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aurentnguyen/Documents/Personal Project/Finance/Energy Finance/"/>
    </mc:Choice>
  </mc:AlternateContent>
  <xr:revisionPtr revIDLastSave="0" documentId="13_ncr:1_{C2331F69-641F-1444-9B79-D66B87D5254A}" xr6:coauthVersionLast="47" xr6:coauthVersionMax="47" xr10:uidLastSave="{00000000-0000-0000-0000-000000000000}"/>
  <bookViews>
    <workbookView xWindow="20" yWindow="700" windowWidth="34560" windowHeight="21660" activeTab="7" xr2:uid="{00000000-000D-0000-FFFF-FFFF00000000}"/>
  </bookViews>
  <sheets>
    <sheet name="01_Data" sheetId="1" r:id="rId1"/>
    <sheet name="02_Regime" sheetId="2" r:id="rId2"/>
    <sheet name="03_Profiles" sheetId="3" r:id="rId3"/>
    <sheet name="04_Performance" sheetId="4" r:id="rId4"/>
    <sheet name="05_Correlation" sheetId="5" r:id="rId5"/>
    <sheet name="06_Regression" sheetId="6" r:id="rId6"/>
    <sheet name="07_Volatility" sheetId="7" r:id="rId7"/>
    <sheet name="08_Portfolio" sheetId="8" r:id="rId8"/>
    <sheet name="09_Valuation" sheetId="9" r:id="rId9"/>
    <sheet name="10_VaR" sheetId="10" r:id="rId10"/>
    <sheet name="11_MonteCarlo" sheetId="11" r:id="rId11"/>
    <sheet name="12_FixedIncome" sheetId="12" r:id="rId12"/>
    <sheet name="13_Options" sheetId="13" r:id="rId13"/>
    <sheet name="14_Scenarios" sheetId="14" r:id="rId14"/>
    <sheet name="15_TailRisk" sheetId="15" r:id="rId15"/>
    <sheet name="16_Transmission" sheetId="16" r:id="rId16"/>
    <sheet name="17_PairTrades" sheetId="17" r:id="rId17"/>
    <sheet name="18_Factors" sheetId="18" r:id="rId18"/>
    <sheet name="19_Backtest" sheetId="19" r:id="rId19"/>
    <sheet name="20_Dashboard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20" l="1"/>
  <c r="B43" i="20"/>
  <c r="A43" i="20"/>
  <c r="C42" i="20"/>
  <c r="B42" i="20"/>
  <c r="A42" i="20"/>
  <c r="C41" i="20"/>
  <c r="B41" i="20"/>
  <c r="A41" i="20"/>
  <c r="C40" i="20"/>
  <c r="B40" i="20"/>
  <c r="A40" i="20"/>
  <c r="C39" i="20"/>
  <c r="B39" i="20"/>
  <c r="A39" i="20"/>
  <c r="C38" i="20"/>
  <c r="B38" i="20"/>
  <c r="A38" i="20"/>
  <c r="C37" i="20"/>
  <c r="B37" i="20"/>
  <c r="A37" i="20"/>
  <c r="C36" i="20"/>
  <c r="B36" i="20"/>
  <c r="A36" i="20"/>
  <c r="C35" i="20"/>
  <c r="B35" i="20"/>
  <c r="A35" i="20"/>
  <c r="D22" i="20"/>
  <c r="C22" i="20"/>
  <c r="B22" i="20"/>
  <c r="D21" i="20"/>
  <c r="C21" i="20"/>
  <c r="B21" i="20"/>
  <c r="D20" i="20"/>
  <c r="C20" i="20"/>
  <c r="B20" i="20"/>
  <c r="D19" i="20"/>
  <c r="C19" i="20"/>
  <c r="B19" i="20"/>
  <c r="D18" i="20"/>
  <c r="C18" i="20"/>
  <c r="B18" i="20"/>
  <c r="D17" i="20"/>
  <c r="C17" i="20"/>
  <c r="B17" i="20"/>
  <c r="D16" i="20"/>
  <c r="C16" i="20"/>
  <c r="B16" i="20"/>
  <c r="D15" i="20"/>
  <c r="C15" i="20"/>
  <c r="B15" i="20"/>
  <c r="D14" i="20"/>
  <c r="C14" i="20"/>
  <c r="B14" i="20"/>
  <c r="K65" i="20"/>
  <c r="J65" i="20"/>
  <c r="I65" i="20"/>
  <c r="H65" i="20"/>
  <c r="G65" i="20"/>
  <c r="F65" i="20"/>
  <c r="E65" i="20"/>
  <c r="D65" i="20"/>
  <c r="C65" i="20"/>
  <c r="B65" i="20"/>
  <c r="K64" i="20"/>
  <c r="J64" i="20"/>
  <c r="I64" i="20"/>
  <c r="H64" i="20"/>
  <c r="G64" i="20"/>
  <c r="F64" i="20"/>
  <c r="E64" i="20"/>
  <c r="D64" i="20"/>
  <c r="C64" i="20"/>
  <c r="B64" i="20"/>
  <c r="K63" i="20"/>
  <c r="J63" i="20"/>
  <c r="I63" i="20"/>
  <c r="H63" i="20"/>
  <c r="G63" i="20"/>
  <c r="F63" i="20"/>
  <c r="E63" i="20"/>
  <c r="D63" i="20"/>
  <c r="C63" i="20"/>
  <c r="B63" i="20"/>
  <c r="K62" i="20"/>
  <c r="J62" i="20"/>
  <c r="I62" i="20"/>
  <c r="H62" i="20"/>
  <c r="G62" i="20"/>
  <c r="F62" i="20"/>
  <c r="E62" i="20"/>
  <c r="D62" i="20"/>
  <c r="C62" i="20"/>
  <c r="B62" i="20"/>
  <c r="K61" i="20"/>
  <c r="J61" i="20"/>
  <c r="I61" i="20"/>
  <c r="H61" i="20"/>
  <c r="G61" i="20"/>
  <c r="F61" i="20"/>
  <c r="E61" i="20"/>
  <c r="D61" i="20"/>
  <c r="C61" i="20"/>
  <c r="B61" i="20"/>
  <c r="K60" i="20"/>
  <c r="J60" i="20"/>
  <c r="I60" i="20"/>
  <c r="H60" i="20"/>
  <c r="G60" i="20"/>
  <c r="F60" i="20"/>
  <c r="E60" i="20"/>
  <c r="D60" i="20"/>
  <c r="C60" i="20"/>
  <c r="B60" i="20"/>
  <c r="K59" i="20"/>
  <c r="J59" i="20"/>
  <c r="I59" i="20"/>
  <c r="H59" i="20"/>
  <c r="G59" i="20"/>
  <c r="F59" i="20"/>
  <c r="E59" i="20"/>
  <c r="D59" i="20"/>
  <c r="C59" i="20"/>
  <c r="B59" i="20"/>
  <c r="K58" i="20"/>
  <c r="J58" i="20"/>
  <c r="I58" i="20"/>
  <c r="H58" i="20"/>
  <c r="G58" i="20"/>
  <c r="F58" i="20"/>
  <c r="E58" i="20"/>
  <c r="D58" i="20"/>
  <c r="C58" i="20"/>
  <c r="B58" i="20"/>
  <c r="K57" i="20"/>
  <c r="J57" i="20"/>
  <c r="I57" i="20"/>
  <c r="H57" i="20"/>
  <c r="G57" i="20"/>
  <c r="F57" i="20"/>
  <c r="E57" i="20"/>
  <c r="D57" i="20"/>
  <c r="C57" i="20"/>
  <c r="B57" i="20"/>
  <c r="K56" i="20"/>
  <c r="J56" i="20"/>
  <c r="I56" i="20"/>
  <c r="H56" i="20"/>
  <c r="G56" i="20"/>
  <c r="F56" i="20"/>
  <c r="E56" i="20"/>
  <c r="D56" i="20"/>
  <c r="C56" i="20"/>
  <c r="B56" i="20"/>
  <c r="D51" i="20"/>
  <c r="C51" i="20"/>
  <c r="B51" i="20"/>
  <c r="D50" i="20"/>
  <c r="C50" i="20"/>
  <c r="B50" i="20"/>
  <c r="D49" i="20"/>
  <c r="C49" i="20"/>
  <c r="B49" i="20"/>
  <c r="D48" i="20"/>
  <c r="C48" i="20"/>
  <c r="B48" i="20"/>
  <c r="D47" i="20"/>
  <c r="C47" i="20"/>
  <c r="B47" i="20"/>
  <c r="D31" i="20"/>
  <c r="C31" i="20"/>
  <c r="B31" i="20"/>
  <c r="D30" i="20"/>
  <c r="C30" i="20"/>
  <c r="B30" i="20"/>
  <c r="D29" i="20"/>
  <c r="C29" i="20"/>
  <c r="B29" i="20"/>
  <c r="D28" i="20"/>
  <c r="C28" i="20"/>
  <c r="B28" i="20"/>
  <c r="D27" i="20"/>
  <c r="C27" i="20"/>
  <c r="B27" i="20"/>
  <c r="B10" i="20"/>
  <c r="K8" i="20"/>
  <c r="J8" i="20"/>
  <c r="I8" i="20"/>
  <c r="H8" i="20"/>
  <c r="G8" i="20"/>
  <c r="F8" i="20"/>
  <c r="E8" i="20"/>
  <c r="D8" i="20"/>
  <c r="C8" i="20"/>
  <c r="B8" i="20"/>
  <c r="K7" i="20"/>
  <c r="J7" i="20"/>
  <c r="I7" i="20"/>
  <c r="H7" i="20"/>
  <c r="G7" i="20"/>
  <c r="F7" i="20"/>
  <c r="E7" i="20"/>
  <c r="D7" i="20"/>
  <c r="C7" i="20"/>
  <c r="B7" i="20"/>
  <c r="B190" i="13"/>
  <c r="B192" i="13"/>
  <c r="B193" i="13"/>
  <c r="B194" i="13"/>
  <c r="B195" i="13"/>
  <c r="B196" i="13"/>
  <c r="B197" i="13"/>
  <c r="B198" i="13"/>
  <c r="B199" i="13"/>
  <c r="B125" i="13"/>
  <c r="B131" i="13" s="1"/>
  <c r="B126" i="13"/>
  <c r="B184" i="13"/>
  <c r="B185" i="13"/>
  <c r="B7" i="13"/>
  <c r="B8" i="13"/>
  <c r="B13" i="13"/>
  <c r="B15" i="13" s="1"/>
  <c r="B66" i="13"/>
  <c r="B72" i="13" s="1"/>
  <c r="B67" i="13"/>
  <c r="L8" i="10"/>
  <c r="L9" i="10"/>
  <c r="L10" i="10"/>
  <c r="L11" i="10"/>
  <c r="L12" i="10"/>
  <c r="L13" i="10"/>
  <c r="L14" i="10"/>
  <c r="L15" i="10"/>
  <c r="L16" i="10"/>
  <c r="L17" i="10"/>
  <c r="D16" i="4"/>
  <c r="D15" i="4"/>
  <c r="D14" i="4"/>
  <c r="D13" i="4"/>
  <c r="D12" i="4"/>
  <c r="D11" i="4"/>
  <c r="D10" i="4"/>
  <c r="D9" i="4"/>
  <c r="D8" i="4"/>
  <c r="D7" i="4"/>
  <c r="B22" i="5"/>
  <c r="C22" i="5"/>
  <c r="D22" i="5"/>
  <c r="E22" i="5"/>
  <c r="F22" i="5"/>
  <c r="G22" i="5" a="1"/>
  <c r="G22" i="5" s="1"/>
  <c r="H22" i="5"/>
  <c r="I22" i="5"/>
  <c r="J22" i="5"/>
  <c r="K22" i="5" a="1"/>
  <c r="K22" i="5" s="1"/>
  <c r="L22" i="5" a="1"/>
  <c r="L22" i="5" s="1"/>
  <c r="M22" i="5" a="1"/>
  <c r="M22" i="5" s="1"/>
  <c r="B23" i="5"/>
  <c r="C23" i="5"/>
  <c r="D23" i="5"/>
  <c r="E23" i="5"/>
  <c r="F23" i="5"/>
  <c r="G23" i="5" a="1"/>
  <c r="G23" i="5" s="1"/>
  <c r="H23" i="5"/>
  <c r="I23" i="5"/>
  <c r="J23" i="5"/>
  <c r="K23" i="5" a="1"/>
  <c r="K23" i="5" s="1"/>
  <c r="L23" i="5" a="1"/>
  <c r="L23" i="5"/>
  <c r="M23" i="5" a="1"/>
  <c r="M23" i="5" s="1"/>
  <c r="B24" i="5"/>
  <c r="C24" i="5"/>
  <c r="D24" i="5"/>
  <c r="E24" i="5"/>
  <c r="F24" i="5"/>
  <c r="G24" i="5" a="1"/>
  <c r="G24" i="5"/>
  <c r="H24" i="5"/>
  <c r="I24" i="5"/>
  <c r="J24" i="5"/>
  <c r="K24" i="5" a="1"/>
  <c r="K24" i="5" s="1"/>
  <c r="L24" i="5" a="1"/>
  <c r="L24" i="5"/>
  <c r="M24" i="5" a="1"/>
  <c r="M24" i="5" s="1"/>
  <c r="B25" i="5"/>
  <c r="C25" i="5"/>
  <c r="D25" i="5"/>
  <c r="E25" i="5"/>
  <c r="F25" i="5"/>
  <c r="G25" i="5" a="1"/>
  <c r="G25" i="5"/>
  <c r="H25" i="5"/>
  <c r="I25" i="5"/>
  <c r="J25" i="5"/>
  <c r="K25" i="5" a="1"/>
  <c r="K25" i="5" s="1"/>
  <c r="L25" i="5" a="1"/>
  <c r="L25" i="5" s="1"/>
  <c r="M25" i="5" a="1"/>
  <c r="M25" i="5" s="1"/>
  <c r="B26" i="5"/>
  <c r="C26" i="5"/>
  <c r="D26" i="5"/>
  <c r="E26" i="5"/>
  <c r="F26" i="5"/>
  <c r="G26" i="5" a="1"/>
  <c r="G26" i="5" s="1"/>
  <c r="H26" i="5"/>
  <c r="I26" i="5"/>
  <c r="J26" i="5"/>
  <c r="K26" i="5" a="1"/>
  <c r="K26" i="5" s="1"/>
  <c r="L26" i="5" a="1"/>
  <c r="L26" i="5"/>
  <c r="M26" i="5" a="1"/>
  <c r="M26" i="5" s="1"/>
  <c r="B27" i="5" a="1"/>
  <c r="B27" i="5"/>
  <c r="C27" i="5" a="1"/>
  <c r="C27" i="5" s="1"/>
  <c r="D27" i="5" a="1"/>
  <c r="D27" i="5" s="1"/>
  <c r="E27" i="5" a="1"/>
  <c r="E27" i="5" s="1"/>
  <c r="F27" i="5" a="1"/>
  <c r="F27" i="5"/>
  <c r="G27" i="5" a="1"/>
  <c r="G27" i="5" s="1"/>
  <c r="H27" i="5" a="1"/>
  <c r="H27" i="5"/>
  <c r="I27" i="5" a="1"/>
  <c r="I27" i="5" s="1"/>
  <c r="J27" i="5" a="1"/>
  <c r="J27" i="5" s="1"/>
  <c r="K27" i="5" a="1"/>
  <c r="K27" i="5" s="1"/>
  <c r="L27" i="5" a="1"/>
  <c r="L27" i="5"/>
  <c r="M27" i="5" a="1"/>
  <c r="M27" i="5" s="1"/>
  <c r="B28" i="5"/>
  <c r="C28" i="5"/>
  <c r="D28" i="5"/>
  <c r="E28" i="5"/>
  <c r="F28" i="5"/>
  <c r="G28" i="5" a="1"/>
  <c r="G28" i="5"/>
  <c r="H28" i="5"/>
  <c r="I28" i="5"/>
  <c r="J28" i="5"/>
  <c r="K28" i="5" a="1"/>
  <c r="K28" i="5" s="1"/>
  <c r="L28" i="5" a="1"/>
  <c r="L28" i="5"/>
  <c r="M28" i="5" a="1"/>
  <c r="M28" i="5" s="1"/>
  <c r="B29" i="5"/>
  <c r="C29" i="5"/>
  <c r="D29" i="5"/>
  <c r="E29" i="5"/>
  <c r="F29" i="5"/>
  <c r="G29" i="5" a="1"/>
  <c r="G29" i="5"/>
  <c r="H29" i="5"/>
  <c r="I29" i="5"/>
  <c r="J29" i="5"/>
  <c r="K29" i="5" a="1"/>
  <c r="K29" i="5" s="1"/>
  <c r="L29" i="5" a="1"/>
  <c r="L29" i="5" s="1"/>
  <c r="M29" i="5" a="1"/>
  <c r="M29" i="5" s="1"/>
  <c r="B30" i="5"/>
  <c r="C30" i="5"/>
  <c r="D30" i="5"/>
  <c r="E30" i="5"/>
  <c r="F30" i="5"/>
  <c r="G30" i="5" a="1"/>
  <c r="G30" i="5" s="1"/>
  <c r="H30" i="5"/>
  <c r="I30" i="5"/>
  <c r="J30" i="5"/>
  <c r="K30" i="5" a="1"/>
  <c r="K30" i="5" s="1"/>
  <c r="L30" i="5" a="1"/>
  <c r="L30" i="5"/>
  <c r="M30" i="5" a="1"/>
  <c r="M30" i="5" s="1"/>
  <c r="B31" i="5" a="1"/>
  <c r="B31" i="5"/>
  <c r="C31" i="5" a="1"/>
  <c r="C31" i="5" s="1"/>
  <c r="D31" i="5" a="1"/>
  <c r="D31" i="5" s="1"/>
  <c r="E31" i="5" a="1"/>
  <c r="E31" i="5" s="1"/>
  <c r="F31" i="5" a="1"/>
  <c r="F31" i="5"/>
  <c r="G31" i="5" a="1"/>
  <c r="G31" i="5" s="1"/>
  <c r="H31" i="5" a="1"/>
  <c r="H31" i="5"/>
  <c r="I31" i="5" a="1"/>
  <c r="I31" i="5" s="1"/>
  <c r="J31" i="5" a="1"/>
  <c r="J31" i="5" s="1"/>
  <c r="K31" i="5" a="1"/>
  <c r="K31" i="5" s="1"/>
  <c r="L31" i="5" a="1"/>
  <c r="L31" i="5"/>
  <c r="M31" i="5" a="1"/>
  <c r="M31" i="5" s="1"/>
  <c r="B32" i="5" a="1"/>
  <c r="B32" i="5"/>
  <c r="C32" i="5" a="1"/>
  <c r="C32" i="5" s="1"/>
  <c r="D32" i="5" a="1"/>
  <c r="D32" i="5" s="1"/>
  <c r="E32" i="5" a="1"/>
  <c r="E32" i="5" s="1"/>
  <c r="F32" i="5" a="1"/>
  <c r="F32" i="5"/>
  <c r="G32" i="5" a="1"/>
  <c r="G32" i="5" s="1"/>
  <c r="H32" i="5" a="1"/>
  <c r="H32" i="5"/>
  <c r="I32" i="5" a="1"/>
  <c r="I32" i="5" s="1"/>
  <c r="J32" i="5" a="1"/>
  <c r="J32" i="5" s="1"/>
  <c r="K32" i="5" a="1"/>
  <c r="K32" i="5" s="1"/>
  <c r="L32" i="5" a="1"/>
  <c r="L32" i="5" s="1"/>
  <c r="M32" i="5" a="1"/>
  <c r="M32" i="5" s="1"/>
  <c r="B33" i="5" a="1"/>
  <c r="B33" i="5"/>
  <c r="C33" i="5" a="1"/>
  <c r="C33" i="5" s="1"/>
  <c r="D33" i="5" a="1"/>
  <c r="D33" i="5" s="1"/>
  <c r="E33" i="5" a="1"/>
  <c r="E33" i="5" s="1"/>
  <c r="F33" i="5" a="1"/>
  <c r="F33" i="5" s="1"/>
  <c r="G33" i="5" a="1"/>
  <c r="G33" i="5" s="1"/>
  <c r="H33" i="5" a="1"/>
  <c r="H33" i="5"/>
  <c r="I33" i="5" a="1"/>
  <c r="I33" i="5" s="1"/>
  <c r="J33" i="5" a="1"/>
  <c r="J33" i="5" s="1"/>
  <c r="K33" i="5" a="1"/>
  <c r="K33" i="5" s="1"/>
  <c r="L33" i="5" a="1"/>
  <c r="L33" i="5" s="1"/>
  <c r="M33" i="5" a="1"/>
  <c r="M33" i="5" s="1"/>
  <c r="M15" i="5" a="1"/>
  <c r="M15" i="5" s="1"/>
  <c r="L16" i="5" a="1"/>
  <c r="L16" i="5" s="1"/>
  <c r="K15" i="5" a="1"/>
  <c r="K15" i="5" s="1"/>
  <c r="L14" i="5" a="1"/>
  <c r="L14" i="5" s="1"/>
  <c r="J15" i="5" a="1"/>
  <c r="J15" i="5" s="1"/>
  <c r="L13" i="5" a="1"/>
  <c r="L13" i="5" s="1"/>
  <c r="I15" i="5" a="1"/>
  <c r="I15" i="5" s="1"/>
  <c r="L12" i="5" a="1"/>
  <c r="L12" i="5" s="1"/>
  <c r="H15" i="5" a="1"/>
  <c r="H15" i="5" s="1"/>
  <c r="L11" i="5" a="1"/>
  <c r="L11" i="5" s="1"/>
  <c r="G15" i="5" a="1"/>
  <c r="G15" i="5" s="1"/>
  <c r="L10" i="5" a="1"/>
  <c r="L10" i="5" s="1"/>
  <c r="F15" i="5" a="1"/>
  <c r="F15" i="5" s="1"/>
  <c r="L9" i="5" a="1"/>
  <c r="L9" i="5" s="1"/>
  <c r="E15" i="5" a="1"/>
  <c r="E15" i="5" s="1"/>
  <c r="L8" i="5" a="1"/>
  <c r="L8" i="5" s="1"/>
  <c r="D15" i="5" a="1"/>
  <c r="D15" i="5" s="1"/>
  <c r="L7" i="5" a="1"/>
  <c r="L7" i="5" s="1"/>
  <c r="C15" i="5" a="1"/>
  <c r="C15" i="5" s="1"/>
  <c r="L6" i="5" a="1"/>
  <c r="L6" i="5" s="1"/>
  <c r="B15" i="5" a="1"/>
  <c r="B15" i="5" s="1"/>
  <c r="L5" i="5" a="1"/>
  <c r="L5" i="5" s="1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6" i="20"/>
  <c r="B1168" i="17"/>
  <c r="B1167" i="17"/>
  <c r="B1166" i="17"/>
  <c r="B801" i="17"/>
  <c r="B800" i="17"/>
  <c r="B802" i="17" s="1"/>
  <c r="B740" i="17"/>
  <c r="B741" i="17" s="1"/>
  <c r="B739" i="17"/>
  <c r="B374" i="17"/>
  <c r="B373" i="17"/>
  <c r="B375" i="17" s="1"/>
  <c r="B8" i="17"/>
  <c r="B9" i="17" s="1"/>
  <c r="B7" i="17"/>
  <c r="F26" i="14"/>
  <c r="G26" i="14" s="1"/>
  <c r="F25" i="14"/>
  <c r="G25" i="14" s="1"/>
  <c r="G24" i="14"/>
  <c r="F24" i="14"/>
  <c r="F23" i="14"/>
  <c r="G23" i="14" s="1"/>
  <c r="F22" i="14"/>
  <c r="G22" i="14" s="1"/>
  <c r="G21" i="14"/>
  <c r="F21" i="14"/>
  <c r="F20" i="14"/>
  <c r="G20" i="14" s="1"/>
  <c r="F19" i="14"/>
  <c r="G19" i="14" s="1"/>
  <c r="G18" i="14"/>
  <c r="F18" i="14"/>
  <c r="M22" i="12"/>
  <c r="L22" i="12"/>
  <c r="K22" i="12"/>
  <c r="J22" i="12"/>
  <c r="I22" i="12"/>
  <c r="H22" i="12"/>
  <c r="G22" i="12"/>
  <c r="F22" i="12"/>
  <c r="E22" i="12"/>
  <c r="M21" i="12"/>
  <c r="L21" i="12"/>
  <c r="K21" i="12"/>
  <c r="J21" i="12"/>
  <c r="I21" i="12"/>
  <c r="H21" i="12"/>
  <c r="G21" i="12"/>
  <c r="F21" i="12"/>
  <c r="E21" i="12"/>
  <c r="M20" i="12"/>
  <c r="L20" i="12"/>
  <c r="K20" i="12"/>
  <c r="J20" i="12"/>
  <c r="I20" i="12"/>
  <c r="H20" i="12"/>
  <c r="G20" i="12"/>
  <c r="F20" i="12"/>
  <c r="E20" i="12"/>
  <c r="M19" i="12"/>
  <c r="L19" i="12"/>
  <c r="K19" i="12"/>
  <c r="J19" i="12"/>
  <c r="I19" i="12"/>
  <c r="H19" i="12"/>
  <c r="G19" i="12"/>
  <c r="F19" i="12"/>
  <c r="E19" i="12"/>
  <c r="M18" i="12"/>
  <c r="L18" i="12"/>
  <c r="K18" i="12"/>
  <c r="J18" i="12"/>
  <c r="I18" i="12"/>
  <c r="H18" i="12"/>
  <c r="G18" i="12"/>
  <c r="F18" i="12"/>
  <c r="E18" i="12"/>
  <c r="M17" i="12"/>
  <c r="L17" i="12"/>
  <c r="K17" i="12"/>
  <c r="J17" i="12"/>
  <c r="I17" i="12"/>
  <c r="H17" i="12"/>
  <c r="G17" i="12"/>
  <c r="F17" i="12"/>
  <c r="E17" i="12"/>
  <c r="B167" i="9"/>
  <c r="B158" i="9"/>
  <c r="B157" i="9"/>
  <c r="B156" i="9"/>
  <c r="B155" i="9"/>
  <c r="B154" i="9"/>
  <c r="C154" i="9" s="1"/>
  <c r="B149" i="9"/>
  <c r="B150" i="9" s="1"/>
  <c r="B151" i="9" s="1"/>
  <c r="B126" i="9"/>
  <c r="B117" i="9"/>
  <c r="B116" i="9"/>
  <c r="B115" i="9"/>
  <c r="B114" i="9"/>
  <c r="E113" i="9"/>
  <c r="D113" i="9"/>
  <c r="F113" i="9" s="1"/>
  <c r="G113" i="9" s="1"/>
  <c r="C113" i="9"/>
  <c r="B113" i="9"/>
  <c r="B108" i="9"/>
  <c r="B109" i="9" s="1"/>
  <c r="B110" i="9" s="1"/>
  <c r="B85" i="9"/>
  <c r="B76" i="9"/>
  <c r="B75" i="9"/>
  <c r="B74" i="9"/>
  <c r="B73" i="9"/>
  <c r="E72" i="9"/>
  <c r="B72" i="9"/>
  <c r="C72" i="9" s="1"/>
  <c r="B67" i="9"/>
  <c r="B68" i="9" s="1"/>
  <c r="B69" i="9" s="1"/>
  <c r="B44" i="9"/>
  <c r="B35" i="9"/>
  <c r="B34" i="9"/>
  <c r="B33" i="9"/>
  <c r="H32" i="9"/>
  <c r="C32" i="9"/>
  <c r="B32" i="9"/>
  <c r="I31" i="9"/>
  <c r="H31" i="9"/>
  <c r="B31" i="9"/>
  <c r="C31" i="9" s="1"/>
  <c r="D31" i="9" s="1"/>
  <c r="B27" i="9"/>
  <c r="B28" i="9" s="1"/>
  <c r="B26" i="9"/>
  <c r="A1830" i="7"/>
  <c r="A1829" i="7"/>
  <c r="A1828" i="7"/>
  <c r="A1827" i="7"/>
  <c r="A1826" i="7"/>
  <c r="A1825" i="7"/>
  <c r="A1824" i="7"/>
  <c r="A1823" i="7"/>
  <c r="A1822" i="7"/>
  <c r="A1821" i="7"/>
  <c r="A1820" i="7"/>
  <c r="A1819" i="7"/>
  <c r="A1818" i="7"/>
  <c r="A1817" i="7"/>
  <c r="A1816" i="7"/>
  <c r="A1815" i="7"/>
  <c r="A1814" i="7"/>
  <c r="A1813" i="7"/>
  <c r="A1812" i="7"/>
  <c r="A1811" i="7"/>
  <c r="A1810" i="7"/>
  <c r="A1809" i="7"/>
  <c r="A1808" i="7"/>
  <c r="A1807" i="7"/>
  <c r="A1806" i="7"/>
  <c r="A1805" i="7"/>
  <c r="A1804" i="7"/>
  <c r="A1803" i="7"/>
  <c r="A1802" i="7"/>
  <c r="A1801" i="7"/>
  <c r="A1800" i="7"/>
  <c r="A1799" i="7"/>
  <c r="A1798" i="7"/>
  <c r="A1797" i="7"/>
  <c r="A1796" i="7"/>
  <c r="A1795" i="7"/>
  <c r="A1794" i="7"/>
  <c r="A1793" i="7"/>
  <c r="A1792" i="7"/>
  <c r="A1791" i="7"/>
  <c r="A1790" i="7"/>
  <c r="A1789" i="7"/>
  <c r="A1788" i="7"/>
  <c r="A1787" i="7"/>
  <c r="A1786" i="7"/>
  <c r="A1785" i="7"/>
  <c r="A1784" i="7"/>
  <c r="A1783" i="7"/>
  <c r="A1782" i="7"/>
  <c r="A1781" i="7"/>
  <c r="A1780" i="7"/>
  <c r="A1779" i="7"/>
  <c r="A1778" i="7"/>
  <c r="A1777" i="7"/>
  <c r="A1776" i="7"/>
  <c r="A1775" i="7"/>
  <c r="A1774" i="7"/>
  <c r="A1773" i="7"/>
  <c r="A1772" i="7"/>
  <c r="A1771" i="7"/>
  <c r="A1770" i="7"/>
  <c r="A1769" i="7"/>
  <c r="A1768" i="7"/>
  <c r="A1767" i="7"/>
  <c r="A1766" i="7"/>
  <c r="A1765" i="7"/>
  <c r="A1764" i="7"/>
  <c r="A1763" i="7"/>
  <c r="A1762" i="7"/>
  <c r="A1761" i="7"/>
  <c r="A1760" i="7"/>
  <c r="A1759" i="7"/>
  <c r="A1758" i="7"/>
  <c r="A1757" i="7"/>
  <c r="A1756" i="7"/>
  <c r="A1755" i="7"/>
  <c r="A1754" i="7"/>
  <c r="A1753" i="7"/>
  <c r="A1752" i="7"/>
  <c r="A1751" i="7"/>
  <c r="A1750" i="7"/>
  <c r="A1749" i="7"/>
  <c r="A1748" i="7"/>
  <c r="A1747" i="7"/>
  <c r="A1746" i="7"/>
  <c r="A1745" i="7"/>
  <c r="A1744" i="7"/>
  <c r="A1743" i="7"/>
  <c r="A1742" i="7"/>
  <c r="A1741" i="7"/>
  <c r="A1740" i="7"/>
  <c r="A1739" i="7"/>
  <c r="A1738" i="7"/>
  <c r="A1737" i="7"/>
  <c r="A1736" i="7"/>
  <c r="A1735" i="7"/>
  <c r="A1734" i="7"/>
  <c r="A1733" i="7"/>
  <c r="A1732" i="7"/>
  <c r="A1731" i="7"/>
  <c r="A1730" i="7"/>
  <c r="A1729" i="7"/>
  <c r="A1728" i="7"/>
  <c r="A1727" i="7"/>
  <c r="A1726" i="7"/>
  <c r="A1725" i="7"/>
  <c r="A1724" i="7"/>
  <c r="A1723" i="7"/>
  <c r="A1722" i="7"/>
  <c r="A1721" i="7"/>
  <c r="A1720" i="7"/>
  <c r="A1719" i="7"/>
  <c r="A1718" i="7"/>
  <c r="A1717" i="7"/>
  <c r="A1716" i="7"/>
  <c r="A1715" i="7"/>
  <c r="A1714" i="7"/>
  <c r="A1713" i="7"/>
  <c r="A1712" i="7"/>
  <c r="A1711" i="7"/>
  <c r="A1710" i="7"/>
  <c r="A1709" i="7"/>
  <c r="A1708" i="7"/>
  <c r="A1707" i="7"/>
  <c r="A1706" i="7"/>
  <c r="A1705" i="7"/>
  <c r="A1704" i="7"/>
  <c r="A1703" i="7"/>
  <c r="A1702" i="7"/>
  <c r="A1701" i="7"/>
  <c r="A1700" i="7"/>
  <c r="A1699" i="7"/>
  <c r="A1698" i="7"/>
  <c r="A1697" i="7"/>
  <c r="A1696" i="7"/>
  <c r="A1695" i="7"/>
  <c r="A1694" i="7"/>
  <c r="A1693" i="7"/>
  <c r="A1692" i="7"/>
  <c r="A1691" i="7"/>
  <c r="A1690" i="7"/>
  <c r="A1689" i="7"/>
  <c r="A1688" i="7"/>
  <c r="A1687" i="7"/>
  <c r="A1686" i="7"/>
  <c r="A1685" i="7"/>
  <c r="A1684" i="7"/>
  <c r="A1683" i="7"/>
  <c r="A1682" i="7"/>
  <c r="A1681" i="7"/>
  <c r="A1680" i="7"/>
  <c r="A1679" i="7"/>
  <c r="A1678" i="7"/>
  <c r="A1677" i="7"/>
  <c r="A1676" i="7"/>
  <c r="A1675" i="7"/>
  <c r="A1674" i="7"/>
  <c r="A1673" i="7"/>
  <c r="A1672" i="7"/>
  <c r="A1671" i="7"/>
  <c r="A1670" i="7"/>
  <c r="A1669" i="7"/>
  <c r="A1668" i="7"/>
  <c r="A1667" i="7"/>
  <c r="A1666" i="7"/>
  <c r="A1665" i="7"/>
  <c r="A1664" i="7"/>
  <c r="A1663" i="7"/>
  <c r="A1662" i="7"/>
  <c r="A1661" i="7"/>
  <c r="A1660" i="7"/>
  <c r="A1659" i="7"/>
  <c r="A1658" i="7"/>
  <c r="A1657" i="7"/>
  <c r="A1656" i="7"/>
  <c r="A1655" i="7"/>
  <c r="A1654" i="7"/>
  <c r="A1653" i="7"/>
  <c r="A1652" i="7"/>
  <c r="A1651" i="7"/>
  <c r="A1650" i="7"/>
  <c r="A1649" i="7"/>
  <c r="A1648" i="7"/>
  <c r="A1647" i="7"/>
  <c r="A1646" i="7"/>
  <c r="A1645" i="7"/>
  <c r="A1644" i="7"/>
  <c r="A1643" i="7"/>
  <c r="A1642" i="7"/>
  <c r="A1641" i="7"/>
  <c r="A1640" i="7"/>
  <c r="A1639" i="7"/>
  <c r="A1638" i="7"/>
  <c r="A1637" i="7"/>
  <c r="A1636" i="7"/>
  <c r="A1635" i="7"/>
  <c r="A1634" i="7"/>
  <c r="A1633" i="7"/>
  <c r="A1632" i="7"/>
  <c r="A1631" i="7"/>
  <c r="A1630" i="7"/>
  <c r="A1629" i="7"/>
  <c r="A1628" i="7"/>
  <c r="A1627" i="7"/>
  <c r="A1626" i="7"/>
  <c r="A1625" i="7"/>
  <c r="A1624" i="7"/>
  <c r="A1623" i="7"/>
  <c r="A1622" i="7"/>
  <c r="A1621" i="7"/>
  <c r="A1620" i="7"/>
  <c r="A1619" i="7"/>
  <c r="A1618" i="7"/>
  <c r="A1617" i="7"/>
  <c r="A1616" i="7"/>
  <c r="A1615" i="7"/>
  <c r="A1614" i="7"/>
  <c r="A1613" i="7"/>
  <c r="A1612" i="7"/>
  <c r="A1611" i="7"/>
  <c r="A1610" i="7"/>
  <c r="A1609" i="7"/>
  <c r="A1608" i="7"/>
  <c r="A1607" i="7"/>
  <c r="A1606" i="7"/>
  <c r="A1605" i="7"/>
  <c r="A1604" i="7"/>
  <c r="A1603" i="7"/>
  <c r="A1602" i="7"/>
  <c r="A1601" i="7"/>
  <c r="A1600" i="7"/>
  <c r="A1599" i="7"/>
  <c r="A1598" i="7"/>
  <c r="A1597" i="7"/>
  <c r="A1596" i="7"/>
  <c r="A1595" i="7"/>
  <c r="A1594" i="7"/>
  <c r="A1593" i="7"/>
  <c r="A1592" i="7"/>
  <c r="A1591" i="7"/>
  <c r="A1590" i="7"/>
  <c r="A1589" i="7"/>
  <c r="A1588" i="7"/>
  <c r="A1587" i="7"/>
  <c r="A1586" i="7"/>
  <c r="A1585" i="7"/>
  <c r="A1584" i="7"/>
  <c r="A1583" i="7"/>
  <c r="A1582" i="7"/>
  <c r="A1581" i="7"/>
  <c r="A1580" i="7"/>
  <c r="A1579" i="7"/>
  <c r="A1578" i="7"/>
  <c r="A1577" i="7"/>
  <c r="A1576" i="7"/>
  <c r="A1575" i="7"/>
  <c r="A1574" i="7"/>
  <c r="A1573" i="7"/>
  <c r="A1572" i="7"/>
  <c r="A1571" i="7"/>
  <c r="A1570" i="7"/>
  <c r="A1569" i="7"/>
  <c r="A1568" i="7"/>
  <c r="A1567" i="7"/>
  <c r="A1566" i="7"/>
  <c r="A1565" i="7"/>
  <c r="A1564" i="7"/>
  <c r="A1563" i="7"/>
  <c r="A1562" i="7"/>
  <c r="A1561" i="7"/>
  <c r="A1560" i="7"/>
  <c r="A1559" i="7"/>
  <c r="A1558" i="7"/>
  <c r="A1557" i="7"/>
  <c r="A1556" i="7"/>
  <c r="A1555" i="7"/>
  <c r="A1554" i="7"/>
  <c r="A1553" i="7"/>
  <c r="A1552" i="7"/>
  <c r="A1551" i="7"/>
  <c r="A1550" i="7"/>
  <c r="A1549" i="7"/>
  <c r="A1548" i="7"/>
  <c r="A1547" i="7"/>
  <c r="A1546" i="7"/>
  <c r="A1545" i="7"/>
  <c r="A1544" i="7"/>
  <c r="A1543" i="7"/>
  <c r="A1542" i="7"/>
  <c r="A1541" i="7"/>
  <c r="A1540" i="7"/>
  <c r="A1539" i="7"/>
  <c r="A1538" i="7"/>
  <c r="A1537" i="7"/>
  <c r="A1536" i="7"/>
  <c r="A1535" i="7"/>
  <c r="A1534" i="7"/>
  <c r="A1533" i="7"/>
  <c r="A1532" i="7"/>
  <c r="A1531" i="7"/>
  <c r="A1530" i="7"/>
  <c r="A1529" i="7"/>
  <c r="A1528" i="7"/>
  <c r="A1527" i="7"/>
  <c r="A1526" i="7"/>
  <c r="A1525" i="7"/>
  <c r="A1524" i="7"/>
  <c r="A1523" i="7"/>
  <c r="A1522" i="7"/>
  <c r="A1521" i="7"/>
  <c r="A1520" i="7"/>
  <c r="A1519" i="7"/>
  <c r="A1518" i="7"/>
  <c r="A1517" i="7"/>
  <c r="A1516" i="7"/>
  <c r="A1515" i="7"/>
  <c r="A1514" i="7"/>
  <c r="A1513" i="7"/>
  <c r="A1512" i="7"/>
  <c r="A1511" i="7"/>
  <c r="A1510" i="7"/>
  <c r="A1509" i="7"/>
  <c r="A1508" i="7"/>
  <c r="A1507" i="7"/>
  <c r="A1506" i="7"/>
  <c r="A1505" i="7"/>
  <c r="A1504" i="7"/>
  <c r="A1503" i="7"/>
  <c r="A1502" i="7"/>
  <c r="A1501" i="7"/>
  <c r="A1500" i="7"/>
  <c r="A1499" i="7"/>
  <c r="A1498" i="7"/>
  <c r="A1497" i="7"/>
  <c r="A1496" i="7"/>
  <c r="A1495" i="7"/>
  <c r="A1494" i="7"/>
  <c r="A1493" i="7"/>
  <c r="A1492" i="7"/>
  <c r="A1491" i="7"/>
  <c r="A1490" i="7"/>
  <c r="A1489" i="7"/>
  <c r="A1488" i="7"/>
  <c r="A1487" i="7"/>
  <c r="A1486" i="7"/>
  <c r="A1485" i="7"/>
  <c r="A1484" i="7"/>
  <c r="A1483" i="7"/>
  <c r="A1482" i="7"/>
  <c r="A1481" i="7"/>
  <c r="A1480" i="7"/>
  <c r="A1479" i="7"/>
  <c r="A1478" i="7"/>
  <c r="A1477" i="7"/>
  <c r="A1476" i="7"/>
  <c r="A1475" i="7"/>
  <c r="A1474" i="7"/>
  <c r="A1473" i="7"/>
  <c r="A1472" i="7"/>
  <c r="A1471" i="7"/>
  <c r="A1470" i="7"/>
  <c r="A1469" i="7"/>
  <c r="A1468" i="7"/>
  <c r="A1467" i="7"/>
  <c r="A1466" i="7"/>
  <c r="A1465" i="7"/>
  <c r="A1464" i="7"/>
  <c r="A1463" i="7"/>
  <c r="A1462" i="7"/>
  <c r="A1461" i="7"/>
  <c r="A1460" i="7"/>
  <c r="A1459" i="7"/>
  <c r="A1458" i="7"/>
  <c r="A1457" i="7"/>
  <c r="A1456" i="7"/>
  <c r="A1455" i="7"/>
  <c r="A1454" i="7"/>
  <c r="A1453" i="7"/>
  <c r="A1452" i="7"/>
  <c r="A1451" i="7"/>
  <c r="A1450" i="7"/>
  <c r="A1449" i="7"/>
  <c r="A1448" i="7"/>
  <c r="A1447" i="7"/>
  <c r="A1446" i="7"/>
  <c r="A1445" i="7"/>
  <c r="A1444" i="7"/>
  <c r="A1443" i="7"/>
  <c r="A1442" i="7"/>
  <c r="A1441" i="7"/>
  <c r="A1440" i="7"/>
  <c r="A1439" i="7"/>
  <c r="A1438" i="7"/>
  <c r="A1437" i="7"/>
  <c r="A1436" i="7"/>
  <c r="A1435" i="7"/>
  <c r="A1434" i="7"/>
  <c r="A1433" i="7"/>
  <c r="A1432" i="7"/>
  <c r="A1431" i="7"/>
  <c r="A1430" i="7"/>
  <c r="A1429" i="7"/>
  <c r="A1428" i="7"/>
  <c r="A1427" i="7"/>
  <c r="A1426" i="7"/>
  <c r="A1425" i="7"/>
  <c r="A1424" i="7"/>
  <c r="A1423" i="7"/>
  <c r="A1422" i="7"/>
  <c r="A1421" i="7"/>
  <c r="A1420" i="7"/>
  <c r="A1419" i="7"/>
  <c r="A1418" i="7"/>
  <c r="A1417" i="7"/>
  <c r="A1416" i="7"/>
  <c r="A1415" i="7"/>
  <c r="A1414" i="7"/>
  <c r="A1413" i="7"/>
  <c r="A1412" i="7"/>
  <c r="A1411" i="7"/>
  <c r="A1410" i="7"/>
  <c r="A1409" i="7"/>
  <c r="A1408" i="7"/>
  <c r="A1407" i="7"/>
  <c r="A1406" i="7"/>
  <c r="A1405" i="7"/>
  <c r="A1404" i="7"/>
  <c r="A1403" i="7"/>
  <c r="A1402" i="7"/>
  <c r="A1401" i="7"/>
  <c r="A1400" i="7"/>
  <c r="A1399" i="7"/>
  <c r="A1398" i="7"/>
  <c r="A1397" i="7"/>
  <c r="A1396" i="7"/>
  <c r="A1395" i="7"/>
  <c r="A1394" i="7"/>
  <c r="A1393" i="7"/>
  <c r="A1392" i="7"/>
  <c r="A1391" i="7"/>
  <c r="A1390" i="7"/>
  <c r="A1389" i="7"/>
  <c r="A1388" i="7"/>
  <c r="A1387" i="7"/>
  <c r="A1386" i="7"/>
  <c r="A1385" i="7"/>
  <c r="A1384" i="7"/>
  <c r="A1383" i="7"/>
  <c r="A1382" i="7"/>
  <c r="A1381" i="7"/>
  <c r="A1380" i="7"/>
  <c r="A1379" i="7"/>
  <c r="A1378" i="7"/>
  <c r="A1377" i="7"/>
  <c r="A1376" i="7"/>
  <c r="A1375" i="7"/>
  <c r="A1374" i="7"/>
  <c r="A1373" i="7"/>
  <c r="A1372" i="7"/>
  <c r="A1371" i="7"/>
  <c r="A1370" i="7"/>
  <c r="A1369" i="7"/>
  <c r="A1368" i="7"/>
  <c r="A1367" i="7"/>
  <c r="A1366" i="7"/>
  <c r="A1365" i="7"/>
  <c r="A1364" i="7"/>
  <c r="A1363" i="7"/>
  <c r="A1362" i="7"/>
  <c r="A1361" i="7"/>
  <c r="A1360" i="7"/>
  <c r="A1359" i="7"/>
  <c r="A1358" i="7"/>
  <c r="A1357" i="7"/>
  <c r="A1356" i="7"/>
  <c r="A1355" i="7"/>
  <c r="A1354" i="7"/>
  <c r="A1353" i="7"/>
  <c r="A1352" i="7"/>
  <c r="A1351" i="7"/>
  <c r="A1350" i="7"/>
  <c r="A1349" i="7"/>
  <c r="A1348" i="7"/>
  <c r="A1347" i="7"/>
  <c r="A1346" i="7"/>
  <c r="A1345" i="7"/>
  <c r="A1344" i="7"/>
  <c r="A1343" i="7"/>
  <c r="A1342" i="7"/>
  <c r="A1341" i="7"/>
  <c r="A1340" i="7"/>
  <c r="A1339" i="7"/>
  <c r="A1338" i="7"/>
  <c r="A1337" i="7"/>
  <c r="A1336" i="7"/>
  <c r="A1335" i="7"/>
  <c r="A1334" i="7"/>
  <c r="A1333" i="7"/>
  <c r="A1332" i="7"/>
  <c r="A1331" i="7"/>
  <c r="A1330" i="7"/>
  <c r="A1329" i="7"/>
  <c r="A1328" i="7"/>
  <c r="A1327" i="7"/>
  <c r="A1326" i="7"/>
  <c r="A1325" i="7"/>
  <c r="A1324" i="7"/>
  <c r="A1323" i="7"/>
  <c r="A1322" i="7"/>
  <c r="A1321" i="7"/>
  <c r="A1320" i="7"/>
  <c r="A1319" i="7"/>
  <c r="A1318" i="7"/>
  <c r="A1317" i="7"/>
  <c r="A1316" i="7"/>
  <c r="A1315" i="7"/>
  <c r="A1314" i="7"/>
  <c r="A1313" i="7"/>
  <c r="A1312" i="7"/>
  <c r="A1311" i="7"/>
  <c r="A1310" i="7"/>
  <c r="A1309" i="7"/>
  <c r="A1308" i="7"/>
  <c r="A1307" i="7"/>
  <c r="A1306" i="7"/>
  <c r="A1305" i="7"/>
  <c r="A1304" i="7"/>
  <c r="A1303" i="7"/>
  <c r="A1302" i="7"/>
  <c r="A1301" i="7"/>
  <c r="A1300" i="7"/>
  <c r="A1299" i="7"/>
  <c r="A1298" i="7"/>
  <c r="A1297" i="7"/>
  <c r="A1296" i="7"/>
  <c r="A1295" i="7"/>
  <c r="A1294" i="7"/>
  <c r="A1293" i="7"/>
  <c r="A1292" i="7"/>
  <c r="A1291" i="7"/>
  <c r="A1290" i="7"/>
  <c r="A1289" i="7"/>
  <c r="A1288" i="7"/>
  <c r="A1287" i="7"/>
  <c r="A1286" i="7"/>
  <c r="A1285" i="7"/>
  <c r="A1284" i="7"/>
  <c r="A1283" i="7"/>
  <c r="A1282" i="7"/>
  <c r="A1281" i="7"/>
  <c r="A1280" i="7"/>
  <c r="A1279" i="7"/>
  <c r="A1278" i="7"/>
  <c r="A1277" i="7"/>
  <c r="A1276" i="7"/>
  <c r="A1275" i="7"/>
  <c r="A1274" i="7"/>
  <c r="A1273" i="7"/>
  <c r="A1272" i="7"/>
  <c r="A1271" i="7"/>
  <c r="A1270" i="7"/>
  <c r="A1269" i="7"/>
  <c r="A1268" i="7"/>
  <c r="A1267" i="7"/>
  <c r="A1266" i="7"/>
  <c r="A1265" i="7"/>
  <c r="A1264" i="7"/>
  <c r="A1263" i="7"/>
  <c r="A1262" i="7"/>
  <c r="A1261" i="7"/>
  <c r="A1260" i="7"/>
  <c r="A1259" i="7"/>
  <c r="A1258" i="7"/>
  <c r="A1257" i="7"/>
  <c r="A1256" i="7"/>
  <c r="A1255" i="7"/>
  <c r="A1254" i="7"/>
  <c r="A1253" i="7"/>
  <c r="A1252" i="7"/>
  <c r="A1251" i="7"/>
  <c r="A1250" i="7"/>
  <c r="A1249" i="7"/>
  <c r="A1248" i="7"/>
  <c r="A1247" i="7"/>
  <c r="A1246" i="7"/>
  <c r="A1245" i="7"/>
  <c r="A1244" i="7"/>
  <c r="A1243" i="7"/>
  <c r="A1242" i="7"/>
  <c r="A1241" i="7"/>
  <c r="A1240" i="7"/>
  <c r="A1239" i="7"/>
  <c r="A1238" i="7"/>
  <c r="A1237" i="7"/>
  <c r="A1236" i="7"/>
  <c r="A1235" i="7"/>
  <c r="A1234" i="7"/>
  <c r="A1233" i="7"/>
  <c r="A1232" i="7"/>
  <c r="A1231" i="7"/>
  <c r="A1230" i="7"/>
  <c r="A1229" i="7"/>
  <c r="A1228" i="7"/>
  <c r="A1227" i="7"/>
  <c r="A1226" i="7"/>
  <c r="A1225" i="7"/>
  <c r="A1224" i="7"/>
  <c r="A1223" i="7"/>
  <c r="A1222" i="7"/>
  <c r="A1221" i="7"/>
  <c r="A1220" i="7"/>
  <c r="A1219" i="7"/>
  <c r="A1218" i="7"/>
  <c r="A1217" i="7"/>
  <c r="A1216" i="7"/>
  <c r="A1215" i="7"/>
  <c r="A1214" i="7"/>
  <c r="A1213" i="7"/>
  <c r="A1212" i="7"/>
  <c r="A1211" i="7"/>
  <c r="A1210" i="7"/>
  <c r="A1209" i="7"/>
  <c r="A1208" i="7"/>
  <c r="A1207" i="7"/>
  <c r="A1206" i="7"/>
  <c r="A1205" i="7"/>
  <c r="A1204" i="7"/>
  <c r="A1203" i="7"/>
  <c r="A1202" i="7"/>
  <c r="A1201" i="7"/>
  <c r="A1200" i="7"/>
  <c r="A1199" i="7"/>
  <c r="A1198" i="7"/>
  <c r="A1197" i="7"/>
  <c r="A1196" i="7"/>
  <c r="A1195" i="7"/>
  <c r="A1194" i="7"/>
  <c r="A1193" i="7"/>
  <c r="A1192" i="7"/>
  <c r="A1191" i="7"/>
  <c r="A1190" i="7"/>
  <c r="A1189" i="7"/>
  <c r="A1188" i="7"/>
  <c r="A1187" i="7"/>
  <c r="A1186" i="7"/>
  <c r="A1185" i="7"/>
  <c r="A1184" i="7"/>
  <c r="A1183" i="7"/>
  <c r="A1182" i="7"/>
  <c r="A1181" i="7"/>
  <c r="A1180" i="7"/>
  <c r="A1179" i="7"/>
  <c r="A1178" i="7"/>
  <c r="A1177" i="7"/>
  <c r="A1176" i="7"/>
  <c r="A1175" i="7"/>
  <c r="A1174" i="7"/>
  <c r="A1173" i="7"/>
  <c r="A1172" i="7"/>
  <c r="A1171" i="7"/>
  <c r="A1170" i="7"/>
  <c r="A1169" i="7"/>
  <c r="A1168" i="7"/>
  <c r="A1167" i="7"/>
  <c r="A1166" i="7"/>
  <c r="A1165" i="7"/>
  <c r="A1164" i="7"/>
  <c r="A1163" i="7"/>
  <c r="A1162" i="7"/>
  <c r="A1161" i="7"/>
  <c r="A1160" i="7"/>
  <c r="A1159" i="7"/>
  <c r="A1158" i="7"/>
  <c r="A1157" i="7"/>
  <c r="A1156" i="7"/>
  <c r="A1155" i="7"/>
  <c r="A1154" i="7"/>
  <c r="A1153" i="7"/>
  <c r="A1152" i="7"/>
  <c r="A1151" i="7"/>
  <c r="A1150" i="7"/>
  <c r="A1149" i="7"/>
  <c r="A1148" i="7"/>
  <c r="A1147" i="7"/>
  <c r="A1146" i="7"/>
  <c r="A1145" i="7"/>
  <c r="A1144" i="7"/>
  <c r="A1143" i="7"/>
  <c r="A1142" i="7"/>
  <c r="A1141" i="7"/>
  <c r="A1140" i="7"/>
  <c r="A1139" i="7"/>
  <c r="A1138" i="7"/>
  <c r="A1137" i="7"/>
  <c r="A1136" i="7"/>
  <c r="A1135" i="7"/>
  <c r="A1134" i="7"/>
  <c r="A1133" i="7"/>
  <c r="A1132" i="7"/>
  <c r="A1131" i="7"/>
  <c r="A1130" i="7"/>
  <c r="A1129" i="7"/>
  <c r="A1128" i="7"/>
  <c r="A1127" i="7"/>
  <c r="A1126" i="7"/>
  <c r="A1125" i="7"/>
  <c r="A1124" i="7"/>
  <c r="A1123" i="7"/>
  <c r="A1122" i="7"/>
  <c r="A1121" i="7"/>
  <c r="A1120" i="7"/>
  <c r="A1119" i="7"/>
  <c r="A1118" i="7"/>
  <c r="A1117" i="7"/>
  <c r="A1116" i="7"/>
  <c r="A1115" i="7"/>
  <c r="A1114" i="7"/>
  <c r="A1113" i="7"/>
  <c r="A1112" i="7"/>
  <c r="A1111" i="7"/>
  <c r="A1110" i="7"/>
  <c r="A1109" i="7"/>
  <c r="A1108" i="7"/>
  <c r="A1107" i="7"/>
  <c r="A1106" i="7"/>
  <c r="A1105" i="7"/>
  <c r="A1104" i="7"/>
  <c r="A1103" i="7"/>
  <c r="A1102" i="7"/>
  <c r="A1101" i="7"/>
  <c r="A1100" i="7"/>
  <c r="A1099" i="7"/>
  <c r="A1098" i="7"/>
  <c r="A1097" i="7"/>
  <c r="A1096" i="7"/>
  <c r="A1095" i="7"/>
  <c r="A1094" i="7"/>
  <c r="A1093" i="7"/>
  <c r="A1092" i="7"/>
  <c r="A1091" i="7"/>
  <c r="A1090" i="7"/>
  <c r="A1089" i="7"/>
  <c r="A1088" i="7"/>
  <c r="A1087" i="7"/>
  <c r="A1086" i="7"/>
  <c r="A1085" i="7"/>
  <c r="A1084" i="7"/>
  <c r="A1083" i="7"/>
  <c r="A1082" i="7"/>
  <c r="A1081" i="7"/>
  <c r="A1080" i="7"/>
  <c r="A1079" i="7"/>
  <c r="A1078" i="7"/>
  <c r="A1077" i="7"/>
  <c r="A1076" i="7"/>
  <c r="A1075" i="7"/>
  <c r="A1074" i="7"/>
  <c r="A1073" i="7"/>
  <c r="A1072" i="7"/>
  <c r="A1071" i="7"/>
  <c r="A1070" i="7"/>
  <c r="A1069" i="7"/>
  <c r="A1068" i="7"/>
  <c r="A1067" i="7"/>
  <c r="A1066" i="7"/>
  <c r="A1065" i="7"/>
  <c r="A1064" i="7"/>
  <c r="A1063" i="7"/>
  <c r="A1062" i="7"/>
  <c r="A1061" i="7"/>
  <c r="A1060" i="7"/>
  <c r="A1059" i="7"/>
  <c r="A1058" i="7"/>
  <c r="A1057" i="7"/>
  <c r="A1056" i="7"/>
  <c r="A1055" i="7"/>
  <c r="A1054" i="7"/>
  <c r="A1053" i="7"/>
  <c r="A1052" i="7"/>
  <c r="A1051" i="7"/>
  <c r="A1050" i="7"/>
  <c r="A1049" i="7"/>
  <c r="A1048" i="7"/>
  <c r="A1047" i="7"/>
  <c r="A1046" i="7"/>
  <c r="A1045" i="7"/>
  <c r="A1044" i="7"/>
  <c r="A1043" i="7"/>
  <c r="A1042" i="7"/>
  <c r="A1041" i="7"/>
  <c r="A1040" i="7"/>
  <c r="A1039" i="7"/>
  <c r="A1038" i="7"/>
  <c r="A1037" i="7"/>
  <c r="A1036" i="7"/>
  <c r="A1035" i="7"/>
  <c r="A1034" i="7"/>
  <c r="A1033" i="7"/>
  <c r="A1032" i="7"/>
  <c r="A1031" i="7"/>
  <c r="A1030" i="7"/>
  <c r="A1029" i="7"/>
  <c r="A1028" i="7"/>
  <c r="A1027" i="7"/>
  <c r="A1026" i="7"/>
  <c r="A1025" i="7"/>
  <c r="A1024" i="7"/>
  <c r="A1023" i="7"/>
  <c r="A1022" i="7"/>
  <c r="A1021" i="7"/>
  <c r="A1020" i="7"/>
  <c r="A1019" i="7"/>
  <c r="A1018" i="7"/>
  <c r="A1017" i="7"/>
  <c r="A1016" i="7"/>
  <c r="A1015" i="7"/>
  <c r="A1014" i="7"/>
  <c r="A1013" i="7"/>
  <c r="A1012" i="7"/>
  <c r="A1011" i="7"/>
  <c r="A1010" i="7"/>
  <c r="A1009" i="7"/>
  <c r="A1008" i="7"/>
  <c r="A1007" i="7"/>
  <c r="A1006" i="7"/>
  <c r="A1005" i="7"/>
  <c r="A1004" i="7"/>
  <c r="A1003" i="7"/>
  <c r="A1002" i="7"/>
  <c r="A1001" i="7"/>
  <c r="A1000" i="7"/>
  <c r="A999" i="7"/>
  <c r="A998" i="7"/>
  <c r="A997" i="7"/>
  <c r="A996" i="7"/>
  <c r="A995" i="7"/>
  <c r="A994" i="7"/>
  <c r="A993" i="7"/>
  <c r="A992" i="7"/>
  <c r="A991" i="7"/>
  <c r="A990" i="7"/>
  <c r="A989" i="7"/>
  <c r="A988" i="7"/>
  <c r="A987" i="7"/>
  <c r="A986" i="7"/>
  <c r="A985" i="7"/>
  <c r="A984" i="7"/>
  <c r="A983" i="7"/>
  <c r="A982" i="7"/>
  <c r="A981" i="7"/>
  <c r="A980" i="7"/>
  <c r="A979" i="7"/>
  <c r="A978" i="7"/>
  <c r="A977" i="7"/>
  <c r="A976" i="7"/>
  <c r="A975" i="7"/>
  <c r="A974" i="7"/>
  <c r="A973" i="7"/>
  <c r="A972" i="7"/>
  <c r="A971" i="7"/>
  <c r="A970" i="7"/>
  <c r="A969" i="7"/>
  <c r="A968" i="7"/>
  <c r="A967" i="7"/>
  <c r="A966" i="7"/>
  <c r="A965" i="7"/>
  <c r="A964" i="7"/>
  <c r="A963" i="7"/>
  <c r="A962" i="7"/>
  <c r="A961" i="7"/>
  <c r="A960" i="7"/>
  <c r="A959" i="7"/>
  <c r="A958" i="7"/>
  <c r="A957" i="7"/>
  <c r="A956" i="7"/>
  <c r="A955" i="7"/>
  <c r="A954" i="7"/>
  <c r="A953" i="7"/>
  <c r="A952" i="7"/>
  <c r="A951" i="7"/>
  <c r="A950" i="7"/>
  <c r="A949" i="7"/>
  <c r="A948" i="7"/>
  <c r="A947" i="7"/>
  <c r="A946" i="7"/>
  <c r="A945" i="7"/>
  <c r="A944" i="7"/>
  <c r="A943" i="7"/>
  <c r="A942" i="7"/>
  <c r="A941" i="7"/>
  <c r="A940" i="7"/>
  <c r="A939" i="7"/>
  <c r="A938" i="7"/>
  <c r="A937" i="7"/>
  <c r="A936" i="7"/>
  <c r="A935" i="7"/>
  <c r="A934" i="7"/>
  <c r="A933" i="7"/>
  <c r="A932" i="7"/>
  <c r="A931" i="7"/>
  <c r="A930" i="7"/>
  <c r="A929" i="7"/>
  <c r="A928" i="7"/>
  <c r="A927" i="7"/>
  <c r="A926" i="7"/>
  <c r="A925" i="7"/>
  <c r="A924" i="7"/>
  <c r="A923" i="7"/>
  <c r="A922" i="7"/>
  <c r="A921" i="7"/>
  <c r="A920" i="7"/>
  <c r="A919" i="7"/>
  <c r="A918" i="7"/>
  <c r="A917" i="7"/>
  <c r="A916" i="7"/>
  <c r="A915" i="7"/>
  <c r="A914" i="7"/>
  <c r="A913" i="7"/>
  <c r="A912" i="7"/>
  <c r="A911" i="7"/>
  <c r="A910" i="7"/>
  <c r="A909" i="7"/>
  <c r="A908" i="7"/>
  <c r="A907" i="7"/>
  <c r="A906" i="7"/>
  <c r="A905" i="7"/>
  <c r="A904" i="7"/>
  <c r="A903" i="7"/>
  <c r="A902" i="7"/>
  <c r="A901" i="7"/>
  <c r="A900" i="7"/>
  <c r="A899" i="7"/>
  <c r="A898" i="7"/>
  <c r="A897" i="7"/>
  <c r="A896" i="7"/>
  <c r="A895" i="7"/>
  <c r="A894" i="7"/>
  <c r="A893" i="7"/>
  <c r="A892" i="7"/>
  <c r="A891" i="7"/>
  <c r="A890" i="7"/>
  <c r="A889" i="7"/>
  <c r="A888" i="7"/>
  <c r="A887" i="7"/>
  <c r="A886" i="7"/>
  <c r="A885" i="7"/>
  <c r="A884" i="7"/>
  <c r="A883" i="7"/>
  <c r="A882" i="7"/>
  <c r="A881" i="7"/>
  <c r="A880" i="7"/>
  <c r="A879" i="7"/>
  <c r="A878" i="7"/>
  <c r="A877" i="7"/>
  <c r="A876" i="7"/>
  <c r="A875" i="7"/>
  <c r="A874" i="7"/>
  <c r="A873" i="7"/>
  <c r="A872" i="7"/>
  <c r="A871" i="7"/>
  <c r="A870" i="7"/>
  <c r="A869" i="7"/>
  <c r="A868" i="7"/>
  <c r="A867" i="7"/>
  <c r="A866" i="7"/>
  <c r="A865" i="7"/>
  <c r="A864" i="7"/>
  <c r="A863" i="7"/>
  <c r="A862" i="7"/>
  <c r="A861" i="7"/>
  <c r="A860" i="7"/>
  <c r="A859" i="7"/>
  <c r="A858" i="7"/>
  <c r="A857" i="7"/>
  <c r="A856" i="7"/>
  <c r="A855" i="7"/>
  <c r="A854" i="7"/>
  <c r="A853" i="7"/>
  <c r="A852" i="7"/>
  <c r="A851" i="7"/>
  <c r="A850" i="7"/>
  <c r="A849" i="7"/>
  <c r="A848" i="7"/>
  <c r="A847" i="7"/>
  <c r="A846" i="7"/>
  <c r="A845" i="7"/>
  <c r="A844" i="7"/>
  <c r="A843" i="7"/>
  <c r="A842" i="7"/>
  <c r="A841" i="7"/>
  <c r="A840" i="7"/>
  <c r="A839" i="7"/>
  <c r="A838" i="7"/>
  <c r="A837" i="7"/>
  <c r="A836" i="7"/>
  <c r="A835" i="7"/>
  <c r="A834" i="7"/>
  <c r="A833" i="7"/>
  <c r="A832" i="7"/>
  <c r="A831" i="7"/>
  <c r="A830" i="7"/>
  <c r="A829" i="7"/>
  <c r="A828" i="7"/>
  <c r="A827" i="7"/>
  <c r="A826" i="7"/>
  <c r="A825" i="7"/>
  <c r="A824" i="7"/>
  <c r="A823" i="7"/>
  <c r="A822" i="7"/>
  <c r="A821" i="7"/>
  <c r="A820" i="7"/>
  <c r="A819" i="7"/>
  <c r="A818" i="7"/>
  <c r="A817" i="7"/>
  <c r="A816" i="7"/>
  <c r="A815" i="7"/>
  <c r="A814" i="7"/>
  <c r="A813" i="7"/>
  <c r="A812" i="7"/>
  <c r="A811" i="7"/>
  <c r="A810" i="7"/>
  <c r="A809" i="7"/>
  <c r="A808" i="7"/>
  <c r="A807" i="7"/>
  <c r="A806" i="7"/>
  <c r="A805" i="7"/>
  <c r="A804" i="7"/>
  <c r="A803" i="7"/>
  <c r="A802" i="7"/>
  <c r="A801" i="7"/>
  <c r="A800" i="7"/>
  <c r="A799" i="7"/>
  <c r="A798" i="7"/>
  <c r="A797" i="7"/>
  <c r="A796" i="7"/>
  <c r="A795" i="7"/>
  <c r="A794" i="7"/>
  <c r="A793" i="7"/>
  <c r="A792" i="7"/>
  <c r="A791" i="7"/>
  <c r="A790" i="7"/>
  <c r="A789" i="7"/>
  <c r="A788" i="7"/>
  <c r="A787" i="7"/>
  <c r="A786" i="7"/>
  <c r="A785" i="7"/>
  <c r="A784" i="7"/>
  <c r="A783" i="7"/>
  <c r="A782" i="7"/>
  <c r="A781" i="7"/>
  <c r="A780" i="7"/>
  <c r="A779" i="7"/>
  <c r="A778" i="7"/>
  <c r="A777" i="7"/>
  <c r="A776" i="7"/>
  <c r="A775" i="7"/>
  <c r="A774" i="7"/>
  <c r="A773" i="7"/>
  <c r="A772" i="7"/>
  <c r="A771" i="7"/>
  <c r="A770" i="7"/>
  <c r="A769" i="7"/>
  <c r="A768" i="7"/>
  <c r="A767" i="7"/>
  <c r="A766" i="7"/>
  <c r="A765" i="7"/>
  <c r="A764" i="7"/>
  <c r="A763" i="7"/>
  <c r="A762" i="7"/>
  <c r="A761" i="7"/>
  <c r="A760" i="7"/>
  <c r="A759" i="7"/>
  <c r="A758" i="7"/>
  <c r="A757" i="7"/>
  <c r="A756" i="7"/>
  <c r="A755" i="7"/>
  <c r="A754" i="7"/>
  <c r="A753" i="7"/>
  <c r="A752" i="7"/>
  <c r="A751" i="7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9" i="7"/>
  <c r="A708" i="7"/>
  <c r="A707" i="7"/>
  <c r="A706" i="7"/>
  <c r="A705" i="7"/>
  <c r="A704" i="7"/>
  <c r="A703" i="7"/>
  <c r="A702" i="7"/>
  <c r="A701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C106" i="4"/>
  <c r="E106" i="4" s="1"/>
  <c r="C90" i="4"/>
  <c r="E90" i="4" s="1"/>
  <c r="B189" i="3"/>
  <c r="B170" i="3"/>
  <c r="B151" i="3"/>
  <c r="B132" i="3"/>
  <c r="B113" i="3"/>
  <c r="B94" i="3"/>
  <c r="B75" i="3"/>
  <c r="B56" i="3"/>
  <c r="B37" i="3"/>
  <c r="B18" i="3"/>
  <c r="O1838" i="2"/>
  <c r="N1838" i="2"/>
  <c r="B1838" i="2"/>
  <c r="O1837" i="2"/>
  <c r="N1837" i="2"/>
  <c r="B1837" i="2"/>
  <c r="O1836" i="2"/>
  <c r="N1836" i="2"/>
  <c r="B1836" i="2"/>
  <c r="O1835" i="2"/>
  <c r="N1835" i="2"/>
  <c r="B1835" i="2"/>
  <c r="O1834" i="2"/>
  <c r="N1834" i="2"/>
  <c r="B1834" i="2"/>
  <c r="AP1826" i="1"/>
  <c r="Q6" i="20" s="1"/>
  <c r="AL1826" i="1"/>
  <c r="AI1826" i="1"/>
  <c r="AB1826" i="1"/>
  <c r="AA1826" i="1"/>
  <c r="Y1826" i="1"/>
  <c r="X1826" i="1"/>
  <c r="W1826" i="1"/>
  <c r="V1826" i="1"/>
  <c r="U1826" i="1"/>
  <c r="T1826" i="1"/>
  <c r="S1826" i="1"/>
  <c r="R1826" i="1"/>
  <c r="Q1826" i="1"/>
  <c r="P1826" i="1"/>
  <c r="AP1825" i="1"/>
  <c r="AL1825" i="1"/>
  <c r="AI1825" i="1"/>
  <c r="AB1825" i="1"/>
  <c r="AA1825" i="1"/>
  <c r="Y1825" i="1"/>
  <c r="X1825" i="1"/>
  <c r="W1825" i="1"/>
  <c r="V1825" i="1"/>
  <c r="U1825" i="1"/>
  <c r="T1825" i="1"/>
  <c r="S1825" i="1"/>
  <c r="R1825" i="1"/>
  <c r="Q1825" i="1"/>
  <c r="P1825" i="1"/>
  <c r="AP1824" i="1"/>
  <c r="AL1824" i="1"/>
  <c r="AI1824" i="1"/>
  <c r="AB1824" i="1"/>
  <c r="AA1824" i="1"/>
  <c r="Y1824" i="1"/>
  <c r="X1824" i="1"/>
  <c r="W1824" i="1"/>
  <c r="V1824" i="1"/>
  <c r="U1824" i="1"/>
  <c r="T1824" i="1"/>
  <c r="S1824" i="1"/>
  <c r="R1824" i="1"/>
  <c r="Q1824" i="1"/>
  <c r="P1824" i="1"/>
  <c r="AP1823" i="1"/>
  <c r="AL1823" i="1"/>
  <c r="AI1823" i="1"/>
  <c r="AB1823" i="1"/>
  <c r="AA1823" i="1"/>
  <c r="Y1823" i="1"/>
  <c r="X1823" i="1"/>
  <c r="W1823" i="1"/>
  <c r="V1823" i="1"/>
  <c r="U1823" i="1"/>
  <c r="T1823" i="1"/>
  <c r="S1823" i="1"/>
  <c r="R1823" i="1"/>
  <c r="Q1823" i="1"/>
  <c r="P1823" i="1"/>
  <c r="AP1822" i="1"/>
  <c r="AL1822" i="1"/>
  <c r="AI1822" i="1"/>
  <c r="AB1822" i="1"/>
  <c r="AA1822" i="1"/>
  <c r="Y1822" i="1"/>
  <c r="X1822" i="1"/>
  <c r="W1822" i="1"/>
  <c r="V1822" i="1"/>
  <c r="U1822" i="1"/>
  <c r="T1822" i="1"/>
  <c r="S1822" i="1"/>
  <c r="R1822" i="1"/>
  <c r="Q1822" i="1"/>
  <c r="P1822" i="1"/>
  <c r="AP1821" i="1"/>
  <c r="AL1821" i="1"/>
  <c r="AI1821" i="1"/>
  <c r="AB1821" i="1"/>
  <c r="AA1821" i="1"/>
  <c r="Y1821" i="1"/>
  <c r="X1821" i="1"/>
  <c r="W1821" i="1"/>
  <c r="V1821" i="1"/>
  <c r="U1821" i="1"/>
  <c r="T1821" i="1"/>
  <c r="S1821" i="1"/>
  <c r="R1821" i="1"/>
  <c r="Q1821" i="1"/>
  <c r="P1821" i="1"/>
  <c r="AP1820" i="1"/>
  <c r="AL1820" i="1"/>
  <c r="AI1820" i="1"/>
  <c r="AB1820" i="1"/>
  <c r="AA1820" i="1"/>
  <c r="Y1820" i="1"/>
  <c r="X1820" i="1"/>
  <c r="W1820" i="1"/>
  <c r="V1820" i="1"/>
  <c r="U1820" i="1"/>
  <c r="T1820" i="1"/>
  <c r="S1820" i="1"/>
  <c r="R1820" i="1"/>
  <c r="Q1820" i="1"/>
  <c r="P1820" i="1"/>
  <c r="AP1819" i="1"/>
  <c r="AL1819" i="1"/>
  <c r="AI1819" i="1"/>
  <c r="AB1819" i="1"/>
  <c r="AA1819" i="1"/>
  <c r="Y1819" i="1"/>
  <c r="X1819" i="1"/>
  <c r="W1819" i="1"/>
  <c r="V1819" i="1"/>
  <c r="U1819" i="1"/>
  <c r="T1819" i="1"/>
  <c r="S1819" i="1"/>
  <c r="R1819" i="1"/>
  <c r="Q1819" i="1"/>
  <c r="P1819" i="1"/>
  <c r="AP1818" i="1"/>
  <c r="AL1818" i="1"/>
  <c r="AI1818" i="1"/>
  <c r="AB1818" i="1"/>
  <c r="AA1818" i="1"/>
  <c r="Y1818" i="1"/>
  <c r="X1818" i="1"/>
  <c r="W1818" i="1"/>
  <c r="V1818" i="1"/>
  <c r="U1818" i="1"/>
  <c r="T1818" i="1"/>
  <c r="S1818" i="1"/>
  <c r="R1818" i="1"/>
  <c r="Q1818" i="1"/>
  <c r="P1818" i="1"/>
  <c r="AP1817" i="1"/>
  <c r="AL1817" i="1"/>
  <c r="AI1817" i="1"/>
  <c r="AB1817" i="1"/>
  <c r="AA1817" i="1"/>
  <c r="Y1817" i="1"/>
  <c r="X1817" i="1"/>
  <c r="W1817" i="1"/>
  <c r="V1817" i="1"/>
  <c r="U1817" i="1"/>
  <c r="T1817" i="1"/>
  <c r="S1817" i="1"/>
  <c r="R1817" i="1"/>
  <c r="Q1817" i="1"/>
  <c r="P1817" i="1"/>
  <c r="AP1816" i="1"/>
  <c r="AL1816" i="1"/>
  <c r="AI1816" i="1"/>
  <c r="AB1816" i="1"/>
  <c r="AA1816" i="1"/>
  <c r="Y1816" i="1"/>
  <c r="X1816" i="1"/>
  <c r="W1816" i="1"/>
  <c r="V1816" i="1"/>
  <c r="U1816" i="1"/>
  <c r="T1816" i="1"/>
  <c r="S1816" i="1"/>
  <c r="R1816" i="1"/>
  <c r="Q1816" i="1"/>
  <c r="P1816" i="1"/>
  <c r="AP1815" i="1"/>
  <c r="AL1815" i="1"/>
  <c r="AI1815" i="1"/>
  <c r="AB1815" i="1"/>
  <c r="AA1815" i="1"/>
  <c r="Y1815" i="1"/>
  <c r="X1815" i="1"/>
  <c r="W1815" i="1"/>
  <c r="V1815" i="1"/>
  <c r="U1815" i="1"/>
  <c r="T1815" i="1"/>
  <c r="S1815" i="1"/>
  <c r="R1815" i="1"/>
  <c r="Q1815" i="1"/>
  <c r="P1815" i="1"/>
  <c r="AP1814" i="1"/>
  <c r="AL1814" i="1"/>
  <c r="AI1814" i="1"/>
  <c r="AB1814" i="1"/>
  <c r="AA1814" i="1"/>
  <c r="Y1814" i="1"/>
  <c r="X1814" i="1"/>
  <c r="W1814" i="1"/>
  <c r="V1814" i="1"/>
  <c r="U1814" i="1"/>
  <c r="T1814" i="1"/>
  <c r="S1814" i="1"/>
  <c r="R1814" i="1"/>
  <c r="Q1814" i="1"/>
  <c r="P1814" i="1"/>
  <c r="AP1813" i="1"/>
  <c r="AL1813" i="1"/>
  <c r="AI1813" i="1"/>
  <c r="AB1813" i="1"/>
  <c r="AA1813" i="1"/>
  <c r="Y1813" i="1"/>
  <c r="X1813" i="1"/>
  <c r="W1813" i="1"/>
  <c r="V1813" i="1"/>
  <c r="U1813" i="1"/>
  <c r="T1813" i="1"/>
  <c r="S1813" i="1"/>
  <c r="R1813" i="1"/>
  <c r="Q1813" i="1"/>
  <c r="P1813" i="1"/>
  <c r="AP1812" i="1"/>
  <c r="AL1812" i="1"/>
  <c r="AI1812" i="1"/>
  <c r="AB1812" i="1"/>
  <c r="AA1812" i="1"/>
  <c r="Y1812" i="1"/>
  <c r="X1812" i="1"/>
  <c r="W1812" i="1"/>
  <c r="V1812" i="1"/>
  <c r="U1812" i="1"/>
  <c r="T1812" i="1"/>
  <c r="S1812" i="1"/>
  <c r="R1812" i="1"/>
  <c r="Q1812" i="1"/>
  <c r="P1812" i="1"/>
  <c r="AP1811" i="1"/>
  <c r="AL1811" i="1"/>
  <c r="AI1811" i="1"/>
  <c r="AB1811" i="1"/>
  <c r="AA1811" i="1"/>
  <c r="Y1811" i="1"/>
  <c r="X1811" i="1"/>
  <c r="W1811" i="1"/>
  <c r="V1811" i="1"/>
  <c r="U1811" i="1"/>
  <c r="T1811" i="1"/>
  <c r="S1811" i="1"/>
  <c r="R1811" i="1"/>
  <c r="Q1811" i="1"/>
  <c r="P1811" i="1"/>
  <c r="AP1810" i="1"/>
  <c r="AL1810" i="1"/>
  <c r="AI1810" i="1"/>
  <c r="AB1810" i="1"/>
  <c r="AA1810" i="1"/>
  <c r="Y1810" i="1"/>
  <c r="X1810" i="1"/>
  <c r="W1810" i="1"/>
  <c r="V1810" i="1"/>
  <c r="U1810" i="1"/>
  <c r="T1810" i="1"/>
  <c r="S1810" i="1"/>
  <c r="R1810" i="1"/>
  <c r="Q1810" i="1"/>
  <c r="P1810" i="1"/>
  <c r="AP1809" i="1"/>
  <c r="AL1809" i="1"/>
  <c r="AI1809" i="1"/>
  <c r="AB1809" i="1"/>
  <c r="AA1809" i="1"/>
  <c r="Y1809" i="1"/>
  <c r="X1809" i="1"/>
  <c r="W1809" i="1"/>
  <c r="V1809" i="1"/>
  <c r="U1809" i="1"/>
  <c r="T1809" i="1"/>
  <c r="S1809" i="1"/>
  <c r="R1809" i="1"/>
  <c r="Q1809" i="1"/>
  <c r="P1809" i="1"/>
  <c r="AP1808" i="1"/>
  <c r="AL1808" i="1"/>
  <c r="AI1808" i="1"/>
  <c r="AB1808" i="1"/>
  <c r="AA1808" i="1"/>
  <c r="Y1808" i="1"/>
  <c r="X1808" i="1"/>
  <c r="W1808" i="1"/>
  <c r="V1808" i="1"/>
  <c r="U1808" i="1"/>
  <c r="T1808" i="1"/>
  <c r="S1808" i="1"/>
  <c r="R1808" i="1"/>
  <c r="Q1808" i="1"/>
  <c r="P1808" i="1"/>
  <c r="AP1807" i="1"/>
  <c r="AL1807" i="1"/>
  <c r="AI1807" i="1"/>
  <c r="AB1807" i="1"/>
  <c r="AA1807" i="1"/>
  <c r="Y1807" i="1"/>
  <c r="X1807" i="1"/>
  <c r="W1807" i="1"/>
  <c r="V1807" i="1"/>
  <c r="U1807" i="1"/>
  <c r="T1807" i="1"/>
  <c r="S1807" i="1"/>
  <c r="R1807" i="1"/>
  <c r="Q1807" i="1"/>
  <c r="P1807" i="1"/>
  <c r="AP1806" i="1"/>
  <c r="AL1806" i="1"/>
  <c r="AI1806" i="1"/>
  <c r="AB1806" i="1"/>
  <c r="AA1806" i="1"/>
  <c r="Y1806" i="1"/>
  <c r="X1806" i="1"/>
  <c r="W1806" i="1"/>
  <c r="V1806" i="1"/>
  <c r="U1806" i="1"/>
  <c r="T1806" i="1"/>
  <c r="S1806" i="1"/>
  <c r="R1806" i="1"/>
  <c r="Q1806" i="1"/>
  <c r="P1806" i="1"/>
  <c r="AP1805" i="1"/>
  <c r="AL1805" i="1"/>
  <c r="AI1805" i="1"/>
  <c r="AB1805" i="1"/>
  <c r="AA1805" i="1"/>
  <c r="Y1805" i="1"/>
  <c r="C112" i="4" s="1"/>
  <c r="E112" i="4" s="1"/>
  <c r="X1805" i="1"/>
  <c r="C111" i="4" s="1"/>
  <c r="E111" i="4" s="1"/>
  <c r="W1805" i="1"/>
  <c r="V1805" i="1"/>
  <c r="U1805" i="1"/>
  <c r="T1805" i="1"/>
  <c r="S1805" i="1"/>
  <c r="R1805" i="1"/>
  <c r="Q1805" i="1"/>
  <c r="P1805" i="1"/>
  <c r="AP1804" i="1"/>
  <c r="AL1804" i="1"/>
  <c r="AI1804" i="1"/>
  <c r="AB1804" i="1"/>
  <c r="AA1804" i="1"/>
  <c r="Y1804" i="1"/>
  <c r="X1804" i="1"/>
  <c r="W1804" i="1"/>
  <c r="C110" i="4" s="1"/>
  <c r="E110" i="4" s="1"/>
  <c r="V1804" i="1"/>
  <c r="U1804" i="1"/>
  <c r="C108" i="4" s="1"/>
  <c r="E108" i="4" s="1"/>
  <c r="T1804" i="1"/>
  <c r="S1804" i="1"/>
  <c r="R1804" i="1"/>
  <c r="Q1804" i="1"/>
  <c r="P1804" i="1"/>
  <c r="AP1803" i="1"/>
  <c r="AL1803" i="1"/>
  <c r="AI1803" i="1"/>
  <c r="AB1803" i="1"/>
  <c r="AA1803" i="1"/>
  <c r="Y1803" i="1"/>
  <c r="X1803" i="1"/>
  <c r="W1803" i="1"/>
  <c r="V1803" i="1"/>
  <c r="U1803" i="1"/>
  <c r="T1803" i="1"/>
  <c r="C107" i="4" s="1"/>
  <c r="E107" i="4" s="1"/>
  <c r="S1803" i="1"/>
  <c r="R1803" i="1"/>
  <c r="C105" i="4" s="1"/>
  <c r="E105" i="4" s="1"/>
  <c r="Q1803" i="1"/>
  <c r="P1803" i="1"/>
  <c r="AP1802" i="1"/>
  <c r="AL1802" i="1"/>
  <c r="AI1802" i="1"/>
  <c r="AB1802" i="1"/>
  <c r="AA1802" i="1"/>
  <c r="Y1802" i="1"/>
  <c r="X1802" i="1"/>
  <c r="W1802" i="1"/>
  <c r="V1802" i="1"/>
  <c r="U1802" i="1"/>
  <c r="T1802" i="1"/>
  <c r="S1802" i="1"/>
  <c r="R1802" i="1"/>
  <c r="Q1802" i="1"/>
  <c r="P1802" i="1"/>
  <c r="AP1801" i="1"/>
  <c r="AL1801" i="1"/>
  <c r="AI1801" i="1"/>
  <c r="AB1801" i="1"/>
  <c r="AA1801" i="1"/>
  <c r="Y1801" i="1"/>
  <c r="X1801" i="1"/>
  <c r="W1801" i="1"/>
  <c r="V1801" i="1"/>
  <c r="U1801" i="1"/>
  <c r="T1801" i="1"/>
  <c r="S1801" i="1"/>
  <c r="R1801" i="1"/>
  <c r="Q1801" i="1"/>
  <c r="P1801" i="1"/>
  <c r="AP1800" i="1"/>
  <c r="AL1800" i="1"/>
  <c r="AI1800" i="1"/>
  <c r="AB1800" i="1"/>
  <c r="AA1800" i="1"/>
  <c r="Y1800" i="1"/>
  <c r="X1800" i="1"/>
  <c r="W1800" i="1"/>
  <c r="V1800" i="1"/>
  <c r="U1800" i="1"/>
  <c r="T1800" i="1"/>
  <c r="S1800" i="1"/>
  <c r="R1800" i="1"/>
  <c r="Q1800" i="1"/>
  <c r="P1800" i="1"/>
  <c r="AP1799" i="1"/>
  <c r="AL1799" i="1"/>
  <c r="AI1799" i="1"/>
  <c r="AB1799" i="1"/>
  <c r="AA1799" i="1"/>
  <c r="Y1799" i="1"/>
  <c r="X1799" i="1"/>
  <c r="W1799" i="1"/>
  <c r="V1799" i="1"/>
  <c r="U1799" i="1"/>
  <c r="T1799" i="1"/>
  <c r="S1799" i="1"/>
  <c r="R1799" i="1"/>
  <c r="Q1799" i="1"/>
  <c r="P1799" i="1"/>
  <c r="AP1798" i="1"/>
  <c r="AL1798" i="1"/>
  <c r="AI1798" i="1"/>
  <c r="AB1798" i="1"/>
  <c r="AA1798" i="1"/>
  <c r="Y1798" i="1"/>
  <c r="X1798" i="1"/>
  <c r="W1798" i="1"/>
  <c r="V1798" i="1"/>
  <c r="U1798" i="1"/>
  <c r="T1798" i="1"/>
  <c r="S1798" i="1"/>
  <c r="R1798" i="1"/>
  <c r="Q1798" i="1"/>
  <c r="P1798" i="1"/>
  <c r="AP1797" i="1"/>
  <c r="AL1797" i="1"/>
  <c r="AI1797" i="1"/>
  <c r="AB1797" i="1"/>
  <c r="AA1797" i="1"/>
  <c r="Y1797" i="1"/>
  <c r="X1797" i="1"/>
  <c r="W1797" i="1"/>
  <c r="V1797" i="1"/>
  <c r="U1797" i="1"/>
  <c r="T1797" i="1"/>
  <c r="S1797" i="1"/>
  <c r="R1797" i="1"/>
  <c r="Q1797" i="1"/>
  <c r="P1797" i="1"/>
  <c r="AP1796" i="1"/>
  <c r="AL1796" i="1"/>
  <c r="AI1796" i="1"/>
  <c r="AB1796" i="1"/>
  <c r="AA1796" i="1"/>
  <c r="Y1796" i="1"/>
  <c r="X1796" i="1"/>
  <c r="W1796" i="1"/>
  <c r="V1796" i="1"/>
  <c r="U1796" i="1"/>
  <c r="T1796" i="1"/>
  <c r="S1796" i="1"/>
  <c r="R1796" i="1"/>
  <c r="Q1796" i="1"/>
  <c r="P1796" i="1"/>
  <c r="AP1795" i="1"/>
  <c r="AL1795" i="1"/>
  <c r="AI1795" i="1"/>
  <c r="AB1795" i="1"/>
  <c r="AA1795" i="1"/>
  <c r="Y1795" i="1"/>
  <c r="X1795" i="1"/>
  <c r="W1795" i="1"/>
  <c r="V1795" i="1"/>
  <c r="U1795" i="1"/>
  <c r="T1795" i="1"/>
  <c r="S1795" i="1"/>
  <c r="R1795" i="1"/>
  <c r="Q1795" i="1"/>
  <c r="P1795" i="1"/>
  <c r="AP1794" i="1"/>
  <c r="AL1794" i="1"/>
  <c r="AI1794" i="1"/>
  <c r="AB1794" i="1"/>
  <c r="AA1794" i="1"/>
  <c r="Y1794" i="1"/>
  <c r="X1794" i="1"/>
  <c r="W1794" i="1"/>
  <c r="V1794" i="1"/>
  <c r="U1794" i="1"/>
  <c r="T1794" i="1"/>
  <c r="S1794" i="1"/>
  <c r="R1794" i="1"/>
  <c r="Q1794" i="1"/>
  <c r="P1794" i="1"/>
  <c r="AP1793" i="1"/>
  <c r="AL1793" i="1"/>
  <c r="AI1793" i="1"/>
  <c r="AB1793" i="1"/>
  <c r="AA1793" i="1"/>
  <c r="Y1793" i="1"/>
  <c r="X1793" i="1"/>
  <c r="W1793" i="1"/>
  <c r="V1793" i="1"/>
  <c r="U1793" i="1"/>
  <c r="T1793" i="1"/>
  <c r="S1793" i="1"/>
  <c r="R1793" i="1"/>
  <c r="Q1793" i="1"/>
  <c r="P1793" i="1"/>
  <c r="AP1792" i="1"/>
  <c r="AL1792" i="1"/>
  <c r="AI1792" i="1"/>
  <c r="AB1792" i="1"/>
  <c r="AA1792" i="1"/>
  <c r="Y1792" i="1"/>
  <c r="X1792" i="1"/>
  <c r="W1792" i="1"/>
  <c r="V1792" i="1"/>
  <c r="U1792" i="1"/>
  <c r="T1792" i="1"/>
  <c r="S1792" i="1"/>
  <c r="R1792" i="1"/>
  <c r="Q1792" i="1"/>
  <c r="P1792" i="1"/>
  <c r="AP1791" i="1"/>
  <c r="AL1791" i="1"/>
  <c r="AI1791" i="1"/>
  <c r="AB1791" i="1"/>
  <c r="AA1791" i="1"/>
  <c r="Y1791" i="1"/>
  <c r="X1791" i="1"/>
  <c r="W1791" i="1"/>
  <c r="V1791" i="1"/>
  <c r="U1791" i="1"/>
  <c r="T1791" i="1"/>
  <c r="S1791" i="1"/>
  <c r="R1791" i="1"/>
  <c r="Q1791" i="1"/>
  <c r="P1791" i="1"/>
  <c r="AP1790" i="1"/>
  <c r="AL1790" i="1"/>
  <c r="AI1790" i="1"/>
  <c r="AB1790" i="1"/>
  <c r="AA1790" i="1"/>
  <c r="Y1790" i="1"/>
  <c r="X1790" i="1"/>
  <c r="W1790" i="1"/>
  <c r="V1790" i="1"/>
  <c r="U1790" i="1"/>
  <c r="T1790" i="1"/>
  <c r="S1790" i="1"/>
  <c r="R1790" i="1"/>
  <c r="Q1790" i="1"/>
  <c r="P1790" i="1"/>
  <c r="AP1789" i="1"/>
  <c r="AL1789" i="1"/>
  <c r="AI1789" i="1"/>
  <c r="AB1789" i="1"/>
  <c r="AA1789" i="1"/>
  <c r="Y1789" i="1"/>
  <c r="X1789" i="1"/>
  <c r="W1789" i="1"/>
  <c r="V1789" i="1"/>
  <c r="U1789" i="1"/>
  <c r="T1789" i="1"/>
  <c r="S1789" i="1"/>
  <c r="R1789" i="1"/>
  <c r="Q1789" i="1"/>
  <c r="P1789" i="1"/>
  <c r="AP1788" i="1"/>
  <c r="AL1788" i="1"/>
  <c r="AI1788" i="1"/>
  <c r="AB1788" i="1"/>
  <c r="AA1788" i="1"/>
  <c r="Y1788" i="1"/>
  <c r="X1788" i="1"/>
  <c r="W1788" i="1"/>
  <c r="V1788" i="1"/>
  <c r="U1788" i="1"/>
  <c r="T1788" i="1"/>
  <c r="S1788" i="1"/>
  <c r="R1788" i="1"/>
  <c r="Q1788" i="1"/>
  <c r="P1788" i="1"/>
  <c r="AP1787" i="1"/>
  <c r="AL1787" i="1"/>
  <c r="AI1787" i="1"/>
  <c r="AB1787" i="1"/>
  <c r="AA1787" i="1"/>
  <c r="Y1787" i="1"/>
  <c r="X1787" i="1"/>
  <c r="W1787" i="1"/>
  <c r="V1787" i="1"/>
  <c r="U1787" i="1"/>
  <c r="T1787" i="1"/>
  <c r="S1787" i="1"/>
  <c r="R1787" i="1"/>
  <c r="Q1787" i="1"/>
  <c r="P1787" i="1"/>
  <c r="AP1786" i="1"/>
  <c r="AL1786" i="1"/>
  <c r="AI1786" i="1"/>
  <c r="AB1786" i="1"/>
  <c r="AA1786" i="1"/>
  <c r="Y1786" i="1"/>
  <c r="X1786" i="1"/>
  <c r="W1786" i="1"/>
  <c r="V1786" i="1"/>
  <c r="U1786" i="1"/>
  <c r="T1786" i="1"/>
  <c r="S1786" i="1"/>
  <c r="R1786" i="1"/>
  <c r="Q1786" i="1"/>
  <c r="P1786" i="1"/>
  <c r="AP1785" i="1"/>
  <c r="AL1785" i="1"/>
  <c r="AI1785" i="1"/>
  <c r="AB1785" i="1"/>
  <c r="AA1785" i="1"/>
  <c r="Y1785" i="1"/>
  <c r="X1785" i="1"/>
  <c r="W1785" i="1"/>
  <c r="V1785" i="1"/>
  <c r="U1785" i="1"/>
  <c r="T1785" i="1"/>
  <c r="S1785" i="1"/>
  <c r="R1785" i="1"/>
  <c r="Q1785" i="1"/>
  <c r="P1785" i="1"/>
  <c r="AP1784" i="1"/>
  <c r="AL1784" i="1"/>
  <c r="AI1784" i="1"/>
  <c r="AB1784" i="1"/>
  <c r="AA1784" i="1"/>
  <c r="Y1784" i="1"/>
  <c r="X1784" i="1"/>
  <c r="W1784" i="1"/>
  <c r="V1784" i="1"/>
  <c r="U1784" i="1"/>
  <c r="T1784" i="1"/>
  <c r="S1784" i="1"/>
  <c r="R1784" i="1"/>
  <c r="Q1784" i="1"/>
  <c r="P1784" i="1"/>
  <c r="AP1783" i="1"/>
  <c r="AL1783" i="1"/>
  <c r="AI1783" i="1"/>
  <c r="AB1783" i="1"/>
  <c r="AA1783" i="1"/>
  <c r="Y1783" i="1"/>
  <c r="X1783" i="1"/>
  <c r="W1783" i="1"/>
  <c r="V1783" i="1"/>
  <c r="U1783" i="1"/>
  <c r="T1783" i="1"/>
  <c r="S1783" i="1"/>
  <c r="R1783" i="1"/>
  <c r="Q1783" i="1"/>
  <c r="P1783" i="1"/>
  <c r="AP1782" i="1"/>
  <c r="AL1782" i="1"/>
  <c r="AI1782" i="1"/>
  <c r="AB1782" i="1"/>
  <c r="AA1782" i="1"/>
  <c r="Y1782" i="1"/>
  <c r="X1782" i="1"/>
  <c r="W1782" i="1"/>
  <c r="V1782" i="1"/>
  <c r="U1782" i="1"/>
  <c r="T1782" i="1"/>
  <c r="S1782" i="1"/>
  <c r="R1782" i="1"/>
  <c r="Q1782" i="1"/>
  <c r="P1782" i="1"/>
  <c r="AP1781" i="1"/>
  <c r="AL1781" i="1"/>
  <c r="AI1781" i="1"/>
  <c r="AB1781" i="1"/>
  <c r="AA1781" i="1"/>
  <c r="Y1781" i="1"/>
  <c r="X1781" i="1"/>
  <c r="W1781" i="1"/>
  <c r="V1781" i="1"/>
  <c r="U1781" i="1"/>
  <c r="T1781" i="1"/>
  <c r="S1781" i="1"/>
  <c r="R1781" i="1"/>
  <c r="Q1781" i="1"/>
  <c r="P1781" i="1"/>
  <c r="AP1780" i="1"/>
  <c r="AL1780" i="1"/>
  <c r="AI1780" i="1"/>
  <c r="AB1780" i="1"/>
  <c r="AA1780" i="1"/>
  <c r="Y1780" i="1"/>
  <c r="X1780" i="1"/>
  <c r="W1780" i="1"/>
  <c r="V1780" i="1"/>
  <c r="U1780" i="1"/>
  <c r="T1780" i="1"/>
  <c r="S1780" i="1"/>
  <c r="R1780" i="1"/>
  <c r="Q1780" i="1"/>
  <c r="P1780" i="1"/>
  <c r="AP1779" i="1"/>
  <c r="AL1779" i="1"/>
  <c r="AI1779" i="1"/>
  <c r="AB1779" i="1"/>
  <c r="AA1779" i="1"/>
  <c r="Y1779" i="1"/>
  <c r="X1779" i="1"/>
  <c r="W1779" i="1"/>
  <c r="V1779" i="1"/>
  <c r="U1779" i="1"/>
  <c r="T1779" i="1"/>
  <c r="S1779" i="1"/>
  <c r="R1779" i="1"/>
  <c r="Q1779" i="1"/>
  <c r="P1779" i="1"/>
  <c r="AP1778" i="1"/>
  <c r="AL1778" i="1"/>
  <c r="AI1778" i="1"/>
  <c r="AB1778" i="1"/>
  <c r="AA1778" i="1"/>
  <c r="Y1778" i="1"/>
  <c r="X1778" i="1"/>
  <c r="W1778" i="1"/>
  <c r="V1778" i="1"/>
  <c r="U1778" i="1"/>
  <c r="T1778" i="1"/>
  <c r="S1778" i="1"/>
  <c r="R1778" i="1"/>
  <c r="Q1778" i="1"/>
  <c r="P1778" i="1"/>
  <c r="AP1777" i="1"/>
  <c r="AL1777" i="1"/>
  <c r="AI1777" i="1"/>
  <c r="AB1777" i="1"/>
  <c r="AA1777" i="1"/>
  <c r="Y1777" i="1"/>
  <c r="X1777" i="1"/>
  <c r="W1777" i="1"/>
  <c r="V1777" i="1"/>
  <c r="U1777" i="1"/>
  <c r="T1777" i="1"/>
  <c r="S1777" i="1"/>
  <c r="R1777" i="1"/>
  <c r="Q1777" i="1"/>
  <c r="P1777" i="1"/>
  <c r="AP1776" i="1"/>
  <c r="AL1776" i="1"/>
  <c r="AI1776" i="1"/>
  <c r="AB1776" i="1"/>
  <c r="AA1776" i="1"/>
  <c r="Y1776" i="1"/>
  <c r="X1776" i="1"/>
  <c r="W1776" i="1"/>
  <c r="V1776" i="1"/>
  <c r="U1776" i="1"/>
  <c r="T1776" i="1"/>
  <c r="S1776" i="1"/>
  <c r="R1776" i="1"/>
  <c r="Q1776" i="1"/>
  <c r="P1776" i="1"/>
  <c r="AP1775" i="1"/>
  <c r="AL1775" i="1"/>
  <c r="AI1775" i="1"/>
  <c r="AB1775" i="1"/>
  <c r="AA1775" i="1"/>
  <c r="Y1775" i="1"/>
  <c r="X1775" i="1"/>
  <c r="W1775" i="1"/>
  <c r="V1775" i="1"/>
  <c r="U1775" i="1"/>
  <c r="T1775" i="1"/>
  <c r="S1775" i="1"/>
  <c r="R1775" i="1"/>
  <c r="Q1775" i="1"/>
  <c r="P1775" i="1"/>
  <c r="AP1774" i="1"/>
  <c r="AL1774" i="1"/>
  <c r="AI1774" i="1"/>
  <c r="AB1774" i="1"/>
  <c r="AA1774" i="1"/>
  <c r="Y1774" i="1"/>
  <c r="X1774" i="1"/>
  <c r="W1774" i="1"/>
  <c r="V1774" i="1"/>
  <c r="U1774" i="1"/>
  <c r="T1774" i="1"/>
  <c r="S1774" i="1"/>
  <c r="R1774" i="1"/>
  <c r="Q1774" i="1"/>
  <c r="P1774" i="1"/>
  <c r="AP1773" i="1"/>
  <c r="AL1773" i="1"/>
  <c r="AI1773" i="1"/>
  <c r="AB1773" i="1"/>
  <c r="AA1773" i="1"/>
  <c r="Y1773" i="1"/>
  <c r="X1773" i="1"/>
  <c r="W1773" i="1"/>
  <c r="V1773" i="1"/>
  <c r="U1773" i="1"/>
  <c r="T1773" i="1"/>
  <c r="S1773" i="1"/>
  <c r="R1773" i="1"/>
  <c r="Q1773" i="1"/>
  <c r="P1773" i="1"/>
  <c r="AP1772" i="1"/>
  <c r="AL1772" i="1"/>
  <c r="AI1772" i="1"/>
  <c r="AB1772" i="1"/>
  <c r="AA1772" i="1"/>
  <c r="Y1772" i="1"/>
  <c r="X1772" i="1"/>
  <c r="W1772" i="1"/>
  <c r="V1772" i="1"/>
  <c r="U1772" i="1"/>
  <c r="T1772" i="1"/>
  <c r="S1772" i="1"/>
  <c r="R1772" i="1"/>
  <c r="Q1772" i="1"/>
  <c r="P1772" i="1"/>
  <c r="AP1771" i="1"/>
  <c r="AL1771" i="1"/>
  <c r="AI1771" i="1"/>
  <c r="AB1771" i="1"/>
  <c r="AA1771" i="1"/>
  <c r="Y1771" i="1"/>
  <c r="X1771" i="1"/>
  <c r="W1771" i="1"/>
  <c r="V1771" i="1"/>
  <c r="U1771" i="1"/>
  <c r="T1771" i="1"/>
  <c r="S1771" i="1"/>
  <c r="R1771" i="1"/>
  <c r="Q1771" i="1"/>
  <c r="P1771" i="1"/>
  <c r="AP1770" i="1"/>
  <c r="AL1770" i="1"/>
  <c r="AI1770" i="1"/>
  <c r="AB1770" i="1"/>
  <c r="AA1770" i="1"/>
  <c r="Y1770" i="1"/>
  <c r="X1770" i="1"/>
  <c r="W1770" i="1"/>
  <c r="V1770" i="1"/>
  <c r="U1770" i="1"/>
  <c r="T1770" i="1"/>
  <c r="S1770" i="1"/>
  <c r="R1770" i="1"/>
  <c r="Q1770" i="1"/>
  <c r="P1770" i="1"/>
  <c r="AP1769" i="1"/>
  <c r="AL1769" i="1"/>
  <c r="AI1769" i="1"/>
  <c r="AB1769" i="1"/>
  <c r="AA1769" i="1"/>
  <c r="Y1769" i="1"/>
  <c r="X1769" i="1"/>
  <c r="W1769" i="1"/>
  <c r="V1769" i="1"/>
  <c r="U1769" i="1"/>
  <c r="T1769" i="1"/>
  <c r="S1769" i="1"/>
  <c r="R1769" i="1"/>
  <c r="Q1769" i="1"/>
  <c r="P1769" i="1"/>
  <c r="AP1768" i="1"/>
  <c r="AL1768" i="1"/>
  <c r="AI1768" i="1"/>
  <c r="AB1768" i="1"/>
  <c r="AA1768" i="1"/>
  <c r="Y1768" i="1"/>
  <c r="X1768" i="1"/>
  <c r="W1768" i="1"/>
  <c r="V1768" i="1"/>
  <c r="U1768" i="1"/>
  <c r="T1768" i="1"/>
  <c r="S1768" i="1"/>
  <c r="R1768" i="1"/>
  <c r="Q1768" i="1"/>
  <c r="P1768" i="1"/>
  <c r="AP1767" i="1"/>
  <c r="AL1767" i="1"/>
  <c r="AI1767" i="1"/>
  <c r="AB1767" i="1"/>
  <c r="AA1767" i="1"/>
  <c r="Y1767" i="1"/>
  <c r="X1767" i="1"/>
  <c r="W1767" i="1"/>
  <c r="V1767" i="1"/>
  <c r="U1767" i="1"/>
  <c r="T1767" i="1"/>
  <c r="S1767" i="1"/>
  <c r="R1767" i="1"/>
  <c r="Q1767" i="1"/>
  <c r="P1767" i="1"/>
  <c r="AP1766" i="1"/>
  <c r="AL1766" i="1"/>
  <c r="AI1766" i="1"/>
  <c r="AB1766" i="1"/>
  <c r="AA1766" i="1"/>
  <c r="Y1766" i="1"/>
  <c r="X1766" i="1"/>
  <c r="W1766" i="1"/>
  <c r="V1766" i="1"/>
  <c r="U1766" i="1"/>
  <c r="T1766" i="1"/>
  <c r="S1766" i="1"/>
  <c r="R1766" i="1"/>
  <c r="Q1766" i="1"/>
  <c r="P1766" i="1"/>
  <c r="AP1765" i="1"/>
  <c r="AL1765" i="1"/>
  <c r="AI1765" i="1"/>
  <c r="AB1765" i="1"/>
  <c r="AA1765" i="1"/>
  <c r="Y1765" i="1"/>
  <c r="X1765" i="1"/>
  <c r="W1765" i="1"/>
  <c r="V1765" i="1"/>
  <c r="U1765" i="1"/>
  <c r="T1765" i="1"/>
  <c r="S1765" i="1"/>
  <c r="R1765" i="1"/>
  <c r="Q1765" i="1"/>
  <c r="P1765" i="1"/>
  <c r="AP1764" i="1"/>
  <c r="AL1764" i="1"/>
  <c r="AI1764" i="1"/>
  <c r="AB1764" i="1"/>
  <c r="AA1764" i="1"/>
  <c r="Y1764" i="1"/>
  <c r="X1764" i="1"/>
  <c r="W1764" i="1"/>
  <c r="V1764" i="1"/>
  <c r="U1764" i="1"/>
  <c r="T1764" i="1"/>
  <c r="S1764" i="1"/>
  <c r="R1764" i="1"/>
  <c r="Q1764" i="1"/>
  <c r="P1764" i="1"/>
  <c r="AP1763" i="1"/>
  <c r="AL1763" i="1"/>
  <c r="AI1763" i="1"/>
  <c r="AB1763" i="1"/>
  <c r="AA1763" i="1"/>
  <c r="Y1763" i="1"/>
  <c r="X1763" i="1"/>
  <c r="W1763" i="1"/>
  <c r="V1763" i="1"/>
  <c r="U1763" i="1"/>
  <c r="T1763" i="1"/>
  <c r="S1763" i="1"/>
  <c r="R1763" i="1"/>
  <c r="Q1763" i="1"/>
  <c r="P1763" i="1"/>
  <c r="AP1762" i="1"/>
  <c r="AL1762" i="1"/>
  <c r="AI1762" i="1"/>
  <c r="AB1762" i="1"/>
  <c r="AA1762" i="1"/>
  <c r="Y1762" i="1"/>
  <c r="X1762" i="1"/>
  <c r="W1762" i="1"/>
  <c r="V1762" i="1"/>
  <c r="U1762" i="1"/>
  <c r="T1762" i="1"/>
  <c r="S1762" i="1"/>
  <c r="R1762" i="1"/>
  <c r="Q1762" i="1"/>
  <c r="P1762" i="1"/>
  <c r="AP1761" i="1"/>
  <c r="AL1761" i="1"/>
  <c r="AI1761" i="1"/>
  <c r="AB1761" i="1"/>
  <c r="AA1761" i="1"/>
  <c r="Y1761" i="1"/>
  <c r="X1761" i="1"/>
  <c r="W1761" i="1"/>
  <c r="V1761" i="1"/>
  <c r="U1761" i="1"/>
  <c r="T1761" i="1"/>
  <c r="S1761" i="1"/>
  <c r="R1761" i="1"/>
  <c r="Q1761" i="1"/>
  <c r="P1761" i="1"/>
  <c r="AP1760" i="1"/>
  <c r="AL1760" i="1"/>
  <c r="AI1760" i="1"/>
  <c r="AB1760" i="1"/>
  <c r="AA1760" i="1"/>
  <c r="Y1760" i="1"/>
  <c r="X1760" i="1"/>
  <c r="W1760" i="1"/>
  <c r="V1760" i="1"/>
  <c r="U1760" i="1"/>
  <c r="T1760" i="1"/>
  <c r="S1760" i="1"/>
  <c r="R1760" i="1"/>
  <c r="Q1760" i="1"/>
  <c r="P1760" i="1"/>
  <c r="AP1759" i="1"/>
  <c r="AL1759" i="1"/>
  <c r="AI1759" i="1"/>
  <c r="AB1759" i="1"/>
  <c r="AA1759" i="1"/>
  <c r="Y1759" i="1"/>
  <c r="X1759" i="1"/>
  <c r="W1759" i="1"/>
  <c r="V1759" i="1"/>
  <c r="U1759" i="1"/>
  <c r="T1759" i="1"/>
  <c r="S1759" i="1"/>
  <c r="R1759" i="1"/>
  <c r="Q1759" i="1"/>
  <c r="P1759" i="1"/>
  <c r="AP1758" i="1"/>
  <c r="AL1758" i="1"/>
  <c r="AI1758" i="1"/>
  <c r="AB1758" i="1"/>
  <c r="AA1758" i="1"/>
  <c r="Y1758" i="1"/>
  <c r="X1758" i="1"/>
  <c r="W1758" i="1"/>
  <c r="V1758" i="1"/>
  <c r="U1758" i="1"/>
  <c r="T1758" i="1"/>
  <c r="S1758" i="1"/>
  <c r="R1758" i="1"/>
  <c r="Q1758" i="1"/>
  <c r="P1758" i="1"/>
  <c r="AP1757" i="1"/>
  <c r="AL1757" i="1"/>
  <c r="AI1757" i="1"/>
  <c r="AB1757" i="1"/>
  <c r="AA1757" i="1"/>
  <c r="Y1757" i="1"/>
  <c r="X1757" i="1"/>
  <c r="W1757" i="1"/>
  <c r="V1757" i="1"/>
  <c r="U1757" i="1"/>
  <c r="T1757" i="1"/>
  <c r="S1757" i="1"/>
  <c r="R1757" i="1"/>
  <c r="Q1757" i="1"/>
  <c r="P1757" i="1"/>
  <c r="AP1756" i="1"/>
  <c r="AL1756" i="1"/>
  <c r="AI1756" i="1"/>
  <c r="AB1756" i="1"/>
  <c r="AA1756" i="1"/>
  <c r="Y1756" i="1"/>
  <c r="X1756" i="1"/>
  <c r="W1756" i="1"/>
  <c r="V1756" i="1"/>
  <c r="U1756" i="1"/>
  <c r="T1756" i="1"/>
  <c r="S1756" i="1"/>
  <c r="R1756" i="1"/>
  <c r="Q1756" i="1"/>
  <c r="P1756" i="1"/>
  <c r="AP1755" i="1"/>
  <c r="AL1755" i="1"/>
  <c r="AI1755" i="1"/>
  <c r="AB1755" i="1"/>
  <c r="AA1755" i="1"/>
  <c r="Y1755" i="1"/>
  <c r="X1755" i="1"/>
  <c r="W1755" i="1"/>
  <c r="V1755" i="1"/>
  <c r="U1755" i="1"/>
  <c r="T1755" i="1"/>
  <c r="S1755" i="1"/>
  <c r="R1755" i="1"/>
  <c r="Q1755" i="1"/>
  <c r="P1755" i="1"/>
  <c r="AP1754" i="1"/>
  <c r="AL1754" i="1"/>
  <c r="AI1754" i="1"/>
  <c r="AB1754" i="1"/>
  <c r="AA1754" i="1"/>
  <c r="Y1754" i="1"/>
  <c r="X1754" i="1"/>
  <c r="W1754" i="1"/>
  <c r="V1754" i="1"/>
  <c r="U1754" i="1"/>
  <c r="T1754" i="1"/>
  <c r="S1754" i="1"/>
  <c r="R1754" i="1"/>
  <c r="Q1754" i="1"/>
  <c r="P1754" i="1"/>
  <c r="AP1753" i="1"/>
  <c r="AL1753" i="1"/>
  <c r="AI1753" i="1"/>
  <c r="AB1753" i="1"/>
  <c r="AA1753" i="1"/>
  <c r="Y1753" i="1"/>
  <c r="X1753" i="1"/>
  <c r="W1753" i="1"/>
  <c r="V1753" i="1"/>
  <c r="U1753" i="1"/>
  <c r="T1753" i="1"/>
  <c r="S1753" i="1"/>
  <c r="R1753" i="1"/>
  <c r="Q1753" i="1"/>
  <c r="P1753" i="1"/>
  <c r="AP1752" i="1"/>
  <c r="AL1752" i="1"/>
  <c r="AI1752" i="1"/>
  <c r="AB1752" i="1"/>
  <c r="AA1752" i="1"/>
  <c r="Y1752" i="1"/>
  <c r="X1752" i="1"/>
  <c r="W1752" i="1"/>
  <c r="V1752" i="1"/>
  <c r="U1752" i="1"/>
  <c r="T1752" i="1"/>
  <c r="S1752" i="1"/>
  <c r="R1752" i="1"/>
  <c r="Q1752" i="1"/>
  <c r="P1752" i="1"/>
  <c r="AP1751" i="1"/>
  <c r="AL1751" i="1"/>
  <c r="AI1751" i="1"/>
  <c r="AB1751" i="1"/>
  <c r="AA1751" i="1"/>
  <c r="Y1751" i="1"/>
  <c r="X1751" i="1"/>
  <c r="W1751" i="1"/>
  <c r="V1751" i="1"/>
  <c r="U1751" i="1"/>
  <c r="T1751" i="1"/>
  <c r="S1751" i="1"/>
  <c r="R1751" i="1"/>
  <c r="Q1751" i="1"/>
  <c r="P1751" i="1"/>
  <c r="AP1750" i="1"/>
  <c r="AL1750" i="1"/>
  <c r="AI1750" i="1"/>
  <c r="AB1750" i="1"/>
  <c r="AA1750" i="1"/>
  <c r="Y1750" i="1"/>
  <c r="X1750" i="1"/>
  <c r="W1750" i="1"/>
  <c r="V1750" i="1"/>
  <c r="U1750" i="1"/>
  <c r="T1750" i="1"/>
  <c r="S1750" i="1"/>
  <c r="R1750" i="1"/>
  <c r="Q1750" i="1"/>
  <c r="P1750" i="1"/>
  <c r="AP1749" i="1"/>
  <c r="AL1749" i="1"/>
  <c r="AI1749" i="1"/>
  <c r="AB1749" i="1"/>
  <c r="AA1749" i="1"/>
  <c r="Y1749" i="1"/>
  <c r="X1749" i="1"/>
  <c r="W1749" i="1"/>
  <c r="V1749" i="1"/>
  <c r="U1749" i="1"/>
  <c r="T1749" i="1"/>
  <c r="S1749" i="1"/>
  <c r="R1749" i="1"/>
  <c r="Q1749" i="1"/>
  <c r="P1749" i="1"/>
  <c r="AP1748" i="1"/>
  <c r="AL1748" i="1"/>
  <c r="AI1748" i="1"/>
  <c r="AB1748" i="1"/>
  <c r="AA1748" i="1"/>
  <c r="Y1748" i="1"/>
  <c r="X1748" i="1"/>
  <c r="W1748" i="1"/>
  <c r="V1748" i="1"/>
  <c r="U1748" i="1"/>
  <c r="T1748" i="1"/>
  <c r="S1748" i="1"/>
  <c r="R1748" i="1"/>
  <c r="Q1748" i="1"/>
  <c r="P1748" i="1"/>
  <c r="AP1747" i="1"/>
  <c r="AL1747" i="1"/>
  <c r="AI1747" i="1"/>
  <c r="AB1747" i="1"/>
  <c r="AA1747" i="1"/>
  <c r="Y1747" i="1"/>
  <c r="X1747" i="1"/>
  <c r="W1747" i="1"/>
  <c r="V1747" i="1"/>
  <c r="U1747" i="1"/>
  <c r="T1747" i="1"/>
  <c r="S1747" i="1"/>
  <c r="R1747" i="1"/>
  <c r="Q1747" i="1"/>
  <c r="P1747" i="1"/>
  <c r="AP1746" i="1"/>
  <c r="AL1746" i="1"/>
  <c r="AI1746" i="1"/>
  <c r="AB1746" i="1"/>
  <c r="AA1746" i="1"/>
  <c r="Y1746" i="1"/>
  <c r="X1746" i="1"/>
  <c r="W1746" i="1"/>
  <c r="V1746" i="1"/>
  <c r="U1746" i="1"/>
  <c r="T1746" i="1"/>
  <c r="S1746" i="1"/>
  <c r="R1746" i="1"/>
  <c r="Q1746" i="1"/>
  <c r="P1746" i="1"/>
  <c r="AP1745" i="1"/>
  <c r="AL1745" i="1"/>
  <c r="AI1745" i="1"/>
  <c r="AB1745" i="1"/>
  <c r="AA1745" i="1"/>
  <c r="Y1745" i="1"/>
  <c r="X1745" i="1"/>
  <c r="W1745" i="1"/>
  <c r="V1745" i="1"/>
  <c r="U1745" i="1"/>
  <c r="T1745" i="1"/>
  <c r="S1745" i="1"/>
  <c r="R1745" i="1"/>
  <c r="Q1745" i="1"/>
  <c r="P1745" i="1"/>
  <c r="AP1744" i="1"/>
  <c r="AL1744" i="1"/>
  <c r="AI1744" i="1"/>
  <c r="AB1744" i="1"/>
  <c r="AA1744" i="1"/>
  <c r="Y1744" i="1"/>
  <c r="X1744" i="1"/>
  <c r="W1744" i="1"/>
  <c r="V1744" i="1"/>
  <c r="U1744" i="1"/>
  <c r="T1744" i="1"/>
  <c r="S1744" i="1"/>
  <c r="R1744" i="1"/>
  <c r="Q1744" i="1"/>
  <c r="P1744" i="1"/>
  <c r="AP1743" i="1"/>
  <c r="AL1743" i="1"/>
  <c r="AI1743" i="1"/>
  <c r="AB1743" i="1"/>
  <c r="AA1743" i="1"/>
  <c r="Y1743" i="1"/>
  <c r="X1743" i="1"/>
  <c r="W1743" i="1"/>
  <c r="V1743" i="1"/>
  <c r="U1743" i="1"/>
  <c r="T1743" i="1"/>
  <c r="S1743" i="1"/>
  <c r="R1743" i="1"/>
  <c r="Q1743" i="1"/>
  <c r="P1743" i="1"/>
  <c r="AP1742" i="1"/>
  <c r="AL1742" i="1"/>
  <c r="AI1742" i="1"/>
  <c r="AB1742" i="1"/>
  <c r="AA1742" i="1"/>
  <c r="Y1742" i="1"/>
  <c r="X1742" i="1"/>
  <c r="W1742" i="1"/>
  <c r="V1742" i="1"/>
  <c r="U1742" i="1"/>
  <c r="T1742" i="1"/>
  <c r="S1742" i="1"/>
  <c r="R1742" i="1"/>
  <c r="Q1742" i="1"/>
  <c r="P1742" i="1"/>
  <c r="AP1741" i="1"/>
  <c r="AL1741" i="1"/>
  <c r="AI1741" i="1"/>
  <c r="AB1741" i="1"/>
  <c r="AA1741" i="1"/>
  <c r="Y1741" i="1"/>
  <c r="X1741" i="1"/>
  <c r="W1741" i="1"/>
  <c r="V1741" i="1"/>
  <c r="U1741" i="1"/>
  <c r="T1741" i="1"/>
  <c r="S1741" i="1"/>
  <c r="R1741" i="1"/>
  <c r="Q1741" i="1"/>
  <c r="P1741" i="1"/>
  <c r="AP1740" i="1"/>
  <c r="AL1740" i="1"/>
  <c r="AI1740" i="1"/>
  <c r="AB1740" i="1"/>
  <c r="AA1740" i="1"/>
  <c r="Y1740" i="1"/>
  <c r="X1740" i="1"/>
  <c r="W1740" i="1"/>
  <c r="V1740" i="1"/>
  <c r="U1740" i="1"/>
  <c r="T1740" i="1"/>
  <c r="S1740" i="1"/>
  <c r="R1740" i="1"/>
  <c r="Q1740" i="1"/>
  <c r="P1740" i="1"/>
  <c r="AP1739" i="1"/>
  <c r="AL1739" i="1"/>
  <c r="AI1739" i="1"/>
  <c r="AB1739" i="1"/>
  <c r="AA1739" i="1"/>
  <c r="Y1739" i="1"/>
  <c r="X1739" i="1"/>
  <c r="W1739" i="1"/>
  <c r="V1739" i="1"/>
  <c r="U1739" i="1"/>
  <c r="T1739" i="1"/>
  <c r="S1739" i="1"/>
  <c r="R1739" i="1"/>
  <c r="Q1739" i="1"/>
  <c r="P1739" i="1"/>
  <c r="AP1738" i="1"/>
  <c r="AL1738" i="1"/>
  <c r="AI1738" i="1"/>
  <c r="AB1738" i="1"/>
  <c r="AA1738" i="1"/>
  <c r="Y1738" i="1"/>
  <c r="X1738" i="1"/>
  <c r="W1738" i="1"/>
  <c r="V1738" i="1"/>
  <c r="U1738" i="1"/>
  <c r="T1738" i="1"/>
  <c r="S1738" i="1"/>
  <c r="R1738" i="1"/>
  <c r="Q1738" i="1"/>
  <c r="P1738" i="1"/>
  <c r="AP1737" i="1"/>
  <c r="AL1737" i="1"/>
  <c r="AI1737" i="1"/>
  <c r="AB1737" i="1"/>
  <c r="AA1737" i="1"/>
  <c r="Y1737" i="1"/>
  <c r="X1737" i="1"/>
  <c r="W1737" i="1"/>
  <c r="V1737" i="1"/>
  <c r="U1737" i="1"/>
  <c r="T1737" i="1"/>
  <c r="S1737" i="1"/>
  <c r="R1737" i="1"/>
  <c r="Q1737" i="1"/>
  <c r="P1737" i="1"/>
  <c r="AP1736" i="1"/>
  <c r="AL1736" i="1"/>
  <c r="AI1736" i="1"/>
  <c r="AB1736" i="1"/>
  <c r="AA1736" i="1"/>
  <c r="Y1736" i="1"/>
  <c r="X1736" i="1"/>
  <c r="W1736" i="1"/>
  <c r="V1736" i="1"/>
  <c r="U1736" i="1"/>
  <c r="T1736" i="1"/>
  <c r="S1736" i="1"/>
  <c r="R1736" i="1"/>
  <c r="Q1736" i="1"/>
  <c r="P1736" i="1"/>
  <c r="AP1735" i="1"/>
  <c r="AL1735" i="1"/>
  <c r="AI1735" i="1"/>
  <c r="AB1735" i="1"/>
  <c r="AA1735" i="1"/>
  <c r="Y1735" i="1"/>
  <c r="X1735" i="1"/>
  <c r="W1735" i="1"/>
  <c r="V1735" i="1"/>
  <c r="U1735" i="1"/>
  <c r="T1735" i="1"/>
  <c r="S1735" i="1"/>
  <c r="R1735" i="1"/>
  <c r="Q1735" i="1"/>
  <c r="P1735" i="1"/>
  <c r="AP1734" i="1"/>
  <c r="AL1734" i="1"/>
  <c r="AI1734" i="1"/>
  <c r="AB1734" i="1"/>
  <c r="AA1734" i="1"/>
  <c r="Y1734" i="1"/>
  <c r="X1734" i="1"/>
  <c r="W1734" i="1"/>
  <c r="V1734" i="1"/>
  <c r="U1734" i="1"/>
  <c r="T1734" i="1"/>
  <c r="S1734" i="1"/>
  <c r="R1734" i="1"/>
  <c r="Q1734" i="1"/>
  <c r="P1734" i="1"/>
  <c r="AP1733" i="1"/>
  <c r="AL1733" i="1"/>
  <c r="AI1733" i="1"/>
  <c r="AB1733" i="1"/>
  <c r="AA1733" i="1"/>
  <c r="Y1733" i="1"/>
  <c r="X1733" i="1"/>
  <c r="W1733" i="1"/>
  <c r="V1733" i="1"/>
  <c r="U1733" i="1"/>
  <c r="T1733" i="1"/>
  <c r="S1733" i="1"/>
  <c r="R1733" i="1"/>
  <c r="Q1733" i="1"/>
  <c r="P1733" i="1"/>
  <c r="AP1732" i="1"/>
  <c r="AL1732" i="1"/>
  <c r="AI1732" i="1"/>
  <c r="AB1732" i="1"/>
  <c r="AA1732" i="1"/>
  <c r="Y1732" i="1"/>
  <c r="X1732" i="1"/>
  <c r="W1732" i="1"/>
  <c r="V1732" i="1"/>
  <c r="U1732" i="1"/>
  <c r="T1732" i="1"/>
  <c r="S1732" i="1"/>
  <c r="R1732" i="1"/>
  <c r="Q1732" i="1"/>
  <c r="P1732" i="1"/>
  <c r="AP1731" i="1"/>
  <c r="AL1731" i="1"/>
  <c r="AI1731" i="1"/>
  <c r="AB1731" i="1"/>
  <c r="AA1731" i="1"/>
  <c r="Y1731" i="1"/>
  <c r="X1731" i="1"/>
  <c r="W1731" i="1"/>
  <c r="V1731" i="1"/>
  <c r="U1731" i="1"/>
  <c r="T1731" i="1"/>
  <c r="S1731" i="1"/>
  <c r="R1731" i="1"/>
  <c r="Q1731" i="1"/>
  <c r="P1731" i="1"/>
  <c r="AP1730" i="1"/>
  <c r="AL1730" i="1"/>
  <c r="AI1730" i="1"/>
  <c r="AB1730" i="1"/>
  <c r="AA1730" i="1"/>
  <c r="Y1730" i="1"/>
  <c r="X1730" i="1"/>
  <c r="W1730" i="1"/>
  <c r="V1730" i="1"/>
  <c r="U1730" i="1"/>
  <c r="T1730" i="1"/>
  <c r="S1730" i="1"/>
  <c r="R1730" i="1"/>
  <c r="Q1730" i="1"/>
  <c r="P1730" i="1"/>
  <c r="AP1729" i="1"/>
  <c r="AL1729" i="1"/>
  <c r="AI1729" i="1"/>
  <c r="AB1729" i="1"/>
  <c r="AA1729" i="1"/>
  <c r="Y1729" i="1"/>
  <c r="X1729" i="1"/>
  <c r="W1729" i="1"/>
  <c r="V1729" i="1"/>
  <c r="U1729" i="1"/>
  <c r="T1729" i="1"/>
  <c r="S1729" i="1"/>
  <c r="R1729" i="1"/>
  <c r="Q1729" i="1"/>
  <c r="P1729" i="1"/>
  <c r="AP1728" i="1"/>
  <c r="AL1728" i="1"/>
  <c r="AI1728" i="1"/>
  <c r="AB1728" i="1"/>
  <c r="AA1728" i="1"/>
  <c r="Y1728" i="1"/>
  <c r="X1728" i="1"/>
  <c r="W1728" i="1"/>
  <c r="V1728" i="1"/>
  <c r="U1728" i="1"/>
  <c r="T1728" i="1"/>
  <c r="S1728" i="1"/>
  <c r="R1728" i="1"/>
  <c r="Q1728" i="1"/>
  <c r="P1728" i="1"/>
  <c r="AP1727" i="1"/>
  <c r="AL1727" i="1"/>
  <c r="AI1727" i="1"/>
  <c r="AB1727" i="1"/>
  <c r="AA1727" i="1"/>
  <c r="Y1727" i="1"/>
  <c r="X1727" i="1"/>
  <c r="W1727" i="1"/>
  <c r="V1727" i="1"/>
  <c r="U1727" i="1"/>
  <c r="T1727" i="1"/>
  <c r="S1727" i="1"/>
  <c r="R1727" i="1"/>
  <c r="Q1727" i="1"/>
  <c r="P1727" i="1"/>
  <c r="AP1726" i="1"/>
  <c r="AL1726" i="1"/>
  <c r="AI1726" i="1"/>
  <c r="AB1726" i="1"/>
  <c r="AA1726" i="1"/>
  <c r="Y1726" i="1"/>
  <c r="X1726" i="1"/>
  <c r="W1726" i="1"/>
  <c r="V1726" i="1"/>
  <c r="U1726" i="1"/>
  <c r="T1726" i="1"/>
  <c r="S1726" i="1"/>
  <c r="R1726" i="1"/>
  <c r="Q1726" i="1"/>
  <c r="P1726" i="1"/>
  <c r="AP1725" i="1"/>
  <c r="AL1725" i="1"/>
  <c r="AI1725" i="1"/>
  <c r="AB1725" i="1"/>
  <c r="AA1725" i="1"/>
  <c r="Y1725" i="1"/>
  <c r="X1725" i="1"/>
  <c r="W1725" i="1"/>
  <c r="V1725" i="1"/>
  <c r="U1725" i="1"/>
  <c r="T1725" i="1"/>
  <c r="S1725" i="1"/>
  <c r="R1725" i="1"/>
  <c r="Q1725" i="1"/>
  <c r="P1725" i="1"/>
  <c r="AP1724" i="1"/>
  <c r="AL1724" i="1"/>
  <c r="AI1724" i="1"/>
  <c r="AB1724" i="1"/>
  <c r="AA1724" i="1"/>
  <c r="Y1724" i="1"/>
  <c r="X1724" i="1"/>
  <c r="W1724" i="1"/>
  <c r="V1724" i="1"/>
  <c r="U1724" i="1"/>
  <c r="T1724" i="1"/>
  <c r="S1724" i="1"/>
  <c r="R1724" i="1"/>
  <c r="Q1724" i="1"/>
  <c r="P1724" i="1"/>
  <c r="AP1723" i="1"/>
  <c r="AL1723" i="1"/>
  <c r="AI1723" i="1"/>
  <c r="AB1723" i="1"/>
  <c r="AA1723" i="1"/>
  <c r="Y1723" i="1"/>
  <c r="X1723" i="1"/>
  <c r="W1723" i="1"/>
  <c r="V1723" i="1"/>
  <c r="U1723" i="1"/>
  <c r="T1723" i="1"/>
  <c r="S1723" i="1"/>
  <c r="R1723" i="1"/>
  <c r="Q1723" i="1"/>
  <c r="P1723" i="1"/>
  <c r="AP1722" i="1"/>
  <c r="AL1722" i="1"/>
  <c r="AI1722" i="1"/>
  <c r="AB1722" i="1"/>
  <c r="AA1722" i="1"/>
  <c r="Y1722" i="1"/>
  <c r="X1722" i="1"/>
  <c r="W1722" i="1"/>
  <c r="V1722" i="1"/>
  <c r="U1722" i="1"/>
  <c r="T1722" i="1"/>
  <c r="S1722" i="1"/>
  <c r="R1722" i="1"/>
  <c r="Q1722" i="1"/>
  <c r="P1722" i="1"/>
  <c r="AP1721" i="1"/>
  <c r="AL1721" i="1"/>
  <c r="AI1721" i="1"/>
  <c r="AB1721" i="1"/>
  <c r="AA1721" i="1"/>
  <c r="Y1721" i="1"/>
  <c r="X1721" i="1"/>
  <c r="W1721" i="1"/>
  <c r="V1721" i="1"/>
  <c r="U1721" i="1"/>
  <c r="T1721" i="1"/>
  <c r="S1721" i="1"/>
  <c r="R1721" i="1"/>
  <c r="Q1721" i="1"/>
  <c r="P1721" i="1"/>
  <c r="AP1720" i="1"/>
  <c r="AL1720" i="1"/>
  <c r="AI1720" i="1"/>
  <c r="AB1720" i="1"/>
  <c r="AA1720" i="1"/>
  <c r="Y1720" i="1"/>
  <c r="X1720" i="1"/>
  <c r="W1720" i="1"/>
  <c r="V1720" i="1"/>
  <c r="U1720" i="1"/>
  <c r="T1720" i="1"/>
  <c r="S1720" i="1"/>
  <c r="R1720" i="1"/>
  <c r="Q1720" i="1"/>
  <c r="P1720" i="1"/>
  <c r="AP1719" i="1"/>
  <c r="AL1719" i="1"/>
  <c r="AI1719" i="1"/>
  <c r="AB1719" i="1"/>
  <c r="AA1719" i="1"/>
  <c r="Y1719" i="1"/>
  <c r="X1719" i="1"/>
  <c r="W1719" i="1"/>
  <c r="V1719" i="1"/>
  <c r="U1719" i="1"/>
  <c r="T1719" i="1"/>
  <c r="S1719" i="1"/>
  <c r="R1719" i="1"/>
  <c r="Q1719" i="1"/>
  <c r="P1719" i="1"/>
  <c r="AP1718" i="1"/>
  <c r="AL1718" i="1"/>
  <c r="AI1718" i="1"/>
  <c r="AB1718" i="1"/>
  <c r="AA1718" i="1"/>
  <c r="Y1718" i="1"/>
  <c r="X1718" i="1"/>
  <c r="W1718" i="1"/>
  <c r="V1718" i="1"/>
  <c r="U1718" i="1"/>
  <c r="T1718" i="1"/>
  <c r="S1718" i="1"/>
  <c r="R1718" i="1"/>
  <c r="Q1718" i="1"/>
  <c r="P1718" i="1"/>
  <c r="AP1717" i="1"/>
  <c r="AL1717" i="1"/>
  <c r="AI1717" i="1"/>
  <c r="AB1717" i="1"/>
  <c r="AA1717" i="1"/>
  <c r="Y1717" i="1"/>
  <c r="X1717" i="1"/>
  <c r="W1717" i="1"/>
  <c r="V1717" i="1"/>
  <c r="U1717" i="1"/>
  <c r="T1717" i="1"/>
  <c r="S1717" i="1"/>
  <c r="R1717" i="1"/>
  <c r="Q1717" i="1"/>
  <c r="P1717" i="1"/>
  <c r="AP1716" i="1"/>
  <c r="AL1716" i="1"/>
  <c r="AI1716" i="1"/>
  <c r="AB1716" i="1"/>
  <c r="AA1716" i="1"/>
  <c r="Y1716" i="1"/>
  <c r="X1716" i="1"/>
  <c r="W1716" i="1"/>
  <c r="V1716" i="1"/>
  <c r="U1716" i="1"/>
  <c r="T1716" i="1"/>
  <c r="S1716" i="1"/>
  <c r="R1716" i="1"/>
  <c r="Q1716" i="1"/>
  <c r="P1716" i="1"/>
  <c r="AP1715" i="1"/>
  <c r="AL1715" i="1"/>
  <c r="AI1715" i="1"/>
  <c r="AB1715" i="1"/>
  <c r="AA1715" i="1"/>
  <c r="Y1715" i="1"/>
  <c r="X1715" i="1"/>
  <c r="W1715" i="1"/>
  <c r="V1715" i="1"/>
  <c r="U1715" i="1"/>
  <c r="T1715" i="1"/>
  <c r="S1715" i="1"/>
  <c r="R1715" i="1"/>
  <c r="Q1715" i="1"/>
  <c r="P1715" i="1"/>
  <c r="AP1714" i="1"/>
  <c r="AL1714" i="1"/>
  <c r="AI1714" i="1"/>
  <c r="AB1714" i="1"/>
  <c r="AA1714" i="1"/>
  <c r="Y1714" i="1"/>
  <c r="X1714" i="1"/>
  <c r="W1714" i="1"/>
  <c r="V1714" i="1"/>
  <c r="U1714" i="1"/>
  <c r="T1714" i="1"/>
  <c r="S1714" i="1"/>
  <c r="R1714" i="1"/>
  <c r="Q1714" i="1"/>
  <c r="P1714" i="1"/>
  <c r="AP1713" i="1"/>
  <c r="AL1713" i="1"/>
  <c r="AI1713" i="1"/>
  <c r="AB1713" i="1"/>
  <c r="AA1713" i="1"/>
  <c r="Y1713" i="1"/>
  <c r="X1713" i="1"/>
  <c r="W1713" i="1"/>
  <c r="V1713" i="1"/>
  <c r="U1713" i="1"/>
  <c r="T1713" i="1"/>
  <c r="S1713" i="1"/>
  <c r="R1713" i="1"/>
  <c r="Q1713" i="1"/>
  <c r="P1713" i="1"/>
  <c r="AP1712" i="1"/>
  <c r="AL1712" i="1"/>
  <c r="AI1712" i="1"/>
  <c r="AB1712" i="1"/>
  <c r="AA1712" i="1"/>
  <c r="Y1712" i="1"/>
  <c r="X1712" i="1"/>
  <c r="W1712" i="1"/>
  <c r="V1712" i="1"/>
  <c r="U1712" i="1"/>
  <c r="T1712" i="1"/>
  <c r="S1712" i="1"/>
  <c r="R1712" i="1"/>
  <c r="Q1712" i="1"/>
  <c r="P1712" i="1"/>
  <c r="AP1711" i="1"/>
  <c r="AL1711" i="1"/>
  <c r="AI1711" i="1"/>
  <c r="AB1711" i="1"/>
  <c r="AA1711" i="1"/>
  <c r="Y1711" i="1"/>
  <c r="X1711" i="1"/>
  <c r="W1711" i="1"/>
  <c r="V1711" i="1"/>
  <c r="U1711" i="1"/>
  <c r="T1711" i="1"/>
  <c r="S1711" i="1"/>
  <c r="R1711" i="1"/>
  <c r="Q1711" i="1"/>
  <c r="P1711" i="1"/>
  <c r="AP1710" i="1"/>
  <c r="AL1710" i="1"/>
  <c r="AI1710" i="1"/>
  <c r="AB1710" i="1"/>
  <c r="AA1710" i="1"/>
  <c r="Y1710" i="1"/>
  <c r="X1710" i="1"/>
  <c r="W1710" i="1"/>
  <c r="V1710" i="1"/>
  <c r="U1710" i="1"/>
  <c r="T1710" i="1"/>
  <c r="S1710" i="1"/>
  <c r="R1710" i="1"/>
  <c r="Q1710" i="1"/>
  <c r="P1710" i="1"/>
  <c r="AP1709" i="1"/>
  <c r="AL1709" i="1"/>
  <c r="AI1709" i="1"/>
  <c r="AB1709" i="1"/>
  <c r="AA1709" i="1"/>
  <c r="Y1709" i="1"/>
  <c r="X1709" i="1"/>
  <c r="W1709" i="1"/>
  <c r="V1709" i="1"/>
  <c r="U1709" i="1"/>
  <c r="T1709" i="1"/>
  <c r="S1709" i="1"/>
  <c r="R1709" i="1"/>
  <c r="Q1709" i="1"/>
  <c r="P1709" i="1"/>
  <c r="AP1708" i="1"/>
  <c r="AL1708" i="1"/>
  <c r="AI1708" i="1"/>
  <c r="AB1708" i="1"/>
  <c r="AA1708" i="1"/>
  <c r="Y1708" i="1"/>
  <c r="X1708" i="1"/>
  <c r="W1708" i="1"/>
  <c r="V1708" i="1"/>
  <c r="U1708" i="1"/>
  <c r="T1708" i="1"/>
  <c r="S1708" i="1"/>
  <c r="R1708" i="1"/>
  <c r="Q1708" i="1"/>
  <c r="P1708" i="1"/>
  <c r="AP1707" i="1"/>
  <c r="AL1707" i="1"/>
  <c r="AI1707" i="1"/>
  <c r="AB1707" i="1"/>
  <c r="AA1707" i="1"/>
  <c r="Y1707" i="1"/>
  <c r="X1707" i="1"/>
  <c r="W1707" i="1"/>
  <c r="V1707" i="1"/>
  <c r="U1707" i="1"/>
  <c r="T1707" i="1"/>
  <c r="S1707" i="1"/>
  <c r="R1707" i="1"/>
  <c r="Q1707" i="1"/>
  <c r="P1707" i="1"/>
  <c r="AP1706" i="1"/>
  <c r="AL1706" i="1"/>
  <c r="AI1706" i="1"/>
  <c r="AB1706" i="1"/>
  <c r="AA1706" i="1"/>
  <c r="Y1706" i="1"/>
  <c r="X1706" i="1"/>
  <c r="W1706" i="1"/>
  <c r="V1706" i="1"/>
  <c r="U1706" i="1"/>
  <c r="T1706" i="1"/>
  <c r="S1706" i="1"/>
  <c r="R1706" i="1"/>
  <c r="Q1706" i="1"/>
  <c r="P1706" i="1"/>
  <c r="AP1705" i="1"/>
  <c r="AL1705" i="1"/>
  <c r="AI1705" i="1"/>
  <c r="AB1705" i="1"/>
  <c r="AA1705" i="1"/>
  <c r="Y1705" i="1"/>
  <c r="X1705" i="1"/>
  <c r="W1705" i="1"/>
  <c r="V1705" i="1"/>
  <c r="U1705" i="1"/>
  <c r="T1705" i="1"/>
  <c r="S1705" i="1"/>
  <c r="R1705" i="1"/>
  <c r="Q1705" i="1"/>
  <c r="P1705" i="1"/>
  <c r="AP1704" i="1"/>
  <c r="AL1704" i="1"/>
  <c r="AI1704" i="1"/>
  <c r="AB1704" i="1"/>
  <c r="AA1704" i="1"/>
  <c r="Y1704" i="1"/>
  <c r="X1704" i="1"/>
  <c r="W1704" i="1"/>
  <c r="V1704" i="1"/>
  <c r="U1704" i="1"/>
  <c r="T1704" i="1"/>
  <c r="S1704" i="1"/>
  <c r="R1704" i="1"/>
  <c r="Q1704" i="1"/>
  <c r="P1704" i="1"/>
  <c r="AP1703" i="1"/>
  <c r="AL1703" i="1"/>
  <c r="AI1703" i="1"/>
  <c r="AB1703" i="1"/>
  <c r="AA1703" i="1"/>
  <c r="Y1703" i="1"/>
  <c r="X1703" i="1"/>
  <c r="W1703" i="1"/>
  <c r="V1703" i="1"/>
  <c r="U1703" i="1"/>
  <c r="T1703" i="1"/>
  <c r="S1703" i="1"/>
  <c r="R1703" i="1"/>
  <c r="Q1703" i="1"/>
  <c r="P1703" i="1"/>
  <c r="AP1702" i="1"/>
  <c r="AL1702" i="1"/>
  <c r="AI1702" i="1"/>
  <c r="AB1702" i="1"/>
  <c r="AA1702" i="1"/>
  <c r="Y1702" i="1"/>
  <c r="X1702" i="1"/>
  <c r="W1702" i="1"/>
  <c r="V1702" i="1"/>
  <c r="U1702" i="1"/>
  <c r="T1702" i="1"/>
  <c r="S1702" i="1"/>
  <c r="R1702" i="1"/>
  <c r="Q1702" i="1"/>
  <c r="P1702" i="1"/>
  <c r="AP1701" i="1"/>
  <c r="AL1701" i="1"/>
  <c r="AI1701" i="1"/>
  <c r="AB1701" i="1"/>
  <c r="AA1701" i="1"/>
  <c r="Y1701" i="1"/>
  <c r="X1701" i="1"/>
  <c r="W1701" i="1"/>
  <c r="V1701" i="1"/>
  <c r="U1701" i="1"/>
  <c r="T1701" i="1"/>
  <c r="S1701" i="1"/>
  <c r="R1701" i="1"/>
  <c r="Q1701" i="1"/>
  <c r="P1701" i="1"/>
  <c r="AP1700" i="1"/>
  <c r="AL1700" i="1"/>
  <c r="AI1700" i="1"/>
  <c r="AB1700" i="1"/>
  <c r="AA1700" i="1"/>
  <c r="Y1700" i="1"/>
  <c r="X1700" i="1"/>
  <c r="W1700" i="1"/>
  <c r="V1700" i="1"/>
  <c r="U1700" i="1"/>
  <c r="T1700" i="1"/>
  <c r="S1700" i="1"/>
  <c r="R1700" i="1"/>
  <c r="Q1700" i="1"/>
  <c r="P1700" i="1"/>
  <c r="AP1699" i="1"/>
  <c r="AL1699" i="1"/>
  <c r="AI1699" i="1"/>
  <c r="AB1699" i="1"/>
  <c r="AA1699" i="1"/>
  <c r="Y1699" i="1"/>
  <c r="X1699" i="1"/>
  <c r="W1699" i="1"/>
  <c r="V1699" i="1"/>
  <c r="U1699" i="1"/>
  <c r="T1699" i="1"/>
  <c r="S1699" i="1"/>
  <c r="R1699" i="1"/>
  <c r="Q1699" i="1"/>
  <c r="P1699" i="1"/>
  <c r="AP1698" i="1"/>
  <c r="AL1698" i="1"/>
  <c r="AI1698" i="1"/>
  <c r="AB1698" i="1"/>
  <c r="AA1698" i="1"/>
  <c r="Y1698" i="1"/>
  <c r="X1698" i="1"/>
  <c r="W1698" i="1"/>
  <c r="V1698" i="1"/>
  <c r="U1698" i="1"/>
  <c r="T1698" i="1"/>
  <c r="S1698" i="1"/>
  <c r="R1698" i="1"/>
  <c r="Q1698" i="1"/>
  <c r="P1698" i="1"/>
  <c r="AP1697" i="1"/>
  <c r="AL1697" i="1"/>
  <c r="AI1697" i="1"/>
  <c r="AB1697" i="1"/>
  <c r="AA1697" i="1"/>
  <c r="Y1697" i="1"/>
  <c r="X1697" i="1"/>
  <c r="W1697" i="1"/>
  <c r="V1697" i="1"/>
  <c r="U1697" i="1"/>
  <c r="T1697" i="1"/>
  <c r="S1697" i="1"/>
  <c r="R1697" i="1"/>
  <c r="Q1697" i="1"/>
  <c r="P1697" i="1"/>
  <c r="AP1696" i="1"/>
  <c r="AL1696" i="1"/>
  <c r="AI1696" i="1"/>
  <c r="AB1696" i="1"/>
  <c r="AA1696" i="1"/>
  <c r="Y1696" i="1"/>
  <c r="X1696" i="1"/>
  <c r="W1696" i="1"/>
  <c r="V1696" i="1"/>
  <c r="U1696" i="1"/>
  <c r="T1696" i="1"/>
  <c r="S1696" i="1"/>
  <c r="R1696" i="1"/>
  <c r="Q1696" i="1"/>
  <c r="P1696" i="1"/>
  <c r="AP1695" i="1"/>
  <c r="AL1695" i="1"/>
  <c r="AI1695" i="1"/>
  <c r="AB1695" i="1"/>
  <c r="AA1695" i="1"/>
  <c r="Y1695" i="1"/>
  <c r="X1695" i="1"/>
  <c r="W1695" i="1"/>
  <c r="V1695" i="1"/>
  <c r="U1695" i="1"/>
  <c r="T1695" i="1"/>
  <c r="S1695" i="1"/>
  <c r="R1695" i="1"/>
  <c r="Q1695" i="1"/>
  <c r="P1695" i="1"/>
  <c r="AP1694" i="1"/>
  <c r="AL1694" i="1"/>
  <c r="AI1694" i="1"/>
  <c r="AB1694" i="1"/>
  <c r="AA1694" i="1"/>
  <c r="Y1694" i="1"/>
  <c r="X1694" i="1"/>
  <c r="W1694" i="1"/>
  <c r="V1694" i="1"/>
  <c r="U1694" i="1"/>
  <c r="T1694" i="1"/>
  <c r="S1694" i="1"/>
  <c r="R1694" i="1"/>
  <c r="Q1694" i="1"/>
  <c r="P1694" i="1"/>
  <c r="AP1693" i="1"/>
  <c r="AL1693" i="1"/>
  <c r="AI1693" i="1"/>
  <c r="AB1693" i="1"/>
  <c r="AA1693" i="1"/>
  <c r="Y1693" i="1"/>
  <c r="X1693" i="1"/>
  <c r="W1693" i="1"/>
  <c r="V1693" i="1"/>
  <c r="U1693" i="1"/>
  <c r="T1693" i="1"/>
  <c r="S1693" i="1"/>
  <c r="R1693" i="1"/>
  <c r="Q1693" i="1"/>
  <c r="P1693" i="1"/>
  <c r="AP1692" i="1"/>
  <c r="AL1692" i="1"/>
  <c r="AI1692" i="1"/>
  <c r="AB1692" i="1"/>
  <c r="AA1692" i="1"/>
  <c r="Y1692" i="1"/>
  <c r="X1692" i="1"/>
  <c r="W1692" i="1"/>
  <c r="V1692" i="1"/>
  <c r="U1692" i="1"/>
  <c r="T1692" i="1"/>
  <c r="S1692" i="1"/>
  <c r="R1692" i="1"/>
  <c r="Q1692" i="1"/>
  <c r="P1692" i="1"/>
  <c r="AP1691" i="1"/>
  <c r="AL1691" i="1"/>
  <c r="AI1691" i="1"/>
  <c r="AB1691" i="1"/>
  <c r="AA1691" i="1"/>
  <c r="Y1691" i="1"/>
  <c r="X1691" i="1"/>
  <c r="W1691" i="1"/>
  <c r="V1691" i="1"/>
  <c r="U1691" i="1"/>
  <c r="T1691" i="1"/>
  <c r="S1691" i="1"/>
  <c r="R1691" i="1"/>
  <c r="Q1691" i="1"/>
  <c r="P1691" i="1"/>
  <c r="AP1690" i="1"/>
  <c r="AL1690" i="1"/>
  <c r="AI1690" i="1"/>
  <c r="AB1690" i="1"/>
  <c r="AA1690" i="1"/>
  <c r="Y1690" i="1"/>
  <c r="X1690" i="1"/>
  <c r="W1690" i="1"/>
  <c r="V1690" i="1"/>
  <c r="U1690" i="1"/>
  <c r="T1690" i="1"/>
  <c r="S1690" i="1"/>
  <c r="R1690" i="1"/>
  <c r="Q1690" i="1"/>
  <c r="P1690" i="1"/>
  <c r="AP1689" i="1"/>
  <c r="AL1689" i="1"/>
  <c r="AI1689" i="1"/>
  <c r="AB1689" i="1"/>
  <c r="AA1689" i="1"/>
  <c r="Y1689" i="1"/>
  <c r="X1689" i="1"/>
  <c r="W1689" i="1"/>
  <c r="V1689" i="1"/>
  <c r="U1689" i="1"/>
  <c r="T1689" i="1"/>
  <c r="S1689" i="1"/>
  <c r="R1689" i="1"/>
  <c r="Q1689" i="1"/>
  <c r="P1689" i="1"/>
  <c r="AP1688" i="1"/>
  <c r="AL1688" i="1"/>
  <c r="AI1688" i="1"/>
  <c r="AB1688" i="1"/>
  <c r="AA1688" i="1"/>
  <c r="Y1688" i="1"/>
  <c r="X1688" i="1"/>
  <c r="W1688" i="1"/>
  <c r="V1688" i="1"/>
  <c r="U1688" i="1"/>
  <c r="T1688" i="1"/>
  <c r="S1688" i="1"/>
  <c r="R1688" i="1"/>
  <c r="Q1688" i="1"/>
  <c r="P1688" i="1"/>
  <c r="AP1687" i="1"/>
  <c r="AL1687" i="1"/>
  <c r="AI1687" i="1"/>
  <c r="AB1687" i="1"/>
  <c r="AA1687" i="1"/>
  <c r="Y1687" i="1"/>
  <c r="X1687" i="1"/>
  <c r="W1687" i="1"/>
  <c r="V1687" i="1"/>
  <c r="U1687" i="1"/>
  <c r="T1687" i="1"/>
  <c r="S1687" i="1"/>
  <c r="R1687" i="1"/>
  <c r="Q1687" i="1"/>
  <c r="P1687" i="1"/>
  <c r="AP1686" i="1"/>
  <c r="AL1686" i="1"/>
  <c r="AI1686" i="1"/>
  <c r="AB1686" i="1"/>
  <c r="AA1686" i="1"/>
  <c r="Y1686" i="1"/>
  <c r="X1686" i="1"/>
  <c r="W1686" i="1"/>
  <c r="V1686" i="1"/>
  <c r="U1686" i="1"/>
  <c r="T1686" i="1"/>
  <c r="S1686" i="1"/>
  <c r="R1686" i="1"/>
  <c r="Q1686" i="1"/>
  <c r="P1686" i="1"/>
  <c r="AP1685" i="1"/>
  <c r="AL1685" i="1"/>
  <c r="AI1685" i="1"/>
  <c r="AB1685" i="1"/>
  <c r="AA1685" i="1"/>
  <c r="Y1685" i="1"/>
  <c r="X1685" i="1"/>
  <c r="W1685" i="1"/>
  <c r="V1685" i="1"/>
  <c r="U1685" i="1"/>
  <c r="T1685" i="1"/>
  <c r="S1685" i="1"/>
  <c r="R1685" i="1"/>
  <c r="Q1685" i="1"/>
  <c r="P1685" i="1"/>
  <c r="AP1684" i="1"/>
  <c r="AL1684" i="1"/>
  <c r="AI1684" i="1"/>
  <c r="AB1684" i="1"/>
  <c r="AA1684" i="1"/>
  <c r="Y1684" i="1"/>
  <c r="X1684" i="1"/>
  <c r="W1684" i="1"/>
  <c r="V1684" i="1"/>
  <c r="U1684" i="1"/>
  <c r="T1684" i="1"/>
  <c r="S1684" i="1"/>
  <c r="R1684" i="1"/>
  <c r="Q1684" i="1"/>
  <c r="P1684" i="1"/>
  <c r="AP1683" i="1"/>
  <c r="AL1683" i="1"/>
  <c r="AI1683" i="1"/>
  <c r="AB1683" i="1"/>
  <c r="AA1683" i="1"/>
  <c r="Y1683" i="1"/>
  <c r="X1683" i="1"/>
  <c r="W1683" i="1"/>
  <c r="V1683" i="1"/>
  <c r="U1683" i="1"/>
  <c r="T1683" i="1"/>
  <c r="S1683" i="1"/>
  <c r="R1683" i="1"/>
  <c r="Q1683" i="1"/>
  <c r="P1683" i="1"/>
  <c r="AP1682" i="1"/>
  <c r="AL1682" i="1"/>
  <c r="AI1682" i="1"/>
  <c r="AB1682" i="1"/>
  <c r="AA1682" i="1"/>
  <c r="Y1682" i="1"/>
  <c r="X1682" i="1"/>
  <c r="W1682" i="1"/>
  <c r="V1682" i="1"/>
  <c r="U1682" i="1"/>
  <c r="T1682" i="1"/>
  <c r="S1682" i="1"/>
  <c r="R1682" i="1"/>
  <c r="Q1682" i="1"/>
  <c r="P1682" i="1"/>
  <c r="AP1681" i="1"/>
  <c r="AL1681" i="1"/>
  <c r="AI1681" i="1"/>
  <c r="AB1681" i="1"/>
  <c r="AA1681" i="1"/>
  <c r="Y1681" i="1"/>
  <c r="X1681" i="1"/>
  <c r="W1681" i="1"/>
  <c r="V1681" i="1"/>
  <c r="U1681" i="1"/>
  <c r="T1681" i="1"/>
  <c r="S1681" i="1"/>
  <c r="R1681" i="1"/>
  <c r="Q1681" i="1"/>
  <c r="P1681" i="1"/>
  <c r="AP1680" i="1"/>
  <c r="AL1680" i="1"/>
  <c r="AI1680" i="1"/>
  <c r="AB1680" i="1"/>
  <c r="AA1680" i="1"/>
  <c r="Y1680" i="1"/>
  <c r="X1680" i="1"/>
  <c r="W1680" i="1"/>
  <c r="V1680" i="1"/>
  <c r="U1680" i="1"/>
  <c r="T1680" i="1"/>
  <c r="S1680" i="1"/>
  <c r="R1680" i="1"/>
  <c r="Q1680" i="1"/>
  <c r="P1680" i="1"/>
  <c r="AP1679" i="1"/>
  <c r="AL1679" i="1"/>
  <c r="AI1679" i="1"/>
  <c r="AB1679" i="1"/>
  <c r="AA1679" i="1"/>
  <c r="Y1679" i="1"/>
  <c r="X1679" i="1"/>
  <c r="W1679" i="1"/>
  <c r="V1679" i="1"/>
  <c r="U1679" i="1"/>
  <c r="T1679" i="1"/>
  <c r="S1679" i="1"/>
  <c r="R1679" i="1"/>
  <c r="Q1679" i="1"/>
  <c r="P1679" i="1"/>
  <c r="AP1678" i="1"/>
  <c r="AL1678" i="1"/>
  <c r="AI1678" i="1"/>
  <c r="AB1678" i="1"/>
  <c r="AA1678" i="1"/>
  <c r="Y1678" i="1"/>
  <c r="X1678" i="1"/>
  <c r="W1678" i="1"/>
  <c r="V1678" i="1"/>
  <c r="U1678" i="1"/>
  <c r="T1678" i="1"/>
  <c r="S1678" i="1"/>
  <c r="R1678" i="1"/>
  <c r="Q1678" i="1"/>
  <c r="P1678" i="1"/>
  <c r="AP1677" i="1"/>
  <c r="AL1677" i="1"/>
  <c r="AI1677" i="1"/>
  <c r="AB1677" i="1"/>
  <c r="AA1677" i="1"/>
  <c r="Y1677" i="1"/>
  <c r="X1677" i="1"/>
  <c r="W1677" i="1"/>
  <c r="V1677" i="1"/>
  <c r="U1677" i="1"/>
  <c r="T1677" i="1"/>
  <c r="S1677" i="1"/>
  <c r="R1677" i="1"/>
  <c r="Q1677" i="1"/>
  <c r="P1677" i="1"/>
  <c r="AP1676" i="1"/>
  <c r="AL1676" i="1"/>
  <c r="AI1676" i="1"/>
  <c r="AB1676" i="1"/>
  <c r="AA1676" i="1"/>
  <c r="Y1676" i="1"/>
  <c r="X1676" i="1"/>
  <c r="W1676" i="1"/>
  <c r="V1676" i="1"/>
  <c r="U1676" i="1"/>
  <c r="T1676" i="1"/>
  <c r="S1676" i="1"/>
  <c r="R1676" i="1"/>
  <c r="Q1676" i="1"/>
  <c r="P1676" i="1"/>
  <c r="AP1675" i="1"/>
  <c r="AL1675" i="1"/>
  <c r="AI1675" i="1"/>
  <c r="AB1675" i="1"/>
  <c r="AA1675" i="1"/>
  <c r="Y1675" i="1"/>
  <c r="X1675" i="1"/>
  <c r="W1675" i="1"/>
  <c r="V1675" i="1"/>
  <c r="U1675" i="1"/>
  <c r="T1675" i="1"/>
  <c r="S1675" i="1"/>
  <c r="R1675" i="1"/>
  <c r="Q1675" i="1"/>
  <c r="P1675" i="1"/>
  <c r="AP1674" i="1"/>
  <c r="AL1674" i="1"/>
  <c r="AI1674" i="1"/>
  <c r="AB1674" i="1"/>
  <c r="AA1674" i="1"/>
  <c r="Y1674" i="1"/>
  <c r="X1674" i="1"/>
  <c r="W1674" i="1"/>
  <c r="V1674" i="1"/>
  <c r="U1674" i="1"/>
  <c r="T1674" i="1"/>
  <c r="S1674" i="1"/>
  <c r="R1674" i="1"/>
  <c r="Q1674" i="1"/>
  <c r="P1674" i="1"/>
  <c r="AP1673" i="1"/>
  <c r="AL1673" i="1"/>
  <c r="AI1673" i="1"/>
  <c r="AB1673" i="1"/>
  <c r="AA1673" i="1"/>
  <c r="Y1673" i="1"/>
  <c r="X1673" i="1"/>
  <c r="W1673" i="1"/>
  <c r="V1673" i="1"/>
  <c r="U1673" i="1"/>
  <c r="T1673" i="1"/>
  <c r="S1673" i="1"/>
  <c r="R1673" i="1"/>
  <c r="Q1673" i="1"/>
  <c r="P1673" i="1"/>
  <c r="AP1672" i="1"/>
  <c r="AL1672" i="1"/>
  <c r="AI1672" i="1"/>
  <c r="AB1672" i="1"/>
  <c r="AA1672" i="1"/>
  <c r="Y1672" i="1"/>
  <c r="X1672" i="1"/>
  <c r="W1672" i="1"/>
  <c r="V1672" i="1"/>
  <c r="U1672" i="1"/>
  <c r="T1672" i="1"/>
  <c r="S1672" i="1"/>
  <c r="R1672" i="1"/>
  <c r="Q1672" i="1"/>
  <c r="P1672" i="1"/>
  <c r="AP1671" i="1"/>
  <c r="AL1671" i="1"/>
  <c r="AI1671" i="1"/>
  <c r="AB1671" i="1"/>
  <c r="AA1671" i="1"/>
  <c r="Y1671" i="1"/>
  <c r="X1671" i="1"/>
  <c r="W1671" i="1"/>
  <c r="V1671" i="1"/>
  <c r="U1671" i="1"/>
  <c r="T1671" i="1"/>
  <c r="S1671" i="1"/>
  <c r="R1671" i="1"/>
  <c r="Q1671" i="1"/>
  <c r="P1671" i="1"/>
  <c r="AP1670" i="1"/>
  <c r="AL1670" i="1"/>
  <c r="AI1670" i="1"/>
  <c r="AB1670" i="1"/>
  <c r="AA1670" i="1"/>
  <c r="Y1670" i="1"/>
  <c r="X1670" i="1"/>
  <c r="W1670" i="1"/>
  <c r="V1670" i="1"/>
  <c r="U1670" i="1"/>
  <c r="T1670" i="1"/>
  <c r="S1670" i="1"/>
  <c r="R1670" i="1"/>
  <c r="Q1670" i="1"/>
  <c r="P1670" i="1"/>
  <c r="AP1669" i="1"/>
  <c r="AL1669" i="1"/>
  <c r="AI1669" i="1"/>
  <c r="AB1669" i="1"/>
  <c r="AA1669" i="1"/>
  <c r="Y1669" i="1"/>
  <c r="X1669" i="1"/>
  <c r="W1669" i="1"/>
  <c r="V1669" i="1"/>
  <c r="U1669" i="1"/>
  <c r="T1669" i="1"/>
  <c r="S1669" i="1"/>
  <c r="R1669" i="1"/>
  <c r="Q1669" i="1"/>
  <c r="P1669" i="1"/>
  <c r="AP1668" i="1"/>
  <c r="AL1668" i="1"/>
  <c r="AI1668" i="1"/>
  <c r="AB1668" i="1"/>
  <c r="AA1668" i="1"/>
  <c r="Y1668" i="1"/>
  <c r="X1668" i="1"/>
  <c r="W1668" i="1"/>
  <c r="V1668" i="1"/>
  <c r="U1668" i="1"/>
  <c r="T1668" i="1"/>
  <c r="S1668" i="1"/>
  <c r="R1668" i="1"/>
  <c r="Q1668" i="1"/>
  <c r="P1668" i="1"/>
  <c r="AP1667" i="1"/>
  <c r="AL1667" i="1"/>
  <c r="AI1667" i="1"/>
  <c r="AB1667" i="1"/>
  <c r="AA1667" i="1"/>
  <c r="Y1667" i="1"/>
  <c r="X1667" i="1"/>
  <c r="W1667" i="1"/>
  <c r="V1667" i="1"/>
  <c r="U1667" i="1"/>
  <c r="T1667" i="1"/>
  <c r="S1667" i="1"/>
  <c r="R1667" i="1"/>
  <c r="Q1667" i="1"/>
  <c r="P1667" i="1"/>
  <c r="AP1666" i="1"/>
  <c r="AL1666" i="1"/>
  <c r="AI1666" i="1"/>
  <c r="AB1666" i="1"/>
  <c r="AA1666" i="1"/>
  <c r="Y1666" i="1"/>
  <c r="X1666" i="1"/>
  <c r="W1666" i="1"/>
  <c r="V1666" i="1"/>
  <c r="U1666" i="1"/>
  <c r="T1666" i="1"/>
  <c r="S1666" i="1"/>
  <c r="R1666" i="1"/>
  <c r="Q1666" i="1"/>
  <c r="P1666" i="1"/>
  <c r="AP1665" i="1"/>
  <c r="AL1665" i="1"/>
  <c r="AI1665" i="1"/>
  <c r="AB1665" i="1"/>
  <c r="AA1665" i="1"/>
  <c r="Y1665" i="1"/>
  <c r="X1665" i="1"/>
  <c r="W1665" i="1"/>
  <c r="V1665" i="1"/>
  <c r="U1665" i="1"/>
  <c r="T1665" i="1"/>
  <c r="S1665" i="1"/>
  <c r="R1665" i="1"/>
  <c r="Q1665" i="1"/>
  <c r="P1665" i="1"/>
  <c r="AP1664" i="1"/>
  <c r="AL1664" i="1"/>
  <c r="AI1664" i="1"/>
  <c r="AB1664" i="1"/>
  <c r="AA1664" i="1"/>
  <c r="Y1664" i="1"/>
  <c r="X1664" i="1"/>
  <c r="W1664" i="1"/>
  <c r="V1664" i="1"/>
  <c r="U1664" i="1"/>
  <c r="T1664" i="1"/>
  <c r="S1664" i="1"/>
  <c r="R1664" i="1"/>
  <c r="Q1664" i="1"/>
  <c r="P1664" i="1"/>
  <c r="AP1663" i="1"/>
  <c r="AL1663" i="1"/>
  <c r="AI1663" i="1"/>
  <c r="AB1663" i="1"/>
  <c r="AA1663" i="1"/>
  <c r="Y1663" i="1"/>
  <c r="X1663" i="1"/>
  <c r="W1663" i="1"/>
  <c r="V1663" i="1"/>
  <c r="U1663" i="1"/>
  <c r="T1663" i="1"/>
  <c r="S1663" i="1"/>
  <c r="R1663" i="1"/>
  <c r="Q1663" i="1"/>
  <c r="P1663" i="1"/>
  <c r="AP1662" i="1"/>
  <c r="AL1662" i="1"/>
  <c r="AI1662" i="1"/>
  <c r="AB1662" i="1"/>
  <c r="AA1662" i="1"/>
  <c r="Y1662" i="1"/>
  <c r="X1662" i="1"/>
  <c r="W1662" i="1"/>
  <c r="V1662" i="1"/>
  <c r="U1662" i="1"/>
  <c r="T1662" i="1"/>
  <c r="S1662" i="1"/>
  <c r="R1662" i="1"/>
  <c r="Q1662" i="1"/>
  <c r="P1662" i="1"/>
  <c r="AP1661" i="1"/>
  <c r="AL1661" i="1"/>
  <c r="AI1661" i="1"/>
  <c r="AB1661" i="1"/>
  <c r="AA1661" i="1"/>
  <c r="Y1661" i="1"/>
  <c r="X1661" i="1"/>
  <c r="W1661" i="1"/>
  <c r="V1661" i="1"/>
  <c r="U1661" i="1"/>
  <c r="T1661" i="1"/>
  <c r="S1661" i="1"/>
  <c r="R1661" i="1"/>
  <c r="Q1661" i="1"/>
  <c r="P1661" i="1"/>
  <c r="AP1660" i="1"/>
  <c r="AL1660" i="1"/>
  <c r="AI1660" i="1"/>
  <c r="AB1660" i="1"/>
  <c r="AA1660" i="1"/>
  <c r="Y1660" i="1"/>
  <c r="X1660" i="1"/>
  <c r="W1660" i="1"/>
  <c r="V1660" i="1"/>
  <c r="U1660" i="1"/>
  <c r="T1660" i="1"/>
  <c r="S1660" i="1"/>
  <c r="R1660" i="1"/>
  <c r="Q1660" i="1"/>
  <c r="P1660" i="1"/>
  <c r="AP1659" i="1"/>
  <c r="AL1659" i="1"/>
  <c r="AI1659" i="1"/>
  <c r="AB1659" i="1"/>
  <c r="AA1659" i="1"/>
  <c r="Y1659" i="1"/>
  <c r="X1659" i="1"/>
  <c r="W1659" i="1"/>
  <c r="V1659" i="1"/>
  <c r="U1659" i="1"/>
  <c r="T1659" i="1"/>
  <c r="S1659" i="1"/>
  <c r="R1659" i="1"/>
  <c r="Q1659" i="1"/>
  <c r="P1659" i="1"/>
  <c r="AP1658" i="1"/>
  <c r="AL1658" i="1"/>
  <c r="AI1658" i="1"/>
  <c r="AB1658" i="1"/>
  <c r="AA1658" i="1"/>
  <c r="Y1658" i="1"/>
  <c r="X1658" i="1"/>
  <c r="W1658" i="1"/>
  <c r="V1658" i="1"/>
  <c r="U1658" i="1"/>
  <c r="T1658" i="1"/>
  <c r="S1658" i="1"/>
  <c r="R1658" i="1"/>
  <c r="Q1658" i="1"/>
  <c r="P1658" i="1"/>
  <c r="AP1657" i="1"/>
  <c r="AL1657" i="1"/>
  <c r="AI1657" i="1"/>
  <c r="AB1657" i="1"/>
  <c r="AA1657" i="1"/>
  <c r="Y1657" i="1"/>
  <c r="X1657" i="1"/>
  <c r="W1657" i="1"/>
  <c r="V1657" i="1"/>
  <c r="U1657" i="1"/>
  <c r="T1657" i="1"/>
  <c r="S1657" i="1"/>
  <c r="R1657" i="1"/>
  <c r="Q1657" i="1"/>
  <c r="P1657" i="1"/>
  <c r="AP1656" i="1"/>
  <c r="AL1656" i="1"/>
  <c r="AI1656" i="1"/>
  <c r="AB1656" i="1"/>
  <c r="AA1656" i="1"/>
  <c r="Y1656" i="1"/>
  <c r="X1656" i="1"/>
  <c r="W1656" i="1"/>
  <c r="V1656" i="1"/>
  <c r="U1656" i="1"/>
  <c r="T1656" i="1"/>
  <c r="S1656" i="1"/>
  <c r="R1656" i="1"/>
  <c r="Q1656" i="1"/>
  <c r="P1656" i="1"/>
  <c r="AP1655" i="1"/>
  <c r="AL1655" i="1"/>
  <c r="AI1655" i="1"/>
  <c r="AB1655" i="1"/>
  <c r="AA1655" i="1"/>
  <c r="Y1655" i="1"/>
  <c r="X1655" i="1"/>
  <c r="W1655" i="1"/>
  <c r="V1655" i="1"/>
  <c r="U1655" i="1"/>
  <c r="T1655" i="1"/>
  <c r="S1655" i="1"/>
  <c r="R1655" i="1"/>
  <c r="Q1655" i="1"/>
  <c r="P1655" i="1"/>
  <c r="AP1654" i="1"/>
  <c r="AL1654" i="1"/>
  <c r="AI1654" i="1"/>
  <c r="AB1654" i="1"/>
  <c r="AA1654" i="1"/>
  <c r="Y1654" i="1"/>
  <c r="X1654" i="1"/>
  <c r="W1654" i="1"/>
  <c r="V1654" i="1"/>
  <c r="U1654" i="1"/>
  <c r="T1654" i="1"/>
  <c r="S1654" i="1"/>
  <c r="R1654" i="1"/>
  <c r="Q1654" i="1"/>
  <c r="P1654" i="1"/>
  <c r="AP1653" i="1"/>
  <c r="AL1653" i="1"/>
  <c r="AI1653" i="1"/>
  <c r="AB1653" i="1"/>
  <c r="AA1653" i="1"/>
  <c r="Y1653" i="1"/>
  <c r="X1653" i="1"/>
  <c r="W1653" i="1"/>
  <c r="V1653" i="1"/>
  <c r="U1653" i="1"/>
  <c r="T1653" i="1"/>
  <c r="S1653" i="1"/>
  <c r="R1653" i="1"/>
  <c r="Q1653" i="1"/>
  <c r="P1653" i="1"/>
  <c r="AP1652" i="1"/>
  <c r="AL1652" i="1"/>
  <c r="AI1652" i="1"/>
  <c r="AB1652" i="1"/>
  <c r="AA1652" i="1"/>
  <c r="Y1652" i="1"/>
  <c r="X1652" i="1"/>
  <c r="W1652" i="1"/>
  <c r="V1652" i="1"/>
  <c r="U1652" i="1"/>
  <c r="T1652" i="1"/>
  <c r="S1652" i="1"/>
  <c r="R1652" i="1"/>
  <c r="Q1652" i="1"/>
  <c r="P1652" i="1"/>
  <c r="AP1651" i="1"/>
  <c r="AL1651" i="1"/>
  <c r="AI1651" i="1"/>
  <c r="AB1651" i="1"/>
  <c r="AA1651" i="1"/>
  <c r="Y1651" i="1"/>
  <c r="X1651" i="1"/>
  <c r="W1651" i="1"/>
  <c r="V1651" i="1"/>
  <c r="U1651" i="1"/>
  <c r="T1651" i="1"/>
  <c r="S1651" i="1"/>
  <c r="R1651" i="1"/>
  <c r="Q1651" i="1"/>
  <c r="P1651" i="1"/>
  <c r="AP1650" i="1"/>
  <c r="AL1650" i="1"/>
  <c r="AI1650" i="1"/>
  <c r="AB1650" i="1"/>
  <c r="AA1650" i="1"/>
  <c r="Y1650" i="1"/>
  <c r="X1650" i="1"/>
  <c r="W1650" i="1"/>
  <c r="V1650" i="1"/>
  <c r="U1650" i="1"/>
  <c r="T1650" i="1"/>
  <c r="S1650" i="1"/>
  <c r="R1650" i="1"/>
  <c r="Q1650" i="1"/>
  <c r="P1650" i="1"/>
  <c r="AP1649" i="1"/>
  <c r="AL1649" i="1"/>
  <c r="AI1649" i="1"/>
  <c r="AB1649" i="1"/>
  <c r="AA1649" i="1"/>
  <c r="Y1649" i="1"/>
  <c r="X1649" i="1"/>
  <c r="W1649" i="1"/>
  <c r="V1649" i="1"/>
  <c r="U1649" i="1"/>
  <c r="T1649" i="1"/>
  <c r="S1649" i="1"/>
  <c r="R1649" i="1"/>
  <c r="Q1649" i="1"/>
  <c r="P1649" i="1"/>
  <c r="AP1648" i="1"/>
  <c r="AL1648" i="1"/>
  <c r="AI1648" i="1"/>
  <c r="AB1648" i="1"/>
  <c r="AA1648" i="1"/>
  <c r="Y1648" i="1"/>
  <c r="X1648" i="1"/>
  <c r="W1648" i="1"/>
  <c r="V1648" i="1"/>
  <c r="U1648" i="1"/>
  <c r="T1648" i="1"/>
  <c r="S1648" i="1"/>
  <c r="R1648" i="1"/>
  <c r="Q1648" i="1"/>
  <c r="P1648" i="1"/>
  <c r="AP1647" i="1"/>
  <c r="AL1647" i="1"/>
  <c r="AI1647" i="1"/>
  <c r="AB1647" i="1"/>
  <c r="AA1647" i="1"/>
  <c r="Y1647" i="1"/>
  <c r="X1647" i="1"/>
  <c r="W1647" i="1"/>
  <c r="V1647" i="1"/>
  <c r="U1647" i="1"/>
  <c r="T1647" i="1"/>
  <c r="S1647" i="1"/>
  <c r="R1647" i="1"/>
  <c r="Q1647" i="1"/>
  <c r="P1647" i="1"/>
  <c r="AP1646" i="1"/>
  <c r="AL1646" i="1"/>
  <c r="AI1646" i="1"/>
  <c r="AB1646" i="1"/>
  <c r="AA1646" i="1"/>
  <c r="Y1646" i="1"/>
  <c r="X1646" i="1"/>
  <c r="W1646" i="1"/>
  <c r="V1646" i="1"/>
  <c r="U1646" i="1"/>
  <c r="T1646" i="1"/>
  <c r="S1646" i="1"/>
  <c r="R1646" i="1"/>
  <c r="Q1646" i="1"/>
  <c r="P1646" i="1"/>
  <c r="AP1645" i="1"/>
  <c r="AL1645" i="1"/>
  <c r="AI1645" i="1"/>
  <c r="AB1645" i="1"/>
  <c r="AA1645" i="1"/>
  <c r="Y1645" i="1"/>
  <c r="X1645" i="1"/>
  <c r="W1645" i="1"/>
  <c r="V1645" i="1"/>
  <c r="U1645" i="1"/>
  <c r="T1645" i="1"/>
  <c r="S1645" i="1"/>
  <c r="R1645" i="1"/>
  <c r="Q1645" i="1"/>
  <c r="P1645" i="1"/>
  <c r="AP1644" i="1"/>
  <c r="AL1644" i="1"/>
  <c r="AI1644" i="1"/>
  <c r="AB1644" i="1"/>
  <c r="AA1644" i="1"/>
  <c r="Y1644" i="1"/>
  <c r="X1644" i="1"/>
  <c r="W1644" i="1"/>
  <c r="V1644" i="1"/>
  <c r="U1644" i="1"/>
  <c r="T1644" i="1"/>
  <c r="S1644" i="1"/>
  <c r="R1644" i="1"/>
  <c r="Q1644" i="1"/>
  <c r="P1644" i="1"/>
  <c r="AP1643" i="1"/>
  <c r="AL1643" i="1"/>
  <c r="AI1643" i="1"/>
  <c r="AB1643" i="1"/>
  <c r="AA1643" i="1"/>
  <c r="Y1643" i="1"/>
  <c r="X1643" i="1"/>
  <c r="W1643" i="1"/>
  <c r="V1643" i="1"/>
  <c r="U1643" i="1"/>
  <c r="T1643" i="1"/>
  <c r="S1643" i="1"/>
  <c r="R1643" i="1"/>
  <c r="Q1643" i="1"/>
  <c r="P1643" i="1"/>
  <c r="AP1642" i="1"/>
  <c r="AL1642" i="1"/>
  <c r="AI1642" i="1"/>
  <c r="AB1642" i="1"/>
  <c r="AA1642" i="1"/>
  <c r="Y1642" i="1"/>
  <c r="X1642" i="1"/>
  <c r="W1642" i="1"/>
  <c r="V1642" i="1"/>
  <c r="U1642" i="1"/>
  <c r="T1642" i="1"/>
  <c r="S1642" i="1"/>
  <c r="R1642" i="1"/>
  <c r="Q1642" i="1"/>
  <c r="P1642" i="1"/>
  <c r="AP1641" i="1"/>
  <c r="AL1641" i="1"/>
  <c r="AI1641" i="1"/>
  <c r="AB1641" i="1"/>
  <c r="AA1641" i="1"/>
  <c r="Y1641" i="1"/>
  <c r="X1641" i="1"/>
  <c r="W1641" i="1"/>
  <c r="V1641" i="1"/>
  <c r="U1641" i="1"/>
  <c r="T1641" i="1"/>
  <c r="S1641" i="1"/>
  <c r="R1641" i="1"/>
  <c r="Q1641" i="1"/>
  <c r="P1641" i="1"/>
  <c r="AP1640" i="1"/>
  <c r="AL1640" i="1"/>
  <c r="AI1640" i="1"/>
  <c r="AB1640" i="1"/>
  <c r="AA1640" i="1"/>
  <c r="Y1640" i="1"/>
  <c r="X1640" i="1"/>
  <c r="W1640" i="1"/>
  <c r="V1640" i="1"/>
  <c r="U1640" i="1"/>
  <c r="T1640" i="1"/>
  <c r="S1640" i="1"/>
  <c r="R1640" i="1"/>
  <c r="Q1640" i="1"/>
  <c r="P1640" i="1"/>
  <c r="AP1639" i="1"/>
  <c r="AL1639" i="1"/>
  <c r="AI1639" i="1"/>
  <c r="AB1639" i="1"/>
  <c r="AA1639" i="1"/>
  <c r="Y1639" i="1"/>
  <c r="X1639" i="1"/>
  <c r="W1639" i="1"/>
  <c r="V1639" i="1"/>
  <c r="U1639" i="1"/>
  <c r="T1639" i="1"/>
  <c r="S1639" i="1"/>
  <c r="R1639" i="1"/>
  <c r="Q1639" i="1"/>
  <c r="P1639" i="1"/>
  <c r="AP1638" i="1"/>
  <c r="AL1638" i="1"/>
  <c r="AI1638" i="1"/>
  <c r="AB1638" i="1"/>
  <c r="AA1638" i="1"/>
  <c r="Y1638" i="1"/>
  <c r="X1638" i="1"/>
  <c r="W1638" i="1"/>
  <c r="V1638" i="1"/>
  <c r="U1638" i="1"/>
  <c r="T1638" i="1"/>
  <c r="S1638" i="1"/>
  <c r="R1638" i="1"/>
  <c r="Q1638" i="1"/>
  <c r="P1638" i="1"/>
  <c r="AP1637" i="1"/>
  <c r="AL1637" i="1"/>
  <c r="AI1637" i="1"/>
  <c r="AB1637" i="1"/>
  <c r="AA1637" i="1"/>
  <c r="Y1637" i="1"/>
  <c r="X1637" i="1"/>
  <c r="W1637" i="1"/>
  <c r="V1637" i="1"/>
  <c r="U1637" i="1"/>
  <c r="T1637" i="1"/>
  <c r="S1637" i="1"/>
  <c r="R1637" i="1"/>
  <c r="Q1637" i="1"/>
  <c r="P1637" i="1"/>
  <c r="AP1636" i="1"/>
  <c r="AL1636" i="1"/>
  <c r="AI1636" i="1"/>
  <c r="AB1636" i="1"/>
  <c r="AA1636" i="1"/>
  <c r="Y1636" i="1"/>
  <c r="X1636" i="1"/>
  <c r="W1636" i="1"/>
  <c r="V1636" i="1"/>
  <c r="U1636" i="1"/>
  <c r="T1636" i="1"/>
  <c r="S1636" i="1"/>
  <c r="R1636" i="1"/>
  <c r="Q1636" i="1"/>
  <c r="P1636" i="1"/>
  <c r="AP1635" i="1"/>
  <c r="AL1635" i="1"/>
  <c r="AI1635" i="1"/>
  <c r="AB1635" i="1"/>
  <c r="AA1635" i="1"/>
  <c r="Y1635" i="1"/>
  <c r="X1635" i="1"/>
  <c r="W1635" i="1"/>
  <c r="V1635" i="1"/>
  <c r="U1635" i="1"/>
  <c r="T1635" i="1"/>
  <c r="S1635" i="1"/>
  <c r="R1635" i="1"/>
  <c r="Q1635" i="1"/>
  <c r="P1635" i="1"/>
  <c r="AP1634" i="1"/>
  <c r="AL1634" i="1"/>
  <c r="AI1634" i="1"/>
  <c r="AB1634" i="1"/>
  <c r="AA1634" i="1"/>
  <c r="Y1634" i="1"/>
  <c r="X1634" i="1"/>
  <c r="W1634" i="1"/>
  <c r="V1634" i="1"/>
  <c r="U1634" i="1"/>
  <c r="T1634" i="1"/>
  <c r="S1634" i="1"/>
  <c r="R1634" i="1"/>
  <c r="Q1634" i="1"/>
  <c r="P1634" i="1"/>
  <c r="AP1633" i="1"/>
  <c r="AL1633" i="1"/>
  <c r="AI1633" i="1"/>
  <c r="AB1633" i="1"/>
  <c r="AA1633" i="1"/>
  <c r="Y1633" i="1"/>
  <c r="X1633" i="1"/>
  <c r="W1633" i="1"/>
  <c r="V1633" i="1"/>
  <c r="U1633" i="1"/>
  <c r="T1633" i="1"/>
  <c r="S1633" i="1"/>
  <c r="R1633" i="1"/>
  <c r="Q1633" i="1"/>
  <c r="P1633" i="1"/>
  <c r="AP1632" i="1"/>
  <c r="AL1632" i="1"/>
  <c r="AI1632" i="1"/>
  <c r="AB1632" i="1"/>
  <c r="AA1632" i="1"/>
  <c r="Y1632" i="1"/>
  <c r="X1632" i="1"/>
  <c r="W1632" i="1"/>
  <c r="V1632" i="1"/>
  <c r="U1632" i="1"/>
  <c r="T1632" i="1"/>
  <c r="S1632" i="1"/>
  <c r="R1632" i="1"/>
  <c r="Q1632" i="1"/>
  <c r="P1632" i="1"/>
  <c r="AP1631" i="1"/>
  <c r="AL1631" i="1"/>
  <c r="AI1631" i="1"/>
  <c r="AB1631" i="1"/>
  <c r="AA1631" i="1"/>
  <c r="Y1631" i="1"/>
  <c r="X1631" i="1"/>
  <c r="W1631" i="1"/>
  <c r="V1631" i="1"/>
  <c r="U1631" i="1"/>
  <c r="T1631" i="1"/>
  <c r="S1631" i="1"/>
  <c r="R1631" i="1"/>
  <c r="Q1631" i="1"/>
  <c r="P1631" i="1"/>
  <c r="AP1630" i="1"/>
  <c r="AL1630" i="1"/>
  <c r="AI1630" i="1"/>
  <c r="AB1630" i="1"/>
  <c r="AA1630" i="1"/>
  <c r="Y1630" i="1"/>
  <c r="X1630" i="1"/>
  <c r="W1630" i="1"/>
  <c r="V1630" i="1"/>
  <c r="U1630" i="1"/>
  <c r="T1630" i="1"/>
  <c r="S1630" i="1"/>
  <c r="R1630" i="1"/>
  <c r="Q1630" i="1"/>
  <c r="P1630" i="1"/>
  <c r="AP1629" i="1"/>
  <c r="AL1629" i="1"/>
  <c r="AI1629" i="1"/>
  <c r="AB1629" i="1"/>
  <c r="AA1629" i="1"/>
  <c r="Y1629" i="1"/>
  <c r="X1629" i="1"/>
  <c r="W1629" i="1"/>
  <c r="V1629" i="1"/>
  <c r="U1629" i="1"/>
  <c r="T1629" i="1"/>
  <c r="S1629" i="1"/>
  <c r="R1629" i="1"/>
  <c r="Q1629" i="1"/>
  <c r="P1629" i="1"/>
  <c r="AP1628" i="1"/>
  <c r="AL1628" i="1"/>
  <c r="AI1628" i="1"/>
  <c r="AB1628" i="1"/>
  <c r="AA1628" i="1"/>
  <c r="Y1628" i="1"/>
  <c r="X1628" i="1"/>
  <c r="W1628" i="1"/>
  <c r="V1628" i="1"/>
  <c r="U1628" i="1"/>
  <c r="T1628" i="1"/>
  <c r="S1628" i="1"/>
  <c r="R1628" i="1"/>
  <c r="Q1628" i="1"/>
  <c r="P1628" i="1"/>
  <c r="AP1627" i="1"/>
  <c r="AL1627" i="1"/>
  <c r="AI1627" i="1"/>
  <c r="AB1627" i="1"/>
  <c r="AA1627" i="1"/>
  <c r="Y1627" i="1"/>
  <c r="X1627" i="1"/>
  <c r="W1627" i="1"/>
  <c r="V1627" i="1"/>
  <c r="U1627" i="1"/>
  <c r="T1627" i="1"/>
  <c r="S1627" i="1"/>
  <c r="R1627" i="1"/>
  <c r="Q1627" i="1"/>
  <c r="P1627" i="1"/>
  <c r="AP1626" i="1"/>
  <c r="AL1626" i="1"/>
  <c r="AI1626" i="1"/>
  <c r="AB1626" i="1"/>
  <c r="AA1626" i="1"/>
  <c r="Y1626" i="1"/>
  <c r="X1626" i="1"/>
  <c r="W1626" i="1"/>
  <c r="V1626" i="1"/>
  <c r="U1626" i="1"/>
  <c r="T1626" i="1"/>
  <c r="S1626" i="1"/>
  <c r="R1626" i="1"/>
  <c r="Q1626" i="1"/>
  <c r="P1626" i="1"/>
  <c r="AP1625" i="1"/>
  <c r="AL1625" i="1"/>
  <c r="AI1625" i="1"/>
  <c r="AB1625" i="1"/>
  <c r="AA1625" i="1"/>
  <c r="Y1625" i="1"/>
  <c r="X1625" i="1"/>
  <c r="W1625" i="1"/>
  <c r="V1625" i="1"/>
  <c r="U1625" i="1"/>
  <c r="T1625" i="1"/>
  <c r="S1625" i="1"/>
  <c r="R1625" i="1"/>
  <c r="Q1625" i="1"/>
  <c r="P1625" i="1"/>
  <c r="AP1624" i="1"/>
  <c r="AL1624" i="1"/>
  <c r="AI1624" i="1"/>
  <c r="AB1624" i="1"/>
  <c r="AA1624" i="1"/>
  <c r="Y1624" i="1"/>
  <c r="X1624" i="1"/>
  <c r="W1624" i="1"/>
  <c r="V1624" i="1"/>
  <c r="U1624" i="1"/>
  <c r="T1624" i="1"/>
  <c r="S1624" i="1"/>
  <c r="R1624" i="1"/>
  <c r="Q1624" i="1"/>
  <c r="P1624" i="1"/>
  <c r="AP1623" i="1"/>
  <c r="AL1623" i="1"/>
  <c r="AI1623" i="1"/>
  <c r="AB1623" i="1"/>
  <c r="AA1623" i="1"/>
  <c r="Y1623" i="1"/>
  <c r="X1623" i="1"/>
  <c r="W1623" i="1"/>
  <c r="V1623" i="1"/>
  <c r="U1623" i="1"/>
  <c r="T1623" i="1"/>
  <c r="S1623" i="1"/>
  <c r="R1623" i="1"/>
  <c r="Q1623" i="1"/>
  <c r="P1623" i="1"/>
  <c r="AP1622" i="1"/>
  <c r="AL1622" i="1"/>
  <c r="AI1622" i="1"/>
  <c r="AB1622" i="1"/>
  <c r="AA1622" i="1"/>
  <c r="Y1622" i="1"/>
  <c r="X1622" i="1"/>
  <c r="W1622" i="1"/>
  <c r="V1622" i="1"/>
  <c r="U1622" i="1"/>
  <c r="T1622" i="1"/>
  <c r="S1622" i="1"/>
  <c r="R1622" i="1"/>
  <c r="Q1622" i="1"/>
  <c r="P1622" i="1"/>
  <c r="AP1621" i="1"/>
  <c r="AL1621" i="1"/>
  <c r="AI1621" i="1"/>
  <c r="AB1621" i="1"/>
  <c r="AA1621" i="1"/>
  <c r="Y1621" i="1"/>
  <c r="X1621" i="1"/>
  <c r="W1621" i="1"/>
  <c r="V1621" i="1"/>
  <c r="U1621" i="1"/>
  <c r="T1621" i="1"/>
  <c r="S1621" i="1"/>
  <c r="R1621" i="1"/>
  <c r="Q1621" i="1"/>
  <c r="P1621" i="1"/>
  <c r="AP1620" i="1"/>
  <c r="AL1620" i="1"/>
  <c r="AI1620" i="1"/>
  <c r="AB1620" i="1"/>
  <c r="AA1620" i="1"/>
  <c r="Y1620" i="1"/>
  <c r="X1620" i="1"/>
  <c r="W1620" i="1"/>
  <c r="V1620" i="1"/>
  <c r="U1620" i="1"/>
  <c r="T1620" i="1"/>
  <c r="S1620" i="1"/>
  <c r="R1620" i="1"/>
  <c r="Q1620" i="1"/>
  <c r="P1620" i="1"/>
  <c r="AP1619" i="1"/>
  <c r="AL1619" i="1"/>
  <c r="AI1619" i="1"/>
  <c r="AB1619" i="1"/>
  <c r="AA1619" i="1"/>
  <c r="Y1619" i="1"/>
  <c r="X1619" i="1"/>
  <c r="W1619" i="1"/>
  <c r="V1619" i="1"/>
  <c r="U1619" i="1"/>
  <c r="T1619" i="1"/>
  <c r="S1619" i="1"/>
  <c r="R1619" i="1"/>
  <c r="C92" i="4" s="1"/>
  <c r="E92" i="4" s="1"/>
  <c r="Q1619" i="1"/>
  <c r="P1619" i="1"/>
  <c r="AP1618" i="1"/>
  <c r="AL1618" i="1"/>
  <c r="AI1618" i="1"/>
  <c r="AB1618" i="1"/>
  <c r="AA1618" i="1"/>
  <c r="Y1618" i="1"/>
  <c r="X1618" i="1"/>
  <c r="W1618" i="1"/>
  <c r="C97" i="4" s="1"/>
  <c r="E97" i="4" s="1"/>
  <c r="V1618" i="1"/>
  <c r="C96" i="4" s="1"/>
  <c r="E96" i="4" s="1"/>
  <c r="U1618" i="1"/>
  <c r="T1618" i="1"/>
  <c r="S1618" i="1"/>
  <c r="R1618" i="1"/>
  <c r="Q1618" i="1"/>
  <c r="P1618" i="1"/>
  <c r="AP1617" i="1"/>
  <c r="AL1617" i="1"/>
  <c r="AI1617" i="1"/>
  <c r="AB1617" i="1"/>
  <c r="AA1617" i="1"/>
  <c r="Y1617" i="1"/>
  <c r="X1617" i="1"/>
  <c r="C98" i="4" s="1"/>
  <c r="E98" i="4" s="1"/>
  <c r="W1617" i="1"/>
  <c r="V1617" i="1"/>
  <c r="U1617" i="1"/>
  <c r="T1617" i="1"/>
  <c r="S1617" i="1"/>
  <c r="R1617" i="1"/>
  <c r="Q1617" i="1"/>
  <c r="P1617" i="1"/>
  <c r="AP1616" i="1"/>
  <c r="AL1616" i="1"/>
  <c r="AI1616" i="1"/>
  <c r="AB1616" i="1"/>
  <c r="AA1616" i="1"/>
  <c r="Y1616" i="1"/>
  <c r="X1616" i="1"/>
  <c r="W1616" i="1"/>
  <c r="V1616" i="1"/>
  <c r="U1616" i="1"/>
  <c r="C95" i="4" s="1"/>
  <c r="E95" i="4" s="1"/>
  <c r="T1616" i="1"/>
  <c r="S1616" i="1"/>
  <c r="R1616" i="1"/>
  <c r="Q1616" i="1"/>
  <c r="C91" i="4" s="1"/>
  <c r="E91" i="4" s="1"/>
  <c r="P1616" i="1"/>
  <c r="AP1615" i="1"/>
  <c r="AL1615" i="1"/>
  <c r="AI1615" i="1"/>
  <c r="AB1615" i="1"/>
  <c r="AA1615" i="1"/>
  <c r="Y1615" i="1"/>
  <c r="X1615" i="1"/>
  <c r="W1615" i="1"/>
  <c r="V1615" i="1"/>
  <c r="U1615" i="1"/>
  <c r="T1615" i="1"/>
  <c r="S1615" i="1"/>
  <c r="R1615" i="1"/>
  <c r="Q1615" i="1"/>
  <c r="P1615" i="1"/>
  <c r="AP1614" i="1"/>
  <c r="AL1614" i="1"/>
  <c r="AI1614" i="1"/>
  <c r="AB1614" i="1"/>
  <c r="AA1614" i="1"/>
  <c r="Y1614" i="1"/>
  <c r="X1614" i="1"/>
  <c r="W1614" i="1"/>
  <c r="V1614" i="1"/>
  <c r="U1614" i="1"/>
  <c r="T1614" i="1"/>
  <c r="S1614" i="1"/>
  <c r="R1614" i="1"/>
  <c r="Q1614" i="1"/>
  <c r="P1614" i="1"/>
  <c r="AP1613" i="1"/>
  <c r="AL1613" i="1"/>
  <c r="AI1613" i="1"/>
  <c r="AB1613" i="1"/>
  <c r="AA1613" i="1"/>
  <c r="Y1613" i="1"/>
  <c r="X1613" i="1"/>
  <c r="W1613" i="1"/>
  <c r="V1613" i="1"/>
  <c r="U1613" i="1"/>
  <c r="T1613" i="1"/>
  <c r="S1613" i="1"/>
  <c r="R1613" i="1"/>
  <c r="Q1613" i="1"/>
  <c r="P1613" i="1"/>
  <c r="AP1612" i="1"/>
  <c r="AL1612" i="1"/>
  <c r="AI1612" i="1"/>
  <c r="AB1612" i="1"/>
  <c r="AA1612" i="1"/>
  <c r="Y1612" i="1"/>
  <c r="X1612" i="1"/>
  <c r="W1612" i="1"/>
  <c r="V1612" i="1"/>
  <c r="U1612" i="1"/>
  <c r="T1612" i="1"/>
  <c r="S1612" i="1"/>
  <c r="R1612" i="1"/>
  <c r="Q1612" i="1"/>
  <c r="P1612" i="1"/>
  <c r="AP1611" i="1"/>
  <c r="AL1611" i="1"/>
  <c r="AI1611" i="1"/>
  <c r="AB1611" i="1"/>
  <c r="AA1611" i="1"/>
  <c r="Y1611" i="1"/>
  <c r="X1611" i="1"/>
  <c r="W1611" i="1"/>
  <c r="V1611" i="1"/>
  <c r="U1611" i="1"/>
  <c r="T1611" i="1"/>
  <c r="S1611" i="1"/>
  <c r="R1611" i="1"/>
  <c r="Q1611" i="1"/>
  <c r="P1611" i="1"/>
  <c r="AP1610" i="1"/>
  <c r="AL1610" i="1"/>
  <c r="AI1610" i="1"/>
  <c r="AB1610" i="1"/>
  <c r="AA1610" i="1"/>
  <c r="Y1610" i="1"/>
  <c r="X1610" i="1"/>
  <c r="W1610" i="1"/>
  <c r="V1610" i="1"/>
  <c r="U1610" i="1"/>
  <c r="T1610" i="1"/>
  <c r="S1610" i="1"/>
  <c r="R1610" i="1"/>
  <c r="Q1610" i="1"/>
  <c r="P1610" i="1"/>
  <c r="AP1609" i="1"/>
  <c r="AL1609" i="1"/>
  <c r="AI1609" i="1"/>
  <c r="AB1609" i="1"/>
  <c r="AA1609" i="1"/>
  <c r="Y1609" i="1"/>
  <c r="X1609" i="1"/>
  <c r="W1609" i="1"/>
  <c r="V1609" i="1"/>
  <c r="U1609" i="1"/>
  <c r="T1609" i="1"/>
  <c r="S1609" i="1"/>
  <c r="R1609" i="1"/>
  <c r="Q1609" i="1"/>
  <c r="P1609" i="1"/>
  <c r="AP1608" i="1"/>
  <c r="AL1608" i="1"/>
  <c r="AI1608" i="1"/>
  <c r="AB1608" i="1"/>
  <c r="AA1608" i="1"/>
  <c r="Y1608" i="1"/>
  <c r="X1608" i="1"/>
  <c r="W1608" i="1"/>
  <c r="V1608" i="1"/>
  <c r="U1608" i="1"/>
  <c r="T1608" i="1"/>
  <c r="S1608" i="1"/>
  <c r="R1608" i="1"/>
  <c r="Q1608" i="1"/>
  <c r="P1608" i="1"/>
  <c r="AP1607" i="1"/>
  <c r="AL1607" i="1"/>
  <c r="AI1607" i="1"/>
  <c r="AB1607" i="1"/>
  <c r="AA1607" i="1"/>
  <c r="Y1607" i="1"/>
  <c r="X1607" i="1"/>
  <c r="W1607" i="1"/>
  <c r="V1607" i="1"/>
  <c r="U1607" i="1"/>
  <c r="T1607" i="1"/>
  <c r="S1607" i="1"/>
  <c r="R1607" i="1"/>
  <c r="Q1607" i="1"/>
  <c r="P1607" i="1"/>
  <c r="AP1606" i="1"/>
  <c r="AL1606" i="1"/>
  <c r="AI1606" i="1"/>
  <c r="AB1606" i="1"/>
  <c r="AA1606" i="1"/>
  <c r="Y1606" i="1"/>
  <c r="X1606" i="1"/>
  <c r="W1606" i="1"/>
  <c r="V1606" i="1"/>
  <c r="U1606" i="1"/>
  <c r="T1606" i="1"/>
  <c r="S1606" i="1"/>
  <c r="R1606" i="1"/>
  <c r="Q1606" i="1"/>
  <c r="P1606" i="1"/>
  <c r="AP1605" i="1"/>
  <c r="AL1605" i="1"/>
  <c r="AI1605" i="1"/>
  <c r="AB1605" i="1"/>
  <c r="AA1605" i="1"/>
  <c r="Y1605" i="1"/>
  <c r="X1605" i="1"/>
  <c r="W1605" i="1"/>
  <c r="V1605" i="1"/>
  <c r="U1605" i="1"/>
  <c r="T1605" i="1"/>
  <c r="S1605" i="1"/>
  <c r="R1605" i="1"/>
  <c r="Q1605" i="1"/>
  <c r="P1605" i="1"/>
  <c r="AP1604" i="1"/>
  <c r="AL1604" i="1"/>
  <c r="AI1604" i="1"/>
  <c r="AB1604" i="1"/>
  <c r="AA1604" i="1"/>
  <c r="Y1604" i="1"/>
  <c r="X1604" i="1"/>
  <c r="W1604" i="1"/>
  <c r="V1604" i="1"/>
  <c r="U1604" i="1"/>
  <c r="T1604" i="1"/>
  <c r="S1604" i="1"/>
  <c r="R1604" i="1"/>
  <c r="Q1604" i="1"/>
  <c r="P1604" i="1"/>
  <c r="AP1603" i="1"/>
  <c r="AL1603" i="1"/>
  <c r="AI1603" i="1"/>
  <c r="AB1603" i="1"/>
  <c r="AA1603" i="1"/>
  <c r="Y1603" i="1"/>
  <c r="X1603" i="1"/>
  <c r="W1603" i="1"/>
  <c r="V1603" i="1"/>
  <c r="U1603" i="1"/>
  <c r="T1603" i="1"/>
  <c r="S1603" i="1"/>
  <c r="R1603" i="1"/>
  <c r="Q1603" i="1"/>
  <c r="P1603" i="1"/>
  <c r="AP1602" i="1"/>
  <c r="AL1602" i="1"/>
  <c r="AI1602" i="1"/>
  <c r="AB1602" i="1"/>
  <c r="AA1602" i="1"/>
  <c r="Y1602" i="1"/>
  <c r="X1602" i="1"/>
  <c r="W1602" i="1"/>
  <c r="V1602" i="1"/>
  <c r="U1602" i="1"/>
  <c r="T1602" i="1"/>
  <c r="S1602" i="1"/>
  <c r="R1602" i="1"/>
  <c r="Q1602" i="1"/>
  <c r="P1602" i="1"/>
  <c r="AP1601" i="1"/>
  <c r="AL1601" i="1"/>
  <c r="AI1601" i="1"/>
  <c r="AB1601" i="1"/>
  <c r="AA1601" i="1"/>
  <c r="Y1601" i="1"/>
  <c r="X1601" i="1"/>
  <c r="W1601" i="1"/>
  <c r="V1601" i="1"/>
  <c r="U1601" i="1"/>
  <c r="T1601" i="1"/>
  <c r="S1601" i="1"/>
  <c r="R1601" i="1"/>
  <c r="Q1601" i="1"/>
  <c r="P1601" i="1"/>
  <c r="AP1600" i="1"/>
  <c r="AL1600" i="1"/>
  <c r="AI1600" i="1"/>
  <c r="AB1600" i="1"/>
  <c r="AA1600" i="1"/>
  <c r="Y1600" i="1"/>
  <c r="X1600" i="1"/>
  <c r="W1600" i="1"/>
  <c r="V1600" i="1"/>
  <c r="U1600" i="1"/>
  <c r="T1600" i="1"/>
  <c r="S1600" i="1"/>
  <c r="R1600" i="1"/>
  <c r="Q1600" i="1"/>
  <c r="P1600" i="1"/>
  <c r="AP1599" i="1"/>
  <c r="AL1599" i="1"/>
  <c r="AI1599" i="1"/>
  <c r="AB1599" i="1"/>
  <c r="AA1599" i="1"/>
  <c r="Y1599" i="1"/>
  <c r="X1599" i="1"/>
  <c r="W1599" i="1"/>
  <c r="V1599" i="1"/>
  <c r="U1599" i="1"/>
  <c r="T1599" i="1"/>
  <c r="S1599" i="1"/>
  <c r="R1599" i="1"/>
  <c r="Q1599" i="1"/>
  <c r="P1599" i="1"/>
  <c r="AP1598" i="1"/>
  <c r="AL1598" i="1"/>
  <c r="AI1598" i="1"/>
  <c r="AB1598" i="1"/>
  <c r="AA1598" i="1"/>
  <c r="Y1598" i="1"/>
  <c r="X1598" i="1"/>
  <c r="W1598" i="1"/>
  <c r="V1598" i="1"/>
  <c r="U1598" i="1"/>
  <c r="T1598" i="1"/>
  <c r="S1598" i="1"/>
  <c r="R1598" i="1"/>
  <c r="Q1598" i="1"/>
  <c r="P1598" i="1"/>
  <c r="AP1597" i="1"/>
  <c r="AL1597" i="1"/>
  <c r="AI1597" i="1"/>
  <c r="AB1597" i="1"/>
  <c r="AA1597" i="1"/>
  <c r="Y1597" i="1"/>
  <c r="X1597" i="1"/>
  <c r="W1597" i="1"/>
  <c r="V1597" i="1"/>
  <c r="U1597" i="1"/>
  <c r="T1597" i="1"/>
  <c r="S1597" i="1"/>
  <c r="R1597" i="1"/>
  <c r="Q1597" i="1"/>
  <c r="P1597" i="1"/>
  <c r="AP1596" i="1"/>
  <c r="AL1596" i="1"/>
  <c r="AI1596" i="1"/>
  <c r="AB1596" i="1"/>
  <c r="AA1596" i="1"/>
  <c r="Y1596" i="1"/>
  <c r="X1596" i="1"/>
  <c r="W1596" i="1"/>
  <c r="V1596" i="1"/>
  <c r="U1596" i="1"/>
  <c r="T1596" i="1"/>
  <c r="S1596" i="1"/>
  <c r="R1596" i="1"/>
  <c r="Q1596" i="1"/>
  <c r="P1596" i="1"/>
  <c r="AP1595" i="1"/>
  <c r="AL1595" i="1"/>
  <c r="AI1595" i="1"/>
  <c r="AB1595" i="1"/>
  <c r="AA1595" i="1"/>
  <c r="Y1595" i="1"/>
  <c r="X1595" i="1"/>
  <c r="W1595" i="1"/>
  <c r="V1595" i="1"/>
  <c r="U1595" i="1"/>
  <c r="T1595" i="1"/>
  <c r="S1595" i="1"/>
  <c r="R1595" i="1"/>
  <c r="Q1595" i="1"/>
  <c r="P1595" i="1"/>
  <c r="AP1594" i="1"/>
  <c r="AL1594" i="1"/>
  <c r="AI1594" i="1"/>
  <c r="AB1594" i="1"/>
  <c r="AA1594" i="1"/>
  <c r="Y1594" i="1"/>
  <c r="X1594" i="1"/>
  <c r="W1594" i="1"/>
  <c r="V1594" i="1"/>
  <c r="U1594" i="1"/>
  <c r="T1594" i="1"/>
  <c r="S1594" i="1"/>
  <c r="R1594" i="1"/>
  <c r="Q1594" i="1"/>
  <c r="P1594" i="1"/>
  <c r="AP1593" i="1"/>
  <c r="AL1593" i="1"/>
  <c r="AI1593" i="1"/>
  <c r="AB1593" i="1"/>
  <c r="AA1593" i="1"/>
  <c r="Y1593" i="1"/>
  <c r="X1593" i="1"/>
  <c r="W1593" i="1"/>
  <c r="V1593" i="1"/>
  <c r="U1593" i="1"/>
  <c r="T1593" i="1"/>
  <c r="S1593" i="1"/>
  <c r="R1593" i="1"/>
  <c r="Q1593" i="1"/>
  <c r="P1593" i="1"/>
  <c r="AP1592" i="1"/>
  <c r="AL1592" i="1"/>
  <c r="AI1592" i="1"/>
  <c r="AB1592" i="1"/>
  <c r="AA1592" i="1"/>
  <c r="Y1592" i="1"/>
  <c r="X1592" i="1"/>
  <c r="W1592" i="1"/>
  <c r="V1592" i="1"/>
  <c r="U1592" i="1"/>
  <c r="T1592" i="1"/>
  <c r="S1592" i="1"/>
  <c r="R1592" i="1"/>
  <c r="Q1592" i="1"/>
  <c r="P1592" i="1"/>
  <c r="AP1591" i="1"/>
  <c r="AL1591" i="1"/>
  <c r="AI1591" i="1"/>
  <c r="AB1591" i="1"/>
  <c r="AA1591" i="1"/>
  <c r="Y1591" i="1"/>
  <c r="X1591" i="1"/>
  <c r="W1591" i="1"/>
  <c r="V1591" i="1"/>
  <c r="U1591" i="1"/>
  <c r="T1591" i="1"/>
  <c r="S1591" i="1"/>
  <c r="R1591" i="1"/>
  <c r="Q1591" i="1"/>
  <c r="P1591" i="1"/>
  <c r="AP1590" i="1"/>
  <c r="AL1590" i="1"/>
  <c r="AI1590" i="1"/>
  <c r="AB1590" i="1"/>
  <c r="AA1590" i="1"/>
  <c r="Y1590" i="1"/>
  <c r="X1590" i="1"/>
  <c r="W1590" i="1"/>
  <c r="V1590" i="1"/>
  <c r="U1590" i="1"/>
  <c r="T1590" i="1"/>
  <c r="S1590" i="1"/>
  <c r="R1590" i="1"/>
  <c r="Q1590" i="1"/>
  <c r="P1590" i="1"/>
  <c r="AP1589" i="1"/>
  <c r="AL1589" i="1"/>
  <c r="AI1589" i="1"/>
  <c r="AB1589" i="1"/>
  <c r="AA1589" i="1"/>
  <c r="Y1589" i="1"/>
  <c r="X1589" i="1"/>
  <c r="W1589" i="1"/>
  <c r="V1589" i="1"/>
  <c r="U1589" i="1"/>
  <c r="T1589" i="1"/>
  <c r="S1589" i="1"/>
  <c r="R1589" i="1"/>
  <c r="Q1589" i="1"/>
  <c r="P1589" i="1"/>
  <c r="AP1588" i="1"/>
  <c r="AL1588" i="1"/>
  <c r="AI1588" i="1"/>
  <c r="AB1588" i="1"/>
  <c r="AA1588" i="1"/>
  <c r="Y1588" i="1"/>
  <c r="X1588" i="1"/>
  <c r="W1588" i="1"/>
  <c r="V1588" i="1"/>
  <c r="U1588" i="1"/>
  <c r="T1588" i="1"/>
  <c r="S1588" i="1"/>
  <c r="R1588" i="1"/>
  <c r="Q1588" i="1"/>
  <c r="P1588" i="1"/>
  <c r="AP1587" i="1"/>
  <c r="AL1587" i="1"/>
  <c r="AI1587" i="1"/>
  <c r="AB1587" i="1"/>
  <c r="AA1587" i="1"/>
  <c r="Y1587" i="1"/>
  <c r="X1587" i="1"/>
  <c r="W1587" i="1"/>
  <c r="V1587" i="1"/>
  <c r="U1587" i="1"/>
  <c r="T1587" i="1"/>
  <c r="S1587" i="1"/>
  <c r="R1587" i="1"/>
  <c r="Q1587" i="1"/>
  <c r="P1587" i="1"/>
  <c r="AP1586" i="1"/>
  <c r="AL1586" i="1"/>
  <c r="AI1586" i="1"/>
  <c r="AB1586" i="1"/>
  <c r="AA1586" i="1"/>
  <c r="Y1586" i="1"/>
  <c r="X1586" i="1"/>
  <c r="W1586" i="1"/>
  <c r="V1586" i="1"/>
  <c r="U1586" i="1"/>
  <c r="T1586" i="1"/>
  <c r="S1586" i="1"/>
  <c r="R1586" i="1"/>
  <c r="Q1586" i="1"/>
  <c r="P1586" i="1"/>
  <c r="AP1585" i="1"/>
  <c r="AL1585" i="1"/>
  <c r="AI1585" i="1"/>
  <c r="AB1585" i="1"/>
  <c r="AA1585" i="1"/>
  <c r="Y1585" i="1"/>
  <c r="X1585" i="1"/>
  <c r="W1585" i="1"/>
  <c r="V1585" i="1"/>
  <c r="U1585" i="1"/>
  <c r="T1585" i="1"/>
  <c r="S1585" i="1"/>
  <c r="R1585" i="1"/>
  <c r="Q1585" i="1"/>
  <c r="P1585" i="1"/>
  <c r="AP1584" i="1"/>
  <c r="AL1584" i="1"/>
  <c r="AI1584" i="1"/>
  <c r="AB1584" i="1"/>
  <c r="AA1584" i="1"/>
  <c r="Y1584" i="1"/>
  <c r="X1584" i="1"/>
  <c r="W1584" i="1"/>
  <c r="V1584" i="1"/>
  <c r="U1584" i="1"/>
  <c r="T1584" i="1"/>
  <c r="S1584" i="1"/>
  <c r="R1584" i="1"/>
  <c r="Q1584" i="1"/>
  <c r="P1584" i="1"/>
  <c r="AP1583" i="1"/>
  <c r="AL1583" i="1"/>
  <c r="AI1583" i="1"/>
  <c r="AB1583" i="1"/>
  <c r="AA1583" i="1"/>
  <c r="Y1583" i="1"/>
  <c r="X1583" i="1"/>
  <c r="W1583" i="1"/>
  <c r="V1583" i="1"/>
  <c r="U1583" i="1"/>
  <c r="T1583" i="1"/>
  <c r="S1583" i="1"/>
  <c r="R1583" i="1"/>
  <c r="Q1583" i="1"/>
  <c r="P1583" i="1"/>
  <c r="AP1582" i="1"/>
  <c r="AL1582" i="1"/>
  <c r="AI1582" i="1"/>
  <c r="AB1582" i="1"/>
  <c r="AA1582" i="1"/>
  <c r="Y1582" i="1"/>
  <c r="X1582" i="1"/>
  <c r="W1582" i="1"/>
  <c r="V1582" i="1"/>
  <c r="U1582" i="1"/>
  <c r="T1582" i="1"/>
  <c r="S1582" i="1"/>
  <c r="R1582" i="1"/>
  <c r="Q1582" i="1"/>
  <c r="P1582" i="1"/>
  <c r="AP1581" i="1"/>
  <c r="AL1581" i="1"/>
  <c r="AI1581" i="1"/>
  <c r="AB1581" i="1"/>
  <c r="AA1581" i="1"/>
  <c r="Y1581" i="1"/>
  <c r="X1581" i="1"/>
  <c r="W1581" i="1"/>
  <c r="V1581" i="1"/>
  <c r="U1581" i="1"/>
  <c r="T1581" i="1"/>
  <c r="S1581" i="1"/>
  <c r="R1581" i="1"/>
  <c r="Q1581" i="1"/>
  <c r="P1581" i="1"/>
  <c r="AP1580" i="1"/>
  <c r="AL1580" i="1"/>
  <c r="AI1580" i="1"/>
  <c r="AB1580" i="1"/>
  <c r="AA1580" i="1"/>
  <c r="Y1580" i="1"/>
  <c r="X1580" i="1"/>
  <c r="W1580" i="1"/>
  <c r="V1580" i="1"/>
  <c r="U1580" i="1"/>
  <c r="T1580" i="1"/>
  <c r="S1580" i="1"/>
  <c r="R1580" i="1"/>
  <c r="Q1580" i="1"/>
  <c r="P1580" i="1"/>
  <c r="AP1579" i="1"/>
  <c r="AL1579" i="1"/>
  <c r="AI1579" i="1"/>
  <c r="AB1579" i="1"/>
  <c r="AA1579" i="1"/>
  <c r="Y1579" i="1"/>
  <c r="X1579" i="1"/>
  <c r="W1579" i="1"/>
  <c r="V1579" i="1"/>
  <c r="U1579" i="1"/>
  <c r="T1579" i="1"/>
  <c r="S1579" i="1"/>
  <c r="R1579" i="1"/>
  <c r="Q1579" i="1"/>
  <c r="P1579" i="1"/>
  <c r="AP1578" i="1"/>
  <c r="AL1578" i="1"/>
  <c r="AI1578" i="1"/>
  <c r="AB1578" i="1"/>
  <c r="AA1578" i="1"/>
  <c r="Y1578" i="1"/>
  <c r="X1578" i="1"/>
  <c r="W1578" i="1"/>
  <c r="V1578" i="1"/>
  <c r="U1578" i="1"/>
  <c r="T1578" i="1"/>
  <c r="S1578" i="1"/>
  <c r="R1578" i="1"/>
  <c r="Q1578" i="1"/>
  <c r="P1578" i="1"/>
  <c r="AP1577" i="1"/>
  <c r="AL1577" i="1"/>
  <c r="AI1577" i="1"/>
  <c r="AB1577" i="1"/>
  <c r="AA1577" i="1"/>
  <c r="Y1577" i="1"/>
  <c r="X1577" i="1"/>
  <c r="W1577" i="1"/>
  <c r="V1577" i="1"/>
  <c r="U1577" i="1"/>
  <c r="T1577" i="1"/>
  <c r="S1577" i="1"/>
  <c r="R1577" i="1"/>
  <c r="Q1577" i="1"/>
  <c r="P1577" i="1"/>
  <c r="AP1576" i="1"/>
  <c r="AL1576" i="1"/>
  <c r="AI1576" i="1"/>
  <c r="AB1576" i="1"/>
  <c r="AA1576" i="1"/>
  <c r="Y1576" i="1"/>
  <c r="X1576" i="1"/>
  <c r="W1576" i="1"/>
  <c r="V1576" i="1"/>
  <c r="U1576" i="1"/>
  <c r="T1576" i="1"/>
  <c r="S1576" i="1"/>
  <c r="R1576" i="1"/>
  <c r="Q1576" i="1"/>
  <c r="P1576" i="1"/>
  <c r="AP1575" i="1"/>
  <c r="AL1575" i="1"/>
  <c r="AI1575" i="1"/>
  <c r="AB1575" i="1"/>
  <c r="AA1575" i="1"/>
  <c r="Y1575" i="1"/>
  <c r="X1575" i="1"/>
  <c r="W1575" i="1"/>
  <c r="V1575" i="1"/>
  <c r="U1575" i="1"/>
  <c r="T1575" i="1"/>
  <c r="S1575" i="1"/>
  <c r="R1575" i="1"/>
  <c r="Q1575" i="1"/>
  <c r="P1575" i="1"/>
  <c r="AP1574" i="1"/>
  <c r="AL1574" i="1"/>
  <c r="AI1574" i="1"/>
  <c r="AB1574" i="1"/>
  <c r="AA1574" i="1"/>
  <c r="Y1574" i="1"/>
  <c r="X1574" i="1"/>
  <c r="W1574" i="1"/>
  <c r="V1574" i="1"/>
  <c r="U1574" i="1"/>
  <c r="T1574" i="1"/>
  <c r="S1574" i="1"/>
  <c r="R1574" i="1"/>
  <c r="Q1574" i="1"/>
  <c r="P1574" i="1"/>
  <c r="AP1573" i="1"/>
  <c r="AL1573" i="1"/>
  <c r="AI1573" i="1"/>
  <c r="AB1573" i="1"/>
  <c r="AA1573" i="1"/>
  <c r="Y1573" i="1"/>
  <c r="X1573" i="1"/>
  <c r="W1573" i="1"/>
  <c r="V1573" i="1"/>
  <c r="U1573" i="1"/>
  <c r="T1573" i="1"/>
  <c r="S1573" i="1"/>
  <c r="R1573" i="1"/>
  <c r="Q1573" i="1"/>
  <c r="P1573" i="1"/>
  <c r="AP1572" i="1"/>
  <c r="AL1572" i="1"/>
  <c r="AI1572" i="1"/>
  <c r="AB1572" i="1"/>
  <c r="AA1572" i="1"/>
  <c r="Y1572" i="1"/>
  <c r="X1572" i="1"/>
  <c r="W1572" i="1"/>
  <c r="V1572" i="1"/>
  <c r="U1572" i="1"/>
  <c r="T1572" i="1"/>
  <c r="S1572" i="1"/>
  <c r="R1572" i="1"/>
  <c r="Q1572" i="1"/>
  <c r="P1572" i="1"/>
  <c r="AP1571" i="1"/>
  <c r="AL1571" i="1"/>
  <c r="AI1571" i="1"/>
  <c r="AB1571" i="1"/>
  <c r="AA1571" i="1"/>
  <c r="Y1571" i="1"/>
  <c r="X1571" i="1"/>
  <c r="W1571" i="1"/>
  <c r="V1571" i="1"/>
  <c r="U1571" i="1"/>
  <c r="T1571" i="1"/>
  <c r="S1571" i="1"/>
  <c r="R1571" i="1"/>
  <c r="Q1571" i="1"/>
  <c r="P1571" i="1"/>
  <c r="AP1570" i="1"/>
  <c r="AL1570" i="1"/>
  <c r="AI1570" i="1"/>
  <c r="AB1570" i="1"/>
  <c r="AA1570" i="1"/>
  <c r="Y1570" i="1"/>
  <c r="X1570" i="1"/>
  <c r="W1570" i="1"/>
  <c r="V1570" i="1"/>
  <c r="U1570" i="1"/>
  <c r="T1570" i="1"/>
  <c r="S1570" i="1"/>
  <c r="R1570" i="1"/>
  <c r="Q1570" i="1"/>
  <c r="P1570" i="1"/>
  <c r="AP1569" i="1"/>
  <c r="AL1569" i="1"/>
  <c r="AI1569" i="1"/>
  <c r="AB1569" i="1"/>
  <c r="AA1569" i="1"/>
  <c r="Y1569" i="1"/>
  <c r="X1569" i="1"/>
  <c r="W1569" i="1"/>
  <c r="V1569" i="1"/>
  <c r="U1569" i="1"/>
  <c r="T1569" i="1"/>
  <c r="S1569" i="1"/>
  <c r="R1569" i="1"/>
  <c r="Q1569" i="1"/>
  <c r="P1569" i="1"/>
  <c r="AP1568" i="1"/>
  <c r="AL1568" i="1"/>
  <c r="AI1568" i="1"/>
  <c r="AB1568" i="1"/>
  <c r="AA1568" i="1"/>
  <c r="Y1568" i="1"/>
  <c r="X1568" i="1"/>
  <c r="W1568" i="1"/>
  <c r="V1568" i="1"/>
  <c r="U1568" i="1"/>
  <c r="T1568" i="1"/>
  <c r="S1568" i="1"/>
  <c r="R1568" i="1"/>
  <c r="Q1568" i="1"/>
  <c r="P1568" i="1"/>
  <c r="AP1567" i="1"/>
  <c r="AL1567" i="1"/>
  <c r="AI1567" i="1"/>
  <c r="AB1567" i="1"/>
  <c r="AA1567" i="1"/>
  <c r="Y1567" i="1"/>
  <c r="X1567" i="1"/>
  <c r="W1567" i="1"/>
  <c r="V1567" i="1"/>
  <c r="U1567" i="1"/>
  <c r="T1567" i="1"/>
  <c r="S1567" i="1"/>
  <c r="R1567" i="1"/>
  <c r="Q1567" i="1"/>
  <c r="P1567" i="1"/>
  <c r="AP1566" i="1"/>
  <c r="AL1566" i="1"/>
  <c r="AI1566" i="1"/>
  <c r="AB1566" i="1"/>
  <c r="AA1566" i="1"/>
  <c r="Y1566" i="1"/>
  <c r="X1566" i="1"/>
  <c r="W1566" i="1"/>
  <c r="V1566" i="1"/>
  <c r="U1566" i="1"/>
  <c r="T1566" i="1"/>
  <c r="S1566" i="1"/>
  <c r="R1566" i="1"/>
  <c r="Q1566" i="1"/>
  <c r="P1566" i="1"/>
  <c r="AP1565" i="1"/>
  <c r="AL1565" i="1"/>
  <c r="AI1565" i="1"/>
  <c r="AB1565" i="1"/>
  <c r="AA1565" i="1"/>
  <c r="Y1565" i="1"/>
  <c r="X1565" i="1"/>
  <c r="W1565" i="1"/>
  <c r="V1565" i="1"/>
  <c r="U1565" i="1"/>
  <c r="T1565" i="1"/>
  <c r="S1565" i="1"/>
  <c r="R1565" i="1"/>
  <c r="Q1565" i="1"/>
  <c r="P1565" i="1"/>
  <c r="AP1564" i="1"/>
  <c r="AL1564" i="1"/>
  <c r="AI1564" i="1"/>
  <c r="AB1564" i="1"/>
  <c r="AA1564" i="1"/>
  <c r="Y1564" i="1"/>
  <c r="X1564" i="1"/>
  <c r="W1564" i="1"/>
  <c r="V1564" i="1"/>
  <c r="U1564" i="1"/>
  <c r="T1564" i="1"/>
  <c r="S1564" i="1"/>
  <c r="R1564" i="1"/>
  <c r="Q1564" i="1"/>
  <c r="P1564" i="1"/>
  <c r="AP1563" i="1"/>
  <c r="AL1563" i="1"/>
  <c r="AI1563" i="1"/>
  <c r="AB1563" i="1"/>
  <c r="AA1563" i="1"/>
  <c r="Y1563" i="1"/>
  <c r="X1563" i="1"/>
  <c r="W1563" i="1"/>
  <c r="V1563" i="1"/>
  <c r="U1563" i="1"/>
  <c r="T1563" i="1"/>
  <c r="S1563" i="1"/>
  <c r="R1563" i="1"/>
  <c r="Q1563" i="1"/>
  <c r="P1563" i="1"/>
  <c r="AP1562" i="1"/>
  <c r="AL1562" i="1"/>
  <c r="AI1562" i="1"/>
  <c r="AB1562" i="1"/>
  <c r="AA1562" i="1"/>
  <c r="Y1562" i="1"/>
  <c r="X1562" i="1"/>
  <c r="W1562" i="1"/>
  <c r="V1562" i="1"/>
  <c r="U1562" i="1"/>
  <c r="T1562" i="1"/>
  <c r="S1562" i="1"/>
  <c r="R1562" i="1"/>
  <c r="Q1562" i="1"/>
  <c r="P1562" i="1"/>
  <c r="AP1561" i="1"/>
  <c r="AL1561" i="1"/>
  <c r="AI1561" i="1"/>
  <c r="AB1561" i="1"/>
  <c r="AA1561" i="1"/>
  <c r="Y1561" i="1"/>
  <c r="X1561" i="1"/>
  <c r="W1561" i="1"/>
  <c r="V1561" i="1"/>
  <c r="U1561" i="1"/>
  <c r="T1561" i="1"/>
  <c r="S1561" i="1"/>
  <c r="R1561" i="1"/>
  <c r="Q1561" i="1"/>
  <c r="P1561" i="1"/>
  <c r="AP1560" i="1"/>
  <c r="AL1560" i="1"/>
  <c r="AI1560" i="1"/>
  <c r="AB1560" i="1"/>
  <c r="AA1560" i="1"/>
  <c r="Y1560" i="1"/>
  <c r="X1560" i="1"/>
  <c r="W1560" i="1"/>
  <c r="V1560" i="1"/>
  <c r="U1560" i="1"/>
  <c r="T1560" i="1"/>
  <c r="S1560" i="1"/>
  <c r="R1560" i="1"/>
  <c r="Q1560" i="1"/>
  <c r="P1560" i="1"/>
  <c r="AP1559" i="1"/>
  <c r="AL1559" i="1"/>
  <c r="AI1559" i="1"/>
  <c r="AB1559" i="1"/>
  <c r="AA1559" i="1"/>
  <c r="Y1559" i="1"/>
  <c r="X1559" i="1"/>
  <c r="W1559" i="1"/>
  <c r="V1559" i="1"/>
  <c r="U1559" i="1"/>
  <c r="T1559" i="1"/>
  <c r="S1559" i="1"/>
  <c r="R1559" i="1"/>
  <c r="Q1559" i="1"/>
  <c r="P1559" i="1"/>
  <c r="AP1558" i="1"/>
  <c r="AL1558" i="1"/>
  <c r="AI1558" i="1"/>
  <c r="AB1558" i="1"/>
  <c r="AA1558" i="1"/>
  <c r="Y1558" i="1"/>
  <c r="X1558" i="1"/>
  <c r="W1558" i="1"/>
  <c r="V1558" i="1"/>
  <c r="U1558" i="1"/>
  <c r="T1558" i="1"/>
  <c r="S1558" i="1"/>
  <c r="R1558" i="1"/>
  <c r="Q1558" i="1"/>
  <c r="P1558" i="1"/>
  <c r="AP1557" i="1"/>
  <c r="AL1557" i="1"/>
  <c r="AI1557" i="1"/>
  <c r="AB1557" i="1"/>
  <c r="AA1557" i="1"/>
  <c r="Y1557" i="1"/>
  <c r="X1557" i="1"/>
  <c r="W1557" i="1"/>
  <c r="V1557" i="1"/>
  <c r="U1557" i="1"/>
  <c r="T1557" i="1"/>
  <c r="S1557" i="1"/>
  <c r="R1557" i="1"/>
  <c r="Q1557" i="1"/>
  <c r="P1557" i="1"/>
  <c r="AP1556" i="1"/>
  <c r="AL1556" i="1"/>
  <c r="AI1556" i="1"/>
  <c r="AB1556" i="1"/>
  <c r="AA1556" i="1"/>
  <c r="Y1556" i="1"/>
  <c r="X1556" i="1"/>
  <c r="W1556" i="1"/>
  <c r="V1556" i="1"/>
  <c r="U1556" i="1"/>
  <c r="T1556" i="1"/>
  <c r="S1556" i="1"/>
  <c r="R1556" i="1"/>
  <c r="Q1556" i="1"/>
  <c r="P1556" i="1"/>
  <c r="AP1555" i="1"/>
  <c r="AL1555" i="1"/>
  <c r="AI1555" i="1"/>
  <c r="AB1555" i="1"/>
  <c r="AA1555" i="1"/>
  <c r="Y1555" i="1"/>
  <c r="X1555" i="1"/>
  <c r="W1555" i="1"/>
  <c r="V1555" i="1"/>
  <c r="U1555" i="1"/>
  <c r="T1555" i="1"/>
  <c r="S1555" i="1"/>
  <c r="R1555" i="1"/>
  <c r="Q1555" i="1"/>
  <c r="P1555" i="1"/>
  <c r="AP1554" i="1"/>
  <c r="AL1554" i="1"/>
  <c r="AI1554" i="1"/>
  <c r="AB1554" i="1"/>
  <c r="AA1554" i="1"/>
  <c r="Y1554" i="1"/>
  <c r="X1554" i="1"/>
  <c r="W1554" i="1"/>
  <c r="V1554" i="1"/>
  <c r="U1554" i="1"/>
  <c r="T1554" i="1"/>
  <c r="S1554" i="1"/>
  <c r="R1554" i="1"/>
  <c r="Q1554" i="1"/>
  <c r="P1554" i="1"/>
  <c r="AP1553" i="1"/>
  <c r="AL1553" i="1"/>
  <c r="AI1553" i="1"/>
  <c r="AB1553" i="1"/>
  <c r="AA1553" i="1"/>
  <c r="Y1553" i="1"/>
  <c r="X1553" i="1"/>
  <c r="W1553" i="1"/>
  <c r="V1553" i="1"/>
  <c r="U1553" i="1"/>
  <c r="T1553" i="1"/>
  <c r="S1553" i="1"/>
  <c r="R1553" i="1"/>
  <c r="Q1553" i="1"/>
  <c r="P1553" i="1"/>
  <c r="AP1552" i="1"/>
  <c r="AL1552" i="1"/>
  <c r="AI1552" i="1"/>
  <c r="AB1552" i="1"/>
  <c r="AA1552" i="1"/>
  <c r="Y1552" i="1"/>
  <c r="X1552" i="1"/>
  <c r="W1552" i="1"/>
  <c r="V1552" i="1"/>
  <c r="U1552" i="1"/>
  <c r="T1552" i="1"/>
  <c r="S1552" i="1"/>
  <c r="R1552" i="1"/>
  <c r="Q1552" i="1"/>
  <c r="P1552" i="1"/>
  <c r="AP1551" i="1"/>
  <c r="AL1551" i="1"/>
  <c r="AI1551" i="1"/>
  <c r="AB1551" i="1"/>
  <c r="AA1551" i="1"/>
  <c r="Y1551" i="1"/>
  <c r="X1551" i="1"/>
  <c r="W1551" i="1"/>
  <c r="V1551" i="1"/>
  <c r="U1551" i="1"/>
  <c r="T1551" i="1"/>
  <c r="S1551" i="1"/>
  <c r="R1551" i="1"/>
  <c r="Q1551" i="1"/>
  <c r="P1551" i="1"/>
  <c r="AP1550" i="1"/>
  <c r="AL1550" i="1"/>
  <c r="AI1550" i="1"/>
  <c r="AB1550" i="1"/>
  <c r="AA1550" i="1"/>
  <c r="Y1550" i="1"/>
  <c r="X1550" i="1"/>
  <c r="W1550" i="1"/>
  <c r="V1550" i="1"/>
  <c r="U1550" i="1"/>
  <c r="T1550" i="1"/>
  <c r="S1550" i="1"/>
  <c r="R1550" i="1"/>
  <c r="Q1550" i="1"/>
  <c r="P1550" i="1"/>
  <c r="AP1549" i="1"/>
  <c r="AL1549" i="1"/>
  <c r="AI1549" i="1"/>
  <c r="AB1549" i="1"/>
  <c r="AA1549" i="1"/>
  <c r="Y1549" i="1"/>
  <c r="X1549" i="1"/>
  <c r="W1549" i="1"/>
  <c r="V1549" i="1"/>
  <c r="U1549" i="1"/>
  <c r="T1549" i="1"/>
  <c r="S1549" i="1"/>
  <c r="R1549" i="1"/>
  <c r="Q1549" i="1"/>
  <c r="P1549" i="1"/>
  <c r="AP1548" i="1"/>
  <c r="AL1548" i="1"/>
  <c r="AI1548" i="1"/>
  <c r="AB1548" i="1"/>
  <c r="AA1548" i="1"/>
  <c r="Y1548" i="1"/>
  <c r="X1548" i="1"/>
  <c r="W1548" i="1"/>
  <c r="V1548" i="1"/>
  <c r="U1548" i="1"/>
  <c r="T1548" i="1"/>
  <c r="S1548" i="1"/>
  <c r="R1548" i="1"/>
  <c r="Q1548" i="1"/>
  <c r="P1548" i="1"/>
  <c r="AP1547" i="1"/>
  <c r="AL1547" i="1"/>
  <c r="AI1547" i="1"/>
  <c r="AB1547" i="1"/>
  <c r="AA1547" i="1"/>
  <c r="Y1547" i="1"/>
  <c r="X1547" i="1"/>
  <c r="W1547" i="1"/>
  <c r="V1547" i="1"/>
  <c r="U1547" i="1"/>
  <c r="T1547" i="1"/>
  <c r="S1547" i="1"/>
  <c r="R1547" i="1"/>
  <c r="Q1547" i="1"/>
  <c r="P1547" i="1"/>
  <c r="AP1546" i="1"/>
  <c r="AL1546" i="1"/>
  <c r="AI1546" i="1"/>
  <c r="AB1546" i="1"/>
  <c r="AA1546" i="1"/>
  <c r="Y1546" i="1"/>
  <c r="X1546" i="1"/>
  <c r="W1546" i="1"/>
  <c r="V1546" i="1"/>
  <c r="U1546" i="1"/>
  <c r="T1546" i="1"/>
  <c r="S1546" i="1"/>
  <c r="R1546" i="1"/>
  <c r="Q1546" i="1"/>
  <c r="P1546" i="1"/>
  <c r="AP1545" i="1"/>
  <c r="AL1545" i="1"/>
  <c r="AI1545" i="1"/>
  <c r="AB1545" i="1"/>
  <c r="AA1545" i="1"/>
  <c r="Y1545" i="1"/>
  <c r="X1545" i="1"/>
  <c r="W1545" i="1"/>
  <c r="V1545" i="1"/>
  <c r="U1545" i="1"/>
  <c r="T1545" i="1"/>
  <c r="S1545" i="1"/>
  <c r="R1545" i="1"/>
  <c r="Q1545" i="1"/>
  <c r="P1545" i="1"/>
  <c r="AP1544" i="1"/>
  <c r="AL1544" i="1"/>
  <c r="AI1544" i="1"/>
  <c r="AB1544" i="1"/>
  <c r="AA1544" i="1"/>
  <c r="Y1544" i="1"/>
  <c r="X1544" i="1"/>
  <c r="W1544" i="1"/>
  <c r="V1544" i="1"/>
  <c r="U1544" i="1"/>
  <c r="T1544" i="1"/>
  <c r="S1544" i="1"/>
  <c r="R1544" i="1"/>
  <c r="Q1544" i="1"/>
  <c r="P1544" i="1"/>
  <c r="AP1543" i="1"/>
  <c r="AL1543" i="1"/>
  <c r="AI1543" i="1"/>
  <c r="AB1543" i="1"/>
  <c r="AA1543" i="1"/>
  <c r="Y1543" i="1"/>
  <c r="X1543" i="1"/>
  <c r="W1543" i="1"/>
  <c r="V1543" i="1"/>
  <c r="U1543" i="1"/>
  <c r="T1543" i="1"/>
  <c r="S1543" i="1"/>
  <c r="R1543" i="1"/>
  <c r="Q1543" i="1"/>
  <c r="P1543" i="1"/>
  <c r="AP1542" i="1"/>
  <c r="AL1542" i="1"/>
  <c r="AI1542" i="1"/>
  <c r="AB1542" i="1"/>
  <c r="AA1542" i="1"/>
  <c r="Y1542" i="1"/>
  <c r="X1542" i="1"/>
  <c r="W1542" i="1"/>
  <c r="V1542" i="1"/>
  <c r="U1542" i="1"/>
  <c r="T1542" i="1"/>
  <c r="S1542" i="1"/>
  <c r="R1542" i="1"/>
  <c r="Q1542" i="1"/>
  <c r="P1542" i="1"/>
  <c r="AP1541" i="1"/>
  <c r="AL1541" i="1"/>
  <c r="AI1541" i="1"/>
  <c r="AB1541" i="1"/>
  <c r="AA1541" i="1"/>
  <c r="Y1541" i="1"/>
  <c r="X1541" i="1"/>
  <c r="W1541" i="1"/>
  <c r="V1541" i="1"/>
  <c r="U1541" i="1"/>
  <c r="T1541" i="1"/>
  <c r="S1541" i="1"/>
  <c r="R1541" i="1"/>
  <c r="Q1541" i="1"/>
  <c r="P1541" i="1"/>
  <c r="AP1540" i="1"/>
  <c r="AL1540" i="1"/>
  <c r="AI1540" i="1"/>
  <c r="AB1540" i="1"/>
  <c r="AA1540" i="1"/>
  <c r="Y1540" i="1"/>
  <c r="X1540" i="1"/>
  <c r="W1540" i="1"/>
  <c r="V1540" i="1"/>
  <c r="U1540" i="1"/>
  <c r="T1540" i="1"/>
  <c r="S1540" i="1"/>
  <c r="R1540" i="1"/>
  <c r="Q1540" i="1"/>
  <c r="P1540" i="1"/>
  <c r="AP1539" i="1"/>
  <c r="AL1539" i="1"/>
  <c r="AI1539" i="1"/>
  <c r="AB1539" i="1"/>
  <c r="AA1539" i="1"/>
  <c r="Y1539" i="1"/>
  <c r="X1539" i="1"/>
  <c r="W1539" i="1"/>
  <c r="V1539" i="1"/>
  <c r="U1539" i="1"/>
  <c r="T1539" i="1"/>
  <c r="S1539" i="1"/>
  <c r="R1539" i="1"/>
  <c r="Q1539" i="1"/>
  <c r="P1539" i="1"/>
  <c r="AP1538" i="1"/>
  <c r="AL1538" i="1"/>
  <c r="AI1538" i="1"/>
  <c r="AB1538" i="1"/>
  <c r="AA1538" i="1"/>
  <c r="Y1538" i="1"/>
  <c r="X1538" i="1"/>
  <c r="W1538" i="1"/>
  <c r="V1538" i="1"/>
  <c r="U1538" i="1"/>
  <c r="T1538" i="1"/>
  <c r="S1538" i="1"/>
  <c r="R1538" i="1"/>
  <c r="Q1538" i="1"/>
  <c r="P1538" i="1"/>
  <c r="AP1537" i="1"/>
  <c r="AL1537" i="1"/>
  <c r="AI1537" i="1"/>
  <c r="AB1537" i="1"/>
  <c r="AA1537" i="1"/>
  <c r="Y1537" i="1"/>
  <c r="X1537" i="1"/>
  <c r="W1537" i="1"/>
  <c r="V1537" i="1"/>
  <c r="U1537" i="1"/>
  <c r="T1537" i="1"/>
  <c r="S1537" i="1"/>
  <c r="R1537" i="1"/>
  <c r="Q1537" i="1"/>
  <c r="P1537" i="1"/>
  <c r="AP1536" i="1"/>
  <c r="AL1536" i="1"/>
  <c r="AI1536" i="1"/>
  <c r="AB1536" i="1"/>
  <c r="AA1536" i="1"/>
  <c r="Y1536" i="1"/>
  <c r="X1536" i="1"/>
  <c r="W1536" i="1"/>
  <c r="V1536" i="1"/>
  <c r="U1536" i="1"/>
  <c r="T1536" i="1"/>
  <c r="S1536" i="1"/>
  <c r="R1536" i="1"/>
  <c r="Q1536" i="1"/>
  <c r="P1536" i="1"/>
  <c r="AP1535" i="1"/>
  <c r="AL1535" i="1"/>
  <c r="AI1535" i="1"/>
  <c r="AB1535" i="1"/>
  <c r="AA1535" i="1"/>
  <c r="Y1535" i="1"/>
  <c r="X1535" i="1"/>
  <c r="W1535" i="1"/>
  <c r="V1535" i="1"/>
  <c r="U1535" i="1"/>
  <c r="T1535" i="1"/>
  <c r="S1535" i="1"/>
  <c r="R1535" i="1"/>
  <c r="Q1535" i="1"/>
  <c r="P1535" i="1"/>
  <c r="AP1534" i="1"/>
  <c r="AL1534" i="1"/>
  <c r="AI1534" i="1"/>
  <c r="AB1534" i="1"/>
  <c r="AA1534" i="1"/>
  <c r="Y1534" i="1"/>
  <c r="X1534" i="1"/>
  <c r="W1534" i="1"/>
  <c r="V1534" i="1"/>
  <c r="U1534" i="1"/>
  <c r="T1534" i="1"/>
  <c r="S1534" i="1"/>
  <c r="R1534" i="1"/>
  <c r="Q1534" i="1"/>
  <c r="P1534" i="1"/>
  <c r="AP1533" i="1"/>
  <c r="AL1533" i="1"/>
  <c r="AI1533" i="1"/>
  <c r="AB1533" i="1"/>
  <c r="AA1533" i="1"/>
  <c r="Y1533" i="1"/>
  <c r="X1533" i="1"/>
  <c r="W1533" i="1"/>
  <c r="V1533" i="1"/>
  <c r="U1533" i="1"/>
  <c r="T1533" i="1"/>
  <c r="S1533" i="1"/>
  <c r="R1533" i="1"/>
  <c r="Q1533" i="1"/>
  <c r="P1533" i="1"/>
  <c r="AP1532" i="1"/>
  <c r="AL1532" i="1"/>
  <c r="AI1532" i="1"/>
  <c r="AB1532" i="1"/>
  <c r="AA1532" i="1"/>
  <c r="Y1532" i="1"/>
  <c r="X1532" i="1"/>
  <c r="W1532" i="1"/>
  <c r="V1532" i="1"/>
  <c r="U1532" i="1"/>
  <c r="T1532" i="1"/>
  <c r="S1532" i="1"/>
  <c r="R1532" i="1"/>
  <c r="Q1532" i="1"/>
  <c r="P1532" i="1"/>
  <c r="AP1531" i="1"/>
  <c r="AL1531" i="1"/>
  <c r="AI1531" i="1"/>
  <c r="AB1531" i="1"/>
  <c r="AA1531" i="1"/>
  <c r="Y1531" i="1"/>
  <c r="X1531" i="1"/>
  <c r="W1531" i="1"/>
  <c r="V1531" i="1"/>
  <c r="U1531" i="1"/>
  <c r="T1531" i="1"/>
  <c r="S1531" i="1"/>
  <c r="R1531" i="1"/>
  <c r="Q1531" i="1"/>
  <c r="P1531" i="1"/>
  <c r="AP1530" i="1"/>
  <c r="AL1530" i="1"/>
  <c r="AI1530" i="1"/>
  <c r="AB1530" i="1"/>
  <c r="AA1530" i="1"/>
  <c r="Y1530" i="1"/>
  <c r="X1530" i="1"/>
  <c r="W1530" i="1"/>
  <c r="V1530" i="1"/>
  <c r="U1530" i="1"/>
  <c r="T1530" i="1"/>
  <c r="S1530" i="1"/>
  <c r="R1530" i="1"/>
  <c r="Q1530" i="1"/>
  <c r="P1530" i="1"/>
  <c r="AP1529" i="1"/>
  <c r="AL1529" i="1"/>
  <c r="AI1529" i="1"/>
  <c r="AB1529" i="1"/>
  <c r="AA1529" i="1"/>
  <c r="Y1529" i="1"/>
  <c r="X1529" i="1"/>
  <c r="W1529" i="1"/>
  <c r="V1529" i="1"/>
  <c r="U1529" i="1"/>
  <c r="T1529" i="1"/>
  <c r="S1529" i="1"/>
  <c r="R1529" i="1"/>
  <c r="Q1529" i="1"/>
  <c r="P1529" i="1"/>
  <c r="AP1528" i="1"/>
  <c r="AL1528" i="1"/>
  <c r="AI1528" i="1"/>
  <c r="AB1528" i="1"/>
  <c r="AA1528" i="1"/>
  <c r="Y1528" i="1"/>
  <c r="X1528" i="1"/>
  <c r="W1528" i="1"/>
  <c r="V1528" i="1"/>
  <c r="U1528" i="1"/>
  <c r="T1528" i="1"/>
  <c r="S1528" i="1"/>
  <c r="R1528" i="1"/>
  <c r="Q1528" i="1"/>
  <c r="P1528" i="1"/>
  <c r="AP1527" i="1"/>
  <c r="AL1527" i="1"/>
  <c r="AI1527" i="1"/>
  <c r="AB1527" i="1"/>
  <c r="AA1527" i="1"/>
  <c r="Y1527" i="1"/>
  <c r="X1527" i="1"/>
  <c r="W1527" i="1"/>
  <c r="V1527" i="1"/>
  <c r="U1527" i="1"/>
  <c r="T1527" i="1"/>
  <c r="S1527" i="1"/>
  <c r="R1527" i="1"/>
  <c r="Q1527" i="1"/>
  <c r="P1527" i="1"/>
  <c r="AP1526" i="1"/>
  <c r="AL1526" i="1"/>
  <c r="AI1526" i="1"/>
  <c r="AB1526" i="1"/>
  <c r="AA1526" i="1"/>
  <c r="Y1526" i="1"/>
  <c r="X1526" i="1"/>
  <c r="W1526" i="1"/>
  <c r="V1526" i="1"/>
  <c r="U1526" i="1"/>
  <c r="T1526" i="1"/>
  <c r="S1526" i="1"/>
  <c r="R1526" i="1"/>
  <c r="Q1526" i="1"/>
  <c r="P1526" i="1"/>
  <c r="AP1525" i="1"/>
  <c r="AL1525" i="1"/>
  <c r="AI1525" i="1"/>
  <c r="AB1525" i="1"/>
  <c r="AA1525" i="1"/>
  <c r="Y1525" i="1"/>
  <c r="X1525" i="1"/>
  <c r="W1525" i="1"/>
  <c r="V1525" i="1"/>
  <c r="U1525" i="1"/>
  <c r="T1525" i="1"/>
  <c r="S1525" i="1"/>
  <c r="R1525" i="1"/>
  <c r="Q1525" i="1"/>
  <c r="P1525" i="1"/>
  <c r="AP1524" i="1"/>
  <c r="AL1524" i="1"/>
  <c r="AI1524" i="1"/>
  <c r="AB1524" i="1"/>
  <c r="AA1524" i="1"/>
  <c r="Y1524" i="1"/>
  <c r="X1524" i="1"/>
  <c r="W1524" i="1"/>
  <c r="V1524" i="1"/>
  <c r="U1524" i="1"/>
  <c r="T1524" i="1"/>
  <c r="S1524" i="1"/>
  <c r="R1524" i="1"/>
  <c r="Q1524" i="1"/>
  <c r="P1524" i="1"/>
  <c r="AP1523" i="1"/>
  <c r="AL1523" i="1"/>
  <c r="AI1523" i="1"/>
  <c r="AB1523" i="1"/>
  <c r="AA1523" i="1"/>
  <c r="Y1523" i="1"/>
  <c r="X1523" i="1"/>
  <c r="W1523" i="1"/>
  <c r="V1523" i="1"/>
  <c r="U1523" i="1"/>
  <c r="T1523" i="1"/>
  <c r="S1523" i="1"/>
  <c r="R1523" i="1"/>
  <c r="Q1523" i="1"/>
  <c r="P1523" i="1"/>
  <c r="AP1522" i="1"/>
  <c r="AL1522" i="1"/>
  <c r="AI1522" i="1"/>
  <c r="AB1522" i="1"/>
  <c r="AA1522" i="1"/>
  <c r="Y1522" i="1"/>
  <c r="X1522" i="1"/>
  <c r="W1522" i="1"/>
  <c r="V1522" i="1"/>
  <c r="U1522" i="1"/>
  <c r="T1522" i="1"/>
  <c r="S1522" i="1"/>
  <c r="R1522" i="1"/>
  <c r="Q1522" i="1"/>
  <c r="P1522" i="1"/>
  <c r="AP1521" i="1"/>
  <c r="AL1521" i="1"/>
  <c r="AI1521" i="1"/>
  <c r="AB1521" i="1"/>
  <c r="AA1521" i="1"/>
  <c r="Y1521" i="1"/>
  <c r="X1521" i="1"/>
  <c r="W1521" i="1"/>
  <c r="V1521" i="1"/>
  <c r="U1521" i="1"/>
  <c r="T1521" i="1"/>
  <c r="S1521" i="1"/>
  <c r="R1521" i="1"/>
  <c r="Q1521" i="1"/>
  <c r="P1521" i="1"/>
  <c r="AP1520" i="1"/>
  <c r="AL1520" i="1"/>
  <c r="AI1520" i="1"/>
  <c r="AB1520" i="1"/>
  <c r="AA1520" i="1"/>
  <c r="Y1520" i="1"/>
  <c r="X1520" i="1"/>
  <c r="W1520" i="1"/>
  <c r="V1520" i="1"/>
  <c r="U1520" i="1"/>
  <c r="T1520" i="1"/>
  <c r="S1520" i="1"/>
  <c r="R1520" i="1"/>
  <c r="Q1520" i="1"/>
  <c r="P1520" i="1"/>
  <c r="AP1519" i="1"/>
  <c r="AL1519" i="1"/>
  <c r="AI1519" i="1"/>
  <c r="AB1519" i="1"/>
  <c r="AA1519" i="1"/>
  <c r="Y1519" i="1"/>
  <c r="X1519" i="1"/>
  <c r="W1519" i="1"/>
  <c r="V1519" i="1"/>
  <c r="U1519" i="1"/>
  <c r="T1519" i="1"/>
  <c r="S1519" i="1"/>
  <c r="R1519" i="1"/>
  <c r="Q1519" i="1"/>
  <c r="P1519" i="1"/>
  <c r="AP1518" i="1"/>
  <c r="AL1518" i="1"/>
  <c r="AI1518" i="1"/>
  <c r="AB1518" i="1"/>
  <c r="AA1518" i="1"/>
  <c r="Y1518" i="1"/>
  <c r="X1518" i="1"/>
  <c r="W1518" i="1"/>
  <c r="V1518" i="1"/>
  <c r="U1518" i="1"/>
  <c r="T1518" i="1"/>
  <c r="S1518" i="1"/>
  <c r="R1518" i="1"/>
  <c r="Q1518" i="1"/>
  <c r="P1518" i="1"/>
  <c r="AP1517" i="1"/>
  <c r="AL1517" i="1"/>
  <c r="AI1517" i="1"/>
  <c r="AB1517" i="1"/>
  <c r="AA1517" i="1"/>
  <c r="Y1517" i="1"/>
  <c r="X1517" i="1"/>
  <c r="W1517" i="1"/>
  <c r="V1517" i="1"/>
  <c r="U1517" i="1"/>
  <c r="T1517" i="1"/>
  <c r="S1517" i="1"/>
  <c r="R1517" i="1"/>
  <c r="Q1517" i="1"/>
  <c r="P1517" i="1"/>
  <c r="AP1516" i="1"/>
  <c r="AL1516" i="1"/>
  <c r="AI1516" i="1"/>
  <c r="AB1516" i="1"/>
  <c r="AA1516" i="1"/>
  <c r="Y1516" i="1"/>
  <c r="X1516" i="1"/>
  <c r="W1516" i="1"/>
  <c r="V1516" i="1"/>
  <c r="U1516" i="1"/>
  <c r="T1516" i="1"/>
  <c r="S1516" i="1"/>
  <c r="R1516" i="1"/>
  <c r="Q1516" i="1"/>
  <c r="P1516" i="1"/>
  <c r="AP1515" i="1"/>
  <c r="AL1515" i="1"/>
  <c r="AI1515" i="1"/>
  <c r="AB1515" i="1"/>
  <c r="AA1515" i="1"/>
  <c r="Y1515" i="1"/>
  <c r="X1515" i="1"/>
  <c r="W1515" i="1"/>
  <c r="V1515" i="1"/>
  <c r="U1515" i="1"/>
  <c r="T1515" i="1"/>
  <c r="S1515" i="1"/>
  <c r="R1515" i="1"/>
  <c r="Q1515" i="1"/>
  <c r="P1515" i="1"/>
  <c r="AP1514" i="1"/>
  <c r="AL1514" i="1"/>
  <c r="AI1514" i="1"/>
  <c r="AB1514" i="1"/>
  <c r="AA1514" i="1"/>
  <c r="Y1514" i="1"/>
  <c r="X1514" i="1"/>
  <c r="W1514" i="1"/>
  <c r="V1514" i="1"/>
  <c r="U1514" i="1"/>
  <c r="T1514" i="1"/>
  <c r="S1514" i="1"/>
  <c r="R1514" i="1"/>
  <c r="Q1514" i="1"/>
  <c r="P1514" i="1"/>
  <c r="AP1513" i="1"/>
  <c r="AL1513" i="1"/>
  <c r="AI1513" i="1"/>
  <c r="AB1513" i="1"/>
  <c r="AA1513" i="1"/>
  <c r="Y1513" i="1"/>
  <c r="X1513" i="1"/>
  <c r="W1513" i="1"/>
  <c r="V1513" i="1"/>
  <c r="U1513" i="1"/>
  <c r="T1513" i="1"/>
  <c r="S1513" i="1"/>
  <c r="R1513" i="1"/>
  <c r="Q1513" i="1"/>
  <c r="P1513" i="1"/>
  <c r="AP1512" i="1"/>
  <c r="AL1512" i="1"/>
  <c r="AI1512" i="1"/>
  <c r="AB1512" i="1"/>
  <c r="AA1512" i="1"/>
  <c r="Y1512" i="1"/>
  <c r="X1512" i="1"/>
  <c r="W1512" i="1"/>
  <c r="V1512" i="1"/>
  <c r="U1512" i="1"/>
  <c r="T1512" i="1"/>
  <c r="S1512" i="1"/>
  <c r="R1512" i="1"/>
  <c r="Q1512" i="1"/>
  <c r="P1512" i="1"/>
  <c r="AP1511" i="1"/>
  <c r="AL1511" i="1"/>
  <c r="AI1511" i="1"/>
  <c r="AB1511" i="1"/>
  <c r="AA1511" i="1"/>
  <c r="Y1511" i="1"/>
  <c r="X1511" i="1"/>
  <c r="W1511" i="1"/>
  <c r="V1511" i="1"/>
  <c r="U1511" i="1"/>
  <c r="T1511" i="1"/>
  <c r="S1511" i="1"/>
  <c r="R1511" i="1"/>
  <c r="Q1511" i="1"/>
  <c r="P1511" i="1"/>
  <c r="AP1510" i="1"/>
  <c r="AL1510" i="1"/>
  <c r="AI1510" i="1"/>
  <c r="AB1510" i="1"/>
  <c r="AA1510" i="1"/>
  <c r="Y1510" i="1"/>
  <c r="X1510" i="1"/>
  <c r="W1510" i="1"/>
  <c r="V1510" i="1"/>
  <c r="U1510" i="1"/>
  <c r="T1510" i="1"/>
  <c r="S1510" i="1"/>
  <c r="R1510" i="1"/>
  <c r="Q1510" i="1"/>
  <c r="P1510" i="1"/>
  <c r="AP1509" i="1"/>
  <c r="AL1509" i="1"/>
  <c r="AI1509" i="1"/>
  <c r="AB1509" i="1"/>
  <c r="AA1509" i="1"/>
  <c r="Y1509" i="1"/>
  <c r="X1509" i="1"/>
  <c r="W1509" i="1"/>
  <c r="V1509" i="1"/>
  <c r="U1509" i="1"/>
  <c r="T1509" i="1"/>
  <c r="S1509" i="1"/>
  <c r="R1509" i="1"/>
  <c r="Q1509" i="1"/>
  <c r="P1509" i="1"/>
  <c r="AP1508" i="1"/>
  <c r="AL1508" i="1"/>
  <c r="AI1508" i="1"/>
  <c r="AB1508" i="1"/>
  <c r="AA1508" i="1"/>
  <c r="Y1508" i="1"/>
  <c r="X1508" i="1"/>
  <c r="W1508" i="1"/>
  <c r="V1508" i="1"/>
  <c r="U1508" i="1"/>
  <c r="T1508" i="1"/>
  <c r="S1508" i="1"/>
  <c r="R1508" i="1"/>
  <c r="Q1508" i="1"/>
  <c r="P1508" i="1"/>
  <c r="AP1507" i="1"/>
  <c r="AL1507" i="1"/>
  <c r="AI1507" i="1"/>
  <c r="AB1507" i="1"/>
  <c r="AA1507" i="1"/>
  <c r="Y1507" i="1"/>
  <c r="X1507" i="1"/>
  <c r="W1507" i="1"/>
  <c r="V1507" i="1"/>
  <c r="U1507" i="1"/>
  <c r="T1507" i="1"/>
  <c r="S1507" i="1"/>
  <c r="R1507" i="1"/>
  <c r="Q1507" i="1"/>
  <c r="P1507" i="1"/>
  <c r="AP1506" i="1"/>
  <c r="AL1506" i="1"/>
  <c r="AI1506" i="1"/>
  <c r="AB1506" i="1"/>
  <c r="AA1506" i="1"/>
  <c r="Y1506" i="1"/>
  <c r="X1506" i="1"/>
  <c r="W1506" i="1"/>
  <c r="V1506" i="1"/>
  <c r="U1506" i="1"/>
  <c r="T1506" i="1"/>
  <c r="S1506" i="1"/>
  <c r="R1506" i="1"/>
  <c r="Q1506" i="1"/>
  <c r="P1506" i="1"/>
  <c r="AP1505" i="1"/>
  <c r="AL1505" i="1"/>
  <c r="AI1505" i="1"/>
  <c r="AB1505" i="1"/>
  <c r="AA1505" i="1"/>
  <c r="Y1505" i="1"/>
  <c r="X1505" i="1"/>
  <c r="W1505" i="1"/>
  <c r="V1505" i="1"/>
  <c r="U1505" i="1"/>
  <c r="T1505" i="1"/>
  <c r="S1505" i="1"/>
  <c r="R1505" i="1"/>
  <c r="Q1505" i="1"/>
  <c r="P1505" i="1"/>
  <c r="AP1504" i="1"/>
  <c r="AL1504" i="1"/>
  <c r="AI1504" i="1"/>
  <c r="AB1504" i="1"/>
  <c r="AA1504" i="1"/>
  <c r="Y1504" i="1"/>
  <c r="X1504" i="1"/>
  <c r="W1504" i="1"/>
  <c r="V1504" i="1"/>
  <c r="U1504" i="1"/>
  <c r="T1504" i="1"/>
  <c r="S1504" i="1"/>
  <c r="R1504" i="1"/>
  <c r="Q1504" i="1"/>
  <c r="P1504" i="1"/>
  <c r="AP1503" i="1"/>
  <c r="AL1503" i="1"/>
  <c r="AI1503" i="1"/>
  <c r="AB1503" i="1"/>
  <c r="AA1503" i="1"/>
  <c r="Y1503" i="1"/>
  <c r="X1503" i="1"/>
  <c r="W1503" i="1"/>
  <c r="V1503" i="1"/>
  <c r="U1503" i="1"/>
  <c r="T1503" i="1"/>
  <c r="S1503" i="1"/>
  <c r="R1503" i="1"/>
  <c r="Q1503" i="1"/>
  <c r="P1503" i="1"/>
  <c r="AP1502" i="1"/>
  <c r="AL1502" i="1"/>
  <c r="AI1502" i="1"/>
  <c r="AB1502" i="1"/>
  <c r="AA1502" i="1"/>
  <c r="Y1502" i="1"/>
  <c r="X1502" i="1"/>
  <c r="W1502" i="1"/>
  <c r="V1502" i="1"/>
  <c r="U1502" i="1"/>
  <c r="T1502" i="1"/>
  <c r="S1502" i="1"/>
  <c r="R1502" i="1"/>
  <c r="Q1502" i="1"/>
  <c r="P1502" i="1"/>
  <c r="AP1501" i="1"/>
  <c r="AL1501" i="1"/>
  <c r="AI1501" i="1"/>
  <c r="AB1501" i="1"/>
  <c r="AA1501" i="1"/>
  <c r="Y1501" i="1"/>
  <c r="X1501" i="1"/>
  <c r="W1501" i="1"/>
  <c r="V1501" i="1"/>
  <c r="U1501" i="1"/>
  <c r="T1501" i="1"/>
  <c r="S1501" i="1"/>
  <c r="R1501" i="1"/>
  <c r="Q1501" i="1"/>
  <c r="P1501" i="1"/>
  <c r="AP1500" i="1"/>
  <c r="AL1500" i="1"/>
  <c r="AI1500" i="1"/>
  <c r="AB1500" i="1"/>
  <c r="AA1500" i="1"/>
  <c r="Y1500" i="1"/>
  <c r="X1500" i="1"/>
  <c r="W1500" i="1"/>
  <c r="V1500" i="1"/>
  <c r="U1500" i="1"/>
  <c r="T1500" i="1"/>
  <c r="S1500" i="1"/>
  <c r="R1500" i="1"/>
  <c r="Q1500" i="1"/>
  <c r="P1500" i="1"/>
  <c r="AP1499" i="1"/>
  <c r="AL1499" i="1"/>
  <c r="AI1499" i="1"/>
  <c r="AB1499" i="1"/>
  <c r="AA1499" i="1"/>
  <c r="Y1499" i="1"/>
  <c r="X1499" i="1"/>
  <c r="W1499" i="1"/>
  <c r="V1499" i="1"/>
  <c r="U1499" i="1"/>
  <c r="T1499" i="1"/>
  <c r="S1499" i="1"/>
  <c r="R1499" i="1"/>
  <c r="Q1499" i="1"/>
  <c r="P1499" i="1"/>
  <c r="AP1498" i="1"/>
  <c r="AL1498" i="1"/>
  <c r="AI1498" i="1"/>
  <c r="AB1498" i="1"/>
  <c r="AA1498" i="1"/>
  <c r="Y1498" i="1"/>
  <c r="X1498" i="1"/>
  <c r="W1498" i="1"/>
  <c r="V1498" i="1"/>
  <c r="U1498" i="1"/>
  <c r="T1498" i="1"/>
  <c r="S1498" i="1"/>
  <c r="R1498" i="1"/>
  <c r="Q1498" i="1"/>
  <c r="P1498" i="1"/>
  <c r="AP1497" i="1"/>
  <c r="AL1497" i="1"/>
  <c r="AI1497" i="1"/>
  <c r="AB1497" i="1"/>
  <c r="AA1497" i="1"/>
  <c r="Y1497" i="1"/>
  <c r="X1497" i="1"/>
  <c r="W1497" i="1"/>
  <c r="V1497" i="1"/>
  <c r="U1497" i="1"/>
  <c r="T1497" i="1"/>
  <c r="S1497" i="1"/>
  <c r="R1497" i="1"/>
  <c r="Q1497" i="1"/>
  <c r="P1497" i="1"/>
  <c r="AP1496" i="1"/>
  <c r="AL1496" i="1"/>
  <c r="AI1496" i="1"/>
  <c r="AB1496" i="1"/>
  <c r="AA1496" i="1"/>
  <c r="Y1496" i="1"/>
  <c r="X1496" i="1"/>
  <c r="W1496" i="1"/>
  <c r="V1496" i="1"/>
  <c r="U1496" i="1"/>
  <c r="T1496" i="1"/>
  <c r="S1496" i="1"/>
  <c r="R1496" i="1"/>
  <c r="Q1496" i="1"/>
  <c r="P1496" i="1"/>
  <c r="AP1495" i="1"/>
  <c r="AL1495" i="1"/>
  <c r="AI1495" i="1"/>
  <c r="AB1495" i="1"/>
  <c r="AA1495" i="1"/>
  <c r="Y1495" i="1"/>
  <c r="X1495" i="1"/>
  <c r="W1495" i="1"/>
  <c r="V1495" i="1"/>
  <c r="U1495" i="1"/>
  <c r="T1495" i="1"/>
  <c r="S1495" i="1"/>
  <c r="R1495" i="1"/>
  <c r="Q1495" i="1"/>
  <c r="P1495" i="1"/>
  <c r="AP1494" i="1"/>
  <c r="AL1494" i="1"/>
  <c r="AI1494" i="1"/>
  <c r="AB1494" i="1"/>
  <c r="AA1494" i="1"/>
  <c r="Y1494" i="1"/>
  <c r="X1494" i="1"/>
  <c r="W1494" i="1"/>
  <c r="V1494" i="1"/>
  <c r="U1494" i="1"/>
  <c r="T1494" i="1"/>
  <c r="S1494" i="1"/>
  <c r="R1494" i="1"/>
  <c r="Q1494" i="1"/>
  <c r="P1494" i="1"/>
  <c r="AP1493" i="1"/>
  <c r="AL1493" i="1"/>
  <c r="AI1493" i="1"/>
  <c r="AB1493" i="1"/>
  <c r="AA1493" i="1"/>
  <c r="Y1493" i="1"/>
  <c r="X1493" i="1"/>
  <c r="W1493" i="1"/>
  <c r="V1493" i="1"/>
  <c r="U1493" i="1"/>
  <c r="T1493" i="1"/>
  <c r="S1493" i="1"/>
  <c r="R1493" i="1"/>
  <c r="Q1493" i="1"/>
  <c r="P1493" i="1"/>
  <c r="AP1492" i="1"/>
  <c r="AL1492" i="1"/>
  <c r="AI1492" i="1"/>
  <c r="AB1492" i="1"/>
  <c r="AA1492" i="1"/>
  <c r="Y1492" i="1"/>
  <c r="X1492" i="1"/>
  <c r="W1492" i="1"/>
  <c r="V1492" i="1"/>
  <c r="U1492" i="1"/>
  <c r="T1492" i="1"/>
  <c r="S1492" i="1"/>
  <c r="R1492" i="1"/>
  <c r="Q1492" i="1"/>
  <c r="P1492" i="1"/>
  <c r="AP1491" i="1"/>
  <c r="AL1491" i="1"/>
  <c r="AI1491" i="1"/>
  <c r="AB1491" i="1"/>
  <c r="AA1491" i="1"/>
  <c r="Y1491" i="1"/>
  <c r="X1491" i="1"/>
  <c r="W1491" i="1"/>
  <c r="V1491" i="1"/>
  <c r="U1491" i="1"/>
  <c r="T1491" i="1"/>
  <c r="S1491" i="1"/>
  <c r="R1491" i="1"/>
  <c r="Q1491" i="1"/>
  <c r="P1491" i="1"/>
  <c r="AP1490" i="1"/>
  <c r="AL1490" i="1"/>
  <c r="AI1490" i="1"/>
  <c r="AB1490" i="1"/>
  <c r="AA1490" i="1"/>
  <c r="Y1490" i="1"/>
  <c r="X1490" i="1"/>
  <c r="W1490" i="1"/>
  <c r="V1490" i="1"/>
  <c r="U1490" i="1"/>
  <c r="T1490" i="1"/>
  <c r="S1490" i="1"/>
  <c r="R1490" i="1"/>
  <c r="Q1490" i="1"/>
  <c r="P1490" i="1"/>
  <c r="AP1489" i="1"/>
  <c r="AL1489" i="1"/>
  <c r="AI1489" i="1"/>
  <c r="AB1489" i="1"/>
  <c r="AA1489" i="1"/>
  <c r="Y1489" i="1"/>
  <c r="X1489" i="1"/>
  <c r="W1489" i="1"/>
  <c r="V1489" i="1"/>
  <c r="U1489" i="1"/>
  <c r="T1489" i="1"/>
  <c r="S1489" i="1"/>
  <c r="R1489" i="1"/>
  <c r="Q1489" i="1"/>
  <c r="P1489" i="1"/>
  <c r="AP1488" i="1"/>
  <c r="AL1488" i="1"/>
  <c r="AI1488" i="1"/>
  <c r="AB1488" i="1"/>
  <c r="AA1488" i="1"/>
  <c r="Y1488" i="1"/>
  <c r="X1488" i="1"/>
  <c r="W1488" i="1"/>
  <c r="V1488" i="1"/>
  <c r="U1488" i="1"/>
  <c r="T1488" i="1"/>
  <c r="S1488" i="1"/>
  <c r="R1488" i="1"/>
  <c r="Q1488" i="1"/>
  <c r="P1488" i="1"/>
  <c r="AP1487" i="1"/>
  <c r="AL1487" i="1"/>
  <c r="AI1487" i="1"/>
  <c r="AB1487" i="1"/>
  <c r="AA1487" i="1"/>
  <c r="Y1487" i="1"/>
  <c r="X1487" i="1"/>
  <c r="W1487" i="1"/>
  <c r="V1487" i="1"/>
  <c r="U1487" i="1"/>
  <c r="T1487" i="1"/>
  <c r="S1487" i="1"/>
  <c r="R1487" i="1"/>
  <c r="Q1487" i="1"/>
  <c r="P1487" i="1"/>
  <c r="AP1486" i="1"/>
  <c r="AL1486" i="1"/>
  <c r="AI1486" i="1"/>
  <c r="AB1486" i="1"/>
  <c r="AA1486" i="1"/>
  <c r="Y1486" i="1"/>
  <c r="X1486" i="1"/>
  <c r="W1486" i="1"/>
  <c r="V1486" i="1"/>
  <c r="U1486" i="1"/>
  <c r="T1486" i="1"/>
  <c r="S1486" i="1"/>
  <c r="R1486" i="1"/>
  <c r="Q1486" i="1"/>
  <c r="P1486" i="1"/>
  <c r="AP1485" i="1"/>
  <c r="AL1485" i="1"/>
  <c r="AI1485" i="1"/>
  <c r="AB1485" i="1"/>
  <c r="AA1485" i="1"/>
  <c r="Y1485" i="1"/>
  <c r="X1485" i="1"/>
  <c r="W1485" i="1"/>
  <c r="V1485" i="1"/>
  <c r="U1485" i="1"/>
  <c r="T1485" i="1"/>
  <c r="S1485" i="1"/>
  <c r="R1485" i="1"/>
  <c r="Q1485" i="1"/>
  <c r="P1485" i="1"/>
  <c r="AP1484" i="1"/>
  <c r="AL1484" i="1"/>
  <c r="AI1484" i="1"/>
  <c r="AB1484" i="1"/>
  <c r="AA1484" i="1"/>
  <c r="Y1484" i="1"/>
  <c r="X1484" i="1"/>
  <c r="W1484" i="1"/>
  <c r="V1484" i="1"/>
  <c r="U1484" i="1"/>
  <c r="T1484" i="1"/>
  <c r="S1484" i="1"/>
  <c r="R1484" i="1"/>
  <c r="Q1484" i="1"/>
  <c r="P1484" i="1"/>
  <c r="AP1483" i="1"/>
  <c r="AL1483" i="1"/>
  <c r="AI1483" i="1"/>
  <c r="AB1483" i="1"/>
  <c r="AA1483" i="1"/>
  <c r="Y1483" i="1"/>
  <c r="X1483" i="1"/>
  <c r="W1483" i="1"/>
  <c r="V1483" i="1"/>
  <c r="U1483" i="1"/>
  <c r="T1483" i="1"/>
  <c r="S1483" i="1"/>
  <c r="R1483" i="1"/>
  <c r="Q1483" i="1"/>
  <c r="P1483" i="1"/>
  <c r="AP1482" i="1"/>
  <c r="AL1482" i="1"/>
  <c r="AI1482" i="1"/>
  <c r="AB1482" i="1"/>
  <c r="AA1482" i="1"/>
  <c r="Y1482" i="1"/>
  <c r="X1482" i="1"/>
  <c r="W1482" i="1"/>
  <c r="V1482" i="1"/>
  <c r="U1482" i="1"/>
  <c r="T1482" i="1"/>
  <c r="S1482" i="1"/>
  <c r="R1482" i="1"/>
  <c r="Q1482" i="1"/>
  <c r="P1482" i="1"/>
  <c r="AP1481" i="1"/>
  <c r="AL1481" i="1"/>
  <c r="AI1481" i="1"/>
  <c r="AB1481" i="1"/>
  <c r="AA1481" i="1"/>
  <c r="Y1481" i="1"/>
  <c r="X1481" i="1"/>
  <c r="W1481" i="1"/>
  <c r="V1481" i="1"/>
  <c r="U1481" i="1"/>
  <c r="T1481" i="1"/>
  <c r="S1481" i="1"/>
  <c r="R1481" i="1"/>
  <c r="Q1481" i="1"/>
  <c r="P1481" i="1"/>
  <c r="AP1480" i="1"/>
  <c r="AL1480" i="1"/>
  <c r="AI1480" i="1"/>
  <c r="AB1480" i="1"/>
  <c r="AA1480" i="1"/>
  <c r="Y1480" i="1"/>
  <c r="X1480" i="1"/>
  <c r="W1480" i="1"/>
  <c r="V1480" i="1"/>
  <c r="U1480" i="1"/>
  <c r="T1480" i="1"/>
  <c r="S1480" i="1"/>
  <c r="R1480" i="1"/>
  <c r="Q1480" i="1"/>
  <c r="P1480" i="1"/>
  <c r="AP1479" i="1"/>
  <c r="AL1479" i="1"/>
  <c r="AI1479" i="1"/>
  <c r="AB1479" i="1"/>
  <c r="AA1479" i="1"/>
  <c r="Y1479" i="1"/>
  <c r="X1479" i="1"/>
  <c r="W1479" i="1"/>
  <c r="V1479" i="1"/>
  <c r="U1479" i="1"/>
  <c r="T1479" i="1"/>
  <c r="S1479" i="1"/>
  <c r="R1479" i="1"/>
  <c r="Q1479" i="1"/>
  <c r="P1479" i="1"/>
  <c r="AP1478" i="1"/>
  <c r="AL1478" i="1"/>
  <c r="AI1478" i="1"/>
  <c r="AB1478" i="1"/>
  <c r="AA1478" i="1"/>
  <c r="Y1478" i="1"/>
  <c r="X1478" i="1"/>
  <c r="W1478" i="1"/>
  <c r="V1478" i="1"/>
  <c r="U1478" i="1"/>
  <c r="T1478" i="1"/>
  <c r="S1478" i="1"/>
  <c r="R1478" i="1"/>
  <c r="Q1478" i="1"/>
  <c r="P1478" i="1"/>
  <c r="AP1477" i="1"/>
  <c r="AL1477" i="1"/>
  <c r="AI1477" i="1"/>
  <c r="AB1477" i="1"/>
  <c r="AA1477" i="1"/>
  <c r="Y1477" i="1"/>
  <c r="X1477" i="1"/>
  <c r="W1477" i="1"/>
  <c r="V1477" i="1"/>
  <c r="U1477" i="1"/>
  <c r="T1477" i="1"/>
  <c r="S1477" i="1"/>
  <c r="R1477" i="1"/>
  <c r="Q1477" i="1"/>
  <c r="P1477" i="1"/>
  <c r="AP1476" i="1"/>
  <c r="AL1476" i="1"/>
  <c r="AI1476" i="1"/>
  <c r="AB1476" i="1"/>
  <c r="AA1476" i="1"/>
  <c r="Y1476" i="1"/>
  <c r="X1476" i="1"/>
  <c r="W1476" i="1"/>
  <c r="V1476" i="1"/>
  <c r="U1476" i="1"/>
  <c r="T1476" i="1"/>
  <c r="S1476" i="1"/>
  <c r="R1476" i="1"/>
  <c r="Q1476" i="1"/>
  <c r="P1476" i="1"/>
  <c r="AP1475" i="1"/>
  <c r="AL1475" i="1"/>
  <c r="AI1475" i="1"/>
  <c r="AB1475" i="1"/>
  <c r="AA1475" i="1"/>
  <c r="Y1475" i="1"/>
  <c r="X1475" i="1"/>
  <c r="W1475" i="1"/>
  <c r="V1475" i="1"/>
  <c r="U1475" i="1"/>
  <c r="T1475" i="1"/>
  <c r="S1475" i="1"/>
  <c r="R1475" i="1"/>
  <c r="Q1475" i="1"/>
  <c r="P1475" i="1"/>
  <c r="AP1474" i="1"/>
  <c r="AL1474" i="1"/>
  <c r="AI1474" i="1"/>
  <c r="AB1474" i="1"/>
  <c r="AA1474" i="1"/>
  <c r="Y1474" i="1"/>
  <c r="X1474" i="1"/>
  <c r="W1474" i="1"/>
  <c r="V1474" i="1"/>
  <c r="U1474" i="1"/>
  <c r="T1474" i="1"/>
  <c r="S1474" i="1"/>
  <c r="R1474" i="1"/>
  <c r="Q1474" i="1"/>
  <c r="P1474" i="1"/>
  <c r="AP1473" i="1"/>
  <c r="AL1473" i="1"/>
  <c r="AI1473" i="1"/>
  <c r="AB1473" i="1"/>
  <c r="AA1473" i="1"/>
  <c r="Y1473" i="1"/>
  <c r="X1473" i="1"/>
  <c r="W1473" i="1"/>
  <c r="V1473" i="1"/>
  <c r="U1473" i="1"/>
  <c r="T1473" i="1"/>
  <c r="S1473" i="1"/>
  <c r="R1473" i="1"/>
  <c r="Q1473" i="1"/>
  <c r="P1473" i="1"/>
  <c r="AP1472" i="1"/>
  <c r="AL1472" i="1"/>
  <c r="AI1472" i="1"/>
  <c r="AB1472" i="1"/>
  <c r="AA1472" i="1"/>
  <c r="Y1472" i="1"/>
  <c r="X1472" i="1"/>
  <c r="W1472" i="1"/>
  <c r="V1472" i="1"/>
  <c r="U1472" i="1"/>
  <c r="T1472" i="1"/>
  <c r="S1472" i="1"/>
  <c r="R1472" i="1"/>
  <c r="Q1472" i="1"/>
  <c r="P1472" i="1"/>
  <c r="AP1471" i="1"/>
  <c r="AL1471" i="1"/>
  <c r="AI1471" i="1"/>
  <c r="AB1471" i="1"/>
  <c r="AA1471" i="1"/>
  <c r="Y1471" i="1"/>
  <c r="X1471" i="1"/>
  <c r="W1471" i="1"/>
  <c r="V1471" i="1"/>
  <c r="U1471" i="1"/>
  <c r="T1471" i="1"/>
  <c r="S1471" i="1"/>
  <c r="R1471" i="1"/>
  <c r="Q1471" i="1"/>
  <c r="P1471" i="1"/>
  <c r="AP1470" i="1"/>
  <c r="AL1470" i="1"/>
  <c r="AI1470" i="1"/>
  <c r="AB1470" i="1"/>
  <c r="AA1470" i="1"/>
  <c r="Y1470" i="1"/>
  <c r="X1470" i="1"/>
  <c r="W1470" i="1"/>
  <c r="V1470" i="1"/>
  <c r="U1470" i="1"/>
  <c r="T1470" i="1"/>
  <c r="S1470" i="1"/>
  <c r="R1470" i="1"/>
  <c r="Q1470" i="1"/>
  <c r="P1470" i="1"/>
  <c r="AP1469" i="1"/>
  <c r="AL1469" i="1"/>
  <c r="AI1469" i="1"/>
  <c r="AB1469" i="1"/>
  <c r="AA1469" i="1"/>
  <c r="Y1469" i="1"/>
  <c r="X1469" i="1"/>
  <c r="W1469" i="1"/>
  <c r="V1469" i="1"/>
  <c r="U1469" i="1"/>
  <c r="T1469" i="1"/>
  <c r="S1469" i="1"/>
  <c r="R1469" i="1"/>
  <c r="Q1469" i="1"/>
  <c r="P1469" i="1"/>
  <c r="AP1468" i="1"/>
  <c r="AL1468" i="1"/>
  <c r="AI1468" i="1"/>
  <c r="AB1468" i="1"/>
  <c r="AA1468" i="1"/>
  <c r="Y1468" i="1"/>
  <c r="X1468" i="1"/>
  <c r="W1468" i="1"/>
  <c r="V1468" i="1"/>
  <c r="U1468" i="1"/>
  <c r="T1468" i="1"/>
  <c r="S1468" i="1"/>
  <c r="R1468" i="1"/>
  <c r="Q1468" i="1"/>
  <c r="P1468" i="1"/>
  <c r="AP1467" i="1"/>
  <c r="AL1467" i="1"/>
  <c r="AI1467" i="1"/>
  <c r="AB1467" i="1"/>
  <c r="AA1467" i="1"/>
  <c r="Y1467" i="1"/>
  <c r="X1467" i="1"/>
  <c r="W1467" i="1"/>
  <c r="V1467" i="1"/>
  <c r="U1467" i="1"/>
  <c r="T1467" i="1"/>
  <c r="S1467" i="1"/>
  <c r="R1467" i="1"/>
  <c r="Q1467" i="1"/>
  <c r="P1467" i="1"/>
  <c r="AP1466" i="1"/>
  <c r="AL1466" i="1"/>
  <c r="AI1466" i="1"/>
  <c r="AB1466" i="1"/>
  <c r="AA1466" i="1"/>
  <c r="Y1466" i="1"/>
  <c r="X1466" i="1"/>
  <c r="W1466" i="1"/>
  <c r="V1466" i="1"/>
  <c r="U1466" i="1"/>
  <c r="T1466" i="1"/>
  <c r="S1466" i="1"/>
  <c r="R1466" i="1"/>
  <c r="Q1466" i="1"/>
  <c r="P1466" i="1"/>
  <c r="AP1465" i="1"/>
  <c r="AL1465" i="1"/>
  <c r="AI1465" i="1"/>
  <c r="AB1465" i="1"/>
  <c r="AA1465" i="1"/>
  <c r="Y1465" i="1"/>
  <c r="X1465" i="1"/>
  <c r="W1465" i="1"/>
  <c r="V1465" i="1"/>
  <c r="U1465" i="1"/>
  <c r="T1465" i="1"/>
  <c r="S1465" i="1"/>
  <c r="R1465" i="1"/>
  <c r="Q1465" i="1"/>
  <c r="P1465" i="1"/>
  <c r="AP1464" i="1"/>
  <c r="AL1464" i="1"/>
  <c r="AI1464" i="1"/>
  <c r="AB1464" i="1"/>
  <c r="AA1464" i="1"/>
  <c r="Y1464" i="1"/>
  <c r="X1464" i="1"/>
  <c r="W1464" i="1"/>
  <c r="V1464" i="1"/>
  <c r="U1464" i="1"/>
  <c r="T1464" i="1"/>
  <c r="S1464" i="1"/>
  <c r="R1464" i="1"/>
  <c r="Q1464" i="1"/>
  <c r="P1464" i="1"/>
  <c r="AP1463" i="1"/>
  <c r="AL1463" i="1"/>
  <c r="AI1463" i="1"/>
  <c r="AB1463" i="1"/>
  <c r="AA1463" i="1"/>
  <c r="Y1463" i="1"/>
  <c r="X1463" i="1"/>
  <c r="W1463" i="1"/>
  <c r="V1463" i="1"/>
  <c r="U1463" i="1"/>
  <c r="T1463" i="1"/>
  <c r="S1463" i="1"/>
  <c r="R1463" i="1"/>
  <c r="Q1463" i="1"/>
  <c r="P1463" i="1"/>
  <c r="AP1462" i="1"/>
  <c r="AL1462" i="1"/>
  <c r="AI1462" i="1"/>
  <c r="AB1462" i="1"/>
  <c r="AA1462" i="1"/>
  <c r="Y1462" i="1"/>
  <c r="X1462" i="1"/>
  <c r="W1462" i="1"/>
  <c r="V1462" i="1"/>
  <c r="U1462" i="1"/>
  <c r="T1462" i="1"/>
  <c r="S1462" i="1"/>
  <c r="R1462" i="1"/>
  <c r="Q1462" i="1"/>
  <c r="P1462" i="1"/>
  <c r="AP1461" i="1"/>
  <c r="AL1461" i="1"/>
  <c r="AI1461" i="1"/>
  <c r="AB1461" i="1"/>
  <c r="AA1461" i="1"/>
  <c r="Y1461" i="1"/>
  <c r="X1461" i="1"/>
  <c r="W1461" i="1"/>
  <c r="V1461" i="1"/>
  <c r="U1461" i="1"/>
  <c r="T1461" i="1"/>
  <c r="S1461" i="1"/>
  <c r="R1461" i="1"/>
  <c r="Q1461" i="1"/>
  <c r="P1461" i="1"/>
  <c r="AP1460" i="1"/>
  <c r="AL1460" i="1"/>
  <c r="AI1460" i="1"/>
  <c r="AB1460" i="1"/>
  <c r="AA1460" i="1"/>
  <c r="Y1460" i="1"/>
  <c r="X1460" i="1"/>
  <c r="W1460" i="1"/>
  <c r="V1460" i="1"/>
  <c r="U1460" i="1"/>
  <c r="T1460" i="1"/>
  <c r="S1460" i="1"/>
  <c r="R1460" i="1"/>
  <c r="Q1460" i="1"/>
  <c r="P1460" i="1"/>
  <c r="AP1459" i="1"/>
  <c r="AL1459" i="1"/>
  <c r="AI1459" i="1"/>
  <c r="AB1459" i="1"/>
  <c r="AA1459" i="1"/>
  <c r="Y1459" i="1"/>
  <c r="X1459" i="1"/>
  <c r="W1459" i="1"/>
  <c r="V1459" i="1"/>
  <c r="U1459" i="1"/>
  <c r="T1459" i="1"/>
  <c r="S1459" i="1"/>
  <c r="R1459" i="1"/>
  <c r="Q1459" i="1"/>
  <c r="P1459" i="1"/>
  <c r="AP1458" i="1"/>
  <c r="AL1458" i="1"/>
  <c r="AI1458" i="1"/>
  <c r="AB1458" i="1"/>
  <c r="AA1458" i="1"/>
  <c r="Y1458" i="1"/>
  <c r="X1458" i="1"/>
  <c r="W1458" i="1"/>
  <c r="V1458" i="1"/>
  <c r="U1458" i="1"/>
  <c r="T1458" i="1"/>
  <c r="S1458" i="1"/>
  <c r="R1458" i="1"/>
  <c r="Q1458" i="1"/>
  <c r="P1458" i="1"/>
  <c r="AP1457" i="1"/>
  <c r="AL1457" i="1"/>
  <c r="AI1457" i="1"/>
  <c r="AB1457" i="1"/>
  <c r="AA1457" i="1"/>
  <c r="Y1457" i="1"/>
  <c r="X1457" i="1"/>
  <c r="W1457" i="1"/>
  <c r="V1457" i="1"/>
  <c r="U1457" i="1"/>
  <c r="T1457" i="1"/>
  <c r="S1457" i="1"/>
  <c r="R1457" i="1"/>
  <c r="Q1457" i="1"/>
  <c r="P1457" i="1"/>
  <c r="AP1456" i="1"/>
  <c r="AL1456" i="1"/>
  <c r="AI1456" i="1"/>
  <c r="AB1456" i="1"/>
  <c r="AA1456" i="1"/>
  <c r="Y1456" i="1"/>
  <c r="X1456" i="1"/>
  <c r="W1456" i="1"/>
  <c r="V1456" i="1"/>
  <c r="U1456" i="1"/>
  <c r="T1456" i="1"/>
  <c r="S1456" i="1"/>
  <c r="R1456" i="1"/>
  <c r="Q1456" i="1"/>
  <c r="P1456" i="1"/>
  <c r="AP1455" i="1"/>
  <c r="AL1455" i="1"/>
  <c r="AI1455" i="1"/>
  <c r="AB1455" i="1"/>
  <c r="AA1455" i="1"/>
  <c r="Y1455" i="1"/>
  <c r="X1455" i="1"/>
  <c r="W1455" i="1"/>
  <c r="V1455" i="1"/>
  <c r="U1455" i="1"/>
  <c r="T1455" i="1"/>
  <c r="S1455" i="1"/>
  <c r="R1455" i="1"/>
  <c r="Q1455" i="1"/>
  <c r="P1455" i="1"/>
  <c r="AP1454" i="1"/>
  <c r="AL1454" i="1"/>
  <c r="AI1454" i="1"/>
  <c r="AB1454" i="1"/>
  <c r="AA1454" i="1"/>
  <c r="Y1454" i="1"/>
  <c r="X1454" i="1"/>
  <c r="W1454" i="1"/>
  <c r="V1454" i="1"/>
  <c r="U1454" i="1"/>
  <c r="T1454" i="1"/>
  <c r="S1454" i="1"/>
  <c r="R1454" i="1"/>
  <c r="Q1454" i="1"/>
  <c r="P1454" i="1"/>
  <c r="AP1453" i="1"/>
  <c r="AL1453" i="1"/>
  <c r="AI1453" i="1"/>
  <c r="AB1453" i="1"/>
  <c r="AA1453" i="1"/>
  <c r="Y1453" i="1"/>
  <c r="X1453" i="1"/>
  <c r="W1453" i="1"/>
  <c r="V1453" i="1"/>
  <c r="U1453" i="1"/>
  <c r="T1453" i="1"/>
  <c r="S1453" i="1"/>
  <c r="R1453" i="1"/>
  <c r="Q1453" i="1"/>
  <c r="P1453" i="1"/>
  <c r="AP1452" i="1"/>
  <c r="AL1452" i="1"/>
  <c r="AI1452" i="1"/>
  <c r="AB1452" i="1"/>
  <c r="AA1452" i="1"/>
  <c r="Y1452" i="1"/>
  <c r="X1452" i="1"/>
  <c r="W1452" i="1"/>
  <c r="V1452" i="1"/>
  <c r="U1452" i="1"/>
  <c r="T1452" i="1"/>
  <c r="S1452" i="1"/>
  <c r="R1452" i="1"/>
  <c r="Q1452" i="1"/>
  <c r="P1452" i="1"/>
  <c r="AP1451" i="1"/>
  <c r="AL1451" i="1"/>
  <c r="AI1451" i="1"/>
  <c r="AB1451" i="1"/>
  <c r="AA1451" i="1"/>
  <c r="Y1451" i="1"/>
  <c r="X1451" i="1"/>
  <c r="W1451" i="1"/>
  <c r="V1451" i="1"/>
  <c r="U1451" i="1"/>
  <c r="T1451" i="1"/>
  <c r="S1451" i="1"/>
  <c r="R1451" i="1"/>
  <c r="Q1451" i="1"/>
  <c r="P1451" i="1"/>
  <c r="AP1450" i="1"/>
  <c r="AL1450" i="1"/>
  <c r="AI1450" i="1"/>
  <c r="AB1450" i="1"/>
  <c r="AA1450" i="1"/>
  <c r="Y1450" i="1"/>
  <c r="X1450" i="1"/>
  <c r="W1450" i="1"/>
  <c r="V1450" i="1"/>
  <c r="U1450" i="1"/>
  <c r="T1450" i="1"/>
  <c r="S1450" i="1"/>
  <c r="R1450" i="1"/>
  <c r="Q1450" i="1"/>
  <c r="P1450" i="1"/>
  <c r="AP1449" i="1"/>
  <c r="AL1449" i="1"/>
  <c r="AI1449" i="1"/>
  <c r="AB1449" i="1"/>
  <c r="AA1449" i="1"/>
  <c r="Y1449" i="1"/>
  <c r="X1449" i="1"/>
  <c r="W1449" i="1"/>
  <c r="V1449" i="1"/>
  <c r="U1449" i="1"/>
  <c r="T1449" i="1"/>
  <c r="S1449" i="1"/>
  <c r="R1449" i="1"/>
  <c r="Q1449" i="1"/>
  <c r="P1449" i="1"/>
  <c r="AP1448" i="1"/>
  <c r="AL1448" i="1"/>
  <c r="AI1448" i="1"/>
  <c r="AB1448" i="1"/>
  <c r="AA1448" i="1"/>
  <c r="Y1448" i="1"/>
  <c r="X1448" i="1"/>
  <c r="W1448" i="1"/>
  <c r="V1448" i="1"/>
  <c r="U1448" i="1"/>
  <c r="T1448" i="1"/>
  <c r="S1448" i="1"/>
  <c r="R1448" i="1"/>
  <c r="Q1448" i="1"/>
  <c r="P1448" i="1"/>
  <c r="AP1447" i="1"/>
  <c r="AL1447" i="1"/>
  <c r="AI1447" i="1"/>
  <c r="AB1447" i="1"/>
  <c r="AA1447" i="1"/>
  <c r="Y1447" i="1"/>
  <c r="X1447" i="1"/>
  <c r="W1447" i="1"/>
  <c r="V1447" i="1"/>
  <c r="U1447" i="1"/>
  <c r="T1447" i="1"/>
  <c r="S1447" i="1"/>
  <c r="R1447" i="1"/>
  <c r="Q1447" i="1"/>
  <c r="P1447" i="1"/>
  <c r="AP1446" i="1"/>
  <c r="AL1446" i="1"/>
  <c r="AI1446" i="1"/>
  <c r="AB1446" i="1"/>
  <c r="AA1446" i="1"/>
  <c r="Y1446" i="1"/>
  <c r="X1446" i="1"/>
  <c r="W1446" i="1"/>
  <c r="V1446" i="1"/>
  <c r="U1446" i="1"/>
  <c r="T1446" i="1"/>
  <c r="S1446" i="1"/>
  <c r="R1446" i="1"/>
  <c r="Q1446" i="1"/>
  <c r="P1446" i="1"/>
  <c r="AP1445" i="1"/>
  <c r="AL1445" i="1"/>
  <c r="AI1445" i="1"/>
  <c r="AB1445" i="1"/>
  <c r="AA1445" i="1"/>
  <c r="Y1445" i="1"/>
  <c r="X1445" i="1"/>
  <c r="W1445" i="1"/>
  <c r="V1445" i="1"/>
  <c r="U1445" i="1"/>
  <c r="T1445" i="1"/>
  <c r="S1445" i="1"/>
  <c r="R1445" i="1"/>
  <c r="Q1445" i="1"/>
  <c r="P1445" i="1"/>
  <c r="AP1444" i="1"/>
  <c r="AL1444" i="1"/>
  <c r="AI1444" i="1"/>
  <c r="AB1444" i="1"/>
  <c r="AA1444" i="1"/>
  <c r="Y1444" i="1"/>
  <c r="X1444" i="1"/>
  <c r="W1444" i="1"/>
  <c r="V1444" i="1"/>
  <c r="U1444" i="1"/>
  <c r="T1444" i="1"/>
  <c r="S1444" i="1"/>
  <c r="R1444" i="1"/>
  <c r="Q1444" i="1"/>
  <c r="P1444" i="1"/>
  <c r="AP1443" i="1"/>
  <c r="AL1443" i="1"/>
  <c r="AI1443" i="1"/>
  <c r="AB1443" i="1"/>
  <c r="AA1443" i="1"/>
  <c r="Y1443" i="1"/>
  <c r="X1443" i="1"/>
  <c r="W1443" i="1"/>
  <c r="V1443" i="1"/>
  <c r="U1443" i="1"/>
  <c r="T1443" i="1"/>
  <c r="S1443" i="1"/>
  <c r="R1443" i="1"/>
  <c r="Q1443" i="1"/>
  <c r="P1443" i="1"/>
  <c r="AP1442" i="1"/>
  <c r="AL1442" i="1"/>
  <c r="AI1442" i="1"/>
  <c r="AB1442" i="1"/>
  <c r="AA1442" i="1"/>
  <c r="Y1442" i="1"/>
  <c r="X1442" i="1"/>
  <c r="W1442" i="1"/>
  <c r="V1442" i="1"/>
  <c r="U1442" i="1"/>
  <c r="T1442" i="1"/>
  <c r="S1442" i="1"/>
  <c r="R1442" i="1"/>
  <c r="Q1442" i="1"/>
  <c r="P1442" i="1"/>
  <c r="AP1441" i="1"/>
  <c r="AL1441" i="1"/>
  <c r="AI1441" i="1"/>
  <c r="AB1441" i="1"/>
  <c r="AA1441" i="1"/>
  <c r="Y1441" i="1"/>
  <c r="X1441" i="1"/>
  <c r="W1441" i="1"/>
  <c r="V1441" i="1"/>
  <c r="U1441" i="1"/>
  <c r="T1441" i="1"/>
  <c r="S1441" i="1"/>
  <c r="R1441" i="1"/>
  <c r="Q1441" i="1"/>
  <c r="P1441" i="1"/>
  <c r="AP1440" i="1"/>
  <c r="AL1440" i="1"/>
  <c r="AI1440" i="1"/>
  <c r="AB1440" i="1"/>
  <c r="AA1440" i="1"/>
  <c r="Y1440" i="1"/>
  <c r="X1440" i="1"/>
  <c r="W1440" i="1"/>
  <c r="V1440" i="1"/>
  <c r="U1440" i="1"/>
  <c r="T1440" i="1"/>
  <c r="S1440" i="1"/>
  <c r="R1440" i="1"/>
  <c r="Q1440" i="1"/>
  <c r="P1440" i="1"/>
  <c r="AP1439" i="1"/>
  <c r="AL1439" i="1"/>
  <c r="AI1439" i="1"/>
  <c r="AB1439" i="1"/>
  <c r="AA1439" i="1"/>
  <c r="Y1439" i="1"/>
  <c r="X1439" i="1"/>
  <c r="W1439" i="1"/>
  <c r="V1439" i="1"/>
  <c r="U1439" i="1"/>
  <c r="T1439" i="1"/>
  <c r="S1439" i="1"/>
  <c r="R1439" i="1"/>
  <c r="Q1439" i="1"/>
  <c r="P1439" i="1"/>
  <c r="AP1438" i="1"/>
  <c r="AL1438" i="1"/>
  <c r="AI1438" i="1"/>
  <c r="AB1438" i="1"/>
  <c r="AA1438" i="1"/>
  <c r="Y1438" i="1"/>
  <c r="X1438" i="1"/>
  <c r="W1438" i="1"/>
  <c r="V1438" i="1"/>
  <c r="U1438" i="1"/>
  <c r="T1438" i="1"/>
  <c r="S1438" i="1"/>
  <c r="R1438" i="1"/>
  <c r="Q1438" i="1"/>
  <c r="P1438" i="1"/>
  <c r="AP1437" i="1"/>
  <c r="AL1437" i="1"/>
  <c r="AI1437" i="1"/>
  <c r="AB1437" i="1"/>
  <c r="AA1437" i="1"/>
  <c r="Y1437" i="1"/>
  <c r="X1437" i="1"/>
  <c r="W1437" i="1"/>
  <c r="V1437" i="1"/>
  <c r="U1437" i="1"/>
  <c r="T1437" i="1"/>
  <c r="S1437" i="1"/>
  <c r="R1437" i="1"/>
  <c r="Q1437" i="1"/>
  <c r="P1437" i="1"/>
  <c r="AP1436" i="1"/>
  <c r="AL1436" i="1"/>
  <c r="AI1436" i="1"/>
  <c r="AB1436" i="1"/>
  <c r="AA1436" i="1"/>
  <c r="Y1436" i="1"/>
  <c r="X1436" i="1"/>
  <c r="W1436" i="1"/>
  <c r="V1436" i="1"/>
  <c r="U1436" i="1"/>
  <c r="T1436" i="1"/>
  <c r="S1436" i="1"/>
  <c r="R1436" i="1"/>
  <c r="Q1436" i="1"/>
  <c r="P1436" i="1"/>
  <c r="AP1435" i="1"/>
  <c r="AL1435" i="1"/>
  <c r="AI1435" i="1"/>
  <c r="AB1435" i="1"/>
  <c r="AA1435" i="1"/>
  <c r="Y1435" i="1"/>
  <c r="X1435" i="1"/>
  <c r="W1435" i="1"/>
  <c r="V1435" i="1"/>
  <c r="U1435" i="1"/>
  <c r="T1435" i="1"/>
  <c r="S1435" i="1"/>
  <c r="R1435" i="1"/>
  <c r="Q1435" i="1"/>
  <c r="P1435" i="1"/>
  <c r="AP1434" i="1"/>
  <c r="AL1434" i="1"/>
  <c r="AI1434" i="1"/>
  <c r="AB1434" i="1"/>
  <c r="AA1434" i="1"/>
  <c r="Y1434" i="1"/>
  <c r="X1434" i="1"/>
  <c r="W1434" i="1"/>
  <c r="V1434" i="1"/>
  <c r="U1434" i="1"/>
  <c r="T1434" i="1"/>
  <c r="S1434" i="1"/>
  <c r="R1434" i="1"/>
  <c r="Q1434" i="1"/>
  <c r="P1434" i="1"/>
  <c r="AP1433" i="1"/>
  <c r="AL1433" i="1"/>
  <c r="AI1433" i="1"/>
  <c r="AB1433" i="1"/>
  <c r="AA1433" i="1"/>
  <c r="Y1433" i="1"/>
  <c r="X1433" i="1"/>
  <c r="W1433" i="1"/>
  <c r="V1433" i="1"/>
  <c r="U1433" i="1"/>
  <c r="T1433" i="1"/>
  <c r="S1433" i="1"/>
  <c r="R1433" i="1"/>
  <c r="Q1433" i="1"/>
  <c r="P1433" i="1"/>
  <c r="AP1432" i="1"/>
  <c r="AL1432" i="1"/>
  <c r="AI1432" i="1"/>
  <c r="AB1432" i="1"/>
  <c r="AA1432" i="1"/>
  <c r="Y1432" i="1"/>
  <c r="X1432" i="1"/>
  <c r="W1432" i="1"/>
  <c r="V1432" i="1"/>
  <c r="U1432" i="1"/>
  <c r="T1432" i="1"/>
  <c r="S1432" i="1"/>
  <c r="R1432" i="1"/>
  <c r="Q1432" i="1"/>
  <c r="P1432" i="1"/>
  <c r="AP1431" i="1"/>
  <c r="AL1431" i="1"/>
  <c r="AI1431" i="1"/>
  <c r="AB1431" i="1"/>
  <c r="AA1431" i="1"/>
  <c r="Y1431" i="1"/>
  <c r="X1431" i="1"/>
  <c r="W1431" i="1"/>
  <c r="V1431" i="1"/>
  <c r="U1431" i="1"/>
  <c r="T1431" i="1"/>
  <c r="S1431" i="1"/>
  <c r="R1431" i="1"/>
  <c r="Q1431" i="1"/>
  <c r="P1431" i="1"/>
  <c r="AP1430" i="1"/>
  <c r="AL1430" i="1"/>
  <c r="AI1430" i="1"/>
  <c r="AB1430" i="1"/>
  <c r="AA1430" i="1"/>
  <c r="Y1430" i="1"/>
  <c r="X1430" i="1"/>
  <c r="W1430" i="1"/>
  <c r="V1430" i="1"/>
  <c r="U1430" i="1"/>
  <c r="T1430" i="1"/>
  <c r="S1430" i="1"/>
  <c r="R1430" i="1"/>
  <c r="Q1430" i="1"/>
  <c r="P1430" i="1"/>
  <c r="AP1429" i="1"/>
  <c r="AL1429" i="1"/>
  <c r="AI1429" i="1"/>
  <c r="AB1429" i="1"/>
  <c r="AA1429" i="1"/>
  <c r="Y1429" i="1"/>
  <c r="X1429" i="1"/>
  <c r="W1429" i="1"/>
  <c r="V1429" i="1"/>
  <c r="U1429" i="1"/>
  <c r="T1429" i="1"/>
  <c r="S1429" i="1"/>
  <c r="R1429" i="1"/>
  <c r="Q1429" i="1"/>
  <c r="P1429" i="1"/>
  <c r="AP1428" i="1"/>
  <c r="AL1428" i="1"/>
  <c r="AI1428" i="1"/>
  <c r="AB1428" i="1"/>
  <c r="AA1428" i="1"/>
  <c r="Y1428" i="1"/>
  <c r="X1428" i="1"/>
  <c r="W1428" i="1"/>
  <c r="V1428" i="1"/>
  <c r="U1428" i="1"/>
  <c r="T1428" i="1"/>
  <c r="S1428" i="1"/>
  <c r="R1428" i="1"/>
  <c r="Q1428" i="1"/>
  <c r="P1428" i="1"/>
  <c r="AP1427" i="1"/>
  <c r="AL1427" i="1"/>
  <c r="AI1427" i="1"/>
  <c r="AB1427" i="1"/>
  <c r="AA1427" i="1"/>
  <c r="Y1427" i="1"/>
  <c r="X1427" i="1"/>
  <c r="W1427" i="1"/>
  <c r="V1427" i="1"/>
  <c r="U1427" i="1"/>
  <c r="T1427" i="1"/>
  <c r="S1427" i="1"/>
  <c r="R1427" i="1"/>
  <c r="Q1427" i="1"/>
  <c r="P1427" i="1"/>
  <c r="AP1426" i="1"/>
  <c r="AL1426" i="1"/>
  <c r="AI1426" i="1"/>
  <c r="AB1426" i="1"/>
  <c r="AA1426" i="1"/>
  <c r="Y1426" i="1"/>
  <c r="X1426" i="1"/>
  <c r="W1426" i="1"/>
  <c r="V1426" i="1"/>
  <c r="U1426" i="1"/>
  <c r="T1426" i="1"/>
  <c r="S1426" i="1"/>
  <c r="R1426" i="1"/>
  <c r="Q1426" i="1"/>
  <c r="P1426" i="1"/>
  <c r="AP1425" i="1"/>
  <c r="AL1425" i="1"/>
  <c r="AI1425" i="1"/>
  <c r="AB1425" i="1"/>
  <c r="AA1425" i="1"/>
  <c r="Y1425" i="1"/>
  <c r="X1425" i="1"/>
  <c r="W1425" i="1"/>
  <c r="V1425" i="1"/>
  <c r="U1425" i="1"/>
  <c r="T1425" i="1"/>
  <c r="S1425" i="1"/>
  <c r="R1425" i="1"/>
  <c r="Q1425" i="1"/>
  <c r="P1425" i="1"/>
  <c r="AP1424" i="1"/>
  <c r="AL1424" i="1"/>
  <c r="AI1424" i="1"/>
  <c r="AB1424" i="1"/>
  <c r="AA1424" i="1"/>
  <c r="Y1424" i="1"/>
  <c r="X1424" i="1"/>
  <c r="W1424" i="1"/>
  <c r="V1424" i="1"/>
  <c r="U1424" i="1"/>
  <c r="T1424" i="1"/>
  <c r="S1424" i="1"/>
  <c r="R1424" i="1"/>
  <c r="Q1424" i="1"/>
  <c r="P1424" i="1"/>
  <c r="AP1423" i="1"/>
  <c r="AL1423" i="1"/>
  <c r="AI1423" i="1"/>
  <c r="AB1423" i="1"/>
  <c r="AA1423" i="1"/>
  <c r="Y1423" i="1"/>
  <c r="X1423" i="1"/>
  <c r="W1423" i="1"/>
  <c r="V1423" i="1"/>
  <c r="U1423" i="1"/>
  <c r="T1423" i="1"/>
  <c r="S1423" i="1"/>
  <c r="R1423" i="1"/>
  <c r="Q1423" i="1"/>
  <c r="P1423" i="1"/>
  <c r="AP1422" i="1"/>
  <c r="AL1422" i="1"/>
  <c r="AI1422" i="1"/>
  <c r="AB1422" i="1"/>
  <c r="AA1422" i="1"/>
  <c r="Y1422" i="1"/>
  <c r="X1422" i="1"/>
  <c r="W1422" i="1"/>
  <c r="V1422" i="1"/>
  <c r="U1422" i="1"/>
  <c r="T1422" i="1"/>
  <c r="S1422" i="1"/>
  <c r="R1422" i="1"/>
  <c r="Q1422" i="1"/>
  <c r="P1422" i="1"/>
  <c r="AP1421" i="1"/>
  <c r="AL1421" i="1"/>
  <c r="AI1421" i="1"/>
  <c r="AB1421" i="1"/>
  <c r="AA1421" i="1"/>
  <c r="Y1421" i="1"/>
  <c r="X1421" i="1"/>
  <c r="W1421" i="1"/>
  <c r="V1421" i="1"/>
  <c r="U1421" i="1"/>
  <c r="T1421" i="1"/>
  <c r="S1421" i="1"/>
  <c r="R1421" i="1"/>
  <c r="Q1421" i="1"/>
  <c r="P1421" i="1"/>
  <c r="AP1420" i="1"/>
  <c r="AL1420" i="1"/>
  <c r="AI1420" i="1"/>
  <c r="AB1420" i="1"/>
  <c r="AA1420" i="1"/>
  <c r="Y1420" i="1"/>
  <c r="X1420" i="1"/>
  <c r="W1420" i="1"/>
  <c r="V1420" i="1"/>
  <c r="U1420" i="1"/>
  <c r="T1420" i="1"/>
  <c r="S1420" i="1"/>
  <c r="R1420" i="1"/>
  <c r="Q1420" i="1"/>
  <c r="P1420" i="1"/>
  <c r="AP1419" i="1"/>
  <c r="AL1419" i="1"/>
  <c r="AI1419" i="1"/>
  <c r="AB1419" i="1"/>
  <c r="AA1419" i="1"/>
  <c r="Y1419" i="1"/>
  <c r="X1419" i="1"/>
  <c r="W1419" i="1"/>
  <c r="V1419" i="1"/>
  <c r="U1419" i="1"/>
  <c r="T1419" i="1"/>
  <c r="S1419" i="1"/>
  <c r="R1419" i="1"/>
  <c r="Q1419" i="1"/>
  <c r="P1419" i="1"/>
  <c r="AP1418" i="1"/>
  <c r="AL1418" i="1"/>
  <c r="AI1418" i="1"/>
  <c r="AB1418" i="1"/>
  <c r="AA1418" i="1"/>
  <c r="Y1418" i="1"/>
  <c r="X1418" i="1"/>
  <c r="W1418" i="1"/>
  <c r="V1418" i="1"/>
  <c r="U1418" i="1"/>
  <c r="T1418" i="1"/>
  <c r="S1418" i="1"/>
  <c r="R1418" i="1"/>
  <c r="Q1418" i="1"/>
  <c r="P1418" i="1"/>
  <c r="AP1417" i="1"/>
  <c r="AL1417" i="1"/>
  <c r="AI1417" i="1"/>
  <c r="AB1417" i="1"/>
  <c r="AA1417" i="1"/>
  <c r="Y1417" i="1"/>
  <c r="X1417" i="1"/>
  <c r="W1417" i="1"/>
  <c r="V1417" i="1"/>
  <c r="U1417" i="1"/>
  <c r="T1417" i="1"/>
  <c r="S1417" i="1"/>
  <c r="R1417" i="1"/>
  <c r="Q1417" i="1"/>
  <c r="P1417" i="1"/>
  <c r="AP1416" i="1"/>
  <c r="AL1416" i="1"/>
  <c r="AI1416" i="1"/>
  <c r="AB1416" i="1"/>
  <c r="AA1416" i="1"/>
  <c r="Y1416" i="1"/>
  <c r="X1416" i="1"/>
  <c r="W1416" i="1"/>
  <c r="V1416" i="1"/>
  <c r="U1416" i="1"/>
  <c r="T1416" i="1"/>
  <c r="S1416" i="1"/>
  <c r="R1416" i="1"/>
  <c r="Q1416" i="1"/>
  <c r="P1416" i="1"/>
  <c r="AP1415" i="1"/>
  <c r="AL1415" i="1"/>
  <c r="AI1415" i="1"/>
  <c r="AB1415" i="1"/>
  <c r="AA1415" i="1"/>
  <c r="Y1415" i="1"/>
  <c r="X1415" i="1"/>
  <c r="W1415" i="1"/>
  <c r="V1415" i="1"/>
  <c r="U1415" i="1"/>
  <c r="T1415" i="1"/>
  <c r="S1415" i="1"/>
  <c r="R1415" i="1"/>
  <c r="Q1415" i="1"/>
  <c r="P1415" i="1"/>
  <c r="AP1414" i="1"/>
  <c r="AL1414" i="1"/>
  <c r="AI1414" i="1"/>
  <c r="AB1414" i="1"/>
  <c r="AA1414" i="1"/>
  <c r="Y1414" i="1"/>
  <c r="X1414" i="1"/>
  <c r="W1414" i="1"/>
  <c r="V1414" i="1"/>
  <c r="U1414" i="1"/>
  <c r="T1414" i="1"/>
  <c r="S1414" i="1"/>
  <c r="R1414" i="1"/>
  <c r="Q1414" i="1"/>
  <c r="P1414" i="1"/>
  <c r="AP1413" i="1"/>
  <c r="AL1413" i="1"/>
  <c r="AI1413" i="1"/>
  <c r="AB1413" i="1"/>
  <c r="AA1413" i="1"/>
  <c r="Y1413" i="1"/>
  <c r="X1413" i="1"/>
  <c r="W1413" i="1"/>
  <c r="V1413" i="1"/>
  <c r="U1413" i="1"/>
  <c r="T1413" i="1"/>
  <c r="S1413" i="1"/>
  <c r="R1413" i="1"/>
  <c r="Q1413" i="1"/>
  <c r="P1413" i="1"/>
  <c r="AP1412" i="1"/>
  <c r="AL1412" i="1"/>
  <c r="AI1412" i="1"/>
  <c r="AB1412" i="1"/>
  <c r="AA1412" i="1"/>
  <c r="Y1412" i="1"/>
  <c r="X1412" i="1"/>
  <c r="W1412" i="1"/>
  <c r="V1412" i="1"/>
  <c r="U1412" i="1"/>
  <c r="T1412" i="1"/>
  <c r="S1412" i="1"/>
  <c r="R1412" i="1"/>
  <c r="Q1412" i="1"/>
  <c r="P1412" i="1"/>
  <c r="AP1411" i="1"/>
  <c r="AL1411" i="1"/>
  <c r="AI1411" i="1"/>
  <c r="AB1411" i="1"/>
  <c r="AA1411" i="1"/>
  <c r="Y1411" i="1"/>
  <c r="X1411" i="1"/>
  <c r="W1411" i="1"/>
  <c r="V1411" i="1"/>
  <c r="U1411" i="1"/>
  <c r="T1411" i="1"/>
  <c r="S1411" i="1"/>
  <c r="R1411" i="1"/>
  <c r="Q1411" i="1"/>
  <c r="P1411" i="1"/>
  <c r="AP1410" i="1"/>
  <c r="AL1410" i="1"/>
  <c r="AI1410" i="1"/>
  <c r="AB1410" i="1"/>
  <c r="AA1410" i="1"/>
  <c r="Y1410" i="1"/>
  <c r="X1410" i="1"/>
  <c r="W1410" i="1"/>
  <c r="V1410" i="1"/>
  <c r="U1410" i="1"/>
  <c r="T1410" i="1"/>
  <c r="S1410" i="1"/>
  <c r="R1410" i="1"/>
  <c r="Q1410" i="1"/>
  <c r="P1410" i="1"/>
  <c r="AP1409" i="1"/>
  <c r="AL1409" i="1"/>
  <c r="AI1409" i="1"/>
  <c r="AB1409" i="1"/>
  <c r="AA1409" i="1"/>
  <c r="Y1409" i="1"/>
  <c r="X1409" i="1"/>
  <c r="W1409" i="1"/>
  <c r="V1409" i="1"/>
  <c r="U1409" i="1"/>
  <c r="T1409" i="1"/>
  <c r="S1409" i="1"/>
  <c r="R1409" i="1"/>
  <c r="Q1409" i="1"/>
  <c r="P1409" i="1"/>
  <c r="AP1408" i="1"/>
  <c r="AL1408" i="1"/>
  <c r="AI1408" i="1"/>
  <c r="AB1408" i="1"/>
  <c r="AA1408" i="1"/>
  <c r="Y1408" i="1"/>
  <c r="X1408" i="1"/>
  <c r="W1408" i="1"/>
  <c r="V1408" i="1"/>
  <c r="U1408" i="1"/>
  <c r="T1408" i="1"/>
  <c r="S1408" i="1"/>
  <c r="R1408" i="1"/>
  <c r="Q1408" i="1"/>
  <c r="P1408" i="1"/>
  <c r="AP1407" i="1"/>
  <c r="AL1407" i="1"/>
  <c r="AI1407" i="1"/>
  <c r="AB1407" i="1"/>
  <c r="AA1407" i="1"/>
  <c r="Y1407" i="1"/>
  <c r="X1407" i="1"/>
  <c r="W1407" i="1"/>
  <c r="V1407" i="1"/>
  <c r="U1407" i="1"/>
  <c r="T1407" i="1"/>
  <c r="S1407" i="1"/>
  <c r="R1407" i="1"/>
  <c r="Q1407" i="1"/>
  <c r="P1407" i="1"/>
  <c r="AP1406" i="1"/>
  <c r="AL1406" i="1"/>
  <c r="AI1406" i="1"/>
  <c r="AB1406" i="1"/>
  <c r="AA1406" i="1"/>
  <c r="Y1406" i="1"/>
  <c r="X1406" i="1"/>
  <c r="W1406" i="1"/>
  <c r="V1406" i="1"/>
  <c r="U1406" i="1"/>
  <c r="T1406" i="1"/>
  <c r="S1406" i="1"/>
  <c r="R1406" i="1"/>
  <c r="Q1406" i="1"/>
  <c r="P1406" i="1"/>
  <c r="AP1405" i="1"/>
  <c r="AL1405" i="1"/>
  <c r="AI1405" i="1"/>
  <c r="AB1405" i="1"/>
  <c r="AA1405" i="1"/>
  <c r="Y1405" i="1"/>
  <c r="X1405" i="1"/>
  <c r="W1405" i="1"/>
  <c r="V1405" i="1"/>
  <c r="U1405" i="1"/>
  <c r="T1405" i="1"/>
  <c r="S1405" i="1"/>
  <c r="R1405" i="1"/>
  <c r="Q1405" i="1"/>
  <c r="P1405" i="1"/>
  <c r="AP1404" i="1"/>
  <c r="AL1404" i="1"/>
  <c r="AI1404" i="1"/>
  <c r="AB1404" i="1"/>
  <c r="AA1404" i="1"/>
  <c r="Y1404" i="1"/>
  <c r="X1404" i="1"/>
  <c r="W1404" i="1"/>
  <c r="V1404" i="1"/>
  <c r="U1404" i="1"/>
  <c r="T1404" i="1"/>
  <c r="S1404" i="1"/>
  <c r="R1404" i="1"/>
  <c r="Q1404" i="1"/>
  <c r="P1404" i="1"/>
  <c r="AP1403" i="1"/>
  <c r="AL1403" i="1"/>
  <c r="AI1403" i="1"/>
  <c r="AB1403" i="1"/>
  <c r="AA1403" i="1"/>
  <c r="Y1403" i="1"/>
  <c r="X1403" i="1"/>
  <c r="W1403" i="1"/>
  <c r="V1403" i="1"/>
  <c r="U1403" i="1"/>
  <c r="T1403" i="1"/>
  <c r="S1403" i="1"/>
  <c r="R1403" i="1"/>
  <c r="Q1403" i="1"/>
  <c r="P1403" i="1"/>
  <c r="AP1402" i="1"/>
  <c r="AL1402" i="1"/>
  <c r="AI1402" i="1"/>
  <c r="AB1402" i="1"/>
  <c r="AA1402" i="1"/>
  <c r="Y1402" i="1"/>
  <c r="X1402" i="1"/>
  <c r="W1402" i="1"/>
  <c r="V1402" i="1"/>
  <c r="U1402" i="1"/>
  <c r="T1402" i="1"/>
  <c r="S1402" i="1"/>
  <c r="R1402" i="1"/>
  <c r="Q1402" i="1"/>
  <c r="P1402" i="1"/>
  <c r="AP1401" i="1"/>
  <c r="AL1401" i="1"/>
  <c r="AI1401" i="1"/>
  <c r="AB1401" i="1"/>
  <c r="AA1401" i="1"/>
  <c r="Y1401" i="1"/>
  <c r="X1401" i="1"/>
  <c r="W1401" i="1"/>
  <c r="V1401" i="1"/>
  <c r="U1401" i="1"/>
  <c r="T1401" i="1"/>
  <c r="S1401" i="1"/>
  <c r="R1401" i="1"/>
  <c r="Q1401" i="1"/>
  <c r="P1401" i="1"/>
  <c r="AP1400" i="1"/>
  <c r="AL1400" i="1"/>
  <c r="AI1400" i="1"/>
  <c r="AB1400" i="1"/>
  <c r="AA1400" i="1"/>
  <c r="Y1400" i="1"/>
  <c r="X1400" i="1"/>
  <c r="W1400" i="1"/>
  <c r="V1400" i="1"/>
  <c r="U1400" i="1"/>
  <c r="T1400" i="1"/>
  <c r="S1400" i="1"/>
  <c r="R1400" i="1"/>
  <c r="Q1400" i="1"/>
  <c r="P1400" i="1"/>
  <c r="AP1399" i="1"/>
  <c r="AL1399" i="1"/>
  <c r="AI1399" i="1"/>
  <c r="AB1399" i="1"/>
  <c r="AA1399" i="1"/>
  <c r="Y1399" i="1"/>
  <c r="X1399" i="1"/>
  <c r="W1399" i="1"/>
  <c r="V1399" i="1"/>
  <c r="U1399" i="1"/>
  <c r="T1399" i="1"/>
  <c r="S1399" i="1"/>
  <c r="R1399" i="1"/>
  <c r="Q1399" i="1"/>
  <c r="P1399" i="1"/>
  <c r="AP1398" i="1"/>
  <c r="AL1398" i="1"/>
  <c r="AI1398" i="1"/>
  <c r="AB1398" i="1"/>
  <c r="AA1398" i="1"/>
  <c r="Y1398" i="1"/>
  <c r="X1398" i="1"/>
  <c r="W1398" i="1"/>
  <c r="V1398" i="1"/>
  <c r="U1398" i="1"/>
  <c r="T1398" i="1"/>
  <c r="S1398" i="1"/>
  <c r="R1398" i="1"/>
  <c r="Q1398" i="1"/>
  <c r="P1398" i="1"/>
  <c r="AP1397" i="1"/>
  <c r="AL1397" i="1"/>
  <c r="AI1397" i="1"/>
  <c r="AB1397" i="1"/>
  <c r="AA1397" i="1"/>
  <c r="Y1397" i="1"/>
  <c r="X1397" i="1"/>
  <c r="W1397" i="1"/>
  <c r="V1397" i="1"/>
  <c r="U1397" i="1"/>
  <c r="T1397" i="1"/>
  <c r="S1397" i="1"/>
  <c r="R1397" i="1"/>
  <c r="Q1397" i="1"/>
  <c r="P1397" i="1"/>
  <c r="AP1396" i="1"/>
  <c r="AL1396" i="1"/>
  <c r="AI1396" i="1"/>
  <c r="AB1396" i="1"/>
  <c r="AA1396" i="1"/>
  <c r="Y1396" i="1"/>
  <c r="X1396" i="1"/>
  <c r="W1396" i="1"/>
  <c r="V1396" i="1"/>
  <c r="U1396" i="1"/>
  <c r="T1396" i="1"/>
  <c r="S1396" i="1"/>
  <c r="R1396" i="1"/>
  <c r="Q1396" i="1"/>
  <c r="P1396" i="1"/>
  <c r="AP1395" i="1"/>
  <c r="AL1395" i="1"/>
  <c r="AI1395" i="1"/>
  <c r="AB1395" i="1"/>
  <c r="AA1395" i="1"/>
  <c r="Y1395" i="1"/>
  <c r="X1395" i="1"/>
  <c r="W1395" i="1"/>
  <c r="V1395" i="1"/>
  <c r="U1395" i="1"/>
  <c r="T1395" i="1"/>
  <c r="S1395" i="1"/>
  <c r="R1395" i="1"/>
  <c r="Q1395" i="1"/>
  <c r="P1395" i="1"/>
  <c r="AP1394" i="1"/>
  <c r="AL1394" i="1"/>
  <c r="AI1394" i="1"/>
  <c r="AB1394" i="1"/>
  <c r="AA1394" i="1"/>
  <c r="Y1394" i="1"/>
  <c r="X1394" i="1"/>
  <c r="W1394" i="1"/>
  <c r="V1394" i="1"/>
  <c r="U1394" i="1"/>
  <c r="T1394" i="1"/>
  <c r="S1394" i="1"/>
  <c r="R1394" i="1"/>
  <c r="Q1394" i="1"/>
  <c r="P1394" i="1"/>
  <c r="AP1393" i="1"/>
  <c r="AL1393" i="1"/>
  <c r="AI1393" i="1"/>
  <c r="AB1393" i="1"/>
  <c r="AA1393" i="1"/>
  <c r="Y1393" i="1"/>
  <c r="X1393" i="1"/>
  <c r="W1393" i="1"/>
  <c r="V1393" i="1"/>
  <c r="U1393" i="1"/>
  <c r="T1393" i="1"/>
  <c r="S1393" i="1"/>
  <c r="R1393" i="1"/>
  <c r="Q1393" i="1"/>
  <c r="P1393" i="1"/>
  <c r="AP1392" i="1"/>
  <c r="AL1392" i="1"/>
  <c r="AI1392" i="1"/>
  <c r="AB1392" i="1"/>
  <c r="AA1392" i="1"/>
  <c r="Y1392" i="1"/>
  <c r="X1392" i="1"/>
  <c r="W1392" i="1"/>
  <c r="V1392" i="1"/>
  <c r="U1392" i="1"/>
  <c r="T1392" i="1"/>
  <c r="S1392" i="1"/>
  <c r="R1392" i="1"/>
  <c r="Q1392" i="1"/>
  <c r="P1392" i="1"/>
  <c r="AP1391" i="1"/>
  <c r="AL1391" i="1"/>
  <c r="AI1391" i="1"/>
  <c r="AB1391" i="1"/>
  <c r="AA1391" i="1"/>
  <c r="Y1391" i="1"/>
  <c r="X1391" i="1"/>
  <c r="W1391" i="1"/>
  <c r="V1391" i="1"/>
  <c r="U1391" i="1"/>
  <c r="T1391" i="1"/>
  <c r="S1391" i="1"/>
  <c r="R1391" i="1"/>
  <c r="Q1391" i="1"/>
  <c r="P1391" i="1"/>
  <c r="AP1390" i="1"/>
  <c r="AL1390" i="1"/>
  <c r="AI1390" i="1"/>
  <c r="AB1390" i="1"/>
  <c r="AA1390" i="1"/>
  <c r="Y1390" i="1"/>
  <c r="X1390" i="1"/>
  <c r="W1390" i="1"/>
  <c r="V1390" i="1"/>
  <c r="U1390" i="1"/>
  <c r="T1390" i="1"/>
  <c r="S1390" i="1"/>
  <c r="R1390" i="1"/>
  <c r="Q1390" i="1"/>
  <c r="P1390" i="1"/>
  <c r="AP1389" i="1"/>
  <c r="AL1389" i="1"/>
  <c r="AI1389" i="1"/>
  <c r="AB1389" i="1"/>
  <c r="AA1389" i="1"/>
  <c r="Y1389" i="1"/>
  <c r="X1389" i="1"/>
  <c r="W1389" i="1"/>
  <c r="V1389" i="1"/>
  <c r="U1389" i="1"/>
  <c r="T1389" i="1"/>
  <c r="S1389" i="1"/>
  <c r="R1389" i="1"/>
  <c r="Q1389" i="1"/>
  <c r="P1389" i="1"/>
  <c r="AP1388" i="1"/>
  <c r="AL1388" i="1"/>
  <c r="AI1388" i="1"/>
  <c r="AB1388" i="1"/>
  <c r="AA1388" i="1"/>
  <c r="Y1388" i="1"/>
  <c r="X1388" i="1"/>
  <c r="W1388" i="1"/>
  <c r="V1388" i="1"/>
  <c r="U1388" i="1"/>
  <c r="T1388" i="1"/>
  <c r="S1388" i="1"/>
  <c r="R1388" i="1"/>
  <c r="Q1388" i="1"/>
  <c r="P1388" i="1"/>
  <c r="AP1387" i="1"/>
  <c r="AL1387" i="1"/>
  <c r="AI1387" i="1"/>
  <c r="AB1387" i="1"/>
  <c r="AA1387" i="1"/>
  <c r="Y1387" i="1"/>
  <c r="X1387" i="1"/>
  <c r="W1387" i="1"/>
  <c r="V1387" i="1"/>
  <c r="U1387" i="1"/>
  <c r="T1387" i="1"/>
  <c r="S1387" i="1"/>
  <c r="R1387" i="1"/>
  <c r="Q1387" i="1"/>
  <c r="P1387" i="1"/>
  <c r="AP1386" i="1"/>
  <c r="AL1386" i="1"/>
  <c r="AI1386" i="1"/>
  <c r="AB1386" i="1"/>
  <c r="AA1386" i="1"/>
  <c r="Y1386" i="1"/>
  <c r="X1386" i="1"/>
  <c r="W1386" i="1"/>
  <c r="V1386" i="1"/>
  <c r="U1386" i="1"/>
  <c r="T1386" i="1"/>
  <c r="S1386" i="1"/>
  <c r="R1386" i="1"/>
  <c r="Q1386" i="1"/>
  <c r="P1386" i="1"/>
  <c r="AP1385" i="1"/>
  <c r="AL1385" i="1"/>
  <c r="AI1385" i="1"/>
  <c r="AB1385" i="1"/>
  <c r="AA1385" i="1"/>
  <c r="Y1385" i="1"/>
  <c r="X1385" i="1"/>
  <c r="W1385" i="1"/>
  <c r="V1385" i="1"/>
  <c r="U1385" i="1"/>
  <c r="T1385" i="1"/>
  <c r="S1385" i="1"/>
  <c r="R1385" i="1"/>
  <c r="Q1385" i="1"/>
  <c r="P1385" i="1"/>
  <c r="AP1384" i="1"/>
  <c r="AL1384" i="1"/>
  <c r="AI1384" i="1"/>
  <c r="AB1384" i="1"/>
  <c r="AA1384" i="1"/>
  <c r="Y1384" i="1"/>
  <c r="X1384" i="1"/>
  <c r="W1384" i="1"/>
  <c r="V1384" i="1"/>
  <c r="U1384" i="1"/>
  <c r="T1384" i="1"/>
  <c r="S1384" i="1"/>
  <c r="R1384" i="1"/>
  <c r="Q1384" i="1"/>
  <c r="P1384" i="1"/>
  <c r="AP1383" i="1"/>
  <c r="AL1383" i="1"/>
  <c r="AI1383" i="1"/>
  <c r="AB1383" i="1"/>
  <c r="AA1383" i="1"/>
  <c r="Y1383" i="1"/>
  <c r="X1383" i="1"/>
  <c r="W1383" i="1"/>
  <c r="V1383" i="1"/>
  <c r="U1383" i="1"/>
  <c r="T1383" i="1"/>
  <c r="S1383" i="1"/>
  <c r="R1383" i="1"/>
  <c r="Q1383" i="1"/>
  <c r="P1383" i="1"/>
  <c r="AP1382" i="1"/>
  <c r="AL1382" i="1"/>
  <c r="AI1382" i="1"/>
  <c r="AB1382" i="1"/>
  <c r="AA1382" i="1"/>
  <c r="Y1382" i="1"/>
  <c r="X1382" i="1"/>
  <c r="W1382" i="1"/>
  <c r="V1382" i="1"/>
  <c r="U1382" i="1"/>
  <c r="T1382" i="1"/>
  <c r="S1382" i="1"/>
  <c r="R1382" i="1"/>
  <c r="Q1382" i="1"/>
  <c r="P1382" i="1"/>
  <c r="AP1381" i="1"/>
  <c r="AL1381" i="1"/>
  <c r="AI1381" i="1"/>
  <c r="AB1381" i="1"/>
  <c r="AA1381" i="1"/>
  <c r="Y1381" i="1"/>
  <c r="X1381" i="1"/>
  <c r="W1381" i="1"/>
  <c r="V1381" i="1"/>
  <c r="U1381" i="1"/>
  <c r="T1381" i="1"/>
  <c r="S1381" i="1"/>
  <c r="R1381" i="1"/>
  <c r="Q1381" i="1"/>
  <c r="P1381" i="1"/>
  <c r="AP1380" i="1"/>
  <c r="AL1380" i="1"/>
  <c r="AI1380" i="1"/>
  <c r="AB1380" i="1"/>
  <c r="AA1380" i="1"/>
  <c r="Y1380" i="1"/>
  <c r="X1380" i="1"/>
  <c r="W1380" i="1"/>
  <c r="V1380" i="1"/>
  <c r="U1380" i="1"/>
  <c r="T1380" i="1"/>
  <c r="S1380" i="1"/>
  <c r="R1380" i="1"/>
  <c r="Q1380" i="1"/>
  <c r="P1380" i="1"/>
  <c r="AP1379" i="1"/>
  <c r="AL1379" i="1"/>
  <c r="AI1379" i="1"/>
  <c r="AB1379" i="1"/>
  <c r="AA1379" i="1"/>
  <c r="Y1379" i="1"/>
  <c r="X1379" i="1"/>
  <c r="W1379" i="1"/>
  <c r="V1379" i="1"/>
  <c r="U1379" i="1"/>
  <c r="T1379" i="1"/>
  <c r="S1379" i="1"/>
  <c r="R1379" i="1"/>
  <c r="Q1379" i="1"/>
  <c r="P1379" i="1"/>
  <c r="AP1378" i="1"/>
  <c r="AL1378" i="1"/>
  <c r="AI1378" i="1"/>
  <c r="AB1378" i="1"/>
  <c r="AA1378" i="1"/>
  <c r="Y1378" i="1"/>
  <c r="X1378" i="1"/>
  <c r="W1378" i="1"/>
  <c r="V1378" i="1"/>
  <c r="U1378" i="1"/>
  <c r="T1378" i="1"/>
  <c r="S1378" i="1"/>
  <c r="R1378" i="1"/>
  <c r="Q1378" i="1"/>
  <c r="P1378" i="1"/>
  <c r="AP1377" i="1"/>
  <c r="AL1377" i="1"/>
  <c r="AI1377" i="1"/>
  <c r="AB1377" i="1"/>
  <c r="AA1377" i="1"/>
  <c r="Y1377" i="1"/>
  <c r="X1377" i="1"/>
  <c r="W1377" i="1"/>
  <c r="V1377" i="1"/>
  <c r="U1377" i="1"/>
  <c r="T1377" i="1"/>
  <c r="S1377" i="1"/>
  <c r="R1377" i="1"/>
  <c r="Q1377" i="1"/>
  <c r="P1377" i="1"/>
  <c r="AP1376" i="1"/>
  <c r="AL1376" i="1"/>
  <c r="AI1376" i="1"/>
  <c r="AB1376" i="1"/>
  <c r="AA1376" i="1"/>
  <c r="Y1376" i="1"/>
  <c r="X1376" i="1"/>
  <c r="W1376" i="1"/>
  <c r="V1376" i="1"/>
  <c r="U1376" i="1"/>
  <c r="T1376" i="1"/>
  <c r="S1376" i="1"/>
  <c r="R1376" i="1"/>
  <c r="Q1376" i="1"/>
  <c r="P1376" i="1"/>
  <c r="AP1375" i="1"/>
  <c r="AL1375" i="1"/>
  <c r="AI1375" i="1"/>
  <c r="AB1375" i="1"/>
  <c r="AA1375" i="1"/>
  <c r="Y1375" i="1"/>
  <c r="X1375" i="1"/>
  <c r="W1375" i="1"/>
  <c r="V1375" i="1"/>
  <c r="U1375" i="1"/>
  <c r="T1375" i="1"/>
  <c r="S1375" i="1"/>
  <c r="R1375" i="1"/>
  <c r="Q1375" i="1"/>
  <c r="P1375" i="1"/>
  <c r="AP1374" i="1"/>
  <c r="AL1374" i="1"/>
  <c r="AI1374" i="1"/>
  <c r="AB1374" i="1"/>
  <c r="AA1374" i="1"/>
  <c r="Y1374" i="1"/>
  <c r="X1374" i="1"/>
  <c r="W1374" i="1"/>
  <c r="V1374" i="1"/>
  <c r="U1374" i="1"/>
  <c r="T1374" i="1"/>
  <c r="S1374" i="1"/>
  <c r="R1374" i="1"/>
  <c r="Q1374" i="1"/>
  <c r="P1374" i="1"/>
  <c r="AP1373" i="1"/>
  <c r="AL1373" i="1"/>
  <c r="AI1373" i="1"/>
  <c r="AB1373" i="1"/>
  <c r="AA1373" i="1"/>
  <c r="Y1373" i="1"/>
  <c r="X1373" i="1"/>
  <c r="W1373" i="1"/>
  <c r="V1373" i="1"/>
  <c r="U1373" i="1"/>
  <c r="T1373" i="1"/>
  <c r="S1373" i="1"/>
  <c r="R1373" i="1"/>
  <c r="Q1373" i="1"/>
  <c r="P1373" i="1"/>
  <c r="AP1372" i="1"/>
  <c r="AL1372" i="1"/>
  <c r="AI1372" i="1"/>
  <c r="AB1372" i="1"/>
  <c r="AA1372" i="1"/>
  <c r="Y1372" i="1"/>
  <c r="X1372" i="1"/>
  <c r="W1372" i="1"/>
  <c r="V1372" i="1"/>
  <c r="U1372" i="1"/>
  <c r="T1372" i="1"/>
  <c r="S1372" i="1"/>
  <c r="R1372" i="1"/>
  <c r="Q1372" i="1"/>
  <c r="P1372" i="1"/>
  <c r="AP1371" i="1"/>
  <c r="AL1371" i="1"/>
  <c r="AI1371" i="1"/>
  <c r="AB1371" i="1"/>
  <c r="AA1371" i="1"/>
  <c r="Y1371" i="1"/>
  <c r="X1371" i="1"/>
  <c r="W1371" i="1"/>
  <c r="V1371" i="1"/>
  <c r="U1371" i="1"/>
  <c r="T1371" i="1"/>
  <c r="S1371" i="1"/>
  <c r="R1371" i="1"/>
  <c r="Q1371" i="1"/>
  <c r="P1371" i="1"/>
  <c r="AP1370" i="1"/>
  <c r="AL1370" i="1"/>
  <c r="AI1370" i="1"/>
  <c r="AB1370" i="1"/>
  <c r="AA1370" i="1"/>
  <c r="Y1370" i="1"/>
  <c r="X1370" i="1"/>
  <c r="W1370" i="1"/>
  <c r="V1370" i="1"/>
  <c r="U1370" i="1"/>
  <c r="T1370" i="1"/>
  <c r="S1370" i="1"/>
  <c r="R1370" i="1"/>
  <c r="Q1370" i="1"/>
  <c r="P1370" i="1"/>
  <c r="AP1369" i="1"/>
  <c r="AL1369" i="1"/>
  <c r="AI1369" i="1"/>
  <c r="AB1369" i="1"/>
  <c r="AA1369" i="1"/>
  <c r="Y1369" i="1"/>
  <c r="X1369" i="1"/>
  <c r="W1369" i="1"/>
  <c r="V1369" i="1"/>
  <c r="U1369" i="1"/>
  <c r="T1369" i="1"/>
  <c r="S1369" i="1"/>
  <c r="R1369" i="1"/>
  <c r="Q1369" i="1"/>
  <c r="P1369" i="1"/>
  <c r="AP1368" i="1"/>
  <c r="AL1368" i="1"/>
  <c r="AI1368" i="1"/>
  <c r="AB1368" i="1"/>
  <c r="AA1368" i="1"/>
  <c r="Y1368" i="1"/>
  <c r="X1368" i="1"/>
  <c r="W1368" i="1"/>
  <c r="V1368" i="1"/>
  <c r="U1368" i="1"/>
  <c r="T1368" i="1"/>
  <c r="S1368" i="1"/>
  <c r="R1368" i="1"/>
  <c r="Q1368" i="1"/>
  <c r="P1368" i="1"/>
  <c r="AP1367" i="1"/>
  <c r="AL1367" i="1"/>
  <c r="AI1367" i="1"/>
  <c r="AB1367" i="1"/>
  <c r="AA1367" i="1"/>
  <c r="Y1367" i="1"/>
  <c r="X1367" i="1"/>
  <c r="W1367" i="1"/>
  <c r="V1367" i="1"/>
  <c r="U1367" i="1"/>
  <c r="T1367" i="1"/>
  <c r="S1367" i="1"/>
  <c r="R1367" i="1"/>
  <c r="Q1367" i="1"/>
  <c r="P1367" i="1"/>
  <c r="AP1366" i="1"/>
  <c r="AL1366" i="1"/>
  <c r="AI1366" i="1"/>
  <c r="AB1366" i="1"/>
  <c r="AA1366" i="1"/>
  <c r="Y1366" i="1"/>
  <c r="X1366" i="1"/>
  <c r="W1366" i="1"/>
  <c r="V1366" i="1"/>
  <c r="U1366" i="1"/>
  <c r="T1366" i="1"/>
  <c r="S1366" i="1"/>
  <c r="R1366" i="1"/>
  <c r="Q1366" i="1"/>
  <c r="P1366" i="1"/>
  <c r="AP1365" i="1"/>
  <c r="AL1365" i="1"/>
  <c r="AI1365" i="1"/>
  <c r="AB1365" i="1"/>
  <c r="AA1365" i="1"/>
  <c r="Y1365" i="1"/>
  <c r="X1365" i="1"/>
  <c r="W1365" i="1"/>
  <c r="V1365" i="1"/>
  <c r="U1365" i="1"/>
  <c r="T1365" i="1"/>
  <c r="S1365" i="1"/>
  <c r="R1365" i="1"/>
  <c r="Q1365" i="1"/>
  <c r="P1365" i="1"/>
  <c r="AP1364" i="1"/>
  <c r="AL1364" i="1"/>
  <c r="AI1364" i="1"/>
  <c r="AB1364" i="1"/>
  <c r="AA1364" i="1"/>
  <c r="Y1364" i="1"/>
  <c r="X1364" i="1"/>
  <c r="W1364" i="1"/>
  <c r="V1364" i="1"/>
  <c r="U1364" i="1"/>
  <c r="T1364" i="1"/>
  <c r="S1364" i="1"/>
  <c r="R1364" i="1"/>
  <c r="Q1364" i="1"/>
  <c r="P1364" i="1"/>
  <c r="AP1363" i="1"/>
  <c r="AL1363" i="1"/>
  <c r="AI1363" i="1"/>
  <c r="AB1363" i="1"/>
  <c r="AA1363" i="1"/>
  <c r="Y1363" i="1"/>
  <c r="X1363" i="1"/>
  <c r="W1363" i="1"/>
  <c r="V1363" i="1"/>
  <c r="U1363" i="1"/>
  <c r="T1363" i="1"/>
  <c r="S1363" i="1"/>
  <c r="R1363" i="1"/>
  <c r="Q1363" i="1"/>
  <c r="P1363" i="1"/>
  <c r="AP1362" i="1"/>
  <c r="AL1362" i="1"/>
  <c r="AI1362" i="1"/>
  <c r="AB1362" i="1"/>
  <c r="AA1362" i="1"/>
  <c r="Y1362" i="1"/>
  <c r="X1362" i="1"/>
  <c r="W1362" i="1"/>
  <c r="V1362" i="1"/>
  <c r="U1362" i="1"/>
  <c r="T1362" i="1"/>
  <c r="S1362" i="1"/>
  <c r="R1362" i="1"/>
  <c r="Q1362" i="1"/>
  <c r="P1362" i="1"/>
  <c r="AP1361" i="1"/>
  <c r="AL1361" i="1"/>
  <c r="AI1361" i="1"/>
  <c r="AB1361" i="1"/>
  <c r="AA1361" i="1"/>
  <c r="Y1361" i="1"/>
  <c r="X1361" i="1"/>
  <c r="W1361" i="1"/>
  <c r="V1361" i="1"/>
  <c r="U1361" i="1"/>
  <c r="T1361" i="1"/>
  <c r="S1361" i="1"/>
  <c r="R1361" i="1"/>
  <c r="Q1361" i="1"/>
  <c r="P1361" i="1"/>
  <c r="AP1360" i="1"/>
  <c r="AL1360" i="1"/>
  <c r="AI1360" i="1"/>
  <c r="AB1360" i="1"/>
  <c r="AA1360" i="1"/>
  <c r="Y1360" i="1"/>
  <c r="X1360" i="1"/>
  <c r="W1360" i="1"/>
  <c r="V1360" i="1"/>
  <c r="U1360" i="1"/>
  <c r="T1360" i="1"/>
  <c r="S1360" i="1"/>
  <c r="R1360" i="1"/>
  <c r="Q1360" i="1"/>
  <c r="P1360" i="1"/>
  <c r="AP1359" i="1"/>
  <c r="AL1359" i="1"/>
  <c r="AI1359" i="1"/>
  <c r="AB1359" i="1"/>
  <c r="AA1359" i="1"/>
  <c r="Y1359" i="1"/>
  <c r="X1359" i="1"/>
  <c r="W1359" i="1"/>
  <c r="V1359" i="1"/>
  <c r="U1359" i="1"/>
  <c r="T1359" i="1"/>
  <c r="S1359" i="1"/>
  <c r="R1359" i="1"/>
  <c r="Q1359" i="1"/>
  <c r="P1359" i="1"/>
  <c r="AP1358" i="1"/>
  <c r="AL1358" i="1"/>
  <c r="AI1358" i="1"/>
  <c r="AB1358" i="1"/>
  <c r="AA1358" i="1"/>
  <c r="Y1358" i="1"/>
  <c r="X1358" i="1"/>
  <c r="W1358" i="1"/>
  <c r="V1358" i="1"/>
  <c r="U1358" i="1"/>
  <c r="T1358" i="1"/>
  <c r="S1358" i="1"/>
  <c r="R1358" i="1"/>
  <c r="Q1358" i="1"/>
  <c r="P1358" i="1"/>
  <c r="AP1357" i="1"/>
  <c r="AL1357" i="1"/>
  <c r="AI1357" i="1"/>
  <c r="AB1357" i="1"/>
  <c r="AA1357" i="1"/>
  <c r="Y1357" i="1"/>
  <c r="X1357" i="1"/>
  <c r="W1357" i="1"/>
  <c r="V1357" i="1"/>
  <c r="U1357" i="1"/>
  <c r="T1357" i="1"/>
  <c r="S1357" i="1"/>
  <c r="R1357" i="1"/>
  <c r="Q1357" i="1"/>
  <c r="P1357" i="1"/>
  <c r="AP1356" i="1"/>
  <c r="AL1356" i="1"/>
  <c r="AI1356" i="1"/>
  <c r="AB1356" i="1"/>
  <c r="AA1356" i="1"/>
  <c r="Y1356" i="1"/>
  <c r="X1356" i="1"/>
  <c r="W1356" i="1"/>
  <c r="V1356" i="1"/>
  <c r="U1356" i="1"/>
  <c r="T1356" i="1"/>
  <c r="S1356" i="1"/>
  <c r="R1356" i="1"/>
  <c r="Q1356" i="1"/>
  <c r="P1356" i="1"/>
  <c r="AP1355" i="1"/>
  <c r="AL1355" i="1"/>
  <c r="AI1355" i="1"/>
  <c r="AB1355" i="1"/>
  <c r="AA1355" i="1"/>
  <c r="Y1355" i="1"/>
  <c r="X1355" i="1"/>
  <c r="W1355" i="1"/>
  <c r="V1355" i="1"/>
  <c r="U1355" i="1"/>
  <c r="T1355" i="1"/>
  <c r="S1355" i="1"/>
  <c r="R1355" i="1"/>
  <c r="Q1355" i="1"/>
  <c r="P1355" i="1"/>
  <c r="AP1354" i="1"/>
  <c r="AL1354" i="1"/>
  <c r="AI1354" i="1"/>
  <c r="AB1354" i="1"/>
  <c r="AA1354" i="1"/>
  <c r="Y1354" i="1"/>
  <c r="X1354" i="1"/>
  <c r="W1354" i="1"/>
  <c r="V1354" i="1"/>
  <c r="U1354" i="1"/>
  <c r="T1354" i="1"/>
  <c r="S1354" i="1"/>
  <c r="R1354" i="1"/>
  <c r="Q1354" i="1"/>
  <c r="P1354" i="1"/>
  <c r="AP1353" i="1"/>
  <c r="AL1353" i="1"/>
  <c r="AI1353" i="1"/>
  <c r="AB1353" i="1"/>
  <c r="AA1353" i="1"/>
  <c r="Y1353" i="1"/>
  <c r="X1353" i="1"/>
  <c r="W1353" i="1"/>
  <c r="V1353" i="1"/>
  <c r="U1353" i="1"/>
  <c r="T1353" i="1"/>
  <c r="S1353" i="1"/>
  <c r="R1353" i="1"/>
  <c r="Q1353" i="1"/>
  <c r="P1353" i="1"/>
  <c r="AP1352" i="1"/>
  <c r="AL1352" i="1"/>
  <c r="AI1352" i="1"/>
  <c r="AB1352" i="1"/>
  <c r="AA1352" i="1"/>
  <c r="Y1352" i="1"/>
  <c r="X1352" i="1"/>
  <c r="W1352" i="1"/>
  <c r="V1352" i="1"/>
  <c r="U1352" i="1"/>
  <c r="T1352" i="1"/>
  <c r="S1352" i="1"/>
  <c r="R1352" i="1"/>
  <c r="Q1352" i="1"/>
  <c r="P1352" i="1"/>
  <c r="AP1351" i="1"/>
  <c r="AL1351" i="1"/>
  <c r="AI1351" i="1"/>
  <c r="AB1351" i="1"/>
  <c r="AA1351" i="1"/>
  <c r="Y1351" i="1"/>
  <c r="X1351" i="1"/>
  <c r="W1351" i="1"/>
  <c r="V1351" i="1"/>
  <c r="U1351" i="1"/>
  <c r="T1351" i="1"/>
  <c r="S1351" i="1"/>
  <c r="R1351" i="1"/>
  <c r="Q1351" i="1"/>
  <c r="P1351" i="1"/>
  <c r="AP1350" i="1"/>
  <c r="AL1350" i="1"/>
  <c r="AI1350" i="1"/>
  <c r="AB1350" i="1"/>
  <c r="AA1350" i="1"/>
  <c r="Y1350" i="1"/>
  <c r="X1350" i="1"/>
  <c r="W1350" i="1"/>
  <c r="V1350" i="1"/>
  <c r="U1350" i="1"/>
  <c r="T1350" i="1"/>
  <c r="S1350" i="1"/>
  <c r="R1350" i="1"/>
  <c r="Q1350" i="1"/>
  <c r="P1350" i="1"/>
  <c r="AP1349" i="1"/>
  <c r="AL1349" i="1"/>
  <c r="AI1349" i="1"/>
  <c r="AB1349" i="1"/>
  <c r="AA1349" i="1"/>
  <c r="Y1349" i="1"/>
  <c r="X1349" i="1"/>
  <c r="W1349" i="1"/>
  <c r="V1349" i="1"/>
  <c r="U1349" i="1"/>
  <c r="T1349" i="1"/>
  <c r="S1349" i="1"/>
  <c r="R1349" i="1"/>
  <c r="Q1349" i="1"/>
  <c r="P1349" i="1"/>
  <c r="AP1348" i="1"/>
  <c r="AL1348" i="1"/>
  <c r="AI1348" i="1"/>
  <c r="AB1348" i="1"/>
  <c r="AA1348" i="1"/>
  <c r="Y1348" i="1"/>
  <c r="X1348" i="1"/>
  <c r="W1348" i="1"/>
  <c r="V1348" i="1"/>
  <c r="U1348" i="1"/>
  <c r="T1348" i="1"/>
  <c r="S1348" i="1"/>
  <c r="R1348" i="1"/>
  <c r="Q1348" i="1"/>
  <c r="P1348" i="1"/>
  <c r="AP1347" i="1"/>
  <c r="AL1347" i="1"/>
  <c r="AI1347" i="1"/>
  <c r="AB1347" i="1"/>
  <c r="AA1347" i="1"/>
  <c r="Y1347" i="1"/>
  <c r="X1347" i="1"/>
  <c r="W1347" i="1"/>
  <c r="V1347" i="1"/>
  <c r="U1347" i="1"/>
  <c r="T1347" i="1"/>
  <c r="S1347" i="1"/>
  <c r="R1347" i="1"/>
  <c r="Q1347" i="1"/>
  <c r="P1347" i="1"/>
  <c r="AP1346" i="1"/>
  <c r="AL1346" i="1"/>
  <c r="AI1346" i="1"/>
  <c r="AB1346" i="1"/>
  <c r="AA1346" i="1"/>
  <c r="Y1346" i="1"/>
  <c r="X1346" i="1"/>
  <c r="W1346" i="1"/>
  <c r="V1346" i="1"/>
  <c r="U1346" i="1"/>
  <c r="T1346" i="1"/>
  <c r="S1346" i="1"/>
  <c r="R1346" i="1"/>
  <c r="Q1346" i="1"/>
  <c r="P1346" i="1"/>
  <c r="AP1345" i="1"/>
  <c r="AL1345" i="1"/>
  <c r="AI1345" i="1"/>
  <c r="AB1345" i="1"/>
  <c r="AA1345" i="1"/>
  <c r="Y1345" i="1"/>
  <c r="X1345" i="1"/>
  <c r="W1345" i="1"/>
  <c r="V1345" i="1"/>
  <c r="U1345" i="1"/>
  <c r="T1345" i="1"/>
  <c r="S1345" i="1"/>
  <c r="R1345" i="1"/>
  <c r="Q1345" i="1"/>
  <c r="P1345" i="1"/>
  <c r="AP1344" i="1"/>
  <c r="AL1344" i="1"/>
  <c r="AI1344" i="1"/>
  <c r="AB1344" i="1"/>
  <c r="AA1344" i="1"/>
  <c r="Y1344" i="1"/>
  <c r="X1344" i="1"/>
  <c r="W1344" i="1"/>
  <c r="V1344" i="1"/>
  <c r="U1344" i="1"/>
  <c r="T1344" i="1"/>
  <c r="S1344" i="1"/>
  <c r="R1344" i="1"/>
  <c r="Q1344" i="1"/>
  <c r="P1344" i="1"/>
  <c r="AP1343" i="1"/>
  <c r="AL1343" i="1"/>
  <c r="AI1343" i="1"/>
  <c r="AB1343" i="1"/>
  <c r="AA1343" i="1"/>
  <c r="Y1343" i="1"/>
  <c r="X1343" i="1"/>
  <c r="W1343" i="1"/>
  <c r="V1343" i="1"/>
  <c r="U1343" i="1"/>
  <c r="T1343" i="1"/>
  <c r="S1343" i="1"/>
  <c r="R1343" i="1"/>
  <c r="Q1343" i="1"/>
  <c r="P1343" i="1"/>
  <c r="AP1342" i="1"/>
  <c r="AL1342" i="1"/>
  <c r="AI1342" i="1"/>
  <c r="AB1342" i="1"/>
  <c r="AA1342" i="1"/>
  <c r="Y1342" i="1"/>
  <c r="X1342" i="1"/>
  <c r="W1342" i="1"/>
  <c r="V1342" i="1"/>
  <c r="U1342" i="1"/>
  <c r="T1342" i="1"/>
  <c r="S1342" i="1"/>
  <c r="R1342" i="1"/>
  <c r="Q1342" i="1"/>
  <c r="P1342" i="1"/>
  <c r="AP1341" i="1"/>
  <c r="AL1341" i="1"/>
  <c r="AI1341" i="1"/>
  <c r="AB1341" i="1"/>
  <c r="AA1341" i="1"/>
  <c r="Y1341" i="1"/>
  <c r="X1341" i="1"/>
  <c r="W1341" i="1"/>
  <c r="V1341" i="1"/>
  <c r="U1341" i="1"/>
  <c r="T1341" i="1"/>
  <c r="S1341" i="1"/>
  <c r="R1341" i="1"/>
  <c r="Q1341" i="1"/>
  <c r="P1341" i="1"/>
  <c r="AP1340" i="1"/>
  <c r="AL1340" i="1"/>
  <c r="AI1340" i="1"/>
  <c r="AB1340" i="1"/>
  <c r="AA1340" i="1"/>
  <c r="Y1340" i="1"/>
  <c r="X1340" i="1"/>
  <c r="W1340" i="1"/>
  <c r="V1340" i="1"/>
  <c r="U1340" i="1"/>
  <c r="T1340" i="1"/>
  <c r="S1340" i="1"/>
  <c r="R1340" i="1"/>
  <c r="Q1340" i="1"/>
  <c r="P1340" i="1"/>
  <c r="AP1339" i="1"/>
  <c r="AL1339" i="1"/>
  <c r="AI1339" i="1"/>
  <c r="AB1339" i="1"/>
  <c r="AA1339" i="1"/>
  <c r="Y1339" i="1"/>
  <c r="X1339" i="1"/>
  <c r="W1339" i="1"/>
  <c r="V1339" i="1"/>
  <c r="U1339" i="1"/>
  <c r="T1339" i="1"/>
  <c r="S1339" i="1"/>
  <c r="R1339" i="1"/>
  <c r="Q1339" i="1"/>
  <c r="P1339" i="1"/>
  <c r="AP1338" i="1"/>
  <c r="AL1338" i="1"/>
  <c r="AI1338" i="1"/>
  <c r="AB1338" i="1"/>
  <c r="AA1338" i="1"/>
  <c r="Y1338" i="1"/>
  <c r="X1338" i="1"/>
  <c r="W1338" i="1"/>
  <c r="V1338" i="1"/>
  <c r="U1338" i="1"/>
  <c r="T1338" i="1"/>
  <c r="S1338" i="1"/>
  <c r="R1338" i="1"/>
  <c r="Q1338" i="1"/>
  <c r="P1338" i="1"/>
  <c r="AP1337" i="1"/>
  <c r="AL1337" i="1"/>
  <c r="AI1337" i="1"/>
  <c r="AB1337" i="1"/>
  <c r="AA1337" i="1"/>
  <c r="Y1337" i="1"/>
  <c r="X1337" i="1"/>
  <c r="W1337" i="1"/>
  <c r="V1337" i="1"/>
  <c r="U1337" i="1"/>
  <c r="T1337" i="1"/>
  <c r="S1337" i="1"/>
  <c r="R1337" i="1"/>
  <c r="Q1337" i="1"/>
  <c r="P1337" i="1"/>
  <c r="AP1336" i="1"/>
  <c r="AL1336" i="1"/>
  <c r="AI1336" i="1"/>
  <c r="AB1336" i="1"/>
  <c r="AA1336" i="1"/>
  <c r="Y1336" i="1"/>
  <c r="X1336" i="1"/>
  <c r="W1336" i="1"/>
  <c r="V1336" i="1"/>
  <c r="U1336" i="1"/>
  <c r="T1336" i="1"/>
  <c r="S1336" i="1"/>
  <c r="R1336" i="1"/>
  <c r="Q1336" i="1"/>
  <c r="P1336" i="1"/>
  <c r="AP1335" i="1"/>
  <c r="AL1335" i="1"/>
  <c r="AI1335" i="1"/>
  <c r="AB1335" i="1"/>
  <c r="AA1335" i="1"/>
  <c r="Y1335" i="1"/>
  <c r="X1335" i="1"/>
  <c r="W1335" i="1"/>
  <c r="V1335" i="1"/>
  <c r="U1335" i="1"/>
  <c r="T1335" i="1"/>
  <c r="S1335" i="1"/>
  <c r="R1335" i="1"/>
  <c r="Q1335" i="1"/>
  <c r="P1335" i="1"/>
  <c r="AP1334" i="1"/>
  <c r="AL1334" i="1"/>
  <c r="AI1334" i="1"/>
  <c r="AB1334" i="1"/>
  <c r="AA1334" i="1"/>
  <c r="Y1334" i="1"/>
  <c r="X1334" i="1"/>
  <c r="W1334" i="1"/>
  <c r="V1334" i="1"/>
  <c r="U1334" i="1"/>
  <c r="T1334" i="1"/>
  <c r="S1334" i="1"/>
  <c r="R1334" i="1"/>
  <c r="Q1334" i="1"/>
  <c r="P1334" i="1"/>
  <c r="AP1333" i="1"/>
  <c r="AL1333" i="1"/>
  <c r="AI1333" i="1"/>
  <c r="AB1333" i="1"/>
  <c r="AA1333" i="1"/>
  <c r="Y1333" i="1"/>
  <c r="X1333" i="1"/>
  <c r="W1333" i="1"/>
  <c r="V1333" i="1"/>
  <c r="U1333" i="1"/>
  <c r="T1333" i="1"/>
  <c r="S1333" i="1"/>
  <c r="R1333" i="1"/>
  <c r="Q1333" i="1"/>
  <c r="P1333" i="1"/>
  <c r="AP1332" i="1"/>
  <c r="AL1332" i="1"/>
  <c r="AI1332" i="1"/>
  <c r="AB1332" i="1"/>
  <c r="AA1332" i="1"/>
  <c r="Y1332" i="1"/>
  <c r="X1332" i="1"/>
  <c r="W1332" i="1"/>
  <c r="V1332" i="1"/>
  <c r="U1332" i="1"/>
  <c r="T1332" i="1"/>
  <c r="S1332" i="1"/>
  <c r="R1332" i="1"/>
  <c r="Q1332" i="1"/>
  <c r="P1332" i="1"/>
  <c r="AP1331" i="1"/>
  <c r="AL1331" i="1"/>
  <c r="AI1331" i="1"/>
  <c r="AB1331" i="1"/>
  <c r="AA1331" i="1"/>
  <c r="Y1331" i="1"/>
  <c r="X1331" i="1"/>
  <c r="W1331" i="1"/>
  <c r="V1331" i="1"/>
  <c r="U1331" i="1"/>
  <c r="T1331" i="1"/>
  <c r="S1331" i="1"/>
  <c r="R1331" i="1"/>
  <c r="Q1331" i="1"/>
  <c r="P1331" i="1"/>
  <c r="AP1330" i="1"/>
  <c r="AL1330" i="1"/>
  <c r="AI1330" i="1"/>
  <c r="AB1330" i="1"/>
  <c r="AA1330" i="1"/>
  <c r="Y1330" i="1"/>
  <c r="X1330" i="1"/>
  <c r="W1330" i="1"/>
  <c r="V1330" i="1"/>
  <c r="U1330" i="1"/>
  <c r="T1330" i="1"/>
  <c r="S1330" i="1"/>
  <c r="R1330" i="1"/>
  <c r="Q1330" i="1"/>
  <c r="P1330" i="1"/>
  <c r="AP1329" i="1"/>
  <c r="AL1329" i="1"/>
  <c r="AI1329" i="1"/>
  <c r="AB1329" i="1"/>
  <c r="AA1329" i="1"/>
  <c r="Y1329" i="1"/>
  <c r="X1329" i="1"/>
  <c r="W1329" i="1"/>
  <c r="V1329" i="1"/>
  <c r="U1329" i="1"/>
  <c r="T1329" i="1"/>
  <c r="S1329" i="1"/>
  <c r="R1329" i="1"/>
  <c r="Q1329" i="1"/>
  <c r="P1329" i="1"/>
  <c r="AP1328" i="1"/>
  <c r="AL1328" i="1"/>
  <c r="AI1328" i="1"/>
  <c r="AB1328" i="1"/>
  <c r="AA1328" i="1"/>
  <c r="Y1328" i="1"/>
  <c r="X1328" i="1"/>
  <c r="W1328" i="1"/>
  <c r="V1328" i="1"/>
  <c r="U1328" i="1"/>
  <c r="T1328" i="1"/>
  <c r="S1328" i="1"/>
  <c r="R1328" i="1"/>
  <c r="Q1328" i="1"/>
  <c r="P1328" i="1"/>
  <c r="AP1327" i="1"/>
  <c r="AL1327" i="1"/>
  <c r="AI1327" i="1"/>
  <c r="AB1327" i="1"/>
  <c r="AA1327" i="1"/>
  <c r="Y1327" i="1"/>
  <c r="X1327" i="1"/>
  <c r="W1327" i="1"/>
  <c r="V1327" i="1"/>
  <c r="U1327" i="1"/>
  <c r="T1327" i="1"/>
  <c r="S1327" i="1"/>
  <c r="R1327" i="1"/>
  <c r="Q1327" i="1"/>
  <c r="P1327" i="1"/>
  <c r="AP1326" i="1"/>
  <c r="AL1326" i="1"/>
  <c r="AI1326" i="1"/>
  <c r="AB1326" i="1"/>
  <c r="AA1326" i="1"/>
  <c r="Y1326" i="1"/>
  <c r="X1326" i="1"/>
  <c r="W1326" i="1"/>
  <c r="V1326" i="1"/>
  <c r="U1326" i="1"/>
  <c r="T1326" i="1"/>
  <c r="S1326" i="1"/>
  <c r="R1326" i="1"/>
  <c r="Q1326" i="1"/>
  <c r="P1326" i="1"/>
  <c r="AP1325" i="1"/>
  <c r="AL1325" i="1"/>
  <c r="AI1325" i="1"/>
  <c r="AB1325" i="1"/>
  <c r="AA1325" i="1"/>
  <c r="Y1325" i="1"/>
  <c r="X1325" i="1"/>
  <c r="W1325" i="1"/>
  <c r="V1325" i="1"/>
  <c r="U1325" i="1"/>
  <c r="T1325" i="1"/>
  <c r="S1325" i="1"/>
  <c r="R1325" i="1"/>
  <c r="Q1325" i="1"/>
  <c r="P1325" i="1"/>
  <c r="AP1324" i="1"/>
  <c r="AL1324" i="1"/>
  <c r="AI1324" i="1"/>
  <c r="AB1324" i="1"/>
  <c r="AA1324" i="1"/>
  <c r="Y1324" i="1"/>
  <c r="X1324" i="1"/>
  <c r="W1324" i="1"/>
  <c r="V1324" i="1"/>
  <c r="U1324" i="1"/>
  <c r="T1324" i="1"/>
  <c r="S1324" i="1"/>
  <c r="R1324" i="1"/>
  <c r="Q1324" i="1"/>
  <c r="P1324" i="1"/>
  <c r="AP1323" i="1"/>
  <c r="AL1323" i="1"/>
  <c r="AI1323" i="1"/>
  <c r="AB1323" i="1"/>
  <c r="AA1323" i="1"/>
  <c r="Y1323" i="1"/>
  <c r="X1323" i="1"/>
  <c r="W1323" i="1"/>
  <c r="V1323" i="1"/>
  <c r="U1323" i="1"/>
  <c r="T1323" i="1"/>
  <c r="S1323" i="1"/>
  <c r="R1323" i="1"/>
  <c r="Q1323" i="1"/>
  <c r="P1323" i="1"/>
  <c r="AP1322" i="1"/>
  <c r="AL1322" i="1"/>
  <c r="AI1322" i="1"/>
  <c r="AB1322" i="1"/>
  <c r="AA1322" i="1"/>
  <c r="Y1322" i="1"/>
  <c r="X1322" i="1"/>
  <c r="W1322" i="1"/>
  <c r="V1322" i="1"/>
  <c r="U1322" i="1"/>
  <c r="T1322" i="1"/>
  <c r="S1322" i="1"/>
  <c r="R1322" i="1"/>
  <c r="Q1322" i="1"/>
  <c r="P1322" i="1"/>
  <c r="AP1321" i="1"/>
  <c r="AL1321" i="1"/>
  <c r="AI1321" i="1"/>
  <c r="AB1321" i="1"/>
  <c r="AA1321" i="1"/>
  <c r="Y1321" i="1"/>
  <c r="X1321" i="1"/>
  <c r="W1321" i="1"/>
  <c r="V1321" i="1"/>
  <c r="U1321" i="1"/>
  <c r="T1321" i="1"/>
  <c r="S1321" i="1"/>
  <c r="R1321" i="1"/>
  <c r="Q1321" i="1"/>
  <c r="P1321" i="1"/>
  <c r="AP1320" i="1"/>
  <c r="AL1320" i="1"/>
  <c r="AI1320" i="1"/>
  <c r="AB1320" i="1"/>
  <c r="AA1320" i="1"/>
  <c r="Y1320" i="1"/>
  <c r="X1320" i="1"/>
  <c r="W1320" i="1"/>
  <c r="V1320" i="1"/>
  <c r="U1320" i="1"/>
  <c r="T1320" i="1"/>
  <c r="S1320" i="1"/>
  <c r="R1320" i="1"/>
  <c r="Q1320" i="1"/>
  <c r="P1320" i="1"/>
  <c r="AP1319" i="1"/>
  <c r="AL1319" i="1"/>
  <c r="AI1319" i="1"/>
  <c r="AB1319" i="1"/>
  <c r="AA1319" i="1"/>
  <c r="Y1319" i="1"/>
  <c r="X1319" i="1"/>
  <c r="W1319" i="1"/>
  <c r="V1319" i="1"/>
  <c r="U1319" i="1"/>
  <c r="T1319" i="1"/>
  <c r="S1319" i="1"/>
  <c r="R1319" i="1"/>
  <c r="Q1319" i="1"/>
  <c r="P1319" i="1"/>
  <c r="AP1318" i="1"/>
  <c r="AL1318" i="1"/>
  <c r="AI1318" i="1"/>
  <c r="AB1318" i="1"/>
  <c r="AA1318" i="1"/>
  <c r="Y1318" i="1"/>
  <c r="X1318" i="1"/>
  <c r="W1318" i="1"/>
  <c r="V1318" i="1"/>
  <c r="U1318" i="1"/>
  <c r="T1318" i="1"/>
  <c r="S1318" i="1"/>
  <c r="R1318" i="1"/>
  <c r="Q1318" i="1"/>
  <c r="P1318" i="1"/>
  <c r="AP1317" i="1"/>
  <c r="AL1317" i="1"/>
  <c r="AI1317" i="1"/>
  <c r="AB1317" i="1"/>
  <c r="AA1317" i="1"/>
  <c r="Y1317" i="1"/>
  <c r="X1317" i="1"/>
  <c r="W1317" i="1"/>
  <c r="V1317" i="1"/>
  <c r="U1317" i="1"/>
  <c r="T1317" i="1"/>
  <c r="S1317" i="1"/>
  <c r="R1317" i="1"/>
  <c r="Q1317" i="1"/>
  <c r="P1317" i="1"/>
  <c r="AP1316" i="1"/>
  <c r="AL1316" i="1"/>
  <c r="AI1316" i="1"/>
  <c r="AB1316" i="1"/>
  <c r="AA1316" i="1"/>
  <c r="Y1316" i="1"/>
  <c r="X1316" i="1"/>
  <c r="W1316" i="1"/>
  <c r="V1316" i="1"/>
  <c r="U1316" i="1"/>
  <c r="T1316" i="1"/>
  <c r="S1316" i="1"/>
  <c r="R1316" i="1"/>
  <c r="Q1316" i="1"/>
  <c r="P1316" i="1"/>
  <c r="AP1315" i="1"/>
  <c r="AL1315" i="1"/>
  <c r="AI1315" i="1"/>
  <c r="AB1315" i="1"/>
  <c r="AA1315" i="1"/>
  <c r="Y1315" i="1"/>
  <c r="X1315" i="1"/>
  <c r="W1315" i="1"/>
  <c r="V1315" i="1"/>
  <c r="U1315" i="1"/>
  <c r="T1315" i="1"/>
  <c r="S1315" i="1"/>
  <c r="R1315" i="1"/>
  <c r="Q1315" i="1"/>
  <c r="P1315" i="1"/>
  <c r="AP1314" i="1"/>
  <c r="AL1314" i="1"/>
  <c r="AI1314" i="1"/>
  <c r="AB1314" i="1"/>
  <c r="AA1314" i="1"/>
  <c r="Y1314" i="1"/>
  <c r="X1314" i="1"/>
  <c r="W1314" i="1"/>
  <c r="V1314" i="1"/>
  <c r="U1314" i="1"/>
  <c r="T1314" i="1"/>
  <c r="S1314" i="1"/>
  <c r="R1314" i="1"/>
  <c r="Q1314" i="1"/>
  <c r="P1314" i="1"/>
  <c r="AP1313" i="1"/>
  <c r="AL1313" i="1"/>
  <c r="AI1313" i="1"/>
  <c r="AB1313" i="1"/>
  <c r="AA1313" i="1"/>
  <c r="Y1313" i="1"/>
  <c r="X1313" i="1"/>
  <c r="W1313" i="1"/>
  <c r="V1313" i="1"/>
  <c r="U1313" i="1"/>
  <c r="T1313" i="1"/>
  <c r="S1313" i="1"/>
  <c r="R1313" i="1"/>
  <c r="Q1313" i="1"/>
  <c r="P1313" i="1"/>
  <c r="AP1312" i="1"/>
  <c r="AL1312" i="1"/>
  <c r="AI1312" i="1"/>
  <c r="AB1312" i="1"/>
  <c r="AA1312" i="1"/>
  <c r="Y1312" i="1"/>
  <c r="X1312" i="1"/>
  <c r="W1312" i="1"/>
  <c r="V1312" i="1"/>
  <c r="U1312" i="1"/>
  <c r="T1312" i="1"/>
  <c r="S1312" i="1"/>
  <c r="R1312" i="1"/>
  <c r="Q1312" i="1"/>
  <c r="P1312" i="1"/>
  <c r="AP1311" i="1"/>
  <c r="AL1311" i="1"/>
  <c r="AI1311" i="1"/>
  <c r="AB1311" i="1"/>
  <c r="AA1311" i="1"/>
  <c r="Y1311" i="1"/>
  <c r="X1311" i="1"/>
  <c r="W1311" i="1"/>
  <c r="V1311" i="1"/>
  <c r="U1311" i="1"/>
  <c r="T1311" i="1"/>
  <c r="S1311" i="1"/>
  <c r="R1311" i="1"/>
  <c r="Q1311" i="1"/>
  <c r="P1311" i="1"/>
  <c r="AP1310" i="1"/>
  <c r="AL1310" i="1"/>
  <c r="AI1310" i="1"/>
  <c r="AB1310" i="1"/>
  <c r="AA1310" i="1"/>
  <c r="Y1310" i="1"/>
  <c r="X1310" i="1"/>
  <c r="W1310" i="1"/>
  <c r="V1310" i="1"/>
  <c r="U1310" i="1"/>
  <c r="T1310" i="1"/>
  <c r="S1310" i="1"/>
  <c r="R1310" i="1"/>
  <c r="Q1310" i="1"/>
  <c r="P1310" i="1"/>
  <c r="AP1309" i="1"/>
  <c r="AL1309" i="1"/>
  <c r="AI1309" i="1"/>
  <c r="AB1309" i="1"/>
  <c r="AA1309" i="1"/>
  <c r="Y1309" i="1"/>
  <c r="X1309" i="1"/>
  <c r="W1309" i="1"/>
  <c r="V1309" i="1"/>
  <c r="U1309" i="1"/>
  <c r="T1309" i="1"/>
  <c r="S1309" i="1"/>
  <c r="R1309" i="1"/>
  <c r="Q1309" i="1"/>
  <c r="P1309" i="1"/>
  <c r="AP1308" i="1"/>
  <c r="AL1308" i="1"/>
  <c r="AI1308" i="1"/>
  <c r="AB1308" i="1"/>
  <c r="AA1308" i="1"/>
  <c r="Y1308" i="1"/>
  <c r="X1308" i="1"/>
  <c r="W1308" i="1"/>
  <c r="V1308" i="1"/>
  <c r="U1308" i="1"/>
  <c r="T1308" i="1"/>
  <c r="S1308" i="1"/>
  <c r="R1308" i="1"/>
  <c r="Q1308" i="1"/>
  <c r="P1308" i="1"/>
  <c r="AP1307" i="1"/>
  <c r="AL1307" i="1"/>
  <c r="AI1307" i="1"/>
  <c r="AB1307" i="1"/>
  <c r="AA1307" i="1"/>
  <c r="Y1307" i="1"/>
  <c r="X1307" i="1"/>
  <c r="W1307" i="1"/>
  <c r="V1307" i="1"/>
  <c r="U1307" i="1"/>
  <c r="T1307" i="1"/>
  <c r="S1307" i="1"/>
  <c r="R1307" i="1"/>
  <c r="Q1307" i="1"/>
  <c r="P1307" i="1"/>
  <c r="AP1306" i="1"/>
  <c r="AL1306" i="1"/>
  <c r="AI1306" i="1"/>
  <c r="AB1306" i="1"/>
  <c r="AA1306" i="1"/>
  <c r="Y1306" i="1"/>
  <c r="X1306" i="1"/>
  <c r="W1306" i="1"/>
  <c r="V1306" i="1"/>
  <c r="U1306" i="1"/>
  <c r="T1306" i="1"/>
  <c r="S1306" i="1"/>
  <c r="R1306" i="1"/>
  <c r="Q1306" i="1"/>
  <c r="P1306" i="1"/>
  <c r="AP1305" i="1"/>
  <c r="AL1305" i="1"/>
  <c r="AI1305" i="1"/>
  <c r="AB1305" i="1"/>
  <c r="AA1305" i="1"/>
  <c r="Y1305" i="1"/>
  <c r="X1305" i="1"/>
  <c r="W1305" i="1"/>
  <c r="V1305" i="1"/>
  <c r="U1305" i="1"/>
  <c r="T1305" i="1"/>
  <c r="S1305" i="1"/>
  <c r="R1305" i="1"/>
  <c r="Q1305" i="1"/>
  <c r="P1305" i="1"/>
  <c r="AP1304" i="1"/>
  <c r="AL1304" i="1"/>
  <c r="AI1304" i="1"/>
  <c r="AB1304" i="1"/>
  <c r="AA1304" i="1"/>
  <c r="Y1304" i="1"/>
  <c r="X1304" i="1"/>
  <c r="W1304" i="1"/>
  <c r="V1304" i="1"/>
  <c r="U1304" i="1"/>
  <c r="T1304" i="1"/>
  <c r="S1304" i="1"/>
  <c r="R1304" i="1"/>
  <c r="Q1304" i="1"/>
  <c r="P1304" i="1"/>
  <c r="AP1303" i="1"/>
  <c r="AL1303" i="1"/>
  <c r="AI1303" i="1"/>
  <c r="AB1303" i="1"/>
  <c r="AA1303" i="1"/>
  <c r="Y1303" i="1"/>
  <c r="X1303" i="1"/>
  <c r="W1303" i="1"/>
  <c r="V1303" i="1"/>
  <c r="U1303" i="1"/>
  <c r="T1303" i="1"/>
  <c r="S1303" i="1"/>
  <c r="R1303" i="1"/>
  <c r="Q1303" i="1"/>
  <c r="P1303" i="1"/>
  <c r="AP1302" i="1"/>
  <c r="AL1302" i="1"/>
  <c r="AI1302" i="1"/>
  <c r="AB1302" i="1"/>
  <c r="AA1302" i="1"/>
  <c r="Y1302" i="1"/>
  <c r="X1302" i="1"/>
  <c r="W1302" i="1"/>
  <c r="V1302" i="1"/>
  <c r="U1302" i="1"/>
  <c r="T1302" i="1"/>
  <c r="S1302" i="1"/>
  <c r="R1302" i="1"/>
  <c r="Q1302" i="1"/>
  <c r="P1302" i="1"/>
  <c r="AP1301" i="1"/>
  <c r="AL1301" i="1"/>
  <c r="AI1301" i="1"/>
  <c r="AB1301" i="1"/>
  <c r="AA1301" i="1"/>
  <c r="Y1301" i="1"/>
  <c r="X1301" i="1"/>
  <c r="W1301" i="1"/>
  <c r="V1301" i="1"/>
  <c r="U1301" i="1"/>
  <c r="T1301" i="1"/>
  <c r="S1301" i="1"/>
  <c r="R1301" i="1"/>
  <c r="Q1301" i="1"/>
  <c r="P1301" i="1"/>
  <c r="AP1300" i="1"/>
  <c r="AL1300" i="1"/>
  <c r="AI1300" i="1"/>
  <c r="AB1300" i="1"/>
  <c r="AA1300" i="1"/>
  <c r="Y1300" i="1"/>
  <c r="X1300" i="1"/>
  <c r="W1300" i="1"/>
  <c r="V1300" i="1"/>
  <c r="U1300" i="1"/>
  <c r="T1300" i="1"/>
  <c r="S1300" i="1"/>
  <c r="R1300" i="1"/>
  <c r="Q1300" i="1"/>
  <c r="P1300" i="1"/>
  <c r="AP1299" i="1"/>
  <c r="AL1299" i="1"/>
  <c r="AI1299" i="1"/>
  <c r="AB1299" i="1"/>
  <c r="AA1299" i="1"/>
  <c r="Y1299" i="1"/>
  <c r="X1299" i="1"/>
  <c r="W1299" i="1"/>
  <c r="V1299" i="1"/>
  <c r="U1299" i="1"/>
  <c r="T1299" i="1"/>
  <c r="S1299" i="1"/>
  <c r="R1299" i="1"/>
  <c r="Q1299" i="1"/>
  <c r="P1299" i="1"/>
  <c r="AP1298" i="1"/>
  <c r="AL1298" i="1"/>
  <c r="AI1298" i="1"/>
  <c r="AB1298" i="1"/>
  <c r="AA1298" i="1"/>
  <c r="Y1298" i="1"/>
  <c r="X1298" i="1"/>
  <c r="W1298" i="1"/>
  <c r="V1298" i="1"/>
  <c r="U1298" i="1"/>
  <c r="T1298" i="1"/>
  <c r="S1298" i="1"/>
  <c r="R1298" i="1"/>
  <c r="Q1298" i="1"/>
  <c r="P1298" i="1"/>
  <c r="AP1297" i="1"/>
  <c r="AL1297" i="1"/>
  <c r="AI1297" i="1"/>
  <c r="AB1297" i="1"/>
  <c r="AA1297" i="1"/>
  <c r="Y1297" i="1"/>
  <c r="X1297" i="1"/>
  <c r="W1297" i="1"/>
  <c r="V1297" i="1"/>
  <c r="U1297" i="1"/>
  <c r="T1297" i="1"/>
  <c r="S1297" i="1"/>
  <c r="R1297" i="1"/>
  <c r="Q1297" i="1"/>
  <c r="P1297" i="1"/>
  <c r="AP1296" i="1"/>
  <c r="AL1296" i="1"/>
  <c r="AI1296" i="1"/>
  <c r="AB1296" i="1"/>
  <c r="AA1296" i="1"/>
  <c r="Y1296" i="1"/>
  <c r="X1296" i="1"/>
  <c r="W1296" i="1"/>
  <c r="V1296" i="1"/>
  <c r="U1296" i="1"/>
  <c r="T1296" i="1"/>
  <c r="S1296" i="1"/>
  <c r="R1296" i="1"/>
  <c r="Q1296" i="1"/>
  <c r="P1296" i="1"/>
  <c r="AP1295" i="1"/>
  <c r="AL1295" i="1"/>
  <c r="AI1295" i="1"/>
  <c r="AB1295" i="1"/>
  <c r="AA1295" i="1"/>
  <c r="Y1295" i="1"/>
  <c r="X1295" i="1"/>
  <c r="W1295" i="1"/>
  <c r="V1295" i="1"/>
  <c r="U1295" i="1"/>
  <c r="T1295" i="1"/>
  <c r="S1295" i="1"/>
  <c r="R1295" i="1"/>
  <c r="Q1295" i="1"/>
  <c r="P1295" i="1"/>
  <c r="AP1294" i="1"/>
  <c r="AL1294" i="1"/>
  <c r="AI1294" i="1"/>
  <c r="AB1294" i="1"/>
  <c r="AA1294" i="1"/>
  <c r="Y1294" i="1"/>
  <c r="X1294" i="1"/>
  <c r="W1294" i="1"/>
  <c r="V1294" i="1"/>
  <c r="U1294" i="1"/>
  <c r="T1294" i="1"/>
  <c r="S1294" i="1"/>
  <c r="R1294" i="1"/>
  <c r="Q1294" i="1"/>
  <c r="P1294" i="1"/>
  <c r="AP1293" i="1"/>
  <c r="AL1293" i="1"/>
  <c r="AI1293" i="1"/>
  <c r="AB1293" i="1"/>
  <c r="AA1293" i="1"/>
  <c r="Y1293" i="1"/>
  <c r="X1293" i="1"/>
  <c r="W1293" i="1"/>
  <c r="V1293" i="1"/>
  <c r="U1293" i="1"/>
  <c r="T1293" i="1"/>
  <c r="S1293" i="1"/>
  <c r="R1293" i="1"/>
  <c r="Q1293" i="1"/>
  <c r="P1293" i="1"/>
  <c r="AP1292" i="1"/>
  <c r="AL1292" i="1"/>
  <c r="AI1292" i="1"/>
  <c r="AB1292" i="1"/>
  <c r="AA1292" i="1"/>
  <c r="Y1292" i="1"/>
  <c r="X1292" i="1"/>
  <c r="W1292" i="1"/>
  <c r="V1292" i="1"/>
  <c r="U1292" i="1"/>
  <c r="T1292" i="1"/>
  <c r="S1292" i="1"/>
  <c r="R1292" i="1"/>
  <c r="Q1292" i="1"/>
  <c r="P1292" i="1"/>
  <c r="AP1291" i="1"/>
  <c r="AL1291" i="1"/>
  <c r="AI1291" i="1"/>
  <c r="AB1291" i="1"/>
  <c r="AA1291" i="1"/>
  <c r="Y1291" i="1"/>
  <c r="X1291" i="1"/>
  <c r="W1291" i="1"/>
  <c r="V1291" i="1"/>
  <c r="U1291" i="1"/>
  <c r="T1291" i="1"/>
  <c r="S1291" i="1"/>
  <c r="R1291" i="1"/>
  <c r="Q1291" i="1"/>
  <c r="P1291" i="1"/>
  <c r="AP1290" i="1"/>
  <c r="AL1290" i="1"/>
  <c r="AI1290" i="1"/>
  <c r="AB1290" i="1"/>
  <c r="AA1290" i="1"/>
  <c r="Y1290" i="1"/>
  <c r="X1290" i="1"/>
  <c r="W1290" i="1"/>
  <c r="V1290" i="1"/>
  <c r="U1290" i="1"/>
  <c r="T1290" i="1"/>
  <c r="S1290" i="1"/>
  <c r="R1290" i="1"/>
  <c r="Q1290" i="1"/>
  <c r="P1290" i="1"/>
  <c r="AP1289" i="1"/>
  <c r="AL1289" i="1"/>
  <c r="AI1289" i="1"/>
  <c r="AB1289" i="1"/>
  <c r="AA1289" i="1"/>
  <c r="Y1289" i="1"/>
  <c r="X1289" i="1"/>
  <c r="W1289" i="1"/>
  <c r="V1289" i="1"/>
  <c r="U1289" i="1"/>
  <c r="T1289" i="1"/>
  <c r="S1289" i="1"/>
  <c r="R1289" i="1"/>
  <c r="Q1289" i="1"/>
  <c r="P1289" i="1"/>
  <c r="AP1288" i="1"/>
  <c r="AL1288" i="1"/>
  <c r="AI1288" i="1"/>
  <c r="AB1288" i="1"/>
  <c r="AA1288" i="1"/>
  <c r="Y1288" i="1"/>
  <c r="X1288" i="1"/>
  <c r="W1288" i="1"/>
  <c r="V1288" i="1"/>
  <c r="U1288" i="1"/>
  <c r="T1288" i="1"/>
  <c r="S1288" i="1"/>
  <c r="R1288" i="1"/>
  <c r="Q1288" i="1"/>
  <c r="P1288" i="1"/>
  <c r="AP1287" i="1"/>
  <c r="AL1287" i="1"/>
  <c r="AI1287" i="1"/>
  <c r="AB1287" i="1"/>
  <c r="AA1287" i="1"/>
  <c r="Y1287" i="1"/>
  <c r="X1287" i="1"/>
  <c r="W1287" i="1"/>
  <c r="V1287" i="1"/>
  <c r="U1287" i="1"/>
  <c r="T1287" i="1"/>
  <c r="S1287" i="1"/>
  <c r="R1287" i="1"/>
  <c r="Q1287" i="1"/>
  <c r="P1287" i="1"/>
  <c r="AP1286" i="1"/>
  <c r="AL1286" i="1"/>
  <c r="AI1286" i="1"/>
  <c r="AB1286" i="1"/>
  <c r="AA1286" i="1"/>
  <c r="Y1286" i="1"/>
  <c r="X1286" i="1"/>
  <c r="W1286" i="1"/>
  <c r="V1286" i="1"/>
  <c r="U1286" i="1"/>
  <c r="T1286" i="1"/>
  <c r="S1286" i="1"/>
  <c r="R1286" i="1"/>
  <c r="Q1286" i="1"/>
  <c r="P1286" i="1"/>
  <c r="AP1285" i="1"/>
  <c r="AL1285" i="1"/>
  <c r="AI1285" i="1"/>
  <c r="AB1285" i="1"/>
  <c r="AA1285" i="1"/>
  <c r="Y1285" i="1"/>
  <c r="X1285" i="1"/>
  <c r="W1285" i="1"/>
  <c r="V1285" i="1"/>
  <c r="U1285" i="1"/>
  <c r="T1285" i="1"/>
  <c r="S1285" i="1"/>
  <c r="R1285" i="1"/>
  <c r="Q1285" i="1"/>
  <c r="P1285" i="1"/>
  <c r="AP1284" i="1"/>
  <c r="AL1284" i="1"/>
  <c r="AI1284" i="1"/>
  <c r="AB1284" i="1"/>
  <c r="AA1284" i="1"/>
  <c r="Y1284" i="1"/>
  <c r="X1284" i="1"/>
  <c r="W1284" i="1"/>
  <c r="V1284" i="1"/>
  <c r="U1284" i="1"/>
  <c r="T1284" i="1"/>
  <c r="S1284" i="1"/>
  <c r="R1284" i="1"/>
  <c r="Q1284" i="1"/>
  <c r="P1284" i="1"/>
  <c r="AP1283" i="1"/>
  <c r="AL1283" i="1"/>
  <c r="AI1283" i="1"/>
  <c r="AB1283" i="1"/>
  <c r="AA1283" i="1"/>
  <c r="Y1283" i="1"/>
  <c r="X1283" i="1"/>
  <c r="W1283" i="1"/>
  <c r="V1283" i="1"/>
  <c r="U1283" i="1"/>
  <c r="T1283" i="1"/>
  <c r="S1283" i="1"/>
  <c r="R1283" i="1"/>
  <c r="Q1283" i="1"/>
  <c r="P1283" i="1"/>
  <c r="AP1282" i="1"/>
  <c r="AL1282" i="1"/>
  <c r="AI1282" i="1"/>
  <c r="AB1282" i="1"/>
  <c r="AA1282" i="1"/>
  <c r="Y1282" i="1"/>
  <c r="X1282" i="1"/>
  <c r="W1282" i="1"/>
  <c r="V1282" i="1"/>
  <c r="U1282" i="1"/>
  <c r="T1282" i="1"/>
  <c r="S1282" i="1"/>
  <c r="R1282" i="1"/>
  <c r="Q1282" i="1"/>
  <c r="P1282" i="1"/>
  <c r="AP1281" i="1"/>
  <c r="AL1281" i="1"/>
  <c r="AI1281" i="1"/>
  <c r="AB1281" i="1"/>
  <c r="AA1281" i="1"/>
  <c r="Y1281" i="1"/>
  <c r="X1281" i="1"/>
  <c r="W1281" i="1"/>
  <c r="V1281" i="1"/>
  <c r="U1281" i="1"/>
  <c r="T1281" i="1"/>
  <c r="S1281" i="1"/>
  <c r="R1281" i="1"/>
  <c r="Q1281" i="1"/>
  <c r="P1281" i="1"/>
  <c r="AP1280" i="1"/>
  <c r="AL1280" i="1"/>
  <c r="AI1280" i="1"/>
  <c r="AB1280" i="1"/>
  <c r="AA1280" i="1"/>
  <c r="Y1280" i="1"/>
  <c r="X1280" i="1"/>
  <c r="W1280" i="1"/>
  <c r="V1280" i="1"/>
  <c r="U1280" i="1"/>
  <c r="T1280" i="1"/>
  <c r="S1280" i="1"/>
  <c r="R1280" i="1"/>
  <c r="Q1280" i="1"/>
  <c r="P1280" i="1"/>
  <c r="AP1279" i="1"/>
  <c r="AL1279" i="1"/>
  <c r="AI1279" i="1"/>
  <c r="AB1279" i="1"/>
  <c r="AA1279" i="1"/>
  <c r="Y1279" i="1"/>
  <c r="X1279" i="1"/>
  <c r="W1279" i="1"/>
  <c r="V1279" i="1"/>
  <c r="U1279" i="1"/>
  <c r="T1279" i="1"/>
  <c r="S1279" i="1"/>
  <c r="R1279" i="1"/>
  <c r="Q1279" i="1"/>
  <c r="P1279" i="1"/>
  <c r="AP1278" i="1"/>
  <c r="AL1278" i="1"/>
  <c r="AI1278" i="1"/>
  <c r="AB1278" i="1"/>
  <c r="AA1278" i="1"/>
  <c r="Y1278" i="1"/>
  <c r="X1278" i="1"/>
  <c r="W1278" i="1"/>
  <c r="V1278" i="1"/>
  <c r="U1278" i="1"/>
  <c r="T1278" i="1"/>
  <c r="S1278" i="1"/>
  <c r="R1278" i="1"/>
  <c r="Q1278" i="1"/>
  <c r="P1278" i="1"/>
  <c r="AP1277" i="1"/>
  <c r="AL1277" i="1"/>
  <c r="AI1277" i="1"/>
  <c r="AB1277" i="1"/>
  <c r="AA1277" i="1"/>
  <c r="Y1277" i="1"/>
  <c r="X1277" i="1"/>
  <c r="W1277" i="1"/>
  <c r="V1277" i="1"/>
  <c r="U1277" i="1"/>
  <c r="T1277" i="1"/>
  <c r="S1277" i="1"/>
  <c r="R1277" i="1"/>
  <c r="Q1277" i="1"/>
  <c r="P1277" i="1"/>
  <c r="AP1276" i="1"/>
  <c r="AL1276" i="1"/>
  <c r="AI1276" i="1"/>
  <c r="AB1276" i="1"/>
  <c r="AA1276" i="1"/>
  <c r="Y1276" i="1"/>
  <c r="X1276" i="1"/>
  <c r="W1276" i="1"/>
  <c r="V1276" i="1"/>
  <c r="U1276" i="1"/>
  <c r="T1276" i="1"/>
  <c r="S1276" i="1"/>
  <c r="R1276" i="1"/>
  <c r="Q1276" i="1"/>
  <c r="P1276" i="1"/>
  <c r="AP1275" i="1"/>
  <c r="AL1275" i="1"/>
  <c r="AI1275" i="1"/>
  <c r="AB1275" i="1"/>
  <c r="AA1275" i="1"/>
  <c r="Y1275" i="1"/>
  <c r="X1275" i="1"/>
  <c r="W1275" i="1"/>
  <c r="V1275" i="1"/>
  <c r="U1275" i="1"/>
  <c r="T1275" i="1"/>
  <c r="S1275" i="1"/>
  <c r="R1275" i="1"/>
  <c r="Q1275" i="1"/>
  <c r="P1275" i="1"/>
  <c r="AP1274" i="1"/>
  <c r="AL1274" i="1"/>
  <c r="AI1274" i="1"/>
  <c r="AB1274" i="1"/>
  <c r="AA1274" i="1"/>
  <c r="Y1274" i="1"/>
  <c r="X1274" i="1"/>
  <c r="W1274" i="1"/>
  <c r="V1274" i="1"/>
  <c r="U1274" i="1"/>
  <c r="T1274" i="1"/>
  <c r="S1274" i="1"/>
  <c r="R1274" i="1"/>
  <c r="Q1274" i="1"/>
  <c r="P1274" i="1"/>
  <c r="AP1273" i="1"/>
  <c r="AL1273" i="1"/>
  <c r="AI1273" i="1"/>
  <c r="AB1273" i="1"/>
  <c r="AA1273" i="1"/>
  <c r="Y1273" i="1"/>
  <c r="X1273" i="1"/>
  <c r="W1273" i="1"/>
  <c r="V1273" i="1"/>
  <c r="U1273" i="1"/>
  <c r="T1273" i="1"/>
  <c r="S1273" i="1"/>
  <c r="R1273" i="1"/>
  <c r="Q1273" i="1"/>
  <c r="P1273" i="1"/>
  <c r="AP1272" i="1"/>
  <c r="AL1272" i="1"/>
  <c r="AI1272" i="1"/>
  <c r="AB1272" i="1"/>
  <c r="AA1272" i="1"/>
  <c r="Y1272" i="1"/>
  <c r="X1272" i="1"/>
  <c r="W1272" i="1"/>
  <c r="V1272" i="1"/>
  <c r="U1272" i="1"/>
  <c r="T1272" i="1"/>
  <c r="S1272" i="1"/>
  <c r="R1272" i="1"/>
  <c r="Q1272" i="1"/>
  <c r="P1272" i="1"/>
  <c r="AP1271" i="1"/>
  <c r="AL1271" i="1"/>
  <c r="AI1271" i="1"/>
  <c r="AB1271" i="1"/>
  <c r="AA1271" i="1"/>
  <c r="Y1271" i="1"/>
  <c r="X1271" i="1"/>
  <c r="W1271" i="1"/>
  <c r="V1271" i="1"/>
  <c r="U1271" i="1"/>
  <c r="T1271" i="1"/>
  <c r="S1271" i="1"/>
  <c r="R1271" i="1"/>
  <c r="Q1271" i="1"/>
  <c r="P1271" i="1"/>
  <c r="AP1270" i="1"/>
  <c r="AL1270" i="1"/>
  <c r="AI1270" i="1"/>
  <c r="AB1270" i="1"/>
  <c r="AA1270" i="1"/>
  <c r="Y1270" i="1"/>
  <c r="X1270" i="1"/>
  <c r="W1270" i="1"/>
  <c r="V1270" i="1"/>
  <c r="U1270" i="1"/>
  <c r="T1270" i="1"/>
  <c r="S1270" i="1"/>
  <c r="R1270" i="1"/>
  <c r="Q1270" i="1"/>
  <c r="P1270" i="1"/>
  <c r="AP1269" i="1"/>
  <c r="AL1269" i="1"/>
  <c r="AI1269" i="1"/>
  <c r="AB1269" i="1"/>
  <c r="AA1269" i="1"/>
  <c r="Y1269" i="1"/>
  <c r="X1269" i="1"/>
  <c r="W1269" i="1"/>
  <c r="V1269" i="1"/>
  <c r="U1269" i="1"/>
  <c r="T1269" i="1"/>
  <c r="S1269" i="1"/>
  <c r="R1269" i="1"/>
  <c r="Q1269" i="1"/>
  <c r="P1269" i="1"/>
  <c r="AP1268" i="1"/>
  <c r="AL1268" i="1"/>
  <c r="AI1268" i="1"/>
  <c r="AB1268" i="1"/>
  <c r="AA1268" i="1"/>
  <c r="Y1268" i="1"/>
  <c r="X1268" i="1"/>
  <c r="W1268" i="1"/>
  <c r="V1268" i="1"/>
  <c r="U1268" i="1"/>
  <c r="T1268" i="1"/>
  <c r="S1268" i="1"/>
  <c r="R1268" i="1"/>
  <c r="Q1268" i="1"/>
  <c r="P1268" i="1"/>
  <c r="AP1267" i="1"/>
  <c r="AL1267" i="1"/>
  <c r="AI1267" i="1"/>
  <c r="AB1267" i="1"/>
  <c r="AA1267" i="1"/>
  <c r="Y1267" i="1"/>
  <c r="X1267" i="1"/>
  <c r="W1267" i="1"/>
  <c r="V1267" i="1"/>
  <c r="U1267" i="1"/>
  <c r="T1267" i="1"/>
  <c r="S1267" i="1"/>
  <c r="R1267" i="1"/>
  <c r="Q1267" i="1"/>
  <c r="P1267" i="1"/>
  <c r="AP1266" i="1"/>
  <c r="AL1266" i="1"/>
  <c r="AI1266" i="1"/>
  <c r="AB1266" i="1"/>
  <c r="AA1266" i="1"/>
  <c r="Y1266" i="1"/>
  <c r="X1266" i="1"/>
  <c r="W1266" i="1"/>
  <c r="V1266" i="1"/>
  <c r="U1266" i="1"/>
  <c r="T1266" i="1"/>
  <c r="S1266" i="1"/>
  <c r="R1266" i="1"/>
  <c r="Q1266" i="1"/>
  <c r="P1266" i="1"/>
  <c r="AP1265" i="1"/>
  <c r="AL1265" i="1"/>
  <c r="AI1265" i="1"/>
  <c r="AB1265" i="1"/>
  <c r="AA1265" i="1"/>
  <c r="Y1265" i="1"/>
  <c r="X1265" i="1"/>
  <c r="W1265" i="1"/>
  <c r="V1265" i="1"/>
  <c r="U1265" i="1"/>
  <c r="T1265" i="1"/>
  <c r="S1265" i="1"/>
  <c r="R1265" i="1"/>
  <c r="Q1265" i="1"/>
  <c r="P1265" i="1"/>
  <c r="AP1264" i="1"/>
  <c r="AL1264" i="1"/>
  <c r="AI1264" i="1"/>
  <c r="AB1264" i="1"/>
  <c r="AA1264" i="1"/>
  <c r="Y1264" i="1"/>
  <c r="X1264" i="1"/>
  <c r="W1264" i="1"/>
  <c r="V1264" i="1"/>
  <c r="U1264" i="1"/>
  <c r="T1264" i="1"/>
  <c r="S1264" i="1"/>
  <c r="R1264" i="1"/>
  <c r="Q1264" i="1"/>
  <c r="P1264" i="1"/>
  <c r="AP1263" i="1"/>
  <c r="AL1263" i="1"/>
  <c r="AI1263" i="1"/>
  <c r="AB1263" i="1"/>
  <c r="AA1263" i="1"/>
  <c r="Y1263" i="1"/>
  <c r="X1263" i="1"/>
  <c r="W1263" i="1"/>
  <c r="V1263" i="1"/>
  <c r="U1263" i="1"/>
  <c r="T1263" i="1"/>
  <c r="S1263" i="1"/>
  <c r="R1263" i="1"/>
  <c r="Q1263" i="1"/>
  <c r="P1263" i="1"/>
  <c r="AP1262" i="1"/>
  <c r="AL1262" i="1"/>
  <c r="AI1262" i="1"/>
  <c r="AB1262" i="1"/>
  <c r="AA1262" i="1"/>
  <c r="Y1262" i="1"/>
  <c r="X1262" i="1"/>
  <c r="W1262" i="1"/>
  <c r="V1262" i="1"/>
  <c r="U1262" i="1"/>
  <c r="T1262" i="1"/>
  <c r="S1262" i="1"/>
  <c r="R1262" i="1"/>
  <c r="Q1262" i="1"/>
  <c r="P1262" i="1"/>
  <c r="AP1261" i="1"/>
  <c r="AL1261" i="1"/>
  <c r="AI1261" i="1"/>
  <c r="AB1261" i="1"/>
  <c r="AA1261" i="1"/>
  <c r="Y1261" i="1"/>
  <c r="X1261" i="1"/>
  <c r="W1261" i="1"/>
  <c r="V1261" i="1"/>
  <c r="U1261" i="1"/>
  <c r="T1261" i="1"/>
  <c r="S1261" i="1"/>
  <c r="R1261" i="1"/>
  <c r="Q1261" i="1"/>
  <c r="P1261" i="1"/>
  <c r="AP1260" i="1"/>
  <c r="AL1260" i="1"/>
  <c r="AI1260" i="1"/>
  <c r="AB1260" i="1"/>
  <c r="AA1260" i="1"/>
  <c r="Y1260" i="1"/>
  <c r="X1260" i="1"/>
  <c r="W1260" i="1"/>
  <c r="V1260" i="1"/>
  <c r="U1260" i="1"/>
  <c r="T1260" i="1"/>
  <c r="S1260" i="1"/>
  <c r="R1260" i="1"/>
  <c r="Q1260" i="1"/>
  <c r="P1260" i="1"/>
  <c r="AP1259" i="1"/>
  <c r="AL1259" i="1"/>
  <c r="AI1259" i="1"/>
  <c r="AB1259" i="1"/>
  <c r="AA1259" i="1"/>
  <c r="Y1259" i="1"/>
  <c r="X1259" i="1"/>
  <c r="W1259" i="1"/>
  <c r="V1259" i="1"/>
  <c r="U1259" i="1"/>
  <c r="T1259" i="1"/>
  <c r="S1259" i="1"/>
  <c r="R1259" i="1"/>
  <c r="Q1259" i="1"/>
  <c r="P1259" i="1"/>
  <c r="AP1258" i="1"/>
  <c r="AL1258" i="1"/>
  <c r="AI1258" i="1"/>
  <c r="AB1258" i="1"/>
  <c r="AA1258" i="1"/>
  <c r="Y1258" i="1"/>
  <c r="X1258" i="1"/>
  <c r="W1258" i="1"/>
  <c r="V1258" i="1"/>
  <c r="U1258" i="1"/>
  <c r="T1258" i="1"/>
  <c r="S1258" i="1"/>
  <c r="R1258" i="1"/>
  <c r="Q1258" i="1"/>
  <c r="P1258" i="1"/>
  <c r="AP1257" i="1"/>
  <c r="AL1257" i="1"/>
  <c r="AI1257" i="1"/>
  <c r="AB1257" i="1"/>
  <c r="AA1257" i="1"/>
  <c r="Y1257" i="1"/>
  <c r="X1257" i="1"/>
  <c r="W1257" i="1"/>
  <c r="V1257" i="1"/>
  <c r="U1257" i="1"/>
  <c r="T1257" i="1"/>
  <c r="S1257" i="1"/>
  <c r="R1257" i="1"/>
  <c r="Q1257" i="1"/>
  <c r="P1257" i="1"/>
  <c r="AP1256" i="1"/>
  <c r="AL1256" i="1"/>
  <c r="AI1256" i="1"/>
  <c r="AB1256" i="1"/>
  <c r="AA1256" i="1"/>
  <c r="Y1256" i="1"/>
  <c r="X1256" i="1"/>
  <c r="W1256" i="1"/>
  <c r="V1256" i="1"/>
  <c r="U1256" i="1"/>
  <c r="T1256" i="1"/>
  <c r="S1256" i="1"/>
  <c r="R1256" i="1"/>
  <c r="Q1256" i="1"/>
  <c r="P1256" i="1"/>
  <c r="AP1255" i="1"/>
  <c r="AL1255" i="1"/>
  <c r="AI1255" i="1"/>
  <c r="AB1255" i="1"/>
  <c r="AA1255" i="1"/>
  <c r="Y1255" i="1"/>
  <c r="X1255" i="1"/>
  <c r="W1255" i="1"/>
  <c r="V1255" i="1"/>
  <c r="U1255" i="1"/>
  <c r="T1255" i="1"/>
  <c r="S1255" i="1"/>
  <c r="R1255" i="1"/>
  <c r="Q1255" i="1"/>
  <c r="P1255" i="1"/>
  <c r="AP1254" i="1"/>
  <c r="AL1254" i="1"/>
  <c r="AI1254" i="1"/>
  <c r="AB1254" i="1"/>
  <c r="AA1254" i="1"/>
  <c r="Y1254" i="1"/>
  <c r="X1254" i="1"/>
  <c r="W1254" i="1"/>
  <c r="V1254" i="1"/>
  <c r="U1254" i="1"/>
  <c r="T1254" i="1"/>
  <c r="S1254" i="1"/>
  <c r="R1254" i="1"/>
  <c r="Q1254" i="1"/>
  <c r="P1254" i="1"/>
  <c r="AP1253" i="1"/>
  <c r="AL1253" i="1"/>
  <c r="AI1253" i="1"/>
  <c r="AB1253" i="1"/>
  <c r="AA1253" i="1"/>
  <c r="Y1253" i="1"/>
  <c r="X1253" i="1"/>
  <c r="W1253" i="1"/>
  <c r="V1253" i="1"/>
  <c r="U1253" i="1"/>
  <c r="T1253" i="1"/>
  <c r="S1253" i="1"/>
  <c r="R1253" i="1"/>
  <c r="Q1253" i="1"/>
  <c r="P1253" i="1"/>
  <c r="AP1252" i="1"/>
  <c r="AL1252" i="1"/>
  <c r="AI1252" i="1"/>
  <c r="AB1252" i="1"/>
  <c r="AA1252" i="1"/>
  <c r="Y1252" i="1"/>
  <c r="X1252" i="1"/>
  <c r="W1252" i="1"/>
  <c r="V1252" i="1"/>
  <c r="U1252" i="1"/>
  <c r="T1252" i="1"/>
  <c r="S1252" i="1"/>
  <c r="R1252" i="1"/>
  <c r="Q1252" i="1"/>
  <c r="P1252" i="1"/>
  <c r="AP1251" i="1"/>
  <c r="AL1251" i="1"/>
  <c r="AI1251" i="1"/>
  <c r="AB1251" i="1"/>
  <c r="AA1251" i="1"/>
  <c r="Y1251" i="1"/>
  <c r="X1251" i="1"/>
  <c r="W1251" i="1"/>
  <c r="V1251" i="1"/>
  <c r="U1251" i="1"/>
  <c r="T1251" i="1"/>
  <c r="S1251" i="1"/>
  <c r="R1251" i="1"/>
  <c r="Q1251" i="1"/>
  <c r="P1251" i="1"/>
  <c r="AP1250" i="1"/>
  <c r="AL1250" i="1"/>
  <c r="AI1250" i="1"/>
  <c r="AB1250" i="1"/>
  <c r="AA1250" i="1"/>
  <c r="Y1250" i="1"/>
  <c r="X1250" i="1"/>
  <c r="W1250" i="1"/>
  <c r="V1250" i="1"/>
  <c r="U1250" i="1"/>
  <c r="T1250" i="1"/>
  <c r="S1250" i="1"/>
  <c r="R1250" i="1"/>
  <c r="Q1250" i="1"/>
  <c r="P1250" i="1"/>
  <c r="AP1249" i="1"/>
  <c r="AL1249" i="1"/>
  <c r="AI1249" i="1"/>
  <c r="AB1249" i="1"/>
  <c r="AA1249" i="1"/>
  <c r="Y1249" i="1"/>
  <c r="X1249" i="1"/>
  <c r="W1249" i="1"/>
  <c r="V1249" i="1"/>
  <c r="U1249" i="1"/>
  <c r="T1249" i="1"/>
  <c r="S1249" i="1"/>
  <c r="R1249" i="1"/>
  <c r="Q1249" i="1"/>
  <c r="P1249" i="1"/>
  <c r="AP1248" i="1"/>
  <c r="AL1248" i="1"/>
  <c r="AI1248" i="1"/>
  <c r="AB1248" i="1"/>
  <c r="AA1248" i="1"/>
  <c r="Y1248" i="1"/>
  <c r="X1248" i="1"/>
  <c r="W1248" i="1"/>
  <c r="V1248" i="1"/>
  <c r="U1248" i="1"/>
  <c r="T1248" i="1"/>
  <c r="S1248" i="1"/>
  <c r="R1248" i="1"/>
  <c r="Q1248" i="1"/>
  <c r="P1248" i="1"/>
  <c r="AP1247" i="1"/>
  <c r="AL1247" i="1"/>
  <c r="AI1247" i="1"/>
  <c r="AB1247" i="1"/>
  <c r="AA1247" i="1"/>
  <c r="Y1247" i="1"/>
  <c r="X1247" i="1"/>
  <c r="W1247" i="1"/>
  <c r="V1247" i="1"/>
  <c r="U1247" i="1"/>
  <c r="T1247" i="1"/>
  <c r="S1247" i="1"/>
  <c r="R1247" i="1"/>
  <c r="Q1247" i="1"/>
  <c r="P1247" i="1"/>
  <c r="AP1246" i="1"/>
  <c r="AL1246" i="1"/>
  <c r="AI1246" i="1"/>
  <c r="AB1246" i="1"/>
  <c r="AA1246" i="1"/>
  <c r="Y1246" i="1"/>
  <c r="X1246" i="1"/>
  <c r="W1246" i="1"/>
  <c r="V1246" i="1"/>
  <c r="U1246" i="1"/>
  <c r="T1246" i="1"/>
  <c r="S1246" i="1"/>
  <c r="R1246" i="1"/>
  <c r="Q1246" i="1"/>
  <c r="P1246" i="1"/>
  <c r="AP1245" i="1"/>
  <c r="AL1245" i="1"/>
  <c r="AI1245" i="1"/>
  <c r="AB1245" i="1"/>
  <c r="AA1245" i="1"/>
  <c r="Y1245" i="1"/>
  <c r="X1245" i="1"/>
  <c r="W1245" i="1"/>
  <c r="V1245" i="1"/>
  <c r="U1245" i="1"/>
  <c r="T1245" i="1"/>
  <c r="S1245" i="1"/>
  <c r="R1245" i="1"/>
  <c r="Q1245" i="1"/>
  <c r="P1245" i="1"/>
  <c r="AP1244" i="1"/>
  <c r="AL1244" i="1"/>
  <c r="AI1244" i="1"/>
  <c r="AB1244" i="1"/>
  <c r="AA1244" i="1"/>
  <c r="Y1244" i="1"/>
  <c r="X1244" i="1"/>
  <c r="W1244" i="1"/>
  <c r="V1244" i="1"/>
  <c r="U1244" i="1"/>
  <c r="T1244" i="1"/>
  <c r="S1244" i="1"/>
  <c r="R1244" i="1"/>
  <c r="Q1244" i="1"/>
  <c r="P1244" i="1"/>
  <c r="AP1243" i="1"/>
  <c r="AL1243" i="1"/>
  <c r="AI1243" i="1"/>
  <c r="AB1243" i="1"/>
  <c r="AA1243" i="1"/>
  <c r="Y1243" i="1"/>
  <c r="X1243" i="1"/>
  <c r="W1243" i="1"/>
  <c r="V1243" i="1"/>
  <c r="U1243" i="1"/>
  <c r="T1243" i="1"/>
  <c r="S1243" i="1"/>
  <c r="R1243" i="1"/>
  <c r="Q1243" i="1"/>
  <c r="P1243" i="1"/>
  <c r="AP1242" i="1"/>
  <c r="AL1242" i="1"/>
  <c r="AI1242" i="1"/>
  <c r="AB1242" i="1"/>
  <c r="AA1242" i="1"/>
  <c r="Y1242" i="1"/>
  <c r="X1242" i="1"/>
  <c r="W1242" i="1"/>
  <c r="V1242" i="1"/>
  <c r="U1242" i="1"/>
  <c r="T1242" i="1"/>
  <c r="S1242" i="1"/>
  <c r="R1242" i="1"/>
  <c r="Q1242" i="1"/>
  <c r="P1242" i="1"/>
  <c r="AP1241" i="1"/>
  <c r="AL1241" i="1"/>
  <c r="AI1241" i="1"/>
  <c r="AB1241" i="1"/>
  <c r="AA1241" i="1"/>
  <c r="Y1241" i="1"/>
  <c r="X1241" i="1"/>
  <c r="W1241" i="1"/>
  <c r="V1241" i="1"/>
  <c r="U1241" i="1"/>
  <c r="T1241" i="1"/>
  <c r="S1241" i="1"/>
  <c r="R1241" i="1"/>
  <c r="Q1241" i="1"/>
  <c r="P1241" i="1"/>
  <c r="AP1240" i="1"/>
  <c r="AL1240" i="1"/>
  <c r="AI1240" i="1"/>
  <c r="AB1240" i="1"/>
  <c r="AA1240" i="1"/>
  <c r="Y1240" i="1"/>
  <c r="X1240" i="1"/>
  <c r="W1240" i="1"/>
  <c r="V1240" i="1"/>
  <c r="U1240" i="1"/>
  <c r="T1240" i="1"/>
  <c r="S1240" i="1"/>
  <c r="R1240" i="1"/>
  <c r="Q1240" i="1"/>
  <c r="P1240" i="1"/>
  <c r="AP1239" i="1"/>
  <c r="AL1239" i="1"/>
  <c r="AI1239" i="1"/>
  <c r="AB1239" i="1"/>
  <c r="AA1239" i="1"/>
  <c r="Y1239" i="1"/>
  <c r="X1239" i="1"/>
  <c r="W1239" i="1"/>
  <c r="V1239" i="1"/>
  <c r="U1239" i="1"/>
  <c r="T1239" i="1"/>
  <c r="S1239" i="1"/>
  <c r="R1239" i="1"/>
  <c r="Q1239" i="1"/>
  <c r="P1239" i="1"/>
  <c r="AP1238" i="1"/>
  <c r="AL1238" i="1"/>
  <c r="AI1238" i="1"/>
  <c r="AB1238" i="1"/>
  <c r="AA1238" i="1"/>
  <c r="Y1238" i="1"/>
  <c r="X1238" i="1"/>
  <c r="W1238" i="1"/>
  <c r="V1238" i="1"/>
  <c r="U1238" i="1"/>
  <c r="T1238" i="1"/>
  <c r="S1238" i="1"/>
  <c r="R1238" i="1"/>
  <c r="Q1238" i="1"/>
  <c r="P1238" i="1"/>
  <c r="AP1237" i="1"/>
  <c r="AL1237" i="1"/>
  <c r="AI1237" i="1"/>
  <c r="AB1237" i="1"/>
  <c r="AA1237" i="1"/>
  <c r="Y1237" i="1"/>
  <c r="X1237" i="1"/>
  <c r="W1237" i="1"/>
  <c r="V1237" i="1"/>
  <c r="U1237" i="1"/>
  <c r="T1237" i="1"/>
  <c r="S1237" i="1"/>
  <c r="R1237" i="1"/>
  <c r="Q1237" i="1"/>
  <c r="P1237" i="1"/>
  <c r="AP1236" i="1"/>
  <c r="AL1236" i="1"/>
  <c r="AI1236" i="1"/>
  <c r="AB1236" i="1"/>
  <c r="AA1236" i="1"/>
  <c r="Y1236" i="1"/>
  <c r="X1236" i="1"/>
  <c r="W1236" i="1"/>
  <c r="V1236" i="1"/>
  <c r="U1236" i="1"/>
  <c r="T1236" i="1"/>
  <c r="S1236" i="1"/>
  <c r="R1236" i="1"/>
  <c r="Q1236" i="1"/>
  <c r="P1236" i="1"/>
  <c r="AP1235" i="1"/>
  <c r="AL1235" i="1"/>
  <c r="AI1235" i="1"/>
  <c r="AB1235" i="1"/>
  <c r="AA1235" i="1"/>
  <c r="Y1235" i="1"/>
  <c r="X1235" i="1"/>
  <c r="W1235" i="1"/>
  <c r="V1235" i="1"/>
  <c r="U1235" i="1"/>
  <c r="T1235" i="1"/>
  <c r="S1235" i="1"/>
  <c r="R1235" i="1"/>
  <c r="Q1235" i="1"/>
  <c r="P1235" i="1"/>
  <c r="AP1234" i="1"/>
  <c r="AL1234" i="1"/>
  <c r="AI1234" i="1"/>
  <c r="AB1234" i="1"/>
  <c r="AA1234" i="1"/>
  <c r="Y1234" i="1"/>
  <c r="X1234" i="1"/>
  <c r="W1234" i="1"/>
  <c r="V1234" i="1"/>
  <c r="U1234" i="1"/>
  <c r="T1234" i="1"/>
  <c r="S1234" i="1"/>
  <c r="R1234" i="1"/>
  <c r="Q1234" i="1"/>
  <c r="P1234" i="1"/>
  <c r="AP1233" i="1"/>
  <c r="AL1233" i="1"/>
  <c r="AI1233" i="1"/>
  <c r="AB1233" i="1"/>
  <c r="AA1233" i="1"/>
  <c r="Y1233" i="1"/>
  <c r="X1233" i="1"/>
  <c r="W1233" i="1"/>
  <c r="V1233" i="1"/>
  <c r="U1233" i="1"/>
  <c r="T1233" i="1"/>
  <c r="S1233" i="1"/>
  <c r="R1233" i="1"/>
  <c r="Q1233" i="1"/>
  <c r="P1233" i="1"/>
  <c r="AP1232" i="1"/>
  <c r="AL1232" i="1"/>
  <c r="AI1232" i="1"/>
  <c r="AB1232" i="1"/>
  <c r="AA1232" i="1"/>
  <c r="Y1232" i="1"/>
  <c r="X1232" i="1"/>
  <c r="W1232" i="1"/>
  <c r="V1232" i="1"/>
  <c r="U1232" i="1"/>
  <c r="T1232" i="1"/>
  <c r="S1232" i="1"/>
  <c r="R1232" i="1"/>
  <c r="Q1232" i="1"/>
  <c r="P1232" i="1"/>
  <c r="AP1231" i="1"/>
  <c r="AL1231" i="1"/>
  <c r="AI1231" i="1"/>
  <c r="AB1231" i="1"/>
  <c r="AA1231" i="1"/>
  <c r="Y1231" i="1"/>
  <c r="X1231" i="1"/>
  <c r="W1231" i="1"/>
  <c r="V1231" i="1"/>
  <c r="U1231" i="1"/>
  <c r="T1231" i="1"/>
  <c r="S1231" i="1"/>
  <c r="R1231" i="1"/>
  <c r="Q1231" i="1"/>
  <c r="P1231" i="1"/>
  <c r="AP1230" i="1"/>
  <c r="AL1230" i="1"/>
  <c r="AI1230" i="1"/>
  <c r="AB1230" i="1"/>
  <c r="AA1230" i="1"/>
  <c r="Y1230" i="1"/>
  <c r="X1230" i="1"/>
  <c r="W1230" i="1"/>
  <c r="V1230" i="1"/>
  <c r="U1230" i="1"/>
  <c r="T1230" i="1"/>
  <c r="S1230" i="1"/>
  <c r="R1230" i="1"/>
  <c r="Q1230" i="1"/>
  <c r="P1230" i="1"/>
  <c r="AP1229" i="1"/>
  <c r="AL1229" i="1"/>
  <c r="AI1229" i="1"/>
  <c r="AB1229" i="1"/>
  <c r="AA1229" i="1"/>
  <c r="Y1229" i="1"/>
  <c r="X1229" i="1"/>
  <c r="W1229" i="1"/>
  <c r="V1229" i="1"/>
  <c r="U1229" i="1"/>
  <c r="T1229" i="1"/>
  <c r="S1229" i="1"/>
  <c r="R1229" i="1"/>
  <c r="Q1229" i="1"/>
  <c r="P1229" i="1"/>
  <c r="AP1228" i="1"/>
  <c r="AL1228" i="1"/>
  <c r="AI1228" i="1"/>
  <c r="AB1228" i="1"/>
  <c r="AA1228" i="1"/>
  <c r="Y1228" i="1"/>
  <c r="X1228" i="1"/>
  <c r="W1228" i="1"/>
  <c r="V1228" i="1"/>
  <c r="U1228" i="1"/>
  <c r="T1228" i="1"/>
  <c r="S1228" i="1"/>
  <c r="R1228" i="1"/>
  <c r="Q1228" i="1"/>
  <c r="P1228" i="1"/>
  <c r="AP1227" i="1"/>
  <c r="AL1227" i="1"/>
  <c r="AI1227" i="1"/>
  <c r="AB1227" i="1"/>
  <c r="AA1227" i="1"/>
  <c r="Y1227" i="1"/>
  <c r="X1227" i="1"/>
  <c r="W1227" i="1"/>
  <c r="V1227" i="1"/>
  <c r="U1227" i="1"/>
  <c r="T1227" i="1"/>
  <c r="S1227" i="1"/>
  <c r="R1227" i="1"/>
  <c r="Q1227" i="1"/>
  <c r="P1227" i="1"/>
  <c r="AP1226" i="1"/>
  <c r="AL1226" i="1"/>
  <c r="AI1226" i="1"/>
  <c r="AB1226" i="1"/>
  <c r="AA1226" i="1"/>
  <c r="Y1226" i="1"/>
  <c r="X1226" i="1"/>
  <c r="W1226" i="1"/>
  <c r="V1226" i="1"/>
  <c r="U1226" i="1"/>
  <c r="T1226" i="1"/>
  <c r="S1226" i="1"/>
  <c r="R1226" i="1"/>
  <c r="Q1226" i="1"/>
  <c r="P1226" i="1"/>
  <c r="AP1225" i="1"/>
  <c r="AL1225" i="1"/>
  <c r="AI1225" i="1"/>
  <c r="AB1225" i="1"/>
  <c r="AA1225" i="1"/>
  <c r="Y1225" i="1"/>
  <c r="X1225" i="1"/>
  <c r="W1225" i="1"/>
  <c r="V1225" i="1"/>
  <c r="U1225" i="1"/>
  <c r="T1225" i="1"/>
  <c r="S1225" i="1"/>
  <c r="R1225" i="1"/>
  <c r="Q1225" i="1"/>
  <c r="P1225" i="1"/>
  <c r="AP1224" i="1"/>
  <c r="AL1224" i="1"/>
  <c r="AI1224" i="1"/>
  <c r="AB1224" i="1"/>
  <c r="AA1224" i="1"/>
  <c r="Y1224" i="1"/>
  <c r="X1224" i="1"/>
  <c r="W1224" i="1"/>
  <c r="V1224" i="1"/>
  <c r="U1224" i="1"/>
  <c r="T1224" i="1"/>
  <c r="S1224" i="1"/>
  <c r="R1224" i="1"/>
  <c r="Q1224" i="1"/>
  <c r="P1224" i="1"/>
  <c r="AP1223" i="1"/>
  <c r="AL1223" i="1"/>
  <c r="AI1223" i="1"/>
  <c r="AB1223" i="1"/>
  <c r="AA1223" i="1"/>
  <c r="Y1223" i="1"/>
  <c r="X1223" i="1"/>
  <c r="W1223" i="1"/>
  <c r="V1223" i="1"/>
  <c r="U1223" i="1"/>
  <c r="T1223" i="1"/>
  <c r="S1223" i="1"/>
  <c r="R1223" i="1"/>
  <c r="Q1223" i="1"/>
  <c r="P1223" i="1"/>
  <c r="AP1222" i="1"/>
  <c r="AL1222" i="1"/>
  <c r="AI1222" i="1"/>
  <c r="AB1222" i="1"/>
  <c r="AA1222" i="1"/>
  <c r="Y1222" i="1"/>
  <c r="X1222" i="1"/>
  <c r="W1222" i="1"/>
  <c r="V1222" i="1"/>
  <c r="U1222" i="1"/>
  <c r="T1222" i="1"/>
  <c r="S1222" i="1"/>
  <c r="R1222" i="1"/>
  <c r="Q1222" i="1"/>
  <c r="P1222" i="1"/>
  <c r="AP1221" i="1"/>
  <c r="AL1221" i="1"/>
  <c r="AI1221" i="1"/>
  <c r="AB1221" i="1"/>
  <c r="AA1221" i="1"/>
  <c r="Y1221" i="1"/>
  <c r="X1221" i="1"/>
  <c r="W1221" i="1"/>
  <c r="V1221" i="1"/>
  <c r="U1221" i="1"/>
  <c r="T1221" i="1"/>
  <c r="S1221" i="1"/>
  <c r="R1221" i="1"/>
  <c r="Q1221" i="1"/>
  <c r="P1221" i="1"/>
  <c r="AP1220" i="1"/>
  <c r="AL1220" i="1"/>
  <c r="AI1220" i="1"/>
  <c r="AB1220" i="1"/>
  <c r="AA1220" i="1"/>
  <c r="Y1220" i="1"/>
  <c r="X1220" i="1"/>
  <c r="W1220" i="1"/>
  <c r="V1220" i="1"/>
  <c r="U1220" i="1"/>
  <c r="T1220" i="1"/>
  <c r="S1220" i="1"/>
  <c r="R1220" i="1"/>
  <c r="Q1220" i="1"/>
  <c r="P1220" i="1"/>
  <c r="AP1219" i="1"/>
  <c r="AL1219" i="1"/>
  <c r="AI1219" i="1"/>
  <c r="AB1219" i="1"/>
  <c r="AA1219" i="1"/>
  <c r="Y1219" i="1"/>
  <c r="X1219" i="1"/>
  <c r="W1219" i="1"/>
  <c r="V1219" i="1"/>
  <c r="U1219" i="1"/>
  <c r="T1219" i="1"/>
  <c r="S1219" i="1"/>
  <c r="R1219" i="1"/>
  <c r="Q1219" i="1"/>
  <c r="P1219" i="1"/>
  <c r="AP1218" i="1"/>
  <c r="AL1218" i="1"/>
  <c r="AI1218" i="1"/>
  <c r="AB1218" i="1"/>
  <c r="AA1218" i="1"/>
  <c r="Y1218" i="1"/>
  <c r="X1218" i="1"/>
  <c r="W1218" i="1"/>
  <c r="V1218" i="1"/>
  <c r="U1218" i="1"/>
  <c r="T1218" i="1"/>
  <c r="S1218" i="1"/>
  <c r="R1218" i="1"/>
  <c r="Q1218" i="1"/>
  <c r="P1218" i="1"/>
  <c r="AP1217" i="1"/>
  <c r="AL1217" i="1"/>
  <c r="AI1217" i="1"/>
  <c r="AB1217" i="1"/>
  <c r="AA1217" i="1"/>
  <c r="Y1217" i="1"/>
  <c r="X1217" i="1"/>
  <c r="W1217" i="1"/>
  <c r="V1217" i="1"/>
  <c r="U1217" i="1"/>
  <c r="T1217" i="1"/>
  <c r="S1217" i="1"/>
  <c r="R1217" i="1"/>
  <c r="Q1217" i="1"/>
  <c r="P1217" i="1"/>
  <c r="AP1216" i="1"/>
  <c r="AL1216" i="1"/>
  <c r="AI1216" i="1"/>
  <c r="AB1216" i="1"/>
  <c r="AA1216" i="1"/>
  <c r="Y1216" i="1"/>
  <c r="X1216" i="1"/>
  <c r="W1216" i="1"/>
  <c r="V1216" i="1"/>
  <c r="U1216" i="1"/>
  <c r="T1216" i="1"/>
  <c r="S1216" i="1"/>
  <c r="R1216" i="1"/>
  <c r="Q1216" i="1"/>
  <c r="P1216" i="1"/>
  <c r="AP1215" i="1"/>
  <c r="AL1215" i="1"/>
  <c r="AI1215" i="1"/>
  <c r="AB1215" i="1"/>
  <c r="AA1215" i="1"/>
  <c r="Y1215" i="1"/>
  <c r="X1215" i="1"/>
  <c r="W1215" i="1"/>
  <c r="V1215" i="1"/>
  <c r="U1215" i="1"/>
  <c r="T1215" i="1"/>
  <c r="S1215" i="1"/>
  <c r="R1215" i="1"/>
  <c r="Q1215" i="1"/>
  <c r="P1215" i="1"/>
  <c r="AP1214" i="1"/>
  <c r="AL1214" i="1"/>
  <c r="AI1214" i="1"/>
  <c r="AB1214" i="1"/>
  <c r="AA1214" i="1"/>
  <c r="Y1214" i="1"/>
  <c r="X1214" i="1"/>
  <c r="W1214" i="1"/>
  <c r="V1214" i="1"/>
  <c r="U1214" i="1"/>
  <c r="T1214" i="1"/>
  <c r="S1214" i="1"/>
  <c r="R1214" i="1"/>
  <c r="Q1214" i="1"/>
  <c r="P1214" i="1"/>
  <c r="AP1213" i="1"/>
  <c r="AL1213" i="1"/>
  <c r="AI1213" i="1"/>
  <c r="AB1213" i="1"/>
  <c r="AA1213" i="1"/>
  <c r="Y1213" i="1"/>
  <c r="X1213" i="1"/>
  <c r="W1213" i="1"/>
  <c r="V1213" i="1"/>
  <c r="U1213" i="1"/>
  <c r="T1213" i="1"/>
  <c r="S1213" i="1"/>
  <c r="R1213" i="1"/>
  <c r="Q1213" i="1"/>
  <c r="P1213" i="1"/>
  <c r="AP1212" i="1"/>
  <c r="AL1212" i="1"/>
  <c r="AI1212" i="1"/>
  <c r="AB1212" i="1"/>
  <c r="AA1212" i="1"/>
  <c r="Y1212" i="1"/>
  <c r="X1212" i="1"/>
  <c r="W1212" i="1"/>
  <c r="V1212" i="1"/>
  <c r="U1212" i="1"/>
  <c r="T1212" i="1"/>
  <c r="S1212" i="1"/>
  <c r="R1212" i="1"/>
  <c r="Q1212" i="1"/>
  <c r="P1212" i="1"/>
  <c r="AP1211" i="1"/>
  <c r="AL1211" i="1"/>
  <c r="AI1211" i="1"/>
  <c r="AB1211" i="1"/>
  <c r="AA1211" i="1"/>
  <c r="Y1211" i="1"/>
  <c r="X1211" i="1"/>
  <c r="W1211" i="1"/>
  <c r="V1211" i="1"/>
  <c r="U1211" i="1"/>
  <c r="T1211" i="1"/>
  <c r="S1211" i="1"/>
  <c r="R1211" i="1"/>
  <c r="Q1211" i="1"/>
  <c r="P1211" i="1"/>
  <c r="AP1210" i="1"/>
  <c r="AL1210" i="1"/>
  <c r="AI1210" i="1"/>
  <c r="AB1210" i="1"/>
  <c r="AA1210" i="1"/>
  <c r="Y1210" i="1"/>
  <c r="X1210" i="1"/>
  <c r="W1210" i="1"/>
  <c r="V1210" i="1"/>
  <c r="U1210" i="1"/>
  <c r="T1210" i="1"/>
  <c r="S1210" i="1"/>
  <c r="R1210" i="1"/>
  <c r="Q1210" i="1"/>
  <c r="P1210" i="1"/>
  <c r="AP1209" i="1"/>
  <c r="AL1209" i="1"/>
  <c r="AI1209" i="1"/>
  <c r="AB1209" i="1"/>
  <c r="AA1209" i="1"/>
  <c r="Y1209" i="1"/>
  <c r="X1209" i="1"/>
  <c r="W1209" i="1"/>
  <c r="V1209" i="1"/>
  <c r="U1209" i="1"/>
  <c r="T1209" i="1"/>
  <c r="S1209" i="1"/>
  <c r="R1209" i="1"/>
  <c r="Q1209" i="1"/>
  <c r="P1209" i="1"/>
  <c r="AP1208" i="1"/>
  <c r="AL1208" i="1"/>
  <c r="AI1208" i="1"/>
  <c r="AB1208" i="1"/>
  <c r="AA1208" i="1"/>
  <c r="Y1208" i="1"/>
  <c r="X1208" i="1"/>
  <c r="W1208" i="1"/>
  <c r="V1208" i="1"/>
  <c r="U1208" i="1"/>
  <c r="T1208" i="1"/>
  <c r="S1208" i="1"/>
  <c r="R1208" i="1"/>
  <c r="Q1208" i="1"/>
  <c r="P1208" i="1"/>
  <c r="AP1207" i="1"/>
  <c r="AL1207" i="1"/>
  <c r="AI1207" i="1"/>
  <c r="AB1207" i="1"/>
  <c r="AA1207" i="1"/>
  <c r="Y1207" i="1"/>
  <c r="X1207" i="1"/>
  <c r="W1207" i="1"/>
  <c r="V1207" i="1"/>
  <c r="U1207" i="1"/>
  <c r="T1207" i="1"/>
  <c r="S1207" i="1"/>
  <c r="R1207" i="1"/>
  <c r="Q1207" i="1"/>
  <c r="P1207" i="1"/>
  <c r="AP1206" i="1"/>
  <c r="AL1206" i="1"/>
  <c r="AI1206" i="1"/>
  <c r="AB1206" i="1"/>
  <c r="AA1206" i="1"/>
  <c r="Y1206" i="1"/>
  <c r="X1206" i="1"/>
  <c r="W1206" i="1"/>
  <c r="V1206" i="1"/>
  <c r="U1206" i="1"/>
  <c r="T1206" i="1"/>
  <c r="S1206" i="1"/>
  <c r="R1206" i="1"/>
  <c r="Q1206" i="1"/>
  <c r="P1206" i="1"/>
  <c r="AP1205" i="1"/>
  <c r="AL1205" i="1"/>
  <c r="AI1205" i="1"/>
  <c r="AB1205" i="1"/>
  <c r="AA1205" i="1"/>
  <c r="Y1205" i="1"/>
  <c r="X1205" i="1"/>
  <c r="W1205" i="1"/>
  <c r="V1205" i="1"/>
  <c r="U1205" i="1"/>
  <c r="T1205" i="1"/>
  <c r="S1205" i="1"/>
  <c r="R1205" i="1"/>
  <c r="Q1205" i="1"/>
  <c r="P1205" i="1"/>
  <c r="AP1204" i="1"/>
  <c r="AL1204" i="1"/>
  <c r="AI1204" i="1"/>
  <c r="AB1204" i="1"/>
  <c r="AA1204" i="1"/>
  <c r="Y1204" i="1"/>
  <c r="X1204" i="1"/>
  <c r="W1204" i="1"/>
  <c r="V1204" i="1"/>
  <c r="U1204" i="1"/>
  <c r="T1204" i="1"/>
  <c r="S1204" i="1"/>
  <c r="R1204" i="1"/>
  <c r="Q1204" i="1"/>
  <c r="P1204" i="1"/>
  <c r="AP1203" i="1"/>
  <c r="AL1203" i="1"/>
  <c r="AI1203" i="1"/>
  <c r="AB1203" i="1"/>
  <c r="AA1203" i="1"/>
  <c r="Y1203" i="1"/>
  <c r="X1203" i="1"/>
  <c r="W1203" i="1"/>
  <c r="V1203" i="1"/>
  <c r="U1203" i="1"/>
  <c r="T1203" i="1"/>
  <c r="S1203" i="1"/>
  <c r="R1203" i="1"/>
  <c r="Q1203" i="1"/>
  <c r="P1203" i="1"/>
  <c r="AP1202" i="1"/>
  <c r="AL1202" i="1"/>
  <c r="AI1202" i="1"/>
  <c r="AB1202" i="1"/>
  <c r="AA1202" i="1"/>
  <c r="Y1202" i="1"/>
  <c r="X1202" i="1"/>
  <c r="W1202" i="1"/>
  <c r="V1202" i="1"/>
  <c r="U1202" i="1"/>
  <c r="T1202" i="1"/>
  <c r="S1202" i="1"/>
  <c r="R1202" i="1"/>
  <c r="Q1202" i="1"/>
  <c r="P1202" i="1"/>
  <c r="AP1201" i="1"/>
  <c r="AL1201" i="1"/>
  <c r="AI1201" i="1"/>
  <c r="AB1201" i="1"/>
  <c r="AA1201" i="1"/>
  <c r="Y1201" i="1"/>
  <c r="X1201" i="1"/>
  <c r="W1201" i="1"/>
  <c r="V1201" i="1"/>
  <c r="U1201" i="1"/>
  <c r="T1201" i="1"/>
  <c r="S1201" i="1"/>
  <c r="R1201" i="1"/>
  <c r="Q1201" i="1"/>
  <c r="P1201" i="1"/>
  <c r="AP1200" i="1"/>
  <c r="AL1200" i="1"/>
  <c r="AI1200" i="1"/>
  <c r="AB1200" i="1"/>
  <c r="AA1200" i="1"/>
  <c r="Y1200" i="1"/>
  <c r="X1200" i="1"/>
  <c r="W1200" i="1"/>
  <c r="V1200" i="1"/>
  <c r="U1200" i="1"/>
  <c r="T1200" i="1"/>
  <c r="S1200" i="1"/>
  <c r="R1200" i="1"/>
  <c r="Q1200" i="1"/>
  <c r="P1200" i="1"/>
  <c r="AP1199" i="1"/>
  <c r="AL1199" i="1"/>
  <c r="AI1199" i="1"/>
  <c r="AB1199" i="1"/>
  <c r="AA1199" i="1"/>
  <c r="Y1199" i="1"/>
  <c r="X1199" i="1"/>
  <c r="W1199" i="1"/>
  <c r="V1199" i="1"/>
  <c r="U1199" i="1"/>
  <c r="T1199" i="1"/>
  <c r="S1199" i="1"/>
  <c r="R1199" i="1"/>
  <c r="Q1199" i="1"/>
  <c r="P1199" i="1"/>
  <c r="AP1198" i="1"/>
  <c r="AL1198" i="1"/>
  <c r="AI1198" i="1"/>
  <c r="AB1198" i="1"/>
  <c r="AA1198" i="1"/>
  <c r="Y1198" i="1"/>
  <c r="X1198" i="1"/>
  <c r="W1198" i="1"/>
  <c r="V1198" i="1"/>
  <c r="U1198" i="1"/>
  <c r="T1198" i="1"/>
  <c r="S1198" i="1"/>
  <c r="R1198" i="1"/>
  <c r="Q1198" i="1"/>
  <c r="P1198" i="1"/>
  <c r="AP1197" i="1"/>
  <c r="AL1197" i="1"/>
  <c r="AI1197" i="1"/>
  <c r="AB1197" i="1"/>
  <c r="AA1197" i="1"/>
  <c r="Y1197" i="1"/>
  <c r="X1197" i="1"/>
  <c r="W1197" i="1"/>
  <c r="V1197" i="1"/>
  <c r="U1197" i="1"/>
  <c r="T1197" i="1"/>
  <c r="S1197" i="1"/>
  <c r="R1197" i="1"/>
  <c r="Q1197" i="1"/>
  <c r="P1197" i="1"/>
  <c r="AP1196" i="1"/>
  <c r="AL1196" i="1"/>
  <c r="AI1196" i="1"/>
  <c r="AB1196" i="1"/>
  <c r="AA1196" i="1"/>
  <c r="Y1196" i="1"/>
  <c r="X1196" i="1"/>
  <c r="W1196" i="1"/>
  <c r="V1196" i="1"/>
  <c r="U1196" i="1"/>
  <c r="T1196" i="1"/>
  <c r="S1196" i="1"/>
  <c r="R1196" i="1"/>
  <c r="Q1196" i="1"/>
  <c r="P1196" i="1"/>
  <c r="AP1195" i="1"/>
  <c r="AL1195" i="1"/>
  <c r="AI1195" i="1"/>
  <c r="AB1195" i="1"/>
  <c r="AA1195" i="1"/>
  <c r="Y1195" i="1"/>
  <c r="X1195" i="1"/>
  <c r="W1195" i="1"/>
  <c r="V1195" i="1"/>
  <c r="U1195" i="1"/>
  <c r="T1195" i="1"/>
  <c r="S1195" i="1"/>
  <c r="R1195" i="1"/>
  <c r="Q1195" i="1"/>
  <c r="P1195" i="1"/>
  <c r="AP1194" i="1"/>
  <c r="AL1194" i="1"/>
  <c r="AI1194" i="1"/>
  <c r="AB1194" i="1"/>
  <c r="AA1194" i="1"/>
  <c r="Y1194" i="1"/>
  <c r="X1194" i="1"/>
  <c r="W1194" i="1"/>
  <c r="V1194" i="1"/>
  <c r="U1194" i="1"/>
  <c r="T1194" i="1"/>
  <c r="S1194" i="1"/>
  <c r="R1194" i="1"/>
  <c r="Q1194" i="1"/>
  <c r="P1194" i="1"/>
  <c r="AP1193" i="1"/>
  <c r="AL1193" i="1"/>
  <c r="AI1193" i="1"/>
  <c r="AB1193" i="1"/>
  <c r="AA1193" i="1"/>
  <c r="Y1193" i="1"/>
  <c r="X1193" i="1"/>
  <c r="W1193" i="1"/>
  <c r="V1193" i="1"/>
  <c r="U1193" i="1"/>
  <c r="T1193" i="1"/>
  <c r="S1193" i="1"/>
  <c r="R1193" i="1"/>
  <c r="Q1193" i="1"/>
  <c r="P1193" i="1"/>
  <c r="AP1192" i="1"/>
  <c r="AL1192" i="1"/>
  <c r="AI1192" i="1"/>
  <c r="AB1192" i="1"/>
  <c r="AA1192" i="1"/>
  <c r="Y1192" i="1"/>
  <c r="X1192" i="1"/>
  <c r="W1192" i="1"/>
  <c r="V1192" i="1"/>
  <c r="U1192" i="1"/>
  <c r="T1192" i="1"/>
  <c r="S1192" i="1"/>
  <c r="R1192" i="1"/>
  <c r="Q1192" i="1"/>
  <c r="P1192" i="1"/>
  <c r="AP1191" i="1"/>
  <c r="AL1191" i="1"/>
  <c r="AI1191" i="1"/>
  <c r="AB1191" i="1"/>
  <c r="AA1191" i="1"/>
  <c r="Y1191" i="1"/>
  <c r="X1191" i="1"/>
  <c r="W1191" i="1"/>
  <c r="V1191" i="1"/>
  <c r="U1191" i="1"/>
  <c r="T1191" i="1"/>
  <c r="S1191" i="1"/>
  <c r="R1191" i="1"/>
  <c r="Q1191" i="1"/>
  <c r="P1191" i="1"/>
  <c r="AP1190" i="1"/>
  <c r="AL1190" i="1"/>
  <c r="AI1190" i="1"/>
  <c r="AB1190" i="1"/>
  <c r="AA1190" i="1"/>
  <c r="Y1190" i="1"/>
  <c r="X1190" i="1"/>
  <c r="W1190" i="1"/>
  <c r="V1190" i="1"/>
  <c r="U1190" i="1"/>
  <c r="T1190" i="1"/>
  <c r="S1190" i="1"/>
  <c r="R1190" i="1"/>
  <c r="Q1190" i="1"/>
  <c r="P1190" i="1"/>
  <c r="AP1189" i="1"/>
  <c r="AL1189" i="1"/>
  <c r="AI1189" i="1"/>
  <c r="AB1189" i="1"/>
  <c r="AA1189" i="1"/>
  <c r="Y1189" i="1"/>
  <c r="X1189" i="1"/>
  <c r="W1189" i="1"/>
  <c r="V1189" i="1"/>
  <c r="U1189" i="1"/>
  <c r="T1189" i="1"/>
  <c r="S1189" i="1"/>
  <c r="R1189" i="1"/>
  <c r="Q1189" i="1"/>
  <c r="P1189" i="1"/>
  <c r="AP1188" i="1"/>
  <c r="AL1188" i="1"/>
  <c r="AI1188" i="1"/>
  <c r="AB1188" i="1"/>
  <c r="AA1188" i="1"/>
  <c r="Y1188" i="1"/>
  <c r="X1188" i="1"/>
  <c r="W1188" i="1"/>
  <c r="V1188" i="1"/>
  <c r="U1188" i="1"/>
  <c r="T1188" i="1"/>
  <c r="S1188" i="1"/>
  <c r="R1188" i="1"/>
  <c r="Q1188" i="1"/>
  <c r="P1188" i="1"/>
  <c r="AP1187" i="1"/>
  <c r="AL1187" i="1"/>
  <c r="AI1187" i="1"/>
  <c r="AB1187" i="1"/>
  <c r="AA1187" i="1"/>
  <c r="Y1187" i="1"/>
  <c r="X1187" i="1"/>
  <c r="W1187" i="1"/>
  <c r="V1187" i="1"/>
  <c r="U1187" i="1"/>
  <c r="T1187" i="1"/>
  <c r="S1187" i="1"/>
  <c r="R1187" i="1"/>
  <c r="Q1187" i="1"/>
  <c r="P1187" i="1"/>
  <c r="AP1186" i="1"/>
  <c r="AL1186" i="1"/>
  <c r="AI1186" i="1"/>
  <c r="AB1186" i="1"/>
  <c r="AA1186" i="1"/>
  <c r="Y1186" i="1"/>
  <c r="X1186" i="1"/>
  <c r="W1186" i="1"/>
  <c r="V1186" i="1"/>
  <c r="U1186" i="1"/>
  <c r="T1186" i="1"/>
  <c r="S1186" i="1"/>
  <c r="R1186" i="1"/>
  <c r="Q1186" i="1"/>
  <c r="P1186" i="1"/>
  <c r="AP1185" i="1"/>
  <c r="AL1185" i="1"/>
  <c r="AI1185" i="1"/>
  <c r="AB1185" i="1"/>
  <c r="AA1185" i="1"/>
  <c r="Y1185" i="1"/>
  <c r="X1185" i="1"/>
  <c r="W1185" i="1"/>
  <c r="V1185" i="1"/>
  <c r="U1185" i="1"/>
  <c r="T1185" i="1"/>
  <c r="S1185" i="1"/>
  <c r="R1185" i="1"/>
  <c r="Q1185" i="1"/>
  <c r="P1185" i="1"/>
  <c r="AP1184" i="1"/>
  <c r="AL1184" i="1"/>
  <c r="AI1184" i="1"/>
  <c r="AB1184" i="1"/>
  <c r="AA1184" i="1"/>
  <c r="Y1184" i="1"/>
  <c r="X1184" i="1"/>
  <c r="W1184" i="1"/>
  <c r="V1184" i="1"/>
  <c r="U1184" i="1"/>
  <c r="T1184" i="1"/>
  <c r="S1184" i="1"/>
  <c r="R1184" i="1"/>
  <c r="Q1184" i="1"/>
  <c r="P1184" i="1"/>
  <c r="AP1183" i="1"/>
  <c r="AL1183" i="1"/>
  <c r="AI1183" i="1"/>
  <c r="AB1183" i="1"/>
  <c r="AA1183" i="1"/>
  <c r="Y1183" i="1"/>
  <c r="X1183" i="1"/>
  <c r="W1183" i="1"/>
  <c r="V1183" i="1"/>
  <c r="U1183" i="1"/>
  <c r="T1183" i="1"/>
  <c r="S1183" i="1"/>
  <c r="R1183" i="1"/>
  <c r="Q1183" i="1"/>
  <c r="P1183" i="1"/>
  <c r="AP1182" i="1"/>
  <c r="AL1182" i="1"/>
  <c r="AI1182" i="1"/>
  <c r="AB1182" i="1"/>
  <c r="AA1182" i="1"/>
  <c r="Y1182" i="1"/>
  <c r="X1182" i="1"/>
  <c r="W1182" i="1"/>
  <c r="V1182" i="1"/>
  <c r="U1182" i="1"/>
  <c r="T1182" i="1"/>
  <c r="S1182" i="1"/>
  <c r="R1182" i="1"/>
  <c r="Q1182" i="1"/>
  <c r="P1182" i="1"/>
  <c r="AP1181" i="1"/>
  <c r="AL1181" i="1"/>
  <c r="AI1181" i="1"/>
  <c r="AB1181" i="1"/>
  <c r="AA1181" i="1"/>
  <c r="Y1181" i="1"/>
  <c r="X1181" i="1"/>
  <c r="W1181" i="1"/>
  <c r="V1181" i="1"/>
  <c r="U1181" i="1"/>
  <c r="T1181" i="1"/>
  <c r="S1181" i="1"/>
  <c r="R1181" i="1"/>
  <c r="Q1181" i="1"/>
  <c r="P1181" i="1"/>
  <c r="AP1180" i="1"/>
  <c r="AL1180" i="1"/>
  <c r="AI1180" i="1"/>
  <c r="AB1180" i="1"/>
  <c r="AA1180" i="1"/>
  <c r="Y1180" i="1"/>
  <c r="X1180" i="1"/>
  <c r="W1180" i="1"/>
  <c r="V1180" i="1"/>
  <c r="U1180" i="1"/>
  <c r="T1180" i="1"/>
  <c r="S1180" i="1"/>
  <c r="R1180" i="1"/>
  <c r="Q1180" i="1"/>
  <c r="P1180" i="1"/>
  <c r="AP1179" i="1"/>
  <c r="AL1179" i="1"/>
  <c r="AI1179" i="1"/>
  <c r="AB1179" i="1"/>
  <c r="AA1179" i="1"/>
  <c r="Y1179" i="1"/>
  <c r="X1179" i="1"/>
  <c r="W1179" i="1"/>
  <c r="V1179" i="1"/>
  <c r="U1179" i="1"/>
  <c r="T1179" i="1"/>
  <c r="S1179" i="1"/>
  <c r="R1179" i="1"/>
  <c r="Q1179" i="1"/>
  <c r="P1179" i="1"/>
  <c r="AP1178" i="1"/>
  <c r="AL1178" i="1"/>
  <c r="AI1178" i="1"/>
  <c r="AB1178" i="1"/>
  <c r="AA1178" i="1"/>
  <c r="Y1178" i="1"/>
  <c r="X1178" i="1"/>
  <c r="W1178" i="1"/>
  <c r="V1178" i="1"/>
  <c r="U1178" i="1"/>
  <c r="T1178" i="1"/>
  <c r="S1178" i="1"/>
  <c r="R1178" i="1"/>
  <c r="Q1178" i="1"/>
  <c r="P1178" i="1"/>
  <c r="AP1177" i="1"/>
  <c r="AL1177" i="1"/>
  <c r="AI1177" i="1"/>
  <c r="AB1177" i="1"/>
  <c r="AA1177" i="1"/>
  <c r="Y1177" i="1"/>
  <c r="X1177" i="1"/>
  <c r="W1177" i="1"/>
  <c r="V1177" i="1"/>
  <c r="U1177" i="1"/>
  <c r="T1177" i="1"/>
  <c r="S1177" i="1"/>
  <c r="R1177" i="1"/>
  <c r="Q1177" i="1"/>
  <c r="P1177" i="1"/>
  <c r="AP1176" i="1"/>
  <c r="AL1176" i="1"/>
  <c r="AI1176" i="1"/>
  <c r="AB1176" i="1"/>
  <c r="AA1176" i="1"/>
  <c r="Y1176" i="1"/>
  <c r="X1176" i="1"/>
  <c r="W1176" i="1"/>
  <c r="V1176" i="1"/>
  <c r="U1176" i="1"/>
  <c r="T1176" i="1"/>
  <c r="S1176" i="1"/>
  <c r="R1176" i="1"/>
  <c r="Q1176" i="1"/>
  <c r="P1176" i="1"/>
  <c r="AP1175" i="1"/>
  <c r="AL1175" i="1"/>
  <c r="AI1175" i="1"/>
  <c r="AB1175" i="1"/>
  <c r="AA1175" i="1"/>
  <c r="Y1175" i="1"/>
  <c r="X1175" i="1"/>
  <c r="W1175" i="1"/>
  <c r="V1175" i="1"/>
  <c r="U1175" i="1"/>
  <c r="T1175" i="1"/>
  <c r="S1175" i="1"/>
  <c r="R1175" i="1"/>
  <c r="Q1175" i="1"/>
  <c r="P1175" i="1"/>
  <c r="AP1174" i="1"/>
  <c r="AL1174" i="1"/>
  <c r="AI1174" i="1"/>
  <c r="AB1174" i="1"/>
  <c r="AA1174" i="1"/>
  <c r="Y1174" i="1"/>
  <c r="X1174" i="1"/>
  <c r="W1174" i="1"/>
  <c r="V1174" i="1"/>
  <c r="U1174" i="1"/>
  <c r="T1174" i="1"/>
  <c r="S1174" i="1"/>
  <c r="R1174" i="1"/>
  <c r="Q1174" i="1"/>
  <c r="P1174" i="1"/>
  <c r="AP1173" i="1"/>
  <c r="AL1173" i="1"/>
  <c r="AI1173" i="1"/>
  <c r="AB1173" i="1"/>
  <c r="AA1173" i="1"/>
  <c r="Y1173" i="1"/>
  <c r="X1173" i="1"/>
  <c r="W1173" i="1"/>
  <c r="V1173" i="1"/>
  <c r="U1173" i="1"/>
  <c r="T1173" i="1"/>
  <c r="S1173" i="1"/>
  <c r="R1173" i="1"/>
  <c r="Q1173" i="1"/>
  <c r="P1173" i="1"/>
  <c r="AP1172" i="1"/>
  <c r="AL1172" i="1"/>
  <c r="AI1172" i="1"/>
  <c r="AB1172" i="1"/>
  <c r="AA1172" i="1"/>
  <c r="Y1172" i="1"/>
  <c r="X1172" i="1"/>
  <c r="W1172" i="1"/>
  <c r="V1172" i="1"/>
  <c r="U1172" i="1"/>
  <c r="T1172" i="1"/>
  <c r="S1172" i="1"/>
  <c r="R1172" i="1"/>
  <c r="Q1172" i="1"/>
  <c r="P1172" i="1"/>
  <c r="AP1171" i="1"/>
  <c r="AL1171" i="1"/>
  <c r="AI1171" i="1"/>
  <c r="AB1171" i="1"/>
  <c r="AA1171" i="1"/>
  <c r="Y1171" i="1"/>
  <c r="X1171" i="1"/>
  <c r="W1171" i="1"/>
  <c r="V1171" i="1"/>
  <c r="U1171" i="1"/>
  <c r="T1171" i="1"/>
  <c r="S1171" i="1"/>
  <c r="R1171" i="1"/>
  <c r="Q1171" i="1"/>
  <c r="P1171" i="1"/>
  <c r="AP1170" i="1"/>
  <c r="AL1170" i="1"/>
  <c r="AI1170" i="1"/>
  <c r="AB1170" i="1"/>
  <c r="AA1170" i="1"/>
  <c r="Y1170" i="1"/>
  <c r="X1170" i="1"/>
  <c r="W1170" i="1"/>
  <c r="V1170" i="1"/>
  <c r="U1170" i="1"/>
  <c r="T1170" i="1"/>
  <c r="S1170" i="1"/>
  <c r="R1170" i="1"/>
  <c r="Q1170" i="1"/>
  <c r="P1170" i="1"/>
  <c r="AP1169" i="1"/>
  <c r="AL1169" i="1"/>
  <c r="AI1169" i="1"/>
  <c r="AB1169" i="1"/>
  <c r="AA1169" i="1"/>
  <c r="Y1169" i="1"/>
  <c r="X1169" i="1"/>
  <c r="W1169" i="1"/>
  <c r="V1169" i="1"/>
  <c r="U1169" i="1"/>
  <c r="T1169" i="1"/>
  <c r="S1169" i="1"/>
  <c r="R1169" i="1"/>
  <c r="Q1169" i="1"/>
  <c r="P1169" i="1"/>
  <c r="AP1168" i="1"/>
  <c r="AL1168" i="1"/>
  <c r="AI1168" i="1"/>
  <c r="AB1168" i="1"/>
  <c r="AA1168" i="1"/>
  <c r="Y1168" i="1"/>
  <c r="X1168" i="1"/>
  <c r="W1168" i="1"/>
  <c r="V1168" i="1"/>
  <c r="U1168" i="1"/>
  <c r="T1168" i="1"/>
  <c r="S1168" i="1"/>
  <c r="R1168" i="1"/>
  <c r="Q1168" i="1"/>
  <c r="P1168" i="1"/>
  <c r="AP1167" i="1"/>
  <c r="AL1167" i="1"/>
  <c r="AI1167" i="1"/>
  <c r="AB1167" i="1"/>
  <c r="AA1167" i="1"/>
  <c r="Y1167" i="1"/>
  <c r="X1167" i="1"/>
  <c r="W1167" i="1"/>
  <c r="V1167" i="1"/>
  <c r="U1167" i="1"/>
  <c r="T1167" i="1"/>
  <c r="S1167" i="1"/>
  <c r="R1167" i="1"/>
  <c r="Q1167" i="1"/>
  <c r="P1167" i="1"/>
  <c r="AP1166" i="1"/>
  <c r="AL1166" i="1"/>
  <c r="AI1166" i="1"/>
  <c r="AB1166" i="1"/>
  <c r="AA1166" i="1"/>
  <c r="Y1166" i="1"/>
  <c r="X1166" i="1"/>
  <c r="W1166" i="1"/>
  <c r="V1166" i="1"/>
  <c r="U1166" i="1"/>
  <c r="T1166" i="1"/>
  <c r="S1166" i="1"/>
  <c r="R1166" i="1"/>
  <c r="Q1166" i="1"/>
  <c r="P1166" i="1"/>
  <c r="AP1165" i="1"/>
  <c r="AL1165" i="1"/>
  <c r="AI1165" i="1"/>
  <c r="AB1165" i="1"/>
  <c r="AA1165" i="1"/>
  <c r="Y1165" i="1"/>
  <c r="X1165" i="1"/>
  <c r="W1165" i="1"/>
  <c r="V1165" i="1"/>
  <c r="U1165" i="1"/>
  <c r="T1165" i="1"/>
  <c r="S1165" i="1"/>
  <c r="R1165" i="1"/>
  <c r="Q1165" i="1"/>
  <c r="P1165" i="1"/>
  <c r="AP1164" i="1"/>
  <c r="AL1164" i="1"/>
  <c r="AI1164" i="1"/>
  <c r="AB1164" i="1"/>
  <c r="AA1164" i="1"/>
  <c r="Y1164" i="1"/>
  <c r="X1164" i="1"/>
  <c r="W1164" i="1"/>
  <c r="V1164" i="1"/>
  <c r="U1164" i="1"/>
  <c r="T1164" i="1"/>
  <c r="S1164" i="1"/>
  <c r="R1164" i="1"/>
  <c r="Q1164" i="1"/>
  <c r="P1164" i="1"/>
  <c r="AP1163" i="1"/>
  <c r="AL1163" i="1"/>
  <c r="AI1163" i="1"/>
  <c r="AB1163" i="1"/>
  <c r="AA1163" i="1"/>
  <c r="Y1163" i="1"/>
  <c r="X1163" i="1"/>
  <c r="W1163" i="1"/>
  <c r="V1163" i="1"/>
  <c r="U1163" i="1"/>
  <c r="T1163" i="1"/>
  <c r="S1163" i="1"/>
  <c r="R1163" i="1"/>
  <c r="Q1163" i="1"/>
  <c r="P1163" i="1"/>
  <c r="AP1162" i="1"/>
  <c r="AL1162" i="1"/>
  <c r="AI1162" i="1"/>
  <c r="AB1162" i="1"/>
  <c r="AA1162" i="1"/>
  <c r="Y1162" i="1"/>
  <c r="X1162" i="1"/>
  <c r="W1162" i="1"/>
  <c r="V1162" i="1"/>
  <c r="U1162" i="1"/>
  <c r="T1162" i="1"/>
  <c r="S1162" i="1"/>
  <c r="R1162" i="1"/>
  <c r="Q1162" i="1"/>
  <c r="P1162" i="1"/>
  <c r="AP1161" i="1"/>
  <c r="AL1161" i="1"/>
  <c r="AI1161" i="1"/>
  <c r="AB1161" i="1"/>
  <c r="AA1161" i="1"/>
  <c r="Y1161" i="1"/>
  <c r="X1161" i="1"/>
  <c r="W1161" i="1"/>
  <c r="V1161" i="1"/>
  <c r="U1161" i="1"/>
  <c r="T1161" i="1"/>
  <c r="S1161" i="1"/>
  <c r="R1161" i="1"/>
  <c r="Q1161" i="1"/>
  <c r="P1161" i="1"/>
  <c r="AP1160" i="1"/>
  <c r="AL1160" i="1"/>
  <c r="AI1160" i="1"/>
  <c r="AB1160" i="1"/>
  <c r="AA1160" i="1"/>
  <c r="Y1160" i="1"/>
  <c r="X1160" i="1"/>
  <c r="W1160" i="1"/>
  <c r="V1160" i="1"/>
  <c r="U1160" i="1"/>
  <c r="T1160" i="1"/>
  <c r="S1160" i="1"/>
  <c r="R1160" i="1"/>
  <c r="Q1160" i="1"/>
  <c r="P1160" i="1"/>
  <c r="AP1159" i="1"/>
  <c r="AL1159" i="1"/>
  <c r="AI1159" i="1"/>
  <c r="AB1159" i="1"/>
  <c r="AA1159" i="1"/>
  <c r="Y1159" i="1"/>
  <c r="X1159" i="1"/>
  <c r="W1159" i="1"/>
  <c r="V1159" i="1"/>
  <c r="U1159" i="1"/>
  <c r="T1159" i="1"/>
  <c r="S1159" i="1"/>
  <c r="R1159" i="1"/>
  <c r="Q1159" i="1"/>
  <c r="P1159" i="1"/>
  <c r="AP1158" i="1"/>
  <c r="AL1158" i="1"/>
  <c r="AI1158" i="1"/>
  <c r="AB1158" i="1"/>
  <c r="AA1158" i="1"/>
  <c r="Y1158" i="1"/>
  <c r="X1158" i="1"/>
  <c r="W1158" i="1"/>
  <c r="V1158" i="1"/>
  <c r="U1158" i="1"/>
  <c r="T1158" i="1"/>
  <c r="S1158" i="1"/>
  <c r="R1158" i="1"/>
  <c r="Q1158" i="1"/>
  <c r="P1158" i="1"/>
  <c r="AP1157" i="1"/>
  <c r="AL1157" i="1"/>
  <c r="AI1157" i="1"/>
  <c r="AB1157" i="1"/>
  <c r="AA1157" i="1"/>
  <c r="Y1157" i="1"/>
  <c r="X1157" i="1"/>
  <c r="W1157" i="1"/>
  <c r="V1157" i="1"/>
  <c r="U1157" i="1"/>
  <c r="T1157" i="1"/>
  <c r="S1157" i="1"/>
  <c r="R1157" i="1"/>
  <c r="Q1157" i="1"/>
  <c r="P1157" i="1"/>
  <c r="AP1156" i="1"/>
  <c r="AL1156" i="1"/>
  <c r="AI1156" i="1"/>
  <c r="AB1156" i="1"/>
  <c r="AA1156" i="1"/>
  <c r="Y1156" i="1"/>
  <c r="X1156" i="1"/>
  <c r="W1156" i="1"/>
  <c r="V1156" i="1"/>
  <c r="U1156" i="1"/>
  <c r="T1156" i="1"/>
  <c r="S1156" i="1"/>
  <c r="R1156" i="1"/>
  <c r="Q1156" i="1"/>
  <c r="P1156" i="1"/>
  <c r="AP1155" i="1"/>
  <c r="AL1155" i="1"/>
  <c r="AI1155" i="1"/>
  <c r="AB1155" i="1"/>
  <c r="AA1155" i="1"/>
  <c r="Y1155" i="1"/>
  <c r="X1155" i="1"/>
  <c r="W1155" i="1"/>
  <c r="V1155" i="1"/>
  <c r="U1155" i="1"/>
  <c r="T1155" i="1"/>
  <c r="S1155" i="1"/>
  <c r="R1155" i="1"/>
  <c r="Q1155" i="1"/>
  <c r="P1155" i="1"/>
  <c r="AP1154" i="1"/>
  <c r="AL1154" i="1"/>
  <c r="AI1154" i="1"/>
  <c r="AB1154" i="1"/>
  <c r="AA1154" i="1"/>
  <c r="Y1154" i="1"/>
  <c r="X1154" i="1"/>
  <c r="W1154" i="1"/>
  <c r="V1154" i="1"/>
  <c r="U1154" i="1"/>
  <c r="T1154" i="1"/>
  <c r="S1154" i="1"/>
  <c r="R1154" i="1"/>
  <c r="Q1154" i="1"/>
  <c r="P1154" i="1"/>
  <c r="AP1153" i="1"/>
  <c r="AL1153" i="1"/>
  <c r="AI1153" i="1"/>
  <c r="AB1153" i="1"/>
  <c r="AA1153" i="1"/>
  <c r="Y1153" i="1"/>
  <c r="X1153" i="1"/>
  <c r="W1153" i="1"/>
  <c r="V1153" i="1"/>
  <c r="U1153" i="1"/>
  <c r="T1153" i="1"/>
  <c r="S1153" i="1"/>
  <c r="R1153" i="1"/>
  <c r="Q1153" i="1"/>
  <c r="P1153" i="1"/>
  <c r="AP1152" i="1"/>
  <c r="AL1152" i="1"/>
  <c r="AI1152" i="1"/>
  <c r="AB1152" i="1"/>
  <c r="AA1152" i="1"/>
  <c r="Y1152" i="1"/>
  <c r="X1152" i="1"/>
  <c r="W1152" i="1"/>
  <c r="V1152" i="1"/>
  <c r="U1152" i="1"/>
  <c r="T1152" i="1"/>
  <c r="S1152" i="1"/>
  <c r="R1152" i="1"/>
  <c r="Q1152" i="1"/>
  <c r="P1152" i="1"/>
  <c r="AP1151" i="1"/>
  <c r="AL1151" i="1"/>
  <c r="AI1151" i="1"/>
  <c r="AB1151" i="1"/>
  <c r="AA1151" i="1"/>
  <c r="Y1151" i="1"/>
  <c r="X1151" i="1"/>
  <c r="W1151" i="1"/>
  <c r="V1151" i="1"/>
  <c r="U1151" i="1"/>
  <c r="T1151" i="1"/>
  <c r="S1151" i="1"/>
  <c r="R1151" i="1"/>
  <c r="Q1151" i="1"/>
  <c r="P1151" i="1"/>
  <c r="AP1150" i="1"/>
  <c r="AL1150" i="1"/>
  <c r="AI1150" i="1"/>
  <c r="AB1150" i="1"/>
  <c r="AA1150" i="1"/>
  <c r="Y1150" i="1"/>
  <c r="X1150" i="1"/>
  <c r="W1150" i="1"/>
  <c r="V1150" i="1"/>
  <c r="U1150" i="1"/>
  <c r="T1150" i="1"/>
  <c r="S1150" i="1"/>
  <c r="R1150" i="1"/>
  <c r="Q1150" i="1"/>
  <c r="P1150" i="1"/>
  <c r="AP1149" i="1"/>
  <c r="AL1149" i="1"/>
  <c r="AI1149" i="1"/>
  <c r="AB1149" i="1"/>
  <c r="AA1149" i="1"/>
  <c r="Y1149" i="1"/>
  <c r="X1149" i="1"/>
  <c r="W1149" i="1"/>
  <c r="V1149" i="1"/>
  <c r="U1149" i="1"/>
  <c r="T1149" i="1"/>
  <c r="S1149" i="1"/>
  <c r="R1149" i="1"/>
  <c r="Q1149" i="1"/>
  <c r="P1149" i="1"/>
  <c r="AP1148" i="1"/>
  <c r="AL1148" i="1"/>
  <c r="AI1148" i="1"/>
  <c r="AB1148" i="1"/>
  <c r="AA1148" i="1"/>
  <c r="Y1148" i="1"/>
  <c r="X1148" i="1"/>
  <c r="W1148" i="1"/>
  <c r="V1148" i="1"/>
  <c r="U1148" i="1"/>
  <c r="T1148" i="1"/>
  <c r="S1148" i="1"/>
  <c r="R1148" i="1"/>
  <c r="Q1148" i="1"/>
  <c r="P1148" i="1"/>
  <c r="AP1147" i="1"/>
  <c r="AL1147" i="1"/>
  <c r="AI1147" i="1"/>
  <c r="AB1147" i="1"/>
  <c r="AA1147" i="1"/>
  <c r="Y1147" i="1"/>
  <c r="X1147" i="1"/>
  <c r="W1147" i="1"/>
  <c r="V1147" i="1"/>
  <c r="U1147" i="1"/>
  <c r="T1147" i="1"/>
  <c r="S1147" i="1"/>
  <c r="R1147" i="1"/>
  <c r="Q1147" i="1"/>
  <c r="P1147" i="1"/>
  <c r="AP1146" i="1"/>
  <c r="AL1146" i="1"/>
  <c r="AI1146" i="1"/>
  <c r="AB1146" i="1"/>
  <c r="AA1146" i="1"/>
  <c r="Y1146" i="1"/>
  <c r="X1146" i="1"/>
  <c r="W1146" i="1"/>
  <c r="V1146" i="1"/>
  <c r="U1146" i="1"/>
  <c r="T1146" i="1"/>
  <c r="S1146" i="1"/>
  <c r="R1146" i="1"/>
  <c r="Q1146" i="1"/>
  <c r="P1146" i="1"/>
  <c r="AP1145" i="1"/>
  <c r="AL1145" i="1"/>
  <c r="AI1145" i="1"/>
  <c r="AB1145" i="1"/>
  <c r="AA1145" i="1"/>
  <c r="Y1145" i="1"/>
  <c r="X1145" i="1"/>
  <c r="W1145" i="1"/>
  <c r="V1145" i="1"/>
  <c r="U1145" i="1"/>
  <c r="T1145" i="1"/>
  <c r="S1145" i="1"/>
  <c r="R1145" i="1"/>
  <c r="Q1145" i="1"/>
  <c r="P1145" i="1"/>
  <c r="AP1144" i="1"/>
  <c r="AL1144" i="1"/>
  <c r="AI1144" i="1"/>
  <c r="AB1144" i="1"/>
  <c r="AA1144" i="1"/>
  <c r="Y1144" i="1"/>
  <c r="X1144" i="1"/>
  <c r="W1144" i="1"/>
  <c r="V1144" i="1"/>
  <c r="U1144" i="1"/>
  <c r="T1144" i="1"/>
  <c r="S1144" i="1"/>
  <c r="R1144" i="1"/>
  <c r="Q1144" i="1"/>
  <c r="P1144" i="1"/>
  <c r="AP1143" i="1"/>
  <c r="AL1143" i="1"/>
  <c r="AI1143" i="1"/>
  <c r="AB1143" i="1"/>
  <c r="AA1143" i="1"/>
  <c r="Y1143" i="1"/>
  <c r="X1143" i="1"/>
  <c r="W1143" i="1"/>
  <c r="V1143" i="1"/>
  <c r="U1143" i="1"/>
  <c r="T1143" i="1"/>
  <c r="S1143" i="1"/>
  <c r="R1143" i="1"/>
  <c r="Q1143" i="1"/>
  <c r="P1143" i="1"/>
  <c r="AP1142" i="1"/>
  <c r="AL1142" i="1"/>
  <c r="AI1142" i="1"/>
  <c r="AB1142" i="1"/>
  <c r="AA1142" i="1"/>
  <c r="Y1142" i="1"/>
  <c r="X1142" i="1"/>
  <c r="W1142" i="1"/>
  <c r="V1142" i="1"/>
  <c r="U1142" i="1"/>
  <c r="T1142" i="1"/>
  <c r="S1142" i="1"/>
  <c r="R1142" i="1"/>
  <c r="Q1142" i="1"/>
  <c r="P1142" i="1"/>
  <c r="AP1141" i="1"/>
  <c r="AL1141" i="1"/>
  <c r="AI1141" i="1"/>
  <c r="AB1141" i="1"/>
  <c r="AA1141" i="1"/>
  <c r="Y1141" i="1"/>
  <c r="X1141" i="1"/>
  <c r="W1141" i="1"/>
  <c r="V1141" i="1"/>
  <c r="U1141" i="1"/>
  <c r="T1141" i="1"/>
  <c r="S1141" i="1"/>
  <c r="R1141" i="1"/>
  <c r="Q1141" i="1"/>
  <c r="P1141" i="1"/>
  <c r="AP1140" i="1"/>
  <c r="AL1140" i="1"/>
  <c r="AI1140" i="1"/>
  <c r="AB1140" i="1"/>
  <c r="AA1140" i="1"/>
  <c r="Y1140" i="1"/>
  <c r="X1140" i="1"/>
  <c r="W1140" i="1"/>
  <c r="V1140" i="1"/>
  <c r="U1140" i="1"/>
  <c r="T1140" i="1"/>
  <c r="S1140" i="1"/>
  <c r="R1140" i="1"/>
  <c r="Q1140" i="1"/>
  <c r="P1140" i="1"/>
  <c r="AP1139" i="1"/>
  <c r="AL1139" i="1"/>
  <c r="AI1139" i="1"/>
  <c r="AB1139" i="1"/>
  <c r="AA1139" i="1"/>
  <c r="Y1139" i="1"/>
  <c r="X1139" i="1"/>
  <c r="W1139" i="1"/>
  <c r="V1139" i="1"/>
  <c r="U1139" i="1"/>
  <c r="T1139" i="1"/>
  <c r="S1139" i="1"/>
  <c r="R1139" i="1"/>
  <c r="Q1139" i="1"/>
  <c r="P1139" i="1"/>
  <c r="AP1138" i="1"/>
  <c r="AL1138" i="1"/>
  <c r="AI1138" i="1"/>
  <c r="AB1138" i="1"/>
  <c r="AA1138" i="1"/>
  <c r="Y1138" i="1"/>
  <c r="X1138" i="1"/>
  <c r="W1138" i="1"/>
  <c r="V1138" i="1"/>
  <c r="U1138" i="1"/>
  <c r="T1138" i="1"/>
  <c r="S1138" i="1"/>
  <c r="R1138" i="1"/>
  <c r="Q1138" i="1"/>
  <c r="P1138" i="1"/>
  <c r="AP1137" i="1"/>
  <c r="AL1137" i="1"/>
  <c r="AI1137" i="1"/>
  <c r="AB1137" i="1"/>
  <c r="AA1137" i="1"/>
  <c r="Y1137" i="1"/>
  <c r="X1137" i="1"/>
  <c r="W1137" i="1"/>
  <c r="V1137" i="1"/>
  <c r="U1137" i="1"/>
  <c r="T1137" i="1"/>
  <c r="S1137" i="1"/>
  <c r="R1137" i="1"/>
  <c r="Q1137" i="1"/>
  <c r="P1137" i="1"/>
  <c r="AP1136" i="1"/>
  <c r="AL1136" i="1"/>
  <c r="AI1136" i="1"/>
  <c r="AB1136" i="1"/>
  <c r="AA1136" i="1"/>
  <c r="Y1136" i="1"/>
  <c r="X1136" i="1"/>
  <c r="W1136" i="1"/>
  <c r="V1136" i="1"/>
  <c r="U1136" i="1"/>
  <c r="T1136" i="1"/>
  <c r="S1136" i="1"/>
  <c r="R1136" i="1"/>
  <c r="Q1136" i="1"/>
  <c r="P1136" i="1"/>
  <c r="AP1135" i="1"/>
  <c r="AL1135" i="1"/>
  <c r="AI1135" i="1"/>
  <c r="AB1135" i="1"/>
  <c r="AA1135" i="1"/>
  <c r="Y1135" i="1"/>
  <c r="X1135" i="1"/>
  <c r="W1135" i="1"/>
  <c r="V1135" i="1"/>
  <c r="U1135" i="1"/>
  <c r="T1135" i="1"/>
  <c r="S1135" i="1"/>
  <c r="R1135" i="1"/>
  <c r="Q1135" i="1"/>
  <c r="P1135" i="1"/>
  <c r="AP1134" i="1"/>
  <c r="AL1134" i="1"/>
  <c r="AI1134" i="1"/>
  <c r="AB1134" i="1"/>
  <c r="AA1134" i="1"/>
  <c r="Y1134" i="1"/>
  <c r="X1134" i="1"/>
  <c r="W1134" i="1"/>
  <c r="V1134" i="1"/>
  <c r="U1134" i="1"/>
  <c r="T1134" i="1"/>
  <c r="S1134" i="1"/>
  <c r="R1134" i="1"/>
  <c r="Q1134" i="1"/>
  <c r="P1134" i="1"/>
  <c r="AP1133" i="1"/>
  <c r="AL1133" i="1"/>
  <c r="AI1133" i="1"/>
  <c r="AB1133" i="1"/>
  <c r="AA1133" i="1"/>
  <c r="Y1133" i="1"/>
  <c r="X1133" i="1"/>
  <c r="W1133" i="1"/>
  <c r="V1133" i="1"/>
  <c r="U1133" i="1"/>
  <c r="T1133" i="1"/>
  <c r="S1133" i="1"/>
  <c r="R1133" i="1"/>
  <c r="Q1133" i="1"/>
  <c r="P1133" i="1"/>
  <c r="AP1132" i="1"/>
  <c r="AL1132" i="1"/>
  <c r="AI1132" i="1"/>
  <c r="AB1132" i="1"/>
  <c r="AA1132" i="1"/>
  <c r="Y1132" i="1"/>
  <c r="X1132" i="1"/>
  <c r="W1132" i="1"/>
  <c r="V1132" i="1"/>
  <c r="U1132" i="1"/>
  <c r="T1132" i="1"/>
  <c r="S1132" i="1"/>
  <c r="R1132" i="1"/>
  <c r="Q1132" i="1"/>
  <c r="P1132" i="1"/>
  <c r="AP1131" i="1"/>
  <c r="AL1131" i="1"/>
  <c r="AI1131" i="1"/>
  <c r="AB1131" i="1"/>
  <c r="AA1131" i="1"/>
  <c r="Y1131" i="1"/>
  <c r="X1131" i="1"/>
  <c r="W1131" i="1"/>
  <c r="V1131" i="1"/>
  <c r="U1131" i="1"/>
  <c r="T1131" i="1"/>
  <c r="S1131" i="1"/>
  <c r="R1131" i="1"/>
  <c r="Q1131" i="1"/>
  <c r="P1131" i="1"/>
  <c r="AP1130" i="1"/>
  <c r="AL1130" i="1"/>
  <c r="AI1130" i="1"/>
  <c r="AB1130" i="1"/>
  <c r="AA1130" i="1"/>
  <c r="Y1130" i="1"/>
  <c r="X1130" i="1"/>
  <c r="W1130" i="1"/>
  <c r="V1130" i="1"/>
  <c r="U1130" i="1"/>
  <c r="T1130" i="1"/>
  <c r="S1130" i="1"/>
  <c r="R1130" i="1"/>
  <c r="Q1130" i="1"/>
  <c r="P1130" i="1"/>
  <c r="AP1129" i="1"/>
  <c r="AL1129" i="1"/>
  <c r="AI1129" i="1"/>
  <c r="AB1129" i="1"/>
  <c r="AA1129" i="1"/>
  <c r="Y1129" i="1"/>
  <c r="X1129" i="1"/>
  <c r="W1129" i="1"/>
  <c r="V1129" i="1"/>
  <c r="U1129" i="1"/>
  <c r="T1129" i="1"/>
  <c r="S1129" i="1"/>
  <c r="R1129" i="1"/>
  <c r="Q1129" i="1"/>
  <c r="P1129" i="1"/>
  <c r="AP1128" i="1"/>
  <c r="AL1128" i="1"/>
  <c r="AI1128" i="1"/>
  <c r="AB1128" i="1"/>
  <c r="AA1128" i="1"/>
  <c r="Y1128" i="1"/>
  <c r="X1128" i="1"/>
  <c r="W1128" i="1"/>
  <c r="V1128" i="1"/>
  <c r="U1128" i="1"/>
  <c r="T1128" i="1"/>
  <c r="S1128" i="1"/>
  <c r="R1128" i="1"/>
  <c r="Q1128" i="1"/>
  <c r="P1128" i="1"/>
  <c r="AP1127" i="1"/>
  <c r="AL1127" i="1"/>
  <c r="AI1127" i="1"/>
  <c r="AB1127" i="1"/>
  <c r="AA1127" i="1"/>
  <c r="Y1127" i="1"/>
  <c r="X1127" i="1"/>
  <c r="W1127" i="1"/>
  <c r="V1127" i="1"/>
  <c r="U1127" i="1"/>
  <c r="T1127" i="1"/>
  <c r="S1127" i="1"/>
  <c r="R1127" i="1"/>
  <c r="Q1127" i="1"/>
  <c r="P1127" i="1"/>
  <c r="AP1126" i="1"/>
  <c r="AL1126" i="1"/>
  <c r="AI1126" i="1"/>
  <c r="AB1126" i="1"/>
  <c r="AA1126" i="1"/>
  <c r="Y1126" i="1"/>
  <c r="X1126" i="1"/>
  <c r="W1126" i="1"/>
  <c r="V1126" i="1"/>
  <c r="U1126" i="1"/>
  <c r="T1126" i="1"/>
  <c r="S1126" i="1"/>
  <c r="R1126" i="1"/>
  <c r="Q1126" i="1"/>
  <c r="P1126" i="1"/>
  <c r="AP1125" i="1"/>
  <c r="AL1125" i="1"/>
  <c r="AI1125" i="1"/>
  <c r="AB1125" i="1"/>
  <c r="AA1125" i="1"/>
  <c r="Y1125" i="1"/>
  <c r="X1125" i="1"/>
  <c r="W1125" i="1"/>
  <c r="V1125" i="1"/>
  <c r="U1125" i="1"/>
  <c r="T1125" i="1"/>
  <c r="S1125" i="1"/>
  <c r="R1125" i="1"/>
  <c r="Q1125" i="1"/>
  <c r="P1125" i="1"/>
  <c r="AP1124" i="1"/>
  <c r="AL1124" i="1"/>
  <c r="AI1124" i="1"/>
  <c r="AB1124" i="1"/>
  <c r="AA1124" i="1"/>
  <c r="Y1124" i="1"/>
  <c r="X1124" i="1"/>
  <c r="W1124" i="1"/>
  <c r="V1124" i="1"/>
  <c r="U1124" i="1"/>
  <c r="T1124" i="1"/>
  <c r="S1124" i="1"/>
  <c r="R1124" i="1"/>
  <c r="Q1124" i="1"/>
  <c r="P1124" i="1"/>
  <c r="AP1123" i="1"/>
  <c r="AL1123" i="1"/>
  <c r="AI1123" i="1"/>
  <c r="AB1123" i="1"/>
  <c r="AA1123" i="1"/>
  <c r="Y1123" i="1"/>
  <c r="X1123" i="1"/>
  <c r="W1123" i="1"/>
  <c r="V1123" i="1"/>
  <c r="U1123" i="1"/>
  <c r="T1123" i="1"/>
  <c r="S1123" i="1"/>
  <c r="R1123" i="1"/>
  <c r="Q1123" i="1"/>
  <c r="P1123" i="1"/>
  <c r="AP1122" i="1"/>
  <c r="AL1122" i="1"/>
  <c r="AI1122" i="1"/>
  <c r="AB1122" i="1"/>
  <c r="AA1122" i="1"/>
  <c r="Y1122" i="1"/>
  <c r="X1122" i="1"/>
  <c r="W1122" i="1"/>
  <c r="V1122" i="1"/>
  <c r="U1122" i="1"/>
  <c r="T1122" i="1"/>
  <c r="S1122" i="1"/>
  <c r="R1122" i="1"/>
  <c r="Q1122" i="1"/>
  <c r="P1122" i="1"/>
  <c r="AP1121" i="1"/>
  <c r="AL1121" i="1"/>
  <c r="AI1121" i="1"/>
  <c r="AB1121" i="1"/>
  <c r="AA1121" i="1"/>
  <c r="Y1121" i="1"/>
  <c r="X1121" i="1"/>
  <c r="W1121" i="1"/>
  <c r="V1121" i="1"/>
  <c r="U1121" i="1"/>
  <c r="T1121" i="1"/>
  <c r="S1121" i="1"/>
  <c r="R1121" i="1"/>
  <c r="Q1121" i="1"/>
  <c r="P1121" i="1"/>
  <c r="AP1120" i="1"/>
  <c r="AL1120" i="1"/>
  <c r="AI1120" i="1"/>
  <c r="AB1120" i="1"/>
  <c r="AA1120" i="1"/>
  <c r="Y1120" i="1"/>
  <c r="X1120" i="1"/>
  <c r="W1120" i="1"/>
  <c r="V1120" i="1"/>
  <c r="U1120" i="1"/>
  <c r="T1120" i="1"/>
  <c r="S1120" i="1"/>
  <c r="R1120" i="1"/>
  <c r="Q1120" i="1"/>
  <c r="P1120" i="1"/>
  <c r="AP1119" i="1"/>
  <c r="AL1119" i="1"/>
  <c r="AI1119" i="1"/>
  <c r="AB1119" i="1"/>
  <c r="AA1119" i="1"/>
  <c r="Y1119" i="1"/>
  <c r="X1119" i="1"/>
  <c r="W1119" i="1"/>
  <c r="V1119" i="1"/>
  <c r="U1119" i="1"/>
  <c r="T1119" i="1"/>
  <c r="S1119" i="1"/>
  <c r="R1119" i="1"/>
  <c r="Q1119" i="1"/>
  <c r="P1119" i="1"/>
  <c r="AP1118" i="1"/>
  <c r="AL1118" i="1"/>
  <c r="AI1118" i="1"/>
  <c r="AB1118" i="1"/>
  <c r="AA1118" i="1"/>
  <c r="Y1118" i="1"/>
  <c r="X1118" i="1"/>
  <c r="W1118" i="1"/>
  <c r="V1118" i="1"/>
  <c r="U1118" i="1"/>
  <c r="T1118" i="1"/>
  <c r="S1118" i="1"/>
  <c r="R1118" i="1"/>
  <c r="Q1118" i="1"/>
  <c r="P1118" i="1"/>
  <c r="AP1117" i="1"/>
  <c r="AL1117" i="1"/>
  <c r="AI1117" i="1"/>
  <c r="AB1117" i="1"/>
  <c r="AA1117" i="1"/>
  <c r="Y1117" i="1"/>
  <c r="X1117" i="1"/>
  <c r="W1117" i="1"/>
  <c r="V1117" i="1"/>
  <c r="U1117" i="1"/>
  <c r="T1117" i="1"/>
  <c r="S1117" i="1"/>
  <c r="R1117" i="1"/>
  <c r="Q1117" i="1"/>
  <c r="P1117" i="1"/>
  <c r="AP1116" i="1"/>
  <c r="AL1116" i="1"/>
  <c r="AI1116" i="1"/>
  <c r="AB1116" i="1"/>
  <c r="AA1116" i="1"/>
  <c r="Y1116" i="1"/>
  <c r="X1116" i="1"/>
  <c r="W1116" i="1"/>
  <c r="V1116" i="1"/>
  <c r="U1116" i="1"/>
  <c r="T1116" i="1"/>
  <c r="S1116" i="1"/>
  <c r="R1116" i="1"/>
  <c r="Q1116" i="1"/>
  <c r="P1116" i="1"/>
  <c r="AP1115" i="1"/>
  <c r="AL1115" i="1"/>
  <c r="AI1115" i="1"/>
  <c r="AB1115" i="1"/>
  <c r="AA1115" i="1"/>
  <c r="Y1115" i="1"/>
  <c r="X1115" i="1"/>
  <c r="W1115" i="1"/>
  <c r="V1115" i="1"/>
  <c r="U1115" i="1"/>
  <c r="T1115" i="1"/>
  <c r="S1115" i="1"/>
  <c r="R1115" i="1"/>
  <c r="Q1115" i="1"/>
  <c r="P1115" i="1"/>
  <c r="AP1114" i="1"/>
  <c r="AL1114" i="1"/>
  <c r="AI1114" i="1"/>
  <c r="AB1114" i="1"/>
  <c r="AA1114" i="1"/>
  <c r="Y1114" i="1"/>
  <c r="X1114" i="1"/>
  <c r="W1114" i="1"/>
  <c r="V1114" i="1"/>
  <c r="U1114" i="1"/>
  <c r="T1114" i="1"/>
  <c r="S1114" i="1"/>
  <c r="R1114" i="1"/>
  <c r="Q1114" i="1"/>
  <c r="P1114" i="1"/>
  <c r="AP1113" i="1"/>
  <c r="AL1113" i="1"/>
  <c r="AI1113" i="1"/>
  <c r="AB1113" i="1"/>
  <c r="AA1113" i="1"/>
  <c r="Y1113" i="1"/>
  <c r="X1113" i="1"/>
  <c r="W1113" i="1"/>
  <c r="V1113" i="1"/>
  <c r="U1113" i="1"/>
  <c r="T1113" i="1"/>
  <c r="S1113" i="1"/>
  <c r="R1113" i="1"/>
  <c r="Q1113" i="1"/>
  <c r="P1113" i="1"/>
  <c r="AP1112" i="1"/>
  <c r="AL1112" i="1"/>
  <c r="AI1112" i="1"/>
  <c r="AB1112" i="1"/>
  <c r="AA1112" i="1"/>
  <c r="Y1112" i="1"/>
  <c r="X1112" i="1"/>
  <c r="W1112" i="1"/>
  <c r="V1112" i="1"/>
  <c r="U1112" i="1"/>
  <c r="T1112" i="1"/>
  <c r="S1112" i="1"/>
  <c r="R1112" i="1"/>
  <c r="Q1112" i="1"/>
  <c r="P1112" i="1"/>
  <c r="AP1111" i="1"/>
  <c r="AL1111" i="1"/>
  <c r="AI1111" i="1"/>
  <c r="AB1111" i="1"/>
  <c r="AA1111" i="1"/>
  <c r="Y1111" i="1"/>
  <c r="X1111" i="1"/>
  <c r="W1111" i="1"/>
  <c r="V1111" i="1"/>
  <c r="U1111" i="1"/>
  <c r="T1111" i="1"/>
  <c r="S1111" i="1"/>
  <c r="R1111" i="1"/>
  <c r="Q1111" i="1"/>
  <c r="P1111" i="1"/>
  <c r="AP1110" i="1"/>
  <c r="AL1110" i="1"/>
  <c r="AI1110" i="1"/>
  <c r="AB1110" i="1"/>
  <c r="AA1110" i="1"/>
  <c r="Y1110" i="1"/>
  <c r="X1110" i="1"/>
  <c r="W1110" i="1"/>
  <c r="V1110" i="1"/>
  <c r="U1110" i="1"/>
  <c r="T1110" i="1"/>
  <c r="S1110" i="1"/>
  <c r="R1110" i="1"/>
  <c r="Q1110" i="1"/>
  <c r="P1110" i="1"/>
  <c r="AP1109" i="1"/>
  <c r="AL1109" i="1"/>
  <c r="AI1109" i="1"/>
  <c r="AB1109" i="1"/>
  <c r="AA1109" i="1"/>
  <c r="Y1109" i="1"/>
  <c r="X1109" i="1"/>
  <c r="W1109" i="1"/>
  <c r="V1109" i="1"/>
  <c r="U1109" i="1"/>
  <c r="T1109" i="1"/>
  <c r="S1109" i="1"/>
  <c r="R1109" i="1"/>
  <c r="Q1109" i="1"/>
  <c r="P1109" i="1"/>
  <c r="AP1108" i="1"/>
  <c r="AL1108" i="1"/>
  <c r="AI1108" i="1"/>
  <c r="AB1108" i="1"/>
  <c r="AA1108" i="1"/>
  <c r="Y1108" i="1"/>
  <c r="X1108" i="1"/>
  <c r="W1108" i="1"/>
  <c r="V1108" i="1"/>
  <c r="U1108" i="1"/>
  <c r="T1108" i="1"/>
  <c r="S1108" i="1"/>
  <c r="R1108" i="1"/>
  <c r="Q1108" i="1"/>
  <c r="P1108" i="1"/>
  <c r="AP1107" i="1"/>
  <c r="AL1107" i="1"/>
  <c r="AI1107" i="1"/>
  <c r="AB1107" i="1"/>
  <c r="AA1107" i="1"/>
  <c r="Y1107" i="1"/>
  <c r="X1107" i="1"/>
  <c r="W1107" i="1"/>
  <c r="V1107" i="1"/>
  <c r="U1107" i="1"/>
  <c r="T1107" i="1"/>
  <c r="S1107" i="1"/>
  <c r="R1107" i="1"/>
  <c r="Q1107" i="1"/>
  <c r="P1107" i="1"/>
  <c r="AP1106" i="1"/>
  <c r="AL1106" i="1"/>
  <c r="AI1106" i="1"/>
  <c r="AB1106" i="1"/>
  <c r="AA1106" i="1"/>
  <c r="Y1106" i="1"/>
  <c r="X1106" i="1"/>
  <c r="W1106" i="1"/>
  <c r="V1106" i="1"/>
  <c r="U1106" i="1"/>
  <c r="T1106" i="1"/>
  <c r="S1106" i="1"/>
  <c r="R1106" i="1"/>
  <c r="Q1106" i="1"/>
  <c r="P1106" i="1"/>
  <c r="AP1105" i="1"/>
  <c r="AL1105" i="1"/>
  <c r="AI1105" i="1"/>
  <c r="AB1105" i="1"/>
  <c r="AA1105" i="1"/>
  <c r="Y1105" i="1"/>
  <c r="X1105" i="1"/>
  <c r="W1105" i="1"/>
  <c r="V1105" i="1"/>
  <c r="U1105" i="1"/>
  <c r="T1105" i="1"/>
  <c r="S1105" i="1"/>
  <c r="R1105" i="1"/>
  <c r="Q1105" i="1"/>
  <c r="P1105" i="1"/>
  <c r="AP1104" i="1"/>
  <c r="AL1104" i="1"/>
  <c r="AI1104" i="1"/>
  <c r="AB1104" i="1"/>
  <c r="AA1104" i="1"/>
  <c r="Y1104" i="1"/>
  <c r="X1104" i="1"/>
  <c r="W1104" i="1"/>
  <c r="V1104" i="1"/>
  <c r="U1104" i="1"/>
  <c r="T1104" i="1"/>
  <c r="S1104" i="1"/>
  <c r="R1104" i="1"/>
  <c r="Q1104" i="1"/>
  <c r="P1104" i="1"/>
  <c r="AP1103" i="1"/>
  <c r="AL1103" i="1"/>
  <c r="AI1103" i="1"/>
  <c r="AB1103" i="1"/>
  <c r="AA1103" i="1"/>
  <c r="Y1103" i="1"/>
  <c r="X1103" i="1"/>
  <c r="W1103" i="1"/>
  <c r="V1103" i="1"/>
  <c r="U1103" i="1"/>
  <c r="T1103" i="1"/>
  <c r="S1103" i="1"/>
  <c r="R1103" i="1"/>
  <c r="Q1103" i="1"/>
  <c r="P1103" i="1"/>
  <c r="AP1102" i="1"/>
  <c r="AL1102" i="1"/>
  <c r="AI1102" i="1"/>
  <c r="AB1102" i="1"/>
  <c r="AA1102" i="1"/>
  <c r="Y1102" i="1"/>
  <c r="X1102" i="1"/>
  <c r="W1102" i="1"/>
  <c r="V1102" i="1"/>
  <c r="U1102" i="1"/>
  <c r="T1102" i="1"/>
  <c r="S1102" i="1"/>
  <c r="R1102" i="1"/>
  <c r="Q1102" i="1"/>
  <c r="P1102" i="1"/>
  <c r="AP1101" i="1"/>
  <c r="AL1101" i="1"/>
  <c r="AI1101" i="1"/>
  <c r="AB1101" i="1"/>
  <c r="AA1101" i="1"/>
  <c r="Y1101" i="1"/>
  <c r="X1101" i="1"/>
  <c r="W1101" i="1"/>
  <c r="V1101" i="1"/>
  <c r="U1101" i="1"/>
  <c r="T1101" i="1"/>
  <c r="S1101" i="1"/>
  <c r="R1101" i="1"/>
  <c r="Q1101" i="1"/>
  <c r="P1101" i="1"/>
  <c r="AP1100" i="1"/>
  <c r="AL1100" i="1"/>
  <c r="AI1100" i="1"/>
  <c r="AB1100" i="1"/>
  <c r="AA1100" i="1"/>
  <c r="Y1100" i="1"/>
  <c r="X1100" i="1"/>
  <c r="W1100" i="1"/>
  <c r="V1100" i="1"/>
  <c r="U1100" i="1"/>
  <c r="T1100" i="1"/>
  <c r="S1100" i="1"/>
  <c r="R1100" i="1"/>
  <c r="Q1100" i="1"/>
  <c r="P1100" i="1"/>
  <c r="AP1099" i="1"/>
  <c r="AL1099" i="1"/>
  <c r="AI1099" i="1"/>
  <c r="AB1099" i="1"/>
  <c r="AA1099" i="1"/>
  <c r="Y1099" i="1"/>
  <c r="X1099" i="1"/>
  <c r="W1099" i="1"/>
  <c r="V1099" i="1"/>
  <c r="U1099" i="1"/>
  <c r="T1099" i="1"/>
  <c r="S1099" i="1"/>
  <c r="R1099" i="1"/>
  <c r="Q1099" i="1"/>
  <c r="P1099" i="1"/>
  <c r="AP1098" i="1"/>
  <c r="AL1098" i="1"/>
  <c r="AI1098" i="1"/>
  <c r="AB1098" i="1"/>
  <c r="AA1098" i="1"/>
  <c r="Y1098" i="1"/>
  <c r="X1098" i="1"/>
  <c r="W1098" i="1"/>
  <c r="V1098" i="1"/>
  <c r="U1098" i="1"/>
  <c r="T1098" i="1"/>
  <c r="S1098" i="1"/>
  <c r="R1098" i="1"/>
  <c r="Q1098" i="1"/>
  <c r="P1098" i="1"/>
  <c r="AP1097" i="1"/>
  <c r="AL1097" i="1"/>
  <c r="AI1097" i="1"/>
  <c r="AB1097" i="1"/>
  <c r="AA1097" i="1"/>
  <c r="Y1097" i="1"/>
  <c r="X1097" i="1"/>
  <c r="W1097" i="1"/>
  <c r="V1097" i="1"/>
  <c r="U1097" i="1"/>
  <c r="T1097" i="1"/>
  <c r="S1097" i="1"/>
  <c r="R1097" i="1"/>
  <c r="Q1097" i="1"/>
  <c r="P1097" i="1"/>
  <c r="AP1096" i="1"/>
  <c r="AL1096" i="1"/>
  <c r="AI1096" i="1"/>
  <c r="AB1096" i="1"/>
  <c r="AA1096" i="1"/>
  <c r="Y1096" i="1"/>
  <c r="X1096" i="1"/>
  <c r="W1096" i="1"/>
  <c r="V1096" i="1"/>
  <c r="U1096" i="1"/>
  <c r="T1096" i="1"/>
  <c r="S1096" i="1"/>
  <c r="R1096" i="1"/>
  <c r="Q1096" i="1"/>
  <c r="P1096" i="1"/>
  <c r="AP1095" i="1"/>
  <c r="AL1095" i="1"/>
  <c r="AI1095" i="1"/>
  <c r="AB1095" i="1"/>
  <c r="AA1095" i="1"/>
  <c r="Y1095" i="1"/>
  <c r="X1095" i="1"/>
  <c r="W1095" i="1"/>
  <c r="V1095" i="1"/>
  <c r="U1095" i="1"/>
  <c r="T1095" i="1"/>
  <c r="S1095" i="1"/>
  <c r="R1095" i="1"/>
  <c r="Q1095" i="1"/>
  <c r="P1095" i="1"/>
  <c r="AP1094" i="1"/>
  <c r="AL1094" i="1"/>
  <c r="AI1094" i="1"/>
  <c r="AB1094" i="1"/>
  <c r="AA1094" i="1"/>
  <c r="Y1094" i="1"/>
  <c r="X1094" i="1"/>
  <c r="W1094" i="1"/>
  <c r="V1094" i="1"/>
  <c r="U1094" i="1"/>
  <c r="T1094" i="1"/>
  <c r="S1094" i="1"/>
  <c r="R1094" i="1"/>
  <c r="Q1094" i="1"/>
  <c r="P1094" i="1"/>
  <c r="AP1093" i="1"/>
  <c r="AL1093" i="1"/>
  <c r="AI1093" i="1"/>
  <c r="AB1093" i="1"/>
  <c r="AA1093" i="1"/>
  <c r="Y1093" i="1"/>
  <c r="X1093" i="1"/>
  <c r="W1093" i="1"/>
  <c r="V1093" i="1"/>
  <c r="U1093" i="1"/>
  <c r="T1093" i="1"/>
  <c r="S1093" i="1"/>
  <c r="R1093" i="1"/>
  <c r="Q1093" i="1"/>
  <c r="P1093" i="1"/>
  <c r="AP1092" i="1"/>
  <c r="AL1092" i="1"/>
  <c r="AI1092" i="1"/>
  <c r="AB1092" i="1"/>
  <c r="AA1092" i="1"/>
  <c r="Y1092" i="1"/>
  <c r="X1092" i="1"/>
  <c r="W1092" i="1"/>
  <c r="V1092" i="1"/>
  <c r="U1092" i="1"/>
  <c r="T1092" i="1"/>
  <c r="S1092" i="1"/>
  <c r="R1092" i="1"/>
  <c r="Q1092" i="1"/>
  <c r="P1092" i="1"/>
  <c r="AP1091" i="1"/>
  <c r="AL1091" i="1"/>
  <c r="AI1091" i="1"/>
  <c r="AB1091" i="1"/>
  <c r="AA1091" i="1"/>
  <c r="Y1091" i="1"/>
  <c r="X1091" i="1"/>
  <c r="W1091" i="1"/>
  <c r="V1091" i="1"/>
  <c r="U1091" i="1"/>
  <c r="T1091" i="1"/>
  <c r="S1091" i="1"/>
  <c r="R1091" i="1"/>
  <c r="Q1091" i="1"/>
  <c r="P1091" i="1"/>
  <c r="AP1090" i="1"/>
  <c r="AL1090" i="1"/>
  <c r="AI1090" i="1"/>
  <c r="AB1090" i="1"/>
  <c r="AA1090" i="1"/>
  <c r="Y1090" i="1"/>
  <c r="X1090" i="1"/>
  <c r="W1090" i="1"/>
  <c r="V1090" i="1"/>
  <c r="U1090" i="1"/>
  <c r="T1090" i="1"/>
  <c r="S1090" i="1"/>
  <c r="R1090" i="1"/>
  <c r="Q1090" i="1"/>
  <c r="P1090" i="1"/>
  <c r="AP1089" i="1"/>
  <c r="AL1089" i="1"/>
  <c r="AI1089" i="1"/>
  <c r="AB1089" i="1"/>
  <c r="AA1089" i="1"/>
  <c r="Y1089" i="1"/>
  <c r="X1089" i="1"/>
  <c r="W1089" i="1"/>
  <c r="V1089" i="1"/>
  <c r="U1089" i="1"/>
  <c r="T1089" i="1"/>
  <c r="S1089" i="1"/>
  <c r="R1089" i="1"/>
  <c r="Q1089" i="1"/>
  <c r="P1089" i="1"/>
  <c r="AP1088" i="1"/>
  <c r="AL1088" i="1"/>
  <c r="AI1088" i="1"/>
  <c r="AB1088" i="1"/>
  <c r="AA1088" i="1"/>
  <c r="Y1088" i="1"/>
  <c r="X1088" i="1"/>
  <c r="W1088" i="1"/>
  <c r="V1088" i="1"/>
  <c r="U1088" i="1"/>
  <c r="T1088" i="1"/>
  <c r="S1088" i="1"/>
  <c r="R1088" i="1"/>
  <c r="Q1088" i="1"/>
  <c r="P1088" i="1"/>
  <c r="AP1087" i="1"/>
  <c r="AL1087" i="1"/>
  <c r="AI1087" i="1"/>
  <c r="AB1087" i="1"/>
  <c r="AA1087" i="1"/>
  <c r="Y1087" i="1"/>
  <c r="X1087" i="1"/>
  <c r="W1087" i="1"/>
  <c r="V1087" i="1"/>
  <c r="U1087" i="1"/>
  <c r="T1087" i="1"/>
  <c r="S1087" i="1"/>
  <c r="R1087" i="1"/>
  <c r="Q1087" i="1"/>
  <c r="P1087" i="1"/>
  <c r="AP1086" i="1"/>
  <c r="AL1086" i="1"/>
  <c r="AI1086" i="1"/>
  <c r="AB1086" i="1"/>
  <c r="AA1086" i="1"/>
  <c r="Y1086" i="1"/>
  <c r="X1086" i="1"/>
  <c r="W1086" i="1"/>
  <c r="V1086" i="1"/>
  <c r="U1086" i="1"/>
  <c r="T1086" i="1"/>
  <c r="S1086" i="1"/>
  <c r="R1086" i="1"/>
  <c r="Q1086" i="1"/>
  <c r="P1086" i="1"/>
  <c r="AP1085" i="1"/>
  <c r="AL1085" i="1"/>
  <c r="AI1085" i="1"/>
  <c r="AB1085" i="1"/>
  <c r="AA1085" i="1"/>
  <c r="Y1085" i="1"/>
  <c r="X1085" i="1"/>
  <c r="W1085" i="1"/>
  <c r="V1085" i="1"/>
  <c r="U1085" i="1"/>
  <c r="T1085" i="1"/>
  <c r="S1085" i="1"/>
  <c r="R1085" i="1"/>
  <c r="Q1085" i="1"/>
  <c r="P1085" i="1"/>
  <c r="AP1084" i="1"/>
  <c r="AL1084" i="1"/>
  <c r="AI1084" i="1"/>
  <c r="AB1084" i="1"/>
  <c r="AA1084" i="1"/>
  <c r="Y1084" i="1"/>
  <c r="X1084" i="1"/>
  <c r="W1084" i="1"/>
  <c r="V1084" i="1"/>
  <c r="U1084" i="1"/>
  <c r="T1084" i="1"/>
  <c r="S1084" i="1"/>
  <c r="R1084" i="1"/>
  <c r="Q1084" i="1"/>
  <c r="P1084" i="1"/>
  <c r="AP1083" i="1"/>
  <c r="AL1083" i="1"/>
  <c r="AI1083" i="1"/>
  <c r="AB1083" i="1"/>
  <c r="AA1083" i="1"/>
  <c r="Y1083" i="1"/>
  <c r="X1083" i="1"/>
  <c r="W1083" i="1"/>
  <c r="V1083" i="1"/>
  <c r="U1083" i="1"/>
  <c r="T1083" i="1"/>
  <c r="S1083" i="1"/>
  <c r="R1083" i="1"/>
  <c r="Q1083" i="1"/>
  <c r="P1083" i="1"/>
  <c r="AP1082" i="1"/>
  <c r="AL1082" i="1"/>
  <c r="AI1082" i="1"/>
  <c r="AB1082" i="1"/>
  <c r="AA1082" i="1"/>
  <c r="Y1082" i="1"/>
  <c r="X1082" i="1"/>
  <c r="W1082" i="1"/>
  <c r="V1082" i="1"/>
  <c r="U1082" i="1"/>
  <c r="T1082" i="1"/>
  <c r="S1082" i="1"/>
  <c r="R1082" i="1"/>
  <c r="Q1082" i="1"/>
  <c r="P1082" i="1"/>
  <c r="AP1081" i="1"/>
  <c r="AL1081" i="1"/>
  <c r="AI1081" i="1"/>
  <c r="AB1081" i="1"/>
  <c r="AA1081" i="1"/>
  <c r="Y1081" i="1"/>
  <c r="X1081" i="1"/>
  <c r="W1081" i="1"/>
  <c r="V1081" i="1"/>
  <c r="U1081" i="1"/>
  <c r="T1081" i="1"/>
  <c r="S1081" i="1"/>
  <c r="R1081" i="1"/>
  <c r="Q1081" i="1"/>
  <c r="P1081" i="1"/>
  <c r="AP1080" i="1"/>
  <c r="AL1080" i="1"/>
  <c r="AI1080" i="1"/>
  <c r="AB1080" i="1"/>
  <c r="AA1080" i="1"/>
  <c r="Y1080" i="1"/>
  <c r="X1080" i="1"/>
  <c r="W1080" i="1"/>
  <c r="V1080" i="1"/>
  <c r="U1080" i="1"/>
  <c r="T1080" i="1"/>
  <c r="S1080" i="1"/>
  <c r="R1080" i="1"/>
  <c r="Q1080" i="1"/>
  <c r="P1080" i="1"/>
  <c r="AP1079" i="1"/>
  <c r="AL1079" i="1"/>
  <c r="AI1079" i="1"/>
  <c r="AB1079" i="1"/>
  <c r="AA1079" i="1"/>
  <c r="Y1079" i="1"/>
  <c r="X1079" i="1"/>
  <c r="W1079" i="1"/>
  <c r="V1079" i="1"/>
  <c r="U1079" i="1"/>
  <c r="T1079" i="1"/>
  <c r="S1079" i="1"/>
  <c r="R1079" i="1"/>
  <c r="Q1079" i="1"/>
  <c r="P1079" i="1"/>
  <c r="AP1078" i="1"/>
  <c r="AL1078" i="1"/>
  <c r="AI1078" i="1"/>
  <c r="AB1078" i="1"/>
  <c r="AA1078" i="1"/>
  <c r="Y1078" i="1"/>
  <c r="X1078" i="1"/>
  <c r="W1078" i="1"/>
  <c r="V1078" i="1"/>
  <c r="U1078" i="1"/>
  <c r="T1078" i="1"/>
  <c r="S1078" i="1"/>
  <c r="R1078" i="1"/>
  <c r="Q1078" i="1"/>
  <c r="P1078" i="1"/>
  <c r="AP1077" i="1"/>
  <c r="AL1077" i="1"/>
  <c r="AI1077" i="1"/>
  <c r="AB1077" i="1"/>
  <c r="AA1077" i="1"/>
  <c r="Y1077" i="1"/>
  <c r="X1077" i="1"/>
  <c r="W1077" i="1"/>
  <c r="V1077" i="1"/>
  <c r="U1077" i="1"/>
  <c r="T1077" i="1"/>
  <c r="S1077" i="1"/>
  <c r="R1077" i="1"/>
  <c r="Q1077" i="1"/>
  <c r="P1077" i="1"/>
  <c r="AP1076" i="1"/>
  <c r="AL1076" i="1"/>
  <c r="AI1076" i="1"/>
  <c r="AB1076" i="1"/>
  <c r="AA1076" i="1"/>
  <c r="Y1076" i="1"/>
  <c r="X1076" i="1"/>
  <c r="W1076" i="1"/>
  <c r="V1076" i="1"/>
  <c r="U1076" i="1"/>
  <c r="T1076" i="1"/>
  <c r="S1076" i="1"/>
  <c r="R1076" i="1"/>
  <c r="Q1076" i="1"/>
  <c r="P1076" i="1"/>
  <c r="AP1075" i="1"/>
  <c r="AL1075" i="1"/>
  <c r="AI1075" i="1"/>
  <c r="AB1075" i="1"/>
  <c r="AA1075" i="1"/>
  <c r="Y1075" i="1"/>
  <c r="X1075" i="1"/>
  <c r="W1075" i="1"/>
  <c r="V1075" i="1"/>
  <c r="U1075" i="1"/>
  <c r="T1075" i="1"/>
  <c r="S1075" i="1"/>
  <c r="R1075" i="1"/>
  <c r="Q1075" i="1"/>
  <c r="P1075" i="1"/>
  <c r="AP1074" i="1"/>
  <c r="AL1074" i="1"/>
  <c r="AI1074" i="1"/>
  <c r="AB1074" i="1"/>
  <c r="AA1074" i="1"/>
  <c r="Y1074" i="1"/>
  <c r="X1074" i="1"/>
  <c r="W1074" i="1"/>
  <c r="V1074" i="1"/>
  <c r="U1074" i="1"/>
  <c r="T1074" i="1"/>
  <c r="S1074" i="1"/>
  <c r="R1074" i="1"/>
  <c r="Q1074" i="1"/>
  <c r="P1074" i="1"/>
  <c r="AP1073" i="1"/>
  <c r="AL1073" i="1"/>
  <c r="AI1073" i="1"/>
  <c r="AB1073" i="1"/>
  <c r="AA1073" i="1"/>
  <c r="Y1073" i="1"/>
  <c r="X1073" i="1"/>
  <c r="W1073" i="1"/>
  <c r="V1073" i="1"/>
  <c r="U1073" i="1"/>
  <c r="T1073" i="1"/>
  <c r="S1073" i="1"/>
  <c r="R1073" i="1"/>
  <c r="Q1073" i="1"/>
  <c r="P1073" i="1"/>
  <c r="AP1072" i="1"/>
  <c r="AL1072" i="1"/>
  <c r="AI1072" i="1"/>
  <c r="AB1072" i="1"/>
  <c r="AA1072" i="1"/>
  <c r="Y1072" i="1"/>
  <c r="X1072" i="1"/>
  <c r="W1072" i="1"/>
  <c r="V1072" i="1"/>
  <c r="U1072" i="1"/>
  <c r="T1072" i="1"/>
  <c r="S1072" i="1"/>
  <c r="R1072" i="1"/>
  <c r="Q1072" i="1"/>
  <c r="P1072" i="1"/>
  <c r="AP1071" i="1"/>
  <c r="AL1071" i="1"/>
  <c r="AI1071" i="1"/>
  <c r="AB1071" i="1"/>
  <c r="AA1071" i="1"/>
  <c r="Y1071" i="1"/>
  <c r="X1071" i="1"/>
  <c r="W1071" i="1"/>
  <c r="V1071" i="1"/>
  <c r="U1071" i="1"/>
  <c r="T1071" i="1"/>
  <c r="S1071" i="1"/>
  <c r="R1071" i="1"/>
  <c r="Q1071" i="1"/>
  <c r="P1071" i="1"/>
  <c r="AP1070" i="1"/>
  <c r="AL1070" i="1"/>
  <c r="AI1070" i="1"/>
  <c r="AB1070" i="1"/>
  <c r="AA1070" i="1"/>
  <c r="Y1070" i="1"/>
  <c r="X1070" i="1"/>
  <c r="W1070" i="1"/>
  <c r="V1070" i="1"/>
  <c r="U1070" i="1"/>
  <c r="T1070" i="1"/>
  <c r="S1070" i="1"/>
  <c r="R1070" i="1"/>
  <c r="Q1070" i="1"/>
  <c r="P1070" i="1"/>
  <c r="AP1069" i="1"/>
  <c r="AL1069" i="1"/>
  <c r="AI1069" i="1"/>
  <c r="AB1069" i="1"/>
  <c r="AA1069" i="1"/>
  <c r="Y1069" i="1"/>
  <c r="X1069" i="1"/>
  <c r="W1069" i="1"/>
  <c r="V1069" i="1"/>
  <c r="U1069" i="1"/>
  <c r="T1069" i="1"/>
  <c r="S1069" i="1"/>
  <c r="R1069" i="1"/>
  <c r="Q1069" i="1"/>
  <c r="P1069" i="1"/>
  <c r="AP1068" i="1"/>
  <c r="AL1068" i="1"/>
  <c r="AI1068" i="1"/>
  <c r="AB1068" i="1"/>
  <c r="AA1068" i="1"/>
  <c r="Y1068" i="1"/>
  <c r="X1068" i="1"/>
  <c r="W1068" i="1"/>
  <c r="V1068" i="1"/>
  <c r="U1068" i="1"/>
  <c r="T1068" i="1"/>
  <c r="S1068" i="1"/>
  <c r="R1068" i="1"/>
  <c r="Q1068" i="1"/>
  <c r="P1068" i="1"/>
  <c r="AP1067" i="1"/>
  <c r="AL1067" i="1"/>
  <c r="AI1067" i="1"/>
  <c r="AB1067" i="1"/>
  <c r="AA1067" i="1"/>
  <c r="Y1067" i="1"/>
  <c r="X1067" i="1"/>
  <c r="W1067" i="1"/>
  <c r="V1067" i="1"/>
  <c r="U1067" i="1"/>
  <c r="T1067" i="1"/>
  <c r="S1067" i="1"/>
  <c r="R1067" i="1"/>
  <c r="Q1067" i="1"/>
  <c r="P1067" i="1"/>
  <c r="AP1066" i="1"/>
  <c r="AL1066" i="1"/>
  <c r="AI1066" i="1"/>
  <c r="AB1066" i="1"/>
  <c r="AA1066" i="1"/>
  <c r="Y1066" i="1"/>
  <c r="X1066" i="1"/>
  <c r="W1066" i="1"/>
  <c r="V1066" i="1"/>
  <c r="U1066" i="1"/>
  <c r="T1066" i="1"/>
  <c r="S1066" i="1"/>
  <c r="R1066" i="1"/>
  <c r="Q1066" i="1"/>
  <c r="P1066" i="1"/>
  <c r="AP1065" i="1"/>
  <c r="AL1065" i="1"/>
  <c r="AI1065" i="1"/>
  <c r="AB1065" i="1"/>
  <c r="AA1065" i="1"/>
  <c r="Y1065" i="1"/>
  <c r="X1065" i="1"/>
  <c r="W1065" i="1"/>
  <c r="V1065" i="1"/>
  <c r="U1065" i="1"/>
  <c r="T1065" i="1"/>
  <c r="S1065" i="1"/>
  <c r="R1065" i="1"/>
  <c r="Q1065" i="1"/>
  <c r="P1065" i="1"/>
  <c r="AP1064" i="1"/>
  <c r="AL1064" i="1"/>
  <c r="AI1064" i="1"/>
  <c r="AB1064" i="1"/>
  <c r="AA1064" i="1"/>
  <c r="Y1064" i="1"/>
  <c r="X1064" i="1"/>
  <c r="W1064" i="1"/>
  <c r="V1064" i="1"/>
  <c r="U1064" i="1"/>
  <c r="T1064" i="1"/>
  <c r="S1064" i="1"/>
  <c r="R1064" i="1"/>
  <c r="Q1064" i="1"/>
  <c r="P1064" i="1"/>
  <c r="AP1063" i="1"/>
  <c r="AL1063" i="1"/>
  <c r="AI1063" i="1"/>
  <c r="AB1063" i="1"/>
  <c r="AA1063" i="1"/>
  <c r="Y1063" i="1"/>
  <c r="X1063" i="1"/>
  <c r="W1063" i="1"/>
  <c r="V1063" i="1"/>
  <c r="U1063" i="1"/>
  <c r="T1063" i="1"/>
  <c r="S1063" i="1"/>
  <c r="R1063" i="1"/>
  <c r="Q1063" i="1"/>
  <c r="P1063" i="1"/>
  <c r="AP1062" i="1"/>
  <c r="AL1062" i="1"/>
  <c r="AI1062" i="1"/>
  <c r="AB1062" i="1"/>
  <c r="AA1062" i="1"/>
  <c r="Y1062" i="1"/>
  <c r="X1062" i="1"/>
  <c r="W1062" i="1"/>
  <c r="V1062" i="1"/>
  <c r="U1062" i="1"/>
  <c r="T1062" i="1"/>
  <c r="S1062" i="1"/>
  <c r="R1062" i="1"/>
  <c r="Q1062" i="1"/>
  <c r="P1062" i="1"/>
  <c r="AP1061" i="1"/>
  <c r="AL1061" i="1"/>
  <c r="AI1061" i="1"/>
  <c r="AB1061" i="1"/>
  <c r="AA1061" i="1"/>
  <c r="Y1061" i="1"/>
  <c r="X1061" i="1"/>
  <c r="W1061" i="1"/>
  <c r="V1061" i="1"/>
  <c r="U1061" i="1"/>
  <c r="T1061" i="1"/>
  <c r="S1061" i="1"/>
  <c r="R1061" i="1"/>
  <c r="Q1061" i="1"/>
  <c r="P1061" i="1"/>
  <c r="AP1060" i="1"/>
  <c r="AL1060" i="1"/>
  <c r="AI1060" i="1"/>
  <c r="AB1060" i="1"/>
  <c r="AA1060" i="1"/>
  <c r="Y1060" i="1"/>
  <c r="X1060" i="1"/>
  <c r="W1060" i="1"/>
  <c r="V1060" i="1"/>
  <c r="U1060" i="1"/>
  <c r="T1060" i="1"/>
  <c r="S1060" i="1"/>
  <c r="R1060" i="1"/>
  <c r="Q1060" i="1"/>
  <c r="P1060" i="1"/>
  <c r="AP1059" i="1"/>
  <c r="AL1059" i="1"/>
  <c r="AI1059" i="1"/>
  <c r="AB1059" i="1"/>
  <c r="AA1059" i="1"/>
  <c r="Y1059" i="1"/>
  <c r="X1059" i="1"/>
  <c r="W1059" i="1"/>
  <c r="V1059" i="1"/>
  <c r="U1059" i="1"/>
  <c r="T1059" i="1"/>
  <c r="S1059" i="1"/>
  <c r="R1059" i="1"/>
  <c r="Q1059" i="1"/>
  <c r="P1059" i="1"/>
  <c r="AP1058" i="1"/>
  <c r="AL1058" i="1"/>
  <c r="AI1058" i="1"/>
  <c r="AB1058" i="1"/>
  <c r="AA1058" i="1"/>
  <c r="Y1058" i="1"/>
  <c r="X1058" i="1"/>
  <c r="W1058" i="1"/>
  <c r="V1058" i="1"/>
  <c r="U1058" i="1"/>
  <c r="T1058" i="1"/>
  <c r="S1058" i="1"/>
  <c r="R1058" i="1"/>
  <c r="Q1058" i="1"/>
  <c r="P1058" i="1"/>
  <c r="AP1057" i="1"/>
  <c r="AL1057" i="1"/>
  <c r="AI1057" i="1"/>
  <c r="AB1057" i="1"/>
  <c r="AA1057" i="1"/>
  <c r="Y1057" i="1"/>
  <c r="X1057" i="1"/>
  <c r="W1057" i="1"/>
  <c r="V1057" i="1"/>
  <c r="U1057" i="1"/>
  <c r="T1057" i="1"/>
  <c r="S1057" i="1"/>
  <c r="R1057" i="1"/>
  <c r="Q1057" i="1"/>
  <c r="P1057" i="1"/>
  <c r="AP1056" i="1"/>
  <c r="AL1056" i="1"/>
  <c r="AI1056" i="1"/>
  <c r="AB1056" i="1"/>
  <c r="AA1056" i="1"/>
  <c r="Y1056" i="1"/>
  <c r="X1056" i="1"/>
  <c r="W1056" i="1"/>
  <c r="V1056" i="1"/>
  <c r="U1056" i="1"/>
  <c r="T1056" i="1"/>
  <c r="S1056" i="1"/>
  <c r="R1056" i="1"/>
  <c r="Q1056" i="1"/>
  <c r="P1056" i="1"/>
  <c r="AP1055" i="1"/>
  <c r="AL1055" i="1"/>
  <c r="AI1055" i="1"/>
  <c r="AB1055" i="1"/>
  <c r="AA1055" i="1"/>
  <c r="Y1055" i="1"/>
  <c r="X1055" i="1"/>
  <c r="W1055" i="1"/>
  <c r="V1055" i="1"/>
  <c r="U1055" i="1"/>
  <c r="T1055" i="1"/>
  <c r="S1055" i="1"/>
  <c r="R1055" i="1"/>
  <c r="Q1055" i="1"/>
  <c r="P1055" i="1"/>
  <c r="AP1054" i="1"/>
  <c r="AL1054" i="1"/>
  <c r="AI1054" i="1"/>
  <c r="AB1054" i="1"/>
  <c r="AA1054" i="1"/>
  <c r="Y1054" i="1"/>
  <c r="X1054" i="1"/>
  <c r="W1054" i="1"/>
  <c r="V1054" i="1"/>
  <c r="U1054" i="1"/>
  <c r="T1054" i="1"/>
  <c r="S1054" i="1"/>
  <c r="R1054" i="1"/>
  <c r="Q1054" i="1"/>
  <c r="P1054" i="1"/>
  <c r="AP1053" i="1"/>
  <c r="AL1053" i="1"/>
  <c r="AI1053" i="1"/>
  <c r="AB1053" i="1"/>
  <c r="AA1053" i="1"/>
  <c r="Y1053" i="1"/>
  <c r="X1053" i="1"/>
  <c r="W1053" i="1"/>
  <c r="V1053" i="1"/>
  <c r="U1053" i="1"/>
  <c r="T1053" i="1"/>
  <c r="S1053" i="1"/>
  <c r="R1053" i="1"/>
  <c r="Q1053" i="1"/>
  <c r="P1053" i="1"/>
  <c r="AP1052" i="1"/>
  <c r="AL1052" i="1"/>
  <c r="AI1052" i="1"/>
  <c r="AB1052" i="1"/>
  <c r="AA1052" i="1"/>
  <c r="Y1052" i="1"/>
  <c r="X1052" i="1"/>
  <c r="W1052" i="1"/>
  <c r="V1052" i="1"/>
  <c r="U1052" i="1"/>
  <c r="T1052" i="1"/>
  <c r="S1052" i="1"/>
  <c r="R1052" i="1"/>
  <c r="Q1052" i="1"/>
  <c r="P1052" i="1"/>
  <c r="AP1051" i="1"/>
  <c r="AL1051" i="1"/>
  <c r="AI1051" i="1"/>
  <c r="AB1051" i="1"/>
  <c r="AA1051" i="1"/>
  <c r="Y1051" i="1"/>
  <c r="X1051" i="1"/>
  <c r="W1051" i="1"/>
  <c r="V1051" i="1"/>
  <c r="U1051" i="1"/>
  <c r="T1051" i="1"/>
  <c r="S1051" i="1"/>
  <c r="R1051" i="1"/>
  <c r="Q1051" i="1"/>
  <c r="P1051" i="1"/>
  <c r="AP1050" i="1"/>
  <c r="AL1050" i="1"/>
  <c r="AI1050" i="1"/>
  <c r="AB1050" i="1"/>
  <c r="AA1050" i="1"/>
  <c r="Y1050" i="1"/>
  <c r="X1050" i="1"/>
  <c r="W1050" i="1"/>
  <c r="V1050" i="1"/>
  <c r="U1050" i="1"/>
  <c r="T1050" i="1"/>
  <c r="S1050" i="1"/>
  <c r="R1050" i="1"/>
  <c r="Q1050" i="1"/>
  <c r="P1050" i="1"/>
  <c r="AP1049" i="1"/>
  <c r="AL1049" i="1"/>
  <c r="AI1049" i="1"/>
  <c r="AB1049" i="1"/>
  <c r="AA1049" i="1"/>
  <c r="Y1049" i="1"/>
  <c r="X1049" i="1"/>
  <c r="W1049" i="1"/>
  <c r="V1049" i="1"/>
  <c r="U1049" i="1"/>
  <c r="T1049" i="1"/>
  <c r="S1049" i="1"/>
  <c r="R1049" i="1"/>
  <c r="Q1049" i="1"/>
  <c r="P1049" i="1"/>
  <c r="AP1048" i="1"/>
  <c r="AL1048" i="1"/>
  <c r="AI1048" i="1"/>
  <c r="AB1048" i="1"/>
  <c r="AA1048" i="1"/>
  <c r="Y1048" i="1"/>
  <c r="X1048" i="1"/>
  <c r="W1048" i="1"/>
  <c r="V1048" i="1"/>
  <c r="U1048" i="1"/>
  <c r="T1048" i="1"/>
  <c r="S1048" i="1"/>
  <c r="R1048" i="1"/>
  <c r="Q1048" i="1"/>
  <c r="P1048" i="1"/>
  <c r="AP1047" i="1"/>
  <c r="AL1047" i="1"/>
  <c r="AI1047" i="1"/>
  <c r="AB1047" i="1"/>
  <c r="AA1047" i="1"/>
  <c r="Y1047" i="1"/>
  <c r="X1047" i="1"/>
  <c r="W1047" i="1"/>
  <c r="V1047" i="1"/>
  <c r="U1047" i="1"/>
  <c r="T1047" i="1"/>
  <c r="S1047" i="1"/>
  <c r="R1047" i="1"/>
  <c r="Q1047" i="1"/>
  <c r="P1047" i="1"/>
  <c r="AP1046" i="1"/>
  <c r="AL1046" i="1"/>
  <c r="AI1046" i="1"/>
  <c r="AB1046" i="1"/>
  <c r="AA1046" i="1"/>
  <c r="Y1046" i="1"/>
  <c r="X1046" i="1"/>
  <c r="W1046" i="1"/>
  <c r="V1046" i="1"/>
  <c r="U1046" i="1"/>
  <c r="T1046" i="1"/>
  <c r="S1046" i="1"/>
  <c r="R1046" i="1"/>
  <c r="Q1046" i="1"/>
  <c r="P1046" i="1"/>
  <c r="AP1045" i="1"/>
  <c r="AL1045" i="1"/>
  <c r="AI1045" i="1"/>
  <c r="AB1045" i="1"/>
  <c r="AA1045" i="1"/>
  <c r="Y1045" i="1"/>
  <c r="X1045" i="1"/>
  <c r="W1045" i="1"/>
  <c r="V1045" i="1"/>
  <c r="U1045" i="1"/>
  <c r="T1045" i="1"/>
  <c r="S1045" i="1"/>
  <c r="R1045" i="1"/>
  <c r="Q1045" i="1"/>
  <c r="P1045" i="1"/>
  <c r="AP1044" i="1"/>
  <c r="AL1044" i="1"/>
  <c r="AI1044" i="1"/>
  <c r="AB1044" i="1"/>
  <c r="AA1044" i="1"/>
  <c r="Y1044" i="1"/>
  <c r="X1044" i="1"/>
  <c r="W1044" i="1"/>
  <c r="V1044" i="1"/>
  <c r="U1044" i="1"/>
  <c r="T1044" i="1"/>
  <c r="S1044" i="1"/>
  <c r="R1044" i="1"/>
  <c r="Q1044" i="1"/>
  <c r="P1044" i="1"/>
  <c r="AP1043" i="1"/>
  <c r="AL1043" i="1"/>
  <c r="AI1043" i="1"/>
  <c r="AB1043" i="1"/>
  <c r="AA1043" i="1"/>
  <c r="Y1043" i="1"/>
  <c r="X1043" i="1"/>
  <c r="W1043" i="1"/>
  <c r="V1043" i="1"/>
  <c r="U1043" i="1"/>
  <c r="T1043" i="1"/>
  <c r="S1043" i="1"/>
  <c r="R1043" i="1"/>
  <c r="Q1043" i="1"/>
  <c r="P1043" i="1"/>
  <c r="AP1042" i="1"/>
  <c r="AL1042" i="1"/>
  <c r="AI1042" i="1"/>
  <c r="AB1042" i="1"/>
  <c r="AA1042" i="1"/>
  <c r="Y1042" i="1"/>
  <c r="X1042" i="1"/>
  <c r="W1042" i="1"/>
  <c r="V1042" i="1"/>
  <c r="U1042" i="1"/>
  <c r="T1042" i="1"/>
  <c r="S1042" i="1"/>
  <c r="R1042" i="1"/>
  <c r="Q1042" i="1"/>
  <c r="P1042" i="1"/>
  <c r="AP1041" i="1"/>
  <c r="AL1041" i="1"/>
  <c r="AI1041" i="1"/>
  <c r="AB1041" i="1"/>
  <c r="AA1041" i="1"/>
  <c r="Y1041" i="1"/>
  <c r="X1041" i="1"/>
  <c r="W1041" i="1"/>
  <c r="V1041" i="1"/>
  <c r="U1041" i="1"/>
  <c r="T1041" i="1"/>
  <c r="S1041" i="1"/>
  <c r="R1041" i="1"/>
  <c r="Q1041" i="1"/>
  <c r="P1041" i="1"/>
  <c r="AP1040" i="1"/>
  <c r="AL1040" i="1"/>
  <c r="AI1040" i="1"/>
  <c r="AB1040" i="1"/>
  <c r="AA1040" i="1"/>
  <c r="Y1040" i="1"/>
  <c r="X1040" i="1"/>
  <c r="W1040" i="1"/>
  <c r="V1040" i="1"/>
  <c r="U1040" i="1"/>
  <c r="T1040" i="1"/>
  <c r="S1040" i="1"/>
  <c r="R1040" i="1"/>
  <c r="Q1040" i="1"/>
  <c r="P1040" i="1"/>
  <c r="AP1039" i="1"/>
  <c r="AL1039" i="1"/>
  <c r="AI1039" i="1"/>
  <c r="AB1039" i="1"/>
  <c r="AA1039" i="1"/>
  <c r="Y1039" i="1"/>
  <c r="X1039" i="1"/>
  <c r="W1039" i="1"/>
  <c r="V1039" i="1"/>
  <c r="U1039" i="1"/>
  <c r="T1039" i="1"/>
  <c r="S1039" i="1"/>
  <c r="R1039" i="1"/>
  <c r="Q1039" i="1"/>
  <c r="P1039" i="1"/>
  <c r="AP1038" i="1"/>
  <c r="AL1038" i="1"/>
  <c r="AI1038" i="1"/>
  <c r="AB1038" i="1"/>
  <c r="AA1038" i="1"/>
  <c r="Y1038" i="1"/>
  <c r="X1038" i="1"/>
  <c r="W1038" i="1"/>
  <c r="V1038" i="1"/>
  <c r="U1038" i="1"/>
  <c r="T1038" i="1"/>
  <c r="S1038" i="1"/>
  <c r="R1038" i="1"/>
  <c r="Q1038" i="1"/>
  <c r="P1038" i="1"/>
  <c r="AP1037" i="1"/>
  <c r="AL1037" i="1"/>
  <c r="AI1037" i="1"/>
  <c r="AB1037" i="1"/>
  <c r="AA1037" i="1"/>
  <c r="Y1037" i="1"/>
  <c r="X1037" i="1"/>
  <c r="W1037" i="1"/>
  <c r="V1037" i="1"/>
  <c r="U1037" i="1"/>
  <c r="T1037" i="1"/>
  <c r="S1037" i="1"/>
  <c r="R1037" i="1"/>
  <c r="Q1037" i="1"/>
  <c r="P1037" i="1"/>
  <c r="AP1036" i="1"/>
  <c r="AL1036" i="1"/>
  <c r="AI1036" i="1"/>
  <c r="AB1036" i="1"/>
  <c r="AA1036" i="1"/>
  <c r="Y1036" i="1"/>
  <c r="X1036" i="1"/>
  <c r="W1036" i="1"/>
  <c r="V1036" i="1"/>
  <c r="U1036" i="1"/>
  <c r="T1036" i="1"/>
  <c r="S1036" i="1"/>
  <c r="R1036" i="1"/>
  <c r="Q1036" i="1"/>
  <c r="P1036" i="1"/>
  <c r="AP1035" i="1"/>
  <c r="AL1035" i="1"/>
  <c r="AI1035" i="1"/>
  <c r="AB1035" i="1"/>
  <c r="AA1035" i="1"/>
  <c r="Y1035" i="1"/>
  <c r="X1035" i="1"/>
  <c r="W1035" i="1"/>
  <c r="V1035" i="1"/>
  <c r="U1035" i="1"/>
  <c r="T1035" i="1"/>
  <c r="S1035" i="1"/>
  <c r="R1035" i="1"/>
  <c r="Q1035" i="1"/>
  <c r="P1035" i="1"/>
  <c r="AP1034" i="1"/>
  <c r="AL1034" i="1"/>
  <c r="AI1034" i="1"/>
  <c r="AB1034" i="1"/>
  <c r="AA1034" i="1"/>
  <c r="Y1034" i="1"/>
  <c r="X1034" i="1"/>
  <c r="W1034" i="1"/>
  <c r="V1034" i="1"/>
  <c r="U1034" i="1"/>
  <c r="T1034" i="1"/>
  <c r="S1034" i="1"/>
  <c r="R1034" i="1"/>
  <c r="Q1034" i="1"/>
  <c r="P1034" i="1"/>
  <c r="AP1033" i="1"/>
  <c r="AL1033" i="1"/>
  <c r="AI1033" i="1"/>
  <c r="AB1033" i="1"/>
  <c r="AA1033" i="1"/>
  <c r="Y1033" i="1"/>
  <c r="X1033" i="1"/>
  <c r="W1033" i="1"/>
  <c r="V1033" i="1"/>
  <c r="U1033" i="1"/>
  <c r="T1033" i="1"/>
  <c r="S1033" i="1"/>
  <c r="R1033" i="1"/>
  <c r="Q1033" i="1"/>
  <c r="P1033" i="1"/>
  <c r="AP1032" i="1"/>
  <c r="AL1032" i="1"/>
  <c r="AI1032" i="1"/>
  <c r="AB1032" i="1"/>
  <c r="AA1032" i="1"/>
  <c r="Y1032" i="1"/>
  <c r="X1032" i="1"/>
  <c r="W1032" i="1"/>
  <c r="V1032" i="1"/>
  <c r="U1032" i="1"/>
  <c r="T1032" i="1"/>
  <c r="S1032" i="1"/>
  <c r="R1032" i="1"/>
  <c r="Q1032" i="1"/>
  <c r="P1032" i="1"/>
  <c r="AP1031" i="1"/>
  <c r="AL1031" i="1"/>
  <c r="AI1031" i="1"/>
  <c r="AB1031" i="1"/>
  <c r="AA1031" i="1"/>
  <c r="Y1031" i="1"/>
  <c r="X1031" i="1"/>
  <c r="W1031" i="1"/>
  <c r="V1031" i="1"/>
  <c r="U1031" i="1"/>
  <c r="T1031" i="1"/>
  <c r="S1031" i="1"/>
  <c r="R1031" i="1"/>
  <c r="Q1031" i="1"/>
  <c r="P1031" i="1"/>
  <c r="AP1030" i="1"/>
  <c r="AL1030" i="1"/>
  <c r="AI1030" i="1"/>
  <c r="AB1030" i="1"/>
  <c r="AA1030" i="1"/>
  <c r="Y1030" i="1"/>
  <c r="X1030" i="1"/>
  <c r="W1030" i="1"/>
  <c r="V1030" i="1"/>
  <c r="U1030" i="1"/>
  <c r="T1030" i="1"/>
  <c r="S1030" i="1"/>
  <c r="R1030" i="1"/>
  <c r="Q1030" i="1"/>
  <c r="P1030" i="1"/>
  <c r="AP1029" i="1"/>
  <c r="AL1029" i="1"/>
  <c r="AI1029" i="1"/>
  <c r="AB1029" i="1"/>
  <c r="AA1029" i="1"/>
  <c r="Y1029" i="1"/>
  <c r="X1029" i="1"/>
  <c r="W1029" i="1"/>
  <c r="V1029" i="1"/>
  <c r="U1029" i="1"/>
  <c r="T1029" i="1"/>
  <c r="S1029" i="1"/>
  <c r="R1029" i="1"/>
  <c r="Q1029" i="1"/>
  <c r="P1029" i="1"/>
  <c r="AP1028" i="1"/>
  <c r="AL1028" i="1"/>
  <c r="AI1028" i="1"/>
  <c r="AB1028" i="1"/>
  <c r="AA1028" i="1"/>
  <c r="Y1028" i="1"/>
  <c r="X1028" i="1"/>
  <c r="W1028" i="1"/>
  <c r="V1028" i="1"/>
  <c r="U1028" i="1"/>
  <c r="T1028" i="1"/>
  <c r="S1028" i="1"/>
  <c r="R1028" i="1"/>
  <c r="Q1028" i="1"/>
  <c r="P1028" i="1"/>
  <c r="AP1027" i="1"/>
  <c r="AL1027" i="1"/>
  <c r="AI1027" i="1"/>
  <c r="AB1027" i="1"/>
  <c r="AA1027" i="1"/>
  <c r="Y1027" i="1"/>
  <c r="X1027" i="1"/>
  <c r="W1027" i="1"/>
  <c r="V1027" i="1"/>
  <c r="U1027" i="1"/>
  <c r="T1027" i="1"/>
  <c r="S1027" i="1"/>
  <c r="R1027" i="1"/>
  <c r="Q1027" i="1"/>
  <c r="P1027" i="1"/>
  <c r="AP1026" i="1"/>
  <c r="AL1026" i="1"/>
  <c r="AI1026" i="1"/>
  <c r="AB1026" i="1"/>
  <c r="AA1026" i="1"/>
  <c r="Y1026" i="1"/>
  <c r="X1026" i="1"/>
  <c r="W1026" i="1"/>
  <c r="V1026" i="1"/>
  <c r="U1026" i="1"/>
  <c r="T1026" i="1"/>
  <c r="S1026" i="1"/>
  <c r="R1026" i="1"/>
  <c r="Q1026" i="1"/>
  <c r="P1026" i="1"/>
  <c r="AP1025" i="1"/>
  <c r="AL1025" i="1"/>
  <c r="AI1025" i="1"/>
  <c r="AB1025" i="1"/>
  <c r="AA1025" i="1"/>
  <c r="Y1025" i="1"/>
  <c r="X1025" i="1"/>
  <c r="W1025" i="1"/>
  <c r="V1025" i="1"/>
  <c r="U1025" i="1"/>
  <c r="T1025" i="1"/>
  <c r="S1025" i="1"/>
  <c r="R1025" i="1"/>
  <c r="Q1025" i="1"/>
  <c r="P1025" i="1"/>
  <c r="AP1024" i="1"/>
  <c r="AL1024" i="1"/>
  <c r="AI1024" i="1"/>
  <c r="AB1024" i="1"/>
  <c r="AA1024" i="1"/>
  <c r="Y1024" i="1"/>
  <c r="X1024" i="1"/>
  <c r="W1024" i="1"/>
  <c r="V1024" i="1"/>
  <c r="U1024" i="1"/>
  <c r="T1024" i="1"/>
  <c r="S1024" i="1"/>
  <c r="R1024" i="1"/>
  <c r="Q1024" i="1"/>
  <c r="P1024" i="1"/>
  <c r="AP1023" i="1"/>
  <c r="AL1023" i="1"/>
  <c r="AI1023" i="1"/>
  <c r="AB1023" i="1"/>
  <c r="AA1023" i="1"/>
  <c r="Y1023" i="1"/>
  <c r="X1023" i="1"/>
  <c r="W1023" i="1"/>
  <c r="V1023" i="1"/>
  <c r="U1023" i="1"/>
  <c r="T1023" i="1"/>
  <c r="S1023" i="1"/>
  <c r="R1023" i="1"/>
  <c r="Q1023" i="1"/>
  <c r="P1023" i="1"/>
  <c r="AP1022" i="1"/>
  <c r="AL1022" i="1"/>
  <c r="AI1022" i="1"/>
  <c r="AB1022" i="1"/>
  <c r="AA1022" i="1"/>
  <c r="Y1022" i="1"/>
  <c r="X1022" i="1"/>
  <c r="W1022" i="1"/>
  <c r="V1022" i="1"/>
  <c r="U1022" i="1"/>
  <c r="T1022" i="1"/>
  <c r="S1022" i="1"/>
  <c r="R1022" i="1"/>
  <c r="Q1022" i="1"/>
  <c r="P1022" i="1"/>
  <c r="AP1021" i="1"/>
  <c r="AL1021" i="1"/>
  <c r="AI1021" i="1"/>
  <c r="AB1021" i="1"/>
  <c r="AA1021" i="1"/>
  <c r="Y1021" i="1"/>
  <c r="X1021" i="1"/>
  <c r="W1021" i="1"/>
  <c r="V1021" i="1"/>
  <c r="U1021" i="1"/>
  <c r="T1021" i="1"/>
  <c r="S1021" i="1"/>
  <c r="R1021" i="1"/>
  <c r="Q1021" i="1"/>
  <c r="P1021" i="1"/>
  <c r="AP1020" i="1"/>
  <c r="AL1020" i="1"/>
  <c r="AI1020" i="1"/>
  <c r="AB1020" i="1"/>
  <c r="AA1020" i="1"/>
  <c r="Y1020" i="1"/>
  <c r="X1020" i="1"/>
  <c r="W1020" i="1"/>
  <c r="V1020" i="1"/>
  <c r="U1020" i="1"/>
  <c r="T1020" i="1"/>
  <c r="S1020" i="1"/>
  <c r="R1020" i="1"/>
  <c r="Q1020" i="1"/>
  <c r="P1020" i="1"/>
  <c r="AP1019" i="1"/>
  <c r="AL1019" i="1"/>
  <c r="AI1019" i="1"/>
  <c r="AB1019" i="1"/>
  <c r="AA1019" i="1"/>
  <c r="Y1019" i="1"/>
  <c r="X1019" i="1"/>
  <c r="W1019" i="1"/>
  <c r="V1019" i="1"/>
  <c r="U1019" i="1"/>
  <c r="T1019" i="1"/>
  <c r="S1019" i="1"/>
  <c r="R1019" i="1"/>
  <c r="Q1019" i="1"/>
  <c r="P1019" i="1"/>
  <c r="AP1018" i="1"/>
  <c r="AL1018" i="1"/>
  <c r="AI1018" i="1"/>
  <c r="AB1018" i="1"/>
  <c r="AA1018" i="1"/>
  <c r="Y1018" i="1"/>
  <c r="X1018" i="1"/>
  <c r="W1018" i="1"/>
  <c r="V1018" i="1"/>
  <c r="U1018" i="1"/>
  <c r="T1018" i="1"/>
  <c r="S1018" i="1"/>
  <c r="R1018" i="1"/>
  <c r="Q1018" i="1"/>
  <c r="P1018" i="1"/>
  <c r="AP1017" i="1"/>
  <c r="AL1017" i="1"/>
  <c r="AI1017" i="1"/>
  <c r="AB1017" i="1"/>
  <c r="AA1017" i="1"/>
  <c r="Y1017" i="1"/>
  <c r="X1017" i="1"/>
  <c r="W1017" i="1"/>
  <c r="V1017" i="1"/>
  <c r="U1017" i="1"/>
  <c r="T1017" i="1"/>
  <c r="S1017" i="1"/>
  <c r="R1017" i="1"/>
  <c r="Q1017" i="1"/>
  <c r="P1017" i="1"/>
  <c r="AP1016" i="1"/>
  <c r="AL1016" i="1"/>
  <c r="AI1016" i="1"/>
  <c r="AB1016" i="1"/>
  <c r="AA1016" i="1"/>
  <c r="Y1016" i="1"/>
  <c r="X1016" i="1"/>
  <c r="W1016" i="1"/>
  <c r="V1016" i="1"/>
  <c r="U1016" i="1"/>
  <c r="T1016" i="1"/>
  <c r="S1016" i="1"/>
  <c r="R1016" i="1"/>
  <c r="Q1016" i="1"/>
  <c r="P1016" i="1"/>
  <c r="AP1015" i="1"/>
  <c r="AL1015" i="1"/>
  <c r="AI1015" i="1"/>
  <c r="AB1015" i="1"/>
  <c r="AA1015" i="1"/>
  <c r="Y1015" i="1"/>
  <c r="X1015" i="1"/>
  <c r="W1015" i="1"/>
  <c r="V1015" i="1"/>
  <c r="U1015" i="1"/>
  <c r="T1015" i="1"/>
  <c r="C81" i="4" s="1"/>
  <c r="E81" i="4" s="1"/>
  <c r="S1015" i="1"/>
  <c r="R1015" i="1"/>
  <c r="Q1015" i="1"/>
  <c r="P1015" i="1"/>
  <c r="AP1014" i="1"/>
  <c r="AL1014" i="1"/>
  <c r="AI1014" i="1"/>
  <c r="AB1014" i="1"/>
  <c r="AA1014" i="1"/>
  <c r="Y1014" i="1"/>
  <c r="X1014" i="1"/>
  <c r="W1014" i="1"/>
  <c r="V1014" i="1"/>
  <c r="C83" i="4" s="1"/>
  <c r="E83" i="4" s="1"/>
  <c r="U1014" i="1"/>
  <c r="C82" i="4" s="1"/>
  <c r="E82" i="4" s="1"/>
  <c r="T1014" i="1"/>
  <c r="S1014" i="1"/>
  <c r="R1014" i="1"/>
  <c r="Q1014" i="1"/>
  <c r="P1014" i="1"/>
  <c r="AP1013" i="1"/>
  <c r="AL1013" i="1"/>
  <c r="AI1013" i="1"/>
  <c r="AB1013" i="1"/>
  <c r="AA1013" i="1"/>
  <c r="Y1013" i="1"/>
  <c r="X1013" i="1"/>
  <c r="W1013" i="1"/>
  <c r="V1013" i="1"/>
  <c r="U1013" i="1"/>
  <c r="T1013" i="1"/>
  <c r="S1013" i="1"/>
  <c r="R1013" i="1"/>
  <c r="Q1013" i="1"/>
  <c r="P1013" i="1"/>
  <c r="AP1012" i="1"/>
  <c r="AL1012" i="1"/>
  <c r="AI1012" i="1"/>
  <c r="AB1012" i="1"/>
  <c r="AA1012" i="1"/>
  <c r="Y1012" i="1"/>
  <c r="X1012" i="1"/>
  <c r="W1012" i="1"/>
  <c r="V1012" i="1"/>
  <c r="U1012" i="1"/>
  <c r="T1012" i="1"/>
  <c r="S1012" i="1"/>
  <c r="R1012" i="1"/>
  <c r="Q1012" i="1"/>
  <c r="C78" i="4" s="1"/>
  <c r="E78" i="4" s="1"/>
  <c r="P1012" i="1"/>
  <c r="C77" i="4" s="1"/>
  <c r="E77" i="4" s="1"/>
  <c r="AP1011" i="1"/>
  <c r="AL1011" i="1"/>
  <c r="AI1011" i="1"/>
  <c r="AB1011" i="1"/>
  <c r="AA1011" i="1"/>
  <c r="Y1011" i="1"/>
  <c r="X1011" i="1"/>
  <c r="W1011" i="1"/>
  <c r="V1011" i="1"/>
  <c r="U1011" i="1"/>
  <c r="T1011" i="1"/>
  <c r="S1011" i="1"/>
  <c r="R1011" i="1"/>
  <c r="Q1011" i="1"/>
  <c r="P1011" i="1"/>
  <c r="AP1010" i="1"/>
  <c r="AL1010" i="1"/>
  <c r="AI1010" i="1"/>
  <c r="AB1010" i="1"/>
  <c r="AA1010" i="1"/>
  <c r="Y1010" i="1"/>
  <c r="X1010" i="1"/>
  <c r="W1010" i="1"/>
  <c r="V1010" i="1"/>
  <c r="U1010" i="1"/>
  <c r="T1010" i="1"/>
  <c r="S1010" i="1"/>
  <c r="R1010" i="1"/>
  <c r="Q1010" i="1"/>
  <c r="P1010" i="1"/>
  <c r="AP1009" i="1"/>
  <c r="AL1009" i="1"/>
  <c r="AI1009" i="1"/>
  <c r="AB1009" i="1"/>
  <c r="AA1009" i="1"/>
  <c r="Y1009" i="1"/>
  <c r="X1009" i="1"/>
  <c r="W1009" i="1"/>
  <c r="V1009" i="1"/>
  <c r="U1009" i="1"/>
  <c r="T1009" i="1"/>
  <c r="S1009" i="1"/>
  <c r="R1009" i="1"/>
  <c r="Q1009" i="1"/>
  <c r="P1009" i="1"/>
  <c r="AP1008" i="1"/>
  <c r="AL1008" i="1"/>
  <c r="AI1008" i="1"/>
  <c r="AB1008" i="1"/>
  <c r="AA1008" i="1"/>
  <c r="Y1008" i="1"/>
  <c r="X1008" i="1"/>
  <c r="W1008" i="1"/>
  <c r="V1008" i="1"/>
  <c r="U1008" i="1"/>
  <c r="T1008" i="1"/>
  <c r="S1008" i="1"/>
  <c r="R1008" i="1"/>
  <c r="Q1008" i="1"/>
  <c r="P1008" i="1"/>
  <c r="AP1007" i="1"/>
  <c r="AL1007" i="1"/>
  <c r="AI1007" i="1"/>
  <c r="AB1007" i="1"/>
  <c r="AA1007" i="1"/>
  <c r="Y1007" i="1"/>
  <c r="X1007" i="1"/>
  <c r="W1007" i="1"/>
  <c r="V1007" i="1"/>
  <c r="U1007" i="1"/>
  <c r="T1007" i="1"/>
  <c r="S1007" i="1"/>
  <c r="R1007" i="1"/>
  <c r="Q1007" i="1"/>
  <c r="P1007" i="1"/>
  <c r="AP1006" i="1"/>
  <c r="AL1006" i="1"/>
  <c r="AI1006" i="1"/>
  <c r="AB1006" i="1"/>
  <c r="AA1006" i="1"/>
  <c r="Y1006" i="1"/>
  <c r="X1006" i="1"/>
  <c r="W1006" i="1"/>
  <c r="V1006" i="1"/>
  <c r="U1006" i="1"/>
  <c r="T1006" i="1"/>
  <c r="S1006" i="1"/>
  <c r="R1006" i="1"/>
  <c r="Q1006" i="1"/>
  <c r="P1006" i="1"/>
  <c r="AP1005" i="1"/>
  <c r="AL1005" i="1"/>
  <c r="AI1005" i="1"/>
  <c r="AB1005" i="1"/>
  <c r="AA1005" i="1"/>
  <c r="Y1005" i="1"/>
  <c r="X1005" i="1"/>
  <c r="W1005" i="1"/>
  <c r="V1005" i="1"/>
  <c r="U1005" i="1"/>
  <c r="T1005" i="1"/>
  <c r="S1005" i="1"/>
  <c r="R1005" i="1"/>
  <c r="Q1005" i="1"/>
  <c r="P1005" i="1"/>
  <c r="AP1004" i="1"/>
  <c r="AL1004" i="1"/>
  <c r="AI1004" i="1"/>
  <c r="AB1004" i="1"/>
  <c r="AA1004" i="1"/>
  <c r="Y1004" i="1"/>
  <c r="X1004" i="1"/>
  <c r="W1004" i="1"/>
  <c r="V1004" i="1"/>
  <c r="U1004" i="1"/>
  <c r="T1004" i="1"/>
  <c r="S1004" i="1"/>
  <c r="R1004" i="1"/>
  <c r="Q1004" i="1"/>
  <c r="P1004" i="1"/>
  <c r="AP1003" i="1"/>
  <c r="AL1003" i="1"/>
  <c r="AI1003" i="1"/>
  <c r="AB1003" i="1"/>
  <c r="AA1003" i="1"/>
  <c r="Y1003" i="1"/>
  <c r="X1003" i="1"/>
  <c r="W1003" i="1"/>
  <c r="V1003" i="1"/>
  <c r="U1003" i="1"/>
  <c r="T1003" i="1"/>
  <c r="S1003" i="1"/>
  <c r="R1003" i="1"/>
  <c r="Q1003" i="1"/>
  <c r="P1003" i="1"/>
  <c r="AP1002" i="1"/>
  <c r="AL1002" i="1"/>
  <c r="AI1002" i="1"/>
  <c r="AB1002" i="1"/>
  <c r="AA1002" i="1"/>
  <c r="Y1002" i="1"/>
  <c r="X1002" i="1"/>
  <c r="W1002" i="1"/>
  <c r="V1002" i="1"/>
  <c r="U1002" i="1"/>
  <c r="T1002" i="1"/>
  <c r="S1002" i="1"/>
  <c r="R1002" i="1"/>
  <c r="Q1002" i="1"/>
  <c r="P1002" i="1"/>
  <c r="AP1001" i="1"/>
  <c r="AL1001" i="1"/>
  <c r="AI1001" i="1"/>
  <c r="AB1001" i="1"/>
  <c r="AA1001" i="1"/>
  <c r="Y1001" i="1"/>
  <c r="X1001" i="1"/>
  <c r="W1001" i="1"/>
  <c r="V1001" i="1"/>
  <c r="U1001" i="1"/>
  <c r="T1001" i="1"/>
  <c r="S1001" i="1"/>
  <c r="R1001" i="1"/>
  <c r="Q1001" i="1"/>
  <c r="P1001" i="1"/>
  <c r="AP1000" i="1"/>
  <c r="AL1000" i="1"/>
  <c r="AI1000" i="1"/>
  <c r="AB1000" i="1"/>
  <c r="AA1000" i="1"/>
  <c r="Y1000" i="1"/>
  <c r="X1000" i="1"/>
  <c r="W1000" i="1"/>
  <c r="V1000" i="1"/>
  <c r="U1000" i="1"/>
  <c r="T1000" i="1"/>
  <c r="S1000" i="1"/>
  <c r="R1000" i="1"/>
  <c r="Q1000" i="1"/>
  <c r="P1000" i="1"/>
  <c r="AP999" i="1"/>
  <c r="AL999" i="1"/>
  <c r="AI999" i="1"/>
  <c r="AB999" i="1"/>
  <c r="AA999" i="1"/>
  <c r="Y999" i="1"/>
  <c r="X999" i="1"/>
  <c r="W999" i="1"/>
  <c r="V999" i="1"/>
  <c r="U999" i="1"/>
  <c r="T999" i="1"/>
  <c r="S999" i="1"/>
  <c r="R999" i="1"/>
  <c r="Q999" i="1"/>
  <c r="P999" i="1"/>
  <c r="AP998" i="1"/>
  <c r="AL998" i="1"/>
  <c r="AI998" i="1"/>
  <c r="AB998" i="1"/>
  <c r="AA998" i="1"/>
  <c r="Y998" i="1"/>
  <c r="X998" i="1"/>
  <c r="W998" i="1"/>
  <c r="V998" i="1"/>
  <c r="U998" i="1"/>
  <c r="T998" i="1"/>
  <c r="S998" i="1"/>
  <c r="R998" i="1"/>
  <c r="Q998" i="1"/>
  <c r="P998" i="1"/>
  <c r="AP997" i="1"/>
  <c r="AL997" i="1"/>
  <c r="AI997" i="1"/>
  <c r="AB997" i="1"/>
  <c r="AA997" i="1"/>
  <c r="Y997" i="1"/>
  <c r="X997" i="1"/>
  <c r="W997" i="1"/>
  <c r="V997" i="1"/>
  <c r="U997" i="1"/>
  <c r="T997" i="1"/>
  <c r="S997" i="1"/>
  <c r="R997" i="1"/>
  <c r="Q997" i="1"/>
  <c r="P997" i="1"/>
  <c r="AP996" i="1"/>
  <c r="AL996" i="1"/>
  <c r="AI996" i="1"/>
  <c r="AB996" i="1"/>
  <c r="AA996" i="1"/>
  <c r="Y996" i="1"/>
  <c r="X996" i="1"/>
  <c r="W996" i="1"/>
  <c r="V996" i="1"/>
  <c r="U996" i="1"/>
  <c r="T996" i="1"/>
  <c r="S996" i="1"/>
  <c r="R996" i="1"/>
  <c r="Q996" i="1"/>
  <c r="P996" i="1"/>
  <c r="AP995" i="1"/>
  <c r="AL995" i="1"/>
  <c r="AI995" i="1"/>
  <c r="AB995" i="1"/>
  <c r="AA995" i="1"/>
  <c r="Y995" i="1"/>
  <c r="X995" i="1"/>
  <c r="W995" i="1"/>
  <c r="V995" i="1"/>
  <c r="U995" i="1"/>
  <c r="T995" i="1"/>
  <c r="S995" i="1"/>
  <c r="R995" i="1"/>
  <c r="Q995" i="1"/>
  <c r="P995" i="1"/>
  <c r="AP994" i="1"/>
  <c r="AL994" i="1"/>
  <c r="AI994" i="1"/>
  <c r="AB994" i="1"/>
  <c r="AA994" i="1"/>
  <c r="Y994" i="1"/>
  <c r="X994" i="1"/>
  <c r="W994" i="1"/>
  <c r="V994" i="1"/>
  <c r="U994" i="1"/>
  <c r="T994" i="1"/>
  <c r="S994" i="1"/>
  <c r="R994" i="1"/>
  <c r="Q994" i="1"/>
  <c r="P994" i="1"/>
  <c r="AP993" i="1"/>
  <c r="AL993" i="1"/>
  <c r="AI993" i="1"/>
  <c r="AB993" i="1"/>
  <c r="AA993" i="1"/>
  <c r="Y993" i="1"/>
  <c r="X993" i="1"/>
  <c r="W993" i="1"/>
  <c r="V993" i="1"/>
  <c r="U993" i="1"/>
  <c r="T993" i="1"/>
  <c r="S993" i="1"/>
  <c r="R993" i="1"/>
  <c r="Q993" i="1"/>
  <c r="P993" i="1"/>
  <c r="AP992" i="1"/>
  <c r="AL992" i="1"/>
  <c r="AI992" i="1"/>
  <c r="AB992" i="1"/>
  <c r="AA992" i="1"/>
  <c r="Y992" i="1"/>
  <c r="X992" i="1"/>
  <c r="W992" i="1"/>
  <c r="V992" i="1"/>
  <c r="U992" i="1"/>
  <c r="T992" i="1"/>
  <c r="S992" i="1"/>
  <c r="R992" i="1"/>
  <c r="Q992" i="1"/>
  <c r="P992" i="1"/>
  <c r="AP991" i="1"/>
  <c r="AL991" i="1"/>
  <c r="AI991" i="1"/>
  <c r="AB991" i="1"/>
  <c r="AA991" i="1"/>
  <c r="Y991" i="1"/>
  <c r="X991" i="1"/>
  <c r="W991" i="1"/>
  <c r="V991" i="1"/>
  <c r="U991" i="1"/>
  <c r="T991" i="1"/>
  <c r="S991" i="1"/>
  <c r="R991" i="1"/>
  <c r="Q991" i="1"/>
  <c r="P991" i="1"/>
  <c r="AP990" i="1"/>
  <c r="AL990" i="1"/>
  <c r="AI990" i="1"/>
  <c r="AB990" i="1"/>
  <c r="AA990" i="1"/>
  <c r="Y990" i="1"/>
  <c r="X990" i="1"/>
  <c r="W990" i="1"/>
  <c r="V990" i="1"/>
  <c r="U990" i="1"/>
  <c r="T990" i="1"/>
  <c r="S990" i="1"/>
  <c r="R990" i="1"/>
  <c r="Q990" i="1"/>
  <c r="P990" i="1"/>
  <c r="AP989" i="1"/>
  <c r="AL989" i="1"/>
  <c r="AI989" i="1"/>
  <c r="AB989" i="1"/>
  <c r="AA989" i="1"/>
  <c r="Y989" i="1"/>
  <c r="X989" i="1"/>
  <c r="W989" i="1"/>
  <c r="V989" i="1"/>
  <c r="U989" i="1"/>
  <c r="T989" i="1"/>
  <c r="S989" i="1"/>
  <c r="R989" i="1"/>
  <c r="Q989" i="1"/>
  <c r="P989" i="1"/>
  <c r="AP988" i="1"/>
  <c r="AL988" i="1"/>
  <c r="AI988" i="1"/>
  <c r="AB988" i="1"/>
  <c r="AA988" i="1"/>
  <c r="Y988" i="1"/>
  <c r="X988" i="1"/>
  <c r="W988" i="1"/>
  <c r="V988" i="1"/>
  <c r="U988" i="1"/>
  <c r="T988" i="1"/>
  <c r="S988" i="1"/>
  <c r="R988" i="1"/>
  <c r="Q988" i="1"/>
  <c r="P988" i="1"/>
  <c r="AP987" i="1"/>
  <c r="AL987" i="1"/>
  <c r="AI987" i="1"/>
  <c r="AB987" i="1"/>
  <c r="AA987" i="1"/>
  <c r="Y987" i="1"/>
  <c r="X987" i="1"/>
  <c r="W987" i="1"/>
  <c r="V987" i="1"/>
  <c r="U987" i="1"/>
  <c r="T987" i="1"/>
  <c r="S987" i="1"/>
  <c r="R987" i="1"/>
  <c r="Q987" i="1"/>
  <c r="P987" i="1"/>
  <c r="AP986" i="1"/>
  <c r="AL986" i="1"/>
  <c r="AI986" i="1"/>
  <c r="AB986" i="1"/>
  <c r="AA986" i="1"/>
  <c r="Y986" i="1"/>
  <c r="X986" i="1"/>
  <c r="W986" i="1"/>
  <c r="V986" i="1"/>
  <c r="U986" i="1"/>
  <c r="T986" i="1"/>
  <c r="S986" i="1"/>
  <c r="R986" i="1"/>
  <c r="Q986" i="1"/>
  <c r="P986" i="1"/>
  <c r="AP985" i="1"/>
  <c r="AL985" i="1"/>
  <c r="AI985" i="1"/>
  <c r="AB985" i="1"/>
  <c r="AA985" i="1"/>
  <c r="Y985" i="1"/>
  <c r="X985" i="1"/>
  <c r="W985" i="1"/>
  <c r="V985" i="1"/>
  <c r="U985" i="1"/>
  <c r="T985" i="1"/>
  <c r="S985" i="1"/>
  <c r="R985" i="1"/>
  <c r="Q985" i="1"/>
  <c r="P985" i="1"/>
  <c r="AP984" i="1"/>
  <c r="AL984" i="1"/>
  <c r="AI984" i="1"/>
  <c r="AB984" i="1"/>
  <c r="AA984" i="1"/>
  <c r="Y984" i="1"/>
  <c r="X984" i="1"/>
  <c r="W984" i="1"/>
  <c r="V984" i="1"/>
  <c r="U984" i="1"/>
  <c r="T984" i="1"/>
  <c r="S984" i="1"/>
  <c r="R984" i="1"/>
  <c r="Q984" i="1"/>
  <c r="P984" i="1"/>
  <c r="AP983" i="1"/>
  <c r="AL983" i="1"/>
  <c r="AI983" i="1"/>
  <c r="AB983" i="1"/>
  <c r="AA983" i="1"/>
  <c r="Y983" i="1"/>
  <c r="X983" i="1"/>
  <c r="W983" i="1"/>
  <c r="V983" i="1"/>
  <c r="U983" i="1"/>
  <c r="T983" i="1"/>
  <c r="S983" i="1"/>
  <c r="R983" i="1"/>
  <c r="Q983" i="1"/>
  <c r="P983" i="1"/>
  <c r="AP982" i="1"/>
  <c r="AL982" i="1"/>
  <c r="AI982" i="1"/>
  <c r="AB982" i="1"/>
  <c r="AA982" i="1"/>
  <c r="Y982" i="1"/>
  <c r="X982" i="1"/>
  <c r="W982" i="1"/>
  <c r="V982" i="1"/>
  <c r="U982" i="1"/>
  <c r="T982" i="1"/>
  <c r="S982" i="1"/>
  <c r="R982" i="1"/>
  <c r="Q982" i="1"/>
  <c r="P982" i="1"/>
  <c r="AP981" i="1"/>
  <c r="AL981" i="1"/>
  <c r="AI981" i="1"/>
  <c r="AB981" i="1"/>
  <c r="AA981" i="1"/>
  <c r="Y981" i="1"/>
  <c r="X981" i="1"/>
  <c r="W981" i="1"/>
  <c r="V981" i="1"/>
  <c r="U981" i="1"/>
  <c r="T981" i="1"/>
  <c r="S981" i="1"/>
  <c r="R981" i="1"/>
  <c r="Q981" i="1"/>
  <c r="P981" i="1"/>
  <c r="AP980" i="1"/>
  <c r="AL980" i="1"/>
  <c r="AI980" i="1"/>
  <c r="AB980" i="1"/>
  <c r="AA980" i="1"/>
  <c r="Y980" i="1"/>
  <c r="X980" i="1"/>
  <c r="W980" i="1"/>
  <c r="V980" i="1"/>
  <c r="U980" i="1"/>
  <c r="T980" i="1"/>
  <c r="S980" i="1"/>
  <c r="R980" i="1"/>
  <c r="Q980" i="1"/>
  <c r="P980" i="1"/>
  <c r="AP979" i="1"/>
  <c r="AL979" i="1"/>
  <c r="AI979" i="1"/>
  <c r="AB979" i="1"/>
  <c r="AA979" i="1"/>
  <c r="Y979" i="1"/>
  <c r="X979" i="1"/>
  <c r="W979" i="1"/>
  <c r="V979" i="1"/>
  <c r="U979" i="1"/>
  <c r="T979" i="1"/>
  <c r="S979" i="1"/>
  <c r="R979" i="1"/>
  <c r="Q979" i="1"/>
  <c r="P979" i="1"/>
  <c r="AP978" i="1"/>
  <c r="AL978" i="1"/>
  <c r="AI978" i="1"/>
  <c r="AB978" i="1"/>
  <c r="AA978" i="1"/>
  <c r="Y978" i="1"/>
  <c r="X978" i="1"/>
  <c r="W978" i="1"/>
  <c r="V978" i="1"/>
  <c r="U978" i="1"/>
  <c r="T978" i="1"/>
  <c r="S978" i="1"/>
  <c r="R978" i="1"/>
  <c r="Q978" i="1"/>
  <c r="P978" i="1"/>
  <c r="AP977" i="1"/>
  <c r="AL977" i="1"/>
  <c r="AI977" i="1"/>
  <c r="AB977" i="1"/>
  <c r="AA977" i="1"/>
  <c r="Y977" i="1"/>
  <c r="X977" i="1"/>
  <c r="W977" i="1"/>
  <c r="V977" i="1"/>
  <c r="U977" i="1"/>
  <c r="T977" i="1"/>
  <c r="S977" i="1"/>
  <c r="R977" i="1"/>
  <c r="Q977" i="1"/>
  <c r="P977" i="1"/>
  <c r="AP976" i="1"/>
  <c r="AL976" i="1"/>
  <c r="AI976" i="1"/>
  <c r="AB976" i="1"/>
  <c r="AA976" i="1"/>
  <c r="Y976" i="1"/>
  <c r="X976" i="1"/>
  <c r="W976" i="1"/>
  <c r="V976" i="1"/>
  <c r="U976" i="1"/>
  <c r="T976" i="1"/>
  <c r="S976" i="1"/>
  <c r="R976" i="1"/>
  <c r="Q976" i="1"/>
  <c r="P976" i="1"/>
  <c r="AP975" i="1"/>
  <c r="AL975" i="1"/>
  <c r="AI975" i="1"/>
  <c r="AB975" i="1"/>
  <c r="AA975" i="1"/>
  <c r="Y975" i="1"/>
  <c r="X975" i="1"/>
  <c r="W975" i="1"/>
  <c r="V975" i="1"/>
  <c r="U975" i="1"/>
  <c r="T975" i="1"/>
  <c r="S975" i="1"/>
  <c r="R975" i="1"/>
  <c r="Q975" i="1"/>
  <c r="P975" i="1"/>
  <c r="AP974" i="1"/>
  <c r="AL974" i="1"/>
  <c r="AI974" i="1"/>
  <c r="AB974" i="1"/>
  <c r="AA974" i="1"/>
  <c r="Y974" i="1"/>
  <c r="X974" i="1"/>
  <c r="W974" i="1"/>
  <c r="V974" i="1"/>
  <c r="U974" i="1"/>
  <c r="T974" i="1"/>
  <c r="S974" i="1"/>
  <c r="R974" i="1"/>
  <c r="Q974" i="1"/>
  <c r="P974" i="1"/>
  <c r="AP973" i="1"/>
  <c r="AL973" i="1"/>
  <c r="AI973" i="1"/>
  <c r="AB973" i="1"/>
  <c r="AA973" i="1"/>
  <c r="Y973" i="1"/>
  <c r="X973" i="1"/>
  <c r="W973" i="1"/>
  <c r="V973" i="1"/>
  <c r="U973" i="1"/>
  <c r="T973" i="1"/>
  <c r="S973" i="1"/>
  <c r="R973" i="1"/>
  <c r="Q973" i="1"/>
  <c r="P973" i="1"/>
  <c r="AP972" i="1"/>
  <c r="AL972" i="1"/>
  <c r="AI972" i="1"/>
  <c r="AB972" i="1"/>
  <c r="AA972" i="1"/>
  <c r="Y972" i="1"/>
  <c r="X972" i="1"/>
  <c r="W972" i="1"/>
  <c r="V972" i="1"/>
  <c r="U972" i="1"/>
  <c r="T972" i="1"/>
  <c r="S972" i="1"/>
  <c r="R972" i="1"/>
  <c r="Q972" i="1"/>
  <c r="P972" i="1"/>
  <c r="AP971" i="1"/>
  <c r="AL971" i="1"/>
  <c r="AI971" i="1"/>
  <c r="AB971" i="1"/>
  <c r="AA971" i="1"/>
  <c r="Y971" i="1"/>
  <c r="X971" i="1"/>
  <c r="W971" i="1"/>
  <c r="V971" i="1"/>
  <c r="U971" i="1"/>
  <c r="T971" i="1"/>
  <c r="S971" i="1"/>
  <c r="R971" i="1"/>
  <c r="Q971" i="1"/>
  <c r="P971" i="1"/>
  <c r="AP970" i="1"/>
  <c r="AL970" i="1"/>
  <c r="AI970" i="1"/>
  <c r="AB970" i="1"/>
  <c r="AA970" i="1"/>
  <c r="Y970" i="1"/>
  <c r="X970" i="1"/>
  <c r="W970" i="1"/>
  <c r="V970" i="1"/>
  <c r="U970" i="1"/>
  <c r="T970" i="1"/>
  <c r="S970" i="1"/>
  <c r="R970" i="1"/>
  <c r="Q970" i="1"/>
  <c r="P970" i="1"/>
  <c r="AP969" i="1"/>
  <c r="AL969" i="1"/>
  <c r="AI969" i="1"/>
  <c r="AB969" i="1"/>
  <c r="AA969" i="1"/>
  <c r="Y969" i="1"/>
  <c r="X969" i="1"/>
  <c r="W969" i="1"/>
  <c r="V969" i="1"/>
  <c r="U969" i="1"/>
  <c r="T969" i="1"/>
  <c r="S969" i="1"/>
  <c r="R969" i="1"/>
  <c r="Q969" i="1"/>
  <c r="P969" i="1"/>
  <c r="AP968" i="1"/>
  <c r="AL968" i="1"/>
  <c r="AI968" i="1"/>
  <c r="AB968" i="1"/>
  <c r="AA968" i="1"/>
  <c r="Y968" i="1"/>
  <c r="X968" i="1"/>
  <c r="W968" i="1"/>
  <c r="V968" i="1"/>
  <c r="U968" i="1"/>
  <c r="T968" i="1"/>
  <c r="S968" i="1"/>
  <c r="R968" i="1"/>
  <c r="Q968" i="1"/>
  <c r="P968" i="1"/>
  <c r="AP967" i="1"/>
  <c r="AL967" i="1"/>
  <c r="AI967" i="1"/>
  <c r="AB967" i="1"/>
  <c r="AA967" i="1"/>
  <c r="Y967" i="1"/>
  <c r="X967" i="1"/>
  <c r="W967" i="1"/>
  <c r="V967" i="1"/>
  <c r="U967" i="1"/>
  <c r="T967" i="1"/>
  <c r="S967" i="1"/>
  <c r="R967" i="1"/>
  <c r="Q967" i="1"/>
  <c r="P967" i="1"/>
  <c r="AP966" i="1"/>
  <c r="AL966" i="1"/>
  <c r="AI966" i="1"/>
  <c r="AB966" i="1"/>
  <c r="AA966" i="1"/>
  <c r="Y966" i="1"/>
  <c r="X966" i="1"/>
  <c r="W966" i="1"/>
  <c r="V966" i="1"/>
  <c r="U966" i="1"/>
  <c r="T966" i="1"/>
  <c r="S966" i="1"/>
  <c r="R966" i="1"/>
  <c r="Q966" i="1"/>
  <c r="P966" i="1"/>
  <c r="AP965" i="1"/>
  <c r="AL965" i="1"/>
  <c r="AI965" i="1"/>
  <c r="AB965" i="1"/>
  <c r="AA965" i="1"/>
  <c r="Y965" i="1"/>
  <c r="X965" i="1"/>
  <c r="W965" i="1"/>
  <c r="V965" i="1"/>
  <c r="U965" i="1"/>
  <c r="T965" i="1"/>
  <c r="S965" i="1"/>
  <c r="R965" i="1"/>
  <c r="Q965" i="1"/>
  <c r="P965" i="1"/>
  <c r="AP964" i="1"/>
  <c r="AL964" i="1"/>
  <c r="AI964" i="1"/>
  <c r="AB964" i="1"/>
  <c r="AA964" i="1"/>
  <c r="Y964" i="1"/>
  <c r="X964" i="1"/>
  <c r="W964" i="1"/>
  <c r="V964" i="1"/>
  <c r="U964" i="1"/>
  <c r="T964" i="1"/>
  <c r="S964" i="1"/>
  <c r="R964" i="1"/>
  <c r="Q964" i="1"/>
  <c r="P964" i="1"/>
  <c r="AP963" i="1"/>
  <c r="AL963" i="1"/>
  <c r="AI963" i="1"/>
  <c r="AB963" i="1"/>
  <c r="AA963" i="1"/>
  <c r="Y963" i="1"/>
  <c r="X963" i="1"/>
  <c r="W963" i="1"/>
  <c r="V963" i="1"/>
  <c r="U963" i="1"/>
  <c r="T963" i="1"/>
  <c r="S963" i="1"/>
  <c r="R963" i="1"/>
  <c r="Q963" i="1"/>
  <c r="P963" i="1"/>
  <c r="AP962" i="1"/>
  <c r="AL962" i="1"/>
  <c r="AI962" i="1"/>
  <c r="AB962" i="1"/>
  <c r="AA962" i="1"/>
  <c r="Y962" i="1"/>
  <c r="X962" i="1"/>
  <c r="W962" i="1"/>
  <c r="V962" i="1"/>
  <c r="U962" i="1"/>
  <c r="T962" i="1"/>
  <c r="S962" i="1"/>
  <c r="R962" i="1"/>
  <c r="Q962" i="1"/>
  <c r="P962" i="1"/>
  <c r="AP961" i="1"/>
  <c r="AL961" i="1"/>
  <c r="AI961" i="1"/>
  <c r="AB961" i="1"/>
  <c r="AA961" i="1"/>
  <c r="Y961" i="1"/>
  <c r="X961" i="1"/>
  <c r="W961" i="1"/>
  <c r="V961" i="1"/>
  <c r="U961" i="1"/>
  <c r="T961" i="1"/>
  <c r="S961" i="1"/>
  <c r="R961" i="1"/>
  <c r="Q961" i="1"/>
  <c r="P961" i="1"/>
  <c r="AP960" i="1"/>
  <c r="AL960" i="1"/>
  <c r="AI960" i="1"/>
  <c r="AB960" i="1"/>
  <c r="AA960" i="1"/>
  <c r="Y960" i="1"/>
  <c r="X960" i="1"/>
  <c r="W960" i="1"/>
  <c r="V960" i="1"/>
  <c r="U960" i="1"/>
  <c r="T960" i="1"/>
  <c r="S960" i="1"/>
  <c r="R960" i="1"/>
  <c r="Q960" i="1"/>
  <c r="P960" i="1"/>
  <c r="AP959" i="1"/>
  <c r="AL959" i="1"/>
  <c r="AI959" i="1"/>
  <c r="AB959" i="1"/>
  <c r="AA959" i="1"/>
  <c r="Y959" i="1"/>
  <c r="X959" i="1"/>
  <c r="W959" i="1"/>
  <c r="V959" i="1"/>
  <c r="U959" i="1"/>
  <c r="T959" i="1"/>
  <c r="S959" i="1"/>
  <c r="R959" i="1"/>
  <c r="Q959" i="1"/>
  <c r="P959" i="1"/>
  <c r="AP958" i="1"/>
  <c r="AL958" i="1"/>
  <c r="AI958" i="1"/>
  <c r="AB958" i="1"/>
  <c r="AA958" i="1"/>
  <c r="Y958" i="1"/>
  <c r="X958" i="1"/>
  <c r="W958" i="1"/>
  <c r="V958" i="1"/>
  <c r="U958" i="1"/>
  <c r="T958" i="1"/>
  <c r="S958" i="1"/>
  <c r="R958" i="1"/>
  <c r="Q958" i="1"/>
  <c r="P958" i="1"/>
  <c r="AP957" i="1"/>
  <c r="AL957" i="1"/>
  <c r="AI957" i="1"/>
  <c r="AB957" i="1"/>
  <c r="AA957" i="1"/>
  <c r="Y957" i="1"/>
  <c r="X957" i="1"/>
  <c r="W957" i="1"/>
  <c r="V957" i="1"/>
  <c r="U957" i="1"/>
  <c r="T957" i="1"/>
  <c r="S957" i="1"/>
  <c r="R957" i="1"/>
  <c r="Q957" i="1"/>
  <c r="P957" i="1"/>
  <c r="AP956" i="1"/>
  <c r="AL956" i="1"/>
  <c r="AI956" i="1"/>
  <c r="AB956" i="1"/>
  <c r="AA956" i="1"/>
  <c r="Y956" i="1"/>
  <c r="X956" i="1"/>
  <c r="W956" i="1"/>
  <c r="V956" i="1"/>
  <c r="U956" i="1"/>
  <c r="T956" i="1"/>
  <c r="S956" i="1"/>
  <c r="R956" i="1"/>
  <c r="Q956" i="1"/>
  <c r="P956" i="1"/>
  <c r="AP955" i="1"/>
  <c r="AL955" i="1"/>
  <c r="AI955" i="1"/>
  <c r="AB955" i="1"/>
  <c r="AA955" i="1"/>
  <c r="Y955" i="1"/>
  <c r="X955" i="1"/>
  <c r="W955" i="1"/>
  <c r="V955" i="1"/>
  <c r="U955" i="1"/>
  <c r="T955" i="1"/>
  <c r="S955" i="1"/>
  <c r="R955" i="1"/>
  <c r="Q955" i="1"/>
  <c r="P955" i="1"/>
  <c r="AP954" i="1"/>
  <c r="AL954" i="1"/>
  <c r="AI954" i="1"/>
  <c r="AB954" i="1"/>
  <c r="AA954" i="1"/>
  <c r="Y954" i="1"/>
  <c r="X954" i="1"/>
  <c r="W954" i="1"/>
  <c r="V954" i="1"/>
  <c r="U954" i="1"/>
  <c r="T954" i="1"/>
  <c r="S954" i="1"/>
  <c r="R954" i="1"/>
  <c r="Q954" i="1"/>
  <c r="P954" i="1"/>
  <c r="AP953" i="1"/>
  <c r="AL953" i="1"/>
  <c r="AI953" i="1"/>
  <c r="AB953" i="1"/>
  <c r="AA953" i="1"/>
  <c r="Y953" i="1"/>
  <c r="X953" i="1"/>
  <c r="W953" i="1"/>
  <c r="V953" i="1"/>
  <c r="U953" i="1"/>
  <c r="T953" i="1"/>
  <c r="S953" i="1"/>
  <c r="R953" i="1"/>
  <c r="Q953" i="1"/>
  <c r="P953" i="1"/>
  <c r="AP952" i="1"/>
  <c r="AL952" i="1"/>
  <c r="AI952" i="1"/>
  <c r="AB952" i="1"/>
  <c r="AA952" i="1"/>
  <c r="Y952" i="1"/>
  <c r="X952" i="1"/>
  <c r="W952" i="1"/>
  <c r="V952" i="1"/>
  <c r="U952" i="1"/>
  <c r="T952" i="1"/>
  <c r="S952" i="1"/>
  <c r="R952" i="1"/>
  <c r="Q952" i="1"/>
  <c r="P952" i="1"/>
  <c r="AP951" i="1"/>
  <c r="AL951" i="1"/>
  <c r="AI951" i="1"/>
  <c r="AB951" i="1"/>
  <c r="AA951" i="1"/>
  <c r="Y951" i="1"/>
  <c r="X951" i="1"/>
  <c r="W951" i="1"/>
  <c r="V951" i="1"/>
  <c r="U951" i="1"/>
  <c r="T951" i="1"/>
  <c r="S951" i="1"/>
  <c r="R951" i="1"/>
  <c r="Q951" i="1"/>
  <c r="P951" i="1"/>
  <c r="AP950" i="1"/>
  <c r="AL950" i="1"/>
  <c r="AI950" i="1"/>
  <c r="AB950" i="1"/>
  <c r="AA950" i="1"/>
  <c r="Y950" i="1"/>
  <c r="X950" i="1"/>
  <c r="W950" i="1"/>
  <c r="V950" i="1"/>
  <c r="U950" i="1"/>
  <c r="T950" i="1"/>
  <c r="S950" i="1"/>
  <c r="R950" i="1"/>
  <c r="Q950" i="1"/>
  <c r="P950" i="1"/>
  <c r="AP949" i="1"/>
  <c r="AL949" i="1"/>
  <c r="AI949" i="1"/>
  <c r="AB949" i="1"/>
  <c r="AA949" i="1"/>
  <c r="Y949" i="1"/>
  <c r="X949" i="1"/>
  <c r="W949" i="1"/>
  <c r="V949" i="1"/>
  <c r="U949" i="1"/>
  <c r="T949" i="1"/>
  <c r="S949" i="1"/>
  <c r="R949" i="1"/>
  <c r="Q949" i="1"/>
  <c r="P949" i="1"/>
  <c r="AP948" i="1"/>
  <c r="AL948" i="1"/>
  <c r="AI948" i="1"/>
  <c r="AB948" i="1"/>
  <c r="AA948" i="1"/>
  <c r="Y948" i="1"/>
  <c r="X948" i="1"/>
  <c r="W948" i="1"/>
  <c r="V948" i="1"/>
  <c r="U948" i="1"/>
  <c r="T948" i="1"/>
  <c r="S948" i="1"/>
  <c r="R948" i="1"/>
  <c r="Q948" i="1"/>
  <c r="P948" i="1"/>
  <c r="AP947" i="1"/>
  <c r="AL947" i="1"/>
  <c r="AI947" i="1"/>
  <c r="AB947" i="1"/>
  <c r="AA947" i="1"/>
  <c r="Y947" i="1"/>
  <c r="X947" i="1"/>
  <c r="W947" i="1"/>
  <c r="V947" i="1"/>
  <c r="U947" i="1"/>
  <c r="T947" i="1"/>
  <c r="S947" i="1"/>
  <c r="R947" i="1"/>
  <c r="Q947" i="1"/>
  <c r="P947" i="1"/>
  <c r="AP946" i="1"/>
  <c r="AL946" i="1"/>
  <c r="AI946" i="1"/>
  <c r="AB946" i="1"/>
  <c r="AA946" i="1"/>
  <c r="Y946" i="1"/>
  <c r="X946" i="1"/>
  <c r="W946" i="1"/>
  <c r="V946" i="1"/>
  <c r="U946" i="1"/>
  <c r="T946" i="1"/>
  <c r="S946" i="1"/>
  <c r="R946" i="1"/>
  <c r="Q946" i="1"/>
  <c r="P946" i="1"/>
  <c r="AP945" i="1"/>
  <c r="AL945" i="1"/>
  <c r="AI945" i="1"/>
  <c r="AB945" i="1"/>
  <c r="AA945" i="1"/>
  <c r="Y945" i="1"/>
  <c r="X945" i="1"/>
  <c r="W945" i="1"/>
  <c r="V945" i="1"/>
  <c r="U945" i="1"/>
  <c r="T945" i="1"/>
  <c r="S945" i="1"/>
  <c r="R945" i="1"/>
  <c r="Q945" i="1"/>
  <c r="P945" i="1"/>
  <c r="AP944" i="1"/>
  <c r="AL944" i="1"/>
  <c r="AI944" i="1"/>
  <c r="AB944" i="1"/>
  <c r="AA944" i="1"/>
  <c r="Y944" i="1"/>
  <c r="X944" i="1"/>
  <c r="W944" i="1"/>
  <c r="V944" i="1"/>
  <c r="U944" i="1"/>
  <c r="T944" i="1"/>
  <c r="S944" i="1"/>
  <c r="R944" i="1"/>
  <c r="Q944" i="1"/>
  <c r="P944" i="1"/>
  <c r="AP943" i="1"/>
  <c r="AL943" i="1"/>
  <c r="AI943" i="1"/>
  <c r="AB943" i="1"/>
  <c r="AA943" i="1"/>
  <c r="Y943" i="1"/>
  <c r="X943" i="1"/>
  <c r="W943" i="1"/>
  <c r="V943" i="1"/>
  <c r="U943" i="1"/>
  <c r="T943" i="1"/>
  <c r="S943" i="1"/>
  <c r="R943" i="1"/>
  <c r="Q943" i="1"/>
  <c r="P943" i="1"/>
  <c r="AP942" i="1"/>
  <c r="AL942" i="1"/>
  <c r="AI942" i="1"/>
  <c r="AB942" i="1"/>
  <c r="AA942" i="1"/>
  <c r="Y942" i="1"/>
  <c r="X942" i="1"/>
  <c r="W942" i="1"/>
  <c r="V942" i="1"/>
  <c r="U942" i="1"/>
  <c r="T942" i="1"/>
  <c r="S942" i="1"/>
  <c r="R942" i="1"/>
  <c r="Q942" i="1"/>
  <c r="P942" i="1"/>
  <c r="AP941" i="1"/>
  <c r="AL941" i="1"/>
  <c r="AI941" i="1"/>
  <c r="AB941" i="1"/>
  <c r="AA941" i="1"/>
  <c r="Y941" i="1"/>
  <c r="X941" i="1"/>
  <c r="W941" i="1"/>
  <c r="V941" i="1"/>
  <c r="U941" i="1"/>
  <c r="T941" i="1"/>
  <c r="S941" i="1"/>
  <c r="R941" i="1"/>
  <c r="Q941" i="1"/>
  <c r="P941" i="1"/>
  <c r="AP940" i="1"/>
  <c r="AL940" i="1"/>
  <c r="AI940" i="1"/>
  <c r="AB940" i="1"/>
  <c r="AA940" i="1"/>
  <c r="Y940" i="1"/>
  <c r="X940" i="1"/>
  <c r="W940" i="1"/>
  <c r="V940" i="1"/>
  <c r="U940" i="1"/>
  <c r="T940" i="1"/>
  <c r="S940" i="1"/>
  <c r="R940" i="1"/>
  <c r="Q940" i="1"/>
  <c r="P940" i="1"/>
  <c r="AP939" i="1"/>
  <c r="AL939" i="1"/>
  <c r="AI939" i="1"/>
  <c r="AB939" i="1"/>
  <c r="AA939" i="1"/>
  <c r="Y939" i="1"/>
  <c r="X939" i="1"/>
  <c r="W939" i="1"/>
  <c r="V939" i="1"/>
  <c r="U939" i="1"/>
  <c r="T939" i="1"/>
  <c r="S939" i="1"/>
  <c r="R939" i="1"/>
  <c r="Q939" i="1"/>
  <c r="P939" i="1"/>
  <c r="AP938" i="1"/>
  <c r="AL938" i="1"/>
  <c r="AI938" i="1"/>
  <c r="AB938" i="1"/>
  <c r="AA938" i="1"/>
  <c r="Y938" i="1"/>
  <c r="X938" i="1"/>
  <c r="W938" i="1"/>
  <c r="V938" i="1"/>
  <c r="U938" i="1"/>
  <c r="T938" i="1"/>
  <c r="S938" i="1"/>
  <c r="R938" i="1"/>
  <c r="Q938" i="1"/>
  <c r="P938" i="1"/>
  <c r="AP937" i="1"/>
  <c r="AL937" i="1"/>
  <c r="AI937" i="1"/>
  <c r="AB937" i="1"/>
  <c r="AA937" i="1"/>
  <c r="Y937" i="1"/>
  <c r="X937" i="1"/>
  <c r="W937" i="1"/>
  <c r="V937" i="1"/>
  <c r="U937" i="1"/>
  <c r="T937" i="1"/>
  <c r="S937" i="1"/>
  <c r="R937" i="1"/>
  <c r="Q937" i="1"/>
  <c r="P937" i="1"/>
  <c r="AP936" i="1"/>
  <c r="AL936" i="1"/>
  <c r="AI936" i="1"/>
  <c r="AB936" i="1"/>
  <c r="AA936" i="1"/>
  <c r="Y936" i="1"/>
  <c r="X936" i="1"/>
  <c r="W936" i="1"/>
  <c r="V936" i="1"/>
  <c r="U936" i="1"/>
  <c r="T936" i="1"/>
  <c r="S936" i="1"/>
  <c r="R936" i="1"/>
  <c r="Q936" i="1"/>
  <c r="P936" i="1"/>
  <c r="AP935" i="1"/>
  <c r="AL935" i="1"/>
  <c r="AI935" i="1"/>
  <c r="AB935" i="1"/>
  <c r="AA935" i="1"/>
  <c r="Y935" i="1"/>
  <c r="X935" i="1"/>
  <c r="W935" i="1"/>
  <c r="V935" i="1"/>
  <c r="U935" i="1"/>
  <c r="T935" i="1"/>
  <c r="S935" i="1"/>
  <c r="R935" i="1"/>
  <c r="Q935" i="1"/>
  <c r="P935" i="1"/>
  <c r="AP934" i="1"/>
  <c r="AL934" i="1"/>
  <c r="AI934" i="1"/>
  <c r="AB934" i="1"/>
  <c r="AA934" i="1"/>
  <c r="Y934" i="1"/>
  <c r="X934" i="1"/>
  <c r="W934" i="1"/>
  <c r="V934" i="1"/>
  <c r="U934" i="1"/>
  <c r="T934" i="1"/>
  <c r="S934" i="1"/>
  <c r="R934" i="1"/>
  <c r="Q934" i="1"/>
  <c r="P934" i="1"/>
  <c r="AP933" i="1"/>
  <c r="AL933" i="1"/>
  <c r="AI933" i="1"/>
  <c r="AB933" i="1"/>
  <c r="AA933" i="1"/>
  <c r="Y933" i="1"/>
  <c r="X933" i="1"/>
  <c r="W933" i="1"/>
  <c r="V933" i="1"/>
  <c r="U933" i="1"/>
  <c r="T933" i="1"/>
  <c r="S933" i="1"/>
  <c r="R933" i="1"/>
  <c r="Q933" i="1"/>
  <c r="P933" i="1"/>
  <c r="AP932" i="1"/>
  <c r="AL932" i="1"/>
  <c r="AI932" i="1"/>
  <c r="AB932" i="1"/>
  <c r="AA932" i="1"/>
  <c r="Y932" i="1"/>
  <c r="X932" i="1"/>
  <c r="W932" i="1"/>
  <c r="V932" i="1"/>
  <c r="U932" i="1"/>
  <c r="T932" i="1"/>
  <c r="S932" i="1"/>
  <c r="R932" i="1"/>
  <c r="Q932" i="1"/>
  <c r="P932" i="1"/>
  <c r="AP931" i="1"/>
  <c r="AL931" i="1"/>
  <c r="AI931" i="1"/>
  <c r="AB931" i="1"/>
  <c r="AA931" i="1"/>
  <c r="Y931" i="1"/>
  <c r="X931" i="1"/>
  <c r="W931" i="1"/>
  <c r="V931" i="1"/>
  <c r="U931" i="1"/>
  <c r="T931" i="1"/>
  <c r="S931" i="1"/>
  <c r="R931" i="1"/>
  <c r="Q931" i="1"/>
  <c r="P931" i="1"/>
  <c r="AP930" i="1"/>
  <c r="AL930" i="1"/>
  <c r="AI930" i="1"/>
  <c r="AB930" i="1"/>
  <c r="AA930" i="1"/>
  <c r="Y930" i="1"/>
  <c r="X930" i="1"/>
  <c r="W930" i="1"/>
  <c r="V930" i="1"/>
  <c r="U930" i="1"/>
  <c r="T930" i="1"/>
  <c r="S930" i="1"/>
  <c r="R930" i="1"/>
  <c r="Q930" i="1"/>
  <c r="P930" i="1"/>
  <c r="AP929" i="1"/>
  <c r="AL929" i="1"/>
  <c r="AI929" i="1"/>
  <c r="AB929" i="1"/>
  <c r="AA929" i="1"/>
  <c r="Y929" i="1"/>
  <c r="X929" i="1"/>
  <c r="W929" i="1"/>
  <c r="V929" i="1"/>
  <c r="U929" i="1"/>
  <c r="T929" i="1"/>
  <c r="S929" i="1"/>
  <c r="R929" i="1"/>
  <c r="Q929" i="1"/>
  <c r="P929" i="1"/>
  <c r="AP928" i="1"/>
  <c r="AL928" i="1"/>
  <c r="AI928" i="1"/>
  <c r="AB928" i="1"/>
  <c r="AA928" i="1"/>
  <c r="Y928" i="1"/>
  <c r="X928" i="1"/>
  <c r="W928" i="1"/>
  <c r="V928" i="1"/>
  <c r="U928" i="1"/>
  <c r="T928" i="1"/>
  <c r="S928" i="1"/>
  <c r="R928" i="1"/>
  <c r="Q928" i="1"/>
  <c r="P928" i="1"/>
  <c r="AP927" i="1"/>
  <c r="AL927" i="1"/>
  <c r="AI927" i="1"/>
  <c r="AB927" i="1"/>
  <c r="AA927" i="1"/>
  <c r="Y927" i="1"/>
  <c r="X927" i="1"/>
  <c r="W927" i="1"/>
  <c r="V927" i="1"/>
  <c r="U927" i="1"/>
  <c r="T927" i="1"/>
  <c r="S927" i="1"/>
  <c r="R927" i="1"/>
  <c r="Q927" i="1"/>
  <c r="P927" i="1"/>
  <c r="AP926" i="1"/>
  <c r="AL926" i="1"/>
  <c r="AI926" i="1"/>
  <c r="AB926" i="1"/>
  <c r="AA926" i="1"/>
  <c r="Y926" i="1"/>
  <c r="X926" i="1"/>
  <c r="W926" i="1"/>
  <c r="V926" i="1"/>
  <c r="U926" i="1"/>
  <c r="T926" i="1"/>
  <c r="S926" i="1"/>
  <c r="R926" i="1"/>
  <c r="Q926" i="1"/>
  <c r="P926" i="1"/>
  <c r="AP925" i="1"/>
  <c r="AL925" i="1"/>
  <c r="AI925" i="1"/>
  <c r="AB925" i="1"/>
  <c r="AA925" i="1"/>
  <c r="Y925" i="1"/>
  <c r="X925" i="1"/>
  <c r="W925" i="1"/>
  <c r="V925" i="1"/>
  <c r="U925" i="1"/>
  <c r="T925" i="1"/>
  <c r="S925" i="1"/>
  <c r="R925" i="1"/>
  <c r="Q925" i="1"/>
  <c r="P925" i="1"/>
  <c r="AP924" i="1"/>
  <c r="AL924" i="1"/>
  <c r="AI924" i="1"/>
  <c r="AB924" i="1"/>
  <c r="AA924" i="1"/>
  <c r="Y924" i="1"/>
  <c r="X924" i="1"/>
  <c r="W924" i="1"/>
  <c r="V924" i="1"/>
  <c r="U924" i="1"/>
  <c r="T924" i="1"/>
  <c r="S924" i="1"/>
  <c r="R924" i="1"/>
  <c r="Q924" i="1"/>
  <c r="P924" i="1"/>
  <c r="AP923" i="1"/>
  <c r="AL923" i="1"/>
  <c r="AI923" i="1"/>
  <c r="AB923" i="1"/>
  <c r="AA923" i="1"/>
  <c r="Y923" i="1"/>
  <c r="X923" i="1"/>
  <c r="W923" i="1"/>
  <c r="V923" i="1"/>
  <c r="U923" i="1"/>
  <c r="T923" i="1"/>
  <c r="S923" i="1"/>
  <c r="R923" i="1"/>
  <c r="Q923" i="1"/>
  <c r="P923" i="1"/>
  <c r="AP922" i="1"/>
  <c r="AL922" i="1"/>
  <c r="AI922" i="1"/>
  <c r="AB922" i="1"/>
  <c r="AA922" i="1"/>
  <c r="Y922" i="1"/>
  <c r="X922" i="1"/>
  <c r="W922" i="1"/>
  <c r="V922" i="1"/>
  <c r="U922" i="1"/>
  <c r="T922" i="1"/>
  <c r="S922" i="1"/>
  <c r="R922" i="1"/>
  <c r="Q922" i="1"/>
  <c r="P922" i="1"/>
  <c r="AP921" i="1"/>
  <c r="AL921" i="1"/>
  <c r="AI921" i="1"/>
  <c r="AB921" i="1"/>
  <c r="AA921" i="1"/>
  <c r="Y921" i="1"/>
  <c r="X921" i="1"/>
  <c r="W921" i="1"/>
  <c r="V921" i="1"/>
  <c r="U921" i="1"/>
  <c r="T921" i="1"/>
  <c r="S921" i="1"/>
  <c r="R921" i="1"/>
  <c r="Q921" i="1"/>
  <c r="P921" i="1"/>
  <c r="AP920" i="1"/>
  <c r="AL920" i="1"/>
  <c r="AI920" i="1"/>
  <c r="AB920" i="1"/>
  <c r="AA920" i="1"/>
  <c r="Y920" i="1"/>
  <c r="X920" i="1"/>
  <c r="W920" i="1"/>
  <c r="V920" i="1"/>
  <c r="U920" i="1"/>
  <c r="T920" i="1"/>
  <c r="S920" i="1"/>
  <c r="R920" i="1"/>
  <c r="Q920" i="1"/>
  <c r="P920" i="1"/>
  <c r="AP919" i="1"/>
  <c r="AL919" i="1"/>
  <c r="AI919" i="1"/>
  <c r="AB919" i="1"/>
  <c r="AA919" i="1"/>
  <c r="Y919" i="1"/>
  <c r="X919" i="1"/>
  <c r="W919" i="1"/>
  <c r="V919" i="1"/>
  <c r="U919" i="1"/>
  <c r="T919" i="1"/>
  <c r="S919" i="1"/>
  <c r="R919" i="1"/>
  <c r="Q919" i="1"/>
  <c r="P919" i="1"/>
  <c r="AP918" i="1"/>
  <c r="AL918" i="1"/>
  <c r="AI918" i="1"/>
  <c r="AB918" i="1"/>
  <c r="AA918" i="1"/>
  <c r="Y918" i="1"/>
  <c r="X918" i="1"/>
  <c r="W918" i="1"/>
  <c r="V918" i="1"/>
  <c r="U918" i="1"/>
  <c r="T918" i="1"/>
  <c r="S918" i="1"/>
  <c r="R918" i="1"/>
  <c r="Q918" i="1"/>
  <c r="P918" i="1"/>
  <c r="AP917" i="1"/>
  <c r="AL917" i="1"/>
  <c r="AI917" i="1"/>
  <c r="AB917" i="1"/>
  <c r="AA917" i="1"/>
  <c r="Y917" i="1"/>
  <c r="X917" i="1"/>
  <c r="W917" i="1"/>
  <c r="V917" i="1"/>
  <c r="U917" i="1"/>
  <c r="T917" i="1"/>
  <c r="S917" i="1"/>
  <c r="R917" i="1"/>
  <c r="Q917" i="1"/>
  <c r="P917" i="1"/>
  <c r="AP916" i="1"/>
  <c r="AL916" i="1"/>
  <c r="AI916" i="1"/>
  <c r="AB916" i="1"/>
  <c r="AA916" i="1"/>
  <c r="Y916" i="1"/>
  <c r="X916" i="1"/>
  <c r="W916" i="1"/>
  <c r="V916" i="1"/>
  <c r="U916" i="1"/>
  <c r="T916" i="1"/>
  <c r="S916" i="1"/>
  <c r="R916" i="1"/>
  <c r="Q916" i="1"/>
  <c r="P916" i="1"/>
  <c r="AP915" i="1"/>
  <c r="AL915" i="1"/>
  <c r="AI915" i="1"/>
  <c r="AB915" i="1"/>
  <c r="AA915" i="1"/>
  <c r="Y915" i="1"/>
  <c r="X915" i="1"/>
  <c r="W915" i="1"/>
  <c r="V915" i="1"/>
  <c r="U915" i="1"/>
  <c r="T915" i="1"/>
  <c r="S915" i="1"/>
  <c r="R915" i="1"/>
  <c r="Q915" i="1"/>
  <c r="P915" i="1"/>
  <c r="AP914" i="1"/>
  <c r="AL914" i="1"/>
  <c r="AI914" i="1"/>
  <c r="AB914" i="1"/>
  <c r="AA914" i="1"/>
  <c r="Y914" i="1"/>
  <c r="X914" i="1"/>
  <c r="W914" i="1"/>
  <c r="V914" i="1"/>
  <c r="U914" i="1"/>
  <c r="T914" i="1"/>
  <c r="S914" i="1"/>
  <c r="R914" i="1"/>
  <c r="Q914" i="1"/>
  <c r="P914" i="1"/>
  <c r="AP913" i="1"/>
  <c r="AL913" i="1"/>
  <c r="AI913" i="1"/>
  <c r="AB913" i="1"/>
  <c r="AA913" i="1"/>
  <c r="Y913" i="1"/>
  <c r="X913" i="1"/>
  <c r="W913" i="1"/>
  <c r="V913" i="1"/>
  <c r="U913" i="1"/>
  <c r="T913" i="1"/>
  <c r="S913" i="1"/>
  <c r="R913" i="1"/>
  <c r="Q913" i="1"/>
  <c r="P913" i="1"/>
  <c r="AP912" i="1"/>
  <c r="AL912" i="1"/>
  <c r="AI912" i="1"/>
  <c r="AB912" i="1"/>
  <c r="AA912" i="1"/>
  <c r="Y912" i="1"/>
  <c r="X912" i="1"/>
  <c r="W912" i="1"/>
  <c r="V912" i="1"/>
  <c r="U912" i="1"/>
  <c r="T912" i="1"/>
  <c r="S912" i="1"/>
  <c r="R912" i="1"/>
  <c r="Q912" i="1"/>
  <c r="P912" i="1"/>
  <c r="AP911" i="1"/>
  <c r="AL911" i="1"/>
  <c r="AI911" i="1"/>
  <c r="AB911" i="1"/>
  <c r="AA911" i="1"/>
  <c r="Y911" i="1"/>
  <c r="X911" i="1"/>
  <c r="W911" i="1"/>
  <c r="V911" i="1"/>
  <c r="U911" i="1"/>
  <c r="T911" i="1"/>
  <c r="S911" i="1"/>
  <c r="R911" i="1"/>
  <c r="Q911" i="1"/>
  <c r="P911" i="1"/>
  <c r="AP910" i="1"/>
  <c r="AL910" i="1"/>
  <c r="AI910" i="1"/>
  <c r="AB910" i="1"/>
  <c r="AA910" i="1"/>
  <c r="Y910" i="1"/>
  <c r="X910" i="1"/>
  <c r="W910" i="1"/>
  <c r="V910" i="1"/>
  <c r="U910" i="1"/>
  <c r="T910" i="1"/>
  <c r="S910" i="1"/>
  <c r="R910" i="1"/>
  <c r="Q910" i="1"/>
  <c r="P910" i="1"/>
  <c r="AP909" i="1"/>
  <c r="AL909" i="1"/>
  <c r="AI909" i="1"/>
  <c r="AB909" i="1"/>
  <c r="AA909" i="1"/>
  <c r="Y909" i="1"/>
  <c r="X909" i="1"/>
  <c r="W909" i="1"/>
  <c r="V909" i="1"/>
  <c r="U909" i="1"/>
  <c r="T909" i="1"/>
  <c r="S909" i="1"/>
  <c r="R909" i="1"/>
  <c r="Q909" i="1"/>
  <c r="P909" i="1"/>
  <c r="AP908" i="1"/>
  <c r="AL908" i="1"/>
  <c r="AI908" i="1"/>
  <c r="AB908" i="1"/>
  <c r="AA908" i="1"/>
  <c r="Y908" i="1"/>
  <c r="X908" i="1"/>
  <c r="W908" i="1"/>
  <c r="V908" i="1"/>
  <c r="U908" i="1"/>
  <c r="T908" i="1"/>
  <c r="S908" i="1"/>
  <c r="R908" i="1"/>
  <c r="Q908" i="1"/>
  <c r="P908" i="1"/>
  <c r="AP907" i="1"/>
  <c r="AL907" i="1"/>
  <c r="AI907" i="1"/>
  <c r="AB907" i="1"/>
  <c r="AA907" i="1"/>
  <c r="Y907" i="1"/>
  <c r="X907" i="1"/>
  <c r="W907" i="1"/>
  <c r="V907" i="1"/>
  <c r="U907" i="1"/>
  <c r="T907" i="1"/>
  <c r="S907" i="1"/>
  <c r="R907" i="1"/>
  <c r="Q907" i="1"/>
  <c r="P907" i="1"/>
  <c r="AP906" i="1"/>
  <c r="AL906" i="1"/>
  <c r="AI906" i="1"/>
  <c r="AB906" i="1"/>
  <c r="AA906" i="1"/>
  <c r="Y906" i="1"/>
  <c r="X906" i="1"/>
  <c r="W906" i="1"/>
  <c r="V906" i="1"/>
  <c r="U906" i="1"/>
  <c r="T906" i="1"/>
  <c r="S906" i="1"/>
  <c r="R906" i="1"/>
  <c r="Q906" i="1"/>
  <c r="P906" i="1"/>
  <c r="AP905" i="1"/>
  <c r="AL905" i="1"/>
  <c r="AI905" i="1"/>
  <c r="AB905" i="1"/>
  <c r="AA905" i="1"/>
  <c r="Y905" i="1"/>
  <c r="X905" i="1"/>
  <c r="W905" i="1"/>
  <c r="V905" i="1"/>
  <c r="U905" i="1"/>
  <c r="T905" i="1"/>
  <c r="S905" i="1"/>
  <c r="R905" i="1"/>
  <c r="Q905" i="1"/>
  <c r="P905" i="1"/>
  <c r="AP904" i="1"/>
  <c r="AL904" i="1"/>
  <c r="AI904" i="1"/>
  <c r="AB904" i="1"/>
  <c r="AA904" i="1"/>
  <c r="Y904" i="1"/>
  <c r="X904" i="1"/>
  <c r="W904" i="1"/>
  <c r="V904" i="1"/>
  <c r="U904" i="1"/>
  <c r="T904" i="1"/>
  <c r="S904" i="1"/>
  <c r="R904" i="1"/>
  <c r="Q904" i="1"/>
  <c r="P904" i="1"/>
  <c r="AP903" i="1"/>
  <c r="AL903" i="1"/>
  <c r="AI903" i="1"/>
  <c r="AB903" i="1"/>
  <c r="AA903" i="1"/>
  <c r="Y903" i="1"/>
  <c r="X903" i="1"/>
  <c r="W903" i="1"/>
  <c r="V903" i="1"/>
  <c r="U903" i="1"/>
  <c r="T903" i="1"/>
  <c r="S903" i="1"/>
  <c r="R903" i="1"/>
  <c r="Q903" i="1"/>
  <c r="P903" i="1"/>
  <c r="AP902" i="1"/>
  <c r="AL902" i="1"/>
  <c r="AI902" i="1"/>
  <c r="AB902" i="1"/>
  <c r="AA902" i="1"/>
  <c r="Y902" i="1"/>
  <c r="X902" i="1"/>
  <c r="W902" i="1"/>
  <c r="V902" i="1"/>
  <c r="U902" i="1"/>
  <c r="T902" i="1"/>
  <c r="S902" i="1"/>
  <c r="R902" i="1"/>
  <c r="Q902" i="1"/>
  <c r="P902" i="1"/>
  <c r="AP901" i="1"/>
  <c r="AL901" i="1"/>
  <c r="AI901" i="1"/>
  <c r="AB901" i="1"/>
  <c r="AA901" i="1"/>
  <c r="Y901" i="1"/>
  <c r="X901" i="1"/>
  <c r="W901" i="1"/>
  <c r="V901" i="1"/>
  <c r="U901" i="1"/>
  <c r="T901" i="1"/>
  <c r="S901" i="1"/>
  <c r="R901" i="1"/>
  <c r="Q901" i="1"/>
  <c r="P901" i="1"/>
  <c r="AP900" i="1"/>
  <c r="AL900" i="1"/>
  <c r="AI900" i="1"/>
  <c r="AB900" i="1"/>
  <c r="AA900" i="1"/>
  <c r="Y900" i="1"/>
  <c r="X900" i="1"/>
  <c r="W900" i="1"/>
  <c r="V900" i="1"/>
  <c r="U900" i="1"/>
  <c r="T900" i="1"/>
  <c r="S900" i="1"/>
  <c r="R900" i="1"/>
  <c r="Q900" i="1"/>
  <c r="P900" i="1"/>
  <c r="AP899" i="1"/>
  <c r="AL899" i="1"/>
  <c r="AI899" i="1"/>
  <c r="AB899" i="1"/>
  <c r="AA899" i="1"/>
  <c r="Y899" i="1"/>
  <c r="X899" i="1"/>
  <c r="W899" i="1"/>
  <c r="V899" i="1"/>
  <c r="U899" i="1"/>
  <c r="T899" i="1"/>
  <c r="S899" i="1"/>
  <c r="R899" i="1"/>
  <c r="Q899" i="1"/>
  <c r="P899" i="1"/>
  <c r="AP898" i="1"/>
  <c r="AL898" i="1"/>
  <c r="AI898" i="1"/>
  <c r="AB898" i="1"/>
  <c r="AA898" i="1"/>
  <c r="Y898" i="1"/>
  <c r="X898" i="1"/>
  <c r="W898" i="1"/>
  <c r="V898" i="1"/>
  <c r="U898" i="1"/>
  <c r="T898" i="1"/>
  <c r="S898" i="1"/>
  <c r="R898" i="1"/>
  <c r="Q898" i="1"/>
  <c r="P898" i="1"/>
  <c r="AP897" i="1"/>
  <c r="AL897" i="1"/>
  <c r="AI897" i="1"/>
  <c r="AB897" i="1"/>
  <c r="AA897" i="1"/>
  <c r="Y897" i="1"/>
  <c r="X897" i="1"/>
  <c r="W897" i="1"/>
  <c r="V897" i="1"/>
  <c r="U897" i="1"/>
  <c r="T897" i="1"/>
  <c r="S897" i="1"/>
  <c r="R897" i="1"/>
  <c r="Q897" i="1"/>
  <c r="P897" i="1"/>
  <c r="AP896" i="1"/>
  <c r="AL896" i="1"/>
  <c r="AI896" i="1"/>
  <c r="AB896" i="1"/>
  <c r="AA896" i="1"/>
  <c r="Y896" i="1"/>
  <c r="X896" i="1"/>
  <c r="W896" i="1"/>
  <c r="V896" i="1"/>
  <c r="U896" i="1"/>
  <c r="T896" i="1"/>
  <c r="S896" i="1"/>
  <c r="R896" i="1"/>
  <c r="Q896" i="1"/>
  <c r="P896" i="1"/>
  <c r="AP895" i="1"/>
  <c r="AL895" i="1"/>
  <c r="AI895" i="1"/>
  <c r="AB895" i="1"/>
  <c r="AA895" i="1"/>
  <c r="Y895" i="1"/>
  <c r="X895" i="1"/>
  <c r="W895" i="1"/>
  <c r="V895" i="1"/>
  <c r="U895" i="1"/>
  <c r="T895" i="1"/>
  <c r="S895" i="1"/>
  <c r="R895" i="1"/>
  <c r="Q895" i="1"/>
  <c r="P895" i="1"/>
  <c r="AP894" i="1"/>
  <c r="AL894" i="1"/>
  <c r="AI894" i="1"/>
  <c r="AB894" i="1"/>
  <c r="AA894" i="1"/>
  <c r="Y894" i="1"/>
  <c r="X894" i="1"/>
  <c r="W894" i="1"/>
  <c r="V894" i="1"/>
  <c r="U894" i="1"/>
  <c r="T894" i="1"/>
  <c r="S894" i="1"/>
  <c r="R894" i="1"/>
  <c r="Q894" i="1"/>
  <c r="P894" i="1"/>
  <c r="AP893" i="1"/>
  <c r="AL893" i="1"/>
  <c r="AI893" i="1"/>
  <c r="AB893" i="1"/>
  <c r="AA893" i="1"/>
  <c r="Y893" i="1"/>
  <c r="X893" i="1"/>
  <c r="L1838" i="2" s="1"/>
  <c r="W893" i="1"/>
  <c r="V893" i="1"/>
  <c r="U893" i="1"/>
  <c r="T893" i="1"/>
  <c r="S893" i="1"/>
  <c r="R893" i="1"/>
  <c r="Q893" i="1"/>
  <c r="P893" i="1"/>
  <c r="AP892" i="1"/>
  <c r="AL892" i="1"/>
  <c r="AI892" i="1"/>
  <c r="AB892" i="1"/>
  <c r="AA892" i="1"/>
  <c r="Y892" i="1"/>
  <c r="X892" i="1"/>
  <c r="W892" i="1"/>
  <c r="V892" i="1"/>
  <c r="U892" i="1"/>
  <c r="T892" i="1"/>
  <c r="S892" i="1"/>
  <c r="R892" i="1"/>
  <c r="Q892" i="1"/>
  <c r="P892" i="1"/>
  <c r="AP891" i="1"/>
  <c r="AL891" i="1"/>
  <c r="AI891" i="1"/>
  <c r="AB891" i="1"/>
  <c r="AA891" i="1"/>
  <c r="Y891" i="1"/>
  <c r="X891" i="1"/>
  <c r="W891" i="1"/>
  <c r="V891" i="1"/>
  <c r="U891" i="1"/>
  <c r="T891" i="1"/>
  <c r="S891" i="1"/>
  <c r="R891" i="1"/>
  <c r="Q891" i="1"/>
  <c r="P891" i="1"/>
  <c r="AP890" i="1"/>
  <c r="AL890" i="1"/>
  <c r="AI890" i="1"/>
  <c r="AB890" i="1"/>
  <c r="AA890" i="1"/>
  <c r="Y890" i="1"/>
  <c r="X890" i="1"/>
  <c r="W890" i="1"/>
  <c r="V890" i="1"/>
  <c r="U890" i="1"/>
  <c r="I1838" i="2" s="1"/>
  <c r="T890" i="1"/>
  <c r="S890" i="1"/>
  <c r="R890" i="1"/>
  <c r="Q890" i="1"/>
  <c r="P890" i="1"/>
  <c r="AP889" i="1"/>
  <c r="AL889" i="1"/>
  <c r="AI889" i="1"/>
  <c r="AB889" i="1"/>
  <c r="AA889" i="1"/>
  <c r="Y889" i="1"/>
  <c r="X889" i="1"/>
  <c r="W889" i="1"/>
  <c r="V889" i="1"/>
  <c r="U889" i="1"/>
  <c r="T889" i="1"/>
  <c r="S889" i="1"/>
  <c r="R889" i="1"/>
  <c r="Q889" i="1"/>
  <c r="P889" i="1"/>
  <c r="AP888" i="1"/>
  <c r="AL888" i="1"/>
  <c r="AI888" i="1"/>
  <c r="AB888" i="1"/>
  <c r="AA888" i="1"/>
  <c r="Y888" i="1"/>
  <c r="X888" i="1"/>
  <c r="W888" i="1"/>
  <c r="V888" i="1"/>
  <c r="U888" i="1"/>
  <c r="T888" i="1"/>
  <c r="S888" i="1"/>
  <c r="R888" i="1"/>
  <c r="Q888" i="1"/>
  <c r="P888" i="1"/>
  <c r="AP887" i="1"/>
  <c r="AL887" i="1"/>
  <c r="AI887" i="1"/>
  <c r="AB887" i="1"/>
  <c r="AA887" i="1"/>
  <c r="Y887" i="1"/>
  <c r="X887" i="1"/>
  <c r="W887" i="1"/>
  <c r="V887" i="1"/>
  <c r="J1838" i="2" s="1"/>
  <c r="U887" i="1"/>
  <c r="T887" i="1"/>
  <c r="H1838" i="2" s="1"/>
  <c r="S887" i="1"/>
  <c r="G1838" i="2" s="1"/>
  <c r="R887" i="1"/>
  <c r="F1838" i="2" s="1"/>
  <c r="Q887" i="1"/>
  <c r="P887" i="1"/>
  <c r="AP886" i="1"/>
  <c r="AL886" i="1"/>
  <c r="AI886" i="1"/>
  <c r="AB886" i="1"/>
  <c r="AA886" i="1"/>
  <c r="Y886" i="1"/>
  <c r="X886" i="1"/>
  <c r="W886" i="1"/>
  <c r="V886" i="1"/>
  <c r="U886" i="1"/>
  <c r="T886" i="1"/>
  <c r="S886" i="1"/>
  <c r="R886" i="1"/>
  <c r="Q886" i="1"/>
  <c r="P886" i="1"/>
  <c r="AP885" i="1"/>
  <c r="AL885" i="1"/>
  <c r="AI885" i="1"/>
  <c r="AB885" i="1"/>
  <c r="AA885" i="1"/>
  <c r="Y885" i="1"/>
  <c r="X885" i="1"/>
  <c r="W885" i="1"/>
  <c r="V885" i="1"/>
  <c r="U885" i="1"/>
  <c r="T885" i="1"/>
  <c r="S885" i="1"/>
  <c r="R885" i="1"/>
  <c r="Q885" i="1"/>
  <c r="P885" i="1"/>
  <c r="AP884" i="1"/>
  <c r="AL884" i="1"/>
  <c r="AI884" i="1"/>
  <c r="AB884" i="1"/>
  <c r="AA884" i="1"/>
  <c r="Y884" i="1"/>
  <c r="X884" i="1"/>
  <c r="W884" i="1"/>
  <c r="V884" i="1"/>
  <c r="U884" i="1"/>
  <c r="T884" i="1"/>
  <c r="S884" i="1"/>
  <c r="R884" i="1"/>
  <c r="Q884" i="1"/>
  <c r="P884" i="1"/>
  <c r="AP883" i="1"/>
  <c r="AL883" i="1"/>
  <c r="AI883" i="1"/>
  <c r="AB883" i="1"/>
  <c r="AA883" i="1"/>
  <c r="Y883" i="1"/>
  <c r="X883" i="1"/>
  <c r="W883" i="1"/>
  <c r="V883" i="1"/>
  <c r="U883" i="1"/>
  <c r="T883" i="1"/>
  <c r="S883" i="1"/>
  <c r="R883" i="1"/>
  <c r="Q883" i="1"/>
  <c r="P883" i="1"/>
  <c r="AP882" i="1"/>
  <c r="AL882" i="1"/>
  <c r="AI882" i="1"/>
  <c r="AB882" i="1"/>
  <c r="AA882" i="1"/>
  <c r="Y882" i="1"/>
  <c r="X882" i="1"/>
  <c r="W882" i="1"/>
  <c r="V882" i="1"/>
  <c r="U882" i="1"/>
  <c r="T882" i="1"/>
  <c r="S882" i="1"/>
  <c r="R882" i="1"/>
  <c r="Q882" i="1"/>
  <c r="P882" i="1"/>
  <c r="AP881" i="1"/>
  <c r="AL881" i="1"/>
  <c r="AI881" i="1"/>
  <c r="AB881" i="1"/>
  <c r="AA881" i="1"/>
  <c r="Y881" i="1"/>
  <c r="X881" i="1"/>
  <c r="W881" i="1"/>
  <c r="V881" i="1"/>
  <c r="U881" i="1"/>
  <c r="T881" i="1"/>
  <c r="S881" i="1"/>
  <c r="R881" i="1"/>
  <c r="Q881" i="1"/>
  <c r="P881" i="1"/>
  <c r="AP880" i="1"/>
  <c r="AL880" i="1"/>
  <c r="AI880" i="1"/>
  <c r="AB880" i="1"/>
  <c r="AA880" i="1"/>
  <c r="Y880" i="1"/>
  <c r="X880" i="1"/>
  <c r="W880" i="1"/>
  <c r="V880" i="1"/>
  <c r="U880" i="1"/>
  <c r="T880" i="1"/>
  <c r="S880" i="1"/>
  <c r="R880" i="1"/>
  <c r="Q880" i="1"/>
  <c r="P880" i="1"/>
  <c r="AP879" i="1"/>
  <c r="AL879" i="1"/>
  <c r="AI879" i="1"/>
  <c r="AB879" i="1"/>
  <c r="AA879" i="1"/>
  <c r="Y879" i="1"/>
  <c r="X879" i="1"/>
  <c r="W879" i="1"/>
  <c r="V879" i="1"/>
  <c r="U879" i="1"/>
  <c r="T879" i="1"/>
  <c r="S879" i="1"/>
  <c r="R879" i="1"/>
  <c r="Q879" i="1"/>
  <c r="P879" i="1"/>
  <c r="AP878" i="1"/>
  <c r="AL878" i="1"/>
  <c r="AI878" i="1"/>
  <c r="AB878" i="1"/>
  <c r="AA878" i="1"/>
  <c r="Y878" i="1"/>
  <c r="X878" i="1"/>
  <c r="W878" i="1"/>
  <c r="V878" i="1"/>
  <c r="U878" i="1"/>
  <c r="T878" i="1"/>
  <c r="S878" i="1"/>
  <c r="R878" i="1"/>
  <c r="Q878" i="1"/>
  <c r="P878" i="1"/>
  <c r="AP877" i="1"/>
  <c r="AL877" i="1"/>
  <c r="AI877" i="1"/>
  <c r="AB877" i="1"/>
  <c r="AA877" i="1"/>
  <c r="Y877" i="1"/>
  <c r="X877" i="1"/>
  <c r="W877" i="1"/>
  <c r="V877" i="1"/>
  <c r="U877" i="1"/>
  <c r="T877" i="1"/>
  <c r="S877" i="1"/>
  <c r="R877" i="1"/>
  <c r="Q877" i="1"/>
  <c r="P877" i="1"/>
  <c r="AP876" i="1"/>
  <c r="AL876" i="1"/>
  <c r="AI876" i="1"/>
  <c r="AB876" i="1"/>
  <c r="AA876" i="1"/>
  <c r="Y876" i="1"/>
  <c r="X876" i="1"/>
  <c r="W876" i="1"/>
  <c r="V876" i="1"/>
  <c r="U876" i="1"/>
  <c r="T876" i="1"/>
  <c r="S876" i="1"/>
  <c r="R876" i="1"/>
  <c r="Q876" i="1"/>
  <c r="P876" i="1"/>
  <c r="AP875" i="1"/>
  <c r="AL875" i="1"/>
  <c r="AI875" i="1"/>
  <c r="AB875" i="1"/>
  <c r="AA875" i="1"/>
  <c r="Y875" i="1"/>
  <c r="X875" i="1"/>
  <c r="W875" i="1"/>
  <c r="V875" i="1"/>
  <c r="U875" i="1"/>
  <c r="T875" i="1"/>
  <c r="S875" i="1"/>
  <c r="R875" i="1"/>
  <c r="Q875" i="1"/>
  <c r="P875" i="1"/>
  <c r="AP874" i="1"/>
  <c r="AL874" i="1"/>
  <c r="AI874" i="1"/>
  <c r="AB874" i="1"/>
  <c r="AA874" i="1"/>
  <c r="Y874" i="1"/>
  <c r="X874" i="1"/>
  <c r="W874" i="1"/>
  <c r="V874" i="1"/>
  <c r="U874" i="1"/>
  <c r="T874" i="1"/>
  <c r="S874" i="1"/>
  <c r="R874" i="1"/>
  <c r="Q874" i="1"/>
  <c r="P874" i="1"/>
  <c r="AP873" i="1"/>
  <c r="AL873" i="1"/>
  <c r="AI873" i="1"/>
  <c r="AB873" i="1"/>
  <c r="AA873" i="1"/>
  <c r="Y873" i="1"/>
  <c r="X873" i="1"/>
  <c r="W873" i="1"/>
  <c r="V873" i="1"/>
  <c r="U873" i="1"/>
  <c r="T873" i="1"/>
  <c r="S873" i="1"/>
  <c r="R873" i="1"/>
  <c r="Q873" i="1"/>
  <c r="P873" i="1"/>
  <c r="AP872" i="1"/>
  <c r="AL872" i="1"/>
  <c r="AI872" i="1"/>
  <c r="AB872" i="1"/>
  <c r="AA872" i="1"/>
  <c r="Y872" i="1"/>
  <c r="X872" i="1"/>
  <c r="W872" i="1"/>
  <c r="V872" i="1"/>
  <c r="U872" i="1"/>
  <c r="T872" i="1"/>
  <c r="S872" i="1"/>
  <c r="R872" i="1"/>
  <c r="Q872" i="1"/>
  <c r="P872" i="1"/>
  <c r="AP871" i="1"/>
  <c r="AL871" i="1"/>
  <c r="AI871" i="1"/>
  <c r="AB871" i="1"/>
  <c r="AA871" i="1"/>
  <c r="Y871" i="1"/>
  <c r="X871" i="1"/>
  <c r="W871" i="1"/>
  <c r="V871" i="1"/>
  <c r="U871" i="1"/>
  <c r="T871" i="1"/>
  <c r="S871" i="1"/>
  <c r="R871" i="1"/>
  <c r="Q871" i="1"/>
  <c r="P871" i="1"/>
  <c r="AP870" i="1"/>
  <c r="AL870" i="1"/>
  <c r="AI870" i="1"/>
  <c r="AB870" i="1"/>
  <c r="AA870" i="1"/>
  <c r="Y870" i="1"/>
  <c r="X870" i="1"/>
  <c r="W870" i="1"/>
  <c r="V870" i="1"/>
  <c r="U870" i="1"/>
  <c r="T870" i="1"/>
  <c r="S870" i="1"/>
  <c r="R870" i="1"/>
  <c r="Q870" i="1"/>
  <c r="P870" i="1"/>
  <c r="AP869" i="1"/>
  <c r="AL869" i="1"/>
  <c r="AI869" i="1"/>
  <c r="AB869" i="1"/>
  <c r="AA869" i="1"/>
  <c r="Y869" i="1"/>
  <c r="X869" i="1"/>
  <c r="W869" i="1"/>
  <c r="V869" i="1"/>
  <c r="U869" i="1"/>
  <c r="T869" i="1"/>
  <c r="S869" i="1"/>
  <c r="R869" i="1"/>
  <c r="Q869" i="1"/>
  <c r="P869" i="1"/>
  <c r="AP868" i="1"/>
  <c r="AL868" i="1"/>
  <c r="AI868" i="1"/>
  <c r="AB868" i="1"/>
  <c r="AA868" i="1"/>
  <c r="Y868" i="1"/>
  <c r="X868" i="1"/>
  <c r="W868" i="1"/>
  <c r="V868" i="1"/>
  <c r="U868" i="1"/>
  <c r="T868" i="1"/>
  <c r="S868" i="1"/>
  <c r="R868" i="1"/>
  <c r="Q868" i="1"/>
  <c r="P868" i="1"/>
  <c r="AP867" i="1"/>
  <c r="AL867" i="1"/>
  <c r="AI867" i="1"/>
  <c r="AB867" i="1"/>
  <c r="AA867" i="1"/>
  <c r="Y867" i="1"/>
  <c r="X867" i="1"/>
  <c r="W867" i="1"/>
  <c r="V867" i="1"/>
  <c r="U867" i="1"/>
  <c r="T867" i="1"/>
  <c r="S867" i="1"/>
  <c r="R867" i="1"/>
  <c r="Q867" i="1"/>
  <c r="P867" i="1"/>
  <c r="AP866" i="1"/>
  <c r="AL866" i="1"/>
  <c r="AI866" i="1"/>
  <c r="AB866" i="1"/>
  <c r="AA866" i="1"/>
  <c r="Y866" i="1"/>
  <c r="X866" i="1"/>
  <c r="W866" i="1"/>
  <c r="V866" i="1"/>
  <c r="U866" i="1"/>
  <c r="T866" i="1"/>
  <c r="S866" i="1"/>
  <c r="R866" i="1"/>
  <c r="Q866" i="1"/>
  <c r="P866" i="1"/>
  <c r="AP865" i="1"/>
  <c r="AL865" i="1"/>
  <c r="AI865" i="1"/>
  <c r="AB865" i="1"/>
  <c r="AA865" i="1"/>
  <c r="Y865" i="1"/>
  <c r="X865" i="1"/>
  <c r="W865" i="1"/>
  <c r="V865" i="1"/>
  <c r="U865" i="1"/>
  <c r="T865" i="1"/>
  <c r="S865" i="1"/>
  <c r="R865" i="1"/>
  <c r="Q865" i="1"/>
  <c r="P865" i="1"/>
  <c r="AP864" i="1"/>
  <c r="AL864" i="1"/>
  <c r="AI864" i="1"/>
  <c r="AB864" i="1"/>
  <c r="AA864" i="1"/>
  <c r="Y864" i="1"/>
  <c r="X864" i="1"/>
  <c r="W864" i="1"/>
  <c r="V864" i="1"/>
  <c r="U864" i="1"/>
  <c r="T864" i="1"/>
  <c r="S864" i="1"/>
  <c r="R864" i="1"/>
  <c r="Q864" i="1"/>
  <c r="P864" i="1"/>
  <c r="AP863" i="1"/>
  <c r="AL863" i="1"/>
  <c r="AI863" i="1"/>
  <c r="AB863" i="1"/>
  <c r="AA863" i="1"/>
  <c r="Y863" i="1"/>
  <c r="X863" i="1"/>
  <c r="W863" i="1"/>
  <c r="V863" i="1"/>
  <c r="U863" i="1"/>
  <c r="T863" i="1"/>
  <c r="S863" i="1"/>
  <c r="R863" i="1"/>
  <c r="Q863" i="1"/>
  <c r="P863" i="1"/>
  <c r="AP862" i="1"/>
  <c r="AL862" i="1"/>
  <c r="AI862" i="1"/>
  <c r="AB862" i="1"/>
  <c r="AA862" i="1"/>
  <c r="Y862" i="1"/>
  <c r="X862" i="1"/>
  <c r="W862" i="1"/>
  <c r="V862" i="1"/>
  <c r="U862" i="1"/>
  <c r="T862" i="1"/>
  <c r="S862" i="1"/>
  <c r="R862" i="1"/>
  <c r="Q862" i="1"/>
  <c r="P862" i="1"/>
  <c r="AP861" i="1"/>
  <c r="AL861" i="1"/>
  <c r="AI861" i="1"/>
  <c r="AB861" i="1"/>
  <c r="AA861" i="1"/>
  <c r="Y861" i="1"/>
  <c r="X861" i="1"/>
  <c r="W861" i="1"/>
  <c r="V861" i="1"/>
  <c r="U861" i="1"/>
  <c r="T861" i="1"/>
  <c r="S861" i="1"/>
  <c r="R861" i="1"/>
  <c r="Q861" i="1"/>
  <c r="P861" i="1"/>
  <c r="AP860" i="1"/>
  <c r="AL860" i="1"/>
  <c r="AI860" i="1"/>
  <c r="AB860" i="1"/>
  <c r="AA860" i="1"/>
  <c r="Y860" i="1"/>
  <c r="X860" i="1"/>
  <c r="W860" i="1"/>
  <c r="V860" i="1"/>
  <c r="U860" i="1"/>
  <c r="T860" i="1"/>
  <c r="S860" i="1"/>
  <c r="R860" i="1"/>
  <c r="Q860" i="1"/>
  <c r="P860" i="1"/>
  <c r="AP859" i="1"/>
  <c r="AL859" i="1"/>
  <c r="AI859" i="1"/>
  <c r="AB859" i="1"/>
  <c r="AA859" i="1"/>
  <c r="Y859" i="1"/>
  <c r="X859" i="1"/>
  <c r="W859" i="1"/>
  <c r="V859" i="1"/>
  <c r="U859" i="1"/>
  <c r="T859" i="1"/>
  <c r="S859" i="1"/>
  <c r="R859" i="1"/>
  <c r="Q859" i="1"/>
  <c r="P859" i="1"/>
  <c r="AP858" i="1"/>
  <c r="AL858" i="1"/>
  <c r="AI858" i="1"/>
  <c r="AB858" i="1"/>
  <c r="AA858" i="1"/>
  <c r="Y858" i="1"/>
  <c r="X858" i="1"/>
  <c r="W858" i="1"/>
  <c r="V858" i="1"/>
  <c r="U858" i="1"/>
  <c r="T858" i="1"/>
  <c r="S858" i="1"/>
  <c r="R858" i="1"/>
  <c r="Q858" i="1"/>
  <c r="P858" i="1"/>
  <c r="AP857" i="1"/>
  <c r="AL857" i="1"/>
  <c r="AI857" i="1"/>
  <c r="AB857" i="1"/>
  <c r="AA857" i="1"/>
  <c r="Y857" i="1"/>
  <c r="X857" i="1"/>
  <c r="W857" i="1"/>
  <c r="V857" i="1"/>
  <c r="U857" i="1"/>
  <c r="T857" i="1"/>
  <c r="S857" i="1"/>
  <c r="R857" i="1"/>
  <c r="Q857" i="1"/>
  <c r="P857" i="1"/>
  <c r="AP856" i="1"/>
  <c r="AL856" i="1"/>
  <c r="AI856" i="1"/>
  <c r="AB856" i="1"/>
  <c r="AA856" i="1"/>
  <c r="Y856" i="1"/>
  <c r="X856" i="1"/>
  <c r="W856" i="1"/>
  <c r="V856" i="1"/>
  <c r="U856" i="1"/>
  <c r="T856" i="1"/>
  <c r="S856" i="1"/>
  <c r="R856" i="1"/>
  <c r="Q856" i="1"/>
  <c r="P856" i="1"/>
  <c r="AP855" i="1"/>
  <c r="AL855" i="1"/>
  <c r="AI855" i="1"/>
  <c r="AB855" i="1"/>
  <c r="AA855" i="1"/>
  <c r="Y855" i="1"/>
  <c r="X855" i="1"/>
  <c r="W855" i="1"/>
  <c r="V855" i="1"/>
  <c r="U855" i="1"/>
  <c r="T855" i="1"/>
  <c r="S855" i="1"/>
  <c r="R855" i="1"/>
  <c r="Q855" i="1"/>
  <c r="P855" i="1"/>
  <c r="AP854" i="1"/>
  <c r="AL854" i="1"/>
  <c r="AI854" i="1"/>
  <c r="AB854" i="1"/>
  <c r="AA854" i="1"/>
  <c r="Y854" i="1"/>
  <c r="X854" i="1"/>
  <c r="W854" i="1"/>
  <c r="V854" i="1"/>
  <c r="U854" i="1"/>
  <c r="T854" i="1"/>
  <c r="S854" i="1"/>
  <c r="R854" i="1"/>
  <c r="Q854" i="1"/>
  <c r="P854" i="1"/>
  <c r="AP853" i="1"/>
  <c r="AL853" i="1"/>
  <c r="AI853" i="1"/>
  <c r="AB853" i="1"/>
  <c r="AA853" i="1"/>
  <c r="Y853" i="1"/>
  <c r="X853" i="1"/>
  <c r="W853" i="1"/>
  <c r="V853" i="1"/>
  <c r="U853" i="1"/>
  <c r="T853" i="1"/>
  <c r="S853" i="1"/>
  <c r="R853" i="1"/>
  <c r="Q853" i="1"/>
  <c r="P853" i="1"/>
  <c r="AP852" i="1"/>
  <c r="AL852" i="1"/>
  <c r="AI852" i="1"/>
  <c r="AB852" i="1"/>
  <c r="AA852" i="1"/>
  <c r="Y852" i="1"/>
  <c r="X852" i="1"/>
  <c r="W852" i="1"/>
  <c r="V852" i="1"/>
  <c r="U852" i="1"/>
  <c r="T852" i="1"/>
  <c r="S852" i="1"/>
  <c r="R852" i="1"/>
  <c r="Q852" i="1"/>
  <c r="P852" i="1"/>
  <c r="AP851" i="1"/>
  <c r="AL851" i="1"/>
  <c r="AI851" i="1"/>
  <c r="AB851" i="1"/>
  <c r="AA851" i="1"/>
  <c r="Y851" i="1"/>
  <c r="X851" i="1"/>
  <c r="W851" i="1"/>
  <c r="V851" i="1"/>
  <c r="U851" i="1"/>
  <c r="T851" i="1"/>
  <c r="S851" i="1"/>
  <c r="R851" i="1"/>
  <c r="Q851" i="1"/>
  <c r="P851" i="1"/>
  <c r="AP850" i="1"/>
  <c r="AL850" i="1"/>
  <c r="AI850" i="1"/>
  <c r="AB850" i="1"/>
  <c r="AA850" i="1"/>
  <c r="Y850" i="1"/>
  <c r="X850" i="1"/>
  <c r="W850" i="1"/>
  <c r="V850" i="1"/>
  <c r="U850" i="1"/>
  <c r="T850" i="1"/>
  <c r="S850" i="1"/>
  <c r="R850" i="1"/>
  <c r="Q850" i="1"/>
  <c r="P850" i="1"/>
  <c r="AP849" i="1"/>
  <c r="AL849" i="1"/>
  <c r="AI849" i="1"/>
  <c r="AB849" i="1"/>
  <c r="AA849" i="1"/>
  <c r="Y849" i="1"/>
  <c r="X849" i="1"/>
  <c r="W849" i="1"/>
  <c r="V849" i="1"/>
  <c r="U849" i="1"/>
  <c r="T849" i="1"/>
  <c r="S849" i="1"/>
  <c r="R849" i="1"/>
  <c r="Q849" i="1"/>
  <c r="P849" i="1"/>
  <c r="AP848" i="1"/>
  <c r="AL848" i="1"/>
  <c r="AI848" i="1"/>
  <c r="AB848" i="1"/>
  <c r="AA848" i="1"/>
  <c r="Y848" i="1"/>
  <c r="X848" i="1"/>
  <c r="W848" i="1"/>
  <c r="V848" i="1"/>
  <c r="U848" i="1"/>
  <c r="T848" i="1"/>
  <c r="S848" i="1"/>
  <c r="R848" i="1"/>
  <c r="Q848" i="1"/>
  <c r="P848" i="1"/>
  <c r="AP847" i="1"/>
  <c r="AL847" i="1"/>
  <c r="AI847" i="1"/>
  <c r="AB847" i="1"/>
  <c r="AA847" i="1"/>
  <c r="Y847" i="1"/>
  <c r="X847" i="1"/>
  <c r="W847" i="1"/>
  <c r="V847" i="1"/>
  <c r="U847" i="1"/>
  <c r="T847" i="1"/>
  <c r="S847" i="1"/>
  <c r="R847" i="1"/>
  <c r="Q847" i="1"/>
  <c r="P847" i="1"/>
  <c r="AP846" i="1"/>
  <c r="AL846" i="1"/>
  <c r="AI846" i="1"/>
  <c r="AB846" i="1"/>
  <c r="AA846" i="1"/>
  <c r="Y846" i="1"/>
  <c r="X846" i="1"/>
  <c r="W846" i="1"/>
  <c r="V846" i="1"/>
  <c r="U846" i="1"/>
  <c r="T846" i="1"/>
  <c r="S846" i="1"/>
  <c r="R846" i="1"/>
  <c r="Q846" i="1"/>
  <c r="P846" i="1"/>
  <c r="AP845" i="1"/>
  <c r="AL845" i="1"/>
  <c r="AI845" i="1"/>
  <c r="AB845" i="1"/>
  <c r="AA845" i="1"/>
  <c r="Y845" i="1"/>
  <c r="X845" i="1"/>
  <c r="W845" i="1"/>
  <c r="V845" i="1"/>
  <c r="U845" i="1"/>
  <c r="T845" i="1"/>
  <c r="S845" i="1"/>
  <c r="R845" i="1"/>
  <c r="Q845" i="1"/>
  <c r="P845" i="1"/>
  <c r="AP844" i="1"/>
  <c r="AL844" i="1"/>
  <c r="AI844" i="1"/>
  <c r="AB844" i="1"/>
  <c r="AA844" i="1"/>
  <c r="Y844" i="1"/>
  <c r="X844" i="1"/>
  <c r="W844" i="1"/>
  <c r="V844" i="1"/>
  <c r="U844" i="1"/>
  <c r="T844" i="1"/>
  <c r="S844" i="1"/>
  <c r="R844" i="1"/>
  <c r="Q844" i="1"/>
  <c r="P844" i="1"/>
  <c r="AP843" i="1"/>
  <c r="AL843" i="1"/>
  <c r="AI843" i="1"/>
  <c r="AB843" i="1"/>
  <c r="AA843" i="1"/>
  <c r="Y843" i="1"/>
  <c r="X843" i="1"/>
  <c r="W843" i="1"/>
  <c r="V843" i="1"/>
  <c r="U843" i="1"/>
  <c r="T843" i="1"/>
  <c r="S843" i="1"/>
  <c r="R843" i="1"/>
  <c r="Q843" i="1"/>
  <c r="P843" i="1"/>
  <c r="AP842" i="1"/>
  <c r="AL842" i="1"/>
  <c r="AI842" i="1"/>
  <c r="AB842" i="1"/>
  <c r="AA842" i="1"/>
  <c r="Y842" i="1"/>
  <c r="X842" i="1"/>
  <c r="W842" i="1"/>
  <c r="V842" i="1"/>
  <c r="U842" i="1"/>
  <c r="T842" i="1"/>
  <c r="S842" i="1"/>
  <c r="R842" i="1"/>
  <c r="Q842" i="1"/>
  <c r="P842" i="1"/>
  <c r="AP841" i="1"/>
  <c r="AL841" i="1"/>
  <c r="AI841" i="1"/>
  <c r="AB841" i="1"/>
  <c r="AA841" i="1"/>
  <c r="Y841" i="1"/>
  <c r="X841" i="1"/>
  <c r="W841" i="1"/>
  <c r="V841" i="1"/>
  <c r="U841" i="1"/>
  <c r="T841" i="1"/>
  <c r="S841" i="1"/>
  <c r="R841" i="1"/>
  <c r="Q841" i="1"/>
  <c r="P841" i="1"/>
  <c r="AP840" i="1"/>
  <c r="AL840" i="1"/>
  <c r="AI840" i="1"/>
  <c r="AB840" i="1"/>
  <c r="AA840" i="1"/>
  <c r="Y840" i="1"/>
  <c r="X840" i="1"/>
  <c r="W840" i="1"/>
  <c r="V840" i="1"/>
  <c r="U840" i="1"/>
  <c r="T840" i="1"/>
  <c r="S840" i="1"/>
  <c r="R840" i="1"/>
  <c r="Q840" i="1"/>
  <c r="P840" i="1"/>
  <c r="AP839" i="1"/>
  <c r="AL839" i="1"/>
  <c r="AI839" i="1"/>
  <c r="AB839" i="1"/>
  <c r="AA839" i="1"/>
  <c r="Y839" i="1"/>
  <c r="X839" i="1"/>
  <c r="W839" i="1"/>
  <c r="V839" i="1"/>
  <c r="U839" i="1"/>
  <c r="T839" i="1"/>
  <c r="S839" i="1"/>
  <c r="R839" i="1"/>
  <c r="Q839" i="1"/>
  <c r="P839" i="1"/>
  <c r="AP838" i="1"/>
  <c r="AL838" i="1"/>
  <c r="AI838" i="1"/>
  <c r="AB838" i="1"/>
  <c r="AA838" i="1"/>
  <c r="Y838" i="1"/>
  <c r="X838" i="1"/>
  <c r="W838" i="1"/>
  <c r="V838" i="1"/>
  <c r="U838" i="1"/>
  <c r="T838" i="1"/>
  <c r="S838" i="1"/>
  <c r="R838" i="1"/>
  <c r="Q838" i="1"/>
  <c r="P838" i="1"/>
  <c r="AP837" i="1"/>
  <c r="AL837" i="1"/>
  <c r="AI837" i="1"/>
  <c r="AB837" i="1"/>
  <c r="AA837" i="1"/>
  <c r="Y837" i="1"/>
  <c r="X837" i="1"/>
  <c r="W837" i="1"/>
  <c r="V837" i="1"/>
  <c r="U837" i="1"/>
  <c r="T837" i="1"/>
  <c r="S837" i="1"/>
  <c r="R837" i="1"/>
  <c r="Q837" i="1"/>
  <c r="P837" i="1"/>
  <c r="AP836" i="1"/>
  <c r="AL836" i="1"/>
  <c r="AI836" i="1"/>
  <c r="AB836" i="1"/>
  <c r="AA836" i="1"/>
  <c r="Y836" i="1"/>
  <c r="X836" i="1"/>
  <c r="W836" i="1"/>
  <c r="V836" i="1"/>
  <c r="U836" i="1"/>
  <c r="T836" i="1"/>
  <c r="S836" i="1"/>
  <c r="R836" i="1"/>
  <c r="Q836" i="1"/>
  <c r="P836" i="1"/>
  <c r="AP835" i="1"/>
  <c r="AL835" i="1"/>
  <c r="AI835" i="1"/>
  <c r="AB835" i="1"/>
  <c r="AA835" i="1"/>
  <c r="Y835" i="1"/>
  <c r="X835" i="1"/>
  <c r="W835" i="1"/>
  <c r="V835" i="1"/>
  <c r="U835" i="1"/>
  <c r="T835" i="1"/>
  <c r="S835" i="1"/>
  <c r="R835" i="1"/>
  <c r="Q835" i="1"/>
  <c r="P835" i="1"/>
  <c r="AP834" i="1"/>
  <c r="AL834" i="1"/>
  <c r="AI834" i="1"/>
  <c r="AB834" i="1"/>
  <c r="AA834" i="1"/>
  <c r="Y834" i="1"/>
  <c r="X834" i="1"/>
  <c r="W834" i="1"/>
  <c r="V834" i="1"/>
  <c r="U834" i="1"/>
  <c r="T834" i="1"/>
  <c r="S834" i="1"/>
  <c r="R834" i="1"/>
  <c r="Q834" i="1"/>
  <c r="P834" i="1"/>
  <c r="AP833" i="1"/>
  <c r="AL833" i="1"/>
  <c r="AI833" i="1"/>
  <c r="AB833" i="1"/>
  <c r="AA833" i="1"/>
  <c r="Y833" i="1"/>
  <c r="X833" i="1"/>
  <c r="W833" i="1"/>
  <c r="V833" i="1"/>
  <c r="U833" i="1"/>
  <c r="T833" i="1"/>
  <c r="S833" i="1"/>
  <c r="R833" i="1"/>
  <c r="Q833" i="1"/>
  <c r="P833" i="1"/>
  <c r="AP832" i="1"/>
  <c r="AL832" i="1"/>
  <c r="AI832" i="1"/>
  <c r="AB832" i="1"/>
  <c r="AA832" i="1"/>
  <c r="Y832" i="1"/>
  <c r="X832" i="1"/>
  <c r="W832" i="1"/>
  <c r="V832" i="1"/>
  <c r="U832" i="1"/>
  <c r="T832" i="1"/>
  <c r="S832" i="1"/>
  <c r="R832" i="1"/>
  <c r="Q832" i="1"/>
  <c r="P832" i="1"/>
  <c r="AP831" i="1"/>
  <c r="AL831" i="1"/>
  <c r="AI831" i="1"/>
  <c r="AB831" i="1"/>
  <c r="AA831" i="1"/>
  <c r="Y831" i="1"/>
  <c r="X831" i="1"/>
  <c r="W831" i="1"/>
  <c r="V831" i="1"/>
  <c r="U831" i="1"/>
  <c r="T831" i="1"/>
  <c r="S831" i="1"/>
  <c r="R831" i="1"/>
  <c r="Q831" i="1"/>
  <c r="P831" i="1"/>
  <c r="AP830" i="1"/>
  <c r="AL830" i="1"/>
  <c r="AI830" i="1"/>
  <c r="AB830" i="1"/>
  <c r="AA830" i="1"/>
  <c r="Y830" i="1"/>
  <c r="X830" i="1"/>
  <c r="W830" i="1"/>
  <c r="V830" i="1"/>
  <c r="U830" i="1"/>
  <c r="T830" i="1"/>
  <c r="S830" i="1"/>
  <c r="R830" i="1"/>
  <c r="Q830" i="1"/>
  <c r="P830" i="1"/>
  <c r="AP829" i="1"/>
  <c r="AL829" i="1"/>
  <c r="AI829" i="1"/>
  <c r="AB829" i="1"/>
  <c r="AA829" i="1"/>
  <c r="Y829" i="1"/>
  <c r="X829" i="1"/>
  <c r="W829" i="1"/>
  <c r="V829" i="1"/>
  <c r="U829" i="1"/>
  <c r="T829" i="1"/>
  <c r="S829" i="1"/>
  <c r="R829" i="1"/>
  <c r="Q829" i="1"/>
  <c r="P829" i="1"/>
  <c r="AP828" i="1"/>
  <c r="AL828" i="1"/>
  <c r="AI828" i="1"/>
  <c r="AB828" i="1"/>
  <c r="AA828" i="1"/>
  <c r="Y828" i="1"/>
  <c r="X828" i="1"/>
  <c r="W828" i="1"/>
  <c r="V828" i="1"/>
  <c r="U828" i="1"/>
  <c r="T828" i="1"/>
  <c r="S828" i="1"/>
  <c r="R828" i="1"/>
  <c r="Q828" i="1"/>
  <c r="P828" i="1"/>
  <c r="AP827" i="1"/>
  <c r="AL827" i="1"/>
  <c r="AI827" i="1"/>
  <c r="AB827" i="1"/>
  <c r="AA827" i="1"/>
  <c r="Y827" i="1"/>
  <c r="X827" i="1"/>
  <c r="W827" i="1"/>
  <c r="V827" i="1"/>
  <c r="U827" i="1"/>
  <c r="T827" i="1"/>
  <c r="S827" i="1"/>
  <c r="R827" i="1"/>
  <c r="Q827" i="1"/>
  <c r="P827" i="1"/>
  <c r="AP826" i="1"/>
  <c r="AL826" i="1"/>
  <c r="AI826" i="1"/>
  <c r="AB826" i="1"/>
  <c r="AA826" i="1"/>
  <c r="Y826" i="1"/>
  <c r="X826" i="1"/>
  <c r="W826" i="1"/>
  <c r="V826" i="1"/>
  <c r="U826" i="1"/>
  <c r="T826" i="1"/>
  <c r="S826" i="1"/>
  <c r="R826" i="1"/>
  <c r="Q826" i="1"/>
  <c r="P826" i="1"/>
  <c r="AP825" i="1"/>
  <c r="AL825" i="1"/>
  <c r="AI825" i="1"/>
  <c r="AB825" i="1"/>
  <c r="AA825" i="1"/>
  <c r="Y825" i="1"/>
  <c r="X825" i="1"/>
  <c r="W825" i="1"/>
  <c r="V825" i="1"/>
  <c r="U825" i="1"/>
  <c r="T825" i="1"/>
  <c r="S825" i="1"/>
  <c r="R825" i="1"/>
  <c r="Q825" i="1"/>
  <c r="P825" i="1"/>
  <c r="AP824" i="1"/>
  <c r="AL824" i="1"/>
  <c r="AI824" i="1"/>
  <c r="AB824" i="1"/>
  <c r="AA824" i="1"/>
  <c r="Y824" i="1"/>
  <c r="X824" i="1"/>
  <c r="W824" i="1"/>
  <c r="V824" i="1"/>
  <c r="U824" i="1"/>
  <c r="T824" i="1"/>
  <c r="S824" i="1"/>
  <c r="R824" i="1"/>
  <c r="Q824" i="1"/>
  <c r="P824" i="1"/>
  <c r="AP823" i="1"/>
  <c r="AL823" i="1"/>
  <c r="AI823" i="1"/>
  <c r="AB823" i="1"/>
  <c r="AA823" i="1"/>
  <c r="Y823" i="1"/>
  <c r="X823" i="1"/>
  <c r="W823" i="1"/>
  <c r="V823" i="1"/>
  <c r="U823" i="1"/>
  <c r="T823" i="1"/>
  <c r="S823" i="1"/>
  <c r="R823" i="1"/>
  <c r="Q823" i="1"/>
  <c r="P823" i="1"/>
  <c r="AP822" i="1"/>
  <c r="AL822" i="1"/>
  <c r="AI822" i="1"/>
  <c r="AB822" i="1"/>
  <c r="AA822" i="1"/>
  <c r="Y822" i="1"/>
  <c r="X822" i="1"/>
  <c r="W822" i="1"/>
  <c r="V822" i="1"/>
  <c r="U822" i="1"/>
  <c r="T822" i="1"/>
  <c r="S822" i="1"/>
  <c r="R822" i="1"/>
  <c r="Q822" i="1"/>
  <c r="P822" i="1"/>
  <c r="AP821" i="1"/>
  <c r="AL821" i="1"/>
  <c r="AI821" i="1"/>
  <c r="AB821" i="1"/>
  <c r="AA821" i="1"/>
  <c r="Y821" i="1"/>
  <c r="X821" i="1"/>
  <c r="W821" i="1"/>
  <c r="V821" i="1"/>
  <c r="U821" i="1"/>
  <c r="T821" i="1"/>
  <c r="S821" i="1"/>
  <c r="R821" i="1"/>
  <c r="Q821" i="1"/>
  <c r="P821" i="1"/>
  <c r="AP820" i="1"/>
  <c r="AL820" i="1"/>
  <c r="AI820" i="1"/>
  <c r="AB820" i="1"/>
  <c r="AA820" i="1"/>
  <c r="Y820" i="1"/>
  <c r="X820" i="1"/>
  <c r="W820" i="1"/>
  <c r="V820" i="1"/>
  <c r="U820" i="1"/>
  <c r="T820" i="1"/>
  <c r="S820" i="1"/>
  <c r="R820" i="1"/>
  <c r="Q820" i="1"/>
  <c r="P820" i="1"/>
  <c r="AP819" i="1"/>
  <c r="AL819" i="1"/>
  <c r="AI819" i="1"/>
  <c r="AB819" i="1"/>
  <c r="AA819" i="1"/>
  <c r="Y819" i="1"/>
  <c r="X819" i="1"/>
  <c r="W819" i="1"/>
  <c r="V819" i="1"/>
  <c r="U819" i="1"/>
  <c r="T819" i="1"/>
  <c r="S819" i="1"/>
  <c r="R819" i="1"/>
  <c r="Q819" i="1"/>
  <c r="P819" i="1"/>
  <c r="AP818" i="1"/>
  <c r="AL818" i="1"/>
  <c r="AI818" i="1"/>
  <c r="AB818" i="1"/>
  <c r="AA818" i="1"/>
  <c r="Y818" i="1"/>
  <c r="X818" i="1"/>
  <c r="W818" i="1"/>
  <c r="V818" i="1"/>
  <c r="U818" i="1"/>
  <c r="T818" i="1"/>
  <c r="S818" i="1"/>
  <c r="R818" i="1"/>
  <c r="Q818" i="1"/>
  <c r="P818" i="1"/>
  <c r="AP817" i="1"/>
  <c r="AL817" i="1"/>
  <c r="AI817" i="1"/>
  <c r="AB817" i="1"/>
  <c r="AA817" i="1"/>
  <c r="Y817" i="1"/>
  <c r="X817" i="1"/>
  <c r="W817" i="1"/>
  <c r="V817" i="1"/>
  <c r="U817" i="1"/>
  <c r="T817" i="1"/>
  <c r="S817" i="1"/>
  <c r="R817" i="1"/>
  <c r="Q817" i="1"/>
  <c r="P817" i="1"/>
  <c r="AP816" i="1"/>
  <c r="AL816" i="1"/>
  <c r="AI816" i="1"/>
  <c r="AB816" i="1"/>
  <c r="AA816" i="1"/>
  <c r="Y816" i="1"/>
  <c r="X816" i="1"/>
  <c r="W816" i="1"/>
  <c r="V816" i="1"/>
  <c r="U816" i="1"/>
  <c r="T816" i="1"/>
  <c r="S816" i="1"/>
  <c r="R816" i="1"/>
  <c r="Q816" i="1"/>
  <c r="P816" i="1"/>
  <c r="AP815" i="1"/>
  <c r="AL815" i="1"/>
  <c r="AI815" i="1"/>
  <c r="AB815" i="1"/>
  <c r="AA815" i="1"/>
  <c r="Y815" i="1"/>
  <c r="X815" i="1"/>
  <c r="W815" i="1"/>
  <c r="V815" i="1"/>
  <c r="U815" i="1"/>
  <c r="T815" i="1"/>
  <c r="S815" i="1"/>
  <c r="R815" i="1"/>
  <c r="Q815" i="1"/>
  <c r="P815" i="1"/>
  <c r="AP814" i="1"/>
  <c r="AL814" i="1"/>
  <c r="AI814" i="1"/>
  <c r="AB814" i="1"/>
  <c r="AA814" i="1"/>
  <c r="Y814" i="1"/>
  <c r="X814" i="1"/>
  <c r="W814" i="1"/>
  <c r="V814" i="1"/>
  <c r="U814" i="1"/>
  <c r="T814" i="1"/>
  <c r="S814" i="1"/>
  <c r="R814" i="1"/>
  <c r="Q814" i="1"/>
  <c r="P814" i="1"/>
  <c r="AP813" i="1"/>
  <c r="AL813" i="1"/>
  <c r="AI813" i="1"/>
  <c r="AB813" i="1"/>
  <c r="AA813" i="1"/>
  <c r="Y813" i="1"/>
  <c r="X813" i="1"/>
  <c r="W813" i="1"/>
  <c r="V813" i="1"/>
  <c r="U813" i="1"/>
  <c r="T813" i="1"/>
  <c r="S813" i="1"/>
  <c r="R813" i="1"/>
  <c r="Q813" i="1"/>
  <c r="P813" i="1"/>
  <c r="AP812" i="1"/>
  <c r="AL812" i="1"/>
  <c r="AI812" i="1"/>
  <c r="AB812" i="1"/>
  <c r="AA812" i="1"/>
  <c r="Y812" i="1"/>
  <c r="X812" i="1"/>
  <c r="W812" i="1"/>
  <c r="V812" i="1"/>
  <c r="U812" i="1"/>
  <c r="T812" i="1"/>
  <c r="S812" i="1"/>
  <c r="R812" i="1"/>
  <c r="Q812" i="1"/>
  <c r="P812" i="1"/>
  <c r="AP811" i="1"/>
  <c r="AL811" i="1"/>
  <c r="AI811" i="1"/>
  <c r="AB811" i="1"/>
  <c r="AA811" i="1"/>
  <c r="Y811" i="1"/>
  <c r="X811" i="1"/>
  <c r="W811" i="1"/>
  <c r="V811" i="1"/>
  <c r="U811" i="1"/>
  <c r="T811" i="1"/>
  <c r="S811" i="1"/>
  <c r="R811" i="1"/>
  <c r="Q811" i="1"/>
  <c r="P811" i="1"/>
  <c r="AP810" i="1"/>
  <c r="AL810" i="1"/>
  <c r="AI810" i="1"/>
  <c r="AB810" i="1"/>
  <c r="AA810" i="1"/>
  <c r="Y810" i="1"/>
  <c r="X810" i="1"/>
  <c r="W810" i="1"/>
  <c r="V810" i="1"/>
  <c r="U810" i="1"/>
  <c r="T810" i="1"/>
  <c r="S810" i="1"/>
  <c r="R810" i="1"/>
  <c r="Q810" i="1"/>
  <c r="P810" i="1"/>
  <c r="AP809" i="1"/>
  <c r="AL809" i="1"/>
  <c r="AI809" i="1"/>
  <c r="AB809" i="1"/>
  <c r="AA809" i="1"/>
  <c r="Y809" i="1"/>
  <c r="X809" i="1"/>
  <c r="W809" i="1"/>
  <c r="V809" i="1"/>
  <c r="U809" i="1"/>
  <c r="T809" i="1"/>
  <c r="S809" i="1"/>
  <c r="R809" i="1"/>
  <c r="Q809" i="1"/>
  <c r="P809" i="1"/>
  <c r="AP808" i="1"/>
  <c r="AL808" i="1"/>
  <c r="AI808" i="1"/>
  <c r="AB808" i="1"/>
  <c r="AA808" i="1"/>
  <c r="Y808" i="1"/>
  <c r="X808" i="1"/>
  <c r="W808" i="1"/>
  <c r="V808" i="1"/>
  <c r="U808" i="1"/>
  <c r="T808" i="1"/>
  <c r="S808" i="1"/>
  <c r="R808" i="1"/>
  <c r="Q808" i="1"/>
  <c r="P808" i="1"/>
  <c r="AP807" i="1"/>
  <c r="AL807" i="1"/>
  <c r="AI807" i="1"/>
  <c r="AB807" i="1"/>
  <c r="AA807" i="1"/>
  <c r="Y807" i="1"/>
  <c r="X807" i="1"/>
  <c r="W807" i="1"/>
  <c r="V807" i="1"/>
  <c r="U807" i="1"/>
  <c r="T807" i="1"/>
  <c r="S807" i="1"/>
  <c r="R807" i="1"/>
  <c r="Q807" i="1"/>
  <c r="P807" i="1"/>
  <c r="AP806" i="1"/>
  <c r="AL806" i="1"/>
  <c r="AI806" i="1"/>
  <c r="AB806" i="1"/>
  <c r="AA806" i="1"/>
  <c r="Y806" i="1"/>
  <c r="X806" i="1"/>
  <c r="W806" i="1"/>
  <c r="V806" i="1"/>
  <c r="U806" i="1"/>
  <c r="T806" i="1"/>
  <c r="S806" i="1"/>
  <c r="R806" i="1"/>
  <c r="Q806" i="1"/>
  <c r="P806" i="1"/>
  <c r="AP805" i="1"/>
  <c r="AL805" i="1"/>
  <c r="AI805" i="1"/>
  <c r="AB805" i="1"/>
  <c r="AA805" i="1"/>
  <c r="Y805" i="1"/>
  <c r="X805" i="1"/>
  <c r="W805" i="1"/>
  <c r="V805" i="1"/>
  <c r="U805" i="1"/>
  <c r="T805" i="1"/>
  <c r="S805" i="1"/>
  <c r="R805" i="1"/>
  <c r="Q805" i="1"/>
  <c r="P805" i="1"/>
  <c r="AP804" i="1"/>
  <c r="AL804" i="1"/>
  <c r="AI804" i="1"/>
  <c r="AB804" i="1"/>
  <c r="AA804" i="1"/>
  <c r="Y804" i="1"/>
  <c r="X804" i="1"/>
  <c r="W804" i="1"/>
  <c r="V804" i="1"/>
  <c r="U804" i="1"/>
  <c r="T804" i="1"/>
  <c r="S804" i="1"/>
  <c r="R804" i="1"/>
  <c r="Q804" i="1"/>
  <c r="P804" i="1"/>
  <c r="AP803" i="1"/>
  <c r="AL803" i="1"/>
  <c r="AI803" i="1"/>
  <c r="AB803" i="1"/>
  <c r="AA803" i="1"/>
  <c r="Y803" i="1"/>
  <c r="X803" i="1"/>
  <c r="W803" i="1"/>
  <c r="V803" i="1"/>
  <c r="U803" i="1"/>
  <c r="T803" i="1"/>
  <c r="S803" i="1"/>
  <c r="R803" i="1"/>
  <c r="Q803" i="1"/>
  <c r="P803" i="1"/>
  <c r="AP802" i="1"/>
  <c r="AL802" i="1"/>
  <c r="AI802" i="1"/>
  <c r="AB802" i="1"/>
  <c r="AA802" i="1"/>
  <c r="Y802" i="1"/>
  <c r="X802" i="1"/>
  <c r="W802" i="1"/>
  <c r="V802" i="1"/>
  <c r="U802" i="1"/>
  <c r="T802" i="1"/>
  <c r="S802" i="1"/>
  <c r="R802" i="1"/>
  <c r="Q802" i="1"/>
  <c r="P802" i="1"/>
  <c r="AP801" i="1"/>
  <c r="AL801" i="1"/>
  <c r="AI801" i="1"/>
  <c r="AB801" i="1"/>
  <c r="AA801" i="1"/>
  <c r="Y801" i="1"/>
  <c r="X801" i="1"/>
  <c r="W801" i="1"/>
  <c r="V801" i="1"/>
  <c r="U801" i="1"/>
  <c r="T801" i="1"/>
  <c r="S801" i="1"/>
  <c r="R801" i="1"/>
  <c r="Q801" i="1"/>
  <c r="P801" i="1"/>
  <c r="AP800" i="1"/>
  <c r="AL800" i="1"/>
  <c r="AI800" i="1"/>
  <c r="AB800" i="1"/>
  <c r="AA800" i="1"/>
  <c r="Y800" i="1"/>
  <c r="X800" i="1"/>
  <c r="W800" i="1"/>
  <c r="V800" i="1"/>
  <c r="U800" i="1"/>
  <c r="T800" i="1"/>
  <c r="S800" i="1"/>
  <c r="R800" i="1"/>
  <c r="Q800" i="1"/>
  <c r="C65" i="4" s="1"/>
  <c r="E65" i="4" s="1"/>
  <c r="P800" i="1"/>
  <c r="AP799" i="1"/>
  <c r="AL799" i="1"/>
  <c r="AI799" i="1"/>
  <c r="AB799" i="1"/>
  <c r="AA799" i="1"/>
  <c r="Y799" i="1"/>
  <c r="X799" i="1"/>
  <c r="W799" i="1"/>
  <c r="V799" i="1"/>
  <c r="U799" i="1"/>
  <c r="T799" i="1"/>
  <c r="S799" i="1"/>
  <c r="C67" i="4" s="1"/>
  <c r="E67" i="4" s="1"/>
  <c r="R799" i="1"/>
  <c r="C66" i="4" s="1"/>
  <c r="E66" i="4" s="1"/>
  <c r="Q799" i="1"/>
  <c r="P799" i="1"/>
  <c r="AP798" i="1"/>
  <c r="AL798" i="1"/>
  <c r="AI798" i="1"/>
  <c r="AB798" i="1"/>
  <c r="AA798" i="1"/>
  <c r="Y798" i="1"/>
  <c r="X798" i="1"/>
  <c r="W798" i="1"/>
  <c r="V798" i="1"/>
  <c r="U798" i="1"/>
  <c r="T798" i="1"/>
  <c r="S798" i="1"/>
  <c r="R798" i="1"/>
  <c r="Q798" i="1"/>
  <c r="P798" i="1"/>
  <c r="AP797" i="1"/>
  <c r="AL797" i="1"/>
  <c r="AI797" i="1"/>
  <c r="AB797" i="1"/>
  <c r="AA797" i="1"/>
  <c r="Y797" i="1"/>
  <c r="C73" i="4" s="1"/>
  <c r="E73" i="4" s="1"/>
  <c r="X797" i="1"/>
  <c r="C72" i="4" s="1"/>
  <c r="E72" i="4" s="1"/>
  <c r="W797" i="1"/>
  <c r="V797" i="1"/>
  <c r="U797" i="1"/>
  <c r="T797" i="1"/>
  <c r="S797" i="1"/>
  <c r="R797" i="1"/>
  <c r="Q797" i="1"/>
  <c r="P797" i="1"/>
  <c r="AP796" i="1"/>
  <c r="AL796" i="1"/>
  <c r="AI796" i="1"/>
  <c r="AB796" i="1"/>
  <c r="AA796" i="1"/>
  <c r="Y796" i="1"/>
  <c r="X796" i="1"/>
  <c r="W796" i="1"/>
  <c r="V796" i="1"/>
  <c r="U796" i="1"/>
  <c r="T796" i="1"/>
  <c r="S796" i="1"/>
  <c r="R796" i="1"/>
  <c r="Q796" i="1"/>
  <c r="P796" i="1"/>
  <c r="AP795" i="1"/>
  <c r="AL795" i="1"/>
  <c r="AI795" i="1"/>
  <c r="AB795" i="1"/>
  <c r="AA795" i="1"/>
  <c r="Y795" i="1"/>
  <c r="X795" i="1"/>
  <c r="W795" i="1"/>
  <c r="V795" i="1"/>
  <c r="U795" i="1"/>
  <c r="T795" i="1"/>
  <c r="S795" i="1"/>
  <c r="R795" i="1"/>
  <c r="Q795" i="1"/>
  <c r="P795" i="1"/>
  <c r="AP794" i="1"/>
  <c r="AL794" i="1"/>
  <c r="AI794" i="1"/>
  <c r="AB794" i="1"/>
  <c r="AA794" i="1"/>
  <c r="Y794" i="1"/>
  <c r="X794" i="1"/>
  <c r="W794" i="1"/>
  <c r="V794" i="1"/>
  <c r="U794" i="1"/>
  <c r="T794" i="1"/>
  <c r="S794" i="1"/>
  <c r="R794" i="1"/>
  <c r="Q794" i="1"/>
  <c r="P794" i="1"/>
  <c r="AP793" i="1"/>
  <c r="AL793" i="1"/>
  <c r="AI793" i="1"/>
  <c r="AB793" i="1"/>
  <c r="AA793" i="1"/>
  <c r="Y793" i="1"/>
  <c r="X793" i="1"/>
  <c r="W793" i="1"/>
  <c r="V793" i="1"/>
  <c r="U793" i="1"/>
  <c r="T793" i="1"/>
  <c r="S793" i="1"/>
  <c r="R793" i="1"/>
  <c r="Q793" i="1"/>
  <c r="P793" i="1"/>
  <c r="AP792" i="1"/>
  <c r="AL792" i="1"/>
  <c r="AI792" i="1"/>
  <c r="AB792" i="1"/>
  <c r="AA792" i="1"/>
  <c r="Y792" i="1"/>
  <c r="X792" i="1"/>
  <c r="W792" i="1"/>
  <c r="V792" i="1"/>
  <c r="U792" i="1"/>
  <c r="T792" i="1"/>
  <c r="S792" i="1"/>
  <c r="R792" i="1"/>
  <c r="Q792" i="1"/>
  <c r="P792" i="1"/>
  <c r="AP791" i="1"/>
  <c r="AL791" i="1"/>
  <c r="AI791" i="1"/>
  <c r="AB791" i="1"/>
  <c r="AA791" i="1"/>
  <c r="Y791" i="1"/>
  <c r="X791" i="1"/>
  <c r="W791" i="1"/>
  <c r="V791" i="1"/>
  <c r="U791" i="1"/>
  <c r="T791" i="1"/>
  <c r="S791" i="1"/>
  <c r="R791" i="1"/>
  <c r="Q791" i="1"/>
  <c r="P791" i="1"/>
  <c r="AP790" i="1"/>
  <c r="AL790" i="1"/>
  <c r="AI790" i="1"/>
  <c r="AB790" i="1"/>
  <c r="AA790" i="1"/>
  <c r="Y790" i="1"/>
  <c r="X790" i="1"/>
  <c r="W790" i="1"/>
  <c r="V790" i="1"/>
  <c r="U790" i="1"/>
  <c r="T790" i="1"/>
  <c r="S790" i="1"/>
  <c r="R790" i="1"/>
  <c r="Q790" i="1"/>
  <c r="P790" i="1"/>
  <c r="AP789" i="1"/>
  <c r="AL789" i="1"/>
  <c r="AI789" i="1"/>
  <c r="AB789" i="1"/>
  <c r="AA789" i="1"/>
  <c r="Y789" i="1"/>
  <c r="X789" i="1"/>
  <c r="W789" i="1"/>
  <c r="V789" i="1"/>
  <c r="U789" i="1"/>
  <c r="T789" i="1"/>
  <c r="S789" i="1"/>
  <c r="R789" i="1"/>
  <c r="Q789" i="1"/>
  <c r="P789" i="1"/>
  <c r="AP788" i="1"/>
  <c r="AL788" i="1"/>
  <c r="AI788" i="1"/>
  <c r="AB788" i="1"/>
  <c r="AA788" i="1"/>
  <c r="Y788" i="1"/>
  <c r="X788" i="1"/>
  <c r="W788" i="1"/>
  <c r="V788" i="1"/>
  <c r="U788" i="1"/>
  <c r="T788" i="1"/>
  <c r="S788" i="1"/>
  <c r="R788" i="1"/>
  <c r="Q788" i="1"/>
  <c r="P788" i="1"/>
  <c r="AP787" i="1"/>
  <c r="AL787" i="1"/>
  <c r="AI787" i="1"/>
  <c r="AB787" i="1"/>
  <c r="AA787" i="1"/>
  <c r="Y787" i="1"/>
  <c r="X787" i="1"/>
  <c r="W787" i="1"/>
  <c r="V787" i="1"/>
  <c r="U787" i="1"/>
  <c r="T787" i="1"/>
  <c r="S787" i="1"/>
  <c r="R787" i="1"/>
  <c r="Q787" i="1"/>
  <c r="P787" i="1"/>
  <c r="AP786" i="1"/>
  <c r="AL786" i="1"/>
  <c r="AI786" i="1"/>
  <c r="AB786" i="1"/>
  <c r="AA786" i="1"/>
  <c r="Y786" i="1"/>
  <c r="X786" i="1"/>
  <c r="W786" i="1"/>
  <c r="V786" i="1"/>
  <c r="U786" i="1"/>
  <c r="T786" i="1"/>
  <c r="S786" i="1"/>
  <c r="R786" i="1"/>
  <c r="Q786" i="1"/>
  <c r="P786" i="1"/>
  <c r="AP785" i="1"/>
  <c r="AL785" i="1"/>
  <c r="AI785" i="1"/>
  <c r="AB785" i="1"/>
  <c r="AA785" i="1"/>
  <c r="Y785" i="1"/>
  <c r="X785" i="1"/>
  <c r="W785" i="1"/>
  <c r="V785" i="1"/>
  <c r="U785" i="1"/>
  <c r="T785" i="1"/>
  <c r="S785" i="1"/>
  <c r="R785" i="1"/>
  <c r="Q785" i="1"/>
  <c r="P785" i="1"/>
  <c r="AP784" i="1"/>
  <c r="AL784" i="1"/>
  <c r="AI784" i="1"/>
  <c r="AB784" i="1"/>
  <c r="AA784" i="1"/>
  <c r="Y784" i="1"/>
  <c r="X784" i="1"/>
  <c r="W784" i="1"/>
  <c r="V784" i="1"/>
  <c r="U784" i="1"/>
  <c r="T784" i="1"/>
  <c r="S784" i="1"/>
  <c r="R784" i="1"/>
  <c r="Q784" i="1"/>
  <c r="P784" i="1"/>
  <c r="AP783" i="1"/>
  <c r="AL783" i="1"/>
  <c r="AI783" i="1"/>
  <c r="AB783" i="1"/>
  <c r="AA783" i="1"/>
  <c r="Y783" i="1"/>
  <c r="X783" i="1"/>
  <c r="W783" i="1"/>
  <c r="V783" i="1"/>
  <c r="U783" i="1"/>
  <c r="T783" i="1"/>
  <c r="S783" i="1"/>
  <c r="R783" i="1"/>
  <c r="Q783" i="1"/>
  <c r="P783" i="1"/>
  <c r="AP782" i="1"/>
  <c r="AL782" i="1"/>
  <c r="AI782" i="1"/>
  <c r="AB782" i="1"/>
  <c r="AA782" i="1"/>
  <c r="Y782" i="1"/>
  <c r="X782" i="1"/>
  <c r="W782" i="1"/>
  <c r="V782" i="1"/>
  <c r="U782" i="1"/>
  <c r="T782" i="1"/>
  <c r="S782" i="1"/>
  <c r="R782" i="1"/>
  <c r="Q782" i="1"/>
  <c r="P782" i="1"/>
  <c r="AP781" i="1"/>
  <c r="AL781" i="1"/>
  <c r="AI781" i="1"/>
  <c r="AB781" i="1"/>
  <c r="AA781" i="1"/>
  <c r="Y781" i="1"/>
  <c r="X781" i="1"/>
  <c r="W781" i="1"/>
  <c r="V781" i="1"/>
  <c r="U781" i="1"/>
  <c r="T781" i="1"/>
  <c r="S781" i="1"/>
  <c r="R781" i="1"/>
  <c r="Q781" i="1"/>
  <c r="P781" i="1"/>
  <c r="AP780" i="1"/>
  <c r="AL780" i="1"/>
  <c r="AI780" i="1"/>
  <c r="AB780" i="1"/>
  <c r="AA780" i="1"/>
  <c r="Y780" i="1"/>
  <c r="X780" i="1"/>
  <c r="W780" i="1"/>
  <c r="V780" i="1"/>
  <c r="U780" i="1"/>
  <c r="T780" i="1"/>
  <c r="S780" i="1"/>
  <c r="R780" i="1"/>
  <c r="Q780" i="1"/>
  <c r="P780" i="1"/>
  <c r="AP779" i="1"/>
  <c r="AL779" i="1"/>
  <c r="AI779" i="1"/>
  <c r="AB779" i="1"/>
  <c r="AA779" i="1"/>
  <c r="Y779" i="1"/>
  <c r="X779" i="1"/>
  <c r="W779" i="1"/>
  <c r="V779" i="1"/>
  <c r="U779" i="1"/>
  <c r="T779" i="1"/>
  <c r="S779" i="1"/>
  <c r="R779" i="1"/>
  <c r="Q779" i="1"/>
  <c r="P779" i="1"/>
  <c r="AP778" i="1"/>
  <c r="AL778" i="1"/>
  <c r="AI778" i="1"/>
  <c r="AB778" i="1"/>
  <c r="AA778" i="1"/>
  <c r="Y778" i="1"/>
  <c r="X778" i="1"/>
  <c r="W778" i="1"/>
  <c r="V778" i="1"/>
  <c r="U778" i="1"/>
  <c r="T778" i="1"/>
  <c r="S778" i="1"/>
  <c r="R778" i="1"/>
  <c r="Q778" i="1"/>
  <c r="P778" i="1"/>
  <c r="AP777" i="1"/>
  <c r="AL777" i="1"/>
  <c r="AI777" i="1"/>
  <c r="AB777" i="1"/>
  <c r="AA777" i="1"/>
  <c r="Y777" i="1"/>
  <c r="X777" i="1"/>
  <c r="W777" i="1"/>
  <c r="V777" i="1"/>
  <c r="U777" i="1"/>
  <c r="T777" i="1"/>
  <c r="S777" i="1"/>
  <c r="R777" i="1"/>
  <c r="Q777" i="1"/>
  <c r="P777" i="1"/>
  <c r="AP776" i="1"/>
  <c r="AL776" i="1"/>
  <c r="AI776" i="1"/>
  <c r="AB776" i="1"/>
  <c r="AA776" i="1"/>
  <c r="Y776" i="1"/>
  <c r="X776" i="1"/>
  <c r="W776" i="1"/>
  <c r="V776" i="1"/>
  <c r="U776" i="1"/>
  <c r="T776" i="1"/>
  <c r="S776" i="1"/>
  <c r="R776" i="1"/>
  <c r="Q776" i="1"/>
  <c r="P776" i="1"/>
  <c r="AP775" i="1"/>
  <c r="AL775" i="1"/>
  <c r="AI775" i="1"/>
  <c r="AB775" i="1"/>
  <c r="AA775" i="1"/>
  <c r="Y775" i="1"/>
  <c r="X775" i="1"/>
  <c r="W775" i="1"/>
  <c r="V775" i="1"/>
  <c r="U775" i="1"/>
  <c r="T775" i="1"/>
  <c r="S775" i="1"/>
  <c r="R775" i="1"/>
  <c r="Q775" i="1"/>
  <c r="P775" i="1"/>
  <c r="AP774" i="1"/>
  <c r="AL774" i="1"/>
  <c r="AI774" i="1"/>
  <c r="AB774" i="1"/>
  <c r="AA774" i="1"/>
  <c r="Y774" i="1"/>
  <c r="X774" i="1"/>
  <c r="W774" i="1"/>
  <c r="V774" i="1"/>
  <c r="U774" i="1"/>
  <c r="T774" i="1"/>
  <c r="S774" i="1"/>
  <c r="R774" i="1"/>
  <c r="Q774" i="1"/>
  <c r="P774" i="1"/>
  <c r="AP773" i="1"/>
  <c r="AL773" i="1"/>
  <c r="AI773" i="1"/>
  <c r="AB773" i="1"/>
  <c r="AA773" i="1"/>
  <c r="Y773" i="1"/>
  <c r="X773" i="1"/>
  <c r="W773" i="1"/>
  <c r="V773" i="1"/>
  <c r="U773" i="1"/>
  <c r="T773" i="1"/>
  <c r="S773" i="1"/>
  <c r="R773" i="1"/>
  <c r="Q773" i="1"/>
  <c r="P773" i="1"/>
  <c r="AP772" i="1"/>
  <c r="AL772" i="1"/>
  <c r="AI772" i="1"/>
  <c r="AB772" i="1"/>
  <c r="AA772" i="1"/>
  <c r="Y772" i="1"/>
  <c r="X772" i="1"/>
  <c r="W772" i="1"/>
  <c r="V772" i="1"/>
  <c r="U772" i="1"/>
  <c r="T772" i="1"/>
  <c r="S772" i="1"/>
  <c r="R772" i="1"/>
  <c r="Q772" i="1"/>
  <c r="P772" i="1"/>
  <c r="AP771" i="1"/>
  <c r="AL771" i="1"/>
  <c r="AI771" i="1"/>
  <c r="AB771" i="1"/>
  <c r="AA771" i="1"/>
  <c r="Y771" i="1"/>
  <c r="X771" i="1"/>
  <c r="W771" i="1"/>
  <c r="V771" i="1"/>
  <c r="U771" i="1"/>
  <c r="T771" i="1"/>
  <c r="S771" i="1"/>
  <c r="R771" i="1"/>
  <c r="Q771" i="1"/>
  <c r="P771" i="1"/>
  <c r="AP770" i="1"/>
  <c r="AL770" i="1"/>
  <c r="AI770" i="1"/>
  <c r="AB770" i="1"/>
  <c r="AA770" i="1"/>
  <c r="Y770" i="1"/>
  <c r="X770" i="1"/>
  <c r="W770" i="1"/>
  <c r="V770" i="1"/>
  <c r="U770" i="1"/>
  <c r="T770" i="1"/>
  <c r="S770" i="1"/>
  <c r="R770" i="1"/>
  <c r="Q770" i="1"/>
  <c r="P770" i="1"/>
  <c r="AP769" i="1"/>
  <c r="AL769" i="1"/>
  <c r="AI769" i="1"/>
  <c r="AB769" i="1"/>
  <c r="AA769" i="1"/>
  <c r="Y769" i="1"/>
  <c r="X769" i="1"/>
  <c r="W769" i="1"/>
  <c r="V769" i="1"/>
  <c r="U769" i="1"/>
  <c r="T769" i="1"/>
  <c r="S769" i="1"/>
  <c r="R769" i="1"/>
  <c r="Q769" i="1"/>
  <c r="P769" i="1"/>
  <c r="AP768" i="1"/>
  <c r="AL768" i="1"/>
  <c r="AI768" i="1"/>
  <c r="AB768" i="1"/>
  <c r="AA768" i="1"/>
  <c r="Y768" i="1"/>
  <c r="X768" i="1"/>
  <c r="W768" i="1"/>
  <c r="V768" i="1"/>
  <c r="U768" i="1"/>
  <c r="T768" i="1"/>
  <c r="S768" i="1"/>
  <c r="R768" i="1"/>
  <c r="Q768" i="1"/>
  <c r="P768" i="1"/>
  <c r="AP767" i="1"/>
  <c r="AL767" i="1"/>
  <c r="AI767" i="1"/>
  <c r="AB767" i="1"/>
  <c r="AA767" i="1"/>
  <c r="Y767" i="1"/>
  <c r="X767" i="1"/>
  <c r="W767" i="1"/>
  <c r="V767" i="1"/>
  <c r="U767" i="1"/>
  <c r="T767" i="1"/>
  <c r="S767" i="1"/>
  <c r="R767" i="1"/>
  <c r="Q767" i="1"/>
  <c r="P767" i="1"/>
  <c r="AP766" i="1"/>
  <c r="AL766" i="1"/>
  <c r="AI766" i="1"/>
  <c r="AB766" i="1"/>
  <c r="AA766" i="1"/>
  <c r="Y766" i="1"/>
  <c r="X766" i="1"/>
  <c r="W766" i="1"/>
  <c r="V766" i="1"/>
  <c r="U766" i="1"/>
  <c r="T766" i="1"/>
  <c r="S766" i="1"/>
  <c r="R766" i="1"/>
  <c r="Q766" i="1"/>
  <c r="P766" i="1"/>
  <c r="AP765" i="1"/>
  <c r="AL765" i="1"/>
  <c r="AI765" i="1"/>
  <c r="AB765" i="1"/>
  <c r="AA765" i="1"/>
  <c r="Y765" i="1"/>
  <c r="X765" i="1"/>
  <c r="W765" i="1"/>
  <c r="V765" i="1"/>
  <c r="U765" i="1"/>
  <c r="T765" i="1"/>
  <c r="S765" i="1"/>
  <c r="R765" i="1"/>
  <c r="Q765" i="1"/>
  <c r="P765" i="1"/>
  <c r="AP764" i="1"/>
  <c r="AL764" i="1"/>
  <c r="AI764" i="1"/>
  <c r="AB764" i="1"/>
  <c r="AA764" i="1"/>
  <c r="Y764" i="1"/>
  <c r="X764" i="1"/>
  <c r="W764" i="1"/>
  <c r="V764" i="1"/>
  <c r="U764" i="1"/>
  <c r="T764" i="1"/>
  <c r="S764" i="1"/>
  <c r="R764" i="1"/>
  <c r="Q764" i="1"/>
  <c r="P764" i="1"/>
  <c r="AP763" i="1"/>
  <c r="AL763" i="1"/>
  <c r="AI763" i="1"/>
  <c r="AB763" i="1"/>
  <c r="AA763" i="1"/>
  <c r="Y763" i="1"/>
  <c r="X763" i="1"/>
  <c r="W763" i="1"/>
  <c r="V763" i="1"/>
  <c r="U763" i="1"/>
  <c r="T763" i="1"/>
  <c r="S763" i="1"/>
  <c r="R763" i="1"/>
  <c r="Q763" i="1"/>
  <c r="P763" i="1"/>
  <c r="AP762" i="1"/>
  <c r="AL762" i="1"/>
  <c r="AI762" i="1"/>
  <c r="AB762" i="1"/>
  <c r="AA762" i="1"/>
  <c r="Y762" i="1"/>
  <c r="X762" i="1"/>
  <c r="W762" i="1"/>
  <c r="V762" i="1"/>
  <c r="U762" i="1"/>
  <c r="T762" i="1"/>
  <c r="S762" i="1"/>
  <c r="R762" i="1"/>
  <c r="Q762" i="1"/>
  <c r="P762" i="1"/>
  <c r="AP761" i="1"/>
  <c r="AL761" i="1"/>
  <c r="AI761" i="1"/>
  <c r="AB761" i="1"/>
  <c r="AA761" i="1"/>
  <c r="Y761" i="1"/>
  <c r="X761" i="1"/>
  <c r="W761" i="1"/>
  <c r="V761" i="1"/>
  <c r="U761" i="1"/>
  <c r="T761" i="1"/>
  <c r="S761" i="1"/>
  <c r="R761" i="1"/>
  <c r="Q761" i="1"/>
  <c r="P761" i="1"/>
  <c r="AP760" i="1"/>
  <c r="AL760" i="1"/>
  <c r="AI760" i="1"/>
  <c r="AB760" i="1"/>
  <c r="AA760" i="1"/>
  <c r="Y760" i="1"/>
  <c r="X760" i="1"/>
  <c r="W760" i="1"/>
  <c r="V760" i="1"/>
  <c r="U760" i="1"/>
  <c r="T760" i="1"/>
  <c r="S760" i="1"/>
  <c r="R760" i="1"/>
  <c r="Q760" i="1"/>
  <c r="P760" i="1"/>
  <c r="AP759" i="1"/>
  <c r="AL759" i="1"/>
  <c r="AI759" i="1"/>
  <c r="AB759" i="1"/>
  <c r="AA759" i="1"/>
  <c r="Y759" i="1"/>
  <c r="X759" i="1"/>
  <c r="W759" i="1"/>
  <c r="V759" i="1"/>
  <c r="U759" i="1"/>
  <c r="T759" i="1"/>
  <c r="S759" i="1"/>
  <c r="R759" i="1"/>
  <c r="Q759" i="1"/>
  <c r="P759" i="1"/>
  <c r="AP758" i="1"/>
  <c r="AL758" i="1"/>
  <c r="AI758" i="1"/>
  <c r="AB758" i="1"/>
  <c r="AA758" i="1"/>
  <c r="Y758" i="1"/>
  <c r="X758" i="1"/>
  <c r="W758" i="1"/>
  <c r="V758" i="1"/>
  <c r="U758" i="1"/>
  <c r="T758" i="1"/>
  <c r="S758" i="1"/>
  <c r="R758" i="1"/>
  <c r="Q758" i="1"/>
  <c r="P758" i="1"/>
  <c r="AP757" i="1"/>
  <c r="AL757" i="1"/>
  <c r="AI757" i="1"/>
  <c r="AB757" i="1"/>
  <c r="AA757" i="1"/>
  <c r="Y757" i="1"/>
  <c r="X757" i="1"/>
  <c r="W757" i="1"/>
  <c r="V757" i="1"/>
  <c r="U757" i="1"/>
  <c r="T757" i="1"/>
  <c r="S757" i="1"/>
  <c r="R757" i="1"/>
  <c r="Q757" i="1"/>
  <c r="P757" i="1"/>
  <c r="AP756" i="1"/>
  <c r="AL756" i="1"/>
  <c r="AI756" i="1"/>
  <c r="AB756" i="1"/>
  <c r="AA756" i="1"/>
  <c r="Y756" i="1"/>
  <c r="X756" i="1"/>
  <c r="W756" i="1"/>
  <c r="V756" i="1"/>
  <c r="U756" i="1"/>
  <c r="T756" i="1"/>
  <c r="S756" i="1"/>
  <c r="R756" i="1"/>
  <c r="Q756" i="1"/>
  <c r="P756" i="1"/>
  <c r="AP755" i="1"/>
  <c r="AL755" i="1"/>
  <c r="AI755" i="1"/>
  <c r="AB755" i="1"/>
  <c r="AA755" i="1"/>
  <c r="Y755" i="1"/>
  <c r="X755" i="1"/>
  <c r="W755" i="1"/>
  <c r="V755" i="1"/>
  <c r="U755" i="1"/>
  <c r="T755" i="1"/>
  <c r="S755" i="1"/>
  <c r="R755" i="1"/>
  <c r="Q755" i="1"/>
  <c r="P755" i="1"/>
  <c r="AP754" i="1"/>
  <c r="AL754" i="1"/>
  <c r="AI754" i="1"/>
  <c r="AB754" i="1"/>
  <c r="AA754" i="1"/>
  <c r="Y754" i="1"/>
  <c r="X754" i="1"/>
  <c r="W754" i="1"/>
  <c r="V754" i="1"/>
  <c r="U754" i="1"/>
  <c r="T754" i="1"/>
  <c r="S754" i="1"/>
  <c r="R754" i="1"/>
  <c r="Q754" i="1"/>
  <c r="P754" i="1"/>
  <c r="AP753" i="1"/>
  <c r="AL753" i="1"/>
  <c r="AI753" i="1"/>
  <c r="AB753" i="1"/>
  <c r="AA753" i="1"/>
  <c r="Y753" i="1"/>
  <c r="X753" i="1"/>
  <c r="W753" i="1"/>
  <c r="V753" i="1"/>
  <c r="U753" i="1"/>
  <c r="T753" i="1"/>
  <c r="S753" i="1"/>
  <c r="R753" i="1"/>
  <c r="Q753" i="1"/>
  <c r="P753" i="1"/>
  <c r="AP752" i="1"/>
  <c r="AL752" i="1"/>
  <c r="AI752" i="1"/>
  <c r="AB752" i="1"/>
  <c r="AA752" i="1"/>
  <c r="Y752" i="1"/>
  <c r="X752" i="1"/>
  <c r="W752" i="1"/>
  <c r="V752" i="1"/>
  <c r="U752" i="1"/>
  <c r="T752" i="1"/>
  <c r="S752" i="1"/>
  <c r="R752" i="1"/>
  <c r="Q752" i="1"/>
  <c r="P752" i="1"/>
  <c r="AP751" i="1"/>
  <c r="AL751" i="1"/>
  <c r="AI751" i="1"/>
  <c r="AB751" i="1"/>
  <c r="AA751" i="1"/>
  <c r="Y751" i="1"/>
  <c r="X751" i="1"/>
  <c r="W751" i="1"/>
  <c r="V751" i="1"/>
  <c r="U751" i="1"/>
  <c r="T751" i="1"/>
  <c r="S751" i="1"/>
  <c r="R751" i="1"/>
  <c r="Q751" i="1"/>
  <c r="P751" i="1"/>
  <c r="AP750" i="1"/>
  <c r="AL750" i="1"/>
  <c r="AI750" i="1"/>
  <c r="AB750" i="1"/>
  <c r="AA750" i="1"/>
  <c r="Y750" i="1"/>
  <c r="X750" i="1"/>
  <c r="W750" i="1"/>
  <c r="V750" i="1"/>
  <c r="U750" i="1"/>
  <c r="T750" i="1"/>
  <c r="S750" i="1"/>
  <c r="R750" i="1"/>
  <c r="Q750" i="1"/>
  <c r="P750" i="1"/>
  <c r="AP749" i="1"/>
  <c r="AL749" i="1"/>
  <c r="AI749" i="1"/>
  <c r="AB749" i="1"/>
  <c r="AA749" i="1"/>
  <c r="Y749" i="1"/>
  <c r="X749" i="1"/>
  <c r="W749" i="1"/>
  <c r="V749" i="1"/>
  <c r="U749" i="1"/>
  <c r="T749" i="1"/>
  <c r="S749" i="1"/>
  <c r="R749" i="1"/>
  <c r="Q749" i="1"/>
  <c r="P749" i="1"/>
  <c r="AP748" i="1"/>
  <c r="AL748" i="1"/>
  <c r="AI748" i="1"/>
  <c r="AB748" i="1"/>
  <c r="AA748" i="1"/>
  <c r="Y748" i="1"/>
  <c r="X748" i="1"/>
  <c r="W748" i="1"/>
  <c r="V748" i="1"/>
  <c r="U748" i="1"/>
  <c r="T748" i="1"/>
  <c r="S748" i="1"/>
  <c r="R748" i="1"/>
  <c r="Q748" i="1"/>
  <c r="P748" i="1"/>
  <c r="AP747" i="1"/>
  <c r="AL747" i="1"/>
  <c r="AI747" i="1"/>
  <c r="AB747" i="1"/>
  <c r="AA747" i="1"/>
  <c r="Y747" i="1"/>
  <c r="X747" i="1"/>
  <c r="W747" i="1"/>
  <c r="V747" i="1"/>
  <c r="U747" i="1"/>
  <c r="T747" i="1"/>
  <c r="S747" i="1"/>
  <c r="R747" i="1"/>
  <c r="Q747" i="1"/>
  <c r="P747" i="1"/>
  <c r="AP746" i="1"/>
  <c r="AL746" i="1"/>
  <c r="AI746" i="1"/>
  <c r="AB746" i="1"/>
  <c r="AA746" i="1"/>
  <c r="Y746" i="1"/>
  <c r="X746" i="1"/>
  <c r="W746" i="1"/>
  <c r="V746" i="1"/>
  <c r="U746" i="1"/>
  <c r="T746" i="1"/>
  <c r="S746" i="1"/>
  <c r="R746" i="1"/>
  <c r="Q746" i="1"/>
  <c r="P746" i="1"/>
  <c r="AP745" i="1"/>
  <c r="AL745" i="1"/>
  <c r="AI745" i="1"/>
  <c r="AB745" i="1"/>
  <c r="AA745" i="1"/>
  <c r="Y745" i="1"/>
  <c r="X745" i="1"/>
  <c r="W745" i="1"/>
  <c r="V745" i="1"/>
  <c r="U745" i="1"/>
  <c r="T745" i="1"/>
  <c r="S745" i="1"/>
  <c r="R745" i="1"/>
  <c r="Q745" i="1"/>
  <c r="P745" i="1"/>
  <c r="AP744" i="1"/>
  <c r="AL744" i="1"/>
  <c r="AI744" i="1"/>
  <c r="AB744" i="1"/>
  <c r="AA744" i="1"/>
  <c r="Y744" i="1"/>
  <c r="X744" i="1"/>
  <c r="W744" i="1"/>
  <c r="V744" i="1"/>
  <c r="U744" i="1"/>
  <c r="T744" i="1"/>
  <c r="S744" i="1"/>
  <c r="R744" i="1"/>
  <c r="Q744" i="1"/>
  <c r="P744" i="1"/>
  <c r="AP743" i="1"/>
  <c r="AL743" i="1"/>
  <c r="AI743" i="1"/>
  <c r="AB743" i="1"/>
  <c r="AA743" i="1"/>
  <c r="Y743" i="1"/>
  <c r="X743" i="1"/>
  <c r="W743" i="1"/>
  <c r="V743" i="1"/>
  <c r="U743" i="1"/>
  <c r="T743" i="1"/>
  <c r="S743" i="1"/>
  <c r="R743" i="1"/>
  <c r="Q743" i="1"/>
  <c r="P743" i="1"/>
  <c r="AP742" i="1"/>
  <c r="AL742" i="1"/>
  <c r="AI742" i="1"/>
  <c r="AB742" i="1"/>
  <c r="AA742" i="1"/>
  <c r="Y742" i="1"/>
  <c r="X742" i="1"/>
  <c r="W742" i="1"/>
  <c r="V742" i="1"/>
  <c r="U742" i="1"/>
  <c r="T742" i="1"/>
  <c r="S742" i="1"/>
  <c r="R742" i="1"/>
  <c r="Q742" i="1"/>
  <c r="P742" i="1"/>
  <c r="AP741" i="1"/>
  <c r="AL741" i="1"/>
  <c r="AI741" i="1"/>
  <c r="AB741" i="1"/>
  <c r="AA741" i="1"/>
  <c r="Y741" i="1"/>
  <c r="X741" i="1"/>
  <c r="W741" i="1"/>
  <c r="V741" i="1"/>
  <c r="U741" i="1"/>
  <c r="T741" i="1"/>
  <c r="S741" i="1"/>
  <c r="R741" i="1"/>
  <c r="Q741" i="1"/>
  <c r="P741" i="1"/>
  <c r="AP740" i="1"/>
  <c r="AL740" i="1"/>
  <c r="AI740" i="1"/>
  <c r="AB740" i="1"/>
  <c r="AA740" i="1"/>
  <c r="Y740" i="1"/>
  <c r="X740" i="1"/>
  <c r="W740" i="1"/>
  <c r="V740" i="1"/>
  <c r="U740" i="1"/>
  <c r="T740" i="1"/>
  <c r="S740" i="1"/>
  <c r="R740" i="1"/>
  <c r="Q740" i="1"/>
  <c r="P740" i="1"/>
  <c r="AP739" i="1"/>
  <c r="AL739" i="1"/>
  <c r="AI739" i="1"/>
  <c r="AB739" i="1"/>
  <c r="AA739" i="1"/>
  <c r="Y739" i="1"/>
  <c r="X739" i="1"/>
  <c r="W739" i="1"/>
  <c r="V739" i="1"/>
  <c r="U739" i="1"/>
  <c r="T739" i="1"/>
  <c r="S739" i="1"/>
  <c r="R739" i="1"/>
  <c r="Q739" i="1"/>
  <c r="P739" i="1"/>
  <c r="AP738" i="1"/>
  <c r="AL738" i="1"/>
  <c r="AI738" i="1"/>
  <c r="AB738" i="1"/>
  <c r="AA738" i="1"/>
  <c r="Y738" i="1"/>
  <c r="X738" i="1"/>
  <c r="W738" i="1"/>
  <c r="V738" i="1"/>
  <c r="U738" i="1"/>
  <c r="T738" i="1"/>
  <c r="S738" i="1"/>
  <c r="R738" i="1"/>
  <c r="Q738" i="1"/>
  <c r="P738" i="1"/>
  <c r="AP737" i="1"/>
  <c r="AL737" i="1"/>
  <c r="AI737" i="1"/>
  <c r="AB737" i="1"/>
  <c r="AA737" i="1"/>
  <c r="Y737" i="1"/>
  <c r="X737" i="1"/>
  <c r="W737" i="1"/>
  <c r="V737" i="1"/>
  <c r="U737" i="1"/>
  <c r="T737" i="1"/>
  <c r="S737" i="1"/>
  <c r="R737" i="1"/>
  <c r="Q737" i="1"/>
  <c r="P737" i="1"/>
  <c r="AP736" i="1"/>
  <c r="AL736" i="1"/>
  <c r="AI736" i="1"/>
  <c r="AB736" i="1"/>
  <c r="AA736" i="1"/>
  <c r="Y736" i="1"/>
  <c r="X736" i="1"/>
  <c r="W736" i="1"/>
  <c r="V736" i="1"/>
  <c r="U736" i="1"/>
  <c r="T736" i="1"/>
  <c r="S736" i="1"/>
  <c r="R736" i="1"/>
  <c r="Q736" i="1"/>
  <c r="P736" i="1"/>
  <c r="AP735" i="1"/>
  <c r="AL735" i="1"/>
  <c r="AI735" i="1"/>
  <c r="AB735" i="1"/>
  <c r="AA735" i="1"/>
  <c r="Y735" i="1"/>
  <c r="X735" i="1"/>
  <c r="W735" i="1"/>
  <c r="V735" i="1"/>
  <c r="U735" i="1"/>
  <c r="T735" i="1"/>
  <c r="S735" i="1"/>
  <c r="R735" i="1"/>
  <c r="Q735" i="1"/>
  <c r="P735" i="1"/>
  <c r="AP734" i="1"/>
  <c r="AL734" i="1"/>
  <c r="AI734" i="1"/>
  <c r="AB734" i="1"/>
  <c r="AA734" i="1"/>
  <c r="Y734" i="1"/>
  <c r="X734" i="1"/>
  <c r="W734" i="1"/>
  <c r="V734" i="1"/>
  <c r="U734" i="1"/>
  <c r="T734" i="1"/>
  <c r="S734" i="1"/>
  <c r="R734" i="1"/>
  <c r="Q734" i="1"/>
  <c r="P734" i="1"/>
  <c r="AP733" i="1"/>
  <c r="AL733" i="1"/>
  <c r="AI733" i="1"/>
  <c r="AB733" i="1"/>
  <c r="AA733" i="1"/>
  <c r="Y733" i="1"/>
  <c r="X733" i="1"/>
  <c r="W733" i="1"/>
  <c r="V733" i="1"/>
  <c r="U733" i="1"/>
  <c r="T733" i="1"/>
  <c r="S733" i="1"/>
  <c r="R733" i="1"/>
  <c r="Q733" i="1"/>
  <c r="P733" i="1"/>
  <c r="AP732" i="1"/>
  <c r="AL732" i="1"/>
  <c r="AI732" i="1"/>
  <c r="AB732" i="1"/>
  <c r="AA732" i="1"/>
  <c r="Y732" i="1"/>
  <c r="X732" i="1"/>
  <c r="W732" i="1"/>
  <c r="V732" i="1"/>
  <c r="U732" i="1"/>
  <c r="T732" i="1"/>
  <c r="S732" i="1"/>
  <c r="R732" i="1"/>
  <c r="Q732" i="1"/>
  <c r="P732" i="1"/>
  <c r="AP731" i="1"/>
  <c r="AL731" i="1"/>
  <c r="AI731" i="1"/>
  <c r="AB731" i="1"/>
  <c r="AA731" i="1"/>
  <c r="Y731" i="1"/>
  <c r="X731" i="1"/>
  <c r="W731" i="1"/>
  <c r="V731" i="1"/>
  <c r="U731" i="1"/>
  <c r="T731" i="1"/>
  <c r="S731" i="1"/>
  <c r="R731" i="1"/>
  <c r="Q731" i="1"/>
  <c r="P731" i="1"/>
  <c r="AP730" i="1"/>
  <c r="AL730" i="1"/>
  <c r="AI730" i="1"/>
  <c r="AB730" i="1"/>
  <c r="AA730" i="1"/>
  <c r="Y730" i="1"/>
  <c r="X730" i="1"/>
  <c r="W730" i="1"/>
  <c r="V730" i="1"/>
  <c r="U730" i="1"/>
  <c r="T730" i="1"/>
  <c r="S730" i="1"/>
  <c r="R730" i="1"/>
  <c r="Q730" i="1"/>
  <c r="P730" i="1"/>
  <c r="AP729" i="1"/>
  <c r="AL729" i="1"/>
  <c r="AI729" i="1"/>
  <c r="AB729" i="1"/>
  <c r="AA729" i="1"/>
  <c r="Y729" i="1"/>
  <c r="X729" i="1"/>
  <c r="W729" i="1"/>
  <c r="V729" i="1"/>
  <c r="U729" i="1"/>
  <c r="T729" i="1"/>
  <c r="S729" i="1"/>
  <c r="R729" i="1"/>
  <c r="Q729" i="1"/>
  <c r="P729" i="1"/>
  <c r="AP728" i="1"/>
  <c r="AL728" i="1"/>
  <c r="AI728" i="1"/>
  <c r="AB728" i="1"/>
  <c r="AA728" i="1"/>
  <c r="Y728" i="1"/>
  <c r="X728" i="1"/>
  <c r="W728" i="1"/>
  <c r="V728" i="1"/>
  <c r="U728" i="1"/>
  <c r="T728" i="1"/>
  <c r="S728" i="1"/>
  <c r="R728" i="1"/>
  <c r="Q728" i="1"/>
  <c r="P728" i="1"/>
  <c r="AP727" i="1"/>
  <c r="AL727" i="1"/>
  <c r="AI727" i="1"/>
  <c r="AB727" i="1"/>
  <c r="AA727" i="1"/>
  <c r="Y727" i="1"/>
  <c r="X727" i="1"/>
  <c r="W727" i="1"/>
  <c r="V727" i="1"/>
  <c r="U727" i="1"/>
  <c r="T727" i="1"/>
  <c r="S727" i="1"/>
  <c r="R727" i="1"/>
  <c r="Q727" i="1"/>
  <c r="P727" i="1"/>
  <c r="AP726" i="1"/>
  <c r="AL726" i="1"/>
  <c r="AI726" i="1"/>
  <c r="AB726" i="1"/>
  <c r="AA726" i="1"/>
  <c r="Y726" i="1"/>
  <c r="X726" i="1"/>
  <c r="W726" i="1"/>
  <c r="V726" i="1"/>
  <c r="U726" i="1"/>
  <c r="T726" i="1"/>
  <c r="S726" i="1"/>
  <c r="R726" i="1"/>
  <c r="Q726" i="1"/>
  <c r="P726" i="1"/>
  <c r="AP725" i="1"/>
  <c r="AL725" i="1"/>
  <c r="AI725" i="1"/>
  <c r="AB725" i="1"/>
  <c r="AA725" i="1"/>
  <c r="Y725" i="1"/>
  <c r="X725" i="1"/>
  <c r="W725" i="1"/>
  <c r="V725" i="1"/>
  <c r="U725" i="1"/>
  <c r="T725" i="1"/>
  <c r="S725" i="1"/>
  <c r="R725" i="1"/>
  <c r="Q725" i="1"/>
  <c r="P725" i="1"/>
  <c r="AP724" i="1"/>
  <c r="AL724" i="1"/>
  <c r="AI724" i="1"/>
  <c r="AB724" i="1"/>
  <c r="AA724" i="1"/>
  <c r="Y724" i="1"/>
  <c r="X724" i="1"/>
  <c r="W724" i="1"/>
  <c r="V724" i="1"/>
  <c r="U724" i="1"/>
  <c r="T724" i="1"/>
  <c r="S724" i="1"/>
  <c r="R724" i="1"/>
  <c r="Q724" i="1"/>
  <c r="P724" i="1"/>
  <c r="AP723" i="1"/>
  <c r="AL723" i="1"/>
  <c r="AI723" i="1"/>
  <c r="AB723" i="1"/>
  <c r="AA723" i="1"/>
  <c r="Y723" i="1"/>
  <c r="X723" i="1"/>
  <c r="W723" i="1"/>
  <c r="V723" i="1"/>
  <c r="U723" i="1"/>
  <c r="T723" i="1"/>
  <c r="S723" i="1"/>
  <c r="R723" i="1"/>
  <c r="Q723" i="1"/>
  <c r="P723" i="1"/>
  <c r="AP722" i="1"/>
  <c r="AL722" i="1"/>
  <c r="AI722" i="1"/>
  <c r="AB722" i="1"/>
  <c r="AA722" i="1"/>
  <c r="Y722" i="1"/>
  <c r="X722" i="1"/>
  <c r="W722" i="1"/>
  <c r="V722" i="1"/>
  <c r="U722" i="1"/>
  <c r="T722" i="1"/>
  <c r="S722" i="1"/>
  <c r="R722" i="1"/>
  <c r="Q722" i="1"/>
  <c r="P722" i="1"/>
  <c r="AP721" i="1"/>
  <c r="AL721" i="1"/>
  <c r="AI721" i="1"/>
  <c r="AB721" i="1"/>
  <c r="AA721" i="1"/>
  <c r="Y721" i="1"/>
  <c r="X721" i="1"/>
  <c r="W721" i="1"/>
  <c r="V721" i="1"/>
  <c r="U721" i="1"/>
  <c r="T721" i="1"/>
  <c r="S721" i="1"/>
  <c r="R721" i="1"/>
  <c r="Q721" i="1"/>
  <c r="P721" i="1"/>
  <c r="AP720" i="1"/>
  <c r="AL720" i="1"/>
  <c r="AI720" i="1"/>
  <c r="AB720" i="1"/>
  <c r="AA720" i="1"/>
  <c r="Y720" i="1"/>
  <c r="X720" i="1"/>
  <c r="W720" i="1"/>
  <c r="V720" i="1"/>
  <c r="U720" i="1"/>
  <c r="T720" i="1"/>
  <c r="S720" i="1"/>
  <c r="R720" i="1"/>
  <c r="Q720" i="1"/>
  <c r="P720" i="1"/>
  <c r="AP719" i="1"/>
  <c r="AL719" i="1"/>
  <c r="AI719" i="1"/>
  <c r="AB719" i="1"/>
  <c r="AA719" i="1"/>
  <c r="Y719" i="1"/>
  <c r="X719" i="1"/>
  <c r="W719" i="1"/>
  <c r="V719" i="1"/>
  <c r="U719" i="1"/>
  <c r="T719" i="1"/>
  <c r="S719" i="1"/>
  <c r="R719" i="1"/>
  <c r="Q719" i="1"/>
  <c r="P719" i="1"/>
  <c r="AP718" i="1"/>
  <c r="AL718" i="1"/>
  <c r="AI718" i="1"/>
  <c r="AB718" i="1"/>
  <c r="AA718" i="1"/>
  <c r="Y718" i="1"/>
  <c r="X718" i="1"/>
  <c r="W718" i="1"/>
  <c r="V718" i="1"/>
  <c r="U718" i="1"/>
  <c r="T718" i="1"/>
  <c r="S718" i="1"/>
  <c r="R718" i="1"/>
  <c r="Q718" i="1"/>
  <c r="P718" i="1"/>
  <c r="AP717" i="1"/>
  <c r="AL717" i="1"/>
  <c r="AI717" i="1"/>
  <c r="AB717" i="1"/>
  <c r="AA717" i="1"/>
  <c r="Y717" i="1"/>
  <c r="X717" i="1"/>
  <c r="W717" i="1"/>
  <c r="V717" i="1"/>
  <c r="U717" i="1"/>
  <c r="T717" i="1"/>
  <c r="S717" i="1"/>
  <c r="R717" i="1"/>
  <c r="Q717" i="1"/>
  <c r="P717" i="1"/>
  <c r="AP716" i="1"/>
  <c r="AL716" i="1"/>
  <c r="AI716" i="1"/>
  <c r="AB716" i="1"/>
  <c r="AA716" i="1"/>
  <c r="Y716" i="1"/>
  <c r="X716" i="1"/>
  <c r="W716" i="1"/>
  <c r="V716" i="1"/>
  <c r="U716" i="1"/>
  <c r="T716" i="1"/>
  <c r="S716" i="1"/>
  <c r="R716" i="1"/>
  <c r="Q716" i="1"/>
  <c r="P716" i="1"/>
  <c r="AP715" i="1"/>
  <c r="AL715" i="1"/>
  <c r="AI715" i="1"/>
  <c r="AB715" i="1"/>
  <c r="AA715" i="1"/>
  <c r="Y715" i="1"/>
  <c r="X715" i="1"/>
  <c r="W715" i="1"/>
  <c r="V715" i="1"/>
  <c r="U715" i="1"/>
  <c r="T715" i="1"/>
  <c r="S715" i="1"/>
  <c r="R715" i="1"/>
  <c r="Q715" i="1"/>
  <c r="P715" i="1"/>
  <c r="AP714" i="1"/>
  <c r="AL714" i="1"/>
  <c r="AI714" i="1"/>
  <c r="AB714" i="1"/>
  <c r="AA714" i="1"/>
  <c r="Y714" i="1"/>
  <c r="X714" i="1"/>
  <c r="W714" i="1"/>
  <c r="V714" i="1"/>
  <c r="U714" i="1"/>
  <c r="T714" i="1"/>
  <c r="S714" i="1"/>
  <c r="R714" i="1"/>
  <c r="Q714" i="1"/>
  <c r="P714" i="1"/>
  <c r="AP713" i="1"/>
  <c r="AL713" i="1"/>
  <c r="AI713" i="1"/>
  <c r="AB713" i="1"/>
  <c r="AA713" i="1"/>
  <c r="Y713" i="1"/>
  <c r="X713" i="1"/>
  <c r="W713" i="1"/>
  <c r="V713" i="1"/>
  <c r="U713" i="1"/>
  <c r="T713" i="1"/>
  <c r="S713" i="1"/>
  <c r="R713" i="1"/>
  <c r="Q713" i="1"/>
  <c r="P713" i="1"/>
  <c r="AP712" i="1"/>
  <c r="AL712" i="1"/>
  <c r="AI712" i="1"/>
  <c r="AB712" i="1"/>
  <c r="AA712" i="1"/>
  <c r="Y712" i="1"/>
  <c r="X712" i="1"/>
  <c r="W712" i="1"/>
  <c r="V712" i="1"/>
  <c r="U712" i="1"/>
  <c r="T712" i="1"/>
  <c r="S712" i="1"/>
  <c r="R712" i="1"/>
  <c r="Q712" i="1"/>
  <c r="P712" i="1"/>
  <c r="AP711" i="1"/>
  <c r="AL711" i="1"/>
  <c r="AI711" i="1"/>
  <c r="AB711" i="1"/>
  <c r="AA711" i="1"/>
  <c r="Y711" i="1"/>
  <c r="X711" i="1"/>
  <c r="W711" i="1"/>
  <c r="V711" i="1"/>
  <c r="U711" i="1"/>
  <c r="T711" i="1"/>
  <c r="S711" i="1"/>
  <c r="R711" i="1"/>
  <c r="Q711" i="1"/>
  <c r="P711" i="1"/>
  <c r="AP710" i="1"/>
  <c r="AL710" i="1"/>
  <c r="AI710" i="1"/>
  <c r="AB710" i="1"/>
  <c r="AA710" i="1"/>
  <c r="Y710" i="1"/>
  <c r="X710" i="1"/>
  <c r="W710" i="1"/>
  <c r="V710" i="1"/>
  <c r="U710" i="1"/>
  <c r="T710" i="1"/>
  <c r="S710" i="1"/>
  <c r="R710" i="1"/>
  <c r="Q710" i="1"/>
  <c r="P710" i="1"/>
  <c r="AP709" i="1"/>
  <c r="AL709" i="1"/>
  <c r="AI709" i="1"/>
  <c r="AB709" i="1"/>
  <c r="AA709" i="1"/>
  <c r="Y709" i="1"/>
  <c r="X709" i="1"/>
  <c r="W709" i="1"/>
  <c r="V709" i="1"/>
  <c r="U709" i="1"/>
  <c r="T709" i="1"/>
  <c r="S709" i="1"/>
  <c r="R709" i="1"/>
  <c r="Q709" i="1"/>
  <c r="P709" i="1"/>
  <c r="AP708" i="1"/>
  <c r="AL708" i="1"/>
  <c r="AI708" i="1"/>
  <c r="AB708" i="1"/>
  <c r="AA708" i="1"/>
  <c r="Y708" i="1"/>
  <c r="X708" i="1"/>
  <c r="W708" i="1"/>
  <c r="V708" i="1"/>
  <c r="U708" i="1"/>
  <c r="T708" i="1"/>
  <c r="S708" i="1"/>
  <c r="R708" i="1"/>
  <c r="Q708" i="1"/>
  <c r="P708" i="1"/>
  <c r="AP707" i="1"/>
  <c r="AL707" i="1"/>
  <c r="AI707" i="1"/>
  <c r="AB707" i="1"/>
  <c r="AA707" i="1"/>
  <c r="Y707" i="1"/>
  <c r="X707" i="1"/>
  <c r="W707" i="1"/>
  <c r="V707" i="1"/>
  <c r="U707" i="1"/>
  <c r="T707" i="1"/>
  <c r="S707" i="1"/>
  <c r="R707" i="1"/>
  <c r="Q707" i="1"/>
  <c r="P707" i="1"/>
  <c r="AP706" i="1"/>
  <c r="AL706" i="1"/>
  <c r="AI706" i="1"/>
  <c r="AB706" i="1"/>
  <c r="AA706" i="1"/>
  <c r="Y706" i="1"/>
  <c r="X706" i="1"/>
  <c r="W706" i="1"/>
  <c r="V706" i="1"/>
  <c r="U706" i="1"/>
  <c r="T706" i="1"/>
  <c r="S706" i="1"/>
  <c r="R706" i="1"/>
  <c r="Q706" i="1"/>
  <c r="P706" i="1"/>
  <c r="AP705" i="1"/>
  <c r="AL705" i="1"/>
  <c r="AI705" i="1"/>
  <c r="AB705" i="1"/>
  <c r="AA705" i="1"/>
  <c r="Y705" i="1"/>
  <c r="X705" i="1"/>
  <c r="W705" i="1"/>
  <c r="V705" i="1"/>
  <c r="U705" i="1"/>
  <c r="T705" i="1"/>
  <c r="S705" i="1"/>
  <c r="R705" i="1"/>
  <c r="Q705" i="1"/>
  <c r="P705" i="1"/>
  <c r="AP704" i="1"/>
  <c r="AL704" i="1"/>
  <c r="AI704" i="1"/>
  <c r="AB704" i="1"/>
  <c r="AA704" i="1"/>
  <c r="Y704" i="1"/>
  <c r="X704" i="1"/>
  <c r="W704" i="1"/>
  <c r="V704" i="1"/>
  <c r="U704" i="1"/>
  <c r="T704" i="1"/>
  <c r="S704" i="1"/>
  <c r="R704" i="1"/>
  <c r="Q704" i="1"/>
  <c r="P704" i="1"/>
  <c r="AP703" i="1"/>
  <c r="AL703" i="1"/>
  <c r="AI703" i="1"/>
  <c r="AB703" i="1"/>
  <c r="AA703" i="1"/>
  <c r="Y703" i="1"/>
  <c r="X703" i="1"/>
  <c r="W703" i="1"/>
  <c r="V703" i="1"/>
  <c r="U703" i="1"/>
  <c r="T703" i="1"/>
  <c r="S703" i="1"/>
  <c r="R703" i="1"/>
  <c r="Q703" i="1"/>
  <c r="P703" i="1"/>
  <c r="AP702" i="1"/>
  <c r="AL702" i="1"/>
  <c r="AI702" i="1"/>
  <c r="AB702" i="1"/>
  <c r="AA702" i="1"/>
  <c r="Y702" i="1"/>
  <c r="X702" i="1"/>
  <c r="W702" i="1"/>
  <c r="V702" i="1"/>
  <c r="U702" i="1"/>
  <c r="T702" i="1"/>
  <c r="S702" i="1"/>
  <c r="R702" i="1"/>
  <c r="Q702" i="1"/>
  <c r="P702" i="1"/>
  <c r="AP701" i="1"/>
  <c r="AL701" i="1"/>
  <c r="AI701" i="1"/>
  <c r="AB701" i="1"/>
  <c r="AA701" i="1"/>
  <c r="Y701" i="1"/>
  <c r="X701" i="1"/>
  <c r="W701" i="1"/>
  <c r="V701" i="1"/>
  <c r="U701" i="1"/>
  <c r="T701" i="1"/>
  <c r="S701" i="1"/>
  <c r="R701" i="1"/>
  <c r="Q701" i="1"/>
  <c r="P701" i="1"/>
  <c r="AP700" i="1"/>
  <c r="AL700" i="1"/>
  <c r="AI700" i="1"/>
  <c r="AB700" i="1"/>
  <c r="AA700" i="1"/>
  <c r="Y700" i="1"/>
  <c r="X700" i="1"/>
  <c r="W700" i="1"/>
  <c r="V700" i="1"/>
  <c r="U700" i="1"/>
  <c r="T700" i="1"/>
  <c r="S700" i="1"/>
  <c r="R700" i="1"/>
  <c r="Q700" i="1"/>
  <c r="P700" i="1"/>
  <c r="AP699" i="1"/>
  <c r="AL699" i="1"/>
  <c r="AI699" i="1"/>
  <c r="AB699" i="1"/>
  <c r="AA699" i="1"/>
  <c r="Y699" i="1"/>
  <c r="X699" i="1"/>
  <c r="W699" i="1"/>
  <c r="V699" i="1"/>
  <c r="U699" i="1"/>
  <c r="T699" i="1"/>
  <c r="S699" i="1"/>
  <c r="R699" i="1"/>
  <c r="Q699" i="1"/>
  <c r="P699" i="1"/>
  <c r="AP698" i="1"/>
  <c r="AL698" i="1"/>
  <c r="AI698" i="1"/>
  <c r="AB698" i="1"/>
  <c r="AA698" i="1"/>
  <c r="Y698" i="1"/>
  <c r="X698" i="1"/>
  <c r="W698" i="1"/>
  <c r="V698" i="1"/>
  <c r="U698" i="1"/>
  <c r="T698" i="1"/>
  <c r="S698" i="1"/>
  <c r="R698" i="1"/>
  <c r="Q698" i="1"/>
  <c r="P698" i="1"/>
  <c r="AP697" i="1"/>
  <c r="AL697" i="1"/>
  <c r="AI697" i="1"/>
  <c r="AB697" i="1"/>
  <c r="AA697" i="1"/>
  <c r="Y697" i="1"/>
  <c r="X697" i="1"/>
  <c r="W697" i="1"/>
  <c r="V697" i="1"/>
  <c r="U697" i="1"/>
  <c r="T697" i="1"/>
  <c r="S697" i="1"/>
  <c r="R697" i="1"/>
  <c r="Q697" i="1"/>
  <c r="P697" i="1"/>
  <c r="AP696" i="1"/>
  <c r="AL696" i="1"/>
  <c r="AI696" i="1"/>
  <c r="AB696" i="1"/>
  <c r="AA696" i="1"/>
  <c r="Y696" i="1"/>
  <c r="X696" i="1"/>
  <c r="W696" i="1"/>
  <c r="V696" i="1"/>
  <c r="U696" i="1"/>
  <c r="T696" i="1"/>
  <c r="S696" i="1"/>
  <c r="R696" i="1"/>
  <c r="Q696" i="1"/>
  <c r="P696" i="1"/>
  <c r="AP695" i="1"/>
  <c r="AL695" i="1"/>
  <c r="AI695" i="1"/>
  <c r="AB695" i="1"/>
  <c r="AA695" i="1"/>
  <c r="Y695" i="1"/>
  <c r="X695" i="1"/>
  <c r="W695" i="1"/>
  <c r="V695" i="1"/>
  <c r="U695" i="1"/>
  <c r="T695" i="1"/>
  <c r="S695" i="1"/>
  <c r="R695" i="1"/>
  <c r="Q695" i="1"/>
  <c r="P695" i="1"/>
  <c r="AP694" i="1"/>
  <c r="AL694" i="1"/>
  <c r="AI694" i="1"/>
  <c r="AB694" i="1"/>
  <c r="AA694" i="1"/>
  <c r="Y694" i="1"/>
  <c r="X694" i="1"/>
  <c r="W694" i="1"/>
  <c r="V694" i="1"/>
  <c r="U694" i="1"/>
  <c r="T694" i="1"/>
  <c r="S694" i="1"/>
  <c r="R694" i="1"/>
  <c r="Q694" i="1"/>
  <c r="P694" i="1"/>
  <c r="AP693" i="1"/>
  <c r="AL693" i="1"/>
  <c r="AI693" i="1"/>
  <c r="AB693" i="1"/>
  <c r="AA693" i="1"/>
  <c r="Y693" i="1"/>
  <c r="X693" i="1"/>
  <c r="W693" i="1"/>
  <c r="V693" i="1"/>
  <c r="U693" i="1"/>
  <c r="T693" i="1"/>
  <c r="S693" i="1"/>
  <c r="R693" i="1"/>
  <c r="Q693" i="1"/>
  <c r="P693" i="1"/>
  <c r="AP692" i="1"/>
  <c r="AL692" i="1"/>
  <c r="AI692" i="1"/>
  <c r="AB692" i="1"/>
  <c r="AA692" i="1"/>
  <c r="Y692" i="1"/>
  <c r="X692" i="1"/>
  <c r="W692" i="1"/>
  <c r="V692" i="1"/>
  <c r="U692" i="1"/>
  <c r="T692" i="1"/>
  <c r="S692" i="1"/>
  <c r="R692" i="1"/>
  <c r="Q692" i="1"/>
  <c r="P692" i="1"/>
  <c r="AP691" i="1"/>
  <c r="AL691" i="1"/>
  <c r="AI691" i="1"/>
  <c r="AB691" i="1"/>
  <c r="AA691" i="1"/>
  <c r="Y691" i="1"/>
  <c r="X691" i="1"/>
  <c r="W691" i="1"/>
  <c r="V691" i="1"/>
  <c r="U691" i="1"/>
  <c r="T691" i="1"/>
  <c r="S691" i="1"/>
  <c r="R691" i="1"/>
  <c r="Q691" i="1"/>
  <c r="P691" i="1"/>
  <c r="AP690" i="1"/>
  <c r="AL690" i="1"/>
  <c r="AI690" i="1"/>
  <c r="AB690" i="1"/>
  <c r="AA690" i="1"/>
  <c r="Y690" i="1"/>
  <c r="X690" i="1"/>
  <c r="W690" i="1"/>
  <c r="V690" i="1"/>
  <c r="U690" i="1"/>
  <c r="T690" i="1"/>
  <c r="S690" i="1"/>
  <c r="R690" i="1"/>
  <c r="Q690" i="1"/>
  <c r="P690" i="1"/>
  <c r="AP689" i="1"/>
  <c r="AL689" i="1"/>
  <c r="AI689" i="1"/>
  <c r="AB689" i="1"/>
  <c r="AA689" i="1"/>
  <c r="Y689" i="1"/>
  <c r="X689" i="1"/>
  <c r="W689" i="1"/>
  <c r="V689" i="1"/>
  <c r="U689" i="1"/>
  <c r="T689" i="1"/>
  <c r="S689" i="1"/>
  <c r="R689" i="1"/>
  <c r="Q689" i="1"/>
  <c r="P689" i="1"/>
  <c r="AP688" i="1"/>
  <c r="AL688" i="1"/>
  <c r="AI688" i="1"/>
  <c r="AB688" i="1"/>
  <c r="AA688" i="1"/>
  <c r="Y688" i="1"/>
  <c r="X688" i="1"/>
  <c r="W688" i="1"/>
  <c r="V688" i="1"/>
  <c r="U688" i="1"/>
  <c r="T688" i="1"/>
  <c r="S688" i="1"/>
  <c r="R688" i="1"/>
  <c r="Q688" i="1"/>
  <c r="P688" i="1"/>
  <c r="AP687" i="1"/>
  <c r="AL687" i="1"/>
  <c r="AI687" i="1"/>
  <c r="AB687" i="1"/>
  <c r="AA687" i="1"/>
  <c r="Y687" i="1"/>
  <c r="X687" i="1"/>
  <c r="W687" i="1"/>
  <c r="V687" i="1"/>
  <c r="U687" i="1"/>
  <c r="T687" i="1"/>
  <c r="S687" i="1"/>
  <c r="R687" i="1"/>
  <c r="Q687" i="1"/>
  <c r="P687" i="1"/>
  <c r="AP686" i="1"/>
  <c r="AL686" i="1"/>
  <c r="AI686" i="1"/>
  <c r="AB686" i="1"/>
  <c r="AA686" i="1"/>
  <c r="Y686" i="1"/>
  <c r="X686" i="1"/>
  <c r="W686" i="1"/>
  <c r="V686" i="1"/>
  <c r="U686" i="1"/>
  <c r="T686" i="1"/>
  <c r="S686" i="1"/>
  <c r="R686" i="1"/>
  <c r="Q686" i="1"/>
  <c r="P686" i="1"/>
  <c r="AP685" i="1"/>
  <c r="AL685" i="1"/>
  <c r="AI685" i="1"/>
  <c r="AB685" i="1"/>
  <c r="AA685" i="1"/>
  <c r="Y685" i="1"/>
  <c r="X685" i="1"/>
  <c r="W685" i="1"/>
  <c r="V685" i="1"/>
  <c r="U685" i="1"/>
  <c r="T685" i="1"/>
  <c r="S685" i="1"/>
  <c r="R685" i="1"/>
  <c r="Q685" i="1"/>
  <c r="P685" i="1"/>
  <c r="AP684" i="1"/>
  <c r="AL684" i="1"/>
  <c r="AI684" i="1"/>
  <c r="AB684" i="1"/>
  <c r="AA684" i="1"/>
  <c r="Y684" i="1"/>
  <c r="X684" i="1"/>
  <c r="W684" i="1"/>
  <c r="V684" i="1"/>
  <c r="U684" i="1"/>
  <c r="T684" i="1"/>
  <c r="S684" i="1"/>
  <c r="R684" i="1"/>
  <c r="Q684" i="1"/>
  <c r="P684" i="1"/>
  <c r="AP683" i="1"/>
  <c r="AL683" i="1"/>
  <c r="AI683" i="1"/>
  <c r="AB683" i="1"/>
  <c r="AA683" i="1"/>
  <c r="Y683" i="1"/>
  <c r="X683" i="1"/>
  <c r="W683" i="1"/>
  <c r="V683" i="1"/>
  <c r="U683" i="1"/>
  <c r="T683" i="1"/>
  <c r="S683" i="1"/>
  <c r="R683" i="1"/>
  <c r="Q683" i="1"/>
  <c r="P683" i="1"/>
  <c r="AP682" i="1"/>
  <c r="AL682" i="1"/>
  <c r="AI682" i="1"/>
  <c r="AB682" i="1"/>
  <c r="AA682" i="1"/>
  <c r="Y682" i="1"/>
  <c r="X682" i="1"/>
  <c r="W682" i="1"/>
  <c r="V682" i="1"/>
  <c r="U682" i="1"/>
  <c r="T682" i="1"/>
  <c r="S682" i="1"/>
  <c r="R682" i="1"/>
  <c r="Q682" i="1"/>
  <c r="P682" i="1"/>
  <c r="AP681" i="1"/>
  <c r="AL681" i="1"/>
  <c r="AI681" i="1"/>
  <c r="AB681" i="1"/>
  <c r="AA681" i="1"/>
  <c r="Y681" i="1"/>
  <c r="X681" i="1"/>
  <c r="W681" i="1"/>
  <c r="V681" i="1"/>
  <c r="U681" i="1"/>
  <c r="T681" i="1"/>
  <c r="S681" i="1"/>
  <c r="R681" i="1"/>
  <c r="Q681" i="1"/>
  <c r="P681" i="1"/>
  <c r="AP680" i="1"/>
  <c r="AL680" i="1"/>
  <c r="AI680" i="1"/>
  <c r="AB680" i="1"/>
  <c r="AA680" i="1"/>
  <c r="Y680" i="1"/>
  <c r="X680" i="1"/>
  <c r="W680" i="1"/>
  <c r="V680" i="1"/>
  <c r="U680" i="1"/>
  <c r="T680" i="1"/>
  <c r="S680" i="1"/>
  <c r="R680" i="1"/>
  <c r="Q680" i="1"/>
  <c r="P680" i="1"/>
  <c r="AP679" i="1"/>
  <c r="AL679" i="1"/>
  <c r="AI679" i="1"/>
  <c r="AB679" i="1"/>
  <c r="AA679" i="1"/>
  <c r="Y679" i="1"/>
  <c r="X679" i="1"/>
  <c r="W679" i="1"/>
  <c r="V679" i="1"/>
  <c r="U679" i="1"/>
  <c r="T679" i="1"/>
  <c r="S679" i="1"/>
  <c r="R679" i="1"/>
  <c r="Q679" i="1"/>
  <c r="P679" i="1"/>
  <c r="AP678" i="1"/>
  <c r="AL678" i="1"/>
  <c r="AI678" i="1"/>
  <c r="AB678" i="1"/>
  <c r="AA678" i="1"/>
  <c r="Y678" i="1"/>
  <c r="X678" i="1"/>
  <c r="W678" i="1"/>
  <c r="V678" i="1"/>
  <c r="U678" i="1"/>
  <c r="T678" i="1"/>
  <c r="S678" i="1"/>
  <c r="R678" i="1"/>
  <c r="Q678" i="1"/>
  <c r="P678" i="1"/>
  <c r="AP677" i="1"/>
  <c r="AL677" i="1"/>
  <c r="AI677" i="1"/>
  <c r="AB677" i="1"/>
  <c r="AA677" i="1"/>
  <c r="Y677" i="1"/>
  <c r="X677" i="1"/>
  <c r="W677" i="1"/>
  <c r="V677" i="1"/>
  <c r="U677" i="1"/>
  <c r="T677" i="1"/>
  <c r="S677" i="1"/>
  <c r="R677" i="1"/>
  <c r="Q677" i="1"/>
  <c r="P677" i="1"/>
  <c r="AP676" i="1"/>
  <c r="AL676" i="1"/>
  <c r="AI676" i="1"/>
  <c r="AB676" i="1"/>
  <c r="AA676" i="1"/>
  <c r="Y676" i="1"/>
  <c r="X676" i="1"/>
  <c r="W676" i="1"/>
  <c r="V676" i="1"/>
  <c r="U676" i="1"/>
  <c r="T676" i="1"/>
  <c r="S676" i="1"/>
  <c r="R676" i="1"/>
  <c r="Q676" i="1"/>
  <c r="P676" i="1"/>
  <c r="AP675" i="1"/>
  <c r="AL675" i="1"/>
  <c r="AI675" i="1"/>
  <c r="AB675" i="1"/>
  <c r="AA675" i="1"/>
  <c r="Y675" i="1"/>
  <c r="X675" i="1"/>
  <c r="W675" i="1"/>
  <c r="V675" i="1"/>
  <c r="U675" i="1"/>
  <c r="T675" i="1"/>
  <c r="S675" i="1"/>
  <c r="R675" i="1"/>
  <c r="Q675" i="1"/>
  <c r="P675" i="1"/>
  <c r="AP674" i="1"/>
  <c r="AL674" i="1"/>
  <c r="AI674" i="1"/>
  <c r="AB674" i="1"/>
  <c r="AA674" i="1"/>
  <c r="Y674" i="1"/>
  <c r="X674" i="1"/>
  <c r="W674" i="1"/>
  <c r="V674" i="1"/>
  <c r="U674" i="1"/>
  <c r="T674" i="1"/>
  <c r="S674" i="1"/>
  <c r="R674" i="1"/>
  <c r="Q674" i="1"/>
  <c r="P674" i="1"/>
  <c r="AP673" i="1"/>
  <c r="AL673" i="1"/>
  <c r="AI673" i="1"/>
  <c r="AB673" i="1"/>
  <c r="AA673" i="1"/>
  <c r="Y673" i="1"/>
  <c r="X673" i="1"/>
  <c r="W673" i="1"/>
  <c r="V673" i="1"/>
  <c r="U673" i="1"/>
  <c r="T673" i="1"/>
  <c r="S673" i="1"/>
  <c r="R673" i="1"/>
  <c r="Q673" i="1"/>
  <c r="P673" i="1"/>
  <c r="AP672" i="1"/>
  <c r="AL672" i="1"/>
  <c r="AI672" i="1"/>
  <c r="AB672" i="1"/>
  <c r="AA672" i="1"/>
  <c r="Y672" i="1"/>
  <c r="X672" i="1"/>
  <c r="W672" i="1"/>
  <c r="V672" i="1"/>
  <c r="U672" i="1"/>
  <c r="T672" i="1"/>
  <c r="S672" i="1"/>
  <c r="R672" i="1"/>
  <c r="Q672" i="1"/>
  <c r="P672" i="1"/>
  <c r="AP671" i="1"/>
  <c r="AL671" i="1"/>
  <c r="AI671" i="1"/>
  <c r="AB671" i="1"/>
  <c r="AA671" i="1"/>
  <c r="Y671" i="1"/>
  <c r="X671" i="1"/>
  <c r="W671" i="1"/>
  <c r="V671" i="1"/>
  <c r="U671" i="1"/>
  <c r="T671" i="1"/>
  <c r="S671" i="1"/>
  <c r="R671" i="1"/>
  <c r="Q671" i="1"/>
  <c r="P671" i="1"/>
  <c r="AP670" i="1"/>
  <c r="AL670" i="1"/>
  <c r="AI670" i="1"/>
  <c r="AB670" i="1"/>
  <c r="AA670" i="1"/>
  <c r="Y670" i="1"/>
  <c r="X670" i="1"/>
  <c r="W670" i="1"/>
  <c r="V670" i="1"/>
  <c r="U670" i="1"/>
  <c r="T670" i="1"/>
  <c r="S670" i="1"/>
  <c r="R670" i="1"/>
  <c r="Q670" i="1"/>
  <c r="P670" i="1"/>
  <c r="AP669" i="1"/>
  <c r="AL669" i="1"/>
  <c r="AI669" i="1"/>
  <c r="AB669" i="1"/>
  <c r="AA669" i="1"/>
  <c r="Y669" i="1"/>
  <c r="X669" i="1"/>
  <c r="W669" i="1"/>
  <c r="V669" i="1"/>
  <c r="U669" i="1"/>
  <c r="T669" i="1"/>
  <c r="S669" i="1"/>
  <c r="R669" i="1"/>
  <c r="Q669" i="1"/>
  <c r="P669" i="1"/>
  <c r="AP668" i="1"/>
  <c r="AL668" i="1"/>
  <c r="AI668" i="1"/>
  <c r="AB668" i="1"/>
  <c r="AA668" i="1"/>
  <c r="Y668" i="1"/>
  <c r="X668" i="1"/>
  <c r="W668" i="1"/>
  <c r="V668" i="1"/>
  <c r="U668" i="1"/>
  <c r="T668" i="1"/>
  <c r="S668" i="1"/>
  <c r="R668" i="1"/>
  <c r="Q668" i="1"/>
  <c r="P668" i="1"/>
  <c r="AP667" i="1"/>
  <c r="AL667" i="1"/>
  <c r="AI667" i="1"/>
  <c r="AB667" i="1"/>
  <c r="AA667" i="1"/>
  <c r="Y667" i="1"/>
  <c r="X667" i="1"/>
  <c r="W667" i="1"/>
  <c r="V667" i="1"/>
  <c r="U667" i="1"/>
  <c r="T667" i="1"/>
  <c r="S667" i="1"/>
  <c r="R667" i="1"/>
  <c r="Q667" i="1"/>
  <c r="P667" i="1"/>
  <c r="AP666" i="1"/>
  <c r="AL666" i="1"/>
  <c r="AI666" i="1"/>
  <c r="AB666" i="1"/>
  <c r="AA666" i="1"/>
  <c r="Y666" i="1"/>
  <c r="X666" i="1"/>
  <c r="W666" i="1"/>
  <c r="V666" i="1"/>
  <c r="U666" i="1"/>
  <c r="T666" i="1"/>
  <c r="S666" i="1"/>
  <c r="R666" i="1"/>
  <c r="Q666" i="1"/>
  <c r="P666" i="1"/>
  <c r="AP665" i="1"/>
  <c r="AL665" i="1"/>
  <c r="AI665" i="1"/>
  <c r="AB665" i="1"/>
  <c r="AA665" i="1"/>
  <c r="Y665" i="1"/>
  <c r="X665" i="1"/>
  <c r="W665" i="1"/>
  <c r="V665" i="1"/>
  <c r="U665" i="1"/>
  <c r="T665" i="1"/>
  <c r="S665" i="1"/>
  <c r="R665" i="1"/>
  <c r="Q665" i="1"/>
  <c r="P665" i="1"/>
  <c r="AP664" i="1"/>
  <c r="AL664" i="1"/>
  <c r="AI664" i="1"/>
  <c r="AB664" i="1"/>
  <c r="AA664" i="1"/>
  <c r="Y664" i="1"/>
  <c r="X664" i="1"/>
  <c r="W664" i="1"/>
  <c r="V664" i="1"/>
  <c r="U664" i="1"/>
  <c r="T664" i="1"/>
  <c r="S664" i="1"/>
  <c r="R664" i="1"/>
  <c r="Q664" i="1"/>
  <c r="P664" i="1"/>
  <c r="AP663" i="1"/>
  <c r="AL663" i="1"/>
  <c r="AI663" i="1"/>
  <c r="AB663" i="1"/>
  <c r="AA663" i="1"/>
  <c r="Y663" i="1"/>
  <c r="X663" i="1"/>
  <c r="W663" i="1"/>
  <c r="V663" i="1"/>
  <c r="U663" i="1"/>
  <c r="T663" i="1"/>
  <c r="S663" i="1"/>
  <c r="R663" i="1"/>
  <c r="Q663" i="1"/>
  <c r="P663" i="1"/>
  <c r="AP662" i="1"/>
  <c r="AL662" i="1"/>
  <c r="AI662" i="1"/>
  <c r="AB662" i="1"/>
  <c r="AA662" i="1"/>
  <c r="Y662" i="1"/>
  <c r="X662" i="1"/>
  <c r="W662" i="1"/>
  <c r="V662" i="1"/>
  <c r="U662" i="1"/>
  <c r="T662" i="1"/>
  <c r="S662" i="1"/>
  <c r="R662" i="1"/>
  <c r="Q662" i="1"/>
  <c r="P662" i="1"/>
  <c r="AP661" i="1"/>
  <c r="AL661" i="1"/>
  <c r="AI661" i="1"/>
  <c r="AB661" i="1"/>
  <c r="AA661" i="1"/>
  <c r="Y661" i="1"/>
  <c r="X661" i="1"/>
  <c r="W661" i="1"/>
  <c r="V661" i="1"/>
  <c r="U661" i="1"/>
  <c r="T661" i="1"/>
  <c r="S661" i="1"/>
  <c r="R661" i="1"/>
  <c r="Q661" i="1"/>
  <c r="P661" i="1"/>
  <c r="AP660" i="1"/>
  <c r="AL660" i="1"/>
  <c r="AI660" i="1"/>
  <c r="AB660" i="1"/>
  <c r="AA660" i="1"/>
  <c r="Y660" i="1"/>
  <c r="X660" i="1"/>
  <c r="W660" i="1"/>
  <c r="V660" i="1"/>
  <c r="U660" i="1"/>
  <c r="T660" i="1"/>
  <c r="S660" i="1"/>
  <c r="R660" i="1"/>
  <c r="Q660" i="1"/>
  <c r="P660" i="1"/>
  <c r="AP659" i="1"/>
  <c r="AL659" i="1"/>
  <c r="AI659" i="1"/>
  <c r="AB659" i="1"/>
  <c r="AA659" i="1"/>
  <c r="Y659" i="1"/>
  <c r="X659" i="1"/>
  <c r="W659" i="1"/>
  <c r="V659" i="1"/>
  <c r="U659" i="1"/>
  <c r="T659" i="1"/>
  <c r="S659" i="1"/>
  <c r="R659" i="1"/>
  <c r="Q659" i="1"/>
  <c r="P659" i="1"/>
  <c r="AP658" i="1"/>
  <c r="AL658" i="1"/>
  <c r="AI658" i="1"/>
  <c r="AB658" i="1"/>
  <c r="AA658" i="1"/>
  <c r="Y658" i="1"/>
  <c r="X658" i="1"/>
  <c r="W658" i="1"/>
  <c r="V658" i="1"/>
  <c r="U658" i="1"/>
  <c r="T658" i="1"/>
  <c r="S658" i="1"/>
  <c r="R658" i="1"/>
  <c r="Q658" i="1"/>
  <c r="P658" i="1"/>
  <c r="AP657" i="1"/>
  <c r="AL657" i="1"/>
  <c r="AI657" i="1"/>
  <c r="AB657" i="1"/>
  <c r="AA657" i="1"/>
  <c r="Y657" i="1"/>
  <c r="X657" i="1"/>
  <c r="W657" i="1"/>
  <c r="V657" i="1"/>
  <c r="U657" i="1"/>
  <c r="T657" i="1"/>
  <c r="S657" i="1"/>
  <c r="R657" i="1"/>
  <c r="Q657" i="1"/>
  <c r="P657" i="1"/>
  <c r="AP656" i="1"/>
  <c r="AL656" i="1"/>
  <c r="AI656" i="1"/>
  <c r="AB656" i="1"/>
  <c r="AA656" i="1"/>
  <c r="Y656" i="1"/>
  <c r="X656" i="1"/>
  <c r="W656" i="1"/>
  <c r="V656" i="1"/>
  <c r="U656" i="1"/>
  <c r="T656" i="1"/>
  <c r="S656" i="1"/>
  <c r="R656" i="1"/>
  <c r="Q656" i="1"/>
  <c r="P656" i="1"/>
  <c r="AP655" i="1"/>
  <c r="AL655" i="1"/>
  <c r="AI655" i="1"/>
  <c r="AB655" i="1"/>
  <c r="AA655" i="1"/>
  <c r="Y655" i="1"/>
  <c r="X655" i="1"/>
  <c r="W655" i="1"/>
  <c r="V655" i="1"/>
  <c r="U655" i="1"/>
  <c r="T655" i="1"/>
  <c r="S655" i="1"/>
  <c r="R655" i="1"/>
  <c r="Q655" i="1"/>
  <c r="P655" i="1"/>
  <c r="AP654" i="1"/>
  <c r="AL654" i="1"/>
  <c r="AI654" i="1"/>
  <c r="AB654" i="1"/>
  <c r="AA654" i="1"/>
  <c r="Y654" i="1"/>
  <c r="X654" i="1"/>
  <c r="W654" i="1"/>
  <c r="V654" i="1"/>
  <c r="U654" i="1"/>
  <c r="T654" i="1"/>
  <c r="S654" i="1"/>
  <c r="R654" i="1"/>
  <c r="Q654" i="1"/>
  <c r="P654" i="1"/>
  <c r="AP653" i="1"/>
  <c r="AL653" i="1"/>
  <c r="AI653" i="1"/>
  <c r="AB653" i="1"/>
  <c r="AA653" i="1"/>
  <c r="Y653" i="1"/>
  <c r="X653" i="1"/>
  <c r="W653" i="1"/>
  <c r="V653" i="1"/>
  <c r="U653" i="1"/>
  <c r="T653" i="1"/>
  <c r="S653" i="1"/>
  <c r="R653" i="1"/>
  <c r="Q653" i="1"/>
  <c r="P653" i="1"/>
  <c r="AP652" i="1"/>
  <c r="AL652" i="1"/>
  <c r="AI652" i="1"/>
  <c r="AB652" i="1"/>
  <c r="AA652" i="1"/>
  <c r="Y652" i="1"/>
  <c r="X652" i="1"/>
  <c r="W652" i="1"/>
  <c r="V652" i="1"/>
  <c r="U652" i="1"/>
  <c r="T652" i="1"/>
  <c r="S652" i="1"/>
  <c r="R652" i="1"/>
  <c r="Q652" i="1"/>
  <c r="P652" i="1"/>
  <c r="AP651" i="1"/>
  <c r="AL651" i="1"/>
  <c r="AI651" i="1"/>
  <c r="AB651" i="1"/>
  <c r="AA651" i="1"/>
  <c r="Y651" i="1"/>
  <c r="X651" i="1"/>
  <c r="W651" i="1"/>
  <c r="V651" i="1"/>
  <c r="U651" i="1"/>
  <c r="T651" i="1"/>
  <c r="S651" i="1"/>
  <c r="R651" i="1"/>
  <c r="Q651" i="1"/>
  <c r="P651" i="1"/>
  <c r="AP650" i="1"/>
  <c r="AL650" i="1"/>
  <c r="AI650" i="1"/>
  <c r="AB650" i="1"/>
  <c r="AA650" i="1"/>
  <c r="Y650" i="1"/>
  <c r="X650" i="1"/>
  <c r="W650" i="1"/>
  <c r="V650" i="1"/>
  <c r="U650" i="1"/>
  <c r="T650" i="1"/>
  <c r="S650" i="1"/>
  <c r="R650" i="1"/>
  <c r="Q650" i="1"/>
  <c r="P650" i="1"/>
  <c r="AP649" i="1"/>
  <c r="AL649" i="1"/>
  <c r="AI649" i="1"/>
  <c r="AB649" i="1"/>
  <c r="AA649" i="1"/>
  <c r="Y649" i="1"/>
  <c r="X649" i="1"/>
  <c r="W649" i="1"/>
  <c r="V649" i="1"/>
  <c r="U649" i="1"/>
  <c r="T649" i="1"/>
  <c r="S649" i="1"/>
  <c r="R649" i="1"/>
  <c r="Q649" i="1"/>
  <c r="P649" i="1"/>
  <c r="AP648" i="1"/>
  <c r="AL648" i="1"/>
  <c r="AI648" i="1"/>
  <c r="AB648" i="1"/>
  <c r="AA648" i="1"/>
  <c r="Y648" i="1"/>
  <c r="X648" i="1"/>
  <c r="W648" i="1"/>
  <c r="V648" i="1"/>
  <c r="U648" i="1"/>
  <c r="T648" i="1"/>
  <c r="S648" i="1"/>
  <c r="R648" i="1"/>
  <c r="Q648" i="1"/>
  <c r="P648" i="1"/>
  <c r="AP647" i="1"/>
  <c r="AL647" i="1"/>
  <c r="AI647" i="1"/>
  <c r="AB647" i="1"/>
  <c r="AA647" i="1"/>
  <c r="Y647" i="1"/>
  <c r="X647" i="1"/>
  <c r="W647" i="1"/>
  <c r="V647" i="1"/>
  <c r="U647" i="1"/>
  <c r="T647" i="1"/>
  <c r="S647" i="1"/>
  <c r="R647" i="1"/>
  <c r="Q647" i="1"/>
  <c r="P647" i="1"/>
  <c r="AP646" i="1"/>
  <c r="AL646" i="1"/>
  <c r="AI646" i="1"/>
  <c r="AB646" i="1"/>
  <c r="AA646" i="1"/>
  <c r="Y646" i="1"/>
  <c r="X646" i="1"/>
  <c r="W646" i="1"/>
  <c r="V646" i="1"/>
  <c r="U646" i="1"/>
  <c r="T646" i="1"/>
  <c r="S646" i="1"/>
  <c r="R646" i="1"/>
  <c r="Q646" i="1"/>
  <c r="P646" i="1"/>
  <c r="AP645" i="1"/>
  <c r="AL645" i="1"/>
  <c r="AI645" i="1"/>
  <c r="AB645" i="1"/>
  <c r="AA645" i="1"/>
  <c r="Y645" i="1"/>
  <c r="X645" i="1"/>
  <c r="W645" i="1"/>
  <c r="V645" i="1"/>
  <c r="U645" i="1"/>
  <c r="T645" i="1"/>
  <c r="S645" i="1"/>
  <c r="R645" i="1"/>
  <c r="Q645" i="1"/>
  <c r="P645" i="1"/>
  <c r="AP644" i="1"/>
  <c r="AL644" i="1"/>
  <c r="AI644" i="1"/>
  <c r="AB644" i="1"/>
  <c r="AA644" i="1"/>
  <c r="Y644" i="1"/>
  <c r="X644" i="1"/>
  <c r="W644" i="1"/>
  <c r="V644" i="1"/>
  <c r="U644" i="1"/>
  <c r="T644" i="1"/>
  <c r="S644" i="1"/>
  <c r="R644" i="1"/>
  <c r="Q644" i="1"/>
  <c r="P644" i="1"/>
  <c r="AP643" i="1"/>
  <c r="AL643" i="1"/>
  <c r="AI643" i="1"/>
  <c r="AB643" i="1"/>
  <c r="AA643" i="1"/>
  <c r="Y643" i="1"/>
  <c r="X643" i="1"/>
  <c r="W643" i="1"/>
  <c r="V643" i="1"/>
  <c r="U643" i="1"/>
  <c r="T643" i="1"/>
  <c r="S643" i="1"/>
  <c r="R643" i="1"/>
  <c r="Q643" i="1"/>
  <c r="P643" i="1"/>
  <c r="AP642" i="1"/>
  <c r="AL642" i="1"/>
  <c r="AI642" i="1"/>
  <c r="AB642" i="1"/>
  <c r="AA642" i="1"/>
  <c r="Y642" i="1"/>
  <c r="X642" i="1"/>
  <c r="W642" i="1"/>
  <c r="V642" i="1"/>
  <c r="U642" i="1"/>
  <c r="T642" i="1"/>
  <c r="S642" i="1"/>
  <c r="R642" i="1"/>
  <c r="Q642" i="1"/>
  <c r="P642" i="1"/>
  <c r="AP641" i="1"/>
  <c r="AL641" i="1"/>
  <c r="AI641" i="1"/>
  <c r="AB641" i="1"/>
  <c r="AA641" i="1"/>
  <c r="Y641" i="1"/>
  <c r="X641" i="1"/>
  <c r="W641" i="1"/>
  <c r="V641" i="1"/>
  <c r="U641" i="1"/>
  <c r="T641" i="1"/>
  <c r="S641" i="1"/>
  <c r="R641" i="1"/>
  <c r="Q641" i="1"/>
  <c r="P641" i="1"/>
  <c r="AP640" i="1"/>
  <c r="AL640" i="1"/>
  <c r="AI640" i="1"/>
  <c r="AB640" i="1"/>
  <c r="AA640" i="1"/>
  <c r="Y640" i="1"/>
  <c r="X640" i="1"/>
  <c r="W640" i="1"/>
  <c r="V640" i="1"/>
  <c r="U640" i="1"/>
  <c r="T640" i="1"/>
  <c r="S640" i="1"/>
  <c r="R640" i="1"/>
  <c r="Q640" i="1"/>
  <c r="P640" i="1"/>
  <c r="AP639" i="1"/>
  <c r="AL639" i="1"/>
  <c r="AI639" i="1"/>
  <c r="AB639" i="1"/>
  <c r="AA639" i="1"/>
  <c r="Y639" i="1"/>
  <c r="X639" i="1"/>
  <c r="W639" i="1"/>
  <c r="V639" i="1"/>
  <c r="U639" i="1"/>
  <c r="T639" i="1"/>
  <c r="S639" i="1"/>
  <c r="R639" i="1"/>
  <c r="Q639" i="1"/>
  <c r="P639" i="1"/>
  <c r="AP638" i="1"/>
  <c r="AL638" i="1"/>
  <c r="AI638" i="1"/>
  <c r="AB638" i="1"/>
  <c r="AA638" i="1"/>
  <c r="Y638" i="1"/>
  <c r="X638" i="1"/>
  <c r="W638" i="1"/>
  <c r="V638" i="1"/>
  <c r="U638" i="1"/>
  <c r="T638" i="1"/>
  <c r="S638" i="1"/>
  <c r="R638" i="1"/>
  <c r="Q638" i="1"/>
  <c r="P638" i="1"/>
  <c r="AP637" i="1"/>
  <c r="AL637" i="1"/>
  <c r="AI637" i="1"/>
  <c r="AB637" i="1"/>
  <c r="AA637" i="1"/>
  <c r="Y637" i="1"/>
  <c r="X637" i="1"/>
  <c r="W637" i="1"/>
  <c r="V637" i="1"/>
  <c r="U637" i="1"/>
  <c r="T637" i="1"/>
  <c r="S637" i="1"/>
  <c r="R637" i="1"/>
  <c r="Q637" i="1"/>
  <c r="P637" i="1"/>
  <c r="AP636" i="1"/>
  <c r="AL636" i="1"/>
  <c r="AI636" i="1"/>
  <c r="AB636" i="1"/>
  <c r="AA636" i="1"/>
  <c r="Y636" i="1"/>
  <c r="X636" i="1"/>
  <c r="W636" i="1"/>
  <c r="V636" i="1"/>
  <c r="U636" i="1"/>
  <c r="T636" i="1"/>
  <c r="S636" i="1"/>
  <c r="R636" i="1"/>
  <c r="Q636" i="1"/>
  <c r="P636" i="1"/>
  <c r="AP635" i="1"/>
  <c r="AL635" i="1"/>
  <c r="AI635" i="1"/>
  <c r="AB635" i="1"/>
  <c r="AA635" i="1"/>
  <c r="Y635" i="1"/>
  <c r="X635" i="1"/>
  <c r="W635" i="1"/>
  <c r="V635" i="1"/>
  <c r="U635" i="1"/>
  <c r="T635" i="1"/>
  <c r="S635" i="1"/>
  <c r="R635" i="1"/>
  <c r="Q635" i="1"/>
  <c r="P635" i="1"/>
  <c r="AP634" i="1"/>
  <c r="AL634" i="1"/>
  <c r="AI634" i="1"/>
  <c r="AB634" i="1"/>
  <c r="AA634" i="1"/>
  <c r="Y634" i="1"/>
  <c r="X634" i="1"/>
  <c r="W634" i="1"/>
  <c r="V634" i="1"/>
  <c r="U634" i="1"/>
  <c r="T634" i="1"/>
  <c r="S634" i="1"/>
  <c r="R634" i="1"/>
  <c r="Q634" i="1"/>
  <c r="P634" i="1"/>
  <c r="AP633" i="1"/>
  <c r="AL633" i="1"/>
  <c r="AI633" i="1"/>
  <c r="AB633" i="1"/>
  <c r="AA633" i="1"/>
  <c r="Y633" i="1"/>
  <c r="X633" i="1"/>
  <c r="W633" i="1"/>
  <c r="V633" i="1"/>
  <c r="U633" i="1"/>
  <c r="T633" i="1"/>
  <c r="S633" i="1"/>
  <c r="R633" i="1"/>
  <c r="Q633" i="1"/>
  <c r="P633" i="1"/>
  <c r="AP632" i="1"/>
  <c r="AL632" i="1"/>
  <c r="AI632" i="1"/>
  <c r="AB632" i="1"/>
  <c r="AA632" i="1"/>
  <c r="Y632" i="1"/>
  <c r="X632" i="1"/>
  <c r="W632" i="1"/>
  <c r="V632" i="1"/>
  <c r="U632" i="1"/>
  <c r="T632" i="1"/>
  <c r="S632" i="1"/>
  <c r="R632" i="1"/>
  <c r="Q632" i="1"/>
  <c r="P632" i="1"/>
  <c r="AP631" i="1"/>
  <c r="AL631" i="1"/>
  <c r="AI631" i="1"/>
  <c r="AB631" i="1"/>
  <c r="AA631" i="1"/>
  <c r="Y631" i="1"/>
  <c r="X631" i="1"/>
  <c r="W631" i="1"/>
  <c r="V631" i="1"/>
  <c r="U631" i="1"/>
  <c r="T631" i="1"/>
  <c r="S631" i="1"/>
  <c r="R631" i="1"/>
  <c r="Q631" i="1"/>
  <c r="P631" i="1"/>
  <c r="AP630" i="1"/>
  <c r="AL630" i="1"/>
  <c r="AI630" i="1"/>
  <c r="AB630" i="1"/>
  <c r="AA630" i="1"/>
  <c r="Y630" i="1"/>
  <c r="X630" i="1"/>
  <c r="W630" i="1"/>
  <c r="V630" i="1"/>
  <c r="U630" i="1"/>
  <c r="T630" i="1"/>
  <c r="S630" i="1"/>
  <c r="R630" i="1"/>
  <c r="Q630" i="1"/>
  <c r="P630" i="1"/>
  <c r="AP629" i="1"/>
  <c r="AL629" i="1"/>
  <c r="AI629" i="1"/>
  <c r="AB629" i="1"/>
  <c r="AA629" i="1"/>
  <c r="Y629" i="1"/>
  <c r="X629" i="1"/>
  <c r="W629" i="1"/>
  <c r="V629" i="1"/>
  <c r="U629" i="1"/>
  <c r="T629" i="1"/>
  <c r="S629" i="1"/>
  <c r="R629" i="1"/>
  <c r="Q629" i="1"/>
  <c r="P629" i="1"/>
  <c r="AP628" i="1"/>
  <c r="AL628" i="1"/>
  <c r="AI628" i="1"/>
  <c r="AB628" i="1"/>
  <c r="AA628" i="1"/>
  <c r="Y628" i="1"/>
  <c r="X628" i="1"/>
  <c r="W628" i="1"/>
  <c r="V628" i="1"/>
  <c r="U628" i="1"/>
  <c r="T628" i="1"/>
  <c r="S628" i="1"/>
  <c r="R628" i="1"/>
  <c r="Q628" i="1"/>
  <c r="P628" i="1"/>
  <c r="AP627" i="1"/>
  <c r="AL627" i="1"/>
  <c r="AI627" i="1"/>
  <c r="AB627" i="1"/>
  <c r="AA627" i="1"/>
  <c r="Y627" i="1"/>
  <c r="X627" i="1"/>
  <c r="W627" i="1"/>
  <c r="V627" i="1"/>
  <c r="U627" i="1"/>
  <c r="T627" i="1"/>
  <c r="S627" i="1"/>
  <c r="R627" i="1"/>
  <c r="Q627" i="1"/>
  <c r="P627" i="1"/>
  <c r="AP626" i="1"/>
  <c r="AL626" i="1"/>
  <c r="AI626" i="1"/>
  <c r="AB626" i="1"/>
  <c r="AA626" i="1"/>
  <c r="Y626" i="1"/>
  <c r="X626" i="1"/>
  <c r="W626" i="1"/>
  <c r="V626" i="1"/>
  <c r="U626" i="1"/>
  <c r="T626" i="1"/>
  <c r="S626" i="1"/>
  <c r="R626" i="1"/>
  <c r="Q626" i="1"/>
  <c r="P626" i="1"/>
  <c r="AP625" i="1"/>
  <c r="AL625" i="1"/>
  <c r="AI625" i="1"/>
  <c r="AB625" i="1"/>
  <c r="AA625" i="1"/>
  <c r="Y625" i="1"/>
  <c r="X625" i="1"/>
  <c r="W625" i="1"/>
  <c r="V625" i="1"/>
  <c r="U625" i="1"/>
  <c r="T625" i="1"/>
  <c r="S625" i="1"/>
  <c r="R625" i="1"/>
  <c r="Q625" i="1"/>
  <c r="P625" i="1"/>
  <c r="AP624" i="1"/>
  <c r="AL624" i="1"/>
  <c r="AI624" i="1"/>
  <c r="AB624" i="1"/>
  <c r="AA624" i="1"/>
  <c r="Y624" i="1"/>
  <c r="X624" i="1"/>
  <c r="W624" i="1"/>
  <c r="V624" i="1"/>
  <c r="U624" i="1"/>
  <c r="T624" i="1"/>
  <c r="S624" i="1"/>
  <c r="R624" i="1"/>
  <c r="Q624" i="1"/>
  <c r="P624" i="1"/>
  <c r="AP623" i="1"/>
  <c r="AL623" i="1"/>
  <c r="AI623" i="1"/>
  <c r="AB623" i="1"/>
  <c r="AA623" i="1"/>
  <c r="Y623" i="1"/>
  <c r="X623" i="1"/>
  <c r="W623" i="1"/>
  <c r="V623" i="1"/>
  <c r="U623" i="1"/>
  <c r="T623" i="1"/>
  <c r="S623" i="1"/>
  <c r="R623" i="1"/>
  <c r="Q623" i="1"/>
  <c r="P623" i="1"/>
  <c r="AP622" i="1"/>
  <c r="AL622" i="1"/>
  <c r="AI622" i="1"/>
  <c r="AB622" i="1"/>
  <c r="AA622" i="1"/>
  <c r="Y622" i="1"/>
  <c r="X622" i="1"/>
  <c r="W622" i="1"/>
  <c r="V622" i="1"/>
  <c r="U622" i="1"/>
  <c r="T622" i="1"/>
  <c r="S622" i="1"/>
  <c r="R622" i="1"/>
  <c r="Q622" i="1"/>
  <c r="P622" i="1"/>
  <c r="AP621" i="1"/>
  <c r="AL621" i="1"/>
  <c r="AI621" i="1"/>
  <c r="AB621" i="1"/>
  <c r="AA621" i="1"/>
  <c r="Y621" i="1"/>
  <c r="X621" i="1"/>
  <c r="W621" i="1"/>
  <c r="V621" i="1"/>
  <c r="U621" i="1"/>
  <c r="T621" i="1"/>
  <c r="S621" i="1"/>
  <c r="R621" i="1"/>
  <c r="Q621" i="1"/>
  <c r="P621" i="1"/>
  <c r="AP620" i="1"/>
  <c r="AL620" i="1"/>
  <c r="AI620" i="1"/>
  <c r="AB620" i="1"/>
  <c r="AA620" i="1"/>
  <c r="Y620" i="1"/>
  <c r="X620" i="1"/>
  <c r="W620" i="1"/>
  <c r="V620" i="1"/>
  <c r="U620" i="1"/>
  <c r="T620" i="1"/>
  <c r="S620" i="1"/>
  <c r="R620" i="1"/>
  <c r="Q620" i="1"/>
  <c r="P620" i="1"/>
  <c r="AP619" i="1"/>
  <c r="AL619" i="1"/>
  <c r="AI619" i="1"/>
  <c r="AB619" i="1"/>
  <c r="AA619" i="1"/>
  <c r="Y619" i="1"/>
  <c r="X619" i="1"/>
  <c r="W619" i="1"/>
  <c r="V619" i="1"/>
  <c r="U619" i="1"/>
  <c r="T619" i="1"/>
  <c r="S619" i="1"/>
  <c r="R619" i="1"/>
  <c r="Q619" i="1"/>
  <c r="P619" i="1"/>
  <c r="AP618" i="1"/>
  <c r="AL618" i="1"/>
  <c r="AI618" i="1"/>
  <c r="AB618" i="1"/>
  <c r="AA618" i="1"/>
  <c r="Y618" i="1"/>
  <c r="X618" i="1"/>
  <c r="W618" i="1"/>
  <c r="V618" i="1"/>
  <c r="U618" i="1"/>
  <c r="T618" i="1"/>
  <c r="S618" i="1"/>
  <c r="R618" i="1"/>
  <c r="Q618" i="1"/>
  <c r="P618" i="1"/>
  <c r="AP617" i="1"/>
  <c r="AL617" i="1"/>
  <c r="AI617" i="1"/>
  <c r="AB617" i="1"/>
  <c r="AA617" i="1"/>
  <c r="Y617" i="1"/>
  <c r="X617" i="1"/>
  <c r="W617" i="1"/>
  <c r="V617" i="1"/>
  <c r="U617" i="1"/>
  <c r="T617" i="1"/>
  <c r="S617" i="1"/>
  <c r="R617" i="1"/>
  <c r="Q617" i="1"/>
  <c r="P617" i="1"/>
  <c r="AP616" i="1"/>
  <c r="AL616" i="1"/>
  <c r="AI616" i="1"/>
  <c r="AB616" i="1"/>
  <c r="AA616" i="1"/>
  <c r="Y616" i="1"/>
  <c r="X616" i="1"/>
  <c r="W616" i="1"/>
  <c r="V616" i="1"/>
  <c r="U616" i="1"/>
  <c r="T616" i="1"/>
  <c r="S616" i="1"/>
  <c r="R616" i="1"/>
  <c r="Q616" i="1"/>
  <c r="P616" i="1"/>
  <c r="AP615" i="1"/>
  <c r="AL615" i="1"/>
  <c r="AI615" i="1"/>
  <c r="AB615" i="1"/>
  <c r="AA615" i="1"/>
  <c r="Y615" i="1"/>
  <c r="X615" i="1"/>
  <c r="W615" i="1"/>
  <c r="V615" i="1"/>
  <c r="U615" i="1"/>
  <c r="T615" i="1"/>
  <c r="S615" i="1"/>
  <c r="R615" i="1"/>
  <c r="Q615" i="1"/>
  <c r="P615" i="1"/>
  <c r="AP614" i="1"/>
  <c r="AL614" i="1"/>
  <c r="AI614" i="1"/>
  <c r="AB614" i="1"/>
  <c r="AA614" i="1"/>
  <c r="Y614" i="1"/>
  <c r="X614" i="1"/>
  <c r="W614" i="1"/>
  <c r="V614" i="1"/>
  <c r="U614" i="1"/>
  <c r="T614" i="1"/>
  <c r="S614" i="1"/>
  <c r="R614" i="1"/>
  <c r="Q614" i="1"/>
  <c r="P614" i="1"/>
  <c r="AP613" i="1"/>
  <c r="AL613" i="1"/>
  <c r="AI613" i="1"/>
  <c r="AB613" i="1"/>
  <c r="AA613" i="1"/>
  <c r="Y613" i="1"/>
  <c r="X613" i="1"/>
  <c r="W613" i="1"/>
  <c r="V613" i="1"/>
  <c r="U613" i="1"/>
  <c r="T613" i="1"/>
  <c r="S613" i="1"/>
  <c r="R613" i="1"/>
  <c r="Q613" i="1"/>
  <c r="P613" i="1"/>
  <c r="AP612" i="1"/>
  <c r="AL612" i="1"/>
  <c r="AI612" i="1"/>
  <c r="AB612" i="1"/>
  <c r="AA612" i="1"/>
  <c r="Y612" i="1"/>
  <c r="X612" i="1"/>
  <c r="W612" i="1"/>
  <c r="V612" i="1"/>
  <c r="U612" i="1"/>
  <c r="T612" i="1"/>
  <c r="S612" i="1"/>
  <c r="R612" i="1"/>
  <c r="Q612" i="1"/>
  <c r="P612" i="1"/>
  <c r="AP611" i="1"/>
  <c r="AL611" i="1"/>
  <c r="AI611" i="1"/>
  <c r="AB611" i="1"/>
  <c r="AA611" i="1"/>
  <c r="Y611" i="1"/>
  <c r="X611" i="1"/>
  <c r="W611" i="1"/>
  <c r="V611" i="1"/>
  <c r="U611" i="1"/>
  <c r="T611" i="1"/>
  <c r="S611" i="1"/>
  <c r="R611" i="1"/>
  <c r="Q611" i="1"/>
  <c r="P611" i="1"/>
  <c r="AP610" i="1"/>
  <c r="AL610" i="1"/>
  <c r="AI610" i="1"/>
  <c r="AB610" i="1"/>
  <c r="AA610" i="1"/>
  <c r="Y610" i="1"/>
  <c r="X610" i="1"/>
  <c r="W610" i="1"/>
  <c r="V610" i="1"/>
  <c r="U610" i="1"/>
  <c r="T610" i="1"/>
  <c r="S610" i="1"/>
  <c r="R610" i="1"/>
  <c r="Q610" i="1"/>
  <c r="P610" i="1"/>
  <c r="AP609" i="1"/>
  <c r="AL609" i="1"/>
  <c r="AI609" i="1"/>
  <c r="AB609" i="1"/>
  <c r="AA609" i="1"/>
  <c r="Y609" i="1"/>
  <c r="X609" i="1"/>
  <c r="W609" i="1"/>
  <c r="V609" i="1"/>
  <c r="U609" i="1"/>
  <c r="T609" i="1"/>
  <c r="S609" i="1"/>
  <c r="R609" i="1"/>
  <c r="Q609" i="1"/>
  <c r="P609" i="1"/>
  <c r="AP608" i="1"/>
  <c r="AL608" i="1"/>
  <c r="AI608" i="1"/>
  <c r="AB608" i="1"/>
  <c r="AA608" i="1"/>
  <c r="Y608" i="1"/>
  <c r="X608" i="1"/>
  <c r="W608" i="1"/>
  <c r="V608" i="1"/>
  <c r="U608" i="1"/>
  <c r="T608" i="1"/>
  <c r="S608" i="1"/>
  <c r="R608" i="1"/>
  <c r="Q608" i="1"/>
  <c r="P608" i="1"/>
  <c r="AP607" i="1"/>
  <c r="AL607" i="1"/>
  <c r="AI607" i="1"/>
  <c r="AB607" i="1"/>
  <c r="AA607" i="1"/>
  <c r="Y607" i="1"/>
  <c r="X607" i="1"/>
  <c r="W607" i="1"/>
  <c r="V607" i="1"/>
  <c r="U607" i="1"/>
  <c r="T607" i="1"/>
  <c r="S607" i="1"/>
  <c r="R607" i="1"/>
  <c r="Q607" i="1"/>
  <c r="P607" i="1"/>
  <c r="AP606" i="1"/>
  <c r="AL606" i="1"/>
  <c r="AI606" i="1"/>
  <c r="AB606" i="1"/>
  <c r="AA606" i="1"/>
  <c r="Y606" i="1"/>
  <c r="X606" i="1"/>
  <c r="W606" i="1"/>
  <c r="V606" i="1"/>
  <c r="U606" i="1"/>
  <c r="T606" i="1"/>
  <c r="S606" i="1"/>
  <c r="R606" i="1"/>
  <c r="Q606" i="1"/>
  <c r="P606" i="1"/>
  <c r="AP605" i="1"/>
  <c r="AL605" i="1"/>
  <c r="AI605" i="1"/>
  <c r="AB605" i="1"/>
  <c r="AA605" i="1"/>
  <c r="Y605" i="1"/>
  <c r="X605" i="1"/>
  <c r="W605" i="1"/>
  <c r="V605" i="1"/>
  <c r="U605" i="1"/>
  <c r="T605" i="1"/>
  <c r="S605" i="1"/>
  <c r="R605" i="1"/>
  <c r="Q605" i="1"/>
  <c r="P605" i="1"/>
  <c r="AP604" i="1"/>
  <c r="AL604" i="1"/>
  <c r="AI604" i="1"/>
  <c r="AB604" i="1"/>
  <c r="AA604" i="1"/>
  <c r="Y604" i="1"/>
  <c r="X604" i="1"/>
  <c r="W604" i="1"/>
  <c r="V604" i="1"/>
  <c r="U604" i="1"/>
  <c r="T604" i="1"/>
  <c r="S604" i="1"/>
  <c r="R604" i="1"/>
  <c r="Q604" i="1"/>
  <c r="P604" i="1"/>
  <c r="AP603" i="1"/>
  <c r="AL603" i="1"/>
  <c r="AI603" i="1"/>
  <c r="AB603" i="1"/>
  <c r="AA603" i="1"/>
  <c r="Y603" i="1"/>
  <c r="X603" i="1"/>
  <c r="W603" i="1"/>
  <c r="V603" i="1"/>
  <c r="U603" i="1"/>
  <c r="T603" i="1"/>
  <c r="S603" i="1"/>
  <c r="R603" i="1"/>
  <c r="Q603" i="1"/>
  <c r="P603" i="1"/>
  <c r="AP602" i="1"/>
  <c r="AL602" i="1"/>
  <c r="AI602" i="1"/>
  <c r="AB602" i="1"/>
  <c r="AA602" i="1"/>
  <c r="Y602" i="1"/>
  <c r="X602" i="1"/>
  <c r="W602" i="1"/>
  <c r="V602" i="1"/>
  <c r="U602" i="1"/>
  <c r="T602" i="1"/>
  <c r="S602" i="1"/>
  <c r="R602" i="1"/>
  <c r="Q602" i="1"/>
  <c r="P602" i="1"/>
  <c r="AP601" i="1"/>
  <c r="AL601" i="1"/>
  <c r="AI601" i="1"/>
  <c r="AB601" i="1"/>
  <c r="AA601" i="1"/>
  <c r="Y601" i="1"/>
  <c r="X601" i="1"/>
  <c r="W601" i="1"/>
  <c r="V601" i="1"/>
  <c r="U601" i="1"/>
  <c r="T601" i="1"/>
  <c r="S601" i="1"/>
  <c r="R601" i="1"/>
  <c r="Q601" i="1"/>
  <c r="P601" i="1"/>
  <c r="AP600" i="1"/>
  <c r="AL600" i="1"/>
  <c r="AI600" i="1"/>
  <c r="AB600" i="1"/>
  <c r="AA600" i="1"/>
  <c r="Y600" i="1"/>
  <c r="X600" i="1"/>
  <c r="W600" i="1"/>
  <c r="V600" i="1"/>
  <c r="U600" i="1"/>
  <c r="T600" i="1"/>
  <c r="S600" i="1"/>
  <c r="R600" i="1"/>
  <c r="Q600" i="1"/>
  <c r="P600" i="1"/>
  <c r="AP599" i="1"/>
  <c r="AL599" i="1"/>
  <c r="AI599" i="1"/>
  <c r="AB599" i="1"/>
  <c r="AA599" i="1"/>
  <c r="Y599" i="1"/>
  <c r="X599" i="1"/>
  <c r="W599" i="1"/>
  <c r="V599" i="1"/>
  <c r="U599" i="1"/>
  <c r="T599" i="1"/>
  <c r="S599" i="1"/>
  <c r="R599" i="1"/>
  <c r="Q599" i="1"/>
  <c r="P599" i="1"/>
  <c r="AP598" i="1"/>
  <c r="AL598" i="1"/>
  <c r="AI598" i="1"/>
  <c r="AB598" i="1"/>
  <c r="AA598" i="1"/>
  <c r="Y598" i="1"/>
  <c r="X598" i="1"/>
  <c r="W598" i="1"/>
  <c r="V598" i="1"/>
  <c r="U598" i="1"/>
  <c r="T598" i="1"/>
  <c r="S598" i="1"/>
  <c r="R598" i="1"/>
  <c r="Q598" i="1"/>
  <c r="P598" i="1"/>
  <c r="AP597" i="1"/>
  <c r="AL597" i="1"/>
  <c r="AI597" i="1"/>
  <c r="AB597" i="1"/>
  <c r="AA597" i="1"/>
  <c r="Y597" i="1"/>
  <c r="M1836" i="2" s="1"/>
  <c r="X597" i="1"/>
  <c r="L1836" i="2" s="1"/>
  <c r="W597" i="1"/>
  <c r="V597" i="1"/>
  <c r="U597" i="1"/>
  <c r="T597" i="1"/>
  <c r="S597" i="1"/>
  <c r="R597" i="1"/>
  <c r="Q597" i="1"/>
  <c r="P597" i="1"/>
  <c r="AP596" i="1"/>
  <c r="AL596" i="1"/>
  <c r="AI596" i="1"/>
  <c r="AB596" i="1"/>
  <c r="AA596" i="1"/>
  <c r="Y596" i="1"/>
  <c r="X596" i="1"/>
  <c r="W596" i="1"/>
  <c r="V596" i="1"/>
  <c r="U596" i="1"/>
  <c r="T596" i="1"/>
  <c r="S596" i="1"/>
  <c r="R596" i="1"/>
  <c r="Q596" i="1"/>
  <c r="E1836" i="2" s="1"/>
  <c r="P596" i="1"/>
  <c r="D1836" i="2" s="1"/>
  <c r="AP595" i="1"/>
  <c r="AL595" i="1"/>
  <c r="AI595" i="1"/>
  <c r="AB595" i="1"/>
  <c r="AA595" i="1"/>
  <c r="Y595" i="1"/>
  <c r="X595" i="1"/>
  <c r="W595" i="1"/>
  <c r="V595" i="1"/>
  <c r="U595" i="1"/>
  <c r="T595" i="1"/>
  <c r="S595" i="1"/>
  <c r="R595" i="1"/>
  <c r="Q595" i="1"/>
  <c r="P595" i="1"/>
  <c r="AP594" i="1"/>
  <c r="AL594" i="1"/>
  <c r="AI594" i="1"/>
  <c r="AB594" i="1"/>
  <c r="AA594" i="1"/>
  <c r="Y594" i="1"/>
  <c r="X594" i="1"/>
  <c r="W594" i="1"/>
  <c r="V594" i="1"/>
  <c r="U594" i="1"/>
  <c r="T594" i="1"/>
  <c r="S594" i="1"/>
  <c r="R594" i="1"/>
  <c r="Q594" i="1"/>
  <c r="P594" i="1"/>
  <c r="AP593" i="1"/>
  <c r="AL593" i="1"/>
  <c r="AI593" i="1"/>
  <c r="AB593" i="1"/>
  <c r="AA593" i="1"/>
  <c r="Y593" i="1"/>
  <c r="X593" i="1"/>
  <c r="W593" i="1"/>
  <c r="V593" i="1"/>
  <c r="U593" i="1"/>
  <c r="T593" i="1"/>
  <c r="S593" i="1"/>
  <c r="R593" i="1"/>
  <c r="Q593" i="1"/>
  <c r="P593" i="1"/>
  <c r="AP592" i="1"/>
  <c r="AL592" i="1"/>
  <c r="AI592" i="1"/>
  <c r="AB592" i="1"/>
  <c r="AA592" i="1"/>
  <c r="Y592" i="1"/>
  <c r="X592" i="1"/>
  <c r="W592" i="1"/>
  <c r="V592" i="1"/>
  <c r="U592" i="1"/>
  <c r="T592" i="1"/>
  <c r="S592" i="1"/>
  <c r="R592" i="1"/>
  <c r="Q592" i="1"/>
  <c r="P592" i="1"/>
  <c r="AP591" i="1"/>
  <c r="AL591" i="1"/>
  <c r="AI591" i="1"/>
  <c r="AB591" i="1"/>
  <c r="AA591" i="1"/>
  <c r="Y591" i="1"/>
  <c r="X591" i="1"/>
  <c r="W591" i="1"/>
  <c r="V591" i="1"/>
  <c r="U591" i="1"/>
  <c r="T591" i="1"/>
  <c r="S591" i="1"/>
  <c r="R591" i="1"/>
  <c r="Q591" i="1"/>
  <c r="P591" i="1"/>
  <c r="AP590" i="1"/>
  <c r="AL590" i="1"/>
  <c r="AI590" i="1"/>
  <c r="AB590" i="1"/>
  <c r="AA590" i="1"/>
  <c r="Y590" i="1"/>
  <c r="X590" i="1"/>
  <c r="W590" i="1"/>
  <c r="V590" i="1"/>
  <c r="U590" i="1"/>
  <c r="T590" i="1"/>
  <c r="S590" i="1"/>
  <c r="R590" i="1"/>
  <c r="Q590" i="1"/>
  <c r="P590" i="1"/>
  <c r="AP589" i="1"/>
  <c r="AL589" i="1"/>
  <c r="AI589" i="1"/>
  <c r="AB589" i="1"/>
  <c r="AA589" i="1"/>
  <c r="Y589" i="1"/>
  <c r="X589" i="1"/>
  <c r="W589" i="1"/>
  <c r="V589" i="1"/>
  <c r="U589" i="1"/>
  <c r="T589" i="1"/>
  <c r="S589" i="1"/>
  <c r="R589" i="1"/>
  <c r="Q589" i="1"/>
  <c r="P589" i="1"/>
  <c r="AP588" i="1"/>
  <c r="AL588" i="1"/>
  <c r="AI588" i="1"/>
  <c r="AB588" i="1"/>
  <c r="AA588" i="1"/>
  <c r="Y588" i="1"/>
  <c r="X588" i="1"/>
  <c r="W588" i="1"/>
  <c r="V588" i="1"/>
  <c r="U588" i="1"/>
  <c r="T588" i="1"/>
  <c r="S588" i="1"/>
  <c r="R588" i="1"/>
  <c r="Q588" i="1"/>
  <c r="P588" i="1"/>
  <c r="AP587" i="1"/>
  <c r="AL587" i="1"/>
  <c r="AI587" i="1"/>
  <c r="AB587" i="1"/>
  <c r="AA587" i="1"/>
  <c r="Y587" i="1"/>
  <c r="X587" i="1"/>
  <c r="W587" i="1"/>
  <c r="V587" i="1"/>
  <c r="U587" i="1"/>
  <c r="T587" i="1"/>
  <c r="S587" i="1"/>
  <c r="R587" i="1"/>
  <c r="Q587" i="1"/>
  <c r="P587" i="1"/>
  <c r="AP586" i="1"/>
  <c r="AL586" i="1"/>
  <c r="AI586" i="1"/>
  <c r="AB586" i="1"/>
  <c r="AA586" i="1"/>
  <c r="Y586" i="1"/>
  <c r="X586" i="1"/>
  <c r="W586" i="1"/>
  <c r="V586" i="1"/>
  <c r="U586" i="1"/>
  <c r="T586" i="1"/>
  <c r="S586" i="1"/>
  <c r="R586" i="1"/>
  <c r="Q586" i="1"/>
  <c r="P586" i="1"/>
  <c r="AP585" i="1"/>
  <c r="AL585" i="1"/>
  <c r="AI585" i="1"/>
  <c r="AB585" i="1"/>
  <c r="AA585" i="1"/>
  <c r="Y585" i="1"/>
  <c r="X585" i="1"/>
  <c r="W585" i="1"/>
  <c r="V585" i="1"/>
  <c r="U585" i="1"/>
  <c r="T585" i="1"/>
  <c r="S585" i="1"/>
  <c r="R585" i="1"/>
  <c r="Q585" i="1"/>
  <c r="P585" i="1"/>
  <c r="AP584" i="1"/>
  <c r="AL584" i="1"/>
  <c r="AI584" i="1"/>
  <c r="AB584" i="1"/>
  <c r="AA584" i="1"/>
  <c r="Y584" i="1"/>
  <c r="X584" i="1"/>
  <c r="W584" i="1"/>
  <c r="V584" i="1"/>
  <c r="U584" i="1"/>
  <c r="T584" i="1"/>
  <c r="S584" i="1"/>
  <c r="R584" i="1"/>
  <c r="Q584" i="1"/>
  <c r="P584" i="1"/>
  <c r="AP583" i="1"/>
  <c r="AL583" i="1"/>
  <c r="AI583" i="1"/>
  <c r="AB583" i="1"/>
  <c r="AA583" i="1"/>
  <c r="Y583" i="1"/>
  <c r="X583" i="1"/>
  <c r="W583" i="1"/>
  <c r="V583" i="1"/>
  <c r="U583" i="1"/>
  <c r="T583" i="1"/>
  <c r="S583" i="1"/>
  <c r="R583" i="1"/>
  <c r="Q583" i="1"/>
  <c r="P583" i="1"/>
  <c r="AP582" i="1"/>
  <c r="AL582" i="1"/>
  <c r="AI582" i="1"/>
  <c r="AB582" i="1"/>
  <c r="AA582" i="1"/>
  <c r="Y582" i="1"/>
  <c r="X582" i="1"/>
  <c r="W582" i="1"/>
  <c r="V582" i="1"/>
  <c r="U582" i="1"/>
  <c r="T582" i="1"/>
  <c r="S582" i="1"/>
  <c r="R582" i="1"/>
  <c r="Q582" i="1"/>
  <c r="P582" i="1"/>
  <c r="AP581" i="1"/>
  <c r="AL581" i="1"/>
  <c r="AI581" i="1"/>
  <c r="AB581" i="1"/>
  <c r="AA581" i="1"/>
  <c r="Y581" i="1"/>
  <c r="X581" i="1"/>
  <c r="W581" i="1"/>
  <c r="V581" i="1"/>
  <c r="U581" i="1"/>
  <c r="T581" i="1"/>
  <c r="S581" i="1"/>
  <c r="R581" i="1"/>
  <c r="Q581" i="1"/>
  <c r="P581" i="1"/>
  <c r="AP580" i="1"/>
  <c r="AL580" i="1"/>
  <c r="AI580" i="1"/>
  <c r="AB580" i="1"/>
  <c r="AA580" i="1"/>
  <c r="Y580" i="1"/>
  <c r="X580" i="1"/>
  <c r="W580" i="1"/>
  <c r="V580" i="1"/>
  <c r="U580" i="1"/>
  <c r="T580" i="1"/>
  <c r="S580" i="1"/>
  <c r="R580" i="1"/>
  <c r="Q580" i="1"/>
  <c r="P580" i="1"/>
  <c r="AP579" i="1"/>
  <c r="AL579" i="1"/>
  <c r="AI579" i="1"/>
  <c r="AB579" i="1"/>
  <c r="AA579" i="1"/>
  <c r="Y579" i="1"/>
  <c r="X579" i="1"/>
  <c r="W579" i="1"/>
  <c r="V579" i="1"/>
  <c r="U579" i="1"/>
  <c r="T579" i="1"/>
  <c r="S579" i="1"/>
  <c r="R579" i="1"/>
  <c r="Q579" i="1"/>
  <c r="P579" i="1"/>
  <c r="AP578" i="1"/>
  <c r="AL578" i="1"/>
  <c r="AI578" i="1"/>
  <c r="AB578" i="1"/>
  <c r="AA578" i="1"/>
  <c r="Y578" i="1"/>
  <c r="X578" i="1"/>
  <c r="W578" i="1"/>
  <c r="V578" i="1"/>
  <c r="U578" i="1"/>
  <c r="T578" i="1"/>
  <c r="S578" i="1"/>
  <c r="R578" i="1"/>
  <c r="Q578" i="1"/>
  <c r="P578" i="1"/>
  <c r="AP577" i="1"/>
  <c r="AL577" i="1"/>
  <c r="AI577" i="1"/>
  <c r="AB577" i="1"/>
  <c r="AA577" i="1"/>
  <c r="Y577" i="1"/>
  <c r="X577" i="1"/>
  <c r="W577" i="1"/>
  <c r="V577" i="1"/>
  <c r="U577" i="1"/>
  <c r="T577" i="1"/>
  <c r="S577" i="1"/>
  <c r="R577" i="1"/>
  <c r="Q577" i="1"/>
  <c r="P577" i="1"/>
  <c r="AP576" i="1"/>
  <c r="AL576" i="1"/>
  <c r="AI576" i="1"/>
  <c r="AB576" i="1"/>
  <c r="AA576" i="1"/>
  <c r="Y576" i="1"/>
  <c r="X576" i="1"/>
  <c r="W576" i="1"/>
  <c r="V576" i="1"/>
  <c r="U576" i="1"/>
  <c r="T576" i="1"/>
  <c r="S576" i="1"/>
  <c r="R576" i="1"/>
  <c r="Q576" i="1"/>
  <c r="P576" i="1"/>
  <c r="AP575" i="1"/>
  <c r="AL575" i="1"/>
  <c r="AI575" i="1"/>
  <c r="AB575" i="1"/>
  <c r="AA575" i="1"/>
  <c r="Y575" i="1"/>
  <c r="X575" i="1"/>
  <c r="W575" i="1"/>
  <c r="V575" i="1"/>
  <c r="U575" i="1"/>
  <c r="T575" i="1"/>
  <c r="S575" i="1"/>
  <c r="R575" i="1"/>
  <c r="Q575" i="1"/>
  <c r="P575" i="1"/>
  <c r="AP574" i="1"/>
  <c r="AL574" i="1"/>
  <c r="AI574" i="1"/>
  <c r="AB574" i="1"/>
  <c r="AA574" i="1"/>
  <c r="Y574" i="1"/>
  <c r="X574" i="1"/>
  <c r="W574" i="1"/>
  <c r="V574" i="1"/>
  <c r="U574" i="1"/>
  <c r="T574" i="1"/>
  <c r="S574" i="1"/>
  <c r="R574" i="1"/>
  <c r="Q574" i="1"/>
  <c r="P574" i="1"/>
  <c r="AP573" i="1"/>
  <c r="AL573" i="1"/>
  <c r="AI573" i="1"/>
  <c r="AB573" i="1"/>
  <c r="AA573" i="1"/>
  <c r="Y573" i="1"/>
  <c r="X573" i="1"/>
  <c r="W573" i="1"/>
  <c r="V573" i="1"/>
  <c r="U573" i="1"/>
  <c r="T573" i="1"/>
  <c r="S573" i="1"/>
  <c r="R573" i="1"/>
  <c r="Q573" i="1"/>
  <c r="P573" i="1"/>
  <c r="AP572" i="1"/>
  <c r="AL572" i="1"/>
  <c r="AI572" i="1"/>
  <c r="AB572" i="1"/>
  <c r="AA572" i="1"/>
  <c r="Y572" i="1"/>
  <c r="X572" i="1"/>
  <c r="W572" i="1"/>
  <c r="V572" i="1"/>
  <c r="U572" i="1"/>
  <c r="T572" i="1"/>
  <c r="S572" i="1"/>
  <c r="R572" i="1"/>
  <c r="Q572" i="1"/>
  <c r="P572" i="1"/>
  <c r="AP571" i="1"/>
  <c r="AL571" i="1"/>
  <c r="AI571" i="1"/>
  <c r="AB571" i="1"/>
  <c r="AA571" i="1"/>
  <c r="Y571" i="1"/>
  <c r="X571" i="1"/>
  <c r="W571" i="1"/>
  <c r="V571" i="1"/>
  <c r="U571" i="1"/>
  <c r="T571" i="1"/>
  <c r="S571" i="1"/>
  <c r="R571" i="1"/>
  <c r="Q571" i="1"/>
  <c r="P571" i="1"/>
  <c r="AP570" i="1"/>
  <c r="AL570" i="1"/>
  <c r="AI570" i="1"/>
  <c r="AB570" i="1"/>
  <c r="AA570" i="1"/>
  <c r="Y570" i="1"/>
  <c r="X570" i="1"/>
  <c r="W570" i="1"/>
  <c r="V570" i="1"/>
  <c r="U570" i="1"/>
  <c r="T570" i="1"/>
  <c r="S570" i="1"/>
  <c r="R570" i="1"/>
  <c r="Q570" i="1"/>
  <c r="P570" i="1"/>
  <c r="AP569" i="1"/>
  <c r="AL569" i="1"/>
  <c r="AI569" i="1"/>
  <c r="AB569" i="1"/>
  <c r="AA569" i="1"/>
  <c r="Y569" i="1"/>
  <c r="X569" i="1"/>
  <c r="W569" i="1"/>
  <c r="V569" i="1"/>
  <c r="U569" i="1"/>
  <c r="T569" i="1"/>
  <c r="S569" i="1"/>
  <c r="R569" i="1"/>
  <c r="Q569" i="1"/>
  <c r="P569" i="1"/>
  <c r="AP568" i="1"/>
  <c r="AL568" i="1"/>
  <c r="AI568" i="1"/>
  <c r="AB568" i="1"/>
  <c r="AA568" i="1"/>
  <c r="Y568" i="1"/>
  <c r="X568" i="1"/>
  <c r="W568" i="1"/>
  <c r="V568" i="1"/>
  <c r="U568" i="1"/>
  <c r="T568" i="1"/>
  <c r="S568" i="1"/>
  <c r="R568" i="1"/>
  <c r="Q568" i="1"/>
  <c r="P568" i="1"/>
  <c r="AP567" i="1"/>
  <c r="AL567" i="1"/>
  <c r="AI567" i="1"/>
  <c r="AB567" i="1"/>
  <c r="AA567" i="1"/>
  <c r="Y567" i="1"/>
  <c r="X567" i="1"/>
  <c r="W567" i="1"/>
  <c r="V567" i="1"/>
  <c r="U567" i="1"/>
  <c r="T567" i="1"/>
  <c r="S567" i="1"/>
  <c r="R567" i="1"/>
  <c r="Q567" i="1"/>
  <c r="P567" i="1"/>
  <c r="AP566" i="1"/>
  <c r="AL566" i="1"/>
  <c r="AI566" i="1"/>
  <c r="AB566" i="1"/>
  <c r="AA566" i="1"/>
  <c r="Y566" i="1"/>
  <c r="X566" i="1"/>
  <c r="W566" i="1"/>
  <c r="V566" i="1"/>
  <c r="U566" i="1"/>
  <c r="T566" i="1"/>
  <c r="S566" i="1"/>
  <c r="R566" i="1"/>
  <c r="Q566" i="1"/>
  <c r="P566" i="1"/>
  <c r="AP565" i="1"/>
  <c r="AL565" i="1"/>
  <c r="AI565" i="1"/>
  <c r="AB565" i="1"/>
  <c r="AA565" i="1"/>
  <c r="Y565" i="1"/>
  <c r="X565" i="1"/>
  <c r="W565" i="1"/>
  <c r="V565" i="1"/>
  <c r="U565" i="1"/>
  <c r="T565" i="1"/>
  <c r="S565" i="1"/>
  <c r="R565" i="1"/>
  <c r="Q565" i="1"/>
  <c r="P565" i="1"/>
  <c r="AP564" i="1"/>
  <c r="AL564" i="1"/>
  <c r="AI564" i="1"/>
  <c r="AB564" i="1"/>
  <c r="AA564" i="1"/>
  <c r="Y564" i="1"/>
  <c r="X564" i="1"/>
  <c r="W564" i="1"/>
  <c r="V564" i="1"/>
  <c r="U564" i="1"/>
  <c r="T564" i="1"/>
  <c r="S564" i="1"/>
  <c r="R564" i="1"/>
  <c r="Q564" i="1"/>
  <c r="P564" i="1"/>
  <c r="AP563" i="1"/>
  <c r="AL563" i="1"/>
  <c r="AI563" i="1"/>
  <c r="AB563" i="1"/>
  <c r="AA563" i="1"/>
  <c r="Y563" i="1"/>
  <c r="X563" i="1"/>
  <c r="W563" i="1"/>
  <c r="V563" i="1"/>
  <c r="U563" i="1"/>
  <c r="T563" i="1"/>
  <c r="S563" i="1"/>
  <c r="R563" i="1"/>
  <c r="Q563" i="1"/>
  <c r="P563" i="1"/>
  <c r="AP562" i="1"/>
  <c r="AL562" i="1"/>
  <c r="AI562" i="1"/>
  <c r="AB562" i="1"/>
  <c r="AA562" i="1"/>
  <c r="Y562" i="1"/>
  <c r="X562" i="1"/>
  <c r="W562" i="1"/>
  <c r="V562" i="1"/>
  <c r="U562" i="1"/>
  <c r="T562" i="1"/>
  <c r="S562" i="1"/>
  <c r="R562" i="1"/>
  <c r="Q562" i="1"/>
  <c r="P562" i="1"/>
  <c r="AP561" i="1"/>
  <c r="AL561" i="1"/>
  <c r="AI561" i="1"/>
  <c r="AB561" i="1"/>
  <c r="AA561" i="1"/>
  <c r="Y561" i="1"/>
  <c r="X561" i="1"/>
  <c r="W561" i="1"/>
  <c r="V561" i="1"/>
  <c r="U561" i="1"/>
  <c r="T561" i="1"/>
  <c r="S561" i="1"/>
  <c r="R561" i="1"/>
  <c r="Q561" i="1"/>
  <c r="P561" i="1"/>
  <c r="AP560" i="1"/>
  <c r="AL560" i="1"/>
  <c r="AI560" i="1"/>
  <c r="AB560" i="1"/>
  <c r="AA560" i="1"/>
  <c r="Y560" i="1"/>
  <c r="X560" i="1"/>
  <c r="W560" i="1"/>
  <c r="V560" i="1"/>
  <c r="U560" i="1"/>
  <c r="T560" i="1"/>
  <c r="S560" i="1"/>
  <c r="R560" i="1"/>
  <c r="Q560" i="1"/>
  <c r="P560" i="1"/>
  <c r="AP559" i="1"/>
  <c r="AL559" i="1"/>
  <c r="AI559" i="1"/>
  <c r="AB559" i="1"/>
  <c r="AA559" i="1"/>
  <c r="Y559" i="1"/>
  <c r="X559" i="1"/>
  <c r="W559" i="1"/>
  <c r="V559" i="1"/>
  <c r="U559" i="1"/>
  <c r="T559" i="1"/>
  <c r="S559" i="1"/>
  <c r="R559" i="1"/>
  <c r="Q559" i="1"/>
  <c r="P559" i="1"/>
  <c r="AP558" i="1"/>
  <c r="AL558" i="1"/>
  <c r="AI558" i="1"/>
  <c r="AB558" i="1"/>
  <c r="AA558" i="1"/>
  <c r="Y558" i="1"/>
  <c r="X558" i="1"/>
  <c r="W558" i="1"/>
  <c r="V558" i="1"/>
  <c r="U558" i="1"/>
  <c r="T558" i="1"/>
  <c r="S558" i="1"/>
  <c r="R558" i="1"/>
  <c r="Q558" i="1"/>
  <c r="P558" i="1"/>
  <c r="AP557" i="1"/>
  <c r="AL557" i="1"/>
  <c r="AI557" i="1"/>
  <c r="AB557" i="1"/>
  <c r="AA557" i="1"/>
  <c r="Y557" i="1"/>
  <c r="X557" i="1"/>
  <c r="W557" i="1"/>
  <c r="V557" i="1"/>
  <c r="U557" i="1"/>
  <c r="T557" i="1"/>
  <c r="S557" i="1"/>
  <c r="R557" i="1"/>
  <c r="Q557" i="1"/>
  <c r="P557" i="1"/>
  <c r="AP556" i="1"/>
  <c r="AL556" i="1"/>
  <c r="AI556" i="1"/>
  <c r="AB556" i="1"/>
  <c r="AA556" i="1"/>
  <c r="Y556" i="1"/>
  <c r="X556" i="1"/>
  <c r="W556" i="1"/>
  <c r="V556" i="1"/>
  <c r="U556" i="1"/>
  <c r="T556" i="1"/>
  <c r="S556" i="1"/>
  <c r="R556" i="1"/>
  <c r="Q556" i="1"/>
  <c r="P556" i="1"/>
  <c r="AP555" i="1"/>
  <c r="AL555" i="1"/>
  <c r="AI555" i="1"/>
  <c r="AB555" i="1"/>
  <c r="AA555" i="1"/>
  <c r="Y555" i="1"/>
  <c r="X555" i="1"/>
  <c r="W555" i="1"/>
  <c r="V555" i="1"/>
  <c r="U555" i="1"/>
  <c r="T555" i="1"/>
  <c r="S555" i="1"/>
  <c r="R555" i="1"/>
  <c r="Q555" i="1"/>
  <c r="P555" i="1"/>
  <c r="AP554" i="1"/>
  <c r="AL554" i="1"/>
  <c r="AI554" i="1"/>
  <c r="AB554" i="1"/>
  <c r="AA554" i="1"/>
  <c r="Y554" i="1"/>
  <c r="X554" i="1"/>
  <c r="W554" i="1"/>
  <c r="V554" i="1"/>
  <c r="U554" i="1"/>
  <c r="T554" i="1"/>
  <c r="S554" i="1"/>
  <c r="R554" i="1"/>
  <c r="Q554" i="1"/>
  <c r="P554" i="1"/>
  <c r="AP553" i="1"/>
  <c r="AL553" i="1"/>
  <c r="AI553" i="1"/>
  <c r="AB553" i="1"/>
  <c r="AA553" i="1"/>
  <c r="Y553" i="1"/>
  <c r="X553" i="1"/>
  <c r="W553" i="1"/>
  <c r="V553" i="1"/>
  <c r="U553" i="1"/>
  <c r="T553" i="1"/>
  <c r="S553" i="1"/>
  <c r="R553" i="1"/>
  <c r="Q553" i="1"/>
  <c r="P553" i="1"/>
  <c r="AP552" i="1"/>
  <c r="AL552" i="1"/>
  <c r="AI552" i="1"/>
  <c r="AB552" i="1"/>
  <c r="AA552" i="1"/>
  <c r="Y552" i="1"/>
  <c r="X552" i="1"/>
  <c r="W552" i="1"/>
  <c r="V552" i="1"/>
  <c r="U552" i="1"/>
  <c r="T552" i="1"/>
  <c r="S552" i="1"/>
  <c r="R552" i="1"/>
  <c r="Q552" i="1"/>
  <c r="P552" i="1"/>
  <c r="AP551" i="1"/>
  <c r="AL551" i="1"/>
  <c r="AI551" i="1"/>
  <c r="AB551" i="1"/>
  <c r="AA551" i="1"/>
  <c r="Y551" i="1"/>
  <c r="X551" i="1"/>
  <c r="W551" i="1"/>
  <c r="V551" i="1"/>
  <c r="U551" i="1"/>
  <c r="T551" i="1"/>
  <c r="S551" i="1"/>
  <c r="R551" i="1"/>
  <c r="Q551" i="1"/>
  <c r="P551" i="1"/>
  <c r="AP550" i="1"/>
  <c r="AL550" i="1"/>
  <c r="AI550" i="1"/>
  <c r="AB550" i="1"/>
  <c r="AA550" i="1"/>
  <c r="Y550" i="1"/>
  <c r="X550" i="1"/>
  <c r="W550" i="1"/>
  <c r="V550" i="1"/>
  <c r="U550" i="1"/>
  <c r="T550" i="1"/>
  <c r="S550" i="1"/>
  <c r="R550" i="1"/>
  <c r="Q550" i="1"/>
  <c r="P550" i="1"/>
  <c r="AP549" i="1"/>
  <c r="AL549" i="1"/>
  <c r="AI549" i="1"/>
  <c r="AB549" i="1"/>
  <c r="AA549" i="1"/>
  <c r="Y549" i="1"/>
  <c r="X549" i="1"/>
  <c r="W549" i="1"/>
  <c r="V549" i="1"/>
  <c r="U549" i="1"/>
  <c r="T549" i="1"/>
  <c r="S549" i="1"/>
  <c r="R549" i="1"/>
  <c r="Q549" i="1"/>
  <c r="P549" i="1"/>
  <c r="AP548" i="1"/>
  <c r="AL548" i="1"/>
  <c r="AI548" i="1"/>
  <c r="AB548" i="1"/>
  <c r="AA548" i="1"/>
  <c r="Y548" i="1"/>
  <c r="X548" i="1"/>
  <c r="W548" i="1"/>
  <c r="V548" i="1"/>
  <c r="U548" i="1"/>
  <c r="T548" i="1"/>
  <c r="S548" i="1"/>
  <c r="R548" i="1"/>
  <c r="Q548" i="1"/>
  <c r="P548" i="1"/>
  <c r="AP547" i="1"/>
  <c r="AL547" i="1"/>
  <c r="AI547" i="1"/>
  <c r="AB547" i="1"/>
  <c r="AA547" i="1"/>
  <c r="Y547" i="1"/>
  <c r="X547" i="1"/>
  <c r="W547" i="1"/>
  <c r="V547" i="1"/>
  <c r="U547" i="1"/>
  <c r="T547" i="1"/>
  <c r="S547" i="1"/>
  <c r="R547" i="1"/>
  <c r="Q547" i="1"/>
  <c r="P547" i="1"/>
  <c r="AP546" i="1"/>
  <c r="AL546" i="1"/>
  <c r="AI546" i="1"/>
  <c r="AB546" i="1"/>
  <c r="AA546" i="1"/>
  <c r="Y546" i="1"/>
  <c r="X546" i="1"/>
  <c r="W546" i="1"/>
  <c r="V546" i="1"/>
  <c r="U546" i="1"/>
  <c r="T546" i="1"/>
  <c r="S546" i="1"/>
  <c r="R546" i="1"/>
  <c r="Q546" i="1"/>
  <c r="P546" i="1"/>
  <c r="AP545" i="1"/>
  <c r="AL545" i="1"/>
  <c r="AI545" i="1"/>
  <c r="AB545" i="1"/>
  <c r="AA545" i="1"/>
  <c r="Y545" i="1"/>
  <c r="X545" i="1"/>
  <c r="W545" i="1"/>
  <c r="V545" i="1"/>
  <c r="U545" i="1"/>
  <c r="T545" i="1"/>
  <c r="S545" i="1"/>
  <c r="R545" i="1"/>
  <c r="Q545" i="1"/>
  <c r="P545" i="1"/>
  <c r="AP544" i="1"/>
  <c r="AL544" i="1"/>
  <c r="AI544" i="1"/>
  <c r="AB544" i="1"/>
  <c r="AA544" i="1"/>
  <c r="Y544" i="1"/>
  <c r="X544" i="1"/>
  <c r="W544" i="1"/>
  <c r="V544" i="1"/>
  <c r="U544" i="1"/>
  <c r="T544" i="1"/>
  <c r="S544" i="1"/>
  <c r="R544" i="1"/>
  <c r="Q544" i="1"/>
  <c r="P544" i="1"/>
  <c r="AP543" i="1"/>
  <c r="AL543" i="1"/>
  <c r="AI543" i="1"/>
  <c r="AB543" i="1"/>
  <c r="AA543" i="1"/>
  <c r="Y543" i="1"/>
  <c r="X543" i="1"/>
  <c r="W543" i="1"/>
  <c r="V543" i="1"/>
  <c r="U543" i="1"/>
  <c r="T543" i="1"/>
  <c r="S543" i="1"/>
  <c r="R543" i="1"/>
  <c r="Q543" i="1"/>
  <c r="P543" i="1"/>
  <c r="AP542" i="1"/>
  <c r="AL542" i="1"/>
  <c r="AI542" i="1"/>
  <c r="AB542" i="1"/>
  <c r="AA542" i="1"/>
  <c r="Y542" i="1"/>
  <c r="X542" i="1"/>
  <c r="W542" i="1"/>
  <c r="V542" i="1"/>
  <c r="U542" i="1"/>
  <c r="T542" i="1"/>
  <c r="S542" i="1"/>
  <c r="R542" i="1"/>
  <c r="Q542" i="1"/>
  <c r="P542" i="1"/>
  <c r="AP541" i="1"/>
  <c r="AL541" i="1"/>
  <c r="AI541" i="1"/>
  <c r="AB541" i="1"/>
  <c r="AA541" i="1"/>
  <c r="Y541" i="1"/>
  <c r="X541" i="1"/>
  <c r="W541" i="1"/>
  <c r="V541" i="1"/>
  <c r="U541" i="1"/>
  <c r="T541" i="1"/>
  <c r="S541" i="1"/>
  <c r="R541" i="1"/>
  <c r="Q541" i="1"/>
  <c r="P541" i="1"/>
  <c r="AP540" i="1"/>
  <c r="AL540" i="1"/>
  <c r="AI540" i="1"/>
  <c r="AB540" i="1"/>
  <c r="AA540" i="1"/>
  <c r="Y540" i="1"/>
  <c r="X540" i="1"/>
  <c r="W540" i="1"/>
  <c r="V540" i="1"/>
  <c r="U540" i="1"/>
  <c r="T540" i="1"/>
  <c r="S540" i="1"/>
  <c r="R540" i="1"/>
  <c r="Q540" i="1"/>
  <c r="P540" i="1"/>
  <c r="AP539" i="1"/>
  <c r="AL539" i="1"/>
  <c r="AI539" i="1"/>
  <c r="AB539" i="1"/>
  <c r="AA539" i="1"/>
  <c r="Y539" i="1"/>
  <c r="X539" i="1"/>
  <c r="W539" i="1"/>
  <c r="V539" i="1"/>
  <c r="U539" i="1"/>
  <c r="T539" i="1"/>
  <c r="S539" i="1"/>
  <c r="R539" i="1"/>
  <c r="Q539" i="1"/>
  <c r="P539" i="1"/>
  <c r="AP538" i="1"/>
  <c r="AL538" i="1"/>
  <c r="AI538" i="1"/>
  <c r="AB538" i="1"/>
  <c r="AA538" i="1"/>
  <c r="Y538" i="1"/>
  <c r="X538" i="1"/>
  <c r="W538" i="1"/>
  <c r="V538" i="1"/>
  <c r="U538" i="1"/>
  <c r="T538" i="1"/>
  <c r="S538" i="1"/>
  <c r="R538" i="1"/>
  <c r="Q538" i="1"/>
  <c r="P538" i="1"/>
  <c r="AP537" i="1"/>
  <c r="AL537" i="1"/>
  <c r="AI537" i="1"/>
  <c r="AB537" i="1"/>
  <c r="AA537" i="1"/>
  <c r="Y537" i="1"/>
  <c r="X537" i="1"/>
  <c r="W537" i="1"/>
  <c r="V537" i="1"/>
  <c r="U537" i="1"/>
  <c r="T537" i="1"/>
  <c r="S537" i="1"/>
  <c r="R537" i="1"/>
  <c r="Q537" i="1"/>
  <c r="P537" i="1"/>
  <c r="AP536" i="1"/>
  <c r="AL536" i="1"/>
  <c r="AI536" i="1"/>
  <c r="AB536" i="1"/>
  <c r="AA536" i="1"/>
  <c r="Y536" i="1"/>
  <c r="X536" i="1"/>
  <c r="W536" i="1"/>
  <c r="V536" i="1"/>
  <c r="U536" i="1"/>
  <c r="T536" i="1"/>
  <c r="S536" i="1"/>
  <c r="R536" i="1"/>
  <c r="Q536" i="1"/>
  <c r="P536" i="1"/>
  <c r="AP535" i="1"/>
  <c r="AL535" i="1"/>
  <c r="AI535" i="1"/>
  <c r="AB535" i="1"/>
  <c r="AA535" i="1"/>
  <c r="Y535" i="1"/>
  <c r="X535" i="1"/>
  <c r="W535" i="1"/>
  <c r="V535" i="1"/>
  <c r="U535" i="1"/>
  <c r="T535" i="1"/>
  <c r="S535" i="1"/>
  <c r="R535" i="1"/>
  <c r="Q535" i="1"/>
  <c r="P535" i="1"/>
  <c r="AP534" i="1"/>
  <c r="AL534" i="1"/>
  <c r="AI534" i="1"/>
  <c r="AB534" i="1"/>
  <c r="AA534" i="1"/>
  <c r="Y534" i="1"/>
  <c r="X534" i="1"/>
  <c r="W534" i="1"/>
  <c r="V534" i="1"/>
  <c r="U534" i="1"/>
  <c r="T534" i="1"/>
  <c r="S534" i="1"/>
  <c r="R534" i="1"/>
  <c r="Q534" i="1"/>
  <c r="P534" i="1"/>
  <c r="AP533" i="1"/>
  <c r="AL533" i="1"/>
  <c r="AI533" i="1"/>
  <c r="AB533" i="1"/>
  <c r="AA533" i="1"/>
  <c r="Y533" i="1"/>
  <c r="X533" i="1"/>
  <c r="W533" i="1"/>
  <c r="V533" i="1"/>
  <c r="U533" i="1"/>
  <c r="T533" i="1"/>
  <c r="S533" i="1"/>
  <c r="R533" i="1"/>
  <c r="Q533" i="1"/>
  <c r="P533" i="1"/>
  <c r="AP532" i="1"/>
  <c r="AL532" i="1"/>
  <c r="AI532" i="1"/>
  <c r="AB532" i="1"/>
  <c r="AA532" i="1"/>
  <c r="Y532" i="1"/>
  <c r="X532" i="1"/>
  <c r="W532" i="1"/>
  <c r="V532" i="1"/>
  <c r="U532" i="1"/>
  <c r="T532" i="1"/>
  <c r="S532" i="1"/>
  <c r="R532" i="1"/>
  <c r="Q532" i="1"/>
  <c r="P532" i="1"/>
  <c r="AP531" i="1"/>
  <c r="AL531" i="1"/>
  <c r="AI531" i="1"/>
  <c r="AB531" i="1"/>
  <c r="AA531" i="1"/>
  <c r="Y531" i="1"/>
  <c r="X531" i="1"/>
  <c r="W531" i="1"/>
  <c r="V531" i="1"/>
  <c r="U531" i="1"/>
  <c r="T531" i="1"/>
  <c r="S531" i="1"/>
  <c r="R531" i="1"/>
  <c r="Q531" i="1"/>
  <c r="P531" i="1"/>
  <c r="AP530" i="1"/>
  <c r="AL530" i="1"/>
  <c r="AI530" i="1"/>
  <c r="AB530" i="1"/>
  <c r="AA530" i="1"/>
  <c r="Y530" i="1"/>
  <c r="X530" i="1"/>
  <c r="W530" i="1"/>
  <c r="V530" i="1"/>
  <c r="U530" i="1"/>
  <c r="T530" i="1"/>
  <c r="S530" i="1"/>
  <c r="R530" i="1"/>
  <c r="Q530" i="1"/>
  <c r="P530" i="1"/>
  <c r="AP529" i="1"/>
  <c r="AL529" i="1"/>
  <c r="AI529" i="1"/>
  <c r="AB529" i="1"/>
  <c r="AA529" i="1"/>
  <c r="Y529" i="1"/>
  <c r="X529" i="1"/>
  <c r="W529" i="1"/>
  <c r="V529" i="1"/>
  <c r="U529" i="1"/>
  <c r="T529" i="1"/>
  <c r="S529" i="1"/>
  <c r="R529" i="1"/>
  <c r="Q529" i="1"/>
  <c r="P529" i="1"/>
  <c r="AP528" i="1"/>
  <c r="AL528" i="1"/>
  <c r="AI528" i="1"/>
  <c r="AB528" i="1"/>
  <c r="AA528" i="1"/>
  <c r="Y528" i="1"/>
  <c r="X528" i="1"/>
  <c r="W528" i="1"/>
  <c r="V528" i="1"/>
  <c r="U528" i="1"/>
  <c r="T528" i="1"/>
  <c r="S528" i="1"/>
  <c r="R528" i="1"/>
  <c r="Q528" i="1"/>
  <c r="P528" i="1"/>
  <c r="AP527" i="1"/>
  <c r="AL527" i="1"/>
  <c r="AI527" i="1"/>
  <c r="AB527" i="1"/>
  <c r="AA527" i="1"/>
  <c r="Y527" i="1"/>
  <c r="X527" i="1"/>
  <c r="W527" i="1"/>
  <c r="V527" i="1"/>
  <c r="U527" i="1"/>
  <c r="T527" i="1"/>
  <c r="S527" i="1"/>
  <c r="R527" i="1"/>
  <c r="Q527" i="1"/>
  <c r="P527" i="1"/>
  <c r="AP526" i="1"/>
  <c r="AL526" i="1"/>
  <c r="AI526" i="1"/>
  <c r="AB526" i="1"/>
  <c r="AA526" i="1"/>
  <c r="Y526" i="1"/>
  <c r="X526" i="1"/>
  <c r="W526" i="1"/>
  <c r="V526" i="1"/>
  <c r="U526" i="1"/>
  <c r="T526" i="1"/>
  <c r="S526" i="1"/>
  <c r="R526" i="1"/>
  <c r="Q526" i="1"/>
  <c r="P526" i="1"/>
  <c r="AP525" i="1"/>
  <c r="AL525" i="1"/>
  <c r="AI525" i="1"/>
  <c r="AB525" i="1"/>
  <c r="AA525" i="1"/>
  <c r="Y525" i="1"/>
  <c r="X525" i="1"/>
  <c r="W525" i="1"/>
  <c r="V525" i="1"/>
  <c r="U525" i="1"/>
  <c r="T525" i="1"/>
  <c r="S525" i="1"/>
  <c r="R525" i="1"/>
  <c r="Q525" i="1"/>
  <c r="P525" i="1"/>
  <c r="AP524" i="1"/>
  <c r="AL524" i="1"/>
  <c r="AI524" i="1"/>
  <c r="AB524" i="1"/>
  <c r="AA524" i="1"/>
  <c r="Y524" i="1"/>
  <c r="X524" i="1"/>
  <c r="W524" i="1"/>
  <c r="V524" i="1"/>
  <c r="U524" i="1"/>
  <c r="T524" i="1"/>
  <c r="S524" i="1"/>
  <c r="R524" i="1"/>
  <c r="Q524" i="1"/>
  <c r="P524" i="1"/>
  <c r="AP523" i="1"/>
  <c r="AL523" i="1"/>
  <c r="AI523" i="1"/>
  <c r="AB523" i="1"/>
  <c r="AA523" i="1"/>
  <c r="Y523" i="1"/>
  <c r="X523" i="1"/>
  <c r="W523" i="1"/>
  <c r="V523" i="1"/>
  <c r="U523" i="1"/>
  <c r="T523" i="1"/>
  <c r="S523" i="1"/>
  <c r="R523" i="1"/>
  <c r="Q523" i="1"/>
  <c r="P523" i="1"/>
  <c r="AP522" i="1"/>
  <c r="AL522" i="1"/>
  <c r="AI522" i="1"/>
  <c r="AB522" i="1"/>
  <c r="AA522" i="1"/>
  <c r="Y522" i="1"/>
  <c r="X522" i="1"/>
  <c r="W522" i="1"/>
  <c r="V522" i="1"/>
  <c r="U522" i="1"/>
  <c r="T522" i="1"/>
  <c r="S522" i="1"/>
  <c r="R522" i="1"/>
  <c r="Q522" i="1"/>
  <c r="P522" i="1"/>
  <c r="AP521" i="1"/>
  <c r="AL521" i="1"/>
  <c r="AI521" i="1"/>
  <c r="AB521" i="1"/>
  <c r="AA521" i="1"/>
  <c r="Y521" i="1"/>
  <c r="X521" i="1"/>
  <c r="W521" i="1"/>
  <c r="V521" i="1"/>
  <c r="U521" i="1"/>
  <c r="T521" i="1"/>
  <c r="S521" i="1"/>
  <c r="R521" i="1"/>
  <c r="Q521" i="1"/>
  <c r="P521" i="1"/>
  <c r="AP520" i="1"/>
  <c r="AL520" i="1"/>
  <c r="AI520" i="1"/>
  <c r="AB520" i="1"/>
  <c r="AA520" i="1"/>
  <c r="Y520" i="1"/>
  <c r="X520" i="1"/>
  <c r="W520" i="1"/>
  <c r="V520" i="1"/>
  <c r="U520" i="1"/>
  <c r="T520" i="1"/>
  <c r="S520" i="1"/>
  <c r="R520" i="1"/>
  <c r="Q520" i="1"/>
  <c r="P520" i="1"/>
  <c r="AP519" i="1"/>
  <c r="AL519" i="1"/>
  <c r="AI519" i="1"/>
  <c r="AB519" i="1"/>
  <c r="AA519" i="1"/>
  <c r="Y519" i="1"/>
  <c r="X519" i="1"/>
  <c r="W519" i="1"/>
  <c r="V519" i="1"/>
  <c r="U519" i="1"/>
  <c r="T519" i="1"/>
  <c r="S519" i="1"/>
  <c r="R519" i="1"/>
  <c r="Q519" i="1"/>
  <c r="P519" i="1"/>
  <c r="AP518" i="1"/>
  <c r="AL518" i="1"/>
  <c r="AI518" i="1"/>
  <c r="AB518" i="1"/>
  <c r="AA518" i="1"/>
  <c r="Y518" i="1"/>
  <c r="X518" i="1"/>
  <c r="W518" i="1"/>
  <c r="V518" i="1"/>
  <c r="U518" i="1"/>
  <c r="T518" i="1"/>
  <c r="S518" i="1"/>
  <c r="R518" i="1"/>
  <c r="Q518" i="1"/>
  <c r="P518" i="1"/>
  <c r="AP517" i="1"/>
  <c r="AL517" i="1"/>
  <c r="AI517" i="1"/>
  <c r="AB517" i="1"/>
  <c r="AA517" i="1"/>
  <c r="Y517" i="1"/>
  <c r="X517" i="1"/>
  <c r="W517" i="1"/>
  <c r="V517" i="1"/>
  <c r="U517" i="1"/>
  <c r="T517" i="1"/>
  <c r="S517" i="1"/>
  <c r="R517" i="1"/>
  <c r="Q517" i="1"/>
  <c r="P517" i="1"/>
  <c r="AP516" i="1"/>
  <c r="AL516" i="1"/>
  <c r="AI516" i="1"/>
  <c r="AB516" i="1"/>
  <c r="AA516" i="1"/>
  <c r="Y516" i="1"/>
  <c r="X516" i="1"/>
  <c r="W516" i="1"/>
  <c r="V516" i="1"/>
  <c r="U516" i="1"/>
  <c r="T516" i="1"/>
  <c r="S516" i="1"/>
  <c r="R516" i="1"/>
  <c r="Q516" i="1"/>
  <c r="P516" i="1"/>
  <c r="AP515" i="1"/>
  <c r="AL515" i="1"/>
  <c r="AI515" i="1"/>
  <c r="AB515" i="1"/>
  <c r="AA515" i="1"/>
  <c r="Y515" i="1"/>
  <c r="X515" i="1"/>
  <c r="W515" i="1"/>
  <c r="V515" i="1"/>
  <c r="U515" i="1"/>
  <c r="T515" i="1"/>
  <c r="S515" i="1"/>
  <c r="R515" i="1"/>
  <c r="Q515" i="1"/>
  <c r="P515" i="1"/>
  <c r="AP514" i="1"/>
  <c r="AL514" i="1"/>
  <c r="AI514" i="1"/>
  <c r="AB514" i="1"/>
  <c r="AA514" i="1"/>
  <c r="Y514" i="1"/>
  <c r="X514" i="1"/>
  <c r="W514" i="1"/>
  <c r="V514" i="1"/>
  <c r="U514" i="1"/>
  <c r="T514" i="1"/>
  <c r="S514" i="1"/>
  <c r="R514" i="1"/>
  <c r="Q514" i="1"/>
  <c r="P514" i="1"/>
  <c r="AP513" i="1"/>
  <c r="AL513" i="1"/>
  <c r="AI513" i="1"/>
  <c r="AB513" i="1"/>
  <c r="AA513" i="1"/>
  <c r="Y513" i="1"/>
  <c r="X513" i="1"/>
  <c r="W513" i="1"/>
  <c r="V513" i="1"/>
  <c r="U513" i="1"/>
  <c r="T513" i="1"/>
  <c r="S513" i="1"/>
  <c r="R513" i="1"/>
  <c r="Q513" i="1"/>
  <c r="P513" i="1"/>
  <c r="AP512" i="1"/>
  <c r="AL512" i="1"/>
  <c r="AI512" i="1"/>
  <c r="AB512" i="1"/>
  <c r="AA512" i="1"/>
  <c r="Y512" i="1"/>
  <c r="X512" i="1"/>
  <c r="W512" i="1"/>
  <c r="V512" i="1"/>
  <c r="U512" i="1"/>
  <c r="T512" i="1"/>
  <c r="S512" i="1"/>
  <c r="R512" i="1"/>
  <c r="Q512" i="1"/>
  <c r="P512" i="1"/>
  <c r="AP511" i="1"/>
  <c r="AL511" i="1"/>
  <c r="AI511" i="1"/>
  <c r="AB511" i="1"/>
  <c r="AA511" i="1"/>
  <c r="Y511" i="1"/>
  <c r="X511" i="1"/>
  <c r="W511" i="1"/>
  <c r="V511" i="1"/>
  <c r="U511" i="1"/>
  <c r="T511" i="1"/>
  <c r="S511" i="1"/>
  <c r="R511" i="1"/>
  <c r="Q511" i="1"/>
  <c r="P511" i="1"/>
  <c r="AP510" i="1"/>
  <c r="AL510" i="1"/>
  <c r="AI510" i="1"/>
  <c r="AB510" i="1"/>
  <c r="AA510" i="1"/>
  <c r="Y510" i="1"/>
  <c r="X510" i="1"/>
  <c r="W510" i="1"/>
  <c r="V510" i="1"/>
  <c r="U510" i="1"/>
  <c r="T510" i="1"/>
  <c r="S510" i="1"/>
  <c r="R510" i="1"/>
  <c r="Q510" i="1"/>
  <c r="P510" i="1"/>
  <c r="AP509" i="1"/>
  <c r="AL509" i="1"/>
  <c r="AI509" i="1"/>
  <c r="AB509" i="1"/>
  <c r="AA509" i="1"/>
  <c r="Y509" i="1"/>
  <c r="X509" i="1"/>
  <c r="W509" i="1"/>
  <c r="V509" i="1"/>
  <c r="U509" i="1"/>
  <c r="T509" i="1"/>
  <c r="S509" i="1"/>
  <c r="R509" i="1"/>
  <c r="Q509" i="1"/>
  <c r="P509" i="1"/>
  <c r="AP508" i="1"/>
  <c r="AL508" i="1"/>
  <c r="AI508" i="1"/>
  <c r="AB508" i="1"/>
  <c r="AA508" i="1"/>
  <c r="Y508" i="1"/>
  <c r="X508" i="1"/>
  <c r="W508" i="1"/>
  <c r="V508" i="1"/>
  <c r="U508" i="1"/>
  <c r="T508" i="1"/>
  <c r="S508" i="1"/>
  <c r="R508" i="1"/>
  <c r="Q508" i="1"/>
  <c r="P508" i="1"/>
  <c r="AP507" i="1"/>
  <c r="AL507" i="1"/>
  <c r="AI507" i="1"/>
  <c r="AB507" i="1"/>
  <c r="AA507" i="1"/>
  <c r="Y507" i="1"/>
  <c r="X507" i="1"/>
  <c r="W507" i="1"/>
  <c r="V507" i="1"/>
  <c r="U507" i="1"/>
  <c r="T507" i="1"/>
  <c r="S507" i="1"/>
  <c r="R507" i="1"/>
  <c r="Q507" i="1"/>
  <c r="P507" i="1"/>
  <c r="AP506" i="1"/>
  <c r="AL506" i="1"/>
  <c r="AI506" i="1"/>
  <c r="AB506" i="1"/>
  <c r="AA506" i="1"/>
  <c r="Y506" i="1"/>
  <c r="X506" i="1"/>
  <c r="W506" i="1"/>
  <c r="V506" i="1"/>
  <c r="U506" i="1"/>
  <c r="T506" i="1"/>
  <c r="S506" i="1"/>
  <c r="R506" i="1"/>
  <c r="Q506" i="1"/>
  <c r="P506" i="1"/>
  <c r="AP505" i="1"/>
  <c r="AL505" i="1"/>
  <c r="AI505" i="1"/>
  <c r="AB505" i="1"/>
  <c r="AA505" i="1"/>
  <c r="Y505" i="1"/>
  <c r="X505" i="1"/>
  <c r="W505" i="1"/>
  <c r="V505" i="1"/>
  <c r="U505" i="1"/>
  <c r="T505" i="1"/>
  <c r="S505" i="1"/>
  <c r="R505" i="1"/>
  <c r="Q505" i="1"/>
  <c r="P505" i="1"/>
  <c r="AP504" i="1"/>
  <c r="AL504" i="1"/>
  <c r="AI504" i="1"/>
  <c r="AB504" i="1"/>
  <c r="AA504" i="1"/>
  <c r="Y504" i="1"/>
  <c r="X504" i="1"/>
  <c r="W504" i="1"/>
  <c r="V504" i="1"/>
  <c r="U504" i="1"/>
  <c r="T504" i="1"/>
  <c r="S504" i="1"/>
  <c r="R504" i="1"/>
  <c r="Q504" i="1"/>
  <c r="P504" i="1"/>
  <c r="AP503" i="1"/>
  <c r="AL503" i="1"/>
  <c r="AI503" i="1"/>
  <c r="AB503" i="1"/>
  <c r="AA503" i="1"/>
  <c r="Y503" i="1"/>
  <c r="X503" i="1"/>
  <c r="W503" i="1"/>
  <c r="V503" i="1"/>
  <c r="U503" i="1"/>
  <c r="T503" i="1"/>
  <c r="S503" i="1"/>
  <c r="R503" i="1"/>
  <c r="Q503" i="1"/>
  <c r="P503" i="1"/>
  <c r="AP502" i="1"/>
  <c r="AL502" i="1"/>
  <c r="AI502" i="1"/>
  <c r="AB502" i="1"/>
  <c r="AA502" i="1"/>
  <c r="Y502" i="1"/>
  <c r="X502" i="1"/>
  <c r="W502" i="1"/>
  <c r="V502" i="1"/>
  <c r="U502" i="1"/>
  <c r="T502" i="1"/>
  <c r="S502" i="1"/>
  <c r="R502" i="1"/>
  <c r="Q502" i="1"/>
  <c r="P502" i="1"/>
  <c r="AP501" i="1"/>
  <c r="AL501" i="1"/>
  <c r="AI501" i="1"/>
  <c r="AB501" i="1"/>
  <c r="AA501" i="1"/>
  <c r="Y501" i="1"/>
  <c r="X501" i="1"/>
  <c r="W501" i="1"/>
  <c r="V501" i="1"/>
  <c r="U501" i="1"/>
  <c r="T501" i="1"/>
  <c r="S501" i="1"/>
  <c r="R501" i="1"/>
  <c r="Q501" i="1"/>
  <c r="P501" i="1"/>
  <c r="AP500" i="1"/>
  <c r="AL500" i="1"/>
  <c r="AI500" i="1"/>
  <c r="AB500" i="1"/>
  <c r="AA500" i="1"/>
  <c r="Y500" i="1"/>
  <c r="X500" i="1"/>
  <c r="W500" i="1"/>
  <c r="V500" i="1"/>
  <c r="U500" i="1"/>
  <c r="T500" i="1"/>
  <c r="S500" i="1"/>
  <c r="R500" i="1"/>
  <c r="Q500" i="1"/>
  <c r="P500" i="1"/>
  <c r="AP499" i="1"/>
  <c r="AL499" i="1"/>
  <c r="AI499" i="1"/>
  <c r="AB499" i="1"/>
  <c r="AA499" i="1"/>
  <c r="Y499" i="1"/>
  <c r="X499" i="1"/>
  <c r="W499" i="1"/>
  <c r="V499" i="1"/>
  <c r="U499" i="1"/>
  <c r="T499" i="1"/>
  <c r="S499" i="1"/>
  <c r="R499" i="1"/>
  <c r="Q499" i="1"/>
  <c r="P499" i="1"/>
  <c r="AP498" i="1"/>
  <c r="AL498" i="1"/>
  <c r="AI498" i="1"/>
  <c r="AB498" i="1"/>
  <c r="AA498" i="1"/>
  <c r="Y498" i="1"/>
  <c r="X498" i="1"/>
  <c r="W498" i="1"/>
  <c r="V498" i="1"/>
  <c r="U498" i="1"/>
  <c r="T498" i="1"/>
  <c r="S498" i="1"/>
  <c r="R498" i="1"/>
  <c r="Q498" i="1"/>
  <c r="P498" i="1"/>
  <c r="AP497" i="1"/>
  <c r="AL497" i="1"/>
  <c r="AI497" i="1"/>
  <c r="AB497" i="1"/>
  <c r="AA497" i="1"/>
  <c r="Y497" i="1"/>
  <c r="X497" i="1"/>
  <c r="W497" i="1"/>
  <c r="V497" i="1"/>
  <c r="U497" i="1"/>
  <c r="T497" i="1"/>
  <c r="S497" i="1"/>
  <c r="R497" i="1"/>
  <c r="Q497" i="1"/>
  <c r="P497" i="1"/>
  <c r="AP496" i="1"/>
  <c r="AL496" i="1"/>
  <c r="AI496" i="1"/>
  <c r="AB496" i="1"/>
  <c r="AA496" i="1"/>
  <c r="Y496" i="1"/>
  <c r="X496" i="1"/>
  <c r="W496" i="1"/>
  <c r="V496" i="1"/>
  <c r="U496" i="1"/>
  <c r="T496" i="1"/>
  <c r="S496" i="1"/>
  <c r="R496" i="1"/>
  <c r="Q496" i="1"/>
  <c r="P496" i="1"/>
  <c r="AP495" i="1"/>
  <c r="AL495" i="1"/>
  <c r="AI495" i="1"/>
  <c r="AB495" i="1"/>
  <c r="AA495" i="1"/>
  <c r="Y495" i="1"/>
  <c r="X495" i="1"/>
  <c r="W495" i="1"/>
  <c r="V495" i="1"/>
  <c r="U495" i="1"/>
  <c r="T495" i="1"/>
  <c r="S495" i="1"/>
  <c r="R495" i="1"/>
  <c r="Q495" i="1"/>
  <c r="P495" i="1"/>
  <c r="AP494" i="1"/>
  <c r="AL494" i="1"/>
  <c r="AI494" i="1"/>
  <c r="AB494" i="1"/>
  <c r="AA494" i="1"/>
  <c r="Y494" i="1"/>
  <c r="X494" i="1"/>
  <c r="W494" i="1"/>
  <c r="V494" i="1"/>
  <c r="U494" i="1"/>
  <c r="T494" i="1"/>
  <c r="S494" i="1"/>
  <c r="R494" i="1"/>
  <c r="Q494" i="1"/>
  <c r="P494" i="1"/>
  <c r="AP493" i="1"/>
  <c r="AL493" i="1"/>
  <c r="AI493" i="1"/>
  <c r="AB493" i="1"/>
  <c r="AA493" i="1"/>
  <c r="Y493" i="1"/>
  <c r="X493" i="1"/>
  <c r="W493" i="1"/>
  <c r="V493" i="1"/>
  <c r="U493" i="1"/>
  <c r="T493" i="1"/>
  <c r="S493" i="1"/>
  <c r="R493" i="1"/>
  <c r="Q493" i="1"/>
  <c r="P493" i="1"/>
  <c r="AP492" i="1"/>
  <c r="AL492" i="1"/>
  <c r="AI492" i="1"/>
  <c r="AB492" i="1"/>
  <c r="AA492" i="1"/>
  <c r="Y492" i="1"/>
  <c r="X492" i="1"/>
  <c r="W492" i="1"/>
  <c r="V492" i="1"/>
  <c r="U492" i="1"/>
  <c r="T492" i="1"/>
  <c r="S492" i="1"/>
  <c r="R492" i="1"/>
  <c r="Q492" i="1"/>
  <c r="P492" i="1"/>
  <c r="AP491" i="1"/>
  <c r="AL491" i="1"/>
  <c r="AI491" i="1"/>
  <c r="AB491" i="1"/>
  <c r="AA491" i="1"/>
  <c r="Y491" i="1"/>
  <c r="X491" i="1"/>
  <c r="W491" i="1"/>
  <c r="V491" i="1"/>
  <c r="U491" i="1"/>
  <c r="T491" i="1"/>
  <c r="S491" i="1"/>
  <c r="R491" i="1"/>
  <c r="Q491" i="1"/>
  <c r="P491" i="1"/>
  <c r="AP490" i="1"/>
  <c r="AL490" i="1"/>
  <c r="AI490" i="1"/>
  <c r="AB490" i="1"/>
  <c r="AA490" i="1"/>
  <c r="Y490" i="1"/>
  <c r="X490" i="1"/>
  <c r="W490" i="1"/>
  <c r="V490" i="1"/>
  <c r="U490" i="1"/>
  <c r="T490" i="1"/>
  <c r="S490" i="1"/>
  <c r="R490" i="1"/>
  <c r="Q490" i="1"/>
  <c r="P490" i="1"/>
  <c r="AP489" i="1"/>
  <c r="AL489" i="1"/>
  <c r="AI489" i="1"/>
  <c r="AB489" i="1"/>
  <c r="AA489" i="1"/>
  <c r="Y489" i="1"/>
  <c r="X489" i="1"/>
  <c r="W489" i="1"/>
  <c r="V489" i="1"/>
  <c r="U489" i="1"/>
  <c r="T489" i="1"/>
  <c r="S489" i="1"/>
  <c r="R489" i="1"/>
  <c r="Q489" i="1"/>
  <c r="P489" i="1"/>
  <c r="AP488" i="1"/>
  <c r="AL488" i="1"/>
  <c r="AI488" i="1"/>
  <c r="AB488" i="1"/>
  <c r="AA488" i="1"/>
  <c r="Y488" i="1"/>
  <c r="X488" i="1"/>
  <c r="W488" i="1"/>
  <c r="V488" i="1"/>
  <c r="U488" i="1"/>
  <c r="T488" i="1"/>
  <c r="S488" i="1"/>
  <c r="R488" i="1"/>
  <c r="Q488" i="1"/>
  <c r="P488" i="1"/>
  <c r="AP487" i="1"/>
  <c r="AL487" i="1"/>
  <c r="AI487" i="1"/>
  <c r="AB487" i="1"/>
  <c r="AA487" i="1"/>
  <c r="Y487" i="1"/>
  <c r="X487" i="1"/>
  <c r="W487" i="1"/>
  <c r="V487" i="1"/>
  <c r="U487" i="1"/>
  <c r="T487" i="1"/>
  <c r="S487" i="1"/>
  <c r="R487" i="1"/>
  <c r="Q487" i="1"/>
  <c r="P487" i="1"/>
  <c r="AP486" i="1"/>
  <c r="AL486" i="1"/>
  <c r="AI486" i="1"/>
  <c r="AB486" i="1"/>
  <c r="AA486" i="1"/>
  <c r="Y486" i="1"/>
  <c r="X486" i="1"/>
  <c r="W486" i="1"/>
  <c r="V486" i="1"/>
  <c r="U486" i="1"/>
  <c r="T486" i="1"/>
  <c r="S486" i="1"/>
  <c r="R486" i="1"/>
  <c r="Q486" i="1"/>
  <c r="P486" i="1"/>
  <c r="AP485" i="1"/>
  <c r="AL485" i="1"/>
  <c r="AI485" i="1"/>
  <c r="AB485" i="1"/>
  <c r="AA485" i="1"/>
  <c r="Y485" i="1"/>
  <c r="X485" i="1"/>
  <c r="W485" i="1"/>
  <c r="V485" i="1"/>
  <c r="U485" i="1"/>
  <c r="T485" i="1"/>
  <c r="S485" i="1"/>
  <c r="R485" i="1"/>
  <c r="Q485" i="1"/>
  <c r="P485" i="1"/>
  <c r="AP484" i="1"/>
  <c r="AL484" i="1"/>
  <c r="AI484" i="1"/>
  <c r="AB484" i="1"/>
  <c r="AA484" i="1"/>
  <c r="Y484" i="1"/>
  <c r="X484" i="1"/>
  <c r="W484" i="1"/>
  <c r="V484" i="1"/>
  <c r="U484" i="1"/>
  <c r="T484" i="1"/>
  <c r="S484" i="1"/>
  <c r="R484" i="1"/>
  <c r="Q484" i="1"/>
  <c r="P484" i="1"/>
  <c r="AP483" i="1"/>
  <c r="AL483" i="1"/>
  <c r="AI483" i="1"/>
  <c r="AB483" i="1"/>
  <c r="AA483" i="1"/>
  <c r="Y483" i="1"/>
  <c r="X483" i="1"/>
  <c r="W483" i="1"/>
  <c r="V483" i="1"/>
  <c r="U483" i="1"/>
  <c r="T483" i="1"/>
  <c r="S483" i="1"/>
  <c r="R483" i="1"/>
  <c r="Q483" i="1"/>
  <c r="P483" i="1"/>
  <c r="AP482" i="1"/>
  <c r="AL482" i="1"/>
  <c r="AI482" i="1"/>
  <c r="AB482" i="1"/>
  <c r="AA482" i="1"/>
  <c r="Y482" i="1"/>
  <c r="X482" i="1"/>
  <c r="W482" i="1"/>
  <c r="V482" i="1"/>
  <c r="U482" i="1"/>
  <c r="T482" i="1"/>
  <c r="S482" i="1"/>
  <c r="R482" i="1"/>
  <c r="Q482" i="1"/>
  <c r="P482" i="1"/>
  <c r="AP481" i="1"/>
  <c r="AL481" i="1"/>
  <c r="AI481" i="1"/>
  <c r="AB481" i="1"/>
  <c r="AA481" i="1"/>
  <c r="Y481" i="1"/>
  <c r="X481" i="1"/>
  <c r="W481" i="1"/>
  <c r="V481" i="1"/>
  <c r="U481" i="1"/>
  <c r="T481" i="1"/>
  <c r="S481" i="1"/>
  <c r="R481" i="1"/>
  <c r="Q481" i="1"/>
  <c r="P481" i="1"/>
  <c r="AP480" i="1"/>
  <c r="AL480" i="1"/>
  <c r="AI480" i="1"/>
  <c r="AB480" i="1"/>
  <c r="AA480" i="1"/>
  <c r="Y480" i="1"/>
  <c r="X480" i="1"/>
  <c r="W480" i="1"/>
  <c r="V480" i="1"/>
  <c r="U480" i="1"/>
  <c r="T480" i="1"/>
  <c r="S480" i="1"/>
  <c r="R480" i="1"/>
  <c r="Q480" i="1"/>
  <c r="P480" i="1"/>
  <c r="AP479" i="1"/>
  <c r="AL479" i="1"/>
  <c r="AI479" i="1"/>
  <c r="AB479" i="1"/>
  <c r="AA479" i="1"/>
  <c r="Y479" i="1"/>
  <c r="X479" i="1"/>
  <c r="W479" i="1"/>
  <c r="V479" i="1"/>
  <c r="U479" i="1"/>
  <c r="T479" i="1"/>
  <c r="S479" i="1"/>
  <c r="R479" i="1"/>
  <c r="Q479" i="1"/>
  <c r="P479" i="1"/>
  <c r="AP478" i="1"/>
  <c r="AL478" i="1"/>
  <c r="AI478" i="1"/>
  <c r="AB478" i="1"/>
  <c r="AA478" i="1"/>
  <c r="Y478" i="1"/>
  <c r="X478" i="1"/>
  <c r="W478" i="1"/>
  <c r="V478" i="1"/>
  <c r="U478" i="1"/>
  <c r="T478" i="1"/>
  <c r="S478" i="1"/>
  <c r="R478" i="1"/>
  <c r="Q478" i="1"/>
  <c r="P478" i="1"/>
  <c r="AP477" i="1"/>
  <c r="AL477" i="1"/>
  <c r="AI477" i="1"/>
  <c r="AB477" i="1"/>
  <c r="AA477" i="1"/>
  <c r="Y477" i="1"/>
  <c r="X477" i="1"/>
  <c r="W477" i="1"/>
  <c r="V477" i="1"/>
  <c r="U477" i="1"/>
  <c r="T477" i="1"/>
  <c r="S477" i="1"/>
  <c r="R477" i="1"/>
  <c r="Q477" i="1"/>
  <c r="P477" i="1"/>
  <c r="AP476" i="1"/>
  <c r="AL476" i="1"/>
  <c r="AI476" i="1"/>
  <c r="AB476" i="1"/>
  <c r="AA476" i="1"/>
  <c r="Y476" i="1"/>
  <c r="X476" i="1"/>
  <c r="W476" i="1"/>
  <c r="V476" i="1"/>
  <c r="U476" i="1"/>
  <c r="T476" i="1"/>
  <c r="S476" i="1"/>
  <c r="R476" i="1"/>
  <c r="Q476" i="1"/>
  <c r="P476" i="1"/>
  <c r="AP475" i="1"/>
  <c r="AL475" i="1"/>
  <c r="AI475" i="1"/>
  <c r="AB475" i="1"/>
  <c r="AA475" i="1"/>
  <c r="Y475" i="1"/>
  <c r="X475" i="1"/>
  <c r="W475" i="1"/>
  <c r="V475" i="1"/>
  <c r="U475" i="1"/>
  <c r="T475" i="1"/>
  <c r="S475" i="1"/>
  <c r="R475" i="1"/>
  <c r="Q475" i="1"/>
  <c r="P475" i="1"/>
  <c r="AP474" i="1"/>
  <c r="AL474" i="1"/>
  <c r="AI474" i="1"/>
  <c r="AB474" i="1"/>
  <c r="AA474" i="1"/>
  <c r="Y474" i="1"/>
  <c r="X474" i="1"/>
  <c r="W474" i="1"/>
  <c r="V474" i="1"/>
  <c r="U474" i="1"/>
  <c r="T474" i="1"/>
  <c r="S474" i="1"/>
  <c r="R474" i="1"/>
  <c r="Q474" i="1"/>
  <c r="P474" i="1"/>
  <c r="AP473" i="1"/>
  <c r="AL473" i="1"/>
  <c r="AI473" i="1"/>
  <c r="AB473" i="1"/>
  <c r="AA473" i="1"/>
  <c r="Y473" i="1"/>
  <c r="X473" i="1"/>
  <c r="W473" i="1"/>
  <c r="V473" i="1"/>
  <c r="U473" i="1"/>
  <c r="T473" i="1"/>
  <c r="S473" i="1"/>
  <c r="R473" i="1"/>
  <c r="Q473" i="1"/>
  <c r="P473" i="1"/>
  <c r="AP472" i="1"/>
  <c r="AL472" i="1"/>
  <c r="AI472" i="1"/>
  <c r="AB472" i="1"/>
  <c r="AA472" i="1"/>
  <c r="Y472" i="1"/>
  <c r="X472" i="1"/>
  <c r="W472" i="1"/>
  <c r="V472" i="1"/>
  <c r="U472" i="1"/>
  <c r="T472" i="1"/>
  <c r="S472" i="1"/>
  <c r="R472" i="1"/>
  <c r="Q472" i="1"/>
  <c r="P472" i="1"/>
  <c r="AP471" i="1"/>
  <c r="AL471" i="1"/>
  <c r="AI471" i="1"/>
  <c r="AB471" i="1"/>
  <c r="AA471" i="1"/>
  <c r="Y471" i="1"/>
  <c r="X471" i="1"/>
  <c r="W471" i="1"/>
  <c r="V471" i="1"/>
  <c r="U471" i="1"/>
  <c r="T471" i="1"/>
  <c r="S471" i="1"/>
  <c r="R471" i="1"/>
  <c r="Q471" i="1"/>
  <c r="P471" i="1"/>
  <c r="AP470" i="1"/>
  <c r="AL470" i="1"/>
  <c r="AI470" i="1"/>
  <c r="AB470" i="1"/>
  <c r="AA470" i="1"/>
  <c r="Y470" i="1"/>
  <c r="X470" i="1"/>
  <c r="W470" i="1"/>
  <c r="V470" i="1"/>
  <c r="U470" i="1"/>
  <c r="T470" i="1"/>
  <c r="S470" i="1"/>
  <c r="R470" i="1"/>
  <c r="Q470" i="1"/>
  <c r="P470" i="1"/>
  <c r="AP469" i="1"/>
  <c r="AL469" i="1"/>
  <c r="AI469" i="1"/>
  <c r="AB469" i="1"/>
  <c r="AA469" i="1"/>
  <c r="Y469" i="1"/>
  <c r="X469" i="1"/>
  <c r="W469" i="1"/>
  <c r="V469" i="1"/>
  <c r="U469" i="1"/>
  <c r="T469" i="1"/>
  <c r="S469" i="1"/>
  <c r="R469" i="1"/>
  <c r="Q469" i="1"/>
  <c r="P469" i="1"/>
  <c r="AP468" i="1"/>
  <c r="AL468" i="1"/>
  <c r="AI468" i="1"/>
  <c r="AB468" i="1"/>
  <c r="AA468" i="1"/>
  <c r="Y468" i="1"/>
  <c r="X468" i="1"/>
  <c r="W468" i="1"/>
  <c r="V468" i="1"/>
  <c r="U468" i="1"/>
  <c r="T468" i="1"/>
  <c r="S468" i="1"/>
  <c r="R468" i="1"/>
  <c r="Q468" i="1"/>
  <c r="P468" i="1"/>
  <c r="AP467" i="1"/>
  <c r="AL467" i="1"/>
  <c r="AI467" i="1"/>
  <c r="AB467" i="1"/>
  <c r="AA467" i="1"/>
  <c r="Y467" i="1"/>
  <c r="X467" i="1"/>
  <c r="W467" i="1"/>
  <c r="V467" i="1"/>
  <c r="U467" i="1"/>
  <c r="T467" i="1"/>
  <c r="S467" i="1"/>
  <c r="R467" i="1"/>
  <c r="Q467" i="1"/>
  <c r="P467" i="1"/>
  <c r="AP466" i="1"/>
  <c r="AL466" i="1"/>
  <c r="AI466" i="1"/>
  <c r="AB466" i="1"/>
  <c r="AA466" i="1"/>
  <c r="Y466" i="1"/>
  <c r="X466" i="1"/>
  <c r="W466" i="1"/>
  <c r="V466" i="1"/>
  <c r="U466" i="1"/>
  <c r="T466" i="1"/>
  <c r="S466" i="1"/>
  <c r="R466" i="1"/>
  <c r="Q466" i="1"/>
  <c r="P466" i="1"/>
  <c r="AP465" i="1"/>
  <c r="AL465" i="1"/>
  <c r="AI465" i="1"/>
  <c r="AB465" i="1"/>
  <c r="AA465" i="1"/>
  <c r="Y465" i="1"/>
  <c r="X465" i="1"/>
  <c r="W465" i="1"/>
  <c r="V465" i="1"/>
  <c r="U465" i="1"/>
  <c r="T465" i="1"/>
  <c r="S465" i="1"/>
  <c r="R465" i="1"/>
  <c r="Q465" i="1"/>
  <c r="P465" i="1"/>
  <c r="AP464" i="1"/>
  <c r="AL464" i="1"/>
  <c r="AI464" i="1"/>
  <c r="AB464" i="1"/>
  <c r="AA464" i="1"/>
  <c r="Y464" i="1"/>
  <c r="X464" i="1"/>
  <c r="W464" i="1"/>
  <c r="V464" i="1"/>
  <c r="U464" i="1"/>
  <c r="T464" i="1"/>
  <c r="S464" i="1"/>
  <c r="R464" i="1"/>
  <c r="Q464" i="1"/>
  <c r="P464" i="1"/>
  <c r="AP463" i="1"/>
  <c r="AL463" i="1"/>
  <c r="AI463" i="1"/>
  <c r="AB463" i="1"/>
  <c r="AA463" i="1"/>
  <c r="Y463" i="1"/>
  <c r="X463" i="1"/>
  <c r="W463" i="1"/>
  <c r="V463" i="1"/>
  <c r="U463" i="1"/>
  <c r="T463" i="1"/>
  <c r="S463" i="1"/>
  <c r="R463" i="1"/>
  <c r="Q463" i="1"/>
  <c r="P463" i="1"/>
  <c r="AP462" i="1"/>
  <c r="AL462" i="1"/>
  <c r="AI462" i="1"/>
  <c r="AB462" i="1"/>
  <c r="AA462" i="1"/>
  <c r="Y462" i="1"/>
  <c r="X462" i="1"/>
  <c r="W462" i="1"/>
  <c r="V462" i="1"/>
  <c r="U462" i="1"/>
  <c r="T462" i="1"/>
  <c r="S462" i="1"/>
  <c r="R462" i="1"/>
  <c r="Q462" i="1"/>
  <c r="P462" i="1"/>
  <c r="AP461" i="1"/>
  <c r="AL461" i="1"/>
  <c r="AI461" i="1"/>
  <c r="AB461" i="1"/>
  <c r="AA461" i="1"/>
  <c r="Y461" i="1"/>
  <c r="X461" i="1"/>
  <c r="W461" i="1"/>
  <c r="V461" i="1"/>
  <c r="U461" i="1"/>
  <c r="T461" i="1"/>
  <c r="S461" i="1"/>
  <c r="R461" i="1"/>
  <c r="Q461" i="1"/>
  <c r="P461" i="1"/>
  <c r="AP460" i="1"/>
  <c r="AL460" i="1"/>
  <c r="AI460" i="1"/>
  <c r="AB460" i="1"/>
  <c r="AA460" i="1"/>
  <c r="Y460" i="1"/>
  <c r="X460" i="1"/>
  <c r="W460" i="1"/>
  <c r="V460" i="1"/>
  <c r="U460" i="1"/>
  <c r="T460" i="1"/>
  <c r="S460" i="1"/>
  <c r="R460" i="1"/>
  <c r="Q460" i="1"/>
  <c r="P460" i="1"/>
  <c r="AP459" i="1"/>
  <c r="AL459" i="1"/>
  <c r="AI459" i="1"/>
  <c r="AB459" i="1"/>
  <c r="AA459" i="1"/>
  <c r="Y459" i="1"/>
  <c r="X459" i="1"/>
  <c r="W459" i="1"/>
  <c r="V459" i="1"/>
  <c r="U459" i="1"/>
  <c r="T459" i="1"/>
  <c r="S459" i="1"/>
  <c r="R459" i="1"/>
  <c r="Q459" i="1"/>
  <c r="P459" i="1"/>
  <c r="AP458" i="1"/>
  <c r="AL458" i="1"/>
  <c r="AI458" i="1"/>
  <c r="AB458" i="1"/>
  <c r="AA458" i="1"/>
  <c r="Y458" i="1"/>
  <c r="X458" i="1"/>
  <c r="W458" i="1"/>
  <c r="V458" i="1"/>
  <c r="U458" i="1"/>
  <c r="T458" i="1"/>
  <c r="S458" i="1"/>
  <c r="R458" i="1"/>
  <c r="Q458" i="1"/>
  <c r="P458" i="1"/>
  <c r="AP457" i="1"/>
  <c r="AL457" i="1"/>
  <c r="AI457" i="1"/>
  <c r="AB457" i="1"/>
  <c r="AA457" i="1"/>
  <c r="Y457" i="1"/>
  <c r="X457" i="1"/>
  <c r="W457" i="1"/>
  <c r="V457" i="1"/>
  <c r="U457" i="1"/>
  <c r="T457" i="1"/>
  <c r="S457" i="1"/>
  <c r="R457" i="1"/>
  <c r="Q457" i="1"/>
  <c r="P457" i="1"/>
  <c r="AP456" i="1"/>
  <c r="AL456" i="1"/>
  <c r="AI456" i="1"/>
  <c r="AB456" i="1"/>
  <c r="AA456" i="1"/>
  <c r="Y456" i="1"/>
  <c r="X456" i="1"/>
  <c r="W456" i="1"/>
  <c r="V456" i="1"/>
  <c r="U456" i="1"/>
  <c r="T456" i="1"/>
  <c r="S456" i="1"/>
  <c r="R456" i="1"/>
  <c r="Q456" i="1"/>
  <c r="P456" i="1"/>
  <c r="AP455" i="1"/>
  <c r="AL455" i="1"/>
  <c r="AI455" i="1"/>
  <c r="AB455" i="1"/>
  <c r="AA455" i="1"/>
  <c r="Y455" i="1"/>
  <c r="X455" i="1"/>
  <c r="W455" i="1"/>
  <c r="V455" i="1"/>
  <c r="U455" i="1"/>
  <c r="T455" i="1"/>
  <c r="S455" i="1"/>
  <c r="R455" i="1"/>
  <c r="Q455" i="1"/>
  <c r="P455" i="1"/>
  <c r="AP454" i="1"/>
  <c r="AL454" i="1"/>
  <c r="AI454" i="1"/>
  <c r="AB454" i="1"/>
  <c r="AA454" i="1"/>
  <c r="Y454" i="1"/>
  <c r="X454" i="1"/>
  <c r="W454" i="1"/>
  <c r="V454" i="1"/>
  <c r="U454" i="1"/>
  <c r="T454" i="1"/>
  <c r="S454" i="1"/>
  <c r="R454" i="1"/>
  <c r="Q454" i="1"/>
  <c r="P454" i="1"/>
  <c r="AP453" i="1"/>
  <c r="AL453" i="1"/>
  <c r="AI453" i="1"/>
  <c r="AB453" i="1"/>
  <c r="AA453" i="1"/>
  <c r="Y453" i="1"/>
  <c r="X453" i="1"/>
  <c r="W453" i="1"/>
  <c r="V453" i="1"/>
  <c r="U453" i="1"/>
  <c r="T453" i="1"/>
  <c r="S453" i="1"/>
  <c r="R453" i="1"/>
  <c r="Q453" i="1"/>
  <c r="P453" i="1"/>
  <c r="AP452" i="1"/>
  <c r="AL452" i="1"/>
  <c r="AI452" i="1"/>
  <c r="AB452" i="1"/>
  <c r="AA452" i="1"/>
  <c r="Y452" i="1"/>
  <c r="X452" i="1"/>
  <c r="W452" i="1"/>
  <c r="V452" i="1"/>
  <c r="U452" i="1"/>
  <c r="T452" i="1"/>
  <c r="S452" i="1"/>
  <c r="R452" i="1"/>
  <c r="Q452" i="1"/>
  <c r="P452" i="1"/>
  <c r="AP451" i="1"/>
  <c r="AL451" i="1"/>
  <c r="AI451" i="1"/>
  <c r="AB451" i="1"/>
  <c r="AA451" i="1"/>
  <c r="Y451" i="1"/>
  <c r="X451" i="1"/>
  <c r="W451" i="1"/>
  <c r="V451" i="1"/>
  <c r="U451" i="1"/>
  <c r="T451" i="1"/>
  <c r="S451" i="1"/>
  <c r="R451" i="1"/>
  <c r="Q451" i="1"/>
  <c r="P451" i="1"/>
  <c r="AP450" i="1"/>
  <c r="AL450" i="1"/>
  <c r="AI450" i="1"/>
  <c r="AB450" i="1"/>
  <c r="AA450" i="1"/>
  <c r="Y450" i="1"/>
  <c r="X450" i="1"/>
  <c r="W450" i="1"/>
  <c r="V450" i="1"/>
  <c r="U450" i="1"/>
  <c r="T450" i="1"/>
  <c r="S450" i="1"/>
  <c r="R450" i="1"/>
  <c r="Q450" i="1"/>
  <c r="P450" i="1"/>
  <c r="AP449" i="1"/>
  <c r="AL449" i="1"/>
  <c r="AI449" i="1"/>
  <c r="AB449" i="1"/>
  <c r="AA449" i="1"/>
  <c r="Y449" i="1"/>
  <c r="X449" i="1"/>
  <c r="W449" i="1"/>
  <c r="V449" i="1"/>
  <c r="U449" i="1"/>
  <c r="T449" i="1"/>
  <c r="S449" i="1"/>
  <c r="R449" i="1"/>
  <c r="Q449" i="1"/>
  <c r="P449" i="1"/>
  <c r="AP448" i="1"/>
  <c r="AL448" i="1"/>
  <c r="AI448" i="1"/>
  <c r="AB448" i="1"/>
  <c r="AA448" i="1"/>
  <c r="Y448" i="1"/>
  <c r="X448" i="1"/>
  <c r="W448" i="1"/>
  <c r="V448" i="1"/>
  <c r="U448" i="1"/>
  <c r="T448" i="1"/>
  <c r="S448" i="1"/>
  <c r="R448" i="1"/>
  <c r="Q448" i="1"/>
  <c r="P448" i="1"/>
  <c r="AP447" i="1"/>
  <c r="AL447" i="1"/>
  <c r="AI447" i="1"/>
  <c r="AB447" i="1"/>
  <c r="AA447" i="1"/>
  <c r="Y447" i="1"/>
  <c r="X447" i="1"/>
  <c r="W447" i="1"/>
  <c r="V447" i="1"/>
  <c r="U447" i="1"/>
  <c r="T447" i="1"/>
  <c r="S447" i="1"/>
  <c r="R447" i="1"/>
  <c r="Q447" i="1"/>
  <c r="P447" i="1"/>
  <c r="AP446" i="1"/>
  <c r="AL446" i="1"/>
  <c r="AI446" i="1"/>
  <c r="AB446" i="1"/>
  <c r="AA446" i="1"/>
  <c r="Y446" i="1"/>
  <c r="X446" i="1"/>
  <c r="W446" i="1"/>
  <c r="V446" i="1"/>
  <c r="U446" i="1"/>
  <c r="T446" i="1"/>
  <c r="S446" i="1"/>
  <c r="R446" i="1"/>
  <c r="Q446" i="1"/>
  <c r="P446" i="1"/>
  <c r="AP445" i="1"/>
  <c r="AL445" i="1"/>
  <c r="AI445" i="1"/>
  <c r="AB445" i="1"/>
  <c r="AA445" i="1"/>
  <c r="Y445" i="1"/>
  <c r="X445" i="1"/>
  <c r="W445" i="1"/>
  <c r="V445" i="1"/>
  <c r="U445" i="1"/>
  <c r="T445" i="1"/>
  <c r="S445" i="1"/>
  <c r="R445" i="1"/>
  <c r="Q445" i="1"/>
  <c r="P445" i="1"/>
  <c r="AP444" i="1"/>
  <c r="AL444" i="1"/>
  <c r="AI444" i="1"/>
  <c r="AB444" i="1"/>
  <c r="AA444" i="1"/>
  <c r="Y444" i="1"/>
  <c r="X444" i="1"/>
  <c r="W444" i="1"/>
  <c r="V444" i="1"/>
  <c r="U444" i="1"/>
  <c r="T444" i="1"/>
  <c r="S444" i="1"/>
  <c r="R444" i="1"/>
  <c r="Q444" i="1"/>
  <c r="P444" i="1"/>
  <c r="AP443" i="1"/>
  <c r="AL443" i="1"/>
  <c r="AI443" i="1"/>
  <c r="AB443" i="1"/>
  <c r="AA443" i="1"/>
  <c r="Y443" i="1"/>
  <c r="X443" i="1"/>
  <c r="W443" i="1"/>
  <c r="V443" i="1"/>
  <c r="U443" i="1"/>
  <c r="T443" i="1"/>
  <c r="S443" i="1"/>
  <c r="R443" i="1"/>
  <c r="Q443" i="1"/>
  <c r="P443" i="1"/>
  <c r="AP442" i="1"/>
  <c r="AL442" i="1"/>
  <c r="AI442" i="1"/>
  <c r="AB442" i="1"/>
  <c r="AA442" i="1"/>
  <c r="Y442" i="1"/>
  <c r="X442" i="1"/>
  <c r="W442" i="1"/>
  <c r="V442" i="1"/>
  <c r="U442" i="1"/>
  <c r="T442" i="1"/>
  <c r="S442" i="1"/>
  <c r="R442" i="1"/>
  <c r="Q442" i="1"/>
  <c r="P442" i="1"/>
  <c r="AP441" i="1"/>
  <c r="AL441" i="1"/>
  <c r="AI441" i="1"/>
  <c r="AB441" i="1"/>
  <c r="AA441" i="1"/>
  <c r="Y441" i="1"/>
  <c r="X441" i="1"/>
  <c r="W441" i="1"/>
  <c r="V441" i="1"/>
  <c r="U441" i="1"/>
  <c r="T441" i="1"/>
  <c r="S441" i="1"/>
  <c r="R441" i="1"/>
  <c r="Q441" i="1"/>
  <c r="P441" i="1"/>
  <c r="AP440" i="1"/>
  <c r="AL440" i="1"/>
  <c r="AI440" i="1"/>
  <c r="AB440" i="1"/>
  <c r="AA440" i="1"/>
  <c r="Y440" i="1"/>
  <c r="X440" i="1"/>
  <c r="W440" i="1"/>
  <c r="V440" i="1"/>
  <c r="U440" i="1"/>
  <c r="T440" i="1"/>
  <c r="S440" i="1"/>
  <c r="R440" i="1"/>
  <c r="Q440" i="1"/>
  <c r="P440" i="1"/>
  <c r="AP439" i="1"/>
  <c r="AL439" i="1"/>
  <c r="AI439" i="1"/>
  <c r="AB439" i="1"/>
  <c r="AA439" i="1"/>
  <c r="Y439" i="1"/>
  <c r="X439" i="1"/>
  <c r="W439" i="1"/>
  <c r="V439" i="1"/>
  <c r="U439" i="1"/>
  <c r="T439" i="1"/>
  <c r="S439" i="1"/>
  <c r="R439" i="1"/>
  <c r="Q439" i="1"/>
  <c r="P439" i="1"/>
  <c r="AP438" i="1"/>
  <c r="AL438" i="1"/>
  <c r="AI438" i="1"/>
  <c r="AB438" i="1"/>
  <c r="AA438" i="1"/>
  <c r="Y438" i="1"/>
  <c r="X438" i="1"/>
  <c r="W438" i="1"/>
  <c r="V438" i="1"/>
  <c r="U438" i="1"/>
  <c r="T438" i="1"/>
  <c r="S438" i="1"/>
  <c r="R438" i="1"/>
  <c r="Q438" i="1"/>
  <c r="P438" i="1"/>
  <c r="AP437" i="1"/>
  <c r="AL437" i="1"/>
  <c r="AI437" i="1"/>
  <c r="AB437" i="1"/>
  <c r="AA437" i="1"/>
  <c r="Y437" i="1"/>
  <c r="X437" i="1"/>
  <c r="W437" i="1"/>
  <c r="V437" i="1"/>
  <c r="U437" i="1"/>
  <c r="T437" i="1"/>
  <c r="S437" i="1"/>
  <c r="R437" i="1"/>
  <c r="Q437" i="1"/>
  <c r="P437" i="1"/>
  <c r="AP436" i="1"/>
  <c r="AL436" i="1"/>
  <c r="AI436" i="1"/>
  <c r="AB436" i="1"/>
  <c r="AA436" i="1"/>
  <c r="Y436" i="1"/>
  <c r="X436" i="1"/>
  <c r="W436" i="1"/>
  <c r="V436" i="1"/>
  <c r="U436" i="1"/>
  <c r="T436" i="1"/>
  <c r="S436" i="1"/>
  <c r="R436" i="1"/>
  <c r="Q436" i="1"/>
  <c r="P436" i="1"/>
  <c r="AP435" i="1"/>
  <c r="AL435" i="1"/>
  <c r="AI435" i="1"/>
  <c r="AB435" i="1"/>
  <c r="AA435" i="1"/>
  <c r="Y435" i="1"/>
  <c r="X435" i="1"/>
  <c r="W435" i="1"/>
  <c r="V435" i="1"/>
  <c r="U435" i="1"/>
  <c r="T435" i="1"/>
  <c r="S435" i="1"/>
  <c r="R435" i="1"/>
  <c r="Q435" i="1"/>
  <c r="P435" i="1"/>
  <c r="AP434" i="1"/>
  <c r="AL434" i="1"/>
  <c r="AI434" i="1"/>
  <c r="AB434" i="1"/>
  <c r="AA434" i="1"/>
  <c r="Y434" i="1"/>
  <c r="X434" i="1"/>
  <c r="W434" i="1"/>
  <c r="V434" i="1"/>
  <c r="U434" i="1"/>
  <c r="T434" i="1"/>
  <c r="S434" i="1"/>
  <c r="R434" i="1"/>
  <c r="Q434" i="1"/>
  <c r="P434" i="1"/>
  <c r="AP433" i="1"/>
  <c r="AL433" i="1"/>
  <c r="AI433" i="1"/>
  <c r="AB433" i="1"/>
  <c r="AA433" i="1"/>
  <c r="Y433" i="1"/>
  <c r="X433" i="1"/>
  <c r="W433" i="1"/>
  <c r="V433" i="1"/>
  <c r="U433" i="1"/>
  <c r="T433" i="1"/>
  <c r="S433" i="1"/>
  <c r="R433" i="1"/>
  <c r="Q433" i="1"/>
  <c r="P433" i="1"/>
  <c r="AP432" i="1"/>
  <c r="AL432" i="1"/>
  <c r="AI432" i="1"/>
  <c r="AB432" i="1"/>
  <c r="AA432" i="1"/>
  <c r="Y432" i="1"/>
  <c r="X432" i="1"/>
  <c r="W432" i="1"/>
  <c r="V432" i="1"/>
  <c r="U432" i="1"/>
  <c r="T432" i="1"/>
  <c r="S432" i="1"/>
  <c r="R432" i="1"/>
  <c r="Q432" i="1"/>
  <c r="P432" i="1"/>
  <c r="AP431" i="1"/>
  <c r="AL431" i="1"/>
  <c r="AI431" i="1"/>
  <c r="AB431" i="1"/>
  <c r="AA431" i="1"/>
  <c r="Y431" i="1"/>
  <c r="X431" i="1"/>
  <c r="W431" i="1"/>
  <c r="V431" i="1"/>
  <c r="U431" i="1"/>
  <c r="T431" i="1"/>
  <c r="S431" i="1"/>
  <c r="R431" i="1"/>
  <c r="Q431" i="1"/>
  <c r="P431" i="1"/>
  <c r="AP430" i="1"/>
  <c r="AL430" i="1"/>
  <c r="AI430" i="1"/>
  <c r="AB430" i="1"/>
  <c r="AA430" i="1"/>
  <c r="Y430" i="1"/>
  <c r="X430" i="1"/>
  <c r="W430" i="1"/>
  <c r="V430" i="1"/>
  <c r="U430" i="1"/>
  <c r="T430" i="1"/>
  <c r="S430" i="1"/>
  <c r="R430" i="1"/>
  <c r="Q430" i="1"/>
  <c r="P430" i="1"/>
  <c r="AP429" i="1"/>
  <c r="AL429" i="1"/>
  <c r="AI429" i="1"/>
  <c r="AB429" i="1"/>
  <c r="AA429" i="1"/>
  <c r="Y429" i="1"/>
  <c r="X429" i="1"/>
  <c r="W429" i="1"/>
  <c r="V429" i="1"/>
  <c r="U429" i="1"/>
  <c r="T429" i="1"/>
  <c r="S429" i="1"/>
  <c r="R429" i="1"/>
  <c r="Q429" i="1"/>
  <c r="P429" i="1"/>
  <c r="AP428" i="1"/>
  <c r="AL428" i="1"/>
  <c r="AI428" i="1"/>
  <c r="AB428" i="1"/>
  <c r="AA428" i="1"/>
  <c r="Y428" i="1"/>
  <c r="X428" i="1"/>
  <c r="W428" i="1"/>
  <c r="V428" i="1"/>
  <c r="U428" i="1"/>
  <c r="T428" i="1"/>
  <c r="S428" i="1"/>
  <c r="R428" i="1"/>
  <c r="Q428" i="1"/>
  <c r="P428" i="1"/>
  <c r="AP427" i="1"/>
  <c r="AL427" i="1"/>
  <c r="AI427" i="1"/>
  <c r="AB427" i="1"/>
  <c r="AA427" i="1"/>
  <c r="Y427" i="1"/>
  <c r="X427" i="1"/>
  <c r="W427" i="1"/>
  <c r="V427" i="1"/>
  <c r="U427" i="1"/>
  <c r="T427" i="1"/>
  <c r="S427" i="1"/>
  <c r="R427" i="1"/>
  <c r="Q427" i="1"/>
  <c r="P427" i="1"/>
  <c r="AP426" i="1"/>
  <c r="AL426" i="1"/>
  <c r="AI426" i="1"/>
  <c r="AB426" i="1"/>
  <c r="AA426" i="1"/>
  <c r="Y426" i="1"/>
  <c r="X426" i="1"/>
  <c r="W426" i="1"/>
  <c r="V426" i="1"/>
  <c r="U426" i="1"/>
  <c r="T426" i="1"/>
  <c r="S426" i="1"/>
  <c r="R426" i="1"/>
  <c r="Q426" i="1"/>
  <c r="P426" i="1"/>
  <c r="AP425" i="1"/>
  <c r="AL425" i="1"/>
  <c r="AI425" i="1"/>
  <c r="AB425" i="1"/>
  <c r="AA425" i="1"/>
  <c r="Y425" i="1"/>
  <c r="X425" i="1"/>
  <c r="W425" i="1"/>
  <c r="V425" i="1"/>
  <c r="U425" i="1"/>
  <c r="T425" i="1"/>
  <c r="S425" i="1"/>
  <c r="R425" i="1"/>
  <c r="Q425" i="1"/>
  <c r="P425" i="1"/>
  <c r="AP424" i="1"/>
  <c r="AL424" i="1"/>
  <c r="AI424" i="1"/>
  <c r="AB424" i="1"/>
  <c r="AA424" i="1"/>
  <c r="Y424" i="1"/>
  <c r="X424" i="1"/>
  <c r="W424" i="1"/>
  <c r="V424" i="1"/>
  <c r="U424" i="1"/>
  <c r="T424" i="1"/>
  <c r="S424" i="1"/>
  <c r="R424" i="1"/>
  <c r="Q424" i="1"/>
  <c r="P424" i="1"/>
  <c r="AP423" i="1"/>
  <c r="AL423" i="1"/>
  <c r="AI423" i="1"/>
  <c r="AB423" i="1"/>
  <c r="AA423" i="1"/>
  <c r="Y423" i="1"/>
  <c r="X423" i="1"/>
  <c r="W423" i="1"/>
  <c r="V423" i="1"/>
  <c r="U423" i="1"/>
  <c r="T423" i="1"/>
  <c r="S423" i="1"/>
  <c r="R423" i="1"/>
  <c r="Q423" i="1"/>
  <c r="P423" i="1"/>
  <c r="AP422" i="1"/>
  <c r="AL422" i="1"/>
  <c r="AI422" i="1"/>
  <c r="AB422" i="1"/>
  <c r="AA422" i="1"/>
  <c r="Y422" i="1"/>
  <c r="X422" i="1"/>
  <c r="W422" i="1"/>
  <c r="V422" i="1"/>
  <c r="U422" i="1"/>
  <c r="T422" i="1"/>
  <c r="S422" i="1"/>
  <c r="R422" i="1"/>
  <c r="Q422" i="1"/>
  <c r="P422" i="1"/>
  <c r="AP421" i="1"/>
  <c r="AL421" i="1"/>
  <c r="AI421" i="1"/>
  <c r="AB421" i="1"/>
  <c r="AA421" i="1"/>
  <c r="Y421" i="1"/>
  <c r="X421" i="1"/>
  <c r="W421" i="1"/>
  <c r="V421" i="1"/>
  <c r="U421" i="1"/>
  <c r="T421" i="1"/>
  <c r="S421" i="1"/>
  <c r="R421" i="1"/>
  <c r="Q421" i="1"/>
  <c r="P421" i="1"/>
  <c r="AP420" i="1"/>
  <c r="AL420" i="1"/>
  <c r="AI420" i="1"/>
  <c r="AB420" i="1"/>
  <c r="AA420" i="1"/>
  <c r="Y420" i="1"/>
  <c r="X420" i="1"/>
  <c r="W420" i="1"/>
  <c r="V420" i="1"/>
  <c r="U420" i="1"/>
  <c r="T420" i="1"/>
  <c r="S420" i="1"/>
  <c r="R420" i="1"/>
  <c r="Q420" i="1"/>
  <c r="P420" i="1"/>
  <c r="AP419" i="1"/>
  <c r="AL419" i="1"/>
  <c r="AI419" i="1"/>
  <c r="AB419" i="1"/>
  <c r="AA419" i="1"/>
  <c r="Y419" i="1"/>
  <c r="X419" i="1"/>
  <c r="W419" i="1"/>
  <c r="V419" i="1"/>
  <c r="U419" i="1"/>
  <c r="T419" i="1"/>
  <c r="S419" i="1"/>
  <c r="R419" i="1"/>
  <c r="Q419" i="1"/>
  <c r="P419" i="1"/>
  <c r="AP418" i="1"/>
  <c r="AL418" i="1"/>
  <c r="AI418" i="1"/>
  <c r="AB418" i="1"/>
  <c r="AA418" i="1"/>
  <c r="Y418" i="1"/>
  <c r="X418" i="1"/>
  <c r="W418" i="1"/>
  <c r="V418" i="1"/>
  <c r="U418" i="1"/>
  <c r="T418" i="1"/>
  <c r="S418" i="1"/>
  <c r="R418" i="1"/>
  <c r="Q418" i="1"/>
  <c r="P418" i="1"/>
  <c r="AP417" i="1"/>
  <c r="AL417" i="1"/>
  <c r="AI417" i="1"/>
  <c r="AB417" i="1"/>
  <c r="AA417" i="1"/>
  <c r="Y417" i="1"/>
  <c r="X417" i="1"/>
  <c r="W417" i="1"/>
  <c r="V417" i="1"/>
  <c r="U417" i="1"/>
  <c r="T417" i="1"/>
  <c r="S417" i="1"/>
  <c r="R417" i="1"/>
  <c r="Q417" i="1"/>
  <c r="P417" i="1"/>
  <c r="AP416" i="1"/>
  <c r="AL416" i="1"/>
  <c r="AI416" i="1"/>
  <c r="AB416" i="1"/>
  <c r="AA416" i="1"/>
  <c r="Y416" i="1"/>
  <c r="X416" i="1"/>
  <c r="W416" i="1"/>
  <c r="V416" i="1"/>
  <c r="U416" i="1"/>
  <c r="T416" i="1"/>
  <c r="S416" i="1"/>
  <c r="R416" i="1"/>
  <c r="Q416" i="1"/>
  <c r="P416" i="1"/>
  <c r="AP415" i="1"/>
  <c r="AL415" i="1"/>
  <c r="AI415" i="1"/>
  <c r="AB415" i="1"/>
  <c r="AA415" i="1"/>
  <c r="Y415" i="1"/>
  <c r="X415" i="1"/>
  <c r="W415" i="1"/>
  <c r="V415" i="1"/>
  <c r="U415" i="1"/>
  <c r="T415" i="1"/>
  <c r="S415" i="1"/>
  <c r="R415" i="1"/>
  <c r="Q415" i="1"/>
  <c r="P415" i="1"/>
  <c r="AP414" i="1"/>
  <c r="AL414" i="1"/>
  <c r="AI414" i="1"/>
  <c r="AB414" i="1"/>
  <c r="AA414" i="1"/>
  <c r="Y414" i="1"/>
  <c r="X414" i="1"/>
  <c r="W414" i="1"/>
  <c r="V414" i="1"/>
  <c r="U414" i="1"/>
  <c r="T414" i="1"/>
  <c r="S414" i="1"/>
  <c r="R414" i="1"/>
  <c r="Q414" i="1"/>
  <c r="P414" i="1"/>
  <c r="AP413" i="1"/>
  <c r="AL413" i="1"/>
  <c r="AI413" i="1"/>
  <c r="AB413" i="1"/>
  <c r="AA413" i="1"/>
  <c r="Y413" i="1"/>
  <c r="X413" i="1"/>
  <c r="W413" i="1"/>
  <c r="V413" i="1"/>
  <c r="U413" i="1"/>
  <c r="T413" i="1"/>
  <c r="S413" i="1"/>
  <c r="R413" i="1"/>
  <c r="Q413" i="1"/>
  <c r="P413" i="1"/>
  <c r="AP412" i="1"/>
  <c r="AL412" i="1"/>
  <c r="AI412" i="1"/>
  <c r="AB412" i="1"/>
  <c r="AA412" i="1"/>
  <c r="Y412" i="1"/>
  <c r="X412" i="1"/>
  <c r="W412" i="1"/>
  <c r="V412" i="1"/>
  <c r="U412" i="1"/>
  <c r="T412" i="1"/>
  <c r="S412" i="1"/>
  <c r="R412" i="1"/>
  <c r="Q412" i="1"/>
  <c r="P412" i="1"/>
  <c r="AP411" i="1"/>
  <c r="AL411" i="1"/>
  <c r="AI411" i="1"/>
  <c r="AB411" i="1"/>
  <c r="AA411" i="1"/>
  <c r="Y411" i="1"/>
  <c r="X411" i="1"/>
  <c r="W411" i="1"/>
  <c r="V411" i="1"/>
  <c r="U411" i="1"/>
  <c r="T411" i="1"/>
  <c r="S411" i="1"/>
  <c r="R411" i="1"/>
  <c r="Q411" i="1"/>
  <c r="P411" i="1"/>
  <c r="AP410" i="1"/>
  <c r="AL410" i="1"/>
  <c r="AI410" i="1"/>
  <c r="AB410" i="1"/>
  <c r="AA410" i="1"/>
  <c r="Y410" i="1"/>
  <c r="X410" i="1"/>
  <c r="W410" i="1"/>
  <c r="V410" i="1"/>
  <c r="U410" i="1"/>
  <c r="T410" i="1"/>
  <c r="S410" i="1"/>
  <c r="R410" i="1"/>
  <c r="Q410" i="1"/>
  <c r="P410" i="1"/>
  <c r="AP409" i="1"/>
  <c r="AL409" i="1"/>
  <c r="AI409" i="1"/>
  <c r="AB409" i="1"/>
  <c r="AA409" i="1"/>
  <c r="Y409" i="1"/>
  <c r="X409" i="1"/>
  <c r="W409" i="1"/>
  <c r="V409" i="1"/>
  <c r="U409" i="1"/>
  <c r="T409" i="1"/>
  <c r="S409" i="1"/>
  <c r="R409" i="1"/>
  <c r="Q409" i="1"/>
  <c r="P409" i="1"/>
  <c r="AP408" i="1"/>
  <c r="AL408" i="1"/>
  <c r="AI408" i="1"/>
  <c r="AB408" i="1"/>
  <c r="AA408" i="1"/>
  <c r="Y408" i="1"/>
  <c r="X408" i="1"/>
  <c r="W408" i="1"/>
  <c r="V408" i="1"/>
  <c r="U408" i="1"/>
  <c r="T408" i="1"/>
  <c r="S408" i="1"/>
  <c r="R408" i="1"/>
  <c r="Q408" i="1"/>
  <c r="P408" i="1"/>
  <c r="AP407" i="1"/>
  <c r="AL407" i="1"/>
  <c r="AI407" i="1"/>
  <c r="AB407" i="1"/>
  <c r="AA407" i="1"/>
  <c r="Y407" i="1"/>
  <c r="X407" i="1"/>
  <c r="W407" i="1"/>
  <c r="V407" i="1"/>
  <c r="U407" i="1"/>
  <c r="T407" i="1"/>
  <c r="S407" i="1"/>
  <c r="R407" i="1"/>
  <c r="Q407" i="1"/>
  <c r="P407" i="1"/>
  <c r="AP406" i="1"/>
  <c r="AL406" i="1"/>
  <c r="AI406" i="1"/>
  <c r="AB406" i="1"/>
  <c r="AA406" i="1"/>
  <c r="Y406" i="1"/>
  <c r="X406" i="1"/>
  <c r="W406" i="1"/>
  <c r="V406" i="1"/>
  <c r="U406" i="1"/>
  <c r="T406" i="1"/>
  <c r="S406" i="1"/>
  <c r="R406" i="1"/>
  <c r="Q406" i="1"/>
  <c r="P406" i="1"/>
  <c r="AP405" i="1"/>
  <c r="AL405" i="1"/>
  <c r="AI405" i="1"/>
  <c r="AB405" i="1"/>
  <c r="AA405" i="1"/>
  <c r="Y405" i="1"/>
  <c r="X405" i="1"/>
  <c r="W405" i="1"/>
  <c r="V405" i="1"/>
  <c r="U405" i="1"/>
  <c r="T405" i="1"/>
  <c r="S405" i="1"/>
  <c r="R405" i="1"/>
  <c r="Q405" i="1"/>
  <c r="P405" i="1"/>
  <c r="AP404" i="1"/>
  <c r="AL404" i="1"/>
  <c r="AI404" i="1"/>
  <c r="AB404" i="1"/>
  <c r="AA404" i="1"/>
  <c r="Y404" i="1"/>
  <c r="X404" i="1"/>
  <c r="W404" i="1"/>
  <c r="V404" i="1"/>
  <c r="U404" i="1"/>
  <c r="T404" i="1"/>
  <c r="S404" i="1"/>
  <c r="R404" i="1"/>
  <c r="Q404" i="1"/>
  <c r="P404" i="1"/>
  <c r="AP403" i="1"/>
  <c r="AL403" i="1"/>
  <c r="AI403" i="1"/>
  <c r="AB403" i="1"/>
  <c r="AA403" i="1"/>
  <c r="Y403" i="1"/>
  <c r="X403" i="1"/>
  <c r="W403" i="1"/>
  <c r="V403" i="1"/>
  <c r="U403" i="1"/>
  <c r="T403" i="1"/>
  <c r="S403" i="1"/>
  <c r="R403" i="1"/>
  <c r="Q403" i="1"/>
  <c r="P403" i="1"/>
  <c r="AP402" i="1"/>
  <c r="AL402" i="1"/>
  <c r="AI402" i="1"/>
  <c r="AB402" i="1"/>
  <c r="AA402" i="1"/>
  <c r="Y402" i="1"/>
  <c r="X402" i="1"/>
  <c r="W402" i="1"/>
  <c r="V402" i="1"/>
  <c r="U402" i="1"/>
  <c r="T402" i="1"/>
  <c r="S402" i="1"/>
  <c r="R402" i="1"/>
  <c r="Q402" i="1"/>
  <c r="P402" i="1"/>
  <c r="AP401" i="1"/>
  <c r="AL401" i="1"/>
  <c r="AI401" i="1"/>
  <c r="AB401" i="1"/>
  <c r="AA401" i="1"/>
  <c r="Y401" i="1"/>
  <c r="X401" i="1"/>
  <c r="W401" i="1"/>
  <c r="V401" i="1"/>
  <c r="U401" i="1"/>
  <c r="T401" i="1"/>
  <c r="S401" i="1"/>
  <c r="R401" i="1"/>
  <c r="Q401" i="1"/>
  <c r="P401" i="1"/>
  <c r="AP400" i="1"/>
  <c r="AL400" i="1"/>
  <c r="AI400" i="1"/>
  <c r="AB400" i="1"/>
  <c r="AA400" i="1"/>
  <c r="Y400" i="1"/>
  <c r="X400" i="1"/>
  <c r="W400" i="1"/>
  <c r="V400" i="1"/>
  <c r="U400" i="1"/>
  <c r="T400" i="1"/>
  <c r="S400" i="1"/>
  <c r="R400" i="1"/>
  <c r="Q400" i="1"/>
  <c r="P400" i="1"/>
  <c r="AP399" i="1"/>
  <c r="AL399" i="1"/>
  <c r="AI399" i="1"/>
  <c r="AB399" i="1"/>
  <c r="AA399" i="1"/>
  <c r="Y399" i="1"/>
  <c r="X399" i="1"/>
  <c r="W399" i="1"/>
  <c r="V399" i="1"/>
  <c r="U399" i="1"/>
  <c r="T399" i="1"/>
  <c r="S399" i="1"/>
  <c r="R399" i="1"/>
  <c r="Q399" i="1"/>
  <c r="P399" i="1"/>
  <c r="AP398" i="1"/>
  <c r="AL398" i="1"/>
  <c r="AI398" i="1"/>
  <c r="AB398" i="1"/>
  <c r="AA398" i="1"/>
  <c r="Y398" i="1"/>
  <c r="X398" i="1"/>
  <c r="W398" i="1"/>
  <c r="V398" i="1"/>
  <c r="U398" i="1"/>
  <c r="T398" i="1"/>
  <c r="S398" i="1"/>
  <c r="R398" i="1"/>
  <c r="Q398" i="1"/>
  <c r="P398" i="1"/>
  <c r="AP397" i="1"/>
  <c r="AL397" i="1"/>
  <c r="AI397" i="1"/>
  <c r="AB397" i="1"/>
  <c r="AA397" i="1"/>
  <c r="Y397" i="1"/>
  <c r="X397" i="1"/>
  <c r="W397" i="1"/>
  <c r="V397" i="1"/>
  <c r="U397" i="1"/>
  <c r="T397" i="1"/>
  <c r="S397" i="1"/>
  <c r="R397" i="1"/>
  <c r="Q397" i="1"/>
  <c r="P397" i="1"/>
  <c r="AP396" i="1"/>
  <c r="AL396" i="1"/>
  <c r="AI396" i="1"/>
  <c r="AB396" i="1"/>
  <c r="AA396" i="1"/>
  <c r="Y396" i="1"/>
  <c r="X396" i="1"/>
  <c r="W396" i="1"/>
  <c r="V396" i="1"/>
  <c r="U396" i="1"/>
  <c r="T396" i="1"/>
  <c r="S396" i="1"/>
  <c r="R396" i="1"/>
  <c r="Q396" i="1"/>
  <c r="P396" i="1"/>
  <c r="AP395" i="1"/>
  <c r="AL395" i="1"/>
  <c r="AI395" i="1"/>
  <c r="AB395" i="1"/>
  <c r="AA395" i="1"/>
  <c r="Y395" i="1"/>
  <c r="X395" i="1"/>
  <c r="W395" i="1"/>
  <c r="V395" i="1"/>
  <c r="U395" i="1"/>
  <c r="T395" i="1"/>
  <c r="S395" i="1"/>
  <c r="R395" i="1"/>
  <c r="Q395" i="1"/>
  <c r="P395" i="1"/>
  <c r="AP394" i="1"/>
  <c r="AL394" i="1"/>
  <c r="AI394" i="1"/>
  <c r="AB394" i="1"/>
  <c r="AA394" i="1"/>
  <c r="Y394" i="1"/>
  <c r="X394" i="1"/>
  <c r="W394" i="1"/>
  <c r="V394" i="1"/>
  <c r="U394" i="1"/>
  <c r="T394" i="1"/>
  <c r="S394" i="1"/>
  <c r="R394" i="1"/>
  <c r="Q394" i="1"/>
  <c r="P394" i="1"/>
  <c r="AP393" i="1"/>
  <c r="AL393" i="1"/>
  <c r="AI393" i="1"/>
  <c r="AB393" i="1"/>
  <c r="AA393" i="1"/>
  <c r="Y393" i="1"/>
  <c r="X393" i="1"/>
  <c r="W393" i="1"/>
  <c r="V393" i="1"/>
  <c r="U393" i="1"/>
  <c r="T393" i="1"/>
  <c r="S393" i="1"/>
  <c r="R393" i="1"/>
  <c r="Q393" i="1"/>
  <c r="P393" i="1"/>
  <c r="AP392" i="1"/>
  <c r="AL392" i="1"/>
  <c r="AI392" i="1"/>
  <c r="AB392" i="1"/>
  <c r="AA392" i="1"/>
  <c r="Y392" i="1"/>
  <c r="X392" i="1"/>
  <c r="W392" i="1"/>
  <c r="V392" i="1"/>
  <c r="U392" i="1"/>
  <c r="T392" i="1"/>
  <c r="S392" i="1"/>
  <c r="R392" i="1"/>
  <c r="Q392" i="1"/>
  <c r="P392" i="1"/>
  <c r="AP391" i="1"/>
  <c r="AL391" i="1"/>
  <c r="AI391" i="1"/>
  <c r="AB391" i="1"/>
  <c r="AA391" i="1"/>
  <c r="Y391" i="1"/>
  <c r="X391" i="1"/>
  <c r="W391" i="1"/>
  <c r="V391" i="1"/>
  <c r="U391" i="1"/>
  <c r="T391" i="1"/>
  <c r="S391" i="1"/>
  <c r="R391" i="1"/>
  <c r="Q391" i="1"/>
  <c r="P391" i="1"/>
  <c r="AP390" i="1"/>
  <c r="AL390" i="1"/>
  <c r="AI390" i="1"/>
  <c r="AB390" i="1"/>
  <c r="AA390" i="1"/>
  <c r="Y390" i="1"/>
  <c r="X390" i="1"/>
  <c r="W390" i="1"/>
  <c r="V390" i="1"/>
  <c r="U390" i="1"/>
  <c r="T390" i="1"/>
  <c r="S390" i="1"/>
  <c r="R390" i="1"/>
  <c r="Q390" i="1"/>
  <c r="P390" i="1"/>
  <c r="AP389" i="1"/>
  <c r="AL389" i="1"/>
  <c r="AI389" i="1"/>
  <c r="AB389" i="1"/>
  <c r="AA389" i="1"/>
  <c r="Y389" i="1"/>
  <c r="X389" i="1"/>
  <c r="W389" i="1"/>
  <c r="V389" i="1"/>
  <c r="U389" i="1"/>
  <c r="T389" i="1"/>
  <c r="S389" i="1"/>
  <c r="R389" i="1"/>
  <c r="Q389" i="1"/>
  <c r="P389" i="1"/>
  <c r="AP388" i="1"/>
  <c r="AL388" i="1"/>
  <c r="AI388" i="1"/>
  <c r="AB388" i="1"/>
  <c r="AA388" i="1"/>
  <c r="Y388" i="1"/>
  <c r="X388" i="1"/>
  <c r="W388" i="1"/>
  <c r="V388" i="1"/>
  <c r="U388" i="1"/>
  <c r="T388" i="1"/>
  <c r="S388" i="1"/>
  <c r="R388" i="1"/>
  <c r="Q388" i="1"/>
  <c r="P388" i="1"/>
  <c r="AP387" i="1"/>
  <c r="AL387" i="1"/>
  <c r="AI387" i="1"/>
  <c r="AB387" i="1"/>
  <c r="AA387" i="1"/>
  <c r="Y387" i="1"/>
  <c r="X387" i="1"/>
  <c r="W387" i="1"/>
  <c r="V387" i="1"/>
  <c r="U387" i="1"/>
  <c r="T387" i="1"/>
  <c r="S387" i="1"/>
  <c r="R387" i="1"/>
  <c r="Q387" i="1"/>
  <c r="P387" i="1"/>
  <c r="AP386" i="1"/>
  <c r="AL386" i="1"/>
  <c r="AI386" i="1"/>
  <c r="AB386" i="1"/>
  <c r="AA386" i="1"/>
  <c r="Y386" i="1"/>
  <c r="X386" i="1"/>
  <c r="W386" i="1"/>
  <c r="V386" i="1"/>
  <c r="U386" i="1"/>
  <c r="T386" i="1"/>
  <c r="S386" i="1"/>
  <c r="R386" i="1"/>
  <c r="Q386" i="1"/>
  <c r="P386" i="1"/>
  <c r="AP385" i="1"/>
  <c r="AL385" i="1"/>
  <c r="AI385" i="1"/>
  <c r="AB385" i="1"/>
  <c r="AA385" i="1"/>
  <c r="Y385" i="1"/>
  <c r="X385" i="1"/>
  <c r="W385" i="1"/>
  <c r="V385" i="1"/>
  <c r="U385" i="1"/>
  <c r="T385" i="1"/>
  <c r="S385" i="1"/>
  <c r="R385" i="1"/>
  <c r="Q385" i="1"/>
  <c r="P385" i="1"/>
  <c r="AP384" i="1"/>
  <c r="AL384" i="1"/>
  <c r="AI384" i="1"/>
  <c r="AB384" i="1"/>
  <c r="AA384" i="1"/>
  <c r="Y384" i="1"/>
  <c r="X384" i="1"/>
  <c r="W384" i="1"/>
  <c r="V384" i="1"/>
  <c r="U384" i="1"/>
  <c r="T384" i="1"/>
  <c r="S384" i="1"/>
  <c r="R384" i="1"/>
  <c r="Q384" i="1"/>
  <c r="P384" i="1"/>
  <c r="AP383" i="1"/>
  <c r="AL383" i="1"/>
  <c r="AI383" i="1"/>
  <c r="AB383" i="1"/>
  <c r="AA383" i="1"/>
  <c r="Y383" i="1"/>
  <c r="X383" i="1"/>
  <c r="W383" i="1"/>
  <c r="V383" i="1"/>
  <c r="U383" i="1"/>
  <c r="T383" i="1"/>
  <c r="C55" i="4" s="1"/>
  <c r="E55" i="4" s="1"/>
  <c r="S383" i="1"/>
  <c r="R383" i="1"/>
  <c r="Q383" i="1"/>
  <c r="P383" i="1"/>
  <c r="AP382" i="1"/>
  <c r="AL382" i="1"/>
  <c r="AI382" i="1"/>
  <c r="AB382" i="1"/>
  <c r="AA382" i="1"/>
  <c r="Y382" i="1"/>
  <c r="X382" i="1"/>
  <c r="W382" i="1"/>
  <c r="C58" i="4" s="1"/>
  <c r="E58" i="4" s="1"/>
  <c r="V382" i="1"/>
  <c r="C57" i="4" s="1"/>
  <c r="E57" i="4" s="1"/>
  <c r="U382" i="1"/>
  <c r="T382" i="1"/>
  <c r="S382" i="1"/>
  <c r="R382" i="1"/>
  <c r="Q382" i="1"/>
  <c r="P382" i="1"/>
  <c r="AP381" i="1"/>
  <c r="AL381" i="1"/>
  <c r="AI381" i="1"/>
  <c r="AB381" i="1"/>
  <c r="AA381" i="1"/>
  <c r="Y381" i="1"/>
  <c r="C60" i="4" s="1"/>
  <c r="E60" i="4" s="1"/>
  <c r="X381" i="1"/>
  <c r="C59" i="4" s="1"/>
  <c r="E59" i="4" s="1"/>
  <c r="W381" i="1"/>
  <c r="V381" i="1"/>
  <c r="U381" i="1"/>
  <c r="T381" i="1"/>
  <c r="S381" i="1"/>
  <c r="R381" i="1"/>
  <c r="Q381" i="1"/>
  <c r="P381" i="1"/>
  <c r="AP380" i="1"/>
  <c r="AL380" i="1"/>
  <c r="AI380" i="1"/>
  <c r="AB380" i="1"/>
  <c r="AA380" i="1"/>
  <c r="Y380" i="1"/>
  <c r="X380" i="1"/>
  <c r="W380" i="1"/>
  <c r="V380" i="1"/>
  <c r="U380" i="1"/>
  <c r="T380" i="1"/>
  <c r="S380" i="1"/>
  <c r="R380" i="1"/>
  <c r="Q380" i="1"/>
  <c r="P380" i="1"/>
  <c r="AP379" i="1"/>
  <c r="AL379" i="1"/>
  <c r="AI379" i="1"/>
  <c r="AB379" i="1"/>
  <c r="AA379" i="1"/>
  <c r="Y379" i="1"/>
  <c r="X379" i="1"/>
  <c r="W379" i="1"/>
  <c r="V379" i="1"/>
  <c r="U379" i="1"/>
  <c r="T379" i="1"/>
  <c r="S379" i="1"/>
  <c r="R379" i="1"/>
  <c r="Q379" i="1"/>
  <c r="P379" i="1"/>
  <c r="AP378" i="1"/>
  <c r="AL378" i="1"/>
  <c r="AI378" i="1"/>
  <c r="AB378" i="1"/>
  <c r="AA378" i="1"/>
  <c r="Y378" i="1"/>
  <c r="X378" i="1"/>
  <c r="W378" i="1"/>
  <c r="V378" i="1"/>
  <c r="U378" i="1"/>
  <c r="T378" i="1"/>
  <c r="S378" i="1"/>
  <c r="R378" i="1"/>
  <c r="Q378" i="1"/>
  <c r="P378" i="1"/>
  <c r="AP377" i="1"/>
  <c r="AL377" i="1"/>
  <c r="AI377" i="1"/>
  <c r="AB377" i="1"/>
  <c r="AA377" i="1"/>
  <c r="Y377" i="1"/>
  <c r="X377" i="1"/>
  <c r="W377" i="1"/>
  <c r="V377" i="1"/>
  <c r="U377" i="1"/>
  <c r="T377" i="1"/>
  <c r="S377" i="1"/>
  <c r="R377" i="1"/>
  <c r="Q377" i="1"/>
  <c r="P377" i="1"/>
  <c r="AP376" i="1"/>
  <c r="AL376" i="1"/>
  <c r="AI376" i="1"/>
  <c r="AB376" i="1"/>
  <c r="AA376" i="1"/>
  <c r="Y376" i="1"/>
  <c r="X376" i="1"/>
  <c r="W376" i="1"/>
  <c r="V376" i="1"/>
  <c r="U376" i="1"/>
  <c r="T376" i="1"/>
  <c r="S376" i="1"/>
  <c r="R376" i="1"/>
  <c r="Q376" i="1"/>
  <c r="P376" i="1"/>
  <c r="AP375" i="1"/>
  <c r="AL375" i="1"/>
  <c r="AI375" i="1"/>
  <c r="AB375" i="1"/>
  <c r="AA375" i="1"/>
  <c r="Y375" i="1"/>
  <c r="X375" i="1"/>
  <c r="W375" i="1"/>
  <c r="V375" i="1"/>
  <c r="U375" i="1"/>
  <c r="T375" i="1"/>
  <c r="S375" i="1"/>
  <c r="R375" i="1"/>
  <c r="Q375" i="1"/>
  <c r="P375" i="1"/>
  <c r="AP374" i="1"/>
  <c r="AL374" i="1"/>
  <c r="AI374" i="1"/>
  <c r="AB374" i="1"/>
  <c r="AA374" i="1"/>
  <c r="Y374" i="1"/>
  <c r="X374" i="1"/>
  <c r="W374" i="1"/>
  <c r="V374" i="1"/>
  <c r="U374" i="1"/>
  <c r="T374" i="1"/>
  <c r="S374" i="1"/>
  <c r="R374" i="1"/>
  <c r="Q374" i="1"/>
  <c r="P374" i="1"/>
  <c r="AP373" i="1"/>
  <c r="AL373" i="1"/>
  <c r="AI373" i="1"/>
  <c r="AB373" i="1"/>
  <c r="AA373" i="1"/>
  <c r="Y373" i="1"/>
  <c r="X373" i="1"/>
  <c r="W373" i="1"/>
  <c r="V373" i="1"/>
  <c r="U373" i="1"/>
  <c r="T373" i="1"/>
  <c r="S373" i="1"/>
  <c r="R373" i="1"/>
  <c r="Q373" i="1"/>
  <c r="P373" i="1"/>
  <c r="AP372" i="1"/>
  <c r="AL372" i="1"/>
  <c r="AI372" i="1"/>
  <c r="AB372" i="1"/>
  <c r="AA372" i="1"/>
  <c r="Y372" i="1"/>
  <c r="X372" i="1"/>
  <c r="W372" i="1"/>
  <c r="V372" i="1"/>
  <c r="U372" i="1"/>
  <c r="T372" i="1"/>
  <c r="S372" i="1"/>
  <c r="R372" i="1"/>
  <c r="Q372" i="1"/>
  <c r="P372" i="1"/>
  <c r="AP371" i="1"/>
  <c r="AL371" i="1"/>
  <c r="AI371" i="1"/>
  <c r="AB371" i="1"/>
  <c r="AA371" i="1"/>
  <c r="Y371" i="1"/>
  <c r="X371" i="1"/>
  <c r="W371" i="1"/>
  <c r="V371" i="1"/>
  <c r="U371" i="1"/>
  <c r="T371" i="1"/>
  <c r="S371" i="1"/>
  <c r="R371" i="1"/>
  <c r="Q371" i="1"/>
  <c r="P371" i="1"/>
  <c r="AP370" i="1"/>
  <c r="AL370" i="1"/>
  <c r="AI370" i="1"/>
  <c r="AB370" i="1"/>
  <c r="AA370" i="1"/>
  <c r="Y370" i="1"/>
  <c r="X370" i="1"/>
  <c r="W370" i="1"/>
  <c r="V370" i="1"/>
  <c r="U370" i="1"/>
  <c r="T370" i="1"/>
  <c r="S370" i="1"/>
  <c r="R370" i="1"/>
  <c r="Q370" i="1"/>
  <c r="P370" i="1"/>
  <c r="AP369" i="1"/>
  <c r="AL369" i="1"/>
  <c r="AI369" i="1"/>
  <c r="AB369" i="1"/>
  <c r="AA369" i="1"/>
  <c r="Y369" i="1"/>
  <c r="X369" i="1"/>
  <c r="W369" i="1"/>
  <c r="V369" i="1"/>
  <c r="U369" i="1"/>
  <c r="T369" i="1"/>
  <c r="S369" i="1"/>
  <c r="R369" i="1"/>
  <c r="Q369" i="1"/>
  <c r="P369" i="1"/>
  <c r="AP368" i="1"/>
  <c r="AL368" i="1"/>
  <c r="AI368" i="1"/>
  <c r="AB368" i="1"/>
  <c r="AA368" i="1"/>
  <c r="Y368" i="1"/>
  <c r="X368" i="1"/>
  <c r="W368" i="1"/>
  <c r="V368" i="1"/>
  <c r="U368" i="1"/>
  <c r="T368" i="1"/>
  <c r="S368" i="1"/>
  <c r="R368" i="1"/>
  <c r="Q368" i="1"/>
  <c r="P368" i="1"/>
  <c r="AP367" i="1"/>
  <c r="AL367" i="1"/>
  <c r="AI367" i="1"/>
  <c r="AB367" i="1"/>
  <c r="AA367" i="1"/>
  <c r="Y367" i="1"/>
  <c r="X367" i="1"/>
  <c r="W367" i="1"/>
  <c r="V367" i="1"/>
  <c r="U367" i="1"/>
  <c r="T367" i="1"/>
  <c r="S367" i="1"/>
  <c r="R367" i="1"/>
  <c r="Q367" i="1"/>
  <c r="P367" i="1"/>
  <c r="AP366" i="1"/>
  <c r="AL366" i="1"/>
  <c r="AI366" i="1"/>
  <c r="AB366" i="1"/>
  <c r="AA366" i="1"/>
  <c r="Y366" i="1"/>
  <c r="X366" i="1"/>
  <c r="W366" i="1"/>
  <c r="V366" i="1"/>
  <c r="U366" i="1"/>
  <c r="T366" i="1"/>
  <c r="S366" i="1"/>
  <c r="R366" i="1"/>
  <c r="Q366" i="1"/>
  <c r="P366" i="1"/>
  <c r="AP365" i="1"/>
  <c r="AL365" i="1"/>
  <c r="AI365" i="1"/>
  <c r="AB365" i="1"/>
  <c r="AA365" i="1"/>
  <c r="Y365" i="1"/>
  <c r="X365" i="1"/>
  <c r="W365" i="1"/>
  <c r="V365" i="1"/>
  <c r="U365" i="1"/>
  <c r="T365" i="1"/>
  <c r="S365" i="1"/>
  <c r="R365" i="1"/>
  <c r="Q365" i="1"/>
  <c r="P365" i="1"/>
  <c r="AP364" i="1"/>
  <c r="AL364" i="1"/>
  <c r="AI364" i="1"/>
  <c r="AB364" i="1"/>
  <c r="AA364" i="1"/>
  <c r="Y364" i="1"/>
  <c r="X364" i="1"/>
  <c r="W364" i="1"/>
  <c r="V364" i="1"/>
  <c r="U364" i="1"/>
  <c r="T364" i="1"/>
  <c r="S364" i="1"/>
  <c r="R364" i="1"/>
  <c r="Q364" i="1"/>
  <c r="P364" i="1"/>
  <c r="AP363" i="1"/>
  <c r="AL363" i="1"/>
  <c r="AI363" i="1"/>
  <c r="AB363" i="1"/>
  <c r="AA363" i="1"/>
  <c r="Y363" i="1"/>
  <c r="X363" i="1"/>
  <c r="W363" i="1"/>
  <c r="V363" i="1"/>
  <c r="U363" i="1"/>
  <c r="T363" i="1"/>
  <c r="S363" i="1"/>
  <c r="R363" i="1"/>
  <c r="Q363" i="1"/>
  <c r="P363" i="1"/>
  <c r="AP362" i="1"/>
  <c r="AL362" i="1"/>
  <c r="AI362" i="1"/>
  <c r="AB362" i="1"/>
  <c r="AA362" i="1"/>
  <c r="Y362" i="1"/>
  <c r="X362" i="1"/>
  <c r="W362" i="1"/>
  <c r="V362" i="1"/>
  <c r="U362" i="1"/>
  <c r="T362" i="1"/>
  <c r="S362" i="1"/>
  <c r="R362" i="1"/>
  <c r="Q362" i="1"/>
  <c r="P362" i="1"/>
  <c r="AP361" i="1"/>
  <c r="AL361" i="1"/>
  <c r="AI361" i="1"/>
  <c r="AB361" i="1"/>
  <c r="AA361" i="1"/>
  <c r="Y361" i="1"/>
  <c r="X361" i="1"/>
  <c r="W361" i="1"/>
  <c r="V361" i="1"/>
  <c r="U361" i="1"/>
  <c r="T361" i="1"/>
  <c r="S361" i="1"/>
  <c r="R361" i="1"/>
  <c r="Q361" i="1"/>
  <c r="P361" i="1"/>
  <c r="AP360" i="1"/>
  <c r="AL360" i="1"/>
  <c r="AI360" i="1"/>
  <c r="AB360" i="1"/>
  <c r="AA360" i="1"/>
  <c r="Y360" i="1"/>
  <c r="X360" i="1"/>
  <c r="W360" i="1"/>
  <c r="V360" i="1"/>
  <c r="U360" i="1"/>
  <c r="T360" i="1"/>
  <c r="S360" i="1"/>
  <c r="R360" i="1"/>
  <c r="Q360" i="1"/>
  <c r="P360" i="1"/>
  <c r="AP359" i="1"/>
  <c r="AL359" i="1"/>
  <c r="AI359" i="1"/>
  <c r="AB359" i="1"/>
  <c r="AA359" i="1"/>
  <c r="Y359" i="1"/>
  <c r="X359" i="1"/>
  <c r="W359" i="1"/>
  <c r="V359" i="1"/>
  <c r="U359" i="1"/>
  <c r="T359" i="1"/>
  <c r="S359" i="1"/>
  <c r="R359" i="1"/>
  <c r="Q359" i="1"/>
  <c r="P359" i="1"/>
  <c r="AP358" i="1"/>
  <c r="AL358" i="1"/>
  <c r="AI358" i="1"/>
  <c r="AB358" i="1"/>
  <c r="AA358" i="1"/>
  <c r="Y358" i="1"/>
  <c r="X358" i="1"/>
  <c r="W358" i="1"/>
  <c r="V358" i="1"/>
  <c r="U358" i="1"/>
  <c r="T358" i="1"/>
  <c r="S358" i="1"/>
  <c r="R358" i="1"/>
  <c r="Q358" i="1"/>
  <c r="P358" i="1"/>
  <c r="AP357" i="1"/>
  <c r="AL357" i="1"/>
  <c r="AI357" i="1"/>
  <c r="AB357" i="1"/>
  <c r="AA357" i="1"/>
  <c r="Y357" i="1"/>
  <c r="X357" i="1"/>
  <c r="W357" i="1"/>
  <c r="V357" i="1"/>
  <c r="U357" i="1"/>
  <c r="T357" i="1"/>
  <c r="S357" i="1"/>
  <c r="R357" i="1"/>
  <c r="Q357" i="1"/>
  <c r="P357" i="1"/>
  <c r="AP356" i="1"/>
  <c r="AL356" i="1"/>
  <c r="AI356" i="1"/>
  <c r="AB356" i="1"/>
  <c r="AA356" i="1"/>
  <c r="Y356" i="1"/>
  <c r="X356" i="1"/>
  <c r="W356" i="1"/>
  <c r="V356" i="1"/>
  <c r="U356" i="1"/>
  <c r="T356" i="1"/>
  <c r="S356" i="1"/>
  <c r="R356" i="1"/>
  <c r="Q356" i="1"/>
  <c r="P356" i="1"/>
  <c r="AP355" i="1"/>
  <c r="AL355" i="1"/>
  <c r="AI355" i="1"/>
  <c r="AB355" i="1"/>
  <c r="AA355" i="1"/>
  <c r="Y355" i="1"/>
  <c r="X355" i="1"/>
  <c r="W355" i="1"/>
  <c r="V355" i="1"/>
  <c r="U355" i="1"/>
  <c r="T355" i="1"/>
  <c r="S355" i="1"/>
  <c r="R355" i="1"/>
  <c r="Q355" i="1"/>
  <c r="P355" i="1"/>
  <c r="AP354" i="1"/>
  <c r="AL354" i="1"/>
  <c r="AI354" i="1"/>
  <c r="AB354" i="1"/>
  <c r="AA354" i="1"/>
  <c r="Y354" i="1"/>
  <c r="X354" i="1"/>
  <c r="W354" i="1"/>
  <c r="V354" i="1"/>
  <c r="U354" i="1"/>
  <c r="T354" i="1"/>
  <c r="S354" i="1"/>
  <c r="R354" i="1"/>
  <c r="Q354" i="1"/>
  <c r="P354" i="1"/>
  <c r="AP353" i="1"/>
  <c r="AL353" i="1"/>
  <c r="AI353" i="1"/>
  <c r="AB353" i="1"/>
  <c r="AA353" i="1"/>
  <c r="Y353" i="1"/>
  <c r="X353" i="1"/>
  <c r="W353" i="1"/>
  <c r="V353" i="1"/>
  <c r="U353" i="1"/>
  <c r="T353" i="1"/>
  <c r="S353" i="1"/>
  <c r="R353" i="1"/>
  <c r="Q353" i="1"/>
  <c r="P353" i="1"/>
  <c r="AP352" i="1"/>
  <c r="AL352" i="1"/>
  <c r="AI352" i="1"/>
  <c r="AB352" i="1"/>
  <c r="AA352" i="1"/>
  <c r="Y352" i="1"/>
  <c r="X352" i="1"/>
  <c r="W352" i="1"/>
  <c r="V352" i="1"/>
  <c r="U352" i="1"/>
  <c r="T352" i="1"/>
  <c r="S352" i="1"/>
  <c r="R352" i="1"/>
  <c r="Q352" i="1"/>
  <c r="P352" i="1"/>
  <c r="AP351" i="1"/>
  <c r="AL351" i="1"/>
  <c r="AI351" i="1"/>
  <c r="AB351" i="1"/>
  <c r="AA351" i="1"/>
  <c r="Y351" i="1"/>
  <c r="X351" i="1"/>
  <c r="W351" i="1"/>
  <c r="V351" i="1"/>
  <c r="U351" i="1"/>
  <c r="T351" i="1"/>
  <c r="S351" i="1"/>
  <c r="R351" i="1"/>
  <c r="Q351" i="1"/>
  <c r="P351" i="1"/>
  <c r="AP350" i="1"/>
  <c r="AL350" i="1"/>
  <c r="AI350" i="1"/>
  <c r="AB350" i="1"/>
  <c r="AA350" i="1"/>
  <c r="Y350" i="1"/>
  <c r="X350" i="1"/>
  <c r="W350" i="1"/>
  <c r="V350" i="1"/>
  <c r="U350" i="1"/>
  <c r="T350" i="1"/>
  <c r="S350" i="1"/>
  <c r="R350" i="1"/>
  <c r="Q350" i="1"/>
  <c r="P350" i="1"/>
  <c r="AP349" i="1"/>
  <c r="AL349" i="1"/>
  <c r="AI349" i="1"/>
  <c r="AB349" i="1"/>
  <c r="AA349" i="1"/>
  <c r="Y349" i="1"/>
  <c r="X349" i="1"/>
  <c r="W349" i="1"/>
  <c r="V349" i="1"/>
  <c r="U349" i="1"/>
  <c r="T349" i="1"/>
  <c r="S349" i="1"/>
  <c r="R349" i="1"/>
  <c r="Q349" i="1"/>
  <c r="P349" i="1"/>
  <c r="AP348" i="1"/>
  <c r="AL348" i="1"/>
  <c r="AI348" i="1"/>
  <c r="AB348" i="1"/>
  <c r="AA348" i="1"/>
  <c r="Y348" i="1"/>
  <c r="X348" i="1"/>
  <c r="W348" i="1"/>
  <c r="V348" i="1"/>
  <c r="U348" i="1"/>
  <c r="T348" i="1"/>
  <c r="S348" i="1"/>
  <c r="R348" i="1"/>
  <c r="Q348" i="1"/>
  <c r="P348" i="1"/>
  <c r="AP347" i="1"/>
  <c r="AL347" i="1"/>
  <c r="AI347" i="1"/>
  <c r="AB347" i="1"/>
  <c r="AA347" i="1"/>
  <c r="Y347" i="1"/>
  <c r="X347" i="1"/>
  <c r="W347" i="1"/>
  <c r="V347" i="1"/>
  <c r="U347" i="1"/>
  <c r="T347" i="1"/>
  <c r="S347" i="1"/>
  <c r="R347" i="1"/>
  <c r="Q347" i="1"/>
  <c r="P347" i="1"/>
  <c r="AP346" i="1"/>
  <c r="AL346" i="1"/>
  <c r="AI346" i="1"/>
  <c r="AB346" i="1"/>
  <c r="AA346" i="1"/>
  <c r="Y346" i="1"/>
  <c r="X346" i="1"/>
  <c r="W346" i="1"/>
  <c r="V346" i="1"/>
  <c r="U346" i="1"/>
  <c r="T346" i="1"/>
  <c r="S346" i="1"/>
  <c r="R346" i="1"/>
  <c r="Q346" i="1"/>
  <c r="P346" i="1"/>
  <c r="AP345" i="1"/>
  <c r="AL345" i="1"/>
  <c r="AI345" i="1"/>
  <c r="AB345" i="1"/>
  <c r="AA345" i="1"/>
  <c r="Y345" i="1"/>
  <c r="X345" i="1"/>
  <c r="W345" i="1"/>
  <c r="V345" i="1"/>
  <c r="U345" i="1"/>
  <c r="T345" i="1"/>
  <c r="S345" i="1"/>
  <c r="R345" i="1"/>
  <c r="Q345" i="1"/>
  <c r="P345" i="1"/>
  <c r="AP344" i="1"/>
  <c r="AL344" i="1"/>
  <c r="AI344" i="1"/>
  <c r="AB344" i="1"/>
  <c r="AA344" i="1"/>
  <c r="Y344" i="1"/>
  <c r="X344" i="1"/>
  <c r="W344" i="1"/>
  <c r="V344" i="1"/>
  <c r="U344" i="1"/>
  <c r="T344" i="1"/>
  <c r="S344" i="1"/>
  <c r="R344" i="1"/>
  <c r="Q344" i="1"/>
  <c r="P344" i="1"/>
  <c r="AP343" i="1"/>
  <c r="AL343" i="1"/>
  <c r="AI343" i="1"/>
  <c r="AB343" i="1"/>
  <c r="AA343" i="1"/>
  <c r="Y343" i="1"/>
  <c r="X343" i="1"/>
  <c r="W343" i="1"/>
  <c r="V343" i="1"/>
  <c r="U343" i="1"/>
  <c r="T343" i="1"/>
  <c r="S343" i="1"/>
  <c r="R343" i="1"/>
  <c r="Q343" i="1"/>
  <c r="P343" i="1"/>
  <c r="AP342" i="1"/>
  <c r="AL342" i="1"/>
  <c r="AI342" i="1"/>
  <c r="AB342" i="1"/>
  <c r="AA342" i="1"/>
  <c r="Y342" i="1"/>
  <c r="X342" i="1"/>
  <c r="W342" i="1"/>
  <c r="V342" i="1"/>
  <c r="U342" i="1"/>
  <c r="T342" i="1"/>
  <c r="S342" i="1"/>
  <c r="R342" i="1"/>
  <c r="Q342" i="1"/>
  <c r="P342" i="1"/>
  <c r="AP341" i="1"/>
  <c r="AL341" i="1"/>
  <c r="AI341" i="1"/>
  <c r="AB341" i="1"/>
  <c r="AA341" i="1"/>
  <c r="Y341" i="1"/>
  <c r="X341" i="1"/>
  <c r="W341" i="1"/>
  <c r="V341" i="1"/>
  <c r="U341" i="1"/>
  <c r="T341" i="1"/>
  <c r="S341" i="1"/>
  <c r="R341" i="1"/>
  <c r="Q341" i="1"/>
  <c r="P341" i="1"/>
  <c r="AP340" i="1"/>
  <c r="AL340" i="1"/>
  <c r="AI340" i="1"/>
  <c r="AB340" i="1"/>
  <c r="AA340" i="1"/>
  <c r="Y340" i="1"/>
  <c r="X340" i="1"/>
  <c r="W340" i="1"/>
  <c r="V340" i="1"/>
  <c r="U340" i="1"/>
  <c r="T340" i="1"/>
  <c r="S340" i="1"/>
  <c r="R340" i="1"/>
  <c r="Q340" i="1"/>
  <c r="P340" i="1"/>
  <c r="AP339" i="1"/>
  <c r="AL339" i="1"/>
  <c r="AI339" i="1"/>
  <c r="AB339" i="1"/>
  <c r="AA339" i="1"/>
  <c r="Y339" i="1"/>
  <c r="X339" i="1"/>
  <c r="W339" i="1"/>
  <c r="V339" i="1"/>
  <c r="U339" i="1"/>
  <c r="T339" i="1"/>
  <c r="S339" i="1"/>
  <c r="R339" i="1"/>
  <c r="Q339" i="1"/>
  <c r="P339" i="1"/>
  <c r="AP338" i="1"/>
  <c r="AL338" i="1"/>
  <c r="AI338" i="1"/>
  <c r="AB338" i="1"/>
  <c r="AA338" i="1"/>
  <c r="Y338" i="1"/>
  <c r="X338" i="1"/>
  <c r="W338" i="1"/>
  <c r="V338" i="1"/>
  <c r="U338" i="1"/>
  <c r="T338" i="1"/>
  <c r="S338" i="1"/>
  <c r="R338" i="1"/>
  <c r="Q338" i="1"/>
  <c r="P338" i="1"/>
  <c r="AP337" i="1"/>
  <c r="AL337" i="1"/>
  <c r="AI337" i="1"/>
  <c r="AB337" i="1"/>
  <c r="AA337" i="1"/>
  <c r="Y337" i="1"/>
  <c r="X337" i="1"/>
  <c r="W337" i="1"/>
  <c r="V337" i="1"/>
  <c r="U337" i="1"/>
  <c r="T337" i="1"/>
  <c r="S337" i="1"/>
  <c r="R337" i="1"/>
  <c r="Q337" i="1"/>
  <c r="P337" i="1"/>
  <c r="AP336" i="1"/>
  <c r="AL336" i="1"/>
  <c r="AI336" i="1"/>
  <c r="AB336" i="1"/>
  <c r="AA336" i="1"/>
  <c r="Y336" i="1"/>
  <c r="X336" i="1"/>
  <c r="W336" i="1"/>
  <c r="V336" i="1"/>
  <c r="U336" i="1"/>
  <c r="T336" i="1"/>
  <c r="S336" i="1"/>
  <c r="R336" i="1"/>
  <c r="Q336" i="1"/>
  <c r="P336" i="1"/>
  <c r="AP335" i="1"/>
  <c r="AL335" i="1"/>
  <c r="AI335" i="1"/>
  <c r="AB335" i="1"/>
  <c r="AA335" i="1"/>
  <c r="Y335" i="1"/>
  <c r="X335" i="1"/>
  <c r="W335" i="1"/>
  <c r="V335" i="1"/>
  <c r="U335" i="1"/>
  <c r="T335" i="1"/>
  <c r="S335" i="1"/>
  <c r="R335" i="1"/>
  <c r="Q335" i="1"/>
  <c r="P335" i="1"/>
  <c r="AP334" i="1"/>
  <c r="AL334" i="1"/>
  <c r="AI334" i="1"/>
  <c r="AB334" i="1"/>
  <c r="AA334" i="1"/>
  <c r="Y334" i="1"/>
  <c r="X334" i="1"/>
  <c r="W334" i="1"/>
  <c r="V334" i="1"/>
  <c r="U334" i="1"/>
  <c r="T334" i="1"/>
  <c r="S334" i="1"/>
  <c r="R334" i="1"/>
  <c r="Q334" i="1"/>
  <c r="P334" i="1"/>
  <c r="AP333" i="1"/>
  <c r="AL333" i="1"/>
  <c r="AI333" i="1"/>
  <c r="AB333" i="1"/>
  <c r="AA333" i="1"/>
  <c r="Y333" i="1"/>
  <c r="X333" i="1"/>
  <c r="W333" i="1"/>
  <c r="V333" i="1"/>
  <c r="U333" i="1"/>
  <c r="T333" i="1"/>
  <c r="S333" i="1"/>
  <c r="R333" i="1"/>
  <c r="Q333" i="1"/>
  <c r="P333" i="1"/>
  <c r="AP332" i="1"/>
  <c r="AL332" i="1"/>
  <c r="AI332" i="1"/>
  <c r="AB332" i="1"/>
  <c r="AA332" i="1"/>
  <c r="Y332" i="1"/>
  <c r="X332" i="1"/>
  <c r="W332" i="1"/>
  <c r="V332" i="1"/>
  <c r="U332" i="1"/>
  <c r="T332" i="1"/>
  <c r="S332" i="1"/>
  <c r="R332" i="1"/>
  <c r="Q332" i="1"/>
  <c r="P332" i="1"/>
  <c r="AP331" i="1"/>
  <c r="AL331" i="1"/>
  <c r="AI331" i="1"/>
  <c r="AB331" i="1"/>
  <c r="AA331" i="1"/>
  <c r="Y331" i="1"/>
  <c r="X331" i="1"/>
  <c r="W331" i="1"/>
  <c r="V331" i="1"/>
  <c r="U331" i="1"/>
  <c r="T331" i="1"/>
  <c r="S331" i="1"/>
  <c r="R331" i="1"/>
  <c r="Q331" i="1"/>
  <c r="P331" i="1"/>
  <c r="AP330" i="1"/>
  <c r="AL330" i="1"/>
  <c r="AI330" i="1"/>
  <c r="AB330" i="1"/>
  <c r="AA330" i="1"/>
  <c r="Y330" i="1"/>
  <c r="X330" i="1"/>
  <c r="W330" i="1"/>
  <c r="V330" i="1"/>
  <c r="U330" i="1"/>
  <c r="T330" i="1"/>
  <c r="S330" i="1"/>
  <c r="R330" i="1"/>
  <c r="Q330" i="1"/>
  <c r="P330" i="1"/>
  <c r="AP329" i="1"/>
  <c r="AL329" i="1"/>
  <c r="AI329" i="1"/>
  <c r="AB329" i="1"/>
  <c r="AA329" i="1"/>
  <c r="Y329" i="1"/>
  <c r="X329" i="1"/>
  <c r="W329" i="1"/>
  <c r="V329" i="1"/>
  <c r="U329" i="1"/>
  <c r="T329" i="1"/>
  <c r="S329" i="1"/>
  <c r="R329" i="1"/>
  <c r="Q329" i="1"/>
  <c r="P329" i="1"/>
  <c r="AP328" i="1"/>
  <c r="AL328" i="1"/>
  <c r="AI328" i="1"/>
  <c r="AB328" i="1"/>
  <c r="AA328" i="1"/>
  <c r="Y328" i="1"/>
  <c r="X328" i="1"/>
  <c r="W328" i="1"/>
  <c r="V328" i="1"/>
  <c r="U328" i="1"/>
  <c r="T328" i="1"/>
  <c r="S328" i="1"/>
  <c r="R328" i="1"/>
  <c r="Q328" i="1"/>
  <c r="P328" i="1"/>
  <c r="AP327" i="1"/>
  <c r="AL327" i="1"/>
  <c r="AI327" i="1"/>
  <c r="AB327" i="1"/>
  <c r="AA327" i="1"/>
  <c r="Y327" i="1"/>
  <c r="X327" i="1"/>
  <c r="W327" i="1"/>
  <c r="V327" i="1"/>
  <c r="U327" i="1"/>
  <c r="T327" i="1"/>
  <c r="S327" i="1"/>
  <c r="R327" i="1"/>
  <c r="Q327" i="1"/>
  <c r="P327" i="1"/>
  <c r="AP326" i="1"/>
  <c r="AL326" i="1"/>
  <c r="AI326" i="1"/>
  <c r="AB326" i="1"/>
  <c r="AA326" i="1"/>
  <c r="Y326" i="1"/>
  <c r="X326" i="1"/>
  <c r="W326" i="1"/>
  <c r="V326" i="1"/>
  <c r="U326" i="1"/>
  <c r="T326" i="1"/>
  <c r="S326" i="1"/>
  <c r="R326" i="1"/>
  <c r="Q326" i="1"/>
  <c r="P326" i="1"/>
  <c r="AP325" i="1"/>
  <c r="AL325" i="1"/>
  <c r="AI325" i="1"/>
  <c r="AB325" i="1"/>
  <c r="AA325" i="1"/>
  <c r="Y325" i="1"/>
  <c r="X325" i="1"/>
  <c r="W325" i="1"/>
  <c r="V325" i="1"/>
  <c r="U325" i="1"/>
  <c r="T325" i="1"/>
  <c r="S325" i="1"/>
  <c r="R325" i="1"/>
  <c r="Q325" i="1"/>
  <c r="P325" i="1"/>
  <c r="AP324" i="1"/>
  <c r="AL324" i="1"/>
  <c r="AI324" i="1"/>
  <c r="AB324" i="1"/>
  <c r="AA324" i="1"/>
  <c r="Y324" i="1"/>
  <c r="X324" i="1"/>
  <c r="W324" i="1"/>
  <c r="V324" i="1"/>
  <c r="U324" i="1"/>
  <c r="T324" i="1"/>
  <c r="S324" i="1"/>
  <c r="R324" i="1"/>
  <c r="Q324" i="1"/>
  <c r="P324" i="1"/>
  <c r="AP323" i="1"/>
  <c r="AL323" i="1"/>
  <c r="AI323" i="1"/>
  <c r="AB323" i="1"/>
  <c r="AA323" i="1"/>
  <c r="Y323" i="1"/>
  <c r="X323" i="1"/>
  <c r="W323" i="1"/>
  <c r="V323" i="1"/>
  <c r="U323" i="1"/>
  <c r="T323" i="1"/>
  <c r="S323" i="1"/>
  <c r="R323" i="1"/>
  <c r="Q323" i="1"/>
  <c r="P323" i="1"/>
  <c r="AP322" i="1"/>
  <c r="AL322" i="1"/>
  <c r="AI322" i="1"/>
  <c r="AB322" i="1"/>
  <c r="AA322" i="1"/>
  <c r="Y322" i="1"/>
  <c r="X322" i="1"/>
  <c r="W322" i="1"/>
  <c r="V322" i="1"/>
  <c r="U322" i="1"/>
  <c r="T322" i="1"/>
  <c r="S322" i="1"/>
  <c r="R322" i="1"/>
  <c r="Q322" i="1"/>
  <c r="P322" i="1"/>
  <c r="AP321" i="1"/>
  <c r="AL321" i="1"/>
  <c r="AI321" i="1"/>
  <c r="AB321" i="1"/>
  <c r="AA321" i="1"/>
  <c r="Y321" i="1"/>
  <c r="X321" i="1"/>
  <c r="W321" i="1"/>
  <c r="V321" i="1"/>
  <c r="U321" i="1"/>
  <c r="T321" i="1"/>
  <c r="S321" i="1"/>
  <c r="R321" i="1"/>
  <c r="Q321" i="1"/>
  <c r="P321" i="1"/>
  <c r="AP320" i="1"/>
  <c r="AL320" i="1"/>
  <c r="AI320" i="1"/>
  <c r="AB320" i="1"/>
  <c r="AA320" i="1"/>
  <c r="Y320" i="1"/>
  <c r="X320" i="1"/>
  <c r="W320" i="1"/>
  <c r="V320" i="1"/>
  <c r="U320" i="1"/>
  <c r="T320" i="1"/>
  <c r="S320" i="1"/>
  <c r="R320" i="1"/>
  <c r="Q320" i="1"/>
  <c r="P320" i="1"/>
  <c r="AP319" i="1"/>
  <c r="AL319" i="1"/>
  <c r="AI319" i="1"/>
  <c r="AB319" i="1"/>
  <c r="AA319" i="1"/>
  <c r="Y319" i="1"/>
  <c r="X319" i="1"/>
  <c r="W319" i="1"/>
  <c r="V319" i="1"/>
  <c r="U319" i="1"/>
  <c r="T319" i="1"/>
  <c r="S319" i="1"/>
  <c r="R319" i="1"/>
  <c r="Q319" i="1"/>
  <c r="P319" i="1"/>
  <c r="AP318" i="1"/>
  <c r="AL318" i="1"/>
  <c r="AI318" i="1"/>
  <c r="AB318" i="1"/>
  <c r="AA318" i="1"/>
  <c r="Y318" i="1"/>
  <c r="X318" i="1"/>
  <c r="W318" i="1"/>
  <c r="V318" i="1"/>
  <c r="U318" i="1"/>
  <c r="T318" i="1"/>
  <c r="S318" i="1"/>
  <c r="R318" i="1"/>
  <c r="Q318" i="1"/>
  <c r="P318" i="1"/>
  <c r="AP317" i="1"/>
  <c r="AL317" i="1"/>
  <c r="AI317" i="1"/>
  <c r="AB317" i="1"/>
  <c r="AA317" i="1"/>
  <c r="Y317" i="1"/>
  <c r="X317" i="1"/>
  <c r="W317" i="1"/>
  <c r="V317" i="1"/>
  <c r="U317" i="1"/>
  <c r="T317" i="1"/>
  <c r="S317" i="1"/>
  <c r="R317" i="1"/>
  <c r="Q317" i="1"/>
  <c r="P317" i="1"/>
  <c r="AP316" i="1"/>
  <c r="AL316" i="1"/>
  <c r="AI316" i="1"/>
  <c r="AB316" i="1"/>
  <c r="AA316" i="1"/>
  <c r="Y316" i="1"/>
  <c r="X316" i="1"/>
  <c r="W316" i="1"/>
  <c r="V316" i="1"/>
  <c r="U316" i="1"/>
  <c r="T316" i="1"/>
  <c r="S316" i="1"/>
  <c r="R316" i="1"/>
  <c r="Q316" i="1"/>
  <c r="P316" i="1"/>
  <c r="AP315" i="1"/>
  <c r="AL315" i="1"/>
  <c r="AI315" i="1"/>
  <c r="AB315" i="1"/>
  <c r="AA315" i="1"/>
  <c r="Y315" i="1"/>
  <c r="X315" i="1"/>
  <c r="W315" i="1"/>
  <c r="V315" i="1"/>
  <c r="U315" i="1"/>
  <c r="T315" i="1"/>
  <c r="S315" i="1"/>
  <c r="R315" i="1"/>
  <c r="Q315" i="1"/>
  <c r="P315" i="1"/>
  <c r="AP314" i="1"/>
  <c r="AL314" i="1"/>
  <c r="AI314" i="1"/>
  <c r="AB314" i="1"/>
  <c r="AA314" i="1"/>
  <c r="Y314" i="1"/>
  <c r="X314" i="1"/>
  <c r="W314" i="1"/>
  <c r="V314" i="1"/>
  <c r="U314" i="1"/>
  <c r="T314" i="1"/>
  <c r="S314" i="1"/>
  <c r="R314" i="1"/>
  <c r="Q314" i="1"/>
  <c r="P314" i="1"/>
  <c r="AP313" i="1"/>
  <c r="AL313" i="1"/>
  <c r="AI313" i="1"/>
  <c r="AB313" i="1"/>
  <c r="AA313" i="1"/>
  <c r="Y313" i="1"/>
  <c r="X313" i="1"/>
  <c r="W313" i="1"/>
  <c r="V313" i="1"/>
  <c r="U313" i="1"/>
  <c r="T313" i="1"/>
  <c r="S313" i="1"/>
  <c r="R313" i="1"/>
  <c r="Q313" i="1"/>
  <c r="P313" i="1"/>
  <c r="AP312" i="1"/>
  <c r="AL312" i="1"/>
  <c r="AI312" i="1"/>
  <c r="AB312" i="1"/>
  <c r="AA312" i="1"/>
  <c r="Y312" i="1"/>
  <c r="X312" i="1"/>
  <c r="W312" i="1"/>
  <c r="V312" i="1"/>
  <c r="U312" i="1"/>
  <c r="T312" i="1"/>
  <c r="S312" i="1"/>
  <c r="R312" i="1"/>
  <c r="Q312" i="1"/>
  <c r="P312" i="1"/>
  <c r="AP311" i="1"/>
  <c r="AL311" i="1"/>
  <c r="AI311" i="1"/>
  <c r="AB311" i="1"/>
  <c r="AA311" i="1"/>
  <c r="Y311" i="1"/>
  <c r="X311" i="1"/>
  <c r="W311" i="1"/>
  <c r="V311" i="1"/>
  <c r="U311" i="1"/>
  <c r="T311" i="1"/>
  <c r="S311" i="1"/>
  <c r="R311" i="1"/>
  <c r="Q311" i="1"/>
  <c r="P311" i="1"/>
  <c r="AP310" i="1"/>
  <c r="AL310" i="1"/>
  <c r="AI310" i="1"/>
  <c r="AB310" i="1"/>
  <c r="AA310" i="1"/>
  <c r="Y310" i="1"/>
  <c r="X310" i="1"/>
  <c r="W310" i="1"/>
  <c r="V310" i="1"/>
  <c r="U310" i="1"/>
  <c r="T310" i="1"/>
  <c r="S310" i="1"/>
  <c r="R310" i="1"/>
  <c r="Q310" i="1"/>
  <c r="P310" i="1"/>
  <c r="AP309" i="1"/>
  <c r="AL309" i="1"/>
  <c r="AI309" i="1"/>
  <c r="AB309" i="1"/>
  <c r="AA309" i="1"/>
  <c r="Y309" i="1"/>
  <c r="X309" i="1"/>
  <c r="W309" i="1"/>
  <c r="V309" i="1"/>
  <c r="U309" i="1"/>
  <c r="T309" i="1"/>
  <c r="S309" i="1"/>
  <c r="R309" i="1"/>
  <c r="Q309" i="1"/>
  <c r="P309" i="1"/>
  <c r="AP308" i="1"/>
  <c r="AL308" i="1"/>
  <c r="AI308" i="1"/>
  <c r="AB308" i="1"/>
  <c r="AA308" i="1"/>
  <c r="Y308" i="1"/>
  <c r="X308" i="1"/>
  <c r="W308" i="1"/>
  <c r="V308" i="1"/>
  <c r="U308" i="1"/>
  <c r="T308" i="1"/>
  <c r="S308" i="1"/>
  <c r="R308" i="1"/>
  <c r="Q308" i="1"/>
  <c r="P308" i="1"/>
  <c r="AP307" i="1"/>
  <c r="AL307" i="1"/>
  <c r="AI307" i="1"/>
  <c r="AB307" i="1"/>
  <c r="AA307" i="1"/>
  <c r="Y307" i="1"/>
  <c r="X307" i="1"/>
  <c r="W307" i="1"/>
  <c r="V307" i="1"/>
  <c r="U307" i="1"/>
  <c r="T307" i="1"/>
  <c r="S307" i="1"/>
  <c r="R307" i="1"/>
  <c r="Q307" i="1"/>
  <c r="P307" i="1"/>
  <c r="AP306" i="1"/>
  <c r="AL306" i="1"/>
  <c r="AI306" i="1"/>
  <c r="AB306" i="1"/>
  <c r="AA306" i="1"/>
  <c r="Y306" i="1"/>
  <c r="X306" i="1"/>
  <c r="W306" i="1"/>
  <c r="V306" i="1"/>
  <c r="U306" i="1"/>
  <c r="T306" i="1"/>
  <c r="S306" i="1"/>
  <c r="R306" i="1"/>
  <c r="Q306" i="1"/>
  <c r="P306" i="1"/>
  <c r="AP305" i="1"/>
  <c r="AL305" i="1"/>
  <c r="AI305" i="1"/>
  <c r="AB305" i="1"/>
  <c r="AA305" i="1"/>
  <c r="Y305" i="1"/>
  <c r="X305" i="1"/>
  <c r="W305" i="1"/>
  <c r="V305" i="1"/>
  <c r="U305" i="1"/>
  <c r="T305" i="1"/>
  <c r="S305" i="1"/>
  <c r="R305" i="1"/>
  <c r="Q305" i="1"/>
  <c r="P305" i="1"/>
  <c r="AP304" i="1"/>
  <c r="AL304" i="1"/>
  <c r="AI304" i="1"/>
  <c r="AB304" i="1"/>
  <c r="AA304" i="1"/>
  <c r="Y304" i="1"/>
  <c r="X304" i="1"/>
  <c r="W304" i="1"/>
  <c r="V304" i="1"/>
  <c r="U304" i="1"/>
  <c r="T304" i="1"/>
  <c r="S304" i="1"/>
  <c r="R304" i="1"/>
  <c r="Q304" i="1"/>
  <c r="P304" i="1"/>
  <c r="AP303" i="1"/>
  <c r="AL303" i="1"/>
  <c r="AI303" i="1"/>
  <c r="AB303" i="1"/>
  <c r="AA303" i="1"/>
  <c r="Y303" i="1"/>
  <c r="X303" i="1"/>
  <c r="W303" i="1"/>
  <c r="V303" i="1"/>
  <c r="U303" i="1"/>
  <c r="T303" i="1"/>
  <c r="S303" i="1"/>
  <c r="R303" i="1"/>
  <c r="Q303" i="1"/>
  <c r="P303" i="1"/>
  <c r="AP302" i="1"/>
  <c r="AL302" i="1"/>
  <c r="AI302" i="1"/>
  <c r="AB302" i="1"/>
  <c r="AA302" i="1"/>
  <c r="Y302" i="1"/>
  <c r="X302" i="1"/>
  <c r="W302" i="1"/>
  <c r="V302" i="1"/>
  <c r="U302" i="1"/>
  <c r="T302" i="1"/>
  <c r="S302" i="1"/>
  <c r="R302" i="1"/>
  <c r="Q302" i="1"/>
  <c r="P302" i="1"/>
  <c r="AP301" i="1"/>
  <c r="AL301" i="1"/>
  <c r="AI301" i="1"/>
  <c r="AB301" i="1"/>
  <c r="AA301" i="1"/>
  <c r="Y301" i="1"/>
  <c r="X301" i="1"/>
  <c r="W301" i="1"/>
  <c r="V301" i="1"/>
  <c r="U301" i="1"/>
  <c r="T301" i="1"/>
  <c r="S301" i="1"/>
  <c r="R301" i="1"/>
  <c r="Q301" i="1"/>
  <c r="P301" i="1"/>
  <c r="AP300" i="1"/>
  <c r="AL300" i="1"/>
  <c r="AI300" i="1"/>
  <c r="AB300" i="1"/>
  <c r="AA300" i="1"/>
  <c r="Y300" i="1"/>
  <c r="X300" i="1"/>
  <c r="W300" i="1"/>
  <c r="V300" i="1"/>
  <c r="U300" i="1"/>
  <c r="T300" i="1"/>
  <c r="S300" i="1"/>
  <c r="R300" i="1"/>
  <c r="Q300" i="1"/>
  <c r="P300" i="1"/>
  <c r="AP299" i="1"/>
  <c r="AL299" i="1"/>
  <c r="AI299" i="1"/>
  <c r="AB299" i="1"/>
  <c r="AA299" i="1"/>
  <c r="Y299" i="1"/>
  <c r="X299" i="1"/>
  <c r="W299" i="1"/>
  <c r="V299" i="1"/>
  <c r="U299" i="1"/>
  <c r="T299" i="1"/>
  <c r="S299" i="1"/>
  <c r="R299" i="1"/>
  <c r="Q299" i="1"/>
  <c r="P299" i="1"/>
  <c r="AP298" i="1"/>
  <c r="AL298" i="1"/>
  <c r="AI298" i="1"/>
  <c r="AB298" i="1"/>
  <c r="AA298" i="1"/>
  <c r="Y298" i="1"/>
  <c r="X298" i="1"/>
  <c r="W298" i="1"/>
  <c r="V298" i="1"/>
  <c r="U298" i="1"/>
  <c r="T298" i="1"/>
  <c r="S298" i="1"/>
  <c r="R298" i="1"/>
  <c r="Q298" i="1"/>
  <c r="P298" i="1"/>
  <c r="AP297" i="1"/>
  <c r="AL297" i="1"/>
  <c r="AI297" i="1"/>
  <c r="AB297" i="1"/>
  <c r="AA297" i="1"/>
  <c r="Y297" i="1"/>
  <c r="X297" i="1"/>
  <c r="W297" i="1"/>
  <c r="V297" i="1"/>
  <c r="U297" i="1"/>
  <c r="T297" i="1"/>
  <c r="S297" i="1"/>
  <c r="R297" i="1"/>
  <c r="Q297" i="1"/>
  <c r="P297" i="1"/>
  <c r="AP296" i="1"/>
  <c r="AL296" i="1"/>
  <c r="AI296" i="1"/>
  <c r="AB296" i="1"/>
  <c r="AA296" i="1"/>
  <c r="Y296" i="1"/>
  <c r="X296" i="1"/>
  <c r="W296" i="1"/>
  <c r="V296" i="1"/>
  <c r="U296" i="1"/>
  <c r="T296" i="1"/>
  <c r="S296" i="1"/>
  <c r="R296" i="1"/>
  <c r="Q296" i="1"/>
  <c r="P296" i="1"/>
  <c r="AP295" i="1"/>
  <c r="AL295" i="1"/>
  <c r="AI295" i="1"/>
  <c r="AB295" i="1"/>
  <c r="AA295" i="1"/>
  <c r="Y295" i="1"/>
  <c r="X295" i="1"/>
  <c r="W295" i="1"/>
  <c r="V295" i="1"/>
  <c r="U295" i="1"/>
  <c r="T295" i="1"/>
  <c r="S295" i="1"/>
  <c r="R295" i="1"/>
  <c r="Q295" i="1"/>
  <c r="P295" i="1"/>
  <c r="AP294" i="1"/>
  <c r="AL294" i="1"/>
  <c r="AI294" i="1"/>
  <c r="AB294" i="1"/>
  <c r="AA294" i="1"/>
  <c r="Y294" i="1"/>
  <c r="X294" i="1"/>
  <c r="W294" i="1"/>
  <c r="V294" i="1"/>
  <c r="U294" i="1"/>
  <c r="T294" i="1"/>
  <c r="S294" i="1"/>
  <c r="R294" i="1"/>
  <c r="Q294" i="1"/>
  <c r="P294" i="1"/>
  <c r="AP293" i="1"/>
  <c r="AL293" i="1"/>
  <c r="AI293" i="1"/>
  <c r="AB293" i="1"/>
  <c r="AA293" i="1"/>
  <c r="Y293" i="1"/>
  <c r="X293" i="1"/>
  <c r="W293" i="1"/>
  <c r="V293" i="1"/>
  <c r="U293" i="1"/>
  <c r="T293" i="1"/>
  <c r="S293" i="1"/>
  <c r="R293" i="1"/>
  <c r="Q293" i="1"/>
  <c r="P293" i="1"/>
  <c r="AP292" i="1"/>
  <c r="AL292" i="1"/>
  <c r="AI292" i="1"/>
  <c r="AB292" i="1"/>
  <c r="AA292" i="1"/>
  <c r="Y292" i="1"/>
  <c r="X292" i="1"/>
  <c r="W292" i="1"/>
  <c r="V292" i="1"/>
  <c r="U292" i="1"/>
  <c r="T292" i="1"/>
  <c r="S292" i="1"/>
  <c r="R292" i="1"/>
  <c r="Q292" i="1"/>
  <c r="C39" i="4" s="1"/>
  <c r="E39" i="4" s="1"/>
  <c r="P292" i="1"/>
  <c r="AP291" i="1"/>
  <c r="AL291" i="1"/>
  <c r="AI291" i="1"/>
  <c r="AB291" i="1"/>
  <c r="AA291" i="1"/>
  <c r="Y291" i="1"/>
  <c r="X291" i="1"/>
  <c r="W291" i="1"/>
  <c r="V291" i="1"/>
  <c r="U291" i="1"/>
  <c r="T291" i="1"/>
  <c r="S291" i="1"/>
  <c r="C41" i="4" s="1"/>
  <c r="E41" i="4" s="1"/>
  <c r="R291" i="1"/>
  <c r="C40" i="4" s="1"/>
  <c r="E40" i="4" s="1"/>
  <c r="Q291" i="1"/>
  <c r="P291" i="1"/>
  <c r="AP290" i="1"/>
  <c r="AL290" i="1"/>
  <c r="AI290" i="1"/>
  <c r="AB290" i="1"/>
  <c r="AA290" i="1"/>
  <c r="Y290" i="1"/>
  <c r="X290" i="1"/>
  <c r="W290" i="1"/>
  <c r="V290" i="1"/>
  <c r="U290" i="1"/>
  <c r="T290" i="1"/>
  <c r="S290" i="1"/>
  <c r="R290" i="1"/>
  <c r="Q290" i="1"/>
  <c r="P290" i="1"/>
  <c r="AP289" i="1"/>
  <c r="AL289" i="1"/>
  <c r="AI289" i="1"/>
  <c r="AB289" i="1"/>
  <c r="AA289" i="1"/>
  <c r="Y289" i="1"/>
  <c r="C47" i="4" s="1"/>
  <c r="E47" i="4" s="1"/>
  <c r="X289" i="1"/>
  <c r="C46" i="4" s="1"/>
  <c r="E46" i="4" s="1"/>
  <c r="W289" i="1"/>
  <c r="V289" i="1"/>
  <c r="U289" i="1"/>
  <c r="T289" i="1"/>
  <c r="S289" i="1"/>
  <c r="R289" i="1"/>
  <c r="Q289" i="1"/>
  <c r="P289" i="1"/>
  <c r="AP288" i="1"/>
  <c r="AL288" i="1"/>
  <c r="AI288" i="1"/>
  <c r="AB288" i="1"/>
  <c r="AA288" i="1"/>
  <c r="Y288" i="1"/>
  <c r="X288" i="1"/>
  <c r="W288" i="1"/>
  <c r="V288" i="1"/>
  <c r="U288" i="1"/>
  <c r="T288" i="1"/>
  <c r="S288" i="1"/>
  <c r="R288" i="1"/>
  <c r="Q288" i="1"/>
  <c r="P288" i="1"/>
  <c r="AP287" i="1"/>
  <c r="AL287" i="1"/>
  <c r="AI287" i="1"/>
  <c r="AB287" i="1"/>
  <c r="AA287" i="1"/>
  <c r="Y287" i="1"/>
  <c r="X287" i="1"/>
  <c r="W287" i="1"/>
  <c r="V287" i="1"/>
  <c r="U287" i="1"/>
  <c r="T287" i="1"/>
  <c r="S287" i="1"/>
  <c r="R287" i="1"/>
  <c r="Q287" i="1"/>
  <c r="P287" i="1"/>
  <c r="AP286" i="1"/>
  <c r="AL286" i="1"/>
  <c r="AI286" i="1"/>
  <c r="AB286" i="1"/>
  <c r="AA286" i="1"/>
  <c r="Y286" i="1"/>
  <c r="X286" i="1"/>
  <c r="W286" i="1"/>
  <c r="V286" i="1"/>
  <c r="U286" i="1"/>
  <c r="T286" i="1"/>
  <c r="S286" i="1"/>
  <c r="R286" i="1"/>
  <c r="Q286" i="1"/>
  <c r="P286" i="1"/>
  <c r="AP285" i="1"/>
  <c r="AL285" i="1"/>
  <c r="AI285" i="1"/>
  <c r="AB285" i="1"/>
  <c r="AA285" i="1"/>
  <c r="Y285" i="1"/>
  <c r="X285" i="1"/>
  <c r="W285" i="1"/>
  <c r="V285" i="1"/>
  <c r="U285" i="1"/>
  <c r="T285" i="1"/>
  <c r="S285" i="1"/>
  <c r="R285" i="1"/>
  <c r="Q285" i="1"/>
  <c r="P285" i="1"/>
  <c r="AP284" i="1"/>
  <c r="AL284" i="1"/>
  <c r="AI284" i="1"/>
  <c r="AB284" i="1"/>
  <c r="AA284" i="1"/>
  <c r="Y284" i="1"/>
  <c r="X284" i="1"/>
  <c r="W284" i="1"/>
  <c r="V284" i="1"/>
  <c r="U284" i="1"/>
  <c r="T284" i="1"/>
  <c r="S284" i="1"/>
  <c r="R284" i="1"/>
  <c r="Q284" i="1"/>
  <c r="P284" i="1"/>
  <c r="AP283" i="1"/>
  <c r="AL283" i="1"/>
  <c r="AI283" i="1"/>
  <c r="AB283" i="1"/>
  <c r="AA283" i="1"/>
  <c r="Y283" i="1"/>
  <c r="X283" i="1"/>
  <c r="W283" i="1"/>
  <c r="V283" i="1"/>
  <c r="U283" i="1"/>
  <c r="T283" i="1"/>
  <c r="S283" i="1"/>
  <c r="R283" i="1"/>
  <c r="Q283" i="1"/>
  <c r="P283" i="1"/>
  <c r="AP282" i="1"/>
  <c r="AL282" i="1"/>
  <c r="AI282" i="1"/>
  <c r="AB282" i="1"/>
  <c r="AA282" i="1"/>
  <c r="Y282" i="1"/>
  <c r="X282" i="1"/>
  <c r="W282" i="1"/>
  <c r="V282" i="1"/>
  <c r="U282" i="1"/>
  <c r="T282" i="1"/>
  <c r="S282" i="1"/>
  <c r="R282" i="1"/>
  <c r="Q282" i="1"/>
  <c r="P282" i="1"/>
  <c r="AP281" i="1"/>
  <c r="AL281" i="1"/>
  <c r="AI281" i="1"/>
  <c r="AB281" i="1"/>
  <c r="AA281" i="1"/>
  <c r="Y281" i="1"/>
  <c r="X281" i="1"/>
  <c r="W281" i="1"/>
  <c r="V281" i="1"/>
  <c r="U281" i="1"/>
  <c r="T281" i="1"/>
  <c r="S281" i="1"/>
  <c r="R281" i="1"/>
  <c r="Q281" i="1"/>
  <c r="P281" i="1"/>
  <c r="AP280" i="1"/>
  <c r="AL280" i="1"/>
  <c r="AI280" i="1"/>
  <c r="AB280" i="1"/>
  <c r="AA280" i="1"/>
  <c r="Y280" i="1"/>
  <c r="X280" i="1"/>
  <c r="W280" i="1"/>
  <c r="V280" i="1"/>
  <c r="U280" i="1"/>
  <c r="T280" i="1"/>
  <c r="S280" i="1"/>
  <c r="R280" i="1"/>
  <c r="Q280" i="1"/>
  <c r="P280" i="1"/>
  <c r="AP279" i="1"/>
  <c r="AL279" i="1"/>
  <c r="AI279" i="1"/>
  <c r="AB279" i="1"/>
  <c r="AA279" i="1"/>
  <c r="Y279" i="1"/>
  <c r="X279" i="1"/>
  <c r="W279" i="1"/>
  <c r="V279" i="1"/>
  <c r="U279" i="1"/>
  <c r="T279" i="1"/>
  <c r="S279" i="1"/>
  <c r="R279" i="1"/>
  <c r="Q279" i="1"/>
  <c r="P279" i="1"/>
  <c r="AP278" i="1"/>
  <c r="AL278" i="1"/>
  <c r="AI278" i="1"/>
  <c r="AB278" i="1"/>
  <c r="AA278" i="1"/>
  <c r="Y278" i="1"/>
  <c r="X278" i="1"/>
  <c r="W278" i="1"/>
  <c r="V278" i="1"/>
  <c r="U278" i="1"/>
  <c r="T278" i="1"/>
  <c r="S278" i="1"/>
  <c r="R278" i="1"/>
  <c r="Q278" i="1"/>
  <c r="P278" i="1"/>
  <c r="AP277" i="1"/>
  <c r="AL277" i="1"/>
  <c r="AI277" i="1"/>
  <c r="AB277" i="1"/>
  <c r="AA277" i="1"/>
  <c r="Y277" i="1"/>
  <c r="X277" i="1"/>
  <c r="W277" i="1"/>
  <c r="V277" i="1"/>
  <c r="U277" i="1"/>
  <c r="T277" i="1"/>
  <c r="S277" i="1"/>
  <c r="R277" i="1"/>
  <c r="Q277" i="1"/>
  <c r="P277" i="1"/>
  <c r="AP276" i="1"/>
  <c r="AL276" i="1"/>
  <c r="AI276" i="1"/>
  <c r="AB276" i="1"/>
  <c r="AA276" i="1"/>
  <c r="Y276" i="1"/>
  <c r="X276" i="1"/>
  <c r="W276" i="1"/>
  <c r="V276" i="1"/>
  <c r="U276" i="1"/>
  <c r="T276" i="1"/>
  <c r="S276" i="1"/>
  <c r="R276" i="1"/>
  <c r="Q276" i="1"/>
  <c r="P276" i="1"/>
  <c r="AP275" i="1"/>
  <c r="AL275" i="1"/>
  <c r="AI275" i="1"/>
  <c r="AB275" i="1"/>
  <c r="AA275" i="1"/>
  <c r="Y275" i="1"/>
  <c r="X275" i="1"/>
  <c r="W275" i="1"/>
  <c r="V275" i="1"/>
  <c r="U275" i="1"/>
  <c r="T275" i="1"/>
  <c r="S275" i="1"/>
  <c r="R275" i="1"/>
  <c r="Q275" i="1"/>
  <c r="P275" i="1"/>
  <c r="AP274" i="1"/>
  <c r="AL274" i="1"/>
  <c r="AI274" i="1"/>
  <c r="AB274" i="1"/>
  <c r="AA274" i="1"/>
  <c r="Y274" i="1"/>
  <c r="X274" i="1"/>
  <c r="W274" i="1"/>
  <c r="V274" i="1"/>
  <c r="U274" i="1"/>
  <c r="T274" i="1"/>
  <c r="S274" i="1"/>
  <c r="R274" i="1"/>
  <c r="Q274" i="1"/>
  <c r="P274" i="1"/>
  <c r="AP273" i="1"/>
  <c r="AL273" i="1"/>
  <c r="AI273" i="1"/>
  <c r="AB273" i="1"/>
  <c r="AA273" i="1"/>
  <c r="Y273" i="1"/>
  <c r="X273" i="1"/>
  <c r="W273" i="1"/>
  <c r="V273" i="1"/>
  <c r="U273" i="1"/>
  <c r="T273" i="1"/>
  <c r="S273" i="1"/>
  <c r="R273" i="1"/>
  <c r="Q273" i="1"/>
  <c r="P273" i="1"/>
  <c r="AP272" i="1"/>
  <c r="AL272" i="1"/>
  <c r="AI272" i="1"/>
  <c r="AB272" i="1"/>
  <c r="AA272" i="1"/>
  <c r="Y272" i="1"/>
  <c r="X272" i="1"/>
  <c r="W272" i="1"/>
  <c r="V272" i="1"/>
  <c r="U272" i="1"/>
  <c r="T272" i="1"/>
  <c r="S272" i="1"/>
  <c r="R272" i="1"/>
  <c r="Q272" i="1"/>
  <c r="P272" i="1"/>
  <c r="AP271" i="1"/>
  <c r="AL271" i="1"/>
  <c r="AI271" i="1"/>
  <c r="AB271" i="1"/>
  <c r="AA271" i="1"/>
  <c r="Y271" i="1"/>
  <c r="X271" i="1"/>
  <c r="W271" i="1"/>
  <c r="V271" i="1"/>
  <c r="U271" i="1"/>
  <c r="T271" i="1"/>
  <c r="S271" i="1"/>
  <c r="R271" i="1"/>
  <c r="Q271" i="1"/>
  <c r="P271" i="1"/>
  <c r="AP270" i="1"/>
  <c r="AL270" i="1"/>
  <c r="AI270" i="1"/>
  <c r="AB270" i="1"/>
  <c r="AA270" i="1"/>
  <c r="Y270" i="1"/>
  <c r="X270" i="1"/>
  <c r="W270" i="1"/>
  <c r="V270" i="1"/>
  <c r="U270" i="1"/>
  <c r="T270" i="1"/>
  <c r="S270" i="1"/>
  <c r="R270" i="1"/>
  <c r="Q270" i="1"/>
  <c r="P270" i="1"/>
  <c r="AP269" i="1"/>
  <c r="AL269" i="1"/>
  <c r="AI269" i="1"/>
  <c r="AB269" i="1"/>
  <c r="AA269" i="1"/>
  <c r="Y269" i="1"/>
  <c r="X269" i="1"/>
  <c r="W269" i="1"/>
  <c r="V269" i="1"/>
  <c r="U269" i="1"/>
  <c r="T269" i="1"/>
  <c r="S269" i="1"/>
  <c r="R269" i="1"/>
  <c r="Q269" i="1"/>
  <c r="P269" i="1"/>
  <c r="AP268" i="1"/>
  <c r="AL268" i="1"/>
  <c r="AI268" i="1"/>
  <c r="AB268" i="1"/>
  <c r="AA268" i="1"/>
  <c r="Y268" i="1"/>
  <c r="X268" i="1"/>
  <c r="W268" i="1"/>
  <c r="V268" i="1"/>
  <c r="U268" i="1"/>
  <c r="T268" i="1"/>
  <c r="S268" i="1"/>
  <c r="R268" i="1"/>
  <c r="Q268" i="1"/>
  <c r="P268" i="1"/>
  <c r="AP267" i="1"/>
  <c r="AL267" i="1"/>
  <c r="AI267" i="1"/>
  <c r="AB267" i="1"/>
  <c r="AA267" i="1"/>
  <c r="Y267" i="1"/>
  <c r="X267" i="1"/>
  <c r="W267" i="1"/>
  <c r="V267" i="1"/>
  <c r="U267" i="1"/>
  <c r="T267" i="1"/>
  <c r="S267" i="1"/>
  <c r="R267" i="1"/>
  <c r="Q267" i="1"/>
  <c r="P267" i="1"/>
  <c r="AP266" i="1"/>
  <c r="AL266" i="1"/>
  <c r="AI266" i="1"/>
  <c r="AB266" i="1"/>
  <c r="AA266" i="1"/>
  <c r="Y266" i="1"/>
  <c r="X266" i="1"/>
  <c r="W266" i="1"/>
  <c r="V266" i="1"/>
  <c r="U266" i="1"/>
  <c r="T266" i="1"/>
  <c r="S266" i="1"/>
  <c r="R266" i="1"/>
  <c r="Q266" i="1"/>
  <c r="P266" i="1"/>
  <c r="AP265" i="1"/>
  <c r="AL265" i="1"/>
  <c r="AI265" i="1"/>
  <c r="AB265" i="1"/>
  <c r="AA265" i="1"/>
  <c r="Y265" i="1"/>
  <c r="X265" i="1"/>
  <c r="W265" i="1"/>
  <c r="V265" i="1"/>
  <c r="U265" i="1"/>
  <c r="T265" i="1"/>
  <c r="S265" i="1"/>
  <c r="R265" i="1"/>
  <c r="Q265" i="1"/>
  <c r="P265" i="1"/>
  <c r="AP264" i="1"/>
  <c r="AL264" i="1"/>
  <c r="AI264" i="1"/>
  <c r="AB264" i="1"/>
  <c r="AA264" i="1"/>
  <c r="Y264" i="1"/>
  <c r="X264" i="1"/>
  <c r="W264" i="1"/>
  <c r="V264" i="1"/>
  <c r="U264" i="1"/>
  <c r="T264" i="1"/>
  <c r="S264" i="1"/>
  <c r="R264" i="1"/>
  <c r="Q264" i="1"/>
  <c r="P264" i="1"/>
  <c r="AP263" i="1"/>
  <c r="AL263" i="1"/>
  <c r="AI263" i="1"/>
  <c r="AB263" i="1"/>
  <c r="AA263" i="1"/>
  <c r="Y263" i="1"/>
  <c r="X263" i="1"/>
  <c r="W263" i="1"/>
  <c r="V263" i="1"/>
  <c r="U263" i="1"/>
  <c r="T263" i="1"/>
  <c r="S263" i="1"/>
  <c r="R263" i="1"/>
  <c r="Q263" i="1"/>
  <c r="P263" i="1"/>
  <c r="AP262" i="1"/>
  <c r="AL262" i="1"/>
  <c r="AI262" i="1"/>
  <c r="AB262" i="1"/>
  <c r="AA262" i="1"/>
  <c r="Y262" i="1"/>
  <c r="X262" i="1"/>
  <c r="W262" i="1"/>
  <c r="V262" i="1"/>
  <c r="U262" i="1"/>
  <c r="T262" i="1"/>
  <c r="S262" i="1"/>
  <c r="R262" i="1"/>
  <c r="Q262" i="1"/>
  <c r="P262" i="1"/>
  <c r="AP261" i="1"/>
  <c r="AL261" i="1"/>
  <c r="AI261" i="1"/>
  <c r="AB261" i="1"/>
  <c r="AA261" i="1"/>
  <c r="Y261" i="1"/>
  <c r="X261" i="1"/>
  <c r="W261" i="1"/>
  <c r="V261" i="1"/>
  <c r="U261" i="1"/>
  <c r="T261" i="1"/>
  <c r="S261" i="1"/>
  <c r="R261" i="1"/>
  <c r="Q261" i="1"/>
  <c r="P261" i="1"/>
  <c r="AP260" i="1"/>
  <c r="AL260" i="1"/>
  <c r="AI260" i="1"/>
  <c r="AB260" i="1"/>
  <c r="AA260" i="1"/>
  <c r="Y260" i="1"/>
  <c r="X260" i="1"/>
  <c r="W260" i="1"/>
  <c r="V260" i="1"/>
  <c r="U260" i="1"/>
  <c r="T260" i="1"/>
  <c r="S260" i="1"/>
  <c r="R260" i="1"/>
  <c r="Q260" i="1"/>
  <c r="P260" i="1"/>
  <c r="AP259" i="1"/>
  <c r="AL259" i="1"/>
  <c r="AI259" i="1"/>
  <c r="AB259" i="1"/>
  <c r="AA259" i="1"/>
  <c r="Y259" i="1"/>
  <c r="X259" i="1"/>
  <c r="W259" i="1"/>
  <c r="V259" i="1"/>
  <c r="U259" i="1"/>
  <c r="T259" i="1"/>
  <c r="S259" i="1"/>
  <c r="R259" i="1"/>
  <c r="Q259" i="1"/>
  <c r="P259" i="1"/>
  <c r="AP258" i="1"/>
  <c r="AL258" i="1"/>
  <c r="AI258" i="1"/>
  <c r="AB258" i="1"/>
  <c r="AA258" i="1"/>
  <c r="Y258" i="1"/>
  <c r="X258" i="1"/>
  <c r="W258" i="1"/>
  <c r="V258" i="1"/>
  <c r="U258" i="1"/>
  <c r="T258" i="1"/>
  <c r="S258" i="1"/>
  <c r="R258" i="1"/>
  <c r="Q258" i="1"/>
  <c r="P258" i="1"/>
  <c r="AP257" i="1"/>
  <c r="AL257" i="1"/>
  <c r="AI257" i="1"/>
  <c r="AB257" i="1"/>
  <c r="AA257" i="1"/>
  <c r="Y257" i="1"/>
  <c r="X257" i="1"/>
  <c r="W257" i="1"/>
  <c r="V257" i="1"/>
  <c r="U257" i="1"/>
  <c r="T257" i="1"/>
  <c r="S257" i="1"/>
  <c r="R257" i="1"/>
  <c r="Q257" i="1"/>
  <c r="P257" i="1"/>
  <c r="AP256" i="1"/>
  <c r="AL256" i="1"/>
  <c r="AI256" i="1"/>
  <c r="AB256" i="1"/>
  <c r="AA256" i="1"/>
  <c r="Y256" i="1"/>
  <c r="X256" i="1"/>
  <c r="W256" i="1"/>
  <c r="V256" i="1"/>
  <c r="U256" i="1"/>
  <c r="T256" i="1"/>
  <c r="S256" i="1"/>
  <c r="R256" i="1"/>
  <c r="Q256" i="1"/>
  <c r="P256" i="1"/>
  <c r="AP255" i="1"/>
  <c r="AL255" i="1"/>
  <c r="AI255" i="1"/>
  <c r="AB255" i="1"/>
  <c r="AA255" i="1"/>
  <c r="Y255" i="1"/>
  <c r="X255" i="1"/>
  <c r="W255" i="1"/>
  <c r="V255" i="1"/>
  <c r="U255" i="1"/>
  <c r="T255" i="1"/>
  <c r="S255" i="1"/>
  <c r="R255" i="1"/>
  <c r="Q255" i="1"/>
  <c r="P255" i="1"/>
  <c r="AP254" i="1"/>
  <c r="AL254" i="1"/>
  <c r="AI254" i="1"/>
  <c r="AB254" i="1"/>
  <c r="AA254" i="1"/>
  <c r="Y254" i="1"/>
  <c r="X254" i="1"/>
  <c r="W254" i="1"/>
  <c r="V254" i="1"/>
  <c r="U254" i="1"/>
  <c r="T254" i="1"/>
  <c r="S254" i="1"/>
  <c r="R254" i="1"/>
  <c r="Q254" i="1"/>
  <c r="P254" i="1"/>
  <c r="AP253" i="1"/>
  <c r="AL253" i="1"/>
  <c r="AI253" i="1"/>
  <c r="AB253" i="1"/>
  <c r="AA253" i="1"/>
  <c r="Y253" i="1"/>
  <c r="X253" i="1"/>
  <c r="W253" i="1"/>
  <c r="V253" i="1"/>
  <c r="U253" i="1"/>
  <c r="T253" i="1"/>
  <c r="S253" i="1"/>
  <c r="R253" i="1"/>
  <c r="Q253" i="1"/>
  <c r="P253" i="1"/>
  <c r="AP252" i="1"/>
  <c r="AL252" i="1"/>
  <c r="AI252" i="1"/>
  <c r="AB252" i="1"/>
  <c r="AA252" i="1"/>
  <c r="Y252" i="1"/>
  <c r="X252" i="1"/>
  <c r="W252" i="1"/>
  <c r="V252" i="1"/>
  <c r="U252" i="1"/>
  <c r="T252" i="1"/>
  <c r="S252" i="1"/>
  <c r="R252" i="1"/>
  <c r="Q252" i="1"/>
  <c r="P252" i="1"/>
  <c r="AP251" i="1"/>
  <c r="AL251" i="1"/>
  <c r="AI251" i="1"/>
  <c r="AB251" i="1"/>
  <c r="AA251" i="1"/>
  <c r="Y251" i="1"/>
  <c r="X251" i="1"/>
  <c r="W251" i="1"/>
  <c r="V251" i="1"/>
  <c r="U251" i="1"/>
  <c r="T251" i="1"/>
  <c r="S251" i="1"/>
  <c r="R251" i="1"/>
  <c r="Q251" i="1"/>
  <c r="P251" i="1"/>
  <c r="AP250" i="1"/>
  <c r="AL250" i="1"/>
  <c r="AI250" i="1"/>
  <c r="AB250" i="1"/>
  <c r="AA250" i="1"/>
  <c r="Y250" i="1"/>
  <c r="X250" i="1"/>
  <c r="W250" i="1"/>
  <c r="V250" i="1"/>
  <c r="U250" i="1"/>
  <c r="T250" i="1"/>
  <c r="S250" i="1"/>
  <c r="R250" i="1"/>
  <c r="Q250" i="1"/>
  <c r="P250" i="1"/>
  <c r="AP249" i="1"/>
  <c r="AL249" i="1"/>
  <c r="AI249" i="1"/>
  <c r="AB249" i="1"/>
  <c r="AA249" i="1"/>
  <c r="Y249" i="1"/>
  <c r="X249" i="1"/>
  <c r="W249" i="1"/>
  <c r="V249" i="1"/>
  <c r="U249" i="1"/>
  <c r="T249" i="1"/>
  <c r="S249" i="1"/>
  <c r="R249" i="1"/>
  <c r="Q249" i="1"/>
  <c r="P249" i="1"/>
  <c r="AP248" i="1"/>
  <c r="AL248" i="1"/>
  <c r="AI248" i="1"/>
  <c r="AB248" i="1"/>
  <c r="AA248" i="1"/>
  <c r="Y248" i="1"/>
  <c r="X248" i="1"/>
  <c r="W248" i="1"/>
  <c r="V248" i="1"/>
  <c r="U248" i="1"/>
  <c r="T248" i="1"/>
  <c r="S248" i="1"/>
  <c r="R248" i="1"/>
  <c r="Q248" i="1"/>
  <c r="P248" i="1"/>
  <c r="AP247" i="1"/>
  <c r="AL247" i="1"/>
  <c r="AI247" i="1"/>
  <c r="AB247" i="1"/>
  <c r="AA247" i="1"/>
  <c r="Y247" i="1"/>
  <c r="X247" i="1"/>
  <c r="W247" i="1"/>
  <c r="V247" i="1"/>
  <c r="U247" i="1"/>
  <c r="T247" i="1"/>
  <c r="S247" i="1"/>
  <c r="R247" i="1"/>
  <c r="Q247" i="1"/>
  <c r="P247" i="1"/>
  <c r="AP246" i="1"/>
  <c r="AL246" i="1"/>
  <c r="AI246" i="1"/>
  <c r="AB246" i="1"/>
  <c r="AA246" i="1"/>
  <c r="Y246" i="1"/>
  <c r="X246" i="1"/>
  <c r="W246" i="1"/>
  <c r="V246" i="1"/>
  <c r="U246" i="1"/>
  <c r="T246" i="1"/>
  <c r="S246" i="1"/>
  <c r="R246" i="1"/>
  <c r="Q246" i="1"/>
  <c r="P246" i="1"/>
  <c r="AP245" i="1"/>
  <c r="AL245" i="1"/>
  <c r="AI245" i="1"/>
  <c r="AB245" i="1"/>
  <c r="AA245" i="1"/>
  <c r="Y245" i="1"/>
  <c r="X245" i="1"/>
  <c r="W245" i="1"/>
  <c r="V245" i="1"/>
  <c r="U245" i="1"/>
  <c r="T245" i="1"/>
  <c r="S245" i="1"/>
  <c r="R245" i="1"/>
  <c r="Q245" i="1"/>
  <c r="P245" i="1"/>
  <c r="AP244" i="1"/>
  <c r="AL244" i="1"/>
  <c r="AI244" i="1"/>
  <c r="AB244" i="1"/>
  <c r="AA244" i="1"/>
  <c r="Y244" i="1"/>
  <c r="X244" i="1"/>
  <c r="W244" i="1"/>
  <c r="V244" i="1"/>
  <c r="U244" i="1"/>
  <c r="T244" i="1"/>
  <c r="S244" i="1"/>
  <c r="R244" i="1"/>
  <c r="Q244" i="1"/>
  <c r="P244" i="1"/>
  <c r="AP243" i="1"/>
  <c r="AL243" i="1"/>
  <c r="AI243" i="1"/>
  <c r="AB243" i="1"/>
  <c r="AA243" i="1"/>
  <c r="Y243" i="1"/>
  <c r="X243" i="1"/>
  <c r="W243" i="1"/>
  <c r="V243" i="1"/>
  <c r="U243" i="1"/>
  <c r="T243" i="1"/>
  <c r="S243" i="1"/>
  <c r="R243" i="1"/>
  <c r="Q243" i="1"/>
  <c r="P243" i="1"/>
  <c r="AP242" i="1"/>
  <c r="AL242" i="1"/>
  <c r="AI242" i="1"/>
  <c r="AB242" i="1"/>
  <c r="AA242" i="1"/>
  <c r="Y242" i="1"/>
  <c r="X242" i="1"/>
  <c r="W242" i="1"/>
  <c r="V242" i="1"/>
  <c r="U242" i="1"/>
  <c r="T242" i="1"/>
  <c r="S242" i="1"/>
  <c r="R242" i="1"/>
  <c r="Q242" i="1"/>
  <c r="P242" i="1"/>
  <c r="AP241" i="1"/>
  <c r="AL241" i="1"/>
  <c r="AI241" i="1"/>
  <c r="AB241" i="1"/>
  <c r="AA241" i="1"/>
  <c r="Y241" i="1"/>
  <c r="X241" i="1"/>
  <c r="W241" i="1"/>
  <c r="V241" i="1"/>
  <c r="U241" i="1"/>
  <c r="T241" i="1"/>
  <c r="S241" i="1"/>
  <c r="R241" i="1"/>
  <c r="Q241" i="1"/>
  <c r="P241" i="1"/>
  <c r="AP240" i="1"/>
  <c r="AL240" i="1"/>
  <c r="AI240" i="1"/>
  <c r="AB240" i="1"/>
  <c r="AA240" i="1"/>
  <c r="Y240" i="1"/>
  <c r="X240" i="1"/>
  <c r="W240" i="1"/>
  <c r="V240" i="1"/>
  <c r="U240" i="1"/>
  <c r="T240" i="1"/>
  <c r="S240" i="1"/>
  <c r="R240" i="1"/>
  <c r="Q240" i="1"/>
  <c r="P240" i="1"/>
  <c r="AP239" i="1"/>
  <c r="AL239" i="1"/>
  <c r="AI239" i="1"/>
  <c r="AB239" i="1"/>
  <c r="AA239" i="1"/>
  <c r="Y239" i="1"/>
  <c r="X239" i="1"/>
  <c r="W239" i="1"/>
  <c r="V239" i="1"/>
  <c r="U239" i="1"/>
  <c r="T239" i="1"/>
  <c r="S239" i="1"/>
  <c r="R239" i="1"/>
  <c r="Q239" i="1"/>
  <c r="P239" i="1"/>
  <c r="AP238" i="1"/>
  <c r="AL238" i="1"/>
  <c r="AI238" i="1"/>
  <c r="AB238" i="1"/>
  <c r="AA238" i="1"/>
  <c r="Y238" i="1"/>
  <c r="X238" i="1"/>
  <c r="W238" i="1"/>
  <c r="V238" i="1"/>
  <c r="U238" i="1"/>
  <c r="T238" i="1"/>
  <c r="S238" i="1"/>
  <c r="R238" i="1"/>
  <c r="Q238" i="1"/>
  <c r="P238" i="1"/>
  <c r="AP237" i="1"/>
  <c r="AL237" i="1"/>
  <c r="AI237" i="1"/>
  <c r="AB237" i="1"/>
  <c r="AA237" i="1"/>
  <c r="Y237" i="1"/>
  <c r="X237" i="1"/>
  <c r="W237" i="1"/>
  <c r="V237" i="1"/>
  <c r="U237" i="1"/>
  <c r="T237" i="1"/>
  <c r="S237" i="1"/>
  <c r="R237" i="1"/>
  <c r="Q237" i="1"/>
  <c r="P237" i="1"/>
  <c r="AP236" i="1"/>
  <c r="AL236" i="1"/>
  <c r="AI236" i="1"/>
  <c r="AB236" i="1"/>
  <c r="AA236" i="1"/>
  <c r="Y236" i="1"/>
  <c r="X236" i="1"/>
  <c r="W236" i="1"/>
  <c r="V236" i="1"/>
  <c r="U236" i="1"/>
  <c r="T236" i="1"/>
  <c r="S236" i="1"/>
  <c r="R236" i="1"/>
  <c r="Q236" i="1"/>
  <c r="P236" i="1"/>
  <c r="AP235" i="1"/>
  <c r="AL235" i="1"/>
  <c r="AI235" i="1"/>
  <c r="AB235" i="1"/>
  <c r="AA235" i="1"/>
  <c r="Y235" i="1"/>
  <c r="X235" i="1"/>
  <c r="W235" i="1"/>
  <c r="V235" i="1"/>
  <c r="U235" i="1"/>
  <c r="T235" i="1"/>
  <c r="S235" i="1"/>
  <c r="R235" i="1"/>
  <c r="Q235" i="1"/>
  <c r="P235" i="1"/>
  <c r="AP234" i="1"/>
  <c r="AL234" i="1"/>
  <c r="AI234" i="1"/>
  <c r="AB234" i="1"/>
  <c r="AA234" i="1"/>
  <c r="Y234" i="1"/>
  <c r="X234" i="1"/>
  <c r="W234" i="1"/>
  <c r="V234" i="1"/>
  <c r="U234" i="1"/>
  <c r="T234" i="1"/>
  <c r="S234" i="1"/>
  <c r="R234" i="1"/>
  <c r="Q234" i="1"/>
  <c r="P234" i="1"/>
  <c r="AP233" i="1"/>
  <c r="AL233" i="1"/>
  <c r="AI233" i="1"/>
  <c r="AB233" i="1"/>
  <c r="AA233" i="1"/>
  <c r="Y233" i="1"/>
  <c r="X233" i="1"/>
  <c r="W233" i="1"/>
  <c r="V233" i="1"/>
  <c r="U233" i="1"/>
  <c r="T233" i="1"/>
  <c r="S233" i="1"/>
  <c r="R233" i="1"/>
  <c r="Q233" i="1"/>
  <c r="P233" i="1"/>
  <c r="AP232" i="1"/>
  <c r="AL232" i="1"/>
  <c r="AI232" i="1"/>
  <c r="AB232" i="1"/>
  <c r="AA232" i="1"/>
  <c r="Y232" i="1"/>
  <c r="X232" i="1"/>
  <c r="W232" i="1"/>
  <c r="V232" i="1"/>
  <c r="U232" i="1"/>
  <c r="T232" i="1"/>
  <c r="S232" i="1"/>
  <c r="R232" i="1"/>
  <c r="Q232" i="1"/>
  <c r="P232" i="1"/>
  <c r="AP231" i="1"/>
  <c r="AL231" i="1"/>
  <c r="AI231" i="1"/>
  <c r="AB231" i="1"/>
  <c r="AA231" i="1"/>
  <c r="Y231" i="1"/>
  <c r="X231" i="1"/>
  <c r="W231" i="1"/>
  <c r="V231" i="1"/>
  <c r="U231" i="1"/>
  <c r="T231" i="1"/>
  <c r="S231" i="1"/>
  <c r="R231" i="1"/>
  <c r="Q231" i="1"/>
  <c r="P231" i="1"/>
  <c r="AP230" i="1"/>
  <c r="AL230" i="1"/>
  <c r="AI230" i="1"/>
  <c r="AB230" i="1"/>
  <c r="AA230" i="1"/>
  <c r="Y230" i="1"/>
  <c r="X230" i="1"/>
  <c r="W230" i="1"/>
  <c r="V230" i="1"/>
  <c r="U230" i="1"/>
  <c r="T230" i="1"/>
  <c r="S230" i="1"/>
  <c r="R230" i="1"/>
  <c r="Q230" i="1"/>
  <c r="P230" i="1"/>
  <c r="AP229" i="1"/>
  <c r="AL229" i="1"/>
  <c r="AI229" i="1"/>
  <c r="AB229" i="1"/>
  <c r="AA229" i="1"/>
  <c r="Y229" i="1"/>
  <c r="X229" i="1"/>
  <c r="W229" i="1"/>
  <c r="V229" i="1"/>
  <c r="U229" i="1"/>
  <c r="T229" i="1"/>
  <c r="S229" i="1"/>
  <c r="R229" i="1"/>
  <c r="Q229" i="1"/>
  <c r="P229" i="1"/>
  <c r="AP228" i="1"/>
  <c r="AL228" i="1"/>
  <c r="AI228" i="1"/>
  <c r="AB228" i="1"/>
  <c r="AA228" i="1"/>
  <c r="Y228" i="1"/>
  <c r="X228" i="1"/>
  <c r="W228" i="1"/>
  <c r="V228" i="1"/>
  <c r="U228" i="1"/>
  <c r="T228" i="1"/>
  <c r="S228" i="1"/>
  <c r="R228" i="1"/>
  <c r="Q228" i="1"/>
  <c r="P228" i="1"/>
  <c r="AP227" i="1"/>
  <c r="AL227" i="1"/>
  <c r="AI227" i="1"/>
  <c r="AB227" i="1"/>
  <c r="AA227" i="1"/>
  <c r="Y227" i="1"/>
  <c r="X227" i="1"/>
  <c r="W227" i="1"/>
  <c r="V227" i="1"/>
  <c r="U227" i="1"/>
  <c r="T227" i="1"/>
  <c r="S227" i="1"/>
  <c r="R227" i="1"/>
  <c r="Q227" i="1"/>
  <c r="P227" i="1"/>
  <c r="AP226" i="1"/>
  <c r="AL226" i="1"/>
  <c r="AI226" i="1"/>
  <c r="AB226" i="1"/>
  <c r="AA226" i="1"/>
  <c r="Y226" i="1"/>
  <c r="X226" i="1"/>
  <c r="W226" i="1"/>
  <c r="V226" i="1"/>
  <c r="U226" i="1"/>
  <c r="T226" i="1"/>
  <c r="S226" i="1"/>
  <c r="R226" i="1"/>
  <c r="Q226" i="1"/>
  <c r="P226" i="1"/>
  <c r="AP225" i="1"/>
  <c r="AL225" i="1"/>
  <c r="AI225" i="1"/>
  <c r="AB225" i="1"/>
  <c r="AA225" i="1"/>
  <c r="Y225" i="1"/>
  <c r="X225" i="1"/>
  <c r="W225" i="1"/>
  <c r="V225" i="1"/>
  <c r="U225" i="1"/>
  <c r="T225" i="1"/>
  <c r="S225" i="1"/>
  <c r="R225" i="1"/>
  <c r="Q225" i="1"/>
  <c r="P225" i="1"/>
  <c r="AP224" i="1"/>
  <c r="AL224" i="1"/>
  <c r="AI224" i="1"/>
  <c r="AB224" i="1"/>
  <c r="AA224" i="1"/>
  <c r="Y224" i="1"/>
  <c r="X224" i="1"/>
  <c r="W224" i="1"/>
  <c r="V224" i="1"/>
  <c r="U224" i="1"/>
  <c r="T224" i="1"/>
  <c r="S224" i="1"/>
  <c r="R224" i="1"/>
  <c r="Q224" i="1"/>
  <c r="P224" i="1"/>
  <c r="AP223" i="1"/>
  <c r="AL223" i="1"/>
  <c r="AI223" i="1"/>
  <c r="AB223" i="1"/>
  <c r="AA223" i="1"/>
  <c r="Y223" i="1"/>
  <c r="X223" i="1"/>
  <c r="W223" i="1"/>
  <c r="V223" i="1"/>
  <c r="U223" i="1"/>
  <c r="T223" i="1"/>
  <c r="S223" i="1"/>
  <c r="R223" i="1"/>
  <c r="Q223" i="1"/>
  <c r="P223" i="1"/>
  <c r="AP222" i="1"/>
  <c r="AL222" i="1"/>
  <c r="AI222" i="1"/>
  <c r="AB222" i="1"/>
  <c r="AA222" i="1"/>
  <c r="Y222" i="1"/>
  <c r="X222" i="1"/>
  <c r="W222" i="1"/>
  <c r="V222" i="1"/>
  <c r="U222" i="1"/>
  <c r="T222" i="1"/>
  <c r="S222" i="1"/>
  <c r="R222" i="1"/>
  <c r="Q222" i="1"/>
  <c r="P222" i="1"/>
  <c r="AP221" i="1"/>
  <c r="AL221" i="1"/>
  <c r="AI221" i="1"/>
  <c r="AB221" i="1"/>
  <c r="AA221" i="1"/>
  <c r="Y221" i="1"/>
  <c r="X221" i="1"/>
  <c r="W221" i="1"/>
  <c r="V221" i="1"/>
  <c r="U221" i="1"/>
  <c r="T221" i="1"/>
  <c r="S221" i="1"/>
  <c r="R221" i="1"/>
  <c r="Q221" i="1"/>
  <c r="P221" i="1"/>
  <c r="AP220" i="1"/>
  <c r="AL220" i="1"/>
  <c r="AI220" i="1"/>
  <c r="AB220" i="1"/>
  <c r="AA220" i="1"/>
  <c r="Y220" i="1"/>
  <c r="X220" i="1"/>
  <c r="W220" i="1"/>
  <c r="V220" i="1"/>
  <c r="U220" i="1"/>
  <c r="T220" i="1"/>
  <c r="S220" i="1"/>
  <c r="R220" i="1"/>
  <c r="Q220" i="1"/>
  <c r="P220" i="1"/>
  <c r="AP219" i="1"/>
  <c r="AL219" i="1"/>
  <c r="AI219" i="1"/>
  <c r="AB219" i="1"/>
  <c r="AA219" i="1"/>
  <c r="Y219" i="1"/>
  <c r="X219" i="1"/>
  <c r="W219" i="1"/>
  <c r="V219" i="1"/>
  <c r="U219" i="1"/>
  <c r="T219" i="1"/>
  <c r="S219" i="1"/>
  <c r="R219" i="1"/>
  <c r="Q219" i="1"/>
  <c r="P219" i="1"/>
  <c r="AP218" i="1"/>
  <c r="AL218" i="1"/>
  <c r="AI218" i="1"/>
  <c r="AB218" i="1"/>
  <c r="AA218" i="1"/>
  <c r="Y218" i="1"/>
  <c r="X218" i="1"/>
  <c r="W218" i="1"/>
  <c r="V218" i="1"/>
  <c r="U218" i="1"/>
  <c r="T218" i="1"/>
  <c r="S218" i="1"/>
  <c r="R218" i="1"/>
  <c r="Q218" i="1"/>
  <c r="P218" i="1"/>
  <c r="AP217" i="1"/>
  <c r="AL217" i="1"/>
  <c r="AI217" i="1"/>
  <c r="AB217" i="1"/>
  <c r="AA217" i="1"/>
  <c r="Y217" i="1"/>
  <c r="X217" i="1"/>
  <c r="W217" i="1"/>
  <c r="V217" i="1"/>
  <c r="U217" i="1"/>
  <c r="T217" i="1"/>
  <c r="S217" i="1"/>
  <c r="R217" i="1"/>
  <c r="Q217" i="1"/>
  <c r="P217" i="1"/>
  <c r="AP216" i="1"/>
  <c r="AL216" i="1"/>
  <c r="AI216" i="1"/>
  <c r="AB216" i="1"/>
  <c r="AA216" i="1"/>
  <c r="Y216" i="1"/>
  <c r="X216" i="1"/>
  <c r="W216" i="1"/>
  <c r="V216" i="1"/>
  <c r="U216" i="1"/>
  <c r="T216" i="1"/>
  <c r="S216" i="1"/>
  <c r="R216" i="1"/>
  <c r="Q216" i="1"/>
  <c r="P216" i="1"/>
  <c r="AP215" i="1"/>
  <c r="AL215" i="1"/>
  <c r="AI215" i="1"/>
  <c r="AB215" i="1"/>
  <c r="AA215" i="1"/>
  <c r="Y215" i="1"/>
  <c r="X215" i="1"/>
  <c r="W215" i="1"/>
  <c r="V215" i="1"/>
  <c r="U215" i="1"/>
  <c r="T215" i="1"/>
  <c r="S215" i="1"/>
  <c r="R215" i="1"/>
  <c r="Q215" i="1"/>
  <c r="P215" i="1"/>
  <c r="AP214" i="1"/>
  <c r="AL214" i="1"/>
  <c r="AI214" i="1"/>
  <c r="AB214" i="1"/>
  <c r="AA214" i="1"/>
  <c r="Y214" i="1"/>
  <c r="X214" i="1"/>
  <c r="W214" i="1"/>
  <c r="V214" i="1"/>
  <c r="U214" i="1"/>
  <c r="T214" i="1"/>
  <c r="S214" i="1"/>
  <c r="R214" i="1"/>
  <c r="Q214" i="1"/>
  <c r="P214" i="1"/>
  <c r="AP213" i="1"/>
  <c r="AL213" i="1"/>
  <c r="AI213" i="1"/>
  <c r="AB213" i="1"/>
  <c r="AA213" i="1"/>
  <c r="Y213" i="1"/>
  <c r="X213" i="1"/>
  <c r="W213" i="1"/>
  <c r="V213" i="1"/>
  <c r="U213" i="1"/>
  <c r="T213" i="1"/>
  <c r="S213" i="1"/>
  <c r="R213" i="1"/>
  <c r="Q213" i="1"/>
  <c r="P213" i="1"/>
  <c r="AP212" i="1"/>
  <c r="AL212" i="1"/>
  <c r="AI212" i="1"/>
  <c r="AB212" i="1"/>
  <c r="AA212" i="1"/>
  <c r="Y212" i="1"/>
  <c r="X212" i="1"/>
  <c r="W212" i="1"/>
  <c r="V212" i="1"/>
  <c r="U212" i="1"/>
  <c r="T212" i="1"/>
  <c r="S212" i="1"/>
  <c r="R212" i="1"/>
  <c r="Q212" i="1"/>
  <c r="P212" i="1"/>
  <c r="AP211" i="1"/>
  <c r="AL211" i="1"/>
  <c r="AI211" i="1"/>
  <c r="AB211" i="1"/>
  <c r="AA211" i="1"/>
  <c r="Y211" i="1"/>
  <c r="X211" i="1"/>
  <c r="W211" i="1"/>
  <c r="V211" i="1"/>
  <c r="U211" i="1"/>
  <c r="T211" i="1"/>
  <c r="S211" i="1"/>
  <c r="R211" i="1"/>
  <c r="Q211" i="1"/>
  <c r="P211" i="1"/>
  <c r="AP210" i="1"/>
  <c r="AL210" i="1"/>
  <c r="AI210" i="1"/>
  <c r="AB210" i="1"/>
  <c r="AA210" i="1"/>
  <c r="Y210" i="1"/>
  <c r="X210" i="1"/>
  <c r="W210" i="1"/>
  <c r="V210" i="1"/>
  <c r="U210" i="1"/>
  <c r="T210" i="1"/>
  <c r="S210" i="1"/>
  <c r="R210" i="1"/>
  <c r="Q210" i="1"/>
  <c r="P210" i="1"/>
  <c r="AP209" i="1"/>
  <c r="AL209" i="1"/>
  <c r="AI209" i="1"/>
  <c r="AB209" i="1"/>
  <c r="AA209" i="1"/>
  <c r="Y209" i="1"/>
  <c r="X209" i="1"/>
  <c r="W209" i="1"/>
  <c r="V209" i="1"/>
  <c r="U209" i="1"/>
  <c r="T209" i="1"/>
  <c r="S209" i="1"/>
  <c r="R209" i="1"/>
  <c r="Q209" i="1"/>
  <c r="P209" i="1"/>
  <c r="AP208" i="1"/>
  <c r="AL208" i="1"/>
  <c r="AI208" i="1"/>
  <c r="AB208" i="1"/>
  <c r="AA208" i="1"/>
  <c r="Y208" i="1"/>
  <c r="X208" i="1"/>
  <c r="W208" i="1"/>
  <c r="V208" i="1"/>
  <c r="U208" i="1"/>
  <c r="T208" i="1"/>
  <c r="S208" i="1"/>
  <c r="R208" i="1"/>
  <c r="Q208" i="1"/>
  <c r="P208" i="1"/>
  <c r="AP207" i="1"/>
  <c r="AL207" i="1"/>
  <c r="AI207" i="1"/>
  <c r="AB207" i="1"/>
  <c r="AA207" i="1"/>
  <c r="Y207" i="1"/>
  <c r="X207" i="1"/>
  <c r="W207" i="1"/>
  <c r="V207" i="1"/>
  <c r="U207" i="1"/>
  <c r="T207" i="1"/>
  <c r="S207" i="1"/>
  <c r="R207" i="1"/>
  <c r="Q207" i="1"/>
  <c r="P207" i="1"/>
  <c r="AP206" i="1"/>
  <c r="AL206" i="1"/>
  <c r="AI206" i="1"/>
  <c r="AB206" i="1"/>
  <c r="AA206" i="1"/>
  <c r="Y206" i="1"/>
  <c r="X206" i="1"/>
  <c r="W206" i="1"/>
  <c r="V206" i="1"/>
  <c r="U206" i="1"/>
  <c r="T206" i="1"/>
  <c r="S206" i="1"/>
  <c r="R206" i="1"/>
  <c r="Q206" i="1"/>
  <c r="P206" i="1"/>
  <c r="AP205" i="1"/>
  <c r="AL205" i="1"/>
  <c r="AI205" i="1"/>
  <c r="AB205" i="1"/>
  <c r="AA205" i="1"/>
  <c r="Y205" i="1"/>
  <c r="X205" i="1"/>
  <c r="W205" i="1"/>
  <c r="V205" i="1"/>
  <c r="U205" i="1"/>
  <c r="T205" i="1"/>
  <c r="S205" i="1"/>
  <c r="R205" i="1"/>
  <c r="Q205" i="1"/>
  <c r="P205" i="1"/>
  <c r="AP204" i="1"/>
  <c r="AL204" i="1"/>
  <c r="AI204" i="1"/>
  <c r="AB204" i="1"/>
  <c r="AA204" i="1"/>
  <c r="Y204" i="1"/>
  <c r="X204" i="1"/>
  <c r="W204" i="1"/>
  <c r="V204" i="1"/>
  <c r="U204" i="1"/>
  <c r="T204" i="1"/>
  <c r="S204" i="1"/>
  <c r="R204" i="1"/>
  <c r="Q204" i="1"/>
  <c r="P204" i="1"/>
  <c r="AP203" i="1"/>
  <c r="AL203" i="1"/>
  <c r="AI203" i="1"/>
  <c r="AB203" i="1"/>
  <c r="AA203" i="1"/>
  <c r="Y203" i="1"/>
  <c r="X203" i="1"/>
  <c r="W203" i="1"/>
  <c r="V203" i="1"/>
  <c r="U203" i="1"/>
  <c r="T203" i="1"/>
  <c r="S203" i="1"/>
  <c r="R203" i="1"/>
  <c r="Q203" i="1"/>
  <c r="P203" i="1"/>
  <c r="AP202" i="1"/>
  <c r="AL202" i="1"/>
  <c r="AI202" i="1"/>
  <c r="AB202" i="1"/>
  <c r="AA202" i="1"/>
  <c r="Y202" i="1"/>
  <c r="X202" i="1"/>
  <c r="W202" i="1"/>
  <c r="V202" i="1"/>
  <c r="U202" i="1"/>
  <c r="T202" i="1"/>
  <c r="S202" i="1"/>
  <c r="R202" i="1"/>
  <c r="Q202" i="1"/>
  <c r="P202" i="1"/>
  <c r="AP201" i="1"/>
  <c r="AL201" i="1"/>
  <c r="AI201" i="1"/>
  <c r="AB201" i="1"/>
  <c r="AA201" i="1"/>
  <c r="Y201" i="1"/>
  <c r="X201" i="1"/>
  <c r="W201" i="1"/>
  <c r="V201" i="1"/>
  <c r="U201" i="1"/>
  <c r="T201" i="1"/>
  <c r="S201" i="1"/>
  <c r="R201" i="1"/>
  <c r="Q201" i="1"/>
  <c r="P201" i="1"/>
  <c r="AP200" i="1"/>
  <c r="AL200" i="1"/>
  <c r="AI200" i="1"/>
  <c r="AB200" i="1"/>
  <c r="AA200" i="1"/>
  <c r="Y200" i="1"/>
  <c r="X200" i="1"/>
  <c r="W200" i="1"/>
  <c r="V200" i="1"/>
  <c r="U200" i="1"/>
  <c r="T200" i="1"/>
  <c r="S200" i="1"/>
  <c r="R200" i="1"/>
  <c r="Q200" i="1"/>
  <c r="P200" i="1"/>
  <c r="AP199" i="1"/>
  <c r="AL199" i="1"/>
  <c r="AI199" i="1"/>
  <c r="AB199" i="1"/>
  <c r="AA199" i="1"/>
  <c r="Y199" i="1"/>
  <c r="X199" i="1"/>
  <c r="W199" i="1"/>
  <c r="V199" i="1"/>
  <c r="U199" i="1"/>
  <c r="T199" i="1"/>
  <c r="S199" i="1"/>
  <c r="R199" i="1"/>
  <c r="Q199" i="1"/>
  <c r="P199" i="1"/>
  <c r="AP198" i="1"/>
  <c r="AL198" i="1"/>
  <c r="AI198" i="1"/>
  <c r="AB198" i="1"/>
  <c r="AA198" i="1"/>
  <c r="Y198" i="1"/>
  <c r="X198" i="1"/>
  <c r="W198" i="1"/>
  <c r="V198" i="1"/>
  <c r="U198" i="1"/>
  <c r="T198" i="1"/>
  <c r="S198" i="1"/>
  <c r="R198" i="1"/>
  <c r="Q198" i="1"/>
  <c r="P198" i="1"/>
  <c r="AP197" i="1"/>
  <c r="AL197" i="1"/>
  <c r="AI197" i="1"/>
  <c r="AB197" i="1"/>
  <c r="AA197" i="1"/>
  <c r="Y197" i="1"/>
  <c r="X197" i="1"/>
  <c r="W197" i="1"/>
  <c r="V197" i="1"/>
  <c r="U197" i="1"/>
  <c r="T197" i="1"/>
  <c r="S197" i="1"/>
  <c r="R197" i="1"/>
  <c r="Q197" i="1"/>
  <c r="P197" i="1"/>
  <c r="AP196" i="1"/>
  <c r="AL196" i="1"/>
  <c r="AI196" i="1"/>
  <c r="AB196" i="1"/>
  <c r="AA196" i="1"/>
  <c r="Y196" i="1"/>
  <c r="X196" i="1"/>
  <c r="W196" i="1"/>
  <c r="V196" i="1"/>
  <c r="U196" i="1"/>
  <c r="T196" i="1"/>
  <c r="S196" i="1"/>
  <c r="R196" i="1"/>
  <c r="Q196" i="1"/>
  <c r="P196" i="1"/>
  <c r="AP195" i="1"/>
  <c r="AL195" i="1"/>
  <c r="AI195" i="1"/>
  <c r="AB195" i="1"/>
  <c r="AA195" i="1"/>
  <c r="Y195" i="1"/>
  <c r="X195" i="1"/>
  <c r="W195" i="1"/>
  <c r="V195" i="1"/>
  <c r="U195" i="1"/>
  <c r="T195" i="1"/>
  <c r="S195" i="1"/>
  <c r="R195" i="1"/>
  <c r="Q195" i="1"/>
  <c r="P195" i="1"/>
  <c r="AP194" i="1"/>
  <c r="AL194" i="1"/>
  <c r="AI194" i="1"/>
  <c r="AB194" i="1"/>
  <c r="AA194" i="1"/>
  <c r="Y194" i="1"/>
  <c r="X194" i="1"/>
  <c r="W194" i="1"/>
  <c r="V194" i="1"/>
  <c r="U194" i="1"/>
  <c r="T194" i="1"/>
  <c r="S194" i="1"/>
  <c r="R194" i="1"/>
  <c r="Q194" i="1"/>
  <c r="P194" i="1"/>
  <c r="AP193" i="1"/>
  <c r="AL193" i="1"/>
  <c r="AI193" i="1"/>
  <c r="AB193" i="1"/>
  <c r="AA193" i="1"/>
  <c r="Y193" i="1"/>
  <c r="X193" i="1"/>
  <c r="W193" i="1"/>
  <c r="V193" i="1"/>
  <c r="U193" i="1"/>
  <c r="T193" i="1"/>
  <c r="S193" i="1"/>
  <c r="R193" i="1"/>
  <c r="Q193" i="1"/>
  <c r="P193" i="1"/>
  <c r="AP192" i="1"/>
  <c r="AL192" i="1"/>
  <c r="AI192" i="1"/>
  <c r="AB192" i="1"/>
  <c r="AA192" i="1"/>
  <c r="Y192" i="1"/>
  <c r="X192" i="1"/>
  <c r="W192" i="1"/>
  <c r="V192" i="1"/>
  <c r="U192" i="1"/>
  <c r="T192" i="1"/>
  <c r="S192" i="1"/>
  <c r="R192" i="1"/>
  <c r="Q192" i="1"/>
  <c r="P192" i="1"/>
  <c r="AP191" i="1"/>
  <c r="AL191" i="1"/>
  <c r="AI191" i="1"/>
  <c r="AB191" i="1"/>
  <c r="AA191" i="1"/>
  <c r="Y191" i="1"/>
  <c r="X191" i="1"/>
  <c r="W191" i="1"/>
  <c r="V191" i="1"/>
  <c r="U191" i="1"/>
  <c r="T191" i="1"/>
  <c r="S191" i="1"/>
  <c r="R191" i="1"/>
  <c r="Q191" i="1"/>
  <c r="P191" i="1"/>
  <c r="AP190" i="1"/>
  <c r="AL190" i="1"/>
  <c r="AI190" i="1"/>
  <c r="AB190" i="1"/>
  <c r="AA190" i="1"/>
  <c r="Y190" i="1"/>
  <c r="X190" i="1"/>
  <c r="W190" i="1"/>
  <c r="V190" i="1"/>
  <c r="U190" i="1"/>
  <c r="T190" i="1"/>
  <c r="S190" i="1"/>
  <c r="R190" i="1"/>
  <c r="Q190" i="1"/>
  <c r="P190" i="1"/>
  <c r="AP189" i="1"/>
  <c r="AL189" i="1"/>
  <c r="AI189" i="1"/>
  <c r="AB189" i="1"/>
  <c r="AA189" i="1"/>
  <c r="Y189" i="1"/>
  <c r="X189" i="1"/>
  <c r="W189" i="1"/>
  <c r="V189" i="1"/>
  <c r="U189" i="1"/>
  <c r="T189" i="1"/>
  <c r="S189" i="1"/>
  <c r="R189" i="1"/>
  <c r="Q189" i="1"/>
  <c r="P189" i="1"/>
  <c r="AP188" i="1"/>
  <c r="AL188" i="1"/>
  <c r="AI188" i="1"/>
  <c r="AB188" i="1"/>
  <c r="AA188" i="1"/>
  <c r="Y188" i="1"/>
  <c r="X188" i="1"/>
  <c r="W188" i="1"/>
  <c r="V188" i="1"/>
  <c r="U188" i="1"/>
  <c r="T188" i="1"/>
  <c r="S188" i="1"/>
  <c r="R188" i="1"/>
  <c r="Q188" i="1"/>
  <c r="P188" i="1"/>
  <c r="AP187" i="1"/>
  <c r="AL187" i="1"/>
  <c r="AI187" i="1"/>
  <c r="AB187" i="1"/>
  <c r="AA187" i="1"/>
  <c r="Y187" i="1"/>
  <c r="X187" i="1"/>
  <c r="W187" i="1"/>
  <c r="V187" i="1"/>
  <c r="U187" i="1"/>
  <c r="T187" i="1"/>
  <c r="S187" i="1"/>
  <c r="R187" i="1"/>
  <c r="Q187" i="1"/>
  <c r="P187" i="1"/>
  <c r="AP186" i="1"/>
  <c r="AL186" i="1"/>
  <c r="AI186" i="1"/>
  <c r="AB186" i="1"/>
  <c r="AA186" i="1"/>
  <c r="Y186" i="1"/>
  <c r="X186" i="1"/>
  <c r="W186" i="1"/>
  <c r="V186" i="1"/>
  <c r="U186" i="1"/>
  <c r="T186" i="1"/>
  <c r="S186" i="1"/>
  <c r="R186" i="1"/>
  <c r="Q186" i="1"/>
  <c r="P186" i="1"/>
  <c r="AP185" i="1"/>
  <c r="AL185" i="1"/>
  <c r="AI185" i="1"/>
  <c r="AB185" i="1"/>
  <c r="AA185" i="1"/>
  <c r="Y185" i="1"/>
  <c r="X185" i="1"/>
  <c r="W185" i="1"/>
  <c r="V185" i="1"/>
  <c r="U185" i="1"/>
  <c r="T185" i="1"/>
  <c r="S185" i="1"/>
  <c r="R185" i="1"/>
  <c r="Q185" i="1"/>
  <c r="P185" i="1"/>
  <c r="AP184" i="1"/>
  <c r="AL184" i="1"/>
  <c r="AI184" i="1"/>
  <c r="AB184" i="1"/>
  <c r="AA184" i="1"/>
  <c r="Y184" i="1"/>
  <c r="X184" i="1"/>
  <c r="W184" i="1"/>
  <c r="V184" i="1"/>
  <c r="U184" i="1"/>
  <c r="T184" i="1"/>
  <c r="S184" i="1"/>
  <c r="R184" i="1"/>
  <c r="Q184" i="1"/>
  <c r="P184" i="1"/>
  <c r="AP183" i="1"/>
  <c r="AL183" i="1"/>
  <c r="AI183" i="1"/>
  <c r="AB183" i="1"/>
  <c r="AA183" i="1"/>
  <c r="Y183" i="1"/>
  <c r="X183" i="1"/>
  <c r="W183" i="1"/>
  <c r="V183" i="1"/>
  <c r="U183" i="1"/>
  <c r="T183" i="1"/>
  <c r="S183" i="1"/>
  <c r="R183" i="1"/>
  <c r="Q183" i="1"/>
  <c r="P183" i="1"/>
  <c r="AP182" i="1"/>
  <c r="AL182" i="1"/>
  <c r="AI182" i="1"/>
  <c r="AB182" i="1"/>
  <c r="AA182" i="1"/>
  <c r="Y182" i="1"/>
  <c r="X182" i="1"/>
  <c r="W182" i="1"/>
  <c r="V182" i="1"/>
  <c r="U182" i="1"/>
  <c r="T182" i="1"/>
  <c r="S182" i="1"/>
  <c r="R182" i="1"/>
  <c r="Q182" i="1"/>
  <c r="P182" i="1"/>
  <c r="AP181" i="1"/>
  <c r="AL181" i="1"/>
  <c r="AI181" i="1"/>
  <c r="AB181" i="1"/>
  <c r="AA181" i="1"/>
  <c r="Y181" i="1"/>
  <c r="X181" i="1"/>
  <c r="W181" i="1"/>
  <c r="V181" i="1"/>
  <c r="U181" i="1"/>
  <c r="T181" i="1"/>
  <c r="S181" i="1"/>
  <c r="R181" i="1"/>
  <c r="Q181" i="1"/>
  <c r="P181" i="1"/>
  <c r="AP180" i="1"/>
  <c r="AL180" i="1"/>
  <c r="AI180" i="1"/>
  <c r="AB180" i="1"/>
  <c r="AA180" i="1"/>
  <c r="Y180" i="1"/>
  <c r="X180" i="1"/>
  <c r="W180" i="1"/>
  <c r="V180" i="1"/>
  <c r="U180" i="1"/>
  <c r="T180" i="1"/>
  <c r="S180" i="1"/>
  <c r="R180" i="1"/>
  <c r="Q180" i="1"/>
  <c r="P180" i="1"/>
  <c r="AP179" i="1"/>
  <c r="AL179" i="1"/>
  <c r="AI179" i="1"/>
  <c r="AB179" i="1"/>
  <c r="AA179" i="1"/>
  <c r="Y179" i="1"/>
  <c r="X179" i="1"/>
  <c r="W179" i="1"/>
  <c r="V179" i="1"/>
  <c r="U179" i="1"/>
  <c r="T179" i="1"/>
  <c r="S179" i="1"/>
  <c r="R179" i="1"/>
  <c r="Q179" i="1"/>
  <c r="P179" i="1"/>
  <c r="AP178" i="1"/>
  <c r="AL178" i="1"/>
  <c r="AI178" i="1"/>
  <c r="AB178" i="1"/>
  <c r="AA178" i="1"/>
  <c r="Y178" i="1"/>
  <c r="X178" i="1"/>
  <c r="W178" i="1"/>
  <c r="V178" i="1"/>
  <c r="U178" i="1"/>
  <c r="T178" i="1"/>
  <c r="S178" i="1"/>
  <c r="R178" i="1"/>
  <c r="Q178" i="1"/>
  <c r="P178" i="1"/>
  <c r="AP177" i="1"/>
  <c r="AL177" i="1"/>
  <c r="AI177" i="1"/>
  <c r="AB177" i="1"/>
  <c r="AA177" i="1"/>
  <c r="Y177" i="1"/>
  <c r="X177" i="1"/>
  <c r="W177" i="1"/>
  <c r="V177" i="1"/>
  <c r="U177" i="1"/>
  <c r="T177" i="1"/>
  <c r="S177" i="1"/>
  <c r="R177" i="1"/>
  <c r="Q177" i="1"/>
  <c r="P177" i="1"/>
  <c r="AP176" i="1"/>
  <c r="AL176" i="1"/>
  <c r="AI176" i="1"/>
  <c r="AB176" i="1"/>
  <c r="AA176" i="1"/>
  <c r="Y176" i="1"/>
  <c r="X176" i="1"/>
  <c r="W176" i="1"/>
  <c r="V176" i="1"/>
  <c r="U176" i="1"/>
  <c r="T176" i="1"/>
  <c r="S176" i="1"/>
  <c r="R176" i="1"/>
  <c r="Q176" i="1"/>
  <c r="P176" i="1"/>
  <c r="AP175" i="1"/>
  <c r="AL175" i="1"/>
  <c r="AI175" i="1"/>
  <c r="AB175" i="1"/>
  <c r="AA175" i="1"/>
  <c r="Y175" i="1"/>
  <c r="X175" i="1"/>
  <c r="W175" i="1"/>
  <c r="V175" i="1"/>
  <c r="U175" i="1"/>
  <c r="T175" i="1"/>
  <c r="S175" i="1"/>
  <c r="R175" i="1"/>
  <c r="Q175" i="1"/>
  <c r="P175" i="1"/>
  <c r="AP174" i="1"/>
  <c r="AL174" i="1"/>
  <c r="AI174" i="1"/>
  <c r="AB174" i="1"/>
  <c r="AA174" i="1"/>
  <c r="Y174" i="1"/>
  <c r="X174" i="1"/>
  <c r="W174" i="1"/>
  <c r="V174" i="1"/>
  <c r="U174" i="1"/>
  <c r="T174" i="1"/>
  <c r="S174" i="1"/>
  <c r="R174" i="1"/>
  <c r="Q174" i="1"/>
  <c r="P174" i="1"/>
  <c r="AP173" i="1"/>
  <c r="AL173" i="1"/>
  <c r="AI173" i="1"/>
  <c r="AB173" i="1"/>
  <c r="AA173" i="1"/>
  <c r="Y173" i="1"/>
  <c r="X173" i="1"/>
  <c r="W173" i="1"/>
  <c r="V173" i="1"/>
  <c r="U173" i="1"/>
  <c r="T173" i="1"/>
  <c r="S173" i="1"/>
  <c r="R173" i="1"/>
  <c r="Q173" i="1"/>
  <c r="P173" i="1"/>
  <c r="AP172" i="1"/>
  <c r="AL172" i="1"/>
  <c r="AI172" i="1"/>
  <c r="AB172" i="1"/>
  <c r="AA172" i="1"/>
  <c r="Y172" i="1"/>
  <c r="X172" i="1"/>
  <c r="W172" i="1"/>
  <c r="V172" i="1"/>
  <c r="U172" i="1"/>
  <c r="T172" i="1"/>
  <c r="S172" i="1"/>
  <c r="R172" i="1"/>
  <c r="Q172" i="1"/>
  <c r="P172" i="1"/>
  <c r="AP171" i="1"/>
  <c r="AL171" i="1"/>
  <c r="AI171" i="1"/>
  <c r="AB171" i="1"/>
  <c r="AA171" i="1"/>
  <c r="Y171" i="1"/>
  <c r="X171" i="1"/>
  <c r="W171" i="1"/>
  <c r="V171" i="1"/>
  <c r="U171" i="1"/>
  <c r="T171" i="1"/>
  <c r="S171" i="1"/>
  <c r="R171" i="1"/>
  <c r="Q171" i="1"/>
  <c r="P171" i="1"/>
  <c r="AP170" i="1"/>
  <c r="AL170" i="1"/>
  <c r="AI170" i="1"/>
  <c r="AB170" i="1"/>
  <c r="AA170" i="1"/>
  <c r="Y170" i="1"/>
  <c r="X170" i="1"/>
  <c r="W170" i="1"/>
  <c r="V170" i="1"/>
  <c r="U170" i="1"/>
  <c r="T170" i="1"/>
  <c r="S170" i="1"/>
  <c r="R170" i="1"/>
  <c r="Q170" i="1"/>
  <c r="P170" i="1"/>
  <c r="AP169" i="1"/>
  <c r="AL169" i="1"/>
  <c r="AI169" i="1"/>
  <c r="AB169" i="1"/>
  <c r="AA169" i="1"/>
  <c r="Y169" i="1"/>
  <c r="X169" i="1"/>
  <c r="W169" i="1"/>
  <c r="V169" i="1"/>
  <c r="U169" i="1"/>
  <c r="T169" i="1"/>
  <c r="S169" i="1"/>
  <c r="R169" i="1"/>
  <c r="Q169" i="1"/>
  <c r="P169" i="1"/>
  <c r="AP168" i="1"/>
  <c r="AL168" i="1"/>
  <c r="AI168" i="1"/>
  <c r="AB168" i="1"/>
  <c r="AA168" i="1"/>
  <c r="Y168" i="1"/>
  <c r="X168" i="1"/>
  <c r="W168" i="1"/>
  <c r="V168" i="1"/>
  <c r="U168" i="1"/>
  <c r="T168" i="1"/>
  <c r="S168" i="1"/>
  <c r="R168" i="1"/>
  <c r="Q168" i="1"/>
  <c r="P168" i="1"/>
  <c r="AP167" i="1"/>
  <c r="AL167" i="1"/>
  <c r="AI167" i="1"/>
  <c r="AB167" i="1"/>
  <c r="AA167" i="1"/>
  <c r="Y167" i="1"/>
  <c r="X167" i="1"/>
  <c r="W167" i="1"/>
  <c r="V167" i="1"/>
  <c r="U167" i="1"/>
  <c r="T167" i="1"/>
  <c r="S167" i="1"/>
  <c r="R167" i="1"/>
  <c r="Q167" i="1"/>
  <c r="P167" i="1"/>
  <c r="AP166" i="1"/>
  <c r="AL166" i="1"/>
  <c r="AI166" i="1"/>
  <c r="AB166" i="1"/>
  <c r="AA166" i="1"/>
  <c r="Y166" i="1"/>
  <c r="X166" i="1"/>
  <c r="W166" i="1"/>
  <c r="V166" i="1"/>
  <c r="U166" i="1"/>
  <c r="T166" i="1"/>
  <c r="S166" i="1"/>
  <c r="R166" i="1"/>
  <c r="Q166" i="1"/>
  <c r="P166" i="1"/>
  <c r="AP165" i="1"/>
  <c r="AL165" i="1"/>
  <c r="AI165" i="1"/>
  <c r="AB165" i="1"/>
  <c r="AA165" i="1"/>
  <c r="Y165" i="1"/>
  <c r="X165" i="1"/>
  <c r="W165" i="1"/>
  <c r="V165" i="1"/>
  <c r="U165" i="1"/>
  <c r="T165" i="1"/>
  <c r="S165" i="1"/>
  <c r="R165" i="1"/>
  <c r="Q165" i="1"/>
  <c r="P165" i="1"/>
  <c r="AP164" i="1"/>
  <c r="AL164" i="1"/>
  <c r="AI164" i="1"/>
  <c r="AB164" i="1"/>
  <c r="AA164" i="1"/>
  <c r="Y164" i="1"/>
  <c r="X164" i="1"/>
  <c r="W164" i="1"/>
  <c r="V164" i="1"/>
  <c r="U164" i="1"/>
  <c r="T164" i="1"/>
  <c r="S164" i="1"/>
  <c r="R164" i="1"/>
  <c r="Q164" i="1"/>
  <c r="P164" i="1"/>
  <c r="AP163" i="1"/>
  <c r="AL163" i="1"/>
  <c r="AI163" i="1"/>
  <c r="AB163" i="1"/>
  <c r="AA163" i="1"/>
  <c r="Y163" i="1"/>
  <c r="X163" i="1"/>
  <c r="W163" i="1"/>
  <c r="V163" i="1"/>
  <c r="U163" i="1"/>
  <c r="T163" i="1"/>
  <c r="S163" i="1"/>
  <c r="R163" i="1"/>
  <c r="Q163" i="1"/>
  <c r="P163" i="1"/>
  <c r="AP162" i="1"/>
  <c r="AL162" i="1"/>
  <c r="AI162" i="1"/>
  <c r="AB162" i="1"/>
  <c r="AA162" i="1"/>
  <c r="Y162" i="1"/>
  <c r="X162" i="1"/>
  <c r="W162" i="1"/>
  <c r="V162" i="1"/>
  <c r="U162" i="1"/>
  <c r="T162" i="1"/>
  <c r="S162" i="1"/>
  <c r="R162" i="1"/>
  <c r="Q162" i="1"/>
  <c r="P162" i="1"/>
  <c r="AP161" i="1"/>
  <c r="AL161" i="1"/>
  <c r="AI161" i="1"/>
  <c r="AB161" i="1"/>
  <c r="AA161" i="1"/>
  <c r="Y161" i="1"/>
  <c r="X161" i="1"/>
  <c r="W161" i="1"/>
  <c r="V161" i="1"/>
  <c r="U161" i="1"/>
  <c r="T161" i="1"/>
  <c r="S161" i="1"/>
  <c r="R161" i="1"/>
  <c r="Q161" i="1"/>
  <c r="P161" i="1"/>
  <c r="AP160" i="1"/>
  <c r="AL160" i="1"/>
  <c r="AI160" i="1"/>
  <c r="AB160" i="1"/>
  <c r="AA160" i="1"/>
  <c r="Y160" i="1"/>
  <c r="X160" i="1"/>
  <c r="W160" i="1"/>
  <c r="V160" i="1"/>
  <c r="U160" i="1"/>
  <c r="T160" i="1"/>
  <c r="S160" i="1"/>
  <c r="R160" i="1"/>
  <c r="Q160" i="1"/>
  <c r="P160" i="1"/>
  <c r="AP159" i="1"/>
  <c r="AL159" i="1"/>
  <c r="AI159" i="1"/>
  <c r="AB159" i="1"/>
  <c r="AA159" i="1"/>
  <c r="Y159" i="1"/>
  <c r="X159" i="1"/>
  <c r="W159" i="1"/>
  <c r="V159" i="1"/>
  <c r="U159" i="1"/>
  <c r="T159" i="1"/>
  <c r="S159" i="1"/>
  <c r="R159" i="1"/>
  <c r="Q159" i="1"/>
  <c r="P159" i="1"/>
  <c r="AP158" i="1"/>
  <c r="AL158" i="1"/>
  <c r="AI158" i="1"/>
  <c r="AB158" i="1"/>
  <c r="AA158" i="1"/>
  <c r="Y158" i="1"/>
  <c r="X158" i="1"/>
  <c r="W158" i="1"/>
  <c r="V158" i="1"/>
  <c r="U158" i="1"/>
  <c r="T158" i="1"/>
  <c r="S158" i="1"/>
  <c r="R158" i="1"/>
  <c r="Q158" i="1"/>
  <c r="P158" i="1"/>
  <c r="AP157" i="1"/>
  <c r="AL157" i="1"/>
  <c r="AI157" i="1"/>
  <c r="AB157" i="1"/>
  <c r="AA157" i="1"/>
  <c r="Y157" i="1"/>
  <c r="X157" i="1"/>
  <c r="W157" i="1"/>
  <c r="V157" i="1"/>
  <c r="U157" i="1"/>
  <c r="T157" i="1"/>
  <c r="S157" i="1"/>
  <c r="R157" i="1"/>
  <c r="Q157" i="1"/>
  <c r="P157" i="1"/>
  <c r="AP156" i="1"/>
  <c r="AL156" i="1"/>
  <c r="AI156" i="1"/>
  <c r="AB156" i="1"/>
  <c r="AA156" i="1"/>
  <c r="Y156" i="1"/>
  <c r="X156" i="1"/>
  <c r="W156" i="1"/>
  <c r="V156" i="1"/>
  <c r="U156" i="1"/>
  <c r="T156" i="1"/>
  <c r="S156" i="1"/>
  <c r="R156" i="1"/>
  <c r="Q156" i="1"/>
  <c r="P156" i="1"/>
  <c r="AP155" i="1"/>
  <c r="AL155" i="1"/>
  <c r="AI155" i="1"/>
  <c r="AB155" i="1"/>
  <c r="AA155" i="1"/>
  <c r="Y155" i="1"/>
  <c r="X155" i="1"/>
  <c r="W155" i="1"/>
  <c r="V155" i="1"/>
  <c r="U155" i="1"/>
  <c r="T155" i="1"/>
  <c r="S155" i="1"/>
  <c r="R155" i="1"/>
  <c r="Q155" i="1"/>
  <c r="P155" i="1"/>
  <c r="AP154" i="1"/>
  <c r="AL154" i="1"/>
  <c r="AI154" i="1"/>
  <c r="AB154" i="1"/>
  <c r="AA154" i="1"/>
  <c r="Y154" i="1"/>
  <c r="X154" i="1"/>
  <c r="W154" i="1"/>
  <c r="V154" i="1"/>
  <c r="U154" i="1"/>
  <c r="T154" i="1"/>
  <c r="S154" i="1"/>
  <c r="R154" i="1"/>
  <c r="Q154" i="1"/>
  <c r="P154" i="1"/>
  <c r="AP153" i="1"/>
  <c r="AL153" i="1"/>
  <c r="AI153" i="1"/>
  <c r="AB153" i="1"/>
  <c r="AA153" i="1"/>
  <c r="Y153" i="1"/>
  <c r="X153" i="1"/>
  <c r="W153" i="1"/>
  <c r="V153" i="1"/>
  <c r="U153" i="1"/>
  <c r="T153" i="1"/>
  <c r="S153" i="1"/>
  <c r="R153" i="1"/>
  <c r="Q153" i="1"/>
  <c r="P153" i="1"/>
  <c r="AP152" i="1"/>
  <c r="AL152" i="1"/>
  <c r="AI152" i="1"/>
  <c r="AB152" i="1"/>
  <c r="AA152" i="1"/>
  <c r="Y152" i="1"/>
  <c r="X152" i="1"/>
  <c r="W152" i="1"/>
  <c r="V152" i="1"/>
  <c r="U152" i="1"/>
  <c r="T152" i="1"/>
  <c r="S152" i="1"/>
  <c r="R152" i="1"/>
  <c r="Q152" i="1"/>
  <c r="P152" i="1"/>
  <c r="AP151" i="1"/>
  <c r="AL151" i="1"/>
  <c r="AI151" i="1"/>
  <c r="AB151" i="1"/>
  <c r="AA151" i="1"/>
  <c r="Y151" i="1"/>
  <c r="X151" i="1"/>
  <c r="W151" i="1"/>
  <c r="V151" i="1"/>
  <c r="U151" i="1"/>
  <c r="T151" i="1"/>
  <c r="S151" i="1"/>
  <c r="R151" i="1"/>
  <c r="Q151" i="1"/>
  <c r="P151" i="1"/>
  <c r="AP150" i="1"/>
  <c r="AL150" i="1"/>
  <c r="AI150" i="1"/>
  <c r="AB150" i="1"/>
  <c r="AA150" i="1"/>
  <c r="Y150" i="1"/>
  <c r="X150" i="1"/>
  <c r="W150" i="1"/>
  <c r="V150" i="1"/>
  <c r="U150" i="1"/>
  <c r="T150" i="1"/>
  <c r="S150" i="1"/>
  <c r="R150" i="1"/>
  <c r="Q150" i="1"/>
  <c r="P150" i="1"/>
  <c r="AP149" i="1"/>
  <c r="AL149" i="1"/>
  <c r="AI149" i="1"/>
  <c r="AB149" i="1"/>
  <c r="AA149" i="1"/>
  <c r="Y149" i="1"/>
  <c r="X149" i="1"/>
  <c r="W149" i="1"/>
  <c r="V149" i="1"/>
  <c r="U149" i="1"/>
  <c r="T149" i="1"/>
  <c r="S149" i="1"/>
  <c r="R149" i="1"/>
  <c r="Q149" i="1"/>
  <c r="P149" i="1"/>
  <c r="AP148" i="1"/>
  <c r="AL148" i="1"/>
  <c r="AI148" i="1"/>
  <c r="AB148" i="1"/>
  <c r="AA148" i="1"/>
  <c r="Y148" i="1"/>
  <c r="X148" i="1"/>
  <c r="W148" i="1"/>
  <c r="V148" i="1"/>
  <c r="U148" i="1"/>
  <c r="T148" i="1"/>
  <c r="S148" i="1"/>
  <c r="R148" i="1"/>
  <c r="Q148" i="1"/>
  <c r="P148" i="1"/>
  <c r="AP147" i="1"/>
  <c r="AL147" i="1"/>
  <c r="AI147" i="1"/>
  <c r="AB147" i="1"/>
  <c r="AA147" i="1"/>
  <c r="Y147" i="1"/>
  <c r="X147" i="1"/>
  <c r="W147" i="1"/>
  <c r="V147" i="1"/>
  <c r="U147" i="1"/>
  <c r="T147" i="1"/>
  <c r="S147" i="1"/>
  <c r="R147" i="1"/>
  <c r="Q147" i="1"/>
  <c r="P147" i="1"/>
  <c r="AP146" i="1"/>
  <c r="AL146" i="1"/>
  <c r="AI146" i="1"/>
  <c r="AB146" i="1"/>
  <c r="AA146" i="1"/>
  <c r="Y146" i="1"/>
  <c r="X146" i="1"/>
  <c r="W146" i="1"/>
  <c r="V146" i="1"/>
  <c r="U146" i="1"/>
  <c r="T146" i="1"/>
  <c r="S146" i="1"/>
  <c r="R146" i="1"/>
  <c r="Q146" i="1"/>
  <c r="P146" i="1"/>
  <c r="AP145" i="1"/>
  <c r="AL145" i="1"/>
  <c r="AI145" i="1"/>
  <c r="AB145" i="1"/>
  <c r="AA145" i="1"/>
  <c r="Y145" i="1"/>
  <c r="X145" i="1"/>
  <c r="W145" i="1"/>
  <c r="V145" i="1"/>
  <c r="U145" i="1"/>
  <c r="T145" i="1"/>
  <c r="S145" i="1"/>
  <c r="R145" i="1"/>
  <c r="Q145" i="1"/>
  <c r="P145" i="1"/>
  <c r="AP144" i="1"/>
  <c r="AL144" i="1"/>
  <c r="AI144" i="1"/>
  <c r="AB144" i="1"/>
  <c r="AA144" i="1"/>
  <c r="Y144" i="1"/>
  <c r="X144" i="1"/>
  <c r="W144" i="1"/>
  <c r="V144" i="1"/>
  <c r="U144" i="1"/>
  <c r="T144" i="1"/>
  <c r="S144" i="1"/>
  <c r="R144" i="1"/>
  <c r="Q144" i="1"/>
  <c r="P144" i="1"/>
  <c r="AP143" i="1"/>
  <c r="AL143" i="1"/>
  <c r="AI143" i="1"/>
  <c r="AB143" i="1"/>
  <c r="AA143" i="1"/>
  <c r="Y143" i="1"/>
  <c r="X143" i="1"/>
  <c r="W143" i="1"/>
  <c r="V143" i="1"/>
  <c r="U143" i="1"/>
  <c r="T143" i="1"/>
  <c r="S143" i="1"/>
  <c r="R143" i="1"/>
  <c r="Q143" i="1"/>
  <c r="P143" i="1"/>
  <c r="AP142" i="1"/>
  <c r="AL142" i="1"/>
  <c r="AI142" i="1"/>
  <c r="AB142" i="1"/>
  <c r="AA142" i="1"/>
  <c r="Y142" i="1"/>
  <c r="X142" i="1"/>
  <c r="W142" i="1"/>
  <c r="V142" i="1"/>
  <c r="U142" i="1"/>
  <c r="T142" i="1"/>
  <c r="S142" i="1"/>
  <c r="R142" i="1"/>
  <c r="Q142" i="1"/>
  <c r="P142" i="1"/>
  <c r="AP141" i="1"/>
  <c r="AL141" i="1"/>
  <c r="AI141" i="1"/>
  <c r="AB141" i="1"/>
  <c r="AA141" i="1"/>
  <c r="Y141" i="1"/>
  <c r="X141" i="1"/>
  <c r="W141" i="1"/>
  <c r="V141" i="1"/>
  <c r="U141" i="1"/>
  <c r="T141" i="1"/>
  <c r="S141" i="1"/>
  <c r="R141" i="1"/>
  <c r="Q141" i="1"/>
  <c r="P141" i="1"/>
  <c r="AP140" i="1"/>
  <c r="AL140" i="1"/>
  <c r="AI140" i="1"/>
  <c r="AB140" i="1"/>
  <c r="AA140" i="1"/>
  <c r="Y140" i="1"/>
  <c r="X140" i="1"/>
  <c r="W140" i="1"/>
  <c r="V140" i="1"/>
  <c r="U140" i="1"/>
  <c r="T140" i="1"/>
  <c r="S140" i="1"/>
  <c r="R140" i="1"/>
  <c r="Q140" i="1"/>
  <c r="P140" i="1"/>
  <c r="AP139" i="1"/>
  <c r="AL139" i="1"/>
  <c r="AI139" i="1"/>
  <c r="AB139" i="1"/>
  <c r="AA139" i="1"/>
  <c r="Y139" i="1"/>
  <c r="X139" i="1"/>
  <c r="W139" i="1"/>
  <c r="V139" i="1"/>
  <c r="U139" i="1"/>
  <c r="T139" i="1"/>
  <c r="S139" i="1"/>
  <c r="R139" i="1"/>
  <c r="Q139" i="1"/>
  <c r="P139" i="1"/>
  <c r="AP138" i="1"/>
  <c r="AL138" i="1"/>
  <c r="AI138" i="1"/>
  <c r="AB138" i="1"/>
  <c r="AA138" i="1"/>
  <c r="Y138" i="1"/>
  <c r="X138" i="1"/>
  <c r="W138" i="1"/>
  <c r="V138" i="1"/>
  <c r="U138" i="1"/>
  <c r="T138" i="1"/>
  <c r="S138" i="1"/>
  <c r="R138" i="1"/>
  <c r="Q138" i="1"/>
  <c r="P138" i="1"/>
  <c r="AP137" i="1"/>
  <c r="AL137" i="1"/>
  <c r="AI137" i="1"/>
  <c r="AB137" i="1"/>
  <c r="AA137" i="1"/>
  <c r="Y137" i="1"/>
  <c r="X137" i="1"/>
  <c r="W137" i="1"/>
  <c r="V137" i="1"/>
  <c r="U137" i="1"/>
  <c r="T137" i="1"/>
  <c r="S137" i="1"/>
  <c r="R137" i="1"/>
  <c r="Q137" i="1"/>
  <c r="P137" i="1"/>
  <c r="AP136" i="1"/>
  <c r="AL136" i="1"/>
  <c r="AI136" i="1"/>
  <c r="AB136" i="1"/>
  <c r="AA136" i="1"/>
  <c r="Y136" i="1"/>
  <c r="X136" i="1"/>
  <c r="W136" i="1"/>
  <c r="V136" i="1"/>
  <c r="U136" i="1"/>
  <c r="T136" i="1"/>
  <c r="S136" i="1"/>
  <c r="R136" i="1"/>
  <c r="Q136" i="1"/>
  <c r="P136" i="1"/>
  <c r="AP135" i="1"/>
  <c r="AL135" i="1"/>
  <c r="AI135" i="1"/>
  <c r="AB135" i="1"/>
  <c r="AA135" i="1"/>
  <c r="Y135" i="1"/>
  <c r="X135" i="1"/>
  <c r="W135" i="1"/>
  <c r="V135" i="1"/>
  <c r="U135" i="1"/>
  <c r="T135" i="1"/>
  <c r="S135" i="1"/>
  <c r="R135" i="1"/>
  <c r="Q135" i="1"/>
  <c r="P135" i="1"/>
  <c r="AP134" i="1"/>
  <c r="AL134" i="1"/>
  <c r="AI134" i="1"/>
  <c r="AB134" i="1"/>
  <c r="AA134" i="1"/>
  <c r="Y134" i="1"/>
  <c r="X134" i="1"/>
  <c r="W134" i="1"/>
  <c r="V134" i="1"/>
  <c r="U134" i="1"/>
  <c r="T134" i="1"/>
  <c r="S134" i="1"/>
  <c r="R134" i="1"/>
  <c r="Q134" i="1"/>
  <c r="P134" i="1"/>
  <c r="AP133" i="1"/>
  <c r="AL133" i="1"/>
  <c r="AI133" i="1"/>
  <c r="AB133" i="1"/>
  <c r="AA133" i="1"/>
  <c r="Y133" i="1"/>
  <c r="X133" i="1"/>
  <c r="W133" i="1"/>
  <c r="V133" i="1"/>
  <c r="U133" i="1"/>
  <c r="T133" i="1"/>
  <c r="S133" i="1"/>
  <c r="R133" i="1"/>
  <c r="Q133" i="1"/>
  <c r="P133" i="1"/>
  <c r="AP132" i="1"/>
  <c r="AL132" i="1"/>
  <c r="AI132" i="1"/>
  <c r="AB132" i="1"/>
  <c r="AA132" i="1"/>
  <c r="Y132" i="1"/>
  <c r="X132" i="1"/>
  <c r="W132" i="1"/>
  <c r="V132" i="1"/>
  <c r="U132" i="1"/>
  <c r="T132" i="1"/>
  <c r="S132" i="1"/>
  <c r="R132" i="1"/>
  <c r="Q132" i="1"/>
  <c r="P132" i="1"/>
  <c r="AP131" i="1"/>
  <c r="AL131" i="1"/>
  <c r="AI131" i="1"/>
  <c r="AB131" i="1"/>
  <c r="AA131" i="1"/>
  <c r="Y131" i="1"/>
  <c r="X131" i="1"/>
  <c r="W131" i="1"/>
  <c r="V131" i="1"/>
  <c r="U131" i="1"/>
  <c r="T131" i="1"/>
  <c r="S131" i="1"/>
  <c r="R131" i="1"/>
  <c r="Q131" i="1"/>
  <c r="P131" i="1"/>
  <c r="AP130" i="1"/>
  <c r="AL130" i="1"/>
  <c r="AI130" i="1"/>
  <c r="AB130" i="1"/>
  <c r="AA130" i="1"/>
  <c r="Y130" i="1"/>
  <c r="X130" i="1"/>
  <c r="W130" i="1"/>
  <c r="V130" i="1"/>
  <c r="U130" i="1"/>
  <c r="T130" i="1"/>
  <c r="S130" i="1"/>
  <c r="R130" i="1"/>
  <c r="Q130" i="1"/>
  <c r="P130" i="1"/>
  <c r="AP129" i="1"/>
  <c r="AL129" i="1"/>
  <c r="AI129" i="1"/>
  <c r="AB129" i="1"/>
  <c r="AA129" i="1"/>
  <c r="Y129" i="1"/>
  <c r="X129" i="1"/>
  <c r="W129" i="1"/>
  <c r="V129" i="1"/>
  <c r="U129" i="1"/>
  <c r="T129" i="1"/>
  <c r="S129" i="1"/>
  <c r="R129" i="1"/>
  <c r="Q129" i="1"/>
  <c r="P129" i="1"/>
  <c r="AP128" i="1"/>
  <c r="AL128" i="1"/>
  <c r="AI128" i="1"/>
  <c r="AB128" i="1"/>
  <c r="AA128" i="1"/>
  <c r="Y128" i="1"/>
  <c r="X128" i="1"/>
  <c r="W128" i="1"/>
  <c r="V128" i="1"/>
  <c r="U128" i="1"/>
  <c r="T128" i="1"/>
  <c r="S128" i="1"/>
  <c r="R128" i="1"/>
  <c r="Q128" i="1"/>
  <c r="P128" i="1"/>
  <c r="AP127" i="1"/>
  <c r="AL127" i="1"/>
  <c r="AI127" i="1"/>
  <c r="AB127" i="1"/>
  <c r="AA127" i="1"/>
  <c r="Y127" i="1"/>
  <c r="X127" i="1"/>
  <c r="W127" i="1"/>
  <c r="V127" i="1"/>
  <c r="U127" i="1"/>
  <c r="T127" i="1"/>
  <c r="S127" i="1"/>
  <c r="R127" i="1"/>
  <c r="Q127" i="1"/>
  <c r="P127" i="1"/>
  <c r="AP126" i="1"/>
  <c r="AL126" i="1"/>
  <c r="AI126" i="1"/>
  <c r="AB126" i="1"/>
  <c r="AA126" i="1"/>
  <c r="Y126" i="1"/>
  <c r="X126" i="1"/>
  <c r="W126" i="1"/>
  <c r="V126" i="1"/>
  <c r="U126" i="1"/>
  <c r="T126" i="1"/>
  <c r="S126" i="1"/>
  <c r="R126" i="1"/>
  <c r="Q126" i="1"/>
  <c r="P126" i="1"/>
  <c r="AP125" i="1"/>
  <c r="AL125" i="1"/>
  <c r="AI125" i="1"/>
  <c r="AB125" i="1"/>
  <c r="AA125" i="1"/>
  <c r="Y125" i="1"/>
  <c r="X125" i="1"/>
  <c r="W125" i="1"/>
  <c r="V125" i="1"/>
  <c r="U125" i="1"/>
  <c r="T125" i="1"/>
  <c r="S125" i="1"/>
  <c r="R125" i="1"/>
  <c r="Q125" i="1"/>
  <c r="P125" i="1"/>
  <c r="AP124" i="1"/>
  <c r="AL124" i="1"/>
  <c r="AI124" i="1"/>
  <c r="AB124" i="1"/>
  <c r="AA124" i="1"/>
  <c r="Y124" i="1"/>
  <c r="X124" i="1"/>
  <c r="W124" i="1"/>
  <c r="V124" i="1"/>
  <c r="U124" i="1"/>
  <c r="T124" i="1"/>
  <c r="S124" i="1"/>
  <c r="R124" i="1"/>
  <c r="Q124" i="1"/>
  <c r="P124" i="1"/>
  <c r="AP123" i="1"/>
  <c r="AL123" i="1"/>
  <c r="AI123" i="1"/>
  <c r="AB123" i="1"/>
  <c r="AA123" i="1"/>
  <c r="Y123" i="1"/>
  <c r="X123" i="1"/>
  <c r="W123" i="1"/>
  <c r="V123" i="1"/>
  <c r="U123" i="1"/>
  <c r="T123" i="1"/>
  <c r="S123" i="1"/>
  <c r="R123" i="1"/>
  <c r="Q123" i="1"/>
  <c r="P123" i="1"/>
  <c r="AP122" i="1"/>
  <c r="AL122" i="1"/>
  <c r="AI122" i="1"/>
  <c r="AB122" i="1"/>
  <c r="AA122" i="1"/>
  <c r="Y122" i="1"/>
  <c r="X122" i="1"/>
  <c r="W122" i="1"/>
  <c r="V122" i="1"/>
  <c r="U122" i="1"/>
  <c r="T122" i="1"/>
  <c r="S122" i="1"/>
  <c r="R122" i="1"/>
  <c r="Q122" i="1"/>
  <c r="P122" i="1"/>
  <c r="AP121" i="1"/>
  <c r="AL121" i="1"/>
  <c r="AI121" i="1"/>
  <c r="AB121" i="1"/>
  <c r="AA121" i="1"/>
  <c r="Y121" i="1"/>
  <c r="X121" i="1"/>
  <c r="W121" i="1"/>
  <c r="V121" i="1"/>
  <c r="U121" i="1"/>
  <c r="T121" i="1"/>
  <c r="S121" i="1"/>
  <c r="R121" i="1"/>
  <c r="Q121" i="1"/>
  <c r="P121" i="1"/>
  <c r="AP120" i="1"/>
  <c r="AL120" i="1"/>
  <c r="AI120" i="1"/>
  <c r="AB120" i="1"/>
  <c r="AA120" i="1"/>
  <c r="Y120" i="1"/>
  <c r="X120" i="1"/>
  <c r="W120" i="1"/>
  <c r="V120" i="1"/>
  <c r="U120" i="1"/>
  <c r="T120" i="1"/>
  <c r="S120" i="1"/>
  <c r="R120" i="1"/>
  <c r="Q120" i="1"/>
  <c r="P120" i="1"/>
  <c r="AP119" i="1"/>
  <c r="AL119" i="1"/>
  <c r="AI119" i="1"/>
  <c r="AB119" i="1"/>
  <c r="AA119" i="1"/>
  <c r="Y119" i="1"/>
  <c r="X119" i="1"/>
  <c r="W119" i="1"/>
  <c r="V119" i="1"/>
  <c r="U119" i="1"/>
  <c r="T119" i="1"/>
  <c r="S119" i="1"/>
  <c r="R119" i="1"/>
  <c r="Q119" i="1"/>
  <c r="P119" i="1"/>
  <c r="AP118" i="1"/>
  <c r="AL118" i="1"/>
  <c r="AI118" i="1"/>
  <c r="AB118" i="1"/>
  <c r="AA118" i="1"/>
  <c r="Y118" i="1"/>
  <c r="X118" i="1"/>
  <c r="W118" i="1"/>
  <c r="V118" i="1"/>
  <c r="U118" i="1"/>
  <c r="T118" i="1"/>
  <c r="S118" i="1"/>
  <c r="R118" i="1"/>
  <c r="Q118" i="1"/>
  <c r="P118" i="1"/>
  <c r="AP117" i="1"/>
  <c r="AL117" i="1"/>
  <c r="AI117" i="1"/>
  <c r="AB117" i="1"/>
  <c r="AA117" i="1"/>
  <c r="Y117" i="1"/>
  <c r="X117" i="1"/>
  <c r="W117" i="1"/>
  <c r="V117" i="1"/>
  <c r="U117" i="1"/>
  <c r="T117" i="1"/>
  <c r="S117" i="1"/>
  <c r="R117" i="1"/>
  <c r="Q117" i="1"/>
  <c r="P117" i="1"/>
  <c r="AP116" i="1"/>
  <c r="AL116" i="1"/>
  <c r="AI116" i="1"/>
  <c r="AB116" i="1"/>
  <c r="AA116" i="1"/>
  <c r="Y116" i="1"/>
  <c r="X116" i="1"/>
  <c r="W116" i="1"/>
  <c r="V116" i="1"/>
  <c r="U116" i="1"/>
  <c r="T116" i="1"/>
  <c r="S116" i="1"/>
  <c r="R116" i="1"/>
  <c r="Q116" i="1"/>
  <c r="P116" i="1"/>
  <c r="AP115" i="1"/>
  <c r="AL115" i="1"/>
  <c r="AI115" i="1"/>
  <c r="AB115" i="1"/>
  <c r="AA115" i="1"/>
  <c r="Y115" i="1"/>
  <c r="X115" i="1"/>
  <c r="W115" i="1"/>
  <c r="V115" i="1"/>
  <c r="U115" i="1"/>
  <c r="T115" i="1"/>
  <c r="S115" i="1"/>
  <c r="R115" i="1"/>
  <c r="Q115" i="1"/>
  <c r="P115" i="1"/>
  <c r="AP114" i="1"/>
  <c r="AL114" i="1"/>
  <c r="AI114" i="1"/>
  <c r="AB114" i="1"/>
  <c r="AA114" i="1"/>
  <c r="Y114" i="1"/>
  <c r="X114" i="1"/>
  <c r="W114" i="1"/>
  <c r="V114" i="1"/>
  <c r="U114" i="1"/>
  <c r="T114" i="1"/>
  <c r="S114" i="1"/>
  <c r="R114" i="1"/>
  <c r="Q114" i="1"/>
  <c r="P114" i="1"/>
  <c r="AP113" i="1"/>
  <c r="AL113" i="1"/>
  <c r="AI113" i="1"/>
  <c r="AB113" i="1"/>
  <c r="AA113" i="1"/>
  <c r="Y113" i="1"/>
  <c r="X113" i="1"/>
  <c r="W113" i="1"/>
  <c r="V113" i="1"/>
  <c r="U113" i="1"/>
  <c r="T113" i="1"/>
  <c r="S113" i="1"/>
  <c r="R113" i="1"/>
  <c r="Q113" i="1"/>
  <c r="P113" i="1"/>
  <c r="AP112" i="1"/>
  <c r="AL112" i="1"/>
  <c r="AI112" i="1"/>
  <c r="AB112" i="1"/>
  <c r="AA112" i="1"/>
  <c r="Y112" i="1"/>
  <c r="X112" i="1"/>
  <c r="W112" i="1"/>
  <c r="V112" i="1"/>
  <c r="U112" i="1"/>
  <c r="T112" i="1"/>
  <c r="S112" i="1"/>
  <c r="R112" i="1"/>
  <c r="Q112" i="1"/>
  <c r="P112" i="1"/>
  <c r="AP111" i="1"/>
  <c r="AL111" i="1"/>
  <c r="AI111" i="1"/>
  <c r="AB111" i="1"/>
  <c r="AA111" i="1"/>
  <c r="Y111" i="1"/>
  <c r="X111" i="1"/>
  <c r="W111" i="1"/>
  <c r="V111" i="1"/>
  <c r="U111" i="1"/>
  <c r="T111" i="1"/>
  <c r="S111" i="1"/>
  <c r="R111" i="1"/>
  <c r="Q111" i="1"/>
  <c r="P111" i="1"/>
  <c r="AP110" i="1"/>
  <c r="AL110" i="1"/>
  <c r="AI110" i="1"/>
  <c r="AB110" i="1"/>
  <c r="AA110" i="1"/>
  <c r="Y110" i="1"/>
  <c r="X110" i="1"/>
  <c r="W110" i="1"/>
  <c r="V110" i="1"/>
  <c r="U110" i="1"/>
  <c r="T110" i="1"/>
  <c r="S110" i="1"/>
  <c r="R110" i="1"/>
  <c r="Q110" i="1"/>
  <c r="P110" i="1"/>
  <c r="AP109" i="1"/>
  <c r="AL109" i="1"/>
  <c r="AI109" i="1"/>
  <c r="AB109" i="1"/>
  <c r="AA109" i="1"/>
  <c r="Y109" i="1"/>
  <c r="X109" i="1"/>
  <c r="W109" i="1"/>
  <c r="V109" i="1"/>
  <c r="U109" i="1"/>
  <c r="T109" i="1"/>
  <c r="S109" i="1"/>
  <c r="R109" i="1"/>
  <c r="Q109" i="1"/>
  <c r="P109" i="1"/>
  <c r="AP108" i="1"/>
  <c r="AL108" i="1"/>
  <c r="AI108" i="1"/>
  <c r="AB108" i="1"/>
  <c r="AA108" i="1"/>
  <c r="Y108" i="1"/>
  <c r="X108" i="1"/>
  <c r="W108" i="1"/>
  <c r="V108" i="1"/>
  <c r="U108" i="1"/>
  <c r="T108" i="1"/>
  <c r="S108" i="1"/>
  <c r="R108" i="1"/>
  <c r="Q108" i="1"/>
  <c r="P108" i="1"/>
  <c r="AP107" i="1"/>
  <c r="AL107" i="1"/>
  <c r="AI107" i="1"/>
  <c r="AB107" i="1"/>
  <c r="AA107" i="1"/>
  <c r="Y107" i="1"/>
  <c r="X107" i="1"/>
  <c r="W107" i="1"/>
  <c r="V107" i="1"/>
  <c r="U107" i="1"/>
  <c r="T107" i="1"/>
  <c r="S107" i="1"/>
  <c r="R107" i="1"/>
  <c r="Q107" i="1"/>
  <c r="P107" i="1"/>
  <c r="AP106" i="1"/>
  <c r="AL106" i="1"/>
  <c r="AI106" i="1"/>
  <c r="AB106" i="1"/>
  <c r="AA106" i="1"/>
  <c r="Y106" i="1"/>
  <c r="X106" i="1"/>
  <c r="L1837" i="2" s="1"/>
  <c r="W106" i="1"/>
  <c r="K1837" i="2" s="1"/>
  <c r="V106" i="1"/>
  <c r="J1837" i="2" s="1"/>
  <c r="U106" i="1"/>
  <c r="I1837" i="2" s="1"/>
  <c r="T106" i="1"/>
  <c r="S106" i="1"/>
  <c r="R106" i="1"/>
  <c r="Q106" i="1"/>
  <c r="P106" i="1"/>
  <c r="AP105" i="1"/>
  <c r="AL105" i="1"/>
  <c r="AI105" i="1"/>
  <c r="AB105" i="1"/>
  <c r="AA105" i="1"/>
  <c r="Y105" i="1"/>
  <c r="X105" i="1"/>
  <c r="W105" i="1"/>
  <c r="V105" i="1"/>
  <c r="U105" i="1"/>
  <c r="T105" i="1"/>
  <c r="S105" i="1"/>
  <c r="R105" i="1"/>
  <c r="Q105" i="1"/>
  <c r="P105" i="1"/>
  <c r="AP104" i="1"/>
  <c r="AL104" i="1"/>
  <c r="AI104" i="1"/>
  <c r="AB104" i="1"/>
  <c r="AA104" i="1"/>
  <c r="Y104" i="1"/>
  <c r="X104" i="1"/>
  <c r="W104" i="1"/>
  <c r="V104" i="1"/>
  <c r="U104" i="1"/>
  <c r="T104" i="1"/>
  <c r="S104" i="1"/>
  <c r="R104" i="1"/>
  <c r="Q104" i="1"/>
  <c r="P104" i="1"/>
  <c r="AP103" i="1"/>
  <c r="AL103" i="1"/>
  <c r="AI103" i="1"/>
  <c r="AB103" i="1"/>
  <c r="AA103" i="1"/>
  <c r="Y103" i="1"/>
  <c r="X103" i="1"/>
  <c r="W103" i="1"/>
  <c r="V103" i="1"/>
  <c r="U103" i="1"/>
  <c r="T103" i="1"/>
  <c r="S103" i="1"/>
  <c r="R103" i="1"/>
  <c r="Q103" i="1"/>
  <c r="P103" i="1"/>
  <c r="AP102" i="1"/>
  <c r="AL102" i="1"/>
  <c r="AI102" i="1"/>
  <c r="AB102" i="1"/>
  <c r="AA102" i="1"/>
  <c r="Y102" i="1"/>
  <c r="X102" i="1"/>
  <c r="W102" i="1"/>
  <c r="V102" i="1"/>
  <c r="U102" i="1"/>
  <c r="T102" i="1"/>
  <c r="S102" i="1"/>
  <c r="R102" i="1"/>
  <c r="Q102" i="1"/>
  <c r="P102" i="1"/>
  <c r="AP101" i="1"/>
  <c r="AL101" i="1"/>
  <c r="AI101" i="1"/>
  <c r="AB101" i="1"/>
  <c r="AA101" i="1"/>
  <c r="Y101" i="1"/>
  <c r="X101" i="1"/>
  <c r="W101" i="1"/>
  <c r="V101" i="1"/>
  <c r="U101" i="1"/>
  <c r="T101" i="1"/>
  <c r="S101" i="1"/>
  <c r="R101" i="1"/>
  <c r="Q101" i="1"/>
  <c r="P101" i="1"/>
  <c r="AP100" i="1"/>
  <c r="AL100" i="1"/>
  <c r="AI100" i="1"/>
  <c r="AB100" i="1"/>
  <c r="AA100" i="1"/>
  <c r="Y100" i="1"/>
  <c r="X100" i="1"/>
  <c r="W100" i="1"/>
  <c r="V100" i="1"/>
  <c r="U100" i="1"/>
  <c r="T100" i="1"/>
  <c r="S100" i="1"/>
  <c r="R100" i="1"/>
  <c r="Q100" i="1"/>
  <c r="P100" i="1"/>
  <c r="AP99" i="1"/>
  <c r="AL99" i="1"/>
  <c r="AI99" i="1"/>
  <c r="AB99" i="1"/>
  <c r="AA99" i="1"/>
  <c r="Y99" i="1"/>
  <c r="X99" i="1"/>
  <c r="W99" i="1"/>
  <c r="V99" i="1"/>
  <c r="U99" i="1"/>
  <c r="T99" i="1"/>
  <c r="S99" i="1"/>
  <c r="R99" i="1"/>
  <c r="Q99" i="1"/>
  <c r="P99" i="1"/>
  <c r="AP98" i="1"/>
  <c r="AL98" i="1"/>
  <c r="AI98" i="1"/>
  <c r="AB98" i="1"/>
  <c r="AA98" i="1"/>
  <c r="Y98" i="1"/>
  <c r="X98" i="1"/>
  <c r="W98" i="1"/>
  <c r="V98" i="1"/>
  <c r="U98" i="1"/>
  <c r="T98" i="1"/>
  <c r="S98" i="1"/>
  <c r="R98" i="1"/>
  <c r="Q98" i="1"/>
  <c r="P98" i="1"/>
  <c r="AP97" i="1"/>
  <c r="AL97" i="1"/>
  <c r="AI97" i="1"/>
  <c r="AB97" i="1"/>
  <c r="AA97" i="1"/>
  <c r="Y97" i="1"/>
  <c r="X97" i="1"/>
  <c r="W97" i="1"/>
  <c r="V97" i="1"/>
  <c r="U97" i="1"/>
  <c r="T97" i="1"/>
  <c r="S97" i="1"/>
  <c r="R97" i="1"/>
  <c r="Q97" i="1"/>
  <c r="P97" i="1"/>
  <c r="AP96" i="1"/>
  <c r="AL96" i="1"/>
  <c r="AI96" i="1"/>
  <c r="AB96" i="1"/>
  <c r="AA96" i="1"/>
  <c r="Y96" i="1"/>
  <c r="X96" i="1"/>
  <c r="W96" i="1"/>
  <c r="V96" i="1"/>
  <c r="U96" i="1"/>
  <c r="T96" i="1"/>
  <c r="S96" i="1"/>
  <c r="R96" i="1"/>
  <c r="Q96" i="1"/>
  <c r="P96" i="1"/>
  <c r="AP95" i="1"/>
  <c r="AL95" i="1"/>
  <c r="AI95" i="1"/>
  <c r="AB95" i="1"/>
  <c r="AA95" i="1"/>
  <c r="Y95" i="1"/>
  <c r="X95" i="1"/>
  <c r="W95" i="1"/>
  <c r="V95" i="1"/>
  <c r="U95" i="1"/>
  <c r="T95" i="1"/>
  <c r="S95" i="1"/>
  <c r="R95" i="1"/>
  <c r="Q95" i="1"/>
  <c r="P95" i="1"/>
  <c r="AP94" i="1"/>
  <c r="AL94" i="1"/>
  <c r="AI94" i="1"/>
  <c r="AB94" i="1"/>
  <c r="AA94" i="1"/>
  <c r="Y94" i="1"/>
  <c r="X94" i="1"/>
  <c r="W94" i="1"/>
  <c r="V94" i="1"/>
  <c r="U94" i="1"/>
  <c r="T94" i="1"/>
  <c r="S94" i="1"/>
  <c r="R94" i="1"/>
  <c r="Q94" i="1"/>
  <c r="P94" i="1"/>
  <c r="AP93" i="1"/>
  <c r="AL93" i="1"/>
  <c r="AI93" i="1"/>
  <c r="AB93" i="1"/>
  <c r="AA93" i="1"/>
  <c r="Y93" i="1"/>
  <c r="X93" i="1"/>
  <c r="W93" i="1"/>
  <c r="V93" i="1"/>
  <c r="U93" i="1"/>
  <c r="T93" i="1"/>
  <c r="S93" i="1"/>
  <c r="R93" i="1"/>
  <c r="Q93" i="1"/>
  <c r="P93" i="1"/>
  <c r="AP92" i="1"/>
  <c r="AL92" i="1"/>
  <c r="AI92" i="1"/>
  <c r="AB92" i="1"/>
  <c r="AA92" i="1"/>
  <c r="Y92" i="1"/>
  <c r="X92" i="1"/>
  <c r="W92" i="1"/>
  <c r="V92" i="1"/>
  <c r="U92" i="1"/>
  <c r="T92" i="1"/>
  <c r="S92" i="1"/>
  <c r="R92" i="1"/>
  <c r="Q92" i="1"/>
  <c r="P92" i="1"/>
  <c r="AP91" i="1"/>
  <c r="AL91" i="1"/>
  <c r="AI91" i="1"/>
  <c r="AB91" i="1"/>
  <c r="AA91" i="1"/>
  <c r="Y91" i="1"/>
  <c r="X91" i="1"/>
  <c r="W91" i="1"/>
  <c r="V91" i="1"/>
  <c r="U91" i="1"/>
  <c r="T91" i="1"/>
  <c r="S91" i="1"/>
  <c r="R91" i="1"/>
  <c r="Q91" i="1"/>
  <c r="P91" i="1"/>
  <c r="AP90" i="1"/>
  <c r="AL90" i="1"/>
  <c r="AI90" i="1"/>
  <c r="AB90" i="1"/>
  <c r="AA90" i="1"/>
  <c r="Y90" i="1"/>
  <c r="X90" i="1"/>
  <c r="W90" i="1"/>
  <c r="V90" i="1"/>
  <c r="U90" i="1"/>
  <c r="T90" i="1"/>
  <c r="S90" i="1"/>
  <c r="R90" i="1"/>
  <c r="Q90" i="1"/>
  <c r="P90" i="1"/>
  <c r="AP89" i="1"/>
  <c r="AL89" i="1"/>
  <c r="AI89" i="1"/>
  <c r="AB89" i="1"/>
  <c r="AA89" i="1"/>
  <c r="Y89" i="1"/>
  <c r="X89" i="1"/>
  <c r="W89" i="1"/>
  <c r="V89" i="1"/>
  <c r="U89" i="1"/>
  <c r="T89" i="1"/>
  <c r="S89" i="1"/>
  <c r="R89" i="1"/>
  <c r="Q89" i="1"/>
  <c r="P89" i="1"/>
  <c r="AP88" i="1"/>
  <c r="AL88" i="1"/>
  <c r="AI88" i="1"/>
  <c r="AB88" i="1"/>
  <c r="AA88" i="1"/>
  <c r="Y88" i="1"/>
  <c r="X88" i="1"/>
  <c r="W88" i="1"/>
  <c r="V88" i="1"/>
  <c r="U88" i="1"/>
  <c r="T88" i="1"/>
  <c r="S88" i="1"/>
  <c r="R88" i="1"/>
  <c r="Q88" i="1"/>
  <c r="P88" i="1"/>
  <c r="AP87" i="1"/>
  <c r="AL87" i="1"/>
  <c r="AI87" i="1"/>
  <c r="AB87" i="1"/>
  <c r="AA87" i="1"/>
  <c r="Y87" i="1"/>
  <c r="X87" i="1"/>
  <c r="W87" i="1"/>
  <c r="V87" i="1"/>
  <c r="U87" i="1"/>
  <c r="T87" i="1"/>
  <c r="S87" i="1"/>
  <c r="R87" i="1"/>
  <c r="Q87" i="1"/>
  <c r="P87" i="1"/>
  <c r="AP86" i="1"/>
  <c r="AL86" i="1"/>
  <c r="AI86" i="1"/>
  <c r="AB86" i="1"/>
  <c r="AA86" i="1"/>
  <c r="Y86" i="1"/>
  <c r="X86" i="1"/>
  <c r="W86" i="1"/>
  <c r="V86" i="1"/>
  <c r="U86" i="1"/>
  <c r="T86" i="1"/>
  <c r="S86" i="1"/>
  <c r="R86" i="1"/>
  <c r="Q86" i="1"/>
  <c r="P86" i="1"/>
  <c r="AP85" i="1"/>
  <c r="AL85" i="1"/>
  <c r="AI85" i="1"/>
  <c r="AB85" i="1"/>
  <c r="AA85" i="1"/>
  <c r="Y85" i="1"/>
  <c r="X85" i="1"/>
  <c r="W85" i="1"/>
  <c r="V85" i="1"/>
  <c r="U85" i="1"/>
  <c r="T85" i="1"/>
  <c r="S85" i="1"/>
  <c r="R85" i="1"/>
  <c r="Q85" i="1"/>
  <c r="P85" i="1"/>
  <c r="AP84" i="1"/>
  <c r="AL84" i="1"/>
  <c r="AI84" i="1"/>
  <c r="AB84" i="1"/>
  <c r="AA84" i="1"/>
  <c r="Y84" i="1"/>
  <c r="X84" i="1"/>
  <c r="W84" i="1"/>
  <c r="V84" i="1"/>
  <c r="U84" i="1"/>
  <c r="T84" i="1"/>
  <c r="S84" i="1"/>
  <c r="R84" i="1"/>
  <c r="Q84" i="1"/>
  <c r="P84" i="1"/>
  <c r="AP83" i="1"/>
  <c r="AL83" i="1"/>
  <c r="AI83" i="1"/>
  <c r="AB83" i="1"/>
  <c r="AA83" i="1"/>
  <c r="Y83" i="1"/>
  <c r="X83" i="1"/>
  <c r="W83" i="1"/>
  <c r="V83" i="1"/>
  <c r="U83" i="1"/>
  <c r="T83" i="1"/>
  <c r="S83" i="1"/>
  <c r="R83" i="1"/>
  <c r="Q83" i="1"/>
  <c r="P83" i="1"/>
  <c r="AP82" i="1"/>
  <c r="AL82" i="1"/>
  <c r="AI82" i="1"/>
  <c r="AB82" i="1"/>
  <c r="AA82" i="1"/>
  <c r="Y82" i="1"/>
  <c r="X82" i="1"/>
  <c r="W82" i="1"/>
  <c r="V82" i="1"/>
  <c r="U82" i="1"/>
  <c r="T82" i="1"/>
  <c r="S82" i="1"/>
  <c r="R82" i="1"/>
  <c r="Q82" i="1"/>
  <c r="P82" i="1"/>
  <c r="AP81" i="1"/>
  <c r="AL81" i="1"/>
  <c r="AI81" i="1"/>
  <c r="AB81" i="1"/>
  <c r="AA81" i="1"/>
  <c r="Y81" i="1"/>
  <c r="X81" i="1"/>
  <c r="W81" i="1"/>
  <c r="V81" i="1"/>
  <c r="U81" i="1"/>
  <c r="T81" i="1"/>
  <c r="S81" i="1"/>
  <c r="R81" i="1"/>
  <c r="Q81" i="1"/>
  <c r="P81" i="1"/>
  <c r="AP80" i="1"/>
  <c r="AL80" i="1"/>
  <c r="AI80" i="1"/>
  <c r="AB80" i="1"/>
  <c r="AA80" i="1"/>
  <c r="Y80" i="1"/>
  <c r="X80" i="1"/>
  <c r="W80" i="1"/>
  <c r="V80" i="1"/>
  <c r="U80" i="1"/>
  <c r="T80" i="1"/>
  <c r="S80" i="1"/>
  <c r="R80" i="1"/>
  <c r="Q80" i="1"/>
  <c r="P80" i="1"/>
  <c r="AP79" i="1"/>
  <c r="AL79" i="1"/>
  <c r="AI79" i="1"/>
  <c r="AB79" i="1"/>
  <c r="AA79" i="1"/>
  <c r="Y79" i="1"/>
  <c r="X79" i="1"/>
  <c r="W79" i="1"/>
  <c r="V79" i="1"/>
  <c r="U79" i="1"/>
  <c r="T79" i="1"/>
  <c r="S79" i="1"/>
  <c r="R79" i="1"/>
  <c r="Q79" i="1"/>
  <c r="P79" i="1"/>
  <c r="AP78" i="1"/>
  <c r="AL78" i="1"/>
  <c r="AI78" i="1"/>
  <c r="AB78" i="1"/>
  <c r="AA78" i="1"/>
  <c r="Y78" i="1"/>
  <c r="X78" i="1"/>
  <c r="W78" i="1"/>
  <c r="V78" i="1"/>
  <c r="U78" i="1"/>
  <c r="T78" i="1"/>
  <c r="S78" i="1"/>
  <c r="R78" i="1"/>
  <c r="Q78" i="1"/>
  <c r="P78" i="1"/>
  <c r="AP77" i="1"/>
  <c r="AL77" i="1"/>
  <c r="AI77" i="1"/>
  <c r="AB77" i="1"/>
  <c r="AA77" i="1"/>
  <c r="Y77" i="1"/>
  <c r="X77" i="1"/>
  <c r="W77" i="1"/>
  <c r="V77" i="1"/>
  <c r="U77" i="1"/>
  <c r="T77" i="1"/>
  <c r="S77" i="1"/>
  <c r="R77" i="1"/>
  <c r="Q77" i="1"/>
  <c r="P77" i="1"/>
  <c r="AP76" i="1"/>
  <c r="AL76" i="1"/>
  <c r="AI76" i="1"/>
  <c r="AB76" i="1"/>
  <c r="AA76" i="1"/>
  <c r="Y76" i="1"/>
  <c r="X76" i="1"/>
  <c r="W76" i="1"/>
  <c r="V76" i="1"/>
  <c r="U76" i="1"/>
  <c r="T76" i="1"/>
  <c r="S76" i="1"/>
  <c r="R76" i="1"/>
  <c r="Q76" i="1"/>
  <c r="P76" i="1"/>
  <c r="AP75" i="1"/>
  <c r="AL75" i="1"/>
  <c r="AI75" i="1"/>
  <c r="AB75" i="1"/>
  <c r="AA75" i="1"/>
  <c r="Y75" i="1"/>
  <c r="X75" i="1"/>
  <c r="W75" i="1"/>
  <c r="V75" i="1"/>
  <c r="U75" i="1"/>
  <c r="T75" i="1"/>
  <c r="S75" i="1"/>
  <c r="R75" i="1"/>
  <c r="Q75" i="1"/>
  <c r="P75" i="1"/>
  <c r="AP74" i="1"/>
  <c r="AL74" i="1"/>
  <c r="AI74" i="1"/>
  <c r="AB74" i="1"/>
  <c r="AA74" i="1"/>
  <c r="Y74" i="1"/>
  <c r="X74" i="1"/>
  <c r="W74" i="1"/>
  <c r="V74" i="1"/>
  <c r="U74" i="1"/>
  <c r="T74" i="1"/>
  <c r="S74" i="1"/>
  <c r="R74" i="1"/>
  <c r="Q74" i="1"/>
  <c r="P74" i="1"/>
  <c r="AP73" i="1"/>
  <c r="AL73" i="1"/>
  <c r="AI73" i="1"/>
  <c r="AB73" i="1"/>
  <c r="AA73" i="1"/>
  <c r="Y73" i="1"/>
  <c r="X73" i="1"/>
  <c r="W73" i="1"/>
  <c r="V73" i="1"/>
  <c r="U73" i="1"/>
  <c r="T73" i="1"/>
  <c r="S73" i="1"/>
  <c r="R73" i="1"/>
  <c r="Q73" i="1"/>
  <c r="P73" i="1"/>
  <c r="AP72" i="1"/>
  <c r="AL72" i="1"/>
  <c r="AI72" i="1"/>
  <c r="AB72" i="1"/>
  <c r="AA72" i="1"/>
  <c r="Y72" i="1"/>
  <c r="X72" i="1"/>
  <c r="W72" i="1"/>
  <c r="V72" i="1"/>
  <c r="U72" i="1"/>
  <c r="T72" i="1"/>
  <c r="S72" i="1"/>
  <c r="R72" i="1"/>
  <c r="Q72" i="1"/>
  <c r="P72" i="1"/>
  <c r="AP71" i="1"/>
  <c r="AL71" i="1"/>
  <c r="AI71" i="1"/>
  <c r="AB71" i="1"/>
  <c r="AA71" i="1"/>
  <c r="Y71" i="1"/>
  <c r="X71" i="1"/>
  <c r="W71" i="1"/>
  <c r="V71" i="1"/>
  <c r="U71" i="1"/>
  <c r="T71" i="1"/>
  <c r="S71" i="1"/>
  <c r="R71" i="1"/>
  <c r="Q71" i="1"/>
  <c r="P71" i="1"/>
  <c r="AP70" i="1"/>
  <c r="AL70" i="1"/>
  <c r="AI70" i="1"/>
  <c r="AB70" i="1"/>
  <c r="AA70" i="1"/>
  <c r="Y70" i="1"/>
  <c r="X70" i="1"/>
  <c r="W70" i="1"/>
  <c r="V70" i="1"/>
  <c r="U70" i="1"/>
  <c r="T70" i="1"/>
  <c r="S70" i="1"/>
  <c r="R70" i="1"/>
  <c r="Q70" i="1"/>
  <c r="P70" i="1"/>
  <c r="AP69" i="1"/>
  <c r="AL69" i="1"/>
  <c r="AI69" i="1"/>
  <c r="AB69" i="1"/>
  <c r="AA69" i="1"/>
  <c r="Y69" i="1"/>
  <c r="X69" i="1"/>
  <c r="W69" i="1"/>
  <c r="V69" i="1"/>
  <c r="U69" i="1"/>
  <c r="T69" i="1"/>
  <c r="S69" i="1"/>
  <c r="R69" i="1"/>
  <c r="Q69" i="1"/>
  <c r="P69" i="1"/>
  <c r="AP68" i="1"/>
  <c r="AL68" i="1"/>
  <c r="AI68" i="1"/>
  <c r="AB68" i="1"/>
  <c r="AA68" i="1"/>
  <c r="Y68" i="1"/>
  <c r="X68" i="1"/>
  <c r="W68" i="1"/>
  <c r="V68" i="1"/>
  <c r="U68" i="1"/>
  <c r="T68" i="1"/>
  <c r="S68" i="1"/>
  <c r="R68" i="1"/>
  <c r="Q68" i="1"/>
  <c r="P68" i="1"/>
  <c r="AP67" i="1"/>
  <c r="AL67" i="1"/>
  <c r="AI67" i="1"/>
  <c r="AB67" i="1"/>
  <c r="AA67" i="1"/>
  <c r="Y67" i="1"/>
  <c r="X67" i="1"/>
  <c r="W67" i="1"/>
  <c r="V67" i="1"/>
  <c r="U67" i="1"/>
  <c r="T67" i="1"/>
  <c r="S67" i="1"/>
  <c r="R67" i="1"/>
  <c r="Q67" i="1"/>
  <c r="P67" i="1"/>
  <c r="AP66" i="1"/>
  <c r="AL66" i="1"/>
  <c r="AI66" i="1"/>
  <c r="AB66" i="1"/>
  <c r="AA66" i="1"/>
  <c r="Y66" i="1"/>
  <c r="X66" i="1"/>
  <c r="W66" i="1"/>
  <c r="V66" i="1"/>
  <c r="U66" i="1"/>
  <c r="T66" i="1"/>
  <c r="S66" i="1"/>
  <c r="R66" i="1"/>
  <c r="Q66" i="1"/>
  <c r="P66" i="1"/>
  <c r="AP65" i="1"/>
  <c r="AL65" i="1"/>
  <c r="AI65" i="1"/>
  <c r="AB65" i="1"/>
  <c r="AA65" i="1"/>
  <c r="Y65" i="1"/>
  <c r="X65" i="1"/>
  <c r="W65" i="1"/>
  <c r="V65" i="1"/>
  <c r="U65" i="1"/>
  <c r="T65" i="1"/>
  <c r="S65" i="1"/>
  <c r="R65" i="1"/>
  <c r="Q65" i="1"/>
  <c r="P65" i="1"/>
  <c r="AP64" i="1"/>
  <c r="AL64" i="1"/>
  <c r="AI64" i="1"/>
  <c r="AB64" i="1"/>
  <c r="AA64" i="1"/>
  <c r="Y64" i="1"/>
  <c r="X64" i="1"/>
  <c r="W64" i="1"/>
  <c r="V64" i="1"/>
  <c r="U64" i="1"/>
  <c r="T64" i="1"/>
  <c r="S64" i="1"/>
  <c r="R64" i="1"/>
  <c r="Q64" i="1"/>
  <c r="P64" i="1"/>
  <c r="AP63" i="1"/>
  <c r="AL63" i="1"/>
  <c r="AI63" i="1"/>
  <c r="AB63" i="1"/>
  <c r="AA63" i="1"/>
  <c r="Y63" i="1"/>
  <c r="X63" i="1"/>
  <c r="W63" i="1"/>
  <c r="V63" i="1"/>
  <c r="U63" i="1"/>
  <c r="T63" i="1"/>
  <c r="S63" i="1"/>
  <c r="R63" i="1"/>
  <c r="Q63" i="1"/>
  <c r="P63" i="1"/>
  <c r="AP62" i="1"/>
  <c r="AL62" i="1"/>
  <c r="AI62" i="1"/>
  <c r="AB62" i="1"/>
  <c r="AA62" i="1"/>
  <c r="Y62" i="1"/>
  <c r="X62" i="1"/>
  <c r="W62" i="1"/>
  <c r="V62" i="1"/>
  <c r="U62" i="1"/>
  <c r="T62" i="1"/>
  <c r="S62" i="1"/>
  <c r="R62" i="1"/>
  <c r="Q62" i="1"/>
  <c r="P62" i="1"/>
  <c r="AP61" i="1"/>
  <c r="AL61" i="1"/>
  <c r="AI61" i="1"/>
  <c r="AB61" i="1"/>
  <c r="AA61" i="1"/>
  <c r="Y61" i="1"/>
  <c r="X61" i="1"/>
  <c r="W61" i="1"/>
  <c r="V61" i="1"/>
  <c r="U61" i="1"/>
  <c r="T61" i="1"/>
  <c r="S61" i="1"/>
  <c r="R61" i="1"/>
  <c r="Q61" i="1"/>
  <c r="P61" i="1"/>
  <c r="AP60" i="1"/>
  <c r="AL60" i="1"/>
  <c r="AI60" i="1"/>
  <c r="AB60" i="1"/>
  <c r="AA60" i="1"/>
  <c r="Y60" i="1"/>
  <c r="X60" i="1"/>
  <c r="W60" i="1"/>
  <c r="V60" i="1"/>
  <c r="U60" i="1"/>
  <c r="T60" i="1"/>
  <c r="S60" i="1"/>
  <c r="R60" i="1"/>
  <c r="Q60" i="1"/>
  <c r="P60" i="1"/>
  <c r="AP59" i="1"/>
  <c r="AL59" i="1"/>
  <c r="AI59" i="1"/>
  <c r="AB59" i="1"/>
  <c r="AA59" i="1"/>
  <c r="Y59" i="1"/>
  <c r="X59" i="1"/>
  <c r="W59" i="1"/>
  <c r="V59" i="1"/>
  <c r="U59" i="1"/>
  <c r="T59" i="1"/>
  <c r="S59" i="1"/>
  <c r="R59" i="1"/>
  <c r="Q59" i="1"/>
  <c r="P59" i="1"/>
  <c r="AP58" i="1"/>
  <c r="AL58" i="1"/>
  <c r="AI58" i="1"/>
  <c r="AB58" i="1"/>
  <c r="AA58" i="1"/>
  <c r="Y58" i="1"/>
  <c r="X58" i="1"/>
  <c r="W58" i="1"/>
  <c r="V58" i="1"/>
  <c r="U58" i="1"/>
  <c r="T58" i="1"/>
  <c r="S58" i="1"/>
  <c r="R58" i="1"/>
  <c r="Q58" i="1"/>
  <c r="P58" i="1"/>
  <c r="AP57" i="1"/>
  <c r="AL57" i="1"/>
  <c r="AI57" i="1"/>
  <c r="AB57" i="1"/>
  <c r="AA57" i="1"/>
  <c r="Y57" i="1"/>
  <c r="X57" i="1"/>
  <c r="W57" i="1"/>
  <c r="V57" i="1"/>
  <c r="U57" i="1"/>
  <c r="T57" i="1"/>
  <c r="S57" i="1"/>
  <c r="R57" i="1"/>
  <c r="Q57" i="1"/>
  <c r="P57" i="1"/>
  <c r="AP56" i="1"/>
  <c r="AL56" i="1"/>
  <c r="AI56" i="1"/>
  <c r="AB56" i="1"/>
  <c r="AA56" i="1"/>
  <c r="Y56" i="1"/>
  <c r="X56" i="1"/>
  <c r="W56" i="1"/>
  <c r="V56" i="1"/>
  <c r="U56" i="1"/>
  <c r="T56" i="1"/>
  <c r="S56" i="1"/>
  <c r="R56" i="1"/>
  <c r="Q56" i="1"/>
  <c r="P56" i="1"/>
  <c r="AP55" i="1"/>
  <c r="AL55" i="1"/>
  <c r="AI55" i="1"/>
  <c r="AB55" i="1"/>
  <c r="AA55" i="1"/>
  <c r="Y55" i="1"/>
  <c r="X55" i="1"/>
  <c r="W55" i="1"/>
  <c r="V55" i="1"/>
  <c r="U55" i="1"/>
  <c r="T55" i="1"/>
  <c r="S55" i="1"/>
  <c r="R55" i="1"/>
  <c r="Q55" i="1"/>
  <c r="P55" i="1"/>
  <c r="AP54" i="1"/>
  <c r="AL54" i="1"/>
  <c r="AI54" i="1"/>
  <c r="AB54" i="1"/>
  <c r="AA54" i="1"/>
  <c r="Y54" i="1"/>
  <c r="X54" i="1"/>
  <c r="W54" i="1"/>
  <c r="V54" i="1"/>
  <c r="U54" i="1"/>
  <c r="T54" i="1"/>
  <c r="S54" i="1"/>
  <c r="R54" i="1"/>
  <c r="Q54" i="1"/>
  <c r="P54" i="1"/>
  <c r="AP53" i="1"/>
  <c r="AL53" i="1"/>
  <c r="AI53" i="1"/>
  <c r="AB53" i="1"/>
  <c r="AA53" i="1"/>
  <c r="Y53" i="1"/>
  <c r="X53" i="1"/>
  <c r="W53" i="1"/>
  <c r="V53" i="1"/>
  <c r="U53" i="1"/>
  <c r="T53" i="1"/>
  <c r="S53" i="1"/>
  <c r="R53" i="1"/>
  <c r="Q53" i="1"/>
  <c r="P53" i="1"/>
  <c r="AP52" i="1"/>
  <c r="AL52" i="1"/>
  <c r="AI52" i="1"/>
  <c r="AB52" i="1"/>
  <c r="AA52" i="1"/>
  <c r="Y52" i="1"/>
  <c r="X52" i="1"/>
  <c r="W52" i="1"/>
  <c r="V52" i="1"/>
  <c r="U52" i="1"/>
  <c r="T52" i="1"/>
  <c r="S52" i="1"/>
  <c r="R52" i="1"/>
  <c r="Q52" i="1"/>
  <c r="P52" i="1"/>
  <c r="AP51" i="1"/>
  <c r="AL51" i="1"/>
  <c r="AI51" i="1"/>
  <c r="AB51" i="1"/>
  <c r="AA51" i="1"/>
  <c r="Y51" i="1"/>
  <c r="X51" i="1"/>
  <c r="W51" i="1"/>
  <c r="V51" i="1"/>
  <c r="U51" i="1"/>
  <c r="T51" i="1"/>
  <c r="S51" i="1"/>
  <c r="R51" i="1"/>
  <c r="Q51" i="1"/>
  <c r="P51" i="1"/>
  <c r="AP50" i="1"/>
  <c r="AL50" i="1"/>
  <c r="AI50" i="1"/>
  <c r="AB50" i="1"/>
  <c r="AA50" i="1"/>
  <c r="Y50" i="1"/>
  <c r="X50" i="1"/>
  <c r="W50" i="1"/>
  <c r="V50" i="1"/>
  <c r="U50" i="1"/>
  <c r="T50" i="1"/>
  <c r="S50" i="1"/>
  <c r="R50" i="1"/>
  <c r="Q50" i="1"/>
  <c r="P50" i="1"/>
  <c r="AP49" i="1"/>
  <c r="AL49" i="1"/>
  <c r="AI49" i="1"/>
  <c r="AB49" i="1"/>
  <c r="AA49" i="1"/>
  <c r="C1835" i="2" s="1"/>
  <c r="Y49" i="1"/>
  <c r="X49" i="1"/>
  <c r="W49" i="1"/>
  <c r="V49" i="1"/>
  <c r="U49" i="1"/>
  <c r="T49" i="1"/>
  <c r="S49" i="1"/>
  <c r="R49" i="1"/>
  <c r="Q49" i="1"/>
  <c r="P49" i="1"/>
  <c r="D1835" i="2" s="1"/>
  <c r="AP48" i="1"/>
  <c r="AL48" i="1"/>
  <c r="AI48" i="1"/>
  <c r="AB48" i="1"/>
  <c r="AA48" i="1"/>
  <c r="Y48" i="1"/>
  <c r="X48" i="1"/>
  <c r="W48" i="1"/>
  <c r="V48" i="1"/>
  <c r="U48" i="1"/>
  <c r="T48" i="1"/>
  <c r="S48" i="1"/>
  <c r="R48" i="1"/>
  <c r="Q48" i="1"/>
  <c r="P48" i="1"/>
  <c r="AP47" i="1"/>
  <c r="AL47" i="1"/>
  <c r="AI47" i="1"/>
  <c r="AB47" i="1"/>
  <c r="AA47" i="1"/>
  <c r="Y47" i="1"/>
  <c r="X47" i="1"/>
  <c r="W47" i="1"/>
  <c r="V47" i="1"/>
  <c r="U47" i="1"/>
  <c r="T47" i="1"/>
  <c r="H1835" i="2" s="1"/>
  <c r="S47" i="1"/>
  <c r="G1835" i="2" s="1"/>
  <c r="R47" i="1"/>
  <c r="F1835" i="2" s="1"/>
  <c r="Q47" i="1"/>
  <c r="P47" i="1"/>
  <c r="AP46" i="1"/>
  <c r="AL46" i="1"/>
  <c r="AI46" i="1"/>
  <c r="AB46" i="1"/>
  <c r="AA46" i="1"/>
  <c r="Y46" i="1"/>
  <c r="X46" i="1"/>
  <c r="W46" i="1"/>
  <c r="V46" i="1"/>
  <c r="U46" i="1"/>
  <c r="T46" i="1"/>
  <c r="S46" i="1"/>
  <c r="R46" i="1"/>
  <c r="Q46" i="1"/>
  <c r="P46" i="1"/>
  <c r="AP45" i="1"/>
  <c r="AL45" i="1"/>
  <c r="AI45" i="1"/>
  <c r="AB45" i="1"/>
  <c r="AA45" i="1"/>
  <c r="Y45" i="1"/>
  <c r="X45" i="1"/>
  <c r="W45" i="1"/>
  <c r="V45" i="1"/>
  <c r="U45" i="1"/>
  <c r="T45" i="1"/>
  <c r="S45" i="1"/>
  <c r="R45" i="1"/>
  <c r="Q45" i="1"/>
  <c r="P45" i="1"/>
  <c r="AP44" i="1"/>
  <c r="AL44" i="1"/>
  <c r="AI44" i="1"/>
  <c r="AB44" i="1"/>
  <c r="AA44" i="1"/>
  <c r="Y44" i="1"/>
  <c r="X44" i="1"/>
  <c r="W44" i="1"/>
  <c r="V44" i="1"/>
  <c r="U44" i="1"/>
  <c r="T44" i="1"/>
  <c r="S44" i="1"/>
  <c r="R44" i="1"/>
  <c r="Q44" i="1"/>
  <c r="P44" i="1"/>
  <c r="AP43" i="1"/>
  <c r="AL43" i="1"/>
  <c r="AI43" i="1"/>
  <c r="AB43" i="1"/>
  <c r="AA43" i="1"/>
  <c r="Y43" i="1"/>
  <c r="X43" i="1"/>
  <c r="W43" i="1"/>
  <c r="V43" i="1"/>
  <c r="U43" i="1"/>
  <c r="T43" i="1"/>
  <c r="S43" i="1"/>
  <c r="R43" i="1"/>
  <c r="Q43" i="1"/>
  <c r="P43" i="1"/>
  <c r="AP42" i="1"/>
  <c r="AL42" i="1"/>
  <c r="AI42" i="1"/>
  <c r="AB42" i="1"/>
  <c r="AA42" i="1"/>
  <c r="Y42" i="1"/>
  <c r="X42" i="1"/>
  <c r="W42" i="1"/>
  <c r="V42" i="1"/>
  <c r="U42" i="1"/>
  <c r="T42" i="1"/>
  <c r="S42" i="1"/>
  <c r="R42" i="1"/>
  <c r="Q42" i="1"/>
  <c r="P42" i="1"/>
  <c r="AP41" i="1"/>
  <c r="AL41" i="1"/>
  <c r="AI41" i="1"/>
  <c r="AB41" i="1"/>
  <c r="AA41" i="1"/>
  <c r="Y41" i="1"/>
  <c r="X41" i="1"/>
  <c r="W41" i="1"/>
  <c r="V41" i="1"/>
  <c r="U41" i="1"/>
  <c r="T41" i="1"/>
  <c r="S41" i="1"/>
  <c r="R41" i="1"/>
  <c r="Q41" i="1"/>
  <c r="P41" i="1"/>
  <c r="AP40" i="1"/>
  <c r="AL40" i="1"/>
  <c r="AI40" i="1"/>
  <c r="AB40" i="1"/>
  <c r="AA40" i="1"/>
  <c r="Y40" i="1"/>
  <c r="X40" i="1"/>
  <c r="W40" i="1"/>
  <c r="V40" i="1"/>
  <c r="U40" i="1"/>
  <c r="T40" i="1"/>
  <c r="S40" i="1"/>
  <c r="R40" i="1"/>
  <c r="Q40" i="1"/>
  <c r="P40" i="1"/>
  <c r="AP39" i="1"/>
  <c r="AL39" i="1"/>
  <c r="AI39" i="1"/>
  <c r="AB39" i="1"/>
  <c r="AA39" i="1"/>
  <c r="Y39" i="1"/>
  <c r="X39" i="1"/>
  <c r="W39" i="1"/>
  <c r="V39" i="1"/>
  <c r="U39" i="1"/>
  <c r="T39" i="1"/>
  <c r="S39" i="1"/>
  <c r="R39" i="1"/>
  <c r="Q39" i="1"/>
  <c r="P39" i="1"/>
  <c r="AP38" i="1"/>
  <c r="AL38" i="1"/>
  <c r="AI38" i="1"/>
  <c r="AB38" i="1"/>
  <c r="AA38" i="1"/>
  <c r="Y38" i="1"/>
  <c r="X38" i="1"/>
  <c r="W38" i="1"/>
  <c r="V38" i="1"/>
  <c r="U38" i="1"/>
  <c r="T38" i="1"/>
  <c r="S38" i="1"/>
  <c r="R38" i="1"/>
  <c r="Q38" i="1"/>
  <c r="P38" i="1"/>
  <c r="AP37" i="1"/>
  <c r="AL37" i="1"/>
  <c r="AI37" i="1"/>
  <c r="AB37" i="1"/>
  <c r="AA37" i="1"/>
  <c r="Y37" i="1"/>
  <c r="X37" i="1"/>
  <c r="W37" i="1"/>
  <c r="V37" i="1"/>
  <c r="U37" i="1"/>
  <c r="T37" i="1"/>
  <c r="S37" i="1"/>
  <c r="R37" i="1"/>
  <c r="Q37" i="1"/>
  <c r="P37" i="1"/>
  <c r="AP36" i="1"/>
  <c r="AL36" i="1"/>
  <c r="AI36" i="1"/>
  <c r="AB36" i="1"/>
  <c r="AA36" i="1"/>
  <c r="Y36" i="1"/>
  <c r="X36" i="1"/>
  <c r="W36" i="1"/>
  <c r="V36" i="1"/>
  <c r="U36" i="1"/>
  <c r="T36" i="1"/>
  <c r="S36" i="1"/>
  <c r="R36" i="1"/>
  <c r="Q36" i="1"/>
  <c r="P36" i="1"/>
  <c r="AP35" i="1"/>
  <c r="AL35" i="1"/>
  <c r="AI35" i="1"/>
  <c r="AB35" i="1"/>
  <c r="AA35" i="1"/>
  <c r="Y35" i="1"/>
  <c r="X35" i="1"/>
  <c r="W35" i="1"/>
  <c r="V35" i="1"/>
  <c r="U35" i="1"/>
  <c r="T35" i="1"/>
  <c r="S35" i="1"/>
  <c r="R35" i="1"/>
  <c r="Q35" i="1"/>
  <c r="P35" i="1"/>
  <c r="AP34" i="1"/>
  <c r="AL34" i="1"/>
  <c r="AI34" i="1"/>
  <c r="AB34" i="1"/>
  <c r="AA34" i="1"/>
  <c r="Y34" i="1"/>
  <c r="X34" i="1"/>
  <c r="W34" i="1"/>
  <c r="V34" i="1"/>
  <c r="U34" i="1"/>
  <c r="T34" i="1"/>
  <c r="S34" i="1"/>
  <c r="R34" i="1"/>
  <c r="Q34" i="1"/>
  <c r="P34" i="1"/>
  <c r="AP33" i="1"/>
  <c r="AL33" i="1"/>
  <c r="AI33" i="1"/>
  <c r="AB33" i="1"/>
  <c r="AA33" i="1"/>
  <c r="Y33" i="1"/>
  <c r="X33" i="1"/>
  <c r="W33" i="1"/>
  <c r="V33" i="1"/>
  <c r="U33" i="1"/>
  <c r="T33" i="1"/>
  <c r="S33" i="1"/>
  <c r="R33" i="1"/>
  <c r="Q33" i="1"/>
  <c r="P33" i="1"/>
  <c r="AP32" i="1"/>
  <c r="AL32" i="1"/>
  <c r="AI32" i="1"/>
  <c r="AB32" i="1"/>
  <c r="AA32" i="1"/>
  <c r="Y32" i="1"/>
  <c r="X32" i="1"/>
  <c r="W32" i="1"/>
  <c r="V32" i="1"/>
  <c r="U32" i="1"/>
  <c r="T32" i="1"/>
  <c r="S32" i="1"/>
  <c r="R32" i="1"/>
  <c r="Q32" i="1"/>
  <c r="P32" i="1"/>
  <c r="AP31" i="1"/>
  <c r="AL31" i="1"/>
  <c r="AI31" i="1"/>
  <c r="AB31" i="1"/>
  <c r="AA31" i="1"/>
  <c r="Y31" i="1"/>
  <c r="X31" i="1"/>
  <c r="W31" i="1"/>
  <c r="V31" i="1"/>
  <c r="U31" i="1"/>
  <c r="T31" i="1"/>
  <c r="S31" i="1"/>
  <c r="R31" i="1"/>
  <c r="Q31" i="1"/>
  <c r="P31" i="1"/>
  <c r="AP30" i="1"/>
  <c r="AL30" i="1"/>
  <c r="AI30" i="1"/>
  <c r="AB30" i="1"/>
  <c r="AA30" i="1"/>
  <c r="Y30" i="1"/>
  <c r="X30" i="1"/>
  <c r="W30" i="1"/>
  <c r="V30" i="1"/>
  <c r="U30" i="1"/>
  <c r="T30" i="1"/>
  <c r="S30" i="1"/>
  <c r="R30" i="1"/>
  <c r="Q30" i="1"/>
  <c r="P30" i="1"/>
  <c r="AP29" i="1"/>
  <c r="AL29" i="1"/>
  <c r="AI29" i="1"/>
  <c r="AB29" i="1"/>
  <c r="AA29" i="1"/>
  <c r="Y29" i="1"/>
  <c r="X29" i="1"/>
  <c r="W29" i="1"/>
  <c r="V29" i="1"/>
  <c r="U29" i="1"/>
  <c r="T29" i="1"/>
  <c r="S29" i="1"/>
  <c r="R29" i="1"/>
  <c r="Q29" i="1"/>
  <c r="P29" i="1"/>
  <c r="AP28" i="1"/>
  <c r="AL28" i="1"/>
  <c r="AI28" i="1"/>
  <c r="AB28" i="1"/>
  <c r="AA28" i="1"/>
  <c r="Y28" i="1"/>
  <c r="X28" i="1"/>
  <c r="W28" i="1"/>
  <c r="V28" i="1"/>
  <c r="U28" i="1"/>
  <c r="T28" i="1"/>
  <c r="S28" i="1"/>
  <c r="R28" i="1"/>
  <c r="Q28" i="1"/>
  <c r="P28" i="1"/>
  <c r="AP27" i="1"/>
  <c r="AL27" i="1"/>
  <c r="AI27" i="1"/>
  <c r="AB27" i="1"/>
  <c r="AA27" i="1"/>
  <c r="Y27" i="1"/>
  <c r="X27" i="1"/>
  <c r="W27" i="1"/>
  <c r="V27" i="1"/>
  <c r="U27" i="1"/>
  <c r="T27" i="1"/>
  <c r="S27" i="1"/>
  <c r="R27" i="1"/>
  <c r="Q27" i="1"/>
  <c r="P27" i="1"/>
  <c r="AP26" i="1"/>
  <c r="AL26" i="1"/>
  <c r="AI26" i="1"/>
  <c r="AB26" i="1"/>
  <c r="AA26" i="1"/>
  <c r="Y26" i="1"/>
  <c r="X26" i="1"/>
  <c r="W26" i="1"/>
  <c r="V26" i="1"/>
  <c r="U26" i="1"/>
  <c r="T26" i="1"/>
  <c r="S26" i="1"/>
  <c r="R26" i="1"/>
  <c r="Q26" i="1"/>
  <c r="P26" i="1"/>
  <c r="AP25" i="1"/>
  <c r="AL25" i="1"/>
  <c r="AI25" i="1"/>
  <c r="AB25" i="1"/>
  <c r="AA25" i="1"/>
  <c r="Y25" i="1"/>
  <c r="X25" i="1"/>
  <c r="W25" i="1"/>
  <c r="V25" i="1"/>
  <c r="U25" i="1"/>
  <c r="T25" i="1"/>
  <c r="S25" i="1"/>
  <c r="R25" i="1"/>
  <c r="Q25" i="1"/>
  <c r="P25" i="1"/>
  <c r="AP24" i="1"/>
  <c r="AL24" i="1"/>
  <c r="AI24" i="1"/>
  <c r="AB24" i="1"/>
  <c r="AA24" i="1"/>
  <c r="Y24" i="1"/>
  <c r="X24" i="1"/>
  <c r="W24" i="1"/>
  <c r="V24" i="1"/>
  <c r="U24" i="1"/>
  <c r="T24" i="1"/>
  <c r="S24" i="1"/>
  <c r="R24" i="1"/>
  <c r="Q24" i="1"/>
  <c r="P24" i="1"/>
  <c r="AP23" i="1"/>
  <c r="AL23" i="1"/>
  <c r="AI23" i="1"/>
  <c r="AB23" i="1"/>
  <c r="AA23" i="1"/>
  <c r="Y23" i="1"/>
  <c r="X23" i="1"/>
  <c r="W23" i="1"/>
  <c r="V23" i="1"/>
  <c r="U23" i="1"/>
  <c r="T23" i="1"/>
  <c r="S23" i="1"/>
  <c r="R23" i="1"/>
  <c r="Q23" i="1"/>
  <c r="P23" i="1"/>
  <c r="AP22" i="1"/>
  <c r="AL22" i="1"/>
  <c r="AI22" i="1"/>
  <c r="AB22" i="1"/>
  <c r="AA22" i="1"/>
  <c r="Y22" i="1"/>
  <c r="X22" i="1"/>
  <c r="W22" i="1"/>
  <c r="V22" i="1"/>
  <c r="U22" i="1"/>
  <c r="T22" i="1"/>
  <c r="S22" i="1"/>
  <c r="R22" i="1"/>
  <c r="Q22" i="1"/>
  <c r="P22" i="1"/>
  <c r="AP21" i="1"/>
  <c r="AL21" i="1"/>
  <c r="AI21" i="1"/>
  <c r="AB21" i="1"/>
  <c r="AA21" i="1"/>
  <c r="Y21" i="1"/>
  <c r="X21" i="1"/>
  <c r="W21" i="1"/>
  <c r="V21" i="1"/>
  <c r="U21" i="1"/>
  <c r="T21" i="1"/>
  <c r="S21" i="1"/>
  <c r="R21" i="1"/>
  <c r="Q21" i="1"/>
  <c r="P21" i="1"/>
  <c r="AP20" i="1"/>
  <c r="AL20" i="1"/>
  <c r="AI20" i="1"/>
  <c r="AB20" i="1"/>
  <c r="AA20" i="1"/>
  <c r="Y20" i="1"/>
  <c r="X20" i="1"/>
  <c r="W20" i="1"/>
  <c r="V20" i="1"/>
  <c r="U20" i="1"/>
  <c r="T20" i="1"/>
  <c r="S20" i="1"/>
  <c r="R20" i="1"/>
  <c r="Q20" i="1"/>
  <c r="P20" i="1"/>
  <c r="AP19" i="1"/>
  <c r="AL19" i="1"/>
  <c r="AI19" i="1"/>
  <c r="AB19" i="1"/>
  <c r="AA19" i="1"/>
  <c r="Y19" i="1"/>
  <c r="X19" i="1"/>
  <c r="W19" i="1"/>
  <c r="V19" i="1"/>
  <c r="U19" i="1"/>
  <c r="T19" i="1"/>
  <c r="S19" i="1"/>
  <c r="R19" i="1"/>
  <c r="Q19" i="1"/>
  <c r="P19" i="1"/>
  <c r="AP18" i="1"/>
  <c r="AL18" i="1"/>
  <c r="AI18" i="1"/>
  <c r="AB18" i="1"/>
  <c r="AA18" i="1"/>
  <c r="Y18" i="1"/>
  <c r="X18" i="1"/>
  <c r="W18" i="1"/>
  <c r="V18" i="1"/>
  <c r="U18" i="1"/>
  <c r="T18" i="1"/>
  <c r="S18" i="1"/>
  <c r="R18" i="1"/>
  <c r="Q18" i="1"/>
  <c r="P18" i="1"/>
  <c r="AP17" i="1"/>
  <c r="AL17" i="1"/>
  <c r="AI17" i="1"/>
  <c r="AB17" i="1"/>
  <c r="AA17" i="1"/>
  <c r="Y17" i="1"/>
  <c r="X17" i="1"/>
  <c r="W17" i="1"/>
  <c r="V17" i="1"/>
  <c r="U17" i="1"/>
  <c r="T17" i="1"/>
  <c r="S17" i="1"/>
  <c r="R17" i="1"/>
  <c r="Q17" i="1"/>
  <c r="P17" i="1"/>
  <c r="AP16" i="1"/>
  <c r="AL16" i="1"/>
  <c r="AI16" i="1"/>
  <c r="AB16" i="1"/>
  <c r="AA16" i="1"/>
  <c r="Y16" i="1"/>
  <c r="X16" i="1"/>
  <c r="W16" i="1"/>
  <c r="V16" i="1"/>
  <c r="U16" i="1"/>
  <c r="T16" i="1"/>
  <c r="S16" i="1"/>
  <c r="R16" i="1"/>
  <c r="Q16" i="1"/>
  <c r="P16" i="1"/>
  <c r="AP15" i="1"/>
  <c r="AL15" i="1"/>
  <c r="AI15" i="1"/>
  <c r="AB15" i="1"/>
  <c r="AA15" i="1"/>
  <c r="Y15" i="1"/>
  <c r="X15" i="1"/>
  <c r="W15" i="1"/>
  <c r="V15" i="1"/>
  <c r="U15" i="1"/>
  <c r="T15" i="1"/>
  <c r="S15" i="1"/>
  <c r="R15" i="1"/>
  <c r="Q15" i="1"/>
  <c r="P15" i="1"/>
  <c r="AP14" i="1"/>
  <c r="AL14" i="1"/>
  <c r="AI14" i="1"/>
  <c r="AB14" i="1"/>
  <c r="AA14" i="1"/>
  <c r="Y14" i="1"/>
  <c r="X14" i="1"/>
  <c r="W14" i="1"/>
  <c r="V14" i="1"/>
  <c r="U14" i="1"/>
  <c r="T14" i="1"/>
  <c r="S14" i="1"/>
  <c r="R14" i="1"/>
  <c r="Q14" i="1"/>
  <c r="P14" i="1"/>
  <c r="AP13" i="1"/>
  <c r="AL13" i="1"/>
  <c r="AI13" i="1"/>
  <c r="AB13" i="1"/>
  <c r="AA13" i="1"/>
  <c r="Y13" i="1"/>
  <c r="X13" i="1"/>
  <c r="W13" i="1"/>
  <c r="V13" i="1"/>
  <c r="U13" i="1"/>
  <c r="T13" i="1"/>
  <c r="S13" i="1"/>
  <c r="R13" i="1"/>
  <c r="Q13" i="1"/>
  <c r="P13" i="1"/>
  <c r="AP12" i="1"/>
  <c r="AL12" i="1"/>
  <c r="AI12" i="1"/>
  <c r="AB12" i="1"/>
  <c r="AA12" i="1"/>
  <c r="Y12" i="1"/>
  <c r="X12" i="1"/>
  <c r="W12" i="1"/>
  <c r="V12" i="1"/>
  <c r="U12" i="1"/>
  <c r="T12" i="1"/>
  <c r="S12" i="1"/>
  <c r="R12" i="1"/>
  <c r="Q12" i="1"/>
  <c r="P12" i="1"/>
  <c r="AP11" i="1"/>
  <c r="AL11" i="1"/>
  <c r="AI11" i="1"/>
  <c r="AB11" i="1"/>
  <c r="AA11" i="1"/>
  <c r="Y11" i="1"/>
  <c r="X11" i="1"/>
  <c r="W11" i="1"/>
  <c r="V11" i="1"/>
  <c r="U11" i="1"/>
  <c r="T11" i="1"/>
  <c r="S11" i="1"/>
  <c r="R11" i="1"/>
  <c r="Q11" i="1"/>
  <c r="P11" i="1"/>
  <c r="AP10" i="1"/>
  <c r="AL10" i="1"/>
  <c r="AI10" i="1"/>
  <c r="AB10" i="1"/>
  <c r="AA10" i="1"/>
  <c r="Y10" i="1"/>
  <c r="X10" i="1"/>
  <c r="W10" i="1"/>
  <c r="V10" i="1"/>
  <c r="U10" i="1"/>
  <c r="T10" i="1"/>
  <c r="S10" i="1"/>
  <c r="R10" i="1"/>
  <c r="Q10" i="1"/>
  <c r="P10" i="1"/>
  <c r="AP9" i="1"/>
  <c r="AL9" i="1"/>
  <c r="AI9" i="1"/>
  <c r="AB9" i="1"/>
  <c r="AA9" i="1"/>
  <c r="Y9" i="1"/>
  <c r="X9" i="1"/>
  <c r="W9" i="1"/>
  <c r="V9" i="1"/>
  <c r="U9" i="1"/>
  <c r="T9" i="1"/>
  <c r="S9" i="1"/>
  <c r="R9" i="1"/>
  <c r="Q9" i="1"/>
  <c r="P9" i="1"/>
  <c r="AP8" i="1"/>
  <c r="AL8" i="1"/>
  <c r="AI8" i="1"/>
  <c r="AB8" i="1"/>
  <c r="AA8" i="1"/>
  <c r="Y8" i="1"/>
  <c r="X8" i="1"/>
  <c r="W8" i="1"/>
  <c r="V8" i="1"/>
  <c r="U8" i="1"/>
  <c r="T8" i="1"/>
  <c r="S8" i="1"/>
  <c r="R8" i="1"/>
  <c r="Q8" i="1"/>
  <c r="P8" i="1"/>
  <c r="AP7" i="1"/>
  <c r="AL7" i="1"/>
  <c r="AI7" i="1"/>
  <c r="AB7" i="1"/>
  <c r="AA7" i="1"/>
  <c r="Y7" i="1"/>
  <c r="X7" i="1"/>
  <c r="W7" i="1"/>
  <c r="V7" i="1"/>
  <c r="U7" i="1"/>
  <c r="T7" i="1"/>
  <c r="S7" i="1"/>
  <c r="R7" i="1"/>
  <c r="Q7" i="1"/>
  <c r="P7" i="1"/>
  <c r="AP6" i="1"/>
  <c r="AL6" i="1"/>
  <c r="AI6" i="1"/>
  <c r="AB6" i="1"/>
  <c r="AA6" i="1"/>
  <c r="Y6" i="1"/>
  <c r="X6" i="1"/>
  <c r="W6" i="1"/>
  <c r="C32" i="4" s="1"/>
  <c r="E32" i="4" s="1"/>
  <c r="V6" i="1"/>
  <c r="G13" i="4" s="1"/>
  <c r="U6" i="1"/>
  <c r="T6" i="1"/>
  <c r="S6" i="1"/>
  <c r="R6" i="1"/>
  <c r="Q6" i="1"/>
  <c r="E1834" i="2" s="1"/>
  <c r="P6" i="1"/>
  <c r="AP5" i="1"/>
  <c r="AL5" i="1"/>
  <c r="AI5" i="1"/>
  <c r="AB5" i="1"/>
  <c r="AA5" i="1"/>
  <c r="Y5" i="1"/>
  <c r="H16" i="4" s="1"/>
  <c r="X5" i="1"/>
  <c r="W5" i="1"/>
  <c r="V5" i="1"/>
  <c r="U5" i="1"/>
  <c r="T5" i="1"/>
  <c r="G11" i="4" s="1"/>
  <c r="S5" i="1"/>
  <c r="R5" i="1"/>
  <c r="Q5" i="1"/>
  <c r="P5" i="1"/>
  <c r="AP4" i="1"/>
  <c r="AL4" i="1"/>
  <c r="AI4" i="1"/>
  <c r="B133" i="13" l="1"/>
  <c r="B16" i="13"/>
  <c r="B17" i="13" s="1"/>
  <c r="B19" i="13"/>
  <c r="B20" i="13"/>
  <c r="B21" i="13"/>
  <c r="B22" i="13"/>
  <c r="B18" i="13"/>
  <c r="B74" i="13"/>
  <c r="K16" i="10"/>
  <c r="M16" i="10"/>
  <c r="C16" i="10"/>
  <c r="G16" i="10"/>
  <c r="B78" i="10"/>
  <c r="N16" i="10"/>
  <c r="R62" i="7"/>
  <c r="S62" i="7" s="1"/>
  <c r="R56" i="7"/>
  <c r="S56" i="7" s="1"/>
  <c r="R46" i="7"/>
  <c r="S46" i="7" s="1"/>
  <c r="R34" i="7"/>
  <c r="S34" i="7" s="1"/>
  <c r="R22" i="7"/>
  <c r="S22" i="7" s="1"/>
  <c r="R10" i="7"/>
  <c r="S10" i="7" s="1"/>
  <c r="E13" i="5"/>
  <c r="R57" i="7"/>
  <c r="S57" i="7" s="1"/>
  <c r="R45" i="7"/>
  <c r="S45" i="7" s="1"/>
  <c r="R33" i="7"/>
  <c r="S33" i="7" s="1"/>
  <c r="R21" i="7"/>
  <c r="S21" i="7" s="1"/>
  <c r="R9" i="7"/>
  <c r="S9" i="7" s="1"/>
  <c r="D13" i="5"/>
  <c r="R58" i="7"/>
  <c r="S58" i="7" s="1"/>
  <c r="R44" i="7"/>
  <c r="S44" i="7" s="1"/>
  <c r="R32" i="7"/>
  <c r="S32" i="7" s="1"/>
  <c r="R20" i="7"/>
  <c r="S20" i="7" s="1"/>
  <c r="R8" i="7"/>
  <c r="S8" i="7" s="1"/>
  <c r="C13" i="5"/>
  <c r="R59" i="7"/>
  <c r="S59" i="7" s="1"/>
  <c r="R43" i="7"/>
  <c r="S43" i="7" s="1"/>
  <c r="R31" i="7"/>
  <c r="S31" i="7" s="1"/>
  <c r="R19" i="7"/>
  <c r="S19" i="7" s="1"/>
  <c r="B13" i="5"/>
  <c r="L1834" i="2"/>
  <c r="R60" i="7"/>
  <c r="S60" i="7" s="1"/>
  <c r="R42" i="7"/>
  <c r="S42" i="7" s="1"/>
  <c r="R30" i="7"/>
  <c r="S30" i="7" s="1"/>
  <c r="R18" i="7"/>
  <c r="S18" i="7" s="1"/>
  <c r="H15" i="4"/>
  <c r="R61" i="7"/>
  <c r="S61" i="7" s="1"/>
  <c r="R41" i="7"/>
  <c r="S41" i="7" s="1"/>
  <c r="R29" i="7"/>
  <c r="S29" i="7" s="1"/>
  <c r="R17" i="7"/>
  <c r="S17" i="7" s="1"/>
  <c r="M13" i="5"/>
  <c r="C33" i="4"/>
  <c r="E33" i="4" s="1"/>
  <c r="G15" i="4"/>
  <c r="R40" i="7"/>
  <c r="S40" i="7" s="1"/>
  <c r="R28" i="7"/>
  <c r="S28" i="7" s="1"/>
  <c r="R16" i="7"/>
  <c r="S16" i="7" s="1"/>
  <c r="F15" i="4"/>
  <c r="R39" i="7"/>
  <c r="S39" i="7" s="1"/>
  <c r="R27" i="7"/>
  <c r="S27" i="7" s="1"/>
  <c r="R15" i="7"/>
  <c r="S15" i="7" s="1"/>
  <c r="K13" i="5"/>
  <c r="R63" i="7"/>
  <c r="S63" i="7" s="1"/>
  <c r="R51" i="7"/>
  <c r="S51" i="7" s="1"/>
  <c r="R50" i="7"/>
  <c r="S50" i="7" s="1"/>
  <c r="R38" i="7"/>
  <c r="S38" i="7" s="1"/>
  <c r="R26" i="7"/>
  <c r="S26" i="7" s="1"/>
  <c r="R14" i="7"/>
  <c r="S14" i="7" s="1"/>
  <c r="I13" i="5"/>
  <c r="R64" i="7"/>
  <c r="S64" i="7" s="1"/>
  <c r="R52" i="7"/>
  <c r="S52" i="7" s="1"/>
  <c r="R49" i="7"/>
  <c r="S49" i="7" s="1"/>
  <c r="R37" i="7"/>
  <c r="S37" i="7" s="1"/>
  <c r="R25" i="7"/>
  <c r="S25" i="7" s="1"/>
  <c r="R13" i="7"/>
  <c r="S13" i="7" s="1"/>
  <c r="H13" i="5"/>
  <c r="R65" i="7"/>
  <c r="S65" i="7" s="1"/>
  <c r="R53" i="7"/>
  <c r="S53" i="7" s="1"/>
  <c r="R48" i="7"/>
  <c r="S48" i="7" s="1"/>
  <c r="R36" i="7"/>
  <c r="S36" i="7" s="1"/>
  <c r="R24" i="7"/>
  <c r="S24" i="7" s="1"/>
  <c r="R12" i="7"/>
  <c r="S12" i="7" s="1"/>
  <c r="G13" i="5"/>
  <c r="R67" i="7"/>
  <c r="R66" i="7"/>
  <c r="S66" i="7" s="1"/>
  <c r="R55" i="7"/>
  <c r="S55" i="7" s="1"/>
  <c r="R54" i="7"/>
  <c r="S54" i="7" s="1"/>
  <c r="R47" i="7"/>
  <c r="S47" i="7" s="1"/>
  <c r="R35" i="7"/>
  <c r="S35" i="7" s="1"/>
  <c r="R23" i="7"/>
  <c r="S23" i="7" s="1"/>
  <c r="R11" i="7"/>
  <c r="S11" i="7" s="1"/>
  <c r="F13" i="5"/>
  <c r="V58" i="7"/>
  <c r="W58" i="7" s="1"/>
  <c r="V59" i="7"/>
  <c r="W59" i="7" s="1"/>
  <c r="V42" i="7"/>
  <c r="W42" i="7" s="1"/>
  <c r="V30" i="7"/>
  <c r="W30" i="7" s="1"/>
  <c r="V18" i="7"/>
  <c r="W18" i="7" s="1"/>
  <c r="C1834" i="2"/>
  <c r="V60" i="7"/>
  <c r="W60" i="7" s="1"/>
  <c r="V41" i="7"/>
  <c r="W41" i="7" s="1"/>
  <c r="V29" i="7"/>
  <c r="W29" i="7" s="1"/>
  <c r="V17" i="7"/>
  <c r="W17" i="7" s="1"/>
  <c r="V61" i="7"/>
  <c r="W61" i="7" s="1"/>
  <c r="V40" i="7"/>
  <c r="W40" i="7" s="1"/>
  <c r="V28" i="7"/>
  <c r="W28" i="7" s="1"/>
  <c r="V16" i="7"/>
  <c r="W16" i="7" s="1"/>
  <c r="V62" i="7"/>
  <c r="W62" i="7" s="1"/>
  <c r="V39" i="7"/>
  <c r="W39" i="7" s="1"/>
  <c r="V27" i="7"/>
  <c r="W27" i="7" s="1"/>
  <c r="V15" i="7"/>
  <c r="W15" i="7" s="1"/>
  <c r="V63" i="7"/>
  <c r="W63" i="7" s="1"/>
  <c r="V51" i="7"/>
  <c r="W51" i="7" s="1"/>
  <c r="V50" i="7"/>
  <c r="W50" i="7" s="1"/>
  <c r="V38" i="7"/>
  <c r="W38" i="7" s="1"/>
  <c r="V26" i="7"/>
  <c r="W26" i="7" s="1"/>
  <c r="V14" i="7"/>
  <c r="W14" i="7" s="1"/>
  <c r="V64" i="7"/>
  <c r="W64" i="7" s="1"/>
  <c r="V52" i="7"/>
  <c r="W52" i="7" s="1"/>
  <c r="V49" i="7"/>
  <c r="W49" i="7" s="1"/>
  <c r="V37" i="7"/>
  <c r="W37" i="7" s="1"/>
  <c r="V25" i="7"/>
  <c r="W25" i="7" s="1"/>
  <c r="V13" i="7"/>
  <c r="W13" i="7" s="1"/>
  <c r="V65" i="7"/>
  <c r="W65" i="7" s="1"/>
  <c r="V53" i="7"/>
  <c r="W53" i="7" s="1"/>
  <c r="V48" i="7"/>
  <c r="W48" i="7" s="1"/>
  <c r="V36" i="7"/>
  <c r="W36" i="7" s="1"/>
  <c r="V24" i="7"/>
  <c r="W24" i="7" s="1"/>
  <c r="V12" i="7"/>
  <c r="W12" i="7" s="1"/>
  <c r="V67" i="7"/>
  <c r="V66" i="7"/>
  <c r="W66" i="7" s="1"/>
  <c r="V55" i="7"/>
  <c r="W55" i="7" s="1"/>
  <c r="V54" i="7"/>
  <c r="W54" i="7" s="1"/>
  <c r="V47" i="7"/>
  <c r="W47" i="7" s="1"/>
  <c r="V35" i="7"/>
  <c r="W35" i="7" s="1"/>
  <c r="V23" i="7"/>
  <c r="W23" i="7" s="1"/>
  <c r="V11" i="7"/>
  <c r="W11" i="7" s="1"/>
  <c r="V56" i="7"/>
  <c r="W56" i="7" s="1"/>
  <c r="V46" i="7"/>
  <c r="W46" i="7" s="1"/>
  <c r="V34" i="7"/>
  <c r="W34" i="7" s="1"/>
  <c r="V22" i="7"/>
  <c r="W22" i="7" s="1"/>
  <c r="V10" i="7"/>
  <c r="W10" i="7" s="1"/>
  <c r="V57" i="7"/>
  <c r="W57" i="7" s="1"/>
  <c r="V45" i="7"/>
  <c r="W45" i="7" s="1"/>
  <c r="V33" i="7"/>
  <c r="W33" i="7" s="1"/>
  <c r="V21" i="7"/>
  <c r="W21" i="7" s="1"/>
  <c r="V9" i="7"/>
  <c r="W9" i="7" s="1"/>
  <c r="V44" i="7"/>
  <c r="W44" i="7" s="1"/>
  <c r="V32" i="7"/>
  <c r="W32" i="7" s="1"/>
  <c r="V20" i="7"/>
  <c r="W20" i="7" s="1"/>
  <c r="V8" i="7"/>
  <c r="W8" i="7" s="1"/>
  <c r="V43" i="7"/>
  <c r="W43" i="7" s="1"/>
  <c r="V31" i="7"/>
  <c r="W31" i="7" s="1"/>
  <c r="V19" i="7"/>
  <c r="W19" i="7" s="1"/>
  <c r="B70" i="10"/>
  <c r="K8" i="10"/>
  <c r="C8" i="10"/>
  <c r="G8" i="10"/>
  <c r="N8" i="10"/>
  <c r="M8" i="10"/>
  <c r="B66" i="7"/>
  <c r="C66" i="7" s="1"/>
  <c r="B54" i="7"/>
  <c r="C54" i="7" s="1"/>
  <c r="B65" i="7"/>
  <c r="C65" i="7" s="1"/>
  <c r="B53" i="7"/>
  <c r="C53" i="7" s="1"/>
  <c r="B50" i="7"/>
  <c r="C50" i="7" s="1"/>
  <c r="B38" i="7"/>
  <c r="C38" i="7" s="1"/>
  <c r="B26" i="7"/>
  <c r="C26" i="7" s="1"/>
  <c r="B14" i="7"/>
  <c r="C14" i="7" s="1"/>
  <c r="J5" i="5"/>
  <c r="H7" i="4"/>
  <c r="B49" i="7"/>
  <c r="C49" i="7" s="1"/>
  <c r="B37" i="7"/>
  <c r="C37" i="7" s="1"/>
  <c r="B25" i="7"/>
  <c r="C25" i="7" s="1"/>
  <c r="B13" i="7"/>
  <c r="C13" i="7" s="1"/>
  <c r="I5" i="5"/>
  <c r="G7" i="4"/>
  <c r="B67" i="7"/>
  <c r="B55" i="7"/>
  <c r="C55" i="7" s="1"/>
  <c r="B48" i="7"/>
  <c r="C48" i="7" s="1"/>
  <c r="B36" i="7"/>
  <c r="C36" i="7" s="1"/>
  <c r="B24" i="7"/>
  <c r="C24" i="7" s="1"/>
  <c r="B12" i="7"/>
  <c r="C12" i="7" s="1"/>
  <c r="H5" i="5"/>
  <c r="F7" i="4"/>
  <c r="B56" i="7"/>
  <c r="C56" i="7" s="1"/>
  <c r="B47" i="7"/>
  <c r="C47" i="7" s="1"/>
  <c r="B35" i="7"/>
  <c r="C35" i="7" s="1"/>
  <c r="B23" i="7"/>
  <c r="C23" i="7" s="1"/>
  <c r="B11" i="7"/>
  <c r="C11" i="7" s="1"/>
  <c r="G5" i="5"/>
  <c r="E7" i="4"/>
  <c r="B57" i="7"/>
  <c r="C57" i="7" s="1"/>
  <c r="B46" i="7"/>
  <c r="C46" i="7" s="1"/>
  <c r="B34" i="7"/>
  <c r="C34" i="7" s="1"/>
  <c r="B22" i="7"/>
  <c r="C22" i="7" s="1"/>
  <c r="B10" i="7"/>
  <c r="C10" i="7" s="1"/>
  <c r="F5" i="5"/>
  <c r="B58" i="7"/>
  <c r="C58" i="7" s="1"/>
  <c r="B45" i="7"/>
  <c r="C45" i="7" s="1"/>
  <c r="B33" i="7"/>
  <c r="C33" i="7" s="1"/>
  <c r="B21" i="7"/>
  <c r="C21" i="7" s="1"/>
  <c r="B9" i="7"/>
  <c r="C9" i="7" s="1"/>
  <c r="E5" i="5"/>
  <c r="C7" i="4"/>
  <c r="J7" i="4" s="1"/>
  <c r="B59" i="7"/>
  <c r="C59" i="7" s="1"/>
  <c r="B44" i="7"/>
  <c r="C44" i="7" s="1"/>
  <c r="B32" i="7"/>
  <c r="C32" i="7" s="1"/>
  <c r="B20" i="7"/>
  <c r="C20" i="7" s="1"/>
  <c r="B8" i="7"/>
  <c r="C8" i="7" s="1"/>
  <c r="D5" i="5"/>
  <c r="C5" i="5"/>
  <c r="B60" i="7"/>
  <c r="C60" i="7" s="1"/>
  <c r="B43" i="7"/>
  <c r="C43" i="7" s="1"/>
  <c r="B31" i="7"/>
  <c r="C31" i="7" s="1"/>
  <c r="B19" i="7"/>
  <c r="C19" i="7" s="1"/>
  <c r="C25" i="4"/>
  <c r="E25" i="4" s="1"/>
  <c r="B61" i="7"/>
  <c r="C61" i="7" s="1"/>
  <c r="B42" i="7"/>
  <c r="C42" i="7" s="1"/>
  <c r="B30" i="7"/>
  <c r="C30" i="7" s="1"/>
  <c r="B18" i="7"/>
  <c r="C18" i="7" s="1"/>
  <c r="B62" i="7"/>
  <c r="C62" i="7" s="1"/>
  <c r="B41" i="7"/>
  <c r="C41" i="7" s="1"/>
  <c r="B29" i="7"/>
  <c r="C29" i="7" s="1"/>
  <c r="B17" i="7"/>
  <c r="C17" i="7" s="1"/>
  <c r="M5" i="5"/>
  <c r="B63" i="7"/>
  <c r="C63" i="7" s="1"/>
  <c r="B40" i="7"/>
  <c r="C40" i="7" s="1"/>
  <c r="B28" i="7"/>
  <c r="C28" i="7" s="1"/>
  <c r="B16" i="7"/>
  <c r="C16" i="7" s="1"/>
  <c r="B64" i="7"/>
  <c r="C64" i="7" s="1"/>
  <c r="B52" i="7"/>
  <c r="C52" i="7" s="1"/>
  <c r="B51" i="7"/>
  <c r="C51" i="7" s="1"/>
  <c r="B39" i="7"/>
  <c r="C39" i="7" s="1"/>
  <c r="B27" i="7"/>
  <c r="C27" i="7" s="1"/>
  <c r="B15" i="7"/>
  <c r="C15" i="7" s="1"/>
  <c r="C51" i="4"/>
  <c r="E51" i="4" s="1"/>
  <c r="D62" i="7"/>
  <c r="E62" i="7" s="1"/>
  <c r="K1835" i="2"/>
  <c r="C1837" i="2"/>
  <c r="C52" i="4"/>
  <c r="E52" i="4" s="1"/>
  <c r="H1836" i="2"/>
  <c r="K1838" i="2"/>
  <c r="K10" i="10"/>
  <c r="B72" i="10"/>
  <c r="G10" i="10"/>
  <c r="M10" i="10"/>
  <c r="N10" i="10"/>
  <c r="C10" i="10"/>
  <c r="F62" i="7"/>
  <c r="G62" i="7" s="1"/>
  <c r="F57" i="7"/>
  <c r="G57" i="7" s="1"/>
  <c r="F46" i="7"/>
  <c r="G46" i="7" s="1"/>
  <c r="F34" i="7"/>
  <c r="G34" i="7" s="1"/>
  <c r="F22" i="7"/>
  <c r="G22" i="7" s="1"/>
  <c r="F10" i="7"/>
  <c r="G10" i="7" s="1"/>
  <c r="F9" i="4"/>
  <c r="F58" i="7"/>
  <c r="G58" i="7" s="1"/>
  <c r="F45" i="7"/>
  <c r="G45" i="7" s="1"/>
  <c r="F33" i="7"/>
  <c r="G33" i="7" s="1"/>
  <c r="F21" i="7"/>
  <c r="G21" i="7" s="1"/>
  <c r="F9" i="7"/>
  <c r="G9" i="7" s="1"/>
  <c r="K7" i="5"/>
  <c r="E9" i="4"/>
  <c r="F59" i="7"/>
  <c r="G59" i="7" s="1"/>
  <c r="F44" i="7"/>
  <c r="G44" i="7" s="1"/>
  <c r="F32" i="7"/>
  <c r="G32" i="7" s="1"/>
  <c r="F20" i="7"/>
  <c r="G20" i="7" s="1"/>
  <c r="F8" i="7"/>
  <c r="G8" i="7" s="1"/>
  <c r="J7" i="5"/>
  <c r="F60" i="7"/>
  <c r="G60" i="7" s="1"/>
  <c r="F43" i="7"/>
  <c r="G43" i="7" s="1"/>
  <c r="F31" i="7"/>
  <c r="G31" i="7" s="1"/>
  <c r="F19" i="7"/>
  <c r="G19" i="7" s="1"/>
  <c r="I7" i="5"/>
  <c r="C27" i="4"/>
  <c r="E27" i="4" s="1"/>
  <c r="C9" i="4"/>
  <c r="J9" i="4" s="1"/>
  <c r="F61" i="7"/>
  <c r="G61" i="7" s="1"/>
  <c r="F42" i="7"/>
  <c r="G42" i="7" s="1"/>
  <c r="F30" i="7"/>
  <c r="G30" i="7" s="1"/>
  <c r="F18" i="7"/>
  <c r="G18" i="7" s="1"/>
  <c r="H7" i="5"/>
  <c r="F41" i="7"/>
  <c r="G41" i="7" s="1"/>
  <c r="F29" i="7"/>
  <c r="G29" i="7" s="1"/>
  <c r="F17" i="7"/>
  <c r="G17" i="7" s="1"/>
  <c r="G7" i="5"/>
  <c r="F40" i="7"/>
  <c r="G40" i="7" s="1"/>
  <c r="F28" i="7"/>
  <c r="G28" i="7" s="1"/>
  <c r="F16" i="7"/>
  <c r="G16" i="7" s="1"/>
  <c r="F7" i="5"/>
  <c r="E7" i="5"/>
  <c r="F63" i="7"/>
  <c r="G63" i="7" s="1"/>
  <c r="F51" i="7"/>
  <c r="G51" i="7" s="1"/>
  <c r="F39" i="7"/>
  <c r="G39" i="7" s="1"/>
  <c r="F27" i="7"/>
  <c r="G27" i="7" s="1"/>
  <c r="F15" i="7"/>
  <c r="G15" i="7" s="1"/>
  <c r="D6" i="5"/>
  <c r="F64" i="7"/>
  <c r="G64" i="7" s="1"/>
  <c r="F52" i="7"/>
  <c r="G52" i="7" s="1"/>
  <c r="F50" i="7"/>
  <c r="G50" i="7" s="1"/>
  <c r="F38" i="7"/>
  <c r="G38" i="7" s="1"/>
  <c r="F26" i="7"/>
  <c r="G26" i="7" s="1"/>
  <c r="F14" i="7"/>
  <c r="G14" i="7" s="1"/>
  <c r="C7" i="5"/>
  <c r="F65" i="7"/>
  <c r="G65" i="7" s="1"/>
  <c r="F53" i="7"/>
  <c r="G53" i="7" s="1"/>
  <c r="F49" i="7"/>
  <c r="G49" i="7" s="1"/>
  <c r="F37" i="7"/>
  <c r="G37" i="7" s="1"/>
  <c r="F25" i="7"/>
  <c r="G25" i="7" s="1"/>
  <c r="F13" i="7"/>
  <c r="G13" i="7" s="1"/>
  <c r="B7" i="5"/>
  <c r="F67" i="7"/>
  <c r="F66" i="7"/>
  <c r="G66" i="7" s="1"/>
  <c r="F55" i="7"/>
  <c r="G55" i="7" s="1"/>
  <c r="F54" i="7"/>
  <c r="G54" i="7" s="1"/>
  <c r="F48" i="7"/>
  <c r="G48" i="7" s="1"/>
  <c r="F36" i="7"/>
  <c r="G36" i="7" s="1"/>
  <c r="F24" i="7"/>
  <c r="G24" i="7" s="1"/>
  <c r="F12" i="7"/>
  <c r="G12" i="7" s="1"/>
  <c r="F56" i="7"/>
  <c r="G56" i="7" s="1"/>
  <c r="F47" i="7"/>
  <c r="G47" i="7" s="1"/>
  <c r="F35" i="7"/>
  <c r="G35" i="7" s="1"/>
  <c r="F23" i="7"/>
  <c r="G23" i="7" s="1"/>
  <c r="F11" i="7"/>
  <c r="G11" i="7" s="1"/>
  <c r="M7" i="5"/>
  <c r="C53" i="4"/>
  <c r="E53" i="4" s="1"/>
  <c r="I1836" i="2"/>
  <c r="C8" i="4"/>
  <c r="J8" i="4" s="1"/>
  <c r="F16" i="4"/>
  <c r="K5" i="5"/>
  <c r="M1837" i="2"/>
  <c r="C38" i="4"/>
  <c r="E38" i="4" s="1"/>
  <c r="L1835" i="2"/>
  <c r="M1838" i="2"/>
  <c r="G16" i="4"/>
  <c r="F8" i="4"/>
  <c r="C13" i="4"/>
  <c r="J13" i="4" s="1"/>
  <c r="J1835" i="2"/>
  <c r="H63" i="7"/>
  <c r="I63" i="7" s="1"/>
  <c r="N12" i="10"/>
  <c r="G12" i="10"/>
  <c r="B74" i="10"/>
  <c r="M12" i="10"/>
  <c r="K12" i="10"/>
  <c r="C12" i="10"/>
  <c r="J58" i="7"/>
  <c r="K58" i="7" s="1"/>
  <c r="J60" i="7"/>
  <c r="K60" i="7" s="1"/>
  <c r="J42" i="7"/>
  <c r="K42" i="7" s="1"/>
  <c r="J30" i="7"/>
  <c r="K30" i="7" s="1"/>
  <c r="J18" i="7"/>
  <c r="K18" i="7" s="1"/>
  <c r="J61" i="7"/>
  <c r="K61" i="7" s="1"/>
  <c r="J41" i="7"/>
  <c r="K41" i="7" s="1"/>
  <c r="J29" i="7"/>
  <c r="K29" i="7" s="1"/>
  <c r="J17" i="7"/>
  <c r="K17" i="7" s="1"/>
  <c r="M9" i="5"/>
  <c r="C11" i="4"/>
  <c r="J11" i="4" s="1"/>
  <c r="J62" i="7"/>
  <c r="K62" i="7" s="1"/>
  <c r="J40" i="7"/>
  <c r="K40" i="7" s="1"/>
  <c r="J28" i="7"/>
  <c r="K28" i="7" s="1"/>
  <c r="J16" i="7"/>
  <c r="K16" i="7" s="1"/>
  <c r="J63" i="7"/>
  <c r="K63" i="7" s="1"/>
  <c r="J51" i="7"/>
  <c r="K51" i="7" s="1"/>
  <c r="J39" i="7"/>
  <c r="K39" i="7" s="1"/>
  <c r="J27" i="7"/>
  <c r="K27" i="7" s="1"/>
  <c r="J15" i="7"/>
  <c r="K15" i="7" s="1"/>
  <c r="K9" i="5"/>
  <c r="J64" i="7"/>
  <c r="K64" i="7" s="1"/>
  <c r="J52" i="7"/>
  <c r="K52" i="7" s="1"/>
  <c r="J50" i="7"/>
  <c r="K50" i="7" s="1"/>
  <c r="J38" i="7"/>
  <c r="K38" i="7" s="1"/>
  <c r="J26" i="7"/>
  <c r="K26" i="7" s="1"/>
  <c r="J14" i="7"/>
  <c r="K14" i="7" s="1"/>
  <c r="J9" i="5"/>
  <c r="J65" i="7"/>
  <c r="K65" i="7" s="1"/>
  <c r="J53" i="7"/>
  <c r="K53" i="7" s="1"/>
  <c r="J49" i="7"/>
  <c r="K49" i="7" s="1"/>
  <c r="J37" i="7"/>
  <c r="K37" i="7" s="1"/>
  <c r="J25" i="7"/>
  <c r="K25" i="7" s="1"/>
  <c r="J13" i="7"/>
  <c r="K13" i="7" s="1"/>
  <c r="I9" i="5"/>
  <c r="J67" i="7"/>
  <c r="J66" i="7"/>
  <c r="K66" i="7" s="1"/>
  <c r="J55" i="7"/>
  <c r="K55" i="7" s="1"/>
  <c r="J54" i="7"/>
  <c r="K54" i="7" s="1"/>
  <c r="J48" i="7"/>
  <c r="K48" i="7" s="1"/>
  <c r="J36" i="7"/>
  <c r="K36" i="7" s="1"/>
  <c r="J24" i="7"/>
  <c r="K24" i="7" s="1"/>
  <c r="J12" i="7"/>
  <c r="K12" i="7" s="1"/>
  <c r="H9" i="5"/>
  <c r="J56" i="7"/>
  <c r="K56" i="7" s="1"/>
  <c r="J47" i="7"/>
  <c r="K47" i="7" s="1"/>
  <c r="J35" i="7"/>
  <c r="K35" i="7" s="1"/>
  <c r="J23" i="7"/>
  <c r="K23" i="7" s="1"/>
  <c r="J11" i="7"/>
  <c r="K11" i="7" s="1"/>
  <c r="G9" i="5"/>
  <c r="J57" i="7"/>
  <c r="K57" i="7" s="1"/>
  <c r="J46" i="7"/>
  <c r="K46" i="7" s="1"/>
  <c r="J34" i="7"/>
  <c r="K34" i="7" s="1"/>
  <c r="J22" i="7"/>
  <c r="K22" i="7" s="1"/>
  <c r="J10" i="7"/>
  <c r="K10" i="7" s="1"/>
  <c r="E9" i="5"/>
  <c r="H11" i="4"/>
  <c r="J45" i="7"/>
  <c r="K45" i="7" s="1"/>
  <c r="J33" i="7"/>
  <c r="K33" i="7" s="1"/>
  <c r="J21" i="7"/>
  <c r="K21" i="7" s="1"/>
  <c r="J9" i="7"/>
  <c r="K9" i="7" s="1"/>
  <c r="D9" i="5"/>
  <c r="J44" i="7"/>
  <c r="K44" i="7" s="1"/>
  <c r="J32" i="7"/>
  <c r="K32" i="7" s="1"/>
  <c r="J20" i="7"/>
  <c r="K20" i="7" s="1"/>
  <c r="J8" i="7"/>
  <c r="K8" i="7" s="1"/>
  <c r="C9" i="5"/>
  <c r="J59" i="7"/>
  <c r="K59" i="7" s="1"/>
  <c r="J43" i="7"/>
  <c r="K43" i="7" s="1"/>
  <c r="J31" i="7"/>
  <c r="K31" i="7" s="1"/>
  <c r="J19" i="7"/>
  <c r="K19" i="7" s="1"/>
  <c r="B9" i="5"/>
  <c r="E1837" i="2"/>
  <c r="K1836" i="2"/>
  <c r="C1838" i="2"/>
  <c r="L65" i="7"/>
  <c r="M65" i="7" s="1"/>
  <c r="F1837" i="2"/>
  <c r="C85" i="4"/>
  <c r="E85" i="4" s="1"/>
  <c r="C29" i="4"/>
  <c r="E29" i="4" s="1"/>
  <c r="M1835" i="2"/>
  <c r="C54" i="4"/>
  <c r="E54" i="4" s="1"/>
  <c r="J1836" i="2"/>
  <c r="C42" i="4"/>
  <c r="E42" i="4" s="1"/>
  <c r="C68" i="4"/>
  <c r="E68" i="4" s="1"/>
  <c r="C84" i="4"/>
  <c r="E84" i="4" s="1"/>
  <c r="C94" i="4"/>
  <c r="E94" i="4" s="1"/>
  <c r="N65" i="7"/>
  <c r="O65" i="7" s="1"/>
  <c r="G1837" i="2"/>
  <c r="C44" i="4"/>
  <c r="E44" i="4" s="1"/>
  <c r="C70" i="4"/>
  <c r="E70" i="4" s="1"/>
  <c r="D1838" i="2"/>
  <c r="C86" i="4"/>
  <c r="E86" i="4" s="1"/>
  <c r="C99" i="4"/>
  <c r="E99" i="4" s="1"/>
  <c r="C103" i="4"/>
  <c r="E103" i="4" s="1"/>
  <c r="G9" i="4"/>
  <c r="E13" i="4"/>
  <c r="D1837" i="2"/>
  <c r="P67" i="7"/>
  <c r="E1835" i="2"/>
  <c r="H1837" i="2"/>
  <c r="C45" i="4"/>
  <c r="E45" i="4" s="1"/>
  <c r="C1836" i="2"/>
  <c r="C71" i="4"/>
  <c r="E71" i="4" s="1"/>
  <c r="E1838" i="2"/>
  <c r="C104" i="4"/>
  <c r="E104" i="4" s="1"/>
  <c r="D1834" i="2"/>
  <c r="H9" i="4"/>
  <c r="C31" i="4"/>
  <c r="E31" i="4" s="1"/>
  <c r="H14" i="4"/>
  <c r="F1834" i="2"/>
  <c r="H1834" i="2"/>
  <c r="C15" i="4"/>
  <c r="J15" i="4" s="1"/>
  <c r="X56" i="7"/>
  <c r="Y56" i="7" s="1"/>
  <c r="X61" i="7"/>
  <c r="Y61" i="7" s="1"/>
  <c r="X40" i="7"/>
  <c r="Y40" i="7" s="1"/>
  <c r="X28" i="7"/>
  <c r="Y28" i="7" s="1"/>
  <c r="X16" i="7"/>
  <c r="Y16" i="7" s="1"/>
  <c r="H16" i="5"/>
  <c r="X62" i="7"/>
  <c r="Y62" i="7" s="1"/>
  <c r="X39" i="7"/>
  <c r="Y39" i="7" s="1"/>
  <c r="X27" i="7"/>
  <c r="Y27" i="7" s="1"/>
  <c r="X15" i="7"/>
  <c r="Y15" i="7" s="1"/>
  <c r="G16" i="5"/>
  <c r="X63" i="7"/>
  <c r="Y63" i="7" s="1"/>
  <c r="X51" i="7"/>
  <c r="Y51" i="7" s="1"/>
  <c r="X50" i="7"/>
  <c r="Y50" i="7" s="1"/>
  <c r="X38" i="7"/>
  <c r="Y38" i="7" s="1"/>
  <c r="X26" i="7"/>
  <c r="Y26" i="7" s="1"/>
  <c r="X14" i="7"/>
  <c r="Y14" i="7" s="1"/>
  <c r="F16" i="5"/>
  <c r="X64" i="7"/>
  <c r="Y64" i="7" s="1"/>
  <c r="X52" i="7"/>
  <c r="Y52" i="7" s="1"/>
  <c r="X49" i="7"/>
  <c r="Y49" i="7" s="1"/>
  <c r="X37" i="7"/>
  <c r="Y37" i="7" s="1"/>
  <c r="X25" i="7"/>
  <c r="Y25" i="7" s="1"/>
  <c r="X13" i="7"/>
  <c r="Y13" i="7" s="1"/>
  <c r="E16" i="5"/>
  <c r="X65" i="7"/>
  <c r="Y65" i="7" s="1"/>
  <c r="X53" i="7"/>
  <c r="Y53" i="7" s="1"/>
  <c r="X48" i="7"/>
  <c r="Y48" i="7" s="1"/>
  <c r="X36" i="7"/>
  <c r="Y36" i="7" s="1"/>
  <c r="X24" i="7"/>
  <c r="Y24" i="7" s="1"/>
  <c r="X12" i="7"/>
  <c r="Y12" i="7" s="1"/>
  <c r="D16" i="5"/>
  <c r="X67" i="7"/>
  <c r="X66" i="7"/>
  <c r="Y66" i="7" s="1"/>
  <c r="X55" i="7"/>
  <c r="Y55" i="7" s="1"/>
  <c r="X54" i="7"/>
  <c r="Y54" i="7" s="1"/>
  <c r="X47" i="7"/>
  <c r="Y47" i="7" s="1"/>
  <c r="X35" i="7"/>
  <c r="Y35" i="7" s="1"/>
  <c r="X23" i="7"/>
  <c r="Y23" i="7" s="1"/>
  <c r="X11" i="7"/>
  <c r="Y11" i="7" s="1"/>
  <c r="C16" i="5"/>
  <c r="X46" i="7"/>
  <c r="Y46" i="7" s="1"/>
  <c r="X34" i="7"/>
  <c r="Y34" i="7" s="1"/>
  <c r="X22" i="7"/>
  <c r="Y22" i="7" s="1"/>
  <c r="X10" i="7"/>
  <c r="Y10" i="7" s="1"/>
  <c r="B16" i="5"/>
  <c r="X45" i="7"/>
  <c r="Y45" i="7" s="1"/>
  <c r="X33" i="7"/>
  <c r="Y33" i="7" s="1"/>
  <c r="X21" i="7"/>
  <c r="Y21" i="7" s="1"/>
  <c r="X9" i="7"/>
  <c r="Y9" i="7" s="1"/>
  <c r="X57" i="7"/>
  <c r="Y57" i="7" s="1"/>
  <c r="X44" i="7"/>
  <c r="Y44" i="7" s="1"/>
  <c r="X32" i="7"/>
  <c r="Y32" i="7" s="1"/>
  <c r="X20" i="7"/>
  <c r="Y20" i="7" s="1"/>
  <c r="X8" i="7"/>
  <c r="Y8" i="7" s="1"/>
  <c r="X58" i="7"/>
  <c r="Y58" i="7" s="1"/>
  <c r="X43" i="7"/>
  <c r="Y43" i="7" s="1"/>
  <c r="X31" i="7"/>
  <c r="Y31" i="7" s="1"/>
  <c r="X19" i="7"/>
  <c r="Y19" i="7" s="1"/>
  <c r="K16" i="5"/>
  <c r="X59" i="7"/>
  <c r="Y59" i="7" s="1"/>
  <c r="X42" i="7"/>
  <c r="Y42" i="7" s="1"/>
  <c r="X30" i="7"/>
  <c r="Y30" i="7" s="1"/>
  <c r="X18" i="7"/>
  <c r="Y18" i="7" s="1"/>
  <c r="J16" i="5"/>
  <c r="M6" i="5"/>
  <c r="X60" i="7"/>
  <c r="Y60" i="7" s="1"/>
  <c r="X41" i="7"/>
  <c r="Y41" i="7" s="1"/>
  <c r="X29" i="7"/>
  <c r="Y29" i="7" s="1"/>
  <c r="X17" i="7"/>
  <c r="Y17" i="7" s="1"/>
  <c r="I16" i="5"/>
  <c r="I1835" i="2"/>
  <c r="F1836" i="2"/>
  <c r="C79" i="4"/>
  <c r="E79" i="4" s="1"/>
  <c r="E11" i="4"/>
  <c r="C17" i="10"/>
  <c r="B79" i="10"/>
  <c r="N17" i="10"/>
  <c r="M17" i="10"/>
  <c r="K17" i="10"/>
  <c r="G17" i="10"/>
  <c r="T60" i="7"/>
  <c r="U60" i="7" s="1"/>
  <c r="T58" i="7"/>
  <c r="U58" i="7" s="1"/>
  <c r="T44" i="7"/>
  <c r="U44" i="7" s="1"/>
  <c r="T32" i="7"/>
  <c r="U32" i="7" s="1"/>
  <c r="T20" i="7"/>
  <c r="U20" i="7" s="1"/>
  <c r="T8" i="7"/>
  <c r="U8" i="7" s="1"/>
  <c r="F14" i="5"/>
  <c r="E16" i="4"/>
  <c r="T59" i="7"/>
  <c r="U59" i="7" s="1"/>
  <c r="T43" i="7"/>
  <c r="U43" i="7" s="1"/>
  <c r="T31" i="7"/>
  <c r="U31" i="7" s="1"/>
  <c r="T19" i="7"/>
  <c r="U19" i="7" s="1"/>
  <c r="E14" i="5"/>
  <c r="T42" i="7"/>
  <c r="U42" i="7" s="1"/>
  <c r="T30" i="7"/>
  <c r="U30" i="7" s="1"/>
  <c r="T18" i="7"/>
  <c r="U18" i="7" s="1"/>
  <c r="D14" i="5"/>
  <c r="C16" i="4"/>
  <c r="J16" i="4" s="1"/>
  <c r="M1834" i="2"/>
  <c r="T41" i="7"/>
  <c r="U41" i="7" s="1"/>
  <c r="T29" i="7"/>
  <c r="U29" i="7" s="1"/>
  <c r="T17" i="7"/>
  <c r="U17" i="7" s="1"/>
  <c r="C14" i="5"/>
  <c r="C34" i="4"/>
  <c r="E34" i="4" s="1"/>
  <c r="T61" i="7"/>
  <c r="U61" i="7" s="1"/>
  <c r="T40" i="7"/>
  <c r="U40" i="7" s="1"/>
  <c r="T28" i="7"/>
  <c r="U28" i="7" s="1"/>
  <c r="T16" i="7"/>
  <c r="U16" i="7" s="1"/>
  <c r="B14" i="5"/>
  <c r="T62" i="7"/>
  <c r="U62" i="7" s="1"/>
  <c r="T39" i="7"/>
  <c r="U39" i="7" s="1"/>
  <c r="T27" i="7"/>
  <c r="U27" i="7" s="1"/>
  <c r="T15" i="7"/>
  <c r="U15" i="7" s="1"/>
  <c r="T63" i="7"/>
  <c r="U63" i="7" s="1"/>
  <c r="T51" i="7"/>
  <c r="U51" i="7" s="1"/>
  <c r="T50" i="7"/>
  <c r="U50" i="7" s="1"/>
  <c r="T38" i="7"/>
  <c r="U38" i="7" s="1"/>
  <c r="T26" i="7"/>
  <c r="U26" i="7" s="1"/>
  <c r="T14" i="7"/>
  <c r="U14" i="7" s="1"/>
  <c r="M14" i="5"/>
  <c r="T64" i="7"/>
  <c r="U64" i="7" s="1"/>
  <c r="T52" i="7"/>
  <c r="U52" i="7" s="1"/>
  <c r="T49" i="7"/>
  <c r="U49" i="7" s="1"/>
  <c r="T37" i="7"/>
  <c r="U37" i="7" s="1"/>
  <c r="T25" i="7"/>
  <c r="U25" i="7" s="1"/>
  <c r="T13" i="7"/>
  <c r="U13" i="7" s="1"/>
  <c r="T65" i="7"/>
  <c r="U65" i="7" s="1"/>
  <c r="T53" i="7"/>
  <c r="U53" i="7" s="1"/>
  <c r="T48" i="7"/>
  <c r="U48" i="7" s="1"/>
  <c r="T36" i="7"/>
  <c r="U36" i="7" s="1"/>
  <c r="T24" i="7"/>
  <c r="U24" i="7" s="1"/>
  <c r="T12" i="7"/>
  <c r="U12" i="7" s="1"/>
  <c r="J14" i="5"/>
  <c r="T67" i="7"/>
  <c r="T66" i="7"/>
  <c r="U66" i="7" s="1"/>
  <c r="T55" i="7"/>
  <c r="U55" i="7" s="1"/>
  <c r="T54" i="7"/>
  <c r="U54" i="7" s="1"/>
  <c r="T47" i="7"/>
  <c r="U47" i="7" s="1"/>
  <c r="T35" i="7"/>
  <c r="U35" i="7" s="1"/>
  <c r="T23" i="7"/>
  <c r="U23" i="7" s="1"/>
  <c r="T11" i="7"/>
  <c r="U11" i="7" s="1"/>
  <c r="I14" i="5"/>
  <c r="T56" i="7"/>
  <c r="U56" i="7" s="1"/>
  <c r="T46" i="7"/>
  <c r="U46" i="7" s="1"/>
  <c r="T34" i="7"/>
  <c r="U34" i="7" s="1"/>
  <c r="T22" i="7"/>
  <c r="U22" i="7" s="1"/>
  <c r="T10" i="7"/>
  <c r="U10" i="7" s="1"/>
  <c r="H14" i="5"/>
  <c r="T57" i="7"/>
  <c r="U57" i="7" s="1"/>
  <c r="T45" i="7"/>
  <c r="U45" i="7" s="1"/>
  <c r="T33" i="7"/>
  <c r="U33" i="7" s="1"/>
  <c r="T21" i="7"/>
  <c r="U21" i="7" s="1"/>
  <c r="T9" i="7"/>
  <c r="U9" i="7" s="1"/>
  <c r="G14" i="5"/>
  <c r="G1836" i="2"/>
  <c r="C64" i="4"/>
  <c r="E64" i="4" s="1"/>
  <c r="C80" i="4"/>
  <c r="E80" i="4" s="1"/>
  <c r="C93" i="4"/>
  <c r="E93" i="4" s="1"/>
  <c r="C109" i="4"/>
  <c r="E109" i="4" s="1"/>
  <c r="F11" i="4"/>
  <c r="E15" i="4"/>
  <c r="C10" i="5"/>
  <c r="D11" i="5"/>
  <c r="E12" i="5"/>
  <c r="H9" i="7"/>
  <c r="I9" i="7" s="1"/>
  <c r="D13" i="7"/>
  <c r="E13" i="7" s="1"/>
  <c r="P13" i="7"/>
  <c r="Q13" i="7" s="1"/>
  <c r="N15" i="7"/>
  <c r="O15" i="7" s="1"/>
  <c r="L17" i="7"/>
  <c r="M17" i="7" s="1"/>
  <c r="H21" i="7"/>
  <c r="I21" i="7" s="1"/>
  <c r="D25" i="7"/>
  <c r="E25" i="7" s="1"/>
  <c r="P25" i="7"/>
  <c r="Q25" i="7" s="1"/>
  <c r="N27" i="7"/>
  <c r="O27" i="7" s="1"/>
  <c r="L29" i="7"/>
  <c r="M29" i="7" s="1"/>
  <c r="H33" i="7"/>
  <c r="I33" i="7" s="1"/>
  <c r="D37" i="7"/>
  <c r="E37" i="7" s="1"/>
  <c r="P37" i="7"/>
  <c r="Q37" i="7" s="1"/>
  <c r="N39" i="7"/>
  <c r="O39" i="7" s="1"/>
  <c r="L41" i="7"/>
  <c r="M41" i="7" s="1"/>
  <c r="H45" i="7"/>
  <c r="I45" i="7" s="1"/>
  <c r="D49" i="7"/>
  <c r="E49" i="7" s="1"/>
  <c r="P49" i="7"/>
  <c r="Q49" i="7" s="1"/>
  <c r="N51" i="7"/>
  <c r="O51" i="7" s="1"/>
  <c r="D53" i="7"/>
  <c r="E53" i="7" s="1"/>
  <c r="H58" i="7"/>
  <c r="I58" i="7" s="1"/>
  <c r="L61" i="7"/>
  <c r="M61" i="7" s="1"/>
  <c r="N63" i="7"/>
  <c r="O63" i="7" s="1"/>
  <c r="D65" i="7"/>
  <c r="E65" i="7" s="1"/>
  <c r="B8" i="5"/>
  <c r="D10" i="5"/>
  <c r="E11" i="5"/>
  <c r="F12" i="5"/>
  <c r="H10" i="7"/>
  <c r="I10" i="7" s="1"/>
  <c r="D14" i="7"/>
  <c r="E14" i="7" s="1"/>
  <c r="P14" i="7"/>
  <c r="Q14" i="7" s="1"/>
  <c r="N16" i="7"/>
  <c r="O16" i="7" s="1"/>
  <c r="L18" i="7"/>
  <c r="M18" i="7" s="1"/>
  <c r="H22" i="7"/>
  <c r="I22" i="7" s="1"/>
  <c r="D26" i="7"/>
  <c r="E26" i="7" s="1"/>
  <c r="P26" i="7"/>
  <c r="Q26" i="7" s="1"/>
  <c r="N28" i="7"/>
  <c r="O28" i="7" s="1"/>
  <c r="L30" i="7"/>
  <c r="M30" i="7" s="1"/>
  <c r="H34" i="7"/>
  <c r="I34" i="7" s="1"/>
  <c r="D38" i="7"/>
  <c r="E38" i="7" s="1"/>
  <c r="P38" i="7"/>
  <c r="Q38" i="7" s="1"/>
  <c r="N40" i="7"/>
  <c r="O40" i="7" s="1"/>
  <c r="L42" i="7"/>
  <c r="M42" i="7" s="1"/>
  <c r="H46" i="7"/>
  <c r="I46" i="7" s="1"/>
  <c r="D50" i="7"/>
  <c r="E50" i="7" s="1"/>
  <c r="P50" i="7"/>
  <c r="Q50" i="7" s="1"/>
  <c r="H57" i="7"/>
  <c r="I57" i="7" s="1"/>
  <c r="L60" i="7"/>
  <c r="M60" i="7" s="1"/>
  <c r="N62" i="7"/>
  <c r="O62" i="7" s="1"/>
  <c r="C8" i="5"/>
  <c r="E10" i="5"/>
  <c r="F11" i="5"/>
  <c r="G12" i="5"/>
  <c r="H11" i="7"/>
  <c r="I11" i="7" s="1"/>
  <c r="D15" i="7"/>
  <c r="E15" i="7" s="1"/>
  <c r="P15" i="7"/>
  <c r="Q15" i="7" s="1"/>
  <c r="N17" i="7"/>
  <c r="O17" i="7" s="1"/>
  <c r="L19" i="7"/>
  <c r="M19" i="7" s="1"/>
  <c r="H23" i="7"/>
  <c r="I23" i="7" s="1"/>
  <c r="D27" i="7"/>
  <c r="E27" i="7" s="1"/>
  <c r="P27" i="7"/>
  <c r="Q27" i="7" s="1"/>
  <c r="N29" i="7"/>
  <c r="O29" i="7" s="1"/>
  <c r="L31" i="7"/>
  <c r="M31" i="7" s="1"/>
  <c r="H35" i="7"/>
  <c r="I35" i="7" s="1"/>
  <c r="D39" i="7"/>
  <c r="E39" i="7" s="1"/>
  <c r="P39" i="7"/>
  <c r="Q39" i="7" s="1"/>
  <c r="N41" i="7"/>
  <c r="O41" i="7" s="1"/>
  <c r="L43" i="7"/>
  <c r="M43" i="7" s="1"/>
  <c r="H47" i="7"/>
  <c r="I47" i="7" s="1"/>
  <c r="D51" i="7"/>
  <c r="E51" i="7" s="1"/>
  <c r="P51" i="7"/>
  <c r="Q51" i="7" s="1"/>
  <c r="H56" i="7"/>
  <c r="I56" i="7" s="1"/>
  <c r="L59" i="7"/>
  <c r="M59" i="7" s="1"/>
  <c r="N61" i="7"/>
  <c r="O61" i="7" s="1"/>
  <c r="P63" i="7"/>
  <c r="Q63" i="7" s="1"/>
  <c r="G1834" i="2"/>
  <c r="E8" i="4"/>
  <c r="C10" i="4"/>
  <c r="J10" i="4" s="1"/>
  <c r="F13" i="4"/>
  <c r="B6" i="5"/>
  <c r="D8" i="5"/>
  <c r="F10" i="5"/>
  <c r="G11" i="5"/>
  <c r="H12" i="5"/>
  <c r="L8" i="7"/>
  <c r="M8" i="7" s="1"/>
  <c r="H12" i="7"/>
  <c r="I12" i="7" s="1"/>
  <c r="D16" i="7"/>
  <c r="E16" i="7" s="1"/>
  <c r="P16" i="7"/>
  <c r="Q16" i="7" s="1"/>
  <c r="N18" i="7"/>
  <c r="O18" i="7" s="1"/>
  <c r="L20" i="7"/>
  <c r="M20" i="7" s="1"/>
  <c r="H24" i="7"/>
  <c r="I24" i="7" s="1"/>
  <c r="D28" i="7"/>
  <c r="E28" i="7" s="1"/>
  <c r="P28" i="7"/>
  <c r="Q28" i="7" s="1"/>
  <c r="N30" i="7"/>
  <c r="O30" i="7" s="1"/>
  <c r="L32" i="7"/>
  <c r="M32" i="7" s="1"/>
  <c r="H36" i="7"/>
  <c r="I36" i="7" s="1"/>
  <c r="D40" i="7"/>
  <c r="E40" i="7" s="1"/>
  <c r="P40" i="7"/>
  <c r="Q40" i="7" s="1"/>
  <c r="N42" i="7"/>
  <c r="O42" i="7" s="1"/>
  <c r="L44" i="7"/>
  <c r="M44" i="7" s="1"/>
  <c r="H48" i="7"/>
  <c r="I48" i="7" s="1"/>
  <c r="H54" i="7"/>
  <c r="I54" i="7" s="1"/>
  <c r="H55" i="7"/>
  <c r="I55" i="7" s="1"/>
  <c r="L58" i="7"/>
  <c r="M58" i="7" s="1"/>
  <c r="N60" i="7"/>
  <c r="O60" i="7" s="1"/>
  <c r="P62" i="7"/>
  <c r="Q62" i="7" s="1"/>
  <c r="D63" i="7"/>
  <c r="E63" i="7" s="1"/>
  <c r="H66" i="7"/>
  <c r="I66" i="7" s="1"/>
  <c r="H67" i="7"/>
  <c r="F8" i="5"/>
  <c r="H10" i="5"/>
  <c r="I11" i="5"/>
  <c r="J12" i="5"/>
  <c r="L9" i="7"/>
  <c r="M9" i="7" s="1"/>
  <c r="H13" i="7"/>
  <c r="I13" i="7" s="1"/>
  <c r="D17" i="7"/>
  <c r="E17" i="7" s="1"/>
  <c r="P17" i="7"/>
  <c r="Q17" i="7" s="1"/>
  <c r="N19" i="7"/>
  <c r="O19" i="7" s="1"/>
  <c r="L21" i="7"/>
  <c r="M21" i="7" s="1"/>
  <c r="H25" i="7"/>
  <c r="I25" i="7" s="1"/>
  <c r="D29" i="7"/>
  <c r="E29" i="7" s="1"/>
  <c r="P29" i="7"/>
  <c r="Q29" i="7" s="1"/>
  <c r="N31" i="7"/>
  <c r="O31" i="7" s="1"/>
  <c r="L33" i="7"/>
  <c r="M33" i="7" s="1"/>
  <c r="H37" i="7"/>
  <c r="I37" i="7" s="1"/>
  <c r="D41" i="7"/>
  <c r="E41" i="7" s="1"/>
  <c r="P41" i="7"/>
  <c r="Q41" i="7" s="1"/>
  <c r="N43" i="7"/>
  <c r="O43" i="7" s="1"/>
  <c r="L45" i="7"/>
  <c r="M45" i="7" s="1"/>
  <c r="H49" i="7"/>
  <c r="I49" i="7" s="1"/>
  <c r="H53" i="7"/>
  <c r="I53" i="7" s="1"/>
  <c r="L57" i="7"/>
  <c r="M57" i="7" s="1"/>
  <c r="N59" i="7"/>
  <c r="O59" i="7" s="1"/>
  <c r="P61" i="7"/>
  <c r="Q61" i="7" s="1"/>
  <c r="H65" i="7"/>
  <c r="I65" i="7" s="1"/>
  <c r="G9" i="10"/>
  <c r="N9" i="10"/>
  <c r="M9" i="10"/>
  <c r="C9" i="10"/>
  <c r="B71" i="10"/>
  <c r="K9" i="10"/>
  <c r="D64" i="7"/>
  <c r="E64" i="7" s="1"/>
  <c r="D52" i="7"/>
  <c r="E52" i="7" s="1"/>
  <c r="I1834" i="2"/>
  <c r="G8" i="4"/>
  <c r="E10" i="4"/>
  <c r="C12" i="4"/>
  <c r="J12" i="4" s="1"/>
  <c r="H13" i="4"/>
  <c r="E6" i="5"/>
  <c r="G8" i="5"/>
  <c r="I10" i="5"/>
  <c r="J11" i="5"/>
  <c r="K12" i="5"/>
  <c r="N8" i="7"/>
  <c r="O8" i="7" s="1"/>
  <c r="L10" i="7"/>
  <c r="M10" i="7" s="1"/>
  <c r="H14" i="7"/>
  <c r="I14" i="7" s="1"/>
  <c r="D18" i="7"/>
  <c r="E18" i="7" s="1"/>
  <c r="P18" i="7"/>
  <c r="Q18" i="7" s="1"/>
  <c r="N20" i="7"/>
  <c r="O20" i="7" s="1"/>
  <c r="L22" i="7"/>
  <c r="M22" i="7" s="1"/>
  <c r="H26" i="7"/>
  <c r="I26" i="7" s="1"/>
  <c r="D30" i="7"/>
  <c r="E30" i="7" s="1"/>
  <c r="P30" i="7"/>
  <c r="Q30" i="7" s="1"/>
  <c r="N32" i="7"/>
  <c r="O32" i="7" s="1"/>
  <c r="L34" i="7"/>
  <c r="M34" i="7" s="1"/>
  <c r="H38" i="7"/>
  <c r="I38" i="7" s="1"/>
  <c r="D42" i="7"/>
  <c r="E42" i="7" s="1"/>
  <c r="P42" i="7"/>
  <c r="Q42" i="7" s="1"/>
  <c r="N44" i="7"/>
  <c r="O44" i="7" s="1"/>
  <c r="L46" i="7"/>
  <c r="M46" i="7" s="1"/>
  <c r="H50" i="7"/>
  <c r="I50" i="7" s="1"/>
  <c r="H52" i="7"/>
  <c r="I52" i="7" s="1"/>
  <c r="N58" i="7"/>
  <c r="O58" i="7" s="1"/>
  <c r="P60" i="7"/>
  <c r="Q60" i="7" s="1"/>
  <c r="D61" i="7"/>
  <c r="E61" i="7" s="1"/>
  <c r="H64" i="7"/>
  <c r="I64" i="7" s="1"/>
  <c r="J1834" i="2"/>
  <c r="H8" i="4"/>
  <c r="F10" i="4"/>
  <c r="C26" i="4"/>
  <c r="E26" i="4" s="1"/>
  <c r="F6" i="5"/>
  <c r="H8" i="5"/>
  <c r="J10" i="5"/>
  <c r="K11" i="5"/>
  <c r="N9" i="7"/>
  <c r="O9" i="7" s="1"/>
  <c r="L11" i="7"/>
  <c r="M11" i="7" s="1"/>
  <c r="H15" i="7"/>
  <c r="I15" i="7" s="1"/>
  <c r="D19" i="7"/>
  <c r="E19" i="7" s="1"/>
  <c r="P19" i="7"/>
  <c r="Q19" i="7" s="1"/>
  <c r="N21" i="7"/>
  <c r="O21" i="7" s="1"/>
  <c r="L23" i="7"/>
  <c r="M23" i="7" s="1"/>
  <c r="H27" i="7"/>
  <c r="I27" i="7" s="1"/>
  <c r="D31" i="7"/>
  <c r="E31" i="7" s="1"/>
  <c r="P31" i="7"/>
  <c r="Q31" i="7" s="1"/>
  <c r="N33" i="7"/>
  <c r="O33" i="7" s="1"/>
  <c r="L35" i="7"/>
  <c r="M35" i="7" s="1"/>
  <c r="H39" i="7"/>
  <c r="I39" i="7" s="1"/>
  <c r="D43" i="7"/>
  <c r="E43" i="7" s="1"/>
  <c r="P43" i="7"/>
  <c r="Q43" i="7" s="1"/>
  <c r="N45" i="7"/>
  <c r="O45" i="7" s="1"/>
  <c r="L47" i="7"/>
  <c r="M47" i="7" s="1"/>
  <c r="H51" i="7"/>
  <c r="I51" i="7" s="1"/>
  <c r="N57" i="7"/>
  <c r="O57" i="7" s="1"/>
  <c r="P59" i="7"/>
  <c r="Q59" i="7" s="1"/>
  <c r="D60" i="7"/>
  <c r="E60" i="7" s="1"/>
  <c r="C11" i="10"/>
  <c r="M11" i="10"/>
  <c r="K11" i="10"/>
  <c r="N11" i="10"/>
  <c r="B73" i="10"/>
  <c r="G11" i="10"/>
  <c r="H60" i="7"/>
  <c r="I60" i="7" s="1"/>
  <c r="K1834" i="2"/>
  <c r="G10" i="4"/>
  <c r="E12" i="4"/>
  <c r="C14" i="4"/>
  <c r="J14" i="4" s="1"/>
  <c r="G6" i="5"/>
  <c r="I8" i="5"/>
  <c r="K10" i="5"/>
  <c r="M12" i="5"/>
  <c r="D8" i="7"/>
  <c r="E8" i="7" s="1"/>
  <c r="P8" i="7"/>
  <c r="Q8" i="7" s="1"/>
  <c r="N10" i="7"/>
  <c r="O10" i="7" s="1"/>
  <c r="L12" i="7"/>
  <c r="M12" i="7" s="1"/>
  <c r="H16" i="7"/>
  <c r="I16" i="7" s="1"/>
  <c r="D20" i="7"/>
  <c r="E20" i="7" s="1"/>
  <c r="P20" i="7"/>
  <c r="Q20" i="7" s="1"/>
  <c r="N22" i="7"/>
  <c r="O22" i="7" s="1"/>
  <c r="L24" i="7"/>
  <c r="M24" i="7" s="1"/>
  <c r="H28" i="7"/>
  <c r="I28" i="7" s="1"/>
  <c r="D32" i="7"/>
  <c r="E32" i="7" s="1"/>
  <c r="P32" i="7"/>
  <c r="Q32" i="7" s="1"/>
  <c r="N34" i="7"/>
  <c r="O34" i="7" s="1"/>
  <c r="L36" i="7"/>
  <c r="M36" i="7" s="1"/>
  <c r="H40" i="7"/>
  <c r="I40" i="7" s="1"/>
  <c r="D44" i="7"/>
  <c r="E44" i="7" s="1"/>
  <c r="P44" i="7"/>
  <c r="Q44" i="7" s="1"/>
  <c r="N46" i="7"/>
  <c r="O46" i="7" s="1"/>
  <c r="L48" i="7"/>
  <c r="M48" i="7" s="1"/>
  <c r="L54" i="7"/>
  <c r="M54" i="7" s="1"/>
  <c r="L55" i="7"/>
  <c r="M55" i="7" s="1"/>
  <c r="N56" i="7"/>
  <c r="O56" i="7" s="1"/>
  <c r="P58" i="7"/>
  <c r="Q58" i="7" s="1"/>
  <c r="D59" i="7"/>
  <c r="E59" i="7" s="1"/>
  <c r="H62" i="7"/>
  <c r="I62" i="7" s="1"/>
  <c r="L66" i="7"/>
  <c r="M66" i="7" s="1"/>
  <c r="L67" i="7"/>
  <c r="H10" i="4"/>
  <c r="F12" i="4"/>
  <c r="H6" i="5"/>
  <c r="J8" i="5"/>
  <c r="M11" i="5"/>
  <c r="D9" i="7"/>
  <c r="E9" i="7" s="1"/>
  <c r="P9" i="7"/>
  <c r="Q9" i="7" s="1"/>
  <c r="N11" i="7"/>
  <c r="O11" i="7" s="1"/>
  <c r="L13" i="7"/>
  <c r="M13" i="7" s="1"/>
  <c r="H17" i="7"/>
  <c r="I17" i="7" s="1"/>
  <c r="D21" i="7"/>
  <c r="E21" i="7" s="1"/>
  <c r="P21" i="7"/>
  <c r="Q21" i="7" s="1"/>
  <c r="N23" i="7"/>
  <c r="O23" i="7" s="1"/>
  <c r="L25" i="7"/>
  <c r="M25" i="7" s="1"/>
  <c r="H29" i="7"/>
  <c r="I29" i="7" s="1"/>
  <c r="D33" i="7"/>
  <c r="E33" i="7" s="1"/>
  <c r="P33" i="7"/>
  <c r="Q33" i="7" s="1"/>
  <c r="N35" i="7"/>
  <c r="O35" i="7" s="1"/>
  <c r="L37" i="7"/>
  <c r="M37" i="7" s="1"/>
  <c r="H41" i="7"/>
  <c r="I41" i="7" s="1"/>
  <c r="D45" i="7"/>
  <c r="E45" i="7" s="1"/>
  <c r="P45" i="7"/>
  <c r="Q45" i="7" s="1"/>
  <c r="N47" i="7"/>
  <c r="O47" i="7" s="1"/>
  <c r="L49" i="7"/>
  <c r="M49" i="7" s="1"/>
  <c r="L53" i="7"/>
  <c r="M53" i="7" s="1"/>
  <c r="N55" i="7"/>
  <c r="O55" i="7" s="1"/>
  <c r="P57" i="7"/>
  <c r="Q57" i="7" s="1"/>
  <c r="D58" i="7"/>
  <c r="E58" i="7" s="1"/>
  <c r="H61" i="7"/>
  <c r="I61" i="7" s="1"/>
  <c r="N67" i="7"/>
  <c r="M13" i="10"/>
  <c r="B75" i="10"/>
  <c r="K13" i="10"/>
  <c r="G13" i="10"/>
  <c r="N13" i="10"/>
  <c r="C13" i="10"/>
  <c r="L56" i="7"/>
  <c r="M56" i="7" s="1"/>
  <c r="G12" i="4"/>
  <c r="E14" i="4"/>
  <c r="I6" i="5"/>
  <c r="K8" i="5"/>
  <c r="M10" i="5"/>
  <c r="B12" i="5"/>
  <c r="D10" i="7"/>
  <c r="E10" i="7" s="1"/>
  <c r="P10" i="7"/>
  <c r="Q10" i="7" s="1"/>
  <c r="N12" i="7"/>
  <c r="O12" i="7" s="1"/>
  <c r="L14" i="7"/>
  <c r="M14" i="7" s="1"/>
  <c r="H18" i="7"/>
  <c r="I18" i="7" s="1"/>
  <c r="D22" i="7"/>
  <c r="E22" i="7" s="1"/>
  <c r="P22" i="7"/>
  <c r="Q22" i="7" s="1"/>
  <c r="N24" i="7"/>
  <c r="O24" i="7" s="1"/>
  <c r="L26" i="7"/>
  <c r="M26" i="7" s="1"/>
  <c r="H30" i="7"/>
  <c r="I30" i="7" s="1"/>
  <c r="D34" i="7"/>
  <c r="E34" i="7" s="1"/>
  <c r="P34" i="7"/>
  <c r="Q34" i="7" s="1"/>
  <c r="N36" i="7"/>
  <c r="O36" i="7" s="1"/>
  <c r="L38" i="7"/>
  <c r="M38" i="7" s="1"/>
  <c r="H42" i="7"/>
  <c r="I42" i="7" s="1"/>
  <c r="D46" i="7"/>
  <c r="E46" i="7" s="1"/>
  <c r="P46" i="7"/>
  <c r="Q46" i="7" s="1"/>
  <c r="N48" i="7"/>
  <c r="O48" i="7" s="1"/>
  <c r="L50" i="7"/>
  <c r="M50" i="7" s="1"/>
  <c r="L52" i="7"/>
  <c r="M52" i="7" s="1"/>
  <c r="P56" i="7"/>
  <c r="Q56" i="7" s="1"/>
  <c r="D57" i="7"/>
  <c r="E57" i="7" s="1"/>
  <c r="L64" i="7"/>
  <c r="M64" i="7" s="1"/>
  <c r="H12" i="4"/>
  <c r="F14" i="4"/>
  <c r="C28" i="4"/>
  <c r="E28" i="4" s="1"/>
  <c r="J6" i="5"/>
  <c r="B11" i="5"/>
  <c r="C12" i="5"/>
  <c r="D11" i="7"/>
  <c r="E11" i="7" s="1"/>
  <c r="P11" i="7"/>
  <c r="Q11" i="7" s="1"/>
  <c r="N13" i="7"/>
  <c r="O13" i="7" s="1"/>
  <c r="L15" i="7"/>
  <c r="M15" i="7" s="1"/>
  <c r="H19" i="7"/>
  <c r="I19" i="7" s="1"/>
  <c r="D23" i="7"/>
  <c r="E23" i="7" s="1"/>
  <c r="P23" i="7"/>
  <c r="Q23" i="7" s="1"/>
  <c r="N25" i="7"/>
  <c r="O25" i="7" s="1"/>
  <c r="L27" i="7"/>
  <c r="M27" i="7" s="1"/>
  <c r="H31" i="7"/>
  <c r="I31" i="7" s="1"/>
  <c r="D35" i="7"/>
  <c r="E35" i="7" s="1"/>
  <c r="P35" i="7"/>
  <c r="Q35" i="7" s="1"/>
  <c r="N37" i="7"/>
  <c r="O37" i="7" s="1"/>
  <c r="L39" i="7"/>
  <c r="M39" i="7" s="1"/>
  <c r="H43" i="7"/>
  <c r="I43" i="7" s="1"/>
  <c r="D47" i="7"/>
  <c r="E47" i="7" s="1"/>
  <c r="P47" i="7"/>
  <c r="Q47" i="7" s="1"/>
  <c r="N49" i="7"/>
  <c r="O49" i="7" s="1"/>
  <c r="L51" i="7"/>
  <c r="M51" i="7" s="1"/>
  <c r="N53" i="7"/>
  <c r="O53" i="7" s="1"/>
  <c r="P54" i="7"/>
  <c r="Q54" i="7" s="1"/>
  <c r="P55" i="7"/>
  <c r="Q55" i="7" s="1"/>
  <c r="D56" i="7"/>
  <c r="E56" i="7" s="1"/>
  <c r="L63" i="7"/>
  <c r="M63" i="7" s="1"/>
  <c r="P66" i="7"/>
  <c r="Q66" i="7" s="1"/>
  <c r="K14" i="10"/>
  <c r="C14" i="10"/>
  <c r="M14" i="10"/>
  <c r="N14" i="10"/>
  <c r="G14" i="10"/>
  <c r="B76" i="10"/>
  <c r="N66" i="7"/>
  <c r="O66" i="7" s="1"/>
  <c r="N54" i="7"/>
  <c r="O54" i="7" s="1"/>
  <c r="G15" i="10"/>
  <c r="N15" i="10"/>
  <c r="M15" i="10"/>
  <c r="B77" i="10"/>
  <c r="K15" i="10"/>
  <c r="C15" i="10"/>
  <c r="P64" i="7"/>
  <c r="Q64" i="7" s="1"/>
  <c r="P52" i="7"/>
  <c r="Q52" i="7" s="1"/>
  <c r="G14" i="4"/>
  <c r="K6" i="5"/>
  <c r="M8" i="5"/>
  <c r="B10" i="5"/>
  <c r="C11" i="5"/>
  <c r="D12" i="5"/>
  <c r="H8" i="7"/>
  <c r="I8" i="7" s="1"/>
  <c r="D12" i="7"/>
  <c r="E12" i="7" s="1"/>
  <c r="P12" i="7"/>
  <c r="Q12" i="7" s="1"/>
  <c r="N14" i="7"/>
  <c r="O14" i="7" s="1"/>
  <c r="L16" i="7"/>
  <c r="M16" i="7" s="1"/>
  <c r="H20" i="7"/>
  <c r="I20" i="7" s="1"/>
  <c r="D24" i="7"/>
  <c r="E24" i="7" s="1"/>
  <c r="P24" i="7"/>
  <c r="Q24" i="7" s="1"/>
  <c r="N26" i="7"/>
  <c r="O26" i="7" s="1"/>
  <c r="L28" i="7"/>
  <c r="M28" i="7" s="1"/>
  <c r="H32" i="7"/>
  <c r="I32" i="7" s="1"/>
  <c r="D36" i="7"/>
  <c r="E36" i="7" s="1"/>
  <c r="P36" i="7"/>
  <c r="Q36" i="7" s="1"/>
  <c r="N38" i="7"/>
  <c r="O38" i="7" s="1"/>
  <c r="L40" i="7"/>
  <c r="M40" i="7" s="1"/>
  <c r="H44" i="7"/>
  <c r="I44" i="7" s="1"/>
  <c r="D48" i="7"/>
  <c r="E48" i="7" s="1"/>
  <c r="P48" i="7"/>
  <c r="Q48" i="7" s="1"/>
  <c r="N50" i="7"/>
  <c r="O50" i="7" s="1"/>
  <c r="N52" i="7"/>
  <c r="O52" i="7" s="1"/>
  <c r="P53" i="7"/>
  <c r="Q53" i="7" s="1"/>
  <c r="D54" i="7"/>
  <c r="E54" i="7" s="1"/>
  <c r="D55" i="7"/>
  <c r="E55" i="7" s="1"/>
  <c r="H59" i="7"/>
  <c r="I59" i="7" s="1"/>
  <c r="L62" i="7"/>
  <c r="M62" i="7" s="1"/>
  <c r="N64" i="7"/>
  <c r="O64" i="7" s="1"/>
  <c r="P65" i="7"/>
  <c r="Q65" i="7" s="1"/>
  <c r="D66" i="7"/>
  <c r="E66" i="7" s="1"/>
  <c r="D67" i="7"/>
  <c r="H154" i="9"/>
  <c r="C155" i="9"/>
  <c r="I154" i="9"/>
  <c r="E154" i="9"/>
  <c r="D154" i="9"/>
  <c r="C33" i="9"/>
  <c r="E32" i="9"/>
  <c r="I32" i="9"/>
  <c r="D32" i="9"/>
  <c r="F32" i="9" s="1"/>
  <c r="G32" i="9" s="1"/>
  <c r="J32" i="9" s="1"/>
  <c r="K32" i="9" s="1"/>
  <c r="I72" i="9"/>
  <c r="H72" i="9"/>
  <c r="C73" i="9"/>
  <c r="D72" i="9"/>
  <c r="F72" i="9" s="1"/>
  <c r="G72" i="9" s="1"/>
  <c r="I113" i="9"/>
  <c r="J113" i="9" s="1"/>
  <c r="K113" i="9" s="1"/>
  <c r="H113" i="9"/>
  <c r="C114" i="9"/>
  <c r="E31" i="9"/>
  <c r="F31" i="9" s="1"/>
  <c r="G31" i="9" s="1"/>
  <c r="J31" i="9" s="1"/>
  <c r="K31" i="9" s="1"/>
  <c r="B134" i="13" l="1"/>
  <c r="B136" i="13" s="1"/>
  <c r="B135" i="13"/>
  <c r="B137" i="13"/>
  <c r="B138" i="13"/>
  <c r="B139" i="13"/>
  <c r="B140" i="13"/>
  <c r="B75" i="13"/>
  <c r="B77" i="13" s="1"/>
  <c r="B78" i="13"/>
  <c r="B79" i="13"/>
  <c r="B80" i="13"/>
  <c r="B76" i="13"/>
  <c r="B81" i="13"/>
  <c r="H17" i="10"/>
  <c r="B17" i="10"/>
  <c r="F17" i="10"/>
  <c r="X68" i="7"/>
  <c r="Y67" i="7"/>
  <c r="G67" i="7"/>
  <c r="F68" i="7"/>
  <c r="C32" i="10"/>
  <c r="C47" i="10"/>
  <c r="H75" i="10"/>
  <c r="I75" i="10" s="1"/>
  <c r="J75" i="10" s="1"/>
  <c r="C60" i="10"/>
  <c r="J72" i="9"/>
  <c r="K72" i="9" s="1"/>
  <c r="F154" i="9"/>
  <c r="G154" i="9" s="1"/>
  <c r="J154" i="9" s="1"/>
  <c r="K154" i="9" s="1"/>
  <c r="P77" i="10"/>
  <c r="Q77" i="10" s="1"/>
  <c r="R77" i="10" s="1"/>
  <c r="G62" i="10"/>
  <c r="G49" i="10"/>
  <c r="G34" i="10"/>
  <c r="L68" i="7"/>
  <c r="M67" i="7"/>
  <c r="F9" i="10"/>
  <c r="B9" i="10"/>
  <c r="P17" i="10"/>
  <c r="O17" i="10"/>
  <c r="D17" i="10" s="1"/>
  <c r="K67" i="7"/>
  <c r="J68" i="7"/>
  <c r="G30" i="10"/>
  <c r="G58" i="10"/>
  <c r="P73" i="10"/>
  <c r="Q73" i="10" s="1"/>
  <c r="R73" i="10" s="1"/>
  <c r="G45" i="10"/>
  <c r="C46" i="10"/>
  <c r="C31" i="10"/>
  <c r="H74" i="10"/>
  <c r="I74" i="10" s="1"/>
  <c r="J74" i="10" s="1"/>
  <c r="C59" i="10"/>
  <c r="C67" i="7"/>
  <c r="B68" i="7"/>
  <c r="E73" i="9"/>
  <c r="D73" i="9"/>
  <c r="H73" i="9"/>
  <c r="C74" i="9"/>
  <c r="I73" i="9"/>
  <c r="B12" i="10"/>
  <c r="F12" i="10"/>
  <c r="H12" i="10"/>
  <c r="D12" i="10"/>
  <c r="C29" i="10"/>
  <c r="H72" i="10"/>
  <c r="I72" i="10" s="1"/>
  <c r="J72" i="10" s="1"/>
  <c r="C57" i="10"/>
  <c r="C44" i="10"/>
  <c r="O12" i="10"/>
  <c r="P12" i="10"/>
  <c r="G33" i="10"/>
  <c r="P76" i="10"/>
  <c r="Q76" i="10" s="1"/>
  <c r="R76" i="10" s="1"/>
  <c r="G61" i="10"/>
  <c r="G48" i="10"/>
  <c r="P13" i="10"/>
  <c r="H13" i="10" s="1"/>
  <c r="O13" i="10"/>
  <c r="D13" i="10" s="1"/>
  <c r="H11" i="10"/>
  <c r="F11" i="10"/>
  <c r="B11" i="10"/>
  <c r="P10" i="10"/>
  <c r="O10" i="10"/>
  <c r="C64" i="10"/>
  <c r="C51" i="10"/>
  <c r="H79" i="10"/>
  <c r="I79" i="10" s="1"/>
  <c r="J79" i="10" s="1"/>
  <c r="C36" i="10"/>
  <c r="G59" i="10"/>
  <c r="P74" i="10"/>
  <c r="Q74" i="10" s="1"/>
  <c r="R74" i="10" s="1"/>
  <c r="G46" i="10"/>
  <c r="G31" i="10"/>
  <c r="P72" i="10"/>
  <c r="Q72" i="10" s="1"/>
  <c r="R72" i="10" s="1"/>
  <c r="G44" i="10"/>
  <c r="G29" i="10"/>
  <c r="G57" i="10"/>
  <c r="U67" i="7"/>
  <c r="T68" i="7"/>
  <c r="O67" i="7"/>
  <c r="N68" i="7"/>
  <c r="D68" i="7"/>
  <c r="E67" i="7"/>
  <c r="C58" i="10"/>
  <c r="C45" i="10"/>
  <c r="C30" i="10"/>
  <c r="H73" i="10"/>
  <c r="I73" i="10" s="1"/>
  <c r="J73" i="10" s="1"/>
  <c r="P8" i="10"/>
  <c r="O8" i="10"/>
  <c r="W67" i="7"/>
  <c r="V68" i="7"/>
  <c r="H71" i="10"/>
  <c r="I71" i="10" s="1"/>
  <c r="J71" i="10" s="1"/>
  <c r="C43" i="10"/>
  <c r="C56" i="10"/>
  <c r="C28" i="10"/>
  <c r="I155" i="9"/>
  <c r="C156" i="9"/>
  <c r="E155" i="9"/>
  <c r="D155" i="9"/>
  <c r="H155" i="9"/>
  <c r="H77" i="10"/>
  <c r="I77" i="10" s="1"/>
  <c r="J77" i="10" s="1"/>
  <c r="C49" i="10"/>
  <c r="C62" i="10"/>
  <c r="C34" i="10"/>
  <c r="F10" i="10"/>
  <c r="H10" i="10"/>
  <c r="B10" i="10"/>
  <c r="D10" i="10"/>
  <c r="G50" i="10"/>
  <c r="G35" i="10"/>
  <c r="G63" i="10"/>
  <c r="P78" i="10"/>
  <c r="Q78" i="10" s="1"/>
  <c r="R78" i="10" s="1"/>
  <c r="O9" i="10"/>
  <c r="D9" i="10" s="1"/>
  <c r="P9" i="10"/>
  <c r="H9" i="10" s="1"/>
  <c r="C61" i="10"/>
  <c r="H76" i="10"/>
  <c r="I76" i="10" s="1"/>
  <c r="J76" i="10" s="1"/>
  <c r="C48" i="10"/>
  <c r="C33" i="10"/>
  <c r="F15" i="10"/>
  <c r="B15" i="10"/>
  <c r="B14" i="10"/>
  <c r="F14" i="10"/>
  <c r="I67" i="7"/>
  <c r="H68" i="7"/>
  <c r="G27" i="10"/>
  <c r="P70" i="10"/>
  <c r="Q70" i="10" s="1"/>
  <c r="R70" i="10" s="1"/>
  <c r="G55" i="10"/>
  <c r="G42" i="10"/>
  <c r="H78" i="10"/>
  <c r="I78" i="10" s="1"/>
  <c r="J78" i="10" s="1"/>
  <c r="C35" i="10"/>
  <c r="C63" i="10"/>
  <c r="C50" i="10"/>
  <c r="G47" i="10"/>
  <c r="G60" i="10"/>
  <c r="G32" i="10"/>
  <c r="P75" i="10"/>
  <c r="Q75" i="10" s="1"/>
  <c r="R75" i="10" s="1"/>
  <c r="B13" i="10"/>
  <c r="F13" i="10"/>
  <c r="P71" i="10"/>
  <c r="Q71" i="10" s="1"/>
  <c r="R71" i="10" s="1"/>
  <c r="G56" i="10"/>
  <c r="G28" i="10"/>
  <c r="G43" i="10"/>
  <c r="P14" i="10"/>
  <c r="H14" i="10" s="1"/>
  <c r="O14" i="10"/>
  <c r="D14" i="10" s="1"/>
  <c r="D114" i="9"/>
  <c r="E114" i="9"/>
  <c r="C115" i="9"/>
  <c r="I114" i="9"/>
  <c r="H114" i="9"/>
  <c r="C55" i="10"/>
  <c r="H70" i="10"/>
  <c r="I70" i="10" s="1"/>
  <c r="J70" i="10" s="1"/>
  <c r="C27" i="10"/>
  <c r="C42" i="10"/>
  <c r="R68" i="7"/>
  <c r="S67" i="7"/>
  <c r="P16" i="10"/>
  <c r="O16" i="10"/>
  <c r="D16" i="10" s="1"/>
  <c r="P11" i="10"/>
  <c r="O11" i="10"/>
  <c r="D11" i="10" s="1"/>
  <c r="H33" i="9"/>
  <c r="I33" i="9"/>
  <c r="E33" i="9"/>
  <c r="D33" i="9"/>
  <c r="F33" i="9" s="1"/>
  <c r="G33" i="9" s="1"/>
  <c r="C34" i="9"/>
  <c r="P15" i="10"/>
  <c r="H15" i="10" s="1"/>
  <c r="O15" i="10"/>
  <c r="D15" i="10" s="1"/>
  <c r="G36" i="10"/>
  <c r="P79" i="10"/>
  <c r="Q79" i="10" s="1"/>
  <c r="R79" i="10" s="1"/>
  <c r="G51" i="10"/>
  <c r="G64" i="10"/>
  <c r="Q67" i="7"/>
  <c r="P68" i="7"/>
  <c r="B8" i="10"/>
  <c r="H8" i="10"/>
  <c r="D8" i="10"/>
  <c r="F8" i="10"/>
  <c r="F16" i="10"/>
  <c r="B16" i="10"/>
  <c r="H16" i="10"/>
  <c r="D45" i="10" l="1"/>
  <c r="D30" i="10"/>
  <c r="D58" i="10"/>
  <c r="D47" i="10"/>
  <c r="D60" i="10"/>
  <c r="D32" i="10"/>
  <c r="D63" i="10"/>
  <c r="D35" i="10"/>
  <c r="D50" i="10"/>
  <c r="H47" i="10"/>
  <c r="H32" i="10"/>
  <c r="H60" i="10"/>
  <c r="D64" i="10"/>
  <c r="D51" i="10"/>
  <c r="D36" i="10"/>
  <c r="D33" i="10"/>
  <c r="D61" i="10"/>
  <c r="D48" i="10"/>
  <c r="D34" i="10"/>
  <c r="D49" i="10"/>
  <c r="D62" i="10"/>
  <c r="H61" i="10"/>
  <c r="H33" i="10"/>
  <c r="H48" i="10"/>
  <c r="H49" i="10"/>
  <c r="H34" i="10"/>
  <c r="H62" i="10"/>
  <c r="H28" i="10"/>
  <c r="H43" i="10"/>
  <c r="H56" i="10"/>
  <c r="D43" i="10"/>
  <c r="D28" i="10"/>
  <c r="D56" i="10"/>
  <c r="D31" i="10"/>
  <c r="D59" i="10"/>
  <c r="D46" i="10"/>
  <c r="C116" i="9"/>
  <c r="E115" i="9"/>
  <c r="D115" i="9"/>
  <c r="F115" i="9" s="1"/>
  <c r="G115" i="9" s="1"/>
  <c r="H115" i="9"/>
  <c r="I115" i="9"/>
  <c r="F57" i="10"/>
  <c r="F44" i="10"/>
  <c r="I10" i="10"/>
  <c r="F29" i="10"/>
  <c r="L72" i="10"/>
  <c r="M72" i="10" s="1"/>
  <c r="N72" i="10" s="1"/>
  <c r="E68" i="7"/>
  <c r="D69" i="7"/>
  <c r="H59" i="10"/>
  <c r="H46" i="10"/>
  <c r="H31" i="10"/>
  <c r="O68" i="7"/>
  <c r="N69" i="7"/>
  <c r="F31" i="10"/>
  <c r="L74" i="10"/>
  <c r="M74" i="10" s="1"/>
  <c r="N74" i="10" s="1"/>
  <c r="F59" i="10"/>
  <c r="I12" i="10"/>
  <c r="F46" i="10"/>
  <c r="B59" i="10"/>
  <c r="D74" i="10"/>
  <c r="E74" i="10" s="1"/>
  <c r="F74" i="10" s="1"/>
  <c r="B46" i="10"/>
  <c r="B31" i="10"/>
  <c r="E12" i="10"/>
  <c r="F69" i="7"/>
  <c r="G68" i="7"/>
  <c r="M68" i="7"/>
  <c r="L69" i="7"/>
  <c r="F42" i="10"/>
  <c r="I8" i="10"/>
  <c r="F27" i="10"/>
  <c r="L70" i="10"/>
  <c r="M70" i="10" s="1"/>
  <c r="N70" i="10" s="1"/>
  <c r="F55" i="10"/>
  <c r="E34" i="9"/>
  <c r="D34" i="9"/>
  <c r="I34" i="9"/>
  <c r="H34" i="9"/>
  <c r="C35" i="9"/>
  <c r="F48" i="10"/>
  <c r="I14" i="10"/>
  <c r="F33" i="10"/>
  <c r="F61" i="10"/>
  <c r="L76" i="10"/>
  <c r="M76" i="10" s="1"/>
  <c r="N76" i="10" s="1"/>
  <c r="W68" i="7"/>
  <c r="V69" i="7"/>
  <c r="U68" i="7"/>
  <c r="T69" i="7"/>
  <c r="C75" i="9"/>
  <c r="H74" i="9"/>
  <c r="E74" i="9"/>
  <c r="D74" i="9"/>
  <c r="I74" i="9"/>
  <c r="Y68" i="7"/>
  <c r="X69" i="7"/>
  <c r="H35" i="10"/>
  <c r="H63" i="10"/>
  <c r="H50" i="10"/>
  <c r="I68" i="7"/>
  <c r="H69" i="7"/>
  <c r="F63" i="10"/>
  <c r="F50" i="10"/>
  <c r="F35" i="10"/>
  <c r="I16" i="10"/>
  <c r="L78" i="10"/>
  <c r="M78" i="10" s="1"/>
  <c r="N78" i="10" s="1"/>
  <c r="F114" i="9"/>
  <c r="G114" i="9" s="1"/>
  <c r="J114" i="9" s="1"/>
  <c r="K114" i="9" s="1"/>
  <c r="D55" i="10"/>
  <c r="D27" i="10"/>
  <c r="D42" i="10"/>
  <c r="J33" i="9"/>
  <c r="K33" i="9" s="1"/>
  <c r="H42" i="10"/>
  <c r="H55" i="10"/>
  <c r="H27" i="10"/>
  <c r="R69" i="7"/>
  <c r="S68" i="7"/>
  <c r="B27" i="10"/>
  <c r="B55" i="10"/>
  <c r="D70" i="10"/>
  <c r="E70" i="10" s="1"/>
  <c r="F70" i="10" s="1"/>
  <c r="E8" i="10"/>
  <c r="B42" i="10"/>
  <c r="B33" i="10"/>
  <c r="B61" i="10"/>
  <c r="E14" i="10"/>
  <c r="B48" i="10"/>
  <c r="D76" i="10"/>
  <c r="E76" i="10" s="1"/>
  <c r="F76" i="10" s="1"/>
  <c r="F155" i="9"/>
  <c r="G155" i="9" s="1"/>
  <c r="J155" i="9" s="1"/>
  <c r="K155" i="9" s="1"/>
  <c r="F73" i="9"/>
  <c r="G73" i="9" s="1"/>
  <c r="J73" i="9" s="1"/>
  <c r="K73" i="9" s="1"/>
  <c r="K68" i="7"/>
  <c r="J69" i="7"/>
  <c r="F51" i="10"/>
  <c r="I17" i="10"/>
  <c r="L79" i="10"/>
  <c r="M79" i="10" s="1"/>
  <c r="N79" i="10" s="1"/>
  <c r="F36" i="10"/>
  <c r="F64" i="10"/>
  <c r="B30" i="10"/>
  <c r="D73" i="10"/>
  <c r="E73" i="10" s="1"/>
  <c r="F73" i="10" s="1"/>
  <c r="B58" i="10"/>
  <c r="B45" i="10"/>
  <c r="E11" i="10"/>
  <c r="B36" i="10"/>
  <c r="B64" i="10"/>
  <c r="D79" i="10"/>
  <c r="E79" i="10" s="1"/>
  <c r="F79" i="10" s="1"/>
  <c r="E17" i="10"/>
  <c r="B51" i="10"/>
  <c r="F45" i="10"/>
  <c r="I11" i="10"/>
  <c r="F30" i="10"/>
  <c r="L73" i="10"/>
  <c r="M73" i="10" s="1"/>
  <c r="N73" i="10" s="1"/>
  <c r="F58" i="10"/>
  <c r="C68" i="7"/>
  <c r="B69" i="7"/>
  <c r="H51" i="10"/>
  <c r="H36" i="10"/>
  <c r="H64" i="10"/>
  <c r="B47" i="10"/>
  <c r="E13" i="10"/>
  <c r="B32" i="10"/>
  <c r="D75" i="10"/>
  <c r="E75" i="10" s="1"/>
  <c r="F75" i="10" s="1"/>
  <c r="B60" i="10"/>
  <c r="B50" i="10"/>
  <c r="E16" i="10"/>
  <c r="B35" i="10"/>
  <c r="B63" i="10"/>
  <c r="D78" i="10"/>
  <c r="E78" i="10" s="1"/>
  <c r="F78" i="10" s="1"/>
  <c r="Q68" i="7"/>
  <c r="P69" i="7"/>
  <c r="B62" i="10"/>
  <c r="B49" i="10"/>
  <c r="E15" i="10"/>
  <c r="D77" i="10"/>
  <c r="E77" i="10" s="1"/>
  <c r="F77" i="10" s="1"/>
  <c r="B34" i="10"/>
  <c r="E156" i="9"/>
  <c r="D156" i="9"/>
  <c r="F156" i="9" s="1"/>
  <c r="G156" i="9" s="1"/>
  <c r="C157" i="9"/>
  <c r="I156" i="9"/>
  <c r="H156" i="9"/>
  <c r="L75" i="10"/>
  <c r="M75" i="10" s="1"/>
  <c r="N75" i="10" s="1"/>
  <c r="F60" i="10"/>
  <c r="F47" i="10"/>
  <c r="I13" i="10"/>
  <c r="F32" i="10"/>
  <c r="F34" i="10"/>
  <c r="F62" i="10"/>
  <c r="I15" i="10"/>
  <c r="L77" i="10"/>
  <c r="M77" i="10" s="1"/>
  <c r="N77" i="10" s="1"/>
  <c r="F49" i="10"/>
  <c r="D57" i="10"/>
  <c r="D29" i="10"/>
  <c r="D44" i="10"/>
  <c r="H30" i="10"/>
  <c r="H58" i="10"/>
  <c r="H45" i="10"/>
  <c r="B44" i="10"/>
  <c r="E10" i="10"/>
  <c r="B29" i="10"/>
  <c r="D72" i="10"/>
  <c r="E72" i="10" s="1"/>
  <c r="F72" i="10" s="1"/>
  <c r="B57" i="10"/>
  <c r="B56" i="10"/>
  <c r="B43" i="10"/>
  <c r="E9" i="10"/>
  <c r="D71" i="10"/>
  <c r="E71" i="10" s="1"/>
  <c r="F71" i="10" s="1"/>
  <c r="B28" i="10"/>
  <c r="H44" i="10"/>
  <c r="H29" i="10"/>
  <c r="H57" i="10"/>
  <c r="F28" i="10"/>
  <c r="F56" i="10"/>
  <c r="F43" i="10"/>
  <c r="I9" i="10"/>
  <c r="L71" i="10"/>
  <c r="M71" i="10" s="1"/>
  <c r="N71" i="10" s="1"/>
  <c r="E69" i="7" l="1"/>
  <c r="D70" i="7"/>
  <c r="I32" i="10"/>
  <c r="I60" i="10"/>
  <c r="I47" i="10"/>
  <c r="E60" i="10"/>
  <c r="E47" i="10"/>
  <c r="E32" i="10"/>
  <c r="I58" i="10"/>
  <c r="I45" i="10"/>
  <c r="I30" i="10"/>
  <c r="V70" i="7"/>
  <c r="W69" i="7"/>
  <c r="Q69" i="7"/>
  <c r="P70" i="7"/>
  <c r="I64" i="10"/>
  <c r="I51" i="10"/>
  <c r="I36" i="10"/>
  <c r="Y69" i="7"/>
  <c r="X70" i="7"/>
  <c r="I55" i="10"/>
  <c r="I42" i="10"/>
  <c r="I27" i="10"/>
  <c r="I46" i="10"/>
  <c r="I31" i="10"/>
  <c r="I59" i="10"/>
  <c r="E51" i="10"/>
  <c r="E64" i="10"/>
  <c r="E36" i="10"/>
  <c r="I29" i="10"/>
  <c r="I44" i="10"/>
  <c r="I57" i="10"/>
  <c r="I61" i="10"/>
  <c r="I48" i="10"/>
  <c r="I33" i="10"/>
  <c r="M69" i="7"/>
  <c r="L70" i="7"/>
  <c r="E42" i="10"/>
  <c r="E27" i="10"/>
  <c r="E55" i="10"/>
  <c r="C158" i="9"/>
  <c r="I157" i="9"/>
  <c r="E157" i="9"/>
  <c r="D157" i="9"/>
  <c r="H157" i="9"/>
  <c r="I35" i="10"/>
  <c r="I63" i="10"/>
  <c r="I50" i="10"/>
  <c r="F74" i="9"/>
  <c r="G74" i="9" s="1"/>
  <c r="J74" i="9" s="1"/>
  <c r="K74" i="9" s="1"/>
  <c r="E63" i="10"/>
  <c r="E35" i="10"/>
  <c r="E50" i="10"/>
  <c r="C69" i="7"/>
  <c r="B70" i="7"/>
  <c r="E45" i="10"/>
  <c r="E58" i="10"/>
  <c r="E30" i="10"/>
  <c r="E35" i="9"/>
  <c r="I35" i="9"/>
  <c r="H35" i="9"/>
  <c r="D35" i="9"/>
  <c r="O69" i="7"/>
  <c r="N70" i="7"/>
  <c r="I43" i="10"/>
  <c r="I28" i="10"/>
  <c r="I56" i="10"/>
  <c r="J156" i="9"/>
  <c r="K156" i="9" s="1"/>
  <c r="I49" i="10"/>
  <c r="I62" i="10"/>
  <c r="I34" i="10"/>
  <c r="S69" i="7"/>
  <c r="R70" i="7"/>
  <c r="F70" i="7"/>
  <c r="G69" i="7"/>
  <c r="D75" i="9"/>
  <c r="I75" i="9"/>
  <c r="H75" i="9"/>
  <c r="C76" i="9"/>
  <c r="E75" i="9"/>
  <c r="E31" i="10"/>
  <c r="E59" i="10"/>
  <c r="E46" i="10"/>
  <c r="J115" i="9"/>
  <c r="K115" i="9" s="1"/>
  <c r="E57" i="10"/>
  <c r="E44" i="10"/>
  <c r="E29" i="10"/>
  <c r="I69" i="7"/>
  <c r="H70" i="7"/>
  <c r="T70" i="7"/>
  <c r="U69" i="7"/>
  <c r="F34" i="9"/>
  <c r="G34" i="9" s="1"/>
  <c r="J34" i="9" s="1"/>
  <c r="K34" i="9" s="1"/>
  <c r="E28" i="10"/>
  <c r="E56" i="10"/>
  <c r="E43" i="10"/>
  <c r="J70" i="7"/>
  <c r="K69" i="7"/>
  <c r="E34" i="10"/>
  <c r="E62" i="10"/>
  <c r="E49" i="10"/>
  <c r="E48" i="10"/>
  <c r="E33" i="10"/>
  <c r="E61" i="10"/>
  <c r="H116" i="9"/>
  <c r="D116" i="9"/>
  <c r="C117" i="9"/>
  <c r="E116" i="9"/>
  <c r="I116" i="9"/>
  <c r="F157" i="9" l="1"/>
  <c r="G157" i="9" s="1"/>
  <c r="J157" i="9" s="1"/>
  <c r="K157" i="9" s="1"/>
  <c r="Y70" i="7"/>
  <c r="X71" i="7"/>
  <c r="F116" i="9"/>
  <c r="G116" i="9" s="1"/>
  <c r="J116" i="9" s="1"/>
  <c r="K116" i="9" s="1"/>
  <c r="E117" i="9"/>
  <c r="D117" i="9"/>
  <c r="F117" i="9" s="1"/>
  <c r="G117" i="9" s="1"/>
  <c r="I117" i="9"/>
  <c r="H117" i="9"/>
  <c r="H71" i="7"/>
  <c r="I70" i="7"/>
  <c r="O70" i="7"/>
  <c r="N71" i="7"/>
  <c r="Q70" i="7"/>
  <c r="P71" i="7"/>
  <c r="M70" i="7"/>
  <c r="L71" i="7"/>
  <c r="G70" i="7"/>
  <c r="F71" i="7"/>
  <c r="F35" i="9"/>
  <c r="G35" i="9" s="1"/>
  <c r="J35" i="9" s="1"/>
  <c r="E70" i="7"/>
  <c r="D71" i="7"/>
  <c r="E76" i="9"/>
  <c r="D76" i="9"/>
  <c r="H76" i="9"/>
  <c r="I76" i="9"/>
  <c r="C70" i="7"/>
  <c r="B71" i="7"/>
  <c r="T71" i="7"/>
  <c r="U70" i="7"/>
  <c r="D158" i="9"/>
  <c r="I158" i="9"/>
  <c r="H158" i="9"/>
  <c r="E158" i="9"/>
  <c r="F75" i="9"/>
  <c r="G75" i="9" s="1"/>
  <c r="J75" i="9" s="1"/>
  <c r="K75" i="9" s="1"/>
  <c r="S70" i="7"/>
  <c r="R71" i="7"/>
  <c r="K70" i="7"/>
  <c r="J71" i="7"/>
  <c r="V71" i="7"/>
  <c r="W70" i="7"/>
  <c r="H72" i="7" l="1"/>
  <c r="I71" i="7"/>
  <c r="B38" i="9"/>
  <c r="B40" i="9" s="1"/>
  <c r="K35" i="9"/>
  <c r="B39" i="9" s="1"/>
  <c r="B41" i="9" s="1"/>
  <c r="B42" i="9" s="1"/>
  <c r="B43" i="9" s="1"/>
  <c r="B45" i="9" s="1"/>
  <c r="F158" i="9"/>
  <c r="G158" i="9" s="1"/>
  <c r="J158" i="9" s="1"/>
  <c r="T72" i="7"/>
  <c r="U71" i="7"/>
  <c r="C71" i="7"/>
  <c r="B72" i="7"/>
  <c r="Q71" i="7"/>
  <c r="P72" i="7"/>
  <c r="J117" i="9"/>
  <c r="M71" i="7"/>
  <c r="L72" i="7"/>
  <c r="J72" i="7"/>
  <c r="K71" i="7"/>
  <c r="S71" i="7"/>
  <c r="R72" i="7"/>
  <c r="E71" i="7"/>
  <c r="D72" i="7"/>
  <c r="G71" i="7"/>
  <c r="F72" i="7"/>
  <c r="V72" i="7"/>
  <c r="W71" i="7"/>
  <c r="Y71" i="7"/>
  <c r="X72" i="7"/>
  <c r="O71" i="7"/>
  <c r="N72" i="7"/>
  <c r="F76" i="9"/>
  <c r="G76" i="9" s="1"/>
  <c r="J76" i="9" s="1"/>
  <c r="Q72" i="7" l="1"/>
  <c r="P73" i="7"/>
  <c r="E72" i="7"/>
  <c r="D73" i="7"/>
  <c r="U72" i="7"/>
  <c r="T73" i="7"/>
  <c r="X73" i="7"/>
  <c r="Y72" i="7"/>
  <c r="G72" i="7"/>
  <c r="F73" i="7"/>
  <c r="K76" i="9"/>
  <c r="B80" i="9" s="1"/>
  <c r="B79" i="9"/>
  <c r="B81" i="9" s="1"/>
  <c r="O72" i="7"/>
  <c r="N73" i="7"/>
  <c r="K158" i="9"/>
  <c r="B162" i="9" s="1"/>
  <c r="B161" i="9"/>
  <c r="B163" i="9" s="1"/>
  <c r="M72" i="7"/>
  <c r="L73" i="7"/>
  <c r="I72" i="7"/>
  <c r="H73" i="7"/>
  <c r="W72" i="7"/>
  <c r="V73" i="7"/>
  <c r="C72" i="7"/>
  <c r="B73" i="7"/>
  <c r="S72" i="7"/>
  <c r="R73" i="7"/>
  <c r="J73" i="7"/>
  <c r="K72" i="7"/>
  <c r="B120" i="9"/>
  <c r="B122" i="9" s="1"/>
  <c r="K117" i="9"/>
  <c r="B121" i="9" s="1"/>
  <c r="B123" i="9" s="1"/>
  <c r="B124" i="9" s="1"/>
  <c r="B125" i="9" s="1"/>
  <c r="B127" i="9" s="1"/>
  <c r="X74" i="7" l="1"/>
  <c r="Y73" i="7"/>
  <c r="B82" i="9"/>
  <c r="B83" i="9" s="1"/>
  <c r="B84" i="9" s="1"/>
  <c r="B86" i="9" s="1"/>
  <c r="W73" i="7"/>
  <c r="V74" i="7"/>
  <c r="I73" i="7"/>
  <c r="H74" i="7"/>
  <c r="C73" i="7"/>
  <c r="B74" i="7"/>
  <c r="F74" i="7"/>
  <c r="G73" i="7"/>
  <c r="U73" i="7"/>
  <c r="T74" i="7"/>
  <c r="B164" i="9"/>
  <c r="B165" i="9" s="1"/>
  <c r="B166" i="9" s="1"/>
  <c r="B168" i="9" s="1"/>
  <c r="L74" i="7"/>
  <c r="M73" i="7"/>
  <c r="K73" i="7"/>
  <c r="J74" i="7"/>
  <c r="R74" i="7"/>
  <c r="S73" i="7"/>
  <c r="O73" i="7"/>
  <c r="N74" i="7"/>
  <c r="Q73" i="7"/>
  <c r="P74" i="7"/>
  <c r="E73" i="7"/>
  <c r="D74" i="7"/>
  <c r="Q74" i="7" l="1"/>
  <c r="P75" i="7"/>
  <c r="O74" i="7"/>
  <c r="N75" i="7"/>
  <c r="I74" i="7"/>
  <c r="H75" i="7"/>
  <c r="W74" i="7"/>
  <c r="V75" i="7"/>
  <c r="K74" i="7"/>
  <c r="J75" i="7"/>
  <c r="G74" i="7"/>
  <c r="F75" i="7"/>
  <c r="C74" i="7"/>
  <c r="B75" i="7"/>
  <c r="S74" i="7"/>
  <c r="R75" i="7"/>
  <c r="L75" i="7"/>
  <c r="M74" i="7"/>
  <c r="E74" i="7"/>
  <c r="D75" i="7"/>
  <c r="U74" i="7"/>
  <c r="T75" i="7"/>
  <c r="Y74" i="7"/>
  <c r="X75" i="7"/>
  <c r="G75" i="7" l="1"/>
  <c r="F76" i="7"/>
  <c r="K75" i="7"/>
  <c r="J76" i="7"/>
  <c r="W75" i="7"/>
  <c r="V76" i="7"/>
  <c r="S75" i="7"/>
  <c r="R76" i="7"/>
  <c r="U75" i="7"/>
  <c r="T76" i="7"/>
  <c r="D76" i="7"/>
  <c r="E75" i="7"/>
  <c r="I75" i="7"/>
  <c r="H76" i="7"/>
  <c r="P76" i="7"/>
  <c r="Q75" i="7"/>
  <c r="Y75" i="7"/>
  <c r="X76" i="7"/>
  <c r="M75" i="7"/>
  <c r="L76" i="7"/>
  <c r="N76" i="7"/>
  <c r="O75" i="7"/>
  <c r="C75" i="7"/>
  <c r="B76" i="7"/>
  <c r="E76" i="7" l="1"/>
  <c r="D77" i="7"/>
  <c r="U76" i="7"/>
  <c r="T77" i="7"/>
  <c r="N77" i="7"/>
  <c r="O76" i="7"/>
  <c r="S76" i="7"/>
  <c r="R77" i="7"/>
  <c r="Y76" i="7"/>
  <c r="X77" i="7"/>
  <c r="K76" i="7"/>
  <c r="J77" i="7"/>
  <c r="B77" i="7"/>
  <c r="C76" i="7"/>
  <c r="M76" i="7"/>
  <c r="L77" i="7"/>
  <c r="W76" i="7"/>
  <c r="V77" i="7"/>
  <c r="P77" i="7"/>
  <c r="Q76" i="7"/>
  <c r="I76" i="7"/>
  <c r="H77" i="7"/>
  <c r="G76" i="7"/>
  <c r="F77" i="7"/>
  <c r="K77" i="7" l="1"/>
  <c r="J78" i="7"/>
  <c r="G77" i="7"/>
  <c r="F78" i="7"/>
  <c r="Y77" i="7"/>
  <c r="X78" i="7"/>
  <c r="M77" i="7"/>
  <c r="L78" i="7"/>
  <c r="I77" i="7"/>
  <c r="H78" i="7"/>
  <c r="S77" i="7"/>
  <c r="R78" i="7"/>
  <c r="W77" i="7"/>
  <c r="V78" i="7"/>
  <c r="N78" i="7"/>
  <c r="O77" i="7"/>
  <c r="D78" i="7"/>
  <c r="E77" i="7"/>
  <c r="P78" i="7"/>
  <c r="Q77" i="7"/>
  <c r="U77" i="7"/>
  <c r="T78" i="7"/>
  <c r="B78" i="7"/>
  <c r="C77" i="7"/>
  <c r="U78" i="7" l="1"/>
  <c r="T79" i="7"/>
  <c r="I78" i="7"/>
  <c r="H79" i="7"/>
  <c r="S78" i="7"/>
  <c r="R79" i="7"/>
  <c r="C78" i="7"/>
  <c r="B79" i="7"/>
  <c r="M78" i="7"/>
  <c r="L79" i="7"/>
  <c r="Q78" i="7"/>
  <c r="P79" i="7"/>
  <c r="Y78" i="7"/>
  <c r="X79" i="7"/>
  <c r="D79" i="7"/>
  <c r="E78" i="7"/>
  <c r="G78" i="7"/>
  <c r="F79" i="7"/>
  <c r="O78" i="7"/>
  <c r="N79" i="7"/>
  <c r="W78" i="7"/>
  <c r="V79" i="7"/>
  <c r="K78" i="7"/>
  <c r="J79" i="7"/>
  <c r="Q79" i="7" l="1"/>
  <c r="P80" i="7"/>
  <c r="G79" i="7"/>
  <c r="F80" i="7"/>
  <c r="L80" i="7"/>
  <c r="M79" i="7"/>
  <c r="O79" i="7"/>
  <c r="N80" i="7"/>
  <c r="I79" i="7"/>
  <c r="H80" i="7"/>
  <c r="U79" i="7"/>
  <c r="T80" i="7"/>
  <c r="K79" i="7"/>
  <c r="J80" i="7"/>
  <c r="W79" i="7"/>
  <c r="V80" i="7"/>
  <c r="C79" i="7"/>
  <c r="B80" i="7"/>
  <c r="R80" i="7"/>
  <c r="S79" i="7"/>
  <c r="D80" i="7"/>
  <c r="E79" i="7"/>
  <c r="X80" i="7"/>
  <c r="Y79" i="7"/>
  <c r="U80" i="7" l="1"/>
  <c r="T81" i="7"/>
  <c r="I80" i="7"/>
  <c r="H81" i="7"/>
  <c r="R81" i="7"/>
  <c r="S80" i="7"/>
  <c r="C80" i="7"/>
  <c r="B81" i="7"/>
  <c r="Y80" i="7"/>
  <c r="X81" i="7"/>
  <c r="E80" i="7"/>
  <c r="D81" i="7"/>
  <c r="O80" i="7"/>
  <c r="N81" i="7"/>
  <c r="M80" i="7"/>
  <c r="L81" i="7"/>
  <c r="W80" i="7"/>
  <c r="V81" i="7"/>
  <c r="F81" i="7"/>
  <c r="G80" i="7"/>
  <c r="K80" i="7"/>
  <c r="J81" i="7"/>
  <c r="Q80" i="7"/>
  <c r="P81" i="7"/>
  <c r="J82" i="7" l="1"/>
  <c r="K81" i="7"/>
  <c r="Q81" i="7"/>
  <c r="P82" i="7"/>
  <c r="E81" i="7"/>
  <c r="D82" i="7"/>
  <c r="Y81" i="7"/>
  <c r="X82" i="7"/>
  <c r="C81" i="7"/>
  <c r="B82" i="7"/>
  <c r="F82" i="7"/>
  <c r="G81" i="7"/>
  <c r="V82" i="7"/>
  <c r="W81" i="7"/>
  <c r="S81" i="7"/>
  <c r="R82" i="7"/>
  <c r="M81" i="7"/>
  <c r="L82" i="7"/>
  <c r="I81" i="7"/>
  <c r="H82" i="7"/>
  <c r="O81" i="7"/>
  <c r="N82" i="7"/>
  <c r="T82" i="7"/>
  <c r="U81" i="7"/>
  <c r="M82" i="7" l="1"/>
  <c r="L83" i="7"/>
  <c r="G82" i="7"/>
  <c r="F83" i="7"/>
  <c r="C82" i="7"/>
  <c r="B83" i="7"/>
  <c r="Y82" i="7"/>
  <c r="X83" i="7"/>
  <c r="E82" i="7"/>
  <c r="D83" i="7"/>
  <c r="Q82" i="7"/>
  <c r="P83" i="7"/>
  <c r="T83" i="7"/>
  <c r="U82" i="7"/>
  <c r="O82" i="7"/>
  <c r="N83" i="7"/>
  <c r="H83" i="7"/>
  <c r="I82" i="7"/>
  <c r="S82" i="7"/>
  <c r="R83" i="7"/>
  <c r="V83" i="7"/>
  <c r="W82" i="7"/>
  <c r="K82" i="7"/>
  <c r="J83" i="7"/>
  <c r="C83" i="7" l="1"/>
  <c r="B84" i="7"/>
  <c r="Q83" i="7"/>
  <c r="P84" i="7"/>
  <c r="V84" i="7"/>
  <c r="W83" i="7"/>
  <c r="Y83" i="7"/>
  <c r="X84" i="7"/>
  <c r="H84" i="7"/>
  <c r="I83" i="7"/>
  <c r="E83" i="7"/>
  <c r="D84" i="7"/>
  <c r="G83" i="7"/>
  <c r="F84" i="7"/>
  <c r="M83" i="7"/>
  <c r="L84" i="7"/>
  <c r="J84" i="7"/>
  <c r="K83" i="7"/>
  <c r="S83" i="7"/>
  <c r="R84" i="7"/>
  <c r="O83" i="7"/>
  <c r="N84" i="7"/>
  <c r="T84" i="7"/>
  <c r="U83" i="7"/>
  <c r="U84" i="7" l="1"/>
  <c r="T85" i="7"/>
  <c r="X85" i="7"/>
  <c r="Y84" i="7"/>
  <c r="I84" i="7"/>
  <c r="H85" i="7"/>
  <c r="W84" i="7"/>
  <c r="V85" i="7"/>
  <c r="E84" i="7"/>
  <c r="D85" i="7"/>
  <c r="O84" i="7"/>
  <c r="N85" i="7"/>
  <c r="S84" i="7"/>
  <c r="R85" i="7"/>
  <c r="J85" i="7"/>
  <c r="K84" i="7"/>
  <c r="M84" i="7"/>
  <c r="L85" i="7"/>
  <c r="Q84" i="7"/>
  <c r="P85" i="7"/>
  <c r="G84" i="7"/>
  <c r="F85" i="7"/>
  <c r="C84" i="7"/>
  <c r="B85" i="7"/>
  <c r="O85" i="7" l="1"/>
  <c r="N86" i="7"/>
  <c r="W85" i="7"/>
  <c r="V86" i="7"/>
  <c r="F86" i="7"/>
  <c r="G85" i="7"/>
  <c r="E85" i="7"/>
  <c r="D86" i="7"/>
  <c r="Q85" i="7"/>
  <c r="P86" i="7"/>
  <c r="I85" i="7"/>
  <c r="H86" i="7"/>
  <c r="K85" i="7"/>
  <c r="J86" i="7"/>
  <c r="R86" i="7"/>
  <c r="S85" i="7"/>
  <c r="U85" i="7"/>
  <c r="T86" i="7"/>
  <c r="C85" i="7"/>
  <c r="B86" i="7"/>
  <c r="L86" i="7"/>
  <c r="M85" i="7"/>
  <c r="X86" i="7"/>
  <c r="Y85" i="7"/>
  <c r="I86" i="7" l="1"/>
  <c r="H87" i="7"/>
  <c r="L87" i="7"/>
  <c r="M86" i="7"/>
  <c r="C86" i="7"/>
  <c r="B87" i="7"/>
  <c r="U86" i="7"/>
  <c r="T87" i="7"/>
  <c r="W86" i="7"/>
  <c r="V87" i="7"/>
  <c r="K86" i="7"/>
  <c r="J87" i="7"/>
  <c r="Y86" i="7"/>
  <c r="X87" i="7"/>
  <c r="Q86" i="7"/>
  <c r="P87" i="7"/>
  <c r="E86" i="7"/>
  <c r="D87" i="7"/>
  <c r="G86" i="7"/>
  <c r="F87" i="7"/>
  <c r="S86" i="7"/>
  <c r="R87" i="7"/>
  <c r="O86" i="7"/>
  <c r="N87" i="7"/>
  <c r="K87" i="7" l="1"/>
  <c r="J88" i="7"/>
  <c r="S87" i="7"/>
  <c r="R88" i="7"/>
  <c r="G87" i="7"/>
  <c r="F88" i="7"/>
  <c r="N88" i="7"/>
  <c r="O87" i="7"/>
  <c r="U87" i="7"/>
  <c r="T88" i="7"/>
  <c r="C87" i="7"/>
  <c r="B88" i="7"/>
  <c r="W87" i="7"/>
  <c r="V88" i="7"/>
  <c r="D88" i="7"/>
  <c r="E87" i="7"/>
  <c r="P88" i="7"/>
  <c r="Q87" i="7"/>
  <c r="M87" i="7"/>
  <c r="L88" i="7"/>
  <c r="Y87" i="7"/>
  <c r="X88" i="7"/>
  <c r="I87" i="7"/>
  <c r="H88" i="7"/>
  <c r="M88" i="7" l="1"/>
  <c r="L89" i="7"/>
  <c r="N89" i="7"/>
  <c r="O88" i="7"/>
  <c r="E88" i="7"/>
  <c r="D89" i="7"/>
  <c r="I88" i="7"/>
  <c r="H89" i="7"/>
  <c r="Y88" i="7"/>
  <c r="X89" i="7"/>
  <c r="P89" i="7"/>
  <c r="Q88" i="7"/>
  <c r="K88" i="7"/>
  <c r="J89" i="7"/>
  <c r="B89" i="7"/>
  <c r="C88" i="7"/>
  <c r="U88" i="7"/>
  <c r="T89" i="7"/>
  <c r="G88" i="7"/>
  <c r="F89" i="7"/>
  <c r="S88" i="7"/>
  <c r="R89" i="7"/>
  <c r="W88" i="7"/>
  <c r="V89" i="7"/>
  <c r="S89" i="7" l="1"/>
  <c r="R90" i="7"/>
  <c r="P90" i="7"/>
  <c r="Q89" i="7"/>
  <c r="I89" i="7"/>
  <c r="H90" i="7"/>
  <c r="M89" i="7"/>
  <c r="L90" i="7"/>
  <c r="W89" i="7"/>
  <c r="V90" i="7"/>
  <c r="Y89" i="7"/>
  <c r="X90" i="7"/>
  <c r="G89" i="7"/>
  <c r="F90" i="7"/>
  <c r="U89" i="7"/>
  <c r="T90" i="7"/>
  <c r="D90" i="7"/>
  <c r="E89" i="7"/>
  <c r="B90" i="7"/>
  <c r="C89" i="7"/>
  <c r="N90" i="7"/>
  <c r="O89" i="7"/>
  <c r="K89" i="7"/>
  <c r="J90" i="7"/>
  <c r="W90" i="7" l="1"/>
  <c r="V91" i="7"/>
  <c r="C90" i="7"/>
  <c r="B91" i="7"/>
  <c r="K90" i="7"/>
  <c r="J91" i="7"/>
  <c r="O90" i="7"/>
  <c r="N91" i="7"/>
  <c r="D91" i="7"/>
  <c r="E90" i="7"/>
  <c r="U90" i="7"/>
  <c r="T91" i="7"/>
  <c r="S90" i="7"/>
  <c r="R91" i="7"/>
  <c r="Y90" i="7"/>
  <c r="X91" i="7"/>
  <c r="M90" i="7"/>
  <c r="L91" i="7"/>
  <c r="I90" i="7"/>
  <c r="H91" i="7"/>
  <c r="Q90" i="7"/>
  <c r="P91" i="7"/>
  <c r="G90" i="7"/>
  <c r="F91" i="7"/>
  <c r="U91" i="7" l="1"/>
  <c r="T92" i="7"/>
  <c r="O91" i="7"/>
  <c r="N92" i="7"/>
  <c r="I91" i="7"/>
  <c r="H92" i="7"/>
  <c r="D92" i="7"/>
  <c r="E91" i="7"/>
  <c r="L92" i="7"/>
  <c r="M91" i="7"/>
  <c r="X92" i="7"/>
  <c r="Y91" i="7"/>
  <c r="R92" i="7"/>
  <c r="S91" i="7"/>
  <c r="W91" i="7"/>
  <c r="V92" i="7"/>
  <c r="G91" i="7"/>
  <c r="F92" i="7"/>
  <c r="Q91" i="7"/>
  <c r="P92" i="7"/>
  <c r="K91" i="7"/>
  <c r="J92" i="7"/>
  <c r="C91" i="7"/>
  <c r="B92" i="7"/>
  <c r="M92" i="7" l="1"/>
  <c r="L93" i="7"/>
  <c r="F93" i="7"/>
  <c r="G92" i="7"/>
  <c r="K92" i="7"/>
  <c r="J93" i="7"/>
  <c r="E92" i="7"/>
  <c r="D93" i="7"/>
  <c r="O92" i="7"/>
  <c r="N93" i="7"/>
  <c r="U92" i="7"/>
  <c r="T93" i="7"/>
  <c r="C92" i="7"/>
  <c r="B93" i="7"/>
  <c r="Y92" i="7"/>
  <c r="X93" i="7"/>
  <c r="Q92" i="7"/>
  <c r="P93" i="7"/>
  <c r="I92" i="7"/>
  <c r="H93" i="7"/>
  <c r="W92" i="7"/>
  <c r="V93" i="7"/>
  <c r="R93" i="7"/>
  <c r="S92" i="7"/>
  <c r="T94" i="7" l="1"/>
  <c r="U93" i="7"/>
  <c r="V94" i="7"/>
  <c r="W93" i="7"/>
  <c r="J94" i="7"/>
  <c r="K93" i="7"/>
  <c r="Y93" i="7"/>
  <c r="X94" i="7"/>
  <c r="F94" i="7"/>
  <c r="G93" i="7"/>
  <c r="S93" i="7"/>
  <c r="R94" i="7"/>
  <c r="O93" i="7"/>
  <c r="N94" i="7"/>
  <c r="I93" i="7"/>
  <c r="H94" i="7"/>
  <c r="M93" i="7"/>
  <c r="L94" i="7"/>
  <c r="E93" i="7"/>
  <c r="D94" i="7"/>
  <c r="Q93" i="7"/>
  <c r="P94" i="7"/>
  <c r="C93" i="7"/>
  <c r="B94" i="7"/>
  <c r="C94" i="7" l="1"/>
  <c r="B95" i="7"/>
  <c r="Q94" i="7"/>
  <c r="P95" i="7"/>
  <c r="E94" i="7"/>
  <c r="D95" i="7"/>
  <c r="S94" i="7"/>
  <c r="R95" i="7"/>
  <c r="G94" i="7"/>
  <c r="F95" i="7"/>
  <c r="Y94" i="7"/>
  <c r="X95" i="7"/>
  <c r="M94" i="7"/>
  <c r="L95" i="7"/>
  <c r="K94" i="7"/>
  <c r="J95" i="7"/>
  <c r="H95" i="7"/>
  <c r="I94" i="7"/>
  <c r="V95" i="7"/>
  <c r="W94" i="7"/>
  <c r="O94" i="7"/>
  <c r="N95" i="7"/>
  <c r="T95" i="7"/>
  <c r="U94" i="7"/>
  <c r="S95" i="7" l="1"/>
  <c r="R96" i="7"/>
  <c r="Y95" i="7"/>
  <c r="X96" i="7"/>
  <c r="G95" i="7"/>
  <c r="F96" i="7"/>
  <c r="E95" i="7"/>
  <c r="D96" i="7"/>
  <c r="J96" i="7"/>
  <c r="K95" i="7"/>
  <c r="T96" i="7"/>
  <c r="U95" i="7"/>
  <c r="O95" i="7"/>
  <c r="N96" i="7"/>
  <c r="V96" i="7"/>
  <c r="W95" i="7"/>
  <c r="H96" i="7"/>
  <c r="I95" i="7"/>
  <c r="Q95" i="7"/>
  <c r="P96" i="7"/>
  <c r="M95" i="7"/>
  <c r="L96" i="7"/>
  <c r="C95" i="7"/>
  <c r="B96" i="7"/>
  <c r="C96" i="7" l="1"/>
  <c r="B97" i="7"/>
  <c r="U96" i="7"/>
  <c r="T97" i="7"/>
  <c r="E96" i="7"/>
  <c r="D97" i="7"/>
  <c r="G96" i="7"/>
  <c r="F97" i="7"/>
  <c r="M96" i="7"/>
  <c r="L97" i="7"/>
  <c r="J97" i="7"/>
  <c r="K96" i="7"/>
  <c r="I96" i="7"/>
  <c r="H97" i="7"/>
  <c r="X97" i="7"/>
  <c r="Y96" i="7"/>
  <c r="S96" i="7"/>
  <c r="R97" i="7"/>
  <c r="Q96" i="7"/>
  <c r="P97" i="7"/>
  <c r="W96" i="7"/>
  <c r="V97" i="7"/>
  <c r="O96" i="7"/>
  <c r="N97" i="7"/>
  <c r="O97" i="7" l="1"/>
  <c r="N98" i="7"/>
  <c r="L98" i="7"/>
  <c r="M97" i="7"/>
  <c r="Q97" i="7"/>
  <c r="P98" i="7"/>
  <c r="K97" i="7"/>
  <c r="J98" i="7"/>
  <c r="W97" i="7"/>
  <c r="V98" i="7"/>
  <c r="F98" i="7"/>
  <c r="G97" i="7"/>
  <c r="R98" i="7"/>
  <c r="S97" i="7"/>
  <c r="E97" i="7"/>
  <c r="D98" i="7"/>
  <c r="U97" i="7"/>
  <c r="T98" i="7"/>
  <c r="X98" i="7"/>
  <c r="Y97" i="7"/>
  <c r="I97" i="7"/>
  <c r="H98" i="7"/>
  <c r="C97" i="7"/>
  <c r="B98" i="7"/>
  <c r="C98" i="7" l="1"/>
  <c r="B99" i="7"/>
  <c r="I98" i="7"/>
  <c r="H99" i="7"/>
  <c r="K98" i="7"/>
  <c r="J99" i="7"/>
  <c r="G98" i="7"/>
  <c r="F99" i="7"/>
  <c r="W98" i="7"/>
  <c r="V99" i="7"/>
  <c r="Y98" i="7"/>
  <c r="X99" i="7"/>
  <c r="U98" i="7"/>
  <c r="T99" i="7"/>
  <c r="Q98" i="7"/>
  <c r="P99" i="7"/>
  <c r="E98" i="7"/>
  <c r="D99" i="7"/>
  <c r="L99" i="7"/>
  <c r="M98" i="7"/>
  <c r="O98" i="7"/>
  <c r="N99" i="7"/>
  <c r="S98" i="7"/>
  <c r="R99" i="7"/>
  <c r="Y99" i="7" l="1"/>
  <c r="X100" i="7"/>
  <c r="N100" i="7"/>
  <c r="O99" i="7"/>
  <c r="G99" i="7"/>
  <c r="F100" i="7"/>
  <c r="S99" i="7"/>
  <c r="R100" i="7"/>
  <c r="W99" i="7"/>
  <c r="V100" i="7"/>
  <c r="M99" i="7"/>
  <c r="L100" i="7"/>
  <c r="D100" i="7"/>
  <c r="E99" i="7"/>
  <c r="K99" i="7"/>
  <c r="J100" i="7"/>
  <c r="P100" i="7"/>
  <c r="Q99" i="7"/>
  <c r="I99" i="7"/>
  <c r="H100" i="7"/>
  <c r="U99" i="7"/>
  <c r="T100" i="7"/>
  <c r="C99" i="7"/>
  <c r="B100" i="7"/>
  <c r="B101" i="7" l="1"/>
  <c r="C100" i="7"/>
  <c r="M100" i="7"/>
  <c r="L101" i="7"/>
  <c r="U100" i="7"/>
  <c r="T101" i="7"/>
  <c r="W100" i="7"/>
  <c r="V101" i="7"/>
  <c r="I100" i="7"/>
  <c r="H101" i="7"/>
  <c r="S100" i="7"/>
  <c r="R101" i="7"/>
  <c r="G100" i="7"/>
  <c r="F101" i="7"/>
  <c r="P101" i="7"/>
  <c r="Q100" i="7"/>
  <c r="K100" i="7"/>
  <c r="J101" i="7"/>
  <c r="N101" i="7"/>
  <c r="O100" i="7"/>
  <c r="Y100" i="7"/>
  <c r="X101" i="7"/>
  <c r="E100" i="7"/>
  <c r="D101" i="7"/>
  <c r="D102" i="7" l="1"/>
  <c r="E101" i="7"/>
  <c r="U101" i="7"/>
  <c r="T102" i="7"/>
  <c r="S101" i="7"/>
  <c r="R102" i="7"/>
  <c r="Y101" i="7"/>
  <c r="X102" i="7"/>
  <c r="W101" i="7"/>
  <c r="V102" i="7"/>
  <c r="K101" i="7"/>
  <c r="J102" i="7"/>
  <c r="P102" i="7"/>
  <c r="Q101" i="7"/>
  <c r="G101" i="7"/>
  <c r="F102" i="7"/>
  <c r="I101" i="7"/>
  <c r="H102" i="7"/>
  <c r="N102" i="7"/>
  <c r="O101" i="7"/>
  <c r="M101" i="7"/>
  <c r="L102" i="7"/>
  <c r="B102" i="7"/>
  <c r="C101" i="7"/>
  <c r="M102" i="7" l="1"/>
  <c r="L103" i="7"/>
  <c r="O102" i="7"/>
  <c r="N103" i="7"/>
  <c r="I102" i="7"/>
  <c r="H103" i="7"/>
  <c r="K102" i="7"/>
  <c r="J103" i="7"/>
  <c r="C102" i="7"/>
  <c r="B103" i="7"/>
  <c r="W102" i="7"/>
  <c r="V103" i="7"/>
  <c r="Y102" i="7"/>
  <c r="X103" i="7"/>
  <c r="S102" i="7"/>
  <c r="R103" i="7"/>
  <c r="G102" i="7"/>
  <c r="F103" i="7"/>
  <c r="U102" i="7"/>
  <c r="T103" i="7"/>
  <c r="Q102" i="7"/>
  <c r="P103" i="7"/>
  <c r="D103" i="7"/>
  <c r="E102" i="7"/>
  <c r="U103" i="7" l="1"/>
  <c r="T104" i="7"/>
  <c r="R104" i="7"/>
  <c r="S103" i="7"/>
  <c r="W103" i="7"/>
  <c r="V104" i="7"/>
  <c r="Q103" i="7"/>
  <c r="P104" i="7"/>
  <c r="G103" i="7"/>
  <c r="F104" i="7"/>
  <c r="O103" i="7"/>
  <c r="N104" i="7"/>
  <c r="X104" i="7"/>
  <c r="Y103" i="7"/>
  <c r="D104" i="7"/>
  <c r="E103" i="7"/>
  <c r="C103" i="7"/>
  <c r="B104" i="7"/>
  <c r="K103" i="7"/>
  <c r="J104" i="7"/>
  <c r="I103" i="7"/>
  <c r="H104" i="7"/>
  <c r="L104" i="7"/>
  <c r="M103" i="7"/>
  <c r="M104" i="7" l="1"/>
  <c r="L105" i="7"/>
  <c r="O104" i="7"/>
  <c r="N105" i="7"/>
  <c r="W104" i="7"/>
  <c r="V105" i="7"/>
  <c r="K104" i="7"/>
  <c r="J105" i="7"/>
  <c r="I104" i="7"/>
  <c r="H105" i="7"/>
  <c r="F105" i="7"/>
  <c r="G104" i="7"/>
  <c r="Q104" i="7"/>
  <c r="P105" i="7"/>
  <c r="R105" i="7"/>
  <c r="S104" i="7"/>
  <c r="C104" i="7"/>
  <c r="B105" i="7"/>
  <c r="E104" i="7"/>
  <c r="D105" i="7"/>
  <c r="U104" i="7"/>
  <c r="T105" i="7"/>
  <c r="Y104" i="7"/>
  <c r="X105" i="7"/>
  <c r="T106" i="7" l="1"/>
  <c r="U105" i="7"/>
  <c r="C105" i="7"/>
  <c r="B106" i="7"/>
  <c r="F106" i="7"/>
  <c r="G105" i="7"/>
  <c r="E105" i="7"/>
  <c r="D106" i="7"/>
  <c r="V106" i="7"/>
  <c r="W105" i="7"/>
  <c r="M105" i="7"/>
  <c r="L106" i="7"/>
  <c r="Y105" i="7"/>
  <c r="X106" i="7"/>
  <c r="I105" i="7"/>
  <c r="H106" i="7"/>
  <c r="J106" i="7"/>
  <c r="K105" i="7"/>
  <c r="O105" i="7"/>
  <c r="N106" i="7"/>
  <c r="S105" i="7"/>
  <c r="R106" i="7"/>
  <c r="Q105" i="7"/>
  <c r="P106" i="7"/>
  <c r="Q106" i="7" l="1"/>
  <c r="P107" i="7"/>
  <c r="M106" i="7"/>
  <c r="L107" i="7"/>
  <c r="S106" i="7"/>
  <c r="R107" i="7"/>
  <c r="V107" i="7"/>
  <c r="W106" i="7"/>
  <c r="O106" i="7"/>
  <c r="N107" i="7"/>
  <c r="E106" i="7"/>
  <c r="D107" i="7"/>
  <c r="K106" i="7"/>
  <c r="J107" i="7"/>
  <c r="G106" i="7"/>
  <c r="F107" i="7"/>
  <c r="H107" i="7"/>
  <c r="I106" i="7"/>
  <c r="C106" i="7"/>
  <c r="B107" i="7"/>
  <c r="Y106" i="7"/>
  <c r="X107" i="7"/>
  <c r="T107" i="7"/>
  <c r="U106" i="7"/>
  <c r="T108" i="7" l="1"/>
  <c r="U107" i="7"/>
  <c r="O107" i="7"/>
  <c r="N108" i="7"/>
  <c r="C107" i="7"/>
  <c r="B108" i="7"/>
  <c r="H108" i="7"/>
  <c r="I107" i="7"/>
  <c r="E107" i="7"/>
  <c r="D108" i="7"/>
  <c r="V108" i="7"/>
  <c r="W107" i="7"/>
  <c r="S107" i="7"/>
  <c r="R108" i="7"/>
  <c r="G107" i="7"/>
  <c r="F108" i="7"/>
  <c r="Q107" i="7"/>
  <c r="P108" i="7"/>
  <c r="Y107" i="7"/>
  <c r="X108" i="7"/>
  <c r="M107" i="7"/>
  <c r="L108" i="7"/>
  <c r="J108" i="7"/>
  <c r="K107" i="7"/>
  <c r="W108" i="7" l="1"/>
  <c r="V109" i="7"/>
  <c r="M108" i="7"/>
  <c r="L109" i="7"/>
  <c r="X109" i="7"/>
  <c r="Y108" i="7"/>
  <c r="Q108" i="7"/>
  <c r="P109" i="7"/>
  <c r="J109" i="7"/>
  <c r="K108" i="7"/>
  <c r="E108" i="7"/>
  <c r="D109" i="7"/>
  <c r="I108" i="7"/>
  <c r="H109" i="7"/>
  <c r="O108" i="7"/>
  <c r="N109" i="7"/>
  <c r="S108" i="7"/>
  <c r="R109" i="7"/>
  <c r="C108" i="7"/>
  <c r="B109" i="7"/>
  <c r="G108" i="7"/>
  <c r="F109" i="7"/>
  <c r="U108" i="7"/>
  <c r="T109" i="7"/>
  <c r="F110" i="7" l="1"/>
  <c r="G109" i="7"/>
  <c r="U109" i="7"/>
  <c r="T110" i="7"/>
  <c r="K109" i="7"/>
  <c r="J110" i="7"/>
  <c r="E109" i="7"/>
  <c r="D110" i="7"/>
  <c r="C109" i="7"/>
  <c r="B110" i="7"/>
  <c r="Q109" i="7"/>
  <c r="P110" i="7"/>
  <c r="R110" i="7"/>
  <c r="S109" i="7"/>
  <c r="X110" i="7"/>
  <c r="Y109" i="7"/>
  <c r="O109" i="7"/>
  <c r="N110" i="7"/>
  <c r="L110" i="7"/>
  <c r="M109" i="7"/>
  <c r="I109" i="7"/>
  <c r="H110" i="7"/>
  <c r="W109" i="7"/>
  <c r="V110" i="7"/>
  <c r="W110" i="7" l="1"/>
  <c r="V111" i="7"/>
  <c r="I110" i="7"/>
  <c r="H111" i="7"/>
  <c r="E110" i="7"/>
  <c r="D111" i="7"/>
  <c r="Q110" i="7"/>
  <c r="P111" i="7"/>
  <c r="C110" i="7"/>
  <c r="B111" i="7"/>
  <c r="L111" i="7"/>
  <c r="M110" i="7"/>
  <c r="O110" i="7"/>
  <c r="N111" i="7"/>
  <c r="K110" i="7"/>
  <c r="J111" i="7"/>
  <c r="U110" i="7"/>
  <c r="T111" i="7"/>
  <c r="Y110" i="7"/>
  <c r="X111" i="7"/>
  <c r="S110" i="7"/>
  <c r="R111" i="7"/>
  <c r="G110" i="7"/>
  <c r="F111" i="7"/>
  <c r="G111" i="7" l="1"/>
  <c r="F112" i="7"/>
  <c r="S111" i="7"/>
  <c r="R112" i="7"/>
  <c r="Y111" i="7"/>
  <c r="X112" i="7"/>
  <c r="D112" i="7"/>
  <c r="E111" i="7"/>
  <c r="I111" i="7"/>
  <c r="H112" i="7"/>
  <c r="W111" i="7"/>
  <c r="V112" i="7"/>
  <c r="M111" i="7"/>
  <c r="L112" i="7"/>
  <c r="C111" i="7"/>
  <c r="B112" i="7"/>
  <c r="P112" i="7"/>
  <c r="Q111" i="7"/>
  <c r="U111" i="7"/>
  <c r="T112" i="7"/>
  <c r="K111" i="7"/>
  <c r="J112" i="7"/>
  <c r="N112" i="7"/>
  <c r="O111" i="7"/>
  <c r="W112" i="7" l="1"/>
  <c r="V113" i="7"/>
  <c r="K112" i="7"/>
  <c r="J113" i="7"/>
  <c r="E112" i="7"/>
  <c r="D113" i="7"/>
  <c r="N113" i="7"/>
  <c r="O112" i="7"/>
  <c r="I112" i="7"/>
  <c r="H113" i="7"/>
  <c r="U112" i="7"/>
  <c r="T113" i="7"/>
  <c r="Y112" i="7"/>
  <c r="X113" i="7"/>
  <c r="P113" i="7"/>
  <c r="Q112" i="7"/>
  <c r="B113" i="7"/>
  <c r="C112" i="7"/>
  <c r="S112" i="7"/>
  <c r="R113" i="7"/>
  <c r="M112" i="7"/>
  <c r="L113" i="7"/>
  <c r="G112" i="7"/>
  <c r="F113" i="7"/>
  <c r="G113" i="7" l="1"/>
  <c r="F114" i="7"/>
  <c r="U113" i="7"/>
  <c r="T114" i="7"/>
  <c r="M113" i="7"/>
  <c r="L114" i="7"/>
  <c r="I113" i="7"/>
  <c r="H114" i="7"/>
  <c r="S113" i="7"/>
  <c r="R114" i="7"/>
  <c r="N114" i="7"/>
  <c r="O113" i="7"/>
  <c r="D114" i="7"/>
  <c r="E113" i="7"/>
  <c r="B114" i="7"/>
  <c r="C113" i="7"/>
  <c r="K113" i="7"/>
  <c r="J114" i="7"/>
  <c r="P114" i="7"/>
  <c r="Q113" i="7"/>
  <c r="Y113" i="7"/>
  <c r="X114" i="7"/>
  <c r="W113" i="7"/>
  <c r="V114" i="7"/>
  <c r="W114" i="7" l="1"/>
  <c r="V115" i="7"/>
  <c r="Y114" i="7"/>
  <c r="X115" i="7"/>
  <c r="O114" i="7"/>
  <c r="N115" i="7"/>
  <c r="S114" i="7"/>
  <c r="R115" i="7"/>
  <c r="I114" i="7"/>
  <c r="H115" i="7"/>
  <c r="Q114" i="7"/>
  <c r="P115" i="7"/>
  <c r="K114" i="7"/>
  <c r="J115" i="7"/>
  <c r="M114" i="7"/>
  <c r="L115" i="7"/>
  <c r="U114" i="7"/>
  <c r="T115" i="7"/>
  <c r="C114" i="7"/>
  <c r="B115" i="7"/>
  <c r="G114" i="7"/>
  <c r="F115" i="7"/>
  <c r="D115" i="7"/>
  <c r="E114" i="7"/>
  <c r="U115" i="7" l="1"/>
  <c r="T116" i="7"/>
  <c r="D116" i="7"/>
  <c r="E115" i="7"/>
  <c r="I115" i="7"/>
  <c r="H116" i="7"/>
  <c r="L116" i="7"/>
  <c r="M115" i="7"/>
  <c r="Q115" i="7"/>
  <c r="P116" i="7"/>
  <c r="G115" i="7"/>
  <c r="F116" i="7"/>
  <c r="C115" i="7"/>
  <c r="B116" i="7"/>
  <c r="R116" i="7"/>
  <c r="S115" i="7"/>
  <c r="O115" i="7"/>
  <c r="N116" i="7"/>
  <c r="X116" i="7"/>
  <c r="Y115" i="7"/>
  <c r="K115" i="7"/>
  <c r="J116" i="7"/>
  <c r="W115" i="7"/>
  <c r="V116" i="7"/>
  <c r="W116" i="7" l="1"/>
  <c r="V117" i="7"/>
  <c r="Q116" i="7"/>
  <c r="P117" i="7"/>
  <c r="F117" i="7"/>
  <c r="G116" i="7"/>
  <c r="K116" i="7"/>
  <c r="J117" i="7"/>
  <c r="Y116" i="7"/>
  <c r="X117" i="7"/>
  <c r="M116" i="7"/>
  <c r="L117" i="7"/>
  <c r="O116" i="7"/>
  <c r="N117" i="7"/>
  <c r="I116" i="7"/>
  <c r="H117" i="7"/>
  <c r="R117" i="7"/>
  <c r="S116" i="7"/>
  <c r="E116" i="7"/>
  <c r="D117" i="7"/>
  <c r="C116" i="7"/>
  <c r="B117" i="7"/>
  <c r="U116" i="7"/>
  <c r="T117" i="7"/>
  <c r="M117" i="7" l="1"/>
  <c r="L118" i="7"/>
  <c r="T118" i="7"/>
  <c r="U117" i="7"/>
  <c r="C117" i="7"/>
  <c r="B118" i="7"/>
  <c r="Y117" i="7"/>
  <c r="X118" i="7"/>
  <c r="E117" i="7"/>
  <c r="D118" i="7"/>
  <c r="J118" i="7"/>
  <c r="K117" i="7"/>
  <c r="S117" i="7"/>
  <c r="R118" i="7"/>
  <c r="F118" i="7"/>
  <c r="G117" i="7"/>
  <c r="I117" i="7"/>
  <c r="H118" i="7"/>
  <c r="Q117" i="7"/>
  <c r="P118" i="7"/>
  <c r="O117" i="7"/>
  <c r="N118" i="7"/>
  <c r="V118" i="7"/>
  <c r="W117" i="7"/>
  <c r="V119" i="7" l="1"/>
  <c r="W118" i="7"/>
  <c r="K118" i="7"/>
  <c r="J119" i="7"/>
  <c r="O118" i="7"/>
  <c r="N119" i="7"/>
  <c r="E118" i="7"/>
  <c r="D119" i="7"/>
  <c r="Q118" i="7"/>
  <c r="P119" i="7"/>
  <c r="Y118" i="7"/>
  <c r="X119" i="7"/>
  <c r="H119" i="7"/>
  <c r="I118" i="7"/>
  <c r="C118" i="7"/>
  <c r="B119" i="7"/>
  <c r="G118" i="7"/>
  <c r="F119" i="7"/>
  <c r="T119" i="7"/>
  <c r="U118" i="7"/>
  <c r="S118" i="7"/>
  <c r="R119" i="7"/>
  <c r="M118" i="7"/>
  <c r="L119" i="7"/>
  <c r="Q119" i="7" l="1"/>
  <c r="P120" i="7"/>
  <c r="G119" i="7"/>
  <c r="F120" i="7"/>
  <c r="M119" i="7"/>
  <c r="L120" i="7"/>
  <c r="E119" i="7"/>
  <c r="D120" i="7"/>
  <c r="C119" i="7"/>
  <c r="B120" i="7"/>
  <c r="Y119" i="7"/>
  <c r="X120" i="7"/>
  <c r="S119" i="7"/>
  <c r="R120" i="7"/>
  <c r="T120" i="7"/>
  <c r="U119" i="7"/>
  <c r="O119" i="7"/>
  <c r="N120" i="7"/>
  <c r="J120" i="7"/>
  <c r="K119" i="7"/>
  <c r="H120" i="7"/>
  <c r="I119" i="7"/>
  <c r="V120" i="7"/>
  <c r="W119" i="7"/>
  <c r="I120" i="7" l="1"/>
  <c r="H121" i="7"/>
  <c r="E120" i="7"/>
  <c r="D121" i="7"/>
  <c r="O120" i="7"/>
  <c r="N121" i="7"/>
  <c r="X121" i="7"/>
  <c r="Y120" i="7"/>
  <c r="M120" i="7"/>
  <c r="L121" i="7"/>
  <c r="U120" i="7"/>
  <c r="T121" i="7"/>
  <c r="Q120" i="7"/>
  <c r="P121" i="7"/>
  <c r="W120" i="7"/>
  <c r="V121" i="7"/>
  <c r="C120" i="7"/>
  <c r="B121" i="7"/>
  <c r="J121" i="7"/>
  <c r="K120" i="7"/>
  <c r="G120" i="7"/>
  <c r="F121" i="7"/>
  <c r="S120" i="7"/>
  <c r="R121" i="7"/>
  <c r="C121" i="7" l="1"/>
  <c r="B122" i="7"/>
  <c r="R122" i="7"/>
  <c r="S121" i="7"/>
  <c r="U121" i="7"/>
  <c r="T122" i="7"/>
  <c r="F122" i="7"/>
  <c r="G121" i="7"/>
  <c r="X122" i="7"/>
  <c r="Y121" i="7"/>
  <c r="E121" i="7"/>
  <c r="D122" i="7"/>
  <c r="I121" i="7"/>
  <c r="H122" i="7"/>
  <c r="L122" i="7"/>
  <c r="M121" i="7"/>
  <c r="K121" i="7"/>
  <c r="J122" i="7"/>
  <c r="O121" i="7"/>
  <c r="N122" i="7"/>
  <c r="W121" i="7"/>
  <c r="V122" i="7"/>
  <c r="Q121" i="7"/>
  <c r="P122" i="7"/>
  <c r="Q122" i="7" l="1"/>
  <c r="P123" i="7"/>
  <c r="Y122" i="7"/>
  <c r="X123" i="7"/>
  <c r="E122" i="7"/>
  <c r="D123" i="7"/>
  <c r="K122" i="7"/>
  <c r="J123" i="7"/>
  <c r="L123" i="7"/>
  <c r="M122" i="7"/>
  <c r="C122" i="7"/>
  <c r="B123" i="7"/>
  <c r="W122" i="7"/>
  <c r="V123" i="7"/>
  <c r="O122" i="7"/>
  <c r="N123" i="7"/>
  <c r="G122" i="7"/>
  <c r="F123" i="7"/>
  <c r="U122" i="7"/>
  <c r="T123" i="7"/>
  <c r="S122" i="7"/>
  <c r="R123" i="7"/>
  <c r="I122" i="7"/>
  <c r="H123" i="7"/>
  <c r="I123" i="7" l="1"/>
  <c r="H124" i="7"/>
  <c r="S123" i="7"/>
  <c r="R124" i="7"/>
  <c r="U123" i="7"/>
  <c r="T124" i="7"/>
  <c r="C123" i="7"/>
  <c r="B124" i="7"/>
  <c r="M123" i="7"/>
  <c r="L124" i="7"/>
  <c r="K123" i="7"/>
  <c r="J124" i="7"/>
  <c r="G123" i="7"/>
  <c r="F124" i="7"/>
  <c r="D124" i="7"/>
  <c r="E123" i="7"/>
  <c r="N124" i="7"/>
  <c r="O123" i="7"/>
  <c r="Y123" i="7"/>
  <c r="X124" i="7"/>
  <c r="W123" i="7"/>
  <c r="V124" i="7"/>
  <c r="P124" i="7"/>
  <c r="Q123" i="7"/>
  <c r="P125" i="7" l="1"/>
  <c r="Q124" i="7"/>
  <c r="W124" i="7"/>
  <c r="V125" i="7"/>
  <c r="K124" i="7"/>
  <c r="J125" i="7"/>
  <c r="M124" i="7"/>
  <c r="L125" i="7"/>
  <c r="Y124" i="7"/>
  <c r="X125" i="7"/>
  <c r="B125" i="7"/>
  <c r="C124" i="7"/>
  <c r="U124" i="7"/>
  <c r="T125" i="7"/>
  <c r="N125" i="7"/>
  <c r="O124" i="7"/>
  <c r="S124" i="7"/>
  <c r="R125" i="7"/>
  <c r="E124" i="7"/>
  <c r="D125" i="7"/>
  <c r="G124" i="7"/>
  <c r="F125" i="7"/>
  <c r="I124" i="7"/>
  <c r="H125" i="7"/>
  <c r="B126" i="7" l="1"/>
  <c r="C125" i="7"/>
  <c r="I125" i="7"/>
  <c r="H126" i="7"/>
  <c r="G125" i="7"/>
  <c r="F126" i="7"/>
  <c r="Y125" i="7"/>
  <c r="X126" i="7"/>
  <c r="D126" i="7"/>
  <c r="E125" i="7"/>
  <c r="M125" i="7"/>
  <c r="L126" i="7"/>
  <c r="S125" i="7"/>
  <c r="R126" i="7"/>
  <c r="K125" i="7"/>
  <c r="J126" i="7"/>
  <c r="W125" i="7"/>
  <c r="V126" i="7"/>
  <c r="N126" i="7"/>
  <c r="O125" i="7"/>
  <c r="U125" i="7"/>
  <c r="T126" i="7"/>
  <c r="P126" i="7"/>
  <c r="Q125" i="7"/>
  <c r="Q126" i="7" l="1"/>
  <c r="P127" i="7"/>
  <c r="M126" i="7"/>
  <c r="L127" i="7"/>
  <c r="U126" i="7"/>
  <c r="T127" i="7"/>
  <c r="D127" i="7"/>
  <c r="E126" i="7"/>
  <c r="Y126" i="7"/>
  <c r="X127" i="7"/>
  <c r="O126" i="7"/>
  <c r="N127" i="7"/>
  <c r="W126" i="7"/>
  <c r="V127" i="7"/>
  <c r="G126" i="7"/>
  <c r="F127" i="7"/>
  <c r="K126" i="7"/>
  <c r="J127" i="7"/>
  <c r="I126" i="7"/>
  <c r="H127" i="7"/>
  <c r="S126" i="7"/>
  <c r="R127" i="7"/>
  <c r="C126" i="7"/>
  <c r="B127" i="7"/>
  <c r="X128" i="7" l="1"/>
  <c r="Y127" i="7"/>
  <c r="K127" i="7"/>
  <c r="J128" i="7"/>
  <c r="C127" i="7"/>
  <c r="B128" i="7"/>
  <c r="I127" i="7"/>
  <c r="H128" i="7"/>
  <c r="U127" i="7"/>
  <c r="T128" i="7"/>
  <c r="G127" i="7"/>
  <c r="F128" i="7"/>
  <c r="W127" i="7"/>
  <c r="V128" i="7"/>
  <c r="O127" i="7"/>
  <c r="N128" i="7"/>
  <c r="R128" i="7"/>
  <c r="S127" i="7"/>
  <c r="D128" i="7"/>
  <c r="E127" i="7"/>
  <c r="L128" i="7"/>
  <c r="M127" i="7"/>
  <c r="Q127" i="7"/>
  <c r="P128" i="7"/>
  <c r="M128" i="7" l="1"/>
  <c r="L129" i="7"/>
  <c r="C128" i="7"/>
  <c r="B129" i="7"/>
  <c r="F129" i="7"/>
  <c r="G128" i="7"/>
  <c r="E128" i="7"/>
  <c r="D129" i="7"/>
  <c r="K128" i="7"/>
  <c r="J129" i="7"/>
  <c r="Q128" i="7"/>
  <c r="P129" i="7"/>
  <c r="U128" i="7"/>
  <c r="T129" i="7"/>
  <c r="I128" i="7"/>
  <c r="H129" i="7"/>
  <c r="R129" i="7"/>
  <c r="S128" i="7"/>
  <c r="O128" i="7"/>
  <c r="N129" i="7"/>
  <c r="W128" i="7"/>
  <c r="V129" i="7"/>
  <c r="Y128" i="7"/>
  <c r="X129" i="7"/>
  <c r="Y129" i="7" l="1"/>
  <c r="X130" i="7"/>
  <c r="E129" i="7"/>
  <c r="D130" i="7"/>
  <c r="I129" i="7"/>
  <c r="H130" i="7"/>
  <c r="Q129" i="7"/>
  <c r="P130" i="7"/>
  <c r="J130" i="7"/>
  <c r="K129" i="7"/>
  <c r="O129" i="7"/>
  <c r="N130" i="7"/>
  <c r="S129" i="7"/>
  <c r="R130" i="7"/>
  <c r="M129" i="7"/>
  <c r="L130" i="7"/>
  <c r="V130" i="7"/>
  <c r="W129" i="7"/>
  <c r="F130" i="7"/>
  <c r="G129" i="7"/>
  <c r="C129" i="7"/>
  <c r="B130" i="7"/>
  <c r="T130" i="7"/>
  <c r="U129" i="7"/>
  <c r="O130" i="7" l="1"/>
  <c r="N131" i="7"/>
  <c r="T131" i="7"/>
  <c r="U130" i="7"/>
  <c r="C130" i="7"/>
  <c r="B131" i="7"/>
  <c r="K130" i="7"/>
  <c r="J131" i="7"/>
  <c r="Q130" i="7"/>
  <c r="P131" i="7"/>
  <c r="G130" i="7"/>
  <c r="F131" i="7"/>
  <c r="H131" i="7"/>
  <c r="I130" i="7"/>
  <c r="V131" i="7"/>
  <c r="W130" i="7"/>
  <c r="M130" i="7"/>
  <c r="L131" i="7"/>
  <c r="E130" i="7"/>
  <c r="D131" i="7"/>
  <c r="S130" i="7"/>
  <c r="R131" i="7"/>
  <c r="Y130" i="7"/>
  <c r="X131" i="7"/>
  <c r="S131" i="7" l="1"/>
  <c r="R132" i="7"/>
  <c r="J132" i="7"/>
  <c r="K131" i="7"/>
  <c r="T132" i="7"/>
  <c r="U131" i="7"/>
  <c r="G131" i="7"/>
  <c r="F132" i="7"/>
  <c r="E131" i="7"/>
  <c r="D132" i="7"/>
  <c r="C131" i="7"/>
  <c r="B132" i="7"/>
  <c r="O131" i="7"/>
  <c r="N132" i="7"/>
  <c r="Y131" i="7"/>
  <c r="X132" i="7"/>
  <c r="Q131" i="7"/>
  <c r="P132" i="7"/>
  <c r="M131" i="7"/>
  <c r="L132" i="7"/>
  <c r="V132" i="7"/>
  <c r="W131" i="7"/>
  <c r="H132" i="7"/>
  <c r="I131" i="7"/>
  <c r="E132" i="7" l="1"/>
  <c r="D133" i="7"/>
  <c r="I132" i="7"/>
  <c r="H133" i="7"/>
  <c r="X133" i="7"/>
  <c r="Y132" i="7"/>
  <c r="J133" i="7"/>
  <c r="K132" i="7"/>
  <c r="W132" i="7"/>
  <c r="V133" i="7"/>
  <c r="G132" i="7"/>
  <c r="F133" i="7"/>
  <c r="U132" i="7"/>
  <c r="T133" i="7"/>
  <c r="O132" i="7"/>
  <c r="N133" i="7"/>
  <c r="S132" i="7"/>
  <c r="R133" i="7"/>
  <c r="C132" i="7"/>
  <c r="B133" i="7"/>
  <c r="M132" i="7"/>
  <c r="L133" i="7"/>
  <c r="Q132" i="7"/>
  <c r="P133" i="7"/>
  <c r="F134" i="7" l="1"/>
  <c r="G133" i="7"/>
  <c r="Q133" i="7"/>
  <c r="P134" i="7"/>
  <c r="L134" i="7"/>
  <c r="M133" i="7"/>
  <c r="W133" i="7"/>
  <c r="V134" i="7"/>
  <c r="C133" i="7"/>
  <c r="B134" i="7"/>
  <c r="K133" i="7"/>
  <c r="J134" i="7"/>
  <c r="R134" i="7"/>
  <c r="S133" i="7"/>
  <c r="X134" i="7"/>
  <c r="Y133" i="7"/>
  <c r="O133" i="7"/>
  <c r="N134" i="7"/>
  <c r="I133" i="7"/>
  <c r="H134" i="7"/>
  <c r="U133" i="7"/>
  <c r="T134" i="7"/>
  <c r="E133" i="7"/>
  <c r="D134" i="7"/>
  <c r="L135" i="7" l="1"/>
  <c r="M134" i="7"/>
  <c r="K134" i="7"/>
  <c r="J135" i="7"/>
  <c r="C134" i="7"/>
  <c r="B135" i="7"/>
  <c r="W134" i="7"/>
  <c r="V135" i="7"/>
  <c r="O134" i="7"/>
  <c r="N135" i="7"/>
  <c r="Y134" i="7"/>
  <c r="X135" i="7"/>
  <c r="E134" i="7"/>
  <c r="D135" i="7"/>
  <c r="U134" i="7"/>
  <c r="T135" i="7"/>
  <c r="I134" i="7"/>
  <c r="H135" i="7"/>
  <c r="Q134" i="7"/>
  <c r="P135" i="7"/>
  <c r="S134" i="7"/>
  <c r="R135" i="7"/>
  <c r="G134" i="7"/>
  <c r="F135" i="7"/>
  <c r="K135" i="7" l="1"/>
  <c r="J136" i="7"/>
  <c r="Y135" i="7"/>
  <c r="X136" i="7"/>
  <c r="N136" i="7"/>
  <c r="O135" i="7"/>
  <c r="W135" i="7"/>
  <c r="V136" i="7"/>
  <c r="I135" i="7"/>
  <c r="H136" i="7"/>
  <c r="U135" i="7"/>
  <c r="T136" i="7"/>
  <c r="D136" i="7"/>
  <c r="E135" i="7"/>
  <c r="G135" i="7"/>
  <c r="F136" i="7"/>
  <c r="S135" i="7"/>
  <c r="R136" i="7"/>
  <c r="P136" i="7"/>
  <c r="Q135" i="7"/>
  <c r="C135" i="7"/>
  <c r="B136" i="7"/>
  <c r="M135" i="7"/>
  <c r="L136" i="7"/>
  <c r="M136" i="7" l="1"/>
  <c r="L137" i="7"/>
  <c r="I136" i="7"/>
  <c r="H137" i="7"/>
  <c r="U136" i="7"/>
  <c r="T137" i="7"/>
  <c r="B137" i="7"/>
  <c r="C136" i="7"/>
  <c r="W136" i="7"/>
  <c r="V137" i="7"/>
  <c r="P137" i="7"/>
  <c r="Q136" i="7"/>
  <c r="S136" i="7"/>
  <c r="R137" i="7"/>
  <c r="N137" i="7"/>
  <c r="O136" i="7"/>
  <c r="G136" i="7"/>
  <c r="F137" i="7"/>
  <c r="Y136" i="7"/>
  <c r="X137" i="7"/>
  <c r="K136" i="7"/>
  <c r="J137" i="7"/>
  <c r="E136" i="7"/>
  <c r="D137" i="7"/>
  <c r="D138" i="7" l="1"/>
  <c r="E137" i="7"/>
  <c r="P138" i="7"/>
  <c r="Q137" i="7"/>
  <c r="K137" i="7"/>
  <c r="J138" i="7"/>
  <c r="Y137" i="7"/>
  <c r="X138" i="7"/>
  <c r="W137" i="7"/>
  <c r="V138" i="7"/>
  <c r="B138" i="7"/>
  <c r="C137" i="7"/>
  <c r="G137" i="7"/>
  <c r="F138" i="7"/>
  <c r="U137" i="7"/>
  <c r="T138" i="7"/>
  <c r="I137" i="7"/>
  <c r="H138" i="7"/>
  <c r="N138" i="7"/>
  <c r="O137" i="7"/>
  <c r="S137" i="7"/>
  <c r="R138" i="7"/>
  <c r="M137" i="7"/>
  <c r="L138" i="7"/>
  <c r="C138" i="7" l="1"/>
  <c r="B139" i="7"/>
  <c r="W138" i="7"/>
  <c r="V139" i="7"/>
  <c r="K138" i="7"/>
  <c r="J139" i="7"/>
  <c r="S138" i="7"/>
  <c r="R139" i="7"/>
  <c r="Q138" i="7"/>
  <c r="P139" i="7"/>
  <c r="Y138" i="7"/>
  <c r="X139" i="7"/>
  <c r="I138" i="7"/>
  <c r="H139" i="7"/>
  <c r="U138" i="7"/>
  <c r="T139" i="7"/>
  <c r="G138" i="7"/>
  <c r="F139" i="7"/>
  <c r="M138" i="7"/>
  <c r="L139" i="7"/>
  <c r="O138" i="7"/>
  <c r="N139" i="7"/>
  <c r="D139" i="7"/>
  <c r="E138" i="7"/>
  <c r="L140" i="7" l="1"/>
  <c r="M139" i="7"/>
  <c r="D140" i="7"/>
  <c r="E139" i="7"/>
  <c r="O139" i="7"/>
  <c r="N140" i="7"/>
  <c r="R140" i="7"/>
  <c r="S139" i="7"/>
  <c r="K139" i="7"/>
  <c r="J140" i="7"/>
  <c r="W139" i="7"/>
  <c r="V140" i="7"/>
  <c r="C139" i="7"/>
  <c r="B140" i="7"/>
  <c r="X140" i="7"/>
  <c r="Y139" i="7"/>
  <c r="Q139" i="7"/>
  <c r="P140" i="7"/>
  <c r="G139" i="7"/>
  <c r="F140" i="7"/>
  <c r="U139" i="7"/>
  <c r="T140" i="7"/>
  <c r="I139" i="7"/>
  <c r="H140" i="7"/>
  <c r="K140" i="7" l="1"/>
  <c r="J141" i="7"/>
  <c r="I140" i="7"/>
  <c r="H141" i="7"/>
  <c r="Q140" i="7"/>
  <c r="P141" i="7"/>
  <c r="W140" i="7"/>
  <c r="V141" i="7"/>
  <c r="U140" i="7"/>
  <c r="T141" i="7"/>
  <c r="F141" i="7"/>
  <c r="G140" i="7"/>
  <c r="R141" i="7"/>
  <c r="S140" i="7"/>
  <c r="O140" i="7"/>
  <c r="N141" i="7"/>
  <c r="Y140" i="7"/>
  <c r="X141" i="7"/>
  <c r="E140" i="7"/>
  <c r="D141" i="7"/>
  <c r="C140" i="7"/>
  <c r="B141" i="7"/>
  <c r="M140" i="7"/>
  <c r="L141" i="7"/>
  <c r="T142" i="7" l="1"/>
  <c r="U141" i="7"/>
  <c r="F142" i="7"/>
  <c r="G141" i="7"/>
  <c r="E141" i="7"/>
  <c r="D142" i="7"/>
  <c r="M141" i="7"/>
  <c r="L142" i="7"/>
  <c r="C141" i="7"/>
  <c r="B142" i="7"/>
  <c r="V142" i="7"/>
  <c r="W141" i="7"/>
  <c r="Y141" i="7"/>
  <c r="X142" i="7"/>
  <c r="Q141" i="7"/>
  <c r="P142" i="7"/>
  <c r="O141" i="7"/>
  <c r="N142" i="7"/>
  <c r="I141" i="7"/>
  <c r="H142" i="7"/>
  <c r="J142" i="7"/>
  <c r="K141" i="7"/>
  <c r="S141" i="7"/>
  <c r="R142" i="7"/>
  <c r="K142" i="7" l="1"/>
  <c r="J143" i="7"/>
  <c r="S142" i="7"/>
  <c r="R143" i="7"/>
  <c r="V143" i="7"/>
  <c r="W142" i="7"/>
  <c r="C142" i="7"/>
  <c r="B143" i="7"/>
  <c r="H143" i="7"/>
  <c r="I142" i="7"/>
  <c r="M142" i="7"/>
  <c r="L143" i="7"/>
  <c r="O142" i="7"/>
  <c r="N143" i="7"/>
  <c r="E142" i="7"/>
  <c r="D143" i="7"/>
  <c r="Q142" i="7"/>
  <c r="P143" i="7"/>
  <c r="G142" i="7"/>
  <c r="F143" i="7"/>
  <c r="Y142" i="7"/>
  <c r="X143" i="7"/>
  <c r="T143" i="7"/>
  <c r="U142" i="7"/>
  <c r="Q143" i="7" l="1"/>
  <c r="P144" i="7"/>
  <c r="C143" i="7"/>
  <c r="B144" i="7"/>
  <c r="M143" i="7"/>
  <c r="L144" i="7"/>
  <c r="T144" i="7"/>
  <c r="U143" i="7"/>
  <c r="H144" i="7"/>
  <c r="I143" i="7"/>
  <c r="Y143" i="7"/>
  <c r="X144" i="7"/>
  <c r="G143" i="7"/>
  <c r="F144" i="7"/>
  <c r="V144" i="7"/>
  <c r="W143" i="7"/>
  <c r="S143" i="7"/>
  <c r="R144" i="7"/>
  <c r="J144" i="7"/>
  <c r="K143" i="7"/>
  <c r="E143" i="7"/>
  <c r="D144" i="7"/>
  <c r="O143" i="7"/>
  <c r="N144" i="7"/>
  <c r="X145" i="7" l="1"/>
  <c r="Y144" i="7"/>
  <c r="I144" i="7"/>
  <c r="H145" i="7"/>
  <c r="O144" i="7"/>
  <c r="N145" i="7"/>
  <c r="E144" i="7"/>
  <c r="D145" i="7"/>
  <c r="J145" i="7"/>
  <c r="K144" i="7"/>
  <c r="U144" i="7"/>
  <c r="T145" i="7"/>
  <c r="S144" i="7"/>
  <c r="R145" i="7"/>
  <c r="M144" i="7"/>
  <c r="L145" i="7"/>
  <c r="C144" i="7"/>
  <c r="B145" i="7"/>
  <c r="W144" i="7"/>
  <c r="V145" i="7"/>
  <c r="G144" i="7"/>
  <c r="F145" i="7"/>
  <c r="Q144" i="7"/>
  <c r="P145" i="7"/>
  <c r="W145" i="7" l="1"/>
  <c r="V146" i="7"/>
  <c r="O145" i="7"/>
  <c r="N146" i="7"/>
  <c r="U145" i="7"/>
  <c r="T146" i="7"/>
  <c r="F146" i="7"/>
  <c r="G145" i="7"/>
  <c r="E145" i="7"/>
  <c r="D146" i="7"/>
  <c r="L146" i="7"/>
  <c r="M145" i="7"/>
  <c r="R146" i="7"/>
  <c r="S145" i="7"/>
  <c r="Q145" i="7"/>
  <c r="P146" i="7"/>
  <c r="K145" i="7"/>
  <c r="J146" i="7"/>
  <c r="C145" i="7"/>
  <c r="B146" i="7"/>
  <c r="I145" i="7"/>
  <c r="H146" i="7"/>
  <c r="X146" i="7"/>
  <c r="Y145" i="7"/>
  <c r="U146" i="7" l="1"/>
  <c r="T147" i="7"/>
  <c r="E146" i="7"/>
  <c r="D147" i="7"/>
  <c r="Y146" i="7"/>
  <c r="X147" i="7"/>
  <c r="L147" i="7"/>
  <c r="M146" i="7"/>
  <c r="K146" i="7"/>
  <c r="J147" i="7"/>
  <c r="Q146" i="7"/>
  <c r="P147" i="7"/>
  <c r="W146" i="7"/>
  <c r="V147" i="7"/>
  <c r="I146" i="7"/>
  <c r="H147" i="7"/>
  <c r="C146" i="7"/>
  <c r="B147" i="7"/>
  <c r="G146" i="7"/>
  <c r="F147" i="7"/>
  <c r="O146" i="7"/>
  <c r="N147" i="7"/>
  <c r="S146" i="7"/>
  <c r="R147" i="7"/>
  <c r="P148" i="7" l="1"/>
  <c r="Q147" i="7"/>
  <c r="S147" i="7"/>
  <c r="R148" i="7"/>
  <c r="N148" i="7"/>
  <c r="O147" i="7"/>
  <c r="K147" i="7"/>
  <c r="J148" i="7"/>
  <c r="G147" i="7"/>
  <c r="F148" i="7"/>
  <c r="M147" i="7"/>
  <c r="L148" i="7"/>
  <c r="C147" i="7"/>
  <c r="B148" i="7"/>
  <c r="Y147" i="7"/>
  <c r="X148" i="7"/>
  <c r="I147" i="7"/>
  <c r="H148" i="7"/>
  <c r="D148" i="7"/>
  <c r="E147" i="7"/>
  <c r="V148" i="7"/>
  <c r="W147" i="7"/>
  <c r="U147" i="7"/>
  <c r="T148" i="7"/>
  <c r="U148" i="7" l="1"/>
  <c r="T149" i="7"/>
  <c r="G148" i="7"/>
  <c r="F149" i="7"/>
  <c r="M148" i="7"/>
  <c r="L149" i="7"/>
  <c r="W148" i="7"/>
  <c r="V149" i="7"/>
  <c r="K148" i="7"/>
  <c r="J149" i="7"/>
  <c r="D149" i="7"/>
  <c r="E148" i="7"/>
  <c r="I148" i="7"/>
  <c r="H149" i="7"/>
  <c r="N149" i="7"/>
  <c r="O148" i="7"/>
  <c r="Y148" i="7"/>
  <c r="X149" i="7"/>
  <c r="R149" i="7"/>
  <c r="S148" i="7"/>
  <c r="B149" i="7"/>
  <c r="C148" i="7"/>
  <c r="P149" i="7"/>
  <c r="Q148" i="7"/>
  <c r="D150" i="7" l="1"/>
  <c r="E149" i="7"/>
  <c r="K149" i="7"/>
  <c r="J150" i="7"/>
  <c r="Y149" i="7"/>
  <c r="X150" i="7"/>
  <c r="Q149" i="7"/>
  <c r="P150" i="7"/>
  <c r="B150" i="7"/>
  <c r="C149" i="7"/>
  <c r="V150" i="7"/>
  <c r="W149" i="7"/>
  <c r="R150" i="7"/>
  <c r="S149" i="7"/>
  <c r="M149" i="7"/>
  <c r="L150" i="7"/>
  <c r="F150" i="7"/>
  <c r="G149" i="7"/>
  <c r="N150" i="7"/>
  <c r="O149" i="7"/>
  <c r="H150" i="7"/>
  <c r="I149" i="7"/>
  <c r="T150" i="7"/>
  <c r="U149" i="7"/>
  <c r="U150" i="7" l="1"/>
  <c r="T151" i="7"/>
  <c r="V151" i="7"/>
  <c r="W150" i="7"/>
  <c r="H151" i="7"/>
  <c r="I150" i="7"/>
  <c r="C150" i="7"/>
  <c r="B151" i="7"/>
  <c r="Q150" i="7"/>
  <c r="P151" i="7"/>
  <c r="O150" i="7"/>
  <c r="N151" i="7"/>
  <c r="X151" i="7"/>
  <c r="Y150" i="7"/>
  <c r="G150" i="7"/>
  <c r="F151" i="7"/>
  <c r="M150" i="7"/>
  <c r="L151" i="7"/>
  <c r="J151" i="7"/>
  <c r="K150" i="7"/>
  <c r="S150" i="7"/>
  <c r="R151" i="7"/>
  <c r="E150" i="7"/>
  <c r="D151" i="7"/>
  <c r="Q151" i="7" l="1"/>
  <c r="P152" i="7"/>
  <c r="J152" i="7"/>
  <c r="K151" i="7"/>
  <c r="E151" i="7"/>
  <c r="D152" i="7"/>
  <c r="C151" i="7"/>
  <c r="B152" i="7"/>
  <c r="N152" i="7"/>
  <c r="O151" i="7"/>
  <c r="R152" i="7"/>
  <c r="S151" i="7"/>
  <c r="L152" i="7"/>
  <c r="M151" i="7"/>
  <c r="I151" i="7"/>
  <c r="H152" i="7"/>
  <c r="F152" i="7"/>
  <c r="G151" i="7"/>
  <c r="W151" i="7"/>
  <c r="V152" i="7"/>
  <c r="U151" i="7"/>
  <c r="T152" i="7"/>
  <c r="X152" i="7"/>
  <c r="Y151" i="7"/>
  <c r="T153" i="7" l="1"/>
  <c r="U152" i="7"/>
  <c r="Y152" i="7"/>
  <c r="X153" i="7"/>
  <c r="W152" i="7"/>
  <c r="V153" i="7"/>
  <c r="R153" i="7"/>
  <c r="S152" i="7"/>
  <c r="N153" i="7"/>
  <c r="O152" i="7"/>
  <c r="B153" i="7"/>
  <c r="C152" i="7"/>
  <c r="E152" i="7"/>
  <c r="D153" i="7"/>
  <c r="G152" i="7"/>
  <c r="F153" i="7"/>
  <c r="H153" i="7"/>
  <c r="I152" i="7"/>
  <c r="K152" i="7"/>
  <c r="J153" i="7"/>
  <c r="P153" i="7"/>
  <c r="Q152" i="7"/>
  <c r="M152" i="7"/>
  <c r="L153" i="7"/>
  <c r="O153" i="7" l="1"/>
  <c r="N154" i="7"/>
  <c r="C153" i="7"/>
  <c r="B154" i="7"/>
  <c r="P154" i="7"/>
  <c r="Q153" i="7"/>
  <c r="J154" i="7"/>
  <c r="K153" i="7"/>
  <c r="V154" i="7"/>
  <c r="W153" i="7"/>
  <c r="H154" i="7"/>
  <c r="I153" i="7"/>
  <c r="F154" i="7"/>
  <c r="G153" i="7"/>
  <c r="X154" i="7"/>
  <c r="Y153" i="7"/>
  <c r="M153" i="7"/>
  <c r="L154" i="7"/>
  <c r="S153" i="7"/>
  <c r="R154" i="7"/>
  <c r="D154" i="7"/>
  <c r="E153" i="7"/>
  <c r="T154" i="7"/>
  <c r="U153" i="7"/>
  <c r="U154" i="7" l="1"/>
  <c r="T155" i="7"/>
  <c r="E154" i="7"/>
  <c r="D155" i="7"/>
  <c r="I154" i="7"/>
  <c r="H155" i="7"/>
  <c r="W154" i="7"/>
  <c r="V155" i="7"/>
  <c r="R155" i="7"/>
  <c r="S154" i="7"/>
  <c r="K154" i="7"/>
  <c r="J155" i="7"/>
  <c r="L155" i="7"/>
  <c r="M154" i="7"/>
  <c r="P155" i="7"/>
  <c r="Q154" i="7"/>
  <c r="C154" i="7"/>
  <c r="B155" i="7"/>
  <c r="Y154" i="7"/>
  <c r="X155" i="7"/>
  <c r="N155" i="7"/>
  <c r="O154" i="7"/>
  <c r="F155" i="7"/>
  <c r="G154" i="7"/>
  <c r="K155" i="7" l="1"/>
  <c r="J156" i="7"/>
  <c r="R156" i="7"/>
  <c r="S155" i="7"/>
  <c r="F156" i="7"/>
  <c r="G155" i="7"/>
  <c r="N156" i="7"/>
  <c r="O155" i="7"/>
  <c r="X156" i="7"/>
  <c r="Y155" i="7"/>
  <c r="V156" i="7"/>
  <c r="W155" i="7"/>
  <c r="B156" i="7"/>
  <c r="C155" i="7"/>
  <c r="H156" i="7"/>
  <c r="I155" i="7"/>
  <c r="D156" i="7"/>
  <c r="E155" i="7"/>
  <c r="Q155" i="7"/>
  <c r="P156" i="7"/>
  <c r="T156" i="7"/>
  <c r="U155" i="7"/>
  <c r="M155" i="7"/>
  <c r="L156" i="7"/>
  <c r="W156" i="7" l="1"/>
  <c r="V157" i="7"/>
  <c r="U156" i="7"/>
  <c r="T157" i="7"/>
  <c r="N157" i="7"/>
  <c r="O156" i="7"/>
  <c r="L157" i="7"/>
  <c r="M156" i="7"/>
  <c r="X157" i="7"/>
  <c r="Y156" i="7"/>
  <c r="P157" i="7"/>
  <c r="Q156" i="7"/>
  <c r="D157" i="7"/>
  <c r="E156" i="7"/>
  <c r="G156" i="7"/>
  <c r="F157" i="7"/>
  <c r="I156" i="7"/>
  <c r="H157" i="7"/>
  <c r="S156" i="7"/>
  <c r="R157" i="7"/>
  <c r="J157" i="7"/>
  <c r="K156" i="7"/>
  <c r="C156" i="7"/>
  <c r="B157" i="7"/>
  <c r="B158" i="7" l="1"/>
  <c r="C157" i="7"/>
  <c r="P158" i="7"/>
  <c r="Q157" i="7"/>
  <c r="K157" i="7"/>
  <c r="J158" i="7"/>
  <c r="N158" i="7"/>
  <c r="O157" i="7"/>
  <c r="L158" i="7"/>
  <c r="M157" i="7"/>
  <c r="F158" i="7"/>
  <c r="G157" i="7"/>
  <c r="W157" i="7"/>
  <c r="V158" i="7"/>
  <c r="X158" i="7"/>
  <c r="Y157" i="7"/>
  <c r="R158" i="7"/>
  <c r="S157" i="7"/>
  <c r="I157" i="7"/>
  <c r="H158" i="7"/>
  <c r="T158" i="7"/>
  <c r="U157" i="7"/>
  <c r="D158" i="7"/>
  <c r="E157" i="7"/>
  <c r="F159" i="7" l="1"/>
  <c r="G158" i="7"/>
  <c r="E158" i="7"/>
  <c r="D159" i="7"/>
  <c r="U158" i="7"/>
  <c r="T159" i="7"/>
  <c r="L159" i="7"/>
  <c r="M158" i="7"/>
  <c r="H159" i="7"/>
  <c r="I158" i="7"/>
  <c r="N159" i="7"/>
  <c r="O158" i="7"/>
  <c r="J159" i="7"/>
  <c r="K158" i="7"/>
  <c r="S158" i="7"/>
  <c r="R159" i="7"/>
  <c r="X159" i="7"/>
  <c r="Y158" i="7"/>
  <c r="Q158" i="7"/>
  <c r="P159" i="7"/>
  <c r="V159" i="7"/>
  <c r="W158" i="7"/>
  <c r="B159" i="7"/>
  <c r="C158" i="7"/>
  <c r="V160" i="7" l="1"/>
  <c r="W159" i="7"/>
  <c r="N160" i="7"/>
  <c r="O159" i="7"/>
  <c r="L160" i="7"/>
  <c r="M159" i="7"/>
  <c r="U159" i="7"/>
  <c r="T160" i="7"/>
  <c r="D160" i="7"/>
  <c r="E159" i="7"/>
  <c r="B160" i="7"/>
  <c r="C159" i="7"/>
  <c r="I159" i="7"/>
  <c r="H160" i="7"/>
  <c r="P160" i="7"/>
  <c r="Q159" i="7"/>
  <c r="Y159" i="7"/>
  <c r="X160" i="7"/>
  <c r="R160" i="7"/>
  <c r="S159" i="7"/>
  <c r="J160" i="7"/>
  <c r="K159" i="7"/>
  <c r="G159" i="7"/>
  <c r="F160" i="7"/>
  <c r="F161" i="7" l="1"/>
  <c r="G160" i="7"/>
  <c r="B161" i="7"/>
  <c r="C160" i="7"/>
  <c r="D161" i="7"/>
  <c r="E160" i="7"/>
  <c r="R161" i="7"/>
  <c r="S160" i="7"/>
  <c r="O160" i="7"/>
  <c r="N161" i="7"/>
  <c r="T161" i="7"/>
  <c r="U160" i="7"/>
  <c r="X161" i="7"/>
  <c r="Y160" i="7"/>
  <c r="H161" i="7"/>
  <c r="I160" i="7"/>
  <c r="K160" i="7"/>
  <c r="J161" i="7"/>
  <c r="L161" i="7"/>
  <c r="M160" i="7"/>
  <c r="Q160" i="7"/>
  <c r="P161" i="7"/>
  <c r="V161" i="7"/>
  <c r="W160" i="7"/>
  <c r="W161" i="7" l="1"/>
  <c r="V162" i="7"/>
  <c r="N162" i="7"/>
  <c r="O161" i="7"/>
  <c r="T162" i="7"/>
  <c r="U161" i="7"/>
  <c r="S161" i="7"/>
  <c r="R162" i="7"/>
  <c r="E161" i="7"/>
  <c r="D162" i="7"/>
  <c r="H162" i="7"/>
  <c r="I161" i="7"/>
  <c r="P162" i="7"/>
  <c r="Q161" i="7"/>
  <c r="L162" i="7"/>
  <c r="M161" i="7"/>
  <c r="J162" i="7"/>
  <c r="K161" i="7"/>
  <c r="B162" i="7"/>
  <c r="C161" i="7"/>
  <c r="Y161" i="7"/>
  <c r="X162" i="7"/>
  <c r="G161" i="7"/>
  <c r="F162" i="7"/>
  <c r="G162" i="7" l="1"/>
  <c r="F163" i="7"/>
  <c r="D163" i="7"/>
  <c r="E162" i="7"/>
  <c r="M162" i="7"/>
  <c r="L163" i="7"/>
  <c r="I162" i="7"/>
  <c r="H163" i="7"/>
  <c r="R163" i="7"/>
  <c r="S162" i="7"/>
  <c r="T163" i="7"/>
  <c r="U162" i="7"/>
  <c r="O162" i="7"/>
  <c r="N163" i="7"/>
  <c r="V163" i="7"/>
  <c r="W162" i="7"/>
  <c r="Y162" i="7"/>
  <c r="X163" i="7"/>
  <c r="B163" i="7"/>
  <c r="C162" i="7"/>
  <c r="J163" i="7"/>
  <c r="K162" i="7"/>
  <c r="P163" i="7"/>
  <c r="Q162" i="7"/>
  <c r="R164" i="7" l="1"/>
  <c r="S163" i="7"/>
  <c r="H164" i="7"/>
  <c r="I163" i="7"/>
  <c r="E163" i="7"/>
  <c r="D164" i="7"/>
  <c r="U163" i="7"/>
  <c r="T164" i="7"/>
  <c r="J164" i="7"/>
  <c r="K163" i="7"/>
  <c r="C163" i="7"/>
  <c r="B164" i="7"/>
  <c r="X164" i="7"/>
  <c r="Y163" i="7"/>
  <c r="V164" i="7"/>
  <c r="W163" i="7"/>
  <c r="F164" i="7"/>
  <c r="G163" i="7"/>
  <c r="Q163" i="7"/>
  <c r="P164" i="7"/>
  <c r="L164" i="7"/>
  <c r="M163" i="7"/>
  <c r="O163" i="7"/>
  <c r="N164" i="7"/>
  <c r="N165" i="7" l="1"/>
  <c r="O164" i="7"/>
  <c r="T165" i="7"/>
  <c r="U164" i="7"/>
  <c r="P165" i="7"/>
  <c r="Q164" i="7"/>
  <c r="H165" i="7"/>
  <c r="I164" i="7"/>
  <c r="M164" i="7"/>
  <c r="L165" i="7"/>
  <c r="E164" i="7"/>
  <c r="D165" i="7"/>
  <c r="W164" i="7"/>
  <c r="V165" i="7"/>
  <c r="B165" i="7"/>
  <c r="C164" i="7"/>
  <c r="K164" i="7"/>
  <c r="J165" i="7"/>
  <c r="G164" i="7"/>
  <c r="F165" i="7"/>
  <c r="Y164" i="7"/>
  <c r="X165" i="7"/>
  <c r="R165" i="7"/>
  <c r="S164" i="7"/>
  <c r="M165" i="7" l="1"/>
  <c r="L166" i="7"/>
  <c r="F166" i="7"/>
  <c r="G165" i="7"/>
  <c r="T166" i="7"/>
  <c r="U165" i="7"/>
  <c r="S165" i="7"/>
  <c r="R166" i="7"/>
  <c r="X166" i="7"/>
  <c r="Y165" i="7"/>
  <c r="H166" i="7"/>
  <c r="I165" i="7"/>
  <c r="C165" i="7"/>
  <c r="B166" i="7"/>
  <c r="D166" i="7"/>
  <c r="E165" i="7"/>
  <c r="J166" i="7"/>
  <c r="K165" i="7"/>
  <c r="P166" i="7"/>
  <c r="Q165" i="7"/>
  <c r="V166" i="7"/>
  <c r="W165" i="7"/>
  <c r="O165" i="7"/>
  <c r="N166" i="7"/>
  <c r="P167" i="7" l="1"/>
  <c r="Q166" i="7"/>
  <c r="R167" i="7"/>
  <c r="S166" i="7"/>
  <c r="I166" i="7"/>
  <c r="H167" i="7"/>
  <c r="U166" i="7"/>
  <c r="T167" i="7"/>
  <c r="Y166" i="7"/>
  <c r="X167" i="7"/>
  <c r="K166" i="7"/>
  <c r="J167" i="7"/>
  <c r="E166" i="7"/>
  <c r="D167" i="7"/>
  <c r="F167" i="7"/>
  <c r="G166" i="7"/>
  <c r="N167" i="7"/>
  <c r="O166" i="7"/>
  <c r="W166" i="7"/>
  <c r="V167" i="7"/>
  <c r="C166" i="7"/>
  <c r="B167" i="7"/>
  <c r="L167" i="7"/>
  <c r="M166" i="7"/>
  <c r="H168" i="7" l="1"/>
  <c r="I167" i="7"/>
  <c r="M167" i="7"/>
  <c r="L168" i="7"/>
  <c r="X168" i="7"/>
  <c r="Y167" i="7"/>
  <c r="N168" i="7"/>
  <c r="O167" i="7"/>
  <c r="R168" i="7"/>
  <c r="S167" i="7"/>
  <c r="K167" i="7"/>
  <c r="J168" i="7"/>
  <c r="B168" i="7"/>
  <c r="C167" i="7"/>
  <c r="V168" i="7"/>
  <c r="W167" i="7"/>
  <c r="T168" i="7"/>
  <c r="U167" i="7"/>
  <c r="F168" i="7"/>
  <c r="G167" i="7"/>
  <c r="D168" i="7"/>
  <c r="E167" i="7"/>
  <c r="Q167" i="7"/>
  <c r="P168" i="7"/>
  <c r="S168" i="7" l="1"/>
  <c r="R169" i="7"/>
  <c r="G168" i="7"/>
  <c r="F169" i="7"/>
  <c r="X169" i="7"/>
  <c r="Y168" i="7"/>
  <c r="P169" i="7"/>
  <c r="Q168" i="7"/>
  <c r="U168" i="7"/>
  <c r="T169" i="7"/>
  <c r="J169" i="7"/>
  <c r="K168" i="7"/>
  <c r="D169" i="7"/>
  <c r="E168" i="7"/>
  <c r="N169" i="7"/>
  <c r="O168" i="7"/>
  <c r="W168" i="7"/>
  <c r="V169" i="7"/>
  <c r="L169" i="7"/>
  <c r="M168" i="7"/>
  <c r="C168" i="7"/>
  <c r="B169" i="7"/>
  <c r="I168" i="7"/>
  <c r="H169" i="7"/>
  <c r="L170" i="7" l="1"/>
  <c r="M169" i="7"/>
  <c r="X170" i="7"/>
  <c r="Y169" i="7"/>
  <c r="K169" i="7"/>
  <c r="J170" i="7"/>
  <c r="T170" i="7"/>
  <c r="U169" i="7"/>
  <c r="P170" i="7"/>
  <c r="Q169" i="7"/>
  <c r="F170" i="7"/>
  <c r="G169" i="7"/>
  <c r="R170" i="7"/>
  <c r="S169" i="7"/>
  <c r="I169" i="7"/>
  <c r="H170" i="7"/>
  <c r="B170" i="7"/>
  <c r="C169" i="7"/>
  <c r="V170" i="7"/>
  <c r="W169" i="7"/>
  <c r="N170" i="7"/>
  <c r="O169" i="7"/>
  <c r="D170" i="7"/>
  <c r="E169" i="7"/>
  <c r="E170" i="7" l="1"/>
  <c r="D171" i="7"/>
  <c r="P171" i="7"/>
  <c r="Q170" i="7"/>
  <c r="W170" i="7"/>
  <c r="V171" i="7"/>
  <c r="B171" i="7"/>
  <c r="C170" i="7"/>
  <c r="G170" i="7"/>
  <c r="F171" i="7"/>
  <c r="N171" i="7"/>
  <c r="O170" i="7"/>
  <c r="U170" i="7"/>
  <c r="T171" i="7"/>
  <c r="J171" i="7"/>
  <c r="K170" i="7"/>
  <c r="H171" i="7"/>
  <c r="I170" i="7"/>
  <c r="X171" i="7"/>
  <c r="Y170" i="7"/>
  <c r="R171" i="7"/>
  <c r="S170" i="7"/>
  <c r="L171" i="7"/>
  <c r="M170" i="7"/>
  <c r="L172" i="7" l="1"/>
  <c r="M171" i="7"/>
  <c r="N172" i="7"/>
  <c r="O171" i="7"/>
  <c r="F172" i="7"/>
  <c r="G171" i="7"/>
  <c r="S171" i="7"/>
  <c r="R172" i="7"/>
  <c r="X172" i="7"/>
  <c r="Y171" i="7"/>
  <c r="B172" i="7"/>
  <c r="C171" i="7"/>
  <c r="V172" i="7"/>
  <c r="W171" i="7"/>
  <c r="H172" i="7"/>
  <c r="I171" i="7"/>
  <c r="J172" i="7"/>
  <c r="K171" i="7"/>
  <c r="P172" i="7"/>
  <c r="Q171" i="7"/>
  <c r="T172" i="7"/>
  <c r="U171" i="7"/>
  <c r="D172" i="7"/>
  <c r="E171" i="7"/>
  <c r="D173" i="7" l="1"/>
  <c r="E172" i="7"/>
  <c r="U172" i="7"/>
  <c r="T173" i="7"/>
  <c r="R173" i="7"/>
  <c r="S172" i="7"/>
  <c r="J173" i="7"/>
  <c r="K172" i="7"/>
  <c r="B173" i="7"/>
  <c r="C172" i="7"/>
  <c r="X173" i="7"/>
  <c r="Y172" i="7"/>
  <c r="P173" i="7"/>
  <c r="Q172" i="7"/>
  <c r="F173" i="7"/>
  <c r="G172" i="7"/>
  <c r="H173" i="7"/>
  <c r="I172" i="7"/>
  <c r="N173" i="7"/>
  <c r="O172" i="7"/>
  <c r="V173" i="7"/>
  <c r="W172" i="7"/>
  <c r="L173" i="7"/>
  <c r="M172" i="7"/>
  <c r="L174" i="7" l="1"/>
  <c r="M173" i="7"/>
  <c r="X174" i="7"/>
  <c r="Y173" i="7"/>
  <c r="W173" i="7"/>
  <c r="V174" i="7"/>
  <c r="B174" i="7"/>
  <c r="C173" i="7"/>
  <c r="N174" i="7"/>
  <c r="O173" i="7"/>
  <c r="K173" i="7"/>
  <c r="J174" i="7"/>
  <c r="H174" i="7"/>
  <c r="I173" i="7"/>
  <c r="R174" i="7"/>
  <c r="S173" i="7"/>
  <c r="T174" i="7"/>
  <c r="U173" i="7"/>
  <c r="F174" i="7"/>
  <c r="G173" i="7"/>
  <c r="P174" i="7"/>
  <c r="Q173" i="7"/>
  <c r="E173" i="7"/>
  <c r="D174" i="7"/>
  <c r="P175" i="7" l="1"/>
  <c r="Q174" i="7"/>
  <c r="V175" i="7"/>
  <c r="W174" i="7"/>
  <c r="D175" i="7"/>
  <c r="E174" i="7"/>
  <c r="S174" i="7"/>
  <c r="R175" i="7"/>
  <c r="X175" i="7"/>
  <c r="Y174" i="7"/>
  <c r="J175" i="7"/>
  <c r="K174" i="7"/>
  <c r="N175" i="7"/>
  <c r="O174" i="7"/>
  <c r="G174" i="7"/>
  <c r="F175" i="7"/>
  <c r="B175" i="7"/>
  <c r="C174" i="7"/>
  <c r="T175" i="7"/>
  <c r="U174" i="7"/>
  <c r="H175" i="7"/>
  <c r="I174" i="7"/>
  <c r="M174" i="7"/>
  <c r="L175" i="7"/>
  <c r="I175" i="7" l="1"/>
  <c r="H176" i="7"/>
  <c r="C175" i="7"/>
  <c r="B176" i="7"/>
  <c r="V176" i="7"/>
  <c r="W175" i="7"/>
  <c r="U175" i="7"/>
  <c r="T176" i="7"/>
  <c r="F176" i="7"/>
  <c r="G175" i="7"/>
  <c r="L176" i="7"/>
  <c r="M175" i="7"/>
  <c r="J176" i="7"/>
  <c r="K175" i="7"/>
  <c r="X176" i="7"/>
  <c r="Y175" i="7"/>
  <c r="R176" i="7"/>
  <c r="S175" i="7"/>
  <c r="D176" i="7"/>
  <c r="E175" i="7"/>
  <c r="O175" i="7"/>
  <c r="N176" i="7"/>
  <c r="P176" i="7"/>
  <c r="Q175" i="7"/>
  <c r="Q176" i="7" l="1"/>
  <c r="P177" i="7"/>
  <c r="N177" i="7"/>
  <c r="O176" i="7"/>
  <c r="L177" i="7"/>
  <c r="M176" i="7"/>
  <c r="F177" i="7"/>
  <c r="G176" i="7"/>
  <c r="T177" i="7"/>
  <c r="U176" i="7"/>
  <c r="D177" i="7"/>
  <c r="E176" i="7"/>
  <c r="R177" i="7"/>
  <c r="S176" i="7"/>
  <c r="W176" i="7"/>
  <c r="V177" i="7"/>
  <c r="B177" i="7"/>
  <c r="C176" i="7"/>
  <c r="X177" i="7"/>
  <c r="Y176" i="7"/>
  <c r="H177" i="7"/>
  <c r="I176" i="7"/>
  <c r="J177" i="7"/>
  <c r="K176" i="7"/>
  <c r="H178" i="7" l="1"/>
  <c r="I177" i="7"/>
  <c r="X178" i="7"/>
  <c r="Y177" i="7"/>
  <c r="V178" i="7"/>
  <c r="W177" i="7"/>
  <c r="N178" i="7"/>
  <c r="O177" i="7"/>
  <c r="J178" i="7"/>
  <c r="K177" i="7"/>
  <c r="L178" i="7"/>
  <c r="M177" i="7"/>
  <c r="P178" i="7"/>
  <c r="Q177" i="7"/>
  <c r="D178" i="7"/>
  <c r="E177" i="7"/>
  <c r="T178" i="7"/>
  <c r="U177" i="7"/>
  <c r="G177" i="7"/>
  <c r="F178" i="7"/>
  <c r="B178" i="7"/>
  <c r="C177" i="7"/>
  <c r="R178" i="7"/>
  <c r="S177" i="7"/>
  <c r="L179" i="7" l="1"/>
  <c r="M178" i="7"/>
  <c r="J179" i="7"/>
  <c r="K178" i="7"/>
  <c r="R179" i="7"/>
  <c r="S178" i="7"/>
  <c r="B179" i="7"/>
  <c r="C178" i="7"/>
  <c r="F179" i="7"/>
  <c r="G178" i="7"/>
  <c r="N179" i="7"/>
  <c r="O178" i="7"/>
  <c r="T179" i="7"/>
  <c r="U178" i="7"/>
  <c r="V179" i="7"/>
  <c r="W178" i="7"/>
  <c r="D179" i="7"/>
  <c r="E178" i="7"/>
  <c r="X179" i="7"/>
  <c r="Y178" i="7"/>
  <c r="P179" i="7"/>
  <c r="Q178" i="7"/>
  <c r="I178" i="7"/>
  <c r="H179" i="7"/>
  <c r="R180" i="7" l="1"/>
  <c r="S179" i="7"/>
  <c r="N180" i="7"/>
  <c r="O179" i="7"/>
  <c r="F180" i="7"/>
  <c r="G179" i="7"/>
  <c r="B180" i="7"/>
  <c r="C179" i="7"/>
  <c r="J180" i="7"/>
  <c r="K179" i="7"/>
  <c r="H180" i="7"/>
  <c r="I179" i="7"/>
  <c r="P180" i="7"/>
  <c r="Q179" i="7"/>
  <c r="V180" i="7"/>
  <c r="W179" i="7"/>
  <c r="X180" i="7"/>
  <c r="Y179" i="7"/>
  <c r="D180" i="7"/>
  <c r="E179" i="7"/>
  <c r="T180" i="7"/>
  <c r="U179" i="7"/>
  <c r="L180" i="7"/>
  <c r="M179" i="7"/>
  <c r="T181" i="7" l="1"/>
  <c r="U180" i="7"/>
  <c r="L181" i="7"/>
  <c r="M180" i="7"/>
  <c r="J181" i="7"/>
  <c r="K180" i="7"/>
  <c r="D181" i="7"/>
  <c r="E180" i="7"/>
  <c r="X181" i="7"/>
  <c r="Y180" i="7"/>
  <c r="N181" i="7"/>
  <c r="O180" i="7"/>
  <c r="H181" i="7"/>
  <c r="I180" i="7"/>
  <c r="B181" i="7"/>
  <c r="C180" i="7"/>
  <c r="F181" i="7"/>
  <c r="G180" i="7"/>
  <c r="V181" i="7"/>
  <c r="W180" i="7"/>
  <c r="P181" i="7"/>
  <c r="Q180" i="7"/>
  <c r="R181" i="7"/>
  <c r="S180" i="7"/>
  <c r="O181" i="7" l="1"/>
  <c r="N182" i="7"/>
  <c r="X182" i="7"/>
  <c r="Y181" i="7"/>
  <c r="R182" i="7"/>
  <c r="S181" i="7"/>
  <c r="P182" i="7"/>
  <c r="Q181" i="7"/>
  <c r="V182" i="7"/>
  <c r="W181" i="7"/>
  <c r="D182" i="7"/>
  <c r="E181" i="7"/>
  <c r="F182" i="7"/>
  <c r="G181" i="7"/>
  <c r="J182" i="7"/>
  <c r="K181" i="7"/>
  <c r="B182" i="7"/>
  <c r="C181" i="7"/>
  <c r="L182" i="7"/>
  <c r="M181" i="7"/>
  <c r="H182" i="7"/>
  <c r="I181" i="7"/>
  <c r="T182" i="7"/>
  <c r="U181" i="7"/>
  <c r="V183" i="7" l="1"/>
  <c r="W182" i="7"/>
  <c r="D183" i="7"/>
  <c r="E182" i="7"/>
  <c r="H183" i="7"/>
  <c r="I182" i="7"/>
  <c r="P183" i="7"/>
  <c r="Q182" i="7"/>
  <c r="R183" i="7"/>
  <c r="S182" i="7"/>
  <c r="J183" i="7"/>
  <c r="K182" i="7"/>
  <c r="N183" i="7"/>
  <c r="O182" i="7"/>
  <c r="T183" i="7"/>
  <c r="U182" i="7"/>
  <c r="L183" i="7"/>
  <c r="M182" i="7"/>
  <c r="B183" i="7"/>
  <c r="C182" i="7"/>
  <c r="X183" i="7"/>
  <c r="Y182" i="7"/>
  <c r="F183" i="7"/>
  <c r="G182" i="7"/>
  <c r="S183" i="7" l="1"/>
  <c r="R184" i="7"/>
  <c r="J184" i="7"/>
  <c r="K183" i="7"/>
  <c r="F184" i="7"/>
  <c r="G183" i="7"/>
  <c r="X184" i="7"/>
  <c r="Y183" i="7"/>
  <c r="H184" i="7"/>
  <c r="I183" i="7"/>
  <c r="U183" i="7"/>
  <c r="T184" i="7"/>
  <c r="D184" i="7"/>
  <c r="E183" i="7"/>
  <c r="Q183" i="7"/>
  <c r="P184" i="7"/>
  <c r="B184" i="7"/>
  <c r="C183" i="7"/>
  <c r="L184" i="7"/>
  <c r="M183" i="7"/>
  <c r="N184" i="7"/>
  <c r="O183" i="7"/>
  <c r="V184" i="7"/>
  <c r="W183" i="7"/>
  <c r="V185" i="7" l="1"/>
  <c r="W184" i="7"/>
  <c r="I184" i="7"/>
  <c r="H185" i="7"/>
  <c r="U184" i="7"/>
  <c r="T185" i="7"/>
  <c r="N185" i="7"/>
  <c r="O184" i="7"/>
  <c r="M184" i="7"/>
  <c r="L185" i="7"/>
  <c r="X185" i="7"/>
  <c r="Y184" i="7"/>
  <c r="B185" i="7"/>
  <c r="C184" i="7"/>
  <c r="G184" i="7"/>
  <c r="F185" i="7"/>
  <c r="Q184" i="7"/>
  <c r="P185" i="7"/>
  <c r="J185" i="7"/>
  <c r="K184" i="7"/>
  <c r="S184" i="7"/>
  <c r="R185" i="7"/>
  <c r="E184" i="7"/>
  <c r="D185" i="7"/>
  <c r="E185" i="7" l="1"/>
  <c r="D186" i="7"/>
  <c r="S185" i="7"/>
  <c r="R186" i="7"/>
  <c r="U185" i="7"/>
  <c r="T186" i="7"/>
  <c r="Y185" i="7"/>
  <c r="X186" i="7"/>
  <c r="O185" i="7"/>
  <c r="N186" i="7"/>
  <c r="G185" i="7"/>
  <c r="F186" i="7"/>
  <c r="L186" i="7"/>
  <c r="M185" i="7"/>
  <c r="J186" i="7"/>
  <c r="K185" i="7"/>
  <c r="Q185" i="7"/>
  <c r="P186" i="7"/>
  <c r="I185" i="7"/>
  <c r="H186" i="7"/>
  <c r="C185" i="7"/>
  <c r="B186" i="7"/>
  <c r="W185" i="7"/>
  <c r="V186" i="7"/>
  <c r="I186" i="7" l="1"/>
  <c r="H187" i="7"/>
  <c r="W186" i="7"/>
  <c r="V187" i="7"/>
  <c r="X187" i="7"/>
  <c r="Y186" i="7"/>
  <c r="C186" i="7"/>
  <c r="B187" i="7"/>
  <c r="O186" i="7"/>
  <c r="N187" i="7"/>
  <c r="U186" i="7"/>
  <c r="T187" i="7"/>
  <c r="S186" i="7"/>
  <c r="R187" i="7"/>
  <c r="E186" i="7"/>
  <c r="D187" i="7"/>
  <c r="G186" i="7"/>
  <c r="F187" i="7"/>
  <c r="Q186" i="7"/>
  <c r="P187" i="7"/>
  <c r="J187" i="7"/>
  <c r="K186" i="7"/>
  <c r="L187" i="7"/>
  <c r="M186" i="7"/>
  <c r="L188" i="7" l="1"/>
  <c r="M187" i="7"/>
  <c r="G187" i="7"/>
  <c r="F188" i="7"/>
  <c r="K187" i="7"/>
  <c r="J188" i="7"/>
  <c r="Q187" i="7"/>
  <c r="P188" i="7"/>
  <c r="E187" i="7"/>
  <c r="D188" i="7"/>
  <c r="I187" i="7"/>
  <c r="H188" i="7"/>
  <c r="U187" i="7"/>
  <c r="T188" i="7"/>
  <c r="N188" i="7"/>
  <c r="O187" i="7"/>
  <c r="C187" i="7"/>
  <c r="B188" i="7"/>
  <c r="Y187" i="7"/>
  <c r="X188" i="7"/>
  <c r="W187" i="7"/>
  <c r="V188" i="7"/>
  <c r="S187" i="7"/>
  <c r="R188" i="7"/>
  <c r="S188" i="7" l="1"/>
  <c r="R189" i="7"/>
  <c r="I188" i="7"/>
  <c r="H189" i="7"/>
  <c r="E188" i="7"/>
  <c r="D189" i="7"/>
  <c r="Q188" i="7"/>
  <c r="P189" i="7"/>
  <c r="B189" i="7"/>
  <c r="C188" i="7"/>
  <c r="V189" i="7"/>
  <c r="W188" i="7"/>
  <c r="Y188" i="7"/>
  <c r="X189" i="7"/>
  <c r="J189" i="7"/>
  <c r="K188" i="7"/>
  <c r="G188" i="7"/>
  <c r="F189" i="7"/>
  <c r="N189" i="7"/>
  <c r="O188" i="7"/>
  <c r="U188" i="7"/>
  <c r="T189" i="7"/>
  <c r="M188" i="7"/>
  <c r="L189" i="7"/>
  <c r="W189" i="7" l="1"/>
  <c r="V190" i="7"/>
  <c r="G189" i="7"/>
  <c r="F190" i="7"/>
  <c r="B190" i="7"/>
  <c r="C189" i="7"/>
  <c r="N190" i="7"/>
  <c r="O189" i="7"/>
  <c r="K189" i="7"/>
  <c r="J190" i="7"/>
  <c r="M189" i="7"/>
  <c r="L190" i="7"/>
  <c r="U189" i="7"/>
  <c r="T190" i="7"/>
  <c r="Q189" i="7"/>
  <c r="P190" i="7"/>
  <c r="E189" i="7"/>
  <c r="D190" i="7"/>
  <c r="I189" i="7"/>
  <c r="H190" i="7"/>
  <c r="Y189" i="7"/>
  <c r="X190" i="7"/>
  <c r="S189" i="7"/>
  <c r="R190" i="7"/>
  <c r="M190" i="7" l="1"/>
  <c r="L191" i="7"/>
  <c r="K190" i="7"/>
  <c r="J191" i="7"/>
  <c r="O190" i="7"/>
  <c r="N191" i="7"/>
  <c r="B191" i="7"/>
  <c r="C190" i="7"/>
  <c r="S190" i="7"/>
  <c r="R191" i="7"/>
  <c r="G190" i="7"/>
  <c r="F191" i="7"/>
  <c r="W190" i="7"/>
  <c r="V191" i="7"/>
  <c r="Y190" i="7"/>
  <c r="X191" i="7"/>
  <c r="H191" i="7"/>
  <c r="I190" i="7"/>
  <c r="E190" i="7"/>
  <c r="D191" i="7"/>
  <c r="P191" i="7"/>
  <c r="Q190" i="7"/>
  <c r="T191" i="7"/>
  <c r="U190" i="7"/>
  <c r="D192" i="7" l="1"/>
  <c r="E191" i="7"/>
  <c r="S191" i="7"/>
  <c r="R192" i="7"/>
  <c r="O191" i="7"/>
  <c r="N192" i="7"/>
  <c r="K191" i="7"/>
  <c r="J192" i="7"/>
  <c r="G191" i="7"/>
  <c r="F192" i="7"/>
  <c r="P192" i="7"/>
  <c r="Q191" i="7"/>
  <c r="C191" i="7"/>
  <c r="B192" i="7"/>
  <c r="I191" i="7"/>
  <c r="H192" i="7"/>
  <c r="Y191" i="7"/>
  <c r="X192" i="7"/>
  <c r="M191" i="7"/>
  <c r="L192" i="7"/>
  <c r="U191" i="7"/>
  <c r="T192" i="7"/>
  <c r="W191" i="7"/>
  <c r="V192" i="7"/>
  <c r="W192" i="7" l="1"/>
  <c r="V193" i="7"/>
  <c r="F193" i="7"/>
  <c r="G192" i="7"/>
  <c r="Y192" i="7"/>
  <c r="X193" i="7"/>
  <c r="O192" i="7"/>
  <c r="N193" i="7"/>
  <c r="M192" i="7"/>
  <c r="L193" i="7"/>
  <c r="I192" i="7"/>
  <c r="H193" i="7"/>
  <c r="U192" i="7"/>
  <c r="T193" i="7"/>
  <c r="R193" i="7"/>
  <c r="S192" i="7"/>
  <c r="Q192" i="7"/>
  <c r="P193" i="7"/>
  <c r="K192" i="7"/>
  <c r="J193" i="7"/>
  <c r="C192" i="7"/>
  <c r="B193" i="7"/>
  <c r="D193" i="7"/>
  <c r="E192" i="7"/>
  <c r="E193" i="7" l="1"/>
  <c r="D194" i="7"/>
  <c r="C193" i="7"/>
  <c r="B194" i="7"/>
  <c r="K193" i="7"/>
  <c r="J194" i="7"/>
  <c r="F194" i="7"/>
  <c r="G193" i="7"/>
  <c r="I193" i="7"/>
  <c r="H194" i="7"/>
  <c r="Q193" i="7"/>
  <c r="P194" i="7"/>
  <c r="W193" i="7"/>
  <c r="V194" i="7"/>
  <c r="M193" i="7"/>
  <c r="L194" i="7"/>
  <c r="O193" i="7"/>
  <c r="N194" i="7"/>
  <c r="Y193" i="7"/>
  <c r="X194" i="7"/>
  <c r="S193" i="7"/>
  <c r="R194" i="7"/>
  <c r="T194" i="7"/>
  <c r="U193" i="7"/>
  <c r="O194" i="7" l="1"/>
  <c r="N195" i="7"/>
  <c r="K194" i="7"/>
  <c r="J195" i="7"/>
  <c r="G194" i="7"/>
  <c r="F195" i="7"/>
  <c r="H195" i="7"/>
  <c r="I194" i="7"/>
  <c r="T195" i="7"/>
  <c r="U194" i="7"/>
  <c r="Y194" i="7"/>
  <c r="X195" i="7"/>
  <c r="M194" i="7"/>
  <c r="L195" i="7"/>
  <c r="W194" i="7"/>
  <c r="V195" i="7"/>
  <c r="D195" i="7"/>
  <c r="E194" i="7"/>
  <c r="P195" i="7"/>
  <c r="Q194" i="7"/>
  <c r="S194" i="7"/>
  <c r="R195" i="7"/>
  <c r="C194" i="7"/>
  <c r="B195" i="7"/>
  <c r="Y195" i="7" l="1"/>
  <c r="X196" i="7"/>
  <c r="E195" i="7"/>
  <c r="D196" i="7"/>
  <c r="V196" i="7"/>
  <c r="W195" i="7"/>
  <c r="K195" i="7"/>
  <c r="J196" i="7"/>
  <c r="Q195" i="7"/>
  <c r="P196" i="7"/>
  <c r="G195" i="7"/>
  <c r="F196" i="7"/>
  <c r="C195" i="7"/>
  <c r="B196" i="7"/>
  <c r="S195" i="7"/>
  <c r="R196" i="7"/>
  <c r="U195" i="7"/>
  <c r="T196" i="7"/>
  <c r="M195" i="7"/>
  <c r="L196" i="7"/>
  <c r="H196" i="7"/>
  <c r="I195" i="7"/>
  <c r="O195" i="7"/>
  <c r="N196" i="7"/>
  <c r="N197" i="7" l="1"/>
  <c r="O196" i="7"/>
  <c r="I196" i="7"/>
  <c r="H197" i="7"/>
  <c r="J197" i="7"/>
  <c r="K196" i="7"/>
  <c r="E196" i="7"/>
  <c r="D197" i="7"/>
  <c r="M196" i="7"/>
  <c r="L197" i="7"/>
  <c r="V197" i="7"/>
  <c r="W196" i="7"/>
  <c r="Y196" i="7"/>
  <c r="X197" i="7"/>
  <c r="G196" i="7"/>
  <c r="F197" i="7"/>
  <c r="Q196" i="7"/>
  <c r="P197" i="7"/>
  <c r="U196" i="7"/>
  <c r="T197" i="7"/>
  <c r="S196" i="7"/>
  <c r="R197" i="7"/>
  <c r="B197" i="7"/>
  <c r="C196" i="7"/>
  <c r="W197" i="7" l="1"/>
  <c r="V198" i="7"/>
  <c r="J198" i="7"/>
  <c r="K197" i="7"/>
  <c r="C197" i="7"/>
  <c r="B198" i="7"/>
  <c r="S197" i="7"/>
  <c r="R198" i="7"/>
  <c r="E197" i="7"/>
  <c r="D198" i="7"/>
  <c r="Q197" i="7"/>
  <c r="P198" i="7"/>
  <c r="G197" i="7"/>
  <c r="F198" i="7"/>
  <c r="M197" i="7"/>
  <c r="L198" i="7"/>
  <c r="U197" i="7"/>
  <c r="T198" i="7"/>
  <c r="I197" i="7"/>
  <c r="H198" i="7"/>
  <c r="Y197" i="7"/>
  <c r="X198" i="7"/>
  <c r="O197" i="7"/>
  <c r="N198" i="7"/>
  <c r="Q198" i="7" l="1"/>
  <c r="P199" i="7"/>
  <c r="O198" i="7"/>
  <c r="N199" i="7"/>
  <c r="X199" i="7"/>
  <c r="Y198" i="7"/>
  <c r="E198" i="7"/>
  <c r="D199" i="7"/>
  <c r="I198" i="7"/>
  <c r="H199" i="7"/>
  <c r="S198" i="7"/>
  <c r="R199" i="7"/>
  <c r="U198" i="7"/>
  <c r="T199" i="7"/>
  <c r="C198" i="7"/>
  <c r="B199" i="7"/>
  <c r="L199" i="7"/>
  <c r="M198" i="7"/>
  <c r="J199" i="7"/>
  <c r="K198" i="7"/>
  <c r="G198" i="7"/>
  <c r="F199" i="7"/>
  <c r="W198" i="7"/>
  <c r="V199" i="7"/>
  <c r="W199" i="7" l="1"/>
  <c r="V200" i="7"/>
  <c r="S199" i="7"/>
  <c r="R200" i="7"/>
  <c r="I199" i="7"/>
  <c r="H200" i="7"/>
  <c r="G199" i="7"/>
  <c r="F200" i="7"/>
  <c r="E199" i="7"/>
  <c r="D200" i="7"/>
  <c r="K199" i="7"/>
  <c r="J200" i="7"/>
  <c r="L200" i="7"/>
  <c r="M199" i="7"/>
  <c r="Y199" i="7"/>
  <c r="X200" i="7"/>
  <c r="C199" i="7"/>
  <c r="B200" i="7"/>
  <c r="O199" i="7"/>
  <c r="N200" i="7"/>
  <c r="U199" i="7"/>
  <c r="T200" i="7"/>
  <c r="Q199" i="7"/>
  <c r="P200" i="7"/>
  <c r="J201" i="7" l="1"/>
  <c r="K200" i="7"/>
  <c r="U200" i="7"/>
  <c r="T201" i="7"/>
  <c r="G200" i="7"/>
  <c r="F201" i="7"/>
  <c r="E200" i="7"/>
  <c r="D201" i="7"/>
  <c r="N201" i="7"/>
  <c r="O200" i="7"/>
  <c r="C200" i="7"/>
  <c r="B201" i="7"/>
  <c r="Y200" i="7"/>
  <c r="X201" i="7"/>
  <c r="V201" i="7"/>
  <c r="W200" i="7"/>
  <c r="Q200" i="7"/>
  <c r="P201" i="7"/>
  <c r="I200" i="7"/>
  <c r="H201" i="7"/>
  <c r="S200" i="7"/>
  <c r="R201" i="7"/>
  <c r="M200" i="7"/>
  <c r="L201" i="7"/>
  <c r="B202" i="7" l="1"/>
  <c r="C201" i="7"/>
  <c r="S201" i="7"/>
  <c r="R202" i="7"/>
  <c r="M201" i="7"/>
  <c r="L202" i="7"/>
  <c r="N202" i="7"/>
  <c r="O201" i="7"/>
  <c r="I201" i="7"/>
  <c r="H202" i="7"/>
  <c r="E201" i="7"/>
  <c r="D202" i="7"/>
  <c r="Q201" i="7"/>
  <c r="P202" i="7"/>
  <c r="G201" i="7"/>
  <c r="F202" i="7"/>
  <c r="U201" i="7"/>
  <c r="T202" i="7"/>
  <c r="W201" i="7"/>
  <c r="V202" i="7"/>
  <c r="Y201" i="7"/>
  <c r="X202" i="7"/>
  <c r="K201" i="7"/>
  <c r="J202" i="7"/>
  <c r="H203" i="7" l="1"/>
  <c r="I202" i="7"/>
  <c r="K202" i="7"/>
  <c r="J203" i="7"/>
  <c r="Y202" i="7"/>
  <c r="X203" i="7"/>
  <c r="W202" i="7"/>
  <c r="V203" i="7"/>
  <c r="T203" i="7"/>
  <c r="U202" i="7"/>
  <c r="E202" i="7"/>
  <c r="D203" i="7"/>
  <c r="O202" i="7"/>
  <c r="N203" i="7"/>
  <c r="M202" i="7"/>
  <c r="L203" i="7"/>
  <c r="G202" i="7"/>
  <c r="F203" i="7"/>
  <c r="S202" i="7"/>
  <c r="R203" i="7"/>
  <c r="P203" i="7"/>
  <c r="Q202" i="7"/>
  <c r="B203" i="7"/>
  <c r="C202" i="7"/>
  <c r="D204" i="7" l="1"/>
  <c r="E203" i="7"/>
  <c r="S203" i="7"/>
  <c r="R204" i="7"/>
  <c r="C203" i="7"/>
  <c r="B204" i="7"/>
  <c r="P204" i="7"/>
  <c r="Q203" i="7"/>
  <c r="U203" i="7"/>
  <c r="T204" i="7"/>
  <c r="W203" i="7"/>
  <c r="V204" i="7"/>
  <c r="G203" i="7"/>
  <c r="F204" i="7"/>
  <c r="Y203" i="7"/>
  <c r="X204" i="7"/>
  <c r="M203" i="7"/>
  <c r="L204" i="7"/>
  <c r="K203" i="7"/>
  <c r="J204" i="7"/>
  <c r="O203" i="7"/>
  <c r="N204" i="7"/>
  <c r="I203" i="7"/>
  <c r="H204" i="7"/>
  <c r="O204" i="7" l="1"/>
  <c r="N205" i="7"/>
  <c r="W204" i="7"/>
  <c r="V205" i="7"/>
  <c r="I204" i="7"/>
  <c r="H205" i="7"/>
  <c r="U204" i="7"/>
  <c r="T205" i="7"/>
  <c r="K204" i="7"/>
  <c r="J205" i="7"/>
  <c r="Q204" i="7"/>
  <c r="P205" i="7"/>
  <c r="M204" i="7"/>
  <c r="L205" i="7"/>
  <c r="C204" i="7"/>
  <c r="B205" i="7"/>
  <c r="Y204" i="7"/>
  <c r="X205" i="7"/>
  <c r="R205" i="7"/>
  <c r="S204" i="7"/>
  <c r="F205" i="7"/>
  <c r="G204" i="7"/>
  <c r="D205" i="7"/>
  <c r="E204" i="7"/>
  <c r="E205" i="7" l="1"/>
  <c r="D206" i="7"/>
  <c r="K205" i="7"/>
  <c r="J206" i="7"/>
  <c r="T206" i="7"/>
  <c r="U205" i="7"/>
  <c r="C205" i="7"/>
  <c r="B206" i="7"/>
  <c r="Q205" i="7"/>
  <c r="P206" i="7"/>
  <c r="S205" i="7"/>
  <c r="R206" i="7"/>
  <c r="Y205" i="7"/>
  <c r="X206" i="7"/>
  <c r="W205" i="7"/>
  <c r="V206" i="7"/>
  <c r="O205" i="7"/>
  <c r="N206" i="7"/>
  <c r="F206" i="7"/>
  <c r="G205" i="7"/>
  <c r="I205" i="7"/>
  <c r="H206" i="7"/>
  <c r="M205" i="7"/>
  <c r="L206" i="7"/>
  <c r="M206" i="7" l="1"/>
  <c r="L207" i="7"/>
  <c r="S206" i="7"/>
  <c r="R207" i="7"/>
  <c r="H207" i="7"/>
  <c r="I206" i="7"/>
  <c r="P207" i="7"/>
  <c r="Q206" i="7"/>
  <c r="C206" i="7"/>
  <c r="B207" i="7"/>
  <c r="G206" i="7"/>
  <c r="F207" i="7"/>
  <c r="O206" i="7"/>
  <c r="N207" i="7"/>
  <c r="T207" i="7"/>
  <c r="U206" i="7"/>
  <c r="W206" i="7"/>
  <c r="V207" i="7"/>
  <c r="K206" i="7"/>
  <c r="J207" i="7"/>
  <c r="Y206" i="7"/>
  <c r="X207" i="7"/>
  <c r="D207" i="7"/>
  <c r="E206" i="7"/>
  <c r="G207" i="7" l="1"/>
  <c r="F208" i="7"/>
  <c r="Y207" i="7"/>
  <c r="X208" i="7"/>
  <c r="S207" i="7"/>
  <c r="R208" i="7"/>
  <c r="E207" i="7"/>
  <c r="D208" i="7"/>
  <c r="K207" i="7"/>
  <c r="J208" i="7"/>
  <c r="V208" i="7"/>
  <c r="W207" i="7"/>
  <c r="H208" i="7"/>
  <c r="I207" i="7"/>
  <c r="M207" i="7"/>
  <c r="L208" i="7"/>
  <c r="C207" i="7"/>
  <c r="B208" i="7"/>
  <c r="Q207" i="7"/>
  <c r="P208" i="7"/>
  <c r="U207" i="7"/>
  <c r="T208" i="7"/>
  <c r="O207" i="7"/>
  <c r="N208" i="7"/>
  <c r="U208" i="7" l="1"/>
  <c r="T209" i="7"/>
  <c r="Q208" i="7"/>
  <c r="P209" i="7"/>
  <c r="S208" i="7"/>
  <c r="R209" i="7"/>
  <c r="Y208" i="7"/>
  <c r="X209" i="7"/>
  <c r="N209" i="7"/>
  <c r="O208" i="7"/>
  <c r="V209" i="7"/>
  <c r="W208" i="7"/>
  <c r="J209" i="7"/>
  <c r="K208" i="7"/>
  <c r="E208" i="7"/>
  <c r="D209" i="7"/>
  <c r="B209" i="7"/>
  <c r="C208" i="7"/>
  <c r="M208" i="7"/>
  <c r="L209" i="7"/>
  <c r="G208" i="7"/>
  <c r="F209" i="7"/>
  <c r="I208" i="7"/>
  <c r="H209" i="7"/>
  <c r="M209" i="7" l="1"/>
  <c r="L210" i="7"/>
  <c r="S209" i="7"/>
  <c r="R210" i="7"/>
  <c r="I209" i="7"/>
  <c r="H210" i="7"/>
  <c r="G209" i="7"/>
  <c r="F210" i="7"/>
  <c r="Y209" i="7"/>
  <c r="X210" i="7"/>
  <c r="U209" i="7"/>
  <c r="T210" i="7"/>
  <c r="W209" i="7"/>
  <c r="V210" i="7"/>
  <c r="O209" i="7"/>
  <c r="N210" i="7"/>
  <c r="C209" i="7"/>
  <c r="B210" i="7"/>
  <c r="E209" i="7"/>
  <c r="D210" i="7"/>
  <c r="Q209" i="7"/>
  <c r="P210" i="7"/>
  <c r="J210" i="7"/>
  <c r="K209" i="7"/>
  <c r="U210" i="7" l="1"/>
  <c r="T211" i="7"/>
  <c r="X211" i="7"/>
  <c r="Y210" i="7"/>
  <c r="J211" i="7"/>
  <c r="K210" i="7"/>
  <c r="G210" i="7"/>
  <c r="F211" i="7"/>
  <c r="I210" i="7"/>
  <c r="H211" i="7"/>
  <c r="S210" i="7"/>
  <c r="R211" i="7"/>
  <c r="E210" i="7"/>
  <c r="D211" i="7"/>
  <c r="O210" i="7"/>
  <c r="N211" i="7"/>
  <c r="L211" i="7"/>
  <c r="M210" i="7"/>
  <c r="Q210" i="7"/>
  <c r="P211" i="7"/>
  <c r="C210" i="7"/>
  <c r="B211" i="7"/>
  <c r="W210" i="7"/>
  <c r="V211" i="7"/>
  <c r="C211" i="7" l="1"/>
  <c r="B212" i="7"/>
  <c r="W211" i="7"/>
  <c r="V212" i="7"/>
  <c r="I211" i="7"/>
  <c r="H212" i="7"/>
  <c r="S211" i="7"/>
  <c r="R212" i="7"/>
  <c r="Q211" i="7"/>
  <c r="P212" i="7"/>
  <c r="G211" i="7"/>
  <c r="F212" i="7"/>
  <c r="L212" i="7"/>
  <c r="M211" i="7"/>
  <c r="K211" i="7"/>
  <c r="J212" i="7"/>
  <c r="O211" i="7"/>
  <c r="N212" i="7"/>
  <c r="Y211" i="7"/>
  <c r="X212" i="7"/>
  <c r="E211" i="7"/>
  <c r="D212" i="7"/>
  <c r="U211" i="7"/>
  <c r="T212" i="7"/>
  <c r="Q212" i="7" l="1"/>
  <c r="P213" i="7"/>
  <c r="G212" i="7"/>
  <c r="F213" i="7"/>
  <c r="N213" i="7"/>
  <c r="O212" i="7"/>
  <c r="U212" i="7"/>
  <c r="T213" i="7"/>
  <c r="E212" i="7"/>
  <c r="D213" i="7"/>
  <c r="Y212" i="7"/>
  <c r="X213" i="7"/>
  <c r="S212" i="7"/>
  <c r="R213" i="7"/>
  <c r="I212" i="7"/>
  <c r="H213" i="7"/>
  <c r="J213" i="7"/>
  <c r="K212" i="7"/>
  <c r="V213" i="7"/>
  <c r="W212" i="7"/>
  <c r="C212" i="7"/>
  <c r="B213" i="7"/>
  <c r="M212" i="7"/>
  <c r="L213" i="7"/>
  <c r="E213" i="7" l="1"/>
  <c r="D214" i="7"/>
  <c r="K213" i="7"/>
  <c r="J214" i="7"/>
  <c r="M213" i="7"/>
  <c r="L214" i="7"/>
  <c r="W213" i="7"/>
  <c r="V214" i="7"/>
  <c r="I213" i="7"/>
  <c r="H214" i="7"/>
  <c r="Q213" i="7"/>
  <c r="P214" i="7"/>
  <c r="Y213" i="7"/>
  <c r="X214" i="7"/>
  <c r="B214" i="7"/>
  <c r="C213" i="7"/>
  <c r="U213" i="7"/>
  <c r="T214" i="7"/>
  <c r="N214" i="7"/>
  <c r="O213" i="7"/>
  <c r="G213" i="7"/>
  <c r="F214" i="7"/>
  <c r="S213" i="7"/>
  <c r="R214" i="7"/>
  <c r="P215" i="7" l="1"/>
  <c r="Q214" i="7"/>
  <c r="O214" i="7"/>
  <c r="N215" i="7"/>
  <c r="S214" i="7"/>
  <c r="R215" i="7"/>
  <c r="G214" i="7"/>
  <c r="F215" i="7"/>
  <c r="T215" i="7"/>
  <c r="U214" i="7"/>
  <c r="K214" i="7"/>
  <c r="J215" i="7"/>
  <c r="E214" i="7"/>
  <c r="D215" i="7"/>
  <c r="H215" i="7"/>
  <c r="I214" i="7"/>
  <c r="W214" i="7"/>
  <c r="V215" i="7"/>
  <c r="M214" i="7"/>
  <c r="L215" i="7"/>
  <c r="B215" i="7"/>
  <c r="C214" i="7"/>
  <c r="Y214" i="7"/>
  <c r="X215" i="7"/>
  <c r="Y215" i="7" l="1"/>
  <c r="X216" i="7"/>
  <c r="C215" i="7"/>
  <c r="B216" i="7"/>
  <c r="W215" i="7"/>
  <c r="V216" i="7"/>
  <c r="M215" i="7"/>
  <c r="L216" i="7"/>
  <c r="S215" i="7"/>
  <c r="R216" i="7"/>
  <c r="O215" i="7"/>
  <c r="N216" i="7"/>
  <c r="K215" i="7"/>
  <c r="J216" i="7"/>
  <c r="U215" i="7"/>
  <c r="T216" i="7"/>
  <c r="G215" i="7"/>
  <c r="F216" i="7"/>
  <c r="I215" i="7"/>
  <c r="H216" i="7"/>
  <c r="D216" i="7"/>
  <c r="E215" i="7"/>
  <c r="P216" i="7"/>
  <c r="Q215" i="7"/>
  <c r="O216" i="7" l="1"/>
  <c r="N217" i="7"/>
  <c r="R217" i="7"/>
  <c r="S216" i="7"/>
  <c r="F217" i="7"/>
  <c r="G216" i="7"/>
  <c r="D217" i="7"/>
  <c r="E216" i="7"/>
  <c r="M216" i="7"/>
  <c r="L217" i="7"/>
  <c r="I216" i="7"/>
  <c r="H217" i="7"/>
  <c r="K216" i="7"/>
  <c r="J217" i="7"/>
  <c r="Y216" i="7"/>
  <c r="X217" i="7"/>
  <c r="Q216" i="7"/>
  <c r="P217" i="7"/>
  <c r="W216" i="7"/>
  <c r="V217" i="7"/>
  <c r="U216" i="7"/>
  <c r="T217" i="7"/>
  <c r="C216" i="7"/>
  <c r="B217" i="7"/>
  <c r="C217" i="7" l="1"/>
  <c r="B218" i="7"/>
  <c r="M217" i="7"/>
  <c r="L218" i="7"/>
  <c r="W217" i="7"/>
  <c r="V218" i="7"/>
  <c r="E217" i="7"/>
  <c r="D218" i="7"/>
  <c r="S217" i="7"/>
  <c r="R218" i="7"/>
  <c r="Q217" i="7"/>
  <c r="P218" i="7"/>
  <c r="F218" i="7"/>
  <c r="G217" i="7"/>
  <c r="K217" i="7"/>
  <c r="J218" i="7"/>
  <c r="O217" i="7"/>
  <c r="N218" i="7"/>
  <c r="I217" i="7"/>
  <c r="H218" i="7"/>
  <c r="T218" i="7"/>
  <c r="U217" i="7"/>
  <c r="Y217" i="7"/>
  <c r="X218" i="7"/>
  <c r="P219" i="7" l="1"/>
  <c r="Q218" i="7"/>
  <c r="S218" i="7"/>
  <c r="R219" i="7"/>
  <c r="O218" i="7"/>
  <c r="N219" i="7"/>
  <c r="H219" i="7"/>
  <c r="I218" i="7"/>
  <c r="K218" i="7"/>
  <c r="J219" i="7"/>
  <c r="C218" i="7"/>
  <c r="B219" i="7"/>
  <c r="Y218" i="7"/>
  <c r="X219" i="7"/>
  <c r="T219" i="7"/>
  <c r="U218" i="7"/>
  <c r="D219" i="7"/>
  <c r="E218" i="7"/>
  <c r="W218" i="7"/>
  <c r="V219" i="7"/>
  <c r="M218" i="7"/>
  <c r="L219" i="7"/>
  <c r="G218" i="7"/>
  <c r="F219" i="7"/>
  <c r="C219" i="7" l="1"/>
  <c r="B220" i="7"/>
  <c r="E219" i="7"/>
  <c r="D220" i="7"/>
  <c r="G219" i="7"/>
  <c r="F220" i="7"/>
  <c r="K219" i="7"/>
  <c r="J220" i="7"/>
  <c r="O219" i="7"/>
  <c r="N220" i="7"/>
  <c r="S219" i="7"/>
  <c r="R220" i="7"/>
  <c r="Y219" i="7"/>
  <c r="X220" i="7"/>
  <c r="M219" i="7"/>
  <c r="L220" i="7"/>
  <c r="V220" i="7"/>
  <c r="W219" i="7"/>
  <c r="H220" i="7"/>
  <c r="I219" i="7"/>
  <c r="U219" i="7"/>
  <c r="T220" i="7"/>
  <c r="Q219" i="7"/>
  <c r="P220" i="7"/>
  <c r="U220" i="7" l="1"/>
  <c r="T221" i="7"/>
  <c r="S220" i="7"/>
  <c r="R221" i="7"/>
  <c r="J221" i="7"/>
  <c r="K220" i="7"/>
  <c r="M220" i="7"/>
  <c r="L221" i="7"/>
  <c r="N221" i="7"/>
  <c r="O220" i="7"/>
  <c r="G220" i="7"/>
  <c r="F221" i="7"/>
  <c r="E220" i="7"/>
  <c r="D221" i="7"/>
  <c r="Y220" i="7"/>
  <c r="X221" i="7"/>
  <c r="B221" i="7"/>
  <c r="C220" i="7"/>
  <c r="Q220" i="7"/>
  <c r="P221" i="7"/>
  <c r="I220" i="7"/>
  <c r="H221" i="7"/>
  <c r="V221" i="7"/>
  <c r="W220" i="7"/>
  <c r="G221" i="7" l="1"/>
  <c r="F222" i="7"/>
  <c r="O221" i="7"/>
  <c r="N222" i="7"/>
  <c r="W221" i="7"/>
  <c r="V222" i="7"/>
  <c r="I221" i="7"/>
  <c r="H222" i="7"/>
  <c r="Q221" i="7"/>
  <c r="P222" i="7"/>
  <c r="M221" i="7"/>
  <c r="L222" i="7"/>
  <c r="C221" i="7"/>
  <c r="B222" i="7"/>
  <c r="J222" i="7"/>
  <c r="K221" i="7"/>
  <c r="Y221" i="7"/>
  <c r="X222" i="7"/>
  <c r="S221" i="7"/>
  <c r="R222" i="7"/>
  <c r="E221" i="7"/>
  <c r="D222" i="7"/>
  <c r="U221" i="7"/>
  <c r="T222" i="7"/>
  <c r="U222" i="7" l="1"/>
  <c r="T223" i="7"/>
  <c r="Q222" i="7"/>
  <c r="P223" i="7"/>
  <c r="S222" i="7"/>
  <c r="R223" i="7"/>
  <c r="X223" i="7"/>
  <c r="Y222" i="7"/>
  <c r="L223" i="7"/>
  <c r="M222" i="7"/>
  <c r="E222" i="7"/>
  <c r="D223" i="7"/>
  <c r="I222" i="7"/>
  <c r="H223" i="7"/>
  <c r="W222" i="7"/>
  <c r="V223" i="7"/>
  <c r="O222" i="7"/>
  <c r="N223" i="7"/>
  <c r="J223" i="7"/>
  <c r="K222" i="7"/>
  <c r="C222" i="7"/>
  <c r="B223" i="7"/>
  <c r="G222" i="7"/>
  <c r="F223" i="7"/>
  <c r="E223" i="7" l="1"/>
  <c r="D224" i="7"/>
  <c r="G223" i="7"/>
  <c r="F224" i="7"/>
  <c r="C223" i="7"/>
  <c r="B224" i="7"/>
  <c r="L224" i="7"/>
  <c r="M223" i="7"/>
  <c r="K223" i="7"/>
  <c r="J224" i="7"/>
  <c r="Y223" i="7"/>
  <c r="X224" i="7"/>
  <c r="O223" i="7"/>
  <c r="N224" i="7"/>
  <c r="S223" i="7"/>
  <c r="R224" i="7"/>
  <c r="W223" i="7"/>
  <c r="V224" i="7"/>
  <c r="Q223" i="7"/>
  <c r="P224" i="7"/>
  <c r="I223" i="7"/>
  <c r="H224" i="7"/>
  <c r="U223" i="7"/>
  <c r="T224" i="7"/>
  <c r="Y224" i="7" l="1"/>
  <c r="X225" i="7"/>
  <c r="U224" i="7"/>
  <c r="T225" i="7"/>
  <c r="I224" i="7"/>
  <c r="H225" i="7"/>
  <c r="Q224" i="7"/>
  <c r="P225" i="7"/>
  <c r="J225" i="7"/>
  <c r="K224" i="7"/>
  <c r="M224" i="7"/>
  <c r="L225" i="7"/>
  <c r="V225" i="7"/>
  <c r="W224" i="7"/>
  <c r="C224" i="7"/>
  <c r="B225" i="7"/>
  <c r="S224" i="7"/>
  <c r="R225" i="7"/>
  <c r="G224" i="7"/>
  <c r="F225" i="7"/>
  <c r="N225" i="7"/>
  <c r="O224" i="7"/>
  <c r="E224" i="7"/>
  <c r="D225" i="7"/>
  <c r="K225" i="7" l="1"/>
  <c r="J226" i="7"/>
  <c r="I225" i="7"/>
  <c r="H226" i="7"/>
  <c r="E225" i="7"/>
  <c r="D226" i="7"/>
  <c r="N226" i="7"/>
  <c r="O225" i="7"/>
  <c r="G225" i="7"/>
  <c r="F226" i="7"/>
  <c r="S225" i="7"/>
  <c r="R226" i="7"/>
  <c r="B226" i="7"/>
  <c r="C225" i="7"/>
  <c r="Y225" i="7"/>
  <c r="X226" i="7"/>
  <c r="M225" i="7"/>
  <c r="L226" i="7"/>
  <c r="Q225" i="7"/>
  <c r="P226" i="7"/>
  <c r="U225" i="7"/>
  <c r="T226" i="7"/>
  <c r="W225" i="7"/>
  <c r="V226" i="7"/>
  <c r="T227" i="7" l="1"/>
  <c r="U226" i="7"/>
  <c r="P227" i="7"/>
  <c r="Q226" i="7"/>
  <c r="S226" i="7"/>
  <c r="R227" i="7"/>
  <c r="G226" i="7"/>
  <c r="F227" i="7"/>
  <c r="O226" i="7"/>
  <c r="N227" i="7"/>
  <c r="E226" i="7"/>
  <c r="D227" i="7"/>
  <c r="Y226" i="7"/>
  <c r="X227" i="7"/>
  <c r="K226" i="7"/>
  <c r="J227" i="7"/>
  <c r="W226" i="7"/>
  <c r="V227" i="7"/>
  <c r="M226" i="7"/>
  <c r="L227" i="7"/>
  <c r="H227" i="7"/>
  <c r="I226" i="7"/>
  <c r="B227" i="7"/>
  <c r="C226" i="7"/>
  <c r="O227" i="7" l="1"/>
  <c r="N228" i="7"/>
  <c r="D228" i="7"/>
  <c r="E227" i="7"/>
  <c r="C227" i="7"/>
  <c r="B228" i="7"/>
  <c r="I227" i="7"/>
  <c r="H228" i="7"/>
  <c r="M227" i="7"/>
  <c r="L228" i="7"/>
  <c r="G227" i="7"/>
  <c r="F228" i="7"/>
  <c r="W227" i="7"/>
  <c r="V228" i="7"/>
  <c r="S227" i="7"/>
  <c r="R228" i="7"/>
  <c r="K227" i="7"/>
  <c r="J228" i="7"/>
  <c r="P228" i="7"/>
  <c r="Q227" i="7"/>
  <c r="Y227" i="7"/>
  <c r="X228" i="7"/>
  <c r="U227" i="7"/>
  <c r="T228" i="7"/>
  <c r="U228" i="7" l="1"/>
  <c r="T229" i="7"/>
  <c r="M228" i="7"/>
  <c r="L229" i="7"/>
  <c r="C228" i="7"/>
  <c r="B229" i="7"/>
  <c r="R229" i="7"/>
  <c r="S228" i="7"/>
  <c r="F229" i="7"/>
  <c r="G228" i="7"/>
  <c r="Y228" i="7"/>
  <c r="X229" i="7"/>
  <c r="I228" i="7"/>
  <c r="H229" i="7"/>
  <c r="Q228" i="7"/>
  <c r="P229" i="7"/>
  <c r="K228" i="7"/>
  <c r="J229" i="7"/>
  <c r="D229" i="7"/>
  <c r="E228" i="7"/>
  <c r="W228" i="7"/>
  <c r="V229" i="7"/>
  <c r="O228" i="7"/>
  <c r="N229" i="7"/>
  <c r="S229" i="7" l="1"/>
  <c r="R230" i="7"/>
  <c r="C229" i="7"/>
  <c r="B230" i="7"/>
  <c r="Q229" i="7"/>
  <c r="P230" i="7"/>
  <c r="O229" i="7"/>
  <c r="N230" i="7"/>
  <c r="W229" i="7"/>
  <c r="V230" i="7"/>
  <c r="F230" i="7"/>
  <c r="G229" i="7"/>
  <c r="E229" i="7"/>
  <c r="D230" i="7"/>
  <c r="K229" i="7"/>
  <c r="J230" i="7"/>
  <c r="I229" i="7"/>
  <c r="H230" i="7"/>
  <c r="T230" i="7"/>
  <c r="U229" i="7"/>
  <c r="Y229" i="7"/>
  <c r="X230" i="7"/>
  <c r="M229" i="7"/>
  <c r="L230" i="7"/>
  <c r="M230" i="7" l="1"/>
  <c r="L231" i="7"/>
  <c r="G230" i="7"/>
  <c r="F231" i="7"/>
  <c r="Y230" i="7"/>
  <c r="X231" i="7"/>
  <c r="W230" i="7"/>
  <c r="V231" i="7"/>
  <c r="O230" i="7"/>
  <c r="N231" i="7"/>
  <c r="T231" i="7"/>
  <c r="U230" i="7"/>
  <c r="H231" i="7"/>
  <c r="I230" i="7"/>
  <c r="P231" i="7"/>
  <c r="Q230" i="7"/>
  <c r="K230" i="7"/>
  <c r="J231" i="7"/>
  <c r="C230" i="7"/>
  <c r="B231" i="7"/>
  <c r="D231" i="7"/>
  <c r="E230" i="7"/>
  <c r="S230" i="7"/>
  <c r="R231" i="7"/>
  <c r="U231" i="7" l="1"/>
  <c r="T232" i="7"/>
  <c r="K231" i="7"/>
  <c r="J232" i="7"/>
  <c r="Q231" i="7"/>
  <c r="P232" i="7"/>
  <c r="S231" i="7"/>
  <c r="R232" i="7"/>
  <c r="O231" i="7"/>
  <c r="N232" i="7"/>
  <c r="V232" i="7"/>
  <c r="W231" i="7"/>
  <c r="Y231" i="7"/>
  <c r="X232" i="7"/>
  <c r="M231" i="7"/>
  <c r="L232" i="7"/>
  <c r="E231" i="7"/>
  <c r="D232" i="7"/>
  <c r="C231" i="7"/>
  <c r="B232" i="7"/>
  <c r="G231" i="7"/>
  <c r="F232" i="7"/>
  <c r="H232" i="7"/>
  <c r="I231" i="7"/>
  <c r="V233" i="7" l="1"/>
  <c r="W232" i="7"/>
  <c r="M232" i="7"/>
  <c r="L233" i="7"/>
  <c r="G232" i="7"/>
  <c r="F233" i="7"/>
  <c r="B233" i="7"/>
  <c r="C232" i="7"/>
  <c r="E232" i="7"/>
  <c r="D233" i="7"/>
  <c r="U232" i="7"/>
  <c r="T233" i="7"/>
  <c r="I232" i="7"/>
  <c r="H233" i="7"/>
  <c r="N233" i="7"/>
  <c r="O232" i="7"/>
  <c r="S232" i="7"/>
  <c r="R233" i="7"/>
  <c r="Q232" i="7"/>
  <c r="P233" i="7"/>
  <c r="J233" i="7"/>
  <c r="K232" i="7"/>
  <c r="Y232" i="7"/>
  <c r="X233" i="7"/>
  <c r="Y233" i="7" l="1"/>
  <c r="X234" i="7"/>
  <c r="Q233" i="7"/>
  <c r="P234" i="7"/>
  <c r="S233" i="7"/>
  <c r="R234" i="7"/>
  <c r="U233" i="7"/>
  <c r="T234" i="7"/>
  <c r="E233" i="7"/>
  <c r="D234" i="7"/>
  <c r="M233" i="7"/>
  <c r="L234" i="7"/>
  <c r="I233" i="7"/>
  <c r="H234" i="7"/>
  <c r="J234" i="7"/>
  <c r="K233" i="7"/>
  <c r="C233" i="7"/>
  <c r="B234" i="7"/>
  <c r="G233" i="7"/>
  <c r="F234" i="7"/>
  <c r="O233" i="7"/>
  <c r="N234" i="7"/>
  <c r="W233" i="7"/>
  <c r="V234" i="7"/>
  <c r="L235" i="7" l="1"/>
  <c r="M234" i="7"/>
  <c r="E234" i="7"/>
  <c r="D235" i="7"/>
  <c r="W234" i="7"/>
  <c r="V235" i="7"/>
  <c r="O234" i="7"/>
  <c r="N235" i="7"/>
  <c r="G234" i="7"/>
  <c r="F235" i="7"/>
  <c r="U234" i="7"/>
  <c r="T235" i="7"/>
  <c r="C234" i="7"/>
  <c r="B235" i="7"/>
  <c r="S234" i="7"/>
  <c r="R235" i="7"/>
  <c r="Q234" i="7"/>
  <c r="P235" i="7"/>
  <c r="J235" i="7"/>
  <c r="K234" i="7"/>
  <c r="I234" i="7"/>
  <c r="H235" i="7"/>
  <c r="X235" i="7"/>
  <c r="Y234" i="7"/>
  <c r="Y235" i="7" l="1"/>
  <c r="X236" i="7"/>
  <c r="I235" i="7"/>
  <c r="H236" i="7"/>
  <c r="U235" i="7"/>
  <c r="T236" i="7"/>
  <c r="G235" i="7"/>
  <c r="F236" i="7"/>
  <c r="O235" i="7"/>
  <c r="N236" i="7"/>
  <c r="K235" i="7"/>
  <c r="J236" i="7"/>
  <c r="Q235" i="7"/>
  <c r="P236" i="7"/>
  <c r="W235" i="7"/>
  <c r="V236" i="7"/>
  <c r="S235" i="7"/>
  <c r="R236" i="7"/>
  <c r="E235" i="7"/>
  <c r="D236" i="7"/>
  <c r="C235" i="7"/>
  <c r="B236" i="7"/>
  <c r="L236" i="7"/>
  <c r="M235" i="7"/>
  <c r="J237" i="7" l="1"/>
  <c r="K236" i="7"/>
  <c r="C236" i="7"/>
  <c r="B237" i="7"/>
  <c r="E236" i="7"/>
  <c r="D237" i="7"/>
  <c r="S236" i="7"/>
  <c r="R237" i="7"/>
  <c r="M236" i="7"/>
  <c r="L237" i="7"/>
  <c r="N237" i="7"/>
  <c r="O236" i="7"/>
  <c r="G236" i="7"/>
  <c r="F237" i="7"/>
  <c r="Y236" i="7"/>
  <c r="X237" i="7"/>
  <c r="U236" i="7"/>
  <c r="T237" i="7"/>
  <c r="V237" i="7"/>
  <c r="W236" i="7"/>
  <c r="I236" i="7"/>
  <c r="H237" i="7"/>
  <c r="Q236" i="7"/>
  <c r="P237" i="7"/>
  <c r="N238" i="7" l="1"/>
  <c r="O237" i="7"/>
  <c r="Q237" i="7"/>
  <c r="P238" i="7"/>
  <c r="I237" i="7"/>
  <c r="H238" i="7"/>
  <c r="M237" i="7"/>
  <c r="L238" i="7"/>
  <c r="S237" i="7"/>
  <c r="R238" i="7"/>
  <c r="W237" i="7"/>
  <c r="V238" i="7"/>
  <c r="U237" i="7"/>
  <c r="T238" i="7"/>
  <c r="E237" i="7"/>
  <c r="D238" i="7"/>
  <c r="Y237" i="7"/>
  <c r="X238" i="7"/>
  <c r="B238" i="7"/>
  <c r="C237" i="7"/>
  <c r="G237" i="7"/>
  <c r="F238" i="7"/>
  <c r="K237" i="7"/>
  <c r="J238" i="7"/>
  <c r="K238" i="7" l="1"/>
  <c r="J239" i="7"/>
  <c r="G238" i="7"/>
  <c r="F239" i="7"/>
  <c r="W238" i="7"/>
  <c r="V239" i="7"/>
  <c r="S238" i="7"/>
  <c r="R239" i="7"/>
  <c r="M238" i="7"/>
  <c r="L239" i="7"/>
  <c r="B239" i="7"/>
  <c r="C238" i="7"/>
  <c r="Y238" i="7"/>
  <c r="X239" i="7"/>
  <c r="H239" i="7"/>
  <c r="I238" i="7"/>
  <c r="E238" i="7"/>
  <c r="D239" i="7"/>
  <c r="P239" i="7"/>
  <c r="Q238" i="7"/>
  <c r="T239" i="7"/>
  <c r="U238" i="7"/>
  <c r="O238" i="7"/>
  <c r="N239" i="7"/>
  <c r="M239" i="7" l="1"/>
  <c r="L240" i="7"/>
  <c r="O239" i="7"/>
  <c r="N240" i="7"/>
  <c r="C239" i="7"/>
  <c r="B240" i="7"/>
  <c r="U239" i="7"/>
  <c r="T240" i="7"/>
  <c r="S239" i="7"/>
  <c r="R240" i="7"/>
  <c r="P240" i="7"/>
  <c r="Q239" i="7"/>
  <c r="D240" i="7"/>
  <c r="E239" i="7"/>
  <c r="W239" i="7"/>
  <c r="V240" i="7"/>
  <c r="G239" i="7"/>
  <c r="F240" i="7"/>
  <c r="I239" i="7"/>
  <c r="H240" i="7"/>
  <c r="Y239" i="7"/>
  <c r="X240" i="7"/>
  <c r="K239" i="7"/>
  <c r="J240" i="7"/>
  <c r="U240" i="7" l="1"/>
  <c r="T241" i="7"/>
  <c r="Y240" i="7"/>
  <c r="X241" i="7"/>
  <c r="I240" i="7"/>
  <c r="H241" i="7"/>
  <c r="K240" i="7"/>
  <c r="J241" i="7"/>
  <c r="Q240" i="7"/>
  <c r="P241" i="7"/>
  <c r="R241" i="7"/>
  <c r="S240" i="7"/>
  <c r="F241" i="7"/>
  <c r="G240" i="7"/>
  <c r="C240" i="7"/>
  <c r="B241" i="7"/>
  <c r="W240" i="7"/>
  <c r="V241" i="7"/>
  <c r="O240" i="7"/>
  <c r="N241" i="7"/>
  <c r="M240" i="7"/>
  <c r="L241" i="7"/>
  <c r="D241" i="7"/>
  <c r="E240" i="7"/>
  <c r="S241" i="7" l="1"/>
  <c r="R242" i="7"/>
  <c r="E241" i="7"/>
  <c r="D242" i="7"/>
  <c r="Q241" i="7"/>
  <c r="P242" i="7"/>
  <c r="M241" i="7"/>
  <c r="L242" i="7"/>
  <c r="O241" i="7"/>
  <c r="N242" i="7"/>
  <c r="K241" i="7"/>
  <c r="J242" i="7"/>
  <c r="W241" i="7"/>
  <c r="V242" i="7"/>
  <c r="I241" i="7"/>
  <c r="H242" i="7"/>
  <c r="C241" i="7"/>
  <c r="B242" i="7"/>
  <c r="Y241" i="7"/>
  <c r="X242" i="7"/>
  <c r="T242" i="7"/>
  <c r="U241" i="7"/>
  <c r="F242" i="7"/>
  <c r="G241" i="7"/>
  <c r="G242" i="7" l="1"/>
  <c r="F243" i="7"/>
  <c r="O242" i="7"/>
  <c r="N243" i="7"/>
  <c r="T243" i="7"/>
  <c r="U242" i="7"/>
  <c r="Y242" i="7"/>
  <c r="X243" i="7"/>
  <c r="P243" i="7"/>
  <c r="Q242" i="7"/>
  <c r="H243" i="7"/>
  <c r="I242" i="7"/>
  <c r="S242" i="7"/>
  <c r="R243" i="7"/>
  <c r="K242" i="7"/>
  <c r="J243" i="7"/>
  <c r="M242" i="7"/>
  <c r="L243" i="7"/>
  <c r="C242" i="7"/>
  <c r="B243" i="7"/>
  <c r="D243" i="7"/>
  <c r="E242" i="7"/>
  <c r="W242" i="7"/>
  <c r="V243" i="7"/>
  <c r="V244" i="7" l="1"/>
  <c r="W243" i="7"/>
  <c r="H244" i="7"/>
  <c r="I243" i="7"/>
  <c r="E243" i="7"/>
  <c r="D244" i="7"/>
  <c r="Q243" i="7"/>
  <c r="P244" i="7"/>
  <c r="C243" i="7"/>
  <c r="B244" i="7"/>
  <c r="Y243" i="7"/>
  <c r="X244" i="7"/>
  <c r="M243" i="7"/>
  <c r="L244" i="7"/>
  <c r="U243" i="7"/>
  <c r="T244" i="7"/>
  <c r="K243" i="7"/>
  <c r="J244" i="7"/>
  <c r="O243" i="7"/>
  <c r="N244" i="7"/>
  <c r="S243" i="7"/>
  <c r="R244" i="7"/>
  <c r="G243" i="7"/>
  <c r="F244" i="7"/>
  <c r="G244" i="7" l="1"/>
  <c r="F245" i="7"/>
  <c r="Y244" i="7"/>
  <c r="X245" i="7"/>
  <c r="S244" i="7"/>
  <c r="R245" i="7"/>
  <c r="B245" i="7"/>
  <c r="C244" i="7"/>
  <c r="N245" i="7"/>
  <c r="O244" i="7"/>
  <c r="Q244" i="7"/>
  <c r="P245" i="7"/>
  <c r="J245" i="7"/>
  <c r="K244" i="7"/>
  <c r="E244" i="7"/>
  <c r="D245" i="7"/>
  <c r="U244" i="7"/>
  <c r="T245" i="7"/>
  <c r="I244" i="7"/>
  <c r="H245" i="7"/>
  <c r="M244" i="7"/>
  <c r="L245" i="7"/>
  <c r="V245" i="7"/>
  <c r="W244" i="7"/>
  <c r="M245" i="7" l="1"/>
  <c r="L246" i="7"/>
  <c r="O245" i="7"/>
  <c r="N246" i="7"/>
  <c r="S245" i="7"/>
  <c r="R246" i="7"/>
  <c r="Q245" i="7"/>
  <c r="P246" i="7"/>
  <c r="C245" i="7"/>
  <c r="B246" i="7"/>
  <c r="Y245" i="7"/>
  <c r="X246" i="7"/>
  <c r="G245" i="7"/>
  <c r="F246" i="7"/>
  <c r="W245" i="7"/>
  <c r="V246" i="7"/>
  <c r="I245" i="7"/>
  <c r="H246" i="7"/>
  <c r="U245" i="7"/>
  <c r="T246" i="7"/>
  <c r="E245" i="7"/>
  <c r="D246" i="7"/>
  <c r="J246" i="7"/>
  <c r="K245" i="7"/>
  <c r="C246" i="7" l="1"/>
  <c r="B247" i="7"/>
  <c r="X247" i="7"/>
  <c r="Y246" i="7"/>
  <c r="Q246" i="7"/>
  <c r="P247" i="7"/>
  <c r="I246" i="7"/>
  <c r="H247" i="7"/>
  <c r="O246" i="7"/>
  <c r="N247" i="7"/>
  <c r="J247" i="7"/>
  <c r="K246" i="7"/>
  <c r="E246" i="7"/>
  <c r="D247" i="7"/>
  <c r="U246" i="7"/>
  <c r="T247" i="7"/>
  <c r="S246" i="7"/>
  <c r="R247" i="7"/>
  <c r="W246" i="7"/>
  <c r="V247" i="7"/>
  <c r="G246" i="7"/>
  <c r="F247" i="7"/>
  <c r="L247" i="7"/>
  <c r="M246" i="7"/>
  <c r="G247" i="7" l="1"/>
  <c r="F248" i="7"/>
  <c r="L248" i="7"/>
  <c r="M247" i="7"/>
  <c r="O247" i="7"/>
  <c r="N248" i="7"/>
  <c r="I247" i="7"/>
  <c r="H248" i="7"/>
  <c r="Q247" i="7"/>
  <c r="P248" i="7"/>
  <c r="Y247" i="7"/>
  <c r="X248" i="7"/>
  <c r="E247" i="7"/>
  <c r="D248" i="7"/>
  <c r="C247" i="7"/>
  <c r="B248" i="7"/>
  <c r="K247" i="7"/>
  <c r="J248" i="7"/>
  <c r="W247" i="7"/>
  <c r="V248" i="7"/>
  <c r="S247" i="7"/>
  <c r="R248" i="7"/>
  <c r="U247" i="7"/>
  <c r="T248" i="7"/>
  <c r="U248" i="7" l="1"/>
  <c r="T249" i="7"/>
  <c r="Q248" i="7"/>
  <c r="P249" i="7"/>
  <c r="Y248" i="7"/>
  <c r="X249" i="7"/>
  <c r="V249" i="7"/>
  <c r="W248" i="7"/>
  <c r="M248" i="7"/>
  <c r="L249" i="7"/>
  <c r="I248" i="7"/>
  <c r="H249" i="7"/>
  <c r="N249" i="7"/>
  <c r="O248" i="7"/>
  <c r="E248" i="7"/>
  <c r="D249" i="7"/>
  <c r="G248" i="7"/>
  <c r="F249" i="7"/>
  <c r="S248" i="7"/>
  <c r="R249" i="7"/>
  <c r="J249" i="7"/>
  <c r="K248" i="7"/>
  <c r="C248" i="7"/>
  <c r="B249" i="7"/>
  <c r="B250" i="7" l="1"/>
  <c r="C249" i="7"/>
  <c r="I249" i="7"/>
  <c r="H250" i="7"/>
  <c r="M249" i="7"/>
  <c r="L250" i="7"/>
  <c r="K249" i="7"/>
  <c r="J250" i="7"/>
  <c r="S249" i="7"/>
  <c r="R250" i="7"/>
  <c r="W249" i="7"/>
  <c r="V250" i="7"/>
  <c r="G249" i="7"/>
  <c r="F250" i="7"/>
  <c r="Y249" i="7"/>
  <c r="X250" i="7"/>
  <c r="E249" i="7"/>
  <c r="D250" i="7"/>
  <c r="Q249" i="7"/>
  <c r="P250" i="7"/>
  <c r="U249" i="7"/>
  <c r="T250" i="7"/>
  <c r="N250" i="7"/>
  <c r="O249" i="7"/>
  <c r="O250" i="7" l="1"/>
  <c r="N251" i="7"/>
  <c r="T251" i="7"/>
  <c r="U250" i="7"/>
  <c r="P251" i="7"/>
  <c r="Q250" i="7"/>
  <c r="E250" i="7"/>
  <c r="D251" i="7"/>
  <c r="H251" i="7"/>
  <c r="I250" i="7"/>
  <c r="W250" i="7"/>
  <c r="V251" i="7"/>
  <c r="S250" i="7"/>
  <c r="R251" i="7"/>
  <c r="K250" i="7"/>
  <c r="J251" i="7"/>
  <c r="M250" i="7"/>
  <c r="L251" i="7"/>
  <c r="Y250" i="7"/>
  <c r="X251" i="7"/>
  <c r="G250" i="7"/>
  <c r="F251" i="7"/>
  <c r="B251" i="7"/>
  <c r="C250" i="7"/>
  <c r="M251" i="7" l="1"/>
  <c r="L252" i="7"/>
  <c r="U251" i="7"/>
  <c r="T252" i="7"/>
  <c r="W251" i="7"/>
  <c r="V252" i="7"/>
  <c r="G251" i="7"/>
  <c r="F252" i="7"/>
  <c r="Y251" i="7"/>
  <c r="X252" i="7"/>
  <c r="C251" i="7"/>
  <c r="B252" i="7"/>
  <c r="I251" i="7"/>
  <c r="H252" i="7"/>
  <c r="D252" i="7"/>
  <c r="E251" i="7"/>
  <c r="P252" i="7"/>
  <c r="Q251" i="7"/>
  <c r="K251" i="7"/>
  <c r="J252" i="7"/>
  <c r="S251" i="7"/>
  <c r="R252" i="7"/>
  <c r="O251" i="7"/>
  <c r="N252" i="7"/>
  <c r="O252" i="7" l="1"/>
  <c r="N253" i="7"/>
  <c r="F253" i="7"/>
  <c r="G252" i="7"/>
  <c r="C252" i="7"/>
  <c r="B253" i="7"/>
  <c r="R253" i="7"/>
  <c r="S252" i="7"/>
  <c r="K252" i="7"/>
  <c r="J253" i="7"/>
  <c r="W252" i="7"/>
  <c r="V253" i="7"/>
  <c r="M252" i="7"/>
  <c r="L253" i="7"/>
  <c r="Y252" i="7"/>
  <c r="X253" i="7"/>
  <c r="Q252" i="7"/>
  <c r="P253" i="7"/>
  <c r="U252" i="7"/>
  <c r="T253" i="7"/>
  <c r="D253" i="7"/>
  <c r="E252" i="7"/>
  <c r="I252" i="7"/>
  <c r="H253" i="7"/>
  <c r="W253" i="7" l="1"/>
  <c r="V254" i="7"/>
  <c r="T254" i="7"/>
  <c r="U253" i="7"/>
  <c r="I253" i="7"/>
  <c r="H254" i="7"/>
  <c r="K253" i="7"/>
  <c r="J254" i="7"/>
  <c r="E253" i="7"/>
  <c r="D254" i="7"/>
  <c r="S253" i="7"/>
  <c r="R254" i="7"/>
  <c r="Q253" i="7"/>
  <c r="P254" i="7"/>
  <c r="C253" i="7"/>
  <c r="B254" i="7"/>
  <c r="Y253" i="7"/>
  <c r="X254" i="7"/>
  <c r="F254" i="7"/>
  <c r="G253" i="7"/>
  <c r="M253" i="7"/>
  <c r="L254" i="7"/>
  <c r="O253" i="7"/>
  <c r="N254" i="7"/>
  <c r="S254" i="7" l="1"/>
  <c r="R255" i="7"/>
  <c r="O254" i="7"/>
  <c r="N255" i="7"/>
  <c r="M254" i="7"/>
  <c r="L255" i="7"/>
  <c r="D255" i="7"/>
  <c r="E254" i="7"/>
  <c r="K254" i="7"/>
  <c r="J255" i="7"/>
  <c r="G254" i="7"/>
  <c r="F255" i="7"/>
  <c r="Y254" i="7"/>
  <c r="X255" i="7"/>
  <c r="H255" i="7"/>
  <c r="I254" i="7"/>
  <c r="C254" i="7"/>
  <c r="B255" i="7"/>
  <c r="T255" i="7"/>
  <c r="U254" i="7"/>
  <c r="P255" i="7"/>
  <c r="Q254" i="7"/>
  <c r="W254" i="7"/>
  <c r="V255" i="7"/>
  <c r="V256" i="7" l="1"/>
  <c r="W255" i="7"/>
  <c r="K255" i="7"/>
  <c r="J256" i="7"/>
  <c r="U255" i="7"/>
  <c r="T256" i="7"/>
  <c r="G255" i="7"/>
  <c r="F256" i="7"/>
  <c r="Q255" i="7"/>
  <c r="P256" i="7"/>
  <c r="E255" i="7"/>
  <c r="D256" i="7"/>
  <c r="C255" i="7"/>
  <c r="B256" i="7"/>
  <c r="M255" i="7"/>
  <c r="L256" i="7"/>
  <c r="O255" i="7"/>
  <c r="N256" i="7"/>
  <c r="H256" i="7"/>
  <c r="I255" i="7"/>
  <c r="Y255" i="7"/>
  <c r="X256" i="7"/>
  <c r="S255" i="7"/>
  <c r="R256" i="7"/>
  <c r="E256" i="7" l="1"/>
  <c r="D257" i="7"/>
  <c r="U256" i="7"/>
  <c r="T257" i="7"/>
  <c r="Y256" i="7"/>
  <c r="X257" i="7"/>
  <c r="G256" i="7"/>
  <c r="F257" i="7"/>
  <c r="M256" i="7"/>
  <c r="L257" i="7"/>
  <c r="S256" i="7"/>
  <c r="R257" i="7"/>
  <c r="Q256" i="7"/>
  <c r="P257" i="7"/>
  <c r="I256" i="7"/>
  <c r="H257" i="7"/>
  <c r="N257" i="7"/>
  <c r="O256" i="7"/>
  <c r="J257" i="7"/>
  <c r="K256" i="7"/>
  <c r="B257" i="7"/>
  <c r="C256" i="7"/>
  <c r="V257" i="7"/>
  <c r="W256" i="7"/>
  <c r="M257" i="7" l="1"/>
  <c r="L258" i="7"/>
  <c r="W257" i="7"/>
  <c r="V258" i="7"/>
  <c r="C257" i="7"/>
  <c r="B258" i="7"/>
  <c r="J258" i="7"/>
  <c r="K257" i="7"/>
  <c r="Y257" i="7"/>
  <c r="X258" i="7"/>
  <c r="U257" i="7"/>
  <c r="T258" i="7"/>
  <c r="S257" i="7"/>
  <c r="R258" i="7"/>
  <c r="G257" i="7"/>
  <c r="F258" i="7"/>
  <c r="O257" i="7"/>
  <c r="N258" i="7"/>
  <c r="I257" i="7"/>
  <c r="H258" i="7"/>
  <c r="Q257" i="7"/>
  <c r="P258" i="7"/>
  <c r="E257" i="7"/>
  <c r="D258" i="7"/>
  <c r="E258" i="7" l="1"/>
  <c r="D259" i="7"/>
  <c r="J259" i="7"/>
  <c r="K258" i="7"/>
  <c r="W258" i="7"/>
  <c r="V259" i="7"/>
  <c r="Q258" i="7"/>
  <c r="P259" i="7"/>
  <c r="I258" i="7"/>
  <c r="H259" i="7"/>
  <c r="C258" i="7"/>
  <c r="B259" i="7"/>
  <c r="L259" i="7"/>
  <c r="M258" i="7"/>
  <c r="U258" i="7"/>
  <c r="T259" i="7"/>
  <c r="X259" i="7"/>
  <c r="Y258" i="7"/>
  <c r="O258" i="7"/>
  <c r="N259" i="7"/>
  <c r="G258" i="7"/>
  <c r="F259" i="7"/>
  <c r="S258" i="7"/>
  <c r="R259" i="7"/>
  <c r="C259" i="7" l="1"/>
  <c r="B260" i="7"/>
  <c r="I259" i="7"/>
  <c r="H260" i="7"/>
  <c r="O259" i="7"/>
  <c r="N260" i="7"/>
  <c r="S259" i="7"/>
  <c r="R260" i="7"/>
  <c r="G259" i="7"/>
  <c r="F260" i="7"/>
  <c r="Q259" i="7"/>
  <c r="P260" i="7"/>
  <c r="W259" i="7"/>
  <c r="V260" i="7"/>
  <c r="Y259" i="7"/>
  <c r="X260" i="7"/>
  <c r="U259" i="7"/>
  <c r="T260" i="7"/>
  <c r="K259" i="7"/>
  <c r="J260" i="7"/>
  <c r="E259" i="7"/>
  <c r="D260" i="7"/>
  <c r="L260" i="7"/>
  <c r="M259" i="7"/>
  <c r="M260" i="7" l="1"/>
  <c r="L261" i="7"/>
  <c r="G260" i="7"/>
  <c r="F261" i="7"/>
  <c r="J261" i="7"/>
  <c r="K260" i="7"/>
  <c r="Y260" i="7"/>
  <c r="X261" i="7"/>
  <c r="S260" i="7"/>
  <c r="R261" i="7"/>
  <c r="N261" i="7"/>
  <c r="O260" i="7"/>
  <c r="C260" i="7"/>
  <c r="B261" i="7"/>
  <c r="Q260" i="7"/>
  <c r="P261" i="7"/>
  <c r="E260" i="7"/>
  <c r="D261" i="7"/>
  <c r="U260" i="7"/>
  <c r="T261" i="7"/>
  <c r="I260" i="7"/>
  <c r="H261" i="7"/>
  <c r="V261" i="7"/>
  <c r="W260" i="7"/>
  <c r="N262" i="7" l="1"/>
  <c r="O261" i="7"/>
  <c r="U261" i="7"/>
  <c r="T262" i="7"/>
  <c r="Q261" i="7"/>
  <c r="P262" i="7"/>
  <c r="S261" i="7"/>
  <c r="R262" i="7"/>
  <c r="Y261" i="7"/>
  <c r="X262" i="7"/>
  <c r="E261" i="7"/>
  <c r="D262" i="7"/>
  <c r="M261" i="7"/>
  <c r="L262" i="7"/>
  <c r="W261" i="7"/>
  <c r="V262" i="7"/>
  <c r="I261" i="7"/>
  <c r="H262" i="7"/>
  <c r="K261" i="7"/>
  <c r="J262" i="7"/>
  <c r="G261" i="7"/>
  <c r="F262" i="7"/>
  <c r="B262" i="7"/>
  <c r="C261" i="7"/>
  <c r="B263" i="7" l="1"/>
  <c r="C262" i="7"/>
  <c r="E262" i="7"/>
  <c r="D263" i="7"/>
  <c r="G262" i="7"/>
  <c r="F263" i="7"/>
  <c r="Y262" i="7"/>
  <c r="X263" i="7"/>
  <c r="K262" i="7"/>
  <c r="J263" i="7"/>
  <c r="S262" i="7"/>
  <c r="R263" i="7"/>
  <c r="H263" i="7"/>
  <c r="I262" i="7"/>
  <c r="P263" i="7"/>
  <c r="Q262" i="7"/>
  <c r="W262" i="7"/>
  <c r="V263" i="7"/>
  <c r="T263" i="7"/>
  <c r="U262" i="7"/>
  <c r="M262" i="7"/>
  <c r="L263" i="7"/>
  <c r="O262" i="7"/>
  <c r="N263" i="7"/>
  <c r="S263" i="7" l="1"/>
  <c r="R264" i="7"/>
  <c r="W263" i="7"/>
  <c r="V264" i="7"/>
  <c r="M263" i="7"/>
  <c r="L264" i="7"/>
  <c r="U263" i="7"/>
  <c r="T264" i="7"/>
  <c r="P264" i="7"/>
  <c r="Q263" i="7"/>
  <c r="O263" i="7"/>
  <c r="N264" i="7"/>
  <c r="K263" i="7"/>
  <c r="J264" i="7"/>
  <c r="Y263" i="7"/>
  <c r="X264" i="7"/>
  <c r="G263" i="7"/>
  <c r="F264" i="7"/>
  <c r="D264" i="7"/>
  <c r="E263" i="7"/>
  <c r="I263" i="7"/>
  <c r="H264" i="7"/>
  <c r="C263" i="7"/>
  <c r="B264" i="7"/>
  <c r="O264" i="7" l="1"/>
  <c r="N265" i="7"/>
  <c r="M264" i="7"/>
  <c r="L265" i="7"/>
  <c r="I264" i="7"/>
  <c r="H265" i="7"/>
  <c r="C264" i="7"/>
  <c r="B265" i="7"/>
  <c r="Y264" i="7"/>
  <c r="X265" i="7"/>
  <c r="Q264" i="7"/>
  <c r="P265" i="7"/>
  <c r="D265" i="7"/>
  <c r="E264" i="7"/>
  <c r="F265" i="7"/>
  <c r="G264" i="7"/>
  <c r="W264" i="7"/>
  <c r="V265" i="7"/>
  <c r="K264" i="7"/>
  <c r="J265" i="7"/>
  <c r="R265" i="7"/>
  <c r="S264" i="7"/>
  <c r="U264" i="7"/>
  <c r="T265" i="7"/>
  <c r="Q265" i="7" l="1"/>
  <c r="P266" i="7"/>
  <c r="S265" i="7"/>
  <c r="R266" i="7"/>
  <c r="T266" i="7"/>
  <c r="U265" i="7"/>
  <c r="Y265" i="7"/>
  <c r="X266" i="7"/>
  <c r="K265" i="7"/>
  <c r="J266" i="7"/>
  <c r="C265" i="7"/>
  <c r="B266" i="7"/>
  <c r="W265" i="7"/>
  <c r="V266" i="7"/>
  <c r="I265" i="7"/>
  <c r="H266" i="7"/>
  <c r="M265" i="7"/>
  <c r="L266" i="7"/>
  <c r="F266" i="7"/>
  <c r="G265" i="7"/>
  <c r="O265" i="7"/>
  <c r="N266" i="7"/>
  <c r="E265" i="7"/>
  <c r="D266" i="7"/>
  <c r="K266" i="7" l="1"/>
  <c r="J267" i="7"/>
  <c r="O266" i="7"/>
  <c r="N267" i="7"/>
  <c r="G266" i="7"/>
  <c r="F267" i="7"/>
  <c r="H267" i="7"/>
  <c r="I266" i="7"/>
  <c r="D267" i="7"/>
  <c r="E266" i="7"/>
  <c r="M266" i="7"/>
  <c r="L267" i="7"/>
  <c r="T267" i="7"/>
  <c r="U266" i="7"/>
  <c r="S266" i="7"/>
  <c r="R267" i="7"/>
  <c r="W266" i="7"/>
  <c r="V267" i="7"/>
  <c r="P267" i="7"/>
  <c r="Q266" i="7"/>
  <c r="C266" i="7"/>
  <c r="B267" i="7"/>
  <c r="Y266" i="7"/>
  <c r="X267" i="7"/>
  <c r="E267" i="7" l="1"/>
  <c r="D268" i="7"/>
  <c r="V268" i="7"/>
  <c r="W267" i="7"/>
  <c r="O267" i="7"/>
  <c r="N268" i="7"/>
  <c r="Y267" i="7"/>
  <c r="X268" i="7"/>
  <c r="H268" i="7"/>
  <c r="I267" i="7"/>
  <c r="G267" i="7"/>
  <c r="F268" i="7"/>
  <c r="K267" i="7"/>
  <c r="J268" i="7"/>
  <c r="M267" i="7"/>
  <c r="L268" i="7"/>
  <c r="C267" i="7"/>
  <c r="B268" i="7"/>
  <c r="Q267" i="7"/>
  <c r="P268" i="7"/>
  <c r="S267" i="7"/>
  <c r="R268" i="7"/>
  <c r="U267" i="7"/>
  <c r="T268" i="7"/>
  <c r="Y268" i="7" l="1"/>
  <c r="X269" i="7"/>
  <c r="G268" i="7"/>
  <c r="F269" i="7"/>
  <c r="Q268" i="7"/>
  <c r="P269" i="7"/>
  <c r="B269" i="7"/>
  <c r="C268" i="7"/>
  <c r="V269" i="7"/>
  <c r="W268" i="7"/>
  <c r="U268" i="7"/>
  <c r="T269" i="7"/>
  <c r="S268" i="7"/>
  <c r="R269" i="7"/>
  <c r="N269" i="7"/>
  <c r="O268" i="7"/>
  <c r="J269" i="7"/>
  <c r="K268" i="7"/>
  <c r="E268" i="7"/>
  <c r="D269" i="7"/>
  <c r="I268" i="7"/>
  <c r="H269" i="7"/>
  <c r="M268" i="7"/>
  <c r="L269" i="7"/>
  <c r="L270" i="7" l="1"/>
  <c r="M269" i="7"/>
  <c r="W269" i="7"/>
  <c r="V270" i="7"/>
  <c r="C269" i="7"/>
  <c r="B270" i="7"/>
  <c r="O269" i="7"/>
  <c r="N270" i="7"/>
  <c r="U269" i="7"/>
  <c r="T270" i="7"/>
  <c r="E269" i="7"/>
  <c r="D270" i="7"/>
  <c r="J270" i="7"/>
  <c r="K269" i="7"/>
  <c r="X270" i="7"/>
  <c r="Y269" i="7"/>
  <c r="I269" i="7"/>
  <c r="H270" i="7"/>
  <c r="Q269" i="7"/>
  <c r="P270" i="7"/>
  <c r="G269" i="7"/>
  <c r="F270" i="7"/>
  <c r="S269" i="7"/>
  <c r="R270" i="7"/>
  <c r="N271" i="7" l="1"/>
  <c r="O270" i="7"/>
  <c r="E270" i="7"/>
  <c r="D271" i="7"/>
  <c r="G270" i="7"/>
  <c r="F271" i="7"/>
  <c r="P271" i="7"/>
  <c r="Q270" i="7"/>
  <c r="C270" i="7"/>
  <c r="B271" i="7"/>
  <c r="X271" i="7"/>
  <c r="Y270" i="7"/>
  <c r="S270" i="7"/>
  <c r="R271" i="7"/>
  <c r="U270" i="7"/>
  <c r="T271" i="7"/>
  <c r="I270" i="7"/>
  <c r="H271" i="7"/>
  <c r="V271" i="7"/>
  <c r="W270" i="7"/>
  <c r="J271" i="7"/>
  <c r="K270" i="7"/>
  <c r="L271" i="7"/>
  <c r="M270" i="7"/>
  <c r="M271" i="7" l="1"/>
  <c r="L272" i="7"/>
  <c r="B272" i="7"/>
  <c r="C271" i="7"/>
  <c r="I271" i="7"/>
  <c r="H272" i="7"/>
  <c r="V272" i="7"/>
  <c r="W271" i="7"/>
  <c r="F272" i="7"/>
  <c r="G271" i="7"/>
  <c r="T272" i="7"/>
  <c r="U271" i="7"/>
  <c r="R272" i="7"/>
  <c r="S271" i="7"/>
  <c r="X272" i="7"/>
  <c r="Y271" i="7"/>
  <c r="J272" i="7"/>
  <c r="K271" i="7"/>
  <c r="P272" i="7"/>
  <c r="Q271" i="7"/>
  <c r="D272" i="7"/>
  <c r="E271" i="7"/>
  <c r="O271" i="7"/>
  <c r="N272" i="7"/>
  <c r="T273" i="7" l="1"/>
  <c r="U272" i="7"/>
  <c r="E272" i="7"/>
  <c r="D273" i="7"/>
  <c r="J273" i="7"/>
  <c r="K272" i="7"/>
  <c r="C272" i="7"/>
  <c r="B273" i="7"/>
  <c r="N273" i="7"/>
  <c r="O272" i="7"/>
  <c r="Q272" i="7"/>
  <c r="P273" i="7"/>
  <c r="L273" i="7"/>
  <c r="M272" i="7"/>
  <c r="F273" i="7"/>
  <c r="G272" i="7"/>
  <c r="V273" i="7"/>
  <c r="W272" i="7"/>
  <c r="H273" i="7"/>
  <c r="I272" i="7"/>
  <c r="X273" i="7"/>
  <c r="Y272" i="7"/>
  <c r="S272" i="7"/>
  <c r="R273" i="7"/>
  <c r="P274" i="7" l="1"/>
  <c r="Q273" i="7"/>
  <c r="Y273" i="7"/>
  <c r="X274" i="7"/>
  <c r="D274" i="7"/>
  <c r="E273" i="7"/>
  <c r="N274" i="7"/>
  <c r="O273" i="7"/>
  <c r="H274" i="7"/>
  <c r="I273" i="7"/>
  <c r="V274" i="7"/>
  <c r="W273" i="7"/>
  <c r="G273" i="7"/>
  <c r="F274" i="7"/>
  <c r="R274" i="7"/>
  <c r="S273" i="7"/>
  <c r="B274" i="7"/>
  <c r="C273" i="7"/>
  <c r="K273" i="7"/>
  <c r="J274" i="7"/>
  <c r="M273" i="7"/>
  <c r="L274" i="7"/>
  <c r="T274" i="7"/>
  <c r="U273" i="7"/>
  <c r="T275" i="7" l="1"/>
  <c r="U274" i="7"/>
  <c r="L275" i="7"/>
  <c r="M274" i="7"/>
  <c r="J275" i="7"/>
  <c r="K274" i="7"/>
  <c r="V275" i="7"/>
  <c r="W274" i="7"/>
  <c r="H275" i="7"/>
  <c r="I274" i="7"/>
  <c r="O274" i="7"/>
  <c r="N275" i="7"/>
  <c r="C274" i="7"/>
  <c r="B275" i="7"/>
  <c r="D275" i="7"/>
  <c r="E274" i="7"/>
  <c r="X275" i="7"/>
  <c r="Y274" i="7"/>
  <c r="R275" i="7"/>
  <c r="S274" i="7"/>
  <c r="F275" i="7"/>
  <c r="G274" i="7"/>
  <c r="Q274" i="7"/>
  <c r="P275" i="7"/>
  <c r="P276" i="7" l="1"/>
  <c r="Q275" i="7"/>
  <c r="F276" i="7"/>
  <c r="G275" i="7"/>
  <c r="R276" i="7"/>
  <c r="S275" i="7"/>
  <c r="N276" i="7"/>
  <c r="O275" i="7"/>
  <c r="I275" i="7"/>
  <c r="H276" i="7"/>
  <c r="K275" i="7"/>
  <c r="J276" i="7"/>
  <c r="E275" i="7"/>
  <c r="D276" i="7"/>
  <c r="B276" i="7"/>
  <c r="C275" i="7"/>
  <c r="V276" i="7"/>
  <c r="W275" i="7"/>
  <c r="Y275" i="7"/>
  <c r="X276" i="7"/>
  <c r="L276" i="7"/>
  <c r="M275" i="7"/>
  <c r="T276" i="7"/>
  <c r="U275" i="7"/>
  <c r="L277" i="7" l="1"/>
  <c r="M276" i="7"/>
  <c r="F277" i="7"/>
  <c r="G276" i="7"/>
  <c r="T277" i="7"/>
  <c r="U276" i="7"/>
  <c r="R277" i="7"/>
  <c r="S276" i="7"/>
  <c r="J277" i="7"/>
  <c r="K276" i="7"/>
  <c r="H277" i="7"/>
  <c r="I276" i="7"/>
  <c r="X277" i="7"/>
  <c r="Y276" i="7"/>
  <c r="N277" i="7"/>
  <c r="O276" i="7"/>
  <c r="W276" i="7"/>
  <c r="V277" i="7"/>
  <c r="C276" i="7"/>
  <c r="B277" i="7"/>
  <c r="D277" i="7"/>
  <c r="E276" i="7"/>
  <c r="P277" i="7"/>
  <c r="Q276" i="7"/>
  <c r="H278" i="7" l="1"/>
  <c r="I277" i="7"/>
  <c r="K277" i="7"/>
  <c r="J278" i="7"/>
  <c r="R278" i="7"/>
  <c r="S277" i="7"/>
  <c r="P278" i="7"/>
  <c r="Q277" i="7"/>
  <c r="D278" i="7"/>
  <c r="E277" i="7"/>
  <c r="B278" i="7"/>
  <c r="C277" i="7"/>
  <c r="V278" i="7"/>
  <c r="W277" i="7"/>
  <c r="T278" i="7"/>
  <c r="U277" i="7"/>
  <c r="N278" i="7"/>
  <c r="O277" i="7"/>
  <c r="F278" i="7"/>
  <c r="G277" i="7"/>
  <c r="X278" i="7"/>
  <c r="Y277" i="7"/>
  <c r="M277" i="7"/>
  <c r="L278" i="7"/>
  <c r="Y278" i="7" l="1"/>
  <c r="X279" i="7"/>
  <c r="L279" i="7"/>
  <c r="M278" i="7"/>
  <c r="B279" i="7"/>
  <c r="C278" i="7"/>
  <c r="F279" i="7"/>
  <c r="G278" i="7"/>
  <c r="N279" i="7"/>
  <c r="O278" i="7"/>
  <c r="T279" i="7"/>
  <c r="U278" i="7"/>
  <c r="D279" i="7"/>
  <c r="E278" i="7"/>
  <c r="P279" i="7"/>
  <c r="Q278" i="7"/>
  <c r="R279" i="7"/>
  <c r="S278" i="7"/>
  <c r="J279" i="7"/>
  <c r="K278" i="7"/>
  <c r="W278" i="7"/>
  <c r="V279" i="7"/>
  <c r="I278" i="7"/>
  <c r="H279" i="7"/>
  <c r="T280" i="7" l="1"/>
  <c r="U279" i="7"/>
  <c r="H280" i="7"/>
  <c r="I279" i="7"/>
  <c r="V280" i="7"/>
  <c r="W279" i="7"/>
  <c r="N280" i="7"/>
  <c r="O279" i="7"/>
  <c r="J280" i="7"/>
  <c r="K279" i="7"/>
  <c r="F280" i="7"/>
  <c r="G279" i="7"/>
  <c r="S279" i="7"/>
  <c r="R280" i="7"/>
  <c r="B280" i="7"/>
  <c r="C279" i="7"/>
  <c r="Q279" i="7"/>
  <c r="P280" i="7"/>
  <c r="M279" i="7"/>
  <c r="L280" i="7"/>
  <c r="X280" i="7"/>
  <c r="Y279" i="7"/>
  <c r="D280" i="7"/>
  <c r="E279" i="7"/>
  <c r="G280" i="7" l="1"/>
  <c r="F281" i="7"/>
  <c r="J281" i="7"/>
  <c r="K280" i="7"/>
  <c r="D281" i="7"/>
  <c r="E280" i="7"/>
  <c r="X281" i="7"/>
  <c r="Y280" i="7"/>
  <c r="N281" i="7"/>
  <c r="O280" i="7"/>
  <c r="B281" i="7"/>
  <c r="C280" i="7"/>
  <c r="L281" i="7"/>
  <c r="M280" i="7"/>
  <c r="P281" i="7"/>
  <c r="Q280" i="7"/>
  <c r="W280" i="7"/>
  <c r="V281" i="7"/>
  <c r="I280" i="7"/>
  <c r="H281" i="7"/>
  <c r="R281" i="7"/>
  <c r="S280" i="7"/>
  <c r="T281" i="7"/>
  <c r="U280" i="7"/>
  <c r="H282" i="7" l="1"/>
  <c r="I281" i="7"/>
  <c r="X282" i="7"/>
  <c r="Y281" i="7"/>
  <c r="D282" i="7"/>
  <c r="E281" i="7"/>
  <c r="J282" i="7"/>
  <c r="K281" i="7"/>
  <c r="T282" i="7"/>
  <c r="U281" i="7"/>
  <c r="O281" i="7"/>
  <c r="N282" i="7"/>
  <c r="F282" i="7"/>
  <c r="G281" i="7"/>
  <c r="C281" i="7"/>
  <c r="B282" i="7"/>
  <c r="S281" i="7"/>
  <c r="R282" i="7"/>
  <c r="V282" i="7"/>
  <c r="W281" i="7"/>
  <c r="Q281" i="7"/>
  <c r="P282" i="7"/>
  <c r="L282" i="7"/>
  <c r="M281" i="7"/>
  <c r="N283" i="7" l="1"/>
  <c r="O282" i="7"/>
  <c r="P283" i="7"/>
  <c r="Q282" i="7"/>
  <c r="R283" i="7"/>
  <c r="S282" i="7"/>
  <c r="X283" i="7"/>
  <c r="Y282" i="7"/>
  <c r="L283" i="7"/>
  <c r="M282" i="7"/>
  <c r="J283" i="7"/>
  <c r="K282" i="7"/>
  <c r="D283" i="7"/>
  <c r="E282" i="7"/>
  <c r="T283" i="7"/>
  <c r="U282" i="7"/>
  <c r="V283" i="7"/>
  <c r="W282" i="7"/>
  <c r="B283" i="7"/>
  <c r="C282" i="7"/>
  <c r="G282" i="7"/>
  <c r="F283" i="7"/>
  <c r="I282" i="7"/>
  <c r="H283" i="7"/>
  <c r="F284" i="7" l="1"/>
  <c r="G283" i="7"/>
  <c r="H284" i="7"/>
  <c r="I283" i="7"/>
  <c r="L284" i="7"/>
  <c r="M283" i="7"/>
  <c r="X284" i="7"/>
  <c r="Y283" i="7"/>
  <c r="V284" i="7"/>
  <c r="W283" i="7"/>
  <c r="U283" i="7"/>
  <c r="T284" i="7"/>
  <c r="J284" i="7"/>
  <c r="K283" i="7"/>
  <c r="C283" i="7"/>
  <c r="B284" i="7"/>
  <c r="S283" i="7"/>
  <c r="R284" i="7"/>
  <c r="Q283" i="7"/>
  <c r="P284" i="7"/>
  <c r="E283" i="7"/>
  <c r="D284" i="7"/>
  <c r="N284" i="7"/>
  <c r="O283" i="7"/>
  <c r="O284" i="7" l="1"/>
  <c r="N285" i="7"/>
  <c r="V285" i="7"/>
  <c r="W284" i="7"/>
  <c r="X285" i="7"/>
  <c r="Y284" i="7"/>
  <c r="T285" i="7"/>
  <c r="U284" i="7"/>
  <c r="D285" i="7"/>
  <c r="E284" i="7"/>
  <c r="P285" i="7"/>
  <c r="Q284" i="7"/>
  <c r="R285" i="7"/>
  <c r="S284" i="7"/>
  <c r="L285" i="7"/>
  <c r="M284" i="7"/>
  <c r="B285" i="7"/>
  <c r="C284" i="7"/>
  <c r="H285" i="7"/>
  <c r="I284" i="7"/>
  <c r="J285" i="7"/>
  <c r="K284" i="7"/>
  <c r="F285" i="7"/>
  <c r="G284" i="7"/>
  <c r="F286" i="7" l="1"/>
  <c r="G285" i="7"/>
  <c r="E285" i="7"/>
  <c r="D286" i="7"/>
  <c r="J286" i="7"/>
  <c r="K285" i="7"/>
  <c r="Y285" i="7"/>
  <c r="X286" i="7"/>
  <c r="P286" i="7"/>
  <c r="Q285" i="7"/>
  <c r="T286" i="7"/>
  <c r="U285" i="7"/>
  <c r="L286" i="7"/>
  <c r="M285" i="7"/>
  <c r="N286" i="7"/>
  <c r="O285" i="7"/>
  <c r="H286" i="7"/>
  <c r="I285" i="7"/>
  <c r="C285" i="7"/>
  <c r="B286" i="7"/>
  <c r="W285" i="7"/>
  <c r="V286" i="7"/>
  <c r="S285" i="7"/>
  <c r="R286" i="7"/>
  <c r="T287" i="7" l="1"/>
  <c r="U286" i="7"/>
  <c r="B287" i="7"/>
  <c r="C286" i="7"/>
  <c r="D287" i="7"/>
  <c r="E286" i="7"/>
  <c r="V287" i="7"/>
  <c r="W286" i="7"/>
  <c r="X287" i="7"/>
  <c r="Y286" i="7"/>
  <c r="J287" i="7"/>
  <c r="K286" i="7"/>
  <c r="O286" i="7"/>
  <c r="N287" i="7"/>
  <c r="R287" i="7"/>
  <c r="S286" i="7"/>
  <c r="Q286" i="7"/>
  <c r="P287" i="7"/>
  <c r="H287" i="7"/>
  <c r="I286" i="7"/>
  <c r="L287" i="7"/>
  <c r="M286" i="7"/>
  <c r="F287" i="7"/>
  <c r="G286" i="7"/>
  <c r="K287" i="7" l="1"/>
  <c r="J288" i="7"/>
  <c r="P288" i="7"/>
  <c r="Q287" i="7"/>
  <c r="R288" i="7"/>
  <c r="S287" i="7"/>
  <c r="F288" i="7"/>
  <c r="G287" i="7"/>
  <c r="Y287" i="7"/>
  <c r="X288" i="7"/>
  <c r="V288" i="7"/>
  <c r="W287" i="7"/>
  <c r="B288" i="7"/>
  <c r="C287" i="7"/>
  <c r="L288" i="7"/>
  <c r="M287" i="7"/>
  <c r="I287" i="7"/>
  <c r="H288" i="7"/>
  <c r="E287" i="7"/>
  <c r="D288" i="7"/>
  <c r="N288" i="7"/>
  <c r="O287" i="7"/>
  <c r="T288" i="7"/>
  <c r="U287" i="7"/>
  <c r="N289" i="7" l="1"/>
  <c r="O288" i="7"/>
  <c r="W288" i="7"/>
  <c r="V289" i="7"/>
  <c r="X289" i="7"/>
  <c r="Y288" i="7"/>
  <c r="T289" i="7"/>
  <c r="U288" i="7"/>
  <c r="D289" i="7"/>
  <c r="E288" i="7"/>
  <c r="F289" i="7"/>
  <c r="G288" i="7"/>
  <c r="H289" i="7"/>
  <c r="I288" i="7"/>
  <c r="R289" i="7"/>
  <c r="S288" i="7"/>
  <c r="L289" i="7"/>
  <c r="M288" i="7"/>
  <c r="P289" i="7"/>
  <c r="Q288" i="7"/>
  <c r="J289" i="7"/>
  <c r="K288" i="7"/>
  <c r="C288" i="7"/>
  <c r="B289" i="7"/>
  <c r="K289" i="7" l="1"/>
  <c r="J290" i="7"/>
  <c r="P290" i="7"/>
  <c r="Q289" i="7"/>
  <c r="B290" i="7"/>
  <c r="C289" i="7"/>
  <c r="F290" i="7"/>
  <c r="G289" i="7"/>
  <c r="D290" i="7"/>
  <c r="E289" i="7"/>
  <c r="T290" i="7"/>
  <c r="U289" i="7"/>
  <c r="M289" i="7"/>
  <c r="L290" i="7"/>
  <c r="X290" i="7"/>
  <c r="Y289" i="7"/>
  <c r="V290" i="7"/>
  <c r="W289" i="7"/>
  <c r="R290" i="7"/>
  <c r="S289" i="7"/>
  <c r="H290" i="7"/>
  <c r="I289" i="7"/>
  <c r="N290" i="7"/>
  <c r="O289" i="7"/>
  <c r="N291" i="7" l="1"/>
  <c r="O290" i="7"/>
  <c r="I290" i="7"/>
  <c r="H291" i="7"/>
  <c r="R291" i="7"/>
  <c r="S290" i="7"/>
  <c r="T291" i="7"/>
  <c r="U290" i="7"/>
  <c r="D291" i="7"/>
  <c r="E290" i="7"/>
  <c r="F291" i="7"/>
  <c r="G290" i="7"/>
  <c r="W290" i="7"/>
  <c r="V291" i="7"/>
  <c r="B291" i="7"/>
  <c r="C290" i="7"/>
  <c r="Y290" i="7"/>
  <c r="X291" i="7"/>
  <c r="P291" i="7"/>
  <c r="Q290" i="7"/>
  <c r="L291" i="7"/>
  <c r="M290" i="7"/>
  <c r="J291" i="7"/>
  <c r="K290" i="7"/>
  <c r="M291" i="7" l="1"/>
  <c r="L292" i="7"/>
  <c r="J292" i="7"/>
  <c r="K291" i="7"/>
  <c r="F292" i="7"/>
  <c r="G291" i="7"/>
  <c r="D292" i="7"/>
  <c r="E291" i="7"/>
  <c r="Q291" i="7"/>
  <c r="P292" i="7"/>
  <c r="T292" i="7"/>
  <c r="U291" i="7"/>
  <c r="X292" i="7"/>
  <c r="Y291" i="7"/>
  <c r="S291" i="7"/>
  <c r="R292" i="7"/>
  <c r="H292" i="7"/>
  <c r="I291" i="7"/>
  <c r="B292" i="7"/>
  <c r="C291" i="7"/>
  <c r="V292" i="7"/>
  <c r="W291" i="7"/>
  <c r="N292" i="7"/>
  <c r="O291" i="7"/>
  <c r="N293" i="7" l="1"/>
  <c r="O292" i="7"/>
  <c r="W292" i="7"/>
  <c r="V293" i="7"/>
  <c r="B293" i="7"/>
  <c r="C292" i="7"/>
  <c r="D293" i="7"/>
  <c r="E292" i="7"/>
  <c r="I292" i="7"/>
  <c r="H293" i="7"/>
  <c r="T293" i="7"/>
  <c r="U292" i="7"/>
  <c r="P293" i="7"/>
  <c r="Q292" i="7"/>
  <c r="G292" i="7"/>
  <c r="F293" i="7"/>
  <c r="R293" i="7"/>
  <c r="S292" i="7"/>
  <c r="J293" i="7"/>
  <c r="K292" i="7"/>
  <c r="L293" i="7"/>
  <c r="M292" i="7"/>
  <c r="X293" i="7"/>
  <c r="Y292" i="7"/>
  <c r="X294" i="7" l="1"/>
  <c r="Y293" i="7"/>
  <c r="S293" i="7"/>
  <c r="R294" i="7"/>
  <c r="L294" i="7"/>
  <c r="M293" i="7"/>
  <c r="D294" i="7"/>
  <c r="E293" i="7"/>
  <c r="F294" i="7"/>
  <c r="G293" i="7"/>
  <c r="T294" i="7"/>
  <c r="U293" i="7"/>
  <c r="H294" i="7"/>
  <c r="I293" i="7"/>
  <c r="J294" i="7"/>
  <c r="K293" i="7"/>
  <c r="C293" i="7"/>
  <c r="B294" i="7"/>
  <c r="V294" i="7"/>
  <c r="W293" i="7"/>
  <c r="Q293" i="7"/>
  <c r="P294" i="7"/>
  <c r="O293" i="7"/>
  <c r="N294" i="7"/>
  <c r="N295" i="7" l="1"/>
  <c r="O294" i="7"/>
  <c r="V295" i="7"/>
  <c r="W294" i="7"/>
  <c r="B295" i="7"/>
  <c r="C294" i="7"/>
  <c r="T295" i="7"/>
  <c r="U294" i="7"/>
  <c r="L295" i="7"/>
  <c r="M294" i="7"/>
  <c r="P295" i="7"/>
  <c r="Q294" i="7"/>
  <c r="G294" i="7"/>
  <c r="F295" i="7"/>
  <c r="D295" i="7"/>
  <c r="E294" i="7"/>
  <c r="R295" i="7"/>
  <c r="S294" i="7"/>
  <c r="J295" i="7"/>
  <c r="K294" i="7"/>
  <c r="I294" i="7"/>
  <c r="H295" i="7"/>
  <c r="X295" i="7"/>
  <c r="Y294" i="7"/>
  <c r="X296" i="7" l="1"/>
  <c r="Y295" i="7"/>
  <c r="H296" i="7"/>
  <c r="I295" i="7"/>
  <c r="V296" i="7"/>
  <c r="W295" i="7"/>
  <c r="L296" i="7"/>
  <c r="M295" i="7"/>
  <c r="J296" i="7"/>
  <c r="K295" i="7"/>
  <c r="C295" i="7"/>
  <c r="B296" i="7"/>
  <c r="E295" i="7"/>
  <c r="D296" i="7"/>
  <c r="Q295" i="7"/>
  <c r="P296" i="7"/>
  <c r="U295" i="7"/>
  <c r="T296" i="7"/>
  <c r="S295" i="7"/>
  <c r="R296" i="7"/>
  <c r="F296" i="7"/>
  <c r="G295" i="7"/>
  <c r="N296" i="7"/>
  <c r="O295" i="7"/>
  <c r="B297" i="7" l="1"/>
  <c r="C296" i="7"/>
  <c r="F297" i="7"/>
  <c r="G296" i="7"/>
  <c r="R297" i="7"/>
  <c r="S296" i="7"/>
  <c r="O296" i="7"/>
  <c r="N297" i="7"/>
  <c r="J297" i="7"/>
  <c r="K296" i="7"/>
  <c r="L297" i="7"/>
  <c r="M296" i="7"/>
  <c r="T297" i="7"/>
  <c r="U296" i="7"/>
  <c r="V297" i="7"/>
  <c r="W296" i="7"/>
  <c r="P297" i="7"/>
  <c r="Q296" i="7"/>
  <c r="H297" i="7"/>
  <c r="I296" i="7"/>
  <c r="D297" i="7"/>
  <c r="E296" i="7"/>
  <c r="X297" i="7"/>
  <c r="Y296" i="7"/>
  <c r="Y297" i="7" l="1"/>
  <c r="X298" i="7"/>
  <c r="J298" i="7"/>
  <c r="K297" i="7"/>
  <c r="P298" i="7"/>
  <c r="Q297" i="7"/>
  <c r="F298" i="7"/>
  <c r="G297" i="7"/>
  <c r="N298" i="7"/>
  <c r="O297" i="7"/>
  <c r="L298" i="7"/>
  <c r="M297" i="7"/>
  <c r="E297" i="7"/>
  <c r="D298" i="7"/>
  <c r="H298" i="7"/>
  <c r="I297" i="7"/>
  <c r="S297" i="7"/>
  <c r="R298" i="7"/>
  <c r="W297" i="7"/>
  <c r="V298" i="7"/>
  <c r="T298" i="7"/>
  <c r="U297" i="7"/>
  <c r="C297" i="7"/>
  <c r="B298" i="7"/>
  <c r="B299" i="7" l="1"/>
  <c r="C298" i="7"/>
  <c r="T299" i="7"/>
  <c r="U298" i="7"/>
  <c r="L299" i="7"/>
  <c r="M298" i="7"/>
  <c r="O298" i="7"/>
  <c r="N299" i="7"/>
  <c r="V299" i="7"/>
  <c r="W298" i="7"/>
  <c r="F299" i="7"/>
  <c r="G298" i="7"/>
  <c r="R299" i="7"/>
  <c r="S298" i="7"/>
  <c r="Q298" i="7"/>
  <c r="P299" i="7"/>
  <c r="H299" i="7"/>
  <c r="I298" i="7"/>
  <c r="J299" i="7"/>
  <c r="K298" i="7"/>
  <c r="D299" i="7"/>
  <c r="E298" i="7"/>
  <c r="X299" i="7"/>
  <c r="Y298" i="7"/>
  <c r="K299" i="7" l="1"/>
  <c r="J300" i="7"/>
  <c r="I299" i="7"/>
  <c r="H300" i="7"/>
  <c r="T300" i="7"/>
  <c r="U299" i="7"/>
  <c r="Y299" i="7"/>
  <c r="X300" i="7"/>
  <c r="E299" i="7"/>
  <c r="D300" i="7"/>
  <c r="P300" i="7"/>
  <c r="Q299" i="7"/>
  <c r="F300" i="7"/>
  <c r="G299" i="7"/>
  <c r="V300" i="7"/>
  <c r="W299" i="7"/>
  <c r="N300" i="7"/>
  <c r="O299" i="7"/>
  <c r="L300" i="7"/>
  <c r="M299" i="7"/>
  <c r="R300" i="7"/>
  <c r="S299" i="7"/>
  <c r="B300" i="7"/>
  <c r="C299" i="7"/>
  <c r="C300" i="7" l="1"/>
  <c r="B301" i="7"/>
  <c r="L301" i="7"/>
  <c r="M300" i="7"/>
  <c r="T301" i="7"/>
  <c r="U300" i="7"/>
  <c r="P301" i="7"/>
  <c r="Q300" i="7"/>
  <c r="D301" i="7"/>
  <c r="E300" i="7"/>
  <c r="X301" i="7"/>
  <c r="Y300" i="7"/>
  <c r="N301" i="7"/>
  <c r="O300" i="7"/>
  <c r="W300" i="7"/>
  <c r="V301" i="7"/>
  <c r="J301" i="7"/>
  <c r="K300" i="7"/>
  <c r="R301" i="7"/>
  <c r="S300" i="7"/>
  <c r="H301" i="7"/>
  <c r="I300" i="7"/>
  <c r="F301" i="7"/>
  <c r="G300" i="7"/>
  <c r="F302" i="7" l="1"/>
  <c r="G301" i="7"/>
  <c r="P302" i="7"/>
  <c r="Q301" i="7"/>
  <c r="X302" i="7"/>
  <c r="Y301" i="7"/>
  <c r="H302" i="7"/>
  <c r="I301" i="7"/>
  <c r="D302" i="7"/>
  <c r="E301" i="7"/>
  <c r="R302" i="7"/>
  <c r="S301" i="7"/>
  <c r="K301" i="7"/>
  <c r="J302" i="7"/>
  <c r="T302" i="7"/>
  <c r="U301" i="7"/>
  <c r="V302" i="7"/>
  <c r="W301" i="7"/>
  <c r="M301" i="7"/>
  <c r="L302" i="7"/>
  <c r="B302" i="7"/>
  <c r="C301" i="7"/>
  <c r="N302" i="7"/>
  <c r="O301" i="7"/>
  <c r="N303" i="7" l="1"/>
  <c r="O302" i="7"/>
  <c r="D303" i="7"/>
  <c r="E302" i="7"/>
  <c r="I302" i="7"/>
  <c r="H303" i="7"/>
  <c r="P303" i="7"/>
  <c r="Q302" i="7"/>
  <c r="R303" i="7"/>
  <c r="S302" i="7"/>
  <c r="L303" i="7"/>
  <c r="M302" i="7"/>
  <c r="W302" i="7"/>
  <c r="V303" i="7"/>
  <c r="J303" i="7"/>
  <c r="K302" i="7"/>
  <c r="B303" i="7"/>
  <c r="C302" i="7"/>
  <c r="Y302" i="7"/>
  <c r="X303" i="7"/>
  <c r="T303" i="7"/>
  <c r="U302" i="7"/>
  <c r="F303" i="7"/>
  <c r="G302" i="7"/>
  <c r="F304" i="7" l="1"/>
  <c r="G303" i="7"/>
  <c r="M303" i="7"/>
  <c r="L304" i="7"/>
  <c r="X304" i="7"/>
  <c r="Y303" i="7"/>
  <c r="T304" i="7"/>
  <c r="U303" i="7"/>
  <c r="S303" i="7"/>
  <c r="R304" i="7"/>
  <c r="Q303" i="7"/>
  <c r="P304" i="7"/>
  <c r="H304" i="7"/>
  <c r="I303" i="7"/>
  <c r="B304" i="7"/>
  <c r="C303" i="7"/>
  <c r="J304" i="7"/>
  <c r="K303" i="7"/>
  <c r="D304" i="7"/>
  <c r="E303" i="7"/>
  <c r="V304" i="7"/>
  <c r="W303" i="7"/>
  <c r="N304" i="7"/>
  <c r="O303" i="7"/>
  <c r="N305" i="7" l="1"/>
  <c r="O304" i="7"/>
  <c r="W304" i="7"/>
  <c r="V305" i="7"/>
  <c r="P305" i="7"/>
  <c r="Q304" i="7"/>
  <c r="R305" i="7"/>
  <c r="S304" i="7"/>
  <c r="D305" i="7"/>
  <c r="E304" i="7"/>
  <c r="T305" i="7"/>
  <c r="U304" i="7"/>
  <c r="J305" i="7"/>
  <c r="K304" i="7"/>
  <c r="X305" i="7"/>
  <c r="Y304" i="7"/>
  <c r="L305" i="7"/>
  <c r="M304" i="7"/>
  <c r="B305" i="7"/>
  <c r="C304" i="7"/>
  <c r="I304" i="7"/>
  <c r="H305" i="7"/>
  <c r="G304" i="7"/>
  <c r="F305" i="7"/>
  <c r="C305" i="7" l="1"/>
  <c r="B306" i="7"/>
  <c r="F306" i="7"/>
  <c r="G305" i="7"/>
  <c r="S305" i="7"/>
  <c r="R306" i="7"/>
  <c r="H306" i="7"/>
  <c r="I305" i="7"/>
  <c r="V306" i="7"/>
  <c r="W305" i="7"/>
  <c r="D306" i="7"/>
  <c r="E305" i="7"/>
  <c r="Q305" i="7"/>
  <c r="P306" i="7"/>
  <c r="T306" i="7"/>
  <c r="U305" i="7"/>
  <c r="L306" i="7"/>
  <c r="M305" i="7"/>
  <c r="X306" i="7"/>
  <c r="Y305" i="7"/>
  <c r="J306" i="7"/>
  <c r="K305" i="7"/>
  <c r="O305" i="7"/>
  <c r="N306" i="7"/>
  <c r="X307" i="7" l="1"/>
  <c r="Y306" i="7"/>
  <c r="R307" i="7"/>
  <c r="S306" i="7"/>
  <c r="N307" i="7"/>
  <c r="O306" i="7"/>
  <c r="D307" i="7"/>
  <c r="E306" i="7"/>
  <c r="V307" i="7"/>
  <c r="W306" i="7"/>
  <c r="I306" i="7"/>
  <c r="H307" i="7"/>
  <c r="J307" i="7"/>
  <c r="K306" i="7"/>
  <c r="L307" i="7"/>
  <c r="M306" i="7"/>
  <c r="T307" i="7"/>
  <c r="U306" i="7"/>
  <c r="G306" i="7"/>
  <c r="F307" i="7"/>
  <c r="P307" i="7"/>
  <c r="Q306" i="7"/>
  <c r="B307" i="7"/>
  <c r="C306" i="7"/>
  <c r="Q307" i="7" l="1"/>
  <c r="P308" i="7"/>
  <c r="N308" i="7"/>
  <c r="O307" i="7"/>
  <c r="S307" i="7"/>
  <c r="R308" i="7"/>
  <c r="H308" i="7"/>
  <c r="I307" i="7"/>
  <c r="V308" i="7"/>
  <c r="W307" i="7"/>
  <c r="U307" i="7"/>
  <c r="T308" i="7"/>
  <c r="C307" i="7"/>
  <c r="B308" i="7"/>
  <c r="F308" i="7"/>
  <c r="G307" i="7"/>
  <c r="E307" i="7"/>
  <c r="D308" i="7"/>
  <c r="L308" i="7"/>
  <c r="M307" i="7"/>
  <c r="J308" i="7"/>
  <c r="K307" i="7"/>
  <c r="X308" i="7"/>
  <c r="Y307" i="7"/>
  <c r="X309" i="7" l="1"/>
  <c r="Y308" i="7"/>
  <c r="L309" i="7"/>
  <c r="M308" i="7"/>
  <c r="T309" i="7"/>
  <c r="U308" i="7"/>
  <c r="J309" i="7"/>
  <c r="K308" i="7"/>
  <c r="V309" i="7"/>
  <c r="W308" i="7"/>
  <c r="H309" i="7"/>
  <c r="I308" i="7"/>
  <c r="D309" i="7"/>
  <c r="E308" i="7"/>
  <c r="R309" i="7"/>
  <c r="S308" i="7"/>
  <c r="F309" i="7"/>
  <c r="G308" i="7"/>
  <c r="O308" i="7"/>
  <c r="N309" i="7"/>
  <c r="B309" i="7"/>
  <c r="C308" i="7"/>
  <c r="P309" i="7"/>
  <c r="Q308" i="7"/>
  <c r="H310" i="7" l="1"/>
  <c r="I309" i="7"/>
  <c r="C309" i="7"/>
  <c r="B310" i="7"/>
  <c r="P310" i="7"/>
  <c r="Q309" i="7"/>
  <c r="W309" i="7"/>
  <c r="V310" i="7"/>
  <c r="N310" i="7"/>
  <c r="O309" i="7"/>
  <c r="J310" i="7"/>
  <c r="K309" i="7"/>
  <c r="F310" i="7"/>
  <c r="G309" i="7"/>
  <c r="T310" i="7"/>
  <c r="U309" i="7"/>
  <c r="S309" i="7"/>
  <c r="R310" i="7"/>
  <c r="L310" i="7"/>
  <c r="M309" i="7"/>
  <c r="E309" i="7"/>
  <c r="D310" i="7"/>
  <c r="Y309" i="7"/>
  <c r="X310" i="7"/>
  <c r="J311" i="7" l="1"/>
  <c r="K310" i="7"/>
  <c r="V311" i="7"/>
  <c r="W310" i="7"/>
  <c r="O310" i="7"/>
  <c r="N311" i="7"/>
  <c r="R311" i="7"/>
  <c r="S310" i="7"/>
  <c r="Q310" i="7"/>
  <c r="P311" i="7"/>
  <c r="X311" i="7"/>
  <c r="Y310" i="7"/>
  <c r="L311" i="7"/>
  <c r="M310" i="7"/>
  <c r="B311" i="7"/>
  <c r="C310" i="7"/>
  <c r="T311" i="7"/>
  <c r="U310" i="7"/>
  <c r="D311" i="7"/>
  <c r="E310" i="7"/>
  <c r="F311" i="7"/>
  <c r="G310" i="7"/>
  <c r="H311" i="7"/>
  <c r="I310" i="7"/>
  <c r="P312" i="7" l="1"/>
  <c r="Q311" i="7"/>
  <c r="N312" i="7"/>
  <c r="O311" i="7"/>
  <c r="V312" i="7"/>
  <c r="W311" i="7"/>
  <c r="I311" i="7"/>
  <c r="H312" i="7"/>
  <c r="E311" i="7"/>
  <c r="D312" i="7"/>
  <c r="B312" i="7"/>
  <c r="C311" i="7"/>
  <c r="Y311" i="7"/>
  <c r="X312" i="7"/>
  <c r="F312" i="7"/>
  <c r="G311" i="7"/>
  <c r="R312" i="7"/>
  <c r="S311" i="7"/>
  <c r="T312" i="7"/>
  <c r="U311" i="7"/>
  <c r="L312" i="7"/>
  <c r="M311" i="7"/>
  <c r="K311" i="7"/>
  <c r="J312" i="7"/>
  <c r="J313" i="7" l="1"/>
  <c r="K312" i="7"/>
  <c r="C312" i="7"/>
  <c r="B313" i="7"/>
  <c r="D313" i="7"/>
  <c r="E312" i="7"/>
  <c r="H313" i="7"/>
  <c r="I312" i="7"/>
  <c r="R313" i="7"/>
  <c r="S312" i="7"/>
  <c r="N313" i="7"/>
  <c r="O312" i="7"/>
  <c r="L313" i="7"/>
  <c r="M312" i="7"/>
  <c r="W312" i="7"/>
  <c r="V313" i="7"/>
  <c r="X313" i="7"/>
  <c r="Y312" i="7"/>
  <c r="T313" i="7"/>
  <c r="U312" i="7"/>
  <c r="F313" i="7"/>
  <c r="G312" i="7"/>
  <c r="P313" i="7"/>
  <c r="Q312" i="7"/>
  <c r="P314" i="7" l="1"/>
  <c r="Q313" i="7"/>
  <c r="N314" i="7"/>
  <c r="O313" i="7"/>
  <c r="H314" i="7"/>
  <c r="I313" i="7"/>
  <c r="D314" i="7"/>
  <c r="E313" i="7"/>
  <c r="F314" i="7"/>
  <c r="G313" i="7"/>
  <c r="R314" i="7"/>
  <c r="S313" i="7"/>
  <c r="T314" i="7"/>
  <c r="U313" i="7"/>
  <c r="X314" i="7"/>
  <c r="Y313" i="7"/>
  <c r="V314" i="7"/>
  <c r="W313" i="7"/>
  <c r="B314" i="7"/>
  <c r="C313" i="7"/>
  <c r="M313" i="7"/>
  <c r="L314" i="7"/>
  <c r="K313" i="7"/>
  <c r="J314" i="7"/>
  <c r="J315" i="7" l="1"/>
  <c r="K314" i="7"/>
  <c r="R315" i="7"/>
  <c r="S314" i="7"/>
  <c r="F315" i="7"/>
  <c r="G314" i="7"/>
  <c r="B315" i="7"/>
  <c r="C314" i="7"/>
  <c r="W314" i="7"/>
  <c r="V315" i="7"/>
  <c r="N315" i="7"/>
  <c r="O314" i="7"/>
  <c r="L315" i="7"/>
  <c r="M314" i="7"/>
  <c r="Y314" i="7"/>
  <c r="X315" i="7"/>
  <c r="D315" i="7"/>
  <c r="E314" i="7"/>
  <c r="I314" i="7"/>
  <c r="H315" i="7"/>
  <c r="T315" i="7"/>
  <c r="U314" i="7"/>
  <c r="P315" i="7"/>
  <c r="Q314" i="7"/>
  <c r="V316" i="7" l="1"/>
  <c r="W315" i="7"/>
  <c r="H316" i="7"/>
  <c r="I315" i="7"/>
  <c r="B316" i="7"/>
  <c r="C315" i="7"/>
  <c r="Q315" i="7"/>
  <c r="P316" i="7"/>
  <c r="N316" i="7"/>
  <c r="O315" i="7"/>
  <c r="T316" i="7"/>
  <c r="U315" i="7"/>
  <c r="D316" i="7"/>
  <c r="E315" i="7"/>
  <c r="F316" i="7"/>
  <c r="G315" i="7"/>
  <c r="X316" i="7"/>
  <c r="Y315" i="7"/>
  <c r="S315" i="7"/>
  <c r="R316" i="7"/>
  <c r="M315" i="7"/>
  <c r="L316" i="7"/>
  <c r="J316" i="7"/>
  <c r="K315" i="7"/>
  <c r="T317" i="7" l="1"/>
  <c r="U316" i="7"/>
  <c r="P317" i="7"/>
  <c r="Q316" i="7"/>
  <c r="I316" i="7"/>
  <c r="H317" i="7"/>
  <c r="J317" i="7"/>
  <c r="K316" i="7"/>
  <c r="R317" i="7"/>
  <c r="S316" i="7"/>
  <c r="B317" i="7"/>
  <c r="C316" i="7"/>
  <c r="L317" i="7"/>
  <c r="M316" i="7"/>
  <c r="N317" i="7"/>
  <c r="O316" i="7"/>
  <c r="X317" i="7"/>
  <c r="Y316" i="7"/>
  <c r="G316" i="7"/>
  <c r="F317" i="7"/>
  <c r="D317" i="7"/>
  <c r="E316" i="7"/>
  <c r="V317" i="7"/>
  <c r="W316" i="7"/>
  <c r="D318" i="7" l="1"/>
  <c r="E317" i="7"/>
  <c r="J318" i="7"/>
  <c r="K317" i="7"/>
  <c r="C317" i="7"/>
  <c r="B318" i="7"/>
  <c r="R318" i="7"/>
  <c r="S317" i="7"/>
  <c r="H318" i="7"/>
  <c r="I317" i="7"/>
  <c r="P318" i="7"/>
  <c r="Q317" i="7"/>
  <c r="V318" i="7"/>
  <c r="W317" i="7"/>
  <c r="F318" i="7"/>
  <c r="G317" i="7"/>
  <c r="X318" i="7"/>
  <c r="Y317" i="7"/>
  <c r="N318" i="7"/>
  <c r="O317" i="7"/>
  <c r="L318" i="7"/>
  <c r="M317" i="7"/>
  <c r="T318" i="7"/>
  <c r="U317" i="7"/>
  <c r="Q318" i="7" l="1"/>
  <c r="P319" i="7"/>
  <c r="T319" i="7"/>
  <c r="U318" i="7"/>
  <c r="L319" i="7"/>
  <c r="M318" i="7"/>
  <c r="H319" i="7"/>
  <c r="I318" i="7"/>
  <c r="N319" i="7"/>
  <c r="O318" i="7"/>
  <c r="R319" i="7"/>
  <c r="S318" i="7"/>
  <c r="B319" i="7"/>
  <c r="C318" i="7"/>
  <c r="X319" i="7"/>
  <c r="Y318" i="7"/>
  <c r="F319" i="7"/>
  <c r="G318" i="7"/>
  <c r="J319" i="7"/>
  <c r="K318" i="7"/>
  <c r="V319" i="7"/>
  <c r="W318" i="7"/>
  <c r="D319" i="7"/>
  <c r="E318" i="7"/>
  <c r="R320" i="7" l="1"/>
  <c r="S319" i="7"/>
  <c r="E319" i="7"/>
  <c r="D320" i="7"/>
  <c r="V320" i="7"/>
  <c r="W319" i="7"/>
  <c r="O319" i="7"/>
  <c r="N320" i="7"/>
  <c r="J320" i="7"/>
  <c r="K319" i="7"/>
  <c r="H320" i="7"/>
  <c r="I319" i="7"/>
  <c r="F320" i="7"/>
  <c r="G319" i="7"/>
  <c r="M319" i="7"/>
  <c r="L320" i="7"/>
  <c r="X320" i="7"/>
  <c r="Y319" i="7"/>
  <c r="T320" i="7"/>
  <c r="U319" i="7"/>
  <c r="Q319" i="7"/>
  <c r="P320" i="7"/>
  <c r="C319" i="7"/>
  <c r="B320" i="7"/>
  <c r="C320" i="7" l="1"/>
  <c r="B321" i="7"/>
  <c r="T321" i="7"/>
  <c r="U320" i="7"/>
  <c r="V321" i="7"/>
  <c r="W320" i="7"/>
  <c r="H321" i="7"/>
  <c r="I320" i="7"/>
  <c r="O320" i="7"/>
  <c r="N321" i="7"/>
  <c r="L321" i="7"/>
  <c r="M320" i="7"/>
  <c r="Q320" i="7"/>
  <c r="P321" i="7"/>
  <c r="J321" i="7"/>
  <c r="K320" i="7"/>
  <c r="X321" i="7"/>
  <c r="Y320" i="7"/>
  <c r="E320" i="7"/>
  <c r="D321" i="7"/>
  <c r="F321" i="7"/>
  <c r="G320" i="7"/>
  <c r="R321" i="7"/>
  <c r="S320" i="7"/>
  <c r="R322" i="7" l="1"/>
  <c r="S321" i="7"/>
  <c r="O321" i="7"/>
  <c r="N322" i="7"/>
  <c r="T322" i="7"/>
  <c r="U321" i="7"/>
  <c r="M321" i="7"/>
  <c r="L322" i="7"/>
  <c r="Y321" i="7"/>
  <c r="X322" i="7"/>
  <c r="K321" i="7"/>
  <c r="J322" i="7"/>
  <c r="C321" i="7"/>
  <c r="B322" i="7"/>
  <c r="F322" i="7"/>
  <c r="G321" i="7"/>
  <c r="D322" i="7"/>
  <c r="E321" i="7"/>
  <c r="H322" i="7"/>
  <c r="I321" i="7"/>
  <c r="W321" i="7"/>
  <c r="V322" i="7"/>
  <c r="P322" i="7"/>
  <c r="Q321" i="7"/>
  <c r="J323" i="7" l="1"/>
  <c r="K322" i="7"/>
  <c r="M322" i="7"/>
  <c r="L323" i="7"/>
  <c r="T323" i="7"/>
  <c r="U322" i="7"/>
  <c r="P323" i="7"/>
  <c r="Q322" i="7"/>
  <c r="Y322" i="7"/>
  <c r="X323" i="7"/>
  <c r="H323" i="7"/>
  <c r="I322" i="7"/>
  <c r="D323" i="7"/>
  <c r="E322" i="7"/>
  <c r="F323" i="7"/>
  <c r="G322" i="7"/>
  <c r="V323" i="7"/>
  <c r="W322" i="7"/>
  <c r="N323" i="7"/>
  <c r="O322" i="7"/>
  <c r="B323" i="7"/>
  <c r="C322" i="7"/>
  <c r="R323" i="7"/>
  <c r="S322" i="7"/>
  <c r="Y323" i="7" l="1"/>
  <c r="X324" i="7"/>
  <c r="N324" i="7"/>
  <c r="O323" i="7"/>
  <c r="R324" i="7"/>
  <c r="S323" i="7"/>
  <c r="P324" i="7"/>
  <c r="Q323" i="7"/>
  <c r="W323" i="7"/>
  <c r="V324" i="7"/>
  <c r="T324" i="7"/>
  <c r="U323" i="7"/>
  <c r="F324" i="7"/>
  <c r="G323" i="7"/>
  <c r="I323" i="7"/>
  <c r="H324" i="7"/>
  <c r="B324" i="7"/>
  <c r="C323" i="7"/>
  <c r="L324" i="7"/>
  <c r="M323" i="7"/>
  <c r="D324" i="7"/>
  <c r="E323" i="7"/>
  <c r="K323" i="7"/>
  <c r="J324" i="7"/>
  <c r="L325" i="7" l="1"/>
  <c r="M324" i="7"/>
  <c r="B325" i="7"/>
  <c r="C324" i="7"/>
  <c r="N325" i="7"/>
  <c r="O324" i="7"/>
  <c r="V325" i="7"/>
  <c r="W324" i="7"/>
  <c r="R325" i="7"/>
  <c r="S324" i="7"/>
  <c r="X325" i="7"/>
  <c r="Y324" i="7"/>
  <c r="K324" i="7"/>
  <c r="J325" i="7"/>
  <c r="T325" i="7"/>
  <c r="U324" i="7"/>
  <c r="D325" i="7"/>
  <c r="E324" i="7"/>
  <c r="P325" i="7"/>
  <c r="Q324" i="7"/>
  <c r="H325" i="7"/>
  <c r="I324" i="7"/>
  <c r="F325" i="7"/>
  <c r="G324" i="7"/>
  <c r="S325" i="7" l="1"/>
  <c r="R326" i="7"/>
  <c r="N326" i="7"/>
  <c r="O325" i="7"/>
  <c r="X326" i="7"/>
  <c r="Y325" i="7"/>
  <c r="I325" i="7"/>
  <c r="H326" i="7"/>
  <c r="W325" i="7"/>
  <c r="V326" i="7"/>
  <c r="P326" i="7"/>
  <c r="Q325" i="7"/>
  <c r="D326" i="7"/>
  <c r="E325" i="7"/>
  <c r="U325" i="7"/>
  <c r="T326" i="7"/>
  <c r="B326" i="7"/>
  <c r="C325" i="7"/>
  <c r="K325" i="7"/>
  <c r="J326" i="7"/>
  <c r="G325" i="7"/>
  <c r="F326" i="7"/>
  <c r="L326" i="7"/>
  <c r="M325" i="7"/>
  <c r="L327" i="7" l="1"/>
  <c r="M326" i="7"/>
  <c r="P327" i="7"/>
  <c r="Q326" i="7"/>
  <c r="F327" i="7"/>
  <c r="G326" i="7"/>
  <c r="V327" i="7"/>
  <c r="W326" i="7"/>
  <c r="J327" i="7"/>
  <c r="K326" i="7"/>
  <c r="I326" i="7"/>
  <c r="H327" i="7"/>
  <c r="B327" i="7"/>
  <c r="C326" i="7"/>
  <c r="X327" i="7"/>
  <c r="Y326" i="7"/>
  <c r="U326" i="7"/>
  <c r="T327" i="7"/>
  <c r="N327" i="7"/>
  <c r="O326" i="7"/>
  <c r="R327" i="7"/>
  <c r="S326" i="7"/>
  <c r="D327" i="7"/>
  <c r="E326" i="7"/>
  <c r="S327" i="7" l="1"/>
  <c r="R328" i="7"/>
  <c r="J328" i="7"/>
  <c r="K327" i="7"/>
  <c r="V328" i="7"/>
  <c r="W327" i="7"/>
  <c r="G327" i="7"/>
  <c r="F328" i="7"/>
  <c r="P328" i="7"/>
  <c r="Q327" i="7"/>
  <c r="E327" i="7"/>
  <c r="D328" i="7"/>
  <c r="U327" i="7"/>
  <c r="T328" i="7"/>
  <c r="H328" i="7"/>
  <c r="I327" i="7"/>
  <c r="N328" i="7"/>
  <c r="O327" i="7"/>
  <c r="X328" i="7"/>
  <c r="Y327" i="7"/>
  <c r="B328" i="7"/>
  <c r="C327" i="7"/>
  <c r="L328" i="7"/>
  <c r="M327" i="7"/>
  <c r="D329" i="7" l="1"/>
  <c r="E328" i="7"/>
  <c r="L329" i="7"/>
  <c r="M328" i="7"/>
  <c r="B329" i="7"/>
  <c r="C328" i="7"/>
  <c r="P329" i="7"/>
  <c r="Q328" i="7"/>
  <c r="G328" i="7"/>
  <c r="F329" i="7"/>
  <c r="X329" i="7"/>
  <c r="Y328" i="7"/>
  <c r="N329" i="7"/>
  <c r="O328" i="7"/>
  <c r="V329" i="7"/>
  <c r="W328" i="7"/>
  <c r="H329" i="7"/>
  <c r="I328" i="7"/>
  <c r="J329" i="7"/>
  <c r="K328" i="7"/>
  <c r="T329" i="7"/>
  <c r="U328" i="7"/>
  <c r="R329" i="7"/>
  <c r="S328" i="7"/>
  <c r="G329" i="7" l="1"/>
  <c r="F330" i="7"/>
  <c r="S329" i="7"/>
  <c r="R330" i="7"/>
  <c r="J330" i="7"/>
  <c r="K329" i="7"/>
  <c r="T330" i="7"/>
  <c r="U329" i="7"/>
  <c r="H330" i="7"/>
  <c r="I329" i="7"/>
  <c r="L330" i="7"/>
  <c r="M329" i="7"/>
  <c r="Q329" i="7"/>
  <c r="P330" i="7"/>
  <c r="C329" i="7"/>
  <c r="B330" i="7"/>
  <c r="V330" i="7"/>
  <c r="W329" i="7"/>
  <c r="X330" i="7"/>
  <c r="Y329" i="7"/>
  <c r="O329" i="7"/>
  <c r="N330" i="7"/>
  <c r="E329" i="7"/>
  <c r="D330" i="7"/>
  <c r="D331" i="7" l="1"/>
  <c r="E330" i="7"/>
  <c r="X331" i="7"/>
  <c r="Y330" i="7"/>
  <c r="V331" i="7"/>
  <c r="W330" i="7"/>
  <c r="L331" i="7"/>
  <c r="M330" i="7"/>
  <c r="J331" i="7"/>
  <c r="K330" i="7"/>
  <c r="R331" i="7"/>
  <c r="S330" i="7"/>
  <c r="Q330" i="7"/>
  <c r="P331" i="7"/>
  <c r="F331" i="7"/>
  <c r="G330" i="7"/>
  <c r="N331" i="7"/>
  <c r="O330" i="7"/>
  <c r="H331" i="7"/>
  <c r="I330" i="7"/>
  <c r="T331" i="7"/>
  <c r="U330" i="7"/>
  <c r="B331" i="7"/>
  <c r="C330" i="7"/>
  <c r="T332" i="7" l="1"/>
  <c r="U331" i="7"/>
  <c r="R332" i="7"/>
  <c r="S331" i="7"/>
  <c r="L332" i="7"/>
  <c r="M331" i="7"/>
  <c r="Y331" i="7"/>
  <c r="X332" i="7"/>
  <c r="C331" i="7"/>
  <c r="B332" i="7"/>
  <c r="J332" i="7"/>
  <c r="K331" i="7"/>
  <c r="H332" i="7"/>
  <c r="I331" i="7"/>
  <c r="N332" i="7"/>
  <c r="O331" i="7"/>
  <c r="V332" i="7"/>
  <c r="W331" i="7"/>
  <c r="F332" i="7"/>
  <c r="G331" i="7"/>
  <c r="Q331" i="7"/>
  <c r="P332" i="7"/>
  <c r="D332" i="7"/>
  <c r="E331" i="7"/>
  <c r="P333" i="7" l="1"/>
  <c r="Q332" i="7"/>
  <c r="L333" i="7"/>
  <c r="M332" i="7"/>
  <c r="R333" i="7"/>
  <c r="S332" i="7"/>
  <c r="J333" i="7"/>
  <c r="K332" i="7"/>
  <c r="F333" i="7"/>
  <c r="G332" i="7"/>
  <c r="V333" i="7"/>
  <c r="W332" i="7"/>
  <c r="N333" i="7"/>
  <c r="O332" i="7"/>
  <c r="D333" i="7"/>
  <c r="E332" i="7"/>
  <c r="C332" i="7"/>
  <c r="B333" i="7"/>
  <c r="X333" i="7"/>
  <c r="Y332" i="7"/>
  <c r="H333" i="7"/>
  <c r="I332" i="7"/>
  <c r="T333" i="7"/>
  <c r="U332" i="7"/>
  <c r="T334" i="7" l="1"/>
  <c r="U333" i="7"/>
  <c r="H334" i="7"/>
  <c r="I333" i="7"/>
  <c r="K333" i="7"/>
  <c r="J334" i="7"/>
  <c r="W333" i="7"/>
  <c r="V334" i="7"/>
  <c r="F334" i="7"/>
  <c r="G333" i="7"/>
  <c r="Y333" i="7"/>
  <c r="X334" i="7"/>
  <c r="C333" i="7"/>
  <c r="B334" i="7"/>
  <c r="R334" i="7"/>
  <c r="S333" i="7"/>
  <c r="D334" i="7"/>
  <c r="E333" i="7"/>
  <c r="M333" i="7"/>
  <c r="L334" i="7"/>
  <c r="O333" i="7"/>
  <c r="N334" i="7"/>
  <c r="P334" i="7"/>
  <c r="Q333" i="7"/>
  <c r="P335" i="7" l="1"/>
  <c r="Q334" i="7"/>
  <c r="M334" i="7"/>
  <c r="L335" i="7"/>
  <c r="Y334" i="7"/>
  <c r="X335" i="7"/>
  <c r="N335" i="7"/>
  <c r="O334" i="7"/>
  <c r="F335" i="7"/>
  <c r="G334" i="7"/>
  <c r="V335" i="7"/>
  <c r="W334" i="7"/>
  <c r="J335" i="7"/>
  <c r="K334" i="7"/>
  <c r="D335" i="7"/>
  <c r="E334" i="7"/>
  <c r="R335" i="7"/>
  <c r="S334" i="7"/>
  <c r="H335" i="7"/>
  <c r="I334" i="7"/>
  <c r="B335" i="7"/>
  <c r="C334" i="7"/>
  <c r="T335" i="7"/>
  <c r="U334" i="7"/>
  <c r="T336" i="7" l="1"/>
  <c r="U335" i="7"/>
  <c r="Y335" i="7"/>
  <c r="X336" i="7"/>
  <c r="W335" i="7"/>
  <c r="V336" i="7"/>
  <c r="F336" i="7"/>
  <c r="G335" i="7"/>
  <c r="N336" i="7"/>
  <c r="O335" i="7"/>
  <c r="R336" i="7"/>
  <c r="S335" i="7"/>
  <c r="D336" i="7"/>
  <c r="E335" i="7"/>
  <c r="B336" i="7"/>
  <c r="C335" i="7"/>
  <c r="I335" i="7"/>
  <c r="H336" i="7"/>
  <c r="L336" i="7"/>
  <c r="M335" i="7"/>
  <c r="K335" i="7"/>
  <c r="J336" i="7"/>
  <c r="P336" i="7"/>
  <c r="Q335" i="7"/>
  <c r="R337" i="7" l="1"/>
  <c r="S336" i="7"/>
  <c r="V337" i="7"/>
  <c r="W336" i="7"/>
  <c r="P337" i="7"/>
  <c r="Q336" i="7"/>
  <c r="K336" i="7"/>
  <c r="J337" i="7"/>
  <c r="N337" i="7"/>
  <c r="O336" i="7"/>
  <c r="L337" i="7"/>
  <c r="M336" i="7"/>
  <c r="F337" i="7"/>
  <c r="G336" i="7"/>
  <c r="H337" i="7"/>
  <c r="I336" i="7"/>
  <c r="X337" i="7"/>
  <c r="Y336" i="7"/>
  <c r="B337" i="7"/>
  <c r="C336" i="7"/>
  <c r="D337" i="7"/>
  <c r="E336" i="7"/>
  <c r="T337" i="7"/>
  <c r="U336" i="7"/>
  <c r="U337" i="7" l="1"/>
  <c r="T338" i="7"/>
  <c r="L338" i="7"/>
  <c r="M337" i="7"/>
  <c r="D338" i="7"/>
  <c r="E337" i="7"/>
  <c r="N338" i="7"/>
  <c r="O337" i="7"/>
  <c r="K337" i="7"/>
  <c r="J338" i="7"/>
  <c r="B338" i="7"/>
  <c r="C337" i="7"/>
  <c r="X338" i="7"/>
  <c r="Y337" i="7"/>
  <c r="P338" i="7"/>
  <c r="Q337" i="7"/>
  <c r="I337" i="7"/>
  <c r="H338" i="7"/>
  <c r="W337" i="7"/>
  <c r="V338" i="7"/>
  <c r="G337" i="7"/>
  <c r="F338" i="7"/>
  <c r="S337" i="7"/>
  <c r="R338" i="7"/>
  <c r="F339" i="7" l="1"/>
  <c r="G338" i="7"/>
  <c r="L339" i="7"/>
  <c r="M338" i="7"/>
  <c r="J339" i="7"/>
  <c r="K338" i="7"/>
  <c r="V339" i="7"/>
  <c r="W338" i="7"/>
  <c r="I338" i="7"/>
  <c r="H339" i="7"/>
  <c r="D339" i="7"/>
  <c r="E338" i="7"/>
  <c r="U338" i="7"/>
  <c r="T339" i="7"/>
  <c r="R339" i="7"/>
  <c r="S338" i="7"/>
  <c r="B339" i="7"/>
  <c r="C338" i="7"/>
  <c r="N339" i="7"/>
  <c r="O338" i="7"/>
  <c r="P339" i="7"/>
  <c r="Q338" i="7"/>
  <c r="X339" i="7"/>
  <c r="Y338" i="7"/>
  <c r="X340" i="7" l="1"/>
  <c r="Y339" i="7"/>
  <c r="E339" i="7"/>
  <c r="D340" i="7"/>
  <c r="H340" i="7"/>
  <c r="I339" i="7"/>
  <c r="P340" i="7"/>
  <c r="Q339" i="7"/>
  <c r="N340" i="7"/>
  <c r="O339" i="7"/>
  <c r="V340" i="7"/>
  <c r="W339" i="7"/>
  <c r="B340" i="7"/>
  <c r="C339" i="7"/>
  <c r="J340" i="7"/>
  <c r="K339" i="7"/>
  <c r="S339" i="7"/>
  <c r="R340" i="7"/>
  <c r="L340" i="7"/>
  <c r="M339" i="7"/>
  <c r="U339" i="7"/>
  <c r="T340" i="7"/>
  <c r="G339" i="7"/>
  <c r="F340" i="7"/>
  <c r="L341" i="7" l="1"/>
  <c r="M340" i="7"/>
  <c r="G340" i="7"/>
  <c r="F341" i="7"/>
  <c r="V341" i="7"/>
  <c r="W340" i="7"/>
  <c r="T341" i="7"/>
  <c r="U340" i="7"/>
  <c r="N341" i="7"/>
  <c r="O340" i="7"/>
  <c r="P341" i="7"/>
  <c r="Q340" i="7"/>
  <c r="R341" i="7"/>
  <c r="S340" i="7"/>
  <c r="H341" i="7"/>
  <c r="I340" i="7"/>
  <c r="D341" i="7"/>
  <c r="E340" i="7"/>
  <c r="J341" i="7"/>
  <c r="K340" i="7"/>
  <c r="B341" i="7"/>
  <c r="C340" i="7"/>
  <c r="X341" i="7"/>
  <c r="Y340" i="7"/>
  <c r="Q341" i="7" l="1"/>
  <c r="P342" i="7"/>
  <c r="C341" i="7"/>
  <c r="B342" i="7"/>
  <c r="Y341" i="7"/>
  <c r="X342" i="7"/>
  <c r="O341" i="7"/>
  <c r="N342" i="7"/>
  <c r="J342" i="7"/>
  <c r="K341" i="7"/>
  <c r="T342" i="7"/>
  <c r="U341" i="7"/>
  <c r="E341" i="7"/>
  <c r="D342" i="7"/>
  <c r="V342" i="7"/>
  <c r="W341" i="7"/>
  <c r="G341" i="7"/>
  <c r="F342" i="7"/>
  <c r="H342" i="7"/>
  <c r="I341" i="7"/>
  <c r="S341" i="7"/>
  <c r="R342" i="7"/>
  <c r="L342" i="7"/>
  <c r="M341" i="7"/>
  <c r="M342" i="7" l="1"/>
  <c r="L343" i="7"/>
  <c r="U342" i="7"/>
  <c r="T343" i="7"/>
  <c r="S342" i="7"/>
  <c r="R343" i="7"/>
  <c r="K342" i="7"/>
  <c r="J343" i="7"/>
  <c r="N343" i="7"/>
  <c r="O342" i="7"/>
  <c r="I342" i="7"/>
  <c r="H343" i="7"/>
  <c r="G342" i="7"/>
  <c r="F343" i="7"/>
  <c r="Y342" i="7"/>
  <c r="X343" i="7"/>
  <c r="C342" i="7"/>
  <c r="B343" i="7"/>
  <c r="W342" i="7"/>
  <c r="V343" i="7"/>
  <c r="D343" i="7"/>
  <c r="E342" i="7"/>
  <c r="P343" i="7"/>
  <c r="Q342" i="7"/>
  <c r="D344" i="7" l="1"/>
  <c r="E343" i="7"/>
  <c r="K343" i="7"/>
  <c r="J344" i="7"/>
  <c r="T344" i="7"/>
  <c r="U343" i="7"/>
  <c r="H344" i="7"/>
  <c r="I343" i="7"/>
  <c r="W343" i="7"/>
  <c r="V344" i="7"/>
  <c r="S343" i="7"/>
  <c r="R344" i="7"/>
  <c r="Y343" i="7"/>
  <c r="X344" i="7"/>
  <c r="M343" i="7"/>
  <c r="L344" i="7"/>
  <c r="P344" i="7"/>
  <c r="Q343" i="7"/>
  <c r="N344" i="7"/>
  <c r="O343" i="7"/>
  <c r="B344" i="7"/>
  <c r="C343" i="7"/>
  <c r="G343" i="7"/>
  <c r="F344" i="7"/>
  <c r="I344" i="7" l="1"/>
  <c r="H345" i="7"/>
  <c r="T345" i="7"/>
  <c r="U344" i="7"/>
  <c r="G344" i="7"/>
  <c r="F345" i="7"/>
  <c r="R345" i="7"/>
  <c r="S344" i="7"/>
  <c r="B345" i="7"/>
  <c r="C344" i="7"/>
  <c r="K344" i="7"/>
  <c r="J345" i="7"/>
  <c r="M344" i="7"/>
  <c r="L345" i="7"/>
  <c r="W344" i="7"/>
  <c r="V345" i="7"/>
  <c r="O344" i="7"/>
  <c r="N345" i="7"/>
  <c r="P345" i="7"/>
  <c r="Q344" i="7"/>
  <c r="Y344" i="7"/>
  <c r="X345" i="7"/>
  <c r="E344" i="7"/>
  <c r="D345" i="7"/>
  <c r="K345" i="7" l="1"/>
  <c r="J346" i="7"/>
  <c r="R346" i="7"/>
  <c r="S345" i="7"/>
  <c r="T346" i="7"/>
  <c r="U345" i="7"/>
  <c r="D346" i="7"/>
  <c r="E345" i="7"/>
  <c r="F346" i="7"/>
  <c r="G345" i="7"/>
  <c r="W345" i="7"/>
  <c r="V346" i="7"/>
  <c r="I345" i="7"/>
  <c r="H346" i="7"/>
  <c r="Y345" i="7"/>
  <c r="X346" i="7"/>
  <c r="C345" i="7"/>
  <c r="B346" i="7"/>
  <c r="P346" i="7"/>
  <c r="Q345" i="7"/>
  <c r="O345" i="7"/>
  <c r="N346" i="7"/>
  <c r="M345" i="7"/>
  <c r="L346" i="7"/>
  <c r="M346" i="7" l="1"/>
  <c r="L347" i="7"/>
  <c r="W346" i="7"/>
  <c r="V347" i="7"/>
  <c r="O346" i="7"/>
  <c r="N347" i="7"/>
  <c r="F347" i="7"/>
  <c r="G346" i="7"/>
  <c r="Q346" i="7"/>
  <c r="P347" i="7"/>
  <c r="D347" i="7"/>
  <c r="E346" i="7"/>
  <c r="C346" i="7"/>
  <c r="B347" i="7"/>
  <c r="U346" i="7"/>
  <c r="T347" i="7"/>
  <c r="Y346" i="7"/>
  <c r="X347" i="7"/>
  <c r="R347" i="7"/>
  <c r="S346" i="7"/>
  <c r="H347" i="7"/>
  <c r="I346" i="7"/>
  <c r="K346" i="7"/>
  <c r="J347" i="7"/>
  <c r="S347" i="7" l="1"/>
  <c r="R348" i="7"/>
  <c r="O347" i="7"/>
  <c r="N348" i="7"/>
  <c r="T348" i="7"/>
  <c r="U347" i="7"/>
  <c r="J348" i="7"/>
  <c r="K347" i="7"/>
  <c r="D348" i="7"/>
  <c r="E347" i="7"/>
  <c r="I347" i="7"/>
  <c r="H348" i="7"/>
  <c r="F348" i="7"/>
  <c r="G347" i="7"/>
  <c r="M347" i="7"/>
  <c r="L348" i="7"/>
  <c r="P348" i="7"/>
  <c r="Q347" i="7"/>
  <c r="Y347" i="7"/>
  <c r="X348" i="7"/>
  <c r="V348" i="7"/>
  <c r="W347" i="7"/>
  <c r="C347" i="7"/>
  <c r="B348" i="7"/>
  <c r="C348" i="7" l="1"/>
  <c r="B349" i="7"/>
  <c r="V349" i="7"/>
  <c r="W348" i="7"/>
  <c r="X349" i="7"/>
  <c r="Y348" i="7"/>
  <c r="T349" i="7"/>
  <c r="U348" i="7"/>
  <c r="H349" i="7"/>
  <c r="I348" i="7"/>
  <c r="E348" i="7"/>
  <c r="D349" i="7"/>
  <c r="J349" i="7"/>
  <c r="K348" i="7"/>
  <c r="Q348" i="7"/>
  <c r="P349" i="7"/>
  <c r="M348" i="7"/>
  <c r="L349" i="7"/>
  <c r="O348" i="7"/>
  <c r="N349" i="7"/>
  <c r="S348" i="7"/>
  <c r="R349" i="7"/>
  <c r="G348" i="7"/>
  <c r="F349" i="7"/>
  <c r="G349" i="7" l="1"/>
  <c r="F350" i="7"/>
  <c r="H350" i="7"/>
  <c r="I349" i="7"/>
  <c r="E349" i="7"/>
  <c r="D350" i="7"/>
  <c r="S349" i="7"/>
  <c r="R350" i="7"/>
  <c r="N350" i="7"/>
  <c r="O349" i="7"/>
  <c r="U349" i="7"/>
  <c r="T350" i="7"/>
  <c r="M349" i="7"/>
  <c r="L350" i="7"/>
  <c r="X350" i="7"/>
  <c r="Y349" i="7"/>
  <c r="Q349" i="7"/>
  <c r="P350" i="7"/>
  <c r="V350" i="7"/>
  <c r="W349" i="7"/>
  <c r="B350" i="7"/>
  <c r="C349" i="7"/>
  <c r="K349" i="7"/>
  <c r="J350" i="7"/>
  <c r="U350" i="7" l="1"/>
  <c r="T351" i="7"/>
  <c r="K350" i="7"/>
  <c r="J351" i="7"/>
  <c r="C350" i="7"/>
  <c r="B351" i="7"/>
  <c r="N351" i="7"/>
  <c r="O350" i="7"/>
  <c r="S350" i="7"/>
  <c r="R351" i="7"/>
  <c r="V351" i="7"/>
  <c r="W350" i="7"/>
  <c r="Q350" i="7"/>
  <c r="P351" i="7"/>
  <c r="E350" i="7"/>
  <c r="D351" i="7"/>
  <c r="X351" i="7"/>
  <c r="Y350" i="7"/>
  <c r="I350" i="7"/>
  <c r="H351" i="7"/>
  <c r="L351" i="7"/>
  <c r="M350" i="7"/>
  <c r="G350" i="7"/>
  <c r="F351" i="7"/>
  <c r="L352" i="7" l="1"/>
  <c r="M351" i="7"/>
  <c r="O351" i="7"/>
  <c r="N352" i="7"/>
  <c r="I351" i="7"/>
  <c r="H352" i="7"/>
  <c r="C351" i="7"/>
  <c r="B352" i="7"/>
  <c r="J352" i="7"/>
  <c r="K351" i="7"/>
  <c r="U351" i="7"/>
  <c r="T352" i="7"/>
  <c r="G351" i="7"/>
  <c r="F352" i="7"/>
  <c r="V352" i="7"/>
  <c r="W351" i="7"/>
  <c r="S351" i="7"/>
  <c r="R352" i="7"/>
  <c r="X352" i="7"/>
  <c r="Y351" i="7"/>
  <c r="E351" i="7"/>
  <c r="D352" i="7"/>
  <c r="Q351" i="7"/>
  <c r="P352" i="7"/>
  <c r="Q352" i="7" l="1"/>
  <c r="P353" i="7"/>
  <c r="S352" i="7"/>
  <c r="R353" i="7"/>
  <c r="J353" i="7"/>
  <c r="K352" i="7"/>
  <c r="B353" i="7"/>
  <c r="C352" i="7"/>
  <c r="I352" i="7"/>
  <c r="H353" i="7"/>
  <c r="G352" i="7"/>
  <c r="F353" i="7"/>
  <c r="U352" i="7"/>
  <c r="T353" i="7"/>
  <c r="E352" i="7"/>
  <c r="D353" i="7"/>
  <c r="X353" i="7"/>
  <c r="Y352" i="7"/>
  <c r="N353" i="7"/>
  <c r="O352" i="7"/>
  <c r="W352" i="7"/>
  <c r="V353" i="7"/>
  <c r="L353" i="7"/>
  <c r="M352" i="7"/>
  <c r="G353" i="7" l="1"/>
  <c r="F354" i="7"/>
  <c r="I353" i="7"/>
  <c r="H354" i="7"/>
  <c r="L354" i="7"/>
  <c r="M353" i="7"/>
  <c r="V354" i="7"/>
  <c r="W353" i="7"/>
  <c r="N354" i="7"/>
  <c r="O353" i="7"/>
  <c r="B354" i="7"/>
  <c r="C353" i="7"/>
  <c r="Y353" i="7"/>
  <c r="X354" i="7"/>
  <c r="J354" i="7"/>
  <c r="K353" i="7"/>
  <c r="E353" i="7"/>
  <c r="D354" i="7"/>
  <c r="S353" i="7"/>
  <c r="R354" i="7"/>
  <c r="U353" i="7"/>
  <c r="T354" i="7"/>
  <c r="P354" i="7"/>
  <c r="Q353" i="7"/>
  <c r="C354" i="7" l="1"/>
  <c r="B355" i="7"/>
  <c r="N355" i="7"/>
  <c r="O354" i="7"/>
  <c r="M354" i="7"/>
  <c r="L355" i="7"/>
  <c r="I354" i="7"/>
  <c r="H355" i="7"/>
  <c r="Y354" i="7"/>
  <c r="X355" i="7"/>
  <c r="G354" i="7"/>
  <c r="F355" i="7"/>
  <c r="P355" i="7"/>
  <c r="Q354" i="7"/>
  <c r="U354" i="7"/>
  <c r="T355" i="7"/>
  <c r="S354" i="7"/>
  <c r="R355" i="7"/>
  <c r="W354" i="7"/>
  <c r="V355" i="7"/>
  <c r="E354" i="7"/>
  <c r="D355" i="7"/>
  <c r="K354" i="7"/>
  <c r="J355" i="7"/>
  <c r="Y355" i="7" l="1"/>
  <c r="X356" i="7"/>
  <c r="K355" i="7"/>
  <c r="J356" i="7"/>
  <c r="H356" i="7"/>
  <c r="I355" i="7"/>
  <c r="G355" i="7"/>
  <c r="F356" i="7"/>
  <c r="D356" i="7"/>
  <c r="E355" i="7"/>
  <c r="W355" i="7"/>
  <c r="V356" i="7"/>
  <c r="S355" i="7"/>
  <c r="R356" i="7"/>
  <c r="B356" i="7"/>
  <c r="C355" i="7"/>
  <c r="M355" i="7"/>
  <c r="L356" i="7"/>
  <c r="T356" i="7"/>
  <c r="U355" i="7"/>
  <c r="N356" i="7"/>
  <c r="O355" i="7"/>
  <c r="Q355" i="7"/>
  <c r="P356" i="7"/>
  <c r="P357" i="7" l="1"/>
  <c r="Q356" i="7"/>
  <c r="O356" i="7"/>
  <c r="N357" i="7"/>
  <c r="W356" i="7"/>
  <c r="V357" i="7"/>
  <c r="D357" i="7"/>
  <c r="E356" i="7"/>
  <c r="F357" i="7"/>
  <c r="G356" i="7"/>
  <c r="U356" i="7"/>
  <c r="T357" i="7"/>
  <c r="M356" i="7"/>
  <c r="L357" i="7"/>
  <c r="I356" i="7"/>
  <c r="H357" i="7"/>
  <c r="K356" i="7"/>
  <c r="J357" i="7"/>
  <c r="B357" i="7"/>
  <c r="C356" i="7"/>
  <c r="R357" i="7"/>
  <c r="S356" i="7"/>
  <c r="Y356" i="7"/>
  <c r="X357" i="7"/>
  <c r="T358" i="7" l="1"/>
  <c r="U357" i="7"/>
  <c r="R358" i="7"/>
  <c r="S357" i="7"/>
  <c r="K357" i="7"/>
  <c r="J358" i="7"/>
  <c r="Y357" i="7"/>
  <c r="X358" i="7"/>
  <c r="F358" i="7"/>
  <c r="G357" i="7"/>
  <c r="C357" i="7"/>
  <c r="B358" i="7"/>
  <c r="D358" i="7"/>
  <c r="E357" i="7"/>
  <c r="W357" i="7"/>
  <c r="V358" i="7"/>
  <c r="I357" i="7"/>
  <c r="H358" i="7"/>
  <c r="O357" i="7"/>
  <c r="N358" i="7"/>
  <c r="M357" i="7"/>
  <c r="L358" i="7"/>
  <c r="P358" i="7"/>
  <c r="Q357" i="7"/>
  <c r="Q358" i="7" l="1"/>
  <c r="P359" i="7"/>
  <c r="F359" i="7"/>
  <c r="G358" i="7"/>
  <c r="R359" i="7"/>
  <c r="S358" i="7"/>
  <c r="M358" i="7"/>
  <c r="L359" i="7"/>
  <c r="Y358" i="7"/>
  <c r="X359" i="7"/>
  <c r="K358" i="7"/>
  <c r="J359" i="7"/>
  <c r="C358" i="7"/>
  <c r="B359" i="7"/>
  <c r="O358" i="7"/>
  <c r="N359" i="7"/>
  <c r="H359" i="7"/>
  <c r="I358" i="7"/>
  <c r="V359" i="7"/>
  <c r="W358" i="7"/>
  <c r="D359" i="7"/>
  <c r="E358" i="7"/>
  <c r="U358" i="7"/>
  <c r="T359" i="7"/>
  <c r="T360" i="7" l="1"/>
  <c r="U359" i="7"/>
  <c r="K359" i="7"/>
  <c r="J360" i="7"/>
  <c r="Y359" i="7"/>
  <c r="X360" i="7"/>
  <c r="D360" i="7"/>
  <c r="E359" i="7"/>
  <c r="M359" i="7"/>
  <c r="L360" i="7"/>
  <c r="V360" i="7"/>
  <c r="W359" i="7"/>
  <c r="H360" i="7"/>
  <c r="I359" i="7"/>
  <c r="S359" i="7"/>
  <c r="R360" i="7"/>
  <c r="O359" i="7"/>
  <c r="N360" i="7"/>
  <c r="F360" i="7"/>
  <c r="G359" i="7"/>
  <c r="C359" i="7"/>
  <c r="B360" i="7"/>
  <c r="P360" i="7"/>
  <c r="Q359" i="7"/>
  <c r="M360" i="7" l="1"/>
  <c r="L361" i="7"/>
  <c r="Q360" i="7"/>
  <c r="P361" i="7"/>
  <c r="C360" i="7"/>
  <c r="B361" i="7"/>
  <c r="G360" i="7"/>
  <c r="F361" i="7"/>
  <c r="Y360" i="7"/>
  <c r="X361" i="7"/>
  <c r="S360" i="7"/>
  <c r="R361" i="7"/>
  <c r="W360" i="7"/>
  <c r="V361" i="7"/>
  <c r="E360" i="7"/>
  <c r="D361" i="7"/>
  <c r="O360" i="7"/>
  <c r="N361" i="7"/>
  <c r="J361" i="7"/>
  <c r="K360" i="7"/>
  <c r="H361" i="7"/>
  <c r="I360" i="7"/>
  <c r="T361" i="7"/>
  <c r="U360" i="7"/>
  <c r="S361" i="7" l="1"/>
  <c r="R362" i="7"/>
  <c r="H362" i="7"/>
  <c r="I361" i="7"/>
  <c r="N362" i="7"/>
  <c r="O361" i="7"/>
  <c r="K361" i="7"/>
  <c r="J362" i="7"/>
  <c r="E361" i="7"/>
  <c r="D362" i="7"/>
  <c r="V362" i="7"/>
  <c r="W361" i="7"/>
  <c r="M361" i="7"/>
  <c r="L362" i="7"/>
  <c r="U361" i="7"/>
  <c r="T362" i="7"/>
  <c r="X362" i="7"/>
  <c r="Y361" i="7"/>
  <c r="G361" i="7"/>
  <c r="F362" i="7"/>
  <c r="B362" i="7"/>
  <c r="C361" i="7"/>
  <c r="Q361" i="7"/>
  <c r="P362" i="7"/>
  <c r="Q362" i="7" l="1"/>
  <c r="P363" i="7"/>
  <c r="X363" i="7"/>
  <c r="Y362" i="7"/>
  <c r="I362" i="7"/>
  <c r="H363" i="7"/>
  <c r="E362" i="7"/>
  <c r="D363" i="7"/>
  <c r="G362" i="7"/>
  <c r="F363" i="7"/>
  <c r="U362" i="7"/>
  <c r="T363" i="7"/>
  <c r="S362" i="7"/>
  <c r="R363" i="7"/>
  <c r="V363" i="7"/>
  <c r="W362" i="7"/>
  <c r="C362" i="7"/>
  <c r="B363" i="7"/>
  <c r="K362" i="7"/>
  <c r="J363" i="7"/>
  <c r="O362" i="7"/>
  <c r="N363" i="7"/>
  <c r="M362" i="7"/>
  <c r="L363" i="7"/>
  <c r="L364" i="7" l="1"/>
  <c r="M363" i="7"/>
  <c r="N364" i="7"/>
  <c r="O363" i="7"/>
  <c r="G363" i="7"/>
  <c r="F364" i="7"/>
  <c r="J364" i="7"/>
  <c r="K363" i="7"/>
  <c r="C363" i="7"/>
  <c r="B364" i="7"/>
  <c r="U363" i="7"/>
  <c r="T364" i="7"/>
  <c r="E363" i="7"/>
  <c r="D364" i="7"/>
  <c r="I363" i="7"/>
  <c r="H364" i="7"/>
  <c r="V364" i="7"/>
  <c r="W363" i="7"/>
  <c r="X364" i="7"/>
  <c r="Y363" i="7"/>
  <c r="S363" i="7"/>
  <c r="R364" i="7"/>
  <c r="Q363" i="7"/>
  <c r="P364" i="7"/>
  <c r="Q364" i="7" l="1"/>
  <c r="P365" i="7"/>
  <c r="U364" i="7"/>
  <c r="T365" i="7"/>
  <c r="W364" i="7"/>
  <c r="V365" i="7"/>
  <c r="S364" i="7"/>
  <c r="R365" i="7"/>
  <c r="G364" i="7"/>
  <c r="F365" i="7"/>
  <c r="I364" i="7"/>
  <c r="H365" i="7"/>
  <c r="N365" i="7"/>
  <c r="O364" i="7"/>
  <c r="X365" i="7"/>
  <c r="Y364" i="7"/>
  <c r="E364" i="7"/>
  <c r="D365" i="7"/>
  <c r="C364" i="7"/>
  <c r="B365" i="7"/>
  <c r="J365" i="7"/>
  <c r="K364" i="7"/>
  <c r="L365" i="7"/>
  <c r="M364" i="7"/>
  <c r="L366" i="7" l="1"/>
  <c r="M365" i="7"/>
  <c r="J366" i="7"/>
  <c r="K365" i="7"/>
  <c r="E365" i="7"/>
  <c r="D366" i="7"/>
  <c r="U365" i="7"/>
  <c r="T366" i="7"/>
  <c r="G365" i="7"/>
  <c r="F366" i="7"/>
  <c r="Y365" i="7"/>
  <c r="X366" i="7"/>
  <c r="S365" i="7"/>
  <c r="R366" i="7"/>
  <c r="V366" i="7"/>
  <c r="W365" i="7"/>
  <c r="Q365" i="7"/>
  <c r="P366" i="7"/>
  <c r="I365" i="7"/>
  <c r="H366" i="7"/>
  <c r="B366" i="7"/>
  <c r="C365" i="7"/>
  <c r="O365" i="7"/>
  <c r="N366" i="7"/>
  <c r="U366" i="7" l="1"/>
  <c r="T367" i="7"/>
  <c r="N367" i="7"/>
  <c r="O366" i="7"/>
  <c r="G366" i="7"/>
  <c r="F367" i="7"/>
  <c r="Y366" i="7"/>
  <c r="X367" i="7"/>
  <c r="C366" i="7"/>
  <c r="B367" i="7"/>
  <c r="I366" i="7"/>
  <c r="H367" i="7"/>
  <c r="P367" i="7"/>
  <c r="Q366" i="7"/>
  <c r="D367" i="7"/>
  <c r="E366" i="7"/>
  <c r="W366" i="7"/>
  <c r="V367" i="7"/>
  <c r="K366" i="7"/>
  <c r="J367" i="7"/>
  <c r="S366" i="7"/>
  <c r="R367" i="7"/>
  <c r="M366" i="7"/>
  <c r="L367" i="7"/>
  <c r="M367" i="7" l="1"/>
  <c r="L368" i="7"/>
  <c r="W367" i="7"/>
  <c r="V368" i="7"/>
  <c r="H368" i="7"/>
  <c r="I367" i="7"/>
  <c r="R368" i="7"/>
  <c r="S367" i="7"/>
  <c r="Y367" i="7"/>
  <c r="X368" i="7"/>
  <c r="T368" i="7"/>
  <c r="U367" i="7"/>
  <c r="B368" i="7"/>
  <c r="C367" i="7"/>
  <c r="K367" i="7"/>
  <c r="J368" i="7"/>
  <c r="G367" i="7"/>
  <c r="F368" i="7"/>
  <c r="D368" i="7"/>
  <c r="E367" i="7"/>
  <c r="N368" i="7"/>
  <c r="O367" i="7"/>
  <c r="Q367" i="7"/>
  <c r="P368" i="7"/>
  <c r="Y368" i="7" l="1"/>
  <c r="X369" i="7"/>
  <c r="P369" i="7"/>
  <c r="Q368" i="7"/>
  <c r="U368" i="7"/>
  <c r="T369" i="7"/>
  <c r="O368" i="7"/>
  <c r="N369" i="7"/>
  <c r="E368" i="7"/>
  <c r="D369" i="7"/>
  <c r="R369" i="7"/>
  <c r="S368" i="7"/>
  <c r="G368" i="7"/>
  <c r="F369" i="7"/>
  <c r="I368" i="7"/>
  <c r="H369" i="7"/>
  <c r="K368" i="7"/>
  <c r="J369" i="7"/>
  <c r="W368" i="7"/>
  <c r="V369" i="7"/>
  <c r="M368" i="7"/>
  <c r="L369" i="7"/>
  <c r="B369" i="7"/>
  <c r="C368" i="7"/>
  <c r="M369" i="7" l="1"/>
  <c r="L370" i="7"/>
  <c r="W369" i="7"/>
  <c r="V370" i="7"/>
  <c r="K369" i="7"/>
  <c r="J370" i="7"/>
  <c r="C369" i="7"/>
  <c r="B370" i="7"/>
  <c r="D370" i="7"/>
  <c r="E369" i="7"/>
  <c r="H370" i="7"/>
  <c r="I369" i="7"/>
  <c r="F370" i="7"/>
  <c r="G369" i="7"/>
  <c r="R370" i="7"/>
  <c r="S369" i="7"/>
  <c r="O369" i="7"/>
  <c r="N370" i="7"/>
  <c r="T370" i="7"/>
  <c r="U369" i="7"/>
  <c r="P370" i="7"/>
  <c r="Q369" i="7"/>
  <c r="Y369" i="7"/>
  <c r="X370" i="7"/>
  <c r="Y370" i="7" l="1"/>
  <c r="X371" i="7"/>
  <c r="H371" i="7"/>
  <c r="I370" i="7"/>
  <c r="Q370" i="7"/>
  <c r="P371" i="7"/>
  <c r="D371" i="7"/>
  <c r="E370" i="7"/>
  <c r="C370" i="7"/>
  <c r="B371" i="7"/>
  <c r="T371" i="7"/>
  <c r="U370" i="7"/>
  <c r="O370" i="7"/>
  <c r="N371" i="7"/>
  <c r="K370" i="7"/>
  <c r="J371" i="7"/>
  <c r="V371" i="7"/>
  <c r="W370" i="7"/>
  <c r="R371" i="7"/>
  <c r="S370" i="7"/>
  <c r="M370" i="7"/>
  <c r="L371" i="7"/>
  <c r="F371" i="7"/>
  <c r="G370" i="7"/>
  <c r="F372" i="7" l="1"/>
  <c r="G371" i="7"/>
  <c r="T372" i="7"/>
  <c r="U371" i="7"/>
  <c r="M371" i="7"/>
  <c r="L372" i="7"/>
  <c r="C371" i="7"/>
  <c r="B372" i="7"/>
  <c r="S371" i="7"/>
  <c r="R372" i="7"/>
  <c r="D372" i="7"/>
  <c r="E371" i="7"/>
  <c r="P372" i="7"/>
  <c r="Q371" i="7"/>
  <c r="V372" i="7"/>
  <c r="W371" i="7"/>
  <c r="K371" i="7"/>
  <c r="J372" i="7"/>
  <c r="I371" i="7"/>
  <c r="H372" i="7"/>
  <c r="O371" i="7"/>
  <c r="N372" i="7"/>
  <c r="Y371" i="7"/>
  <c r="X372" i="7"/>
  <c r="Y372" i="7" l="1"/>
  <c r="X373" i="7"/>
  <c r="E372" i="7"/>
  <c r="D373" i="7"/>
  <c r="H373" i="7"/>
  <c r="I372" i="7"/>
  <c r="J373" i="7"/>
  <c r="K372" i="7"/>
  <c r="O372" i="7"/>
  <c r="N373" i="7"/>
  <c r="M372" i="7"/>
  <c r="L373" i="7"/>
  <c r="T373" i="7"/>
  <c r="U372" i="7"/>
  <c r="S372" i="7"/>
  <c r="R373" i="7"/>
  <c r="C372" i="7"/>
  <c r="B373" i="7"/>
  <c r="W372" i="7"/>
  <c r="V373" i="7"/>
  <c r="Q372" i="7"/>
  <c r="P373" i="7"/>
  <c r="G372" i="7"/>
  <c r="F373" i="7"/>
  <c r="L374" i="7" l="1"/>
  <c r="M373" i="7"/>
  <c r="Q373" i="7"/>
  <c r="P374" i="7"/>
  <c r="G373" i="7"/>
  <c r="F374" i="7"/>
  <c r="N374" i="7"/>
  <c r="O373" i="7"/>
  <c r="V374" i="7"/>
  <c r="W373" i="7"/>
  <c r="J374" i="7"/>
  <c r="K373" i="7"/>
  <c r="B374" i="7"/>
  <c r="C373" i="7"/>
  <c r="H374" i="7"/>
  <c r="I373" i="7"/>
  <c r="S373" i="7"/>
  <c r="R374" i="7"/>
  <c r="E373" i="7"/>
  <c r="D374" i="7"/>
  <c r="X374" i="7"/>
  <c r="Y373" i="7"/>
  <c r="U373" i="7"/>
  <c r="T374" i="7"/>
  <c r="K374" i="7" l="1"/>
  <c r="J375" i="7"/>
  <c r="X375" i="7"/>
  <c r="Y374" i="7"/>
  <c r="E374" i="7"/>
  <c r="D375" i="7"/>
  <c r="G374" i="7"/>
  <c r="F375" i="7"/>
  <c r="U374" i="7"/>
  <c r="T375" i="7"/>
  <c r="V375" i="7"/>
  <c r="W374" i="7"/>
  <c r="O374" i="7"/>
  <c r="N375" i="7"/>
  <c r="S374" i="7"/>
  <c r="R375" i="7"/>
  <c r="Q374" i="7"/>
  <c r="P375" i="7"/>
  <c r="I374" i="7"/>
  <c r="H375" i="7"/>
  <c r="C374" i="7"/>
  <c r="B375" i="7"/>
  <c r="M374" i="7"/>
  <c r="L375" i="7"/>
  <c r="L376" i="7" l="1"/>
  <c r="M375" i="7"/>
  <c r="V376" i="7"/>
  <c r="W375" i="7"/>
  <c r="C375" i="7"/>
  <c r="B376" i="7"/>
  <c r="U375" i="7"/>
  <c r="T376" i="7"/>
  <c r="I375" i="7"/>
  <c r="H376" i="7"/>
  <c r="G375" i="7"/>
  <c r="F376" i="7"/>
  <c r="Q375" i="7"/>
  <c r="P376" i="7"/>
  <c r="E375" i="7"/>
  <c r="D376" i="7"/>
  <c r="S375" i="7"/>
  <c r="R376" i="7"/>
  <c r="X376" i="7"/>
  <c r="Y375" i="7"/>
  <c r="O375" i="7"/>
  <c r="N376" i="7"/>
  <c r="J376" i="7"/>
  <c r="K375" i="7"/>
  <c r="S376" i="7" l="1"/>
  <c r="R377" i="7"/>
  <c r="W376" i="7"/>
  <c r="V377" i="7"/>
  <c r="J377" i="7"/>
  <c r="K376" i="7"/>
  <c r="I376" i="7"/>
  <c r="H377" i="7"/>
  <c r="U376" i="7"/>
  <c r="T377" i="7"/>
  <c r="Q376" i="7"/>
  <c r="P377" i="7"/>
  <c r="G376" i="7"/>
  <c r="F377" i="7"/>
  <c r="N377" i="7"/>
  <c r="O376" i="7"/>
  <c r="X377" i="7"/>
  <c r="Y376" i="7"/>
  <c r="C376" i="7"/>
  <c r="B377" i="7"/>
  <c r="E376" i="7"/>
  <c r="D377" i="7"/>
  <c r="L377" i="7"/>
  <c r="M376" i="7"/>
  <c r="L378" i="7" l="1"/>
  <c r="M377" i="7"/>
  <c r="U377" i="7"/>
  <c r="T378" i="7"/>
  <c r="I377" i="7"/>
  <c r="H378" i="7"/>
  <c r="Y377" i="7"/>
  <c r="X378" i="7"/>
  <c r="P378" i="7"/>
  <c r="Q377" i="7"/>
  <c r="E377" i="7"/>
  <c r="D378" i="7"/>
  <c r="J378" i="7"/>
  <c r="K377" i="7"/>
  <c r="V378" i="7"/>
  <c r="W377" i="7"/>
  <c r="S377" i="7"/>
  <c r="R378" i="7"/>
  <c r="B378" i="7"/>
  <c r="C377" i="7"/>
  <c r="O377" i="7"/>
  <c r="N378" i="7"/>
  <c r="G377" i="7"/>
  <c r="F378" i="7"/>
  <c r="G378" i="7" l="1"/>
  <c r="F379" i="7"/>
  <c r="D379" i="7"/>
  <c r="E378" i="7"/>
  <c r="Y378" i="7"/>
  <c r="X379" i="7"/>
  <c r="N379" i="7"/>
  <c r="O378" i="7"/>
  <c r="P379" i="7"/>
  <c r="Q378" i="7"/>
  <c r="I378" i="7"/>
  <c r="H379" i="7"/>
  <c r="W378" i="7"/>
  <c r="V379" i="7"/>
  <c r="B379" i="7"/>
  <c r="C378" i="7"/>
  <c r="S378" i="7"/>
  <c r="R379" i="7"/>
  <c r="U378" i="7"/>
  <c r="T379" i="7"/>
  <c r="K378" i="7"/>
  <c r="J379" i="7"/>
  <c r="M378" i="7"/>
  <c r="L379" i="7"/>
  <c r="N380" i="7" l="1"/>
  <c r="O379" i="7"/>
  <c r="D380" i="7"/>
  <c r="E379" i="7"/>
  <c r="M379" i="7"/>
  <c r="L380" i="7"/>
  <c r="T380" i="7"/>
  <c r="U379" i="7"/>
  <c r="Y379" i="7"/>
  <c r="X380" i="7"/>
  <c r="B380" i="7"/>
  <c r="C379" i="7"/>
  <c r="W379" i="7"/>
  <c r="V380" i="7"/>
  <c r="G379" i="7"/>
  <c r="F380" i="7"/>
  <c r="H380" i="7"/>
  <c r="I379" i="7"/>
  <c r="K379" i="7"/>
  <c r="J380" i="7"/>
  <c r="P380" i="7"/>
  <c r="Q379" i="7"/>
  <c r="S379" i="7"/>
  <c r="R380" i="7"/>
  <c r="B381" i="7" l="1"/>
  <c r="C380" i="7"/>
  <c r="Y380" i="7"/>
  <c r="X381" i="7"/>
  <c r="M380" i="7"/>
  <c r="L381" i="7"/>
  <c r="R381" i="7"/>
  <c r="S380" i="7"/>
  <c r="P381" i="7"/>
  <c r="Q380" i="7"/>
  <c r="K380" i="7"/>
  <c r="J381" i="7"/>
  <c r="T381" i="7"/>
  <c r="U380" i="7"/>
  <c r="I380" i="7"/>
  <c r="H381" i="7"/>
  <c r="G380" i="7"/>
  <c r="F381" i="7"/>
  <c r="E380" i="7"/>
  <c r="D381" i="7"/>
  <c r="W380" i="7"/>
  <c r="V381" i="7"/>
  <c r="O380" i="7"/>
  <c r="N381" i="7"/>
  <c r="O381" i="7" l="1"/>
  <c r="N382" i="7"/>
  <c r="W381" i="7"/>
  <c r="V382" i="7"/>
  <c r="K381" i="7"/>
  <c r="J382" i="7"/>
  <c r="P382" i="7"/>
  <c r="Q381" i="7"/>
  <c r="D382" i="7"/>
  <c r="E381" i="7"/>
  <c r="R382" i="7"/>
  <c r="S381" i="7"/>
  <c r="F382" i="7"/>
  <c r="G381" i="7"/>
  <c r="M381" i="7"/>
  <c r="L382" i="7"/>
  <c r="I381" i="7"/>
  <c r="H382" i="7"/>
  <c r="Y381" i="7"/>
  <c r="X382" i="7"/>
  <c r="T382" i="7"/>
  <c r="U381" i="7"/>
  <c r="C381" i="7"/>
  <c r="B382" i="7"/>
  <c r="R383" i="7" l="1"/>
  <c r="S382" i="7"/>
  <c r="U382" i="7"/>
  <c r="T383" i="7"/>
  <c r="K382" i="7"/>
  <c r="J383" i="7"/>
  <c r="Y382" i="7"/>
  <c r="X383" i="7"/>
  <c r="H383" i="7"/>
  <c r="I382" i="7"/>
  <c r="W382" i="7"/>
  <c r="V383" i="7"/>
  <c r="O382" i="7"/>
  <c r="N383" i="7"/>
  <c r="C382" i="7"/>
  <c r="B383" i="7"/>
  <c r="D383" i="7"/>
  <c r="E382" i="7"/>
  <c r="Q382" i="7"/>
  <c r="P383" i="7"/>
  <c r="M382" i="7"/>
  <c r="L383" i="7"/>
  <c r="F383" i="7"/>
  <c r="G382" i="7"/>
  <c r="M383" i="7" l="1"/>
  <c r="L384" i="7"/>
  <c r="I383" i="7"/>
  <c r="H384" i="7"/>
  <c r="C383" i="7"/>
  <c r="B384" i="7"/>
  <c r="F384" i="7"/>
  <c r="G383" i="7"/>
  <c r="Y383" i="7"/>
  <c r="X384" i="7"/>
  <c r="J384" i="7"/>
  <c r="K383" i="7"/>
  <c r="O383" i="7"/>
  <c r="N384" i="7"/>
  <c r="V384" i="7"/>
  <c r="W383" i="7"/>
  <c r="P384" i="7"/>
  <c r="Q383" i="7"/>
  <c r="D384" i="7"/>
  <c r="E383" i="7"/>
  <c r="T384" i="7"/>
  <c r="U383" i="7"/>
  <c r="S383" i="7"/>
  <c r="R384" i="7"/>
  <c r="S384" i="7" l="1"/>
  <c r="R385" i="7"/>
  <c r="B385" i="7"/>
  <c r="C384" i="7"/>
  <c r="Q384" i="7"/>
  <c r="P385" i="7"/>
  <c r="J385" i="7"/>
  <c r="K384" i="7"/>
  <c r="G384" i="7"/>
  <c r="F385" i="7"/>
  <c r="U384" i="7"/>
  <c r="T385" i="7"/>
  <c r="E384" i="7"/>
  <c r="D385" i="7"/>
  <c r="V385" i="7"/>
  <c r="W384" i="7"/>
  <c r="M384" i="7"/>
  <c r="L385" i="7"/>
  <c r="X385" i="7"/>
  <c r="Y384" i="7"/>
  <c r="H385" i="7"/>
  <c r="I384" i="7"/>
  <c r="N385" i="7"/>
  <c r="O384" i="7"/>
  <c r="N386" i="7" l="1"/>
  <c r="O385" i="7"/>
  <c r="X386" i="7"/>
  <c r="Y385" i="7"/>
  <c r="P386" i="7"/>
  <c r="Q385" i="7"/>
  <c r="B386" i="7"/>
  <c r="C385" i="7"/>
  <c r="U385" i="7"/>
  <c r="T386" i="7"/>
  <c r="G385" i="7"/>
  <c r="F386" i="7"/>
  <c r="J386" i="7"/>
  <c r="K385" i="7"/>
  <c r="E385" i="7"/>
  <c r="D386" i="7"/>
  <c r="S385" i="7"/>
  <c r="R386" i="7"/>
  <c r="I385" i="7"/>
  <c r="H386" i="7"/>
  <c r="L386" i="7"/>
  <c r="M385" i="7"/>
  <c r="W385" i="7"/>
  <c r="V386" i="7"/>
  <c r="W386" i="7" l="1"/>
  <c r="V387" i="7"/>
  <c r="U386" i="7"/>
  <c r="T387" i="7"/>
  <c r="I386" i="7"/>
  <c r="H387" i="7"/>
  <c r="D387" i="7"/>
  <c r="E386" i="7"/>
  <c r="X387" i="7"/>
  <c r="Y386" i="7"/>
  <c r="G386" i="7"/>
  <c r="F387" i="7"/>
  <c r="B387" i="7"/>
  <c r="C386" i="7"/>
  <c r="P387" i="7"/>
  <c r="Q386" i="7"/>
  <c r="L387" i="7"/>
  <c r="M386" i="7"/>
  <c r="R387" i="7"/>
  <c r="S386" i="7"/>
  <c r="K386" i="7"/>
  <c r="J387" i="7"/>
  <c r="N387" i="7"/>
  <c r="O386" i="7"/>
  <c r="G387" i="7" l="1"/>
  <c r="F388" i="7"/>
  <c r="D388" i="7"/>
  <c r="E387" i="7"/>
  <c r="I387" i="7"/>
  <c r="H388" i="7"/>
  <c r="P388" i="7"/>
  <c r="Q387" i="7"/>
  <c r="X388" i="7"/>
  <c r="Y387" i="7"/>
  <c r="R388" i="7"/>
  <c r="S387" i="7"/>
  <c r="V388" i="7"/>
  <c r="W387" i="7"/>
  <c r="O387" i="7"/>
  <c r="N388" i="7"/>
  <c r="J388" i="7"/>
  <c r="K387" i="7"/>
  <c r="L388" i="7"/>
  <c r="M387" i="7"/>
  <c r="T388" i="7"/>
  <c r="U387" i="7"/>
  <c r="B388" i="7"/>
  <c r="C387" i="7"/>
  <c r="C388" i="7" l="1"/>
  <c r="B389" i="7"/>
  <c r="L389" i="7"/>
  <c r="M388" i="7"/>
  <c r="J389" i="7"/>
  <c r="K388" i="7"/>
  <c r="T389" i="7"/>
  <c r="U388" i="7"/>
  <c r="H389" i="7"/>
  <c r="I388" i="7"/>
  <c r="F389" i="7"/>
  <c r="G388" i="7"/>
  <c r="S388" i="7"/>
  <c r="R389" i="7"/>
  <c r="X389" i="7"/>
  <c r="Y388" i="7"/>
  <c r="Q388" i="7"/>
  <c r="P389" i="7"/>
  <c r="O388" i="7"/>
  <c r="N389" i="7"/>
  <c r="E388" i="7"/>
  <c r="D389" i="7"/>
  <c r="V389" i="7"/>
  <c r="W388" i="7"/>
  <c r="G389" i="7" l="1"/>
  <c r="F390" i="7"/>
  <c r="H390" i="7"/>
  <c r="I389" i="7"/>
  <c r="M389" i="7"/>
  <c r="L390" i="7"/>
  <c r="E389" i="7"/>
  <c r="D390" i="7"/>
  <c r="P390" i="7"/>
  <c r="Q389" i="7"/>
  <c r="J390" i="7"/>
  <c r="K389" i="7"/>
  <c r="B390" i="7"/>
  <c r="C389" i="7"/>
  <c r="V390" i="7"/>
  <c r="W389" i="7"/>
  <c r="N390" i="7"/>
  <c r="O389" i="7"/>
  <c r="T390" i="7"/>
  <c r="U389" i="7"/>
  <c r="Y389" i="7"/>
  <c r="X390" i="7"/>
  <c r="R390" i="7"/>
  <c r="S389" i="7"/>
  <c r="J391" i="7" l="1"/>
  <c r="K390" i="7"/>
  <c r="R391" i="7"/>
  <c r="S390" i="7"/>
  <c r="X391" i="7"/>
  <c r="Y390" i="7"/>
  <c r="Q390" i="7"/>
  <c r="P391" i="7"/>
  <c r="D391" i="7"/>
  <c r="E390" i="7"/>
  <c r="T391" i="7"/>
  <c r="U390" i="7"/>
  <c r="M390" i="7"/>
  <c r="L391" i="7"/>
  <c r="O390" i="7"/>
  <c r="N391" i="7"/>
  <c r="V391" i="7"/>
  <c r="W390" i="7"/>
  <c r="H391" i="7"/>
  <c r="I390" i="7"/>
  <c r="F391" i="7"/>
  <c r="G390" i="7"/>
  <c r="C390" i="7"/>
  <c r="B391" i="7"/>
  <c r="T392" i="7" l="1"/>
  <c r="U391" i="7"/>
  <c r="F392" i="7"/>
  <c r="G391" i="7"/>
  <c r="W391" i="7"/>
  <c r="V392" i="7"/>
  <c r="R392" i="7"/>
  <c r="S391" i="7"/>
  <c r="C391" i="7"/>
  <c r="B392" i="7"/>
  <c r="E391" i="7"/>
  <c r="D392" i="7"/>
  <c r="H392" i="7"/>
  <c r="I391" i="7"/>
  <c r="N392" i="7"/>
  <c r="O391" i="7"/>
  <c r="P392" i="7"/>
  <c r="Q391" i="7"/>
  <c r="Y391" i="7"/>
  <c r="X392" i="7"/>
  <c r="L392" i="7"/>
  <c r="M391" i="7"/>
  <c r="K391" i="7"/>
  <c r="J392" i="7"/>
  <c r="K392" i="7" l="1"/>
  <c r="J393" i="7"/>
  <c r="D393" i="7"/>
  <c r="E392" i="7"/>
  <c r="B393" i="7"/>
  <c r="C392" i="7"/>
  <c r="X393" i="7"/>
  <c r="Y392" i="7"/>
  <c r="V393" i="7"/>
  <c r="W392" i="7"/>
  <c r="P393" i="7"/>
  <c r="Q392" i="7"/>
  <c r="O392" i="7"/>
  <c r="N393" i="7"/>
  <c r="M392" i="7"/>
  <c r="L393" i="7"/>
  <c r="R393" i="7"/>
  <c r="S392" i="7"/>
  <c r="F393" i="7"/>
  <c r="G392" i="7"/>
  <c r="H393" i="7"/>
  <c r="I392" i="7"/>
  <c r="T393" i="7"/>
  <c r="U392" i="7"/>
  <c r="R394" i="7" l="1"/>
  <c r="S393" i="7"/>
  <c r="D394" i="7"/>
  <c r="E393" i="7"/>
  <c r="U393" i="7"/>
  <c r="T394" i="7"/>
  <c r="W393" i="7"/>
  <c r="V394" i="7"/>
  <c r="X394" i="7"/>
  <c r="Y393" i="7"/>
  <c r="C393" i="7"/>
  <c r="B394" i="7"/>
  <c r="J394" i="7"/>
  <c r="K393" i="7"/>
  <c r="P394" i="7"/>
  <c r="Q393" i="7"/>
  <c r="I393" i="7"/>
  <c r="H394" i="7"/>
  <c r="F394" i="7"/>
  <c r="G393" i="7"/>
  <c r="L394" i="7"/>
  <c r="M393" i="7"/>
  <c r="N394" i="7"/>
  <c r="O393" i="7"/>
  <c r="B395" i="7" l="1"/>
  <c r="C394" i="7"/>
  <c r="F395" i="7"/>
  <c r="G394" i="7"/>
  <c r="Y394" i="7"/>
  <c r="X395" i="7"/>
  <c r="T395" i="7"/>
  <c r="U394" i="7"/>
  <c r="D395" i="7"/>
  <c r="E394" i="7"/>
  <c r="M394" i="7"/>
  <c r="L395" i="7"/>
  <c r="P395" i="7"/>
  <c r="Q394" i="7"/>
  <c r="N395" i="7"/>
  <c r="O394" i="7"/>
  <c r="V395" i="7"/>
  <c r="W394" i="7"/>
  <c r="I394" i="7"/>
  <c r="H395" i="7"/>
  <c r="K394" i="7"/>
  <c r="J395" i="7"/>
  <c r="R395" i="7"/>
  <c r="S394" i="7"/>
  <c r="D396" i="7" l="1"/>
  <c r="E395" i="7"/>
  <c r="U395" i="7"/>
  <c r="T396" i="7"/>
  <c r="V396" i="7"/>
  <c r="W395" i="7"/>
  <c r="G395" i="7"/>
  <c r="F396" i="7"/>
  <c r="L396" i="7"/>
  <c r="M395" i="7"/>
  <c r="H396" i="7"/>
  <c r="I395" i="7"/>
  <c r="S395" i="7"/>
  <c r="R396" i="7"/>
  <c r="J396" i="7"/>
  <c r="K395" i="7"/>
  <c r="X396" i="7"/>
  <c r="Y395" i="7"/>
  <c r="N396" i="7"/>
  <c r="O395" i="7"/>
  <c r="P396" i="7"/>
  <c r="Q395" i="7"/>
  <c r="B396" i="7"/>
  <c r="C395" i="7"/>
  <c r="L397" i="7" l="1"/>
  <c r="M396" i="7"/>
  <c r="N397" i="7"/>
  <c r="O396" i="7"/>
  <c r="Y396" i="7"/>
  <c r="X397" i="7"/>
  <c r="B397" i="7"/>
  <c r="C396" i="7"/>
  <c r="P397" i="7"/>
  <c r="Q396" i="7"/>
  <c r="W396" i="7"/>
  <c r="V397" i="7"/>
  <c r="K396" i="7"/>
  <c r="J397" i="7"/>
  <c r="I396" i="7"/>
  <c r="H397" i="7"/>
  <c r="G396" i="7"/>
  <c r="F397" i="7"/>
  <c r="U396" i="7"/>
  <c r="T397" i="7"/>
  <c r="R397" i="7"/>
  <c r="S396" i="7"/>
  <c r="D397" i="7"/>
  <c r="E396" i="7"/>
  <c r="V398" i="7" l="1"/>
  <c r="W397" i="7"/>
  <c r="T398" i="7"/>
  <c r="U397" i="7"/>
  <c r="D398" i="7"/>
  <c r="E397" i="7"/>
  <c r="S397" i="7"/>
  <c r="R398" i="7"/>
  <c r="Q397" i="7"/>
  <c r="P398" i="7"/>
  <c r="B398" i="7"/>
  <c r="C397" i="7"/>
  <c r="F398" i="7"/>
  <c r="G397" i="7"/>
  <c r="X398" i="7"/>
  <c r="Y397" i="7"/>
  <c r="H398" i="7"/>
  <c r="I397" i="7"/>
  <c r="N398" i="7"/>
  <c r="O397" i="7"/>
  <c r="K397" i="7"/>
  <c r="J398" i="7"/>
  <c r="L398" i="7"/>
  <c r="M397" i="7"/>
  <c r="L399" i="7" l="1"/>
  <c r="M398" i="7"/>
  <c r="C398" i="7"/>
  <c r="B399" i="7"/>
  <c r="J399" i="7"/>
  <c r="K398" i="7"/>
  <c r="Q398" i="7"/>
  <c r="P399" i="7"/>
  <c r="S398" i="7"/>
  <c r="R399" i="7"/>
  <c r="N399" i="7"/>
  <c r="O398" i="7"/>
  <c r="H399" i="7"/>
  <c r="I398" i="7"/>
  <c r="E398" i="7"/>
  <c r="D399" i="7"/>
  <c r="X399" i="7"/>
  <c r="Y398" i="7"/>
  <c r="U398" i="7"/>
  <c r="T399" i="7"/>
  <c r="G398" i="7"/>
  <c r="F399" i="7"/>
  <c r="W398" i="7"/>
  <c r="V399" i="7"/>
  <c r="G399" i="7" l="1"/>
  <c r="F400" i="7"/>
  <c r="V400" i="7"/>
  <c r="W399" i="7"/>
  <c r="O399" i="7"/>
  <c r="N400" i="7"/>
  <c r="R400" i="7"/>
  <c r="S399" i="7"/>
  <c r="T400" i="7"/>
  <c r="U399" i="7"/>
  <c r="P400" i="7"/>
  <c r="Q399" i="7"/>
  <c r="X400" i="7"/>
  <c r="Y399" i="7"/>
  <c r="J400" i="7"/>
  <c r="K399" i="7"/>
  <c r="D400" i="7"/>
  <c r="E399" i="7"/>
  <c r="B400" i="7"/>
  <c r="C399" i="7"/>
  <c r="I399" i="7"/>
  <c r="H400" i="7"/>
  <c r="L400" i="7"/>
  <c r="M399" i="7"/>
  <c r="Q400" i="7" l="1"/>
  <c r="P401" i="7"/>
  <c r="T401" i="7"/>
  <c r="U400" i="7"/>
  <c r="C400" i="7"/>
  <c r="B401" i="7"/>
  <c r="V401" i="7"/>
  <c r="W400" i="7"/>
  <c r="L401" i="7"/>
  <c r="M400" i="7"/>
  <c r="H401" i="7"/>
  <c r="I400" i="7"/>
  <c r="S400" i="7"/>
  <c r="R401" i="7"/>
  <c r="E400" i="7"/>
  <c r="D401" i="7"/>
  <c r="F401" i="7"/>
  <c r="G400" i="7"/>
  <c r="O400" i="7"/>
  <c r="N401" i="7"/>
  <c r="J401" i="7"/>
  <c r="K400" i="7"/>
  <c r="X401" i="7"/>
  <c r="Y400" i="7"/>
  <c r="Y401" i="7" l="1"/>
  <c r="X402" i="7"/>
  <c r="J402" i="7"/>
  <c r="K401" i="7"/>
  <c r="N402" i="7"/>
  <c r="O401" i="7"/>
  <c r="B402" i="7"/>
  <c r="C401" i="7"/>
  <c r="M401" i="7"/>
  <c r="L402" i="7"/>
  <c r="V402" i="7"/>
  <c r="W401" i="7"/>
  <c r="R402" i="7"/>
  <c r="S401" i="7"/>
  <c r="H402" i="7"/>
  <c r="I401" i="7"/>
  <c r="G401" i="7"/>
  <c r="F402" i="7"/>
  <c r="E401" i="7"/>
  <c r="D402" i="7"/>
  <c r="T402" i="7"/>
  <c r="U401" i="7"/>
  <c r="P402" i="7"/>
  <c r="Q401" i="7"/>
  <c r="V403" i="7" l="1"/>
  <c r="W402" i="7"/>
  <c r="D403" i="7"/>
  <c r="E402" i="7"/>
  <c r="F403" i="7"/>
  <c r="G402" i="7"/>
  <c r="O402" i="7"/>
  <c r="N403" i="7"/>
  <c r="H403" i="7"/>
  <c r="I402" i="7"/>
  <c r="J403" i="7"/>
  <c r="K402" i="7"/>
  <c r="Q402" i="7"/>
  <c r="P403" i="7"/>
  <c r="T403" i="7"/>
  <c r="U402" i="7"/>
  <c r="C402" i="7"/>
  <c r="B403" i="7"/>
  <c r="X403" i="7"/>
  <c r="Y402" i="7"/>
  <c r="M402" i="7"/>
  <c r="L403" i="7"/>
  <c r="R403" i="7"/>
  <c r="S402" i="7"/>
  <c r="K403" i="7" l="1"/>
  <c r="J404" i="7"/>
  <c r="N404" i="7"/>
  <c r="O403" i="7"/>
  <c r="C403" i="7"/>
  <c r="B404" i="7"/>
  <c r="T404" i="7"/>
  <c r="U403" i="7"/>
  <c r="E403" i="7"/>
  <c r="D404" i="7"/>
  <c r="R404" i="7"/>
  <c r="S403" i="7"/>
  <c r="Y403" i="7"/>
  <c r="X404" i="7"/>
  <c r="P404" i="7"/>
  <c r="Q403" i="7"/>
  <c r="L404" i="7"/>
  <c r="M403" i="7"/>
  <c r="H404" i="7"/>
  <c r="I403" i="7"/>
  <c r="F404" i="7"/>
  <c r="G403" i="7"/>
  <c r="W403" i="7"/>
  <c r="V404" i="7"/>
  <c r="D405" i="7" l="1"/>
  <c r="E404" i="7"/>
  <c r="P405" i="7"/>
  <c r="Q404" i="7"/>
  <c r="V405" i="7"/>
  <c r="W404" i="7"/>
  <c r="R405" i="7"/>
  <c r="S404" i="7"/>
  <c r="F405" i="7"/>
  <c r="G404" i="7"/>
  <c r="H405" i="7"/>
  <c r="I404" i="7"/>
  <c r="T405" i="7"/>
  <c r="U404" i="7"/>
  <c r="B405" i="7"/>
  <c r="C404" i="7"/>
  <c r="M404" i="7"/>
  <c r="L405" i="7"/>
  <c r="X405" i="7"/>
  <c r="Y404" i="7"/>
  <c r="K404" i="7"/>
  <c r="J405" i="7"/>
  <c r="O404" i="7"/>
  <c r="N405" i="7"/>
  <c r="J406" i="7" l="1"/>
  <c r="K405" i="7"/>
  <c r="N406" i="7"/>
  <c r="O405" i="7"/>
  <c r="I405" i="7"/>
  <c r="H406" i="7"/>
  <c r="F406" i="7"/>
  <c r="G405" i="7"/>
  <c r="X406" i="7"/>
  <c r="Y405" i="7"/>
  <c r="R406" i="7"/>
  <c r="S405" i="7"/>
  <c r="L406" i="7"/>
  <c r="M405" i="7"/>
  <c r="W405" i="7"/>
  <c r="V406" i="7"/>
  <c r="C405" i="7"/>
  <c r="B406" i="7"/>
  <c r="P406" i="7"/>
  <c r="Q405" i="7"/>
  <c r="U405" i="7"/>
  <c r="T406" i="7"/>
  <c r="D406" i="7"/>
  <c r="E405" i="7"/>
  <c r="R407" i="7" l="1"/>
  <c r="S406" i="7"/>
  <c r="Y406" i="7"/>
  <c r="X407" i="7"/>
  <c r="P407" i="7"/>
  <c r="Q406" i="7"/>
  <c r="B407" i="7"/>
  <c r="C406" i="7"/>
  <c r="N407" i="7"/>
  <c r="O406" i="7"/>
  <c r="D407" i="7"/>
  <c r="E406" i="7"/>
  <c r="F407" i="7"/>
  <c r="G406" i="7"/>
  <c r="V407" i="7"/>
  <c r="W406" i="7"/>
  <c r="T407" i="7"/>
  <c r="U406" i="7"/>
  <c r="I406" i="7"/>
  <c r="H407" i="7"/>
  <c r="M406" i="7"/>
  <c r="L407" i="7"/>
  <c r="K406" i="7"/>
  <c r="J407" i="7"/>
  <c r="D408" i="7" l="1"/>
  <c r="E407" i="7"/>
  <c r="X408" i="7"/>
  <c r="Y407" i="7"/>
  <c r="J408" i="7"/>
  <c r="K407" i="7"/>
  <c r="N408" i="7"/>
  <c r="O407" i="7"/>
  <c r="B408" i="7"/>
  <c r="C407" i="7"/>
  <c r="U407" i="7"/>
  <c r="T408" i="7"/>
  <c r="L408" i="7"/>
  <c r="M407" i="7"/>
  <c r="H408" i="7"/>
  <c r="I407" i="7"/>
  <c r="P408" i="7"/>
  <c r="Q407" i="7"/>
  <c r="V408" i="7"/>
  <c r="W407" i="7"/>
  <c r="G407" i="7"/>
  <c r="F408" i="7"/>
  <c r="S407" i="7"/>
  <c r="R408" i="7"/>
  <c r="R409" i="7" l="1"/>
  <c r="S408" i="7"/>
  <c r="N409" i="7"/>
  <c r="O408" i="7"/>
  <c r="Y408" i="7"/>
  <c r="X409" i="7"/>
  <c r="U408" i="7"/>
  <c r="T409" i="7"/>
  <c r="G408" i="7"/>
  <c r="F409" i="7"/>
  <c r="B409" i="7"/>
  <c r="C408" i="7"/>
  <c r="K408" i="7"/>
  <c r="J409" i="7"/>
  <c r="W408" i="7"/>
  <c r="V409" i="7"/>
  <c r="P409" i="7"/>
  <c r="Q408" i="7"/>
  <c r="I408" i="7"/>
  <c r="H409" i="7"/>
  <c r="L409" i="7"/>
  <c r="M408" i="7"/>
  <c r="D409" i="7"/>
  <c r="E408" i="7"/>
  <c r="D410" i="7" l="1"/>
  <c r="E409" i="7"/>
  <c r="Q409" i="7"/>
  <c r="P410" i="7"/>
  <c r="H410" i="7"/>
  <c r="I409" i="7"/>
  <c r="L410" i="7"/>
  <c r="M409" i="7"/>
  <c r="X410" i="7"/>
  <c r="Y409" i="7"/>
  <c r="V410" i="7"/>
  <c r="W409" i="7"/>
  <c r="N410" i="7"/>
  <c r="O409" i="7"/>
  <c r="B410" i="7"/>
  <c r="C409" i="7"/>
  <c r="F410" i="7"/>
  <c r="G409" i="7"/>
  <c r="T410" i="7"/>
  <c r="U409" i="7"/>
  <c r="K409" i="7"/>
  <c r="J410" i="7"/>
  <c r="S409" i="7"/>
  <c r="R410" i="7"/>
  <c r="S410" i="7" l="1"/>
  <c r="R411" i="7"/>
  <c r="C410" i="7"/>
  <c r="B411" i="7"/>
  <c r="J411" i="7"/>
  <c r="K410" i="7"/>
  <c r="L411" i="7"/>
  <c r="M410" i="7"/>
  <c r="Q410" i="7"/>
  <c r="P411" i="7"/>
  <c r="W410" i="7"/>
  <c r="V411" i="7"/>
  <c r="X411" i="7"/>
  <c r="Y410" i="7"/>
  <c r="U410" i="7"/>
  <c r="T411" i="7"/>
  <c r="G410" i="7"/>
  <c r="F411" i="7"/>
  <c r="H411" i="7"/>
  <c r="I410" i="7"/>
  <c r="N411" i="7"/>
  <c r="O410" i="7"/>
  <c r="E410" i="7"/>
  <c r="D411" i="7"/>
  <c r="V412" i="7" l="1"/>
  <c r="W411" i="7"/>
  <c r="P412" i="7"/>
  <c r="Q411" i="7"/>
  <c r="I411" i="7"/>
  <c r="H412" i="7"/>
  <c r="G411" i="7"/>
  <c r="F412" i="7"/>
  <c r="J412" i="7"/>
  <c r="K411" i="7"/>
  <c r="B412" i="7"/>
  <c r="C411" i="7"/>
  <c r="D412" i="7"/>
  <c r="E411" i="7"/>
  <c r="O411" i="7"/>
  <c r="N412" i="7"/>
  <c r="L412" i="7"/>
  <c r="M411" i="7"/>
  <c r="T412" i="7"/>
  <c r="U411" i="7"/>
  <c r="R412" i="7"/>
  <c r="S411" i="7"/>
  <c r="X412" i="7"/>
  <c r="Y411" i="7"/>
  <c r="X413" i="7" l="1"/>
  <c r="Y412" i="7"/>
  <c r="S412" i="7"/>
  <c r="R413" i="7"/>
  <c r="C412" i="7"/>
  <c r="B413" i="7"/>
  <c r="J413" i="7"/>
  <c r="K412" i="7"/>
  <c r="F413" i="7"/>
  <c r="G412" i="7"/>
  <c r="T413" i="7"/>
  <c r="U412" i="7"/>
  <c r="H413" i="7"/>
  <c r="I412" i="7"/>
  <c r="L413" i="7"/>
  <c r="M412" i="7"/>
  <c r="O412" i="7"/>
  <c r="N413" i="7"/>
  <c r="Q412" i="7"/>
  <c r="P413" i="7"/>
  <c r="E412" i="7"/>
  <c r="D413" i="7"/>
  <c r="V413" i="7"/>
  <c r="W412" i="7"/>
  <c r="E413" i="7" l="1"/>
  <c r="D414" i="7"/>
  <c r="N414" i="7"/>
  <c r="O413" i="7"/>
  <c r="V414" i="7"/>
  <c r="W413" i="7"/>
  <c r="P414" i="7"/>
  <c r="Q413" i="7"/>
  <c r="B414" i="7"/>
  <c r="C413" i="7"/>
  <c r="R414" i="7"/>
  <c r="S413" i="7"/>
  <c r="T414" i="7"/>
  <c r="U413" i="7"/>
  <c r="G413" i="7"/>
  <c r="F414" i="7"/>
  <c r="J414" i="7"/>
  <c r="K413" i="7"/>
  <c r="M413" i="7"/>
  <c r="L414" i="7"/>
  <c r="H414" i="7"/>
  <c r="I413" i="7"/>
  <c r="Y413" i="7"/>
  <c r="X414" i="7"/>
  <c r="X415" i="7" l="1"/>
  <c r="Y414" i="7"/>
  <c r="H415" i="7"/>
  <c r="I414" i="7"/>
  <c r="R415" i="7"/>
  <c r="S414" i="7"/>
  <c r="C414" i="7"/>
  <c r="B415" i="7"/>
  <c r="M414" i="7"/>
  <c r="L415" i="7"/>
  <c r="Q414" i="7"/>
  <c r="P415" i="7"/>
  <c r="J415" i="7"/>
  <c r="K414" i="7"/>
  <c r="V415" i="7"/>
  <c r="W414" i="7"/>
  <c r="F415" i="7"/>
  <c r="G414" i="7"/>
  <c r="O414" i="7"/>
  <c r="N415" i="7"/>
  <c r="D415" i="7"/>
  <c r="E414" i="7"/>
  <c r="T415" i="7"/>
  <c r="U414" i="7"/>
  <c r="T416" i="7" l="1"/>
  <c r="U415" i="7"/>
  <c r="L416" i="7"/>
  <c r="M415" i="7"/>
  <c r="P416" i="7"/>
  <c r="Q415" i="7"/>
  <c r="E415" i="7"/>
  <c r="D416" i="7"/>
  <c r="N416" i="7"/>
  <c r="O415" i="7"/>
  <c r="C415" i="7"/>
  <c r="B416" i="7"/>
  <c r="F416" i="7"/>
  <c r="G415" i="7"/>
  <c r="R416" i="7"/>
  <c r="S415" i="7"/>
  <c r="W415" i="7"/>
  <c r="V416" i="7"/>
  <c r="H416" i="7"/>
  <c r="I415" i="7"/>
  <c r="K415" i="7"/>
  <c r="J416" i="7"/>
  <c r="Y415" i="7"/>
  <c r="X416" i="7"/>
  <c r="X417" i="7" l="1"/>
  <c r="Y416" i="7"/>
  <c r="O416" i="7"/>
  <c r="N417" i="7"/>
  <c r="B417" i="7"/>
  <c r="C416" i="7"/>
  <c r="D417" i="7"/>
  <c r="E416" i="7"/>
  <c r="K416" i="7"/>
  <c r="J417" i="7"/>
  <c r="H417" i="7"/>
  <c r="I416" i="7"/>
  <c r="V417" i="7"/>
  <c r="W416" i="7"/>
  <c r="P417" i="7"/>
  <c r="Q416" i="7"/>
  <c r="R417" i="7"/>
  <c r="S416" i="7"/>
  <c r="M416" i="7"/>
  <c r="L417" i="7"/>
  <c r="F417" i="7"/>
  <c r="G416" i="7"/>
  <c r="T417" i="7"/>
  <c r="U416" i="7"/>
  <c r="I417" i="7" l="1"/>
  <c r="H418" i="7"/>
  <c r="U417" i="7"/>
  <c r="T418" i="7"/>
  <c r="F418" i="7"/>
  <c r="G417" i="7"/>
  <c r="R418" i="7"/>
  <c r="S417" i="7"/>
  <c r="J418" i="7"/>
  <c r="K417" i="7"/>
  <c r="D418" i="7"/>
  <c r="E417" i="7"/>
  <c r="P418" i="7"/>
  <c r="Q417" i="7"/>
  <c r="L418" i="7"/>
  <c r="M417" i="7"/>
  <c r="C417" i="7"/>
  <c r="B418" i="7"/>
  <c r="N418" i="7"/>
  <c r="O417" i="7"/>
  <c r="W417" i="7"/>
  <c r="V418" i="7"/>
  <c r="X418" i="7"/>
  <c r="Y417" i="7"/>
  <c r="D419" i="7" l="1"/>
  <c r="E418" i="7"/>
  <c r="N419" i="7"/>
  <c r="O418" i="7"/>
  <c r="Y418" i="7"/>
  <c r="X419" i="7"/>
  <c r="V419" i="7"/>
  <c r="W418" i="7"/>
  <c r="K418" i="7"/>
  <c r="J419" i="7"/>
  <c r="R419" i="7"/>
  <c r="S418" i="7"/>
  <c r="B419" i="7"/>
  <c r="C418" i="7"/>
  <c r="F419" i="7"/>
  <c r="G418" i="7"/>
  <c r="T419" i="7"/>
  <c r="U418" i="7"/>
  <c r="M418" i="7"/>
  <c r="L419" i="7"/>
  <c r="I418" i="7"/>
  <c r="H419" i="7"/>
  <c r="P419" i="7"/>
  <c r="Q418" i="7"/>
  <c r="P420" i="7" l="1"/>
  <c r="Q419" i="7"/>
  <c r="H420" i="7"/>
  <c r="I419" i="7"/>
  <c r="S419" i="7"/>
  <c r="R420" i="7"/>
  <c r="J420" i="7"/>
  <c r="K419" i="7"/>
  <c r="L420" i="7"/>
  <c r="M419" i="7"/>
  <c r="V420" i="7"/>
  <c r="W419" i="7"/>
  <c r="X420" i="7"/>
  <c r="Y419" i="7"/>
  <c r="U419" i="7"/>
  <c r="T420" i="7"/>
  <c r="G419" i="7"/>
  <c r="F420" i="7"/>
  <c r="N420" i="7"/>
  <c r="O419" i="7"/>
  <c r="B420" i="7"/>
  <c r="C419" i="7"/>
  <c r="D420" i="7"/>
  <c r="E419" i="7"/>
  <c r="W420" i="7" l="1"/>
  <c r="V421" i="7"/>
  <c r="K420" i="7"/>
  <c r="J421" i="7"/>
  <c r="I420" i="7"/>
  <c r="H421" i="7"/>
  <c r="D421" i="7"/>
  <c r="E420" i="7"/>
  <c r="B421" i="7"/>
  <c r="C420" i="7"/>
  <c r="G420" i="7"/>
  <c r="F421" i="7"/>
  <c r="U420" i="7"/>
  <c r="T421" i="7"/>
  <c r="L421" i="7"/>
  <c r="M420" i="7"/>
  <c r="N421" i="7"/>
  <c r="O420" i="7"/>
  <c r="R421" i="7"/>
  <c r="S420" i="7"/>
  <c r="Y420" i="7"/>
  <c r="X421" i="7"/>
  <c r="P421" i="7"/>
  <c r="Q420" i="7"/>
  <c r="N422" i="7" l="1"/>
  <c r="O421" i="7"/>
  <c r="Q421" i="7"/>
  <c r="P422" i="7"/>
  <c r="S421" i="7"/>
  <c r="R422" i="7"/>
  <c r="L422" i="7"/>
  <c r="M421" i="7"/>
  <c r="V422" i="7"/>
  <c r="W421" i="7"/>
  <c r="F422" i="7"/>
  <c r="G421" i="7"/>
  <c r="X422" i="7"/>
  <c r="Y421" i="7"/>
  <c r="B422" i="7"/>
  <c r="C421" i="7"/>
  <c r="D422" i="7"/>
  <c r="E421" i="7"/>
  <c r="H422" i="7"/>
  <c r="I421" i="7"/>
  <c r="K421" i="7"/>
  <c r="J422" i="7"/>
  <c r="T422" i="7"/>
  <c r="U421" i="7"/>
  <c r="G422" i="7" l="1"/>
  <c r="F423" i="7"/>
  <c r="W422" i="7"/>
  <c r="V423" i="7"/>
  <c r="S422" i="7"/>
  <c r="R423" i="7"/>
  <c r="J423" i="7"/>
  <c r="K422" i="7"/>
  <c r="L423" i="7"/>
  <c r="M422" i="7"/>
  <c r="E422" i="7"/>
  <c r="D423" i="7"/>
  <c r="U422" i="7"/>
  <c r="T423" i="7"/>
  <c r="H423" i="7"/>
  <c r="I422" i="7"/>
  <c r="C422" i="7"/>
  <c r="B423" i="7"/>
  <c r="Q422" i="7"/>
  <c r="P423" i="7"/>
  <c r="X423" i="7"/>
  <c r="Y422" i="7"/>
  <c r="N423" i="7"/>
  <c r="O422" i="7"/>
  <c r="O423" i="7" l="1"/>
  <c r="N424" i="7"/>
  <c r="X424" i="7"/>
  <c r="Y423" i="7"/>
  <c r="D424" i="7"/>
  <c r="E423" i="7"/>
  <c r="L424" i="7"/>
  <c r="M423" i="7"/>
  <c r="P424" i="7"/>
  <c r="Q423" i="7"/>
  <c r="J424" i="7"/>
  <c r="K423" i="7"/>
  <c r="B424" i="7"/>
  <c r="C423" i="7"/>
  <c r="R424" i="7"/>
  <c r="S423" i="7"/>
  <c r="V424" i="7"/>
  <c r="W423" i="7"/>
  <c r="I423" i="7"/>
  <c r="H424" i="7"/>
  <c r="T424" i="7"/>
  <c r="U423" i="7"/>
  <c r="G423" i="7"/>
  <c r="F424" i="7"/>
  <c r="L425" i="7" l="1"/>
  <c r="M424" i="7"/>
  <c r="E424" i="7"/>
  <c r="D425" i="7"/>
  <c r="J425" i="7"/>
  <c r="K424" i="7"/>
  <c r="V425" i="7"/>
  <c r="W424" i="7"/>
  <c r="Q424" i="7"/>
  <c r="P425" i="7"/>
  <c r="H425" i="7"/>
  <c r="I424" i="7"/>
  <c r="X425" i="7"/>
  <c r="Y424" i="7"/>
  <c r="O424" i="7"/>
  <c r="N425" i="7"/>
  <c r="F425" i="7"/>
  <c r="G424" i="7"/>
  <c r="T425" i="7"/>
  <c r="U424" i="7"/>
  <c r="S424" i="7"/>
  <c r="R425" i="7"/>
  <c r="C424" i="7"/>
  <c r="B425" i="7"/>
  <c r="B426" i="7" l="1"/>
  <c r="C425" i="7"/>
  <c r="R426" i="7"/>
  <c r="S425" i="7"/>
  <c r="T426" i="7"/>
  <c r="U425" i="7"/>
  <c r="G425" i="7"/>
  <c r="F426" i="7"/>
  <c r="H426" i="7"/>
  <c r="I425" i="7"/>
  <c r="P426" i="7"/>
  <c r="Q425" i="7"/>
  <c r="V426" i="7"/>
  <c r="W425" i="7"/>
  <c r="N426" i="7"/>
  <c r="O425" i="7"/>
  <c r="J426" i="7"/>
  <c r="K425" i="7"/>
  <c r="E425" i="7"/>
  <c r="D426" i="7"/>
  <c r="Y425" i="7"/>
  <c r="X426" i="7"/>
  <c r="M425" i="7"/>
  <c r="L426" i="7"/>
  <c r="M426" i="7" l="1"/>
  <c r="L427" i="7"/>
  <c r="Q426" i="7"/>
  <c r="P427" i="7"/>
  <c r="H427" i="7"/>
  <c r="I426" i="7"/>
  <c r="O426" i="7"/>
  <c r="N427" i="7"/>
  <c r="X427" i="7"/>
  <c r="Y426" i="7"/>
  <c r="D427" i="7"/>
  <c r="E426" i="7"/>
  <c r="F427" i="7"/>
  <c r="G426" i="7"/>
  <c r="J427" i="7"/>
  <c r="K426" i="7"/>
  <c r="T427" i="7"/>
  <c r="U426" i="7"/>
  <c r="R427" i="7"/>
  <c r="S426" i="7"/>
  <c r="V427" i="7"/>
  <c r="W426" i="7"/>
  <c r="C426" i="7"/>
  <c r="B427" i="7"/>
  <c r="N428" i="7" l="1"/>
  <c r="O427" i="7"/>
  <c r="T428" i="7"/>
  <c r="U427" i="7"/>
  <c r="K427" i="7"/>
  <c r="J428" i="7"/>
  <c r="C427" i="7"/>
  <c r="B428" i="7"/>
  <c r="E427" i="7"/>
  <c r="D428" i="7"/>
  <c r="W427" i="7"/>
  <c r="V428" i="7"/>
  <c r="R428" i="7"/>
  <c r="S427" i="7"/>
  <c r="L428" i="7"/>
  <c r="M427" i="7"/>
  <c r="Y427" i="7"/>
  <c r="X428" i="7"/>
  <c r="H428" i="7"/>
  <c r="I427" i="7"/>
  <c r="P428" i="7"/>
  <c r="Q427" i="7"/>
  <c r="F428" i="7"/>
  <c r="G427" i="7"/>
  <c r="D429" i="7" l="1"/>
  <c r="E428" i="7"/>
  <c r="B429" i="7"/>
  <c r="C428" i="7"/>
  <c r="V429" i="7"/>
  <c r="W428" i="7"/>
  <c r="X429" i="7"/>
  <c r="Y428" i="7"/>
  <c r="F429" i="7"/>
  <c r="G428" i="7"/>
  <c r="P429" i="7"/>
  <c r="Q428" i="7"/>
  <c r="H429" i="7"/>
  <c r="I428" i="7"/>
  <c r="K428" i="7"/>
  <c r="J429" i="7"/>
  <c r="M428" i="7"/>
  <c r="L429" i="7"/>
  <c r="T429" i="7"/>
  <c r="U428" i="7"/>
  <c r="R429" i="7"/>
  <c r="S428" i="7"/>
  <c r="O428" i="7"/>
  <c r="N429" i="7"/>
  <c r="N430" i="7" l="1"/>
  <c r="O429" i="7"/>
  <c r="U429" i="7"/>
  <c r="T430" i="7"/>
  <c r="P430" i="7"/>
  <c r="Q429" i="7"/>
  <c r="F430" i="7"/>
  <c r="G429" i="7"/>
  <c r="L430" i="7"/>
  <c r="M429" i="7"/>
  <c r="R430" i="7"/>
  <c r="S429" i="7"/>
  <c r="X430" i="7"/>
  <c r="Y429" i="7"/>
  <c r="W429" i="7"/>
  <c r="V430" i="7"/>
  <c r="J430" i="7"/>
  <c r="K429" i="7"/>
  <c r="C429" i="7"/>
  <c r="B430" i="7"/>
  <c r="I429" i="7"/>
  <c r="H430" i="7"/>
  <c r="D430" i="7"/>
  <c r="E429" i="7"/>
  <c r="I430" i="7" l="1"/>
  <c r="H431" i="7"/>
  <c r="M430" i="7"/>
  <c r="L431" i="7"/>
  <c r="D431" i="7"/>
  <c r="E430" i="7"/>
  <c r="R431" i="7"/>
  <c r="S430" i="7"/>
  <c r="B431" i="7"/>
  <c r="C430" i="7"/>
  <c r="F431" i="7"/>
  <c r="G430" i="7"/>
  <c r="K430" i="7"/>
  <c r="J431" i="7"/>
  <c r="P431" i="7"/>
  <c r="Q430" i="7"/>
  <c r="V431" i="7"/>
  <c r="W430" i="7"/>
  <c r="T431" i="7"/>
  <c r="U430" i="7"/>
  <c r="Y430" i="7"/>
  <c r="X431" i="7"/>
  <c r="N431" i="7"/>
  <c r="O430" i="7"/>
  <c r="X432" i="7" l="1"/>
  <c r="Y431" i="7"/>
  <c r="N432" i="7"/>
  <c r="O431" i="7"/>
  <c r="G431" i="7"/>
  <c r="F432" i="7"/>
  <c r="B432" i="7"/>
  <c r="C431" i="7"/>
  <c r="U431" i="7"/>
  <c r="T432" i="7"/>
  <c r="S431" i="7"/>
  <c r="R432" i="7"/>
  <c r="V432" i="7"/>
  <c r="W431" i="7"/>
  <c r="D432" i="7"/>
  <c r="E431" i="7"/>
  <c r="L432" i="7"/>
  <c r="M431" i="7"/>
  <c r="P432" i="7"/>
  <c r="Q431" i="7"/>
  <c r="J432" i="7"/>
  <c r="K431" i="7"/>
  <c r="H432" i="7"/>
  <c r="I431" i="7"/>
  <c r="U432" i="7" l="1"/>
  <c r="T433" i="7"/>
  <c r="I432" i="7"/>
  <c r="H433" i="7"/>
  <c r="B433" i="7"/>
  <c r="C432" i="7"/>
  <c r="G432" i="7"/>
  <c r="F433" i="7"/>
  <c r="D433" i="7"/>
  <c r="E432" i="7"/>
  <c r="N433" i="7"/>
  <c r="O432" i="7"/>
  <c r="R433" i="7"/>
  <c r="S432" i="7"/>
  <c r="L433" i="7"/>
  <c r="M432" i="7"/>
  <c r="K432" i="7"/>
  <c r="J433" i="7"/>
  <c r="P433" i="7"/>
  <c r="Q432" i="7"/>
  <c r="W432" i="7"/>
  <c r="V433" i="7"/>
  <c r="Y432" i="7"/>
  <c r="X433" i="7"/>
  <c r="X434" i="7" l="1"/>
  <c r="Y433" i="7"/>
  <c r="V434" i="7"/>
  <c r="W433" i="7"/>
  <c r="Q433" i="7"/>
  <c r="P434" i="7"/>
  <c r="N434" i="7"/>
  <c r="O433" i="7"/>
  <c r="F434" i="7"/>
  <c r="G433" i="7"/>
  <c r="D434" i="7"/>
  <c r="E433" i="7"/>
  <c r="K433" i="7"/>
  <c r="J434" i="7"/>
  <c r="B434" i="7"/>
  <c r="C433" i="7"/>
  <c r="H434" i="7"/>
  <c r="I433" i="7"/>
  <c r="L434" i="7"/>
  <c r="M433" i="7"/>
  <c r="T434" i="7"/>
  <c r="U433" i="7"/>
  <c r="S433" i="7"/>
  <c r="R434" i="7"/>
  <c r="S434" i="7" l="1"/>
  <c r="R435" i="7"/>
  <c r="G434" i="7"/>
  <c r="F435" i="7"/>
  <c r="E434" i="7"/>
  <c r="D435" i="7"/>
  <c r="U434" i="7"/>
  <c r="T435" i="7"/>
  <c r="L435" i="7"/>
  <c r="M434" i="7"/>
  <c r="N435" i="7"/>
  <c r="O434" i="7"/>
  <c r="Q434" i="7"/>
  <c r="P435" i="7"/>
  <c r="H435" i="7"/>
  <c r="I434" i="7"/>
  <c r="C434" i="7"/>
  <c r="B435" i="7"/>
  <c r="W434" i="7"/>
  <c r="V435" i="7"/>
  <c r="J435" i="7"/>
  <c r="K434" i="7"/>
  <c r="X435" i="7"/>
  <c r="Y434" i="7"/>
  <c r="X436" i="7" l="1"/>
  <c r="Y435" i="7"/>
  <c r="B436" i="7"/>
  <c r="C435" i="7"/>
  <c r="V436" i="7"/>
  <c r="W435" i="7"/>
  <c r="O435" i="7"/>
  <c r="N436" i="7"/>
  <c r="J436" i="7"/>
  <c r="K435" i="7"/>
  <c r="T436" i="7"/>
  <c r="U435" i="7"/>
  <c r="D436" i="7"/>
  <c r="E435" i="7"/>
  <c r="G435" i="7"/>
  <c r="F436" i="7"/>
  <c r="I435" i="7"/>
  <c r="H436" i="7"/>
  <c r="R436" i="7"/>
  <c r="S435" i="7"/>
  <c r="L436" i="7"/>
  <c r="M435" i="7"/>
  <c r="P436" i="7"/>
  <c r="Q435" i="7"/>
  <c r="L437" i="7" l="1"/>
  <c r="M436" i="7"/>
  <c r="S436" i="7"/>
  <c r="R437" i="7"/>
  <c r="F437" i="7"/>
  <c r="G436" i="7"/>
  <c r="C436" i="7"/>
  <c r="B437" i="7"/>
  <c r="Q436" i="7"/>
  <c r="P437" i="7"/>
  <c r="J437" i="7"/>
  <c r="K436" i="7"/>
  <c r="O436" i="7"/>
  <c r="N437" i="7"/>
  <c r="V437" i="7"/>
  <c r="W436" i="7"/>
  <c r="T437" i="7"/>
  <c r="U436" i="7"/>
  <c r="H437" i="7"/>
  <c r="I436" i="7"/>
  <c r="E436" i="7"/>
  <c r="D437" i="7"/>
  <c r="X437" i="7"/>
  <c r="Y436" i="7"/>
  <c r="Y437" i="7" l="1"/>
  <c r="X438" i="7"/>
  <c r="G437" i="7"/>
  <c r="F438" i="7"/>
  <c r="J438" i="7"/>
  <c r="K437" i="7"/>
  <c r="H438" i="7"/>
  <c r="I437" i="7"/>
  <c r="P438" i="7"/>
  <c r="Q437" i="7"/>
  <c r="T438" i="7"/>
  <c r="U437" i="7"/>
  <c r="V438" i="7"/>
  <c r="W437" i="7"/>
  <c r="N438" i="7"/>
  <c r="O437" i="7"/>
  <c r="E437" i="7"/>
  <c r="D438" i="7"/>
  <c r="B438" i="7"/>
  <c r="C437" i="7"/>
  <c r="R438" i="7"/>
  <c r="S437" i="7"/>
  <c r="M437" i="7"/>
  <c r="L438" i="7"/>
  <c r="M438" i="7" l="1"/>
  <c r="L439" i="7"/>
  <c r="T439" i="7"/>
  <c r="U438" i="7"/>
  <c r="R439" i="7"/>
  <c r="S438" i="7"/>
  <c r="Q438" i="7"/>
  <c r="P439" i="7"/>
  <c r="C438" i="7"/>
  <c r="B439" i="7"/>
  <c r="H439" i="7"/>
  <c r="I438" i="7"/>
  <c r="D439" i="7"/>
  <c r="E438" i="7"/>
  <c r="J439" i="7"/>
  <c r="K438" i="7"/>
  <c r="F439" i="7"/>
  <c r="G438" i="7"/>
  <c r="O438" i="7"/>
  <c r="N439" i="7"/>
  <c r="X439" i="7"/>
  <c r="Y438" i="7"/>
  <c r="V439" i="7"/>
  <c r="W438" i="7"/>
  <c r="H440" i="7" l="1"/>
  <c r="I439" i="7"/>
  <c r="Y439" i="7"/>
  <c r="X440" i="7"/>
  <c r="P440" i="7"/>
  <c r="Q439" i="7"/>
  <c r="T440" i="7"/>
  <c r="U439" i="7"/>
  <c r="W439" i="7"/>
  <c r="V440" i="7"/>
  <c r="C439" i="7"/>
  <c r="B440" i="7"/>
  <c r="N440" i="7"/>
  <c r="O439" i="7"/>
  <c r="F440" i="7"/>
  <c r="G439" i="7"/>
  <c r="L440" i="7"/>
  <c r="M439" i="7"/>
  <c r="R440" i="7"/>
  <c r="S439" i="7"/>
  <c r="K439" i="7"/>
  <c r="J440" i="7"/>
  <c r="E439" i="7"/>
  <c r="D440" i="7"/>
  <c r="V441" i="7" l="1"/>
  <c r="W440" i="7"/>
  <c r="B441" i="7"/>
  <c r="C440" i="7"/>
  <c r="D441" i="7"/>
  <c r="E440" i="7"/>
  <c r="J441" i="7"/>
  <c r="K440" i="7"/>
  <c r="R441" i="7"/>
  <c r="S440" i="7"/>
  <c r="T441" i="7"/>
  <c r="U440" i="7"/>
  <c r="M440" i="7"/>
  <c r="L441" i="7"/>
  <c r="P441" i="7"/>
  <c r="Q440" i="7"/>
  <c r="X441" i="7"/>
  <c r="Y440" i="7"/>
  <c r="F441" i="7"/>
  <c r="G440" i="7"/>
  <c r="N441" i="7"/>
  <c r="O440" i="7"/>
  <c r="H441" i="7"/>
  <c r="I440" i="7"/>
  <c r="R442" i="7" l="1"/>
  <c r="S441" i="7"/>
  <c r="I441" i="7"/>
  <c r="H442" i="7"/>
  <c r="T442" i="7"/>
  <c r="U441" i="7"/>
  <c r="N442" i="7"/>
  <c r="O441" i="7"/>
  <c r="F442" i="7"/>
  <c r="G441" i="7"/>
  <c r="J442" i="7"/>
  <c r="K441" i="7"/>
  <c r="Y441" i="7"/>
  <c r="X442" i="7"/>
  <c r="D442" i="7"/>
  <c r="E441" i="7"/>
  <c r="P442" i="7"/>
  <c r="Q441" i="7"/>
  <c r="B442" i="7"/>
  <c r="C441" i="7"/>
  <c r="L442" i="7"/>
  <c r="M441" i="7"/>
  <c r="V442" i="7"/>
  <c r="W441" i="7"/>
  <c r="W442" i="7" l="1"/>
  <c r="V443" i="7"/>
  <c r="J443" i="7"/>
  <c r="K442" i="7"/>
  <c r="L443" i="7"/>
  <c r="M442" i="7"/>
  <c r="F443" i="7"/>
  <c r="G442" i="7"/>
  <c r="C442" i="7"/>
  <c r="B443" i="7"/>
  <c r="N443" i="7"/>
  <c r="O442" i="7"/>
  <c r="P443" i="7"/>
  <c r="Q442" i="7"/>
  <c r="U442" i="7"/>
  <c r="T443" i="7"/>
  <c r="H443" i="7"/>
  <c r="I442" i="7"/>
  <c r="D443" i="7"/>
  <c r="E442" i="7"/>
  <c r="X443" i="7"/>
  <c r="Y442" i="7"/>
  <c r="R443" i="7"/>
  <c r="S442" i="7"/>
  <c r="N444" i="7" l="1"/>
  <c r="O443" i="7"/>
  <c r="R444" i="7"/>
  <c r="S443" i="7"/>
  <c r="X444" i="7"/>
  <c r="Y443" i="7"/>
  <c r="F444" i="7"/>
  <c r="G443" i="7"/>
  <c r="H444" i="7"/>
  <c r="I443" i="7"/>
  <c r="T444" i="7"/>
  <c r="U443" i="7"/>
  <c r="J444" i="7"/>
  <c r="K443" i="7"/>
  <c r="D444" i="7"/>
  <c r="E443" i="7"/>
  <c r="V444" i="7"/>
  <c r="W443" i="7"/>
  <c r="B444" i="7"/>
  <c r="C443" i="7"/>
  <c r="L444" i="7"/>
  <c r="M443" i="7"/>
  <c r="P444" i="7"/>
  <c r="Q443" i="7"/>
  <c r="P445" i="7" l="1"/>
  <c r="Q444" i="7"/>
  <c r="T445" i="7"/>
  <c r="U444" i="7"/>
  <c r="M444" i="7"/>
  <c r="L445" i="7"/>
  <c r="I444" i="7"/>
  <c r="H445" i="7"/>
  <c r="B445" i="7"/>
  <c r="C444" i="7"/>
  <c r="F445" i="7"/>
  <c r="G444" i="7"/>
  <c r="V445" i="7"/>
  <c r="W444" i="7"/>
  <c r="X445" i="7"/>
  <c r="Y444" i="7"/>
  <c r="D445" i="7"/>
  <c r="E444" i="7"/>
  <c r="R445" i="7"/>
  <c r="S444" i="7"/>
  <c r="J445" i="7"/>
  <c r="K444" i="7"/>
  <c r="N445" i="7"/>
  <c r="O444" i="7"/>
  <c r="G445" i="7" l="1"/>
  <c r="F446" i="7"/>
  <c r="J446" i="7"/>
  <c r="K445" i="7"/>
  <c r="R446" i="7"/>
  <c r="S445" i="7"/>
  <c r="N446" i="7"/>
  <c r="O445" i="7"/>
  <c r="B446" i="7"/>
  <c r="C445" i="7"/>
  <c r="H446" i="7"/>
  <c r="I445" i="7"/>
  <c r="L446" i="7"/>
  <c r="M445" i="7"/>
  <c r="E445" i="7"/>
  <c r="D446" i="7"/>
  <c r="X446" i="7"/>
  <c r="Y445" i="7"/>
  <c r="U445" i="7"/>
  <c r="T446" i="7"/>
  <c r="V446" i="7"/>
  <c r="W445" i="7"/>
  <c r="P446" i="7"/>
  <c r="Q445" i="7"/>
  <c r="C446" i="7" l="1"/>
  <c r="B447" i="7"/>
  <c r="X447" i="7"/>
  <c r="Y446" i="7"/>
  <c r="J447" i="7"/>
  <c r="K446" i="7"/>
  <c r="Q446" i="7"/>
  <c r="P447" i="7"/>
  <c r="T447" i="7"/>
  <c r="U446" i="7"/>
  <c r="N447" i="7"/>
  <c r="O446" i="7"/>
  <c r="D447" i="7"/>
  <c r="E446" i="7"/>
  <c r="F447" i="7"/>
  <c r="G446" i="7"/>
  <c r="H447" i="7"/>
  <c r="I446" i="7"/>
  <c r="V447" i="7"/>
  <c r="W446" i="7"/>
  <c r="S446" i="7"/>
  <c r="R447" i="7"/>
  <c r="L447" i="7"/>
  <c r="M446" i="7"/>
  <c r="L448" i="7" l="1"/>
  <c r="M447" i="7"/>
  <c r="O447" i="7"/>
  <c r="N448" i="7"/>
  <c r="R448" i="7"/>
  <c r="S447" i="7"/>
  <c r="T448" i="7"/>
  <c r="U447" i="7"/>
  <c r="Q447" i="7"/>
  <c r="P448" i="7"/>
  <c r="V448" i="7"/>
  <c r="W447" i="7"/>
  <c r="H448" i="7"/>
  <c r="I447" i="7"/>
  <c r="J448" i="7"/>
  <c r="K447" i="7"/>
  <c r="F448" i="7"/>
  <c r="G447" i="7"/>
  <c r="X448" i="7"/>
  <c r="Y447" i="7"/>
  <c r="B448" i="7"/>
  <c r="C447" i="7"/>
  <c r="D448" i="7"/>
  <c r="E447" i="7"/>
  <c r="V449" i="7" l="1"/>
  <c r="W448" i="7"/>
  <c r="B449" i="7"/>
  <c r="C448" i="7"/>
  <c r="D449" i="7"/>
  <c r="E448" i="7"/>
  <c r="P449" i="7"/>
  <c r="Q448" i="7"/>
  <c r="X449" i="7"/>
  <c r="Y448" i="7"/>
  <c r="T449" i="7"/>
  <c r="U448" i="7"/>
  <c r="F449" i="7"/>
  <c r="G448" i="7"/>
  <c r="R449" i="7"/>
  <c r="S448" i="7"/>
  <c r="N449" i="7"/>
  <c r="O448" i="7"/>
  <c r="J449" i="7"/>
  <c r="K448" i="7"/>
  <c r="I448" i="7"/>
  <c r="H449" i="7"/>
  <c r="L449" i="7"/>
  <c r="M448" i="7"/>
  <c r="L450" i="7" l="1"/>
  <c r="M449" i="7"/>
  <c r="H450" i="7"/>
  <c r="I449" i="7"/>
  <c r="Y449" i="7"/>
  <c r="X450" i="7"/>
  <c r="P450" i="7"/>
  <c r="Q449" i="7"/>
  <c r="T450" i="7"/>
  <c r="U449" i="7"/>
  <c r="J450" i="7"/>
  <c r="K449" i="7"/>
  <c r="N450" i="7"/>
  <c r="O449" i="7"/>
  <c r="D450" i="7"/>
  <c r="E449" i="7"/>
  <c r="R450" i="7"/>
  <c r="S449" i="7"/>
  <c r="C449" i="7"/>
  <c r="B450" i="7"/>
  <c r="F450" i="7"/>
  <c r="G449" i="7"/>
  <c r="V450" i="7"/>
  <c r="W449" i="7"/>
  <c r="J451" i="7" l="1"/>
  <c r="K450" i="7"/>
  <c r="F451" i="7"/>
  <c r="G450" i="7"/>
  <c r="C450" i="7"/>
  <c r="B451" i="7"/>
  <c r="Y450" i="7"/>
  <c r="X451" i="7"/>
  <c r="H451" i="7"/>
  <c r="I450" i="7"/>
  <c r="T451" i="7"/>
  <c r="U450" i="7"/>
  <c r="S450" i="7"/>
  <c r="R451" i="7"/>
  <c r="D451" i="7"/>
  <c r="E450" i="7"/>
  <c r="W450" i="7"/>
  <c r="V451" i="7"/>
  <c r="P451" i="7"/>
  <c r="Q450" i="7"/>
  <c r="N451" i="7"/>
  <c r="O450" i="7"/>
  <c r="L451" i="7"/>
  <c r="M450" i="7"/>
  <c r="T452" i="7" l="1"/>
  <c r="U451" i="7"/>
  <c r="O451" i="7"/>
  <c r="N452" i="7"/>
  <c r="F452" i="7"/>
  <c r="G451" i="7"/>
  <c r="L452" i="7"/>
  <c r="M451" i="7"/>
  <c r="X452" i="7"/>
  <c r="Y451" i="7"/>
  <c r="B452" i="7"/>
  <c r="C451" i="7"/>
  <c r="H452" i="7"/>
  <c r="I451" i="7"/>
  <c r="P452" i="7"/>
  <c r="Q451" i="7"/>
  <c r="V452" i="7"/>
  <c r="W451" i="7"/>
  <c r="D452" i="7"/>
  <c r="E451" i="7"/>
  <c r="R452" i="7"/>
  <c r="S451" i="7"/>
  <c r="J452" i="7"/>
  <c r="K451" i="7"/>
  <c r="K452" i="7" l="1"/>
  <c r="J453" i="7"/>
  <c r="R453" i="7"/>
  <c r="S452" i="7"/>
  <c r="D453" i="7"/>
  <c r="E452" i="7"/>
  <c r="B453" i="7"/>
  <c r="C452" i="7"/>
  <c r="X453" i="7"/>
  <c r="Y452" i="7"/>
  <c r="L453" i="7"/>
  <c r="M452" i="7"/>
  <c r="V453" i="7"/>
  <c r="W452" i="7"/>
  <c r="F453" i="7"/>
  <c r="G452" i="7"/>
  <c r="N453" i="7"/>
  <c r="O452" i="7"/>
  <c r="P453" i="7"/>
  <c r="Q452" i="7"/>
  <c r="H453" i="7"/>
  <c r="I452" i="7"/>
  <c r="T453" i="7"/>
  <c r="U452" i="7"/>
  <c r="L454" i="7" l="1"/>
  <c r="M453" i="7"/>
  <c r="T454" i="7"/>
  <c r="U453" i="7"/>
  <c r="I453" i="7"/>
  <c r="H454" i="7"/>
  <c r="Y453" i="7"/>
  <c r="X454" i="7"/>
  <c r="P454" i="7"/>
  <c r="Q453" i="7"/>
  <c r="B454" i="7"/>
  <c r="C453" i="7"/>
  <c r="N454" i="7"/>
  <c r="O453" i="7"/>
  <c r="D454" i="7"/>
  <c r="E453" i="7"/>
  <c r="F454" i="7"/>
  <c r="G453" i="7"/>
  <c r="R454" i="7"/>
  <c r="S453" i="7"/>
  <c r="J454" i="7"/>
  <c r="K453" i="7"/>
  <c r="V454" i="7"/>
  <c r="W453" i="7"/>
  <c r="X455" i="7" l="1"/>
  <c r="Y454" i="7"/>
  <c r="U454" i="7"/>
  <c r="T455" i="7"/>
  <c r="C454" i="7"/>
  <c r="B455" i="7"/>
  <c r="J455" i="7"/>
  <c r="K454" i="7"/>
  <c r="R455" i="7"/>
  <c r="S454" i="7"/>
  <c r="F455" i="7"/>
  <c r="G454" i="7"/>
  <c r="W454" i="7"/>
  <c r="V455" i="7"/>
  <c r="P455" i="7"/>
  <c r="Q454" i="7"/>
  <c r="H455" i="7"/>
  <c r="I454" i="7"/>
  <c r="D455" i="7"/>
  <c r="E454" i="7"/>
  <c r="N455" i="7"/>
  <c r="O454" i="7"/>
  <c r="L455" i="7"/>
  <c r="M454" i="7"/>
  <c r="F456" i="7" l="1"/>
  <c r="G455" i="7"/>
  <c r="R456" i="7"/>
  <c r="S455" i="7"/>
  <c r="J456" i="7"/>
  <c r="K455" i="7"/>
  <c r="H456" i="7"/>
  <c r="I455" i="7"/>
  <c r="L456" i="7"/>
  <c r="M455" i="7"/>
  <c r="N456" i="7"/>
  <c r="O455" i="7"/>
  <c r="D456" i="7"/>
  <c r="E455" i="7"/>
  <c r="B456" i="7"/>
  <c r="C455" i="7"/>
  <c r="T456" i="7"/>
  <c r="U455" i="7"/>
  <c r="P456" i="7"/>
  <c r="Q455" i="7"/>
  <c r="V456" i="7"/>
  <c r="W455" i="7"/>
  <c r="X456" i="7"/>
  <c r="Y455" i="7"/>
  <c r="N457" i="7" l="1"/>
  <c r="O456" i="7"/>
  <c r="I456" i="7"/>
  <c r="H457" i="7"/>
  <c r="R457" i="7"/>
  <c r="S456" i="7"/>
  <c r="M456" i="7"/>
  <c r="L457" i="7"/>
  <c r="P457" i="7"/>
  <c r="Q456" i="7"/>
  <c r="T457" i="7"/>
  <c r="U456" i="7"/>
  <c r="X457" i="7"/>
  <c r="Y456" i="7"/>
  <c r="V457" i="7"/>
  <c r="W456" i="7"/>
  <c r="J457" i="7"/>
  <c r="K456" i="7"/>
  <c r="B457" i="7"/>
  <c r="C456" i="7"/>
  <c r="D457" i="7"/>
  <c r="E456" i="7"/>
  <c r="F457" i="7"/>
  <c r="G456" i="7"/>
  <c r="P458" i="7" l="1"/>
  <c r="Q457" i="7"/>
  <c r="G457" i="7"/>
  <c r="F458" i="7"/>
  <c r="U457" i="7"/>
  <c r="T458" i="7"/>
  <c r="E457" i="7"/>
  <c r="D458" i="7"/>
  <c r="L458" i="7"/>
  <c r="M457" i="7"/>
  <c r="B458" i="7"/>
  <c r="C457" i="7"/>
  <c r="J458" i="7"/>
  <c r="K457" i="7"/>
  <c r="R458" i="7"/>
  <c r="S457" i="7"/>
  <c r="H458" i="7"/>
  <c r="I457" i="7"/>
  <c r="V458" i="7"/>
  <c r="W457" i="7"/>
  <c r="X458" i="7"/>
  <c r="Y457" i="7"/>
  <c r="N458" i="7"/>
  <c r="O457" i="7"/>
  <c r="C458" i="7" l="1"/>
  <c r="B459" i="7"/>
  <c r="T459" i="7"/>
  <c r="U458" i="7"/>
  <c r="N459" i="7"/>
  <c r="O458" i="7"/>
  <c r="X459" i="7"/>
  <c r="Y458" i="7"/>
  <c r="D459" i="7"/>
  <c r="E458" i="7"/>
  <c r="F459" i="7"/>
  <c r="G458" i="7"/>
  <c r="L459" i="7"/>
  <c r="M458" i="7"/>
  <c r="V459" i="7"/>
  <c r="W458" i="7"/>
  <c r="H459" i="7"/>
  <c r="I458" i="7"/>
  <c r="S458" i="7"/>
  <c r="R459" i="7"/>
  <c r="J459" i="7"/>
  <c r="K458" i="7"/>
  <c r="Q458" i="7"/>
  <c r="P459" i="7"/>
  <c r="Q459" i="7" l="1"/>
  <c r="P460" i="7"/>
  <c r="R460" i="7"/>
  <c r="S459" i="7"/>
  <c r="F460" i="7"/>
  <c r="G459" i="7"/>
  <c r="J460" i="7"/>
  <c r="K459" i="7"/>
  <c r="D460" i="7"/>
  <c r="E459" i="7"/>
  <c r="X460" i="7"/>
  <c r="Y459" i="7"/>
  <c r="H460" i="7"/>
  <c r="I459" i="7"/>
  <c r="O459" i="7"/>
  <c r="N460" i="7"/>
  <c r="V460" i="7"/>
  <c r="W459" i="7"/>
  <c r="T460" i="7"/>
  <c r="U459" i="7"/>
  <c r="B460" i="7"/>
  <c r="C459" i="7"/>
  <c r="L460" i="7"/>
  <c r="M459" i="7"/>
  <c r="X461" i="7" l="1"/>
  <c r="Y460" i="7"/>
  <c r="B461" i="7"/>
  <c r="C460" i="7"/>
  <c r="J461" i="7"/>
  <c r="K460" i="7"/>
  <c r="T461" i="7"/>
  <c r="U460" i="7"/>
  <c r="V461" i="7"/>
  <c r="W460" i="7"/>
  <c r="N461" i="7"/>
  <c r="O460" i="7"/>
  <c r="P461" i="7"/>
  <c r="Q460" i="7"/>
  <c r="L461" i="7"/>
  <c r="M460" i="7"/>
  <c r="D461" i="7"/>
  <c r="E460" i="7"/>
  <c r="F461" i="7"/>
  <c r="G460" i="7"/>
  <c r="R461" i="7"/>
  <c r="S460" i="7"/>
  <c r="I460" i="7"/>
  <c r="H461" i="7"/>
  <c r="R462" i="7" l="1"/>
  <c r="S461" i="7"/>
  <c r="H462" i="7"/>
  <c r="I461" i="7"/>
  <c r="N462" i="7"/>
  <c r="O461" i="7"/>
  <c r="V462" i="7"/>
  <c r="W461" i="7"/>
  <c r="F462" i="7"/>
  <c r="G461" i="7"/>
  <c r="T462" i="7"/>
  <c r="U461" i="7"/>
  <c r="D462" i="7"/>
  <c r="E461" i="7"/>
  <c r="J462" i="7"/>
  <c r="K461" i="7"/>
  <c r="M461" i="7"/>
  <c r="L462" i="7"/>
  <c r="B462" i="7"/>
  <c r="C461" i="7"/>
  <c r="P462" i="7"/>
  <c r="Q461" i="7"/>
  <c r="X462" i="7"/>
  <c r="Y461" i="7"/>
  <c r="X463" i="7" l="1"/>
  <c r="Y462" i="7"/>
  <c r="P463" i="7"/>
  <c r="Q462" i="7"/>
  <c r="T463" i="7"/>
  <c r="U462" i="7"/>
  <c r="F463" i="7"/>
  <c r="G462" i="7"/>
  <c r="B463" i="7"/>
  <c r="C462" i="7"/>
  <c r="V463" i="7"/>
  <c r="W462" i="7"/>
  <c r="L463" i="7"/>
  <c r="M462" i="7"/>
  <c r="N463" i="7"/>
  <c r="O462" i="7"/>
  <c r="J463" i="7"/>
  <c r="K462" i="7"/>
  <c r="H463" i="7"/>
  <c r="I462" i="7"/>
  <c r="D463" i="7"/>
  <c r="E462" i="7"/>
  <c r="R463" i="7"/>
  <c r="S462" i="7"/>
  <c r="R464" i="7" l="1"/>
  <c r="S463" i="7"/>
  <c r="D464" i="7"/>
  <c r="E463" i="7"/>
  <c r="P464" i="7"/>
  <c r="Q463" i="7"/>
  <c r="V464" i="7"/>
  <c r="W463" i="7"/>
  <c r="B464" i="7"/>
  <c r="C463" i="7"/>
  <c r="F464" i="7"/>
  <c r="G463" i="7"/>
  <c r="J464" i="7"/>
  <c r="K463" i="7"/>
  <c r="N464" i="7"/>
  <c r="O463" i="7"/>
  <c r="H464" i="7"/>
  <c r="I463" i="7"/>
  <c r="T464" i="7"/>
  <c r="U463" i="7"/>
  <c r="L464" i="7"/>
  <c r="M463" i="7"/>
  <c r="Y463" i="7"/>
  <c r="X464" i="7"/>
  <c r="L465" i="7" l="1"/>
  <c r="M464" i="7"/>
  <c r="V465" i="7"/>
  <c r="W464" i="7"/>
  <c r="N465" i="7"/>
  <c r="O464" i="7"/>
  <c r="F465" i="7"/>
  <c r="G464" i="7"/>
  <c r="H465" i="7"/>
  <c r="I464" i="7"/>
  <c r="X465" i="7"/>
  <c r="Y464" i="7"/>
  <c r="B465" i="7"/>
  <c r="C464" i="7"/>
  <c r="T465" i="7"/>
  <c r="U464" i="7"/>
  <c r="P465" i="7"/>
  <c r="Q464" i="7"/>
  <c r="D465" i="7"/>
  <c r="E464" i="7"/>
  <c r="J465" i="7"/>
  <c r="K464" i="7"/>
  <c r="R465" i="7"/>
  <c r="S464" i="7"/>
  <c r="J466" i="7" l="1"/>
  <c r="K465" i="7"/>
  <c r="F466" i="7"/>
  <c r="G465" i="7"/>
  <c r="N466" i="7"/>
  <c r="O465" i="7"/>
  <c r="V466" i="7"/>
  <c r="W465" i="7"/>
  <c r="X466" i="7"/>
  <c r="Y465" i="7"/>
  <c r="H466" i="7"/>
  <c r="I465" i="7"/>
  <c r="P466" i="7"/>
  <c r="Q465" i="7"/>
  <c r="U465" i="7"/>
  <c r="T466" i="7"/>
  <c r="R466" i="7"/>
  <c r="S465" i="7"/>
  <c r="D466" i="7"/>
  <c r="E465" i="7"/>
  <c r="B466" i="7"/>
  <c r="C465" i="7"/>
  <c r="L466" i="7"/>
  <c r="M465" i="7"/>
  <c r="L467" i="7" l="1"/>
  <c r="M466" i="7"/>
  <c r="I466" i="7"/>
  <c r="H467" i="7"/>
  <c r="B467" i="7"/>
  <c r="C466" i="7"/>
  <c r="X467" i="7"/>
  <c r="Y466" i="7"/>
  <c r="D467" i="7"/>
  <c r="E466" i="7"/>
  <c r="V467" i="7"/>
  <c r="W466" i="7"/>
  <c r="R467" i="7"/>
  <c r="S466" i="7"/>
  <c r="N467" i="7"/>
  <c r="O466" i="7"/>
  <c r="U466" i="7"/>
  <c r="T467" i="7"/>
  <c r="G466" i="7"/>
  <c r="F467" i="7"/>
  <c r="P467" i="7"/>
  <c r="Q466" i="7"/>
  <c r="J467" i="7"/>
  <c r="K466" i="7"/>
  <c r="U467" i="7" l="1"/>
  <c r="T468" i="7"/>
  <c r="F468" i="7"/>
  <c r="G467" i="7"/>
  <c r="B468" i="7"/>
  <c r="C467" i="7"/>
  <c r="D468" i="7"/>
  <c r="E467" i="7"/>
  <c r="X468" i="7"/>
  <c r="Y467" i="7"/>
  <c r="V468" i="7"/>
  <c r="W467" i="7"/>
  <c r="H468" i="7"/>
  <c r="I467" i="7"/>
  <c r="N468" i="7"/>
  <c r="O467" i="7"/>
  <c r="J468" i="7"/>
  <c r="K467" i="7"/>
  <c r="P468" i="7"/>
  <c r="Q467" i="7"/>
  <c r="S467" i="7"/>
  <c r="R468" i="7"/>
  <c r="L468" i="7"/>
  <c r="M467" i="7"/>
  <c r="R469" i="7" l="1"/>
  <c r="S468" i="7"/>
  <c r="L469" i="7"/>
  <c r="M468" i="7"/>
  <c r="V469" i="7"/>
  <c r="W468" i="7"/>
  <c r="X469" i="7"/>
  <c r="Y468" i="7"/>
  <c r="P469" i="7"/>
  <c r="Q468" i="7"/>
  <c r="D469" i="7"/>
  <c r="E468" i="7"/>
  <c r="J469" i="7"/>
  <c r="K468" i="7"/>
  <c r="B469" i="7"/>
  <c r="C468" i="7"/>
  <c r="N469" i="7"/>
  <c r="O468" i="7"/>
  <c r="G468" i="7"/>
  <c r="F469" i="7"/>
  <c r="T469" i="7"/>
  <c r="U468" i="7"/>
  <c r="H469" i="7"/>
  <c r="I468" i="7"/>
  <c r="H470" i="7" l="1"/>
  <c r="I469" i="7"/>
  <c r="L470" i="7"/>
  <c r="M469" i="7"/>
  <c r="D470" i="7"/>
  <c r="E469" i="7"/>
  <c r="T470" i="7"/>
  <c r="U469" i="7"/>
  <c r="G469" i="7"/>
  <c r="F470" i="7"/>
  <c r="N470" i="7"/>
  <c r="O469" i="7"/>
  <c r="Q469" i="7"/>
  <c r="P470" i="7"/>
  <c r="X470" i="7"/>
  <c r="Y469" i="7"/>
  <c r="V470" i="7"/>
  <c r="W469" i="7"/>
  <c r="B470" i="7"/>
  <c r="C469" i="7"/>
  <c r="J470" i="7"/>
  <c r="K469" i="7"/>
  <c r="S469" i="7"/>
  <c r="R470" i="7"/>
  <c r="R471" i="7" l="1"/>
  <c r="S470" i="7"/>
  <c r="F471" i="7"/>
  <c r="G470" i="7"/>
  <c r="D471" i="7"/>
  <c r="E470" i="7"/>
  <c r="X471" i="7"/>
  <c r="Y470" i="7"/>
  <c r="B471" i="7"/>
  <c r="C470" i="7"/>
  <c r="V471" i="7"/>
  <c r="W470" i="7"/>
  <c r="P471" i="7"/>
  <c r="Q470" i="7"/>
  <c r="N471" i="7"/>
  <c r="O470" i="7"/>
  <c r="J471" i="7"/>
  <c r="K470" i="7"/>
  <c r="T471" i="7"/>
  <c r="U470" i="7"/>
  <c r="L471" i="7"/>
  <c r="M470" i="7"/>
  <c r="H471" i="7"/>
  <c r="I470" i="7"/>
  <c r="L472" i="7" l="1"/>
  <c r="M471" i="7"/>
  <c r="O471" i="7"/>
  <c r="N472" i="7"/>
  <c r="V472" i="7"/>
  <c r="W471" i="7"/>
  <c r="T472" i="7"/>
  <c r="U471" i="7"/>
  <c r="J472" i="7"/>
  <c r="K471" i="7"/>
  <c r="H472" i="7"/>
  <c r="I471" i="7"/>
  <c r="C471" i="7"/>
  <c r="B472" i="7"/>
  <c r="X472" i="7"/>
  <c r="Y471" i="7"/>
  <c r="E471" i="7"/>
  <c r="D472" i="7"/>
  <c r="F472" i="7"/>
  <c r="G471" i="7"/>
  <c r="Q471" i="7"/>
  <c r="P472" i="7"/>
  <c r="R472" i="7"/>
  <c r="S471" i="7"/>
  <c r="R473" i="7" l="1"/>
  <c r="S472" i="7"/>
  <c r="P473" i="7"/>
  <c r="Q472" i="7"/>
  <c r="H473" i="7"/>
  <c r="I472" i="7"/>
  <c r="V473" i="7"/>
  <c r="W472" i="7"/>
  <c r="X473" i="7"/>
  <c r="Y472" i="7"/>
  <c r="J473" i="7"/>
  <c r="K472" i="7"/>
  <c r="T473" i="7"/>
  <c r="U472" i="7"/>
  <c r="N473" i="7"/>
  <c r="O472" i="7"/>
  <c r="B473" i="7"/>
  <c r="C472" i="7"/>
  <c r="F473" i="7"/>
  <c r="G472" i="7"/>
  <c r="D473" i="7"/>
  <c r="E472" i="7"/>
  <c r="L473" i="7"/>
  <c r="M472" i="7"/>
  <c r="M473" i="7" l="1"/>
  <c r="L474" i="7"/>
  <c r="X474" i="7"/>
  <c r="Y473" i="7"/>
  <c r="F474" i="7"/>
  <c r="G473" i="7"/>
  <c r="C473" i="7"/>
  <c r="B474" i="7"/>
  <c r="N474" i="7"/>
  <c r="O473" i="7"/>
  <c r="J474" i="7"/>
  <c r="K473" i="7"/>
  <c r="D474" i="7"/>
  <c r="E473" i="7"/>
  <c r="V474" i="7"/>
  <c r="W473" i="7"/>
  <c r="H474" i="7"/>
  <c r="I473" i="7"/>
  <c r="P474" i="7"/>
  <c r="Q473" i="7"/>
  <c r="T474" i="7"/>
  <c r="U473" i="7"/>
  <c r="R474" i="7"/>
  <c r="S473" i="7"/>
  <c r="R475" i="7" l="1"/>
  <c r="S474" i="7"/>
  <c r="B475" i="7"/>
  <c r="C474" i="7"/>
  <c r="J475" i="7"/>
  <c r="K474" i="7"/>
  <c r="T475" i="7"/>
  <c r="U474" i="7"/>
  <c r="N475" i="7"/>
  <c r="O474" i="7"/>
  <c r="P475" i="7"/>
  <c r="Q474" i="7"/>
  <c r="H475" i="7"/>
  <c r="I474" i="7"/>
  <c r="F475" i="7"/>
  <c r="G474" i="7"/>
  <c r="V475" i="7"/>
  <c r="W474" i="7"/>
  <c r="Y474" i="7"/>
  <c r="X475" i="7"/>
  <c r="L475" i="7"/>
  <c r="M474" i="7"/>
  <c r="D475" i="7"/>
  <c r="E474" i="7"/>
  <c r="D476" i="7" l="1"/>
  <c r="E475" i="7"/>
  <c r="N476" i="7"/>
  <c r="O475" i="7"/>
  <c r="T476" i="7"/>
  <c r="U475" i="7"/>
  <c r="K475" i="7"/>
  <c r="J476" i="7"/>
  <c r="B476" i="7"/>
  <c r="C475" i="7"/>
  <c r="P476" i="7"/>
  <c r="Q475" i="7"/>
  <c r="X476" i="7"/>
  <c r="Y475" i="7"/>
  <c r="V476" i="7"/>
  <c r="W475" i="7"/>
  <c r="L476" i="7"/>
  <c r="M475" i="7"/>
  <c r="F476" i="7"/>
  <c r="G475" i="7"/>
  <c r="H476" i="7"/>
  <c r="I475" i="7"/>
  <c r="R476" i="7"/>
  <c r="S475" i="7"/>
  <c r="P477" i="7" l="1"/>
  <c r="Q476" i="7"/>
  <c r="L477" i="7"/>
  <c r="M476" i="7"/>
  <c r="T477" i="7"/>
  <c r="U476" i="7"/>
  <c r="B477" i="7"/>
  <c r="C476" i="7"/>
  <c r="F477" i="7"/>
  <c r="G476" i="7"/>
  <c r="H477" i="7"/>
  <c r="I476" i="7"/>
  <c r="N477" i="7"/>
  <c r="O476" i="7"/>
  <c r="R477" i="7"/>
  <c r="S476" i="7"/>
  <c r="K476" i="7"/>
  <c r="J477" i="7"/>
  <c r="W476" i="7"/>
  <c r="V477" i="7"/>
  <c r="X477" i="7"/>
  <c r="Y476" i="7"/>
  <c r="D477" i="7"/>
  <c r="E476" i="7"/>
  <c r="D478" i="7" l="1"/>
  <c r="E477" i="7"/>
  <c r="V478" i="7"/>
  <c r="W477" i="7"/>
  <c r="T478" i="7"/>
  <c r="U477" i="7"/>
  <c r="H478" i="7"/>
  <c r="I477" i="7"/>
  <c r="X478" i="7"/>
  <c r="Y477" i="7"/>
  <c r="B478" i="7"/>
  <c r="C477" i="7"/>
  <c r="R478" i="7"/>
  <c r="S477" i="7"/>
  <c r="F478" i="7"/>
  <c r="G477" i="7"/>
  <c r="J478" i="7"/>
  <c r="K477" i="7"/>
  <c r="L478" i="7"/>
  <c r="M477" i="7"/>
  <c r="N478" i="7"/>
  <c r="O477" i="7"/>
  <c r="P478" i="7"/>
  <c r="Q477" i="7"/>
  <c r="B479" i="7" l="1"/>
  <c r="C478" i="7"/>
  <c r="X479" i="7"/>
  <c r="Y478" i="7"/>
  <c r="P479" i="7"/>
  <c r="Q478" i="7"/>
  <c r="N479" i="7"/>
  <c r="O478" i="7"/>
  <c r="L479" i="7"/>
  <c r="M478" i="7"/>
  <c r="H479" i="7"/>
  <c r="I478" i="7"/>
  <c r="J479" i="7"/>
  <c r="K478" i="7"/>
  <c r="T479" i="7"/>
  <c r="U478" i="7"/>
  <c r="F479" i="7"/>
  <c r="G478" i="7"/>
  <c r="V479" i="7"/>
  <c r="W478" i="7"/>
  <c r="R479" i="7"/>
  <c r="S478" i="7"/>
  <c r="D479" i="7"/>
  <c r="E478" i="7"/>
  <c r="H480" i="7" l="1"/>
  <c r="I479" i="7"/>
  <c r="D480" i="7"/>
  <c r="E479" i="7"/>
  <c r="P480" i="7"/>
  <c r="Q479" i="7"/>
  <c r="N480" i="7"/>
  <c r="O479" i="7"/>
  <c r="F480" i="7"/>
  <c r="G479" i="7"/>
  <c r="X480" i="7"/>
  <c r="Y479" i="7"/>
  <c r="R480" i="7"/>
  <c r="S479" i="7"/>
  <c r="V480" i="7"/>
  <c r="W479" i="7"/>
  <c r="L480" i="7"/>
  <c r="M479" i="7"/>
  <c r="T480" i="7"/>
  <c r="U479" i="7"/>
  <c r="J480" i="7"/>
  <c r="K479" i="7"/>
  <c r="B480" i="7"/>
  <c r="C479" i="7"/>
  <c r="F481" i="7" l="1"/>
  <c r="G480" i="7"/>
  <c r="T481" i="7"/>
  <c r="U480" i="7"/>
  <c r="P481" i="7"/>
  <c r="Q480" i="7"/>
  <c r="D481" i="7"/>
  <c r="E480" i="7"/>
  <c r="X481" i="7"/>
  <c r="Y480" i="7"/>
  <c r="J481" i="7"/>
  <c r="K480" i="7"/>
  <c r="N481" i="7"/>
  <c r="O480" i="7"/>
  <c r="B481" i="7"/>
  <c r="C480" i="7"/>
  <c r="L481" i="7"/>
  <c r="M480" i="7"/>
  <c r="V481" i="7"/>
  <c r="W480" i="7"/>
  <c r="R481" i="7"/>
  <c r="S480" i="7"/>
  <c r="H481" i="7"/>
  <c r="I480" i="7"/>
  <c r="H482" i="7" l="1"/>
  <c r="I481" i="7"/>
  <c r="L482" i="7"/>
  <c r="M481" i="7"/>
  <c r="J482" i="7"/>
  <c r="K481" i="7"/>
  <c r="S481" i="7"/>
  <c r="R482" i="7"/>
  <c r="V482" i="7"/>
  <c r="W481" i="7"/>
  <c r="P482" i="7"/>
  <c r="Q481" i="7"/>
  <c r="T482" i="7"/>
  <c r="U481" i="7"/>
  <c r="X482" i="7"/>
  <c r="Y481" i="7"/>
  <c r="D482" i="7"/>
  <c r="E481" i="7"/>
  <c r="B482" i="7"/>
  <c r="C481" i="7"/>
  <c r="N482" i="7"/>
  <c r="O481" i="7"/>
  <c r="G481" i="7"/>
  <c r="F482" i="7"/>
  <c r="V483" i="7" l="1"/>
  <c r="W482" i="7"/>
  <c r="B483" i="7"/>
  <c r="C482" i="7"/>
  <c r="D483" i="7"/>
  <c r="E482" i="7"/>
  <c r="F483" i="7"/>
  <c r="G482" i="7"/>
  <c r="P483" i="7"/>
  <c r="Q482" i="7"/>
  <c r="N483" i="7"/>
  <c r="O482" i="7"/>
  <c r="R483" i="7"/>
  <c r="S482" i="7"/>
  <c r="J483" i="7"/>
  <c r="K482" i="7"/>
  <c r="X483" i="7"/>
  <c r="Y482" i="7"/>
  <c r="L483" i="7"/>
  <c r="M482" i="7"/>
  <c r="T483" i="7"/>
  <c r="U482" i="7"/>
  <c r="H483" i="7"/>
  <c r="I482" i="7"/>
  <c r="H484" i="7" l="1"/>
  <c r="I483" i="7"/>
  <c r="T484" i="7"/>
  <c r="U483" i="7"/>
  <c r="N484" i="7"/>
  <c r="O483" i="7"/>
  <c r="P484" i="7"/>
  <c r="Q483" i="7"/>
  <c r="L484" i="7"/>
  <c r="M483" i="7"/>
  <c r="F484" i="7"/>
  <c r="G483" i="7"/>
  <c r="X484" i="7"/>
  <c r="Y483" i="7"/>
  <c r="D484" i="7"/>
  <c r="E483" i="7"/>
  <c r="J484" i="7"/>
  <c r="K483" i="7"/>
  <c r="B484" i="7"/>
  <c r="C483" i="7"/>
  <c r="R484" i="7"/>
  <c r="S483" i="7"/>
  <c r="V484" i="7"/>
  <c r="W483" i="7"/>
  <c r="L485" i="7" l="1"/>
  <c r="M484" i="7"/>
  <c r="B485" i="7"/>
  <c r="C484" i="7"/>
  <c r="J485" i="7"/>
  <c r="K484" i="7"/>
  <c r="T485" i="7"/>
  <c r="U484" i="7"/>
  <c r="V485" i="7"/>
  <c r="W484" i="7"/>
  <c r="R485" i="7"/>
  <c r="S484" i="7"/>
  <c r="N485" i="7"/>
  <c r="O484" i="7"/>
  <c r="F485" i="7"/>
  <c r="G484" i="7"/>
  <c r="P485" i="7"/>
  <c r="Q484" i="7"/>
  <c r="D485" i="7"/>
  <c r="E484" i="7"/>
  <c r="X485" i="7"/>
  <c r="Y484" i="7"/>
  <c r="H485" i="7"/>
  <c r="I484" i="7"/>
  <c r="X486" i="7" l="1"/>
  <c r="Y485" i="7"/>
  <c r="R486" i="7"/>
  <c r="S485" i="7"/>
  <c r="H486" i="7"/>
  <c r="I485" i="7"/>
  <c r="V486" i="7"/>
  <c r="W485" i="7"/>
  <c r="D486" i="7"/>
  <c r="E485" i="7"/>
  <c r="T486" i="7"/>
  <c r="U485" i="7"/>
  <c r="P486" i="7"/>
  <c r="Q485" i="7"/>
  <c r="J486" i="7"/>
  <c r="K485" i="7"/>
  <c r="F486" i="7"/>
  <c r="G485" i="7"/>
  <c r="C485" i="7"/>
  <c r="B486" i="7"/>
  <c r="O485" i="7"/>
  <c r="N486" i="7"/>
  <c r="L486" i="7"/>
  <c r="M485" i="7"/>
  <c r="N487" i="7" l="1"/>
  <c r="O486" i="7"/>
  <c r="B487" i="7"/>
  <c r="C486" i="7"/>
  <c r="U486" i="7"/>
  <c r="T487" i="7"/>
  <c r="F487" i="7"/>
  <c r="G486" i="7"/>
  <c r="L487" i="7"/>
  <c r="M486" i="7"/>
  <c r="D487" i="7"/>
  <c r="E486" i="7"/>
  <c r="V487" i="7"/>
  <c r="W486" i="7"/>
  <c r="H487" i="7"/>
  <c r="I486" i="7"/>
  <c r="J487" i="7"/>
  <c r="K486" i="7"/>
  <c r="S486" i="7"/>
  <c r="R487" i="7"/>
  <c r="Q486" i="7"/>
  <c r="P487" i="7"/>
  <c r="Y486" i="7"/>
  <c r="X487" i="7"/>
  <c r="Y487" i="7" l="1"/>
  <c r="X488" i="7"/>
  <c r="Q487" i="7"/>
  <c r="P488" i="7"/>
  <c r="E487" i="7"/>
  <c r="D488" i="7"/>
  <c r="L488" i="7"/>
  <c r="M487" i="7"/>
  <c r="S487" i="7"/>
  <c r="R488" i="7"/>
  <c r="G487" i="7"/>
  <c r="F488" i="7"/>
  <c r="U487" i="7"/>
  <c r="T488" i="7"/>
  <c r="K487" i="7"/>
  <c r="J488" i="7"/>
  <c r="I487" i="7"/>
  <c r="H488" i="7"/>
  <c r="C487" i="7"/>
  <c r="B488" i="7"/>
  <c r="V488" i="7"/>
  <c r="W487" i="7"/>
  <c r="O487" i="7"/>
  <c r="N488" i="7"/>
  <c r="O488" i="7" l="1"/>
  <c r="N489" i="7"/>
  <c r="V489" i="7"/>
  <c r="W488" i="7"/>
  <c r="C488" i="7"/>
  <c r="B489" i="7"/>
  <c r="G488" i="7"/>
  <c r="F489" i="7"/>
  <c r="S488" i="7"/>
  <c r="R489" i="7"/>
  <c r="L489" i="7"/>
  <c r="M488" i="7"/>
  <c r="I488" i="7"/>
  <c r="H489" i="7"/>
  <c r="E488" i="7"/>
  <c r="D489" i="7"/>
  <c r="J489" i="7"/>
  <c r="K488" i="7"/>
  <c r="Q488" i="7"/>
  <c r="P489" i="7"/>
  <c r="U488" i="7"/>
  <c r="T489" i="7"/>
  <c r="X489" i="7"/>
  <c r="Y488" i="7"/>
  <c r="X490" i="7" l="1"/>
  <c r="Y489" i="7"/>
  <c r="U489" i="7"/>
  <c r="T490" i="7"/>
  <c r="Q489" i="7"/>
  <c r="P490" i="7"/>
  <c r="L490" i="7"/>
  <c r="M489" i="7"/>
  <c r="S489" i="7"/>
  <c r="R490" i="7"/>
  <c r="G489" i="7"/>
  <c r="F490" i="7"/>
  <c r="C489" i="7"/>
  <c r="B490" i="7"/>
  <c r="J490" i="7"/>
  <c r="K489" i="7"/>
  <c r="E489" i="7"/>
  <c r="D490" i="7"/>
  <c r="W489" i="7"/>
  <c r="V490" i="7"/>
  <c r="I489" i="7"/>
  <c r="H490" i="7"/>
  <c r="N490" i="7"/>
  <c r="O489" i="7"/>
  <c r="G490" i="7" l="1"/>
  <c r="F491" i="7"/>
  <c r="I490" i="7"/>
  <c r="H491" i="7"/>
  <c r="O490" i="7"/>
  <c r="N491" i="7"/>
  <c r="S490" i="7"/>
  <c r="R491" i="7"/>
  <c r="V491" i="7"/>
  <c r="W490" i="7"/>
  <c r="L491" i="7"/>
  <c r="M490" i="7"/>
  <c r="E490" i="7"/>
  <c r="D491" i="7"/>
  <c r="Q490" i="7"/>
  <c r="P491" i="7"/>
  <c r="U490" i="7"/>
  <c r="T491" i="7"/>
  <c r="J491" i="7"/>
  <c r="K490" i="7"/>
  <c r="B491" i="7"/>
  <c r="C490" i="7"/>
  <c r="Y490" i="7"/>
  <c r="X491" i="7"/>
  <c r="M491" i="7" l="1"/>
  <c r="L492" i="7"/>
  <c r="C491" i="7"/>
  <c r="B492" i="7"/>
  <c r="P492" i="7"/>
  <c r="Q491" i="7"/>
  <c r="Y491" i="7"/>
  <c r="X492" i="7"/>
  <c r="W491" i="7"/>
  <c r="V492" i="7"/>
  <c r="K491" i="7"/>
  <c r="J492" i="7"/>
  <c r="U491" i="7"/>
  <c r="T492" i="7"/>
  <c r="I491" i="7"/>
  <c r="H492" i="7"/>
  <c r="E491" i="7"/>
  <c r="D492" i="7"/>
  <c r="G491" i="7"/>
  <c r="F492" i="7"/>
  <c r="S491" i="7"/>
  <c r="R492" i="7"/>
  <c r="N492" i="7"/>
  <c r="O491" i="7"/>
  <c r="W492" i="7" l="1"/>
  <c r="V493" i="7"/>
  <c r="Y492" i="7"/>
  <c r="X493" i="7"/>
  <c r="Q492" i="7"/>
  <c r="P493" i="7"/>
  <c r="K492" i="7"/>
  <c r="J493" i="7"/>
  <c r="G492" i="7"/>
  <c r="F493" i="7"/>
  <c r="D493" i="7"/>
  <c r="E492" i="7"/>
  <c r="M492" i="7"/>
  <c r="L493" i="7"/>
  <c r="N493" i="7"/>
  <c r="O492" i="7"/>
  <c r="S492" i="7"/>
  <c r="R493" i="7"/>
  <c r="H493" i="7"/>
  <c r="I492" i="7"/>
  <c r="B493" i="7"/>
  <c r="C492" i="7"/>
  <c r="T493" i="7"/>
  <c r="U492" i="7"/>
  <c r="E493" i="7" l="1"/>
  <c r="D494" i="7"/>
  <c r="K493" i="7"/>
  <c r="J494" i="7"/>
  <c r="U493" i="7"/>
  <c r="T494" i="7"/>
  <c r="G493" i="7"/>
  <c r="F494" i="7"/>
  <c r="I493" i="7"/>
  <c r="H494" i="7"/>
  <c r="P494" i="7"/>
  <c r="Q493" i="7"/>
  <c r="O493" i="7"/>
  <c r="N494" i="7"/>
  <c r="B494" i="7"/>
  <c r="C493" i="7"/>
  <c r="R494" i="7"/>
  <c r="S493" i="7"/>
  <c r="Y493" i="7"/>
  <c r="X494" i="7"/>
  <c r="M493" i="7"/>
  <c r="L494" i="7"/>
  <c r="W493" i="7"/>
  <c r="V494" i="7"/>
  <c r="M494" i="7" l="1"/>
  <c r="L495" i="7"/>
  <c r="W494" i="7"/>
  <c r="V495" i="7"/>
  <c r="P495" i="7"/>
  <c r="Q494" i="7"/>
  <c r="I494" i="7"/>
  <c r="H495" i="7"/>
  <c r="Y494" i="7"/>
  <c r="X495" i="7"/>
  <c r="F495" i="7"/>
  <c r="G494" i="7"/>
  <c r="T495" i="7"/>
  <c r="U494" i="7"/>
  <c r="R495" i="7"/>
  <c r="S494" i="7"/>
  <c r="K494" i="7"/>
  <c r="J495" i="7"/>
  <c r="C494" i="7"/>
  <c r="B495" i="7"/>
  <c r="O494" i="7"/>
  <c r="N495" i="7"/>
  <c r="D495" i="7"/>
  <c r="E494" i="7"/>
  <c r="F496" i="7" l="1"/>
  <c r="G495" i="7"/>
  <c r="K495" i="7"/>
  <c r="J496" i="7"/>
  <c r="D496" i="7"/>
  <c r="E495" i="7"/>
  <c r="O495" i="7"/>
  <c r="N496" i="7"/>
  <c r="H496" i="7"/>
  <c r="I495" i="7"/>
  <c r="W495" i="7"/>
  <c r="V496" i="7"/>
  <c r="Y495" i="7"/>
  <c r="X496" i="7"/>
  <c r="C495" i="7"/>
  <c r="B496" i="7"/>
  <c r="Q495" i="7"/>
  <c r="P496" i="7"/>
  <c r="R496" i="7"/>
  <c r="S495" i="7"/>
  <c r="M495" i="7"/>
  <c r="L496" i="7"/>
  <c r="U495" i="7"/>
  <c r="T496" i="7"/>
  <c r="V497" i="7" l="1"/>
  <c r="W496" i="7"/>
  <c r="I496" i="7"/>
  <c r="H497" i="7"/>
  <c r="T497" i="7"/>
  <c r="U496" i="7"/>
  <c r="S496" i="7"/>
  <c r="R497" i="7"/>
  <c r="C496" i="7"/>
  <c r="B497" i="7"/>
  <c r="M496" i="7"/>
  <c r="L497" i="7"/>
  <c r="O496" i="7"/>
  <c r="N497" i="7"/>
  <c r="P497" i="7"/>
  <c r="Q496" i="7"/>
  <c r="D497" i="7"/>
  <c r="E496" i="7"/>
  <c r="K496" i="7"/>
  <c r="J497" i="7"/>
  <c r="Y496" i="7"/>
  <c r="X497" i="7"/>
  <c r="F497" i="7"/>
  <c r="G496" i="7"/>
  <c r="G497" i="7" l="1"/>
  <c r="F498" i="7"/>
  <c r="J498" i="7"/>
  <c r="K497" i="7"/>
  <c r="E497" i="7"/>
  <c r="D498" i="7"/>
  <c r="M497" i="7"/>
  <c r="L498" i="7"/>
  <c r="Y497" i="7"/>
  <c r="X498" i="7"/>
  <c r="H498" i="7"/>
  <c r="I497" i="7"/>
  <c r="O497" i="7"/>
  <c r="N498" i="7"/>
  <c r="C497" i="7"/>
  <c r="B498" i="7"/>
  <c r="S497" i="7"/>
  <c r="R498" i="7"/>
  <c r="T498" i="7"/>
  <c r="U497" i="7"/>
  <c r="Q497" i="7"/>
  <c r="P498" i="7"/>
  <c r="W497" i="7"/>
  <c r="V498" i="7"/>
  <c r="Q498" i="7" l="1"/>
  <c r="P499" i="7"/>
  <c r="U498" i="7"/>
  <c r="T499" i="7"/>
  <c r="M498" i="7"/>
  <c r="L499" i="7"/>
  <c r="S498" i="7"/>
  <c r="R499" i="7"/>
  <c r="K498" i="7"/>
  <c r="J499" i="7"/>
  <c r="G498" i="7"/>
  <c r="F499" i="7"/>
  <c r="V499" i="7"/>
  <c r="W498" i="7"/>
  <c r="H499" i="7"/>
  <c r="I498" i="7"/>
  <c r="X499" i="7"/>
  <c r="Y498" i="7"/>
  <c r="E498" i="7"/>
  <c r="D499" i="7"/>
  <c r="B499" i="7"/>
  <c r="C498" i="7"/>
  <c r="N499" i="7"/>
  <c r="O498" i="7"/>
  <c r="O499" i="7" l="1"/>
  <c r="N500" i="7"/>
  <c r="K499" i="7"/>
  <c r="J500" i="7"/>
  <c r="E499" i="7"/>
  <c r="D500" i="7"/>
  <c r="Y499" i="7"/>
  <c r="X500" i="7"/>
  <c r="G499" i="7"/>
  <c r="F500" i="7"/>
  <c r="C499" i="7"/>
  <c r="B500" i="7"/>
  <c r="L500" i="7"/>
  <c r="M499" i="7"/>
  <c r="U499" i="7"/>
  <c r="T500" i="7"/>
  <c r="Q499" i="7"/>
  <c r="P500" i="7"/>
  <c r="S499" i="7"/>
  <c r="R500" i="7"/>
  <c r="I499" i="7"/>
  <c r="H500" i="7"/>
  <c r="V500" i="7"/>
  <c r="W499" i="7"/>
  <c r="C500" i="7" l="1"/>
  <c r="B501" i="7"/>
  <c r="G500" i="7"/>
  <c r="F501" i="7"/>
  <c r="S500" i="7"/>
  <c r="R501" i="7"/>
  <c r="E500" i="7"/>
  <c r="D501" i="7"/>
  <c r="J501" i="7"/>
  <c r="K500" i="7"/>
  <c r="O500" i="7"/>
  <c r="N501" i="7"/>
  <c r="V501" i="7"/>
  <c r="W500" i="7"/>
  <c r="I500" i="7"/>
  <c r="H501" i="7"/>
  <c r="X501" i="7"/>
  <c r="Y500" i="7"/>
  <c r="Q500" i="7"/>
  <c r="P501" i="7"/>
  <c r="U500" i="7"/>
  <c r="T501" i="7"/>
  <c r="L501" i="7"/>
  <c r="M500" i="7"/>
  <c r="U501" i="7" l="1"/>
  <c r="T502" i="7"/>
  <c r="L502" i="7"/>
  <c r="M501" i="7"/>
  <c r="E501" i="7"/>
  <c r="D502" i="7"/>
  <c r="N502" i="7"/>
  <c r="O501" i="7"/>
  <c r="J502" i="7"/>
  <c r="K501" i="7"/>
  <c r="Q501" i="7"/>
  <c r="P502" i="7"/>
  <c r="S501" i="7"/>
  <c r="R502" i="7"/>
  <c r="X502" i="7"/>
  <c r="Y501" i="7"/>
  <c r="I501" i="7"/>
  <c r="H502" i="7"/>
  <c r="G501" i="7"/>
  <c r="F502" i="7"/>
  <c r="C501" i="7"/>
  <c r="B502" i="7"/>
  <c r="W501" i="7"/>
  <c r="V502" i="7"/>
  <c r="Q502" i="7" l="1"/>
  <c r="P503" i="7"/>
  <c r="V503" i="7"/>
  <c r="W502" i="7"/>
  <c r="B503" i="7"/>
  <c r="C502" i="7"/>
  <c r="J503" i="7"/>
  <c r="K502" i="7"/>
  <c r="G502" i="7"/>
  <c r="F503" i="7"/>
  <c r="O502" i="7"/>
  <c r="N503" i="7"/>
  <c r="I502" i="7"/>
  <c r="H503" i="7"/>
  <c r="E502" i="7"/>
  <c r="D503" i="7"/>
  <c r="Y502" i="7"/>
  <c r="X503" i="7"/>
  <c r="L503" i="7"/>
  <c r="M502" i="7"/>
  <c r="S502" i="7"/>
  <c r="R503" i="7"/>
  <c r="U502" i="7"/>
  <c r="T503" i="7"/>
  <c r="U503" i="7" l="1"/>
  <c r="T504" i="7"/>
  <c r="M503" i="7"/>
  <c r="L504" i="7"/>
  <c r="W503" i="7"/>
  <c r="V504" i="7"/>
  <c r="S503" i="7"/>
  <c r="R504" i="7"/>
  <c r="Y503" i="7"/>
  <c r="X504" i="7"/>
  <c r="E503" i="7"/>
  <c r="D504" i="7"/>
  <c r="P504" i="7"/>
  <c r="Q503" i="7"/>
  <c r="N504" i="7"/>
  <c r="O503" i="7"/>
  <c r="G503" i="7"/>
  <c r="F504" i="7"/>
  <c r="K503" i="7"/>
  <c r="J504" i="7"/>
  <c r="C503" i="7"/>
  <c r="B504" i="7"/>
  <c r="I503" i="7"/>
  <c r="H504" i="7"/>
  <c r="D505" i="7" l="1"/>
  <c r="E504" i="7"/>
  <c r="Y504" i="7"/>
  <c r="X505" i="7"/>
  <c r="K504" i="7"/>
  <c r="J505" i="7"/>
  <c r="H505" i="7"/>
  <c r="I504" i="7"/>
  <c r="B505" i="7"/>
  <c r="C504" i="7"/>
  <c r="S504" i="7"/>
  <c r="R505" i="7"/>
  <c r="G504" i="7"/>
  <c r="F505" i="7"/>
  <c r="W504" i="7"/>
  <c r="V505" i="7"/>
  <c r="M504" i="7"/>
  <c r="L505" i="7"/>
  <c r="N505" i="7"/>
  <c r="O504" i="7"/>
  <c r="T505" i="7"/>
  <c r="U504" i="7"/>
  <c r="Q504" i="7"/>
  <c r="P505" i="7"/>
  <c r="P506" i="7" l="1"/>
  <c r="Q505" i="7"/>
  <c r="M505" i="7"/>
  <c r="L506" i="7"/>
  <c r="R506" i="7"/>
  <c r="S505" i="7"/>
  <c r="U505" i="7"/>
  <c r="T506" i="7"/>
  <c r="O505" i="7"/>
  <c r="N506" i="7"/>
  <c r="K505" i="7"/>
  <c r="J506" i="7"/>
  <c r="W505" i="7"/>
  <c r="V506" i="7"/>
  <c r="G505" i="7"/>
  <c r="F506" i="7"/>
  <c r="B506" i="7"/>
  <c r="C505" i="7"/>
  <c r="I505" i="7"/>
  <c r="H506" i="7"/>
  <c r="Y505" i="7"/>
  <c r="X506" i="7"/>
  <c r="E505" i="7"/>
  <c r="D506" i="7"/>
  <c r="Y506" i="7" l="1"/>
  <c r="X507" i="7"/>
  <c r="K506" i="7"/>
  <c r="J507" i="7"/>
  <c r="I506" i="7"/>
  <c r="H507" i="7"/>
  <c r="R507" i="7"/>
  <c r="S506" i="7"/>
  <c r="D507" i="7"/>
  <c r="E506" i="7"/>
  <c r="O506" i="7"/>
  <c r="N507" i="7"/>
  <c r="T507" i="7"/>
  <c r="U506" i="7"/>
  <c r="C506" i="7"/>
  <c r="B507" i="7"/>
  <c r="F507" i="7"/>
  <c r="G506" i="7"/>
  <c r="M506" i="7"/>
  <c r="L507" i="7"/>
  <c r="W506" i="7"/>
  <c r="V507" i="7"/>
  <c r="P507" i="7"/>
  <c r="Q506" i="7"/>
  <c r="Q507" i="7" l="1"/>
  <c r="P508" i="7"/>
  <c r="F508" i="7"/>
  <c r="G507" i="7"/>
  <c r="W507" i="7"/>
  <c r="V508" i="7"/>
  <c r="D508" i="7"/>
  <c r="E507" i="7"/>
  <c r="K507" i="7"/>
  <c r="J508" i="7"/>
  <c r="H508" i="7"/>
  <c r="I507" i="7"/>
  <c r="C507" i="7"/>
  <c r="B508" i="7"/>
  <c r="Y507" i="7"/>
  <c r="X508" i="7"/>
  <c r="O507" i="7"/>
  <c r="N508" i="7"/>
  <c r="M507" i="7"/>
  <c r="L508" i="7"/>
  <c r="R508" i="7"/>
  <c r="S507" i="7"/>
  <c r="U507" i="7"/>
  <c r="T508" i="7"/>
  <c r="K508" i="7" l="1"/>
  <c r="J509" i="7"/>
  <c r="T509" i="7"/>
  <c r="U508" i="7"/>
  <c r="I508" i="7"/>
  <c r="H509" i="7"/>
  <c r="S508" i="7"/>
  <c r="R509" i="7"/>
  <c r="M508" i="7"/>
  <c r="L509" i="7"/>
  <c r="D509" i="7"/>
  <c r="E508" i="7"/>
  <c r="O508" i="7"/>
  <c r="N509" i="7"/>
  <c r="V509" i="7"/>
  <c r="W508" i="7"/>
  <c r="Y508" i="7"/>
  <c r="X509" i="7"/>
  <c r="F509" i="7"/>
  <c r="G508" i="7"/>
  <c r="C508" i="7"/>
  <c r="B509" i="7"/>
  <c r="P509" i="7"/>
  <c r="Q508" i="7"/>
  <c r="Q509" i="7" l="1"/>
  <c r="P510" i="7"/>
  <c r="C509" i="7"/>
  <c r="B510" i="7"/>
  <c r="E509" i="7"/>
  <c r="D510" i="7"/>
  <c r="M509" i="7"/>
  <c r="L510" i="7"/>
  <c r="S509" i="7"/>
  <c r="R510" i="7"/>
  <c r="G509" i="7"/>
  <c r="F510" i="7"/>
  <c r="Y509" i="7"/>
  <c r="X510" i="7"/>
  <c r="H510" i="7"/>
  <c r="I509" i="7"/>
  <c r="W509" i="7"/>
  <c r="V510" i="7"/>
  <c r="T510" i="7"/>
  <c r="U509" i="7"/>
  <c r="O509" i="7"/>
  <c r="N510" i="7"/>
  <c r="J510" i="7"/>
  <c r="K509" i="7"/>
  <c r="M510" i="7" l="1"/>
  <c r="L511" i="7"/>
  <c r="G510" i="7"/>
  <c r="F511" i="7"/>
  <c r="N511" i="7"/>
  <c r="O510" i="7"/>
  <c r="U510" i="7"/>
  <c r="T511" i="7"/>
  <c r="K510" i="7"/>
  <c r="J511" i="7"/>
  <c r="V511" i="7"/>
  <c r="W510" i="7"/>
  <c r="H511" i="7"/>
  <c r="I510" i="7"/>
  <c r="X511" i="7"/>
  <c r="Y510" i="7"/>
  <c r="Q510" i="7"/>
  <c r="P511" i="7"/>
  <c r="S510" i="7"/>
  <c r="R511" i="7"/>
  <c r="E510" i="7"/>
  <c r="D511" i="7"/>
  <c r="B511" i="7"/>
  <c r="C510" i="7"/>
  <c r="C511" i="7" l="1"/>
  <c r="B512" i="7"/>
  <c r="E511" i="7"/>
  <c r="D512" i="7"/>
  <c r="S511" i="7"/>
  <c r="R512" i="7"/>
  <c r="Q511" i="7"/>
  <c r="P512" i="7"/>
  <c r="V512" i="7"/>
  <c r="W511" i="7"/>
  <c r="K511" i="7"/>
  <c r="J512" i="7"/>
  <c r="U511" i="7"/>
  <c r="T512" i="7"/>
  <c r="O511" i="7"/>
  <c r="N512" i="7"/>
  <c r="G511" i="7"/>
  <c r="F512" i="7"/>
  <c r="Y511" i="7"/>
  <c r="X512" i="7"/>
  <c r="L512" i="7"/>
  <c r="M511" i="7"/>
  <c r="I511" i="7"/>
  <c r="H512" i="7"/>
  <c r="I512" i="7" l="1"/>
  <c r="H513" i="7"/>
  <c r="J513" i="7"/>
  <c r="K512" i="7"/>
  <c r="L513" i="7"/>
  <c r="M512" i="7"/>
  <c r="V513" i="7"/>
  <c r="W512" i="7"/>
  <c r="X513" i="7"/>
  <c r="Y512" i="7"/>
  <c r="Q512" i="7"/>
  <c r="P513" i="7"/>
  <c r="G512" i="7"/>
  <c r="F513" i="7"/>
  <c r="S512" i="7"/>
  <c r="R513" i="7"/>
  <c r="O512" i="7"/>
  <c r="N513" i="7"/>
  <c r="E512" i="7"/>
  <c r="D513" i="7"/>
  <c r="U512" i="7"/>
  <c r="T513" i="7"/>
  <c r="C512" i="7"/>
  <c r="B513" i="7"/>
  <c r="Q513" i="7" l="1"/>
  <c r="P514" i="7"/>
  <c r="U513" i="7"/>
  <c r="T514" i="7"/>
  <c r="X514" i="7"/>
  <c r="Y513" i="7"/>
  <c r="W513" i="7"/>
  <c r="V514" i="7"/>
  <c r="N514" i="7"/>
  <c r="O513" i="7"/>
  <c r="S513" i="7"/>
  <c r="R514" i="7"/>
  <c r="I513" i="7"/>
  <c r="H514" i="7"/>
  <c r="C513" i="7"/>
  <c r="B514" i="7"/>
  <c r="E513" i="7"/>
  <c r="D514" i="7"/>
  <c r="L514" i="7"/>
  <c r="M513" i="7"/>
  <c r="J514" i="7"/>
  <c r="K513" i="7"/>
  <c r="G513" i="7"/>
  <c r="F514" i="7"/>
  <c r="V515" i="7" l="1"/>
  <c r="W514" i="7"/>
  <c r="G514" i="7"/>
  <c r="F515" i="7"/>
  <c r="J515" i="7"/>
  <c r="K514" i="7"/>
  <c r="S514" i="7"/>
  <c r="R515" i="7"/>
  <c r="O514" i="7"/>
  <c r="N515" i="7"/>
  <c r="L515" i="7"/>
  <c r="M514" i="7"/>
  <c r="E514" i="7"/>
  <c r="D515" i="7"/>
  <c r="Y514" i="7"/>
  <c r="X515" i="7"/>
  <c r="C514" i="7"/>
  <c r="B515" i="7"/>
  <c r="U514" i="7"/>
  <c r="T515" i="7"/>
  <c r="I514" i="7"/>
  <c r="H515" i="7"/>
  <c r="Q514" i="7"/>
  <c r="P515" i="7"/>
  <c r="Q515" i="7" l="1"/>
  <c r="P516" i="7"/>
  <c r="Y515" i="7"/>
  <c r="X516" i="7"/>
  <c r="G515" i="7"/>
  <c r="F516" i="7"/>
  <c r="I515" i="7"/>
  <c r="H516" i="7"/>
  <c r="S515" i="7"/>
  <c r="R516" i="7"/>
  <c r="C515" i="7"/>
  <c r="B516" i="7"/>
  <c r="E515" i="7"/>
  <c r="D516" i="7"/>
  <c r="M515" i="7"/>
  <c r="L516" i="7"/>
  <c r="N516" i="7"/>
  <c r="O515" i="7"/>
  <c r="U515" i="7"/>
  <c r="T516" i="7"/>
  <c r="K515" i="7"/>
  <c r="J516" i="7"/>
  <c r="W515" i="7"/>
  <c r="V516" i="7"/>
  <c r="G516" i="7" l="1"/>
  <c r="F517" i="7"/>
  <c r="W516" i="7"/>
  <c r="V517" i="7"/>
  <c r="S516" i="7"/>
  <c r="R517" i="7"/>
  <c r="T517" i="7"/>
  <c r="U516" i="7"/>
  <c r="N517" i="7"/>
  <c r="O516" i="7"/>
  <c r="Y516" i="7"/>
  <c r="X517" i="7"/>
  <c r="E516" i="7"/>
  <c r="D517" i="7"/>
  <c r="Q516" i="7"/>
  <c r="P517" i="7"/>
  <c r="B517" i="7"/>
  <c r="C516" i="7"/>
  <c r="K516" i="7"/>
  <c r="J517" i="7"/>
  <c r="H517" i="7"/>
  <c r="I516" i="7"/>
  <c r="M516" i="7"/>
  <c r="L517" i="7"/>
  <c r="Y517" i="7" l="1"/>
  <c r="X518" i="7"/>
  <c r="I517" i="7"/>
  <c r="H518" i="7"/>
  <c r="M517" i="7"/>
  <c r="L518" i="7"/>
  <c r="O517" i="7"/>
  <c r="N518" i="7"/>
  <c r="K517" i="7"/>
  <c r="J518" i="7"/>
  <c r="U517" i="7"/>
  <c r="T518" i="7"/>
  <c r="R518" i="7"/>
  <c r="S517" i="7"/>
  <c r="B518" i="7"/>
  <c r="C517" i="7"/>
  <c r="P518" i="7"/>
  <c r="Q517" i="7"/>
  <c r="W517" i="7"/>
  <c r="V518" i="7"/>
  <c r="E517" i="7"/>
  <c r="D518" i="7"/>
  <c r="F518" i="7"/>
  <c r="G517" i="7"/>
  <c r="D519" i="7" l="1"/>
  <c r="E518" i="7"/>
  <c r="F519" i="7"/>
  <c r="G518" i="7"/>
  <c r="K518" i="7"/>
  <c r="J519" i="7"/>
  <c r="V519" i="7"/>
  <c r="W518" i="7"/>
  <c r="T519" i="7"/>
  <c r="U518" i="7"/>
  <c r="O518" i="7"/>
  <c r="N519" i="7"/>
  <c r="M518" i="7"/>
  <c r="L519" i="7"/>
  <c r="Q518" i="7"/>
  <c r="P519" i="7"/>
  <c r="H519" i="7"/>
  <c r="I518" i="7"/>
  <c r="C518" i="7"/>
  <c r="B519" i="7"/>
  <c r="Y518" i="7"/>
  <c r="X519" i="7"/>
  <c r="R519" i="7"/>
  <c r="S518" i="7"/>
  <c r="O519" i="7" l="1"/>
  <c r="N520" i="7"/>
  <c r="U519" i="7"/>
  <c r="T520" i="7"/>
  <c r="G519" i="7"/>
  <c r="F520" i="7"/>
  <c r="X520" i="7"/>
  <c r="Y519" i="7"/>
  <c r="V520" i="7"/>
  <c r="W519" i="7"/>
  <c r="H520" i="7"/>
  <c r="I519" i="7"/>
  <c r="P520" i="7"/>
  <c r="Q519" i="7"/>
  <c r="S519" i="7"/>
  <c r="R520" i="7"/>
  <c r="C519" i="7"/>
  <c r="B520" i="7"/>
  <c r="J520" i="7"/>
  <c r="K519" i="7"/>
  <c r="M519" i="7"/>
  <c r="L520" i="7"/>
  <c r="D520" i="7"/>
  <c r="E519" i="7"/>
  <c r="D521" i="7" l="1"/>
  <c r="E520" i="7"/>
  <c r="C520" i="7"/>
  <c r="B521" i="7"/>
  <c r="L521" i="7"/>
  <c r="M520" i="7"/>
  <c r="Y520" i="7"/>
  <c r="X521" i="7"/>
  <c r="S520" i="7"/>
  <c r="R521" i="7"/>
  <c r="N521" i="7"/>
  <c r="O520" i="7"/>
  <c r="I520" i="7"/>
  <c r="H521" i="7"/>
  <c r="W520" i="7"/>
  <c r="V521" i="7"/>
  <c r="K520" i="7"/>
  <c r="J521" i="7"/>
  <c r="G520" i="7"/>
  <c r="F521" i="7"/>
  <c r="U520" i="7"/>
  <c r="T521" i="7"/>
  <c r="P521" i="7"/>
  <c r="Q520" i="7"/>
  <c r="R522" i="7" l="1"/>
  <c r="S521" i="7"/>
  <c r="N522" i="7"/>
  <c r="O521" i="7"/>
  <c r="G521" i="7"/>
  <c r="F522" i="7"/>
  <c r="P522" i="7"/>
  <c r="Q521" i="7"/>
  <c r="U521" i="7"/>
  <c r="T522" i="7"/>
  <c r="Y521" i="7"/>
  <c r="X522" i="7"/>
  <c r="K521" i="7"/>
  <c r="J522" i="7"/>
  <c r="M521" i="7"/>
  <c r="L522" i="7"/>
  <c r="W521" i="7"/>
  <c r="V522" i="7"/>
  <c r="B522" i="7"/>
  <c r="C521" i="7"/>
  <c r="I521" i="7"/>
  <c r="H522" i="7"/>
  <c r="D522" i="7"/>
  <c r="E521" i="7"/>
  <c r="E522" i="7" l="1"/>
  <c r="D523" i="7"/>
  <c r="B523" i="7"/>
  <c r="C522" i="7"/>
  <c r="W522" i="7"/>
  <c r="V523" i="7"/>
  <c r="N523" i="7"/>
  <c r="O522" i="7"/>
  <c r="T523" i="7"/>
  <c r="U522" i="7"/>
  <c r="M522" i="7"/>
  <c r="L523" i="7"/>
  <c r="Y522" i="7"/>
  <c r="X523" i="7"/>
  <c r="I522" i="7"/>
  <c r="H523" i="7"/>
  <c r="Q522" i="7"/>
  <c r="P523" i="7"/>
  <c r="F523" i="7"/>
  <c r="G522" i="7"/>
  <c r="K522" i="7"/>
  <c r="J523" i="7"/>
  <c r="S522" i="7"/>
  <c r="R523" i="7"/>
  <c r="K523" i="7" l="1"/>
  <c r="J524" i="7"/>
  <c r="S523" i="7"/>
  <c r="R524" i="7"/>
  <c r="Q523" i="7"/>
  <c r="P524" i="7"/>
  <c r="L524" i="7"/>
  <c r="M523" i="7"/>
  <c r="U523" i="7"/>
  <c r="T524" i="7"/>
  <c r="G523" i="7"/>
  <c r="F524" i="7"/>
  <c r="O523" i="7"/>
  <c r="N524" i="7"/>
  <c r="V524" i="7"/>
  <c r="W523" i="7"/>
  <c r="H524" i="7"/>
  <c r="I523" i="7"/>
  <c r="C523" i="7"/>
  <c r="B524" i="7"/>
  <c r="X524" i="7"/>
  <c r="Y523" i="7"/>
  <c r="E523" i="7"/>
  <c r="D524" i="7"/>
  <c r="E524" i="7" l="1"/>
  <c r="D525" i="7"/>
  <c r="G524" i="7"/>
  <c r="F525" i="7"/>
  <c r="U524" i="7"/>
  <c r="T525" i="7"/>
  <c r="X525" i="7"/>
  <c r="Y524" i="7"/>
  <c r="C524" i="7"/>
  <c r="B525" i="7"/>
  <c r="L525" i="7"/>
  <c r="M524" i="7"/>
  <c r="Q524" i="7"/>
  <c r="P525" i="7"/>
  <c r="I524" i="7"/>
  <c r="H525" i="7"/>
  <c r="S524" i="7"/>
  <c r="R525" i="7"/>
  <c r="W524" i="7"/>
  <c r="V525" i="7"/>
  <c r="N525" i="7"/>
  <c r="O524" i="7"/>
  <c r="J525" i="7"/>
  <c r="K524" i="7"/>
  <c r="J526" i="7" l="1"/>
  <c r="K525" i="7"/>
  <c r="N526" i="7"/>
  <c r="O525" i="7"/>
  <c r="M525" i="7"/>
  <c r="L526" i="7"/>
  <c r="B526" i="7"/>
  <c r="C525" i="7"/>
  <c r="V526" i="7"/>
  <c r="W525" i="7"/>
  <c r="Y525" i="7"/>
  <c r="X526" i="7"/>
  <c r="S525" i="7"/>
  <c r="R526" i="7"/>
  <c r="U525" i="7"/>
  <c r="T526" i="7"/>
  <c r="I525" i="7"/>
  <c r="H526" i="7"/>
  <c r="G525" i="7"/>
  <c r="F526" i="7"/>
  <c r="P526" i="7"/>
  <c r="Q525" i="7"/>
  <c r="E525" i="7"/>
  <c r="D526" i="7"/>
  <c r="Q526" i="7" l="1"/>
  <c r="P527" i="7"/>
  <c r="F527" i="7"/>
  <c r="G526" i="7"/>
  <c r="I526" i="7"/>
  <c r="H527" i="7"/>
  <c r="Y526" i="7"/>
  <c r="X527" i="7"/>
  <c r="V527" i="7"/>
  <c r="W526" i="7"/>
  <c r="C526" i="7"/>
  <c r="B527" i="7"/>
  <c r="D527" i="7"/>
  <c r="E526" i="7"/>
  <c r="M526" i="7"/>
  <c r="L527" i="7"/>
  <c r="T527" i="7"/>
  <c r="U526" i="7"/>
  <c r="O526" i="7"/>
  <c r="N527" i="7"/>
  <c r="R527" i="7"/>
  <c r="S526" i="7"/>
  <c r="J527" i="7"/>
  <c r="K526" i="7"/>
  <c r="J528" i="7" l="1"/>
  <c r="K527" i="7"/>
  <c r="S527" i="7"/>
  <c r="R528" i="7"/>
  <c r="O527" i="7"/>
  <c r="N528" i="7"/>
  <c r="F528" i="7"/>
  <c r="G527" i="7"/>
  <c r="C527" i="7"/>
  <c r="B528" i="7"/>
  <c r="X528" i="7"/>
  <c r="Y527" i="7"/>
  <c r="H528" i="7"/>
  <c r="I527" i="7"/>
  <c r="T528" i="7"/>
  <c r="U527" i="7"/>
  <c r="Q527" i="7"/>
  <c r="P528" i="7"/>
  <c r="V528" i="7"/>
  <c r="W527" i="7"/>
  <c r="M527" i="7"/>
  <c r="L528" i="7"/>
  <c r="E527" i="7"/>
  <c r="D528" i="7"/>
  <c r="L529" i="7" l="1"/>
  <c r="M528" i="7"/>
  <c r="E528" i="7"/>
  <c r="D529" i="7"/>
  <c r="Y528" i="7"/>
  <c r="X529" i="7"/>
  <c r="W528" i="7"/>
  <c r="V529" i="7"/>
  <c r="Q528" i="7"/>
  <c r="P529" i="7"/>
  <c r="T529" i="7"/>
  <c r="U528" i="7"/>
  <c r="C528" i="7"/>
  <c r="B529" i="7"/>
  <c r="G528" i="7"/>
  <c r="F529" i="7"/>
  <c r="N529" i="7"/>
  <c r="O528" i="7"/>
  <c r="R529" i="7"/>
  <c r="S528" i="7"/>
  <c r="H529" i="7"/>
  <c r="I528" i="7"/>
  <c r="K528" i="7"/>
  <c r="J529" i="7"/>
  <c r="K529" i="7" l="1"/>
  <c r="J530" i="7"/>
  <c r="T530" i="7"/>
  <c r="U529" i="7"/>
  <c r="I529" i="7"/>
  <c r="H530" i="7"/>
  <c r="P530" i="7"/>
  <c r="Q529" i="7"/>
  <c r="V530" i="7"/>
  <c r="W529" i="7"/>
  <c r="R530" i="7"/>
  <c r="S529" i="7"/>
  <c r="Y529" i="7"/>
  <c r="X530" i="7"/>
  <c r="N530" i="7"/>
  <c r="O529" i="7"/>
  <c r="F530" i="7"/>
  <c r="G529" i="7"/>
  <c r="D530" i="7"/>
  <c r="E529" i="7"/>
  <c r="B530" i="7"/>
  <c r="C529" i="7"/>
  <c r="M529" i="7"/>
  <c r="L530" i="7"/>
  <c r="L531" i="7" l="1"/>
  <c r="M530" i="7"/>
  <c r="R531" i="7"/>
  <c r="S530" i="7"/>
  <c r="C530" i="7"/>
  <c r="B531" i="7"/>
  <c r="V531" i="7"/>
  <c r="W530" i="7"/>
  <c r="D531" i="7"/>
  <c r="E530" i="7"/>
  <c r="P531" i="7"/>
  <c r="Q530" i="7"/>
  <c r="H531" i="7"/>
  <c r="I530" i="7"/>
  <c r="F531" i="7"/>
  <c r="G530" i="7"/>
  <c r="O530" i="7"/>
  <c r="N531" i="7"/>
  <c r="U530" i="7"/>
  <c r="T531" i="7"/>
  <c r="X531" i="7"/>
  <c r="Y530" i="7"/>
  <c r="J531" i="7"/>
  <c r="K530" i="7"/>
  <c r="P532" i="7" l="1"/>
  <c r="Q531" i="7"/>
  <c r="B532" i="7"/>
  <c r="C531" i="7"/>
  <c r="D532" i="7"/>
  <c r="E531" i="7"/>
  <c r="T532" i="7"/>
  <c r="U531" i="7"/>
  <c r="N532" i="7"/>
  <c r="O531" i="7"/>
  <c r="R532" i="7"/>
  <c r="S531" i="7"/>
  <c r="Y531" i="7"/>
  <c r="X532" i="7"/>
  <c r="G531" i="7"/>
  <c r="F532" i="7"/>
  <c r="K531" i="7"/>
  <c r="J532" i="7"/>
  <c r="W531" i="7"/>
  <c r="V532" i="7"/>
  <c r="I531" i="7"/>
  <c r="H532" i="7"/>
  <c r="L532" i="7"/>
  <c r="M531" i="7"/>
  <c r="D533" i="7" l="1"/>
  <c r="E532" i="7"/>
  <c r="F533" i="7"/>
  <c r="G532" i="7"/>
  <c r="S532" i="7"/>
  <c r="R533" i="7"/>
  <c r="V533" i="7"/>
  <c r="W532" i="7"/>
  <c r="J533" i="7"/>
  <c r="K532" i="7"/>
  <c r="B533" i="7"/>
  <c r="C532" i="7"/>
  <c r="M532" i="7"/>
  <c r="L533" i="7"/>
  <c r="N533" i="7"/>
  <c r="O532" i="7"/>
  <c r="T533" i="7"/>
  <c r="U532" i="7"/>
  <c r="X533" i="7"/>
  <c r="Y532" i="7"/>
  <c r="H533" i="7"/>
  <c r="I532" i="7"/>
  <c r="P533" i="7"/>
  <c r="Q532" i="7"/>
  <c r="B534" i="7" l="1"/>
  <c r="C533" i="7"/>
  <c r="I533" i="7"/>
  <c r="H534" i="7"/>
  <c r="R534" i="7"/>
  <c r="S533" i="7"/>
  <c r="G533" i="7"/>
  <c r="F534" i="7"/>
  <c r="P534" i="7"/>
  <c r="Q533" i="7"/>
  <c r="J534" i="7"/>
  <c r="K533" i="7"/>
  <c r="W533" i="7"/>
  <c r="V534" i="7"/>
  <c r="L534" i="7"/>
  <c r="M533" i="7"/>
  <c r="Y533" i="7"/>
  <c r="X534" i="7"/>
  <c r="U533" i="7"/>
  <c r="T534" i="7"/>
  <c r="N534" i="7"/>
  <c r="O533" i="7"/>
  <c r="E533" i="7"/>
  <c r="D534" i="7"/>
  <c r="K534" i="7" l="1"/>
  <c r="J535" i="7"/>
  <c r="N535" i="7"/>
  <c r="O534" i="7"/>
  <c r="D535" i="7"/>
  <c r="E534" i="7"/>
  <c r="Q534" i="7"/>
  <c r="P535" i="7"/>
  <c r="T535" i="7"/>
  <c r="U534" i="7"/>
  <c r="F535" i="7"/>
  <c r="G534" i="7"/>
  <c r="X535" i="7"/>
  <c r="Y534" i="7"/>
  <c r="R535" i="7"/>
  <c r="S534" i="7"/>
  <c r="H535" i="7"/>
  <c r="I534" i="7"/>
  <c r="L535" i="7"/>
  <c r="M534" i="7"/>
  <c r="V535" i="7"/>
  <c r="W534" i="7"/>
  <c r="B535" i="7"/>
  <c r="C534" i="7"/>
  <c r="B536" i="7" l="1"/>
  <c r="C535" i="7"/>
  <c r="W535" i="7"/>
  <c r="V536" i="7"/>
  <c r="N536" i="7"/>
  <c r="O535" i="7"/>
  <c r="G535" i="7"/>
  <c r="F536" i="7"/>
  <c r="U535" i="7"/>
  <c r="T536" i="7"/>
  <c r="P536" i="7"/>
  <c r="Q535" i="7"/>
  <c r="E535" i="7"/>
  <c r="D536" i="7"/>
  <c r="J536" i="7"/>
  <c r="K535" i="7"/>
  <c r="L536" i="7"/>
  <c r="M535" i="7"/>
  <c r="H536" i="7"/>
  <c r="I535" i="7"/>
  <c r="R536" i="7"/>
  <c r="S535" i="7"/>
  <c r="X536" i="7"/>
  <c r="Y535" i="7"/>
  <c r="L537" i="7" l="1"/>
  <c r="M536" i="7"/>
  <c r="T537" i="7"/>
  <c r="U536" i="7"/>
  <c r="F537" i="7"/>
  <c r="G536" i="7"/>
  <c r="O536" i="7"/>
  <c r="N537" i="7"/>
  <c r="J537" i="7"/>
  <c r="K536" i="7"/>
  <c r="X537" i="7"/>
  <c r="Y536" i="7"/>
  <c r="R537" i="7"/>
  <c r="S536" i="7"/>
  <c r="D537" i="7"/>
  <c r="E536" i="7"/>
  <c r="Q536" i="7"/>
  <c r="P537" i="7"/>
  <c r="H537" i="7"/>
  <c r="I536" i="7"/>
  <c r="V537" i="7"/>
  <c r="W536" i="7"/>
  <c r="B537" i="7"/>
  <c r="C536" i="7"/>
  <c r="X538" i="7" l="1"/>
  <c r="Y537" i="7"/>
  <c r="V538" i="7"/>
  <c r="W537" i="7"/>
  <c r="H538" i="7"/>
  <c r="I537" i="7"/>
  <c r="B538" i="7"/>
  <c r="C537" i="7"/>
  <c r="J538" i="7"/>
  <c r="K537" i="7"/>
  <c r="N538" i="7"/>
  <c r="O537" i="7"/>
  <c r="P538" i="7"/>
  <c r="Q537" i="7"/>
  <c r="G537" i="7"/>
  <c r="F538" i="7"/>
  <c r="E537" i="7"/>
  <c r="D538" i="7"/>
  <c r="U537" i="7"/>
  <c r="T538" i="7"/>
  <c r="R538" i="7"/>
  <c r="S537" i="7"/>
  <c r="L538" i="7"/>
  <c r="M537" i="7"/>
  <c r="J539" i="7" l="1"/>
  <c r="K538" i="7"/>
  <c r="C538" i="7"/>
  <c r="B539" i="7"/>
  <c r="V539" i="7"/>
  <c r="W538" i="7"/>
  <c r="L539" i="7"/>
  <c r="M538" i="7"/>
  <c r="T539" i="7"/>
  <c r="U538" i="7"/>
  <c r="H539" i="7"/>
  <c r="I538" i="7"/>
  <c r="N539" i="7"/>
  <c r="O538" i="7"/>
  <c r="S538" i="7"/>
  <c r="R539" i="7"/>
  <c r="D539" i="7"/>
  <c r="E538" i="7"/>
  <c r="F539" i="7"/>
  <c r="G538" i="7"/>
  <c r="Q538" i="7"/>
  <c r="P539" i="7"/>
  <c r="X539" i="7"/>
  <c r="Y538" i="7"/>
  <c r="H540" i="7" l="1"/>
  <c r="I539" i="7"/>
  <c r="X540" i="7"/>
  <c r="Y539" i="7"/>
  <c r="T540" i="7"/>
  <c r="U539" i="7"/>
  <c r="G539" i="7"/>
  <c r="F540" i="7"/>
  <c r="P540" i="7"/>
  <c r="Q539" i="7"/>
  <c r="M539" i="7"/>
  <c r="L540" i="7"/>
  <c r="D540" i="7"/>
  <c r="E539" i="7"/>
  <c r="V540" i="7"/>
  <c r="W539" i="7"/>
  <c r="R540" i="7"/>
  <c r="S539" i="7"/>
  <c r="B540" i="7"/>
  <c r="C539" i="7"/>
  <c r="N540" i="7"/>
  <c r="O539" i="7"/>
  <c r="J540" i="7"/>
  <c r="K539" i="7"/>
  <c r="L541" i="7" l="1"/>
  <c r="M540" i="7"/>
  <c r="F541" i="7"/>
  <c r="G540" i="7"/>
  <c r="Y540" i="7"/>
  <c r="X541" i="7"/>
  <c r="N541" i="7"/>
  <c r="O540" i="7"/>
  <c r="R541" i="7"/>
  <c r="S540" i="7"/>
  <c r="W540" i="7"/>
  <c r="V541" i="7"/>
  <c r="J541" i="7"/>
  <c r="K540" i="7"/>
  <c r="P541" i="7"/>
  <c r="Q540" i="7"/>
  <c r="C540" i="7"/>
  <c r="B541" i="7"/>
  <c r="T541" i="7"/>
  <c r="U540" i="7"/>
  <c r="E540" i="7"/>
  <c r="D541" i="7"/>
  <c r="H541" i="7"/>
  <c r="I540" i="7"/>
  <c r="V542" i="7" l="1"/>
  <c r="W541" i="7"/>
  <c r="X542" i="7"/>
  <c r="Y541" i="7"/>
  <c r="H542" i="7"/>
  <c r="I541" i="7"/>
  <c r="D542" i="7"/>
  <c r="E541" i="7"/>
  <c r="R542" i="7"/>
  <c r="S541" i="7"/>
  <c r="T542" i="7"/>
  <c r="U541" i="7"/>
  <c r="O541" i="7"/>
  <c r="N542" i="7"/>
  <c r="B542" i="7"/>
  <c r="C541" i="7"/>
  <c r="P542" i="7"/>
  <c r="Q541" i="7"/>
  <c r="F542" i="7"/>
  <c r="G541" i="7"/>
  <c r="J542" i="7"/>
  <c r="K541" i="7"/>
  <c r="M541" i="7"/>
  <c r="L542" i="7"/>
  <c r="R543" i="7" l="1"/>
  <c r="S542" i="7"/>
  <c r="L543" i="7"/>
  <c r="M542" i="7"/>
  <c r="T543" i="7"/>
  <c r="U542" i="7"/>
  <c r="K542" i="7"/>
  <c r="J543" i="7"/>
  <c r="F543" i="7"/>
  <c r="G542" i="7"/>
  <c r="D543" i="7"/>
  <c r="E542" i="7"/>
  <c r="P543" i="7"/>
  <c r="Q542" i="7"/>
  <c r="I542" i="7"/>
  <c r="H543" i="7"/>
  <c r="B543" i="7"/>
  <c r="C542" i="7"/>
  <c r="Y542" i="7"/>
  <c r="X543" i="7"/>
  <c r="N543" i="7"/>
  <c r="O542" i="7"/>
  <c r="V543" i="7"/>
  <c r="W542" i="7"/>
  <c r="D544" i="7" l="1"/>
  <c r="E543" i="7"/>
  <c r="F544" i="7"/>
  <c r="G543" i="7"/>
  <c r="J544" i="7"/>
  <c r="K543" i="7"/>
  <c r="L544" i="7"/>
  <c r="M543" i="7"/>
  <c r="V544" i="7"/>
  <c r="W543" i="7"/>
  <c r="X544" i="7"/>
  <c r="Y543" i="7"/>
  <c r="U543" i="7"/>
  <c r="T544" i="7"/>
  <c r="O543" i="7"/>
  <c r="N544" i="7"/>
  <c r="B544" i="7"/>
  <c r="C543" i="7"/>
  <c r="H544" i="7"/>
  <c r="I543" i="7"/>
  <c r="P544" i="7"/>
  <c r="Q543" i="7"/>
  <c r="R544" i="7"/>
  <c r="S543" i="7"/>
  <c r="R545" i="7" l="1"/>
  <c r="S544" i="7"/>
  <c r="P545" i="7"/>
  <c r="Q544" i="7"/>
  <c r="H545" i="7"/>
  <c r="I544" i="7"/>
  <c r="K544" i="7"/>
  <c r="J545" i="7"/>
  <c r="F545" i="7"/>
  <c r="G544" i="7"/>
  <c r="M544" i="7"/>
  <c r="L545" i="7"/>
  <c r="B545" i="7"/>
  <c r="C544" i="7"/>
  <c r="N545" i="7"/>
  <c r="O544" i="7"/>
  <c r="T545" i="7"/>
  <c r="U544" i="7"/>
  <c r="X545" i="7"/>
  <c r="Y544" i="7"/>
  <c r="V545" i="7"/>
  <c r="W544" i="7"/>
  <c r="D545" i="7"/>
  <c r="E544" i="7"/>
  <c r="L546" i="7" l="1"/>
  <c r="M545" i="7"/>
  <c r="G545" i="7"/>
  <c r="F546" i="7"/>
  <c r="X546" i="7"/>
  <c r="Y545" i="7"/>
  <c r="P546" i="7"/>
  <c r="Q545" i="7"/>
  <c r="H546" i="7"/>
  <c r="I545" i="7"/>
  <c r="D546" i="7"/>
  <c r="E545" i="7"/>
  <c r="W545" i="7"/>
  <c r="V546" i="7"/>
  <c r="J546" i="7"/>
  <c r="K545" i="7"/>
  <c r="U545" i="7"/>
  <c r="T546" i="7"/>
  <c r="N546" i="7"/>
  <c r="O545" i="7"/>
  <c r="B546" i="7"/>
  <c r="C545" i="7"/>
  <c r="R546" i="7"/>
  <c r="S545" i="7"/>
  <c r="R547" i="7" l="1"/>
  <c r="S546" i="7"/>
  <c r="D547" i="7"/>
  <c r="E546" i="7"/>
  <c r="B547" i="7"/>
  <c r="C546" i="7"/>
  <c r="H547" i="7"/>
  <c r="I546" i="7"/>
  <c r="N547" i="7"/>
  <c r="O546" i="7"/>
  <c r="Q546" i="7"/>
  <c r="P547" i="7"/>
  <c r="T547" i="7"/>
  <c r="U546" i="7"/>
  <c r="X547" i="7"/>
  <c r="Y546" i="7"/>
  <c r="F547" i="7"/>
  <c r="G546" i="7"/>
  <c r="K546" i="7"/>
  <c r="J547" i="7"/>
  <c r="V547" i="7"/>
  <c r="W546" i="7"/>
  <c r="L547" i="7"/>
  <c r="M546" i="7"/>
  <c r="B548" i="7" l="1"/>
  <c r="C547" i="7"/>
  <c r="L548" i="7"/>
  <c r="M547" i="7"/>
  <c r="N548" i="7"/>
  <c r="O547" i="7"/>
  <c r="E547" i="7"/>
  <c r="D548" i="7"/>
  <c r="W547" i="7"/>
  <c r="V548" i="7"/>
  <c r="H548" i="7"/>
  <c r="I547" i="7"/>
  <c r="G547" i="7"/>
  <c r="F548" i="7"/>
  <c r="X548" i="7"/>
  <c r="Y547" i="7"/>
  <c r="P548" i="7"/>
  <c r="Q547" i="7"/>
  <c r="J548" i="7"/>
  <c r="K547" i="7"/>
  <c r="U547" i="7"/>
  <c r="T548" i="7"/>
  <c r="R548" i="7"/>
  <c r="S547" i="7"/>
  <c r="H549" i="7" l="1"/>
  <c r="I548" i="7"/>
  <c r="D549" i="7"/>
  <c r="E548" i="7"/>
  <c r="L549" i="7"/>
  <c r="M548" i="7"/>
  <c r="R549" i="7"/>
  <c r="S548" i="7"/>
  <c r="V549" i="7"/>
  <c r="W548" i="7"/>
  <c r="O548" i="7"/>
  <c r="N549" i="7"/>
  <c r="F549" i="7"/>
  <c r="G548" i="7"/>
  <c r="T549" i="7"/>
  <c r="U548" i="7"/>
  <c r="J549" i="7"/>
  <c r="K548" i="7"/>
  <c r="Q548" i="7"/>
  <c r="P549" i="7"/>
  <c r="X549" i="7"/>
  <c r="Y548" i="7"/>
  <c r="B549" i="7"/>
  <c r="C548" i="7"/>
  <c r="B550" i="7" l="1"/>
  <c r="C549" i="7"/>
  <c r="X550" i="7"/>
  <c r="Y549" i="7"/>
  <c r="P550" i="7"/>
  <c r="Q549" i="7"/>
  <c r="E549" i="7"/>
  <c r="D550" i="7"/>
  <c r="N550" i="7"/>
  <c r="O549" i="7"/>
  <c r="L550" i="7"/>
  <c r="M549" i="7"/>
  <c r="U549" i="7"/>
  <c r="T550" i="7"/>
  <c r="V550" i="7"/>
  <c r="W549" i="7"/>
  <c r="R550" i="7"/>
  <c r="S549" i="7"/>
  <c r="J550" i="7"/>
  <c r="K549" i="7"/>
  <c r="G549" i="7"/>
  <c r="F550" i="7"/>
  <c r="H550" i="7"/>
  <c r="I549" i="7"/>
  <c r="L551" i="7" l="1"/>
  <c r="M550" i="7"/>
  <c r="N551" i="7"/>
  <c r="O550" i="7"/>
  <c r="D551" i="7"/>
  <c r="E550" i="7"/>
  <c r="X551" i="7"/>
  <c r="Y550" i="7"/>
  <c r="H551" i="7"/>
  <c r="I550" i="7"/>
  <c r="Q550" i="7"/>
  <c r="P551" i="7"/>
  <c r="T551" i="7"/>
  <c r="U550" i="7"/>
  <c r="F551" i="7"/>
  <c r="G550" i="7"/>
  <c r="J551" i="7"/>
  <c r="K550" i="7"/>
  <c r="S550" i="7"/>
  <c r="R551" i="7"/>
  <c r="V551" i="7"/>
  <c r="W550" i="7"/>
  <c r="C550" i="7"/>
  <c r="B551" i="7"/>
  <c r="B552" i="7" l="1"/>
  <c r="C551" i="7"/>
  <c r="H552" i="7"/>
  <c r="I551" i="7"/>
  <c r="P552" i="7"/>
  <c r="Q551" i="7"/>
  <c r="R552" i="7"/>
  <c r="S551" i="7"/>
  <c r="J552" i="7"/>
  <c r="K551" i="7"/>
  <c r="V552" i="7"/>
  <c r="W551" i="7"/>
  <c r="X552" i="7"/>
  <c r="Y551" i="7"/>
  <c r="D552" i="7"/>
  <c r="E551" i="7"/>
  <c r="G551" i="7"/>
  <c r="F552" i="7"/>
  <c r="N552" i="7"/>
  <c r="O551" i="7"/>
  <c r="T552" i="7"/>
  <c r="U551" i="7"/>
  <c r="M551" i="7"/>
  <c r="L552" i="7"/>
  <c r="W552" i="7" l="1"/>
  <c r="V553" i="7"/>
  <c r="P553" i="7"/>
  <c r="Q552" i="7"/>
  <c r="L553" i="7"/>
  <c r="M552" i="7"/>
  <c r="T553" i="7"/>
  <c r="U552" i="7"/>
  <c r="R553" i="7"/>
  <c r="S552" i="7"/>
  <c r="J553" i="7"/>
  <c r="K552" i="7"/>
  <c r="N553" i="7"/>
  <c r="O552" i="7"/>
  <c r="F553" i="7"/>
  <c r="G552" i="7"/>
  <c r="E552" i="7"/>
  <c r="D553" i="7"/>
  <c r="H553" i="7"/>
  <c r="I552" i="7"/>
  <c r="Y552" i="7"/>
  <c r="X553" i="7"/>
  <c r="C552" i="7"/>
  <c r="B553" i="7"/>
  <c r="B554" i="7" l="1"/>
  <c r="C553" i="7"/>
  <c r="J554" i="7"/>
  <c r="K553" i="7"/>
  <c r="T554" i="7"/>
  <c r="U553" i="7"/>
  <c r="R554" i="7"/>
  <c r="S553" i="7"/>
  <c r="D554" i="7"/>
  <c r="E553" i="7"/>
  <c r="X554" i="7"/>
  <c r="Y553" i="7"/>
  <c r="H554" i="7"/>
  <c r="I553" i="7"/>
  <c r="M553" i="7"/>
  <c r="L554" i="7"/>
  <c r="F554" i="7"/>
  <c r="G553" i="7"/>
  <c r="P554" i="7"/>
  <c r="Q553" i="7"/>
  <c r="V554" i="7"/>
  <c r="W553" i="7"/>
  <c r="O553" i="7"/>
  <c r="N554" i="7"/>
  <c r="N555" i="7" l="1"/>
  <c r="O554" i="7"/>
  <c r="V555" i="7"/>
  <c r="W554" i="7"/>
  <c r="P555" i="7"/>
  <c r="Q554" i="7"/>
  <c r="F555" i="7"/>
  <c r="G554" i="7"/>
  <c r="K554" i="7"/>
  <c r="J555" i="7"/>
  <c r="Y554" i="7"/>
  <c r="X555" i="7"/>
  <c r="R555" i="7"/>
  <c r="S554" i="7"/>
  <c r="T555" i="7"/>
  <c r="U554" i="7"/>
  <c r="D555" i="7"/>
  <c r="E554" i="7"/>
  <c r="L555" i="7"/>
  <c r="M554" i="7"/>
  <c r="I554" i="7"/>
  <c r="H555" i="7"/>
  <c r="B555" i="7"/>
  <c r="C554" i="7"/>
  <c r="X556" i="7" l="1"/>
  <c r="Y555" i="7"/>
  <c r="B556" i="7"/>
  <c r="C555" i="7"/>
  <c r="H556" i="7"/>
  <c r="I555" i="7"/>
  <c r="F556" i="7"/>
  <c r="G555" i="7"/>
  <c r="J556" i="7"/>
  <c r="K555" i="7"/>
  <c r="L556" i="7"/>
  <c r="M555" i="7"/>
  <c r="D556" i="7"/>
  <c r="E555" i="7"/>
  <c r="P556" i="7"/>
  <c r="Q555" i="7"/>
  <c r="U555" i="7"/>
  <c r="T556" i="7"/>
  <c r="V556" i="7"/>
  <c r="W555" i="7"/>
  <c r="R556" i="7"/>
  <c r="S555" i="7"/>
  <c r="O555" i="7"/>
  <c r="N556" i="7"/>
  <c r="M556" i="7" l="1"/>
  <c r="L557" i="7"/>
  <c r="K556" i="7"/>
  <c r="J557" i="7"/>
  <c r="F557" i="7"/>
  <c r="G556" i="7"/>
  <c r="P557" i="7"/>
  <c r="Q556" i="7"/>
  <c r="N557" i="7"/>
  <c r="O556" i="7"/>
  <c r="R557" i="7"/>
  <c r="S556" i="7"/>
  <c r="V557" i="7"/>
  <c r="W556" i="7"/>
  <c r="T557" i="7"/>
  <c r="U556" i="7"/>
  <c r="H557" i="7"/>
  <c r="I556" i="7"/>
  <c r="B557" i="7"/>
  <c r="C556" i="7"/>
  <c r="D557" i="7"/>
  <c r="E556" i="7"/>
  <c r="X557" i="7"/>
  <c r="Y556" i="7"/>
  <c r="R558" i="7" l="1"/>
  <c r="S557" i="7"/>
  <c r="D558" i="7"/>
  <c r="E557" i="7"/>
  <c r="H558" i="7"/>
  <c r="I557" i="7"/>
  <c r="N558" i="7"/>
  <c r="O557" i="7"/>
  <c r="B558" i="7"/>
  <c r="C557" i="7"/>
  <c r="L558" i="7"/>
  <c r="M557" i="7"/>
  <c r="X558" i="7"/>
  <c r="Y557" i="7"/>
  <c r="P558" i="7"/>
  <c r="Q557" i="7"/>
  <c r="G557" i="7"/>
  <c r="F558" i="7"/>
  <c r="J558" i="7"/>
  <c r="K557" i="7"/>
  <c r="U557" i="7"/>
  <c r="T558" i="7"/>
  <c r="W557" i="7"/>
  <c r="V558" i="7"/>
  <c r="B559" i="7" l="1"/>
  <c r="C558" i="7"/>
  <c r="V559" i="7"/>
  <c r="W558" i="7"/>
  <c r="T559" i="7"/>
  <c r="U558" i="7"/>
  <c r="N559" i="7"/>
  <c r="O558" i="7"/>
  <c r="L559" i="7"/>
  <c r="M558" i="7"/>
  <c r="K558" i="7"/>
  <c r="J559" i="7"/>
  <c r="F559" i="7"/>
  <c r="G558" i="7"/>
  <c r="H559" i="7"/>
  <c r="I558" i="7"/>
  <c r="Q558" i="7"/>
  <c r="P559" i="7"/>
  <c r="D559" i="7"/>
  <c r="E558" i="7"/>
  <c r="X559" i="7"/>
  <c r="Y558" i="7"/>
  <c r="R559" i="7"/>
  <c r="S558" i="7"/>
  <c r="X560" i="7" l="1"/>
  <c r="Y559" i="7"/>
  <c r="L560" i="7"/>
  <c r="M559" i="7"/>
  <c r="U559" i="7"/>
  <c r="T560" i="7"/>
  <c r="N560" i="7"/>
  <c r="O559" i="7"/>
  <c r="W559" i="7"/>
  <c r="V560" i="7"/>
  <c r="J560" i="7"/>
  <c r="K559" i="7"/>
  <c r="E559" i="7"/>
  <c r="D560" i="7"/>
  <c r="H560" i="7"/>
  <c r="I559" i="7"/>
  <c r="R560" i="7"/>
  <c r="S559" i="7"/>
  <c r="P560" i="7"/>
  <c r="Q559" i="7"/>
  <c r="G559" i="7"/>
  <c r="F560" i="7"/>
  <c r="B560" i="7"/>
  <c r="C559" i="7"/>
  <c r="J561" i="7" l="1"/>
  <c r="K560" i="7"/>
  <c r="R561" i="7"/>
  <c r="S560" i="7"/>
  <c r="F561" i="7"/>
  <c r="G560" i="7"/>
  <c r="O560" i="7"/>
  <c r="N561" i="7"/>
  <c r="B561" i="7"/>
  <c r="C560" i="7"/>
  <c r="Q560" i="7"/>
  <c r="P561" i="7"/>
  <c r="V561" i="7"/>
  <c r="W560" i="7"/>
  <c r="T561" i="7"/>
  <c r="U560" i="7"/>
  <c r="H561" i="7"/>
  <c r="I560" i="7"/>
  <c r="L561" i="7"/>
  <c r="M560" i="7"/>
  <c r="D561" i="7"/>
  <c r="E560" i="7"/>
  <c r="X561" i="7"/>
  <c r="Y560" i="7"/>
  <c r="X562" i="7" l="1"/>
  <c r="Y561" i="7"/>
  <c r="B562" i="7"/>
  <c r="C561" i="7"/>
  <c r="P562" i="7"/>
  <c r="Q561" i="7"/>
  <c r="E561" i="7"/>
  <c r="D562" i="7"/>
  <c r="N562" i="7"/>
  <c r="O561" i="7"/>
  <c r="L562" i="7"/>
  <c r="M561" i="7"/>
  <c r="H562" i="7"/>
  <c r="I561" i="7"/>
  <c r="F562" i="7"/>
  <c r="G561" i="7"/>
  <c r="T562" i="7"/>
  <c r="U561" i="7"/>
  <c r="R562" i="7"/>
  <c r="S561" i="7"/>
  <c r="V562" i="7"/>
  <c r="W561" i="7"/>
  <c r="J562" i="7"/>
  <c r="K561" i="7"/>
  <c r="N563" i="7" l="1"/>
  <c r="O562" i="7"/>
  <c r="R563" i="7"/>
  <c r="S562" i="7"/>
  <c r="C562" i="7"/>
  <c r="B563" i="7"/>
  <c r="L563" i="7"/>
  <c r="M562" i="7"/>
  <c r="T563" i="7"/>
  <c r="U562" i="7"/>
  <c r="J563" i="7"/>
  <c r="K562" i="7"/>
  <c r="V563" i="7"/>
  <c r="W562" i="7"/>
  <c r="D563" i="7"/>
  <c r="E562" i="7"/>
  <c r="P563" i="7"/>
  <c r="Q562" i="7"/>
  <c r="F563" i="7"/>
  <c r="G562" i="7"/>
  <c r="H563" i="7"/>
  <c r="I562" i="7"/>
  <c r="Y562" i="7"/>
  <c r="X563" i="7"/>
  <c r="X564" i="7" l="1"/>
  <c r="Y563" i="7"/>
  <c r="H564" i="7"/>
  <c r="I563" i="7"/>
  <c r="J564" i="7"/>
  <c r="K563" i="7"/>
  <c r="F564" i="7"/>
  <c r="G563" i="7"/>
  <c r="T564" i="7"/>
  <c r="U563" i="7"/>
  <c r="L564" i="7"/>
  <c r="M563" i="7"/>
  <c r="B564" i="7"/>
  <c r="C563" i="7"/>
  <c r="P564" i="7"/>
  <c r="Q563" i="7"/>
  <c r="D564" i="7"/>
  <c r="E563" i="7"/>
  <c r="R564" i="7"/>
  <c r="S563" i="7"/>
  <c r="V564" i="7"/>
  <c r="W563" i="7"/>
  <c r="N564" i="7"/>
  <c r="O563" i="7"/>
  <c r="N565" i="7" l="1"/>
  <c r="O564" i="7"/>
  <c r="R565" i="7"/>
  <c r="S564" i="7"/>
  <c r="J565" i="7"/>
  <c r="K564" i="7"/>
  <c r="H565" i="7"/>
  <c r="I564" i="7"/>
  <c r="T565" i="7"/>
  <c r="U564" i="7"/>
  <c r="F565" i="7"/>
  <c r="G564" i="7"/>
  <c r="P565" i="7"/>
  <c r="Q564" i="7"/>
  <c r="M564" i="7"/>
  <c r="L565" i="7"/>
  <c r="V565" i="7"/>
  <c r="W564" i="7"/>
  <c r="D565" i="7"/>
  <c r="E564" i="7"/>
  <c r="B565" i="7"/>
  <c r="C564" i="7"/>
  <c r="X565" i="7"/>
  <c r="Y564" i="7"/>
  <c r="X566" i="7" l="1"/>
  <c r="Y565" i="7"/>
  <c r="L566" i="7"/>
  <c r="M565" i="7"/>
  <c r="R566" i="7"/>
  <c r="S565" i="7"/>
  <c r="F566" i="7"/>
  <c r="G565" i="7"/>
  <c r="B566" i="7"/>
  <c r="C565" i="7"/>
  <c r="H566" i="7"/>
  <c r="I565" i="7"/>
  <c r="V566" i="7"/>
  <c r="W565" i="7"/>
  <c r="T566" i="7"/>
  <c r="U565" i="7"/>
  <c r="D566" i="7"/>
  <c r="E565" i="7"/>
  <c r="K565" i="7"/>
  <c r="J566" i="7"/>
  <c r="P566" i="7"/>
  <c r="Q565" i="7"/>
  <c r="N566" i="7"/>
  <c r="O565" i="7"/>
  <c r="H567" i="7" l="1"/>
  <c r="I566" i="7"/>
  <c r="P567" i="7"/>
  <c r="Q566" i="7"/>
  <c r="L567" i="7"/>
  <c r="M566" i="7"/>
  <c r="N567" i="7"/>
  <c r="O566" i="7"/>
  <c r="C566" i="7"/>
  <c r="B567" i="7"/>
  <c r="D567" i="7"/>
  <c r="E566" i="7"/>
  <c r="T567" i="7"/>
  <c r="U566" i="7"/>
  <c r="J567" i="7"/>
  <c r="K566" i="7"/>
  <c r="F567" i="7"/>
  <c r="G566" i="7"/>
  <c r="R567" i="7"/>
  <c r="S566" i="7"/>
  <c r="W566" i="7"/>
  <c r="V567" i="7"/>
  <c r="Y566" i="7"/>
  <c r="X567" i="7"/>
  <c r="V568" i="7" l="1"/>
  <c r="W567" i="7"/>
  <c r="X568" i="7"/>
  <c r="Y567" i="7"/>
  <c r="N568" i="7"/>
  <c r="O567" i="7"/>
  <c r="F568" i="7"/>
  <c r="G567" i="7"/>
  <c r="P568" i="7"/>
  <c r="Q567" i="7"/>
  <c r="D568" i="7"/>
  <c r="E567" i="7"/>
  <c r="R568" i="7"/>
  <c r="S567" i="7"/>
  <c r="J568" i="7"/>
  <c r="K567" i="7"/>
  <c r="B568" i="7"/>
  <c r="C567" i="7"/>
  <c r="L568" i="7"/>
  <c r="M567" i="7"/>
  <c r="U567" i="7"/>
  <c r="T568" i="7"/>
  <c r="H568" i="7"/>
  <c r="I567" i="7"/>
  <c r="H569" i="7" l="1"/>
  <c r="I568" i="7"/>
  <c r="P569" i="7"/>
  <c r="Q568" i="7"/>
  <c r="X569" i="7"/>
  <c r="Y568" i="7"/>
  <c r="T569" i="7"/>
  <c r="U568" i="7"/>
  <c r="F569" i="7"/>
  <c r="G568" i="7"/>
  <c r="N569" i="7"/>
  <c r="O568" i="7"/>
  <c r="J569" i="7"/>
  <c r="K568" i="7"/>
  <c r="D569" i="7"/>
  <c r="E568" i="7"/>
  <c r="M568" i="7"/>
  <c r="L569" i="7"/>
  <c r="B569" i="7"/>
  <c r="C568" i="7"/>
  <c r="R569" i="7"/>
  <c r="S568" i="7"/>
  <c r="V569" i="7"/>
  <c r="W568" i="7"/>
  <c r="N570" i="7" l="1"/>
  <c r="O569" i="7"/>
  <c r="V570" i="7"/>
  <c r="W569" i="7"/>
  <c r="F570" i="7"/>
  <c r="G569" i="7"/>
  <c r="T570" i="7"/>
  <c r="U569" i="7"/>
  <c r="R570" i="7"/>
  <c r="S569" i="7"/>
  <c r="B570" i="7"/>
  <c r="C569" i="7"/>
  <c r="L570" i="7"/>
  <c r="M569" i="7"/>
  <c r="X570" i="7"/>
  <c r="Y569" i="7"/>
  <c r="D570" i="7"/>
  <c r="E569" i="7"/>
  <c r="P570" i="7"/>
  <c r="Q569" i="7"/>
  <c r="J570" i="7"/>
  <c r="K569" i="7"/>
  <c r="I569" i="7"/>
  <c r="H570" i="7"/>
  <c r="B571" i="7" l="1"/>
  <c r="C570" i="7"/>
  <c r="R571" i="7"/>
  <c r="S570" i="7"/>
  <c r="W570" i="7"/>
  <c r="V571" i="7"/>
  <c r="J571" i="7"/>
  <c r="K570" i="7"/>
  <c r="U570" i="7"/>
  <c r="T571" i="7"/>
  <c r="F571" i="7"/>
  <c r="G570" i="7"/>
  <c r="X571" i="7"/>
  <c r="Y570" i="7"/>
  <c r="H571" i="7"/>
  <c r="I570" i="7"/>
  <c r="P571" i="7"/>
  <c r="Q570" i="7"/>
  <c r="E570" i="7"/>
  <c r="D571" i="7"/>
  <c r="L571" i="7"/>
  <c r="M570" i="7"/>
  <c r="N571" i="7"/>
  <c r="O570" i="7"/>
  <c r="D572" i="7" l="1"/>
  <c r="E571" i="7"/>
  <c r="N572" i="7"/>
  <c r="O571" i="7"/>
  <c r="J572" i="7"/>
  <c r="K571" i="7"/>
  <c r="H572" i="7"/>
  <c r="I571" i="7"/>
  <c r="S571" i="7"/>
  <c r="R572" i="7"/>
  <c r="L572" i="7"/>
  <c r="M571" i="7"/>
  <c r="Q571" i="7"/>
  <c r="P572" i="7"/>
  <c r="F572" i="7"/>
  <c r="G571" i="7"/>
  <c r="T572" i="7"/>
  <c r="U571" i="7"/>
  <c r="V572" i="7"/>
  <c r="W571" i="7"/>
  <c r="X572" i="7"/>
  <c r="Y571" i="7"/>
  <c r="B572" i="7"/>
  <c r="C571" i="7"/>
  <c r="B573" i="7" l="1"/>
  <c r="C572" i="7"/>
  <c r="L573" i="7"/>
  <c r="M572" i="7"/>
  <c r="R573" i="7"/>
  <c r="S572" i="7"/>
  <c r="X573" i="7"/>
  <c r="Y572" i="7"/>
  <c r="V573" i="7"/>
  <c r="W572" i="7"/>
  <c r="I572" i="7"/>
  <c r="H573" i="7"/>
  <c r="T573" i="7"/>
  <c r="U572" i="7"/>
  <c r="J573" i="7"/>
  <c r="K572" i="7"/>
  <c r="F573" i="7"/>
  <c r="G572" i="7"/>
  <c r="O572" i="7"/>
  <c r="N573" i="7"/>
  <c r="P573" i="7"/>
  <c r="Q572" i="7"/>
  <c r="D573" i="7"/>
  <c r="E572" i="7"/>
  <c r="H574" i="7" l="1"/>
  <c r="I573" i="7"/>
  <c r="V574" i="7"/>
  <c r="W573" i="7"/>
  <c r="E573" i="7"/>
  <c r="D574" i="7"/>
  <c r="P574" i="7"/>
  <c r="Q573" i="7"/>
  <c r="N574" i="7"/>
  <c r="O573" i="7"/>
  <c r="X574" i="7"/>
  <c r="Y573" i="7"/>
  <c r="F574" i="7"/>
  <c r="G573" i="7"/>
  <c r="R574" i="7"/>
  <c r="S573" i="7"/>
  <c r="J574" i="7"/>
  <c r="K573" i="7"/>
  <c r="L574" i="7"/>
  <c r="M573" i="7"/>
  <c r="T574" i="7"/>
  <c r="U573" i="7"/>
  <c r="B574" i="7"/>
  <c r="C573" i="7"/>
  <c r="N575" i="7" l="1"/>
  <c r="O574" i="7"/>
  <c r="Y574" i="7"/>
  <c r="X575" i="7"/>
  <c r="C574" i="7"/>
  <c r="B575" i="7"/>
  <c r="T575" i="7"/>
  <c r="U574" i="7"/>
  <c r="L575" i="7"/>
  <c r="M574" i="7"/>
  <c r="P575" i="7"/>
  <c r="Q574" i="7"/>
  <c r="D575" i="7"/>
  <c r="E574" i="7"/>
  <c r="J575" i="7"/>
  <c r="K574" i="7"/>
  <c r="R575" i="7"/>
  <c r="S574" i="7"/>
  <c r="V575" i="7"/>
  <c r="W574" i="7"/>
  <c r="F575" i="7"/>
  <c r="G574" i="7"/>
  <c r="H575" i="7"/>
  <c r="I574" i="7"/>
  <c r="H576" i="7" l="1"/>
  <c r="I575" i="7"/>
  <c r="B576" i="7"/>
  <c r="C575" i="7"/>
  <c r="L576" i="7"/>
  <c r="M575" i="7"/>
  <c r="T576" i="7"/>
  <c r="U575" i="7"/>
  <c r="R576" i="7"/>
  <c r="S575" i="7"/>
  <c r="J576" i="7"/>
  <c r="K575" i="7"/>
  <c r="P576" i="7"/>
  <c r="Q575" i="7"/>
  <c r="F576" i="7"/>
  <c r="G575" i="7"/>
  <c r="V576" i="7"/>
  <c r="W575" i="7"/>
  <c r="X576" i="7"/>
  <c r="Y575" i="7"/>
  <c r="D576" i="7"/>
  <c r="E575" i="7"/>
  <c r="N576" i="7"/>
  <c r="O575" i="7"/>
  <c r="K576" i="7" l="1"/>
  <c r="J577" i="7"/>
  <c r="D577" i="7"/>
  <c r="E576" i="7"/>
  <c r="Y576" i="7"/>
  <c r="X577" i="7"/>
  <c r="W576" i="7"/>
  <c r="V577" i="7"/>
  <c r="N577" i="7"/>
  <c r="O576" i="7"/>
  <c r="R577" i="7"/>
  <c r="S576" i="7"/>
  <c r="T577" i="7"/>
  <c r="U576" i="7"/>
  <c r="M576" i="7"/>
  <c r="L577" i="7"/>
  <c r="F577" i="7"/>
  <c r="G576" i="7"/>
  <c r="B577" i="7"/>
  <c r="C576" i="7"/>
  <c r="P577" i="7"/>
  <c r="Q576" i="7"/>
  <c r="H577" i="7"/>
  <c r="I576" i="7"/>
  <c r="P578" i="7" l="1"/>
  <c r="Q577" i="7"/>
  <c r="H578" i="7"/>
  <c r="I577" i="7"/>
  <c r="B578" i="7"/>
  <c r="C577" i="7"/>
  <c r="R578" i="7"/>
  <c r="S577" i="7"/>
  <c r="N578" i="7"/>
  <c r="O577" i="7"/>
  <c r="V578" i="7"/>
  <c r="W577" i="7"/>
  <c r="Y577" i="7"/>
  <c r="X578" i="7"/>
  <c r="F578" i="7"/>
  <c r="G577" i="7"/>
  <c r="M577" i="7"/>
  <c r="L578" i="7"/>
  <c r="D578" i="7"/>
  <c r="E577" i="7"/>
  <c r="K577" i="7"/>
  <c r="J578" i="7"/>
  <c r="T578" i="7"/>
  <c r="U577" i="7"/>
  <c r="K578" i="7" l="1"/>
  <c r="J579" i="7"/>
  <c r="U578" i="7"/>
  <c r="T579" i="7"/>
  <c r="M578" i="7"/>
  <c r="L579" i="7"/>
  <c r="V579" i="7"/>
  <c r="W578" i="7"/>
  <c r="N579" i="7"/>
  <c r="O578" i="7"/>
  <c r="D579" i="7"/>
  <c r="E578" i="7"/>
  <c r="R579" i="7"/>
  <c r="S578" i="7"/>
  <c r="B579" i="7"/>
  <c r="C578" i="7"/>
  <c r="F579" i="7"/>
  <c r="G578" i="7"/>
  <c r="I578" i="7"/>
  <c r="H579" i="7"/>
  <c r="Y578" i="7"/>
  <c r="X579" i="7"/>
  <c r="P579" i="7"/>
  <c r="Q578" i="7"/>
  <c r="L580" i="7" l="1"/>
  <c r="M579" i="7"/>
  <c r="N580" i="7"/>
  <c r="O579" i="7"/>
  <c r="F580" i="7"/>
  <c r="G579" i="7"/>
  <c r="X580" i="7"/>
  <c r="Y579" i="7"/>
  <c r="P580" i="7"/>
  <c r="Q579" i="7"/>
  <c r="I579" i="7"/>
  <c r="H580" i="7"/>
  <c r="B580" i="7"/>
  <c r="C579" i="7"/>
  <c r="K579" i="7"/>
  <c r="J580" i="7"/>
  <c r="D580" i="7"/>
  <c r="E579" i="7"/>
  <c r="V580" i="7"/>
  <c r="W579" i="7"/>
  <c r="U579" i="7"/>
  <c r="T580" i="7"/>
  <c r="R580" i="7"/>
  <c r="S579" i="7"/>
  <c r="I580" i="7" l="1"/>
  <c r="H581" i="7"/>
  <c r="S580" i="7"/>
  <c r="R581" i="7"/>
  <c r="U580" i="7"/>
  <c r="T581" i="7"/>
  <c r="P581" i="7"/>
  <c r="Q580" i="7"/>
  <c r="V581" i="7"/>
  <c r="W580" i="7"/>
  <c r="X581" i="7"/>
  <c r="Y580" i="7"/>
  <c r="D581" i="7"/>
  <c r="E580" i="7"/>
  <c r="G580" i="7"/>
  <c r="F581" i="7"/>
  <c r="K580" i="7"/>
  <c r="J581" i="7"/>
  <c r="N581" i="7"/>
  <c r="O580" i="7"/>
  <c r="B581" i="7"/>
  <c r="C580" i="7"/>
  <c r="L581" i="7"/>
  <c r="M580" i="7"/>
  <c r="X582" i="7" l="1"/>
  <c r="Y581" i="7"/>
  <c r="V582" i="7"/>
  <c r="W581" i="7"/>
  <c r="L582" i="7"/>
  <c r="M581" i="7"/>
  <c r="B582" i="7"/>
  <c r="C581" i="7"/>
  <c r="N582" i="7"/>
  <c r="O581" i="7"/>
  <c r="P582" i="7"/>
  <c r="Q581" i="7"/>
  <c r="J582" i="7"/>
  <c r="K581" i="7"/>
  <c r="U581" i="7"/>
  <c r="T582" i="7"/>
  <c r="G581" i="7"/>
  <c r="F582" i="7"/>
  <c r="S581" i="7"/>
  <c r="R582" i="7"/>
  <c r="I581" i="7"/>
  <c r="H582" i="7"/>
  <c r="D582" i="7"/>
  <c r="E581" i="7"/>
  <c r="I582" i="7" l="1"/>
  <c r="H583" i="7"/>
  <c r="G582" i="7"/>
  <c r="F583" i="7"/>
  <c r="V583" i="7"/>
  <c r="W582" i="7"/>
  <c r="Q582" i="7"/>
  <c r="P583" i="7"/>
  <c r="N583" i="7"/>
  <c r="O582" i="7"/>
  <c r="B583" i="7"/>
  <c r="C582" i="7"/>
  <c r="U582" i="7"/>
  <c r="T583" i="7"/>
  <c r="E582" i="7"/>
  <c r="D583" i="7"/>
  <c r="S582" i="7"/>
  <c r="R583" i="7"/>
  <c r="L583" i="7"/>
  <c r="M582" i="7"/>
  <c r="J583" i="7"/>
  <c r="K582" i="7"/>
  <c r="X583" i="7"/>
  <c r="Y582" i="7"/>
  <c r="B584" i="7" l="1"/>
  <c r="C583" i="7"/>
  <c r="N584" i="7"/>
  <c r="O583" i="7"/>
  <c r="Q583" i="7"/>
  <c r="P584" i="7"/>
  <c r="G583" i="7"/>
  <c r="F584" i="7"/>
  <c r="T584" i="7"/>
  <c r="U583" i="7"/>
  <c r="H584" i="7"/>
  <c r="I583" i="7"/>
  <c r="X584" i="7"/>
  <c r="Y583" i="7"/>
  <c r="J584" i="7"/>
  <c r="K583" i="7"/>
  <c r="L584" i="7"/>
  <c r="M583" i="7"/>
  <c r="S583" i="7"/>
  <c r="R584" i="7"/>
  <c r="V584" i="7"/>
  <c r="W583" i="7"/>
  <c r="E583" i="7"/>
  <c r="D584" i="7"/>
  <c r="T585" i="7" l="1"/>
  <c r="U584" i="7"/>
  <c r="O584" i="7"/>
  <c r="N585" i="7"/>
  <c r="H585" i="7"/>
  <c r="I584" i="7"/>
  <c r="S584" i="7"/>
  <c r="R585" i="7"/>
  <c r="Q584" i="7"/>
  <c r="P585" i="7"/>
  <c r="E584" i="7"/>
  <c r="D585" i="7"/>
  <c r="V585" i="7"/>
  <c r="W584" i="7"/>
  <c r="G584" i="7"/>
  <c r="F585" i="7"/>
  <c r="L585" i="7"/>
  <c r="M584" i="7"/>
  <c r="J585" i="7"/>
  <c r="K584" i="7"/>
  <c r="X585" i="7"/>
  <c r="Y584" i="7"/>
  <c r="C584" i="7"/>
  <c r="B585" i="7"/>
  <c r="Q585" i="7" l="1"/>
  <c r="P586" i="7"/>
  <c r="L586" i="7"/>
  <c r="M585" i="7"/>
  <c r="C585" i="7"/>
  <c r="B586" i="7"/>
  <c r="R586" i="7"/>
  <c r="S585" i="7"/>
  <c r="O585" i="7"/>
  <c r="N586" i="7"/>
  <c r="D586" i="7"/>
  <c r="E585" i="7"/>
  <c r="X586" i="7"/>
  <c r="Y585" i="7"/>
  <c r="J586" i="7"/>
  <c r="K585" i="7"/>
  <c r="H586" i="7"/>
  <c r="I585" i="7"/>
  <c r="F586" i="7"/>
  <c r="G585" i="7"/>
  <c r="V586" i="7"/>
  <c r="W585" i="7"/>
  <c r="T586" i="7"/>
  <c r="U585" i="7"/>
  <c r="D587" i="7" l="1"/>
  <c r="E586" i="7"/>
  <c r="F587" i="7"/>
  <c r="G586" i="7"/>
  <c r="L587" i="7"/>
  <c r="M586" i="7"/>
  <c r="T587" i="7"/>
  <c r="U586" i="7"/>
  <c r="O586" i="7"/>
  <c r="N587" i="7"/>
  <c r="R587" i="7"/>
  <c r="S586" i="7"/>
  <c r="C586" i="7"/>
  <c r="B587" i="7"/>
  <c r="Q586" i="7"/>
  <c r="P587" i="7"/>
  <c r="V587" i="7"/>
  <c r="W586" i="7"/>
  <c r="H587" i="7"/>
  <c r="I586" i="7"/>
  <c r="J587" i="7"/>
  <c r="K586" i="7"/>
  <c r="Y586" i="7"/>
  <c r="X587" i="7"/>
  <c r="O587" i="7" l="1"/>
  <c r="N588" i="7"/>
  <c r="T588" i="7"/>
  <c r="U587" i="7"/>
  <c r="F588" i="7"/>
  <c r="G587" i="7"/>
  <c r="L588" i="7"/>
  <c r="M587" i="7"/>
  <c r="Y587" i="7"/>
  <c r="X588" i="7"/>
  <c r="R588" i="7"/>
  <c r="S587" i="7"/>
  <c r="J588" i="7"/>
  <c r="K587" i="7"/>
  <c r="H588" i="7"/>
  <c r="I587" i="7"/>
  <c r="V588" i="7"/>
  <c r="W587" i="7"/>
  <c r="P588" i="7"/>
  <c r="Q587" i="7"/>
  <c r="C587" i="7"/>
  <c r="B588" i="7"/>
  <c r="D588" i="7"/>
  <c r="E587" i="7"/>
  <c r="R589" i="7" l="1"/>
  <c r="S588" i="7"/>
  <c r="X589" i="7"/>
  <c r="Y588" i="7"/>
  <c r="D589" i="7"/>
  <c r="E588" i="7"/>
  <c r="C588" i="7"/>
  <c r="B589" i="7"/>
  <c r="P589" i="7"/>
  <c r="Q588" i="7"/>
  <c r="L589" i="7"/>
  <c r="M588" i="7"/>
  <c r="V589" i="7"/>
  <c r="W588" i="7"/>
  <c r="F589" i="7"/>
  <c r="G588" i="7"/>
  <c r="H589" i="7"/>
  <c r="I588" i="7"/>
  <c r="T589" i="7"/>
  <c r="U588" i="7"/>
  <c r="N589" i="7"/>
  <c r="O588" i="7"/>
  <c r="K588" i="7"/>
  <c r="J589" i="7"/>
  <c r="M589" i="7" l="1"/>
  <c r="L590" i="7"/>
  <c r="J590" i="7"/>
  <c r="K589" i="7"/>
  <c r="N590" i="7"/>
  <c r="O589" i="7"/>
  <c r="P590" i="7"/>
  <c r="Q589" i="7"/>
  <c r="B590" i="7"/>
  <c r="C589" i="7"/>
  <c r="T590" i="7"/>
  <c r="U589" i="7"/>
  <c r="H590" i="7"/>
  <c r="I589" i="7"/>
  <c r="D590" i="7"/>
  <c r="E589" i="7"/>
  <c r="F590" i="7"/>
  <c r="G589" i="7"/>
  <c r="X590" i="7"/>
  <c r="Y589" i="7"/>
  <c r="V590" i="7"/>
  <c r="W589" i="7"/>
  <c r="R590" i="7"/>
  <c r="S589" i="7"/>
  <c r="T591" i="7" l="1"/>
  <c r="U590" i="7"/>
  <c r="B591" i="7"/>
  <c r="C590" i="7"/>
  <c r="J591" i="7"/>
  <c r="K590" i="7"/>
  <c r="R591" i="7"/>
  <c r="S590" i="7"/>
  <c r="V591" i="7"/>
  <c r="W590" i="7"/>
  <c r="X591" i="7"/>
  <c r="Y590" i="7"/>
  <c r="N591" i="7"/>
  <c r="O590" i="7"/>
  <c r="D591" i="7"/>
  <c r="E590" i="7"/>
  <c r="L591" i="7"/>
  <c r="M590" i="7"/>
  <c r="P591" i="7"/>
  <c r="Q590" i="7"/>
  <c r="F591" i="7"/>
  <c r="G590" i="7"/>
  <c r="H591" i="7"/>
  <c r="I590" i="7"/>
  <c r="P592" i="7" l="1"/>
  <c r="Q591" i="7"/>
  <c r="B592" i="7"/>
  <c r="C591" i="7"/>
  <c r="H592" i="7"/>
  <c r="I591" i="7"/>
  <c r="F592" i="7"/>
  <c r="G591" i="7"/>
  <c r="L592" i="7"/>
  <c r="M591" i="7"/>
  <c r="D592" i="7"/>
  <c r="E591" i="7"/>
  <c r="X592" i="7"/>
  <c r="Y591" i="7"/>
  <c r="V592" i="7"/>
  <c r="W591" i="7"/>
  <c r="R592" i="7"/>
  <c r="S591" i="7"/>
  <c r="J592" i="7"/>
  <c r="K591" i="7"/>
  <c r="N592" i="7"/>
  <c r="O591" i="7"/>
  <c r="T592" i="7"/>
  <c r="U591" i="7"/>
  <c r="T593" i="7" l="1"/>
  <c r="U592" i="7"/>
  <c r="N593" i="7"/>
  <c r="O592" i="7"/>
  <c r="V593" i="7"/>
  <c r="W592" i="7"/>
  <c r="L593" i="7"/>
  <c r="M592" i="7"/>
  <c r="F593" i="7"/>
  <c r="G592" i="7"/>
  <c r="R593" i="7"/>
  <c r="S592" i="7"/>
  <c r="D593" i="7"/>
  <c r="E592" i="7"/>
  <c r="J593" i="7"/>
  <c r="K592" i="7"/>
  <c r="H593" i="7"/>
  <c r="I592" i="7"/>
  <c r="B593" i="7"/>
  <c r="C592" i="7"/>
  <c r="X593" i="7"/>
  <c r="Y592" i="7"/>
  <c r="P593" i="7"/>
  <c r="Q592" i="7"/>
  <c r="R594" i="7" l="1"/>
  <c r="S593" i="7"/>
  <c r="X594" i="7"/>
  <c r="Y593" i="7"/>
  <c r="B594" i="7"/>
  <c r="C593" i="7"/>
  <c r="N594" i="7"/>
  <c r="O593" i="7"/>
  <c r="P594" i="7"/>
  <c r="Q593" i="7"/>
  <c r="F594" i="7"/>
  <c r="G593" i="7"/>
  <c r="V594" i="7"/>
  <c r="W593" i="7"/>
  <c r="L594" i="7"/>
  <c r="M593" i="7"/>
  <c r="H594" i="7"/>
  <c r="I593" i="7"/>
  <c r="J594" i="7"/>
  <c r="K593" i="7"/>
  <c r="D594" i="7"/>
  <c r="E593" i="7"/>
  <c r="T594" i="7"/>
  <c r="U593" i="7"/>
  <c r="F595" i="7" l="1"/>
  <c r="G594" i="7"/>
  <c r="D595" i="7"/>
  <c r="E594" i="7"/>
  <c r="J595" i="7"/>
  <c r="K594" i="7"/>
  <c r="T595" i="7"/>
  <c r="U594" i="7"/>
  <c r="P595" i="7"/>
  <c r="Q594" i="7"/>
  <c r="N595" i="7"/>
  <c r="O594" i="7"/>
  <c r="H595" i="7"/>
  <c r="I594" i="7"/>
  <c r="B595" i="7"/>
  <c r="C594" i="7"/>
  <c r="L595" i="7"/>
  <c r="M594" i="7"/>
  <c r="X595" i="7"/>
  <c r="Y594" i="7"/>
  <c r="V595" i="7"/>
  <c r="W594" i="7"/>
  <c r="R595" i="7"/>
  <c r="S594" i="7"/>
  <c r="P596" i="7" l="1"/>
  <c r="Q595" i="7"/>
  <c r="L596" i="7"/>
  <c r="M595" i="7"/>
  <c r="D596" i="7"/>
  <c r="E595" i="7"/>
  <c r="N596" i="7"/>
  <c r="O595" i="7"/>
  <c r="V596" i="7"/>
  <c r="W595" i="7"/>
  <c r="X596" i="7"/>
  <c r="Y595" i="7"/>
  <c r="J596" i="7"/>
  <c r="K595" i="7"/>
  <c r="R596" i="7"/>
  <c r="S595" i="7"/>
  <c r="T596" i="7"/>
  <c r="U595" i="7"/>
  <c r="B596" i="7"/>
  <c r="C595" i="7"/>
  <c r="H596" i="7"/>
  <c r="I595" i="7"/>
  <c r="F596" i="7"/>
  <c r="G595" i="7"/>
  <c r="V597" i="7" l="1"/>
  <c r="W596" i="7"/>
  <c r="X597" i="7"/>
  <c r="Y596" i="7"/>
  <c r="B597" i="7"/>
  <c r="C596" i="7"/>
  <c r="D597" i="7"/>
  <c r="E596" i="7"/>
  <c r="R597" i="7"/>
  <c r="S596" i="7"/>
  <c r="F597" i="7"/>
  <c r="G596" i="7"/>
  <c r="H597" i="7"/>
  <c r="I596" i="7"/>
  <c r="N597" i="7"/>
  <c r="O596" i="7"/>
  <c r="T597" i="7"/>
  <c r="U596" i="7"/>
  <c r="L597" i="7"/>
  <c r="M596" i="7"/>
  <c r="J597" i="7"/>
  <c r="K596" i="7"/>
  <c r="P597" i="7"/>
  <c r="Q596" i="7"/>
  <c r="F598" i="7" l="1"/>
  <c r="G597" i="7"/>
  <c r="J598" i="7"/>
  <c r="K597" i="7"/>
  <c r="D598" i="7"/>
  <c r="E597" i="7"/>
  <c r="T598" i="7"/>
  <c r="U597" i="7"/>
  <c r="N598" i="7"/>
  <c r="O597" i="7"/>
  <c r="P598" i="7"/>
  <c r="Q597" i="7"/>
  <c r="R598" i="7"/>
  <c r="S597" i="7"/>
  <c r="L598" i="7"/>
  <c r="M597" i="7"/>
  <c r="B598" i="7"/>
  <c r="C597" i="7"/>
  <c r="X598" i="7"/>
  <c r="Y597" i="7"/>
  <c r="H598" i="7"/>
  <c r="I597" i="7"/>
  <c r="V598" i="7"/>
  <c r="W597" i="7"/>
  <c r="P599" i="7" l="1"/>
  <c r="Q598" i="7"/>
  <c r="N599" i="7"/>
  <c r="O598" i="7"/>
  <c r="V599" i="7"/>
  <c r="W598" i="7"/>
  <c r="H599" i="7"/>
  <c r="I598" i="7"/>
  <c r="X599" i="7"/>
  <c r="Y598" i="7"/>
  <c r="T599" i="7"/>
  <c r="U598" i="7"/>
  <c r="B599" i="7"/>
  <c r="C598" i="7"/>
  <c r="D599" i="7"/>
  <c r="E598" i="7"/>
  <c r="L599" i="7"/>
  <c r="M598" i="7"/>
  <c r="J599" i="7"/>
  <c r="K598" i="7"/>
  <c r="R599" i="7"/>
  <c r="S598" i="7"/>
  <c r="F599" i="7"/>
  <c r="G598" i="7"/>
  <c r="F600" i="7" l="1"/>
  <c r="G599" i="7"/>
  <c r="X600" i="7"/>
  <c r="Y599" i="7"/>
  <c r="V600" i="7"/>
  <c r="W599" i="7"/>
  <c r="J600" i="7"/>
  <c r="K599" i="7"/>
  <c r="T600" i="7"/>
  <c r="U599" i="7"/>
  <c r="R600" i="7"/>
  <c r="S599" i="7"/>
  <c r="L600" i="7"/>
  <c r="M599" i="7"/>
  <c r="D600" i="7"/>
  <c r="E599" i="7"/>
  <c r="H600" i="7"/>
  <c r="I599" i="7"/>
  <c r="N600" i="7"/>
  <c r="O599" i="7"/>
  <c r="B600" i="7"/>
  <c r="C599" i="7"/>
  <c r="P600" i="7"/>
  <c r="Q599" i="7"/>
  <c r="R601" i="7" l="1"/>
  <c r="S600" i="7"/>
  <c r="T601" i="7"/>
  <c r="U600" i="7"/>
  <c r="P601" i="7"/>
  <c r="Q600" i="7"/>
  <c r="B601" i="7"/>
  <c r="C600" i="7"/>
  <c r="N601" i="7"/>
  <c r="O600" i="7"/>
  <c r="J601" i="7"/>
  <c r="K600" i="7"/>
  <c r="H601" i="7"/>
  <c r="I600" i="7"/>
  <c r="V601" i="7"/>
  <c r="W600" i="7"/>
  <c r="D601" i="7"/>
  <c r="E600" i="7"/>
  <c r="X601" i="7"/>
  <c r="Y600" i="7"/>
  <c r="L601" i="7"/>
  <c r="M600" i="7"/>
  <c r="F601" i="7"/>
  <c r="G600" i="7"/>
  <c r="F602" i="7" l="1"/>
  <c r="G601" i="7"/>
  <c r="J602" i="7"/>
  <c r="K601" i="7"/>
  <c r="L602" i="7"/>
  <c r="M601" i="7"/>
  <c r="N602" i="7"/>
  <c r="O601" i="7"/>
  <c r="X602" i="7"/>
  <c r="Y601" i="7"/>
  <c r="B602" i="7"/>
  <c r="C601" i="7"/>
  <c r="D602" i="7"/>
  <c r="E601" i="7"/>
  <c r="P602" i="7"/>
  <c r="Q601" i="7"/>
  <c r="V602" i="7"/>
  <c r="W601" i="7"/>
  <c r="T602" i="7"/>
  <c r="U601" i="7"/>
  <c r="H602" i="7"/>
  <c r="I601" i="7"/>
  <c r="R602" i="7"/>
  <c r="S601" i="7"/>
  <c r="R603" i="7" l="1"/>
  <c r="S602" i="7"/>
  <c r="B603" i="7"/>
  <c r="C602" i="7"/>
  <c r="H603" i="7"/>
  <c r="I602" i="7"/>
  <c r="X603" i="7"/>
  <c r="Y602" i="7"/>
  <c r="T603" i="7"/>
  <c r="U602" i="7"/>
  <c r="N603" i="7"/>
  <c r="O602" i="7"/>
  <c r="V603" i="7"/>
  <c r="W602" i="7"/>
  <c r="L603" i="7"/>
  <c r="M602" i="7"/>
  <c r="P603" i="7"/>
  <c r="Q602" i="7"/>
  <c r="J603" i="7"/>
  <c r="K602" i="7"/>
  <c r="D603" i="7"/>
  <c r="E602" i="7"/>
  <c r="F603" i="7"/>
  <c r="G602" i="7"/>
  <c r="F604" i="7" l="1"/>
  <c r="G603" i="7"/>
  <c r="T604" i="7"/>
  <c r="U603" i="7"/>
  <c r="N604" i="7"/>
  <c r="O603" i="7"/>
  <c r="D604" i="7"/>
  <c r="E603" i="7"/>
  <c r="J604" i="7"/>
  <c r="K603" i="7"/>
  <c r="X604" i="7"/>
  <c r="Y603" i="7"/>
  <c r="P604" i="7"/>
  <c r="Q603" i="7"/>
  <c r="H604" i="7"/>
  <c r="I603" i="7"/>
  <c r="L604" i="7"/>
  <c r="M603" i="7"/>
  <c r="B604" i="7"/>
  <c r="C603" i="7"/>
  <c r="V604" i="7"/>
  <c r="W603" i="7"/>
  <c r="R604" i="7"/>
  <c r="S603" i="7"/>
  <c r="R605" i="7" l="1"/>
  <c r="S604" i="7"/>
  <c r="V605" i="7"/>
  <c r="W604" i="7"/>
  <c r="X605" i="7"/>
  <c r="Y604" i="7"/>
  <c r="J605" i="7"/>
  <c r="K604" i="7"/>
  <c r="B605" i="7"/>
  <c r="C604" i="7"/>
  <c r="D605" i="7"/>
  <c r="E604" i="7"/>
  <c r="L605" i="7"/>
  <c r="M604" i="7"/>
  <c r="N605" i="7"/>
  <c r="O604" i="7"/>
  <c r="H605" i="7"/>
  <c r="I604" i="7"/>
  <c r="T605" i="7"/>
  <c r="U604" i="7"/>
  <c r="P605" i="7"/>
  <c r="Q604" i="7"/>
  <c r="F605" i="7"/>
  <c r="G604" i="7"/>
  <c r="F606" i="7" l="1"/>
  <c r="G605" i="7"/>
  <c r="D606" i="7"/>
  <c r="E605" i="7"/>
  <c r="P606" i="7"/>
  <c r="Q605" i="7"/>
  <c r="B606" i="7"/>
  <c r="C605" i="7"/>
  <c r="T606" i="7"/>
  <c r="U605" i="7"/>
  <c r="J606" i="7"/>
  <c r="K605" i="7"/>
  <c r="H606" i="7"/>
  <c r="I605" i="7"/>
  <c r="X606" i="7"/>
  <c r="Y605" i="7"/>
  <c r="N606" i="7"/>
  <c r="O605" i="7"/>
  <c r="V606" i="7"/>
  <c r="W605" i="7"/>
  <c r="L606" i="7"/>
  <c r="M605" i="7"/>
  <c r="R606" i="7"/>
  <c r="S605" i="7"/>
  <c r="R607" i="7" l="1"/>
  <c r="S606" i="7"/>
  <c r="T607" i="7"/>
  <c r="U606" i="7"/>
  <c r="V607" i="7"/>
  <c r="W606" i="7"/>
  <c r="N607" i="7"/>
  <c r="O606" i="7"/>
  <c r="X607" i="7"/>
  <c r="Y606" i="7"/>
  <c r="J607" i="7"/>
  <c r="K606" i="7"/>
  <c r="B607" i="7"/>
  <c r="C606" i="7"/>
  <c r="P607" i="7"/>
  <c r="Q606" i="7"/>
  <c r="D607" i="7"/>
  <c r="E606" i="7"/>
  <c r="L607" i="7"/>
  <c r="M606" i="7"/>
  <c r="H607" i="7"/>
  <c r="I606" i="7"/>
  <c r="F607" i="7"/>
  <c r="G606" i="7"/>
  <c r="J608" i="7" l="1"/>
  <c r="K607" i="7"/>
  <c r="F608" i="7"/>
  <c r="G607" i="7"/>
  <c r="H608" i="7"/>
  <c r="I607" i="7"/>
  <c r="X608" i="7"/>
  <c r="Y607" i="7"/>
  <c r="L608" i="7"/>
  <c r="M607" i="7"/>
  <c r="N608" i="7"/>
  <c r="O607" i="7"/>
  <c r="D608" i="7"/>
  <c r="E607" i="7"/>
  <c r="W607" i="7"/>
  <c r="V608" i="7"/>
  <c r="Q607" i="7"/>
  <c r="P608" i="7"/>
  <c r="U607" i="7"/>
  <c r="T608" i="7"/>
  <c r="B608" i="7"/>
  <c r="C607" i="7"/>
  <c r="S607" i="7"/>
  <c r="R608" i="7"/>
  <c r="N609" i="7" l="1"/>
  <c r="O608" i="7"/>
  <c r="Y608" i="7"/>
  <c r="X609" i="7"/>
  <c r="S608" i="7"/>
  <c r="R609" i="7"/>
  <c r="M608" i="7"/>
  <c r="L609" i="7"/>
  <c r="U608" i="7"/>
  <c r="T609" i="7"/>
  <c r="I608" i="7"/>
  <c r="H609" i="7"/>
  <c r="B609" i="7"/>
  <c r="C608" i="7"/>
  <c r="Q608" i="7"/>
  <c r="P609" i="7"/>
  <c r="W608" i="7"/>
  <c r="V609" i="7"/>
  <c r="G608" i="7"/>
  <c r="F609" i="7"/>
  <c r="E608" i="7"/>
  <c r="D609" i="7"/>
  <c r="K608" i="7"/>
  <c r="J609" i="7"/>
  <c r="E609" i="7" l="1"/>
  <c r="D610" i="7"/>
  <c r="V610" i="7"/>
  <c r="W609" i="7"/>
  <c r="U609" i="7"/>
  <c r="T610" i="7"/>
  <c r="J610" i="7"/>
  <c r="K609" i="7"/>
  <c r="G609" i="7"/>
  <c r="F610" i="7"/>
  <c r="I609" i="7"/>
  <c r="H610" i="7"/>
  <c r="M609" i="7"/>
  <c r="L610" i="7"/>
  <c r="S609" i="7"/>
  <c r="R610" i="7"/>
  <c r="P610" i="7"/>
  <c r="Q609" i="7"/>
  <c r="Y609" i="7"/>
  <c r="X610" i="7"/>
  <c r="B610" i="7"/>
  <c r="C609" i="7"/>
  <c r="O609" i="7"/>
  <c r="N610" i="7"/>
  <c r="I610" i="7" l="1"/>
  <c r="H611" i="7"/>
  <c r="G610" i="7"/>
  <c r="F611" i="7"/>
  <c r="U610" i="7"/>
  <c r="T611" i="7"/>
  <c r="W610" i="7"/>
  <c r="V611" i="7"/>
  <c r="O610" i="7"/>
  <c r="N611" i="7"/>
  <c r="C610" i="7"/>
  <c r="B611" i="7"/>
  <c r="M610" i="7"/>
  <c r="L611" i="7"/>
  <c r="D611" i="7"/>
  <c r="E610" i="7"/>
  <c r="Y610" i="7"/>
  <c r="X611" i="7"/>
  <c r="K610" i="7"/>
  <c r="J611" i="7"/>
  <c r="P611" i="7"/>
  <c r="Q610" i="7"/>
  <c r="S610" i="7"/>
  <c r="R611" i="7"/>
  <c r="C611" i="7" l="1"/>
  <c r="B612" i="7"/>
  <c r="O611" i="7"/>
  <c r="N612" i="7"/>
  <c r="T612" i="7"/>
  <c r="U611" i="7"/>
  <c r="R612" i="7"/>
  <c r="S611" i="7"/>
  <c r="Q611" i="7"/>
  <c r="P612" i="7"/>
  <c r="Y611" i="7"/>
  <c r="X612" i="7"/>
  <c r="G611" i="7"/>
  <c r="F612" i="7"/>
  <c r="K611" i="7"/>
  <c r="J612" i="7"/>
  <c r="M611" i="7"/>
  <c r="L612" i="7"/>
  <c r="H612" i="7"/>
  <c r="I611" i="7"/>
  <c r="W611" i="7"/>
  <c r="V612" i="7"/>
  <c r="D612" i="7"/>
  <c r="E611" i="7"/>
  <c r="Q612" i="7" l="1"/>
  <c r="P613" i="7"/>
  <c r="I612" i="7"/>
  <c r="H613" i="7"/>
  <c r="T613" i="7"/>
  <c r="U612" i="7"/>
  <c r="R613" i="7"/>
  <c r="S612" i="7"/>
  <c r="K612" i="7"/>
  <c r="J613" i="7"/>
  <c r="F613" i="7"/>
  <c r="G612" i="7"/>
  <c r="Y612" i="7"/>
  <c r="X613" i="7"/>
  <c r="E612" i="7"/>
  <c r="D613" i="7"/>
  <c r="W612" i="7"/>
  <c r="V613" i="7"/>
  <c r="M612" i="7"/>
  <c r="L613" i="7"/>
  <c r="O612" i="7"/>
  <c r="N613" i="7"/>
  <c r="C612" i="7"/>
  <c r="B613" i="7"/>
  <c r="K613" i="7" l="1"/>
  <c r="J614" i="7"/>
  <c r="C613" i="7"/>
  <c r="B614" i="7"/>
  <c r="F614" i="7"/>
  <c r="G613" i="7"/>
  <c r="O613" i="7"/>
  <c r="N614" i="7"/>
  <c r="M613" i="7"/>
  <c r="L614" i="7"/>
  <c r="R614" i="7"/>
  <c r="S613" i="7"/>
  <c r="W613" i="7"/>
  <c r="V614" i="7"/>
  <c r="T614" i="7"/>
  <c r="U613" i="7"/>
  <c r="E613" i="7"/>
  <c r="D614" i="7"/>
  <c r="H614" i="7"/>
  <c r="I613" i="7"/>
  <c r="Y613" i="7"/>
  <c r="X614" i="7"/>
  <c r="Q613" i="7"/>
  <c r="P614" i="7"/>
  <c r="S614" i="7" l="1"/>
  <c r="R615" i="7"/>
  <c r="Y614" i="7"/>
  <c r="X615" i="7"/>
  <c r="Q614" i="7"/>
  <c r="P615" i="7"/>
  <c r="M614" i="7"/>
  <c r="L615" i="7"/>
  <c r="O614" i="7"/>
  <c r="N615" i="7"/>
  <c r="H615" i="7"/>
  <c r="I614" i="7"/>
  <c r="E614" i="7"/>
  <c r="D615" i="7"/>
  <c r="G614" i="7"/>
  <c r="F615" i="7"/>
  <c r="C614" i="7"/>
  <c r="B615" i="7"/>
  <c r="U614" i="7"/>
  <c r="T615" i="7"/>
  <c r="V615" i="7"/>
  <c r="W614" i="7"/>
  <c r="K614" i="7"/>
  <c r="J615" i="7"/>
  <c r="J616" i="7" l="1"/>
  <c r="K615" i="7"/>
  <c r="I615" i="7"/>
  <c r="H616" i="7"/>
  <c r="O615" i="7"/>
  <c r="N616" i="7"/>
  <c r="M615" i="7"/>
  <c r="L616" i="7"/>
  <c r="C615" i="7"/>
  <c r="B616" i="7"/>
  <c r="G615" i="7"/>
  <c r="F616" i="7"/>
  <c r="S615" i="7"/>
  <c r="R616" i="7"/>
  <c r="V616" i="7"/>
  <c r="W615" i="7"/>
  <c r="U615" i="7"/>
  <c r="T616" i="7"/>
  <c r="P616" i="7"/>
  <c r="Q615" i="7"/>
  <c r="Y615" i="7"/>
  <c r="X616" i="7"/>
  <c r="D616" i="7"/>
  <c r="E615" i="7"/>
  <c r="M616" i="7" l="1"/>
  <c r="L617" i="7"/>
  <c r="E616" i="7"/>
  <c r="D617" i="7"/>
  <c r="X617" i="7"/>
  <c r="Y616" i="7"/>
  <c r="Q616" i="7"/>
  <c r="P617" i="7"/>
  <c r="U616" i="7"/>
  <c r="T617" i="7"/>
  <c r="I616" i="7"/>
  <c r="H617" i="7"/>
  <c r="G616" i="7"/>
  <c r="F617" i="7"/>
  <c r="C616" i="7"/>
  <c r="B617" i="7"/>
  <c r="O616" i="7"/>
  <c r="N617" i="7"/>
  <c r="W616" i="7"/>
  <c r="V617" i="7"/>
  <c r="S616" i="7"/>
  <c r="R617" i="7"/>
  <c r="J617" i="7"/>
  <c r="K616" i="7"/>
  <c r="S617" i="7" l="1"/>
  <c r="R618" i="7"/>
  <c r="I617" i="7"/>
  <c r="H618" i="7"/>
  <c r="Q617" i="7"/>
  <c r="P618" i="7"/>
  <c r="L618" i="7"/>
  <c r="M617" i="7"/>
  <c r="K617" i="7"/>
  <c r="J618" i="7"/>
  <c r="U617" i="7"/>
  <c r="T618" i="7"/>
  <c r="W617" i="7"/>
  <c r="V618" i="7"/>
  <c r="N618" i="7"/>
  <c r="O617" i="7"/>
  <c r="X618" i="7"/>
  <c r="Y617" i="7"/>
  <c r="B618" i="7"/>
  <c r="C617" i="7"/>
  <c r="E617" i="7"/>
  <c r="D618" i="7"/>
  <c r="G617" i="7"/>
  <c r="F618" i="7"/>
  <c r="L619" i="7" l="1"/>
  <c r="M618" i="7"/>
  <c r="G618" i="7"/>
  <c r="F619" i="7"/>
  <c r="K618" i="7"/>
  <c r="J619" i="7"/>
  <c r="C618" i="7"/>
  <c r="B619" i="7"/>
  <c r="Y618" i="7"/>
  <c r="X619" i="7"/>
  <c r="O618" i="7"/>
  <c r="N619" i="7"/>
  <c r="S618" i="7"/>
  <c r="R619" i="7"/>
  <c r="U618" i="7"/>
  <c r="T619" i="7"/>
  <c r="E618" i="7"/>
  <c r="D619" i="7"/>
  <c r="Q618" i="7"/>
  <c r="P619" i="7"/>
  <c r="I618" i="7"/>
  <c r="H619" i="7"/>
  <c r="W618" i="7"/>
  <c r="V619" i="7"/>
  <c r="W619" i="7" l="1"/>
  <c r="V620" i="7"/>
  <c r="N620" i="7"/>
  <c r="O619" i="7"/>
  <c r="I619" i="7"/>
  <c r="H620" i="7"/>
  <c r="C619" i="7"/>
  <c r="B620" i="7"/>
  <c r="X620" i="7"/>
  <c r="Y619" i="7"/>
  <c r="E619" i="7"/>
  <c r="D620" i="7"/>
  <c r="G619" i="7"/>
  <c r="F620" i="7"/>
  <c r="S619" i="7"/>
  <c r="R620" i="7"/>
  <c r="Q619" i="7"/>
  <c r="P620" i="7"/>
  <c r="K619" i="7"/>
  <c r="J620" i="7"/>
  <c r="U619" i="7"/>
  <c r="T620" i="7"/>
  <c r="L620" i="7"/>
  <c r="M619" i="7"/>
  <c r="M620" i="7" l="1"/>
  <c r="L621" i="7"/>
  <c r="E620" i="7"/>
  <c r="D621" i="7"/>
  <c r="U620" i="7"/>
  <c r="T621" i="7"/>
  <c r="Y620" i="7"/>
  <c r="X621" i="7"/>
  <c r="K620" i="7"/>
  <c r="J621" i="7"/>
  <c r="B621" i="7"/>
  <c r="C620" i="7"/>
  <c r="Q620" i="7"/>
  <c r="P621" i="7"/>
  <c r="I620" i="7"/>
  <c r="H621" i="7"/>
  <c r="S620" i="7"/>
  <c r="R621" i="7"/>
  <c r="N621" i="7"/>
  <c r="O620" i="7"/>
  <c r="G620" i="7"/>
  <c r="F621" i="7"/>
  <c r="W620" i="7"/>
  <c r="V621" i="7"/>
  <c r="V622" i="7" l="1"/>
  <c r="W621" i="7"/>
  <c r="B622" i="7"/>
  <c r="C621" i="7"/>
  <c r="S621" i="7"/>
  <c r="R622" i="7"/>
  <c r="G621" i="7"/>
  <c r="F622" i="7"/>
  <c r="Y621" i="7"/>
  <c r="X622" i="7"/>
  <c r="M621" i="7"/>
  <c r="L622" i="7"/>
  <c r="J622" i="7"/>
  <c r="K621" i="7"/>
  <c r="O621" i="7"/>
  <c r="N622" i="7"/>
  <c r="U621" i="7"/>
  <c r="T622" i="7"/>
  <c r="I621" i="7"/>
  <c r="H622" i="7"/>
  <c r="E621" i="7"/>
  <c r="D622" i="7"/>
  <c r="P622" i="7"/>
  <c r="Q621" i="7"/>
  <c r="Y622" i="7" l="1"/>
  <c r="X623" i="7"/>
  <c r="U622" i="7"/>
  <c r="T623" i="7"/>
  <c r="P623" i="7"/>
  <c r="Q622" i="7"/>
  <c r="C622" i="7"/>
  <c r="B623" i="7"/>
  <c r="D623" i="7"/>
  <c r="E622" i="7"/>
  <c r="G622" i="7"/>
  <c r="F623" i="7"/>
  <c r="M622" i="7"/>
  <c r="L623" i="7"/>
  <c r="I622" i="7"/>
  <c r="H623" i="7"/>
  <c r="S622" i="7"/>
  <c r="R623" i="7"/>
  <c r="O622" i="7"/>
  <c r="N623" i="7"/>
  <c r="K622" i="7"/>
  <c r="J623" i="7"/>
  <c r="W622" i="7"/>
  <c r="V623" i="7"/>
  <c r="W623" i="7" l="1"/>
  <c r="V624" i="7"/>
  <c r="G623" i="7"/>
  <c r="F624" i="7"/>
  <c r="K623" i="7"/>
  <c r="J624" i="7"/>
  <c r="D624" i="7"/>
  <c r="E623" i="7"/>
  <c r="O623" i="7"/>
  <c r="N624" i="7"/>
  <c r="C623" i="7"/>
  <c r="B624" i="7"/>
  <c r="R624" i="7"/>
  <c r="S623" i="7"/>
  <c r="Q623" i="7"/>
  <c r="P624" i="7"/>
  <c r="H624" i="7"/>
  <c r="I623" i="7"/>
  <c r="T624" i="7"/>
  <c r="U623" i="7"/>
  <c r="M623" i="7"/>
  <c r="L624" i="7"/>
  <c r="Y623" i="7"/>
  <c r="X624" i="7"/>
  <c r="Y624" i="7" l="1"/>
  <c r="X625" i="7"/>
  <c r="O624" i="7"/>
  <c r="N625" i="7"/>
  <c r="T625" i="7"/>
  <c r="U624" i="7"/>
  <c r="C624" i="7"/>
  <c r="B625" i="7"/>
  <c r="K624" i="7"/>
  <c r="J625" i="7"/>
  <c r="Q624" i="7"/>
  <c r="P625" i="7"/>
  <c r="W624" i="7"/>
  <c r="V625" i="7"/>
  <c r="M624" i="7"/>
  <c r="L625" i="7"/>
  <c r="E624" i="7"/>
  <c r="D625" i="7"/>
  <c r="I624" i="7"/>
  <c r="H625" i="7"/>
  <c r="F625" i="7"/>
  <c r="G624" i="7"/>
  <c r="R625" i="7"/>
  <c r="S624" i="7"/>
  <c r="Q625" i="7" l="1"/>
  <c r="P626" i="7"/>
  <c r="K625" i="7"/>
  <c r="J626" i="7"/>
  <c r="H626" i="7"/>
  <c r="I625" i="7"/>
  <c r="T626" i="7"/>
  <c r="U625" i="7"/>
  <c r="F626" i="7"/>
  <c r="G625" i="7"/>
  <c r="C625" i="7"/>
  <c r="B626" i="7"/>
  <c r="M625" i="7"/>
  <c r="L626" i="7"/>
  <c r="Y625" i="7"/>
  <c r="X626" i="7"/>
  <c r="R626" i="7"/>
  <c r="S625" i="7"/>
  <c r="E625" i="7"/>
  <c r="D626" i="7"/>
  <c r="O625" i="7"/>
  <c r="N626" i="7"/>
  <c r="W625" i="7"/>
  <c r="V626" i="7"/>
  <c r="O626" i="7" l="1"/>
  <c r="N627" i="7"/>
  <c r="K626" i="7"/>
  <c r="J627" i="7"/>
  <c r="V627" i="7"/>
  <c r="W626" i="7"/>
  <c r="G626" i="7"/>
  <c r="F627" i="7"/>
  <c r="H627" i="7"/>
  <c r="I626" i="7"/>
  <c r="Q626" i="7"/>
  <c r="P627" i="7"/>
  <c r="C626" i="7"/>
  <c r="B627" i="7"/>
  <c r="E626" i="7"/>
  <c r="D627" i="7"/>
  <c r="U626" i="7"/>
  <c r="T627" i="7"/>
  <c r="S626" i="7"/>
  <c r="R627" i="7"/>
  <c r="Y626" i="7"/>
  <c r="X627" i="7"/>
  <c r="M626" i="7"/>
  <c r="L627" i="7"/>
  <c r="P628" i="7" l="1"/>
  <c r="Q627" i="7"/>
  <c r="Y627" i="7"/>
  <c r="X628" i="7"/>
  <c r="V628" i="7"/>
  <c r="W627" i="7"/>
  <c r="S627" i="7"/>
  <c r="R628" i="7"/>
  <c r="I627" i="7"/>
  <c r="H628" i="7"/>
  <c r="U627" i="7"/>
  <c r="T628" i="7"/>
  <c r="M627" i="7"/>
  <c r="L628" i="7"/>
  <c r="G627" i="7"/>
  <c r="F628" i="7"/>
  <c r="D628" i="7"/>
  <c r="E627" i="7"/>
  <c r="C627" i="7"/>
  <c r="B628" i="7"/>
  <c r="O627" i="7"/>
  <c r="N628" i="7"/>
  <c r="J628" i="7"/>
  <c r="K627" i="7"/>
  <c r="U628" i="7" l="1"/>
  <c r="T629" i="7"/>
  <c r="I628" i="7"/>
  <c r="H629" i="7"/>
  <c r="S628" i="7"/>
  <c r="R629" i="7"/>
  <c r="X629" i="7"/>
  <c r="Y628" i="7"/>
  <c r="J629" i="7"/>
  <c r="K628" i="7"/>
  <c r="O628" i="7"/>
  <c r="N629" i="7"/>
  <c r="E628" i="7"/>
  <c r="D629" i="7"/>
  <c r="M628" i="7"/>
  <c r="L629" i="7"/>
  <c r="C628" i="7"/>
  <c r="B629" i="7"/>
  <c r="W628" i="7"/>
  <c r="V629" i="7"/>
  <c r="G628" i="7"/>
  <c r="F629" i="7"/>
  <c r="Q628" i="7"/>
  <c r="P629" i="7"/>
  <c r="K629" i="7" l="1"/>
  <c r="J630" i="7"/>
  <c r="S629" i="7"/>
  <c r="R630" i="7"/>
  <c r="W629" i="7"/>
  <c r="V630" i="7"/>
  <c r="Q629" i="7"/>
  <c r="P630" i="7"/>
  <c r="G629" i="7"/>
  <c r="F630" i="7"/>
  <c r="B630" i="7"/>
  <c r="C629" i="7"/>
  <c r="X630" i="7"/>
  <c r="Y629" i="7"/>
  <c r="I629" i="7"/>
  <c r="H630" i="7"/>
  <c r="E629" i="7"/>
  <c r="D630" i="7"/>
  <c r="U629" i="7"/>
  <c r="T630" i="7"/>
  <c r="N630" i="7"/>
  <c r="O629" i="7"/>
  <c r="L630" i="7"/>
  <c r="M629" i="7"/>
  <c r="C630" i="7" l="1"/>
  <c r="B631" i="7"/>
  <c r="L631" i="7"/>
  <c r="M630" i="7"/>
  <c r="G630" i="7"/>
  <c r="F631" i="7"/>
  <c r="U630" i="7"/>
  <c r="T631" i="7"/>
  <c r="O630" i="7"/>
  <c r="N631" i="7"/>
  <c r="Q630" i="7"/>
  <c r="P631" i="7"/>
  <c r="E630" i="7"/>
  <c r="D631" i="7"/>
  <c r="W630" i="7"/>
  <c r="V631" i="7"/>
  <c r="I630" i="7"/>
  <c r="H631" i="7"/>
  <c r="S630" i="7"/>
  <c r="R631" i="7"/>
  <c r="K630" i="7"/>
  <c r="J631" i="7"/>
  <c r="Y630" i="7"/>
  <c r="X631" i="7"/>
  <c r="K631" i="7" l="1"/>
  <c r="J632" i="7"/>
  <c r="Q631" i="7"/>
  <c r="P632" i="7"/>
  <c r="X632" i="7"/>
  <c r="Y631" i="7"/>
  <c r="N632" i="7"/>
  <c r="O631" i="7"/>
  <c r="S631" i="7"/>
  <c r="R632" i="7"/>
  <c r="U631" i="7"/>
  <c r="T632" i="7"/>
  <c r="I631" i="7"/>
  <c r="H632" i="7"/>
  <c r="G631" i="7"/>
  <c r="F632" i="7"/>
  <c r="W631" i="7"/>
  <c r="V632" i="7"/>
  <c r="L632" i="7"/>
  <c r="M631" i="7"/>
  <c r="E631" i="7"/>
  <c r="D632" i="7"/>
  <c r="C631" i="7"/>
  <c r="B632" i="7"/>
  <c r="W632" i="7" l="1"/>
  <c r="V633" i="7"/>
  <c r="E632" i="7"/>
  <c r="D633" i="7"/>
  <c r="U632" i="7"/>
  <c r="T633" i="7"/>
  <c r="N633" i="7"/>
  <c r="O632" i="7"/>
  <c r="B633" i="7"/>
  <c r="C632" i="7"/>
  <c r="Y632" i="7"/>
  <c r="X633" i="7"/>
  <c r="G632" i="7"/>
  <c r="F633" i="7"/>
  <c r="I632" i="7"/>
  <c r="H633" i="7"/>
  <c r="K632" i="7"/>
  <c r="J633" i="7"/>
  <c r="S632" i="7"/>
  <c r="R633" i="7"/>
  <c r="M632" i="7"/>
  <c r="L633" i="7"/>
  <c r="Q632" i="7"/>
  <c r="P633" i="7"/>
  <c r="Y633" i="7" l="1"/>
  <c r="X634" i="7"/>
  <c r="B634" i="7"/>
  <c r="C633" i="7"/>
  <c r="O633" i="7"/>
  <c r="N634" i="7"/>
  <c r="J634" i="7"/>
  <c r="K633" i="7"/>
  <c r="U633" i="7"/>
  <c r="T634" i="7"/>
  <c r="I633" i="7"/>
  <c r="H634" i="7"/>
  <c r="P634" i="7"/>
  <c r="Q633" i="7"/>
  <c r="M633" i="7"/>
  <c r="L634" i="7"/>
  <c r="S633" i="7"/>
  <c r="R634" i="7"/>
  <c r="E633" i="7"/>
  <c r="D634" i="7"/>
  <c r="G633" i="7"/>
  <c r="F634" i="7"/>
  <c r="V634" i="7"/>
  <c r="W633" i="7"/>
  <c r="I634" i="7" l="1"/>
  <c r="H635" i="7"/>
  <c r="U634" i="7"/>
  <c r="T635" i="7"/>
  <c r="W634" i="7"/>
  <c r="V635" i="7"/>
  <c r="G634" i="7"/>
  <c r="F635" i="7"/>
  <c r="D635" i="7"/>
  <c r="E634" i="7"/>
  <c r="K634" i="7"/>
  <c r="J635" i="7"/>
  <c r="S634" i="7"/>
  <c r="R635" i="7"/>
  <c r="O634" i="7"/>
  <c r="N635" i="7"/>
  <c r="M634" i="7"/>
  <c r="L635" i="7"/>
  <c r="C634" i="7"/>
  <c r="B635" i="7"/>
  <c r="Y634" i="7"/>
  <c r="X635" i="7"/>
  <c r="P635" i="7"/>
  <c r="Q634" i="7"/>
  <c r="G635" i="7" l="1"/>
  <c r="F636" i="7"/>
  <c r="K635" i="7"/>
  <c r="J636" i="7"/>
  <c r="Y635" i="7"/>
  <c r="X636" i="7"/>
  <c r="D636" i="7"/>
  <c r="E635" i="7"/>
  <c r="C635" i="7"/>
  <c r="B636" i="7"/>
  <c r="W635" i="7"/>
  <c r="V636" i="7"/>
  <c r="T636" i="7"/>
  <c r="U635" i="7"/>
  <c r="H636" i="7"/>
  <c r="I635" i="7"/>
  <c r="Q635" i="7"/>
  <c r="P636" i="7"/>
  <c r="M635" i="7"/>
  <c r="L636" i="7"/>
  <c r="O635" i="7"/>
  <c r="N636" i="7"/>
  <c r="R636" i="7"/>
  <c r="S635" i="7"/>
  <c r="V637" i="7" l="1"/>
  <c r="W636" i="7"/>
  <c r="O636" i="7"/>
  <c r="N637" i="7"/>
  <c r="R637" i="7"/>
  <c r="S636" i="7"/>
  <c r="C636" i="7"/>
  <c r="B637" i="7"/>
  <c r="M636" i="7"/>
  <c r="L637" i="7"/>
  <c r="E636" i="7"/>
  <c r="D637" i="7"/>
  <c r="Q636" i="7"/>
  <c r="P637" i="7"/>
  <c r="Y636" i="7"/>
  <c r="X637" i="7"/>
  <c r="K636" i="7"/>
  <c r="J637" i="7"/>
  <c r="H637" i="7"/>
  <c r="I636" i="7"/>
  <c r="F637" i="7"/>
  <c r="G636" i="7"/>
  <c r="T637" i="7"/>
  <c r="U636" i="7"/>
  <c r="U637" i="7" l="1"/>
  <c r="T638" i="7"/>
  <c r="J638" i="7"/>
  <c r="K637" i="7"/>
  <c r="M637" i="7"/>
  <c r="L638" i="7"/>
  <c r="H638" i="7"/>
  <c r="I637" i="7"/>
  <c r="X638" i="7"/>
  <c r="Y637" i="7"/>
  <c r="E637" i="7"/>
  <c r="D638" i="7"/>
  <c r="F638" i="7"/>
  <c r="G637" i="7"/>
  <c r="C637" i="7"/>
  <c r="B638" i="7"/>
  <c r="R638" i="7"/>
  <c r="S637" i="7"/>
  <c r="O637" i="7"/>
  <c r="N638" i="7"/>
  <c r="Q637" i="7"/>
  <c r="P638" i="7"/>
  <c r="V638" i="7"/>
  <c r="W637" i="7"/>
  <c r="Y638" i="7" l="1"/>
  <c r="X639" i="7"/>
  <c r="D639" i="7"/>
  <c r="E638" i="7"/>
  <c r="L639" i="7"/>
  <c r="M638" i="7"/>
  <c r="P639" i="7"/>
  <c r="Q638" i="7"/>
  <c r="R639" i="7"/>
  <c r="S638" i="7"/>
  <c r="W638" i="7"/>
  <c r="V639" i="7"/>
  <c r="I638" i="7"/>
  <c r="H639" i="7"/>
  <c r="C638" i="7"/>
  <c r="B639" i="7"/>
  <c r="K638" i="7"/>
  <c r="J639" i="7"/>
  <c r="U638" i="7"/>
  <c r="T639" i="7"/>
  <c r="N639" i="7"/>
  <c r="O638" i="7"/>
  <c r="F639" i="7"/>
  <c r="G638" i="7"/>
  <c r="V640" i="7" l="1"/>
  <c r="W639" i="7"/>
  <c r="O639" i="7"/>
  <c r="N640" i="7"/>
  <c r="P640" i="7"/>
  <c r="Q639" i="7"/>
  <c r="B640" i="7"/>
  <c r="C639" i="7"/>
  <c r="F640" i="7"/>
  <c r="G639" i="7"/>
  <c r="T640" i="7"/>
  <c r="U639" i="7"/>
  <c r="K639" i="7"/>
  <c r="J640" i="7"/>
  <c r="H640" i="7"/>
  <c r="I639" i="7"/>
  <c r="Y639" i="7"/>
  <c r="X640" i="7"/>
  <c r="R640" i="7"/>
  <c r="S639" i="7"/>
  <c r="M639" i="7"/>
  <c r="L640" i="7"/>
  <c r="D640" i="7"/>
  <c r="E639" i="7"/>
  <c r="U640" i="7" l="1"/>
  <c r="T641" i="7"/>
  <c r="D641" i="7"/>
  <c r="E640" i="7"/>
  <c r="L641" i="7"/>
  <c r="M640" i="7"/>
  <c r="G640" i="7"/>
  <c r="F641" i="7"/>
  <c r="S640" i="7"/>
  <c r="R641" i="7"/>
  <c r="B641" i="7"/>
  <c r="C640" i="7"/>
  <c r="X641" i="7"/>
  <c r="Y640" i="7"/>
  <c r="P641" i="7"/>
  <c r="Q640" i="7"/>
  <c r="N641" i="7"/>
  <c r="O640" i="7"/>
  <c r="H641" i="7"/>
  <c r="I640" i="7"/>
  <c r="J641" i="7"/>
  <c r="K640" i="7"/>
  <c r="W640" i="7"/>
  <c r="V641" i="7"/>
  <c r="W641" i="7" l="1"/>
  <c r="V642" i="7"/>
  <c r="K641" i="7"/>
  <c r="J642" i="7"/>
  <c r="M641" i="7"/>
  <c r="L642" i="7"/>
  <c r="R642" i="7"/>
  <c r="S641" i="7"/>
  <c r="B642" i="7"/>
  <c r="C641" i="7"/>
  <c r="I641" i="7"/>
  <c r="H642" i="7"/>
  <c r="D642" i="7"/>
  <c r="E641" i="7"/>
  <c r="T642" i="7"/>
  <c r="U641" i="7"/>
  <c r="G641" i="7"/>
  <c r="F642" i="7"/>
  <c r="N642" i="7"/>
  <c r="O641" i="7"/>
  <c r="P642" i="7"/>
  <c r="Q641" i="7"/>
  <c r="Y641" i="7"/>
  <c r="X642" i="7"/>
  <c r="X643" i="7" l="1"/>
  <c r="Y642" i="7"/>
  <c r="Q642" i="7"/>
  <c r="P643" i="7"/>
  <c r="H643" i="7"/>
  <c r="I642" i="7"/>
  <c r="B643" i="7"/>
  <c r="C642" i="7"/>
  <c r="N643" i="7"/>
  <c r="O642" i="7"/>
  <c r="S642" i="7"/>
  <c r="R643" i="7"/>
  <c r="F643" i="7"/>
  <c r="G642" i="7"/>
  <c r="L643" i="7"/>
  <c r="M642" i="7"/>
  <c r="K642" i="7"/>
  <c r="J643" i="7"/>
  <c r="T643" i="7"/>
  <c r="U642" i="7"/>
  <c r="V643" i="7"/>
  <c r="W642" i="7"/>
  <c r="E642" i="7"/>
  <c r="D643" i="7"/>
  <c r="S643" i="7" l="1"/>
  <c r="R644" i="7"/>
  <c r="E643" i="7"/>
  <c r="D644" i="7"/>
  <c r="U643" i="7"/>
  <c r="T644" i="7"/>
  <c r="I643" i="7"/>
  <c r="H644" i="7"/>
  <c r="N644" i="7"/>
  <c r="O643" i="7"/>
  <c r="L644" i="7"/>
  <c r="M643" i="7"/>
  <c r="C643" i="7"/>
  <c r="B644" i="7"/>
  <c r="P644" i="7"/>
  <c r="Q643" i="7"/>
  <c r="W643" i="7"/>
  <c r="V644" i="7"/>
  <c r="J644" i="7"/>
  <c r="K643" i="7"/>
  <c r="G643" i="7"/>
  <c r="F644" i="7"/>
  <c r="X644" i="7"/>
  <c r="Y643" i="7"/>
  <c r="X645" i="7" l="1"/>
  <c r="Y644" i="7"/>
  <c r="O644" i="7"/>
  <c r="N645" i="7"/>
  <c r="J645" i="7"/>
  <c r="K644" i="7"/>
  <c r="D645" i="7"/>
  <c r="E644" i="7"/>
  <c r="F645" i="7"/>
  <c r="G644" i="7"/>
  <c r="V645" i="7"/>
  <c r="W644" i="7"/>
  <c r="R645" i="7"/>
  <c r="S644" i="7"/>
  <c r="L645" i="7"/>
  <c r="M644" i="7"/>
  <c r="I644" i="7"/>
  <c r="H645" i="7"/>
  <c r="T645" i="7"/>
  <c r="U644" i="7"/>
  <c r="P645" i="7"/>
  <c r="Q644" i="7"/>
  <c r="B645" i="7"/>
  <c r="C644" i="7"/>
  <c r="C645" i="7" l="1"/>
  <c r="B646" i="7"/>
  <c r="F646" i="7"/>
  <c r="G645" i="7"/>
  <c r="E645" i="7"/>
  <c r="D646" i="7"/>
  <c r="V646" i="7"/>
  <c r="W645" i="7"/>
  <c r="Q645" i="7"/>
  <c r="P646" i="7"/>
  <c r="U645" i="7"/>
  <c r="T646" i="7"/>
  <c r="H646" i="7"/>
  <c r="I645" i="7"/>
  <c r="J646" i="7"/>
  <c r="K645" i="7"/>
  <c r="N646" i="7"/>
  <c r="O645" i="7"/>
  <c r="L646" i="7"/>
  <c r="M645" i="7"/>
  <c r="S645" i="7"/>
  <c r="R646" i="7"/>
  <c r="X646" i="7"/>
  <c r="Y645" i="7"/>
  <c r="P647" i="7" l="1"/>
  <c r="Q646" i="7"/>
  <c r="T647" i="7"/>
  <c r="U646" i="7"/>
  <c r="D647" i="7"/>
  <c r="E646" i="7"/>
  <c r="Y646" i="7"/>
  <c r="X647" i="7"/>
  <c r="R647" i="7"/>
  <c r="S646" i="7"/>
  <c r="M646" i="7"/>
  <c r="L647" i="7"/>
  <c r="V647" i="7"/>
  <c r="W646" i="7"/>
  <c r="N647" i="7"/>
  <c r="O646" i="7"/>
  <c r="J647" i="7"/>
  <c r="K646" i="7"/>
  <c r="G646" i="7"/>
  <c r="F647" i="7"/>
  <c r="B647" i="7"/>
  <c r="C646" i="7"/>
  <c r="H647" i="7"/>
  <c r="I646" i="7"/>
  <c r="S647" i="7" l="1"/>
  <c r="R648" i="7"/>
  <c r="L648" i="7"/>
  <c r="M647" i="7"/>
  <c r="X648" i="7"/>
  <c r="Y647" i="7"/>
  <c r="H648" i="7"/>
  <c r="I647" i="7"/>
  <c r="C647" i="7"/>
  <c r="B648" i="7"/>
  <c r="F648" i="7"/>
  <c r="G647" i="7"/>
  <c r="J648" i="7"/>
  <c r="K647" i="7"/>
  <c r="D648" i="7"/>
  <c r="E647" i="7"/>
  <c r="O647" i="7"/>
  <c r="N648" i="7"/>
  <c r="T648" i="7"/>
  <c r="U647" i="7"/>
  <c r="V648" i="7"/>
  <c r="W647" i="7"/>
  <c r="Q647" i="7"/>
  <c r="P648" i="7"/>
  <c r="P649" i="7" l="1"/>
  <c r="Q648" i="7"/>
  <c r="B649" i="7"/>
  <c r="C648" i="7"/>
  <c r="F649" i="7"/>
  <c r="G648" i="7"/>
  <c r="W648" i="7"/>
  <c r="V649" i="7"/>
  <c r="T649" i="7"/>
  <c r="U648" i="7"/>
  <c r="H649" i="7"/>
  <c r="I648" i="7"/>
  <c r="N649" i="7"/>
  <c r="O648" i="7"/>
  <c r="Y648" i="7"/>
  <c r="X649" i="7"/>
  <c r="E648" i="7"/>
  <c r="D649" i="7"/>
  <c r="L649" i="7"/>
  <c r="M648" i="7"/>
  <c r="R649" i="7"/>
  <c r="S648" i="7"/>
  <c r="K648" i="7"/>
  <c r="J649" i="7"/>
  <c r="J650" i="7" l="1"/>
  <c r="K649" i="7"/>
  <c r="R650" i="7"/>
  <c r="S649" i="7"/>
  <c r="V650" i="7"/>
  <c r="W649" i="7"/>
  <c r="F650" i="7"/>
  <c r="G649" i="7"/>
  <c r="H650" i="7"/>
  <c r="I649" i="7"/>
  <c r="M649" i="7"/>
  <c r="L650" i="7"/>
  <c r="B650" i="7"/>
  <c r="C649" i="7"/>
  <c r="D650" i="7"/>
  <c r="E649" i="7"/>
  <c r="X650" i="7"/>
  <c r="Y649" i="7"/>
  <c r="T650" i="7"/>
  <c r="U649" i="7"/>
  <c r="O649" i="7"/>
  <c r="N650" i="7"/>
  <c r="Q649" i="7"/>
  <c r="P650" i="7"/>
  <c r="P651" i="7" l="1"/>
  <c r="Q650" i="7"/>
  <c r="F651" i="7"/>
  <c r="G650" i="7"/>
  <c r="Y650" i="7"/>
  <c r="X651" i="7"/>
  <c r="R651" i="7"/>
  <c r="S650" i="7"/>
  <c r="L651" i="7"/>
  <c r="M650" i="7"/>
  <c r="N651" i="7"/>
  <c r="O650" i="7"/>
  <c r="W650" i="7"/>
  <c r="V651" i="7"/>
  <c r="D651" i="7"/>
  <c r="E650" i="7"/>
  <c r="I650" i="7"/>
  <c r="H651" i="7"/>
  <c r="U650" i="7"/>
  <c r="T651" i="7"/>
  <c r="C650" i="7"/>
  <c r="B651" i="7"/>
  <c r="J651" i="7"/>
  <c r="K650" i="7"/>
  <c r="K651" i="7" l="1"/>
  <c r="J652" i="7"/>
  <c r="H652" i="7"/>
  <c r="I651" i="7"/>
  <c r="F652" i="7"/>
  <c r="G651" i="7"/>
  <c r="M651" i="7"/>
  <c r="L652" i="7"/>
  <c r="R652" i="7"/>
  <c r="S651" i="7"/>
  <c r="D652" i="7"/>
  <c r="E651" i="7"/>
  <c r="O651" i="7"/>
  <c r="N652" i="7"/>
  <c r="B652" i="7"/>
  <c r="C651" i="7"/>
  <c r="T652" i="7"/>
  <c r="U651" i="7"/>
  <c r="Y651" i="7"/>
  <c r="X652" i="7"/>
  <c r="V652" i="7"/>
  <c r="W651" i="7"/>
  <c r="P652" i="7"/>
  <c r="Q651" i="7"/>
  <c r="P653" i="7" l="1"/>
  <c r="Q652" i="7"/>
  <c r="D653" i="7"/>
  <c r="E652" i="7"/>
  <c r="X653" i="7"/>
  <c r="Y652" i="7"/>
  <c r="W652" i="7"/>
  <c r="V653" i="7"/>
  <c r="U652" i="7"/>
  <c r="T653" i="7"/>
  <c r="H653" i="7"/>
  <c r="I652" i="7"/>
  <c r="L653" i="7"/>
  <c r="M652" i="7"/>
  <c r="B653" i="7"/>
  <c r="C652" i="7"/>
  <c r="J653" i="7"/>
  <c r="K652" i="7"/>
  <c r="S652" i="7"/>
  <c r="R653" i="7"/>
  <c r="G652" i="7"/>
  <c r="F653" i="7"/>
  <c r="N653" i="7"/>
  <c r="O652" i="7"/>
  <c r="G653" i="7" l="1"/>
  <c r="F654" i="7"/>
  <c r="D654" i="7"/>
  <c r="E653" i="7"/>
  <c r="I653" i="7"/>
  <c r="H654" i="7"/>
  <c r="W653" i="7"/>
  <c r="V654" i="7"/>
  <c r="Y653" i="7"/>
  <c r="X654" i="7"/>
  <c r="B654" i="7"/>
  <c r="C653" i="7"/>
  <c r="N654" i="7"/>
  <c r="O653" i="7"/>
  <c r="T654" i="7"/>
  <c r="U653" i="7"/>
  <c r="R654" i="7"/>
  <c r="S653" i="7"/>
  <c r="K653" i="7"/>
  <c r="J654" i="7"/>
  <c r="M653" i="7"/>
  <c r="L654" i="7"/>
  <c r="P654" i="7"/>
  <c r="Q653" i="7"/>
  <c r="X655" i="7" l="1"/>
  <c r="Y654" i="7"/>
  <c r="L655" i="7"/>
  <c r="M654" i="7"/>
  <c r="B655" i="7"/>
  <c r="C654" i="7"/>
  <c r="K654" i="7"/>
  <c r="J655" i="7"/>
  <c r="S654" i="7"/>
  <c r="R655" i="7"/>
  <c r="E654" i="7"/>
  <c r="D655" i="7"/>
  <c r="F655" i="7"/>
  <c r="G654" i="7"/>
  <c r="Q654" i="7"/>
  <c r="P655" i="7"/>
  <c r="V655" i="7"/>
  <c r="W654" i="7"/>
  <c r="H655" i="7"/>
  <c r="I654" i="7"/>
  <c r="T655" i="7"/>
  <c r="U654" i="7"/>
  <c r="N655" i="7"/>
  <c r="O654" i="7"/>
  <c r="N656" i="7" l="1"/>
  <c r="O655" i="7"/>
  <c r="S655" i="7"/>
  <c r="R656" i="7"/>
  <c r="J656" i="7"/>
  <c r="K655" i="7"/>
  <c r="L656" i="7"/>
  <c r="M655" i="7"/>
  <c r="U655" i="7"/>
  <c r="T656" i="7"/>
  <c r="W655" i="7"/>
  <c r="V656" i="7"/>
  <c r="P656" i="7"/>
  <c r="Q655" i="7"/>
  <c r="E655" i="7"/>
  <c r="D656" i="7"/>
  <c r="I655" i="7"/>
  <c r="H656" i="7"/>
  <c r="C655" i="7"/>
  <c r="B656" i="7"/>
  <c r="G655" i="7"/>
  <c r="F656" i="7"/>
  <c r="X656" i="7"/>
  <c r="Y655" i="7"/>
  <c r="V657" i="7" l="1"/>
  <c r="W656" i="7"/>
  <c r="F657" i="7"/>
  <c r="G656" i="7"/>
  <c r="L657" i="7"/>
  <c r="M656" i="7"/>
  <c r="X657" i="7"/>
  <c r="Y656" i="7"/>
  <c r="T657" i="7"/>
  <c r="U656" i="7"/>
  <c r="B657" i="7"/>
  <c r="C656" i="7"/>
  <c r="I656" i="7"/>
  <c r="H657" i="7"/>
  <c r="J657" i="7"/>
  <c r="K656" i="7"/>
  <c r="D657" i="7"/>
  <c r="E656" i="7"/>
  <c r="R657" i="7"/>
  <c r="S656" i="7"/>
  <c r="P657" i="7"/>
  <c r="Q656" i="7"/>
  <c r="O656" i="7"/>
  <c r="N657" i="7"/>
  <c r="N658" i="7" l="1"/>
  <c r="O657" i="7"/>
  <c r="C657" i="7"/>
  <c r="B658" i="7"/>
  <c r="Q657" i="7"/>
  <c r="P658" i="7"/>
  <c r="U657" i="7"/>
  <c r="T658" i="7"/>
  <c r="S657" i="7"/>
  <c r="R658" i="7"/>
  <c r="X658" i="7"/>
  <c r="Y657" i="7"/>
  <c r="E657" i="7"/>
  <c r="D658" i="7"/>
  <c r="L658" i="7"/>
  <c r="M657" i="7"/>
  <c r="J658" i="7"/>
  <c r="K657" i="7"/>
  <c r="F658" i="7"/>
  <c r="G657" i="7"/>
  <c r="H658" i="7"/>
  <c r="I657" i="7"/>
  <c r="V658" i="7"/>
  <c r="W657" i="7"/>
  <c r="M658" i="7" l="1"/>
  <c r="L659" i="7"/>
  <c r="Y658" i="7"/>
  <c r="X659" i="7"/>
  <c r="R659" i="7"/>
  <c r="S658" i="7"/>
  <c r="G658" i="7"/>
  <c r="F659" i="7"/>
  <c r="J659" i="7"/>
  <c r="K658" i="7"/>
  <c r="V659" i="7"/>
  <c r="W658" i="7"/>
  <c r="H659" i="7"/>
  <c r="I658" i="7"/>
  <c r="T659" i="7"/>
  <c r="U658" i="7"/>
  <c r="P659" i="7"/>
  <c r="Q658" i="7"/>
  <c r="B659" i="7"/>
  <c r="C658" i="7"/>
  <c r="D659" i="7"/>
  <c r="E658" i="7"/>
  <c r="N659" i="7"/>
  <c r="O658" i="7"/>
  <c r="J660" i="7" l="1"/>
  <c r="K659" i="7"/>
  <c r="D660" i="7"/>
  <c r="E659" i="7"/>
  <c r="O659" i="7"/>
  <c r="N660" i="7"/>
  <c r="F660" i="7"/>
  <c r="G659" i="7"/>
  <c r="X660" i="7"/>
  <c r="Y659" i="7"/>
  <c r="V660" i="7"/>
  <c r="W659" i="7"/>
  <c r="C659" i="7"/>
  <c r="B660" i="7"/>
  <c r="S659" i="7"/>
  <c r="R660" i="7"/>
  <c r="T660" i="7"/>
  <c r="U659" i="7"/>
  <c r="L660" i="7"/>
  <c r="M659" i="7"/>
  <c r="Q659" i="7"/>
  <c r="P660" i="7"/>
  <c r="H660" i="7"/>
  <c r="I659" i="7"/>
  <c r="P661" i="7" l="1"/>
  <c r="Q660" i="7"/>
  <c r="R661" i="7"/>
  <c r="S660" i="7"/>
  <c r="H661" i="7"/>
  <c r="I660" i="7"/>
  <c r="L661" i="7"/>
  <c r="M660" i="7"/>
  <c r="T661" i="7"/>
  <c r="U660" i="7"/>
  <c r="E660" i="7"/>
  <c r="D661" i="7"/>
  <c r="W660" i="7"/>
  <c r="V661" i="7"/>
  <c r="Y660" i="7"/>
  <c r="X661" i="7"/>
  <c r="F661" i="7"/>
  <c r="G660" i="7"/>
  <c r="N661" i="7"/>
  <c r="O660" i="7"/>
  <c r="B661" i="7"/>
  <c r="C660" i="7"/>
  <c r="K660" i="7"/>
  <c r="J661" i="7"/>
  <c r="B662" i="7" l="1"/>
  <c r="C661" i="7"/>
  <c r="J662" i="7"/>
  <c r="K661" i="7"/>
  <c r="D662" i="7"/>
  <c r="E661" i="7"/>
  <c r="T662" i="7"/>
  <c r="U661" i="7"/>
  <c r="O661" i="7"/>
  <c r="N662" i="7"/>
  <c r="M661" i="7"/>
  <c r="L662" i="7"/>
  <c r="F662" i="7"/>
  <c r="G661" i="7"/>
  <c r="H662" i="7"/>
  <c r="I661" i="7"/>
  <c r="X662" i="7"/>
  <c r="Y661" i="7"/>
  <c r="R662" i="7"/>
  <c r="S661" i="7"/>
  <c r="V662" i="7"/>
  <c r="W661" i="7"/>
  <c r="Q661" i="7"/>
  <c r="P662" i="7"/>
  <c r="L663" i="7" l="1"/>
  <c r="M662" i="7"/>
  <c r="P663" i="7"/>
  <c r="Q662" i="7"/>
  <c r="N663" i="7"/>
  <c r="O662" i="7"/>
  <c r="W662" i="7"/>
  <c r="V663" i="7"/>
  <c r="R663" i="7"/>
  <c r="S662" i="7"/>
  <c r="U662" i="7"/>
  <c r="T663" i="7"/>
  <c r="Y662" i="7"/>
  <c r="X663" i="7"/>
  <c r="D663" i="7"/>
  <c r="E662" i="7"/>
  <c r="I662" i="7"/>
  <c r="H663" i="7"/>
  <c r="J663" i="7"/>
  <c r="K662" i="7"/>
  <c r="F663" i="7"/>
  <c r="G662" i="7"/>
  <c r="C662" i="7"/>
  <c r="B663" i="7"/>
  <c r="T664" i="7" l="1"/>
  <c r="U663" i="7"/>
  <c r="R664" i="7"/>
  <c r="S663" i="7"/>
  <c r="B664" i="7"/>
  <c r="C663" i="7"/>
  <c r="F664" i="7"/>
  <c r="G663" i="7"/>
  <c r="V664" i="7"/>
  <c r="W663" i="7"/>
  <c r="K663" i="7"/>
  <c r="J664" i="7"/>
  <c r="H664" i="7"/>
  <c r="I663" i="7"/>
  <c r="O663" i="7"/>
  <c r="N664" i="7"/>
  <c r="D664" i="7"/>
  <c r="E663" i="7"/>
  <c r="P664" i="7"/>
  <c r="Q663" i="7"/>
  <c r="Y663" i="7"/>
  <c r="X664" i="7"/>
  <c r="M663" i="7"/>
  <c r="L664" i="7"/>
  <c r="L665" i="7" l="1"/>
  <c r="M664" i="7"/>
  <c r="X665" i="7"/>
  <c r="Y664" i="7"/>
  <c r="J665" i="7"/>
  <c r="K664" i="7"/>
  <c r="W664" i="7"/>
  <c r="V665" i="7"/>
  <c r="P665" i="7"/>
  <c r="Q664" i="7"/>
  <c r="G664" i="7"/>
  <c r="F665" i="7"/>
  <c r="D665" i="7"/>
  <c r="E664" i="7"/>
  <c r="B665" i="7"/>
  <c r="C664" i="7"/>
  <c r="N665" i="7"/>
  <c r="O664" i="7"/>
  <c r="S664" i="7"/>
  <c r="R665" i="7"/>
  <c r="H665" i="7"/>
  <c r="I664" i="7"/>
  <c r="U664" i="7"/>
  <c r="T665" i="7"/>
  <c r="F666" i="7" l="1"/>
  <c r="G665" i="7"/>
  <c r="R666" i="7"/>
  <c r="S665" i="7"/>
  <c r="P666" i="7"/>
  <c r="Q665" i="7"/>
  <c r="V666" i="7"/>
  <c r="W665" i="7"/>
  <c r="N666" i="7"/>
  <c r="O665" i="7"/>
  <c r="Y665" i="7"/>
  <c r="X666" i="7"/>
  <c r="T666" i="7"/>
  <c r="U665" i="7"/>
  <c r="I665" i="7"/>
  <c r="H666" i="7"/>
  <c r="K665" i="7"/>
  <c r="J666" i="7"/>
  <c r="B666" i="7"/>
  <c r="C665" i="7"/>
  <c r="D666" i="7"/>
  <c r="E665" i="7"/>
  <c r="M665" i="7"/>
  <c r="L666" i="7"/>
  <c r="X667" i="7" l="1"/>
  <c r="Y666" i="7"/>
  <c r="D667" i="7"/>
  <c r="E666" i="7"/>
  <c r="B667" i="7"/>
  <c r="C666" i="7"/>
  <c r="J667" i="7"/>
  <c r="K666" i="7"/>
  <c r="P667" i="7"/>
  <c r="Q666" i="7"/>
  <c r="L667" i="7"/>
  <c r="M666" i="7"/>
  <c r="N667" i="7"/>
  <c r="O666" i="7"/>
  <c r="W666" i="7"/>
  <c r="V667" i="7"/>
  <c r="H667" i="7"/>
  <c r="I666" i="7"/>
  <c r="R667" i="7"/>
  <c r="S666" i="7"/>
  <c r="T667" i="7"/>
  <c r="U666" i="7"/>
  <c r="F667" i="7"/>
  <c r="G666" i="7"/>
  <c r="L668" i="7" l="1"/>
  <c r="M667" i="7"/>
  <c r="T668" i="7"/>
  <c r="U667" i="7"/>
  <c r="B668" i="7"/>
  <c r="C667" i="7"/>
  <c r="D668" i="7"/>
  <c r="E667" i="7"/>
  <c r="J668" i="7"/>
  <c r="K667" i="7"/>
  <c r="V668" i="7"/>
  <c r="W667" i="7"/>
  <c r="F668" i="7"/>
  <c r="G667" i="7"/>
  <c r="P668" i="7"/>
  <c r="Q667" i="7"/>
  <c r="R668" i="7"/>
  <c r="S667" i="7"/>
  <c r="H668" i="7"/>
  <c r="I667" i="7"/>
  <c r="N668" i="7"/>
  <c r="O667" i="7"/>
  <c r="X668" i="7"/>
  <c r="Y667" i="7"/>
  <c r="N669" i="7" l="1"/>
  <c r="O668" i="7"/>
  <c r="D669" i="7"/>
  <c r="E668" i="7"/>
  <c r="J669" i="7"/>
  <c r="K668" i="7"/>
  <c r="B669" i="7"/>
  <c r="C668" i="7"/>
  <c r="X669" i="7"/>
  <c r="Y668" i="7"/>
  <c r="V669" i="7"/>
  <c r="W668" i="7"/>
  <c r="T669" i="7"/>
  <c r="U668" i="7"/>
  <c r="H669" i="7"/>
  <c r="I668" i="7"/>
  <c r="R669" i="7"/>
  <c r="S668" i="7"/>
  <c r="P669" i="7"/>
  <c r="Q668" i="7"/>
  <c r="F669" i="7"/>
  <c r="G668" i="7"/>
  <c r="L669" i="7"/>
  <c r="M668" i="7"/>
  <c r="V670" i="7" l="1"/>
  <c r="W669" i="7"/>
  <c r="X670" i="7"/>
  <c r="Y669" i="7"/>
  <c r="B670" i="7"/>
  <c r="C669" i="7"/>
  <c r="D670" i="7"/>
  <c r="E669" i="7"/>
  <c r="L670" i="7"/>
  <c r="M669" i="7"/>
  <c r="F670" i="7"/>
  <c r="G669" i="7"/>
  <c r="Q669" i="7"/>
  <c r="P670" i="7"/>
  <c r="J670" i="7"/>
  <c r="K669" i="7"/>
  <c r="H670" i="7"/>
  <c r="I669" i="7"/>
  <c r="R670" i="7"/>
  <c r="S669" i="7"/>
  <c r="T670" i="7"/>
  <c r="U669" i="7"/>
  <c r="N670" i="7"/>
  <c r="O669" i="7"/>
  <c r="F671" i="7" l="1"/>
  <c r="G670" i="7"/>
  <c r="N671" i="7"/>
  <c r="O670" i="7"/>
  <c r="T671" i="7"/>
  <c r="U670" i="7"/>
  <c r="L671" i="7"/>
  <c r="M670" i="7"/>
  <c r="R671" i="7"/>
  <c r="S670" i="7"/>
  <c r="D671" i="7"/>
  <c r="E670" i="7"/>
  <c r="H671" i="7"/>
  <c r="I670" i="7"/>
  <c r="B671" i="7"/>
  <c r="C670" i="7"/>
  <c r="J671" i="7"/>
  <c r="K670" i="7"/>
  <c r="X671" i="7"/>
  <c r="Y670" i="7"/>
  <c r="P671" i="7"/>
  <c r="Q670" i="7"/>
  <c r="V671" i="7"/>
  <c r="W670" i="7"/>
  <c r="V672" i="7" l="1"/>
  <c r="W671" i="7"/>
  <c r="X672" i="7"/>
  <c r="Y671" i="7"/>
  <c r="R672" i="7"/>
  <c r="S671" i="7"/>
  <c r="N672" i="7"/>
  <c r="O671" i="7"/>
  <c r="D672" i="7"/>
  <c r="E671" i="7"/>
  <c r="P672" i="7"/>
  <c r="Q671" i="7"/>
  <c r="T672" i="7"/>
  <c r="U671" i="7"/>
  <c r="B672" i="7"/>
  <c r="C671" i="7"/>
  <c r="L672" i="7"/>
  <c r="M671" i="7"/>
  <c r="J672" i="7"/>
  <c r="K671" i="7"/>
  <c r="H672" i="7"/>
  <c r="I671" i="7"/>
  <c r="G671" i="7"/>
  <c r="F672" i="7"/>
  <c r="J673" i="7" l="1"/>
  <c r="K672" i="7"/>
  <c r="H673" i="7"/>
  <c r="I672" i="7"/>
  <c r="N673" i="7"/>
  <c r="O672" i="7"/>
  <c r="R673" i="7"/>
  <c r="S672" i="7"/>
  <c r="X673" i="7"/>
  <c r="Y672" i="7"/>
  <c r="F673" i="7"/>
  <c r="G672" i="7"/>
  <c r="P673" i="7"/>
  <c r="Q672" i="7"/>
  <c r="D673" i="7"/>
  <c r="E672" i="7"/>
  <c r="L673" i="7"/>
  <c r="M672" i="7"/>
  <c r="B673" i="7"/>
  <c r="C672" i="7"/>
  <c r="T673" i="7"/>
  <c r="U672" i="7"/>
  <c r="V673" i="7"/>
  <c r="W672" i="7"/>
  <c r="V674" i="7" l="1"/>
  <c r="W673" i="7"/>
  <c r="R674" i="7"/>
  <c r="S673" i="7"/>
  <c r="D674" i="7"/>
  <c r="E673" i="7"/>
  <c r="F674" i="7"/>
  <c r="G673" i="7"/>
  <c r="X674" i="7"/>
  <c r="Y673" i="7"/>
  <c r="N674" i="7"/>
  <c r="O673" i="7"/>
  <c r="T674" i="7"/>
  <c r="U673" i="7"/>
  <c r="B674" i="7"/>
  <c r="C673" i="7"/>
  <c r="L674" i="7"/>
  <c r="M673" i="7"/>
  <c r="H674" i="7"/>
  <c r="I673" i="7"/>
  <c r="P674" i="7"/>
  <c r="Q673" i="7"/>
  <c r="J674" i="7"/>
  <c r="K673" i="7"/>
  <c r="J675" i="7" l="1"/>
  <c r="K674" i="7"/>
  <c r="X675" i="7"/>
  <c r="Y674" i="7"/>
  <c r="F675" i="7"/>
  <c r="G674" i="7"/>
  <c r="R675" i="7"/>
  <c r="S674" i="7"/>
  <c r="P675" i="7"/>
  <c r="Q674" i="7"/>
  <c r="H675" i="7"/>
  <c r="I674" i="7"/>
  <c r="D675" i="7"/>
  <c r="E674" i="7"/>
  <c r="N675" i="7"/>
  <c r="O674" i="7"/>
  <c r="L675" i="7"/>
  <c r="M674" i="7"/>
  <c r="B675" i="7"/>
  <c r="C674" i="7"/>
  <c r="T675" i="7"/>
  <c r="U674" i="7"/>
  <c r="V675" i="7"/>
  <c r="W674" i="7"/>
  <c r="H676" i="7" l="1"/>
  <c r="I675" i="7"/>
  <c r="P676" i="7"/>
  <c r="Q675" i="7"/>
  <c r="V676" i="7"/>
  <c r="W675" i="7"/>
  <c r="T676" i="7"/>
  <c r="U675" i="7"/>
  <c r="B676" i="7"/>
  <c r="C675" i="7"/>
  <c r="R676" i="7"/>
  <c r="S675" i="7"/>
  <c r="L676" i="7"/>
  <c r="M675" i="7"/>
  <c r="F676" i="7"/>
  <c r="G675" i="7"/>
  <c r="N676" i="7"/>
  <c r="O675" i="7"/>
  <c r="X676" i="7"/>
  <c r="Y675" i="7"/>
  <c r="D676" i="7"/>
  <c r="E675" i="7"/>
  <c r="J676" i="7"/>
  <c r="K675" i="7"/>
  <c r="R677" i="7" l="1"/>
  <c r="S676" i="7"/>
  <c r="D677" i="7"/>
  <c r="E676" i="7"/>
  <c r="T677" i="7"/>
  <c r="U676" i="7"/>
  <c r="V677" i="7"/>
  <c r="W676" i="7"/>
  <c r="P677" i="7"/>
  <c r="Q676" i="7"/>
  <c r="F677" i="7"/>
  <c r="G676" i="7"/>
  <c r="J677" i="7"/>
  <c r="K676" i="7"/>
  <c r="B677" i="7"/>
  <c r="C676" i="7"/>
  <c r="X677" i="7"/>
  <c r="Y676" i="7"/>
  <c r="N677" i="7"/>
  <c r="O676" i="7"/>
  <c r="L677" i="7"/>
  <c r="M676" i="7"/>
  <c r="H677" i="7"/>
  <c r="I676" i="7"/>
  <c r="F678" i="7" l="1"/>
  <c r="G677" i="7"/>
  <c r="N678" i="7"/>
  <c r="O677" i="7"/>
  <c r="X678" i="7"/>
  <c r="Y677" i="7"/>
  <c r="D678" i="7"/>
  <c r="E677" i="7"/>
  <c r="H678" i="7"/>
  <c r="I677" i="7"/>
  <c r="P678" i="7"/>
  <c r="Q677" i="7"/>
  <c r="V678" i="7"/>
  <c r="W677" i="7"/>
  <c r="T678" i="7"/>
  <c r="U677" i="7"/>
  <c r="L678" i="7"/>
  <c r="M677" i="7"/>
  <c r="B678" i="7"/>
  <c r="C677" i="7"/>
  <c r="J678" i="7"/>
  <c r="K677" i="7"/>
  <c r="R678" i="7"/>
  <c r="S677" i="7"/>
  <c r="P679" i="7" l="1"/>
  <c r="Q678" i="7"/>
  <c r="J679" i="7"/>
  <c r="K678" i="7"/>
  <c r="D679" i="7"/>
  <c r="E678" i="7"/>
  <c r="R679" i="7"/>
  <c r="S678" i="7"/>
  <c r="H679" i="7"/>
  <c r="I678" i="7"/>
  <c r="B679" i="7"/>
  <c r="C678" i="7"/>
  <c r="L679" i="7"/>
  <c r="M678" i="7"/>
  <c r="X679" i="7"/>
  <c r="Y678" i="7"/>
  <c r="T679" i="7"/>
  <c r="U678" i="7"/>
  <c r="N679" i="7"/>
  <c r="O678" i="7"/>
  <c r="V679" i="7"/>
  <c r="W678" i="7"/>
  <c r="F679" i="7"/>
  <c r="G678" i="7"/>
  <c r="B680" i="7" l="1"/>
  <c r="C679" i="7"/>
  <c r="F680" i="7"/>
  <c r="G679" i="7"/>
  <c r="H680" i="7"/>
  <c r="I679" i="7"/>
  <c r="N680" i="7"/>
  <c r="O679" i="7"/>
  <c r="V680" i="7"/>
  <c r="W679" i="7"/>
  <c r="R680" i="7"/>
  <c r="S679" i="7"/>
  <c r="T680" i="7"/>
  <c r="U679" i="7"/>
  <c r="D680" i="7"/>
  <c r="E679" i="7"/>
  <c r="X680" i="7"/>
  <c r="Y679" i="7"/>
  <c r="J680" i="7"/>
  <c r="K679" i="7"/>
  <c r="L680" i="7"/>
  <c r="M679" i="7"/>
  <c r="P680" i="7"/>
  <c r="Q679" i="7"/>
  <c r="R681" i="7" l="1"/>
  <c r="S680" i="7"/>
  <c r="V681" i="7"/>
  <c r="W680" i="7"/>
  <c r="N681" i="7"/>
  <c r="O680" i="7"/>
  <c r="F681" i="7"/>
  <c r="G680" i="7"/>
  <c r="P681" i="7"/>
  <c r="Q680" i="7"/>
  <c r="X681" i="7"/>
  <c r="Y680" i="7"/>
  <c r="D681" i="7"/>
  <c r="E680" i="7"/>
  <c r="L681" i="7"/>
  <c r="M680" i="7"/>
  <c r="J681" i="7"/>
  <c r="K680" i="7"/>
  <c r="H681" i="7"/>
  <c r="I680" i="7"/>
  <c r="T681" i="7"/>
  <c r="U680" i="7"/>
  <c r="B681" i="7"/>
  <c r="C680" i="7"/>
  <c r="B682" i="7" l="1"/>
  <c r="C681" i="7"/>
  <c r="T682" i="7"/>
  <c r="U681" i="7"/>
  <c r="J682" i="7"/>
  <c r="K681" i="7"/>
  <c r="V682" i="7"/>
  <c r="W681" i="7"/>
  <c r="X682" i="7"/>
  <c r="Y681" i="7"/>
  <c r="Q681" i="7"/>
  <c r="P682" i="7"/>
  <c r="H682" i="7"/>
  <c r="I681" i="7"/>
  <c r="L682" i="7"/>
  <c r="M681" i="7"/>
  <c r="F682" i="7"/>
  <c r="G681" i="7"/>
  <c r="N682" i="7"/>
  <c r="O681" i="7"/>
  <c r="D682" i="7"/>
  <c r="E681" i="7"/>
  <c r="R682" i="7"/>
  <c r="S681" i="7"/>
  <c r="S682" i="7" l="1"/>
  <c r="R683" i="7"/>
  <c r="X683" i="7"/>
  <c r="Y682" i="7"/>
  <c r="P683" i="7"/>
  <c r="Q682" i="7"/>
  <c r="D683" i="7"/>
  <c r="E682" i="7"/>
  <c r="N683" i="7"/>
  <c r="O682" i="7"/>
  <c r="V683" i="7"/>
  <c r="W682" i="7"/>
  <c r="F683" i="7"/>
  <c r="G682" i="7"/>
  <c r="J683" i="7"/>
  <c r="K682" i="7"/>
  <c r="L683" i="7"/>
  <c r="M682" i="7"/>
  <c r="T683" i="7"/>
  <c r="U682" i="7"/>
  <c r="H683" i="7"/>
  <c r="I682" i="7"/>
  <c r="B683" i="7"/>
  <c r="C682" i="7"/>
  <c r="C683" i="7" l="1"/>
  <c r="B684" i="7"/>
  <c r="V684" i="7"/>
  <c r="W683" i="7"/>
  <c r="H684" i="7"/>
  <c r="I683" i="7"/>
  <c r="O683" i="7"/>
  <c r="N684" i="7"/>
  <c r="T684" i="7"/>
  <c r="U683" i="7"/>
  <c r="E683" i="7"/>
  <c r="D684" i="7"/>
  <c r="L684" i="7"/>
  <c r="M683" i="7"/>
  <c r="P684" i="7"/>
  <c r="Q683" i="7"/>
  <c r="J684" i="7"/>
  <c r="K683" i="7"/>
  <c r="X684" i="7"/>
  <c r="Y683" i="7"/>
  <c r="R684" i="7"/>
  <c r="S683" i="7"/>
  <c r="F684" i="7"/>
  <c r="G683" i="7"/>
  <c r="F685" i="7" l="1"/>
  <c r="G684" i="7"/>
  <c r="E684" i="7"/>
  <c r="D685" i="7"/>
  <c r="R685" i="7"/>
  <c r="S684" i="7"/>
  <c r="T685" i="7"/>
  <c r="U684" i="7"/>
  <c r="O684" i="7"/>
  <c r="N685" i="7"/>
  <c r="X685" i="7"/>
  <c r="Y684" i="7"/>
  <c r="J685" i="7"/>
  <c r="K684" i="7"/>
  <c r="H685" i="7"/>
  <c r="I684" i="7"/>
  <c r="Q684" i="7"/>
  <c r="P685" i="7"/>
  <c r="V685" i="7"/>
  <c r="W684" i="7"/>
  <c r="C684" i="7"/>
  <c r="B685" i="7"/>
  <c r="L685" i="7"/>
  <c r="M684" i="7"/>
  <c r="Y685" i="7" l="1"/>
  <c r="X686" i="7"/>
  <c r="O685" i="7"/>
  <c r="N686" i="7"/>
  <c r="T686" i="7"/>
  <c r="U685" i="7"/>
  <c r="L686" i="7"/>
  <c r="M685" i="7"/>
  <c r="P686" i="7"/>
  <c r="Q685" i="7"/>
  <c r="H686" i="7"/>
  <c r="I685" i="7"/>
  <c r="B686" i="7"/>
  <c r="C685" i="7"/>
  <c r="V686" i="7"/>
  <c r="W685" i="7"/>
  <c r="R686" i="7"/>
  <c r="S685" i="7"/>
  <c r="D686" i="7"/>
  <c r="E685" i="7"/>
  <c r="J686" i="7"/>
  <c r="K685" i="7"/>
  <c r="F686" i="7"/>
  <c r="G685" i="7"/>
  <c r="H687" i="7" l="1"/>
  <c r="I686" i="7"/>
  <c r="P687" i="7"/>
  <c r="Q686" i="7"/>
  <c r="F687" i="7"/>
  <c r="G686" i="7"/>
  <c r="J687" i="7"/>
  <c r="K686" i="7"/>
  <c r="D687" i="7"/>
  <c r="E686" i="7"/>
  <c r="L687" i="7"/>
  <c r="M686" i="7"/>
  <c r="R687" i="7"/>
  <c r="S686" i="7"/>
  <c r="T687" i="7"/>
  <c r="U686" i="7"/>
  <c r="N687" i="7"/>
  <c r="O686" i="7"/>
  <c r="V687" i="7"/>
  <c r="W686" i="7"/>
  <c r="Y686" i="7"/>
  <c r="X687" i="7"/>
  <c r="C686" i="7"/>
  <c r="B687" i="7"/>
  <c r="X688" i="7" l="1"/>
  <c r="Y687" i="7"/>
  <c r="D688" i="7"/>
  <c r="E687" i="7"/>
  <c r="P688" i="7"/>
  <c r="Q687" i="7"/>
  <c r="B688" i="7"/>
  <c r="C687" i="7"/>
  <c r="K687" i="7"/>
  <c r="J688" i="7"/>
  <c r="F688" i="7"/>
  <c r="G687" i="7"/>
  <c r="M687" i="7"/>
  <c r="L688" i="7"/>
  <c r="W687" i="7"/>
  <c r="V688" i="7"/>
  <c r="N688" i="7"/>
  <c r="O687" i="7"/>
  <c r="T688" i="7"/>
  <c r="U687" i="7"/>
  <c r="R688" i="7"/>
  <c r="S687" i="7"/>
  <c r="H688" i="7"/>
  <c r="I687" i="7"/>
  <c r="B689" i="7" l="1"/>
  <c r="C688" i="7"/>
  <c r="K688" i="7"/>
  <c r="J689" i="7"/>
  <c r="P689" i="7"/>
  <c r="Q688" i="7"/>
  <c r="H689" i="7"/>
  <c r="I688" i="7"/>
  <c r="R689" i="7"/>
  <c r="S688" i="7"/>
  <c r="D689" i="7"/>
  <c r="E688" i="7"/>
  <c r="W688" i="7"/>
  <c r="V689" i="7"/>
  <c r="M688" i="7"/>
  <c r="L689" i="7"/>
  <c r="F689" i="7"/>
  <c r="G688" i="7"/>
  <c r="T689" i="7"/>
  <c r="U688" i="7"/>
  <c r="N689" i="7"/>
  <c r="O688" i="7"/>
  <c r="Y688" i="7"/>
  <c r="X689" i="7"/>
  <c r="N690" i="7" l="1"/>
  <c r="O689" i="7"/>
  <c r="H690" i="7"/>
  <c r="I689" i="7"/>
  <c r="F690" i="7"/>
  <c r="G689" i="7"/>
  <c r="X690" i="7"/>
  <c r="Y689" i="7"/>
  <c r="D690" i="7"/>
  <c r="E689" i="7"/>
  <c r="R690" i="7"/>
  <c r="S689" i="7"/>
  <c r="L690" i="7"/>
  <c r="M689" i="7"/>
  <c r="U689" i="7"/>
  <c r="T690" i="7"/>
  <c r="P690" i="7"/>
  <c r="Q689" i="7"/>
  <c r="J690" i="7"/>
  <c r="K689" i="7"/>
  <c r="W689" i="7"/>
  <c r="V690" i="7"/>
  <c r="B690" i="7"/>
  <c r="C689" i="7"/>
  <c r="W690" i="7" l="1"/>
  <c r="V691" i="7"/>
  <c r="B691" i="7"/>
  <c r="C690" i="7"/>
  <c r="R691" i="7"/>
  <c r="S690" i="7"/>
  <c r="D691" i="7"/>
  <c r="E690" i="7"/>
  <c r="J691" i="7"/>
  <c r="K690" i="7"/>
  <c r="X691" i="7"/>
  <c r="Y690" i="7"/>
  <c r="P691" i="7"/>
  <c r="Q690" i="7"/>
  <c r="F691" i="7"/>
  <c r="G690" i="7"/>
  <c r="T691" i="7"/>
  <c r="U690" i="7"/>
  <c r="I690" i="7"/>
  <c r="H691" i="7"/>
  <c r="L691" i="7"/>
  <c r="M690" i="7"/>
  <c r="N691" i="7"/>
  <c r="O690" i="7"/>
  <c r="N692" i="7" l="1"/>
  <c r="O691" i="7"/>
  <c r="X692" i="7"/>
  <c r="Y691" i="7"/>
  <c r="L692" i="7"/>
  <c r="M691" i="7"/>
  <c r="J692" i="7"/>
  <c r="K691" i="7"/>
  <c r="I691" i="7"/>
  <c r="H692" i="7"/>
  <c r="D692" i="7"/>
  <c r="E691" i="7"/>
  <c r="T692" i="7"/>
  <c r="U691" i="7"/>
  <c r="S691" i="7"/>
  <c r="R692" i="7"/>
  <c r="G691" i="7"/>
  <c r="F692" i="7"/>
  <c r="B692" i="7"/>
  <c r="C691" i="7"/>
  <c r="V692" i="7"/>
  <c r="W691" i="7"/>
  <c r="P692" i="7"/>
  <c r="Q691" i="7"/>
  <c r="P693" i="7" l="1"/>
  <c r="Q692" i="7"/>
  <c r="I692" i="7"/>
  <c r="H693" i="7"/>
  <c r="J693" i="7"/>
  <c r="K692" i="7"/>
  <c r="X693" i="7"/>
  <c r="Y692" i="7"/>
  <c r="D693" i="7"/>
  <c r="E692" i="7"/>
  <c r="V693" i="7"/>
  <c r="W692" i="7"/>
  <c r="B693" i="7"/>
  <c r="C692" i="7"/>
  <c r="G692" i="7"/>
  <c r="F693" i="7"/>
  <c r="L693" i="7"/>
  <c r="M692" i="7"/>
  <c r="S692" i="7"/>
  <c r="R693" i="7"/>
  <c r="U692" i="7"/>
  <c r="T693" i="7"/>
  <c r="N693" i="7"/>
  <c r="O692" i="7"/>
  <c r="N694" i="7" l="1"/>
  <c r="O693" i="7"/>
  <c r="D694" i="7"/>
  <c r="E693" i="7"/>
  <c r="V694" i="7"/>
  <c r="W693" i="7"/>
  <c r="T694" i="7"/>
  <c r="U693" i="7"/>
  <c r="S693" i="7"/>
  <c r="R694" i="7"/>
  <c r="X694" i="7"/>
  <c r="Y693" i="7"/>
  <c r="L694" i="7"/>
  <c r="M693" i="7"/>
  <c r="J694" i="7"/>
  <c r="K693" i="7"/>
  <c r="F694" i="7"/>
  <c r="G693" i="7"/>
  <c r="H694" i="7"/>
  <c r="I693" i="7"/>
  <c r="B694" i="7"/>
  <c r="C693" i="7"/>
  <c r="Q693" i="7"/>
  <c r="P694" i="7"/>
  <c r="S694" i="7" l="1"/>
  <c r="R695" i="7"/>
  <c r="P695" i="7"/>
  <c r="Q694" i="7"/>
  <c r="X695" i="7"/>
  <c r="Y694" i="7"/>
  <c r="B695" i="7"/>
  <c r="C694" i="7"/>
  <c r="H695" i="7"/>
  <c r="I694" i="7"/>
  <c r="T695" i="7"/>
  <c r="U694" i="7"/>
  <c r="F695" i="7"/>
  <c r="G694" i="7"/>
  <c r="V695" i="7"/>
  <c r="W694" i="7"/>
  <c r="J695" i="7"/>
  <c r="K694" i="7"/>
  <c r="E694" i="7"/>
  <c r="D695" i="7"/>
  <c r="L695" i="7"/>
  <c r="M694" i="7"/>
  <c r="N695" i="7"/>
  <c r="O694" i="7"/>
  <c r="T696" i="7" l="1"/>
  <c r="U695" i="7"/>
  <c r="L696" i="7"/>
  <c r="M695" i="7"/>
  <c r="C695" i="7"/>
  <c r="B696" i="7"/>
  <c r="O695" i="7"/>
  <c r="N696" i="7"/>
  <c r="H696" i="7"/>
  <c r="I695" i="7"/>
  <c r="E695" i="7"/>
  <c r="D696" i="7"/>
  <c r="J696" i="7"/>
  <c r="K695" i="7"/>
  <c r="X696" i="7"/>
  <c r="Y695" i="7"/>
  <c r="V696" i="7"/>
  <c r="W695" i="7"/>
  <c r="P696" i="7"/>
  <c r="Q695" i="7"/>
  <c r="R696" i="7"/>
  <c r="S695" i="7"/>
  <c r="F696" i="7"/>
  <c r="G695" i="7"/>
  <c r="E696" i="7" l="1"/>
  <c r="D697" i="7"/>
  <c r="H697" i="7"/>
  <c r="I696" i="7"/>
  <c r="F697" i="7"/>
  <c r="G696" i="7"/>
  <c r="R697" i="7"/>
  <c r="S696" i="7"/>
  <c r="O696" i="7"/>
  <c r="N697" i="7"/>
  <c r="Q696" i="7"/>
  <c r="P697" i="7"/>
  <c r="C696" i="7"/>
  <c r="B697" i="7"/>
  <c r="V697" i="7"/>
  <c r="W696" i="7"/>
  <c r="X697" i="7"/>
  <c r="Y696" i="7"/>
  <c r="L697" i="7"/>
  <c r="M696" i="7"/>
  <c r="J697" i="7"/>
  <c r="K696" i="7"/>
  <c r="T697" i="7"/>
  <c r="U696" i="7"/>
  <c r="O697" i="7" l="1"/>
  <c r="N698" i="7"/>
  <c r="P698" i="7"/>
  <c r="Q697" i="7"/>
  <c r="T698" i="7"/>
  <c r="U697" i="7"/>
  <c r="J698" i="7"/>
  <c r="K697" i="7"/>
  <c r="L698" i="7"/>
  <c r="M697" i="7"/>
  <c r="R698" i="7"/>
  <c r="S697" i="7"/>
  <c r="Y697" i="7"/>
  <c r="X698" i="7"/>
  <c r="F698" i="7"/>
  <c r="G697" i="7"/>
  <c r="V698" i="7"/>
  <c r="W697" i="7"/>
  <c r="H698" i="7"/>
  <c r="I697" i="7"/>
  <c r="B698" i="7"/>
  <c r="C697" i="7"/>
  <c r="D698" i="7"/>
  <c r="E697" i="7"/>
  <c r="R699" i="7" l="1"/>
  <c r="S698" i="7"/>
  <c r="C698" i="7"/>
  <c r="B699" i="7"/>
  <c r="F699" i="7"/>
  <c r="G698" i="7"/>
  <c r="L699" i="7"/>
  <c r="M698" i="7"/>
  <c r="J699" i="7"/>
  <c r="K698" i="7"/>
  <c r="V699" i="7"/>
  <c r="W698" i="7"/>
  <c r="Y698" i="7"/>
  <c r="X699" i="7"/>
  <c r="N699" i="7"/>
  <c r="O698" i="7"/>
  <c r="D699" i="7"/>
  <c r="E698" i="7"/>
  <c r="H699" i="7"/>
  <c r="I698" i="7"/>
  <c r="T699" i="7"/>
  <c r="U698" i="7"/>
  <c r="P699" i="7"/>
  <c r="Q698" i="7"/>
  <c r="T700" i="7" l="1"/>
  <c r="U699" i="7"/>
  <c r="W699" i="7"/>
  <c r="V700" i="7"/>
  <c r="K699" i="7"/>
  <c r="J700" i="7"/>
  <c r="H700" i="7"/>
  <c r="I699" i="7"/>
  <c r="D700" i="7"/>
  <c r="E699" i="7"/>
  <c r="B700" i="7"/>
  <c r="C699" i="7"/>
  <c r="P700" i="7"/>
  <c r="Q699" i="7"/>
  <c r="M699" i="7"/>
  <c r="L700" i="7"/>
  <c r="F700" i="7"/>
  <c r="G699" i="7"/>
  <c r="N700" i="7"/>
  <c r="O699" i="7"/>
  <c r="X700" i="7"/>
  <c r="Y699" i="7"/>
  <c r="R700" i="7"/>
  <c r="S699" i="7"/>
  <c r="B701" i="7" l="1"/>
  <c r="C700" i="7"/>
  <c r="X701" i="7"/>
  <c r="Y700" i="7"/>
  <c r="H701" i="7"/>
  <c r="I700" i="7"/>
  <c r="R701" i="7"/>
  <c r="S700" i="7"/>
  <c r="D701" i="7"/>
  <c r="E700" i="7"/>
  <c r="N701" i="7"/>
  <c r="O700" i="7"/>
  <c r="J701" i="7"/>
  <c r="K700" i="7"/>
  <c r="F701" i="7"/>
  <c r="G700" i="7"/>
  <c r="M700" i="7"/>
  <c r="L701" i="7"/>
  <c r="V701" i="7"/>
  <c r="W700" i="7"/>
  <c r="P701" i="7"/>
  <c r="Q700" i="7"/>
  <c r="T701" i="7"/>
  <c r="U700" i="7"/>
  <c r="N702" i="7" l="1"/>
  <c r="O701" i="7"/>
  <c r="D702" i="7"/>
  <c r="E701" i="7"/>
  <c r="R702" i="7"/>
  <c r="S701" i="7"/>
  <c r="T702" i="7"/>
  <c r="U701" i="7"/>
  <c r="P702" i="7"/>
  <c r="Q701" i="7"/>
  <c r="V702" i="7"/>
  <c r="W701" i="7"/>
  <c r="L702" i="7"/>
  <c r="M701" i="7"/>
  <c r="H702" i="7"/>
  <c r="I701" i="7"/>
  <c r="F702" i="7"/>
  <c r="G701" i="7"/>
  <c r="X702" i="7"/>
  <c r="Y701" i="7"/>
  <c r="J702" i="7"/>
  <c r="K701" i="7"/>
  <c r="B702" i="7"/>
  <c r="C701" i="7"/>
  <c r="V703" i="7" l="1"/>
  <c r="W702" i="7"/>
  <c r="B703" i="7"/>
  <c r="C702" i="7"/>
  <c r="P703" i="7"/>
  <c r="Q702" i="7"/>
  <c r="J703" i="7"/>
  <c r="K702" i="7"/>
  <c r="X703" i="7"/>
  <c r="Y702" i="7"/>
  <c r="T703" i="7"/>
  <c r="U702" i="7"/>
  <c r="F703" i="7"/>
  <c r="G702" i="7"/>
  <c r="R703" i="7"/>
  <c r="S702" i="7"/>
  <c r="H703" i="7"/>
  <c r="I702" i="7"/>
  <c r="D703" i="7"/>
  <c r="E702" i="7"/>
  <c r="L703" i="7"/>
  <c r="M702" i="7"/>
  <c r="N703" i="7"/>
  <c r="O702" i="7"/>
  <c r="N704" i="7" l="1"/>
  <c r="O703" i="7"/>
  <c r="T704" i="7"/>
  <c r="U703" i="7"/>
  <c r="L704" i="7"/>
  <c r="M703" i="7"/>
  <c r="X704" i="7"/>
  <c r="Y703" i="7"/>
  <c r="D704" i="7"/>
  <c r="E703" i="7"/>
  <c r="J704" i="7"/>
  <c r="K703" i="7"/>
  <c r="H704" i="7"/>
  <c r="I703" i="7"/>
  <c r="P704" i="7"/>
  <c r="Q703" i="7"/>
  <c r="R704" i="7"/>
  <c r="S703" i="7"/>
  <c r="B704" i="7"/>
  <c r="C703" i="7"/>
  <c r="F704" i="7"/>
  <c r="G703" i="7"/>
  <c r="V704" i="7"/>
  <c r="W703" i="7"/>
  <c r="J705" i="7" l="1"/>
  <c r="K704" i="7"/>
  <c r="F705" i="7"/>
  <c r="G704" i="7"/>
  <c r="B705" i="7"/>
  <c r="C704" i="7"/>
  <c r="V705" i="7"/>
  <c r="W704" i="7"/>
  <c r="D705" i="7"/>
  <c r="E704" i="7"/>
  <c r="X705" i="7"/>
  <c r="Y704" i="7"/>
  <c r="R705" i="7"/>
  <c r="S704" i="7"/>
  <c r="L705" i="7"/>
  <c r="M704" i="7"/>
  <c r="P705" i="7"/>
  <c r="Q704" i="7"/>
  <c r="T705" i="7"/>
  <c r="U704" i="7"/>
  <c r="H705" i="7"/>
  <c r="I704" i="7"/>
  <c r="N705" i="7"/>
  <c r="O704" i="7"/>
  <c r="H706" i="7" l="1"/>
  <c r="I705" i="7"/>
  <c r="X706" i="7"/>
  <c r="Y705" i="7"/>
  <c r="T706" i="7"/>
  <c r="U705" i="7"/>
  <c r="B706" i="7"/>
  <c r="C705" i="7"/>
  <c r="N706" i="7"/>
  <c r="O705" i="7"/>
  <c r="D706" i="7"/>
  <c r="E705" i="7"/>
  <c r="V706" i="7"/>
  <c r="W705" i="7"/>
  <c r="P706" i="7"/>
  <c r="Q705" i="7"/>
  <c r="L706" i="7"/>
  <c r="M705" i="7"/>
  <c r="F706" i="7"/>
  <c r="G705" i="7"/>
  <c r="R706" i="7"/>
  <c r="S705" i="7"/>
  <c r="J706" i="7"/>
  <c r="K705" i="7"/>
  <c r="D707" i="7" l="1"/>
  <c r="E706" i="7"/>
  <c r="J707" i="7"/>
  <c r="K706" i="7"/>
  <c r="R707" i="7"/>
  <c r="S706" i="7"/>
  <c r="N707" i="7"/>
  <c r="O706" i="7"/>
  <c r="F707" i="7"/>
  <c r="G706" i="7"/>
  <c r="B707" i="7"/>
  <c r="C706" i="7"/>
  <c r="L707" i="7"/>
  <c r="M706" i="7"/>
  <c r="T707" i="7"/>
  <c r="U706" i="7"/>
  <c r="P707" i="7"/>
  <c r="Q706" i="7"/>
  <c r="X707" i="7"/>
  <c r="Y706" i="7"/>
  <c r="V707" i="7"/>
  <c r="W706" i="7"/>
  <c r="H707" i="7"/>
  <c r="I706" i="7"/>
  <c r="B708" i="7" l="1"/>
  <c r="C707" i="7"/>
  <c r="F708" i="7"/>
  <c r="G707" i="7"/>
  <c r="H708" i="7"/>
  <c r="I707" i="7"/>
  <c r="V708" i="7"/>
  <c r="W707" i="7"/>
  <c r="X708" i="7"/>
  <c r="Y707" i="7"/>
  <c r="N708" i="7"/>
  <c r="O707" i="7"/>
  <c r="P708" i="7"/>
  <c r="Q707" i="7"/>
  <c r="R708" i="7"/>
  <c r="S707" i="7"/>
  <c r="T708" i="7"/>
  <c r="U707" i="7"/>
  <c r="J708" i="7"/>
  <c r="K707" i="7"/>
  <c r="L708" i="7"/>
  <c r="M707" i="7"/>
  <c r="D708" i="7"/>
  <c r="E707" i="7"/>
  <c r="N709" i="7" l="1"/>
  <c r="O708" i="7"/>
  <c r="D709" i="7"/>
  <c r="E708" i="7"/>
  <c r="L709" i="7"/>
  <c r="M708" i="7"/>
  <c r="X709" i="7"/>
  <c r="Y708" i="7"/>
  <c r="J709" i="7"/>
  <c r="K708" i="7"/>
  <c r="V709" i="7"/>
  <c r="W708" i="7"/>
  <c r="T709" i="7"/>
  <c r="U708" i="7"/>
  <c r="H709" i="7"/>
  <c r="I708" i="7"/>
  <c r="R709" i="7"/>
  <c r="S708" i="7"/>
  <c r="F709" i="7"/>
  <c r="G708" i="7"/>
  <c r="P709" i="7"/>
  <c r="Q708" i="7"/>
  <c r="B709" i="7"/>
  <c r="C708" i="7"/>
  <c r="P710" i="7" l="1"/>
  <c r="Q709" i="7"/>
  <c r="B710" i="7"/>
  <c r="C709" i="7"/>
  <c r="V710" i="7"/>
  <c r="W709" i="7"/>
  <c r="J710" i="7"/>
  <c r="K709" i="7"/>
  <c r="F710" i="7"/>
  <c r="G709" i="7"/>
  <c r="X710" i="7"/>
  <c r="Y709" i="7"/>
  <c r="R710" i="7"/>
  <c r="S709" i="7"/>
  <c r="L710" i="7"/>
  <c r="M709" i="7"/>
  <c r="H710" i="7"/>
  <c r="I709" i="7"/>
  <c r="D710" i="7"/>
  <c r="E709" i="7"/>
  <c r="T710" i="7"/>
  <c r="U709" i="7"/>
  <c r="N710" i="7"/>
  <c r="O709" i="7"/>
  <c r="X711" i="7" l="1"/>
  <c r="Y710" i="7"/>
  <c r="J711" i="7"/>
  <c r="K710" i="7"/>
  <c r="V711" i="7"/>
  <c r="W710" i="7"/>
  <c r="B711" i="7"/>
  <c r="C710" i="7"/>
  <c r="N711" i="7"/>
  <c r="O710" i="7"/>
  <c r="T711" i="7"/>
  <c r="U710" i="7"/>
  <c r="L711" i="7"/>
  <c r="M710" i="7"/>
  <c r="F711" i="7"/>
  <c r="G710" i="7"/>
  <c r="D711" i="7"/>
  <c r="E710" i="7"/>
  <c r="H711" i="7"/>
  <c r="I710" i="7"/>
  <c r="R711" i="7"/>
  <c r="S710" i="7"/>
  <c r="P711" i="7"/>
  <c r="Q710" i="7"/>
  <c r="P712" i="7" l="1"/>
  <c r="Q711" i="7"/>
  <c r="T712" i="7"/>
  <c r="U711" i="7"/>
  <c r="R712" i="7"/>
  <c r="S711" i="7"/>
  <c r="N712" i="7"/>
  <c r="O711" i="7"/>
  <c r="H712" i="7"/>
  <c r="I711" i="7"/>
  <c r="B712" i="7"/>
  <c r="C711" i="7"/>
  <c r="D712" i="7"/>
  <c r="E711" i="7"/>
  <c r="V712" i="7"/>
  <c r="W711" i="7"/>
  <c r="F712" i="7"/>
  <c r="G711" i="7"/>
  <c r="J712" i="7"/>
  <c r="K711" i="7"/>
  <c r="L712" i="7"/>
  <c r="M711" i="7"/>
  <c r="X712" i="7"/>
  <c r="Y711" i="7"/>
  <c r="X713" i="7" l="1"/>
  <c r="Y712" i="7"/>
  <c r="B713" i="7"/>
  <c r="C712" i="7"/>
  <c r="L713" i="7"/>
  <c r="M712" i="7"/>
  <c r="H713" i="7"/>
  <c r="I712" i="7"/>
  <c r="J713" i="7"/>
  <c r="K712" i="7"/>
  <c r="N713" i="7"/>
  <c r="O712" i="7"/>
  <c r="F713" i="7"/>
  <c r="G712" i="7"/>
  <c r="R713" i="7"/>
  <c r="S712" i="7"/>
  <c r="V713" i="7"/>
  <c r="W712" i="7"/>
  <c r="T713" i="7"/>
  <c r="U712" i="7"/>
  <c r="D713" i="7"/>
  <c r="E712" i="7"/>
  <c r="P713" i="7"/>
  <c r="Q712" i="7"/>
  <c r="P714" i="7" l="1"/>
  <c r="Q713" i="7"/>
  <c r="D714" i="7"/>
  <c r="E713" i="7"/>
  <c r="L714" i="7"/>
  <c r="M713" i="7"/>
  <c r="B714" i="7"/>
  <c r="C713" i="7"/>
  <c r="N714" i="7"/>
  <c r="O713" i="7"/>
  <c r="J714" i="7"/>
  <c r="K713" i="7"/>
  <c r="T714" i="7"/>
  <c r="U713" i="7"/>
  <c r="V714" i="7"/>
  <c r="W713" i="7"/>
  <c r="R714" i="7"/>
  <c r="S713" i="7"/>
  <c r="H714" i="7"/>
  <c r="I713" i="7"/>
  <c r="F714" i="7"/>
  <c r="G713" i="7"/>
  <c r="X714" i="7"/>
  <c r="Y713" i="7"/>
  <c r="N715" i="7" l="1"/>
  <c r="O714" i="7"/>
  <c r="X715" i="7"/>
  <c r="Y714" i="7"/>
  <c r="H715" i="7"/>
  <c r="I714" i="7"/>
  <c r="R715" i="7"/>
  <c r="S714" i="7"/>
  <c r="J715" i="7"/>
  <c r="K714" i="7"/>
  <c r="F715" i="7"/>
  <c r="G714" i="7"/>
  <c r="B715" i="7"/>
  <c r="C714" i="7"/>
  <c r="L715" i="7"/>
  <c r="M714" i="7"/>
  <c r="V715" i="7"/>
  <c r="W714" i="7"/>
  <c r="D715" i="7"/>
  <c r="E714" i="7"/>
  <c r="T715" i="7"/>
  <c r="U714" i="7"/>
  <c r="P715" i="7"/>
  <c r="Q714" i="7"/>
  <c r="F716" i="7" l="1"/>
  <c r="G715" i="7"/>
  <c r="P716" i="7"/>
  <c r="Q715" i="7"/>
  <c r="T716" i="7"/>
  <c r="U715" i="7"/>
  <c r="J716" i="7"/>
  <c r="K715" i="7"/>
  <c r="D716" i="7"/>
  <c r="E715" i="7"/>
  <c r="R716" i="7"/>
  <c r="S715" i="7"/>
  <c r="V716" i="7"/>
  <c r="W715" i="7"/>
  <c r="H716" i="7"/>
  <c r="I715" i="7"/>
  <c r="L716" i="7"/>
  <c r="M715" i="7"/>
  <c r="X716" i="7"/>
  <c r="Y715" i="7"/>
  <c r="B716" i="7"/>
  <c r="C715" i="7"/>
  <c r="N716" i="7"/>
  <c r="O715" i="7"/>
  <c r="R717" i="7" l="1"/>
  <c r="S716" i="7"/>
  <c r="B717" i="7"/>
  <c r="C716" i="7"/>
  <c r="L717" i="7"/>
  <c r="M716" i="7"/>
  <c r="N717" i="7"/>
  <c r="O716" i="7"/>
  <c r="D717" i="7"/>
  <c r="E716" i="7"/>
  <c r="X717" i="7"/>
  <c r="Y716" i="7"/>
  <c r="J717" i="7"/>
  <c r="K716" i="7"/>
  <c r="T717" i="7"/>
  <c r="U716" i="7"/>
  <c r="H717" i="7"/>
  <c r="I716" i="7"/>
  <c r="P717" i="7"/>
  <c r="Q716" i="7"/>
  <c r="V717" i="7"/>
  <c r="W716" i="7"/>
  <c r="F717" i="7"/>
  <c r="G716" i="7"/>
  <c r="X718" i="7" l="1"/>
  <c r="Y717" i="7"/>
  <c r="P718" i="7"/>
  <c r="Q717" i="7"/>
  <c r="I717" i="7"/>
  <c r="H718" i="7"/>
  <c r="C717" i="7"/>
  <c r="B718" i="7"/>
  <c r="G717" i="7"/>
  <c r="F718" i="7"/>
  <c r="W717" i="7"/>
  <c r="V718" i="7"/>
  <c r="L718" i="7"/>
  <c r="M717" i="7"/>
  <c r="U717" i="7"/>
  <c r="T718" i="7"/>
  <c r="D718" i="7"/>
  <c r="E717" i="7"/>
  <c r="O717" i="7"/>
  <c r="N718" i="7"/>
  <c r="K717" i="7"/>
  <c r="J718" i="7"/>
  <c r="S717" i="7"/>
  <c r="R718" i="7"/>
  <c r="R719" i="7" l="1"/>
  <c r="S718" i="7"/>
  <c r="G718" i="7"/>
  <c r="F719" i="7"/>
  <c r="O718" i="7"/>
  <c r="N719" i="7"/>
  <c r="I718" i="7"/>
  <c r="H719" i="7"/>
  <c r="U718" i="7"/>
  <c r="T719" i="7"/>
  <c r="Q718" i="7"/>
  <c r="P719" i="7"/>
  <c r="K718" i="7"/>
  <c r="J719" i="7"/>
  <c r="W718" i="7"/>
  <c r="V719" i="7"/>
  <c r="C718" i="7"/>
  <c r="B719" i="7"/>
  <c r="D719" i="7"/>
  <c r="E718" i="7"/>
  <c r="L719" i="7"/>
  <c r="M718" i="7"/>
  <c r="X719" i="7"/>
  <c r="Y718" i="7"/>
  <c r="Q719" i="7" l="1"/>
  <c r="P720" i="7"/>
  <c r="X720" i="7"/>
  <c r="Y719" i="7"/>
  <c r="M719" i="7"/>
  <c r="L720" i="7"/>
  <c r="H720" i="7"/>
  <c r="I719" i="7"/>
  <c r="C719" i="7"/>
  <c r="B720" i="7"/>
  <c r="O719" i="7"/>
  <c r="N720" i="7"/>
  <c r="V720" i="7"/>
  <c r="W719" i="7"/>
  <c r="J720" i="7"/>
  <c r="K719" i="7"/>
  <c r="T720" i="7"/>
  <c r="U719" i="7"/>
  <c r="E719" i="7"/>
  <c r="D720" i="7"/>
  <c r="F720" i="7"/>
  <c r="G719" i="7"/>
  <c r="S719" i="7"/>
  <c r="R720" i="7"/>
  <c r="C720" i="7" l="1"/>
  <c r="B721" i="7"/>
  <c r="H721" i="7"/>
  <c r="I720" i="7"/>
  <c r="U720" i="7"/>
  <c r="T721" i="7"/>
  <c r="X721" i="7"/>
  <c r="Y720" i="7"/>
  <c r="S720" i="7"/>
  <c r="R721" i="7"/>
  <c r="G720" i="7"/>
  <c r="F721" i="7"/>
  <c r="E720" i="7"/>
  <c r="D721" i="7"/>
  <c r="P721" i="7"/>
  <c r="Q720" i="7"/>
  <c r="N721" i="7"/>
  <c r="O720" i="7"/>
  <c r="L721" i="7"/>
  <c r="M720" i="7"/>
  <c r="J721" i="7"/>
  <c r="K720" i="7"/>
  <c r="V721" i="7"/>
  <c r="W720" i="7"/>
  <c r="J722" i="7" l="1"/>
  <c r="K721" i="7"/>
  <c r="F722" i="7"/>
  <c r="G721" i="7"/>
  <c r="R722" i="7"/>
  <c r="S721" i="7"/>
  <c r="V722" i="7"/>
  <c r="W721" i="7"/>
  <c r="M721" i="7"/>
  <c r="L722" i="7"/>
  <c r="X722" i="7"/>
  <c r="Y721" i="7"/>
  <c r="T722" i="7"/>
  <c r="U721" i="7"/>
  <c r="O721" i="7"/>
  <c r="N722" i="7"/>
  <c r="P722" i="7"/>
  <c r="Q721" i="7"/>
  <c r="H722" i="7"/>
  <c r="I721" i="7"/>
  <c r="D722" i="7"/>
  <c r="E721" i="7"/>
  <c r="B722" i="7"/>
  <c r="C721" i="7"/>
  <c r="Y722" i="7" l="1"/>
  <c r="X723" i="7"/>
  <c r="B723" i="7"/>
  <c r="C722" i="7"/>
  <c r="L723" i="7"/>
  <c r="M722" i="7"/>
  <c r="E722" i="7"/>
  <c r="D723" i="7"/>
  <c r="H723" i="7"/>
  <c r="I722" i="7"/>
  <c r="V723" i="7"/>
  <c r="W722" i="7"/>
  <c r="P723" i="7"/>
  <c r="Q722" i="7"/>
  <c r="R723" i="7"/>
  <c r="S722" i="7"/>
  <c r="N723" i="7"/>
  <c r="O722" i="7"/>
  <c r="G722" i="7"/>
  <c r="F723" i="7"/>
  <c r="T723" i="7"/>
  <c r="U722" i="7"/>
  <c r="J723" i="7"/>
  <c r="K722" i="7"/>
  <c r="H724" i="7" l="1"/>
  <c r="I723" i="7"/>
  <c r="T724" i="7"/>
  <c r="U723" i="7"/>
  <c r="D724" i="7"/>
  <c r="E723" i="7"/>
  <c r="L724" i="7"/>
  <c r="M723" i="7"/>
  <c r="V724" i="7"/>
  <c r="W723" i="7"/>
  <c r="O723" i="7"/>
  <c r="N724" i="7"/>
  <c r="B724" i="7"/>
  <c r="C723" i="7"/>
  <c r="X724" i="7"/>
  <c r="Y723" i="7"/>
  <c r="J724" i="7"/>
  <c r="K723" i="7"/>
  <c r="F724" i="7"/>
  <c r="G723" i="7"/>
  <c r="R724" i="7"/>
  <c r="S723" i="7"/>
  <c r="Q723" i="7"/>
  <c r="P724" i="7"/>
  <c r="N725" i="7" l="1"/>
  <c r="O724" i="7"/>
  <c r="R725" i="7"/>
  <c r="S724" i="7"/>
  <c r="M724" i="7"/>
  <c r="L725" i="7"/>
  <c r="K724" i="7"/>
  <c r="J725" i="7"/>
  <c r="X725" i="7"/>
  <c r="Y724" i="7"/>
  <c r="P725" i="7"/>
  <c r="Q724" i="7"/>
  <c r="V725" i="7"/>
  <c r="W724" i="7"/>
  <c r="F725" i="7"/>
  <c r="G724" i="7"/>
  <c r="D725" i="7"/>
  <c r="E724" i="7"/>
  <c r="T725" i="7"/>
  <c r="U724" i="7"/>
  <c r="B725" i="7"/>
  <c r="C724" i="7"/>
  <c r="H725" i="7"/>
  <c r="I724" i="7"/>
  <c r="L726" i="7" l="1"/>
  <c r="M725" i="7"/>
  <c r="H726" i="7"/>
  <c r="I725" i="7"/>
  <c r="P726" i="7"/>
  <c r="Q725" i="7"/>
  <c r="C725" i="7"/>
  <c r="B726" i="7"/>
  <c r="J726" i="7"/>
  <c r="K725" i="7"/>
  <c r="R726" i="7"/>
  <c r="S725" i="7"/>
  <c r="Y725" i="7"/>
  <c r="X726" i="7"/>
  <c r="T726" i="7"/>
  <c r="U725" i="7"/>
  <c r="D726" i="7"/>
  <c r="E725" i="7"/>
  <c r="F726" i="7"/>
  <c r="G725" i="7"/>
  <c r="W725" i="7"/>
  <c r="V726" i="7"/>
  <c r="N726" i="7"/>
  <c r="O725" i="7"/>
  <c r="N727" i="7" l="1"/>
  <c r="O726" i="7"/>
  <c r="R727" i="7"/>
  <c r="S726" i="7"/>
  <c r="V727" i="7"/>
  <c r="W726" i="7"/>
  <c r="J727" i="7"/>
  <c r="K726" i="7"/>
  <c r="B727" i="7"/>
  <c r="C726" i="7"/>
  <c r="F727" i="7"/>
  <c r="G726" i="7"/>
  <c r="D727" i="7"/>
  <c r="E726" i="7"/>
  <c r="P727" i="7"/>
  <c r="Q726" i="7"/>
  <c r="U726" i="7"/>
  <c r="T727" i="7"/>
  <c r="H727" i="7"/>
  <c r="I726" i="7"/>
  <c r="X727" i="7"/>
  <c r="Y726" i="7"/>
  <c r="L727" i="7"/>
  <c r="M726" i="7"/>
  <c r="M727" i="7" l="1"/>
  <c r="L728" i="7"/>
  <c r="F728" i="7"/>
  <c r="G727" i="7"/>
  <c r="X728" i="7"/>
  <c r="Y727" i="7"/>
  <c r="B728" i="7"/>
  <c r="C727" i="7"/>
  <c r="H728" i="7"/>
  <c r="I727" i="7"/>
  <c r="J728" i="7"/>
  <c r="K727" i="7"/>
  <c r="T728" i="7"/>
  <c r="U727" i="7"/>
  <c r="V728" i="7"/>
  <c r="W727" i="7"/>
  <c r="P728" i="7"/>
  <c r="Q727" i="7"/>
  <c r="R728" i="7"/>
  <c r="S727" i="7"/>
  <c r="D728" i="7"/>
  <c r="E727" i="7"/>
  <c r="N728" i="7"/>
  <c r="O727" i="7"/>
  <c r="N729" i="7" l="1"/>
  <c r="O728" i="7"/>
  <c r="D729" i="7"/>
  <c r="E728" i="7"/>
  <c r="J729" i="7"/>
  <c r="K728" i="7"/>
  <c r="I728" i="7"/>
  <c r="H729" i="7"/>
  <c r="R729" i="7"/>
  <c r="S728" i="7"/>
  <c r="B729" i="7"/>
  <c r="C728" i="7"/>
  <c r="P729" i="7"/>
  <c r="Q728" i="7"/>
  <c r="X729" i="7"/>
  <c r="Y728" i="7"/>
  <c r="V729" i="7"/>
  <c r="W728" i="7"/>
  <c r="F729" i="7"/>
  <c r="G728" i="7"/>
  <c r="L729" i="7"/>
  <c r="M728" i="7"/>
  <c r="T729" i="7"/>
  <c r="U728" i="7"/>
  <c r="B730" i="7" l="1"/>
  <c r="C729" i="7"/>
  <c r="R730" i="7"/>
  <c r="S729" i="7"/>
  <c r="J730" i="7"/>
  <c r="K729" i="7"/>
  <c r="U729" i="7"/>
  <c r="T730" i="7"/>
  <c r="E729" i="7"/>
  <c r="D730" i="7"/>
  <c r="L730" i="7"/>
  <c r="M729" i="7"/>
  <c r="F730" i="7"/>
  <c r="G729" i="7"/>
  <c r="W729" i="7"/>
  <c r="V730" i="7"/>
  <c r="X730" i="7"/>
  <c r="Y729" i="7"/>
  <c r="H730" i="7"/>
  <c r="I729" i="7"/>
  <c r="P730" i="7"/>
  <c r="Q729" i="7"/>
  <c r="N730" i="7"/>
  <c r="O729" i="7"/>
  <c r="Q730" i="7" l="1"/>
  <c r="P731" i="7"/>
  <c r="L731" i="7"/>
  <c r="M730" i="7"/>
  <c r="T731" i="7"/>
  <c r="U730" i="7"/>
  <c r="J731" i="7"/>
  <c r="K730" i="7"/>
  <c r="S730" i="7"/>
  <c r="R731" i="7"/>
  <c r="N731" i="7"/>
  <c r="O730" i="7"/>
  <c r="D731" i="7"/>
  <c r="E730" i="7"/>
  <c r="H731" i="7"/>
  <c r="I730" i="7"/>
  <c r="X731" i="7"/>
  <c r="Y730" i="7"/>
  <c r="V731" i="7"/>
  <c r="W730" i="7"/>
  <c r="F731" i="7"/>
  <c r="G730" i="7"/>
  <c r="B731" i="7"/>
  <c r="C730" i="7"/>
  <c r="R732" i="7" l="1"/>
  <c r="S731" i="7"/>
  <c r="V732" i="7"/>
  <c r="W731" i="7"/>
  <c r="L732" i="7"/>
  <c r="M731" i="7"/>
  <c r="B732" i="7"/>
  <c r="C731" i="7"/>
  <c r="F732" i="7"/>
  <c r="G731" i="7"/>
  <c r="J732" i="7"/>
  <c r="K731" i="7"/>
  <c r="X732" i="7"/>
  <c r="Y731" i="7"/>
  <c r="P732" i="7"/>
  <c r="Q731" i="7"/>
  <c r="O731" i="7"/>
  <c r="N732" i="7"/>
  <c r="T732" i="7"/>
  <c r="U731" i="7"/>
  <c r="I731" i="7"/>
  <c r="H732" i="7"/>
  <c r="D732" i="7"/>
  <c r="E731" i="7"/>
  <c r="E732" i="7" l="1"/>
  <c r="D733" i="7"/>
  <c r="T733" i="7"/>
  <c r="U732" i="7"/>
  <c r="J733" i="7"/>
  <c r="K732" i="7"/>
  <c r="F733" i="7"/>
  <c r="G732" i="7"/>
  <c r="N733" i="7"/>
  <c r="O732" i="7"/>
  <c r="H733" i="7"/>
  <c r="I732" i="7"/>
  <c r="B733" i="7"/>
  <c r="C732" i="7"/>
  <c r="L733" i="7"/>
  <c r="M732" i="7"/>
  <c r="P733" i="7"/>
  <c r="Q732" i="7"/>
  <c r="V733" i="7"/>
  <c r="W732" i="7"/>
  <c r="X733" i="7"/>
  <c r="Y732" i="7"/>
  <c r="R733" i="7"/>
  <c r="S732" i="7"/>
  <c r="R734" i="7" l="1"/>
  <c r="S733" i="7"/>
  <c r="Y733" i="7"/>
  <c r="X734" i="7"/>
  <c r="V734" i="7"/>
  <c r="W733" i="7"/>
  <c r="P734" i="7"/>
  <c r="Q733" i="7"/>
  <c r="T734" i="7"/>
  <c r="U733" i="7"/>
  <c r="H734" i="7"/>
  <c r="I733" i="7"/>
  <c r="F734" i="7"/>
  <c r="G733" i="7"/>
  <c r="J734" i="7"/>
  <c r="K733" i="7"/>
  <c r="D734" i="7"/>
  <c r="E733" i="7"/>
  <c r="N734" i="7"/>
  <c r="O733" i="7"/>
  <c r="L734" i="7"/>
  <c r="M733" i="7"/>
  <c r="C733" i="7"/>
  <c r="B734" i="7"/>
  <c r="L735" i="7" l="1"/>
  <c r="M734" i="7"/>
  <c r="B735" i="7"/>
  <c r="C734" i="7"/>
  <c r="T735" i="7"/>
  <c r="U734" i="7"/>
  <c r="N735" i="7"/>
  <c r="O734" i="7"/>
  <c r="D735" i="7"/>
  <c r="E734" i="7"/>
  <c r="J735" i="7"/>
  <c r="K734" i="7"/>
  <c r="H735" i="7"/>
  <c r="I734" i="7"/>
  <c r="P735" i="7"/>
  <c r="Q734" i="7"/>
  <c r="V735" i="7"/>
  <c r="W734" i="7"/>
  <c r="X735" i="7"/>
  <c r="Y734" i="7"/>
  <c r="F735" i="7"/>
  <c r="G734" i="7"/>
  <c r="R735" i="7"/>
  <c r="S734" i="7"/>
  <c r="J736" i="7" l="1"/>
  <c r="K735" i="7"/>
  <c r="N736" i="7"/>
  <c r="O735" i="7"/>
  <c r="B736" i="7"/>
  <c r="C735" i="7"/>
  <c r="D736" i="7"/>
  <c r="E735" i="7"/>
  <c r="T736" i="7"/>
  <c r="U735" i="7"/>
  <c r="P736" i="7"/>
  <c r="Q735" i="7"/>
  <c r="R736" i="7"/>
  <c r="S735" i="7"/>
  <c r="F736" i="7"/>
  <c r="G735" i="7"/>
  <c r="X736" i="7"/>
  <c r="Y735" i="7"/>
  <c r="V736" i="7"/>
  <c r="W735" i="7"/>
  <c r="H736" i="7"/>
  <c r="I735" i="7"/>
  <c r="M735" i="7"/>
  <c r="L736" i="7"/>
  <c r="P737" i="7" l="1"/>
  <c r="Q736" i="7"/>
  <c r="T737" i="7"/>
  <c r="U736" i="7"/>
  <c r="D737" i="7"/>
  <c r="E736" i="7"/>
  <c r="L737" i="7"/>
  <c r="M736" i="7"/>
  <c r="H737" i="7"/>
  <c r="I736" i="7"/>
  <c r="V737" i="7"/>
  <c r="W736" i="7"/>
  <c r="X737" i="7"/>
  <c r="Y736" i="7"/>
  <c r="B737" i="7"/>
  <c r="C736" i="7"/>
  <c r="F737" i="7"/>
  <c r="G736" i="7"/>
  <c r="N737" i="7"/>
  <c r="O736" i="7"/>
  <c r="R737" i="7"/>
  <c r="S736" i="7"/>
  <c r="K736" i="7"/>
  <c r="J737" i="7"/>
  <c r="J738" i="7" l="1"/>
  <c r="K737" i="7"/>
  <c r="W737" i="7"/>
  <c r="V738" i="7"/>
  <c r="R738" i="7"/>
  <c r="S737" i="7"/>
  <c r="N738" i="7"/>
  <c r="O737" i="7"/>
  <c r="D738" i="7"/>
  <c r="E737" i="7"/>
  <c r="T738" i="7"/>
  <c r="U737" i="7"/>
  <c r="H738" i="7"/>
  <c r="I737" i="7"/>
  <c r="F738" i="7"/>
  <c r="G737" i="7"/>
  <c r="L738" i="7"/>
  <c r="M737" i="7"/>
  <c r="C737" i="7"/>
  <c r="B738" i="7"/>
  <c r="Y737" i="7"/>
  <c r="X738" i="7"/>
  <c r="P738" i="7"/>
  <c r="Q737" i="7"/>
  <c r="P739" i="7" l="1"/>
  <c r="Q738" i="7"/>
  <c r="X739" i="7"/>
  <c r="Y738" i="7"/>
  <c r="B739" i="7"/>
  <c r="C738" i="7"/>
  <c r="L739" i="7"/>
  <c r="M738" i="7"/>
  <c r="U738" i="7"/>
  <c r="T739" i="7"/>
  <c r="D739" i="7"/>
  <c r="E738" i="7"/>
  <c r="N739" i="7"/>
  <c r="O738" i="7"/>
  <c r="R739" i="7"/>
  <c r="S738" i="7"/>
  <c r="V739" i="7"/>
  <c r="W738" i="7"/>
  <c r="F739" i="7"/>
  <c r="G738" i="7"/>
  <c r="H739" i="7"/>
  <c r="I738" i="7"/>
  <c r="J739" i="7"/>
  <c r="K738" i="7"/>
  <c r="J740" i="7" l="1"/>
  <c r="K739" i="7"/>
  <c r="T740" i="7"/>
  <c r="U739" i="7"/>
  <c r="F740" i="7"/>
  <c r="G739" i="7"/>
  <c r="X740" i="7"/>
  <c r="Y739" i="7"/>
  <c r="D740" i="7"/>
  <c r="E739" i="7"/>
  <c r="H740" i="7"/>
  <c r="I739" i="7"/>
  <c r="B740" i="7"/>
  <c r="C739" i="7"/>
  <c r="R740" i="7"/>
  <c r="S739" i="7"/>
  <c r="M739" i="7"/>
  <c r="L740" i="7"/>
  <c r="V740" i="7"/>
  <c r="W739" i="7"/>
  <c r="N740" i="7"/>
  <c r="O739" i="7"/>
  <c r="P740" i="7"/>
  <c r="Q739" i="7"/>
  <c r="X741" i="7" l="1"/>
  <c r="Y740" i="7"/>
  <c r="F741" i="7"/>
  <c r="G740" i="7"/>
  <c r="T741" i="7"/>
  <c r="U740" i="7"/>
  <c r="I740" i="7"/>
  <c r="H741" i="7"/>
  <c r="N741" i="7"/>
  <c r="O740" i="7"/>
  <c r="V741" i="7"/>
  <c r="W740" i="7"/>
  <c r="R741" i="7"/>
  <c r="S740" i="7"/>
  <c r="P741" i="7"/>
  <c r="Q740" i="7"/>
  <c r="D741" i="7"/>
  <c r="E740" i="7"/>
  <c r="L741" i="7"/>
  <c r="M740" i="7"/>
  <c r="B741" i="7"/>
  <c r="C740" i="7"/>
  <c r="J741" i="7"/>
  <c r="K740" i="7"/>
  <c r="N742" i="7" l="1"/>
  <c r="O741" i="7"/>
  <c r="H742" i="7"/>
  <c r="I741" i="7"/>
  <c r="E741" i="7"/>
  <c r="D742" i="7"/>
  <c r="F742" i="7"/>
  <c r="G741" i="7"/>
  <c r="J742" i="7"/>
  <c r="K741" i="7"/>
  <c r="B742" i="7"/>
  <c r="C741" i="7"/>
  <c r="U741" i="7"/>
  <c r="T742" i="7"/>
  <c r="W741" i="7"/>
  <c r="V742" i="7"/>
  <c r="L742" i="7"/>
  <c r="M741" i="7"/>
  <c r="P742" i="7"/>
  <c r="Q741" i="7"/>
  <c r="R742" i="7"/>
  <c r="S741" i="7"/>
  <c r="X742" i="7"/>
  <c r="Y741" i="7"/>
  <c r="S742" i="7" l="1"/>
  <c r="R743" i="7"/>
  <c r="X743" i="7"/>
  <c r="Y742" i="7"/>
  <c r="Q742" i="7"/>
  <c r="P743" i="7"/>
  <c r="B743" i="7"/>
  <c r="C742" i="7"/>
  <c r="J743" i="7"/>
  <c r="K742" i="7"/>
  <c r="F743" i="7"/>
  <c r="G742" i="7"/>
  <c r="D743" i="7"/>
  <c r="E742" i="7"/>
  <c r="L743" i="7"/>
  <c r="M742" i="7"/>
  <c r="V743" i="7"/>
  <c r="W742" i="7"/>
  <c r="H743" i="7"/>
  <c r="I742" i="7"/>
  <c r="T743" i="7"/>
  <c r="U742" i="7"/>
  <c r="N743" i="7"/>
  <c r="O742" i="7"/>
  <c r="O743" i="7" l="1"/>
  <c r="N744" i="7"/>
  <c r="T744" i="7"/>
  <c r="U743" i="7"/>
  <c r="B744" i="7"/>
  <c r="C743" i="7"/>
  <c r="V744" i="7"/>
  <c r="W743" i="7"/>
  <c r="F744" i="7"/>
  <c r="G743" i="7"/>
  <c r="J744" i="7"/>
  <c r="K743" i="7"/>
  <c r="I743" i="7"/>
  <c r="H744" i="7"/>
  <c r="P744" i="7"/>
  <c r="Q743" i="7"/>
  <c r="L744" i="7"/>
  <c r="M743" i="7"/>
  <c r="X744" i="7"/>
  <c r="Y743" i="7"/>
  <c r="R744" i="7"/>
  <c r="S743" i="7"/>
  <c r="D744" i="7"/>
  <c r="E743" i="7"/>
  <c r="E744" i="7" l="1"/>
  <c r="D745" i="7"/>
  <c r="F745" i="7"/>
  <c r="G744" i="7"/>
  <c r="J745" i="7"/>
  <c r="K744" i="7"/>
  <c r="R745" i="7"/>
  <c r="S744" i="7"/>
  <c r="X745" i="7"/>
  <c r="Y744" i="7"/>
  <c r="V745" i="7"/>
  <c r="W744" i="7"/>
  <c r="L745" i="7"/>
  <c r="M744" i="7"/>
  <c r="B745" i="7"/>
  <c r="C744" i="7"/>
  <c r="P745" i="7"/>
  <c r="Q744" i="7"/>
  <c r="T745" i="7"/>
  <c r="U744" i="7"/>
  <c r="H745" i="7"/>
  <c r="I744" i="7"/>
  <c r="N745" i="7"/>
  <c r="O744" i="7"/>
  <c r="N746" i="7" l="1"/>
  <c r="O745" i="7"/>
  <c r="Y745" i="7"/>
  <c r="X746" i="7"/>
  <c r="F746" i="7"/>
  <c r="G745" i="7"/>
  <c r="H746" i="7"/>
  <c r="I745" i="7"/>
  <c r="T746" i="7"/>
  <c r="U745" i="7"/>
  <c r="P746" i="7"/>
  <c r="Q745" i="7"/>
  <c r="D746" i="7"/>
  <c r="E745" i="7"/>
  <c r="V746" i="7"/>
  <c r="W745" i="7"/>
  <c r="R746" i="7"/>
  <c r="S745" i="7"/>
  <c r="J746" i="7"/>
  <c r="K745" i="7"/>
  <c r="C745" i="7"/>
  <c r="B746" i="7"/>
  <c r="L746" i="7"/>
  <c r="M745" i="7"/>
  <c r="P747" i="7" l="1"/>
  <c r="Q746" i="7"/>
  <c r="T747" i="7"/>
  <c r="U746" i="7"/>
  <c r="J747" i="7"/>
  <c r="K746" i="7"/>
  <c r="V747" i="7"/>
  <c r="W746" i="7"/>
  <c r="L747" i="7"/>
  <c r="M746" i="7"/>
  <c r="R747" i="7"/>
  <c r="S746" i="7"/>
  <c r="B747" i="7"/>
  <c r="C746" i="7"/>
  <c r="H747" i="7"/>
  <c r="I746" i="7"/>
  <c r="F747" i="7"/>
  <c r="G746" i="7"/>
  <c r="X747" i="7"/>
  <c r="Y746" i="7"/>
  <c r="D747" i="7"/>
  <c r="E746" i="7"/>
  <c r="N747" i="7"/>
  <c r="O746" i="7"/>
  <c r="N748" i="7" l="1"/>
  <c r="O747" i="7"/>
  <c r="D748" i="7"/>
  <c r="E747" i="7"/>
  <c r="R748" i="7"/>
  <c r="S747" i="7"/>
  <c r="M747" i="7"/>
  <c r="L748" i="7"/>
  <c r="X748" i="7"/>
  <c r="Y747" i="7"/>
  <c r="V748" i="7"/>
  <c r="W747" i="7"/>
  <c r="F748" i="7"/>
  <c r="G747" i="7"/>
  <c r="J748" i="7"/>
  <c r="K747" i="7"/>
  <c r="H748" i="7"/>
  <c r="I747" i="7"/>
  <c r="T748" i="7"/>
  <c r="U747" i="7"/>
  <c r="B748" i="7"/>
  <c r="C747" i="7"/>
  <c r="P748" i="7"/>
  <c r="Q747" i="7"/>
  <c r="L749" i="7" l="1"/>
  <c r="M748" i="7"/>
  <c r="H749" i="7"/>
  <c r="I748" i="7"/>
  <c r="D749" i="7"/>
  <c r="E748" i="7"/>
  <c r="P749" i="7"/>
  <c r="Q748" i="7"/>
  <c r="B749" i="7"/>
  <c r="C748" i="7"/>
  <c r="T749" i="7"/>
  <c r="U748" i="7"/>
  <c r="R749" i="7"/>
  <c r="S748" i="7"/>
  <c r="V749" i="7"/>
  <c r="W748" i="7"/>
  <c r="X749" i="7"/>
  <c r="Y748" i="7"/>
  <c r="K748" i="7"/>
  <c r="J749" i="7"/>
  <c r="F749" i="7"/>
  <c r="G748" i="7"/>
  <c r="N749" i="7"/>
  <c r="O748" i="7"/>
  <c r="N750" i="7" l="1"/>
  <c r="O749" i="7"/>
  <c r="T750" i="7"/>
  <c r="U749" i="7"/>
  <c r="F750" i="7"/>
  <c r="G749" i="7"/>
  <c r="C749" i="7"/>
  <c r="B750" i="7"/>
  <c r="J750" i="7"/>
  <c r="K749" i="7"/>
  <c r="P750" i="7"/>
  <c r="Q749" i="7"/>
  <c r="Y749" i="7"/>
  <c r="X750" i="7"/>
  <c r="D750" i="7"/>
  <c r="E749" i="7"/>
  <c r="W749" i="7"/>
  <c r="V750" i="7"/>
  <c r="H750" i="7"/>
  <c r="I749" i="7"/>
  <c r="R750" i="7"/>
  <c r="S749" i="7"/>
  <c r="L750" i="7"/>
  <c r="M749" i="7"/>
  <c r="L751" i="7" l="1"/>
  <c r="M750" i="7"/>
  <c r="R751" i="7"/>
  <c r="S750" i="7"/>
  <c r="P751" i="7"/>
  <c r="Q750" i="7"/>
  <c r="J751" i="7"/>
  <c r="K750" i="7"/>
  <c r="B751" i="7"/>
  <c r="C750" i="7"/>
  <c r="H751" i="7"/>
  <c r="I750" i="7"/>
  <c r="V751" i="7"/>
  <c r="W750" i="7"/>
  <c r="F751" i="7"/>
  <c r="G750" i="7"/>
  <c r="D751" i="7"/>
  <c r="E750" i="7"/>
  <c r="U750" i="7"/>
  <c r="T751" i="7"/>
  <c r="X751" i="7"/>
  <c r="Y750" i="7"/>
  <c r="N751" i="7"/>
  <c r="O750" i="7"/>
  <c r="X752" i="7" l="1"/>
  <c r="Y751" i="7"/>
  <c r="N752" i="7"/>
  <c r="O751" i="7"/>
  <c r="J752" i="7"/>
  <c r="K751" i="7"/>
  <c r="H752" i="7"/>
  <c r="I751" i="7"/>
  <c r="B752" i="7"/>
  <c r="C751" i="7"/>
  <c r="T752" i="7"/>
  <c r="U751" i="7"/>
  <c r="D752" i="7"/>
  <c r="E751" i="7"/>
  <c r="P752" i="7"/>
  <c r="Q751" i="7"/>
  <c r="F752" i="7"/>
  <c r="G751" i="7"/>
  <c r="R752" i="7"/>
  <c r="S751" i="7"/>
  <c r="V752" i="7"/>
  <c r="W751" i="7"/>
  <c r="M751" i="7"/>
  <c r="L752" i="7"/>
  <c r="V753" i="7" l="1"/>
  <c r="W752" i="7"/>
  <c r="F753" i="7"/>
  <c r="G752" i="7"/>
  <c r="N753" i="7"/>
  <c r="O752" i="7"/>
  <c r="B753" i="7"/>
  <c r="C752" i="7"/>
  <c r="I752" i="7"/>
  <c r="H753" i="7"/>
  <c r="J753" i="7"/>
  <c r="K752" i="7"/>
  <c r="P753" i="7"/>
  <c r="Q752" i="7"/>
  <c r="L753" i="7"/>
  <c r="M752" i="7"/>
  <c r="T753" i="7"/>
  <c r="U752" i="7"/>
  <c r="R753" i="7"/>
  <c r="S752" i="7"/>
  <c r="D753" i="7"/>
  <c r="E752" i="7"/>
  <c r="X753" i="7"/>
  <c r="Y752" i="7"/>
  <c r="E753" i="7" l="1"/>
  <c r="D754" i="7"/>
  <c r="J754" i="7"/>
  <c r="K753" i="7"/>
  <c r="H754" i="7"/>
  <c r="I753" i="7"/>
  <c r="B754" i="7"/>
  <c r="C753" i="7"/>
  <c r="X754" i="7"/>
  <c r="Y753" i="7"/>
  <c r="R754" i="7"/>
  <c r="S753" i="7"/>
  <c r="U753" i="7"/>
  <c r="T754" i="7"/>
  <c r="N754" i="7"/>
  <c r="O753" i="7"/>
  <c r="L754" i="7"/>
  <c r="M753" i="7"/>
  <c r="F754" i="7"/>
  <c r="G753" i="7"/>
  <c r="P754" i="7"/>
  <c r="Q753" i="7"/>
  <c r="W753" i="7"/>
  <c r="V754" i="7"/>
  <c r="Q754" i="7" l="1"/>
  <c r="P755" i="7"/>
  <c r="F755" i="7"/>
  <c r="G754" i="7"/>
  <c r="V755" i="7"/>
  <c r="W754" i="7"/>
  <c r="S754" i="7"/>
  <c r="R755" i="7"/>
  <c r="X755" i="7"/>
  <c r="Y754" i="7"/>
  <c r="B755" i="7"/>
  <c r="C754" i="7"/>
  <c r="L755" i="7"/>
  <c r="M754" i="7"/>
  <c r="H755" i="7"/>
  <c r="I754" i="7"/>
  <c r="N755" i="7"/>
  <c r="O754" i="7"/>
  <c r="J755" i="7"/>
  <c r="K754" i="7"/>
  <c r="T755" i="7"/>
  <c r="U754" i="7"/>
  <c r="D755" i="7"/>
  <c r="E754" i="7"/>
  <c r="B756" i="7" l="1"/>
  <c r="C755" i="7"/>
  <c r="X756" i="7"/>
  <c r="Y755" i="7"/>
  <c r="V756" i="7"/>
  <c r="W755" i="7"/>
  <c r="I755" i="7"/>
  <c r="H756" i="7"/>
  <c r="F756" i="7"/>
  <c r="G755" i="7"/>
  <c r="J756" i="7"/>
  <c r="K755" i="7"/>
  <c r="P756" i="7"/>
  <c r="Q755" i="7"/>
  <c r="D756" i="7"/>
  <c r="E755" i="7"/>
  <c r="T756" i="7"/>
  <c r="U755" i="7"/>
  <c r="R756" i="7"/>
  <c r="S755" i="7"/>
  <c r="O755" i="7"/>
  <c r="N756" i="7"/>
  <c r="L756" i="7"/>
  <c r="M755" i="7"/>
  <c r="N757" i="7" l="1"/>
  <c r="O756" i="7"/>
  <c r="L757" i="7"/>
  <c r="M756" i="7"/>
  <c r="J757" i="7"/>
  <c r="K756" i="7"/>
  <c r="F757" i="7"/>
  <c r="G756" i="7"/>
  <c r="H757" i="7"/>
  <c r="I756" i="7"/>
  <c r="R757" i="7"/>
  <c r="S756" i="7"/>
  <c r="T757" i="7"/>
  <c r="U756" i="7"/>
  <c r="V757" i="7"/>
  <c r="W756" i="7"/>
  <c r="E756" i="7"/>
  <c r="D757" i="7"/>
  <c r="X757" i="7"/>
  <c r="Y756" i="7"/>
  <c r="P757" i="7"/>
  <c r="Q756" i="7"/>
  <c r="B757" i="7"/>
  <c r="C756" i="7"/>
  <c r="R758" i="7" l="1"/>
  <c r="S757" i="7"/>
  <c r="P758" i="7"/>
  <c r="Q757" i="7"/>
  <c r="L758" i="7"/>
  <c r="M757" i="7"/>
  <c r="C757" i="7"/>
  <c r="B758" i="7"/>
  <c r="F758" i="7"/>
  <c r="G757" i="7"/>
  <c r="J758" i="7"/>
  <c r="K757" i="7"/>
  <c r="H758" i="7"/>
  <c r="I757" i="7"/>
  <c r="Y757" i="7"/>
  <c r="X758" i="7"/>
  <c r="D758" i="7"/>
  <c r="E757" i="7"/>
  <c r="V758" i="7"/>
  <c r="W757" i="7"/>
  <c r="T758" i="7"/>
  <c r="U757" i="7"/>
  <c r="N758" i="7"/>
  <c r="O757" i="7"/>
  <c r="T759" i="7" l="1"/>
  <c r="U758" i="7"/>
  <c r="J759" i="7"/>
  <c r="K758" i="7"/>
  <c r="B759" i="7"/>
  <c r="C758" i="7"/>
  <c r="N759" i="7"/>
  <c r="O758" i="7"/>
  <c r="F759" i="7"/>
  <c r="G758" i="7"/>
  <c r="V759" i="7"/>
  <c r="W758" i="7"/>
  <c r="D759" i="7"/>
  <c r="E758" i="7"/>
  <c r="L759" i="7"/>
  <c r="M758" i="7"/>
  <c r="X759" i="7"/>
  <c r="Y758" i="7"/>
  <c r="P759" i="7"/>
  <c r="Q758" i="7"/>
  <c r="H759" i="7"/>
  <c r="I758" i="7"/>
  <c r="R759" i="7"/>
  <c r="S758" i="7"/>
  <c r="V760" i="7" l="1"/>
  <c r="W759" i="7"/>
  <c r="F760" i="7"/>
  <c r="G759" i="7"/>
  <c r="R760" i="7"/>
  <c r="S759" i="7"/>
  <c r="H760" i="7"/>
  <c r="I759" i="7"/>
  <c r="P760" i="7"/>
  <c r="Q759" i="7"/>
  <c r="N760" i="7"/>
  <c r="O759" i="7"/>
  <c r="X760" i="7"/>
  <c r="Y759" i="7"/>
  <c r="B760" i="7"/>
  <c r="C759" i="7"/>
  <c r="M759" i="7"/>
  <c r="L760" i="7"/>
  <c r="J760" i="7"/>
  <c r="K759" i="7"/>
  <c r="D760" i="7"/>
  <c r="E759" i="7"/>
  <c r="T760" i="7"/>
  <c r="U759" i="7"/>
  <c r="R761" i="7" l="1"/>
  <c r="S760" i="7"/>
  <c r="N761" i="7"/>
  <c r="O760" i="7"/>
  <c r="K760" i="7"/>
  <c r="J761" i="7"/>
  <c r="T761" i="7"/>
  <c r="U760" i="7"/>
  <c r="D761" i="7"/>
  <c r="E760" i="7"/>
  <c r="L761" i="7"/>
  <c r="M760" i="7"/>
  <c r="F761" i="7"/>
  <c r="G760" i="7"/>
  <c r="P761" i="7"/>
  <c r="Q760" i="7"/>
  <c r="H761" i="7"/>
  <c r="I760" i="7"/>
  <c r="B761" i="7"/>
  <c r="C760" i="7"/>
  <c r="X761" i="7"/>
  <c r="Y760" i="7"/>
  <c r="V761" i="7"/>
  <c r="W760" i="7"/>
  <c r="Y761" i="7" l="1"/>
  <c r="X762" i="7"/>
  <c r="T762" i="7"/>
  <c r="U761" i="7"/>
  <c r="P762" i="7"/>
  <c r="Q761" i="7"/>
  <c r="L762" i="7"/>
  <c r="M761" i="7"/>
  <c r="D762" i="7"/>
  <c r="E761" i="7"/>
  <c r="J762" i="7"/>
  <c r="K761" i="7"/>
  <c r="W761" i="7"/>
  <c r="V762" i="7"/>
  <c r="C761" i="7"/>
  <c r="B762" i="7"/>
  <c r="H762" i="7"/>
  <c r="I761" i="7"/>
  <c r="N762" i="7"/>
  <c r="O761" i="7"/>
  <c r="F762" i="7"/>
  <c r="G761" i="7"/>
  <c r="R762" i="7"/>
  <c r="S761" i="7"/>
  <c r="J763" i="7" l="1"/>
  <c r="K762" i="7"/>
  <c r="D763" i="7"/>
  <c r="E762" i="7"/>
  <c r="N763" i="7"/>
  <c r="O762" i="7"/>
  <c r="H763" i="7"/>
  <c r="I762" i="7"/>
  <c r="B763" i="7"/>
  <c r="C762" i="7"/>
  <c r="V763" i="7"/>
  <c r="W762" i="7"/>
  <c r="X763" i="7"/>
  <c r="Y762" i="7"/>
  <c r="R763" i="7"/>
  <c r="S762" i="7"/>
  <c r="F763" i="7"/>
  <c r="G762" i="7"/>
  <c r="L763" i="7"/>
  <c r="M762" i="7"/>
  <c r="P763" i="7"/>
  <c r="Q762" i="7"/>
  <c r="U762" i="7"/>
  <c r="T763" i="7"/>
  <c r="T764" i="7" l="1"/>
  <c r="U763" i="7"/>
  <c r="B764" i="7"/>
  <c r="C763" i="7"/>
  <c r="D764" i="7"/>
  <c r="E763" i="7"/>
  <c r="V764" i="7"/>
  <c r="W763" i="7"/>
  <c r="P764" i="7"/>
  <c r="Q763" i="7"/>
  <c r="H764" i="7"/>
  <c r="I763" i="7"/>
  <c r="F764" i="7"/>
  <c r="G763" i="7"/>
  <c r="R764" i="7"/>
  <c r="S763" i="7"/>
  <c r="M763" i="7"/>
  <c r="L764" i="7"/>
  <c r="N764" i="7"/>
  <c r="O763" i="7"/>
  <c r="X764" i="7"/>
  <c r="Y763" i="7"/>
  <c r="J764" i="7"/>
  <c r="K763" i="7"/>
  <c r="L765" i="7" l="1"/>
  <c r="M764" i="7"/>
  <c r="I764" i="7"/>
  <c r="H765" i="7"/>
  <c r="X765" i="7"/>
  <c r="Y764" i="7"/>
  <c r="N765" i="7"/>
  <c r="O764" i="7"/>
  <c r="D765" i="7"/>
  <c r="E764" i="7"/>
  <c r="B765" i="7"/>
  <c r="C764" i="7"/>
  <c r="J765" i="7"/>
  <c r="K764" i="7"/>
  <c r="P765" i="7"/>
  <c r="Q764" i="7"/>
  <c r="V765" i="7"/>
  <c r="W764" i="7"/>
  <c r="R765" i="7"/>
  <c r="S764" i="7"/>
  <c r="F765" i="7"/>
  <c r="G764" i="7"/>
  <c r="T765" i="7"/>
  <c r="U764" i="7"/>
  <c r="E765" i="7" l="1"/>
  <c r="D766" i="7"/>
  <c r="R766" i="7"/>
  <c r="S765" i="7"/>
  <c r="W765" i="7"/>
  <c r="V766" i="7"/>
  <c r="U765" i="7"/>
  <c r="T766" i="7"/>
  <c r="N766" i="7"/>
  <c r="O765" i="7"/>
  <c r="P766" i="7"/>
  <c r="Q765" i="7"/>
  <c r="B766" i="7"/>
  <c r="C765" i="7"/>
  <c r="F766" i="7"/>
  <c r="G765" i="7"/>
  <c r="X766" i="7"/>
  <c r="Y765" i="7"/>
  <c r="H766" i="7"/>
  <c r="I765" i="7"/>
  <c r="J766" i="7"/>
  <c r="K765" i="7"/>
  <c r="L766" i="7"/>
  <c r="M765" i="7"/>
  <c r="V767" i="7" l="1"/>
  <c r="W766" i="7"/>
  <c r="Q766" i="7"/>
  <c r="P767" i="7"/>
  <c r="S766" i="7"/>
  <c r="R767" i="7"/>
  <c r="L767" i="7"/>
  <c r="M766" i="7"/>
  <c r="N767" i="7"/>
  <c r="O766" i="7"/>
  <c r="T767" i="7"/>
  <c r="U766" i="7"/>
  <c r="X767" i="7"/>
  <c r="Y766" i="7"/>
  <c r="F767" i="7"/>
  <c r="G766" i="7"/>
  <c r="D767" i="7"/>
  <c r="E766" i="7"/>
  <c r="J767" i="7"/>
  <c r="K766" i="7"/>
  <c r="H767" i="7"/>
  <c r="I766" i="7"/>
  <c r="B767" i="7"/>
  <c r="C766" i="7"/>
  <c r="B768" i="7" l="1"/>
  <c r="C767" i="7"/>
  <c r="O767" i="7"/>
  <c r="N768" i="7"/>
  <c r="J768" i="7"/>
  <c r="K767" i="7"/>
  <c r="T768" i="7"/>
  <c r="U767" i="7"/>
  <c r="I767" i="7"/>
  <c r="H768" i="7"/>
  <c r="R768" i="7"/>
  <c r="S767" i="7"/>
  <c r="F768" i="7"/>
  <c r="G767" i="7"/>
  <c r="L768" i="7"/>
  <c r="M767" i="7"/>
  <c r="D768" i="7"/>
  <c r="E767" i="7"/>
  <c r="P768" i="7"/>
  <c r="Q767" i="7"/>
  <c r="X768" i="7"/>
  <c r="Y767" i="7"/>
  <c r="V768" i="7"/>
  <c r="W767" i="7"/>
  <c r="V769" i="7" l="1"/>
  <c r="W768" i="7"/>
  <c r="X769" i="7"/>
  <c r="Y768" i="7"/>
  <c r="T769" i="7"/>
  <c r="U768" i="7"/>
  <c r="R769" i="7"/>
  <c r="S768" i="7"/>
  <c r="H769" i="7"/>
  <c r="I768" i="7"/>
  <c r="P769" i="7"/>
  <c r="Q768" i="7"/>
  <c r="E768" i="7"/>
  <c r="D769" i="7"/>
  <c r="J769" i="7"/>
  <c r="K768" i="7"/>
  <c r="N769" i="7"/>
  <c r="O768" i="7"/>
  <c r="L769" i="7"/>
  <c r="M768" i="7"/>
  <c r="F769" i="7"/>
  <c r="G768" i="7"/>
  <c r="B769" i="7"/>
  <c r="C768" i="7"/>
  <c r="P770" i="7" l="1"/>
  <c r="Q769" i="7"/>
  <c r="H770" i="7"/>
  <c r="I769" i="7"/>
  <c r="C769" i="7"/>
  <c r="B770" i="7"/>
  <c r="F770" i="7"/>
  <c r="G769" i="7"/>
  <c r="L770" i="7"/>
  <c r="M769" i="7"/>
  <c r="R770" i="7"/>
  <c r="S769" i="7"/>
  <c r="N770" i="7"/>
  <c r="O769" i="7"/>
  <c r="T770" i="7"/>
  <c r="U769" i="7"/>
  <c r="J770" i="7"/>
  <c r="K769" i="7"/>
  <c r="Y769" i="7"/>
  <c r="X770" i="7"/>
  <c r="D770" i="7"/>
  <c r="E769" i="7"/>
  <c r="V770" i="7"/>
  <c r="W769" i="7"/>
  <c r="L771" i="7" l="1"/>
  <c r="M770" i="7"/>
  <c r="V771" i="7"/>
  <c r="W770" i="7"/>
  <c r="R771" i="7"/>
  <c r="S770" i="7"/>
  <c r="D771" i="7"/>
  <c r="E770" i="7"/>
  <c r="X771" i="7"/>
  <c r="Y770" i="7"/>
  <c r="F771" i="7"/>
  <c r="G770" i="7"/>
  <c r="B771" i="7"/>
  <c r="C770" i="7"/>
  <c r="J771" i="7"/>
  <c r="K770" i="7"/>
  <c r="T771" i="7"/>
  <c r="U770" i="7"/>
  <c r="H771" i="7"/>
  <c r="I770" i="7"/>
  <c r="N771" i="7"/>
  <c r="O770" i="7"/>
  <c r="P771" i="7"/>
  <c r="Q770" i="7"/>
  <c r="N772" i="7" l="1"/>
  <c r="O771" i="7"/>
  <c r="P772" i="7"/>
  <c r="Q771" i="7"/>
  <c r="F772" i="7"/>
  <c r="G771" i="7"/>
  <c r="X772" i="7"/>
  <c r="Y771" i="7"/>
  <c r="H772" i="7"/>
  <c r="I771" i="7"/>
  <c r="D772" i="7"/>
  <c r="E771" i="7"/>
  <c r="T772" i="7"/>
  <c r="U771" i="7"/>
  <c r="R772" i="7"/>
  <c r="S771" i="7"/>
  <c r="J772" i="7"/>
  <c r="K771" i="7"/>
  <c r="V772" i="7"/>
  <c r="W771" i="7"/>
  <c r="B772" i="7"/>
  <c r="C771" i="7"/>
  <c r="M771" i="7"/>
  <c r="L772" i="7"/>
  <c r="H773" i="7" l="1"/>
  <c r="I772" i="7"/>
  <c r="X773" i="7"/>
  <c r="Y772" i="7"/>
  <c r="K772" i="7"/>
  <c r="J773" i="7"/>
  <c r="R773" i="7"/>
  <c r="S772" i="7"/>
  <c r="L773" i="7"/>
  <c r="M772" i="7"/>
  <c r="D773" i="7"/>
  <c r="E772" i="7"/>
  <c r="B773" i="7"/>
  <c r="C772" i="7"/>
  <c r="V773" i="7"/>
  <c r="W772" i="7"/>
  <c r="F773" i="7"/>
  <c r="G772" i="7"/>
  <c r="P773" i="7"/>
  <c r="Q772" i="7"/>
  <c r="T773" i="7"/>
  <c r="U772" i="7"/>
  <c r="N773" i="7"/>
  <c r="O772" i="7"/>
  <c r="N774" i="7" l="1"/>
  <c r="O773" i="7"/>
  <c r="T774" i="7"/>
  <c r="U773" i="7"/>
  <c r="Y773" i="7"/>
  <c r="X774" i="7"/>
  <c r="L774" i="7"/>
  <c r="M773" i="7"/>
  <c r="P774" i="7"/>
  <c r="Q773" i="7"/>
  <c r="J774" i="7"/>
  <c r="K773" i="7"/>
  <c r="W773" i="7"/>
  <c r="V774" i="7"/>
  <c r="D774" i="7"/>
  <c r="E773" i="7"/>
  <c r="R774" i="7"/>
  <c r="S773" i="7"/>
  <c r="F774" i="7"/>
  <c r="G773" i="7"/>
  <c r="C773" i="7"/>
  <c r="B774" i="7"/>
  <c r="H774" i="7"/>
  <c r="I773" i="7"/>
  <c r="J775" i="7" l="1"/>
  <c r="K774" i="7"/>
  <c r="L775" i="7"/>
  <c r="M774" i="7"/>
  <c r="H775" i="7"/>
  <c r="I774" i="7"/>
  <c r="B775" i="7"/>
  <c r="C774" i="7"/>
  <c r="P775" i="7"/>
  <c r="Q774" i="7"/>
  <c r="F775" i="7"/>
  <c r="G774" i="7"/>
  <c r="X775" i="7"/>
  <c r="Y774" i="7"/>
  <c r="R775" i="7"/>
  <c r="S774" i="7"/>
  <c r="D775" i="7"/>
  <c r="E774" i="7"/>
  <c r="U774" i="7"/>
  <c r="T775" i="7"/>
  <c r="V775" i="7"/>
  <c r="W774" i="7"/>
  <c r="N775" i="7"/>
  <c r="O774" i="7"/>
  <c r="N776" i="7" l="1"/>
  <c r="O775" i="7"/>
  <c r="V776" i="7"/>
  <c r="W775" i="7"/>
  <c r="L776" i="7"/>
  <c r="M775" i="7"/>
  <c r="F776" i="7"/>
  <c r="G775" i="7"/>
  <c r="T776" i="7"/>
  <c r="U775" i="7"/>
  <c r="H776" i="7"/>
  <c r="I775" i="7"/>
  <c r="P776" i="7"/>
  <c r="Q775" i="7"/>
  <c r="B776" i="7"/>
  <c r="C775" i="7"/>
  <c r="D776" i="7"/>
  <c r="E775" i="7"/>
  <c r="R776" i="7"/>
  <c r="S775" i="7"/>
  <c r="X776" i="7"/>
  <c r="Y775" i="7"/>
  <c r="J776" i="7"/>
  <c r="K775" i="7"/>
  <c r="L777" i="7" l="1"/>
  <c r="M776" i="7"/>
  <c r="J777" i="7"/>
  <c r="K776" i="7"/>
  <c r="H777" i="7"/>
  <c r="I776" i="7"/>
  <c r="T777" i="7"/>
  <c r="U776" i="7"/>
  <c r="F777" i="7"/>
  <c r="G776" i="7"/>
  <c r="D777" i="7"/>
  <c r="E776" i="7"/>
  <c r="V777" i="7"/>
  <c r="W776" i="7"/>
  <c r="X777" i="7"/>
  <c r="Y776" i="7"/>
  <c r="R777" i="7"/>
  <c r="S776" i="7"/>
  <c r="B777" i="7"/>
  <c r="C776" i="7"/>
  <c r="P777" i="7"/>
  <c r="Q776" i="7"/>
  <c r="N777" i="7"/>
  <c r="O776" i="7"/>
  <c r="E777" i="7" l="1"/>
  <c r="D778" i="7"/>
  <c r="G777" i="7"/>
  <c r="F778" i="7"/>
  <c r="B778" i="7"/>
  <c r="C777" i="7"/>
  <c r="S777" i="7"/>
  <c r="R778" i="7"/>
  <c r="J778" i="7"/>
  <c r="K777" i="7"/>
  <c r="N778" i="7"/>
  <c r="O777" i="7"/>
  <c r="Q777" i="7"/>
  <c r="P778" i="7"/>
  <c r="T778" i="7"/>
  <c r="U777" i="7"/>
  <c r="H778" i="7"/>
  <c r="I777" i="7"/>
  <c r="X778" i="7"/>
  <c r="Y777" i="7"/>
  <c r="V778" i="7"/>
  <c r="W777" i="7"/>
  <c r="L778" i="7"/>
  <c r="M777" i="7"/>
  <c r="N779" i="7" l="1"/>
  <c r="O778" i="7"/>
  <c r="V779" i="7"/>
  <c r="W778" i="7"/>
  <c r="X779" i="7"/>
  <c r="Y778" i="7"/>
  <c r="H779" i="7"/>
  <c r="I778" i="7"/>
  <c r="J779" i="7"/>
  <c r="K778" i="7"/>
  <c r="S778" i="7"/>
  <c r="R779" i="7"/>
  <c r="B779" i="7"/>
  <c r="C778" i="7"/>
  <c r="G778" i="7"/>
  <c r="F779" i="7"/>
  <c r="P779" i="7"/>
  <c r="Q778" i="7"/>
  <c r="E778" i="7"/>
  <c r="D779" i="7"/>
  <c r="L779" i="7"/>
  <c r="M778" i="7"/>
  <c r="T779" i="7"/>
  <c r="U778" i="7"/>
  <c r="R780" i="7" l="1"/>
  <c r="S779" i="7"/>
  <c r="T780" i="7"/>
  <c r="U779" i="7"/>
  <c r="J780" i="7"/>
  <c r="K779" i="7"/>
  <c r="L780" i="7"/>
  <c r="M779" i="7"/>
  <c r="E779" i="7"/>
  <c r="D780" i="7"/>
  <c r="H780" i="7"/>
  <c r="I779" i="7"/>
  <c r="Q779" i="7"/>
  <c r="P780" i="7"/>
  <c r="X780" i="7"/>
  <c r="Y779" i="7"/>
  <c r="F780" i="7"/>
  <c r="G779" i="7"/>
  <c r="V780" i="7"/>
  <c r="W779" i="7"/>
  <c r="C779" i="7"/>
  <c r="B780" i="7"/>
  <c r="O779" i="7"/>
  <c r="N780" i="7"/>
  <c r="E780" i="7" l="1"/>
  <c r="D781" i="7"/>
  <c r="O780" i="7"/>
  <c r="N781" i="7"/>
  <c r="H781" i="7"/>
  <c r="I780" i="7"/>
  <c r="V781" i="7"/>
  <c r="W780" i="7"/>
  <c r="J781" i="7"/>
  <c r="K780" i="7"/>
  <c r="B781" i="7"/>
  <c r="C780" i="7"/>
  <c r="L781" i="7"/>
  <c r="M780" i="7"/>
  <c r="F781" i="7"/>
  <c r="G780" i="7"/>
  <c r="X781" i="7"/>
  <c r="Y780" i="7"/>
  <c r="T781" i="7"/>
  <c r="U780" i="7"/>
  <c r="Q780" i="7"/>
  <c r="P781" i="7"/>
  <c r="R781" i="7"/>
  <c r="S780" i="7"/>
  <c r="B782" i="7" l="1"/>
  <c r="C781" i="7"/>
  <c r="H782" i="7"/>
  <c r="I781" i="7"/>
  <c r="F782" i="7"/>
  <c r="G781" i="7"/>
  <c r="R782" i="7"/>
  <c r="S781" i="7"/>
  <c r="J782" i="7"/>
  <c r="K781" i="7"/>
  <c r="V782" i="7"/>
  <c r="W781" i="7"/>
  <c r="O781" i="7"/>
  <c r="N782" i="7"/>
  <c r="D782" i="7"/>
  <c r="E781" i="7"/>
  <c r="P782" i="7"/>
  <c r="Q781" i="7"/>
  <c r="T782" i="7"/>
  <c r="U781" i="7"/>
  <c r="Y781" i="7"/>
  <c r="X782" i="7"/>
  <c r="L782" i="7"/>
  <c r="M781" i="7"/>
  <c r="V783" i="7" l="1"/>
  <c r="W782" i="7"/>
  <c r="X783" i="7"/>
  <c r="Y782" i="7"/>
  <c r="J783" i="7"/>
  <c r="K782" i="7"/>
  <c r="T783" i="7"/>
  <c r="U782" i="7"/>
  <c r="F783" i="7"/>
  <c r="G782" i="7"/>
  <c r="H783" i="7"/>
  <c r="I782" i="7"/>
  <c r="M782" i="7"/>
  <c r="L783" i="7"/>
  <c r="N783" i="7"/>
  <c r="O782" i="7"/>
  <c r="R783" i="7"/>
  <c r="S782" i="7"/>
  <c r="P783" i="7"/>
  <c r="Q782" i="7"/>
  <c r="D783" i="7"/>
  <c r="E782" i="7"/>
  <c r="C782" i="7"/>
  <c r="B783" i="7"/>
  <c r="B784" i="7" l="1"/>
  <c r="C783" i="7"/>
  <c r="R784" i="7"/>
  <c r="S783" i="7"/>
  <c r="X784" i="7"/>
  <c r="Y783" i="7"/>
  <c r="D784" i="7"/>
  <c r="E783" i="7"/>
  <c r="T784" i="7"/>
  <c r="U783" i="7"/>
  <c r="K783" i="7"/>
  <c r="J784" i="7"/>
  <c r="M783" i="7"/>
  <c r="L784" i="7"/>
  <c r="H784" i="7"/>
  <c r="I783" i="7"/>
  <c r="F784" i="7"/>
  <c r="G783" i="7"/>
  <c r="P784" i="7"/>
  <c r="Q783" i="7"/>
  <c r="N784" i="7"/>
  <c r="O783" i="7"/>
  <c r="W783" i="7"/>
  <c r="V784" i="7"/>
  <c r="K784" i="7" l="1"/>
  <c r="J785" i="7"/>
  <c r="W784" i="7"/>
  <c r="V785" i="7"/>
  <c r="N785" i="7"/>
  <c r="O784" i="7"/>
  <c r="T785" i="7"/>
  <c r="U784" i="7"/>
  <c r="P785" i="7"/>
  <c r="Q784" i="7"/>
  <c r="D785" i="7"/>
  <c r="E784" i="7"/>
  <c r="F785" i="7"/>
  <c r="G784" i="7"/>
  <c r="Y784" i="7"/>
  <c r="X785" i="7"/>
  <c r="H785" i="7"/>
  <c r="I784" i="7"/>
  <c r="R785" i="7"/>
  <c r="S784" i="7"/>
  <c r="M784" i="7"/>
  <c r="L785" i="7"/>
  <c r="B785" i="7"/>
  <c r="C784" i="7"/>
  <c r="B786" i="7" l="1"/>
  <c r="C785" i="7"/>
  <c r="D786" i="7"/>
  <c r="E785" i="7"/>
  <c r="L786" i="7"/>
  <c r="M785" i="7"/>
  <c r="P786" i="7"/>
  <c r="Q785" i="7"/>
  <c r="R786" i="7"/>
  <c r="S785" i="7"/>
  <c r="U785" i="7"/>
  <c r="T786" i="7"/>
  <c r="I785" i="7"/>
  <c r="H786" i="7"/>
  <c r="N786" i="7"/>
  <c r="O785" i="7"/>
  <c r="X786" i="7"/>
  <c r="Y785" i="7"/>
  <c r="W785" i="7"/>
  <c r="V786" i="7"/>
  <c r="J786" i="7"/>
  <c r="K785" i="7"/>
  <c r="F786" i="7"/>
  <c r="G785" i="7"/>
  <c r="W786" i="7" l="1"/>
  <c r="V787" i="7"/>
  <c r="L787" i="7"/>
  <c r="M786" i="7"/>
  <c r="F787" i="7"/>
  <c r="G786" i="7"/>
  <c r="R787" i="7"/>
  <c r="S786" i="7"/>
  <c r="T787" i="7"/>
  <c r="U786" i="7"/>
  <c r="P787" i="7"/>
  <c r="Q786" i="7"/>
  <c r="X787" i="7"/>
  <c r="Y786" i="7"/>
  <c r="N787" i="7"/>
  <c r="O786" i="7"/>
  <c r="I786" i="7"/>
  <c r="H787" i="7"/>
  <c r="K786" i="7"/>
  <c r="J787" i="7"/>
  <c r="D787" i="7"/>
  <c r="E786" i="7"/>
  <c r="B787" i="7"/>
  <c r="C786" i="7"/>
  <c r="J788" i="7" l="1"/>
  <c r="K787" i="7"/>
  <c r="I787" i="7"/>
  <c r="H788" i="7"/>
  <c r="L788" i="7"/>
  <c r="M787" i="7"/>
  <c r="P788" i="7"/>
  <c r="Q787" i="7"/>
  <c r="D788" i="7"/>
  <c r="E787" i="7"/>
  <c r="S787" i="7"/>
  <c r="R788" i="7"/>
  <c r="N788" i="7"/>
  <c r="O787" i="7"/>
  <c r="V788" i="7"/>
  <c r="W787" i="7"/>
  <c r="B788" i="7"/>
  <c r="C787" i="7"/>
  <c r="U787" i="7"/>
  <c r="T788" i="7"/>
  <c r="G787" i="7"/>
  <c r="F788" i="7"/>
  <c r="X788" i="7"/>
  <c r="Y787" i="7"/>
  <c r="L789" i="7" l="1"/>
  <c r="M788" i="7"/>
  <c r="X789" i="7"/>
  <c r="Y788" i="7"/>
  <c r="U788" i="7"/>
  <c r="T789" i="7"/>
  <c r="P789" i="7"/>
  <c r="Q788" i="7"/>
  <c r="B789" i="7"/>
  <c r="C788" i="7"/>
  <c r="I788" i="7"/>
  <c r="H789" i="7"/>
  <c r="S788" i="7"/>
  <c r="R789" i="7"/>
  <c r="G788" i="7"/>
  <c r="F789" i="7"/>
  <c r="D789" i="7"/>
  <c r="E788" i="7"/>
  <c r="V789" i="7"/>
  <c r="W788" i="7"/>
  <c r="N789" i="7"/>
  <c r="O788" i="7"/>
  <c r="J789" i="7"/>
  <c r="K788" i="7"/>
  <c r="J790" i="7" l="1"/>
  <c r="K789" i="7"/>
  <c r="B790" i="7"/>
  <c r="C789" i="7"/>
  <c r="H790" i="7"/>
  <c r="I789" i="7"/>
  <c r="N790" i="7"/>
  <c r="O789" i="7"/>
  <c r="V790" i="7"/>
  <c r="W789" i="7"/>
  <c r="Q789" i="7"/>
  <c r="P790" i="7"/>
  <c r="T790" i="7"/>
  <c r="U789" i="7"/>
  <c r="E789" i="7"/>
  <c r="D790" i="7"/>
  <c r="F790" i="7"/>
  <c r="G789" i="7"/>
  <c r="X790" i="7"/>
  <c r="Y789" i="7"/>
  <c r="S789" i="7"/>
  <c r="R790" i="7"/>
  <c r="L790" i="7"/>
  <c r="M789" i="7"/>
  <c r="P791" i="7" l="1"/>
  <c r="Q790" i="7"/>
  <c r="L791" i="7"/>
  <c r="M790" i="7"/>
  <c r="S790" i="7"/>
  <c r="R791" i="7"/>
  <c r="V791" i="7"/>
  <c r="W790" i="7"/>
  <c r="X791" i="7"/>
  <c r="Y790" i="7"/>
  <c r="N791" i="7"/>
  <c r="O790" i="7"/>
  <c r="G790" i="7"/>
  <c r="F791" i="7"/>
  <c r="H791" i="7"/>
  <c r="I790" i="7"/>
  <c r="E790" i="7"/>
  <c r="D791" i="7"/>
  <c r="B791" i="7"/>
  <c r="C790" i="7"/>
  <c r="T791" i="7"/>
  <c r="U790" i="7"/>
  <c r="J791" i="7"/>
  <c r="K790" i="7"/>
  <c r="L792" i="7" l="1"/>
  <c r="M791" i="7"/>
  <c r="O791" i="7"/>
  <c r="N792" i="7"/>
  <c r="T792" i="7"/>
  <c r="U791" i="7"/>
  <c r="C791" i="7"/>
  <c r="B792" i="7"/>
  <c r="E791" i="7"/>
  <c r="D792" i="7"/>
  <c r="F792" i="7"/>
  <c r="G791" i="7"/>
  <c r="J792" i="7"/>
  <c r="K791" i="7"/>
  <c r="X792" i="7"/>
  <c r="Y791" i="7"/>
  <c r="V792" i="7"/>
  <c r="W791" i="7"/>
  <c r="R792" i="7"/>
  <c r="S791" i="7"/>
  <c r="H792" i="7"/>
  <c r="I791" i="7"/>
  <c r="Q791" i="7"/>
  <c r="P792" i="7"/>
  <c r="E792" i="7" l="1"/>
  <c r="D793" i="7"/>
  <c r="Q792" i="7"/>
  <c r="P793" i="7"/>
  <c r="F793" i="7"/>
  <c r="G792" i="7"/>
  <c r="H793" i="7"/>
  <c r="I792" i="7"/>
  <c r="B793" i="7"/>
  <c r="C792" i="7"/>
  <c r="V793" i="7"/>
  <c r="W792" i="7"/>
  <c r="R793" i="7"/>
  <c r="S792" i="7"/>
  <c r="T793" i="7"/>
  <c r="U792" i="7"/>
  <c r="O792" i="7"/>
  <c r="N793" i="7"/>
  <c r="X793" i="7"/>
  <c r="Y792" i="7"/>
  <c r="J793" i="7"/>
  <c r="K792" i="7"/>
  <c r="L793" i="7"/>
  <c r="M792" i="7"/>
  <c r="J794" i="7" l="1"/>
  <c r="K793" i="7"/>
  <c r="L794" i="7"/>
  <c r="M793" i="7"/>
  <c r="B794" i="7"/>
  <c r="C793" i="7"/>
  <c r="H794" i="7"/>
  <c r="I793" i="7"/>
  <c r="O793" i="7"/>
  <c r="N794" i="7"/>
  <c r="F794" i="7"/>
  <c r="G793" i="7"/>
  <c r="V794" i="7"/>
  <c r="W793" i="7"/>
  <c r="Y793" i="7"/>
  <c r="X794" i="7"/>
  <c r="P794" i="7"/>
  <c r="Q793" i="7"/>
  <c r="T794" i="7"/>
  <c r="U793" i="7"/>
  <c r="D794" i="7"/>
  <c r="E793" i="7"/>
  <c r="R794" i="7"/>
  <c r="S793" i="7"/>
  <c r="R795" i="7" l="1"/>
  <c r="S794" i="7"/>
  <c r="P795" i="7"/>
  <c r="Q794" i="7"/>
  <c r="N795" i="7"/>
  <c r="O794" i="7"/>
  <c r="H795" i="7"/>
  <c r="I794" i="7"/>
  <c r="M794" i="7"/>
  <c r="L795" i="7"/>
  <c r="F795" i="7"/>
  <c r="G794" i="7"/>
  <c r="X795" i="7"/>
  <c r="Y794" i="7"/>
  <c r="D795" i="7"/>
  <c r="E794" i="7"/>
  <c r="T795" i="7"/>
  <c r="U794" i="7"/>
  <c r="C794" i="7"/>
  <c r="B795" i="7"/>
  <c r="V795" i="7"/>
  <c r="W794" i="7"/>
  <c r="J795" i="7"/>
  <c r="K794" i="7"/>
  <c r="F796" i="7" l="1"/>
  <c r="G795" i="7"/>
  <c r="W795" i="7"/>
  <c r="V796" i="7"/>
  <c r="B796" i="7"/>
  <c r="C795" i="7"/>
  <c r="H796" i="7"/>
  <c r="I795" i="7"/>
  <c r="P796" i="7"/>
  <c r="Q795" i="7"/>
  <c r="K795" i="7"/>
  <c r="J796" i="7"/>
  <c r="N796" i="7"/>
  <c r="O795" i="7"/>
  <c r="M795" i="7"/>
  <c r="L796" i="7"/>
  <c r="T796" i="7"/>
  <c r="U795" i="7"/>
  <c r="D796" i="7"/>
  <c r="E795" i="7"/>
  <c r="X796" i="7"/>
  <c r="Y795" i="7"/>
  <c r="R796" i="7"/>
  <c r="S795" i="7"/>
  <c r="K796" i="7" l="1"/>
  <c r="J797" i="7"/>
  <c r="M796" i="7"/>
  <c r="L797" i="7"/>
  <c r="R797" i="7"/>
  <c r="S796" i="7"/>
  <c r="P797" i="7"/>
  <c r="Q796" i="7"/>
  <c r="H797" i="7"/>
  <c r="I796" i="7"/>
  <c r="B797" i="7"/>
  <c r="C796" i="7"/>
  <c r="Y796" i="7"/>
  <c r="X797" i="7"/>
  <c r="D797" i="7"/>
  <c r="E796" i="7"/>
  <c r="T797" i="7"/>
  <c r="U796" i="7"/>
  <c r="W796" i="7"/>
  <c r="V797" i="7"/>
  <c r="N797" i="7"/>
  <c r="O796" i="7"/>
  <c r="F797" i="7"/>
  <c r="G796" i="7"/>
  <c r="F798" i="7" l="1"/>
  <c r="G797" i="7"/>
  <c r="W797" i="7"/>
  <c r="V798" i="7"/>
  <c r="P798" i="7"/>
  <c r="Q797" i="7"/>
  <c r="R798" i="7"/>
  <c r="S797" i="7"/>
  <c r="I797" i="7"/>
  <c r="H798" i="7"/>
  <c r="L798" i="7"/>
  <c r="M797" i="7"/>
  <c r="D798" i="7"/>
  <c r="E797" i="7"/>
  <c r="J798" i="7"/>
  <c r="K797" i="7"/>
  <c r="B798" i="7"/>
  <c r="C797" i="7"/>
  <c r="N798" i="7"/>
  <c r="O797" i="7"/>
  <c r="U797" i="7"/>
  <c r="T798" i="7"/>
  <c r="X798" i="7"/>
  <c r="Y797" i="7"/>
  <c r="I798" i="7" l="1"/>
  <c r="H799" i="7"/>
  <c r="X799" i="7"/>
  <c r="Y798" i="7"/>
  <c r="T799" i="7"/>
  <c r="U798" i="7"/>
  <c r="N799" i="7"/>
  <c r="O798" i="7"/>
  <c r="B799" i="7"/>
  <c r="C798" i="7"/>
  <c r="L799" i="7"/>
  <c r="M798" i="7"/>
  <c r="R799" i="7"/>
  <c r="S798" i="7"/>
  <c r="P799" i="7"/>
  <c r="Q798" i="7"/>
  <c r="W798" i="7"/>
  <c r="V799" i="7"/>
  <c r="K798" i="7"/>
  <c r="J799" i="7"/>
  <c r="D799" i="7"/>
  <c r="E798" i="7"/>
  <c r="F799" i="7"/>
  <c r="G798" i="7"/>
  <c r="D800" i="7" l="1"/>
  <c r="E799" i="7"/>
  <c r="X800" i="7"/>
  <c r="Y799" i="7"/>
  <c r="G799" i="7"/>
  <c r="F800" i="7"/>
  <c r="J800" i="7"/>
  <c r="K799" i="7"/>
  <c r="N800" i="7"/>
  <c r="O799" i="7"/>
  <c r="P800" i="7"/>
  <c r="Q799" i="7"/>
  <c r="I799" i="7"/>
  <c r="H800" i="7"/>
  <c r="L800" i="7"/>
  <c r="M799" i="7"/>
  <c r="B800" i="7"/>
  <c r="C799" i="7"/>
  <c r="V800" i="7"/>
  <c r="W799" i="7"/>
  <c r="U799" i="7"/>
  <c r="T800" i="7"/>
  <c r="S799" i="7"/>
  <c r="R800" i="7"/>
  <c r="S800" i="7" l="1"/>
  <c r="R801" i="7"/>
  <c r="P801" i="7"/>
  <c r="Q800" i="7"/>
  <c r="U800" i="7"/>
  <c r="T801" i="7"/>
  <c r="N801" i="7"/>
  <c r="O800" i="7"/>
  <c r="V801" i="7"/>
  <c r="W800" i="7"/>
  <c r="J801" i="7"/>
  <c r="K800" i="7"/>
  <c r="G800" i="7"/>
  <c r="F801" i="7"/>
  <c r="B801" i="7"/>
  <c r="C800" i="7"/>
  <c r="L801" i="7"/>
  <c r="M800" i="7"/>
  <c r="X801" i="7"/>
  <c r="Y800" i="7"/>
  <c r="I800" i="7"/>
  <c r="H801" i="7"/>
  <c r="D801" i="7"/>
  <c r="E800" i="7"/>
  <c r="E801" i="7" l="1"/>
  <c r="D802" i="7"/>
  <c r="J802" i="7"/>
  <c r="K801" i="7"/>
  <c r="H802" i="7"/>
  <c r="I801" i="7"/>
  <c r="V802" i="7"/>
  <c r="W801" i="7"/>
  <c r="X802" i="7"/>
  <c r="Y801" i="7"/>
  <c r="N802" i="7"/>
  <c r="O801" i="7"/>
  <c r="T802" i="7"/>
  <c r="U801" i="7"/>
  <c r="L802" i="7"/>
  <c r="M801" i="7"/>
  <c r="B802" i="7"/>
  <c r="C801" i="7"/>
  <c r="Q801" i="7"/>
  <c r="P802" i="7"/>
  <c r="F802" i="7"/>
  <c r="G801" i="7"/>
  <c r="S801" i="7"/>
  <c r="R802" i="7"/>
  <c r="H803" i="7" l="1"/>
  <c r="I802" i="7"/>
  <c r="J803" i="7"/>
  <c r="K802" i="7"/>
  <c r="N803" i="7"/>
  <c r="O802" i="7"/>
  <c r="X803" i="7"/>
  <c r="Y802" i="7"/>
  <c r="L803" i="7"/>
  <c r="M802" i="7"/>
  <c r="E802" i="7"/>
  <c r="D803" i="7"/>
  <c r="S802" i="7"/>
  <c r="R803" i="7"/>
  <c r="G802" i="7"/>
  <c r="F803" i="7"/>
  <c r="P803" i="7"/>
  <c r="Q802" i="7"/>
  <c r="V803" i="7"/>
  <c r="W802" i="7"/>
  <c r="B803" i="7"/>
  <c r="C802" i="7"/>
  <c r="T803" i="7"/>
  <c r="U802" i="7"/>
  <c r="T804" i="7" l="1"/>
  <c r="U803" i="7"/>
  <c r="C803" i="7"/>
  <c r="B804" i="7"/>
  <c r="E803" i="7"/>
  <c r="D804" i="7"/>
  <c r="L804" i="7"/>
  <c r="M803" i="7"/>
  <c r="V804" i="7"/>
  <c r="W803" i="7"/>
  <c r="X804" i="7"/>
  <c r="Y803" i="7"/>
  <c r="Q803" i="7"/>
  <c r="P804" i="7"/>
  <c r="O803" i="7"/>
  <c r="N804" i="7"/>
  <c r="F804" i="7"/>
  <c r="G803" i="7"/>
  <c r="J804" i="7"/>
  <c r="K803" i="7"/>
  <c r="R804" i="7"/>
  <c r="S803" i="7"/>
  <c r="H804" i="7"/>
  <c r="I803" i="7"/>
  <c r="V805" i="7" l="1"/>
  <c r="W804" i="7"/>
  <c r="E804" i="7"/>
  <c r="D805" i="7"/>
  <c r="X805" i="7"/>
  <c r="Y804" i="7"/>
  <c r="R805" i="7"/>
  <c r="S804" i="7"/>
  <c r="J805" i="7"/>
  <c r="K804" i="7"/>
  <c r="O804" i="7"/>
  <c r="N805" i="7"/>
  <c r="H805" i="7"/>
  <c r="I804" i="7"/>
  <c r="L805" i="7"/>
  <c r="M804" i="7"/>
  <c r="F805" i="7"/>
  <c r="G804" i="7"/>
  <c r="B805" i="7"/>
  <c r="C804" i="7"/>
  <c r="Q804" i="7"/>
  <c r="P805" i="7"/>
  <c r="T805" i="7"/>
  <c r="U804" i="7"/>
  <c r="R806" i="7" l="1"/>
  <c r="S805" i="7"/>
  <c r="O805" i="7"/>
  <c r="N806" i="7"/>
  <c r="P806" i="7"/>
  <c r="Q805" i="7"/>
  <c r="B806" i="7"/>
  <c r="C805" i="7"/>
  <c r="Y805" i="7"/>
  <c r="X806" i="7"/>
  <c r="D806" i="7"/>
  <c r="E805" i="7"/>
  <c r="T806" i="7"/>
  <c r="U805" i="7"/>
  <c r="J806" i="7"/>
  <c r="K805" i="7"/>
  <c r="F806" i="7"/>
  <c r="G805" i="7"/>
  <c r="L806" i="7"/>
  <c r="M805" i="7"/>
  <c r="H806" i="7"/>
  <c r="I805" i="7"/>
  <c r="V806" i="7"/>
  <c r="W805" i="7"/>
  <c r="D807" i="7" l="1"/>
  <c r="E806" i="7"/>
  <c r="V807" i="7"/>
  <c r="W806" i="7"/>
  <c r="X807" i="7"/>
  <c r="Y806" i="7"/>
  <c r="H807" i="7"/>
  <c r="I806" i="7"/>
  <c r="M806" i="7"/>
  <c r="L807" i="7"/>
  <c r="C806" i="7"/>
  <c r="B807" i="7"/>
  <c r="F807" i="7"/>
  <c r="G806" i="7"/>
  <c r="P807" i="7"/>
  <c r="Q806" i="7"/>
  <c r="N807" i="7"/>
  <c r="O806" i="7"/>
  <c r="J807" i="7"/>
  <c r="K806" i="7"/>
  <c r="T807" i="7"/>
  <c r="U806" i="7"/>
  <c r="R807" i="7"/>
  <c r="S806" i="7"/>
  <c r="B808" i="7" l="1"/>
  <c r="C807" i="7"/>
  <c r="R808" i="7"/>
  <c r="S807" i="7"/>
  <c r="T808" i="7"/>
  <c r="U807" i="7"/>
  <c r="K807" i="7"/>
  <c r="J808" i="7"/>
  <c r="M807" i="7"/>
  <c r="L808" i="7"/>
  <c r="H808" i="7"/>
  <c r="I807" i="7"/>
  <c r="N808" i="7"/>
  <c r="O807" i="7"/>
  <c r="X808" i="7"/>
  <c r="Y807" i="7"/>
  <c r="P808" i="7"/>
  <c r="Q807" i="7"/>
  <c r="W807" i="7"/>
  <c r="V808" i="7"/>
  <c r="F808" i="7"/>
  <c r="G807" i="7"/>
  <c r="D808" i="7"/>
  <c r="E807" i="7"/>
  <c r="H809" i="7" l="1"/>
  <c r="I808" i="7"/>
  <c r="M808" i="7"/>
  <c r="L809" i="7"/>
  <c r="K808" i="7"/>
  <c r="J809" i="7"/>
  <c r="D809" i="7"/>
  <c r="E808" i="7"/>
  <c r="F809" i="7"/>
  <c r="G808" i="7"/>
  <c r="W808" i="7"/>
  <c r="V809" i="7"/>
  <c r="P809" i="7"/>
  <c r="Q808" i="7"/>
  <c r="T809" i="7"/>
  <c r="U808" i="7"/>
  <c r="Y808" i="7"/>
  <c r="X809" i="7"/>
  <c r="R809" i="7"/>
  <c r="S808" i="7"/>
  <c r="N809" i="7"/>
  <c r="O808" i="7"/>
  <c r="B809" i="7"/>
  <c r="C808" i="7"/>
  <c r="B810" i="7" l="1"/>
  <c r="C809" i="7"/>
  <c r="W809" i="7"/>
  <c r="V810" i="7"/>
  <c r="N810" i="7"/>
  <c r="O809" i="7"/>
  <c r="R810" i="7"/>
  <c r="S809" i="7"/>
  <c r="F810" i="7"/>
  <c r="G809" i="7"/>
  <c r="D810" i="7"/>
  <c r="E809" i="7"/>
  <c r="X810" i="7"/>
  <c r="Y809" i="7"/>
  <c r="J810" i="7"/>
  <c r="K809" i="7"/>
  <c r="L810" i="7"/>
  <c r="M809" i="7"/>
  <c r="U809" i="7"/>
  <c r="T810" i="7"/>
  <c r="P810" i="7"/>
  <c r="Q809" i="7"/>
  <c r="I809" i="7"/>
  <c r="H810" i="7"/>
  <c r="I810" i="7" l="1"/>
  <c r="H811" i="7"/>
  <c r="P811" i="7"/>
  <c r="Q810" i="7"/>
  <c r="R811" i="7"/>
  <c r="S810" i="7"/>
  <c r="D811" i="7"/>
  <c r="E810" i="7"/>
  <c r="F811" i="7"/>
  <c r="G810" i="7"/>
  <c r="T811" i="7"/>
  <c r="U810" i="7"/>
  <c r="L811" i="7"/>
  <c r="M810" i="7"/>
  <c r="N811" i="7"/>
  <c r="O810" i="7"/>
  <c r="W810" i="7"/>
  <c r="V811" i="7"/>
  <c r="K810" i="7"/>
  <c r="J811" i="7"/>
  <c r="X811" i="7"/>
  <c r="Y810" i="7"/>
  <c r="B811" i="7"/>
  <c r="C810" i="7"/>
  <c r="V812" i="7" l="1"/>
  <c r="W811" i="7"/>
  <c r="S811" i="7"/>
  <c r="R812" i="7"/>
  <c r="P812" i="7"/>
  <c r="Q811" i="7"/>
  <c r="B812" i="7"/>
  <c r="C811" i="7"/>
  <c r="X812" i="7"/>
  <c r="Y811" i="7"/>
  <c r="J812" i="7"/>
  <c r="K811" i="7"/>
  <c r="I811" i="7"/>
  <c r="H812" i="7"/>
  <c r="U811" i="7"/>
  <c r="T812" i="7"/>
  <c r="G811" i="7"/>
  <c r="F812" i="7"/>
  <c r="D812" i="7"/>
  <c r="E811" i="7"/>
  <c r="N812" i="7"/>
  <c r="O811" i="7"/>
  <c r="L812" i="7"/>
  <c r="M811" i="7"/>
  <c r="L813" i="7" l="1"/>
  <c r="M812" i="7"/>
  <c r="X813" i="7"/>
  <c r="Y812" i="7"/>
  <c r="D813" i="7"/>
  <c r="E812" i="7"/>
  <c r="P813" i="7"/>
  <c r="Q812" i="7"/>
  <c r="N813" i="7"/>
  <c r="O812" i="7"/>
  <c r="B813" i="7"/>
  <c r="C812" i="7"/>
  <c r="U812" i="7"/>
  <c r="T813" i="7"/>
  <c r="I812" i="7"/>
  <c r="H813" i="7"/>
  <c r="J813" i="7"/>
  <c r="K812" i="7"/>
  <c r="G812" i="7"/>
  <c r="F813" i="7"/>
  <c r="S812" i="7"/>
  <c r="R813" i="7"/>
  <c r="V813" i="7"/>
  <c r="W812" i="7"/>
  <c r="S813" i="7" l="1"/>
  <c r="R814" i="7"/>
  <c r="B814" i="7"/>
  <c r="C813" i="7"/>
  <c r="V814" i="7"/>
  <c r="W813" i="7"/>
  <c r="N814" i="7"/>
  <c r="O813" i="7"/>
  <c r="F814" i="7"/>
  <c r="G813" i="7"/>
  <c r="Q813" i="7"/>
  <c r="P814" i="7"/>
  <c r="J814" i="7"/>
  <c r="K813" i="7"/>
  <c r="E813" i="7"/>
  <c r="D814" i="7"/>
  <c r="H814" i="7"/>
  <c r="I813" i="7"/>
  <c r="X814" i="7"/>
  <c r="Y813" i="7"/>
  <c r="T814" i="7"/>
  <c r="U813" i="7"/>
  <c r="L814" i="7"/>
  <c r="M813" i="7"/>
  <c r="P815" i="7" l="1"/>
  <c r="Q814" i="7"/>
  <c r="L815" i="7"/>
  <c r="M814" i="7"/>
  <c r="T815" i="7"/>
  <c r="U814" i="7"/>
  <c r="G814" i="7"/>
  <c r="F815" i="7"/>
  <c r="X815" i="7"/>
  <c r="Y814" i="7"/>
  <c r="N815" i="7"/>
  <c r="O814" i="7"/>
  <c r="H815" i="7"/>
  <c r="I814" i="7"/>
  <c r="V815" i="7"/>
  <c r="W814" i="7"/>
  <c r="E814" i="7"/>
  <c r="D815" i="7"/>
  <c r="B815" i="7"/>
  <c r="C814" i="7"/>
  <c r="S814" i="7"/>
  <c r="R815" i="7"/>
  <c r="J815" i="7"/>
  <c r="K814" i="7"/>
  <c r="F816" i="7" l="1"/>
  <c r="G815" i="7"/>
  <c r="R816" i="7"/>
  <c r="S815" i="7"/>
  <c r="O815" i="7"/>
  <c r="N816" i="7"/>
  <c r="X816" i="7"/>
  <c r="Y815" i="7"/>
  <c r="E815" i="7"/>
  <c r="D816" i="7"/>
  <c r="V816" i="7"/>
  <c r="W815" i="7"/>
  <c r="J816" i="7"/>
  <c r="K815" i="7"/>
  <c r="C815" i="7"/>
  <c r="B816" i="7"/>
  <c r="T816" i="7"/>
  <c r="U815" i="7"/>
  <c r="L816" i="7"/>
  <c r="M815" i="7"/>
  <c r="H816" i="7"/>
  <c r="I815" i="7"/>
  <c r="Q815" i="7"/>
  <c r="P816" i="7"/>
  <c r="L817" i="7" l="1"/>
  <c r="M816" i="7"/>
  <c r="T817" i="7"/>
  <c r="U816" i="7"/>
  <c r="H817" i="7"/>
  <c r="I816" i="7"/>
  <c r="Q816" i="7"/>
  <c r="P817" i="7"/>
  <c r="E816" i="7"/>
  <c r="D817" i="7"/>
  <c r="X817" i="7"/>
  <c r="Y816" i="7"/>
  <c r="B817" i="7"/>
  <c r="C816" i="7"/>
  <c r="V817" i="7"/>
  <c r="W816" i="7"/>
  <c r="O816" i="7"/>
  <c r="N817" i="7"/>
  <c r="R817" i="7"/>
  <c r="S816" i="7"/>
  <c r="J817" i="7"/>
  <c r="K816" i="7"/>
  <c r="F817" i="7"/>
  <c r="G816" i="7"/>
  <c r="F818" i="7" l="1"/>
  <c r="G817" i="7"/>
  <c r="D818" i="7"/>
  <c r="E817" i="7"/>
  <c r="P818" i="7"/>
  <c r="Q817" i="7"/>
  <c r="Y817" i="7"/>
  <c r="X818" i="7"/>
  <c r="J818" i="7"/>
  <c r="K817" i="7"/>
  <c r="R818" i="7"/>
  <c r="S817" i="7"/>
  <c r="O817" i="7"/>
  <c r="N818" i="7"/>
  <c r="H818" i="7"/>
  <c r="I817" i="7"/>
  <c r="V818" i="7"/>
  <c r="W817" i="7"/>
  <c r="T818" i="7"/>
  <c r="U817" i="7"/>
  <c r="B818" i="7"/>
  <c r="C817" i="7"/>
  <c r="L818" i="7"/>
  <c r="M817" i="7"/>
  <c r="R819" i="7" l="1"/>
  <c r="S818" i="7"/>
  <c r="M818" i="7"/>
  <c r="L819" i="7"/>
  <c r="C818" i="7"/>
  <c r="B819" i="7"/>
  <c r="J819" i="7"/>
  <c r="K818" i="7"/>
  <c r="X819" i="7"/>
  <c r="Y818" i="7"/>
  <c r="T819" i="7"/>
  <c r="U818" i="7"/>
  <c r="V819" i="7"/>
  <c r="W818" i="7"/>
  <c r="P819" i="7"/>
  <c r="Q818" i="7"/>
  <c r="H819" i="7"/>
  <c r="I818" i="7"/>
  <c r="D819" i="7"/>
  <c r="E818" i="7"/>
  <c r="N819" i="7"/>
  <c r="O818" i="7"/>
  <c r="F819" i="7"/>
  <c r="G818" i="7"/>
  <c r="F820" i="7" l="1"/>
  <c r="G819" i="7"/>
  <c r="T820" i="7"/>
  <c r="U819" i="7"/>
  <c r="N820" i="7"/>
  <c r="O819" i="7"/>
  <c r="X820" i="7"/>
  <c r="Y819" i="7"/>
  <c r="D820" i="7"/>
  <c r="E819" i="7"/>
  <c r="K819" i="7"/>
  <c r="J820" i="7"/>
  <c r="B820" i="7"/>
  <c r="C819" i="7"/>
  <c r="H820" i="7"/>
  <c r="I819" i="7"/>
  <c r="M819" i="7"/>
  <c r="L820" i="7"/>
  <c r="P820" i="7"/>
  <c r="Q819" i="7"/>
  <c r="W819" i="7"/>
  <c r="V820" i="7"/>
  <c r="R820" i="7"/>
  <c r="S819" i="7"/>
  <c r="W820" i="7" l="1"/>
  <c r="V821" i="7"/>
  <c r="K820" i="7"/>
  <c r="J821" i="7"/>
  <c r="P821" i="7"/>
  <c r="Q820" i="7"/>
  <c r="Y820" i="7"/>
  <c r="X821" i="7"/>
  <c r="R821" i="7"/>
  <c r="S820" i="7"/>
  <c r="D821" i="7"/>
  <c r="E820" i="7"/>
  <c r="M820" i="7"/>
  <c r="L821" i="7"/>
  <c r="N821" i="7"/>
  <c r="O820" i="7"/>
  <c r="H821" i="7"/>
  <c r="I820" i="7"/>
  <c r="T821" i="7"/>
  <c r="U820" i="7"/>
  <c r="B821" i="7"/>
  <c r="C820" i="7"/>
  <c r="F821" i="7"/>
  <c r="G820" i="7"/>
  <c r="F822" i="7" l="1"/>
  <c r="G821" i="7"/>
  <c r="R822" i="7"/>
  <c r="S821" i="7"/>
  <c r="B822" i="7"/>
  <c r="C821" i="7"/>
  <c r="U821" i="7"/>
  <c r="T822" i="7"/>
  <c r="P822" i="7"/>
  <c r="Q821" i="7"/>
  <c r="J822" i="7"/>
  <c r="K821" i="7"/>
  <c r="N822" i="7"/>
  <c r="O821" i="7"/>
  <c r="W821" i="7"/>
  <c r="V822" i="7"/>
  <c r="D822" i="7"/>
  <c r="E821" i="7"/>
  <c r="X822" i="7"/>
  <c r="Y821" i="7"/>
  <c r="I821" i="7"/>
  <c r="H822" i="7"/>
  <c r="L822" i="7"/>
  <c r="M821" i="7"/>
  <c r="K822" i="7" l="1"/>
  <c r="J823" i="7"/>
  <c r="T823" i="7"/>
  <c r="U822" i="7"/>
  <c r="L823" i="7"/>
  <c r="M822" i="7"/>
  <c r="I822" i="7"/>
  <c r="H823" i="7"/>
  <c r="P823" i="7"/>
  <c r="Q822" i="7"/>
  <c r="X823" i="7"/>
  <c r="Y822" i="7"/>
  <c r="D823" i="7"/>
  <c r="E822" i="7"/>
  <c r="B823" i="7"/>
  <c r="C822" i="7"/>
  <c r="W822" i="7"/>
  <c r="V823" i="7"/>
  <c r="R823" i="7"/>
  <c r="S822" i="7"/>
  <c r="N823" i="7"/>
  <c r="O822" i="7"/>
  <c r="F823" i="7"/>
  <c r="G822" i="7"/>
  <c r="P824" i="7" l="1"/>
  <c r="Q823" i="7"/>
  <c r="X824" i="7"/>
  <c r="Y823" i="7"/>
  <c r="G823" i="7"/>
  <c r="F824" i="7"/>
  <c r="N824" i="7"/>
  <c r="O823" i="7"/>
  <c r="I823" i="7"/>
  <c r="H824" i="7"/>
  <c r="S823" i="7"/>
  <c r="R824" i="7"/>
  <c r="V824" i="7"/>
  <c r="W823" i="7"/>
  <c r="L824" i="7"/>
  <c r="M823" i="7"/>
  <c r="B824" i="7"/>
  <c r="C823" i="7"/>
  <c r="U823" i="7"/>
  <c r="T824" i="7"/>
  <c r="J824" i="7"/>
  <c r="K823" i="7"/>
  <c r="D824" i="7"/>
  <c r="E823" i="7"/>
  <c r="D825" i="7" l="1"/>
  <c r="E824" i="7"/>
  <c r="I824" i="7"/>
  <c r="H825" i="7"/>
  <c r="U824" i="7"/>
  <c r="T825" i="7"/>
  <c r="G824" i="7"/>
  <c r="F825" i="7"/>
  <c r="S824" i="7"/>
  <c r="R825" i="7"/>
  <c r="J825" i="7"/>
  <c r="K824" i="7"/>
  <c r="N825" i="7"/>
  <c r="O824" i="7"/>
  <c r="B825" i="7"/>
  <c r="C824" i="7"/>
  <c r="L825" i="7"/>
  <c r="M824" i="7"/>
  <c r="X825" i="7"/>
  <c r="Y824" i="7"/>
  <c r="V825" i="7"/>
  <c r="W824" i="7"/>
  <c r="P825" i="7"/>
  <c r="Q824" i="7"/>
  <c r="Q825" i="7" l="1"/>
  <c r="P826" i="7"/>
  <c r="V826" i="7"/>
  <c r="W825" i="7"/>
  <c r="J826" i="7"/>
  <c r="K825" i="7"/>
  <c r="S825" i="7"/>
  <c r="R826" i="7"/>
  <c r="F826" i="7"/>
  <c r="G825" i="7"/>
  <c r="X826" i="7"/>
  <c r="Y825" i="7"/>
  <c r="T826" i="7"/>
  <c r="U825" i="7"/>
  <c r="L826" i="7"/>
  <c r="M825" i="7"/>
  <c r="H826" i="7"/>
  <c r="I825" i="7"/>
  <c r="B826" i="7"/>
  <c r="C825" i="7"/>
  <c r="N826" i="7"/>
  <c r="O825" i="7"/>
  <c r="E825" i="7"/>
  <c r="D826" i="7"/>
  <c r="E826" i="7" l="1"/>
  <c r="D827" i="7"/>
  <c r="X827" i="7"/>
  <c r="Y826" i="7"/>
  <c r="N827" i="7"/>
  <c r="O826" i="7"/>
  <c r="G826" i="7"/>
  <c r="F827" i="7"/>
  <c r="S826" i="7"/>
  <c r="R827" i="7"/>
  <c r="B827" i="7"/>
  <c r="C826" i="7"/>
  <c r="H827" i="7"/>
  <c r="I826" i="7"/>
  <c r="J827" i="7"/>
  <c r="K826" i="7"/>
  <c r="L827" i="7"/>
  <c r="M826" i="7"/>
  <c r="V827" i="7"/>
  <c r="W826" i="7"/>
  <c r="P827" i="7"/>
  <c r="Q826" i="7"/>
  <c r="T827" i="7"/>
  <c r="U826" i="7"/>
  <c r="B828" i="7" l="1"/>
  <c r="C827" i="7"/>
  <c r="Q827" i="7"/>
  <c r="P828" i="7"/>
  <c r="G827" i="7"/>
  <c r="F828" i="7"/>
  <c r="U827" i="7"/>
  <c r="T828" i="7"/>
  <c r="S827" i="7"/>
  <c r="R828" i="7"/>
  <c r="W827" i="7"/>
  <c r="V828" i="7"/>
  <c r="L828" i="7"/>
  <c r="M827" i="7"/>
  <c r="N828" i="7"/>
  <c r="O827" i="7"/>
  <c r="K827" i="7"/>
  <c r="J828" i="7"/>
  <c r="X828" i="7"/>
  <c r="Y827" i="7"/>
  <c r="E827" i="7"/>
  <c r="D828" i="7"/>
  <c r="I827" i="7"/>
  <c r="H828" i="7"/>
  <c r="U828" i="7" l="1"/>
  <c r="T829" i="7"/>
  <c r="P829" i="7"/>
  <c r="Q828" i="7"/>
  <c r="W828" i="7"/>
  <c r="V829" i="7"/>
  <c r="D829" i="7"/>
  <c r="E828" i="7"/>
  <c r="Y828" i="7"/>
  <c r="X829" i="7"/>
  <c r="K828" i="7"/>
  <c r="J829" i="7"/>
  <c r="N829" i="7"/>
  <c r="O828" i="7"/>
  <c r="I828" i="7"/>
  <c r="H829" i="7"/>
  <c r="S828" i="7"/>
  <c r="R829" i="7"/>
  <c r="G828" i="7"/>
  <c r="F829" i="7"/>
  <c r="M828" i="7"/>
  <c r="L829" i="7"/>
  <c r="B829" i="7"/>
  <c r="C828" i="7"/>
  <c r="B830" i="7" l="1"/>
  <c r="C829" i="7"/>
  <c r="J830" i="7"/>
  <c r="K829" i="7"/>
  <c r="M829" i="7"/>
  <c r="L830" i="7"/>
  <c r="Y829" i="7"/>
  <c r="X830" i="7"/>
  <c r="F830" i="7"/>
  <c r="G829" i="7"/>
  <c r="D830" i="7"/>
  <c r="E829" i="7"/>
  <c r="S829" i="7"/>
  <c r="R830" i="7"/>
  <c r="V830" i="7"/>
  <c r="W829" i="7"/>
  <c r="I829" i="7"/>
  <c r="H830" i="7"/>
  <c r="P830" i="7"/>
  <c r="Q829" i="7"/>
  <c r="U829" i="7"/>
  <c r="T830" i="7"/>
  <c r="O829" i="7"/>
  <c r="N830" i="7"/>
  <c r="T831" i="7" l="1"/>
  <c r="U830" i="7"/>
  <c r="W830" i="7"/>
  <c r="V831" i="7"/>
  <c r="M830" i="7"/>
  <c r="L831" i="7"/>
  <c r="R831" i="7"/>
  <c r="S830" i="7"/>
  <c r="O830" i="7"/>
  <c r="N831" i="7"/>
  <c r="D831" i="7"/>
  <c r="E830" i="7"/>
  <c r="G830" i="7"/>
  <c r="F831" i="7"/>
  <c r="Y830" i="7"/>
  <c r="X831" i="7"/>
  <c r="P831" i="7"/>
  <c r="Q830" i="7"/>
  <c r="I830" i="7"/>
  <c r="H831" i="7"/>
  <c r="K830" i="7"/>
  <c r="J831" i="7"/>
  <c r="C830" i="7"/>
  <c r="B831" i="7"/>
  <c r="C831" i="7" l="1"/>
  <c r="B832" i="7"/>
  <c r="D832" i="7"/>
  <c r="E831" i="7"/>
  <c r="H832" i="7"/>
  <c r="I831" i="7"/>
  <c r="K831" i="7"/>
  <c r="J832" i="7"/>
  <c r="R832" i="7"/>
  <c r="S831" i="7"/>
  <c r="Q831" i="7"/>
  <c r="P832" i="7"/>
  <c r="V832" i="7"/>
  <c r="W831" i="7"/>
  <c r="F832" i="7"/>
  <c r="G831" i="7"/>
  <c r="O831" i="7"/>
  <c r="N832" i="7"/>
  <c r="M831" i="7"/>
  <c r="L832" i="7"/>
  <c r="Y831" i="7"/>
  <c r="X832" i="7"/>
  <c r="T832" i="7"/>
  <c r="U831" i="7"/>
  <c r="Q832" i="7" l="1"/>
  <c r="P833" i="7"/>
  <c r="R833" i="7"/>
  <c r="S832" i="7"/>
  <c r="T833" i="7"/>
  <c r="U832" i="7"/>
  <c r="Y832" i="7"/>
  <c r="X833" i="7"/>
  <c r="M832" i="7"/>
  <c r="L833" i="7"/>
  <c r="K832" i="7"/>
  <c r="J833" i="7"/>
  <c r="O832" i="7"/>
  <c r="N833" i="7"/>
  <c r="H833" i="7"/>
  <c r="I832" i="7"/>
  <c r="F833" i="7"/>
  <c r="G832" i="7"/>
  <c r="E832" i="7"/>
  <c r="D833" i="7"/>
  <c r="C832" i="7"/>
  <c r="B833" i="7"/>
  <c r="W832" i="7"/>
  <c r="V833" i="7"/>
  <c r="V834" i="7" l="1"/>
  <c r="W833" i="7"/>
  <c r="C833" i="7"/>
  <c r="B834" i="7"/>
  <c r="J834" i="7"/>
  <c r="K833" i="7"/>
  <c r="M833" i="7"/>
  <c r="L834" i="7"/>
  <c r="E833" i="7"/>
  <c r="D834" i="7"/>
  <c r="Y833" i="7"/>
  <c r="X834" i="7"/>
  <c r="F834" i="7"/>
  <c r="G833" i="7"/>
  <c r="T834" i="7"/>
  <c r="U833" i="7"/>
  <c r="H834" i="7"/>
  <c r="I833" i="7"/>
  <c r="R834" i="7"/>
  <c r="S833" i="7"/>
  <c r="O833" i="7"/>
  <c r="N834" i="7"/>
  <c r="Q833" i="7"/>
  <c r="P834" i="7"/>
  <c r="Q834" i="7" l="1"/>
  <c r="P835" i="7"/>
  <c r="O834" i="7"/>
  <c r="N835" i="7"/>
  <c r="X835" i="7"/>
  <c r="Y834" i="7"/>
  <c r="E834" i="7"/>
  <c r="D835" i="7"/>
  <c r="M834" i="7"/>
  <c r="L835" i="7"/>
  <c r="S834" i="7"/>
  <c r="R835" i="7"/>
  <c r="H835" i="7"/>
  <c r="I834" i="7"/>
  <c r="J835" i="7"/>
  <c r="K834" i="7"/>
  <c r="C834" i="7"/>
  <c r="B835" i="7"/>
  <c r="U834" i="7"/>
  <c r="T835" i="7"/>
  <c r="G834" i="7"/>
  <c r="F835" i="7"/>
  <c r="V835" i="7"/>
  <c r="W834" i="7"/>
  <c r="V836" i="7" l="1"/>
  <c r="W835" i="7"/>
  <c r="U835" i="7"/>
  <c r="T836" i="7"/>
  <c r="X836" i="7"/>
  <c r="Y835" i="7"/>
  <c r="J836" i="7"/>
  <c r="K835" i="7"/>
  <c r="M835" i="7"/>
  <c r="L836" i="7"/>
  <c r="D836" i="7"/>
  <c r="E835" i="7"/>
  <c r="P836" i="7"/>
  <c r="Q835" i="7"/>
  <c r="S835" i="7"/>
  <c r="R836" i="7"/>
  <c r="G835" i="7"/>
  <c r="F836" i="7"/>
  <c r="C835" i="7"/>
  <c r="B836" i="7"/>
  <c r="O835" i="7"/>
  <c r="N836" i="7"/>
  <c r="I835" i="7"/>
  <c r="H836" i="7"/>
  <c r="I836" i="7" l="1"/>
  <c r="H837" i="7"/>
  <c r="N837" i="7"/>
  <c r="O836" i="7"/>
  <c r="E836" i="7"/>
  <c r="D837" i="7"/>
  <c r="L837" i="7"/>
  <c r="M836" i="7"/>
  <c r="C836" i="7"/>
  <c r="B837" i="7"/>
  <c r="J837" i="7"/>
  <c r="K836" i="7"/>
  <c r="G836" i="7"/>
  <c r="F837" i="7"/>
  <c r="X837" i="7"/>
  <c r="Y836" i="7"/>
  <c r="S836" i="7"/>
  <c r="R837" i="7"/>
  <c r="U836" i="7"/>
  <c r="T837" i="7"/>
  <c r="Q836" i="7"/>
  <c r="P837" i="7"/>
  <c r="W836" i="7"/>
  <c r="V837" i="7"/>
  <c r="U837" i="7" l="1"/>
  <c r="T838" i="7"/>
  <c r="E837" i="7"/>
  <c r="D838" i="7"/>
  <c r="Q837" i="7"/>
  <c r="P838" i="7"/>
  <c r="W837" i="7"/>
  <c r="V838" i="7"/>
  <c r="K837" i="7"/>
  <c r="J838" i="7"/>
  <c r="N838" i="7"/>
  <c r="O837" i="7"/>
  <c r="B838" i="7"/>
  <c r="C837" i="7"/>
  <c r="L838" i="7"/>
  <c r="M837" i="7"/>
  <c r="G837" i="7"/>
  <c r="F838" i="7"/>
  <c r="I837" i="7"/>
  <c r="H838" i="7"/>
  <c r="S837" i="7"/>
  <c r="R838" i="7"/>
  <c r="X838" i="7"/>
  <c r="Y837" i="7"/>
  <c r="Y838" i="7" l="1"/>
  <c r="X839" i="7"/>
  <c r="S838" i="7"/>
  <c r="R839" i="7"/>
  <c r="L839" i="7"/>
  <c r="M838" i="7"/>
  <c r="K838" i="7"/>
  <c r="J839" i="7"/>
  <c r="W838" i="7"/>
  <c r="V839" i="7"/>
  <c r="G838" i="7"/>
  <c r="F839" i="7"/>
  <c r="U838" i="7"/>
  <c r="T839" i="7"/>
  <c r="N839" i="7"/>
  <c r="O838" i="7"/>
  <c r="I838" i="7"/>
  <c r="H839" i="7"/>
  <c r="Q838" i="7"/>
  <c r="P839" i="7"/>
  <c r="D839" i="7"/>
  <c r="E838" i="7"/>
  <c r="B839" i="7"/>
  <c r="C838" i="7"/>
  <c r="G839" i="7" l="1"/>
  <c r="F840" i="7"/>
  <c r="W839" i="7"/>
  <c r="V840" i="7"/>
  <c r="P840" i="7"/>
  <c r="Q839" i="7"/>
  <c r="B840" i="7"/>
  <c r="C839" i="7"/>
  <c r="D840" i="7"/>
  <c r="E839" i="7"/>
  <c r="K839" i="7"/>
  <c r="J840" i="7"/>
  <c r="I839" i="7"/>
  <c r="H840" i="7"/>
  <c r="L840" i="7"/>
  <c r="M839" i="7"/>
  <c r="S839" i="7"/>
  <c r="R840" i="7"/>
  <c r="N840" i="7"/>
  <c r="O839" i="7"/>
  <c r="U839" i="7"/>
  <c r="T840" i="7"/>
  <c r="X840" i="7"/>
  <c r="Y839" i="7"/>
  <c r="K840" i="7" l="1"/>
  <c r="J841" i="7"/>
  <c r="Y840" i="7"/>
  <c r="X841" i="7"/>
  <c r="U840" i="7"/>
  <c r="T841" i="7"/>
  <c r="E840" i="7"/>
  <c r="D841" i="7"/>
  <c r="N841" i="7"/>
  <c r="O840" i="7"/>
  <c r="B841" i="7"/>
  <c r="C840" i="7"/>
  <c r="R841" i="7"/>
  <c r="S840" i="7"/>
  <c r="P841" i="7"/>
  <c r="Q840" i="7"/>
  <c r="W840" i="7"/>
  <c r="V841" i="7"/>
  <c r="M840" i="7"/>
  <c r="L841" i="7"/>
  <c r="I840" i="7"/>
  <c r="H841" i="7"/>
  <c r="G840" i="7"/>
  <c r="F841" i="7"/>
  <c r="I841" i="7" l="1"/>
  <c r="H842" i="7"/>
  <c r="O841" i="7"/>
  <c r="N842" i="7"/>
  <c r="U841" i="7"/>
  <c r="T842" i="7"/>
  <c r="P842" i="7"/>
  <c r="Q841" i="7"/>
  <c r="M841" i="7"/>
  <c r="L842" i="7"/>
  <c r="Y841" i="7"/>
  <c r="X842" i="7"/>
  <c r="J842" i="7"/>
  <c r="K841" i="7"/>
  <c r="G841" i="7"/>
  <c r="F842" i="7"/>
  <c r="B842" i="7"/>
  <c r="C841" i="7"/>
  <c r="D842" i="7"/>
  <c r="E841" i="7"/>
  <c r="V842" i="7"/>
  <c r="W841" i="7"/>
  <c r="S841" i="7"/>
  <c r="R842" i="7"/>
  <c r="R843" i="7" l="1"/>
  <c r="S842" i="7"/>
  <c r="U842" i="7"/>
  <c r="T843" i="7"/>
  <c r="M842" i="7"/>
  <c r="L843" i="7"/>
  <c r="D843" i="7"/>
  <c r="E842" i="7"/>
  <c r="F843" i="7"/>
  <c r="G842" i="7"/>
  <c r="I842" i="7"/>
  <c r="H843" i="7"/>
  <c r="Y842" i="7"/>
  <c r="X843" i="7"/>
  <c r="W842" i="7"/>
  <c r="V843" i="7"/>
  <c r="P843" i="7"/>
  <c r="Q842" i="7"/>
  <c r="C842" i="7"/>
  <c r="B843" i="7"/>
  <c r="O842" i="7"/>
  <c r="N843" i="7"/>
  <c r="K842" i="7"/>
  <c r="J843" i="7"/>
  <c r="O843" i="7" l="1"/>
  <c r="N844" i="7"/>
  <c r="H844" i="7"/>
  <c r="I843" i="7"/>
  <c r="K843" i="7"/>
  <c r="J844" i="7"/>
  <c r="F844" i="7"/>
  <c r="G843" i="7"/>
  <c r="C843" i="7"/>
  <c r="B844" i="7"/>
  <c r="D844" i="7"/>
  <c r="E843" i="7"/>
  <c r="M843" i="7"/>
  <c r="L844" i="7"/>
  <c r="Q843" i="7"/>
  <c r="P844" i="7"/>
  <c r="V844" i="7"/>
  <c r="W843" i="7"/>
  <c r="T844" i="7"/>
  <c r="U843" i="7"/>
  <c r="Y843" i="7"/>
  <c r="X844" i="7"/>
  <c r="R844" i="7"/>
  <c r="S843" i="7"/>
  <c r="R845" i="7" l="1"/>
  <c r="S844" i="7"/>
  <c r="C844" i="7"/>
  <c r="B845" i="7"/>
  <c r="F845" i="7"/>
  <c r="G844" i="7"/>
  <c r="V845" i="7"/>
  <c r="W844" i="7"/>
  <c r="Q844" i="7"/>
  <c r="P845" i="7"/>
  <c r="H845" i="7"/>
  <c r="I844" i="7"/>
  <c r="Y844" i="7"/>
  <c r="X845" i="7"/>
  <c r="T845" i="7"/>
  <c r="U844" i="7"/>
  <c r="K844" i="7"/>
  <c r="J845" i="7"/>
  <c r="O844" i="7"/>
  <c r="N845" i="7"/>
  <c r="E844" i="7"/>
  <c r="D845" i="7"/>
  <c r="M844" i="7"/>
  <c r="L845" i="7"/>
  <c r="M845" i="7" l="1"/>
  <c r="L846" i="7"/>
  <c r="Q845" i="7"/>
  <c r="P846" i="7"/>
  <c r="E845" i="7"/>
  <c r="D846" i="7"/>
  <c r="V846" i="7"/>
  <c r="W845" i="7"/>
  <c r="T846" i="7"/>
  <c r="U845" i="7"/>
  <c r="H846" i="7"/>
  <c r="I845" i="7"/>
  <c r="O845" i="7"/>
  <c r="N846" i="7"/>
  <c r="J846" i="7"/>
  <c r="K845" i="7"/>
  <c r="F846" i="7"/>
  <c r="G845" i="7"/>
  <c r="C845" i="7"/>
  <c r="B846" i="7"/>
  <c r="X846" i="7"/>
  <c r="Y845" i="7"/>
  <c r="R846" i="7"/>
  <c r="S845" i="7"/>
  <c r="U846" i="7" l="1"/>
  <c r="T847" i="7"/>
  <c r="F847" i="7"/>
  <c r="G846" i="7"/>
  <c r="I846" i="7"/>
  <c r="H847" i="7"/>
  <c r="X847" i="7"/>
  <c r="Y846" i="7"/>
  <c r="C846" i="7"/>
  <c r="B847" i="7"/>
  <c r="E846" i="7"/>
  <c r="D847" i="7"/>
  <c r="R847" i="7"/>
  <c r="S846" i="7"/>
  <c r="W846" i="7"/>
  <c r="V847" i="7"/>
  <c r="Q846" i="7"/>
  <c r="P847" i="7"/>
  <c r="J847" i="7"/>
  <c r="K846" i="7"/>
  <c r="O846" i="7"/>
  <c r="N847" i="7"/>
  <c r="L847" i="7"/>
  <c r="M846" i="7"/>
  <c r="D848" i="7" l="1"/>
  <c r="E847" i="7"/>
  <c r="L848" i="7"/>
  <c r="M847" i="7"/>
  <c r="N848" i="7"/>
  <c r="O847" i="7"/>
  <c r="B848" i="7"/>
  <c r="C847" i="7"/>
  <c r="K847" i="7"/>
  <c r="J848" i="7"/>
  <c r="Y847" i="7"/>
  <c r="X848" i="7"/>
  <c r="P848" i="7"/>
  <c r="Q847" i="7"/>
  <c r="I847" i="7"/>
  <c r="H848" i="7"/>
  <c r="W847" i="7"/>
  <c r="V848" i="7"/>
  <c r="G847" i="7"/>
  <c r="F848" i="7"/>
  <c r="U847" i="7"/>
  <c r="T848" i="7"/>
  <c r="R848" i="7"/>
  <c r="S847" i="7"/>
  <c r="F849" i="7" l="1"/>
  <c r="G848" i="7"/>
  <c r="R849" i="7"/>
  <c r="S848" i="7"/>
  <c r="K848" i="7"/>
  <c r="J849" i="7"/>
  <c r="V849" i="7"/>
  <c r="W848" i="7"/>
  <c r="I848" i="7"/>
  <c r="H849" i="7"/>
  <c r="Y848" i="7"/>
  <c r="X849" i="7"/>
  <c r="T849" i="7"/>
  <c r="U848" i="7"/>
  <c r="B849" i="7"/>
  <c r="C848" i="7"/>
  <c r="N849" i="7"/>
  <c r="O848" i="7"/>
  <c r="M848" i="7"/>
  <c r="L849" i="7"/>
  <c r="P849" i="7"/>
  <c r="Q848" i="7"/>
  <c r="D849" i="7"/>
  <c r="E848" i="7"/>
  <c r="E849" i="7" l="1"/>
  <c r="D850" i="7"/>
  <c r="X850" i="7"/>
  <c r="Y849" i="7"/>
  <c r="Q849" i="7"/>
  <c r="P850" i="7"/>
  <c r="H850" i="7"/>
  <c r="I849" i="7"/>
  <c r="L850" i="7"/>
  <c r="M849" i="7"/>
  <c r="V850" i="7"/>
  <c r="W849" i="7"/>
  <c r="J850" i="7"/>
  <c r="K849" i="7"/>
  <c r="N850" i="7"/>
  <c r="O849" i="7"/>
  <c r="B850" i="7"/>
  <c r="C849" i="7"/>
  <c r="S849" i="7"/>
  <c r="R850" i="7"/>
  <c r="U849" i="7"/>
  <c r="T850" i="7"/>
  <c r="G849" i="7"/>
  <c r="F850" i="7"/>
  <c r="T851" i="7" l="1"/>
  <c r="U850" i="7"/>
  <c r="F851" i="7"/>
  <c r="G850" i="7"/>
  <c r="V851" i="7"/>
  <c r="W850" i="7"/>
  <c r="L851" i="7"/>
  <c r="M850" i="7"/>
  <c r="R851" i="7"/>
  <c r="S850" i="7"/>
  <c r="I850" i="7"/>
  <c r="H851" i="7"/>
  <c r="P851" i="7"/>
  <c r="Q850" i="7"/>
  <c r="B851" i="7"/>
  <c r="C850" i="7"/>
  <c r="N851" i="7"/>
  <c r="O850" i="7"/>
  <c r="X851" i="7"/>
  <c r="Y850" i="7"/>
  <c r="D851" i="7"/>
  <c r="E850" i="7"/>
  <c r="K850" i="7"/>
  <c r="J851" i="7"/>
  <c r="H852" i="7" l="1"/>
  <c r="I851" i="7"/>
  <c r="S851" i="7"/>
  <c r="R852" i="7"/>
  <c r="F852" i="7"/>
  <c r="G851" i="7"/>
  <c r="E851" i="7"/>
  <c r="D852" i="7"/>
  <c r="X852" i="7"/>
  <c r="Y851" i="7"/>
  <c r="V852" i="7"/>
  <c r="W851" i="7"/>
  <c r="J852" i="7"/>
  <c r="K851" i="7"/>
  <c r="L852" i="7"/>
  <c r="M851" i="7"/>
  <c r="N852" i="7"/>
  <c r="O851" i="7"/>
  <c r="C851" i="7"/>
  <c r="B852" i="7"/>
  <c r="P852" i="7"/>
  <c r="Q851" i="7"/>
  <c r="U851" i="7"/>
  <c r="T852" i="7"/>
  <c r="B853" i="7" l="1"/>
  <c r="C852" i="7"/>
  <c r="F853" i="7"/>
  <c r="G852" i="7"/>
  <c r="V853" i="7"/>
  <c r="W852" i="7"/>
  <c r="X853" i="7"/>
  <c r="Y852" i="7"/>
  <c r="R853" i="7"/>
  <c r="S852" i="7"/>
  <c r="T853" i="7"/>
  <c r="U852" i="7"/>
  <c r="Q852" i="7"/>
  <c r="P853" i="7"/>
  <c r="D853" i="7"/>
  <c r="E852" i="7"/>
  <c r="N853" i="7"/>
  <c r="O852" i="7"/>
  <c r="L853" i="7"/>
  <c r="M852" i="7"/>
  <c r="J853" i="7"/>
  <c r="K852" i="7"/>
  <c r="I852" i="7"/>
  <c r="H853" i="7"/>
  <c r="H854" i="7" l="1"/>
  <c r="I853" i="7"/>
  <c r="S853" i="7"/>
  <c r="R854" i="7"/>
  <c r="U853" i="7"/>
  <c r="T854" i="7"/>
  <c r="J854" i="7"/>
  <c r="K853" i="7"/>
  <c r="L854" i="7"/>
  <c r="M853" i="7"/>
  <c r="Y853" i="7"/>
  <c r="X854" i="7"/>
  <c r="N854" i="7"/>
  <c r="O853" i="7"/>
  <c r="V854" i="7"/>
  <c r="W853" i="7"/>
  <c r="E853" i="7"/>
  <c r="D854" i="7"/>
  <c r="G853" i="7"/>
  <c r="F854" i="7"/>
  <c r="P854" i="7"/>
  <c r="Q853" i="7"/>
  <c r="C853" i="7"/>
  <c r="B854" i="7"/>
  <c r="X855" i="7" l="1"/>
  <c r="Y854" i="7"/>
  <c r="Q854" i="7"/>
  <c r="P855" i="7"/>
  <c r="T855" i="7"/>
  <c r="U854" i="7"/>
  <c r="L855" i="7"/>
  <c r="M854" i="7"/>
  <c r="J855" i="7"/>
  <c r="K854" i="7"/>
  <c r="V855" i="7"/>
  <c r="W854" i="7"/>
  <c r="B855" i="7"/>
  <c r="C854" i="7"/>
  <c r="F855" i="7"/>
  <c r="G854" i="7"/>
  <c r="D855" i="7"/>
  <c r="E854" i="7"/>
  <c r="R855" i="7"/>
  <c r="S854" i="7"/>
  <c r="O854" i="7"/>
  <c r="N855" i="7"/>
  <c r="H855" i="7"/>
  <c r="I854" i="7"/>
  <c r="N856" i="7" l="1"/>
  <c r="O855" i="7"/>
  <c r="E855" i="7"/>
  <c r="D856" i="7"/>
  <c r="H856" i="7"/>
  <c r="I855" i="7"/>
  <c r="M855" i="7"/>
  <c r="L856" i="7"/>
  <c r="P856" i="7"/>
  <c r="Q855" i="7"/>
  <c r="V856" i="7"/>
  <c r="W855" i="7"/>
  <c r="K855" i="7"/>
  <c r="J856" i="7"/>
  <c r="R856" i="7"/>
  <c r="S855" i="7"/>
  <c r="T856" i="7"/>
  <c r="U855" i="7"/>
  <c r="G855" i="7"/>
  <c r="F856" i="7"/>
  <c r="B856" i="7"/>
  <c r="C855" i="7"/>
  <c r="Y855" i="7"/>
  <c r="X856" i="7"/>
  <c r="V857" i="7" l="1"/>
  <c r="W856" i="7"/>
  <c r="F857" i="7"/>
  <c r="G856" i="7"/>
  <c r="Q856" i="7"/>
  <c r="P857" i="7"/>
  <c r="T857" i="7"/>
  <c r="U856" i="7"/>
  <c r="L857" i="7"/>
  <c r="M856" i="7"/>
  <c r="C856" i="7"/>
  <c r="B857" i="7"/>
  <c r="D857" i="7"/>
  <c r="E856" i="7"/>
  <c r="R857" i="7"/>
  <c r="S856" i="7"/>
  <c r="J857" i="7"/>
  <c r="K856" i="7"/>
  <c r="X857" i="7"/>
  <c r="Y856" i="7"/>
  <c r="H857" i="7"/>
  <c r="I856" i="7"/>
  <c r="N857" i="7"/>
  <c r="O856" i="7"/>
  <c r="O857" i="7" l="1"/>
  <c r="N858" i="7"/>
  <c r="H858" i="7"/>
  <c r="I857" i="7"/>
  <c r="P858" i="7"/>
  <c r="Q857" i="7"/>
  <c r="B858" i="7"/>
  <c r="C857" i="7"/>
  <c r="X858" i="7"/>
  <c r="Y857" i="7"/>
  <c r="R858" i="7"/>
  <c r="S857" i="7"/>
  <c r="M857" i="7"/>
  <c r="L858" i="7"/>
  <c r="T858" i="7"/>
  <c r="U857" i="7"/>
  <c r="K857" i="7"/>
  <c r="J858" i="7"/>
  <c r="F858" i="7"/>
  <c r="G857" i="7"/>
  <c r="D858" i="7"/>
  <c r="E857" i="7"/>
  <c r="V858" i="7"/>
  <c r="W857" i="7"/>
  <c r="J859" i="7" l="1"/>
  <c r="K858" i="7"/>
  <c r="W858" i="7"/>
  <c r="V859" i="7"/>
  <c r="D859" i="7"/>
  <c r="E858" i="7"/>
  <c r="F859" i="7"/>
  <c r="G858" i="7"/>
  <c r="R859" i="7"/>
  <c r="S858" i="7"/>
  <c r="Y858" i="7"/>
  <c r="X859" i="7"/>
  <c r="C858" i="7"/>
  <c r="B859" i="7"/>
  <c r="P859" i="7"/>
  <c r="Q858" i="7"/>
  <c r="T859" i="7"/>
  <c r="U858" i="7"/>
  <c r="H859" i="7"/>
  <c r="I858" i="7"/>
  <c r="L859" i="7"/>
  <c r="M858" i="7"/>
  <c r="N859" i="7"/>
  <c r="O858" i="7"/>
  <c r="O859" i="7" l="1"/>
  <c r="N860" i="7"/>
  <c r="H860" i="7"/>
  <c r="I859" i="7"/>
  <c r="X860" i="7"/>
  <c r="Y859" i="7"/>
  <c r="M859" i="7"/>
  <c r="L860" i="7"/>
  <c r="S859" i="7"/>
  <c r="R860" i="7"/>
  <c r="F860" i="7"/>
  <c r="G859" i="7"/>
  <c r="U859" i="7"/>
  <c r="T860" i="7"/>
  <c r="D860" i="7"/>
  <c r="E859" i="7"/>
  <c r="V860" i="7"/>
  <c r="W859" i="7"/>
  <c r="P860" i="7"/>
  <c r="Q859" i="7"/>
  <c r="B860" i="7"/>
  <c r="C859" i="7"/>
  <c r="J860" i="7"/>
  <c r="K859" i="7"/>
  <c r="F861" i="7" l="1"/>
  <c r="G860" i="7"/>
  <c r="B861" i="7"/>
  <c r="C860" i="7"/>
  <c r="K860" i="7"/>
  <c r="J861" i="7"/>
  <c r="L861" i="7"/>
  <c r="M860" i="7"/>
  <c r="I860" i="7"/>
  <c r="H861" i="7"/>
  <c r="R861" i="7"/>
  <c r="S860" i="7"/>
  <c r="P861" i="7"/>
  <c r="Q860" i="7"/>
  <c r="Y860" i="7"/>
  <c r="X861" i="7"/>
  <c r="D861" i="7"/>
  <c r="E860" i="7"/>
  <c r="T861" i="7"/>
  <c r="U860" i="7"/>
  <c r="N861" i="7"/>
  <c r="O860" i="7"/>
  <c r="V861" i="7"/>
  <c r="W860" i="7"/>
  <c r="S861" i="7" l="1"/>
  <c r="R862" i="7"/>
  <c r="L862" i="7"/>
  <c r="M861" i="7"/>
  <c r="E861" i="7"/>
  <c r="D862" i="7"/>
  <c r="B862" i="7"/>
  <c r="C861" i="7"/>
  <c r="N862" i="7"/>
  <c r="O861" i="7"/>
  <c r="J862" i="7"/>
  <c r="K861" i="7"/>
  <c r="V862" i="7"/>
  <c r="W861" i="7"/>
  <c r="H862" i="7"/>
  <c r="I861" i="7"/>
  <c r="U861" i="7"/>
  <c r="T862" i="7"/>
  <c r="X862" i="7"/>
  <c r="Y861" i="7"/>
  <c r="Q861" i="7"/>
  <c r="P862" i="7"/>
  <c r="F862" i="7"/>
  <c r="G861" i="7"/>
  <c r="F863" i="7" l="1"/>
  <c r="G862" i="7"/>
  <c r="L863" i="7"/>
  <c r="M862" i="7"/>
  <c r="P863" i="7"/>
  <c r="Q862" i="7"/>
  <c r="X863" i="7"/>
  <c r="Y862" i="7"/>
  <c r="T863" i="7"/>
  <c r="U862" i="7"/>
  <c r="R863" i="7"/>
  <c r="S862" i="7"/>
  <c r="K862" i="7"/>
  <c r="J863" i="7"/>
  <c r="N863" i="7"/>
  <c r="O862" i="7"/>
  <c r="B863" i="7"/>
  <c r="C862" i="7"/>
  <c r="D863" i="7"/>
  <c r="E862" i="7"/>
  <c r="I862" i="7"/>
  <c r="H863" i="7"/>
  <c r="V863" i="7"/>
  <c r="W862" i="7"/>
  <c r="U863" i="7" l="1"/>
  <c r="T864" i="7"/>
  <c r="V864" i="7"/>
  <c r="W863" i="7"/>
  <c r="E863" i="7"/>
  <c r="D864" i="7"/>
  <c r="S863" i="7"/>
  <c r="R864" i="7"/>
  <c r="H864" i="7"/>
  <c r="I863" i="7"/>
  <c r="X864" i="7"/>
  <c r="Y863" i="7"/>
  <c r="C863" i="7"/>
  <c r="B864" i="7"/>
  <c r="P864" i="7"/>
  <c r="Q863" i="7"/>
  <c r="N864" i="7"/>
  <c r="O863" i="7"/>
  <c r="L864" i="7"/>
  <c r="M863" i="7"/>
  <c r="J864" i="7"/>
  <c r="K863" i="7"/>
  <c r="F864" i="7"/>
  <c r="G863" i="7"/>
  <c r="F865" i="7" l="1"/>
  <c r="G864" i="7"/>
  <c r="J865" i="7"/>
  <c r="K864" i="7"/>
  <c r="V865" i="7"/>
  <c r="W864" i="7"/>
  <c r="I864" i="7"/>
  <c r="H865" i="7"/>
  <c r="R865" i="7"/>
  <c r="S864" i="7"/>
  <c r="D865" i="7"/>
  <c r="E864" i="7"/>
  <c r="Q864" i="7"/>
  <c r="P865" i="7"/>
  <c r="T865" i="7"/>
  <c r="U864" i="7"/>
  <c r="X865" i="7"/>
  <c r="Y864" i="7"/>
  <c r="L865" i="7"/>
  <c r="M864" i="7"/>
  <c r="N865" i="7"/>
  <c r="O864" i="7"/>
  <c r="B865" i="7"/>
  <c r="C864" i="7"/>
  <c r="N866" i="7" l="1"/>
  <c r="O865" i="7"/>
  <c r="E865" i="7"/>
  <c r="D866" i="7"/>
  <c r="S865" i="7"/>
  <c r="R866" i="7"/>
  <c r="H866" i="7"/>
  <c r="I865" i="7"/>
  <c r="V866" i="7"/>
  <c r="W865" i="7"/>
  <c r="P866" i="7"/>
  <c r="Q865" i="7"/>
  <c r="C865" i="7"/>
  <c r="B866" i="7"/>
  <c r="L866" i="7"/>
  <c r="M865" i="7"/>
  <c r="Y865" i="7"/>
  <c r="X866" i="7"/>
  <c r="U865" i="7"/>
  <c r="T866" i="7"/>
  <c r="J866" i="7"/>
  <c r="K865" i="7"/>
  <c r="G865" i="7"/>
  <c r="F866" i="7"/>
  <c r="F867" i="7" l="1"/>
  <c r="G866" i="7"/>
  <c r="Q866" i="7"/>
  <c r="P867" i="7"/>
  <c r="T867" i="7"/>
  <c r="U866" i="7"/>
  <c r="J867" i="7"/>
  <c r="K866" i="7"/>
  <c r="V867" i="7"/>
  <c r="W866" i="7"/>
  <c r="H867" i="7"/>
  <c r="I866" i="7"/>
  <c r="X867" i="7"/>
  <c r="Y866" i="7"/>
  <c r="R867" i="7"/>
  <c r="S866" i="7"/>
  <c r="D867" i="7"/>
  <c r="E866" i="7"/>
  <c r="L867" i="7"/>
  <c r="M866" i="7"/>
  <c r="B867" i="7"/>
  <c r="C866" i="7"/>
  <c r="O866" i="7"/>
  <c r="N867" i="7"/>
  <c r="V868" i="7" l="1"/>
  <c r="W867" i="7"/>
  <c r="N868" i="7"/>
  <c r="O867" i="7"/>
  <c r="H868" i="7"/>
  <c r="I867" i="7"/>
  <c r="B868" i="7"/>
  <c r="C867" i="7"/>
  <c r="M867" i="7"/>
  <c r="L868" i="7"/>
  <c r="K867" i="7"/>
  <c r="J868" i="7"/>
  <c r="E867" i="7"/>
  <c r="D868" i="7"/>
  <c r="T868" i="7"/>
  <c r="U867" i="7"/>
  <c r="P868" i="7"/>
  <c r="Q867" i="7"/>
  <c r="R868" i="7"/>
  <c r="S867" i="7"/>
  <c r="Y867" i="7"/>
  <c r="X868" i="7"/>
  <c r="G867" i="7"/>
  <c r="F868" i="7"/>
  <c r="L869" i="7" l="1"/>
  <c r="M868" i="7"/>
  <c r="J869" i="7"/>
  <c r="K868" i="7"/>
  <c r="C868" i="7"/>
  <c r="B869" i="7"/>
  <c r="Q868" i="7"/>
  <c r="P869" i="7"/>
  <c r="F869" i="7"/>
  <c r="G868" i="7"/>
  <c r="X869" i="7"/>
  <c r="Y868" i="7"/>
  <c r="R869" i="7"/>
  <c r="S868" i="7"/>
  <c r="H869" i="7"/>
  <c r="I868" i="7"/>
  <c r="T869" i="7"/>
  <c r="U868" i="7"/>
  <c r="N869" i="7"/>
  <c r="O868" i="7"/>
  <c r="D869" i="7"/>
  <c r="E868" i="7"/>
  <c r="V869" i="7"/>
  <c r="W868" i="7"/>
  <c r="V870" i="7" l="1"/>
  <c r="W869" i="7"/>
  <c r="B870" i="7"/>
  <c r="C869" i="7"/>
  <c r="K869" i="7"/>
  <c r="J870" i="7"/>
  <c r="D870" i="7"/>
  <c r="E869" i="7"/>
  <c r="P870" i="7"/>
  <c r="Q869" i="7"/>
  <c r="T870" i="7"/>
  <c r="U869" i="7"/>
  <c r="H870" i="7"/>
  <c r="I869" i="7"/>
  <c r="X870" i="7"/>
  <c r="Y869" i="7"/>
  <c r="F870" i="7"/>
  <c r="G869" i="7"/>
  <c r="O869" i="7"/>
  <c r="N870" i="7"/>
  <c r="R870" i="7"/>
  <c r="S869" i="7"/>
  <c r="M869" i="7"/>
  <c r="L870" i="7"/>
  <c r="T871" i="7" l="1"/>
  <c r="U870" i="7"/>
  <c r="P871" i="7"/>
  <c r="Q870" i="7"/>
  <c r="D871" i="7"/>
  <c r="E870" i="7"/>
  <c r="C870" i="7"/>
  <c r="B871" i="7"/>
  <c r="N871" i="7"/>
  <c r="O870" i="7"/>
  <c r="Y870" i="7"/>
  <c r="X871" i="7"/>
  <c r="L871" i="7"/>
  <c r="M870" i="7"/>
  <c r="R871" i="7"/>
  <c r="S870" i="7"/>
  <c r="J871" i="7"/>
  <c r="K870" i="7"/>
  <c r="F871" i="7"/>
  <c r="G870" i="7"/>
  <c r="H871" i="7"/>
  <c r="I870" i="7"/>
  <c r="W870" i="7"/>
  <c r="V871" i="7"/>
  <c r="X872" i="7" l="1"/>
  <c r="Y871" i="7"/>
  <c r="B872" i="7"/>
  <c r="C871" i="7"/>
  <c r="J872" i="7"/>
  <c r="K871" i="7"/>
  <c r="P872" i="7"/>
  <c r="Q871" i="7"/>
  <c r="O871" i="7"/>
  <c r="N872" i="7"/>
  <c r="F872" i="7"/>
  <c r="G871" i="7"/>
  <c r="D872" i="7"/>
  <c r="E871" i="7"/>
  <c r="V872" i="7"/>
  <c r="W871" i="7"/>
  <c r="H872" i="7"/>
  <c r="I871" i="7"/>
  <c r="S871" i="7"/>
  <c r="R872" i="7"/>
  <c r="M871" i="7"/>
  <c r="L872" i="7"/>
  <c r="U871" i="7"/>
  <c r="T872" i="7"/>
  <c r="T873" i="7" l="1"/>
  <c r="U872" i="7"/>
  <c r="F873" i="7"/>
  <c r="G872" i="7"/>
  <c r="K872" i="7"/>
  <c r="J873" i="7"/>
  <c r="B873" i="7"/>
  <c r="C872" i="7"/>
  <c r="N873" i="7"/>
  <c r="O872" i="7"/>
  <c r="R873" i="7"/>
  <c r="S872" i="7"/>
  <c r="V873" i="7"/>
  <c r="W872" i="7"/>
  <c r="L873" i="7"/>
  <c r="M872" i="7"/>
  <c r="P873" i="7"/>
  <c r="Q872" i="7"/>
  <c r="I872" i="7"/>
  <c r="H873" i="7"/>
  <c r="D873" i="7"/>
  <c r="E872" i="7"/>
  <c r="Y872" i="7"/>
  <c r="X873" i="7"/>
  <c r="S873" i="7" l="1"/>
  <c r="R874" i="7"/>
  <c r="E873" i="7"/>
  <c r="D874" i="7"/>
  <c r="H874" i="7"/>
  <c r="I873" i="7"/>
  <c r="B874" i="7"/>
  <c r="C873" i="7"/>
  <c r="Q873" i="7"/>
  <c r="P874" i="7"/>
  <c r="F874" i="7"/>
  <c r="G873" i="7"/>
  <c r="X874" i="7"/>
  <c r="Y873" i="7"/>
  <c r="N874" i="7"/>
  <c r="O873" i="7"/>
  <c r="L874" i="7"/>
  <c r="M873" i="7"/>
  <c r="J874" i="7"/>
  <c r="K873" i="7"/>
  <c r="V874" i="7"/>
  <c r="W873" i="7"/>
  <c r="U873" i="7"/>
  <c r="T874" i="7"/>
  <c r="F875" i="7" l="1"/>
  <c r="G874" i="7"/>
  <c r="T875" i="7"/>
  <c r="U874" i="7"/>
  <c r="P875" i="7"/>
  <c r="Q874" i="7"/>
  <c r="V875" i="7"/>
  <c r="W874" i="7"/>
  <c r="K874" i="7"/>
  <c r="J875" i="7"/>
  <c r="B875" i="7"/>
  <c r="C874" i="7"/>
  <c r="L875" i="7"/>
  <c r="M874" i="7"/>
  <c r="I874" i="7"/>
  <c r="H875" i="7"/>
  <c r="D875" i="7"/>
  <c r="E874" i="7"/>
  <c r="N875" i="7"/>
  <c r="O874" i="7"/>
  <c r="R875" i="7"/>
  <c r="S874" i="7"/>
  <c r="X875" i="7"/>
  <c r="Y874" i="7"/>
  <c r="J876" i="7" l="1"/>
  <c r="K875" i="7"/>
  <c r="C875" i="7"/>
  <c r="B876" i="7"/>
  <c r="P876" i="7"/>
  <c r="Q875" i="7"/>
  <c r="U875" i="7"/>
  <c r="T876" i="7"/>
  <c r="X876" i="7"/>
  <c r="Y875" i="7"/>
  <c r="N876" i="7"/>
  <c r="O875" i="7"/>
  <c r="H876" i="7"/>
  <c r="I875" i="7"/>
  <c r="S875" i="7"/>
  <c r="R876" i="7"/>
  <c r="V876" i="7"/>
  <c r="W875" i="7"/>
  <c r="E875" i="7"/>
  <c r="D876" i="7"/>
  <c r="L876" i="7"/>
  <c r="M875" i="7"/>
  <c r="F876" i="7"/>
  <c r="G875" i="7"/>
  <c r="T877" i="7" l="1"/>
  <c r="U876" i="7"/>
  <c r="N877" i="7"/>
  <c r="O876" i="7"/>
  <c r="X877" i="7"/>
  <c r="Y876" i="7"/>
  <c r="Q876" i="7"/>
  <c r="P877" i="7"/>
  <c r="F877" i="7"/>
  <c r="G876" i="7"/>
  <c r="L877" i="7"/>
  <c r="M876" i="7"/>
  <c r="D877" i="7"/>
  <c r="E876" i="7"/>
  <c r="V877" i="7"/>
  <c r="W876" i="7"/>
  <c r="R877" i="7"/>
  <c r="S876" i="7"/>
  <c r="B877" i="7"/>
  <c r="C876" i="7"/>
  <c r="I876" i="7"/>
  <c r="H877" i="7"/>
  <c r="J877" i="7"/>
  <c r="K876" i="7"/>
  <c r="H878" i="7" l="1"/>
  <c r="I877" i="7"/>
  <c r="L878" i="7"/>
  <c r="M877" i="7"/>
  <c r="J878" i="7"/>
  <c r="K877" i="7"/>
  <c r="G877" i="7"/>
  <c r="F878" i="7"/>
  <c r="P878" i="7"/>
  <c r="Q877" i="7"/>
  <c r="C877" i="7"/>
  <c r="B878" i="7"/>
  <c r="S877" i="7"/>
  <c r="R878" i="7"/>
  <c r="Y877" i="7"/>
  <c r="X878" i="7"/>
  <c r="V878" i="7"/>
  <c r="W877" i="7"/>
  <c r="N878" i="7"/>
  <c r="O877" i="7"/>
  <c r="E877" i="7"/>
  <c r="D878" i="7"/>
  <c r="U877" i="7"/>
  <c r="T878" i="7"/>
  <c r="T879" i="7" l="1"/>
  <c r="U878" i="7"/>
  <c r="B879" i="7"/>
  <c r="C878" i="7"/>
  <c r="D879" i="7"/>
  <c r="E878" i="7"/>
  <c r="F879" i="7"/>
  <c r="G878" i="7"/>
  <c r="L879" i="7"/>
  <c r="M878" i="7"/>
  <c r="Q878" i="7"/>
  <c r="P879" i="7"/>
  <c r="O878" i="7"/>
  <c r="N879" i="7"/>
  <c r="V879" i="7"/>
  <c r="W878" i="7"/>
  <c r="R879" i="7"/>
  <c r="S878" i="7"/>
  <c r="J879" i="7"/>
  <c r="K878" i="7"/>
  <c r="X879" i="7"/>
  <c r="Y878" i="7"/>
  <c r="H879" i="7"/>
  <c r="I878" i="7"/>
  <c r="H880" i="7" l="1"/>
  <c r="I879" i="7"/>
  <c r="Y879" i="7"/>
  <c r="X880" i="7"/>
  <c r="K879" i="7"/>
  <c r="J880" i="7"/>
  <c r="R880" i="7"/>
  <c r="S879" i="7"/>
  <c r="P880" i="7"/>
  <c r="Q879" i="7"/>
  <c r="M879" i="7"/>
  <c r="L880" i="7"/>
  <c r="G879" i="7"/>
  <c r="F880" i="7"/>
  <c r="E879" i="7"/>
  <c r="D880" i="7"/>
  <c r="V880" i="7"/>
  <c r="W879" i="7"/>
  <c r="B880" i="7"/>
  <c r="C879" i="7"/>
  <c r="N880" i="7"/>
  <c r="O879" i="7"/>
  <c r="T880" i="7"/>
  <c r="U879" i="7"/>
  <c r="L881" i="7" l="1"/>
  <c r="M880" i="7"/>
  <c r="T881" i="7"/>
  <c r="U880" i="7"/>
  <c r="N881" i="7"/>
  <c r="O880" i="7"/>
  <c r="Q880" i="7"/>
  <c r="P881" i="7"/>
  <c r="C880" i="7"/>
  <c r="B881" i="7"/>
  <c r="R881" i="7"/>
  <c r="S880" i="7"/>
  <c r="J881" i="7"/>
  <c r="K880" i="7"/>
  <c r="V881" i="7"/>
  <c r="W880" i="7"/>
  <c r="D881" i="7"/>
  <c r="E880" i="7"/>
  <c r="X881" i="7"/>
  <c r="Y880" i="7"/>
  <c r="F881" i="7"/>
  <c r="G880" i="7"/>
  <c r="H881" i="7"/>
  <c r="I880" i="7"/>
  <c r="R882" i="7" l="1"/>
  <c r="S881" i="7"/>
  <c r="B882" i="7"/>
  <c r="C881" i="7"/>
  <c r="P882" i="7"/>
  <c r="Q881" i="7"/>
  <c r="H882" i="7"/>
  <c r="I881" i="7"/>
  <c r="F882" i="7"/>
  <c r="G881" i="7"/>
  <c r="X882" i="7"/>
  <c r="Y881" i="7"/>
  <c r="D882" i="7"/>
  <c r="E881" i="7"/>
  <c r="O881" i="7"/>
  <c r="N882" i="7"/>
  <c r="V882" i="7"/>
  <c r="W881" i="7"/>
  <c r="T882" i="7"/>
  <c r="U881" i="7"/>
  <c r="K881" i="7"/>
  <c r="J882" i="7"/>
  <c r="M881" i="7"/>
  <c r="L882" i="7"/>
  <c r="J883" i="7" l="1"/>
  <c r="K882" i="7"/>
  <c r="T883" i="7"/>
  <c r="U882" i="7"/>
  <c r="C882" i="7"/>
  <c r="B883" i="7"/>
  <c r="Y882" i="7"/>
  <c r="X883" i="7"/>
  <c r="P883" i="7"/>
  <c r="Q882" i="7"/>
  <c r="L883" i="7"/>
  <c r="M882" i="7"/>
  <c r="F883" i="7"/>
  <c r="G882" i="7"/>
  <c r="H883" i="7"/>
  <c r="I882" i="7"/>
  <c r="W882" i="7"/>
  <c r="V883" i="7"/>
  <c r="N883" i="7"/>
  <c r="O882" i="7"/>
  <c r="D883" i="7"/>
  <c r="E882" i="7"/>
  <c r="R883" i="7"/>
  <c r="S882" i="7"/>
  <c r="P884" i="7" l="1"/>
  <c r="Q883" i="7"/>
  <c r="B884" i="7"/>
  <c r="C883" i="7"/>
  <c r="M883" i="7"/>
  <c r="L884" i="7"/>
  <c r="H884" i="7"/>
  <c r="I883" i="7"/>
  <c r="U883" i="7"/>
  <c r="T884" i="7"/>
  <c r="D884" i="7"/>
  <c r="E883" i="7"/>
  <c r="O883" i="7"/>
  <c r="N884" i="7"/>
  <c r="S883" i="7"/>
  <c r="R884" i="7"/>
  <c r="X884" i="7"/>
  <c r="Y883" i="7"/>
  <c r="V884" i="7"/>
  <c r="W883" i="7"/>
  <c r="F884" i="7"/>
  <c r="G883" i="7"/>
  <c r="J884" i="7"/>
  <c r="K883" i="7"/>
  <c r="F885" i="7" l="1"/>
  <c r="G884" i="7"/>
  <c r="K884" i="7"/>
  <c r="J885" i="7"/>
  <c r="V885" i="7"/>
  <c r="W884" i="7"/>
  <c r="B885" i="7"/>
  <c r="C884" i="7"/>
  <c r="T885" i="7"/>
  <c r="U884" i="7"/>
  <c r="I884" i="7"/>
  <c r="H885" i="7"/>
  <c r="Y884" i="7"/>
  <c r="X885" i="7"/>
  <c r="R885" i="7"/>
  <c r="S884" i="7"/>
  <c r="N885" i="7"/>
  <c r="O884" i="7"/>
  <c r="D885" i="7"/>
  <c r="E884" i="7"/>
  <c r="L885" i="7"/>
  <c r="M884" i="7"/>
  <c r="P885" i="7"/>
  <c r="Q884" i="7"/>
  <c r="H886" i="7" l="1"/>
  <c r="I885" i="7"/>
  <c r="Q885" i="7"/>
  <c r="P886" i="7"/>
  <c r="L886" i="7"/>
  <c r="M885" i="7"/>
  <c r="U885" i="7"/>
  <c r="T886" i="7"/>
  <c r="E885" i="7"/>
  <c r="D886" i="7"/>
  <c r="B886" i="7"/>
  <c r="C885" i="7"/>
  <c r="N886" i="7"/>
  <c r="O885" i="7"/>
  <c r="V886" i="7"/>
  <c r="W885" i="7"/>
  <c r="J886" i="7"/>
  <c r="K885" i="7"/>
  <c r="S885" i="7"/>
  <c r="R886" i="7"/>
  <c r="X886" i="7"/>
  <c r="Y885" i="7"/>
  <c r="F886" i="7"/>
  <c r="G885" i="7"/>
  <c r="T887" i="7" l="1"/>
  <c r="U886" i="7"/>
  <c r="F887" i="7"/>
  <c r="G886" i="7"/>
  <c r="D887" i="7"/>
  <c r="E886" i="7"/>
  <c r="L887" i="7"/>
  <c r="M886" i="7"/>
  <c r="P887" i="7"/>
  <c r="Q886" i="7"/>
  <c r="B887" i="7"/>
  <c r="C886" i="7"/>
  <c r="X887" i="7"/>
  <c r="Y886" i="7"/>
  <c r="R887" i="7"/>
  <c r="S886" i="7"/>
  <c r="K886" i="7"/>
  <c r="J887" i="7"/>
  <c r="V887" i="7"/>
  <c r="W886" i="7"/>
  <c r="N887" i="7"/>
  <c r="O886" i="7"/>
  <c r="I886" i="7"/>
  <c r="H887" i="7"/>
  <c r="C887" i="7" l="1"/>
  <c r="B888" i="7"/>
  <c r="P888" i="7"/>
  <c r="Q887" i="7"/>
  <c r="S887" i="7"/>
  <c r="R888" i="7"/>
  <c r="L888" i="7"/>
  <c r="M887" i="7"/>
  <c r="E887" i="7"/>
  <c r="D888" i="7"/>
  <c r="H888" i="7"/>
  <c r="I887" i="7"/>
  <c r="N888" i="7"/>
  <c r="O887" i="7"/>
  <c r="V888" i="7"/>
  <c r="W887" i="7"/>
  <c r="J888" i="7"/>
  <c r="K887" i="7"/>
  <c r="F888" i="7"/>
  <c r="G887" i="7"/>
  <c r="X888" i="7"/>
  <c r="Y887" i="7"/>
  <c r="U887" i="7"/>
  <c r="T888" i="7"/>
  <c r="T889" i="7" l="1"/>
  <c r="U888" i="7"/>
  <c r="I888" i="7"/>
  <c r="H889" i="7"/>
  <c r="X889" i="7"/>
  <c r="Y888" i="7"/>
  <c r="F889" i="7"/>
  <c r="G888" i="7"/>
  <c r="J889" i="7"/>
  <c r="K888" i="7"/>
  <c r="D889" i="7"/>
  <c r="E888" i="7"/>
  <c r="L889" i="7"/>
  <c r="M888" i="7"/>
  <c r="R889" i="7"/>
  <c r="S888" i="7"/>
  <c r="V889" i="7"/>
  <c r="W888" i="7"/>
  <c r="Q888" i="7"/>
  <c r="P889" i="7"/>
  <c r="B889" i="7"/>
  <c r="C888" i="7"/>
  <c r="N889" i="7"/>
  <c r="O888" i="7"/>
  <c r="N890" i="7" l="1"/>
  <c r="O889" i="7"/>
  <c r="P890" i="7"/>
  <c r="Q889" i="7"/>
  <c r="Y889" i="7"/>
  <c r="X890" i="7"/>
  <c r="E889" i="7"/>
  <c r="D890" i="7"/>
  <c r="C889" i="7"/>
  <c r="B890" i="7"/>
  <c r="V890" i="7"/>
  <c r="W889" i="7"/>
  <c r="S889" i="7"/>
  <c r="R890" i="7"/>
  <c r="J890" i="7"/>
  <c r="K889" i="7"/>
  <c r="G889" i="7"/>
  <c r="F890" i="7"/>
  <c r="H890" i="7"/>
  <c r="I889" i="7"/>
  <c r="L890" i="7"/>
  <c r="M889" i="7"/>
  <c r="U889" i="7"/>
  <c r="T890" i="7"/>
  <c r="T891" i="7" l="1"/>
  <c r="U890" i="7"/>
  <c r="V891" i="7"/>
  <c r="W890" i="7"/>
  <c r="B891" i="7"/>
  <c r="C890" i="7"/>
  <c r="L891" i="7"/>
  <c r="M890" i="7"/>
  <c r="D891" i="7"/>
  <c r="E890" i="7"/>
  <c r="H891" i="7"/>
  <c r="I890" i="7"/>
  <c r="F891" i="7"/>
  <c r="G890" i="7"/>
  <c r="X891" i="7"/>
  <c r="Y890" i="7"/>
  <c r="J891" i="7"/>
  <c r="K890" i="7"/>
  <c r="Q890" i="7"/>
  <c r="P891" i="7"/>
  <c r="R891" i="7"/>
  <c r="S890" i="7"/>
  <c r="O890" i="7"/>
  <c r="N891" i="7"/>
  <c r="N892" i="7" l="1"/>
  <c r="O891" i="7"/>
  <c r="H892" i="7"/>
  <c r="I891" i="7"/>
  <c r="R892" i="7"/>
  <c r="S891" i="7"/>
  <c r="P892" i="7"/>
  <c r="Q891" i="7"/>
  <c r="B892" i="7"/>
  <c r="C891" i="7"/>
  <c r="E891" i="7"/>
  <c r="D892" i="7"/>
  <c r="M891" i="7"/>
  <c r="L892" i="7"/>
  <c r="K891" i="7"/>
  <c r="J892" i="7"/>
  <c r="Y891" i="7"/>
  <c r="X892" i="7"/>
  <c r="V892" i="7"/>
  <c r="W891" i="7"/>
  <c r="G891" i="7"/>
  <c r="F892" i="7"/>
  <c r="T892" i="7"/>
  <c r="U891" i="7"/>
  <c r="D893" i="7" l="1"/>
  <c r="E892" i="7"/>
  <c r="F893" i="7"/>
  <c r="G892" i="7"/>
  <c r="C892" i="7"/>
  <c r="B893" i="7"/>
  <c r="T893" i="7"/>
  <c r="U892" i="7"/>
  <c r="V893" i="7"/>
  <c r="W892" i="7"/>
  <c r="Q892" i="7"/>
  <c r="P893" i="7"/>
  <c r="X893" i="7"/>
  <c r="Y892" i="7"/>
  <c r="R893" i="7"/>
  <c r="S892" i="7"/>
  <c r="J893" i="7"/>
  <c r="K892" i="7"/>
  <c r="H893" i="7"/>
  <c r="I892" i="7"/>
  <c r="L893" i="7"/>
  <c r="M892" i="7"/>
  <c r="N893" i="7"/>
  <c r="O892" i="7"/>
  <c r="P894" i="7" l="1"/>
  <c r="Q893" i="7"/>
  <c r="M893" i="7"/>
  <c r="L894" i="7"/>
  <c r="B894" i="7"/>
  <c r="C893" i="7"/>
  <c r="F894" i="7"/>
  <c r="G893" i="7"/>
  <c r="H894" i="7"/>
  <c r="I893" i="7"/>
  <c r="R894" i="7"/>
  <c r="S893" i="7"/>
  <c r="O893" i="7"/>
  <c r="N894" i="7"/>
  <c r="V894" i="7"/>
  <c r="W893" i="7"/>
  <c r="T894" i="7"/>
  <c r="U893" i="7"/>
  <c r="K893" i="7"/>
  <c r="J894" i="7"/>
  <c r="X894" i="7"/>
  <c r="Y893" i="7"/>
  <c r="D894" i="7"/>
  <c r="E893" i="7"/>
  <c r="D895" i="7" l="1"/>
  <c r="E894" i="7"/>
  <c r="Y894" i="7"/>
  <c r="X895" i="7"/>
  <c r="J895" i="7"/>
  <c r="K894" i="7"/>
  <c r="F895" i="7"/>
  <c r="G894" i="7"/>
  <c r="C894" i="7"/>
  <c r="B895" i="7"/>
  <c r="W894" i="7"/>
  <c r="V895" i="7"/>
  <c r="R895" i="7"/>
  <c r="S894" i="7"/>
  <c r="H895" i="7"/>
  <c r="I894" i="7"/>
  <c r="T895" i="7"/>
  <c r="U894" i="7"/>
  <c r="L895" i="7"/>
  <c r="M894" i="7"/>
  <c r="N895" i="7"/>
  <c r="O894" i="7"/>
  <c r="P895" i="7"/>
  <c r="Q894" i="7"/>
  <c r="B896" i="7" l="1"/>
  <c r="C895" i="7"/>
  <c r="L896" i="7"/>
  <c r="M895" i="7"/>
  <c r="X896" i="7"/>
  <c r="Y895" i="7"/>
  <c r="V896" i="7"/>
  <c r="W895" i="7"/>
  <c r="P896" i="7"/>
  <c r="Q895" i="7"/>
  <c r="O895" i="7"/>
  <c r="N896" i="7"/>
  <c r="F896" i="7"/>
  <c r="G895" i="7"/>
  <c r="T896" i="7"/>
  <c r="U895" i="7"/>
  <c r="J896" i="7"/>
  <c r="K895" i="7"/>
  <c r="H896" i="7"/>
  <c r="I895" i="7"/>
  <c r="S895" i="7"/>
  <c r="R896" i="7"/>
  <c r="D896" i="7"/>
  <c r="E895" i="7"/>
  <c r="N897" i="7" l="1"/>
  <c r="O896" i="7"/>
  <c r="D897" i="7"/>
  <c r="E896" i="7"/>
  <c r="R897" i="7"/>
  <c r="S896" i="7"/>
  <c r="P897" i="7"/>
  <c r="Q896" i="7"/>
  <c r="W896" i="7"/>
  <c r="V897" i="7"/>
  <c r="J897" i="7"/>
  <c r="K896" i="7"/>
  <c r="H897" i="7"/>
  <c r="I896" i="7"/>
  <c r="X897" i="7"/>
  <c r="Y896" i="7"/>
  <c r="T897" i="7"/>
  <c r="U896" i="7"/>
  <c r="L897" i="7"/>
  <c r="M896" i="7"/>
  <c r="F897" i="7"/>
  <c r="G896" i="7"/>
  <c r="B897" i="7"/>
  <c r="C896" i="7"/>
  <c r="K897" i="7" l="1"/>
  <c r="J898" i="7"/>
  <c r="L898" i="7"/>
  <c r="M897" i="7"/>
  <c r="X898" i="7"/>
  <c r="Y897" i="7"/>
  <c r="B898" i="7"/>
  <c r="C897" i="7"/>
  <c r="F898" i="7"/>
  <c r="G897" i="7"/>
  <c r="T898" i="7"/>
  <c r="U897" i="7"/>
  <c r="V898" i="7"/>
  <c r="W897" i="7"/>
  <c r="P898" i="7"/>
  <c r="Q897" i="7"/>
  <c r="R898" i="7"/>
  <c r="S897" i="7"/>
  <c r="D898" i="7"/>
  <c r="E897" i="7"/>
  <c r="H898" i="7"/>
  <c r="I897" i="7"/>
  <c r="N898" i="7"/>
  <c r="O897" i="7"/>
  <c r="I898" i="7" l="1"/>
  <c r="H899" i="7"/>
  <c r="B899" i="7"/>
  <c r="C898" i="7"/>
  <c r="L899" i="7"/>
  <c r="M898" i="7"/>
  <c r="N899" i="7"/>
  <c r="O898" i="7"/>
  <c r="D899" i="7"/>
  <c r="E898" i="7"/>
  <c r="R899" i="7"/>
  <c r="S898" i="7"/>
  <c r="J899" i="7"/>
  <c r="K898" i="7"/>
  <c r="T899" i="7"/>
  <c r="U898" i="7"/>
  <c r="F899" i="7"/>
  <c r="G898" i="7"/>
  <c r="X899" i="7"/>
  <c r="Y898" i="7"/>
  <c r="P899" i="7"/>
  <c r="Q898" i="7"/>
  <c r="V899" i="7"/>
  <c r="W898" i="7"/>
  <c r="P900" i="7" l="1"/>
  <c r="Q899" i="7"/>
  <c r="X900" i="7"/>
  <c r="Y899" i="7"/>
  <c r="F900" i="7"/>
  <c r="G899" i="7"/>
  <c r="B900" i="7"/>
  <c r="C899" i="7"/>
  <c r="V900" i="7"/>
  <c r="W899" i="7"/>
  <c r="O899" i="7"/>
  <c r="N900" i="7"/>
  <c r="T900" i="7"/>
  <c r="U899" i="7"/>
  <c r="H900" i="7"/>
  <c r="I899" i="7"/>
  <c r="R900" i="7"/>
  <c r="S899" i="7"/>
  <c r="D900" i="7"/>
  <c r="E899" i="7"/>
  <c r="L900" i="7"/>
  <c r="M899" i="7"/>
  <c r="J900" i="7"/>
  <c r="K899" i="7"/>
  <c r="N901" i="7" l="1"/>
  <c r="O900" i="7"/>
  <c r="V901" i="7"/>
  <c r="W900" i="7"/>
  <c r="L901" i="7"/>
  <c r="M900" i="7"/>
  <c r="F901" i="7"/>
  <c r="G900" i="7"/>
  <c r="B901" i="7"/>
  <c r="C900" i="7"/>
  <c r="R901" i="7"/>
  <c r="S900" i="7"/>
  <c r="X901" i="7"/>
  <c r="Y900" i="7"/>
  <c r="J901" i="7"/>
  <c r="K900" i="7"/>
  <c r="D901" i="7"/>
  <c r="E900" i="7"/>
  <c r="H901" i="7"/>
  <c r="I900" i="7"/>
  <c r="T901" i="7"/>
  <c r="U900" i="7"/>
  <c r="P901" i="7"/>
  <c r="Q900" i="7"/>
  <c r="P902" i="7" l="1"/>
  <c r="Q901" i="7"/>
  <c r="R902" i="7"/>
  <c r="S901" i="7"/>
  <c r="T902" i="7"/>
  <c r="U901" i="7"/>
  <c r="C901" i="7"/>
  <c r="B902" i="7"/>
  <c r="I901" i="7"/>
  <c r="H902" i="7"/>
  <c r="F902" i="7"/>
  <c r="G901" i="7"/>
  <c r="D902" i="7"/>
  <c r="E901" i="7"/>
  <c r="L902" i="7"/>
  <c r="M901" i="7"/>
  <c r="J902" i="7"/>
  <c r="K901" i="7"/>
  <c r="V902" i="7"/>
  <c r="W901" i="7"/>
  <c r="X902" i="7"/>
  <c r="Y901" i="7"/>
  <c r="N902" i="7"/>
  <c r="O901" i="7"/>
  <c r="F903" i="7" l="1"/>
  <c r="G902" i="7"/>
  <c r="X903" i="7"/>
  <c r="Y902" i="7"/>
  <c r="N903" i="7"/>
  <c r="O902" i="7"/>
  <c r="H903" i="7"/>
  <c r="I902" i="7"/>
  <c r="B903" i="7"/>
  <c r="C902" i="7"/>
  <c r="V903" i="7"/>
  <c r="W902" i="7"/>
  <c r="J903" i="7"/>
  <c r="K902" i="7"/>
  <c r="T903" i="7"/>
  <c r="U902" i="7"/>
  <c r="L903" i="7"/>
  <c r="M902" i="7"/>
  <c r="R903" i="7"/>
  <c r="S902" i="7"/>
  <c r="D903" i="7"/>
  <c r="E902" i="7"/>
  <c r="P903" i="7"/>
  <c r="Q902" i="7"/>
  <c r="V904" i="7" l="1"/>
  <c r="W903" i="7"/>
  <c r="N904" i="7"/>
  <c r="O903" i="7"/>
  <c r="P904" i="7"/>
  <c r="Q903" i="7"/>
  <c r="D904" i="7"/>
  <c r="E903" i="7"/>
  <c r="R904" i="7"/>
  <c r="S903" i="7"/>
  <c r="X904" i="7"/>
  <c r="Y903" i="7"/>
  <c r="H904" i="7"/>
  <c r="I903" i="7"/>
  <c r="T904" i="7"/>
  <c r="U903" i="7"/>
  <c r="B904" i="7"/>
  <c r="C903" i="7"/>
  <c r="L904" i="7"/>
  <c r="M903" i="7"/>
  <c r="J904" i="7"/>
  <c r="K903" i="7"/>
  <c r="F904" i="7"/>
  <c r="G903" i="7"/>
  <c r="J905" i="7" l="1"/>
  <c r="K904" i="7"/>
  <c r="P905" i="7"/>
  <c r="Q904" i="7"/>
  <c r="O904" i="7"/>
  <c r="N905" i="7"/>
  <c r="F905" i="7"/>
  <c r="G904" i="7"/>
  <c r="L905" i="7"/>
  <c r="M904" i="7"/>
  <c r="C904" i="7"/>
  <c r="B905" i="7"/>
  <c r="X905" i="7"/>
  <c r="Y904" i="7"/>
  <c r="R905" i="7"/>
  <c r="S904" i="7"/>
  <c r="D905" i="7"/>
  <c r="E904" i="7"/>
  <c r="T905" i="7"/>
  <c r="U904" i="7"/>
  <c r="H905" i="7"/>
  <c r="I904" i="7"/>
  <c r="V905" i="7"/>
  <c r="W904" i="7"/>
  <c r="B906" i="7" l="1"/>
  <c r="C905" i="7"/>
  <c r="V906" i="7"/>
  <c r="W905" i="7"/>
  <c r="H906" i="7"/>
  <c r="I905" i="7"/>
  <c r="L906" i="7"/>
  <c r="M905" i="7"/>
  <c r="U905" i="7"/>
  <c r="T906" i="7"/>
  <c r="F906" i="7"/>
  <c r="G905" i="7"/>
  <c r="O905" i="7"/>
  <c r="N906" i="7"/>
  <c r="D906" i="7"/>
  <c r="E905" i="7"/>
  <c r="R906" i="7"/>
  <c r="S905" i="7"/>
  <c r="Q905" i="7"/>
  <c r="P906" i="7"/>
  <c r="X906" i="7"/>
  <c r="Y905" i="7"/>
  <c r="J906" i="7"/>
  <c r="K905" i="7"/>
  <c r="J907" i="7" l="1"/>
  <c r="K906" i="7"/>
  <c r="Y906" i="7"/>
  <c r="X907" i="7"/>
  <c r="P907" i="7"/>
  <c r="Q906" i="7"/>
  <c r="V907" i="7"/>
  <c r="W906" i="7"/>
  <c r="L907" i="7"/>
  <c r="M906" i="7"/>
  <c r="H907" i="7"/>
  <c r="I906" i="7"/>
  <c r="N907" i="7"/>
  <c r="O906" i="7"/>
  <c r="F907" i="7"/>
  <c r="G906" i="7"/>
  <c r="T907" i="7"/>
  <c r="U906" i="7"/>
  <c r="R907" i="7"/>
  <c r="S906" i="7"/>
  <c r="D907" i="7"/>
  <c r="E906" i="7"/>
  <c r="B907" i="7"/>
  <c r="C906" i="7"/>
  <c r="M907" i="7" l="1"/>
  <c r="L908" i="7"/>
  <c r="R908" i="7"/>
  <c r="S907" i="7"/>
  <c r="T908" i="7"/>
  <c r="U907" i="7"/>
  <c r="C907" i="7"/>
  <c r="B908" i="7"/>
  <c r="H908" i="7"/>
  <c r="I907" i="7"/>
  <c r="D908" i="7"/>
  <c r="E907" i="7"/>
  <c r="V908" i="7"/>
  <c r="W907" i="7"/>
  <c r="P908" i="7"/>
  <c r="Q907" i="7"/>
  <c r="X908" i="7"/>
  <c r="Y907" i="7"/>
  <c r="G907" i="7"/>
  <c r="F908" i="7"/>
  <c r="O907" i="7"/>
  <c r="N908" i="7"/>
  <c r="J908" i="7"/>
  <c r="K907" i="7"/>
  <c r="N909" i="7" l="1"/>
  <c r="O908" i="7"/>
  <c r="F909" i="7"/>
  <c r="G908" i="7"/>
  <c r="T909" i="7"/>
  <c r="U908" i="7"/>
  <c r="R909" i="7"/>
  <c r="S908" i="7"/>
  <c r="D909" i="7"/>
  <c r="E908" i="7"/>
  <c r="H909" i="7"/>
  <c r="I908" i="7"/>
  <c r="L909" i="7"/>
  <c r="M908" i="7"/>
  <c r="K908" i="7"/>
  <c r="J909" i="7"/>
  <c r="B909" i="7"/>
  <c r="C908" i="7"/>
  <c r="X909" i="7"/>
  <c r="Y908" i="7"/>
  <c r="P909" i="7"/>
  <c r="Q908" i="7"/>
  <c r="W908" i="7"/>
  <c r="V909" i="7"/>
  <c r="H910" i="7" l="1"/>
  <c r="I909" i="7"/>
  <c r="W909" i="7"/>
  <c r="V910" i="7"/>
  <c r="Q909" i="7"/>
  <c r="P910" i="7"/>
  <c r="D910" i="7"/>
  <c r="E909" i="7"/>
  <c r="Y909" i="7"/>
  <c r="X910" i="7"/>
  <c r="R910" i="7"/>
  <c r="S909" i="7"/>
  <c r="B910" i="7"/>
  <c r="C909" i="7"/>
  <c r="T910" i="7"/>
  <c r="U909" i="7"/>
  <c r="K909" i="7"/>
  <c r="J910" i="7"/>
  <c r="F910" i="7"/>
  <c r="G909" i="7"/>
  <c r="L910" i="7"/>
  <c r="M909" i="7"/>
  <c r="N910" i="7"/>
  <c r="O909" i="7"/>
  <c r="N911" i="7" l="1"/>
  <c r="O910" i="7"/>
  <c r="R911" i="7"/>
  <c r="S910" i="7"/>
  <c r="X911" i="7"/>
  <c r="Y910" i="7"/>
  <c r="L911" i="7"/>
  <c r="M910" i="7"/>
  <c r="F911" i="7"/>
  <c r="G910" i="7"/>
  <c r="D911" i="7"/>
  <c r="E910" i="7"/>
  <c r="J911" i="7"/>
  <c r="K910" i="7"/>
  <c r="P911" i="7"/>
  <c r="Q910" i="7"/>
  <c r="V911" i="7"/>
  <c r="W910" i="7"/>
  <c r="T911" i="7"/>
  <c r="U910" i="7"/>
  <c r="B911" i="7"/>
  <c r="C910" i="7"/>
  <c r="I910" i="7"/>
  <c r="H911" i="7"/>
  <c r="C911" i="7" l="1"/>
  <c r="B912" i="7"/>
  <c r="T912" i="7"/>
  <c r="U911" i="7"/>
  <c r="H912" i="7"/>
  <c r="I911" i="7"/>
  <c r="D912" i="7"/>
  <c r="E911" i="7"/>
  <c r="F912" i="7"/>
  <c r="G911" i="7"/>
  <c r="L912" i="7"/>
  <c r="M911" i="7"/>
  <c r="V912" i="7"/>
  <c r="W911" i="7"/>
  <c r="X912" i="7"/>
  <c r="Y911" i="7"/>
  <c r="P912" i="7"/>
  <c r="Q911" i="7"/>
  <c r="R912" i="7"/>
  <c r="S911" i="7"/>
  <c r="K911" i="7"/>
  <c r="J912" i="7"/>
  <c r="O911" i="7"/>
  <c r="N912" i="7"/>
  <c r="D913" i="7" l="1"/>
  <c r="E912" i="7"/>
  <c r="F913" i="7"/>
  <c r="G912" i="7"/>
  <c r="N913" i="7"/>
  <c r="O912" i="7"/>
  <c r="P913" i="7"/>
  <c r="Q912" i="7"/>
  <c r="H913" i="7"/>
  <c r="I912" i="7"/>
  <c r="L913" i="7"/>
  <c r="M912" i="7"/>
  <c r="S912" i="7"/>
  <c r="R913" i="7"/>
  <c r="X913" i="7"/>
  <c r="Y912" i="7"/>
  <c r="T913" i="7"/>
  <c r="U912" i="7"/>
  <c r="J913" i="7"/>
  <c r="K912" i="7"/>
  <c r="B913" i="7"/>
  <c r="C912" i="7"/>
  <c r="V913" i="7"/>
  <c r="W912" i="7"/>
  <c r="V914" i="7" l="1"/>
  <c r="W913" i="7"/>
  <c r="M913" i="7"/>
  <c r="L914" i="7"/>
  <c r="B914" i="7"/>
  <c r="C913" i="7"/>
  <c r="I913" i="7"/>
  <c r="H914" i="7"/>
  <c r="J914" i="7"/>
  <c r="K913" i="7"/>
  <c r="P914" i="7"/>
  <c r="Q913" i="7"/>
  <c r="T914" i="7"/>
  <c r="U913" i="7"/>
  <c r="N914" i="7"/>
  <c r="O913" i="7"/>
  <c r="X914" i="7"/>
  <c r="Y913" i="7"/>
  <c r="F914" i="7"/>
  <c r="G913" i="7"/>
  <c r="R914" i="7"/>
  <c r="S913" i="7"/>
  <c r="D914" i="7"/>
  <c r="E913" i="7"/>
  <c r="J915" i="7" l="1"/>
  <c r="K914" i="7"/>
  <c r="D915" i="7"/>
  <c r="E914" i="7"/>
  <c r="R915" i="7"/>
  <c r="S914" i="7"/>
  <c r="F915" i="7"/>
  <c r="G914" i="7"/>
  <c r="Q914" i="7"/>
  <c r="P915" i="7"/>
  <c r="H915" i="7"/>
  <c r="I914" i="7"/>
  <c r="X915" i="7"/>
  <c r="Y914" i="7"/>
  <c r="B915" i="7"/>
  <c r="C914" i="7"/>
  <c r="L915" i="7"/>
  <c r="M914" i="7"/>
  <c r="N915" i="7"/>
  <c r="O914" i="7"/>
  <c r="T915" i="7"/>
  <c r="U914" i="7"/>
  <c r="V915" i="7"/>
  <c r="W914" i="7"/>
  <c r="P916" i="7" l="1"/>
  <c r="Q915" i="7"/>
  <c r="F916" i="7"/>
  <c r="G915" i="7"/>
  <c r="V916" i="7"/>
  <c r="W915" i="7"/>
  <c r="H916" i="7"/>
  <c r="I915" i="7"/>
  <c r="T916" i="7"/>
  <c r="U915" i="7"/>
  <c r="N916" i="7"/>
  <c r="O915" i="7"/>
  <c r="L916" i="7"/>
  <c r="M915" i="7"/>
  <c r="R916" i="7"/>
  <c r="S915" i="7"/>
  <c r="B916" i="7"/>
  <c r="C915" i="7"/>
  <c r="D916" i="7"/>
  <c r="E915" i="7"/>
  <c r="X916" i="7"/>
  <c r="Y915" i="7"/>
  <c r="J916" i="7"/>
  <c r="K915" i="7"/>
  <c r="N917" i="7" l="1"/>
  <c r="O916" i="7"/>
  <c r="J917" i="7"/>
  <c r="K916" i="7"/>
  <c r="T917" i="7"/>
  <c r="U916" i="7"/>
  <c r="D917" i="7"/>
  <c r="E916" i="7"/>
  <c r="B917" i="7"/>
  <c r="C916" i="7"/>
  <c r="X917" i="7"/>
  <c r="Y916" i="7"/>
  <c r="H917" i="7"/>
  <c r="I916" i="7"/>
  <c r="V917" i="7"/>
  <c r="W916" i="7"/>
  <c r="R917" i="7"/>
  <c r="S916" i="7"/>
  <c r="F917" i="7"/>
  <c r="G916" i="7"/>
  <c r="L917" i="7"/>
  <c r="M916" i="7"/>
  <c r="P917" i="7"/>
  <c r="Q916" i="7"/>
  <c r="X918" i="7" l="1"/>
  <c r="Y917" i="7"/>
  <c r="F918" i="7"/>
  <c r="G917" i="7"/>
  <c r="L918" i="7"/>
  <c r="M917" i="7"/>
  <c r="D918" i="7"/>
  <c r="E917" i="7"/>
  <c r="R918" i="7"/>
  <c r="S917" i="7"/>
  <c r="J918" i="7"/>
  <c r="K917" i="7"/>
  <c r="P918" i="7"/>
  <c r="Q917" i="7"/>
  <c r="B918" i="7"/>
  <c r="C917" i="7"/>
  <c r="T918" i="7"/>
  <c r="U917" i="7"/>
  <c r="V918" i="7"/>
  <c r="W917" i="7"/>
  <c r="H918" i="7"/>
  <c r="I917" i="7"/>
  <c r="N918" i="7"/>
  <c r="O917" i="7"/>
  <c r="N919" i="7" l="1"/>
  <c r="O918" i="7"/>
  <c r="H919" i="7"/>
  <c r="I918" i="7"/>
  <c r="J919" i="7"/>
  <c r="K918" i="7"/>
  <c r="R919" i="7"/>
  <c r="S918" i="7"/>
  <c r="V919" i="7"/>
  <c r="W918" i="7"/>
  <c r="D919" i="7"/>
  <c r="E918" i="7"/>
  <c r="T919" i="7"/>
  <c r="U918" i="7"/>
  <c r="M918" i="7"/>
  <c r="L919" i="7"/>
  <c r="B919" i="7"/>
  <c r="C918" i="7"/>
  <c r="F919" i="7"/>
  <c r="G918" i="7"/>
  <c r="P919" i="7"/>
  <c r="Q918" i="7"/>
  <c r="Y918" i="7"/>
  <c r="X919" i="7"/>
  <c r="X920" i="7" l="1"/>
  <c r="Y919" i="7"/>
  <c r="D920" i="7"/>
  <c r="E919" i="7"/>
  <c r="P920" i="7"/>
  <c r="Q919" i="7"/>
  <c r="J920" i="7"/>
  <c r="K919" i="7"/>
  <c r="F920" i="7"/>
  <c r="G919" i="7"/>
  <c r="L920" i="7"/>
  <c r="M919" i="7"/>
  <c r="V920" i="7"/>
  <c r="W919" i="7"/>
  <c r="R920" i="7"/>
  <c r="S919" i="7"/>
  <c r="B920" i="7"/>
  <c r="C919" i="7"/>
  <c r="H920" i="7"/>
  <c r="I919" i="7"/>
  <c r="T920" i="7"/>
  <c r="U919" i="7"/>
  <c r="N920" i="7"/>
  <c r="O919" i="7"/>
  <c r="T921" i="7" l="1"/>
  <c r="U920" i="7"/>
  <c r="P921" i="7"/>
  <c r="Q920" i="7"/>
  <c r="D921" i="7"/>
  <c r="E920" i="7"/>
  <c r="L921" i="7"/>
  <c r="M920" i="7"/>
  <c r="F921" i="7"/>
  <c r="G920" i="7"/>
  <c r="H921" i="7"/>
  <c r="I920" i="7"/>
  <c r="B921" i="7"/>
  <c r="C920" i="7"/>
  <c r="N921" i="7"/>
  <c r="O920" i="7"/>
  <c r="J921" i="7"/>
  <c r="K920" i="7"/>
  <c r="R921" i="7"/>
  <c r="S920" i="7"/>
  <c r="V921" i="7"/>
  <c r="W920" i="7"/>
  <c r="X921" i="7"/>
  <c r="Y920" i="7"/>
  <c r="V922" i="7" l="1"/>
  <c r="W921" i="7"/>
  <c r="H922" i="7"/>
  <c r="I921" i="7"/>
  <c r="R922" i="7"/>
  <c r="S921" i="7"/>
  <c r="X922" i="7"/>
  <c r="Y921" i="7"/>
  <c r="F922" i="7"/>
  <c r="G921" i="7"/>
  <c r="L922" i="7"/>
  <c r="M921" i="7"/>
  <c r="J922" i="7"/>
  <c r="K921" i="7"/>
  <c r="D922" i="7"/>
  <c r="E921" i="7"/>
  <c r="N922" i="7"/>
  <c r="O921" i="7"/>
  <c r="P922" i="7"/>
  <c r="Q921" i="7"/>
  <c r="B922" i="7"/>
  <c r="C921" i="7"/>
  <c r="T922" i="7"/>
  <c r="U921" i="7"/>
  <c r="L923" i="7" l="1"/>
  <c r="M922" i="7"/>
  <c r="B923" i="7"/>
  <c r="C922" i="7"/>
  <c r="X923" i="7"/>
  <c r="Y922" i="7"/>
  <c r="D923" i="7"/>
  <c r="E922" i="7"/>
  <c r="U922" i="7"/>
  <c r="T923" i="7"/>
  <c r="P923" i="7"/>
  <c r="Q922" i="7"/>
  <c r="R923" i="7"/>
  <c r="S922" i="7"/>
  <c r="F923" i="7"/>
  <c r="G922" i="7"/>
  <c r="N923" i="7"/>
  <c r="O922" i="7"/>
  <c r="I922" i="7"/>
  <c r="H923" i="7"/>
  <c r="J923" i="7"/>
  <c r="K922" i="7"/>
  <c r="V923" i="7"/>
  <c r="W922" i="7"/>
  <c r="V924" i="7" l="1"/>
  <c r="W923" i="7"/>
  <c r="P924" i="7"/>
  <c r="Q923" i="7"/>
  <c r="T924" i="7"/>
  <c r="U923" i="7"/>
  <c r="J924" i="7"/>
  <c r="K923" i="7"/>
  <c r="H924" i="7"/>
  <c r="I923" i="7"/>
  <c r="D924" i="7"/>
  <c r="E923" i="7"/>
  <c r="N924" i="7"/>
  <c r="O923" i="7"/>
  <c r="X924" i="7"/>
  <c r="Y923" i="7"/>
  <c r="F924" i="7"/>
  <c r="G923" i="7"/>
  <c r="B924" i="7"/>
  <c r="C923" i="7"/>
  <c r="R924" i="7"/>
  <c r="S923" i="7"/>
  <c r="L924" i="7"/>
  <c r="M923" i="7"/>
  <c r="J925" i="7" l="1"/>
  <c r="K924" i="7"/>
  <c r="D925" i="7"/>
  <c r="E924" i="7"/>
  <c r="R925" i="7"/>
  <c r="S924" i="7"/>
  <c r="B925" i="7"/>
  <c r="C924" i="7"/>
  <c r="T925" i="7"/>
  <c r="U924" i="7"/>
  <c r="L925" i="7"/>
  <c r="M924" i="7"/>
  <c r="H925" i="7"/>
  <c r="I924" i="7"/>
  <c r="F925" i="7"/>
  <c r="G924" i="7"/>
  <c r="X925" i="7"/>
  <c r="Y924" i="7"/>
  <c r="P925" i="7"/>
  <c r="Q924" i="7"/>
  <c r="N925" i="7"/>
  <c r="O924" i="7"/>
  <c r="V925" i="7"/>
  <c r="W924" i="7"/>
  <c r="V926" i="7" l="1"/>
  <c r="W925" i="7"/>
  <c r="L926" i="7"/>
  <c r="M925" i="7"/>
  <c r="N926" i="7"/>
  <c r="O925" i="7"/>
  <c r="T926" i="7"/>
  <c r="U925" i="7"/>
  <c r="P926" i="7"/>
  <c r="Q925" i="7"/>
  <c r="B926" i="7"/>
  <c r="C925" i="7"/>
  <c r="X926" i="7"/>
  <c r="Y925" i="7"/>
  <c r="R926" i="7"/>
  <c r="S925" i="7"/>
  <c r="F926" i="7"/>
  <c r="G925" i="7"/>
  <c r="D926" i="7"/>
  <c r="E925" i="7"/>
  <c r="H926" i="7"/>
  <c r="I925" i="7"/>
  <c r="J926" i="7"/>
  <c r="K925" i="7"/>
  <c r="J927" i="7" l="1"/>
  <c r="K926" i="7"/>
  <c r="B927" i="7"/>
  <c r="C926" i="7"/>
  <c r="H927" i="7"/>
  <c r="I926" i="7"/>
  <c r="Q926" i="7"/>
  <c r="P927" i="7"/>
  <c r="E926" i="7"/>
  <c r="D927" i="7"/>
  <c r="T927" i="7"/>
  <c r="U926" i="7"/>
  <c r="F927" i="7"/>
  <c r="G926" i="7"/>
  <c r="N927" i="7"/>
  <c r="O926" i="7"/>
  <c r="R927" i="7"/>
  <c r="S926" i="7"/>
  <c r="L927" i="7"/>
  <c r="M926" i="7"/>
  <c r="X927" i="7"/>
  <c r="Y926" i="7"/>
  <c r="V927" i="7"/>
  <c r="W926" i="7"/>
  <c r="V928" i="7" l="1"/>
  <c r="W927" i="7"/>
  <c r="X928" i="7"/>
  <c r="Y927" i="7"/>
  <c r="H928" i="7"/>
  <c r="I927" i="7"/>
  <c r="T928" i="7"/>
  <c r="U927" i="7"/>
  <c r="D928" i="7"/>
  <c r="E927" i="7"/>
  <c r="P928" i="7"/>
  <c r="Q927" i="7"/>
  <c r="N928" i="7"/>
  <c r="O927" i="7"/>
  <c r="L928" i="7"/>
  <c r="M927" i="7"/>
  <c r="R928" i="7"/>
  <c r="S927" i="7"/>
  <c r="B928" i="7"/>
  <c r="C927" i="7"/>
  <c r="F928" i="7"/>
  <c r="G927" i="7"/>
  <c r="J928" i="7"/>
  <c r="K927" i="7"/>
  <c r="P929" i="7" l="1"/>
  <c r="Q928" i="7"/>
  <c r="F929" i="7"/>
  <c r="G928" i="7"/>
  <c r="B929" i="7"/>
  <c r="C928" i="7"/>
  <c r="R929" i="7"/>
  <c r="S928" i="7"/>
  <c r="L929" i="7"/>
  <c r="M928" i="7"/>
  <c r="J929" i="7"/>
  <c r="K928" i="7"/>
  <c r="D929" i="7"/>
  <c r="E928" i="7"/>
  <c r="T929" i="7"/>
  <c r="U928" i="7"/>
  <c r="H929" i="7"/>
  <c r="I928" i="7"/>
  <c r="X929" i="7"/>
  <c r="Y928" i="7"/>
  <c r="N929" i="7"/>
  <c r="O928" i="7"/>
  <c r="V929" i="7"/>
  <c r="W928" i="7"/>
  <c r="J930" i="7" l="1"/>
  <c r="K929" i="7"/>
  <c r="N930" i="7"/>
  <c r="O929" i="7"/>
  <c r="V930" i="7"/>
  <c r="W929" i="7"/>
  <c r="L930" i="7"/>
  <c r="M929" i="7"/>
  <c r="X930" i="7"/>
  <c r="Y929" i="7"/>
  <c r="R930" i="7"/>
  <c r="S929" i="7"/>
  <c r="H930" i="7"/>
  <c r="I929" i="7"/>
  <c r="B930" i="7"/>
  <c r="C929" i="7"/>
  <c r="T930" i="7"/>
  <c r="U929" i="7"/>
  <c r="F930" i="7"/>
  <c r="G929" i="7"/>
  <c r="D930" i="7"/>
  <c r="E929" i="7"/>
  <c r="P930" i="7"/>
  <c r="Q929" i="7"/>
  <c r="R931" i="7" l="1"/>
  <c r="S930" i="7"/>
  <c r="D931" i="7"/>
  <c r="E930" i="7"/>
  <c r="F931" i="7"/>
  <c r="G930" i="7"/>
  <c r="P931" i="7"/>
  <c r="Q930" i="7"/>
  <c r="Y930" i="7"/>
  <c r="X931" i="7"/>
  <c r="M930" i="7"/>
  <c r="L931" i="7"/>
  <c r="T931" i="7"/>
  <c r="U930" i="7"/>
  <c r="V931" i="7"/>
  <c r="W930" i="7"/>
  <c r="B931" i="7"/>
  <c r="C930" i="7"/>
  <c r="N931" i="7"/>
  <c r="O930" i="7"/>
  <c r="H931" i="7"/>
  <c r="I930" i="7"/>
  <c r="J931" i="7"/>
  <c r="K930" i="7"/>
  <c r="J932" i="7" l="1"/>
  <c r="K931" i="7"/>
  <c r="H932" i="7"/>
  <c r="I931" i="7"/>
  <c r="D932" i="7"/>
  <c r="E931" i="7"/>
  <c r="X932" i="7"/>
  <c r="Y931" i="7"/>
  <c r="P932" i="7"/>
  <c r="Q931" i="7"/>
  <c r="B932" i="7"/>
  <c r="C931" i="7"/>
  <c r="V932" i="7"/>
  <c r="W931" i="7"/>
  <c r="L932" i="7"/>
  <c r="M931" i="7"/>
  <c r="N932" i="7"/>
  <c r="O931" i="7"/>
  <c r="F932" i="7"/>
  <c r="G931" i="7"/>
  <c r="T932" i="7"/>
  <c r="U931" i="7"/>
  <c r="R932" i="7"/>
  <c r="S931" i="7"/>
  <c r="B933" i="7" l="1"/>
  <c r="C932" i="7"/>
  <c r="P933" i="7"/>
  <c r="Q932" i="7"/>
  <c r="F933" i="7"/>
  <c r="G932" i="7"/>
  <c r="R933" i="7"/>
  <c r="S932" i="7"/>
  <c r="T933" i="7"/>
  <c r="U932" i="7"/>
  <c r="X933" i="7"/>
  <c r="Y932" i="7"/>
  <c r="N933" i="7"/>
  <c r="O932" i="7"/>
  <c r="D933" i="7"/>
  <c r="E932" i="7"/>
  <c r="L933" i="7"/>
  <c r="M932" i="7"/>
  <c r="H933" i="7"/>
  <c r="I932" i="7"/>
  <c r="V933" i="7"/>
  <c r="W932" i="7"/>
  <c r="J933" i="7"/>
  <c r="K932" i="7"/>
  <c r="X934" i="7" l="1"/>
  <c r="Y933" i="7"/>
  <c r="J934" i="7"/>
  <c r="K933" i="7"/>
  <c r="V934" i="7"/>
  <c r="W933" i="7"/>
  <c r="T934" i="7"/>
  <c r="U933" i="7"/>
  <c r="H934" i="7"/>
  <c r="I933" i="7"/>
  <c r="R934" i="7"/>
  <c r="S933" i="7"/>
  <c r="L934" i="7"/>
  <c r="M933" i="7"/>
  <c r="F934" i="7"/>
  <c r="G933" i="7"/>
  <c r="D934" i="7"/>
  <c r="E933" i="7"/>
  <c r="P934" i="7"/>
  <c r="Q933" i="7"/>
  <c r="N934" i="7"/>
  <c r="O933" i="7"/>
  <c r="B934" i="7"/>
  <c r="C933" i="7"/>
  <c r="B935" i="7" l="1"/>
  <c r="C934" i="7"/>
  <c r="I934" i="7"/>
  <c r="H935" i="7"/>
  <c r="U934" i="7"/>
  <c r="T935" i="7"/>
  <c r="V935" i="7"/>
  <c r="W934" i="7"/>
  <c r="J935" i="7"/>
  <c r="K934" i="7"/>
  <c r="P935" i="7"/>
  <c r="Q934" i="7"/>
  <c r="D935" i="7"/>
  <c r="E934" i="7"/>
  <c r="F935" i="7"/>
  <c r="G934" i="7"/>
  <c r="R935" i="7"/>
  <c r="S934" i="7"/>
  <c r="N935" i="7"/>
  <c r="O934" i="7"/>
  <c r="L935" i="7"/>
  <c r="M934" i="7"/>
  <c r="X935" i="7"/>
  <c r="Y934" i="7"/>
  <c r="L936" i="7" l="1"/>
  <c r="M935" i="7"/>
  <c r="V936" i="7"/>
  <c r="W935" i="7"/>
  <c r="X936" i="7"/>
  <c r="Y935" i="7"/>
  <c r="P936" i="7"/>
  <c r="Q935" i="7"/>
  <c r="J936" i="7"/>
  <c r="K935" i="7"/>
  <c r="N936" i="7"/>
  <c r="O935" i="7"/>
  <c r="T936" i="7"/>
  <c r="U935" i="7"/>
  <c r="R936" i="7"/>
  <c r="S935" i="7"/>
  <c r="H936" i="7"/>
  <c r="I935" i="7"/>
  <c r="F936" i="7"/>
  <c r="G935" i="7"/>
  <c r="D936" i="7"/>
  <c r="E935" i="7"/>
  <c r="B936" i="7"/>
  <c r="C935" i="7"/>
  <c r="N937" i="7" l="1"/>
  <c r="O936" i="7"/>
  <c r="B937" i="7"/>
  <c r="C936" i="7"/>
  <c r="D937" i="7"/>
  <c r="E936" i="7"/>
  <c r="J937" i="7"/>
  <c r="K936" i="7"/>
  <c r="F937" i="7"/>
  <c r="G936" i="7"/>
  <c r="P937" i="7"/>
  <c r="Q936" i="7"/>
  <c r="H937" i="7"/>
  <c r="I936" i="7"/>
  <c r="X937" i="7"/>
  <c r="Y936" i="7"/>
  <c r="R937" i="7"/>
  <c r="S936" i="7"/>
  <c r="V937" i="7"/>
  <c r="W936" i="7"/>
  <c r="T937" i="7"/>
  <c r="U936" i="7"/>
  <c r="L937" i="7"/>
  <c r="M936" i="7"/>
  <c r="P938" i="7" l="1"/>
  <c r="Q937" i="7"/>
  <c r="F938" i="7"/>
  <c r="G937" i="7"/>
  <c r="L938" i="7"/>
  <c r="M937" i="7"/>
  <c r="T938" i="7"/>
  <c r="U937" i="7"/>
  <c r="V938" i="7"/>
  <c r="W937" i="7"/>
  <c r="J938" i="7"/>
  <c r="K937" i="7"/>
  <c r="R938" i="7"/>
  <c r="S937" i="7"/>
  <c r="D938" i="7"/>
  <c r="E937" i="7"/>
  <c r="X938" i="7"/>
  <c r="Y937" i="7"/>
  <c r="B938" i="7"/>
  <c r="C937" i="7"/>
  <c r="H938" i="7"/>
  <c r="I937" i="7"/>
  <c r="N938" i="7"/>
  <c r="O937" i="7"/>
  <c r="J939" i="7" l="1"/>
  <c r="K938" i="7"/>
  <c r="N939" i="7"/>
  <c r="O938" i="7"/>
  <c r="H939" i="7"/>
  <c r="I938" i="7"/>
  <c r="B939" i="7"/>
  <c r="C938" i="7"/>
  <c r="V939" i="7"/>
  <c r="W938" i="7"/>
  <c r="T939" i="7"/>
  <c r="U938" i="7"/>
  <c r="X939" i="7"/>
  <c r="Y938" i="7"/>
  <c r="L939" i="7"/>
  <c r="M938" i="7"/>
  <c r="E938" i="7"/>
  <c r="D939" i="7"/>
  <c r="F939" i="7"/>
  <c r="G938" i="7"/>
  <c r="R939" i="7"/>
  <c r="S938" i="7"/>
  <c r="Q938" i="7"/>
  <c r="P939" i="7"/>
  <c r="F940" i="7" l="1"/>
  <c r="G939" i="7"/>
  <c r="T940" i="7"/>
  <c r="U939" i="7"/>
  <c r="R940" i="7"/>
  <c r="S939" i="7"/>
  <c r="D940" i="7"/>
  <c r="E939" i="7"/>
  <c r="P940" i="7"/>
  <c r="Q939" i="7"/>
  <c r="V940" i="7"/>
  <c r="W939" i="7"/>
  <c r="B940" i="7"/>
  <c r="C939" i="7"/>
  <c r="H940" i="7"/>
  <c r="I939" i="7"/>
  <c r="L940" i="7"/>
  <c r="M939" i="7"/>
  <c r="N940" i="7"/>
  <c r="O939" i="7"/>
  <c r="X940" i="7"/>
  <c r="Y939" i="7"/>
  <c r="J940" i="7"/>
  <c r="K939" i="7"/>
  <c r="J941" i="7" l="1"/>
  <c r="K940" i="7"/>
  <c r="V941" i="7"/>
  <c r="W940" i="7"/>
  <c r="X941" i="7"/>
  <c r="Y940" i="7"/>
  <c r="P941" i="7"/>
  <c r="Q940" i="7"/>
  <c r="N941" i="7"/>
  <c r="O940" i="7"/>
  <c r="D941" i="7"/>
  <c r="E940" i="7"/>
  <c r="L941" i="7"/>
  <c r="M940" i="7"/>
  <c r="R941" i="7"/>
  <c r="S940" i="7"/>
  <c r="H941" i="7"/>
  <c r="I940" i="7"/>
  <c r="T941" i="7"/>
  <c r="U940" i="7"/>
  <c r="B941" i="7"/>
  <c r="C940" i="7"/>
  <c r="F941" i="7"/>
  <c r="G940" i="7"/>
  <c r="D942" i="7" l="1"/>
  <c r="E941" i="7"/>
  <c r="N942" i="7"/>
  <c r="O941" i="7"/>
  <c r="T942" i="7"/>
  <c r="U941" i="7"/>
  <c r="H942" i="7"/>
  <c r="I941" i="7"/>
  <c r="F942" i="7"/>
  <c r="G941" i="7"/>
  <c r="B942" i="7"/>
  <c r="C941" i="7"/>
  <c r="P942" i="7"/>
  <c r="Q941" i="7"/>
  <c r="X942" i="7"/>
  <c r="Y941" i="7"/>
  <c r="R942" i="7"/>
  <c r="S941" i="7"/>
  <c r="V942" i="7"/>
  <c r="W941" i="7"/>
  <c r="L942" i="7"/>
  <c r="M941" i="7"/>
  <c r="J942" i="7"/>
  <c r="K941" i="7"/>
  <c r="B943" i="7" l="1"/>
  <c r="C942" i="7"/>
  <c r="J943" i="7"/>
  <c r="K942" i="7"/>
  <c r="M942" i="7"/>
  <c r="L943" i="7"/>
  <c r="F943" i="7"/>
  <c r="G942" i="7"/>
  <c r="V943" i="7"/>
  <c r="W942" i="7"/>
  <c r="H943" i="7"/>
  <c r="I942" i="7"/>
  <c r="R943" i="7"/>
  <c r="S942" i="7"/>
  <c r="T943" i="7"/>
  <c r="U942" i="7"/>
  <c r="Y942" i="7"/>
  <c r="X943" i="7"/>
  <c r="N943" i="7"/>
  <c r="O942" i="7"/>
  <c r="P943" i="7"/>
  <c r="Q942" i="7"/>
  <c r="D943" i="7"/>
  <c r="E942" i="7"/>
  <c r="D944" i="7" l="1"/>
  <c r="E943" i="7"/>
  <c r="V944" i="7"/>
  <c r="W943" i="7"/>
  <c r="F944" i="7"/>
  <c r="G943" i="7"/>
  <c r="X944" i="7"/>
  <c r="Y943" i="7"/>
  <c r="H944" i="7"/>
  <c r="I943" i="7"/>
  <c r="P944" i="7"/>
  <c r="Q943" i="7"/>
  <c r="N944" i="7"/>
  <c r="O943" i="7"/>
  <c r="L944" i="7"/>
  <c r="M943" i="7"/>
  <c r="T944" i="7"/>
  <c r="U943" i="7"/>
  <c r="J944" i="7"/>
  <c r="K943" i="7"/>
  <c r="R944" i="7"/>
  <c r="S943" i="7"/>
  <c r="B944" i="7"/>
  <c r="C943" i="7"/>
  <c r="B945" i="7" l="1"/>
  <c r="C944" i="7"/>
  <c r="H945" i="7"/>
  <c r="I944" i="7"/>
  <c r="F945" i="7"/>
  <c r="G944" i="7"/>
  <c r="V945" i="7"/>
  <c r="W944" i="7"/>
  <c r="R945" i="7"/>
  <c r="S944" i="7"/>
  <c r="J945" i="7"/>
  <c r="K944" i="7"/>
  <c r="L945" i="7"/>
  <c r="M944" i="7"/>
  <c r="P945" i="7"/>
  <c r="Q944" i="7"/>
  <c r="X945" i="7"/>
  <c r="Y944" i="7"/>
  <c r="T945" i="7"/>
  <c r="U944" i="7"/>
  <c r="N945" i="7"/>
  <c r="O944" i="7"/>
  <c r="D945" i="7"/>
  <c r="E944" i="7"/>
  <c r="R946" i="7" l="1"/>
  <c r="S945" i="7"/>
  <c r="D946" i="7"/>
  <c r="E945" i="7"/>
  <c r="J946" i="7"/>
  <c r="K945" i="7"/>
  <c r="N946" i="7"/>
  <c r="O945" i="7"/>
  <c r="T946" i="7"/>
  <c r="U945" i="7"/>
  <c r="V946" i="7"/>
  <c r="W945" i="7"/>
  <c r="X946" i="7"/>
  <c r="Y945" i="7"/>
  <c r="F946" i="7"/>
  <c r="G945" i="7"/>
  <c r="P946" i="7"/>
  <c r="Q945" i="7"/>
  <c r="H946" i="7"/>
  <c r="I945" i="7"/>
  <c r="L946" i="7"/>
  <c r="M945" i="7"/>
  <c r="B946" i="7"/>
  <c r="C945" i="7"/>
  <c r="J947" i="7" l="1"/>
  <c r="K946" i="7"/>
  <c r="V947" i="7"/>
  <c r="W946" i="7"/>
  <c r="B947" i="7"/>
  <c r="C946" i="7"/>
  <c r="P947" i="7"/>
  <c r="Q946" i="7"/>
  <c r="F947" i="7"/>
  <c r="G946" i="7"/>
  <c r="D947" i="7"/>
  <c r="E946" i="7"/>
  <c r="L947" i="7"/>
  <c r="M946" i="7"/>
  <c r="I946" i="7"/>
  <c r="H947" i="7"/>
  <c r="U946" i="7"/>
  <c r="T947" i="7"/>
  <c r="N947" i="7"/>
  <c r="O946" i="7"/>
  <c r="X947" i="7"/>
  <c r="Y946" i="7"/>
  <c r="R947" i="7"/>
  <c r="S946" i="7"/>
  <c r="R948" i="7" l="1"/>
  <c r="S947" i="7"/>
  <c r="Y947" i="7"/>
  <c r="X948" i="7"/>
  <c r="O947" i="7"/>
  <c r="N948" i="7"/>
  <c r="U947" i="7"/>
  <c r="T948" i="7"/>
  <c r="W947" i="7"/>
  <c r="V948" i="7"/>
  <c r="H948" i="7"/>
  <c r="I947" i="7"/>
  <c r="D948" i="7"/>
  <c r="E947" i="7"/>
  <c r="F948" i="7"/>
  <c r="G947" i="7"/>
  <c r="Q947" i="7"/>
  <c r="P948" i="7"/>
  <c r="B948" i="7"/>
  <c r="C947" i="7"/>
  <c r="M947" i="7"/>
  <c r="L948" i="7"/>
  <c r="J948" i="7"/>
  <c r="K947" i="7"/>
  <c r="M948" i="7" l="1"/>
  <c r="L949" i="7"/>
  <c r="O948" i="7"/>
  <c r="N949" i="7"/>
  <c r="I948" i="7"/>
  <c r="H949" i="7"/>
  <c r="U948" i="7"/>
  <c r="T949" i="7"/>
  <c r="Y948" i="7"/>
  <c r="X949" i="7"/>
  <c r="J949" i="7"/>
  <c r="K948" i="7"/>
  <c r="V949" i="7"/>
  <c r="W948" i="7"/>
  <c r="C948" i="7"/>
  <c r="B949" i="7"/>
  <c r="Q948" i="7"/>
  <c r="P949" i="7"/>
  <c r="F949" i="7"/>
  <c r="G948" i="7"/>
  <c r="E948" i="7"/>
  <c r="D949" i="7"/>
  <c r="R949" i="7"/>
  <c r="S948" i="7"/>
  <c r="K949" i="7" l="1"/>
  <c r="J950" i="7"/>
  <c r="C949" i="7"/>
  <c r="B950" i="7"/>
  <c r="Y949" i="7"/>
  <c r="X950" i="7"/>
  <c r="T950" i="7"/>
  <c r="U949" i="7"/>
  <c r="Q949" i="7"/>
  <c r="P950" i="7"/>
  <c r="M949" i="7"/>
  <c r="L950" i="7"/>
  <c r="S949" i="7"/>
  <c r="R950" i="7"/>
  <c r="E949" i="7"/>
  <c r="D950" i="7"/>
  <c r="F950" i="7"/>
  <c r="G949" i="7"/>
  <c r="I949" i="7"/>
  <c r="H950" i="7"/>
  <c r="O949" i="7"/>
  <c r="N950" i="7"/>
  <c r="W949" i="7"/>
  <c r="V950" i="7"/>
  <c r="M950" i="7" l="1"/>
  <c r="L951" i="7"/>
  <c r="V951" i="7"/>
  <c r="W950" i="7"/>
  <c r="O950" i="7"/>
  <c r="N951" i="7"/>
  <c r="Q950" i="7"/>
  <c r="P951" i="7"/>
  <c r="H951" i="7"/>
  <c r="I950" i="7"/>
  <c r="T951" i="7"/>
  <c r="U950" i="7"/>
  <c r="Y950" i="7"/>
  <c r="X951" i="7"/>
  <c r="G950" i="7"/>
  <c r="F951" i="7"/>
  <c r="E950" i="7"/>
  <c r="D951" i="7"/>
  <c r="C950" i="7"/>
  <c r="B951" i="7"/>
  <c r="S950" i="7"/>
  <c r="R951" i="7"/>
  <c r="K950" i="7"/>
  <c r="J951" i="7"/>
  <c r="U951" i="7" l="1"/>
  <c r="T952" i="7"/>
  <c r="I951" i="7"/>
  <c r="H952" i="7"/>
  <c r="V952" i="7"/>
  <c r="W951" i="7"/>
  <c r="J952" i="7"/>
  <c r="K951" i="7"/>
  <c r="C951" i="7"/>
  <c r="B952" i="7"/>
  <c r="E951" i="7"/>
  <c r="D952" i="7"/>
  <c r="M951" i="7"/>
  <c r="L952" i="7"/>
  <c r="S951" i="7"/>
  <c r="R952" i="7"/>
  <c r="Q951" i="7"/>
  <c r="P952" i="7"/>
  <c r="O951" i="7"/>
  <c r="N952" i="7"/>
  <c r="G951" i="7"/>
  <c r="F952" i="7"/>
  <c r="Y951" i="7"/>
  <c r="X952" i="7"/>
  <c r="E952" i="7" l="1"/>
  <c r="D953" i="7"/>
  <c r="C952" i="7"/>
  <c r="B953" i="7"/>
  <c r="R953" i="7"/>
  <c r="S952" i="7"/>
  <c r="F953" i="7"/>
  <c r="G952" i="7"/>
  <c r="Q952" i="7"/>
  <c r="P953" i="7"/>
  <c r="I952" i="7"/>
  <c r="H953" i="7"/>
  <c r="U952" i="7"/>
  <c r="T953" i="7"/>
  <c r="X953" i="7"/>
  <c r="Y952" i="7"/>
  <c r="O952" i="7"/>
  <c r="N953" i="7"/>
  <c r="J953" i="7"/>
  <c r="K952" i="7"/>
  <c r="W952" i="7"/>
  <c r="V953" i="7"/>
  <c r="M952" i="7"/>
  <c r="L953" i="7"/>
  <c r="L954" i="7" l="1"/>
  <c r="M953" i="7"/>
  <c r="W953" i="7"/>
  <c r="V954" i="7"/>
  <c r="I953" i="7"/>
  <c r="H954" i="7"/>
  <c r="Q953" i="7"/>
  <c r="P954" i="7"/>
  <c r="K953" i="7"/>
  <c r="J954" i="7"/>
  <c r="G953" i="7"/>
  <c r="F954" i="7"/>
  <c r="O953" i="7"/>
  <c r="N954" i="7"/>
  <c r="S953" i="7"/>
  <c r="R954" i="7"/>
  <c r="C953" i="7"/>
  <c r="B954" i="7"/>
  <c r="X954" i="7"/>
  <c r="Y953" i="7"/>
  <c r="U953" i="7"/>
  <c r="T954" i="7"/>
  <c r="E953" i="7"/>
  <c r="D954" i="7"/>
  <c r="D955" i="7" l="1"/>
  <c r="E954" i="7"/>
  <c r="K954" i="7"/>
  <c r="J955" i="7"/>
  <c r="I954" i="7"/>
  <c r="H955" i="7"/>
  <c r="U954" i="7"/>
  <c r="T955" i="7"/>
  <c r="P955" i="7"/>
  <c r="Q954" i="7"/>
  <c r="C954" i="7"/>
  <c r="B955" i="7"/>
  <c r="S954" i="7"/>
  <c r="R955" i="7"/>
  <c r="G954" i="7"/>
  <c r="F955" i="7"/>
  <c r="O954" i="7"/>
  <c r="N955" i="7"/>
  <c r="Y954" i="7"/>
  <c r="X955" i="7"/>
  <c r="W954" i="7"/>
  <c r="V955" i="7"/>
  <c r="L955" i="7"/>
  <c r="M954" i="7"/>
  <c r="U955" i="7" l="1"/>
  <c r="T956" i="7"/>
  <c r="G955" i="7"/>
  <c r="F956" i="7"/>
  <c r="M955" i="7"/>
  <c r="L956" i="7"/>
  <c r="Y955" i="7"/>
  <c r="X956" i="7"/>
  <c r="N956" i="7"/>
  <c r="O955" i="7"/>
  <c r="K955" i="7"/>
  <c r="J956" i="7"/>
  <c r="S955" i="7"/>
  <c r="R956" i="7"/>
  <c r="C955" i="7"/>
  <c r="B956" i="7"/>
  <c r="W955" i="7"/>
  <c r="V956" i="7"/>
  <c r="Q955" i="7"/>
  <c r="P956" i="7"/>
  <c r="I955" i="7"/>
  <c r="H956" i="7"/>
  <c r="E955" i="7"/>
  <c r="D956" i="7"/>
  <c r="K956" i="7" l="1"/>
  <c r="J957" i="7"/>
  <c r="P957" i="7"/>
  <c r="Q956" i="7"/>
  <c r="M956" i="7"/>
  <c r="L957" i="7"/>
  <c r="E956" i="7"/>
  <c r="D957" i="7"/>
  <c r="I956" i="7"/>
  <c r="H957" i="7"/>
  <c r="N957" i="7"/>
  <c r="O956" i="7"/>
  <c r="Y956" i="7"/>
  <c r="X957" i="7"/>
  <c r="W956" i="7"/>
  <c r="V957" i="7"/>
  <c r="B957" i="7"/>
  <c r="C956" i="7"/>
  <c r="G956" i="7"/>
  <c r="F957" i="7"/>
  <c r="S956" i="7"/>
  <c r="R957" i="7"/>
  <c r="U956" i="7"/>
  <c r="T957" i="7"/>
  <c r="M957" i="7" l="1"/>
  <c r="L958" i="7"/>
  <c r="C957" i="7"/>
  <c r="B958" i="7"/>
  <c r="O957" i="7"/>
  <c r="N958" i="7"/>
  <c r="I957" i="7"/>
  <c r="H958" i="7"/>
  <c r="P958" i="7"/>
  <c r="Q957" i="7"/>
  <c r="U957" i="7"/>
  <c r="T958" i="7"/>
  <c r="G957" i="7"/>
  <c r="F958" i="7"/>
  <c r="Y957" i="7"/>
  <c r="X958" i="7"/>
  <c r="K957" i="7"/>
  <c r="J958" i="7"/>
  <c r="S957" i="7"/>
  <c r="R958" i="7"/>
  <c r="D958" i="7"/>
  <c r="E957" i="7"/>
  <c r="W957" i="7"/>
  <c r="V958" i="7"/>
  <c r="U958" i="7" l="1"/>
  <c r="T959" i="7"/>
  <c r="W958" i="7"/>
  <c r="V959" i="7"/>
  <c r="D959" i="7"/>
  <c r="E958" i="7"/>
  <c r="P959" i="7"/>
  <c r="Q958" i="7"/>
  <c r="S958" i="7"/>
  <c r="R959" i="7"/>
  <c r="I958" i="7"/>
  <c r="H959" i="7"/>
  <c r="K958" i="7"/>
  <c r="J959" i="7"/>
  <c r="O958" i="7"/>
  <c r="N959" i="7"/>
  <c r="X959" i="7"/>
  <c r="Y958" i="7"/>
  <c r="C958" i="7"/>
  <c r="B959" i="7"/>
  <c r="G958" i="7"/>
  <c r="F959" i="7"/>
  <c r="L959" i="7"/>
  <c r="M958" i="7"/>
  <c r="I959" i="7" l="1"/>
  <c r="H960" i="7"/>
  <c r="G959" i="7"/>
  <c r="F960" i="7"/>
  <c r="C959" i="7"/>
  <c r="B960" i="7"/>
  <c r="Y959" i="7"/>
  <c r="X960" i="7"/>
  <c r="M959" i="7"/>
  <c r="L960" i="7"/>
  <c r="R960" i="7"/>
  <c r="S959" i="7"/>
  <c r="D960" i="7"/>
  <c r="E959" i="7"/>
  <c r="O959" i="7"/>
  <c r="N960" i="7"/>
  <c r="K959" i="7"/>
  <c r="J960" i="7"/>
  <c r="U959" i="7"/>
  <c r="T960" i="7"/>
  <c r="Q959" i="7"/>
  <c r="P960" i="7"/>
  <c r="W959" i="7"/>
  <c r="V960" i="7"/>
  <c r="R961" i="7" l="1"/>
  <c r="S960" i="7"/>
  <c r="J961" i="7"/>
  <c r="K960" i="7"/>
  <c r="M960" i="7"/>
  <c r="L961" i="7"/>
  <c r="Y960" i="7"/>
  <c r="X961" i="7"/>
  <c r="O960" i="7"/>
  <c r="N961" i="7"/>
  <c r="I960" i="7"/>
  <c r="H961" i="7"/>
  <c r="V961" i="7"/>
  <c r="W960" i="7"/>
  <c r="Q960" i="7"/>
  <c r="P961" i="7"/>
  <c r="U960" i="7"/>
  <c r="T961" i="7"/>
  <c r="C960" i="7"/>
  <c r="B961" i="7"/>
  <c r="F961" i="7"/>
  <c r="G960" i="7"/>
  <c r="E960" i="7"/>
  <c r="D961" i="7"/>
  <c r="E961" i="7" l="1"/>
  <c r="D962" i="7"/>
  <c r="O961" i="7"/>
  <c r="N962" i="7"/>
  <c r="M961" i="7"/>
  <c r="L962" i="7"/>
  <c r="K961" i="7"/>
  <c r="J962" i="7"/>
  <c r="F962" i="7"/>
  <c r="G961" i="7"/>
  <c r="C961" i="7"/>
  <c r="B962" i="7"/>
  <c r="T962" i="7"/>
  <c r="U961" i="7"/>
  <c r="Q961" i="7"/>
  <c r="P962" i="7"/>
  <c r="I961" i="7"/>
  <c r="H962" i="7"/>
  <c r="Y961" i="7"/>
  <c r="X962" i="7"/>
  <c r="W961" i="7"/>
  <c r="V962" i="7"/>
  <c r="S961" i="7"/>
  <c r="R962" i="7"/>
  <c r="S962" i="7" l="1"/>
  <c r="R963" i="7"/>
  <c r="V963" i="7"/>
  <c r="W962" i="7"/>
  <c r="C962" i="7"/>
  <c r="B963" i="7"/>
  <c r="G962" i="7"/>
  <c r="F963" i="7"/>
  <c r="Y962" i="7"/>
  <c r="X963" i="7"/>
  <c r="K962" i="7"/>
  <c r="J963" i="7"/>
  <c r="H963" i="7"/>
  <c r="I962" i="7"/>
  <c r="M962" i="7"/>
  <c r="L963" i="7"/>
  <c r="Q962" i="7"/>
  <c r="P963" i="7"/>
  <c r="O962" i="7"/>
  <c r="N963" i="7"/>
  <c r="E962" i="7"/>
  <c r="D963" i="7"/>
  <c r="T963" i="7"/>
  <c r="U962" i="7"/>
  <c r="U963" i="7" l="1"/>
  <c r="T964" i="7"/>
  <c r="J964" i="7"/>
  <c r="K963" i="7"/>
  <c r="E963" i="7"/>
  <c r="D964" i="7"/>
  <c r="Y963" i="7"/>
  <c r="X964" i="7"/>
  <c r="O963" i="7"/>
  <c r="N964" i="7"/>
  <c r="G963" i="7"/>
  <c r="F964" i="7"/>
  <c r="Q963" i="7"/>
  <c r="P964" i="7"/>
  <c r="C963" i="7"/>
  <c r="B964" i="7"/>
  <c r="M963" i="7"/>
  <c r="L964" i="7"/>
  <c r="V964" i="7"/>
  <c r="W963" i="7"/>
  <c r="S963" i="7"/>
  <c r="R964" i="7"/>
  <c r="I963" i="7"/>
  <c r="H964" i="7"/>
  <c r="I964" i="7" l="1"/>
  <c r="H965" i="7"/>
  <c r="O964" i="7"/>
  <c r="N965" i="7"/>
  <c r="F965" i="7"/>
  <c r="G964" i="7"/>
  <c r="X965" i="7"/>
  <c r="Y964" i="7"/>
  <c r="E964" i="7"/>
  <c r="D965" i="7"/>
  <c r="R965" i="7"/>
  <c r="S964" i="7"/>
  <c r="W964" i="7"/>
  <c r="V965" i="7"/>
  <c r="M964" i="7"/>
  <c r="L965" i="7"/>
  <c r="C964" i="7"/>
  <c r="B965" i="7"/>
  <c r="J965" i="7"/>
  <c r="K964" i="7"/>
  <c r="Q964" i="7"/>
  <c r="P965" i="7"/>
  <c r="U964" i="7"/>
  <c r="T965" i="7"/>
  <c r="Q965" i="7" l="1"/>
  <c r="P966" i="7"/>
  <c r="X966" i="7"/>
  <c r="Y965" i="7"/>
  <c r="G965" i="7"/>
  <c r="F966" i="7"/>
  <c r="S965" i="7"/>
  <c r="R966" i="7"/>
  <c r="K965" i="7"/>
  <c r="J966" i="7"/>
  <c r="C965" i="7"/>
  <c r="B966" i="7"/>
  <c r="I965" i="7"/>
  <c r="H966" i="7"/>
  <c r="U965" i="7"/>
  <c r="T966" i="7"/>
  <c r="E965" i="7"/>
  <c r="D966" i="7"/>
  <c r="L966" i="7"/>
  <c r="M965" i="7"/>
  <c r="O965" i="7"/>
  <c r="N966" i="7"/>
  <c r="W965" i="7"/>
  <c r="V966" i="7"/>
  <c r="W966" i="7" l="1"/>
  <c r="V967" i="7"/>
  <c r="O966" i="7"/>
  <c r="N967" i="7"/>
  <c r="K966" i="7"/>
  <c r="J967" i="7"/>
  <c r="S966" i="7"/>
  <c r="R967" i="7"/>
  <c r="D967" i="7"/>
  <c r="E966" i="7"/>
  <c r="P967" i="7"/>
  <c r="Q966" i="7"/>
  <c r="C966" i="7"/>
  <c r="B967" i="7"/>
  <c r="L967" i="7"/>
  <c r="M966" i="7"/>
  <c r="G966" i="7"/>
  <c r="F967" i="7"/>
  <c r="U966" i="7"/>
  <c r="T967" i="7"/>
  <c r="Y966" i="7"/>
  <c r="X967" i="7"/>
  <c r="I966" i="7"/>
  <c r="H967" i="7"/>
  <c r="I967" i="7" l="1"/>
  <c r="H968" i="7"/>
  <c r="Q967" i="7"/>
  <c r="P968" i="7"/>
  <c r="S967" i="7"/>
  <c r="R968" i="7"/>
  <c r="E967" i="7"/>
  <c r="D968" i="7"/>
  <c r="G967" i="7"/>
  <c r="F968" i="7"/>
  <c r="N968" i="7"/>
  <c r="O967" i="7"/>
  <c r="Y967" i="7"/>
  <c r="X968" i="7"/>
  <c r="U967" i="7"/>
  <c r="T968" i="7"/>
  <c r="K967" i="7"/>
  <c r="J968" i="7"/>
  <c r="M967" i="7"/>
  <c r="L968" i="7"/>
  <c r="C967" i="7"/>
  <c r="B968" i="7"/>
  <c r="W967" i="7"/>
  <c r="V968" i="7"/>
  <c r="M968" i="7" l="1"/>
  <c r="L969" i="7"/>
  <c r="N969" i="7"/>
  <c r="O968" i="7"/>
  <c r="G968" i="7"/>
  <c r="F969" i="7"/>
  <c r="K968" i="7"/>
  <c r="J969" i="7"/>
  <c r="U968" i="7"/>
  <c r="T969" i="7"/>
  <c r="I968" i="7"/>
  <c r="H969" i="7"/>
  <c r="W968" i="7"/>
  <c r="V969" i="7"/>
  <c r="B969" i="7"/>
  <c r="C968" i="7"/>
  <c r="E968" i="7"/>
  <c r="D969" i="7"/>
  <c r="S968" i="7"/>
  <c r="R969" i="7"/>
  <c r="P969" i="7"/>
  <c r="Q968" i="7"/>
  <c r="Y968" i="7"/>
  <c r="X969" i="7"/>
  <c r="Y969" i="7" l="1"/>
  <c r="X970" i="7"/>
  <c r="P970" i="7"/>
  <c r="Q969" i="7"/>
  <c r="S969" i="7"/>
  <c r="R970" i="7"/>
  <c r="D970" i="7"/>
  <c r="E969" i="7"/>
  <c r="I969" i="7"/>
  <c r="H970" i="7"/>
  <c r="U969" i="7"/>
  <c r="T970" i="7"/>
  <c r="K969" i="7"/>
  <c r="J970" i="7"/>
  <c r="G969" i="7"/>
  <c r="F970" i="7"/>
  <c r="C969" i="7"/>
  <c r="B970" i="7"/>
  <c r="O969" i="7"/>
  <c r="N970" i="7"/>
  <c r="W969" i="7"/>
  <c r="V970" i="7"/>
  <c r="M969" i="7"/>
  <c r="L970" i="7"/>
  <c r="L971" i="7" l="1"/>
  <c r="M970" i="7"/>
  <c r="W970" i="7"/>
  <c r="V971" i="7"/>
  <c r="O970" i="7"/>
  <c r="N971" i="7"/>
  <c r="D971" i="7"/>
  <c r="E970" i="7"/>
  <c r="U970" i="7"/>
  <c r="T971" i="7"/>
  <c r="I970" i="7"/>
  <c r="H971" i="7"/>
  <c r="C970" i="7"/>
  <c r="B971" i="7"/>
  <c r="R971" i="7"/>
  <c r="S970" i="7"/>
  <c r="G970" i="7"/>
  <c r="F971" i="7"/>
  <c r="P971" i="7"/>
  <c r="Q970" i="7"/>
  <c r="K970" i="7"/>
  <c r="J971" i="7"/>
  <c r="X971" i="7"/>
  <c r="Y970" i="7"/>
  <c r="Q971" i="7" l="1"/>
  <c r="P972" i="7"/>
  <c r="W971" i="7"/>
  <c r="V972" i="7"/>
  <c r="I971" i="7"/>
  <c r="H972" i="7"/>
  <c r="T972" i="7"/>
  <c r="U971" i="7"/>
  <c r="D972" i="7"/>
  <c r="E971" i="7"/>
  <c r="O971" i="7"/>
  <c r="N972" i="7"/>
  <c r="C971" i="7"/>
  <c r="B972" i="7"/>
  <c r="Y971" i="7"/>
  <c r="X972" i="7"/>
  <c r="K971" i="7"/>
  <c r="J972" i="7"/>
  <c r="F972" i="7"/>
  <c r="G971" i="7"/>
  <c r="R972" i="7"/>
  <c r="S971" i="7"/>
  <c r="M971" i="7"/>
  <c r="L972" i="7"/>
  <c r="N973" i="7" l="1"/>
  <c r="O972" i="7"/>
  <c r="M972" i="7"/>
  <c r="L973" i="7"/>
  <c r="S972" i="7"/>
  <c r="R973" i="7"/>
  <c r="E972" i="7"/>
  <c r="D973" i="7"/>
  <c r="G972" i="7"/>
  <c r="F973" i="7"/>
  <c r="U972" i="7"/>
  <c r="T973" i="7"/>
  <c r="J973" i="7"/>
  <c r="K972" i="7"/>
  <c r="H973" i="7"/>
  <c r="I972" i="7"/>
  <c r="X973" i="7"/>
  <c r="Y972" i="7"/>
  <c r="V973" i="7"/>
  <c r="W972" i="7"/>
  <c r="B973" i="7"/>
  <c r="C972" i="7"/>
  <c r="Q972" i="7"/>
  <c r="P973" i="7"/>
  <c r="Q973" i="7" l="1"/>
  <c r="P974" i="7"/>
  <c r="G973" i="7"/>
  <c r="F974" i="7"/>
  <c r="E973" i="7"/>
  <c r="D974" i="7"/>
  <c r="U973" i="7"/>
  <c r="T974" i="7"/>
  <c r="C973" i="7"/>
  <c r="B974" i="7"/>
  <c r="V974" i="7"/>
  <c r="W973" i="7"/>
  <c r="S973" i="7"/>
  <c r="R974" i="7"/>
  <c r="Y973" i="7"/>
  <c r="X974" i="7"/>
  <c r="L974" i="7"/>
  <c r="M973" i="7"/>
  <c r="I973" i="7"/>
  <c r="H974" i="7"/>
  <c r="K973" i="7"/>
  <c r="J974" i="7"/>
  <c r="N974" i="7"/>
  <c r="O973" i="7"/>
  <c r="W974" i="7" l="1"/>
  <c r="V975" i="7"/>
  <c r="J975" i="7"/>
  <c r="K974" i="7"/>
  <c r="H975" i="7"/>
  <c r="I974" i="7"/>
  <c r="N975" i="7"/>
  <c r="O974" i="7"/>
  <c r="B975" i="7"/>
  <c r="C974" i="7"/>
  <c r="T975" i="7"/>
  <c r="U974" i="7"/>
  <c r="E974" i="7"/>
  <c r="D975" i="7"/>
  <c r="M974" i="7"/>
  <c r="L975" i="7"/>
  <c r="Y974" i="7"/>
  <c r="X975" i="7"/>
  <c r="G974" i="7"/>
  <c r="F975" i="7"/>
  <c r="R975" i="7"/>
  <c r="S974" i="7"/>
  <c r="P975" i="7"/>
  <c r="Q974" i="7"/>
  <c r="Q975" i="7" l="1"/>
  <c r="P976" i="7"/>
  <c r="R976" i="7"/>
  <c r="S975" i="7"/>
  <c r="T976" i="7"/>
  <c r="U975" i="7"/>
  <c r="B976" i="7"/>
  <c r="C975" i="7"/>
  <c r="F976" i="7"/>
  <c r="G975" i="7"/>
  <c r="O975" i="7"/>
  <c r="N976" i="7"/>
  <c r="X976" i="7"/>
  <c r="Y975" i="7"/>
  <c r="H976" i="7"/>
  <c r="I975" i="7"/>
  <c r="M975" i="7"/>
  <c r="L976" i="7"/>
  <c r="K975" i="7"/>
  <c r="J976" i="7"/>
  <c r="D976" i="7"/>
  <c r="E975" i="7"/>
  <c r="W975" i="7"/>
  <c r="V976" i="7"/>
  <c r="W976" i="7" l="1"/>
  <c r="V977" i="7"/>
  <c r="K976" i="7"/>
  <c r="J977" i="7"/>
  <c r="O976" i="7"/>
  <c r="N977" i="7"/>
  <c r="E976" i="7"/>
  <c r="D977" i="7"/>
  <c r="C976" i="7"/>
  <c r="B977" i="7"/>
  <c r="F977" i="7"/>
  <c r="G976" i="7"/>
  <c r="L977" i="7"/>
  <c r="M976" i="7"/>
  <c r="U976" i="7"/>
  <c r="T977" i="7"/>
  <c r="I976" i="7"/>
  <c r="H977" i="7"/>
  <c r="R977" i="7"/>
  <c r="S976" i="7"/>
  <c r="P977" i="7"/>
  <c r="Q976" i="7"/>
  <c r="Y976" i="7"/>
  <c r="X977" i="7"/>
  <c r="Y977" i="7" l="1"/>
  <c r="X978" i="7"/>
  <c r="F978" i="7"/>
  <c r="G977" i="7"/>
  <c r="P978" i="7"/>
  <c r="Q977" i="7"/>
  <c r="O977" i="7"/>
  <c r="N978" i="7"/>
  <c r="C977" i="7"/>
  <c r="B978" i="7"/>
  <c r="R978" i="7"/>
  <c r="S977" i="7"/>
  <c r="V978" i="7"/>
  <c r="W977" i="7"/>
  <c r="D978" i="7"/>
  <c r="E977" i="7"/>
  <c r="I977" i="7"/>
  <c r="H978" i="7"/>
  <c r="T978" i="7"/>
  <c r="U977" i="7"/>
  <c r="K977" i="7"/>
  <c r="J978" i="7"/>
  <c r="M977" i="7"/>
  <c r="L978" i="7"/>
  <c r="M978" i="7" l="1"/>
  <c r="L979" i="7"/>
  <c r="C978" i="7"/>
  <c r="B979" i="7"/>
  <c r="J979" i="7"/>
  <c r="K978" i="7"/>
  <c r="P979" i="7"/>
  <c r="Q978" i="7"/>
  <c r="F979" i="7"/>
  <c r="G978" i="7"/>
  <c r="U978" i="7"/>
  <c r="T979" i="7"/>
  <c r="X979" i="7"/>
  <c r="Y978" i="7"/>
  <c r="S978" i="7"/>
  <c r="R979" i="7"/>
  <c r="N979" i="7"/>
  <c r="O978" i="7"/>
  <c r="H979" i="7"/>
  <c r="I978" i="7"/>
  <c r="D979" i="7"/>
  <c r="E978" i="7"/>
  <c r="V979" i="7"/>
  <c r="W978" i="7"/>
  <c r="T980" i="7" l="1"/>
  <c r="U979" i="7"/>
  <c r="F980" i="7"/>
  <c r="G979" i="7"/>
  <c r="H980" i="7"/>
  <c r="I979" i="7"/>
  <c r="V980" i="7"/>
  <c r="W979" i="7"/>
  <c r="D980" i="7"/>
  <c r="E979" i="7"/>
  <c r="P980" i="7"/>
  <c r="Q979" i="7"/>
  <c r="N980" i="7"/>
  <c r="O979" i="7"/>
  <c r="K979" i="7"/>
  <c r="J980" i="7"/>
  <c r="S979" i="7"/>
  <c r="R980" i="7"/>
  <c r="B980" i="7"/>
  <c r="C979" i="7"/>
  <c r="L980" i="7"/>
  <c r="M979" i="7"/>
  <c r="Y979" i="7"/>
  <c r="X980" i="7"/>
  <c r="X981" i="7" l="1"/>
  <c r="Y980" i="7"/>
  <c r="Q980" i="7"/>
  <c r="P981" i="7"/>
  <c r="M980" i="7"/>
  <c r="L981" i="7"/>
  <c r="D981" i="7"/>
  <c r="E980" i="7"/>
  <c r="C980" i="7"/>
  <c r="B981" i="7"/>
  <c r="V981" i="7"/>
  <c r="W980" i="7"/>
  <c r="S980" i="7"/>
  <c r="R981" i="7"/>
  <c r="H981" i="7"/>
  <c r="I980" i="7"/>
  <c r="J981" i="7"/>
  <c r="K980" i="7"/>
  <c r="G980" i="7"/>
  <c r="F981" i="7"/>
  <c r="O980" i="7"/>
  <c r="N981" i="7"/>
  <c r="U980" i="7"/>
  <c r="T981" i="7"/>
  <c r="U981" i="7" l="1"/>
  <c r="T982" i="7"/>
  <c r="N982" i="7"/>
  <c r="O981" i="7"/>
  <c r="G981" i="7"/>
  <c r="F982" i="7"/>
  <c r="W981" i="7"/>
  <c r="V982" i="7"/>
  <c r="C981" i="7"/>
  <c r="B982" i="7"/>
  <c r="E981" i="7"/>
  <c r="D982" i="7"/>
  <c r="L982" i="7"/>
  <c r="M981" i="7"/>
  <c r="J982" i="7"/>
  <c r="K981" i="7"/>
  <c r="Q981" i="7"/>
  <c r="P982" i="7"/>
  <c r="I981" i="7"/>
  <c r="H982" i="7"/>
  <c r="R982" i="7"/>
  <c r="S981" i="7"/>
  <c r="X982" i="7"/>
  <c r="Y981" i="7"/>
  <c r="Y982" i="7" l="1"/>
  <c r="X983" i="7"/>
  <c r="S982" i="7"/>
  <c r="R983" i="7"/>
  <c r="I982" i="7"/>
  <c r="H983" i="7"/>
  <c r="F983" i="7"/>
  <c r="G982" i="7"/>
  <c r="K982" i="7"/>
  <c r="J983" i="7"/>
  <c r="N983" i="7"/>
  <c r="O982" i="7"/>
  <c r="U982" i="7"/>
  <c r="T983" i="7"/>
  <c r="E982" i="7"/>
  <c r="D983" i="7"/>
  <c r="B983" i="7"/>
  <c r="C982" i="7"/>
  <c r="W982" i="7"/>
  <c r="V983" i="7"/>
  <c r="P983" i="7"/>
  <c r="Q982" i="7"/>
  <c r="M982" i="7"/>
  <c r="L983" i="7"/>
  <c r="F984" i="7" l="1"/>
  <c r="G983" i="7"/>
  <c r="M983" i="7"/>
  <c r="L984" i="7"/>
  <c r="O983" i="7"/>
  <c r="N984" i="7"/>
  <c r="Q983" i="7"/>
  <c r="P984" i="7"/>
  <c r="V984" i="7"/>
  <c r="W983" i="7"/>
  <c r="C983" i="7"/>
  <c r="B984" i="7"/>
  <c r="D984" i="7"/>
  <c r="E983" i="7"/>
  <c r="Y983" i="7"/>
  <c r="X984" i="7"/>
  <c r="J984" i="7"/>
  <c r="K983" i="7"/>
  <c r="H984" i="7"/>
  <c r="I983" i="7"/>
  <c r="S983" i="7"/>
  <c r="R984" i="7"/>
  <c r="T984" i="7"/>
  <c r="U983" i="7"/>
  <c r="U984" i="7" l="1"/>
  <c r="T985" i="7"/>
  <c r="Q984" i="7"/>
  <c r="P985" i="7"/>
  <c r="H985" i="7"/>
  <c r="I984" i="7"/>
  <c r="X985" i="7"/>
  <c r="Y984" i="7"/>
  <c r="C984" i="7"/>
  <c r="B985" i="7"/>
  <c r="V985" i="7"/>
  <c r="W984" i="7"/>
  <c r="S984" i="7"/>
  <c r="R985" i="7"/>
  <c r="J985" i="7"/>
  <c r="K984" i="7"/>
  <c r="O984" i="7"/>
  <c r="N985" i="7"/>
  <c r="L985" i="7"/>
  <c r="M984" i="7"/>
  <c r="E984" i="7"/>
  <c r="D985" i="7"/>
  <c r="G984" i="7"/>
  <c r="F985" i="7"/>
  <c r="G985" i="7" l="1"/>
  <c r="F986" i="7"/>
  <c r="C985" i="7"/>
  <c r="B986" i="7"/>
  <c r="Y985" i="7"/>
  <c r="X986" i="7"/>
  <c r="H986" i="7"/>
  <c r="I985" i="7"/>
  <c r="W985" i="7"/>
  <c r="V986" i="7"/>
  <c r="L986" i="7"/>
  <c r="M985" i="7"/>
  <c r="J986" i="7"/>
  <c r="K985" i="7"/>
  <c r="T986" i="7"/>
  <c r="U985" i="7"/>
  <c r="E985" i="7"/>
  <c r="D986" i="7"/>
  <c r="N986" i="7"/>
  <c r="O985" i="7"/>
  <c r="Q985" i="7"/>
  <c r="P986" i="7"/>
  <c r="S985" i="7"/>
  <c r="R986" i="7"/>
  <c r="M986" i="7" l="1"/>
  <c r="L987" i="7"/>
  <c r="S986" i="7"/>
  <c r="R987" i="7"/>
  <c r="P987" i="7"/>
  <c r="Q986" i="7"/>
  <c r="W986" i="7"/>
  <c r="V987" i="7"/>
  <c r="N987" i="7"/>
  <c r="O986" i="7"/>
  <c r="I986" i="7"/>
  <c r="H987" i="7"/>
  <c r="D987" i="7"/>
  <c r="E986" i="7"/>
  <c r="X987" i="7"/>
  <c r="Y986" i="7"/>
  <c r="B987" i="7"/>
  <c r="C986" i="7"/>
  <c r="U986" i="7"/>
  <c r="T987" i="7"/>
  <c r="G986" i="7"/>
  <c r="F987" i="7"/>
  <c r="K986" i="7"/>
  <c r="J987" i="7"/>
  <c r="K987" i="7" l="1"/>
  <c r="J988" i="7"/>
  <c r="O987" i="7"/>
  <c r="N988" i="7"/>
  <c r="I987" i="7"/>
  <c r="H988" i="7"/>
  <c r="F988" i="7"/>
  <c r="G987" i="7"/>
  <c r="T988" i="7"/>
  <c r="U987" i="7"/>
  <c r="V988" i="7"/>
  <c r="W987" i="7"/>
  <c r="C987" i="7"/>
  <c r="B988" i="7"/>
  <c r="Q987" i="7"/>
  <c r="P988" i="7"/>
  <c r="R988" i="7"/>
  <c r="S987" i="7"/>
  <c r="Y987" i="7"/>
  <c r="X988" i="7"/>
  <c r="L988" i="7"/>
  <c r="M987" i="7"/>
  <c r="D988" i="7"/>
  <c r="E987" i="7"/>
  <c r="M988" i="7" l="1"/>
  <c r="L989" i="7"/>
  <c r="V989" i="7"/>
  <c r="W988" i="7"/>
  <c r="Y988" i="7"/>
  <c r="X989" i="7"/>
  <c r="G988" i="7"/>
  <c r="F989" i="7"/>
  <c r="O988" i="7"/>
  <c r="N989" i="7"/>
  <c r="E988" i="7"/>
  <c r="D989" i="7"/>
  <c r="U988" i="7"/>
  <c r="T989" i="7"/>
  <c r="H989" i="7"/>
  <c r="I988" i="7"/>
  <c r="J989" i="7"/>
  <c r="K988" i="7"/>
  <c r="S988" i="7"/>
  <c r="R989" i="7"/>
  <c r="Q988" i="7"/>
  <c r="P989" i="7"/>
  <c r="C988" i="7"/>
  <c r="B989" i="7"/>
  <c r="J990" i="7" l="1"/>
  <c r="K989" i="7"/>
  <c r="D990" i="7"/>
  <c r="E989" i="7"/>
  <c r="N990" i="7"/>
  <c r="O989" i="7"/>
  <c r="G989" i="7"/>
  <c r="F990" i="7"/>
  <c r="I989" i="7"/>
  <c r="H990" i="7"/>
  <c r="C989" i="7"/>
  <c r="B990" i="7"/>
  <c r="P990" i="7"/>
  <c r="Q989" i="7"/>
  <c r="Y989" i="7"/>
  <c r="X990" i="7"/>
  <c r="S989" i="7"/>
  <c r="R990" i="7"/>
  <c r="W989" i="7"/>
  <c r="V990" i="7"/>
  <c r="U989" i="7"/>
  <c r="T990" i="7"/>
  <c r="M989" i="7"/>
  <c r="L990" i="7"/>
  <c r="M990" i="7" l="1"/>
  <c r="L991" i="7"/>
  <c r="I990" i="7"/>
  <c r="H991" i="7"/>
  <c r="W990" i="7"/>
  <c r="V991" i="7"/>
  <c r="N991" i="7"/>
  <c r="O990" i="7"/>
  <c r="D991" i="7"/>
  <c r="E990" i="7"/>
  <c r="B991" i="7"/>
  <c r="C990" i="7"/>
  <c r="T991" i="7"/>
  <c r="U990" i="7"/>
  <c r="Y990" i="7"/>
  <c r="X991" i="7"/>
  <c r="G990" i="7"/>
  <c r="F991" i="7"/>
  <c r="R991" i="7"/>
  <c r="S990" i="7"/>
  <c r="P991" i="7"/>
  <c r="Q990" i="7"/>
  <c r="K990" i="7"/>
  <c r="J991" i="7"/>
  <c r="J992" i="7" l="1"/>
  <c r="K991" i="7"/>
  <c r="V992" i="7"/>
  <c r="W991" i="7"/>
  <c r="H992" i="7"/>
  <c r="I991" i="7"/>
  <c r="D992" i="7"/>
  <c r="E991" i="7"/>
  <c r="S991" i="7"/>
  <c r="R992" i="7"/>
  <c r="F992" i="7"/>
  <c r="G991" i="7"/>
  <c r="M991" i="7"/>
  <c r="L992" i="7"/>
  <c r="B992" i="7"/>
  <c r="C991" i="7"/>
  <c r="P992" i="7"/>
  <c r="Q991" i="7"/>
  <c r="N992" i="7"/>
  <c r="O991" i="7"/>
  <c r="X992" i="7"/>
  <c r="Y991" i="7"/>
  <c r="T992" i="7"/>
  <c r="U991" i="7"/>
  <c r="G992" i="7" l="1"/>
  <c r="F993" i="7"/>
  <c r="S992" i="7"/>
  <c r="R993" i="7"/>
  <c r="U992" i="7"/>
  <c r="T993" i="7"/>
  <c r="Y992" i="7"/>
  <c r="X993" i="7"/>
  <c r="N993" i="7"/>
  <c r="O992" i="7"/>
  <c r="D993" i="7"/>
  <c r="E992" i="7"/>
  <c r="Q992" i="7"/>
  <c r="P993" i="7"/>
  <c r="I992" i="7"/>
  <c r="H993" i="7"/>
  <c r="C992" i="7"/>
  <c r="B993" i="7"/>
  <c r="W992" i="7"/>
  <c r="V993" i="7"/>
  <c r="L993" i="7"/>
  <c r="M992" i="7"/>
  <c r="J993" i="7"/>
  <c r="K992" i="7"/>
  <c r="K993" i="7" l="1"/>
  <c r="J994" i="7"/>
  <c r="O993" i="7"/>
  <c r="N994" i="7"/>
  <c r="I993" i="7"/>
  <c r="H994" i="7"/>
  <c r="L994" i="7"/>
  <c r="M993" i="7"/>
  <c r="X994" i="7"/>
  <c r="Y993" i="7"/>
  <c r="C993" i="7"/>
  <c r="B994" i="7"/>
  <c r="R994" i="7"/>
  <c r="S993" i="7"/>
  <c r="F994" i="7"/>
  <c r="G993" i="7"/>
  <c r="D994" i="7"/>
  <c r="E993" i="7"/>
  <c r="V994" i="7"/>
  <c r="W993" i="7"/>
  <c r="T994" i="7"/>
  <c r="U993" i="7"/>
  <c r="Q993" i="7"/>
  <c r="P994" i="7"/>
  <c r="C994" i="7" l="1"/>
  <c r="B995" i="7"/>
  <c r="U994" i="7"/>
  <c r="T995" i="7"/>
  <c r="Q994" i="7"/>
  <c r="P995" i="7"/>
  <c r="X995" i="7"/>
  <c r="Y994" i="7"/>
  <c r="V995" i="7"/>
  <c r="W994" i="7"/>
  <c r="L995" i="7"/>
  <c r="M994" i="7"/>
  <c r="H995" i="7"/>
  <c r="I994" i="7"/>
  <c r="E994" i="7"/>
  <c r="D995" i="7"/>
  <c r="O994" i="7"/>
  <c r="N995" i="7"/>
  <c r="F995" i="7"/>
  <c r="G994" i="7"/>
  <c r="J995" i="7"/>
  <c r="K994" i="7"/>
  <c r="R995" i="7"/>
  <c r="S994" i="7"/>
  <c r="M995" i="7" l="1"/>
  <c r="L996" i="7"/>
  <c r="S995" i="7"/>
  <c r="R996" i="7"/>
  <c r="V996" i="7"/>
  <c r="W995" i="7"/>
  <c r="F996" i="7"/>
  <c r="G995" i="7"/>
  <c r="N996" i="7"/>
  <c r="O995" i="7"/>
  <c r="T996" i="7"/>
  <c r="U995" i="7"/>
  <c r="B996" i="7"/>
  <c r="C995" i="7"/>
  <c r="J996" i="7"/>
  <c r="K995" i="7"/>
  <c r="Y995" i="7"/>
  <c r="X996" i="7"/>
  <c r="P996" i="7"/>
  <c r="Q995" i="7"/>
  <c r="E995" i="7"/>
  <c r="D996" i="7"/>
  <c r="I995" i="7"/>
  <c r="H996" i="7"/>
  <c r="T997" i="7" l="1"/>
  <c r="U996" i="7"/>
  <c r="G996" i="7"/>
  <c r="F997" i="7"/>
  <c r="H997" i="7"/>
  <c r="I996" i="7"/>
  <c r="O996" i="7"/>
  <c r="N997" i="7"/>
  <c r="X997" i="7"/>
  <c r="Y996" i="7"/>
  <c r="M996" i="7"/>
  <c r="L997" i="7"/>
  <c r="D997" i="7"/>
  <c r="E996" i="7"/>
  <c r="Q996" i="7"/>
  <c r="P997" i="7"/>
  <c r="V997" i="7"/>
  <c r="W996" i="7"/>
  <c r="S996" i="7"/>
  <c r="R997" i="7"/>
  <c r="J997" i="7"/>
  <c r="K996" i="7"/>
  <c r="C996" i="7"/>
  <c r="B997" i="7"/>
  <c r="L998" i="7" l="1"/>
  <c r="M997" i="7"/>
  <c r="J998" i="7"/>
  <c r="K997" i="7"/>
  <c r="S997" i="7"/>
  <c r="R998" i="7"/>
  <c r="V998" i="7"/>
  <c r="W997" i="7"/>
  <c r="C997" i="7"/>
  <c r="B998" i="7"/>
  <c r="Y997" i="7"/>
  <c r="X998" i="7"/>
  <c r="N998" i="7"/>
  <c r="O997" i="7"/>
  <c r="H998" i="7"/>
  <c r="I997" i="7"/>
  <c r="P998" i="7"/>
  <c r="Q997" i="7"/>
  <c r="G997" i="7"/>
  <c r="F998" i="7"/>
  <c r="E997" i="7"/>
  <c r="D998" i="7"/>
  <c r="T998" i="7"/>
  <c r="U997" i="7"/>
  <c r="T999" i="7" l="1"/>
  <c r="U998" i="7"/>
  <c r="B999" i="7"/>
  <c r="C998" i="7"/>
  <c r="R999" i="7"/>
  <c r="S998" i="7"/>
  <c r="J999" i="7"/>
  <c r="K998" i="7"/>
  <c r="W998" i="7"/>
  <c r="V999" i="7"/>
  <c r="X999" i="7"/>
  <c r="Y998" i="7"/>
  <c r="D999" i="7"/>
  <c r="E998" i="7"/>
  <c r="F999" i="7"/>
  <c r="G998" i="7"/>
  <c r="P999" i="7"/>
  <c r="Q998" i="7"/>
  <c r="I998" i="7"/>
  <c r="H999" i="7"/>
  <c r="O998" i="7"/>
  <c r="N999" i="7"/>
  <c r="M998" i="7"/>
  <c r="L999" i="7"/>
  <c r="X1000" i="7" l="1"/>
  <c r="Y999" i="7"/>
  <c r="K999" i="7"/>
  <c r="J1000" i="7"/>
  <c r="Q999" i="7"/>
  <c r="P1000" i="7"/>
  <c r="C999" i="7"/>
  <c r="B1000" i="7"/>
  <c r="W999" i="7"/>
  <c r="V1000" i="7"/>
  <c r="H1000" i="7"/>
  <c r="I999" i="7"/>
  <c r="F1000" i="7"/>
  <c r="G999" i="7"/>
  <c r="L1000" i="7"/>
  <c r="M999" i="7"/>
  <c r="N1000" i="7"/>
  <c r="O999" i="7"/>
  <c r="R1000" i="7"/>
  <c r="S999" i="7"/>
  <c r="E999" i="7"/>
  <c r="D1000" i="7"/>
  <c r="U999" i="7"/>
  <c r="T1000" i="7"/>
  <c r="T1001" i="7" l="1"/>
  <c r="U1000" i="7"/>
  <c r="D1001" i="7"/>
  <c r="E1000" i="7"/>
  <c r="P1001" i="7"/>
  <c r="Q1000" i="7"/>
  <c r="W1000" i="7"/>
  <c r="V1001" i="7"/>
  <c r="N1001" i="7"/>
  <c r="O1000" i="7"/>
  <c r="I1000" i="7"/>
  <c r="H1001" i="7"/>
  <c r="R1001" i="7"/>
  <c r="S1000" i="7"/>
  <c r="K1000" i="7"/>
  <c r="J1001" i="7"/>
  <c r="B1001" i="7"/>
  <c r="C1000" i="7"/>
  <c r="L1001" i="7"/>
  <c r="M1000" i="7"/>
  <c r="G1000" i="7"/>
  <c r="F1001" i="7"/>
  <c r="Y1000" i="7"/>
  <c r="X1001" i="7"/>
  <c r="H1002" i="7" l="1"/>
  <c r="I1001" i="7"/>
  <c r="F1002" i="7"/>
  <c r="G1001" i="7"/>
  <c r="C1001" i="7"/>
  <c r="B1002" i="7"/>
  <c r="D1002" i="7"/>
  <c r="E1001" i="7"/>
  <c r="M1001" i="7"/>
  <c r="L1002" i="7"/>
  <c r="K1001" i="7"/>
  <c r="J1002" i="7"/>
  <c r="Y1001" i="7"/>
  <c r="X1002" i="7"/>
  <c r="N1002" i="7"/>
  <c r="O1001" i="7"/>
  <c r="V1002" i="7"/>
  <c r="W1001" i="7"/>
  <c r="P1002" i="7"/>
  <c r="Q1001" i="7"/>
  <c r="S1001" i="7"/>
  <c r="R1002" i="7"/>
  <c r="T1002" i="7"/>
  <c r="U1001" i="7"/>
  <c r="U1002" i="7" l="1"/>
  <c r="T1003" i="7"/>
  <c r="J1003" i="7"/>
  <c r="K1002" i="7"/>
  <c r="S1002" i="7"/>
  <c r="R1003" i="7"/>
  <c r="P1003" i="7"/>
  <c r="Q1002" i="7"/>
  <c r="B1003" i="7"/>
  <c r="C1002" i="7"/>
  <c r="G1002" i="7"/>
  <c r="F1003" i="7"/>
  <c r="E1002" i="7"/>
  <c r="D1003" i="7"/>
  <c r="W1002" i="7"/>
  <c r="V1003" i="7"/>
  <c r="X1003" i="7"/>
  <c r="Y1002" i="7"/>
  <c r="M1002" i="7"/>
  <c r="L1003" i="7"/>
  <c r="N1003" i="7"/>
  <c r="O1002" i="7"/>
  <c r="I1002" i="7"/>
  <c r="H1003" i="7"/>
  <c r="I1003" i="7" l="1"/>
  <c r="H1004" i="7"/>
  <c r="B1004" i="7"/>
  <c r="C1003" i="7"/>
  <c r="F1004" i="7"/>
  <c r="G1003" i="7"/>
  <c r="N1004" i="7"/>
  <c r="O1003" i="7"/>
  <c r="M1003" i="7"/>
  <c r="L1004" i="7"/>
  <c r="P1004" i="7"/>
  <c r="Q1003" i="7"/>
  <c r="R1004" i="7"/>
  <c r="S1003" i="7"/>
  <c r="Y1003" i="7"/>
  <c r="X1004" i="7"/>
  <c r="W1003" i="7"/>
  <c r="V1004" i="7"/>
  <c r="K1003" i="7"/>
  <c r="J1004" i="7"/>
  <c r="D1004" i="7"/>
  <c r="E1003" i="7"/>
  <c r="T1004" i="7"/>
  <c r="U1003" i="7"/>
  <c r="Q1004" i="7" l="1"/>
  <c r="P1005" i="7"/>
  <c r="U1004" i="7"/>
  <c r="T1005" i="7"/>
  <c r="M1004" i="7"/>
  <c r="L1005" i="7"/>
  <c r="D1005" i="7"/>
  <c r="E1004" i="7"/>
  <c r="J1005" i="7"/>
  <c r="K1004" i="7"/>
  <c r="O1004" i="7"/>
  <c r="N1005" i="7"/>
  <c r="V1005" i="7"/>
  <c r="W1004" i="7"/>
  <c r="F1005" i="7"/>
  <c r="G1004" i="7"/>
  <c r="X1005" i="7"/>
  <c r="Y1004" i="7"/>
  <c r="C1004" i="7"/>
  <c r="B1005" i="7"/>
  <c r="H1005" i="7"/>
  <c r="I1004" i="7"/>
  <c r="S1004" i="7"/>
  <c r="R1005" i="7"/>
  <c r="N1006" i="7" l="1"/>
  <c r="O1005" i="7"/>
  <c r="I1005" i="7"/>
  <c r="H1006" i="7"/>
  <c r="R1006" i="7"/>
  <c r="S1005" i="7"/>
  <c r="J1006" i="7"/>
  <c r="K1005" i="7"/>
  <c r="C1005" i="7"/>
  <c r="B1006" i="7"/>
  <c r="D1006" i="7"/>
  <c r="E1005" i="7"/>
  <c r="L1006" i="7"/>
  <c r="M1005" i="7"/>
  <c r="X1006" i="7"/>
  <c r="Y1005" i="7"/>
  <c r="U1005" i="7"/>
  <c r="T1006" i="7"/>
  <c r="G1005" i="7"/>
  <c r="F1006" i="7"/>
  <c r="Q1005" i="7"/>
  <c r="P1006" i="7"/>
  <c r="W1005" i="7"/>
  <c r="V1006" i="7"/>
  <c r="B1007" i="7" l="1"/>
  <c r="C1006" i="7"/>
  <c r="F1007" i="7"/>
  <c r="G1006" i="7"/>
  <c r="J1007" i="7"/>
  <c r="K1006" i="7"/>
  <c r="R1007" i="7"/>
  <c r="S1006" i="7"/>
  <c r="X1007" i="7"/>
  <c r="Y1006" i="7"/>
  <c r="Q1006" i="7"/>
  <c r="P1007" i="7"/>
  <c r="H1007" i="7"/>
  <c r="I1006" i="7"/>
  <c r="V1007" i="7"/>
  <c r="W1006" i="7"/>
  <c r="E1006" i="7"/>
  <c r="D1007" i="7"/>
  <c r="T1007" i="7"/>
  <c r="U1006" i="7"/>
  <c r="M1006" i="7"/>
  <c r="L1007" i="7"/>
  <c r="O1006" i="7"/>
  <c r="N1007" i="7"/>
  <c r="L1008" i="7" l="1"/>
  <c r="M1007" i="7"/>
  <c r="P1008" i="7"/>
  <c r="Q1007" i="7"/>
  <c r="N1008" i="7"/>
  <c r="O1007" i="7"/>
  <c r="Y1007" i="7"/>
  <c r="X1008" i="7"/>
  <c r="T1008" i="7"/>
  <c r="U1007" i="7"/>
  <c r="S1007" i="7"/>
  <c r="R1008" i="7"/>
  <c r="E1007" i="7"/>
  <c r="D1008" i="7"/>
  <c r="J1008" i="7"/>
  <c r="K1007" i="7"/>
  <c r="V1008" i="7"/>
  <c r="W1007" i="7"/>
  <c r="F1008" i="7"/>
  <c r="G1007" i="7"/>
  <c r="I1007" i="7"/>
  <c r="H1008" i="7"/>
  <c r="C1007" i="7"/>
  <c r="B1008" i="7"/>
  <c r="B1009" i="7" l="1"/>
  <c r="C1008" i="7"/>
  <c r="O1008" i="7"/>
  <c r="N1009" i="7"/>
  <c r="Q1008" i="7"/>
  <c r="P1009" i="7"/>
  <c r="H1009" i="7"/>
  <c r="I1008" i="7"/>
  <c r="X1009" i="7"/>
  <c r="Y1008" i="7"/>
  <c r="D1009" i="7"/>
  <c r="E1008" i="7"/>
  <c r="S1008" i="7"/>
  <c r="R1009" i="7"/>
  <c r="T1009" i="7"/>
  <c r="U1008" i="7"/>
  <c r="G1008" i="7"/>
  <c r="F1009" i="7"/>
  <c r="V1009" i="7"/>
  <c r="W1008" i="7"/>
  <c r="J1009" i="7"/>
  <c r="K1008" i="7"/>
  <c r="L1009" i="7"/>
  <c r="M1008" i="7"/>
  <c r="E1009" i="7" l="1"/>
  <c r="D1010" i="7"/>
  <c r="M1009" i="7"/>
  <c r="L1010" i="7"/>
  <c r="J1010" i="7"/>
  <c r="K1009" i="7"/>
  <c r="X1010" i="7"/>
  <c r="Y1009" i="7"/>
  <c r="V1010" i="7"/>
  <c r="W1009" i="7"/>
  <c r="H1010" i="7"/>
  <c r="I1009" i="7"/>
  <c r="G1009" i="7"/>
  <c r="F1010" i="7"/>
  <c r="P1010" i="7"/>
  <c r="Q1009" i="7"/>
  <c r="N1010" i="7"/>
  <c r="O1009" i="7"/>
  <c r="T1010" i="7"/>
  <c r="U1009" i="7"/>
  <c r="R1010" i="7"/>
  <c r="S1009" i="7"/>
  <c r="B1010" i="7"/>
  <c r="C1009" i="7"/>
  <c r="I1010" i="7" l="1"/>
  <c r="H1011" i="7"/>
  <c r="S1010" i="7"/>
  <c r="R1011" i="7"/>
  <c r="C1010" i="7"/>
  <c r="B1011" i="7"/>
  <c r="X1011" i="7"/>
  <c r="Y1010" i="7"/>
  <c r="J1011" i="7"/>
  <c r="K1010" i="7"/>
  <c r="N1011" i="7"/>
  <c r="O1010" i="7"/>
  <c r="Q1010" i="7"/>
  <c r="P1011" i="7"/>
  <c r="F1011" i="7"/>
  <c r="G1010" i="7"/>
  <c r="D1011" i="7"/>
  <c r="E1010" i="7"/>
  <c r="W1010" i="7"/>
  <c r="V1011" i="7"/>
  <c r="U1010" i="7"/>
  <c r="T1011" i="7"/>
  <c r="L1011" i="7"/>
  <c r="M1010" i="7"/>
  <c r="O1011" i="7" l="1"/>
  <c r="N1012" i="7"/>
  <c r="W1011" i="7"/>
  <c r="V1012" i="7"/>
  <c r="X1012" i="7"/>
  <c r="Y1011" i="7"/>
  <c r="D1012" i="7"/>
  <c r="E1011" i="7"/>
  <c r="L1012" i="7"/>
  <c r="M1011" i="7"/>
  <c r="U1011" i="7"/>
  <c r="T1012" i="7"/>
  <c r="K1011" i="7"/>
  <c r="J1012" i="7"/>
  <c r="B1012" i="7"/>
  <c r="C1011" i="7"/>
  <c r="R1012" i="7"/>
  <c r="S1011" i="7"/>
  <c r="F1012" i="7"/>
  <c r="G1011" i="7"/>
  <c r="P1012" i="7"/>
  <c r="Q1011" i="7"/>
  <c r="I1011" i="7"/>
  <c r="H1012" i="7"/>
  <c r="L1013" i="7" l="1"/>
  <c r="M1012" i="7"/>
  <c r="E1012" i="7"/>
  <c r="D1013" i="7"/>
  <c r="R1013" i="7"/>
  <c r="S1012" i="7"/>
  <c r="U1012" i="7"/>
  <c r="T1013" i="7"/>
  <c r="P1013" i="7"/>
  <c r="Q1012" i="7"/>
  <c r="W1012" i="7"/>
  <c r="V1013" i="7"/>
  <c r="C1012" i="7"/>
  <c r="B1013" i="7"/>
  <c r="N1013" i="7"/>
  <c r="O1012" i="7"/>
  <c r="I1012" i="7"/>
  <c r="H1013" i="7"/>
  <c r="G1012" i="7"/>
  <c r="F1013" i="7"/>
  <c r="Y1012" i="7"/>
  <c r="X1013" i="7"/>
  <c r="K1012" i="7"/>
  <c r="J1013" i="7"/>
  <c r="Y1013" i="7" l="1"/>
  <c r="X1014" i="7"/>
  <c r="F1014" i="7"/>
  <c r="G1013" i="7"/>
  <c r="K1013" i="7"/>
  <c r="J1014" i="7"/>
  <c r="P1014" i="7"/>
  <c r="Q1013" i="7"/>
  <c r="H1014" i="7"/>
  <c r="I1013" i="7"/>
  <c r="R1014" i="7"/>
  <c r="S1013" i="7"/>
  <c r="N1014" i="7"/>
  <c r="O1013" i="7"/>
  <c r="B1014" i="7"/>
  <c r="C1013" i="7"/>
  <c r="W1013" i="7"/>
  <c r="V1014" i="7"/>
  <c r="T1014" i="7"/>
  <c r="U1013" i="7"/>
  <c r="D1014" i="7"/>
  <c r="E1013" i="7"/>
  <c r="M1013" i="7"/>
  <c r="L1014" i="7"/>
  <c r="E1014" i="7" l="1"/>
  <c r="D1015" i="7"/>
  <c r="M1014" i="7"/>
  <c r="L1015" i="7"/>
  <c r="R1015" i="7"/>
  <c r="S1014" i="7"/>
  <c r="H1015" i="7"/>
  <c r="I1014" i="7"/>
  <c r="T1015" i="7"/>
  <c r="U1014" i="7"/>
  <c r="P1015" i="7"/>
  <c r="Q1014" i="7"/>
  <c r="W1014" i="7"/>
  <c r="V1015" i="7"/>
  <c r="K1014" i="7"/>
  <c r="J1015" i="7"/>
  <c r="B1015" i="7"/>
  <c r="C1014" i="7"/>
  <c r="F1015" i="7"/>
  <c r="G1014" i="7"/>
  <c r="Y1014" i="7"/>
  <c r="X1015" i="7"/>
  <c r="N1015" i="7"/>
  <c r="O1014" i="7"/>
  <c r="P1016" i="7" l="1"/>
  <c r="Q1015" i="7"/>
  <c r="L1016" i="7"/>
  <c r="M1015" i="7"/>
  <c r="Y1015" i="7"/>
  <c r="X1016" i="7"/>
  <c r="T1016" i="7"/>
  <c r="U1015" i="7"/>
  <c r="H1016" i="7"/>
  <c r="I1015" i="7"/>
  <c r="S1015" i="7"/>
  <c r="R1016" i="7"/>
  <c r="D1016" i="7"/>
  <c r="E1015" i="7"/>
  <c r="N1016" i="7"/>
  <c r="O1015" i="7"/>
  <c r="F1016" i="7"/>
  <c r="G1015" i="7"/>
  <c r="B1016" i="7"/>
  <c r="C1015" i="7"/>
  <c r="J1016" i="7"/>
  <c r="K1015" i="7"/>
  <c r="V1016" i="7"/>
  <c r="W1015" i="7"/>
  <c r="V1017" i="7" l="1"/>
  <c r="W1016" i="7"/>
  <c r="X1017" i="7"/>
  <c r="Y1016" i="7"/>
  <c r="I1016" i="7"/>
  <c r="H1017" i="7"/>
  <c r="C1016" i="7"/>
  <c r="B1017" i="7"/>
  <c r="M1016" i="7"/>
  <c r="L1017" i="7"/>
  <c r="R1017" i="7"/>
  <c r="S1016" i="7"/>
  <c r="K1016" i="7"/>
  <c r="J1017" i="7"/>
  <c r="N1017" i="7"/>
  <c r="O1016" i="7"/>
  <c r="T1017" i="7"/>
  <c r="U1016" i="7"/>
  <c r="G1016" i="7"/>
  <c r="F1017" i="7"/>
  <c r="D1017" i="7"/>
  <c r="E1016" i="7"/>
  <c r="Q1016" i="7"/>
  <c r="P1017" i="7"/>
  <c r="R1018" i="7" l="1"/>
  <c r="S1017" i="7"/>
  <c r="L1018" i="7"/>
  <c r="M1017" i="7"/>
  <c r="G1017" i="7"/>
  <c r="F1018" i="7"/>
  <c r="T1018" i="7"/>
  <c r="U1017" i="7"/>
  <c r="Q1017" i="7"/>
  <c r="P1018" i="7"/>
  <c r="D1018" i="7"/>
  <c r="E1017" i="7"/>
  <c r="C1017" i="7"/>
  <c r="B1018" i="7"/>
  <c r="H1018" i="7"/>
  <c r="I1017" i="7"/>
  <c r="N1018" i="7"/>
  <c r="O1017" i="7"/>
  <c r="X1018" i="7"/>
  <c r="Y1017" i="7"/>
  <c r="J1018" i="7"/>
  <c r="K1017" i="7"/>
  <c r="W1017" i="7"/>
  <c r="V1018" i="7"/>
  <c r="V1019" i="7" l="1"/>
  <c r="W1018" i="7"/>
  <c r="L1019" i="7"/>
  <c r="M1018" i="7"/>
  <c r="E1018" i="7"/>
  <c r="D1019" i="7"/>
  <c r="J1019" i="7"/>
  <c r="K1018" i="7"/>
  <c r="U1018" i="7"/>
  <c r="T1019" i="7"/>
  <c r="F1019" i="7"/>
  <c r="G1018" i="7"/>
  <c r="H1019" i="7"/>
  <c r="I1018" i="7"/>
  <c r="Q1018" i="7"/>
  <c r="P1019" i="7"/>
  <c r="X1019" i="7"/>
  <c r="Y1018" i="7"/>
  <c r="O1018" i="7"/>
  <c r="N1019" i="7"/>
  <c r="B1019" i="7"/>
  <c r="C1018" i="7"/>
  <c r="R1019" i="7"/>
  <c r="S1018" i="7"/>
  <c r="T1020" i="7" l="1"/>
  <c r="U1019" i="7"/>
  <c r="J1020" i="7"/>
  <c r="K1019" i="7"/>
  <c r="E1019" i="7"/>
  <c r="D1020" i="7"/>
  <c r="X1020" i="7"/>
  <c r="Y1019" i="7"/>
  <c r="S1019" i="7"/>
  <c r="R1020" i="7"/>
  <c r="N1020" i="7"/>
  <c r="O1019" i="7"/>
  <c r="M1019" i="7"/>
  <c r="L1020" i="7"/>
  <c r="C1019" i="7"/>
  <c r="B1020" i="7"/>
  <c r="P1020" i="7"/>
  <c r="Q1019" i="7"/>
  <c r="F1020" i="7"/>
  <c r="G1019" i="7"/>
  <c r="I1019" i="7"/>
  <c r="H1020" i="7"/>
  <c r="V1020" i="7"/>
  <c r="W1019" i="7"/>
  <c r="S1020" i="7" l="1"/>
  <c r="R1021" i="7"/>
  <c r="Q1020" i="7"/>
  <c r="P1021" i="7"/>
  <c r="K1020" i="7"/>
  <c r="J1021" i="7"/>
  <c r="V1021" i="7"/>
  <c r="W1020" i="7"/>
  <c r="H1021" i="7"/>
  <c r="I1020" i="7"/>
  <c r="X1021" i="7"/>
  <c r="Y1020" i="7"/>
  <c r="L1021" i="7"/>
  <c r="M1020" i="7"/>
  <c r="N1021" i="7"/>
  <c r="O1020" i="7"/>
  <c r="G1020" i="7"/>
  <c r="F1021" i="7"/>
  <c r="E1020" i="7"/>
  <c r="D1021" i="7"/>
  <c r="B1021" i="7"/>
  <c r="C1020" i="7"/>
  <c r="T1021" i="7"/>
  <c r="U1020" i="7"/>
  <c r="Y1021" i="7" l="1"/>
  <c r="X1022" i="7"/>
  <c r="C1021" i="7"/>
  <c r="B1022" i="7"/>
  <c r="W1021" i="7"/>
  <c r="V1022" i="7"/>
  <c r="T1022" i="7"/>
  <c r="U1021" i="7"/>
  <c r="H1022" i="7"/>
  <c r="I1021" i="7"/>
  <c r="E1021" i="7"/>
  <c r="D1022" i="7"/>
  <c r="G1021" i="7"/>
  <c r="F1022" i="7"/>
  <c r="J1022" i="7"/>
  <c r="K1021" i="7"/>
  <c r="P1022" i="7"/>
  <c r="Q1021" i="7"/>
  <c r="N1022" i="7"/>
  <c r="O1021" i="7"/>
  <c r="R1022" i="7"/>
  <c r="S1021" i="7"/>
  <c r="L1022" i="7"/>
  <c r="M1021" i="7"/>
  <c r="D1023" i="7" l="1"/>
  <c r="E1022" i="7"/>
  <c r="R1023" i="7"/>
  <c r="S1022" i="7"/>
  <c r="O1022" i="7"/>
  <c r="N1023" i="7"/>
  <c r="L1023" i="7"/>
  <c r="M1022" i="7"/>
  <c r="I1022" i="7"/>
  <c r="H1023" i="7"/>
  <c r="T1023" i="7"/>
  <c r="U1022" i="7"/>
  <c r="W1022" i="7"/>
  <c r="V1023" i="7"/>
  <c r="Q1022" i="7"/>
  <c r="P1023" i="7"/>
  <c r="B1023" i="7"/>
  <c r="C1022" i="7"/>
  <c r="K1022" i="7"/>
  <c r="J1023" i="7"/>
  <c r="F1023" i="7"/>
  <c r="G1022" i="7"/>
  <c r="Y1022" i="7"/>
  <c r="X1023" i="7"/>
  <c r="X1024" i="7" l="1"/>
  <c r="Y1023" i="7"/>
  <c r="T1024" i="7"/>
  <c r="U1023" i="7"/>
  <c r="H1024" i="7"/>
  <c r="I1023" i="7"/>
  <c r="F1024" i="7"/>
  <c r="G1023" i="7"/>
  <c r="J1024" i="7"/>
  <c r="K1023" i="7"/>
  <c r="M1023" i="7"/>
  <c r="L1024" i="7"/>
  <c r="O1023" i="7"/>
  <c r="N1024" i="7"/>
  <c r="B1024" i="7"/>
  <c r="C1023" i="7"/>
  <c r="P1024" i="7"/>
  <c r="Q1023" i="7"/>
  <c r="R1024" i="7"/>
  <c r="S1023" i="7"/>
  <c r="V1024" i="7"/>
  <c r="W1023" i="7"/>
  <c r="D1024" i="7"/>
  <c r="E1023" i="7"/>
  <c r="J1025" i="7" l="1"/>
  <c r="K1024" i="7"/>
  <c r="F1025" i="7"/>
  <c r="G1024" i="7"/>
  <c r="I1024" i="7"/>
  <c r="H1025" i="7"/>
  <c r="T1025" i="7"/>
  <c r="U1024" i="7"/>
  <c r="D1025" i="7"/>
  <c r="E1024" i="7"/>
  <c r="W1024" i="7"/>
  <c r="V1025" i="7"/>
  <c r="P1025" i="7"/>
  <c r="Q1024" i="7"/>
  <c r="O1024" i="7"/>
  <c r="N1025" i="7"/>
  <c r="L1025" i="7"/>
  <c r="M1024" i="7"/>
  <c r="S1024" i="7"/>
  <c r="R1025" i="7"/>
  <c r="C1024" i="7"/>
  <c r="B1025" i="7"/>
  <c r="X1025" i="7"/>
  <c r="Y1024" i="7"/>
  <c r="W1025" i="7" l="1"/>
  <c r="V1026" i="7"/>
  <c r="L1026" i="7"/>
  <c r="M1025" i="7"/>
  <c r="Y1025" i="7"/>
  <c r="X1026" i="7"/>
  <c r="D1026" i="7"/>
  <c r="E1025" i="7"/>
  <c r="I1025" i="7"/>
  <c r="H1026" i="7"/>
  <c r="N1026" i="7"/>
  <c r="O1025" i="7"/>
  <c r="F1026" i="7"/>
  <c r="G1025" i="7"/>
  <c r="C1025" i="7"/>
  <c r="B1026" i="7"/>
  <c r="R1026" i="7"/>
  <c r="S1025" i="7"/>
  <c r="T1026" i="7"/>
  <c r="U1025" i="7"/>
  <c r="P1026" i="7"/>
  <c r="Q1025" i="7"/>
  <c r="J1026" i="7"/>
  <c r="K1025" i="7"/>
  <c r="N1027" i="7" l="1"/>
  <c r="O1026" i="7"/>
  <c r="K1026" i="7"/>
  <c r="J1027" i="7"/>
  <c r="I1026" i="7"/>
  <c r="H1027" i="7"/>
  <c r="Q1026" i="7"/>
  <c r="P1027" i="7"/>
  <c r="U1026" i="7"/>
  <c r="T1027" i="7"/>
  <c r="D1027" i="7"/>
  <c r="E1026" i="7"/>
  <c r="Y1026" i="7"/>
  <c r="X1027" i="7"/>
  <c r="R1027" i="7"/>
  <c r="S1026" i="7"/>
  <c r="B1027" i="7"/>
  <c r="C1026" i="7"/>
  <c r="L1027" i="7"/>
  <c r="M1026" i="7"/>
  <c r="W1026" i="7"/>
  <c r="V1027" i="7"/>
  <c r="F1027" i="7"/>
  <c r="G1026" i="7"/>
  <c r="D1028" i="7" l="1"/>
  <c r="E1027" i="7"/>
  <c r="U1027" i="7"/>
  <c r="T1028" i="7"/>
  <c r="Q1027" i="7"/>
  <c r="P1028" i="7"/>
  <c r="B1028" i="7"/>
  <c r="C1027" i="7"/>
  <c r="V1028" i="7"/>
  <c r="W1027" i="7"/>
  <c r="H1028" i="7"/>
  <c r="I1027" i="7"/>
  <c r="S1027" i="7"/>
  <c r="R1028" i="7"/>
  <c r="X1028" i="7"/>
  <c r="Y1027" i="7"/>
  <c r="F1028" i="7"/>
  <c r="G1027" i="7"/>
  <c r="L1028" i="7"/>
  <c r="M1027" i="7"/>
  <c r="J1028" i="7"/>
  <c r="K1027" i="7"/>
  <c r="N1028" i="7"/>
  <c r="O1027" i="7"/>
  <c r="H1029" i="7" l="1"/>
  <c r="I1028" i="7"/>
  <c r="J1029" i="7"/>
  <c r="K1028" i="7"/>
  <c r="L1029" i="7"/>
  <c r="M1028" i="7"/>
  <c r="N1029" i="7"/>
  <c r="O1028" i="7"/>
  <c r="V1029" i="7"/>
  <c r="W1028" i="7"/>
  <c r="B1029" i="7"/>
  <c r="C1028" i="7"/>
  <c r="P1029" i="7"/>
  <c r="Q1028" i="7"/>
  <c r="G1028" i="7"/>
  <c r="F1029" i="7"/>
  <c r="U1028" i="7"/>
  <c r="T1029" i="7"/>
  <c r="X1029" i="7"/>
  <c r="Y1028" i="7"/>
  <c r="S1028" i="7"/>
  <c r="R1029" i="7"/>
  <c r="D1029" i="7"/>
  <c r="E1028" i="7"/>
  <c r="B1030" i="7" l="1"/>
  <c r="C1029" i="7"/>
  <c r="X1030" i="7"/>
  <c r="Y1029" i="7"/>
  <c r="D1030" i="7"/>
  <c r="E1029" i="7"/>
  <c r="V1030" i="7"/>
  <c r="W1029" i="7"/>
  <c r="L1030" i="7"/>
  <c r="M1029" i="7"/>
  <c r="R1030" i="7"/>
  <c r="S1029" i="7"/>
  <c r="O1029" i="7"/>
  <c r="N1030" i="7"/>
  <c r="T1030" i="7"/>
  <c r="U1029" i="7"/>
  <c r="F1030" i="7"/>
  <c r="G1029" i="7"/>
  <c r="J1030" i="7"/>
  <c r="K1029" i="7"/>
  <c r="Q1029" i="7"/>
  <c r="P1030" i="7"/>
  <c r="H1030" i="7"/>
  <c r="I1029" i="7"/>
  <c r="H1031" i="7" l="1"/>
  <c r="I1030" i="7"/>
  <c r="Q1030" i="7"/>
  <c r="P1031" i="7"/>
  <c r="J1031" i="7"/>
  <c r="K1030" i="7"/>
  <c r="L1031" i="7"/>
  <c r="M1030" i="7"/>
  <c r="D1031" i="7"/>
  <c r="E1030" i="7"/>
  <c r="T1031" i="7"/>
  <c r="U1030" i="7"/>
  <c r="S1030" i="7"/>
  <c r="R1031" i="7"/>
  <c r="V1031" i="7"/>
  <c r="W1030" i="7"/>
  <c r="G1030" i="7"/>
  <c r="F1031" i="7"/>
  <c r="Y1030" i="7"/>
  <c r="X1031" i="7"/>
  <c r="O1030" i="7"/>
  <c r="N1031" i="7"/>
  <c r="C1030" i="7"/>
  <c r="B1031" i="7"/>
  <c r="B1032" i="7" l="1"/>
  <c r="C1031" i="7"/>
  <c r="O1031" i="7"/>
  <c r="N1032" i="7"/>
  <c r="X1032" i="7"/>
  <c r="Y1031" i="7"/>
  <c r="J1032" i="7"/>
  <c r="K1031" i="7"/>
  <c r="T1032" i="7"/>
  <c r="U1031" i="7"/>
  <c r="D1032" i="7"/>
  <c r="E1031" i="7"/>
  <c r="F1032" i="7"/>
  <c r="G1031" i="7"/>
  <c r="V1032" i="7"/>
  <c r="W1031" i="7"/>
  <c r="L1032" i="7"/>
  <c r="M1031" i="7"/>
  <c r="P1032" i="7"/>
  <c r="Q1031" i="7"/>
  <c r="R1032" i="7"/>
  <c r="S1031" i="7"/>
  <c r="H1032" i="7"/>
  <c r="I1031" i="7"/>
  <c r="R1033" i="7" l="1"/>
  <c r="S1032" i="7"/>
  <c r="H1033" i="7"/>
  <c r="I1032" i="7"/>
  <c r="T1033" i="7"/>
  <c r="U1032" i="7"/>
  <c r="Q1032" i="7"/>
  <c r="P1033" i="7"/>
  <c r="E1032" i="7"/>
  <c r="D1033" i="7"/>
  <c r="J1033" i="7"/>
  <c r="K1032" i="7"/>
  <c r="M1032" i="7"/>
  <c r="L1033" i="7"/>
  <c r="X1033" i="7"/>
  <c r="Y1032" i="7"/>
  <c r="O1032" i="7"/>
  <c r="N1033" i="7"/>
  <c r="W1032" i="7"/>
  <c r="V1033" i="7"/>
  <c r="F1033" i="7"/>
  <c r="G1032" i="7"/>
  <c r="B1033" i="7"/>
  <c r="C1032" i="7"/>
  <c r="C1033" i="7" l="1"/>
  <c r="B1034" i="7"/>
  <c r="J1034" i="7"/>
  <c r="K1033" i="7"/>
  <c r="D1034" i="7"/>
  <c r="E1033" i="7"/>
  <c r="F1034" i="7"/>
  <c r="G1033" i="7"/>
  <c r="W1033" i="7"/>
  <c r="V1034" i="7"/>
  <c r="Q1033" i="7"/>
  <c r="P1034" i="7"/>
  <c r="N1034" i="7"/>
  <c r="O1033" i="7"/>
  <c r="T1034" i="7"/>
  <c r="U1033" i="7"/>
  <c r="Y1033" i="7"/>
  <c r="X1034" i="7"/>
  <c r="H1034" i="7"/>
  <c r="I1033" i="7"/>
  <c r="M1033" i="7"/>
  <c r="L1034" i="7"/>
  <c r="R1034" i="7"/>
  <c r="S1033" i="7"/>
  <c r="P1035" i="7" l="1"/>
  <c r="Q1034" i="7"/>
  <c r="R1035" i="7"/>
  <c r="S1034" i="7"/>
  <c r="V1035" i="7"/>
  <c r="W1034" i="7"/>
  <c r="M1034" i="7"/>
  <c r="L1035" i="7"/>
  <c r="H1035" i="7"/>
  <c r="I1034" i="7"/>
  <c r="F1035" i="7"/>
  <c r="G1034" i="7"/>
  <c r="X1035" i="7"/>
  <c r="Y1034" i="7"/>
  <c r="D1035" i="7"/>
  <c r="E1034" i="7"/>
  <c r="U1034" i="7"/>
  <c r="T1035" i="7"/>
  <c r="K1034" i="7"/>
  <c r="J1035" i="7"/>
  <c r="C1034" i="7"/>
  <c r="B1035" i="7"/>
  <c r="O1034" i="7"/>
  <c r="N1035" i="7"/>
  <c r="N1036" i="7" l="1"/>
  <c r="O1035" i="7"/>
  <c r="F1036" i="7"/>
  <c r="G1035" i="7"/>
  <c r="L1036" i="7"/>
  <c r="M1035" i="7"/>
  <c r="W1035" i="7"/>
  <c r="V1036" i="7"/>
  <c r="B1036" i="7"/>
  <c r="C1035" i="7"/>
  <c r="H1036" i="7"/>
  <c r="I1035" i="7"/>
  <c r="K1035" i="7"/>
  <c r="J1036" i="7"/>
  <c r="U1035" i="7"/>
  <c r="T1036" i="7"/>
  <c r="D1036" i="7"/>
  <c r="E1035" i="7"/>
  <c r="R1036" i="7"/>
  <c r="S1035" i="7"/>
  <c r="X1036" i="7"/>
  <c r="Y1035" i="7"/>
  <c r="P1036" i="7"/>
  <c r="Q1035" i="7"/>
  <c r="X1037" i="7" l="1"/>
  <c r="Y1036" i="7"/>
  <c r="H1037" i="7"/>
  <c r="I1036" i="7"/>
  <c r="V1037" i="7"/>
  <c r="W1036" i="7"/>
  <c r="P1037" i="7"/>
  <c r="Q1036" i="7"/>
  <c r="B1037" i="7"/>
  <c r="C1036" i="7"/>
  <c r="S1036" i="7"/>
  <c r="R1037" i="7"/>
  <c r="D1037" i="7"/>
  <c r="E1036" i="7"/>
  <c r="M1036" i="7"/>
  <c r="L1037" i="7"/>
  <c r="T1037" i="7"/>
  <c r="U1036" i="7"/>
  <c r="F1037" i="7"/>
  <c r="G1036" i="7"/>
  <c r="J1037" i="7"/>
  <c r="K1036" i="7"/>
  <c r="O1036" i="7"/>
  <c r="N1037" i="7"/>
  <c r="N1038" i="7" l="1"/>
  <c r="O1037" i="7"/>
  <c r="J1038" i="7"/>
  <c r="K1037" i="7"/>
  <c r="P1038" i="7"/>
  <c r="Q1037" i="7"/>
  <c r="R1038" i="7"/>
  <c r="S1037" i="7"/>
  <c r="B1038" i="7"/>
  <c r="C1037" i="7"/>
  <c r="G1037" i="7"/>
  <c r="F1038" i="7"/>
  <c r="U1037" i="7"/>
  <c r="T1038" i="7"/>
  <c r="W1037" i="7"/>
  <c r="V1038" i="7"/>
  <c r="L1038" i="7"/>
  <c r="M1037" i="7"/>
  <c r="I1037" i="7"/>
  <c r="H1038" i="7"/>
  <c r="D1038" i="7"/>
  <c r="E1037" i="7"/>
  <c r="Y1037" i="7"/>
  <c r="X1038" i="7"/>
  <c r="Y1038" i="7" l="1"/>
  <c r="X1039" i="7"/>
  <c r="B1039" i="7"/>
  <c r="C1038" i="7"/>
  <c r="R1039" i="7"/>
  <c r="S1038" i="7"/>
  <c r="W1038" i="7"/>
  <c r="V1039" i="7"/>
  <c r="F1039" i="7"/>
  <c r="G1038" i="7"/>
  <c r="D1039" i="7"/>
  <c r="E1038" i="7"/>
  <c r="I1038" i="7"/>
  <c r="H1039" i="7"/>
  <c r="M1038" i="7"/>
  <c r="L1039" i="7"/>
  <c r="Q1038" i="7"/>
  <c r="P1039" i="7"/>
  <c r="K1038" i="7"/>
  <c r="J1039" i="7"/>
  <c r="T1039" i="7"/>
  <c r="U1038" i="7"/>
  <c r="N1039" i="7"/>
  <c r="O1038" i="7"/>
  <c r="E1039" i="7" l="1"/>
  <c r="D1040" i="7"/>
  <c r="V1040" i="7"/>
  <c r="W1039" i="7"/>
  <c r="Q1039" i="7"/>
  <c r="P1040" i="7"/>
  <c r="S1039" i="7"/>
  <c r="R1040" i="7"/>
  <c r="B1040" i="7"/>
  <c r="C1039" i="7"/>
  <c r="N1040" i="7"/>
  <c r="O1039" i="7"/>
  <c r="U1039" i="7"/>
  <c r="T1040" i="7"/>
  <c r="J1040" i="7"/>
  <c r="K1039" i="7"/>
  <c r="X1040" i="7"/>
  <c r="Y1039" i="7"/>
  <c r="F1040" i="7"/>
  <c r="G1039" i="7"/>
  <c r="L1040" i="7"/>
  <c r="M1039" i="7"/>
  <c r="H1040" i="7"/>
  <c r="I1039" i="7"/>
  <c r="N1041" i="7" l="1"/>
  <c r="O1040" i="7"/>
  <c r="B1041" i="7"/>
  <c r="C1040" i="7"/>
  <c r="I1040" i="7"/>
  <c r="H1041" i="7"/>
  <c r="S1040" i="7"/>
  <c r="R1041" i="7"/>
  <c r="P1041" i="7"/>
  <c r="Q1040" i="7"/>
  <c r="J1041" i="7"/>
  <c r="K1040" i="7"/>
  <c r="E1040" i="7"/>
  <c r="D1041" i="7"/>
  <c r="L1041" i="7"/>
  <c r="M1040" i="7"/>
  <c r="G1040" i="7"/>
  <c r="F1041" i="7"/>
  <c r="X1041" i="7"/>
  <c r="Y1040" i="7"/>
  <c r="W1040" i="7"/>
  <c r="V1041" i="7"/>
  <c r="U1040" i="7"/>
  <c r="T1041" i="7"/>
  <c r="T1042" i="7" l="1"/>
  <c r="U1041" i="7"/>
  <c r="X1042" i="7"/>
  <c r="Y1041" i="7"/>
  <c r="I1041" i="7"/>
  <c r="H1042" i="7"/>
  <c r="B1042" i="7"/>
  <c r="C1041" i="7"/>
  <c r="J1042" i="7"/>
  <c r="K1041" i="7"/>
  <c r="Q1041" i="7"/>
  <c r="P1042" i="7"/>
  <c r="R1042" i="7"/>
  <c r="S1041" i="7"/>
  <c r="F1042" i="7"/>
  <c r="G1041" i="7"/>
  <c r="D1042" i="7"/>
  <c r="E1041" i="7"/>
  <c r="V1042" i="7"/>
  <c r="W1041" i="7"/>
  <c r="L1042" i="7"/>
  <c r="M1041" i="7"/>
  <c r="O1041" i="7"/>
  <c r="N1042" i="7"/>
  <c r="N1043" i="7" l="1"/>
  <c r="O1042" i="7"/>
  <c r="L1043" i="7"/>
  <c r="M1042" i="7"/>
  <c r="Q1042" i="7"/>
  <c r="P1043" i="7"/>
  <c r="J1043" i="7"/>
  <c r="K1042" i="7"/>
  <c r="V1043" i="7"/>
  <c r="W1042" i="7"/>
  <c r="C1042" i="7"/>
  <c r="B1043" i="7"/>
  <c r="H1043" i="7"/>
  <c r="I1042" i="7"/>
  <c r="E1042" i="7"/>
  <c r="D1043" i="7"/>
  <c r="G1042" i="7"/>
  <c r="F1043" i="7"/>
  <c r="Y1042" i="7"/>
  <c r="X1043" i="7"/>
  <c r="S1042" i="7"/>
  <c r="R1043" i="7"/>
  <c r="U1042" i="7"/>
  <c r="T1043" i="7"/>
  <c r="T1044" i="7" l="1"/>
  <c r="U1043" i="7"/>
  <c r="V1044" i="7"/>
  <c r="W1043" i="7"/>
  <c r="B1044" i="7"/>
  <c r="C1043" i="7"/>
  <c r="R1044" i="7"/>
  <c r="S1043" i="7"/>
  <c r="Y1043" i="7"/>
  <c r="X1044" i="7"/>
  <c r="J1044" i="7"/>
  <c r="K1043" i="7"/>
  <c r="F1044" i="7"/>
  <c r="G1043" i="7"/>
  <c r="P1044" i="7"/>
  <c r="Q1043" i="7"/>
  <c r="D1044" i="7"/>
  <c r="E1043" i="7"/>
  <c r="M1043" i="7"/>
  <c r="L1044" i="7"/>
  <c r="H1044" i="7"/>
  <c r="I1043" i="7"/>
  <c r="O1043" i="7"/>
  <c r="N1044" i="7"/>
  <c r="N1045" i="7" l="1"/>
  <c r="O1044" i="7"/>
  <c r="X1045" i="7"/>
  <c r="Y1044" i="7"/>
  <c r="J1045" i="7"/>
  <c r="K1044" i="7"/>
  <c r="H1045" i="7"/>
  <c r="I1044" i="7"/>
  <c r="L1045" i="7"/>
  <c r="M1044" i="7"/>
  <c r="S1044" i="7"/>
  <c r="R1045" i="7"/>
  <c r="E1044" i="7"/>
  <c r="D1045" i="7"/>
  <c r="C1044" i="7"/>
  <c r="B1045" i="7"/>
  <c r="Q1044" i="7"/>
  <c r="P1045" i="7"/>
  <c r="W1044" i="7"/>
  <c r="V1045" i="7"/>
  <c r="F1045" i="7"/>
  <c r="G1044" i="7"/>
  <c r="T1045" i="7"/>
  <c r="U1044" i="7"/>
  <c r="T1046" i="7" l="1"/>
  <c r="U1045" i="7"/>
  <c r="R1046" i="7"/>
  <c r="S1045" i="7"/>
  <c r="F1046" i="7"/>
  <c r="G1045" i="7"/>
  <c r="M1045" i="7"/>
  <c r="L1046" i="7"/>
  <c r="V1046" i="7"/>
  <c r="W1045" i="7"/>
  <c r="H1046" i="7"/>
  <c r="I1045" i="7"/>
  <c r="P1046" i="7"/>
  <c r="Q1045" i="7"/>
  <c r="K1045" i="7"/>
  <c r="J1046" i="7"/>
  <c r="B1046" i="7"/>
  <c r="C1045" i="7"/>
  <c r="Y1045" i="7"/>
  <c r="X1046" i="7"/>
  <c r="E1045" i="7"/>
  <c r="D1046" i="7"/>
  <c r="N1046" i="7"/>
  <c r="O1045" i="7"/>
  <c r="D1047" i="7" l="1"/>
  <c r="E1046" i="7"/>
  <c r="O1046" i="7"/>
  <c r="N1047" i="7"/>
  <c r="X1047" i="7"/>
  <c r="Y1046" i="7"/>
  <c r="H1047" i="7"/>
  <c r="I1046" i="7"/>
  <c r="V1047" i="7"/>
  <c r="W1046" i="7"/>
  <c r="M1046" i="7"/>
  <c r="L1047" i="7"/>
  <c r="C1046" i="7"/>
  <c r="B1047" i="7"/>
  <c r="F1047" i="7"/>
  <c r="G1046" i="7"/>
  <c r="J1047" i="7"/>
  <c r="K1046" i="7"/>
  <c r="R1047" i="7"/>
  <c r="S1046" i="7"/>
  <c r="Q1046" i="7"/>
  <c r="P1047" i="7"/>
  <c r="U1046" i="7"/>
  <c r="T1047" i="7"/>
  <c r="U1047" i="7" l="1"/>
  <c r="T1048" i="7"/>
  <c r="L1048" i="7"/>
  <c r="M1047" i="7"/>
  <c r="P1048" i="7"/>
  <c r="Q1047" i="7"/>
  <c r="W1047" i="7"/>
  <c r="V1048" i="7"/>
  <c r="R1048" i="7"/>
  <c r="S1047" i="7"/>
  <c r="I1047" i="7"/>
  <c r="H1048" i="7"/>
  <c r="K1047" i="7"/>
  <c r="J1048" i="7"/>
  <c r="Y1047" i="7"/>
  <c r="X1048" i="7"/>
  <c r="N1048" i="7"/>
  <c r="O1047" i="7"/>
  <c r="F1048" i="7"/>
  <c r="G1047" i="7"/>
  <c r="B1048" i="7"/>
  <c r="C1047" i="7"/>
  <c r="D1048" i="7"/>
  <c r="E1047" i="7"/>
  <c r="B1049" i="7" l="1"/>
  <c r="C1048" i="7"/>
  <c r="H1049" i="7"/>
  <c r="I1048" i="7"/>
  <c r="D1049" i="7"/>
  <c r="E1048" i="7"/>
  <c r="S1048" i="7"/>
  <c r="R1049" i="7"/>
  <c r="V1049" i="7"/>
  <c r="W1048" i="7"/>
  <c r="F1049" i="7"/>
  <c r="G1048" i="7"/>
  <c r="O1048" i="7"/>
  <c r="N1049" i="7"/>
  <c r="P1049" i="7"/>
  <c r="Q1048" i="7"/>
  <c r="X1049" i="7"/>
  <c r="Y1048" i="7"/>
  <c r="M1048" i="7"/>
  <c r="L1049" i="7"/>
  <c r="J1049" i="7"/>
  <c r="K1048" i="7"/>
  <c r="T1049" i="7"/>
  <c r="U1048" i="7"/>
  <c r="U1049" i="7" l="1"/>
  <c r="T1050" i="7"/>
  <c r="J1050" i="7"/>
  <c r="K1049" i="7"/>
  <c r="G1049" i="7"/>
  <c r="F1050" i="7"/>
  <c r="W1049" i="7"/>
  <c r="V1050" i="7"/>
  <c r="L1050" i="7"/>
  <c r="M1049" i="7"/>
  <c r="R1050" i="7"/>
  <c r="S1049" i="7"/>
  <c r="Y1049" i="7"/>
  <c r="X1050" i="7"/>
  <c r="D1050" i="7"/>
  <c r="E1049" i="7"/>
  <c r="P1050" i="7"/>
  <c r="Q1049" i="7"/>
  <c r="I1049" i="7"/>
  <c r="H1050" i="7"/>
  <c r="N1050" i="7"/>
  <c r="O1049" i="7"/>
  <c r="B1050" i="7"/>
  <c r="C1049" i="7"/>
  <c r="M1050" i="7" l="1"/>
  <c r="L1051" i="7"/>
  <c r="B1051" i="7"/>
  <c r="C1050" i="7"/>
  <c r="R1051" i="7"/>
  <c r="S1050" i="7"/>
  <c r="N1051" i="7"/>
  <c r="O1050" i="7"/>
  <c r="I1050" i="7"/>
  <c r="H1051" i="7"/>
  <c r="W1050" i="7"/>
  <c r="V1051" i="7"/>
  <c r="F1051" i="7"/>
  <c r="G1050" i="7"/>
  <c r="Q1050" i="7"/>
  <c r="P1051" i="7"/>
  <c r="D1051" i="7"/>
  <c r="E1050" i="7"/>
  <c r="K1050" i="7"/>
  <c r="J1051" i="7"/>
  <c r="Y1050" i="7"/>
  <c r="X1051" i="7"/>
  <c r="T1051" i="7"/>
  <c r="U1050" i="7"/>
  <c r="U1051" i="7" l="1"/>
  <c r="T1052" i="7"/>
  <c r="S1051" i="7"/>
  <c r="R1052" i="7"/>
  <c r="H1052" i="7"/>
  <c r="I1051" i="7"/>
  <c r="J1052" i="7"/>
  <c r="K1051" i="7"/>
  <c r="Q1051" i="7"/>
  <c r="P1052" i="7"/>
  <c r="B1052" i="7"/>
  <c r="C1051" i="7"/>
  <c r="X1052" i="7"/>
  <c r="Y1051" i="7"/>
  <c r="E1051" i="7"/>
  <c r="D1052" i="7"/>
  <c r="L1052" i="7"/>
  <c r="M1051" i="7"/>
  <c r="V1052" i="7"/>
  <c r="W1051" i="7"/>
  <c r="N1052" i="7"/>
  <c r="O1051" i="7"/>
  <c r="F1052" i="7"/>
  <c r="G1051" i="7"/>
  <c r="B1053" i="7" l="1"/>
  <c r="C1052" i="7"/>
  <c r="N1053" i="7"/>
  <c r="O1052" i="7"/>
  <c r="W1052" i="7"/>
  <c r="V1053" i="7"/>
  <c r="E1052" i="7"/>
  <c r="D1053" i="7"/>
  <c r="G1052" i="7"/>
  <c r="F1053" i="7"/>
  <c r="J1053" i="7"/>
  <c r="K1052" i="7"/>
  <c r="I1052" i="7"/>
  <c r="H1053" i="7"/>
  <c r="U1052" i="7"/>
  <c r="T1053" i="7"/>
  <c r="P1053" i="7"/>
  <c r="Q1052" i="7"/>
  <c r="L1053" i="7"/>
  <c r="M1052" i="7"/>
  <c r="S1052" i="7"/>
  <c r="R1053" i="7"/>
  <c r="X1053" i="7"/>
  <c r="Y1052" i="7"/>
  <c r="R1054" i="7" l="1"/>
  <c r="S1053" i="7"/>
  <c r="T1054" i="7"/>
  <c r="U1053" i="7"/>
  <c r="J1054" i="7"/>
  <c r="K1053" i="7"/>
  <c r="L1054" i="7"/>
  <c r="M1053" i="7"/>
  <c r="Q1053" i="7"/>
  <c r="P1054" i="7"/>
  <c r="O1053" i="7"/>
  <c r="N1054" i="7"/>
  <c r="X1054" i="7"/>
  <c r="Y1053" i="7"/>
  <c r="F1054" i="7"/>
  <c r="G1053" i="7"/>
  <c r="D1054" i="7"/>
  <c r="E1053" i="7"/>
  <c r="V1054" i="7"/>
  <c r="W1053" i="7"/>
  <c r="I1053" i="7"/>
  <c r="H1054" i="7"/>
  <c r="B1054" i="7"/>
  <c r="C1053" i="7"/>
  <c r="E1054" i="7" l="1"/>
  <c r="D1055" i="7"/>
  <c r="C1054" i="7"/>
  <c r="B1055" i="7"/>
  <c r="L1055" i="7"/>
  <c r="M1054" i="7"/>
  <c r="U1054" i="7"/>
  <c r="T1055" i="7"/>
  <c r="N1055" i="7"/>
  <c r="O1054" i="7"/>
  <c r="P1055" i="7"/>
  <c r="Q1054" i="7"/>
  <c r="V1055" i="7"/>
  <c r="W1054" i="7"/>
  <c r="J1055" i="7"/>
  <c r="K1054" i="7"/>
  <c r="G1054" i="7"/>
  <c r="F1055" i="7"/>
  <c r="H1055" i="7"/>
  <c r="I1054" i="7"/>
  <c r="Y1054" i="7"/>
  <c r="X1055" i="7"/>
  <c r="S1054" i="7"/>
  <c r="R1055" i="7"/>
  <c r="P1056" i="7" l="1"/>
  <c r="Q1055" i="7"/>
  <c r="O1055" i="7"/>
  <c r="N1056" i="7"/>
  <c r="R1056" i="7"/>
  <c r="S1055" i="7"/>
  <c r="Y1055" i="7"/>
  <c r="X1056" i="7"/>
  <c r="T1056" i="7"/>
  <c r="U1055" i="7"/>
  <c r="H1056" i="7"/>
  <c r="I1055" i="7"/>
  <c r="G1055" i="7"/>
  <c r="F1056" i="7"/>
  <c r="M1055" i="7"/>
  <c r="L1056" i="7"/>
  <c r="B1056" i="7"/>
  <c r="C1055" i="7"/>
  <c r="J1056" i="7"/>
  <c r="K1055" i="7"/>
  <c r="D1056" i="7"/>
  <c r="E1055" i="7"/>
  <c r="V1056" i="7"/>
  <c r="W1055" i="7"/>
  <c r="W1056" i="7" l="1"/>
  <c r="V1057" i="7"/>
  <c r="E1056" i="7"/>
  <c r="D1057" i="7"/>
  <c r="L1057" i="7"/>
  <c r="M1056" i="7"/>
  <c r="T1057" i="7"/>
  <c r="U1056" i="7"/>
  <c r="J1057" i="7"/>
  <c r="K1056" i="7"/>
  <c r="C1056" i="7"/>
  <c r="B1057" i="7"/>
  <c r="O1056" i="7"/>
  <c r="N1057" i="7"/>
  <c r="F1057" i="7"/>
  <c r="G1056" i="7"/>
  <c r="H1057" i="7"/>
  <c r="I1056" i="7"/>
  <c r="X1057" i="7"/>
  <c r="Y1056" i="7"/>
  <c r="S1056" i="7"/>
  <c r="R1057" i="7"/>
  <c r="Q1056" i="7"/>
  <c r="P1057" i="7"/>
  <c r="P1058" i="7" l="1"/>
  <c r="Q1057" i="7"/>
  <c r="M1057" i="7"/>
  <c r="L1058" i="7"/>
  <c r="B1058" i="7"/>
  <c r="C1057" i="7"/>
  <c r="R1058" i="7"/>
  <c r="S1057" i="7"/>
  <c r="K1057" i="7"/>
  <c r="J1058" i="7"/>
  <c r="Y1057" i="7"/>
  <c r="X1058" i="7"/>
  <c r="H1058" i="7"/>
  <c r="I1057" i="7"/>
  <c r="E1057" i="7"/>
  <c r="D1058" i="7"/>
  <c r="W1057" i="7"/>
  <c r="V1058" i="7"/>
  <c r="T1058" i="7"/>
  <c r="U1057" i="7"/>
  <c r="F1058" i="7"/>
  <c r="G1057" i="7"/>
  <c r="N1058" i="7"/>
  <c r="O1057" i="7"/>
  <c r="J1059" i="7" l="1"/>
  <c r="K1058" i="7"/>
  <c r="X1059" i="7"/>
  <c r="Y1058" i="7"/>
  <c r="F1059" i="7"/>
  <c r="G1058" i="7"/>
  <c r="R1059" i="7"/>
  <c r="S1058" i="7"/>
  <c r="D1059" i="7"/>
  <c r="E1058" i="7"/>
  <c r="O1058" i="7"/>
  <c r="N1059" i="7"/>
  <c r="U1058" i="7"/>
  <c r="T1059" i="7"/>
  <c r="V1059" i="7"/>
  <c r="W1058" i="7"/>
  <c r="C1058" i="7"/>
  <c r="B1059" i="7"/>
  <c r="M1058" i="7"/>
  <c r="L1059" i="7"/>
  <c r="H1059" i="7"/>
  <c r="I1058" i="7"/>
  <c r="Q1058" i="7"/>
  <c r="P1059" i="7"/>
  <c r="N1060" i="7" l="1"/>
  <c r="O1059" i="7"/>
  <c r="L1060" i="7"/>
  <c r="M1059" i="7"/>
  <c r="R1060" i="7"/>
  <c r="S1059" i="7"/>
  <c r="Y1059" i="7"/>
  <c r="X1060" i="7"/>
  <c r="D1060" i="7"/>
  <c r="E1059" i="7"/>
  <c r="C1059" i="7"/>
  <c r="B1060" i="7"/>
  <c r="F1060" i="7"/>
  <c r="G1059" i="7"/>
  <c r="U1059" i="7"/>
  <c r="T1060" i="7"/>
  <c r="P1060" i="7"/>
  <c r="Q1059" i="7"/>
  <c r="I1059" i="7"/>
  <c r="H1060" i="7"/>
  <c r="W1059" i="7"/>
  <c r="V1060" i="7"/>
  <c r="K1059" i="7"/>
  <c r="J1060" i="7"/>
  <c r="H1061" i="7" l="1"/>
  <c r="I1060" i="7"/>
  <c r="B1061" i="7"/>
  <c r="C1060" i="7"/>
  <c r="D1061" i="7"/>
  <c r="E1060" i="7"/>
  <c r="K1060" i="7"/>
  <c r="J1061" i="7"/>
  <c r="V1061" i="7"/>
  <c r="W1060" i="7"/>
  <c r="X1061" i="7"/>
  <c r="Y1060" i="7"/>
  <c r="P1061" i="7"/>
  <c r="Q1060" i="7"/>
  <c r="S1060" i="7"/>
  <c r="R1061" i="7"/>
  <c r="T1061" i="7"/>
  <c r="U1060" i="7"/>
  <c r="M1060" i="7"/>
  <c r="L1061" i="7"/>
  <c r="F1061" i="7"/>
  <c r="G1060" i="7"/>
  <c r="O1060" i="7"/>
  <c r="N1061" i="7"/>
  <c r="N1062" i="7" l="1"/>
  <c r="O1061" i="7"/>
  <c r="W1061" i="7"/>
  <c r="V1062" i="7"/>
  <c r="X1062" i="7"/>
  <c r="Y1061" i="7"/>
  <c r="G1061" i="7"/>
  <c r="F1062" i="7"/>
  <c r="L1062" i="7"/>
  <c r="M1061" i="7"/>
  <c r="J1062" i="7"/>
  <c r="K1061" i="7"/>
  <c r="U1061" i="7"/>
  <c r="T1062" i="7"/>
  <c r="D1062" i="7"/>
  <c r="E1061" i="7"/>
  <c r="S1061" i="7"/>
  <c r="R1062" i="7"/>
  <c r="B1062" i="7"/>
  <c r="C1061" i="7"/>
  <c r="P1062" i="7"/>
  <c r="Q1061" i="7"/>
  <c r="I1061" i="7"/>
  <c r="H1062" i="7"/>
  <c r="K1062" i="7" l="1"/>
  <c r="J1063" i="7"/>
  <c r="Q1062" i="7"/>
  <c r="P1063" i="7"/>
  <c r="I1062" i="7"/>
  <c r="H1063" i="7"/>
  <c r="M1062" i="7"/>
  <c r="L1063" i="7"/>
  <c r="F1063" i="7"/>
  <c r="G1062" i="7"/>
  <c r="B1063" i="7"/>
  <c r="C1062" i="7"/>
  <c r="R1063" i="7"/>
  <c r="S1062" i="7"/>
  <c r="Y1062" i="7"/>
  <c r="X1063" i="7"/>
  <c r="W1062" i="7"/>
  <c r="V1063" i="7"/>
  <c r="D1063" i="7"/>
  <c r="E1062" i="7"/>
  <c r="T1063" i="7"/>
  <c r="U1062" i="7"/>
  <c r="N1063" i="7"/>
  <c r="O1062" i="7"/>
  <c r="L1064" i="7" l="1"/>
  <c r="M1063" i="7"/>
  <c r="H1064" i="7"/>
  <c r="I1063" i="7"/>
  <c r="B1064" i="7"/>
  <c r="C1063" i="7"/>
  <c r="F1064" i="7"/>
  <c r="G1063" i="7"/>
  <c r="E1063" i="7"/>
  <c r="D1064" i="7"/>
  <c r="V1064" i="7"/>
  <c r="W1063" i="7"/>
  <c r="Q1063" i="7"/>
  <c r="P1064" i="7"/>
  <c r="J1064" i="7"/>
  <c r="K1063" i="7"/>
  <c r="N1064" i="7"/>
  <c r="O1063" i="7"/>
  <c r="U1063" i="7"/>
  <c r="T1064" i="7"/>
  <c r="X1064" i="7"/>
  <c r="Y1063" i="7"/>
  <c r="S1063" i="7"/>
  <c r="R1064" i="7"/>
  <c r="G1064" i="7" l="1"/>
  <c r="F1065" i="7"/>
  <c r="I1064" i="7"/>
  <c r="H1065" i="7"/>
  <c r="E1064" i="7"/>
  <c r="D1065" i="7"/>
  <c r="U1064" i="7"/>
  <c r="T1065" i="7"/>
  <c r="B1065" i="7"/>
  <c r="C1064" i="7"/>
  <c r="P1065" i="7"/>
  <c r="Q1064" i="7"/>
  <c r="S1064" i="7"/>
  <c r="R1065" i="7"/>
  <c r="W1064" i="7"/>
  <c r="V1065" i="7"/>
  <c r="X1065" i="7"/>
  <c r="Y1064" i="7"/>
  <c r="N1065" i="7"/>
  <c r="O1064" i="7"/>
  <c r="J1065" i="7"/>
  <c r="K1064" i="7"/>
  <c r="L1065" i="7"/>
  <c r="M1064" i="7"/>
  <c r="L1066" i="7" l="1"/>
  <c r="M1065" i="7"/>
  <c r="Q1065" i="7"/>
  <c r="P1066" i="7"/>
  <c r="J1066" i="7"/>
  <c r="K1065" i="7"/>
  <c r="B1066" i="7"/>
  <c r="C1065" i="7"/>
  <c r="T1066" i="7"/>
  <c r="U1065" i="7"/>
  <c r="O1065" i="7"/>
  <c r="N1066" i="7"/>
  <c r="D1066" i="7"/>
  <c r="E1065" i="7"/>
  <c r="X1066" i="7"/>
  <c r="Y1065" i="7"/>
  <c r="V1066" i="7"/>
  <c r="W1065" i="7"/>
  <c r="I1065" i="7"/>
  <c r="H1066" i="7"/>
  <c r="R1066" i="7"/>
  <c r="S1065" i="7"/>
  <c r="F1066" i="7"/>
  <c r="G1065" i="7"/>
  <c r="N1067" i="7" l="1"/>
  <c r="O1066" i="7"/>
  <c r="U1066" i="7"/>
  <c r="T1067" i="7"/>
  <c r="V1067" i="7"/>
  <c r="W1066" i="7"/>
  <c r="Y1066" i="7"/>
  <c r="X1067" i="7"/>
  <c r="S1066" i="7"/>
  <c r="R1067" i="7"/>
  <c r="C1066" i="7"/>
  <c r="B1067" i="7"/>
  <c r="Q1066" i="7"/>
  <c r="P1067" i="7"/>
  <c r="G1066" i="7"/>
  <c r="F1067" i="7"/>
  <c r="H1067" i="7"/>
  <c r="I1066" i="7"/>
  <c r="J1067" i="7"/>
  <c r="K1066" i="7"/>
  <c r="E1066" i="7"/>
  <c r="D1067" i="7"/>
  <c r="L1067" i="7"/>
  <c r="M1066" i="7"/>
  <c r="B1068" i="7" l="1"/>
  <c r="C1067" i="7"/>
  <c r="Y1067" i="7"/>
  <c r="X1068" i="7"/>
  <c r="M1067" i="7"/>
  <c r="L1068" i="7"/>
  <c r="D1068" i="7"/>
  <c r="E1067" i="7"/>
  <c r="R1068" i="7"/>
  <c r="S1067" i="7"/>
  <c r="J1068" i="7"/>
  <c r="K1067" i="7"/>
  <c r="H1068" i="7"/>
  <c r="I1067" i="7"/>
  <c r="V1068" i="7"/>
  <c r="W1067" i="7"/>
  <c r="G1067" i="7"/>
  <c r="F1068" i="7"/>
  <c r="T1068" i="7"/>
  <c r="U1067" i="7"/>
  <c r="P1068" i="7"/>
  <c r="Q1067" i="7"/>
  <c r="O1067" i="7"/>
  <c r="N1068" i="7"/>
  <c r="J1069" i="7" l="1"/>
  <c r="K1068" i="7"/>
  <c r="S1068" i="7"/>
  <c r="R1069" i="7"/>
  <c r="E1068" i="7"/>
  <c r="D1069" i="7"/>
  <c r="Q1068" i="7"/>
  <c r="P1069" i="7"/>
  <c r="L1069" i="7"/>
  <c r="M1068" i="7"/>
  <c r="W1068" i="7"/>
  <c r="V1069" i="7"/>
  <c r="O1068" i="7"/>
  <c r="N1069" i="7"/>
  <c r="T1069" i="7"/>
  <c r="U1068" i="7"/>
  <c r="F1069" i="7"/>
  <c r="G1068" i="7"/>
  <c r="X1069" i="7"/>
  <c r="Y1068" i="7"/>
  <c r="H1069" i="7"/>
  <c r="I1068" i="7"/>
  <c r="C1068" i="7"/>
  <c r="B1069" i="7"/>
  <c r="B1070" i="7" l="1"/>
  <c r="C1069" i="7"/>
  <c r="H1070" i="7"/>
  <c r="I1069" i="7"/>
  <c r="W1069" i="7"/>
  <c r="V1070" i="7"/>
  <c r="M1069" i="7"/>
  <c r="L1070" i="7"/>
  <c r="P1070" i="7"/>
  <c r="Q1069" i="7"/>
  <c r="Y1069" i="7"/>
  <c r="X1070" i="7"/>
  <c r="E1069" i="7"/>
  <c r="D1070" i="7"/>
  <c r="F1070" i="7"/>
  <c r="G1069" i="7"/>
  <c r="R1070" i="7"/>
  <c r="S1069" i="7"/>
  <c r="T1070" i="7"/>
  <c r="U1069" i="7"/>
  <c r="N1070" i="7"/>
  <c r="O1069" i="7"/>
  <c r="K1069" i="7"/>
  <c r="J1070" i="7"/>
  <c r="J1071" i="7" l="1"/>
  <c r="K1070" i="7"/>
  <c r="X1071" i="7"/>
  <c r="Y1070" i="7"/>
  <c r="O1070" i="7"/>
  <c r="N1071" i="7"/>
  <c r="Q1070" i="7"/>
  <c r="P1071" i="7"/>
  <c r="M1070" i="7"/>
  <c r="L1071" i="7"/>
  <c r="U1070" i="7"/>
  <c r="T1071" i="7"/>
  <c r="V1071" i="7"/>
  <c r="W1070" i="7"/>
  <c r="R1071" i="7"/>
  <c r="S1070" i="7"/>
  <c r="F1071" i="7"/>
  <c r="G1070" i="7"/>
  <c r="H1071" i="7"/>
  <c r="I1070" i="7"/>
  <c r="D1071" i="7"/>
  <c r="E1070" i="7"/>
  <c r="C1070" i="7"/>
  <c r="B1071" i="7"/>
  <c r="T1072" i="7" l="1"/>
  <c r="U1071" i="7"/>
  <c r="C1071" i="7"/>
  <c r="B1072" i="7"/>
  <c r="L1072" i="7"/>
  <c r="M1071" i="7"/>
  <c r="D1072" i="7"/>
  <c r="E1071" i="7"/>
  <c r="Q1071" i="7"/>
  <c r="P1072" i="7"/>
  <c r="I1071" i="7"/>
  <c r="H1072" i="7"/>
  <c r="N1072" i="7"/>
  <c r="O1071" i="7"/>
  <c r="F1072" i="7"/>
  <c r="G1071" i="7"/>
  <c r="S1071" i="7"/>
  <c r="R1072" i="7"/>
  <c r="Y1071" i="7"/>
  <c r="X1072" i="7"/>
  <c r="W1071" i="7"/>
  <c r="V1072" i="7"/>
  <c r="K1071" i="7"/>
  <c r="J1072" i="7"/>
  <c r="J1073" i="7" l="1"/>
  <c r="K1072" i="7"/>
  <c r="V1073" i="7"/>
  <c r="W1072" i="7"/>
  <c r="H1073" i="7"/>
  <c r="I1072" i="7"/>
  <c r="Q1072" i="7"/>
  <c r="P1073" i="7"/>
  <c r="X1073" i="7"/>
  <c r="Y1072" i="7"/>
  <c r="E1072" i="7"/>
  <c r="D1073" i="7"/>
  <c r="S1072" i="7"/>
  <c r="R1073" i="7"/>
  <c r="L1073" i="7"/>
  <c r="M1072" i="7"/>
  <c r="B1073" i="7"/>
  <c r="C1072" i="7"/>
  <c r="F1073" i="7"/>
  <c r="G1072" i="7"/>
  <c r="N1073" i="7"/>
  <c r="O1072" i="7"/>
  <c r="T1073" i="7"/>
  <c r="U1072" i="7"/>
  <c r="O1073" i="7" l="1"/>
  <c r="N1074" i="7"/>
  <c r="T1074" i="7"/>
  <c r="U1073" i="7"/>
  <c r="P1074" i="7"/>
  <c r="Q1073" i="7"/>
  <c r="H1074" i="7"/>
  <c r="I1073" i="7"/>
  <c r="V1074" i="7"/>
  <c r="W1073" i="7"/>
  <c r="X1074" i="7"/>
  <c r="Y1073" i="7"/>
  <c r="G1073" i="7"/>
  <c r="F1074" i="7"/>
  <c r="M1073" i="7"/>
  <c r="L1074" i="7"/>
  <c r="E1073" i="7"/>
  <c r="D1074" i="7"/>
  <c r="B1074" i="7"/>
  <c r="C1073" i="7"/>
  <c r="S1073" i="7"/>
  <c r="R1074" i="7"/>
  <c r="J1074" i="7"/>
  <c r="K1073" i="7"/>
  <c r="S1074" i="7" l="1"/>
  <c r="R1075" i="7"/>
  <c r="J1075" i="7"/>
  <c r="K1074" i="7"/>
  <c r="X1075" i="7"/>
  <c r="Y1074" i="7"/>
  <c r="V1075" i="7"/>
  <c r="W1074" i="7"/>
  <c r="C1074" i="7"/>
  <c r="B1075" i="7"/>
  <c r="H1075" i="7"/>
  <c r="I1074" i="7"/>
  <c r="D1075" i="7"/>
  <c r="E1074" i="7"/>
  <c r="P1075" i="7"/>
  <c r="Q1074" i="7"/>
  <c r="M1074" i="7"/>
  <c r="L1075" i="7"/>
  <c r="U1074" i="7"/>
  <c r="T1075" i="7"/>
  <c r="G1074" i="7"/>
  <c r="F1075" i="7"/>
  <c r="N1075" i="7"/>
  <c r="O1074" i="7"/>
  <c r="N1076" i="7" l="1"/>
  <c r="O1075" i="7"/>
  <c r="I1075" i="7"/>
  <c r="H1076" i="7"/>
  <c r="L1076" i="7"/>
  <c r="M1075" i="7"/>
  <c r="C1075" i="7"/>
  <c r="B1076" i="7"/>
  <c r="U1075" i="7"/>
  <c r="T1076" i="7"/>
  <c r="Q1075" i="7"/>
  <c r="P1076" i="7"/>
  <c r="R1076" i="7"/>
  <c r="S1075" i="7"/>
  <c r="G1075" i="7"/>
  <c r="F1076" i="7"/>
  <c r="W1075" i="7"/>
  <c r="V1076" i="7"/>
  <c r="X1076" i="7"/>
  <c r="Y1075" i="7"/>
  <c r="J1076" i="7"/>
  <c r="K1075" i="7"/>
  <c r="D1076" i="7"/>
  <c r="E1075" i="7"/>
  <c r="E1076" i="7" l="1"/>
  <c r="D1077" i="7"/>
  <c r="L1077" i="7"/>
  <c r="M1076" i="7"/>
  <c r="K1076" i="7"/>
  <c r="J1077" i="7"/>
  <c r="C1076" i="7"/>
  <c r="B1077" i="7"/>
  <c r="G1076" i="7"/>
  <c r="F1077" i="7"/>
  <c r="Q1076" i="7"/>
  <c r="P1077" i="7"/>
  <c r="T1077" i="7"/>
  <c r="U1076" i="7"/>
  <c r="X1077" i="7"/>
  <c r="Y1076" i="7"/>
  <c r="W1076" i="7"/>
  <c r="V1077" i="7"/>
  <c r="H1077" i="7"/>
  <c r="I1076" i="7"/>
  <c r="R1077" i="7"/>
  <c r="S1076" i="7"/>
  <c r="O1076" i="7"/>
  <c r="N1077" i="7"/>
  <c r="F1078" i="7" l="1"/>
  <c r="G1077" i="7"/>
  <c r="C1077" i="7"/>
  <c r="B1078" i="7"/>
  <c r="Q1077" i="7"/>
  <c r="P1078" i="7"/>
  <c r="I1077" i="7"/>
  <c r="H1078" i="7"/>
  <c r="O1077" i="7"/>
  <c r="N1078" i="7"/>
  <c r="S1077" i="7"/>
  <c r="R1078" i="7"/>
  <c r="W1077" i="7"/>
  <c r="V1078" i="7"/>
  <c r="K1077" i="7"/>
  <c r="J1078" i="7"/>
  <c r="Y1077" i="7"/>
  <c r="X1078" i="7"/>
  <c r="L1078" i="7"/>
  <c r="M1077" i="7"/>
  <c r="E1077" i="7"/>
  <c r="D1078" i="7"/>
  <c r="T1078" i="7"/>
  <c r="U1077" i="7"/>
  <c r="U1078" i="7" l="1"/>
  <c r="T1079" i="7"/>
  <c r="R1079" i="7"/>
  <c r="S1078" i="7"/>
  <c r="D1079" i="7"/>
  <c r="E1078" i="7"/>
  <c r="Y1078" i="7"/>
  <c r="X1079" i="7"/>
  <c r="N1079" i="7"/>
  <c r="O1078" i="7"/>
  <c r="H1079" i="7"/>
  <c r="I1078" i="7"/>
  <c r="M1078" i="7"/>
  <c r="L1079" i="7"/>
  <c r="Q1078" i="7"/>
  <c r="P1079" i="7"/>
  <c r="K1078" i="7"/>
  <c r="J1079" i="7"/>
  <c r="B1079" i="7"/>
  <c r="C1078" i="7"/>
  <c r="W1078" i="7"/>
  <c r="V1079" i="7"/>
  <c r="F1079" i="7"/>
  <c r="G1078" i="7"/>
  <c r="G1079" i="7" l="1"/>
  <c r="F1080" i="7"/>
  <c r="I1079" i="7"/>
  <c r="H1080" i="7"/>
  <c r="N1080" i="7"/>
  <c r="O1079" i="7"/>
  <c r="V1080" i="7"/>
  <c r="W1079" i="7"/>
  <c r="Y1079" i="7"/>
  <c r="X1080" i="7"/>
  <c r="B1080" i="7"/>
  <c r="C1079" i="7"/>
  <c r="K1079" i="7"/>
  <c r="J1080" i="7"/>
  <c r="D1080" i="7"/>
  <c r="E1079" i="7"/>
  <c r="Q1079" i="7"/>
  <c r="P1080" i="7"/>
  <c r="S1079" i="7"/>
  <c r="R1080" i="7"/>
  <c r="M1079" i="7"/>
  <c r="L1080" i="7"/>
  <c r="U1079" i="7"/>
  <c r="T1080" i="7"/>
  <c r="U1080" i="7" l="1"/>
  <c r="T1081" i="7"/>
  <c r="M1080" i="7"/>
  <c r="L1081" i="7"/>
  <c r="I1080" i="7"/>
  <c r="H1081" i="7"/>
  <c r="B1081" i="7"/>
  <c r="C1080" i="7"/>
  <c r="Y1080" i="7"/>
  <c r="X1081" i="7"/>
  <c r="S1080" i="7"/>
  <c r="R1081" i="7"/>
  <c r="W1080" i="7"/>
  <c r="V1081" i="7"/>
  <c r="P1081" i="7"/>
  <c r="Q1080" i="7"/>
  <c r="O1080" i="7"/>
  <c r="N1081" i="7"/>
  <c r="D1081" i="7"/>
  <c r="E1080" i="7"/>
  <c r="J1081" i="7"/>
  <c r="K1080" i="7"/>
  <c r="F1081" i="7"/>
  <c r="G1080" i="7"/>
  <c r="R1082" i="7" l="1"/>
  <c r="S1081" i="7"/>
  <c r="K1081" i="7"/>
  <c r="J1082" i="7"/>
  <c r="F1082" i="7"/>
  <c r="G1081" i="7"/>
  <c r="X1082" i="7"/>
  <c r="Y1081" i="7"/>
  <c r="O1081" i="7"/>
  <c r="N1082" i="7"/>
  <c r="D1082" i="7"/>
  <c r="E1081" i="7"/>
  <c r="C1081" i="7"/>
  <c r="B1082" i="7"/>
  <c r="I1081" i="7"/>
  <c r="H1082" i="7"/>
  <c r="M1081" i="7"/>
  <c r="L1082" i="7"/>
  <c r="Q1081" i="7"/>
  <c r="P1082" i="7"/>
  <c r="W1081" i="7"/>
  <c r="V1082" i="7"/>
  <c r="U1081" i="7"/>
  <c r="T1082" i="7"/>
  <c r="U1082" i="7" l="1"/>
  <c r="T1083" i="7"/>
  <c r="V1083" i="7"/>
  <c r="W1082" i="7"/>
  <c r="Q1082" i="7"/>
  <c r="P1083" i="7"/>
  <c r="N1083" i="7"/>
  <c r="O1082" i="7"/>
  <c r="L1083" i="7"/>
  <c r="M1082" i="7"/>
  <c r="I1082" i="7"/>
  <c r="H1083" i="7"/>
  <c r="E1082" i="7"/>
  <c r="D1083" i="7"/>
  <c r="Y1082" i="7"/>
  <c r="X1083" i="7"/>
  <c r="F1083" i="7"/>
  <c r="G1082" i="7"/>
  <c r="K1082" i="7"/>
  <c r="J1083" i="7"/>
  <c r="B1083" i="7"/>
  <c r="C1082" i="7"/>
  <c r="R1083" i="7"/>
  <c r="S1082" i="7"/>
  <c r="S1083" i="7" l="1"/>
  <c r="R1084" i="7"/>
  <c r="J1084" i="7"/>
  <c r="K1083" i="7"/>
  <c r="Y1083" i="7"/>
  <c r="X1084" i="7"/>
  <c r="V1084" i="7"/>
  <c r="W1083" i="7"/>
  <c r="M1083" i="7"/>
  <c r="L1084" i="7"/>
  <c r="N1084" i="7"/>
  <c r="O1083" i="7"/>
  <c r="F1084" i="7"/>
  <c r="G1083" i="7"/>
  <c r="E1083" i="7"/>
  <c r="D1084" i="7"/>
  <c r="T1084" i="7"/>
  <c r="U1083" i="7"/>
  <c r="H1084" i="7"/>
  <c r="I1083" i="7"/>
  <c r="C1083" i="7"/>
  <c r="B1084" i="7"/>
  <c r="Q1083" i="7"/>
  <c r="P1084" i="7"/>
  <c r="Q1084" i="7" l="1"/>
  <c r="P1085" i="7"/>
  <c r="C1084" i="7"/>
  <c r="B1085" i="7"/>
  <c r="I1084" i="7"/>
  <c r="H1085" i="7"/>
  <c r="T1085" i="7"/>
  <c r="U1084" i="7"/>
  <c r="K1084" i="7"/>
  <c r="J1085" i="7"/>
  <c r="L1085" i="7"/>
  <c r="M1084" i="7"/>
  <c r="V1085" i="7"/>
  <c r="W1084" i="7"/>
  <c r="S1084" i="7"/>
  <c r="R1085" i="7"/>
  <c r="N1085" i="7"/>
  <c r="O1084" i="7"/>
  <c r="X1085" i="7"/>
  <c r="Y1084" i="7"/>
  <c r="E1084" i="7"/>
  <c r="D1085" i="7"/>
  <c r="F1085" i="7"/>
  <c r="G1084" i="7"/>
  <c r="K1085" i="7" l="1"/>
  <c r="J1086" i="7"/>
  <c r="M1085" i="7"/>
  <c r="L1086" i="7"/>
  <c r="X1086" i="7"/>
  <c r="Y1085" i="7"/>
  <c r="H1086" i="7"/>
  <c r="I1085" i="7"/>
  <c r="S1085" i="7"/>
  <c r="R1086" i="7"/>
  <c r="G1085" i="7"/>
  <c r="F1086" i="7"/>
  <c r="E1085" i="7"/>
  <c r="D1086" i="7"/>
  <c r="T1086" i="7"/>
  <c r="U1085" i="7"/>
  <c r="O1085" i="7"/>
  <c r="N1086" i="7"/>
  <c r="B1086" i="7"/>
  <c r="C1085" i="7"/>
  <c r="Q1085" i="7"/>
  <c r="P1086" i="7"/>
  <c r="V1086" i="7"/>
  <c r="W1085" i="7"/>
  <c r="O1086" i="7" l="1"/>
  <c r="N1087" i="7"/>
  <c r="X1087" i="7"/>
  <c r="Y1086" i="7"/>
  <c r="G1086" i="7"/>
  <c r="F1087" i="7"/>
  <c r="Q1086" i="7"/>
  <c r="P1087" i="7"/>
  <c r="H1087" i="7"/>
  <c r="I1086" i="7"/>
  <c r="L1087" i="7"/>
  <c r="M1086" i="7"/>
  <c r="U1086" i="7"/>
  <c r="T1087" i="7"/>
  <c r="J1087" i="7"/>
  <c r="K1086" i="7"/>
  <c r="V1087" i="7"/>
  <c r="W1086" i="7"/>
  <c r="S1086" i="7"/>
  <c r="R1087" i="7"/>
  <c r="C1086" i="7"/>
  <c r="B1087" i="7"/>
  <c r="E1086" i="7"/>
  <c r="D1087" i="7"/>
  <c r="E1087" i="7" l="1"/>
  <c r="D1088" i="7"/>
  <c r="Q1087" i="7"/>
  <c r="P1088" i="7"/>
  <c r="J1088" i="7"/>
  <c r="K1087" i="7"/>
  <c r="L1088" i="7"/>
  <c r="M1087" i="7"/>
  <c r="S1087" i="7"/>
  <c r="R1088" i="7"/>
  <c r="W1087" i="7"/>
  <c r="V1088" i="7"/>
  <c r="N1088" i="7"/>
  <c r="O1087" i="7"/>
  <c r="C1087" i="7"/>
  <c r="B1088" i="7"/>
  <c r="I1087" i="7"/>
  <c r="H1088" i="7"/>
  <c r="G1087" i="7"/>
  <c r="F1088" i="7"/>
  <c r="X1088" i="7"/>
  <c r="Y1087" i="7"/>
  <c r="U1087" i="7"/>
  <c r="T1088" i="7"/>
  <c r="S1088" i="7" l="1"/>
  <c r="R1089" i="7"/>
  <c r="W1088" i="7"/>
  <c r="V1089" i="7"/>
  <c r="T1089" i="7"/>
  <c r="U1088" i="7"/>
  <c r="X1089" i="7"/>
  <c r="Y1088" i="7"/>
  <c r="G1088" i="7"/>
  <c r="F1089" i="7"/>
  <c r="L1089" i="7"/>
  <c r="M1088" i="7"/>
  <c r="H1089" i="7"/>
  <c r="I1088" i="7"/>
  <c r="K1088" i="7"/>
  <c r="J1089" i="7"/>
  <c r="C1088" i="7"/>
  <c r="B1089" i="7"/>
  <c r="Q1088" i="7"/>
  <c r="P1089" i="7"/>
  <c r="E1088" i="7"/>
  <c r="D1089" i="7"/>
  <c r="O1088" i="7"/>
  <c r="N1089" i="7"/>
  <c r="N1090" i="7" l="1"/>
  <c r="O1089" i="7"/>
  <c r="L1090" i="7"/>
  <c r="M1089" i="7"/>
  <c r="E1089" i="7"/>
  <c r="D1090" i="7"/>
  <c r="G1089" i="7"/>
  <c r="F1090" i="7"/>
  <c r="Q1089" i="7"/>
  <c r="P1090" i="7"/>
  <c r="Y1089" i="7"/>
  <c r="X1090" i="7"/>
  <c r="B1090" i="7"/>
  <c r="C1089" i="7"/>
  <c r="U1089" i="7"/>
  <c r="T1090" i="7"/>
  <c r="K1089" i="7"/>
  <c r="J1090" i="7"/>
  <c r="W1089" i="7"/>
  <c r="V1090" i="7"/>
  <c r="S1089" i="7"/>
  <c r="R1090" i="7"/>
  <c r="I1089" i="7"/>
  <c r="H1090" i="7"/>
  <c r="I1090" i="7" l="1"/>
  <c r="H1091" i="7"/>
  <c r="R1091" i="7"/>
  <c r="S1090" i="7"/>
  <c r="W1090" i="7"/>
  <c r="V1091" i="7"/>
  <c r="E1090" i="7"/>
  <c r="D1091" i="7"/>
  <c r="P1091" i="7"/>
  <c r="Q1090" i="7"/>
  <c r="K1090" i="7"/>
  <c r="J1091" i="7"/>
  <c r="U1090" i="7"/>
  <c r="T1091" i="7"/>
  <c r="Y1090" i="7"/>
  <c r="X1091" i="7"/>
  <c r="F1091" i="7"/>
  <c r="G1090" i="7"/>
  <c r="M1090" i="7"/>
  <c r="L1091" i="7"/>
  <c r="B1091" i="7"/>
  <c r="C1090" i="7"/>
  <c r="N1091" i="7"/>
  <c r="O1090" i="7"/>
  <c r="M1091" i="7" l="1"/>
  <c r="L1092" i="7"/>
  <c r="W1091" i="7"/>
  <c r="V1092" i="7"/>
  <c r="S1091" i="7"/>
  <c r="R1092" i="7"/>
  <c r="K1091" i="7"/>
  <c r="J1092" i="7"/>
  <c r="P1092" i="7"/>
  <c r="Q1091" i="7"/>
  <c r="I1091" i="7"/>
  <c r="H1092" i="7"/>
  <c r="N1092" i="7"/>
  <c r="O1091" i="7"/>
  <c r="B1092" i="7"/>
  <c r="C1091" i="7"/>
  <c r="E1091" i="7"/>
  <c r="D1092" i="7"/>
  <c r="G1091" i="7"/>
  <c r="F1092" i="7"/>
  <c r="Y1091" i="7"/>
  <c r="X1092" i="7"/>
  <c r="U1091" i="7"/>
  <c r="T1092" i="7"/>
  <c r="Y1092" i="7" l="1"/>
  <c r="X1093" i="7"/>
  <c r="R1093" i="7"/>
  <c r="S1092" i="7"/>
  <c r="U1092" i="7"/>
  <c r="T1093" i="7"/>
  <c r="I1092" i="7"/>
  <c r="H1093" i="7"/>
  <c r="K1092" i="7"/>
  <c r="J1093" i="7"/>
  <c r="D1093" i="7"/>
  <c r="E1092" i="7"/>
  <c r="P1093" i="7"/>
  <c r="Q1092" i="7"/>
  <c r="B1093" i="7"/>
  <c r="C1092" i="7"/>
  <c r="M1092" i="7"/>
  <c r="L1093" i="7"/>
  <c r="F1093" i="7"/>
  <c r="G1092" i="7"/>
  <c r="W1092" i="7"/>
  <c r="V1093" i="7"/>
  <c r="O1092" i="7"/>
  <c r="N1093" i="7"/>
  <c r="O1093" i="7" l="1"/>
  <c r="N1094" i="7"/>
  <c r="D1094" i="7"/>
  <c r="E1093" i="7"/>
  <c r="F1094" i="7"/>
  <c r="G1093" i="7"/>
  <c r="R1094" i="7"/>
  <c r="S1093" i="7"/>
  <c r="K1093" i="7"/>
  <c r="J1094" i="7"/>
  <c r="M1093" i="7"/>
  <c r="L1094" i="7"/>
  <c r="Y1093" i="7"/>
  <c r="X1094" i="7"/>
  <c r="W1093" i="7"/>
  <c r="V1094" i="7"/>
  <c r="H1094" i="7"/>
  <c r="I1093" i="7"/>
  <c r="U1093" i="7"/>
  <c r="T1094" i="7"/>
  <c r="C1093" i="7"/>
  <c r="B1094" i="7"/>
  <c r="Q1093" i="7"/>
  <c r="P1094" i="7"/>
  <c r="Q1094" i="7" l="1"/>
  <c r="P1095" i="7"/>
  <c r="R1095" i="7"/>
  <c r="S1094" i="7"/>
  <c r="F1095" i="7"/>
  <c r="G1094" i="7"/>
  <c r="E1094" i="7"/>
  <c r="D1095" i="7"/>
  <c r="M1094" i="7"/>
  <c r="L1095" i="7"/>
  <c r="B1095" i="7"/>
  <c r="C1094" i="7"/>
  <c r="I1094" i="7"/>
  <c r="H1095" i="7"/>
  <c r="Y1094" i="7"/>
  <c r="X1095" i="7"/>
  <c r="N1095" i="7"/>
  <c r="O1094" i="7"/>
  <c r="K1094" i="7"/>
  <c r="J1095" i="7"/>
  <c r="T1095" i="7"/>
  <c r="U1094" i="7"/>
  <c r="V1095" i="7"/>
  <c r="W1094" i="7"/>
  <c r="W1095" i="7" l="1"/>
  <c r="V1096" i="7"/>
  <c r="C1095" i="7"/>
  <c r="B1096" i="7"/>
  <c r="K1095" i="7"/>
  <c r="J1096" i="7"/>
  <c r="M1095" i="7"/>
  <c r="L1096" i="7"/>
  <c r="T1096" i="7"/>
  <c r="U1095" i="7"/>
  <c r="E1095" i="7"/>
  <c r="D1096" i="7"/>
  <c r="O1095" i="7"/>
  <c r="N1096" i="7"/>
  <c r="F1096" i="7"/>
  <c r="G1095" i="7"/>
  <c r="Y1095" i="7"/>
  <c r="X1096" i="7"/>
  <c r="S1095" i="7"/>
  <c r="R1096" i="7"/>
  <c r="I1095" i="7"/>
  <c r="H1096" i="7"/>
  <c r="Q1095" i="7"/>
  <c r="P1096" i="7"/>
  <c r="L1097" i="7" l="1"/>
  <c r="M1096" i="7"/>
  <c r="K1096" i="7"/>
  <c r="J1097" i="7"/>
  <c r="E1096" i="7"/>
  <c r="D1097" i="7"/>
  <c r="Q1096" i="7"/>
  <c r="P1097" i="7"/>
  <c r="H1097" i="7"/>
  <c r="I1096" i="7"/>
  <c r="T1097" i="7"/>
  <c r="U1096" i="7"/>
  <c r="W1096" i="7"/>
  <c r="V1097" i="7"/>
  <c r="S1096" i="7"/>
  <c r="R1097" i="7"/>
  <c r="X1097" i="7"/>
  <c r="Y1096" i="7"/>
  <c r="C1096" i="7"/>
  <c r="B1097" i="7"/>
  <c r="F1097" i="7"/>
  <c r="G1096" i="7"/>
  <c r="O1096" i="7"/>
  <c r="N1097" i="7"/>
  <c r="T1098" i="7" l="1"/>
  <c r="U1097" i="7"/>
  <c r="G1097" i="7"/>
  <c r="F1098" i="7"/>
  <c r="C1097" i="7"/>
  <c r="B1098" i="7"/>
  <c r="H1098" i="7"/>
  <c r="I1097" i="7"/>
  <c r="Q1097" i="7"/>
  <c r="P1098" i="7"/>
  <c r="O1097" i="7"/>
  <c r="N1098" i="7"/>
  <c r="E1097" i="7"/>
  <c r="D1098" i="7"/>
  <c r="X1098" i="7"/>
  <c r="Y1097" i="7"/>
  <c r="S1097" i="7"/>
  <c r="R1098" i="7"/>
  <c r="J1098" i="7"/>
  <c r="K1097" i="7"/>
  <c r="V1098" i="7"/>
  <c r="W1097" i="7"/>
  <c r="L1098" i="7"/>
  <c r="M1097" i="7"/>
  <c r="Q1098" i="7" l="1"/>
  <c r="P1099" i="7"/>
  <c r="O1098" i="7"/>
  <c r="N1099" i="7"/>
  <c r="J1099" i="7"/>
  <c r="K1098" i="7"/>
  <c r="M1098" i="7"/>
  <c r="L1099" i="7"/>
  <c r="V1099" i="7"/>
  <c r="W1098" i="7"/>
  <c r="H1099" i="7"/>
  <c r="I1098" i="7"/>
  <c r="S1098" i="7"/>
  <c r="R1099" i="7"/>
  <c r="C1098" i="7"/>
  <c r="B1099" i="7"/>
  <c r="G1098" i="7"/>
  <c r="F1099" i="7"/>
  <c r="X1099" i="7"/>
  <c r="Y1098" i="7"/>
  <c r="E1098" i="7"/>
  <c r="D1099" i="7"/>
  <c r="U1098" i="7"/>
  <c r="T1099" i="7"/>
  <c r="U1099" i="7" l="1"/>
  <c r="T1100" i="7"/>
  <c r="W1099" i="7"/>
  <c r="V1100" i="7"/>
  <c r="E1099" i="7"/>
  <c r="D1100" i="7"/>
  <c r="L1100" i="7"/>
  <c r="M1099" i="7"/>
  <c r="I1099" i="7"/>
  <c r="H1100" i="7"/>
  <c r="X1100" i="7"/>
  <c r="Y1099" i="7"/>
  <c r="G1099" i="7"/>
  <c r="F1100" i="7"/>
  <c r="J1100" i="7"/>
  <c r="K1099" i="7"/>
  <c r="C1099" i="7"/>
  <c r="B1100" i="7"/>
  <c r="O1099" i="7"/>
  <c r="N1100" i="7"/>
  <c r="S1099" i="7"/>
  <c r="R1100" i="7"/>
  <c r="Q1099" i="7"/>
  <c r="P1100" i="7"/>
  <c r="S1100" i="7" l="1"/>
  <c r="R1101" i="7"/>
  <c r="N1101" i="7"/>
  <c r="O1100" i="7"/>
  <c r="X1101" i="7"/>
  <c r="Y1100" i="7"/>
  <c r="L1101" i="7"/>
  <c r="M1100" i="7"/>
  <c r="E1100" i="7"/>
  <c r="D1101" i="7"/>
  <c r="G1100" i="7"/>
  <c r="F1101" i="7"/>
  <c r="Q1100" i="7"/>
  <c r="P1101" i="7"/>
  <c r="H1101" i="7"/>
  <c r="I1100" i="7"/>
  <c r="C1100" i="7"/>
  <c r="B1101" i="7"/>
  <c r="W1100" i="7"/>
  <c r="V1101" i="7"/>
  <c r="K1100" i="7"/>
  <c r="J1101" i="7"/>
  <c r="T1101" i="7"/>
  <c r="U1100" i="7"/>
  <c r="E1101" i="7" l="1"/>
  <c r="D1102" i="7"/>
  <c r="G1101" i="7"/>
  <c r="F1102" i="7"/>
  <c r="U1101" i="7"/>
  <c r="T1102" i="7"/>
  <c r="K1101" i="7"/>
  <c r="J1102" i="7"/>
  <c r="W1101" i="7"/>
  <c r="V1102" i="7"/>
  <c r="L1102" i="7"/>
  <c r="M1101" i="7"/>
  <c r="C1101" i="7"/>
  <c r="B1102" i="7"/>
  <c r="Y1101" i="7"/>
  <c r="X1102" i="7"/>
  <c r="I1101" i="7"/>
  <c r="H1102" i="7"/>
  <c r="N1102" i="7"/>
  <c r="O1101" i="7"/>
  <c r="Q1101" i="7"/>
  <c r="P1102" i="7"/>
  <c r="S1101" i="7"/>
  <c r="R1102" i="7"/>
  <c r="R1103" i="7" l="1"/>
  <c r="S1102" i="7"/>
  <c r="Q1102" i="7"/>
  <c r="P1103" i="7"/>
  <c r="M1102" i="7"/>
  <c r="L1103" i="7"/>
  <c r="N1103" i="7"/>
  <c r="O1102" i="7"/>
  <c r="I1102" i="7"/>
  <c r="H1103" i="7"/>
  <c r="W1102" i="7"/>
  <c r="V1103" i="7"/>
  <c r="K1102" i="7"/>
  <c r="J1103" i="7"/>
  <c r="U1102" i="7"/>
  <c r="T1103" i="7"/>
  <c r="Y1102" i="7"/>
  <c r="X1103" i="7"/>
  <c r="F1103" i="7"/>
  <c r="G1102" i="7"/>
  <c r="B1103" i="7"/>
  <c r="C1102" i="7"/>
  <c r="D1103" i="7"/>
  <c r="E1102" i="7"/>
  <c r="B1104" i="7" l="1"/>
  <c r="C1103" i="7"/>
  <c r="F1104" i="7"/>
  <c r="G1103" i="7"/>
  <c r="N1104" i="7"/>
  <c r="O1103" i="7"/>
  <c r="W1103" i="7"/>
  <c r="V1104" i="7"/>
  <c r="I1103" i="7"/>
  <c r="H1104" i="7"/>
  <c r="Y1103" i="7"/>
  <c r="X1104" i="7"/>
  <c r="U1103" i="7"/>
  <c r="T1104" i="7"/>
  <c r="E1103" i="7"/>
  <c r="D1104" i="7"/>
  <c r="M1103" i="7"/>
  <c r="L1104" i="7"/>
  <c r="P1104" i="7"/>
  <c r="Q1103" i="7"/>
  <c r="K1103" i="7"/>
  <c r="J1104" i="7"/>
  <c r="R1104" i="7"/>
  <c r="S1103" i="7"/>
  <c r="R1105" i="7" l="1"/>
  <c r="S1104" i="7"/>
  <c r="K1104" i="7"/>
  <c r="J1105" i="7"/>
  <c r="P1105" i="7"/>
  <c r="Q1104" i="7"/>
  <c r="Y1104" i="7"/>
  <c r="X1105" i="7"/>
  <c r="I1104" i="7"/>
  <c r="H1105" i="7"/>
  <c r="W1104" i="7"/>
  <c r="V1105" i="7"/>
  <c r="M1104" i="7"/>
  <c r="L1105" i="7"/>
  <c r="O1104" i="7"/>
  <c r="N1105" i="7"/>
  <c r="D1105" i="7"/>
  <c r="E1104" i="7"/>
  <c r="G1104" i="7"/>
  <c r="F1105" i="7"/>
  <c r="T1105" i="7"/>
  <c r="U1104" i="7"/>
  <c r="B1105" i="7"/>
  <c r="C1104" i="7"/>
  <c r="C1105" i="7" l="1"/>
  <c r="B1106" i="7"/>
  <c r="D1106" i="7"/>
  <c r="E1105" i="7"/>
  <c r="O1105" i="7"/>
  <c r="N1106" i="7"/>
  <c r="W1105" i="7"/>
  <c r="V1106" i="7"/>
  <c r="I1105" i="7"/>
  <c r="H1106" i="7"/>
  <c r="Y1105" i="7"/>
  <c r="X1106" i="7"/>
  <c r="M1105" i="7"/>
  <c r="L1106" i="7"/>
  <c r="U1105" i="7"/>
  <c r="T1106" i="7"/>
  <c r="F1106" i="7"/>
  <c r="G1105" i="7"/>
  <c r="Q1105" i="7"/>
  <c r="P1106" i="7"/>
  <c r="K1105" i="7"/>
  <c r="J1106" i="7"/>
  <c r="R1106" i="7"/>
  <c r="S1105" i="7"/>
  <c r="Y1106" i="7" l="1"/>
  <c r="X1107" i="7"/>
  <c r="K1106" i="7"/>
  <c r="J1107" i="7"/>
  <c r="E1106" i="7"/>
  <c r="D1107" i="7"/>
  <c r="R1107" i="7"/>
  <c r="S1106" i="7"/>
  <c r="H1107" i="7"/>
  <c r="I1106" i="7"/>
  <c r="W1106" i="7"/>
  <c r="V1107" i="7"/>
  <c r="N1107" i="7"/>
  <c r="O1106" i="7"/>
  <c r="T1107" i="7"/>
  <c r="U1106" i="7"/>
  <c r="B1107" i="7"/>
  <c r="C1106" i="7"/>
  <c r="Q1106" i="7"/>
  <c r="P1107" i="7"/>
  <c r="F1107" i="7"/>
  <c r="G1106" i="7"/>
  <c r="M1106" i="7"/>
  <c r="L1107" i="7"/>
  <c r="V1108" i="7" l="1"/>
  <c r="W1107" i="7"/>
  <c r="I1107" i="7"/>
  <c r="H1108" i="7"/>
  <c r="Q1107" i="7"/>
  <c r="P1108" i="7"/>
  <c r="C1107" i="7"/>
  <c r="B1108" i="7"/>
  <c r="M1107" i="7"/>
  <c r="L1108" i="7"/>
  <c r="F1108" i="7"/>
  <c r="G1107" i="7"/>
  <c r="S1107" i="7"/>
  <c r="R1108" i="7"/>
  <c r="E1107" i="7"/>
  <c r="D1108" i="7"/>
  <c r="J1108" i="7"/>
  <c r="K1107" i="7"/>
  <c r="T1108" i="7"/>
  <c r="U1107" i="7"/>
  <c r="Y1107" i="7"/>
  <c r="X1108" i="7"/>
  <c r="O1107" i="7"/>
  <c r="N1108" i="7"/>
  <c r="F1109" i="7" l="1"/>
  <c r="G1108" i="7"/>
  <c r="O1108" i="7"/>
  <c r="N1109" i="7"/>
  <c r="X1109" i="7"/>
  <c r="Y1108" i="7"/>
  <c r="L1109" i="7"/>
  <c r="M1108" i="7"/>
  <c r="C1108" i="7"/>
  <c r="B1109" i="7"/>
  <c r="T1109" i="7"/>
  <c r="U1108" i="7"/>
  <c r="Q1108" i="7"/>
  <c r="P1109" i="7"/>
  <c r="K1108" i="7"/>
  <c r="J1109" i="7"/>
  <c r="E1108" i="7"/>
  <c r="D1109" i="7"/>
  <c r="H1109" i="7"/>
  <c r="I1108" i="7"/>
  <c r="S1108" i="7"/>
  <c r="R1109" i="7"/>
  <c r="V1109" i="7"/>
  <c r="W1108" i="7"/>
  <c r="V1110" i="7" l="1"/>
  <c r="W1109" i="7"/>
  <c r="C1109" i="7"/>
  <c r="B1110" i="7"/>
  <c r="E1109" i="7"/>
  <c r="D1110" i="7"/>
  <c r="S1109" i="7"/>
  <c r="R1110" i="7"/>
  <c r="H1110" i="7"/>
  <c r="I1109" i="7"/>
  <c r="J1110" i="7"/>
  <c r="K1109" i="7"/>
  <c r="T1110" i="7"/>
  <c r="U1109" i="7"/>
  <c r="L1110" i="7"/>
  <c r="M1109" i="7"/>
  <c r="X1110" i="7"/>
  <c r="Y1109" i="7"/>
  <c r="O1109" i="7"/>
  <c r="N1110" i="7"/>
  <c r="Q1109" i="7"/>
  <c r="P1110" i="7"/>
  <c r="G1109" i="7"/>
  <c r="F1110" i="7"/>
  <c r="J1111" i="7" l="1"/>
  <c r="K1110" i="7"/>
  <c r="N1111" i="7"/>
  <c r="O1110" i="7"/>
  <c r="Q1110" i="7"/>
  <c r="P1111" i="7"/>
  <c r="X1111" i="7"/>
  <c r="Y1110" i="7"/>
  <c r="C1110" i="7"/>
  <c r="B1111" i="7"/>
  <c r="G1110" i="7"/>
  <c r="F1111" i="7"/>
  <c r="H1111" i="7"/>
  <c r="I1110" i="7"/>
  <c r="S1110" i="7"/>
  <c r="R1111" i="7"/>
  <c r="E1110" i="7"/>
  <c r="D1111" i="7"/>
  <c r="L1111" i="7"/>
  <c r="M1110" i="7"/>
  <c r="U1110" i="7"/>
  <c r="T1111" i="7"/>
  <c r="V1111" i="7"/>
  <c r="W1110" i="7"/>
  <c r="B1112" i="7" l="1"/>
  <c r="C1111" i="7"/>
  <c r="G1111" i="7"/>
  <c r="F1112" i="7"/>
  <c r="W1111" i="7"/>
  <c r="V1112" i="7"/>
  <c r="T1112" i="7"/>
  <c r="U1111" i="7"/>
  <c r="M1111" i="7"/>
  <c r="L1112" i="7"/>
  <c r="Y1111" i="7"/>
  <c r="X1112" i="7"/>
  <c r="E1111" i="7"/>
  <c r="D1112" i="7"/>
  <c r="P1112" i="7"/>
  <c r="Q1111" i="7"/>
  <c r="S1111" i="7"/>
  <c r="R1112" i="7"/>
  <c r="N1112" i="7"/>
  <c r="O1111" i="7"/>
  <c r="H1112" i="7"/>
  <c r="I1111" i="7"/>
  <c r="K1111" i="7"/>
  <c r="J1112" i="7"/>
  <c r="Y1112" i="7" l="1"/>
  <c r="X1113" i="7"/>
  <c r="H1113" i="7"/>
  <c r="I1112" i="7"/>
  <c r="O1112" i="7"/>
  <c r="N1113" i="7"/>
  <c r="R1113" i="7"/>
  <c r="S1112" i="7"/>
  <c r="K1112" i="7"/>
  <c r="J1113" i="7"/>
  <c r="M1112" i="7"/>
  <c r="L1113" i="7"/>
  <c r="T1113" i="7"/>
  <c r="U1112" i="7"/>
  <c r="V1113" i="7"/>
  <c r="W1112" i="7"/>
  <c r="F1113" i="7"/>
  <c r="G1112" i="7"/>
  <c r="P1113" i="7"/>
  <c r="Q1112" i="7"/>
  <c r="D1113" i="7"/>
  <c r="E1112" i="7"/>
  <c r="B1113" i="7"/>
  <c r="C1112" i="7"/>
  <c r="J1114" i="7" l="1"/>
  <c r="K1113" i="7"/>
  <c r="O1113" i="7"/>
  <c r="N1114" i="7"/>
  <c r="M1113" i="7"/>
  <c r="L1114" i="7"/>
  <c r="R1114" i="7"/>
  <c r="S1113" i="7"/>
  <c r="F1114" i="7"/>
  <c r="G1113" i="7"/>
  <c r="Q1113" i="7"/>
  <c r="P1114" i="7"/>
  <c r="C1113" i="7"/>
  <c r="B1114" i="7"/>
  <c r="E1113" i="7"/>
  <c r="D1114" i="7"/>
  <c r="V1114" i="7"/>
  <c r="W1113" i="7"/>
  <c r="H1114" i="7"/>
  <c r="I1113" i="7"/>
  <c r="X1114" i="7"/>
  <c r="Y1113" i="7"/>
  <c r="U1113" i="7"/>
  <c r="T1114" i="7"/>
  <c r="U1114" i="7" l="1"/>
  <c r="T1115" i="7"/>
  <c r="L1115" i="7"/>
  <c r="M1114" i="7"/>
  <c r="N1115" i="7"/>
  <c r="O1114" i="7"/>
  <c r="Q1114" i="7"/>
  <c r="P1115" i="7"/>
  <c r="F1115" i="7"/>
  <c r="G1114" i="7"/>
  <c r="I1114" i="7"/>
  <c r="H1115" i="7"/>
  <c r="C1114" i="7"/>
  <c r="B1115" i="7"/>
  <c r="X1115" i="7"/>
  <c r="Y1114" i="7"/>
  <c r="S1114" i="7"/>
  <c r="R1115" i="7"/>
  <c r="W1114" i="7"/>
  <c r="V1115" i="7"/>
  <c r="E1114" i="7"/>
  <c r="D1115" i="7"/>
  <c r="J1115" i="7"/>
  <c r="K1114" i="7"/>
  <c r="F1116" i="7" l="1"/>
  <c r="G1115" i="7"/>
  <c r="I1115" i="7"/>
  <c r="H1116" i="7"/>
  <c r="J1116" i="7"/>
  <c r="K1115" i="7"/>
  <c r="E1115" i="7"/>
  <c r="D1116" i="7"/>
  <c r="V1116" i="7"/>
  <c r="W1115" i="7"/>
  <c r="P1116" i="7"/>
  <c r="Q1115" i="7"/>
  <c r="S1115" i="7"/>
  <c r="R1116" i="7"/>
  <c r="N1116" i="7"/>
  <c r="O1115" i="7"/>
  <c r="Y1115" i="7"/>
  <c r="X1116" i="7"/>
  <c r="M1115" i="7"/>
  <c r="L1116" i="7"/>
  <c r="B1116" i="7"/>
  <c r="C1115" i="7"/>
  <c r="T1116" i="7"/>
  <c r="U1115" i="7"/>
  <c r="T1117" i="7" l="1"/>
  <c r="U1116" i="7"/>
  <c r="C1116" i="7"/>
  <c r="B1117" i="7"/>
  <c r="Q1116" i="7"/>
  <c r="P1117" i="7"/>
  <c r="V1117" i="7"/>
  <c r="W1116" i="7"/>
  <c r="L1117" i="7"/>
  <c r="M1116" i="7"/>
  <c r="D1117" i="7"/>
  <c r="E1116" i="7"/>
  <c r="X1117" i="7"/>
  <c r="Y1116" i="7"/>
  <c r="J1117" i="7"/>
  <c r="K1116" i="7"/>
  <c r="H1117" i="7"/>
  <c r="I1116" i="7"/>
  <c r="O1116" i="7"/>
  <c r="N1117" i="7"/>
  <c r="S1116" i="7"/>
  <c r="R1117" i="7"/>
  <c r="G1116" i="7"/>
  <c r="F1117" i="7"/>
  <c r="E1117" i="7" l="1"/>
  <c r="D1118" i="7"/>
  <c r="L1118" i="7"/>
  <c r="M1117" i="7"/>
  <c r="P1118" i="7"/>
  <c r="Q1117" i="7"/>
  <c r="H1118" i="7"/>
  <c r="I1117" i="7"/>
  <c r="G1117" i="7"/>
  <c r="F1118" i="7"/>
  <c r="V1118" i="7"/>
  <c r="W1117" i="7"/>
  <c r="J1118" i="7"/>
  <c r="K1117" i="7"/>
  <c r="S1117" i="7"/>
  <c r="R1118" i="7"/>
  <c r="N1118" i="7"/>
  <c r="O1117" i="7"/>
  <c r="B1118" i="7"/>
  <c r="C1117" i="7"/>
  <c r="Y1117" i="7"/>
  <c r="X1118" i="7"/>
  <c r="T1118" i="7"/>
  <c r="U1117" i="7"/>
  <c r="T1119" i="7" l="1"/>
  <c r="U1118" i="7"/>
  <c r="X1119" i="7"/>
  <c r="Y1118" i="7"/>
  <c r="B1119" i="7"/>
  <c r="C1118" i="7"/>
  <c r="O1118" i="7"/>
  <c r="N1119" i="7"/>
  <c r="R1119" i="7"/>
  <c r="S1118" i="7"/>
  <c r="W1118" i="7"/>
  <c r="V1119" i="7"/>
  <c r="F1119" i="7"/>
  <c r="G1118" i="7"/>
  <c r="I1118" i="7"/>
  <c r="H1119" i="7"/>
  <c r="Q1118" i="7"/>
  <c r="P1119" i="7"/>
  <c r="M1118" i="7"/>
  <c r="L1119" i="7"/>
  <c r="D1119" i="7"/>
  <c r="E1118" i="7"/>
  <c r="J1119" i="7"/>
  <c r="K1118" i="7"/>
  <c r="K1119" i="7" l="1"/>
  <c r="J1120" i="7"/>
  <c r="E1119" i="7"/>
  <c r="D1120" i="7"/>
  <c r="N1120" i="7"/>
  <c r="O1119" i="7"/>
  <c r="C1119" i="7"/>
  <c r="B1120" i="7"/>
  <c r="W1119" i="7"/>
  <c r="V1120" i="7"/>
  <c r="R1120" i="7"/>
  <c r="S1119" i="7"/>
  <c r="L1120" i="7"/>
  <c r="M1119" i="7"/>
  <c r="Q1119" i="7"/>
  <c r="P1120" i="7"/>
  <c r="H1120" i="7"/>
  <c r="I1119" i="7"/>
  <c r="X1120" i="7"/>
  <c r="Y1119" i="7"/>
  <c r="F1120" i="7"/>
  <c r="G1119" i="7"/>
  <c r="U1119" i="7"/>
  <c r="T1120" i="7"/>
  <c r="F1121" i="7" l="1"/>
  <c r="G1120" i="7"/>
  <c r="Y1120" i="7"/>
  <c r="X1121" i="7"/>
  <c r="P1121" i="7"/>
  <c r="Q1120" i="7"/>
  <c r="T1121" i="7"/>
  <c r="U1120" i="7"/>
  <c r="R1121" i="7"/>
  <c r="S1120" i="7"/>
  <c r="W1120" i="7"/>
  <c r="V1121" i="7"/>
  <c r="B1121" i="7"/>
  <c r="C1120" i="7"/>
  <c r="I1120" i="7"/>
  <c r="H1121" i="7"/>
  <c r="O1120" i="7"/>
  <c r="N1121" i="7"/>
  <c r="D1121" i="7"/>
  <c r="E1120" i="7"/>
  <c r="K1120" i="7"/>
  <c r="J1121" i="7"/>
  <c r="L1121" i="7"/>
  <c r="M1120" i="7"/>
  <c r="M1121" i="7" l="1"/>
  <c r="L1122" i="7"/>
  <c r="J1122" i="7"/>
  <c r="K1121" i="7"/>
  <c r="P1122" i="7"/>
  <c r="Q1121" i="7"/>
  <c r="U1121" i="7"/>
  <c r="T1122" i="7"/>
  <c r="Y1121" i="7"/>
  <c r="X1122" i="7"/>
  <c r="V1122" i="7"/>
  <c r="W1121" i="7"/>
  <c r="S1121" i="7"/>
  <c r="R1122" i="7"/>
  <c r="D1122" i="7"/>
  <c r="E1121" i="7"/>
  <c r="N1122" i="7"/>
  <c r="O1121" i="7"/>
  <c r="H1122" i="7"/>
  <c r="I1121" i="7"/>
  <c r="C1121" i="7"/>
  <c r="B1122" i="7"/>
  <c r="F1122" i="7"/>
  <c r="G1121" i="7"/>
  <c r="G1122" i="7" l="1"/>
  <c r="F1123" i="7"/>
  <c r="B1123" i="7"/>
  <c r="C1122" i="7"/>
  <c r="W1122" i="7"/>
  <c r="V1123" i="7"/>
  <c r="Y1122" i="7"/>
  <c r="X1123" i="7"/>
  <c r="U1122" i="7"/>
  <c r="T1123" i="7"/>
  <c r="I1122" i="7"/>
  <c r="H1123" i="7"/>
  <c r="N1123" i="7"/>
  <c r="O1122" i="7"/>
  <c r="P1123" i="7"/>
  <c r="Q1122" i="7"/>
  <c r="E1122" i="7"/>
  <c r="D1123" i="7"/>
  <c r="J1123" i="7"/>
  <c r="K1122" i="7"/>
  <c r="S1122" i="7"/>
  <c r="R1123" i="7"/>
  <c r="M1122" i="7"/>
  <c r="L1123" i="7"/>
  <c r="M1123" i="7" l="1"/>
  <c r="L1124" i="7"/>
  <c r="Y1123" i="7"/>
  <c r="X1124" i="7"/>
  <c r="I1123" i="7"/>
  <c r="H1124" i="7"/>
  <c r="R1124" i="7"/>
  <c r="S1123" i="7"/>
  <c r="T1124" i="7"/>
  <c r="U1123" i="7"/>
  <c r="K1123" i="7"/>
  <c r="J1124" i="7"/>
  <c r="D1124" i="7"/>
  <c r="E1123" i="7"/>
  <c r="V1124" i="7"/>
  <c r="W1123" i="7"/>
  <c r="P1124" i="7"/>
  <c r="Q1123" i="7"/>
  <c r="B1124" i="7"/>
  <c r="C1123" i="7"/>
  <c r="F1124" i="7"/>
  <c r="G1123" i="7"/>
  <c r="N1124" i="7"/>
  <c r="O1123" i="7"/>
  <c r="J1125" i="7" l="1"/>
  <c r="K1124" i="7"/>
  <c r="U1124" i="7"/>
  <c r="T1125" i="7"/>
  <c r="S1124" i="7"/>
  <c r="R1125" i="7"/>
  <c r="Q1124" i="7"/>
  <c r="P1125" i="7"/>
  <c r="V1125" i="7"/>
  <c r="W1124" i="7"/>
  <c r="M1124" i="7"/>
  <c r="L1125" i="7"/>
  <c r="O1124" i="7"/>
  <c r="N1125" i="7"/>
  <c r="G1124" i="7"/>
  <c r="F1125" i="7"/>
  <c r="C1124" i="7"/>
  <c r="B1125" i="7"/>
  <c r="H1125" i="7"/>
  <c r="I1124" i="7"/>
  <c r="X1125" i="7"/>
  <c r="Y1124" i="7"/>
  <c r="D1125" i="7"/>
  <c r="E1124" i="7"/>
  <c r="L1126" i="7" l="1"/>
  <c r="M1125" i="7"/>
  <c r="D1126" i="7"/>
  <c r="E1125" i="7"/>
  <c r="X1126" i="7"/>
  <c r="Y1125" i="7"/>
  <c r="W1125" i="7"/>
  <c r="V1126" i="7"/>
  <c r="Q1125" i="7"/>
  <c r="P1126" i="7"/>
  <c r="I1125" i="7"/>
  <c r="H1126" i="7"/>
  <c r="C1125" i="7"/>
  <c r="B1126" i="7"/>
  <c r="R1126" i="7"/>
  <c r="S1125" i="7"/>
  <c r="G1125" i="7"/>
  <c r="F1126" i="7"/>
  <c r="U1125" i="7"/>
  <c r="T1126" i="7"/>
  <c r="N1126" i="7"/>
  <c r="O1125" i="7"/>
  <c r="K1125" i="7"/>
  <c r="J1126" i="7"/>
  <c r="H1127" i="7" l="1"/>
  <c r="I1126" i="7"/>
  <c r="K1126" i="7"/>
  <c r="J1127" i="7"/>
  <c r="Q1126" i="7"/>
  <c r="P1127" i="7"/>
  <c r="O1126" i="7"/>
  <c r="N1127" i="7"/>
  <c r="T1127" i="7"/>
  <c r="U1126" i="7"/>
  <c r="V1127" i="7"/>
  <c r="W1126" i="7"/>
  <c r="F1127" i="7"/>
  <c r="G1126" i="7"/>
  <c r="X1127" i="7"/>
  <c r="Y1126" i="7"/>
  <c r="R1127" i="7"/>
  <c r="S1126" i="7"/>
  <c r="E1126" i="7"/>
  <c r="D1127" i="7"/>
  <c r="B1127" i="7"/>
  <c r="C1126" i="7"/>
  <c r="M1126" i="7"/>
  <c r="L1127" i="7"/>
  <c r="N1128" i="7" l="1"/>
  <c r="O1127" i="7"/>
  <c r="V1128" i="7"/>
  <c r="W1127" i="7"/>
  <c r="T1128" i="7"/>
  <c r="U1127" i="7"/>
  <c r="Q1127" i="7"/>
  <c r="P1128" i="7"/>
  <c r="L1128" i="7"/>
  <c r="M1127" i="7"/>
  <c r="C1127" i="7"/>
  <c r="B1128" i="7"/>
  <c r="E1127" i="7"/>
  <c r="D1128" i="7"/>
  <c r="S1127" i="7"/>
  <c r="R1128" i="7"/>
  <c r="J1128" i="7"/>
  <c r="K1127" i="7"/>
  <c r="Y1127" i="7"/>
  <c r="X1128" i="7"/>
  <c r="F1128" i="7"/>
  <c r="G1127" i="7"/>
  <c r="I1127" i="7"/>
  <c r="H1128" i="7"/>
  <c r="B1129" i="7" l="1"/>
  <c r="C1128" i="7"/>
  <c r="Y1128" i="7"/>
  <c r="X1129" i="7"/>
  <c r="V1129" i="7"/>
  <c r="W1128" i="7"/>
  <c r="M1128" i="7"/>
  <c r="L1129" i="7"/>
  <c r="K1128" i="7"/>
  <c r="J1129" i="7"/>
  <c r="S1128" i="7"/>
  <c r="R1129" i="7"/>
  <c r="D1129" i="7"/>
  <c r="E1128" i="7"/>
  <c r="H1129" i="7"/>
  <c r="I1128" i="7"/>
  <c r="G1128" i="7"/>
  <c r="F1129" i="7"/>
  <c r="P1129" i="7"/>
  <c r="Q1128" i="7"/>
  <c r="T1129" i="7"/>
  <c r="U1128" i="7"/>
  <c r="O1128" i="7"/>
  <c r="N1129" i="7"/>
  <c r="Q1129" i="7" l="1"/>
  <c r="P1130" i="7"/>
  <c r="J1130" i="7"/>
  <c r="K1129" i="7"/>
  <c r="R1130" i="7"/>
  <c r="S1129" i="7"/>
  <c r="T1130" i="7"/>
  <c r="U1129" i="7"/>
  <c r="O1129" i="7"/>
  <c r="N1130" i="7"/>
  <c r="L1130" i="7"/>
  <c r="M1129" i="7"/>
  <c r="G1129" i="7"/>
  <c r="F1130" i="7"/>
  <c r="W1129" i="7"/>
  <c r="V1130" i="7"/>
  <c r="X1130" i="7"/>
  <c r="Y1129" i="7"/>
  <c r="H1130" i="7"/>
  <c r="I1129" i="7"/>
  <c r="E1129" i="7"/>
  <c r="D1130" i="7"/>
  <c r="C1129" i="7"/>
  <c r="B1130" i="7"/>
  <c r="D1131" i="7" l="1"/>
  <c r="E1130" i="7"/>
  <c r="B1131" i="7"/>
  <c r="C1130" i="7"/>
  <c r="Y1130" i="7"/>
  <c r="X1131" i="7"/>
  <c r="N1131" i="7"/>
  <c r="O1130" i="7"/>
  <c r="T1131" i="7"/>
  <c r="U1130" i="7"/>
  <c r="L1131" i="7"/>
  <c r="M1130" i="7"/>
  <c r="W1130" i="7"/>
  <c r="V1131" i="7"/>
  <c r="G1130" i="7"/>
  <c r="F1131" i="7"/>
  <c r="P1131" i="7"/>
  <c r="Q1130" i="7"/>
  <c r="I1130" i="7"/>
  <c r="H1131" i="7"/>
  <c r="R1131" i="7"/>
  <c r="S1130" i="7"/>
  <c r="K1130" i="7"/>
  <c r="J1131" i="7"/>
  <c r="J1132" i="7" l="1"/>
  <c r="K1131" i="7"/>
  <c r="X1132" i="7"/>
  <c r="Y1131" i="7"/>
  <c r="B1132" i="7"/>
  <c r="C1131" i="7"/>
  <c r="M1131" i="7"/>
  <c r="L1132" i="7"/>
  <c r="U1131" i="7"/>
  <c r="T1132" i="7"/>
  <c r="P1132" i="7"/>
  <c r="Q1131" i="7"/>
  <c r="F1132" i="7"/>
  <c r="G1131" i="7"/>
  <c r="V1132" i="7"/>
  <c r="W1131" i="7"/>
  <c r="R1132" i="7"/>
  <c r="S1131" i="7"/>
  <c r="H1132" i="7"/>
  <c r="I1131" i="7"/>
  <c r="O1131" i="7"/>
  <c r="N1132" i="7"/>
  <c r="D1132" i="7"/>
  <c r="E1131" i="7"/>
  <c r="T1133" i="7" l="1"/>
  <c r="U1132" i="7"/>
  <c r="Q1132" i="7"/>
  <c r="P1133" i="7"/>
  <c r="I1132" i="7"/>
  <c r="H1133" i="7"/>
  <c r="D1133" i="7"/>
  <c r="E1132" i="7"/>
  <c r="O1132" i="7"/>
  <c r="N1133" i="7"/>
  <c r="L1133" i="7"/>
  <c r="M1132" i="7"/>
  <c r="R1133" i="7"/>
  <c r="S1132" i="7"/>
  <c r="B1133" i="7"/>
  <c r="C1132" i="7"/>
  <c r="V1133" i="7"/>
  <c r="W1132" i="7"/>
  <c r="Y1132" i="7"/>
  <c r="X1133" i="7"/>
  <c r="F1133" i="7"/>
  <c r="G1132" i="7"/>
  <c r="K1132" i="7"/>
  <c r="J1133" i="7"/>
  <c r="L1134" i="7" l="1"/>
  <c r="M1133" i="7"/>
  <c r="N1134" i="7"/>
  <c r="O1133" i="7"/>
  <c r="D1134" i="7"/>
  <c r="E1133" i="7"/>
  <c r="W1133" i="7"/>
  <c r="V1134" i="7"/>
  <c r="J1134" i="7"/>
  <c r="K1133" i="7"/>
  <c r="G1133" i="7"/>
  <c r="F1134" i="7"/>
  <c r="X1134" i="7"/>
  <c r="Y1133" i="7"/>
  <c r="H1134" i="7"/>
  <c r="I1133" i="7"/>
  <c r="P1134" i="7"/>
  <c r="Q1133" i="7"/>
  <c r="B1134" i="7"/>
  <c r="C1133" i="7"/>
  <c r="S1133" i="7"/>
  <c r="R1134" i="7"/>
  <c r="U1133" i="7"/>
  <c r="T1134" i="7"/>
  <c r="F1135" i="7" l="1"/>
  <c r="G1134" i="7"/>
  <c r="K1134" i="7"/>
  <c r="J1135" i="7"/>
  <c r="T1135" i="7"/>
  <c r="U1134" i="7"/>
  <c r="R1135" i="7"/>
  <c r="S1134" i="7"/>
  <c r="W1134" i="7"/>
  <c r="V1135" i="7"/>
  <c r="B1135" i="7"/>
  <c r="C1134" i="7"/>
  <c r="P1135" i="7"/>
  <c r="Q1134" i="7"/>
  <c r="D1135" i="7"/>
  <c r="E1134" i="7"/>
  <c r="I1134" i="7"/>
  <c r="H1135" i="7"/>
  <c r="O1134" i="7"/>
  <c r="N1135" i="7"/>
  <c r="Y1134" i="7"/>
  <c r="X1135" i="7"/>
  <c r="L1135" i="7"/>
  <c r="M1134" i="7"/>
  <c r="B1136" i="7" l="1"/>
  <c r="C1135" i="7"/>
  <c r="X1136" i="7"/>
  <c r="Y1135" i="7"/>
  <c r="N1136" i="7"/>
  <c r="O1135" i="7"/>
  <c r="U1135" i="7"/>
  <c r="T1136" i="7"/>
  <c r="V1136" i="7"/>
  <c r="W1135" i="7"/>
  <c r="S1135" i="7"/>
  <c r="R1136" i="7"/>
  <c r="K1135" i="7"/>
  <c r="J1136" i="7"/>
  <c r="L1136" i="7"/>
  <c r="M1135" i="7"/>
  <c r="H1136" i="7"/>
  <c r="I1135" i="7"/>
  <c r="E1135" i="7"/>
  <c r="D1136" i="7"/>
  <c r="P1136" i="7"/>
  <c r="Q1135" i="7"/>
  <c r="F1136" i="7"/>
  <c r="G1135" i="7"/>
  <c r="R1137" i="7" l="1"/>
  <c r="S1136" i="7"/>
  <c r="Q1136" i="7"/>
  <c r="P1137" i="7"/>
  <c r="D1137" i="7"/>
  <c r="E1136" i="7"/>
  <c r="M1136" i="7"/>
  <c r="L1137" i="7"/>
  <c r="F1137" i="7"/>
  <c r="G1136" i="7"/>
  <c r="V1137" i="7"/>
  <c r="W1136" i="7"/>
  <c r="T1137" i="7"/>
  <c r="U1136" i="7"/>
  <c r="I1136" i="7"/>
  <c r="H1137" i="7"/>
  <c r="N1137" i="7"/>
  <c r="O1136" i="7"/>
  <c r="Y1136" i="7"/>
  <c r="X1137" i="7"/>
  <c r="K1136" i="7"/>
  <c r="J1137" i="7"/>
  <c r="C1136" i="7"/>
  <c r="B1137" i="7"/>
  <c r="V1138" i="7" l="1"/>
  <c r="W1137" i="7"/>
  <c r="C1137" i="7"/>
  <c r="B1138" i="7"/>
  <c r="F1138" i="7"/>
  <c r="G1137" i="7"/>
  <c r="J1138" i="7"/>
  <c r="K1137" i="7"/>
  <c r="X1138" i="7"/>
  <c r="Y1137" i="7"/>
  <c r="L1138" i="7"/>
  <c r="M1137" i="7"/>
  <c r="N1138" i="7"/>
  <c r="O1137" i="7"/>
  <c r="E1137" i="7"/>
  <c r="D1138" i="7"/>
  <c r="H1138" i="7"/>
  <c r="I1137" i="7"/>
  <c r="Q1137" i="7"/>
  <c r="P1138" i="7"/>
  <c r="U1137" i="7"/>
  <c r="T1138" i="7"/>
  <c r="S1137" i="7"/>
  <c r="R1138" i="7"/>
  <c r="L1139" i="7" l="1"/>
  <c r="M1138" i="7"/>
  <c r="R1139" i="7"/>
  <c r="S1138" i="7"/>
  <c r="U1138" i="7"/>
  <c r="T1139" i="7"/>
  <c r="X1139" i="7"/>
  <c r="Y1138" i="7"/>
  <c r="P1139" i="7"/>
  <c r="Q1138" i="7"/>
  <c r="K1138" i="7"/>
  <c r="J1139" i="7"/>
  <c r="I1138" i="7"/>
  <c r="H1139" i="7"/>
  <c r="G1138" i="7"/>
  <c r="F1139" i="7"/>
  <c r="D1139" i="7"/>
  <c r="E1138" i="7"/>
  <c r="B1139" i="7"/>
  <c r="C1138" i="7"/>
  <c r="O1138" i="7"/>
  <c r="N1139" i="7"/>
  <c r="W1138" i="7"/>
  <c r="V1139" i="7"/>
  <c r="X1140" i="7" l="1"/>
  <c r="Y1139" i="7"/>
  <c r="E1139" i="7"/>
  <c r="D1140" i="7"/>
  <c r="F1140" i="7"/>
  <c r="G1139" i="7"/>
  <c r="S1139" i="7"/>
  <c r="R1140" i="7"/>
  <c r="J1140" i="7"/>
  <c r="K1139" i="7"/>
  <c r="N1140" i="7"/>
  <c r="O1139" i="7"/>
  <c r="P1140" i="7"/>
  <c r="Q1139" i="7"/>
  <c r="H1140" i="7"/>
  <c r="I1139" i="7"/>
  <c r="V1140" i="7"/>
  <c r="W1139" i="7"/>
  <c r="B1140" i="7"/>
  <c r="C1139" i="7"/>
  <c r="T1140" i="7"/>
  <c r="U1139" i="7"/>
  <c r="M1139" i="7"/>
  <c r="L1140" i="7"/>
  <c r="T1141" i="7" l="1"/>
  <c r="U1140" i="7"/>
  <c r="V1141" i="7"/>
  <c r="W1140" i="7"/>
  <c r="R1141" i="7"/>
  <c r="S1140" i="7"/>
  <c r="D1141" i="7"/>
  <c r="E1140" i="7"/>
  <c r="M1140" i="7"/>
  <c r="L1141" i="7"/>
  <c r="O1140" i="7"/>
  <c r="N1141" i="7"/>
  <c r="K1140" i="7"/>
  <c r="J1141" i="7"/>
  <c r="B1141" i="7"/>
  <c r="C1140" i="7"/>
  <c r="F1141" i="7"/>
  <c r="G1140" i="7"/>
  <c r="H1141" i="7"/>
  <c r="I1140" i="7"/>
  <c r="P1141" i="7"/>
  <c r="Q1140" i="7"/>
  <c r="X1141" i="7"/>
  <c r="Y1140" i="7"/>
  <c r="L1142" i="7" l="1"/>
  <c r="M1141" i="7"/>
  <c r="F1142" i="7"/>
  <c r="G1141" i="7"/>
  <c r="N1142" i="7"/>
  <c r="O1141" i="7"/>
  <c r="P1142" i="7"/>
  <c r="Q1141" i="7"/>
  <c r="H1142" i="7"/>
  <c r="I1141" i="7"/>
  <c r="X1142" i="7"/>
  <c r="Y1141" i="7"/>
  <c r="E1141" i="7"/>
  <c r="D1142" i="7"/>
  <c r="R1142" i="7"/>
  <c r="S1141" i="7"/>
  <c r="C1141" i="7"/>
  <c r="B1142" i="7"/>
  <c r="W1141" i="7"/>
  <c r="V1142" i="7"/>
  <c r="J1142" i="7"/>
  <c r="K1141" i="7"/>
  <c r="T1142" i="7"/>
  <c r="U1141" i="7"/>
  <c r="K1142" i="7" l="1"/>
  <c r="J1143" i="7"/>
  <c r="T1143" i="7"/>
  <c r="U1142" i="7"/>
  <c r="I1142" i="7"/>
  <c r="H1143" i="7"/>
  <c r="X1143" i="7"/>
  <c r="Y1142" i="7"/>
  <c r="W1142" i="7"/>
  <c r="V1143" i="7"/>
  <c r="B1143" i="7"/>
  <c r="C1142" i="7"/>
  <c r="F1143" i="7"/>
  <c r="G1142" i="7"/>
  <c r="O1142" i="7"/>
  <c r="N1143" i="7"/>
  <c r="R1143" i="7"/>
  <c r="S1142" i="7"/>
  <c r="D1143" i="7"/>
  <c r="E1142" i="7"/>
  <c r="P1143" i="7"/>
  <c r="Q1142" i="7"/>
  <c r="L1143" i="7"/>
  <c r="M1142" i="7"/>
  <c r="B1144" i="7" l="1"/>
  <c r="C1143" i="7"/>
  <c r="P1144" i="7"/>
  <c r="Q1143" i="7"/>
  <c r="I1143" i="7"/>
  <c r="H1144" i="7"/>
  <c r="W1143" i="7"/>
  <c r="V1144" i="7"/>
  <c r="D1144" i="7"/>
  <c r="E1143" i="7"/>
  <c r="J1144" i="7"/>
  <c r="K1143" i="7"/>
  <c r="M1143" i="7"/>
  <c r="L1144" i="7"/>
  <c r="X1144" i="7"/>
  <c r="Y1143" i="7"/>
  <c r="R1144" i="7"/>
  <c r="S1143" i="7"/>
  <c r="N1144" i="7"/>
  <c r="O1143" i="7"/>
  <c r="T1144" i="7"/>
  <c r="U1143" i="7"/>
  <c r="F1144" i="7"/>
  <c r="G1143" i="7"/>
  <c r="J1145" i="7" l="1"/>
  <c r="K1144" i="7"/>
  <c r="W1144" i="7"/>
  <c r="V1145" i="7"/>
  <c r="D1145" i="7"/>
  <c r="E1144" i="7"/>
  <c r="O1144" i="7"/>
  <c r="N1145" i="7"/>
  <c r="F1145" i="7"/>
  <c r="G1144" i="7"/>
  <c r="T1145" i="7"/>
  <c r="U1144" i="7"/>
  <c r="H1145" i="7"/>
  <c r="I1144" i="7"/>
  <c r="R1145" i="7"/>
  <c r="S1144" i="7"/>
  <c r="Y1144" i="7"/>
  <c r="X1145" i="7"/>
  <c r="Q1144" i="7"/>
  <c r="P1145" i="7"/>
  <c r="M1144" i="7"/>
  <c r="L1145" i="7"/>
  <c r="B1145" i="7"/>
  <c r="C1144" i="7"/>
  <c r="B1146" i="7" l="1"/>
  <c r="C1145" i="7"/>
  <c r="G1145" i="7"/>
  <c r="F1146" i="7"/>
  <c r="S1145" i="7"/>
  <c r="R1146" i="7"/>
  <c r="M1145" i="7"/>
  <c r="L1146" i="7"/>
  <c r="N1146" i="7"/>
  <c r="O1145" i="7"/>
  <c r="U1145" i="7"/>
  <c r="T1146" i="7"/>
  <c r="P1146" i="7"/>
  <c r="Q1145" i="7"/>
  <c r="X1146" i="7"/>
  <c r="Y1145" i="7"/>
  <c r="D1146" i="7"/>
  <c r="E1145" i="7"/>
  <c r="V1146" i="7"/>
  <c r="W1145" i="7"/>
  <c r="H1146" i="7"/>
  <c r="I1145" i="7"/>
  <c r="J1146" i="7"/>
  <c r="K1145" i="7"/>
  <c r="U1146" i="7" l="1"/>
  <c r="T1147" i="7"/>
  <c r="I1146" i="7"/>
  <c r="H1147" i="7"/>
  <c r="W1146" i="7"/>
  <c r="V1147" i="7"/>
  <c r="L1147" i="7"/>
  <c r="M1146" i="7"/>
  <c r="E1146" i="7"/>
  <c r="D1147" i="7"/>
  <c r="G1146" i="7"/>
  <c r="F1147" i="7"/>
  <c r="J1147" i="7"/>
  <c r="K1146" i="7"/>
  <c r="O1146" i="7"/>
  <c r="N1147" i="7"/>
  <c r="S1146" i="7"/>
  <c r="R1147" i="7"/>
  <c r="X1147" i="7"/>
  <c r="Y1146" i="7"/>
  <c r="Q1146" i="7"/>
  <c r="P1147" i="7"/>
  <c r="C1146" i="7"/>
  <c r="B1147" i="7"/>
  <c r="P1148" i="7" l="1"/>
  <c r="Q1147" i="7"/>
  <c r="B1148" i="7"/>
  <c r="C1147" i="7"/>
  <c r="X1148" i="7"/>
  <c r="Y1147" i="7"/>
  <c r="G1147" i="7"/>
  <c r="F1148" i="7"/>
  <c r="E1147" i="7"/>
  <c r="D1148" i="7"/>
  <c r="L1148" i="7"/>
  <c r="M1147" i="7"/>
  <c r="S1147" i="7"/>
  <c r="R1148" i="7"/>
  <c r="W1147" i="7"/>
  <c r="V1148" i="7"/>
  <c r="N1148" i="7"/>
  <c r="O1147" i="7"/>
  <c r="I1147" i="7"/>
  <c r="H1148" i="7"/>
  <c r="U1147" i="7"/>
  <c r="T1148" i="7"/>
  <c r="K1147" i="7"/>
  <c r="J1148" i="7"/>
  <c r="M1148" i="7" l="1"/>
  <c r="L1149" i="7"/>
  <c r="U1148" i="7"/>
  <c r="T1149" i="7"/>
  <c r="I1148" i="7"/>
  <c r="H1149" i="7"/>
  <c r="O1148" i="7"/>
  <c r="N1149" i="7"/>
  <c r="K1148" i="7"/>
  <c r="J1149" i="7"/>
  <c r="D1149" i="7"/>
  <c r="E1148" i="7"/>
  <c r="G1148" i="7"/>
  <c r="F1149" i="7"/>
  <c r="X1149" i="7"/>
  <c r="Y1148" i="7"/>
  <c r="W1148" i="7"/>
  <c r="V1149" i="7"/>
  <c r="C1148" i="7"/>
  <c r="B1149" i="7"/>
  <c r="R1149" i="7"/>
  <c r="S1148" i="7"/>
  <c r="Q1148" i="7"/>
  <c r="P1149" i="7"/>
  <c r="E1149" i="7" l="1"/>
  <c r="D1150" i="7"/>
  <c r="S1149" i="7"/>
  <c r="R1150" i="7"/>
  <c r="O1149" i="7"/>
  <c r="N1150" i="7"/>
  <c r="V1150" i="7"/>
  <c r="W1149" i="7"/>
  <c r="Q1149" i="7"/>
  <c r="P1150" i="7"/>
  <c r="J1150" i="7"/>
  <c r="K1149" i="7"/>
  <c r="C1149" i="7"/>
  <c r="B1150" i="7"/>
  <c r="H1150" i="7"/>
  <c r="I1149" i="7"/>
  <c r="T1150" i="7"/>
  <c r="U1149" i="7"/>
  <c r="X1150" i="7"/>
  <c r="Y1149" i="7"/>
  <c r="F1150" i="7"/>
  <c r="G1149" i="7"/>
  <c r="L1150" i="7"/>
  <c r="M1149" i="7"/>
  <c r="J1151" i="7" l="1"/>
  <c r="K1150" i="7"/>
  <c r="G1150" i="7"/>
  <c r="F1151" i="7"/>
  <c r="X1151" i="7"/>
  <c r="Y1150" i="7"/>
  <c r="W1150" i="7"/>
  <c r="V1151" i="7"/>
  <c r="U1150" i="7"/>
  <c r="T1151" i="7"/>
  <c r="S1150" i="7"/>
  <c r="R1151" i="7"/>
  <c r="E1150" i="7"/>
  <c r="D1151" i="7"/>
  <c r="L1151" i="7"/>
  <c r="M1150" i="7"/>
  <c r="Q1150" i="7"/>
  <c r="P1151" i="7"/>
  <c r="O1150" i="7"/>
  <c r="N1151" i="7"/>
  <c r="H1151" i="7"/>
  <c r="I1150" i="7"/>
  <c r="B1151" i="7"/>
  <c r="C1150" i="7"/>
  <c r="S1151" i="7" l="1"/>
  <c r="R1152" i="7"/>
  <c r="T1152" i="7"/>
  <c r="U1151" i="7"/>
  <c r="V1152" i="7"/>
  <c r="W1151" i="7"/>
  <c r="M1151" i="7"/>
  <c r="L1152" i="7"/>
  <c r="H1152" i="7"/>
  <c r="I1151" i="7"/>
  <c r="N1152" i="7"/>
  <c r="O1151" i="7"/>
  <c r="E1151" i="7"/>
  <c r="D1152" i="7"/>
  <c r="B1152" i="7"/>
  <c r="C1151" i="7"/>
  <c r="P1152" i="7"/>
  <c r="Q1151" i="7"/>
  <c r="Y1151" i="7"/>
  <c r="X1152" i="7"/>
  <c r="G1151" i="7"/>
  <c r="F1152" i="7"/>
  <c r="J1152" i="7"/>
  <c r="K1151" i="7"/>
  <c r="K1152" i="7" l="1"/>
  <c r="J1153" i="7"/>
  <c r="I1152" i="7"/>
  <c r="H1153" i="7"/>
  <c r="O1152" i="7"/>
  <c r="N1153" i="7"/>
  <c r="Y1152" i="7"/>
  <c r="X1153" i="7"/>
  <c r="F1153" i="7"/>
  <c r="G1152" i="7"/>
  <c r="M1152" i="7"/>
  <c r="L1153" i="7"/>
  <c r="P1153" i="7"/>
  <c r="Q1152" i="7"/>
  <c r="W1152" i="7"/>
  <c r="V1153" i="7"/>
  <c r="B1153" i="7"/>
  <c r="C1152" i="7"/>
  <c r="T1153" i="7"/>
  <c r="U1152" i="7"/>
  <c r="D1153" i="7"/>
  <c r="E1152" i="7"/>
  <c r="R1153" i="7"/>
  <c r="S1152" i="7"/>
  <c r="X1154" i="7" l="1"/>
  <c r="Y1153" i="7"/>
  <c r="M1153" i="7"/>
  <c r="L1154" i="7"/>
  <c r="F1154" i="7"/>
  <c r="G1153" i="7"/>
  <c r="T1154" i="7"/>
  <c r="U1153" i="7"/>
  <c r="V1154" i="7"/>
  <c r="W1153" i="7"/>
  <c r="J1154" i="7"/>
  <c r="K1153" i="7"/>
  <c r="R1154" i="7"/>
  <c r="S1153" i="7"/>
  <c r="E1153" i="7"/>
  <c r="D1154" i="7"/>
  <c r="O1153" i="7"/>
  <c r="N1154" i="7"/>
  <c r="C1153" i="7"/>
  <c r="B1154" i="7"/>
  <c r="H1154" i="7"/>
  <c r="I1153" i="7"/>
  <c r="Q1153" i="7"/>
  <c r="P1154" i="7"/>
  <c r="Q1154" i="7" l="1"/>
  <c r="P1155" i="7"/>
  <c r="U1154" i="7"/>
  <c r="T1155" i="7"/>
  <c r="J1155" i="7"/>
  <c r="K1154" i="7"/>
  <c r="W1154" i="7"/>
  <c r="V1155" i="7"/>
  <c r="L1155" i="7"/>
  <c r="M1154" i="7"/>
  <c r="I1154" i="7"/>
  <c r="H1155" i="7"/>
  <c r="C1154" i="7"/>
  <c r="B1155" i="7"/>
  <c r="N1155" i="7"/>
  <c r="O1154" i="7"/>
  <c r="G1154" i="7"/>
  <c r="F1155" i="7"/>
  <c r="E1154" i="7"/>
  <c r="D1155" i="7"/>
  <c r="S1154" i="7"/>
  <c r="R1155" i="7"/>
  <c r="X1155" i="7"/>
  <c r="Y1154" i="7"/>
  <c r="I1155" i="7" l="1"/>
  <c r="H1156" i="7"/>
  <c r="M1155" i="7"/>
  <c r="L1156" i="7"/>
  <c r="N1156" i="7"/>
  <c r="O1155" i="7"/>
  <c r="Y1155" i="7"/>
  <c r="X1156" i="7"/>
  <c r="R1156" i="7"/>
  <c r="S1155" i="7"/>
  <c r="W1155" i="7"/>
  <c r="V1156" i="7"/>
  <c r="F1156" i="7"/>
  <c r="G1155" i="7"/>
  <c r="K1155" i="7"/>
  <c r="J1156" i="7"/>
  <c r="U1155" i="7"/>
  <c r="T1156" i="7"/>
  <c r="B1156" i="7"/>
  <c r="C1155" i="7"/>
  <c r="P1156" i="7"/>
  <c r="Q1155" i="7"/>
  <c r="D1156" i="7"/>
  <c r="E1155" i="7"/>
  <c r="W1156" i="7" l="1"/>
  <c r="V1157" i="7"/>
  <c r="D1157" i="7"/>
  <c r="E1156" i="7"/>
  <c r="R1157" i="7"/>
  <c r="S1156" i="7"/>
  <c r="O1156" i="7"/>
  <c r="N1157" i="7"/>
  <c r="Q1156" i="7"/>
  <c r="P1157" i="7"/>
  <c r="Y1156" i="7"/>
  <c r="X1157" i="7"/>
  <c r="M1156" i="7"/>
  <c r="L1157" i="7"/>
  <c r="I1156" i="7"/>
  <c r="H1157" i="7"/>
  <c r="B1157" i="7"/>
  <c r="C1156" i="7"/>
  <c r="T1157" i="7"/>
  <c r="U1156" i="7"/>
  <c r="K1156" i="7"/>
  <c r="J1157" i="7"/>
  <c r="F1157" i="7"/>
  <c r="G1156" i="7"/>
  <c r="X1158" i="7" l="1"/>
  <c r="Y1157" i="7"/>
  <c r="J1158" i="7"/>
  <c r="K1157" i="7"/>
  <c r="N1158" i="7"/>
  <c r="O1157" i="7"/>
  <c r="H1158" i="7"/>
  <c r="I1157" i="7"/>
  <c r="P1158" i="7"/>
  <c r="Q1157" i="7"/>
  <c r="S1157" i="7"/>
  <c r="R1158" i="7"/>
  <c r="D1158" i="7"/>
  <c r="E1157" i="7"/>
  <c r="V1158" i="7"/>
  <c r="W1157" i="7"/>
  <c r="G1157" i="7"/>
  <c r="F1158" i="7"/>
  <c r="U1157" i="7"/>
  <c r="T1158" i="7"/>
  <c r="B1158" i="7"/>
  <c r="C1157" i="7"/>
  <c r="M1157" i="7"/>
  <c r="L1158" i="7"/>
  <c r="S1158" i="7" l="1"/>
  <c r="R1159" i="7"/>
  <c r="C1158" i="7"/>
  <c r="B1159" i="7"/>
  <c r="G1158" i="7"/>
  <c r="F1159" i="7"/>
  <c r="O1158" i="7"/>
  <c r="N1159" i="7"/>
  <c r="J1159" i="7"/>
  <c r="K1158" i="7"/>
  <c r="Q1158" i="7"/>
  <c r="P1159" i="7"/>
  <c r="L1159" i="7"/>
  <c r="M1158" i="7"/>
  <c r="U1158" i="7"/>
  <c r="T1159" i="7"/>
  <c r="I1158" i="7"/>
  <c r="H1159" i="7"/>
  <c r="W1158" i="7"/>
  <c r="V1159" i="7"/>
  <c r="E1158" i="7"/>
  <c r="D1159" i="7"/>
  <c r="X1159" i="7"/>
  <c r="Y1158" i="7"/>
  <c r="P1160" i="7" l="1"/>
  <c r="Q1159" i="7"/>
  <c r="W1159" i="7"/>
  <c r="V1160" i="7"/>
  <c r="G1159" i="7"/>
  <c r="F1160" i="7"/>
  <c r="X1160" i="7"/>
  <c r="Y1159" i="7"/>
  <c r="E1159" i="7"/>
  <c r="D1160" i="7"/>
  <c r="K1159" i="7"/>
  <c r="J1160" i="7"/>
  <c r="N1160" i="7"/>
  <c r="O1159" i="7"/>
  <c r="I1159" i="7"/>
  <c r="H1160" i="7"/>
  <c r="U1159" i="7"/>
  <c r="T1160" i="7"/>
  <c r="B1160" i="7"/>
  <c r="C1159" i="7"/>
  <c r="S1159" i="7"/>
  <c r="R1160" i="7"/>
  <c r="L1160" i="7"/>
  <c r="M1159" i="7"/>
  <c r="M1160" i="7" l="1"/>
  <c r="L1161" i="7"/>
  <c r="K1160" i="7"/>
  <c r="J1161" i="7"/>
  <c r="R1161" i="7"/>
  <c r="S1160" i="7"/>
  <c r="D1161" i="7"/>
  <c r="E1160" i="7"/>
  <c r="C1160" i="7"/>
  <c r="B1161" i="7"/>
  <c r="X1161" i="7"/>
  <c r="Y1160" i="7"/>
  <c r="U1160" i="7"/>
  <c r="T1161" i="7"/>
  <c r="G1160" i="7"/>
  <c r="F1161" i="7"/>
  <c r="I1160" i="7"/>
  <c r="H1161" i="7"/>
  <c r="W1160" i="7"/>
  <c r="V1161" i="7"/>
  <c r="O1160" i="7"/>
  <c r="N1161" i="7"/>
  <c r="Q1160" i="7"/>
  <c r="P1161" i="7"/>
  <c r="O1161" i="7" l="1"/>
  <c r="N1162" i="7"/>
  <c r="X1162" i="7"/>
  <c r="Y1161" i="7"/>
  <c r="J1162" i="7"/>
  <c r="K1161" i="7"/>
  <c r="Q1161" i="7"/>
  <c r="P1162" i="7"/>
  <c r="C1161" i="7"/>
  <c r="B1162" i="7"/>
  <c r="V1162" i="7"/>
  <c r="W1161" i="7"/>
  <c r="E1161" i="7"/>
  <c r="D1162" i="7"/>
  <c r="F1162" i="7"/>
  <c r="G1161" i="7"/>
  <c r="L1162" i="7"/>
  <c r="M1161" i="7"/>
  <c r="H1162" i="7"/>
  <c r="I1161" i="7"/>
  <c r="S1161" i="7"/>
  <c r="R1162" i="7"/>
  <c r="T1162" i="7"/>
  <c r="U1161" i="7"/>
  <c r="W1162" i="7" l="1"/>
  <c r="V1163" i="7"/>
  <c r="U1162" i="7"/>
  <c r="T1163" i="7"/>
  <c r="S1162" i="7"/>
  <c r="R1163" i="7"/>
  <c r="H1163" i="7"/>
  <c r="I1162" i="7"/>
  <c r="B1163" i="7"/>
  <c r="C1162" i="7"/>
  <c r="Q1162" i="7"/>
  <c r="P1163" i="7"/>
  <c r="L1163" i="7"/>
  <c r="M1162" i="7"/>
  <c r="J1163" i="7"/>
  <c r="K1162" i="7"/>
  <c r="G1162" i="7"/>
  <c r="F1163" i="7"/>
  <c r="X1163" i="7"/>
  <c r="Y1162" i="7"/>
  <c r="E1162" i="7"/>
  <c r="D1163" i="7"/>
  <c r="O1162" i="7"/>
  <c r="N1163" i="7"/>
  <c r="P1164" i="7" l="1"/>
  <c r="Q1163" i="7"/>
  <c r="Y1163" i="7"/>
  <c r="X1164" i="7"/>
  <c r="E1163" i="7"/>
  <c r="D1164" i="7"/>
  <c r="G1163" i="7"/>
  <c r="F1164" i="7"/>
  <c r="T1164" i="7"/>
  <c r="U1163" i="7"/>
  <c r="J1164" i="7"/>
  <c r="K1163" i="7"/>
  <c r="B1164" i="7"/>
  <c r="C1163" i="7"/>
  <c r="H1164" i="7"/>
  <c r="I1163" i="7"/>
  <c r="V1164" i="7"/>
  <c r="W1163" i="7"/>
  <c r="N1164" i="7"/>
  <c r="O1163" i="7"/>
  <c r="S1163" i="7"/>
  <c r="R1164" i="7"/>
  <c r="M1163" i="7"/>
  <c r="L1164" i="7"/>
  <c r="R1165" i="7" l="1"/>
  <c r="S1164" i="7"/>
  <c r="D1165" i="7"/>
  <c r="E1164" i="7"/>
  <c r="I1164" i="7"/>
  <c r="H1165" i="7"/>
  <c r="M1164" i="7"/>
  <c r="L1165" i="7"/>
  <c r="K1164" i="7"/>
  <c r="J1165" i="7"/>
  <c r="G1164" i="7"/>
  <c r="F1165" i="7"/>
  <c r="V1165" i="7"/>
  <c r="W1164" i="7"/>
  <c r="T1165" i="7"/>
  <c r="U1164" i="7"/>
  <c r="O1164" i="7"/>
  <c r="N1165" i="7"/>
  <c r="Y1164" i="7"/>
  <c r="X1165" i="7"/>
  <c r="B1165" i="7"/>
  <c r="C1164" i="7"/>
  <c r="P1165" i="7"/>
  <c r="Q1164" i="7"/>
  <c r="Q1165" i="7" l="1"/>
  <c r="P1166" i="7"/>
  <c r="C1165" i="7"/>
  <c r="B1166" i="7"/>
  <c r="E1165" i="7"/>
  <c r="D1166" i="7"/>
  <c r="F1166" i="7"/>
  <c r="G1165" i="7"/>
  <c r="M1165" i="7"/>
  <c r="L1166" i="7"/>
  <c r="O1165" i="7"/>
  <c r="N1166" i="7"/>
  <c r="T1166" i="7"/>
  <c r="U1165" i="7"/>
  <c r="J1166" i="7"/>
  <c r="K1165" i="7"/>
  <c r="X1166" i="7"/>
  <c r="Y1165" i="7"/>
  <c r="H1166" i="7"/>
  <c r="I1165" i="7"/>
  <c r="V1166" i="7"/>
  <c r="W1165" i="7"/>
  <c r="R1166" i="7"/>
  <c r="S1165" i="7"/>
  <c r="S1166" i="7" l="1"/>
  <c r="R1167" i="7"/>
  <c r="H1167" i="7"/>
  <c r="I1166" i="7"/>
  <c r="X1167" i="7"/>
  <c r="Y1166" i="7"/>
  <c r="L1167" i="7"/>
  <c r="M1166" i="7"/>
  <c r="E1166" i="7"/>
  <c r="D1167" i="7"/>
  <c r="N1167" i="7"/>
  <c r="O1166" i="7"/>
  <c r="W1166" i="7"/>
  <c r="V1167" i="7"/>
  <c r="G1166" i="7"/>
  <c r="F1167" i="7"/>
  <c r="C1166" i="7"/>
  <c r="B1167" i="7"/>
  <c r="J1167" i="7"/>
  <c r="K1166" i="7"/>
  <c r="Q1166" i="7"/>
  <c r="P1167" i="7"/>
  <c r="T1167" i="7"/>
  <c r="U1166" i="7"/>
  <c r="P1168" i="7" l="1"/>
  <c r="Q1167" i="7"/>
  <c r="I1167" i="7"/>
  <c r="H1168" i="7"/>
  <c r="T1168" i="7"/>
  <c r="U1167" i="7"/>
  <c r="D1168" i="7"/>
  <c r="E1167" i="7"/>
  <c r="K1167" i="7"/>
  <c r="J1168" i="7"/>
  <c r="B1168" i="7"/>
  <c r="C1167" i="7"/>
  <c r="F1168" i="7"/>
  <c r="G1167" i="7"/>
  <c r="R1168" i="7"/>
  <c r="S1167" i="7"/>
  <c r="N1168" i="7"/>
  <c r="O1167" i="7"/>
  <c r="M1167" i="7"/>
  <c r="L1168" i="7"/>
  <c r="Y1167" i="7"/>
  <c r="X1168" i="7"/>
  <c r="V1168" i="7"/>
  <c r="W1167" i="7"/>
  <c r="L1169" i="7" l="1"/>
  <c r="M1168" i="7"/>
  <c r="E1168" i="7"/>
  <c r="D1169" i="7"/>
  <c r="J1169" i="7"/>
  <c r="K1168" i="7"/>
  <c r="X1169" i="7"/>
  <c r="Y1168" i="7"/>
  <c r="U1168" i="7"/>
  <c r="T1169" i="7"/>
  <c r="V1169" i="7"/>
  <c r="W1168" i="7"/>
  <c r="H1169" i="7"/>
  <c r="I1168" i="7"/>
  <c r="O1168" i="7"/>
  <c r="N1169" i="7"/>
  <c r="R1169" i="7"/>
  <c r="S1168" i="7"/>
  <c r="C1168" i="7"/>
  <c r="B1169" i="7"/>
  <c r="F1169" i="7"/>
  <c r="G1168" i="7"/>
  <c r="Q1168" i="7"/>
  <c r="P1169" i="7"/>
  <c r="W1169" i="7" l="1"/>
  <c r="V1170" i="7"/>
  <c r="G1169" i="7"/>
  <c r="F1170" i="7"/>
  <c r="K1169" i="7"/>
  <c r="J1170" i="7"/>
  <c r="D1170" i="7"/>
  <c r="E1169" i="7"/>
  <c r="P1170" i="7"/>
  <c r="Q1169" i="7"/>
  <c r="Y1169" i="7"/>
  <c r="X1170" i="7"/>
  <c r="R1170" i="7"/>
  <c r="S1169" i="7"/>
  <c r="N1170" i="7"/>
  <c r="O1169" i="7"/>
  <c r="T1170" i="7"/>
  <c r="U1169" i="7"/>
  <c r="B1170" i="7"/>
  <c r="C1169" i="7"/>
  <c r="I1169" i="7"/>
  <c r="H1170" i="7"/>
  <c r="L1170" i="7"/>
  <c r="M1169" i="7"/>
  <c r="P1171" i="7" l="1"/>
  <c r="Q1170" i="7"/>
  <c r="C1170" i="7"/>
  <c r="B1171" i="7"/>
  <c r="F1171" i="7"/>
  <c r="G1170" i="7"/>
  <c r="X1171" i="7"/>
  <c r="Y1170" i="7"/>
  <c r="H1171" i="7"/>
  <c r="I1170" i="7"/>
  <c r="D1171" i="7"/>
  <c r="E1170" i="7"/>
  <c r="T1171" i="7"/>
  <c r="U1170" i="7"/>
  <c r="V1171" i="7"/>
  <c r="W1170" i="7"/>
  <c r="M1170" i="7"/>
  <c r="L1171" i="7"/>
  <c r="K1170" i="7"/>
  <c r="J1171" i="7"/>
  <c r="O1170" i="7"/>
  <c r="N1171" i="7"/>
  <c r="S1170" i="7"/>
  <c r="R1171" i="7"/>
  <c r="S1171" i="7" l="1"/>
  <c r="R1172" i="7"/>
  <c r="E1171" i="7"/>
  <c r="D1172" i="7"/>
  <c r="I1171" i="7"/>
  <c r="H1172" i="7"/>
  <c r="X1172" i="7"/>
  <c r="Y1171" i="7"/>
  <c r="N1172" i="7"/>
  <c r="O1171" i="7"/>
  <c r="J1172" i="7"/>
  <c r="K1171" i="7"/>
  <c r="L1172" i="7"/>
  <c r="M1171" i="7"/>
  <c r="G1171" i="7"/>
  <c r="F1172" i="7"/>
  <c r="B1172" i="7"/>
  <c r="C1171" i="7"/>
  <c r="W1171" i="7"/>
  <c r="V1172" i="7"/>
  <c r="U1171" i="7"/>
  <c r="T1172" i="7"/>
  <c r="P1172" i="7"/>
  <c r="Q1171" i="7"/>
  <c r="W1172" i="7" l="1"/>
  <c r="V1173" i="7"/>
  <c r="Q1172" i="7"/>
  <c r="P1173" i="7"/>
  <c r="T1173" i="7"/>
  <c r="U1172" i="7"/>
  <c r="N1173" i="7"/>
  <c r="O1172" i="7"/>
  <c r="F1173" i="7"/>
  <c r="G1172" i="7"/>
  <c r="K1172" i="7"/>
  <c r="J1173" i="7"/>
  <c r="Y1172" i="7"/>
  <c r="X1173" i="7"/>
  <c r="I1172" i="7"/>
  <c r="H1173" i="7"/>
  <c r="B1173" i="7"/>
  <c r="C1172" i="7"/>
  <c r="D1173" i="7"/>
  <c r="E1172" i="7"/>
  <c r="R1173" i="7"/>
  <c r="S1172" i="7"/>
  <c r="M1172" i="7"/>
  <c r="L1173" i="7"/>
  <c r="L1174" i="7" l="1"/>
  <c r="M1173" i="7"/>
  <c r="U1173" i="7"/>
  <c r="T1174" i="7"/>
  <c r="J1174" i="7"/>
  <c r="K1173" i="7"/>
  <c r="F1174" i="7"/>
  <c r="G1173" i="7"/>
  <c r="E1173" i="7"/>
  <c r="D1174" i="7"/>
  <c r="C1173" i="7"/>
  <c r="B1174" i="7"/>
  <c r="Q1173" i="7"/>
  <c r="P1174" i="7"/>
  <c r="X1174" i="7"/>
  <c r="Y1173" i="7"/>
  <c r="V1174" i="7"/>
  <c r="W1173" i="7"/>
  <c r="S1173" i="7"/>
  <c r="R1174" i="7"/>
  <c r="O1173" i="7"/>
  <c r="N1174" i="7"/>
  <c r="H1174" i="7"/>
  <c r="I1173" i="7"/>
  <c r="R1175" i="7" l="1"/>
  <c r="S1174" i="7"/>
  <c r="I1174" i="7"/>
  <c r="H1175" i="7"/>
  <c r="E1174" i="7"/>
  <c r="D1175" i="7"/>
  <c r="G1174" i="7"/>
  <c r="F1175" i="7"/>
  <c r="W1174" i="7"/>
  <c r="V1175" i="7"/>
  <c r="X1175" i="7"/>
  <c r="Y1174" i="7"/>
  <c r="P1175" i="7"/>
  <c r="Q1174" i="7"/>
  <c r="B1175" i="7"/>
  <c r="C1174" i="7"/>
  <c r="N1175" i="7"/>
  <c r="O1174" i="7"/>
  <c r="K1174" i="7"/>
  <c r="J1175" i="7"/>
  <c r="U1174" i="7"/>
  <c r="T1175" i="7"/>
  <c r="L1175" i="7"/>
  <c r="M1174" i="7"/>
  <c r="M1175" i="7" l="1"/>
  <c r="L1176" i="7"/>
  <c r="X1176" i="7"/>
  <c r="Y1175" i="7"/>
  <c r="U1175" i="7"/>
  <c r="T1176" i="7"/>
  <c r="W1175" i="7"/>
  <c r="V1176" i="7"/>
  <c r="J1176" i="7"/>
  <c r="K1175" i="7"/>
  <c r="F1176" i="7"/>
  <c r="G1175" i="7"/>
  <c r="D1176" i="7"/>
  <c r="E1175" i="7"/>
  <c r="O1175" i="7"/>
  <c r="N1176" i="7"/>
  <c r="H1176" i="7"/>
  <c r="I1175" i="7"/>
  <c r="C1175" i="7"/>
  <c r="B1176" i="7"/>
  <c r="Q1175" i="7"/>
  <c r="P1176" i="7"/>
  <c r="R1176" i="7"/>
  <c r="S1175" i="7"/>
  <c r="P1177" i="7" l="1"/>
  <c r="Q1176" i="7"/>
  <c r="K1176" i="7"/>
  <c r="J1177" i="7"/>
  <c r="U1176" i="7"/>
  <c r="T1177" i="7"/>
  <c r="X1177" i="7"/>
  <c r="Y1176" i="7"/>
  <c r="R1177" i="7"/>
  <c r="S1176" i="7"/>
  <c r="B1177" i="7"/>
  <c r="C1176" i="7"/>
  <c r="L1177" i="7"/>
  <c r="M1176" i="7"/>
  <c r="G1176" i="7"/>
  <c r="F1177" i="7"/>
  <c r="W1176" i="7"/>
  <c r="V1177" i="7"/>
  <c r="I1176" i="7"/>
  <c r="H1177" i="7"/>
  <c r="N1177" i="7"/>
  <c r="O1176" i="7"/>
  <c r="E1176" i="7"/>
  <c r="D1177" i="7"/>
  <c r="S1177" i="7" l="1"/>
  <c r="R1178" i="7"/>
  <c r="V1178" i="7"/>
  <c r="W1177" i="7"/>
  <c r="D1178" i="7"/>
  <c r="E1177" i="7"/>
  <c r="I1177" i="7"/>
  <c r="H1178" i="7"/>
  <c r="T1178" i="7"/>
  <c r="U1177" i="7"/>
  <c r="K1177" i="7"/>
  <c r="J1178" i="7"/>
  <c r="C1177" i="7"/>
  <c r="B1178" i="7"/>
  <c r="N1178" i="7"/>
  <c r="O1177" i="7"/>
  <c r="Y1177" i="7"/>
  <c r="X1178" i="7"/>
  <c r="F1178" i="7"/>
  <c r="G1177" i="7"/>
  <c r="M1177" i="7"/>
  <c r="L1178" i="7"/>
  <c r="Q1177" i="7"/>
  <c r="P1178" i="7"/>
  <c r="M1178" i="7" l="1"/>
  <c r="L1179" i="7"/>
  <c r="U1178" i="7"/>
  <c r="T1179" i="7"/>
  <c r="G1178" i="7"/>
  <c r="F1179" i="7"/>
  <c r="V1179" i="7"/>
  <c r="W1178" i="7"/>
  <c r="J1179" i="7"/>
  <c r="K1178" i="7"/>
  <c r="N1179" i="7"/>
  <c r="O1178" i="7"/>
  <c r="R1179" i="7"/>
  <c r="S1178" i="7"/>
  <c r="P1179" i="7"/>
  <c r="Q1178" i="7"/>
  <c r="I1178" i="7"/>
  <c r="H1179" i="7"/>
  <c r="Y1178" i="7"/>
  <c r="X1179" i="7"/>
  <c r="E1178" i="7"/>
  <c r="D1179" i="7"/>
  <c r="B1179" i="7"/>
  <c r="C1178" i="7"/>
  <c r="O1179" i="7" l="1"/>
  <c r="N1180" i="7"/>
  <c r="B1180" i="7"/>
  <c r="C1179" i="7"/>
  <c r="D1180" i="7"/>
  <c r="E1179" i="7"/>
  <c r="J1180" i="7"/>
  <c r="K1179" i="7"/>
  <c r="Y1179" i="7"/>
  <c r="X1180" i="7"/>
  <c r="V1180" i="7"/>
  <c r="W1179" i="7"/>
  <c r="H1180" i="7"/>
  <c r="I1179" i="7"/>
  <c r="F1180" i="7"/>
  <c r="G1179" i="7"/>
  <c r="T1180" i="7"/>
  <c r="U1179" i="7"/>
  <c r="P1180" i="7"/>
  <c r="Q1179" i="7"/>
  <c r="M1179" i="7"/>
  <c r="L1180" i="7"/>
  <c r="S1179" i="7"/>
  <c r="R1180" i="7"/>
  <c r="Y1180" i="7" l="1"/>
  <c r="X1181" i="7"/>
  <c r="W1180" i="7"/>
  <c r="V1181" i="7"/>
  <c r="P1181" i="7"/>
  <c r="Q1180" i="7"/>
  <c r="R1181" i="7"/>
  <c r="S1180" i="7"/>
  <c r="M1180" i="7"/>
  <c r="L1181" i="7"/>
  <c r="K1180" i="7"/>
  <c r="J1181" i="7"/>
  <c r="T1181" i="7"/>
  <c r="U1180" i="7"/>
  <c r="D1181" i="7"/>
  <c r="E1180" i="7"/>
  <c r="G1180" i="7"/>
  <c r="F1181" i="7"/>
  <c r="C1180" i="7"/>
  <c r="B1181" i="7"/>
  <c r="O1180" i="7"/>
  <c r="N1181" i="7"/>
  <c r="H1181" i="7"/>
  <c r="I1180" i="7"/>
  <c r="H1182" i="7" l="1"/>
  <c r="I1181" i="7"/>
  <c r="L1182" i="7"/>
  <c r="M1181" i="7"/>
  <c r="J1182" i="7"/>
  <c r="K1181" i="7"/>
  <c r="O1181" i="7"/>
  <c r="N1182" i="7"/>
  <c r="C1181" i="7"/>
  <c r="B1182" i="7"/>
  <c r="R1182" i="7"/>
  <c r="S1181" i="7"/>
  <c r="F1182" i="7"/>
  <c r="G1181" i="7"/>
  <c r="Q1181" i="7"/>
  <c r="P1182" i="7"/>
  <c r="V1182" i="7"/>
  <c r="W1181" i="7"/>
  <c r="D1182" i="7"/>
  <c r="E1181" i="7"/>
  <c r="X1182" i="7"/>
  <c r="Y1181" i="7"/>
  <c r="U1181" i="7"/>
  <c r="T1182" i="7"/>
  <c r="T1183" i="7" l="1"/>
  <c r="U1182" i="7"/>
  <c r="R1183" i="7"/>
  <c r="S1182" i="7"/>
  <c r="B1183" i="7"/>
  <c r="C1182" i="7"/>
  <c r="Y1182" i="7"/>
  <c r="X1183" i="7"/>
  <c r="O1182" i="7"/>
  <c r="N1183" i="7"/>
  <c r="E1182" i="7"/>
  <c r="D1183" i="7"/>
  <c r="V1183" i="7"/>
  <c r="W1182" i="7"/>
  <c r="K1182" i="7"/>
  <c r="J1183" i="7"/>
  <c r="Q1182" i="7"/>
  <c r="P1183" i="7"/>
  <c r="M1182" i="7"/>
  <c r="L1183" i="7"/>
  <c r="F1183" i="7"/>
  <c r="G1182" i="7"/>
  <c r="I1182" i="7"/>
  <c r="H1183" i="7"/>
  <c r="N1184" i="7" l="1"/>
  <c r="O1183" i="7"/>
  <c r="X1184" i="7"/>
  <c r="Y1183" i="7"/>
  <c r="E1183" i="7"/>
  <c r="D1184" i="7"/>
  <c r="L1184" i="7"/>
  <c r="M1183" i="7"/>
  <c r="S1183" i="7"/>
  <c r="R1184" i="7"/>
  <c r="H1184" i="7"/>
  <c r="I1183" i="7"/>
  <c r="G1183" i="7"/>
  <c r="F1184" i="7"/>
  <c r="Q1183" i="7"/>
  <c r="P1184" i="7"/>
  <c r="C1183" i="7"/>
  <c r="B1184" i="7"/>
  <c r="J1184" i="7"/>
  <c r="K1183" i="7"/>
  <c r="W1183" i="7"/>
  <c r="V1184" i="7"/>
  <c r="T1184" i="7"/>
  <c r="U1183" i="7"/>
  <c r="U1184" i="7" l="1"/>
  <c r="T1185" i="7"/>
  <c r="H1185" i="7"/>
  <c r="I1184" i="7"/>
  <c r="R1185" i="7"/>
  <c r="S1184" i="7"/>
  <c r="K1184" i="7"/>
  <c r="J1185" i="7"/>
  <c r="V1185" i="7"/>
  <c r="W1184" i="7"/>
  <c r="M1184" i="7"/>
  <c r="L1185" i="7"/>
  <c r="B1185" i="7"/>
  <c r="C1184" i="7"/>
  <c r="D1185" i="7"/>
  <c r="E1184" i="7"/>
  <c r="P1185" i="7"/>
  <c r="Q1184" i="7"/>
  <c r="X1185" i="7"/>
  <c r="Y1184" i="7"/>
  <c r="G1184" i="7"/>
  <c r="F1185" i="7"/>
  <c r="O1184" i="7"/>
  <c r="N1185" i="7"/>
  <c r="N1186" i="7" l="1"/>
  <c r="O1185" i="7"/>
  <c r="L1186" i="7"/>
  <c r="M1185" i="7"/>
  <c r="G1185" i="7"/>
  <c r="F1186" i="7"/>
  <c r="V1186" i="7"/>
  <c r="W1185" i="7"/>
  <c r="J1186" i="7"/>
  <c r="K1185" i="7"/>
  <c r="Y1185" i="7"/>
  <c r="X1186" i="7"/>
  <c r="P1186" i="7"/>
  <c r="Q1185" i="7"/>
  <c r="S1185" i="7"/>
  <c r="R1186" i="7"/>
  <c r="E1185" i="7"/>
  <c r="D1186" i="7"/>
  <c r="I1185" i="7"/>
  <c r="H1186" i="7"/>
  <c r="U1185" i="7"/>
  <c r="T1186" i="7"/>
  <c r="C1185" i="7"/>
  <c r="B1186" i="7"/>
  <c r="I1186" i="7" l="1"/>
  <c r="H1187" i="7"/>
  <c r="X1187" i="7"/>
  <c r="Y1186" i="7"/>
  <c r="J1187" i="7"/>
  <c r="K1186" i="7"/>
  <c r="D1187" i="7"/>
  <c r="E1186" i="7"/>
  <c r="B1187" i="7"/>
  <c r="C1186" i="7"/>
  <c r="T1187" i="7"/>
  <c r="U1186" i="7"/>
  <c r="W1186" i="7"/>
  <c r="V1187" i="7"/>
  <c r="G1186" i="7"/>
  <c r="F1187" i="7"/>
  <c r="R1187" i="7"/>
  <c r="S1186" i="7"/>
  <c r="M1186" i="7"/>
  <c r="L1187" i="7"/>
  <c r="Q1186" i="7"/>
  <c r="P1187" i="7"/>
  <c r="N1187" i="7"/>
  <c r="O1186" i="7"/>
  <c r="N1188" i="7" l="1"/>
  <c r="O1187" i="7"/>
  <c r="P1188" i="7"/>
  <c r="Q1187" i="7"/>
  <c r="J1188" i="7"/>
  <c r="K1187" i="7"/>
  <c r="X1188" i="7"/>
  <c r="Y1187" i="7"/>
  <c r="L1188" i="7"/>
  <c r="M1187" i="7"/>
  <c r="E1187" i="7"/>
  <c r="D1188" i="7"/>
  <c r="G1187" i="7"/>
  <c r="F1188" i="7"/>
  <c r="W1187" i="7"/>
  <c r="V1188" i="7"/>
  <c r="H1188" i="7"/>
  <c r="I1187" i="7"/>
  <c r="U1187" i="7"/>
  <c r="T1188" i="7"/>
  <c r="B1188" i="7"/>
  <c r="C1187" i="7"/>
  <c r="R1188" i="7"/>
  <c r="S1187" i="7"/>
  <c r="E1188" i="7" l="1"/>
  <c r="D1189" i="7"/>
  <c r="W1188" i="7"/>
  <c r="V1189" i="7"/>
  <c r="L1189" i="7"/>
  <c r="M1188" i="7"/>
  <c r="X1189" i="7"/>
  <c r="Y1188" i="7"/>
  <c r="I1188" i="7"/>
  <c r="H1189" i="7"/>
  <c r="S1188" i="7"/>
  <c r="R1189" i="7"/>
  <c r="B1189" i="7"/>
  <c r="C1188" i="7"/>
  <c r="U1188" i="7"/>
  <c r="T1189" i="7"/>
  <c r="J1189" i="7"/>
  <c r="K1188" i="7"/>
  <c r="P1189" i="7"/>
  <c r="Q1188" i="7"/>
  <c r="F1189" i="7"/>
  <c r="G1188" i="7"/>
  <c r="N1189" i="7"/>
  <c r="O1188" i="7"/>
  <c r="N1190" i="7" l="1"/>
  <c r="O1189" i="7"/>
  <c r="Y1189" i="7"/>
  <c r="X1190" i="7"/>
  <c r="K1189" i="7"/>
  <c r="J1190" i="7"/>
  <c r="F1190" i="7"/>
  <c r="G1189" i="7"/>
  <c r="P1190" i="7"/>
  <c r="Q1189" i="7"/>
  <c r="T1190" i="7"/>
  <c r="U1189" i="7"/>
  <c r="D1190" i="7"/>
  <c r="E1189" i="7"/>
  <c r="R1190" i="7"/>
  <c r="S1189" i="7"/>
  <c r="I1189" i="7"/>
  <c r="H1190" i="7"/>
  <c r="L1190" i="7"/>
  <c r="M1189" i="7"/>
  <c r="W1189" i="7"/>
  <c r="V1190" i="7"/>
  <c r="B1190" i="7"/>
  <c r="C1189" i="7"/>
  <c r="Q1190" i="7" l="1"/>
  <c r="P1191" i="7"/>
  <c r="J1191" i="7"/>
  <c r="K1190" i="7"/>
  <c r="B1191" i="7"/>
  <c r="C1190" i="7"/>
  <c r="T1191" i="7"/>
  <c r="U1190" i="7"/>
  <c r="H1191" i="7"/>
  <c r="I1190" i="7"/>
  <c r="M1190" i="7"/>
  <c r="L1191" i="7"/>
  <c r="Y1190" i="7"/>
  <c r="X1191" i="7"/>
  <c r="V1191" i="7"/>
  <c r="W1190" i="7"/>
  <c r="G1190" i="7"/>
  <c r="F1191" i="7"/>
  <c r="R1191" i="7"/>
  <c r="S1190" i="7"/>
  <c r="D1191" i="7"/>
  <c r="E1190" i="7"/>
  <c r="N1191" i="7"/>
  <c r="O1190" i="7"/>
  <c r="G1191" i="7" l="1"/>
  <c r="F1192" i="7"/>
  <c r="M1191" i="7"/>
  <c r="L1192" i="7"/>
  <c r="H1192" i="7"/>
  <c r="I1191" i="7"/>
  <c r="U1191" i="7"/>
  <c r="T1192" i="7"/>
  <c r="J1192" i="7"/>
  <c r="K1191" i="7"/>
  <c r="R1192" i="7"/>
  <c r="S1191" i="7"/>
  <c r="B1192" i="7"/>
  <c r="C1191" i="7"/>
  <c r="V1192" i="7"/>
  <c r="W1191" i="7"/>
  <c r="Y1191" i="7"/>
  <c r="X1192" i="7"/>
  <c r="P1192" i="7"/>
  <c r="Q1191" i="7"/>
  <c r="N1192" i="7"/>
  <c r="O1191" i="7"/>
  <c r="E1191" i="7"/>
  <c r="D1192" i="7"/>
  <c r="J1193" i="7" l="1"/>
  <c r="K1192" i="7"/>
  <c r="T1193" i="7"/>
  <c r="U1192" i="7"/>
  <c r="X1193" i="7"/>
  <c r="Y1192" i="7"/>
  <c r="H1193" i="7"/>
  <c r="I1192" i="7"/>
  <c r="O1192" i="7"/>
  <c r="N1193" i="7"/>
  <c r="P1193" i="7"/>
  <c r="Q1192" i="7"/>
  <c r="M1192" i="7"/>
  <c r="L1193" i="7"/>
  <c r="G1192" i="7"/>
  <c r="F1193" i="7"/>
  <c r="D1193" i="7"/>
  <c r="E1192" i="7"/>
  <c r="R1193" i="7"/>
  <c r="S1192" i="7"/>
  <c r="W1192" i="7"/>
  <c r="V1193" i="7"/>
  <c r="B1193" i="7"/>
  <c r="C1192" i="7"/>
  <c r="C1193" i="7" l="1"/>
  <c r="B1194" i="7"/>
  <c r="O1193" i="7"/>
  <c r="N1194" i="7"/>
  <c r="R1194" i="7"/>
  <c r="S1193" i="7"/>
  <c r="X1194" i="7"/>
  <c r="Y1193" i="7"/>
  <c r="T1194" i="7"/>
  <c r="U1193" i="7"/>
  <c r="P1194" i="7"/>
  <c r="Q1193" i="7"/>
  <c r="L1194" i="7"/>
  <c r="M1193" i="7"/>
  <c r="V1194" i="7"/>
  <c r="W1193" i="7"/>
  <c r="H1194" i="7"/>
  <c r="I1193" i="7"/>
  <c r="D1194" i="7"/>
  <c r="E1193" i="7"/>
  <c r="F1194" i="7"/>
  <c r="G1193" i="7"/>
  <c r="K1193" i="7"/>
  <c r="J1194" i="7"/>
  <c r="J1195" i="7" l="1"/>
  <c r="K1194" i="7"/>
  <c r="D1195" i="7"/>
  <c r="E1194" i="7"/>
  <c r="H1195" i="7"/>
  <c r="I1194" i="7"/>
  <c r="Q1194" i="7"/>
  <c r="P1195" i="7"/>
  <c r="F1195" i="7"/>
  <c r="G1194" i="7"/>
  <c r="W1194" i="7"/>
  <c r="V1195" i="7"/>
  <c r="C1194" i="7"/>
  <c r="B1195" i="7"/>
  <c r="T1195" i="7"/>
  <c r="U1194" i="7"/>
  <c r="Y1194" i="7"/>
  <c r="X1195" i="7"/>
  <c r="R1195" i="7"/>
  <c r="S1194" i="7"/>
  <c r="O1194" i="7"/>
  <c r="N1195" i="7"/>
  <c r="L1195" i="7"/>
  <c r="M1194" i="7"/>
  <c r="V1196" i="7" l="1"/>
  <c r="W1195" i="7"/>
  <c r="N1196" i="7"/>
  <c r="O1195" i="7"/>
  <c r="F1196" i="7"/>
  <c r="G1195" i="7"/>
  <c r="S1195" i="7"/>
  <c r="R1196" i="7"/>
  <c r="T1196" i="7"/>
  <c r="U1195" i="7"/>
  <c r="M1195" i="7"/>
  <c r="L1196" i="7"/>
  <c r="Q1195" i="7"/>
  <c r="P1196" i="7"/>
  <c r="X1196" i="7"/>
  <c r="Y1195" i="7"/>
  <c r="H1196" i="7"/>
  <c r="I1195" i="7"/>
  <c r="C1195" i="7"/>
  <c r="B1196" i="7"/>
  <c r="E1195" i="7"/>
  <c r="D1196" i="7"/>
  <c r="J1196" i="7"/>
  <c r="K1195" i="7"/>
  <c r="T1197" i="7" l="1"/>
  <c r="U1196" i="7"/>
  <c r="H1197" i="7"/>
  <c r="I1196" i="7"/>
  <c r="N1197" i="7"/>
  <c r="O1196" i="7"/>
  <c r="J1197" i="7"/>
  <c r="K1196" i="7"/>
  <c r="B1197" i="7"/>
  <c r="C1196" i="7"/>
  <c r="X1197" i="7"/>
  <c r="Y1196" i="7"/>
  <c r="L1197" i="7"/>
  <c r="M1196" i="7"/>
  <c r="D1197" i="7"/>
  <c r="E1196" i="7"/>
  <c r="S1196" i="7"/>
  <c r="R1197" i="7"/>
  <c r="G1196" i="7"/>
  <c r="F1197" i="7"/>
  <c r="P1197" i="7"/>
  <c r="Q1196" i="7"/>
  <c r="V1197" i="7"/>
  <c r="W1196" i="7"/>
  <c r="B1198" i="7" l="1"/>
  <c r="C1197" i="7"/>
  <c r="S1197" i="7"/>
  <c r="R1198" i="7"/>
  <c r="H1198" i="7"/>
  <c r="I1197" i="7"/>
  <c r="V1198" i="7"/>
  <c r="W1197" i="7"/>
  <c r="P1198" i="7"/>
  <c r="Q1197" i="7"/>
  <c r="G1197" i="7"/>
  <c r="F1198" i="7"/>
  <c r="J1198" i="7"/>
  <c r="K1197" i="7"/>
  <c r="O1197" i="7"/>
  <c r="N1198" i="7"/>
  <c r="D1198" i="7"/>
  <c r="E1197" i="7"/>
  <c r="X1198" i="7"/>
  <c r="Y1197" i="7"/>
  <c r="M1197" i="7"/>
  <c r="L1198" i="7"/>
  <c r="U1197" i="7"/>
  <c r="T1198" i="7"/>
  <c r="G1198" i="7" l="1"/>
  <c r="F1199" i="7"/>
  <c r="U1198" i="7"/>
  <c r="T1199" i="7"/>
  <c r="L1199" i="7"/>
  <c r="M1198" i="7"/>
  <c r="Q1198" i="7"/>
  <c r="P1199" i="7"/>
  <c r="X1199" i="7"/>
  <c r="Y1198" i="7"/>
  <c r="V1199" i="7"/>
  <c r="W1198" i="7"/>
  <c r="D1199" i="7"/>
  <c r="E1198" i="7"/>
  <c r="I1198" i="7"/>
  <c r="H1199" i="7"/>
  <c r="N1199" i="7"/>
  <c r="O1198" i="7"/>
  <c r="R1199" i="7"/>
  <c r="S1198" i="7"/>
  <c r="J1199" i="7"/>
  <c r="K1198" i="7"/>
  <c r="B1199" i="7"/>
  <c r="C1198" i="7"/>
  <c r="J1200" i="7" l="1"/>
  <c r="K1199" i="7"/>
  <c r="X1200" i="7"/>
  <c r="Y1199" i="7"/>
  <c r="N1200" i="7"/>
  <c r="O1199" i="7"/>
  <c r="W1199" i="7"/>
  <c r="V1200" i="7"/>
  <c r="R1200" i="7"/>
  <c r="S1199" i="7"/>
  <c r="B1200" i="7"/>
  <c r="C1199" i="7"/>
  <c r="P1200" i="7"/>
  <c r="Q1199" i="7"/>
  <c r="I1199" i="7"/>
  <c r="H1200" i="7"/>
  <c r="G1199" i="7"/>
  <c r="F1200" i="7"/>
  <c r="L1200" i="7"/>
  <c r="M1199" i="7"/>
  <c r="U1199" i="7"/>
  <c r="T1200" i="7"/>
  <c r="E1199" i="7"/>
  <c r="D1200" i="7"/>
  <c r="E1200" i="7" l="1"/>
  <c r="D1201" i="7"/>
  <c r="C1200" i="7"/>
  <c r="B1201" i="7"/>
  <c r="U1200" i="7"/>
  <c r="T1201" i="7"/>
  <c r="S1200" i="7"/>
  <c r="R1201" i="7"/>
  <c r="W1200" i="7"/>
  <c r="V1201" i="7"/>
  <c r="L1201" i="7"/>
  <c r="M1200" i="7"/>
  <c r="F1201" i="7"/>
  <c r="G1200" i="7"/>
  <c r="N1201" i="7"/>
  <c r="O1200" i="7"/>
  <c r="I1200" i="7"/>
  <c r="H1201" i="7"/>
  <c r="X1201" i="7"/>
  <c r="Y1200" i="7"/>
  <c r="P1201" i="7"/>
  <c r="Q1200" i="7"/>
  <c r="J1201" i="7"/>
  <c r="K1200" i="7"/>
  <c r="Q1201" i="7" l="1"/>
  <c r="P1202" i="7"/>
  <c r="L1202" i="7"/>
  <c r="M1201" i="7"/>
  <c r="Y1201" i="7"/>
  <c r="X1202" i="7"/>
  <c r="I1201" i="7"/>
  <c r="H1202" i="7"/>
  <c r="K1201" i="7"/>
  <c r="J1202" i="7"/>
  <c r="W1201" i="7"/>
  <c r="V1202" i="7"/>
  <c r="S1201" i="7"/>
  <c r="R1202" i="7"/>
  <c r="T1202" i="7"/>
  <c r="U1201" i="7"/>
  <c r="B1202" i="7"/>
  <c r="C1201" i="7"/>
  <c r="N1202" i="7"/>
  <c r="O1201" i="7"/>
  <c r="D1202" i="7"/>
  <c r="E1201" i="7"/>
  <c r="F1202" i="7"/>
  <c r="G1201" i="7"/>
  <c r="D1203" i="7" l="1"/>
  <c r="E1202" i="7"/>
  <c r="M1202" i="7"/>
  <c r="L1203" i="7"/>
  <c r="G1202" i="7"/>
  <c r="F1203" i="7"/>
  <c r="J1203" i="7"/>
  <c r="K1202" i="7"/>
  <c r="H1203" i="7"/>
  <c r="I1202" i="7"/>
  <c r="Y1202" i="7"/>
  <c r="X1203" i="7"/>
  <c r="R1203" i="7"/>
  <c r="S1202" i="7"/>
  <c r="Q1202" i="7"/>
  <c r="P1203" i="7"/>
  <c r="V1203" i="7"/>
  <c r="W1202" i="7"/>
  <c r="N1203" i="7"/>
  <c r="O1202" i="7"/>
  <c r="B1203" i="7"/>
  <c r="C1202" i="7"/>
  <c r="T1203" i="7"/>
  <c r="U1202" i="7"/>
  <c r="U1203" i="7" l="1"/>
  <c r="T1204" i="7"/>
  <c r="Y1203" i="7"/>
  <c r="X1204" i="7"/>
  <c r="B1204" i="7"/>
  <c r="C1203" i="7"/>
  <c r="H1204" i="7"/>
  <c r="I1203" i="7"/>
  <c r="N1204" i="7"/>
  <c r="O1203" i="7"/>
  <c r="J1204" i="7"/>
  <c r="K1203" i="7"/>
  <c r="G1203" i="7"/>
  <c r="F1204" i="7"/>
  <c r="V1204" i="7"/>
  <c r="W1203" i="7"/>
  <c r="P1204" i="7"/>
  <c r="Q1203" i="7"/>
  <c r="M1203" i="7"/>
  <c r="L1204" i="7"/>
  <c r="R1204" i="7"/>
  <c r="S1203" i="7"/>
  <c r="D1204" i="7"/>
  <c r="E1203" i="7"/>
  <c r="M1204" i="7" l="1"/>
  <c r="L1205" i="7"/>
  <c r="D1205" i="7"/>
  <c r="E1204" i="7"/>
  <c r="S1204" i="7"/>
  <c r="R1205" i="7"/>
  <c r="X1205" i="7"/>
  <c r="Y1204" i="7"/>
  <c r="J1205" i="7"/>
  <c r="K1204" i="7"/>
  <c r="O1204" i="7"/>
  <c r="N1205" i="7"/>
  <c r="H1205" i="7"/>
  <c r="I1204" i="7"/>
  <c r="P1205" i="7"/>
  <c r="Q1204" i="7"/>
  <c r="B1205" i="7"/>
  <c r="C1204" i="7"/>
  <c r="W1204" i="7"/>
  <c r="V1205" i="7"/>
  <c r="G1204" i="7"/>
  <c r="F1205" i="7"/>
  <c r="T1205" i="7"/>
  <c r="U1204" i="7"/>
  <c r="O1205" i="7" l="1"/>
  <c r="N1206" i="7"/>
  <c r="F1206" i="7"/>
  <c r="G1205" i="7"/>
  <c r="Y1205" i="7"/>
  <c r="X1206" i="7"/>
  <c r="C1205" i="7"/>
  <c r="B1206" i="7"/>
  <c r="D1206" i="7"/>
  <c r="E1205" i="7"/>
  <c r="U1205" i="7"/>
  <c r="T1206" i="7"/>
  <c r="W1205" i="7"/>
  <c r="V1206" i="7"/>
  <c r="R1206" i="7"/>
  <c r="S1205" i="7"/>
  <c r="L1206" i="7"/>
  <c r="M1205" i="7"/>
  <c r="K1205" i="7"/>
  <c r="J1206" i="7"/>
  <c r="P1206" i="7"/>
  <c r="Q1205" i="7"/>
  <c r="H1206" i="7"/>
  <c r="I1205" i="7"/>
  <c r="I1206" i="7" l="1"/>
  <c r="H1207" i="7"/>
  <c r="K1206" i="7"/>
  <c r="J1207" i="7"/>
  <c r="F1207" i="7"/>
  <c r="G1206" i="7"/>
  <c r="D1207" i="7"/>
  <c r="E1206" i="7"/>
  <c r="M1206" i="7"/>
  <c r="L1207" i="7"/>
  <c r="R1207" i="7"/>
  <c r="S1206" i="7"/>
  <c r="O1206" i="7"/>
  <c r="N1207" i="7"/>
  <c r="T1207" i="7"/>
  <c r="U1206" i="7"/>
  <c r="Q1206" i="7"/>
  <c r="P1207" i="7"/>
  <c r="C1206" i="7"/>
  <c r="B1207" i="7"/>
  <c r="Y1206" i="7"/>
  <c r="X1207" i="7"/>
  <c r="V1207" i="7"/>
  <c r="W1206" i="7"/>
  <c r="Y1207" i="7" l="1"/>
  <c r="X1208" i="7"/>
  <c r="V1208" i="7"/>
  <c r="W1207" i="7"/>
  <c r="S1207" i="7"/>
  <c r="R1208" i="7"/>
  <c r="M1207" i="7"/>
  <c r="L1208" i="7"/>
  <c r="C1207" i="7"/>
  <c r="B1208" i="7"/>
  <c r="E1207" i="7"/>
  <c r="D1208" i="7"/>
  <c r="Q1207" i="7"/>
  <c r="P1208" i="7"/>
  <c r="F1208" i="7"/>
  <c r="G1207" i="7"/>
  <c r="K1207" i="7"/>
  <c r="J1208" i="7"/>
  <c r="T1208" i="7"/>
  <c r="U1207" i="7"/>
  <c r="O1207" i="7"/>
  <c r="N1208" i="7"/>
  <c r="H1208" i="7"/>
  <c r="I1207" i="7"/>
  <c r="D1209" i="7" l="1"/>
  <c r="E1208" i="7"/>
  <c r="O1208" i="7"/>
  <c r="N1209" i="7"/>
  <c r="V1209" i="7"/>
  <c r="W1208" i="7"/>
  <c r="H1209" i="7"/>
  <c r="I1208" i="7"/>
  <c r="M1208" i="7"/>
  <c r="L1209" i="7"/>
  <c r="K1208" i="7"/>
  <c r="J1209" i="7"/>
  <c r="G1208" i="7"/>
  <c r="F1209" i="7"/>
  <c r="Y1208" i="7"/>
  <c r="X1209" i="7"/>
  <c r="C1208" i="7"/>
  <c r="B1209" i="7"/>
  <c r="T1209" i="7"/>
  <c r="U1208" i="7"/>
  <c r="S1208" i="7"/>
  <c r="R1209" i="7"/>
  <c r="P1209" i="7"/>
  <c r="Q1208" i="7"/>
  <c r="Q1209" i="7" l="1"/>
  <c r="P1210" i="7"/>
  <c r="S1209" i="7"/>
  <c r="R1210" i="7"/>
  <c r="V1210" i="7"/>
  <c r="W1209" i="7"/>
  <c r="J1210" i="7"/>
  <c r="K1209" i="7"/>
  <c r="H1210" i="7"/>
  <c r="I1209" i="7"/>
  <c r="C1209" i="7"/>
  <c r="B1210" i="7"/>
  <c r="Y1209" i="7"/>
  <c r="X1210" i="7"/>
  <c r="G1209" i="7"/>
  <c r="F1210" i="7"/>
  <c r="L1210" i="7"/>
  <c r="M1209" i="7"/>
  <c r="U1209" i="7"/>
  <c r="T1210" i="7"/>
  <c r="O1209" i="7"/>
  <c r="N1210" i="7"/>
  <c r="E1209" i="7"/>
  <c r="D1210" i="7"/>
  <c r="B1211" i="7" l="1"/>
  <c r="C1210" i="7"/>
  <c r="I1210" i="7"/>
  <c r="H1211" i="7"/>
  <c r="N1211" i="7"/>
  <c r="O1210" i="7"/>
  <c r="U1210" i="7"/>
  <c r="T1211" i="7"/>
  <c r="M1210" i="7"/>
  <c r="L1211" i="7"/>
  <c r="G1210" i="7"/>
  <c r="F1211" i="7"/>
  <c r="E1210" i="7"/>
  <c r="D1211" i="7"/>
  <c r="J1211" i="7"/>
  <c r="K1210" i="7"/>
  <c r="V1211" i="7"/>
  <c r="W1210" i="7"/>
  <c r="S1210" i="7"/>
  <c r="R1211" i="7"/>
  <c r="X1211" i="7"/>
  <c r="Y1210" i="7"/>
  <c r="Q1210" i="7"/>
  <c r="P1211" i="7"/>
  <c r="Q1211" i="7" l="1"/>
  <c r="P1212" i="7"/>
  <c r="W1211" i="7"/>
  <c r="V1212" i="7"/>
  <c r="M1211" i="7"/>
  <c r="L1212" i="7"/>
  <c r="S1211" i="7"/>
  <c r="R1212" i="7"/>
  <c r="O1211" i="7"/>
  <c r="N1212" i="7"/>
  <c r="G1211" i="7"/>
  <c r="F1212" i="7"/>
  <c r="X1212" i="7"/>
  <c r="Y1211" i="7"/>
  <c r="U1211" i="7"/>
  <c r="T1212" i="7"/>
  <c r="I1211" i="7"/>
  <c r="H1212" i="7"/>
  <c r="J1212" i="7"/>
  <c r="K1211" i="7"/>
  <c r="E1211" i="7"/>
  <c r="D1212" i="7"/>
  <c r="B1212" i="7"/>
  <c r="C1211" i="7"/>
  <c r="E1212" i="7" l="1"/>
  <c r="D1213" i="7"/>
  <c r="C1212" i="7"/>
  <c r="B1213" i="7"/>
  <c r="S1212" i="7"/>
  <c r="R1213" i="7"/>
  <c r="W1212" i="7"/>
  <c r="V1213" i="7"/>
  <c r="J1213" i="7"/>
  <c r="K1212" i="7"/>
  <c r="I1212" i="7"/>
  <c r="H1213" i="7"/>
  <c r="U1212" i="7"/>
  <c r="T1213" i="7"/>
  <c r="Q1212" i="7"/>
  <c r="P1213" i="7"/>
  <c r="G1212" i="7"/>
  <c r="F1213" i="7"/>
  <c r="N1213" i="7"/>
  <c r="O1212" i="7"/>
  <c r="L1213" i="7"/>
  <c r="M1212" i="7"/>
  <c r="X1213" i="7"/>
  <c r="Y1212" i="7"/>
  <c r="I1213" i="7" l="1"/>
  <c r="H1214" i="7"/>
  <c r="J1214" i="7"/>
  <c r="K1213" i="7"/>
  <c r="G1213" i="7"/>
  <c r="F1214" i="7"/>
  <c r="M1213" i="7"/>
  <c r="L1214" i="7"/>
  <c r="B1214" i="7"/>
  <c r="C1213" i="7"/>
  <c r="E1213" i="7"/>
  <c r="D1214" i="7"/>
  <c r="Y1213" i="7"/>
  <c r="X1214" i="7"/>
  <c r="V1214" i="7"/>
  <c r="W1213" i="7"/>
  <c r="N1214" i="7"/>
  <c r="O1213" i="7"/>
  <c r="S1213" i="7"/>
  <c r="R1214" i="7"/>
  <c r="P1214" i="7"/>
  <c r="Q1213" i="7"/>
  <c r="U1213" i="7"/>
  <c r="T1214" i="7"/>
  <c r="P1215" i="7" l="1"/>
  <c r="Q1214" i="7"/>
  <c r="D1215" i="7"/>
  <c r="E1214" i="7"/>
  <c r="R1215" i="7"/>
  <c r="S1214" i="7"/>
  <c r="T1215" i="7"/>
  <c r="U1214" i="7"/>
  <c r="B1215" i="7"/>
  <c r="C1214" i="7"/>
  <c r="M1214" i="7"/>
  <c r="L1215" i="7"/>
  <c r="F1215" i="7"/>
  <c r="G1214" i="7"/>
  <c r="O1214" i="7"/>
  <c r="N1215" i="7"/>
  <c r="V1215" i="7"/>
  <c r="W1214" i="7"/>
  <c r="J1215" i="7"/>
  <c r="K1214" i="7"/>
  <c r="Y1214" i="7"/>
  <c r="X1215" i="7"/>
  <c r="I1214" i="7"/>
  <c r="H1215" i="7"/>
  <c r="M1215" i="7" l="1"/>
  <c r="L1216" i="7"/>
  <c r="H1216" i="7"/>
  <c r="I1215" i="7"/>
  <c r="J1216" i="7"/>
  <c r="K1215" i="7"/>
  <c r="X1216" i="7"/>
  <c r="Y1215" i="7"/>
  <c r="C1215" i="7"/>
  <c r="B1216" i="7"/>
  <c r="T1216" i="7"/>
  <c r="U1215" i="7"/>
  <c r="V1216" i="7"/>
  <c r="W1215" i="7"/>
  <c r="S1215" i="7"/>
  <c r="R1216" i="7"/>
  <c r="O1215" i="7"/>
  <c r="N1216" i="7"/>
  <c r="E1215" i="7"/>
  <c r="D1216" i="7"/>
  <c r="F1216" i="7"/>
  <c r="G1215" i="7"/>
  <c r="Q1215" i="7"/>
  <c r="P1216" i="7"/>
  <c r="Q1216" i="7" l="1"/>
  <c r="P1217" i="7"/>
  <c r="X1217" i="7"/>
  <c r="Y1216" i="7"/>
  <c r="H1217" i="7"/>
  <c r="I1216" i="7"/>
  <c r="C1216" i="7"/>
  <c r="B1217" i="7"/>
  <c r="N1217" i="7"/>
  <c r="O1216" i="7"/>
  <c r="J1217" i="7"/>
  <c r="K1216" i="7"/>
  <c r="L1217" i="7"/>
  <c r="M1216" i="7"/>
  <c r="T1217" i="7"/>
  <c r="U1216" i="7"/>
  <c r="G1216" i="7"/>
  <c r="F1217" i="7"/>
  <c r="E1216" i="7"/>
  <c r="D1217" i="7"/>
  <c r="S1216" i="7"/>
  <c r="R1217" i="7"/>
  <c r="W1216" i="7"/>
  <c r="V1217" i="7"/>
  <c r="K1217" i="7" l="1"/>
  <c r="J1218" i="7"/>
  <c r="E1217" i="7"/>
  <c r="D1218" i="7"/>
  <c r="I1217" i="7"/>
  <c r="H1218" i="7"/>
  <c r="R1218" i="7"/>
  <c r="S1217" i="7"/>
  <c r="N1218" i="7"/>
  <c r="O1217" i="7"/>
  <c r="F1218" i="7"/>
  <c r="G1217" i="7"/>
  <c r="T1218" i="7"/>
  <c r="U1217" i="7"/>
  <c r="P1218" i="7"/>
  <c r="Q1217" i="7"/>
  <c r="W1217" i="7"/>
  <c r="V1218" i="7"/>
  <c r="B1218" i="7"/>
  <c r="C1217" i="7"/>
  <c r="Y1217" i="7"/>
  <c r="X1218" i="7"/>
  <c r="M1217" i="7"/>
  <c r="L1218" i="7"/>
  <c r="X1219" i="7" l="1"/>
  <c r="Y1218" i="7"/>
  <c r="M1218" i="7"/>
  <c r="L1219" i="7"/>
  <c r="F1219" i="7"/>
  <c r="G1218" i="7"/>
  <c r="O1218" i="7"/>
  <c r="N1219" i="7"/>
  <c r="B1219" i="7"/>
  <c r="C1218" i="7"/>
  <c r="R1219" i="7"/>
  <c r="S1218" i="7"/>
  <c r="V1219" i="7"/>
  <c r="W1218" i="7"/>
  <c r="H1219" i="7"/>
  <c r="I1218" i="7"/>
  <c r="D1219" i="7"/>
  <c r="E1218" i="7"/>
  <c r="P1219" i="7"/>
  <c r="Q1218" i="7"/>
  <c r="J1219" i="7"/>
  <c r="K1218" i="7"/>
  <c r="T1219" i="7"/>
  <c r="U1218" i="7"/>
  <c r="P1220" i="7" l="1"/>
  <c r="Q1219" i="7"/>
  <c r="U1219" i="7"/>
  <c r="T1220" i="7"/>
  <c r="J1220" i="7"/>
  <c r="K1219" i="7"/>
  <c r="R1220" i="7"/>
  <c r="S1219" i="7"/>
  <c r="C1219" i="7"/>
  <c r="B1220" i="7"/>
  <c r="N1220" i="7"/>
  <c r="O1219" i="7"/>
  <c r="D1220" i="7"/>
  <c r="E1219" i="7"/>
  <c r="G1219" i="7"/>
  <c r="F1220" i="7"/>
  <c r="L1220" i="7"/>
  <c r="M1219" i="7"/>
  <c r="I1219" i="7"/>
  <c r="H1220" i="7"/>
  <c r="W1219" i="7"/>
  <c r="V1220" i="7"/>
  <c r="Y1219" i="7"/>
  <c r="X1220" i="7"/>
  <c r="N1221" i="7" l="1"/>
  <c r="O1220" i="7"/>
  <c r="B1221" i="7"/>
  <c r="C1220" i="7"/>
  <c r="Y1220" i="7"/>
  <c r="X1221" i="7"/>
  <c r="V1221" i="7"/>
  <c r="W1220" i="7"/>
  <c r="H1221" i="7"/>
  <c r="I1220" i="7"/>
  <c r="R1221" i="7"/>
  <c r="S1220" i="7"/>
  <c r="M1220" i="7"/>
  <c r="L1221" i="7"/>
  <c r="K1220" i="7"/>
  <c r="J1221" i="7"/>
  <c r="F1221" i="7"/>
  <c r="G1220" i="7"/>
  <c r="T1221" i="7"/>
  <c r="U1220" i="7"/>
  <c r="D1221" i="7"/>
  <c r="E1220" i="7"/>
  <c r="P1221" i="7"/>
  <c r="Q1220" i="7"/>
  <c r="Q1221" i="7" l="1"/>
  <c r="P1222" i="7"/>
  <c r="W1221" i="7"/>
  <c r="V1222" i="7"/>
  <c r="B1222" i="7"/>
  <c r="C1221" i="7"/>
  <c r="S1221" i="7"/>
  <c r="R1222" i="7"/>
  <c r="H1222" i="7"/>
  <c r="I1221" i="7"/>
  <c r="U1221" i="7"/>
  <c r="T1222" i="7"/>
  <c r="L1222" i="7"/>
  <c r="M1221" i="7"/>
  <c r="E1221" i="7"/>
  <c r="D1222" i="7"/>
  <c r="X1222" i="7"/>
  <c r="Y1221" i="7"/>
  <c r="G1221" i="7"/>
  <c r="F1222" i="7"/>
  <c r="J1222" i="7"/>
  <c r="K1221" i="7"/>
  <c r="N1222" i="7"/>
  <c r="O1221" i="7"/>
  <c r="U1222" i="7" l="1"/>
  <c r="T1223" i="7"/>
  <c r="I1222" i="7"/>
  <c r="H1223" i="7"/>
  <c r="R1223" i="7"/>
  <c r="S1222" i="7"/>
  <c r="B1223" i="7"/>
  <c r="C1222" i="7"/>
  <c r="W1222" i="7"/>
  <c r="V1223" i="7"/>
  <c r="P1223" i="7"/>
  <c r="Q1222" i="7"/>
  <c r="N1223" i="7"/>
  <c r="O1222" i="7"/>
  <c r="K1222" i="7"/>
  <c r="J1223" i="7"/>
  <c r="G1222" i="7"/>
  <c r="F1223" i="7"/>
  <c r="X1223" i="7"/>
  <c r="Y1222" i="7"/>
  <c r="D1223" i="7"/>
  <c r="E1222" i="7"/>
  <c r="L1223" i="7"/>
  <c r="M1222" i="7"/>
  <c r="L1224" i="7" l="1"/>
  <c r="M1223" i="7"/>
  <c r="X1224" i="7"/>
  <c r="Y1223" i="7"/>
  <c r="Q1223" i="7"/>
  <c r="P1224" i="7"/>
  <c r="D1224" i="7"/>
  <c r="E1223" i="7"/>
  <c r="C1223" i="7"/>
  <c r="B1224" i="7"/>
  <c r="K1223" i="7"/>
  <c r="J1224" i="7"/>
  <c r="T1224" i="7"/>
  <c r="U1223" i="7"/>
  <c r="V1224" i="7"/>
  <c r="W1223" i="7"/>
  <c r="F1224" i="7"/>
  <c r="G1223" i="7"/>
  <c r="S1223" i="7"/>
  <c r="R1224" i="7"/>
  <c r="H1224" i="7"/>
  <c r="I1223" i="7"/>
  <c r="O1223" i="7"/>
  <c r="N1224" i="7"/>
  <c r="J1225" i="7" l="1"/>
  <c r="K1224" i="7"/>
  <c r="H1225" i="7"/>
  <c r="I1224" i="7"/>
  <c r="P1225" i="7"/>
  <c r="Q1224" i="7"/>
  <c r="X1225" i="7"/>
  <c r="Y1224" i="7"/>
  <c r="S1224" i="7"/>
  <c r="R1225" i="7"/>
  <c r="V1225" i="7"/>
  <c r="W1224" i="7"/>
  <c r="N1225" i="7"/>
  <c r="O1224" i="7"/>
  <c r="C1224" i="7"/>
  <c r="B1225" i="7"/>
  <c r="E1224" i="7"/>
  <c r="D1225" i="7"/>
  <c r="G1224" i="7"/>
  <c r="F1225" i="7"/>
  <c r="U1224" i="7"/>
  <c r="T1225" i="7"/>
  <c r="L1225" i="7"/>
  <c r="M1224" i="7"/>
  <c r="M1225" i="7" l="1"/>
  <c r="L1226" i="7"/>
  <c r="R1226" i="7"/>
  <c r="S1225" i="7"/>
  <c r="D1226" i="7"/>
  <c r="E1225" i="7"/>
  <c r="V1226" i="7"/>
  <c r="W1225" i="7"/>
  <c r="P1226" i="7"/>
  <c r="Q1225" i="7"/>
  <c r="T1226" i="7"/>
  <c r="U1225" i="7"/>
  <c r="F1226" i="7"/>
  <c r="G1225" i="7"/>
  <c r="X1226" i="7"/>
  <c r="Y1225" i="7"/>
  <c r="B1226" i="7"/>
  <c r="C1225" i="7"/>
  <c r="I1225" i="7"/>
  <c r="H1226" i="7"/>
  <c r="O1225" i="7"/>
  <c r="N1226" i="7"/>
  <c r="J1226" i="7"/>
  <c r="K1225" i="7"/>
  <c r="N1227" i="7" l="1"/>
  <c r="O1226" i="7"/>
  <c r="X1227" i="7"/>
  <c r="Y1226" i="7"/>
  <c r="S1226" i="7"/>
  <c r="R1227" i="7"/>
  <c r="T1227" i="7"/>
  <c r="U1226" i="7"/>
  <c r="Q1226" i="7"/>
  <c r="P1227" i="7"/>
  <c r="V1227" i="7"/>
  <c r="W1226" i="7"/>
  <c r="C1226" i="7"/>
  <c r="B1227" i="7"/>
  <c r="L1227" i="7"/>
  <c r="M1226" i="7"/>
  <c r="J1227" i="7"/>
  <c r="K1226" i="7"/>
  <c r="H1227" i="7"/>
  <c r="I1226" i="7"/>
  <c r="E1226" i="7"/>
  <c r="D1227" i="7"/>
  <c r="F1227" i="7"/>
  <c r="G1226" i="7"/>
  <c r="D1228" i="7" l="1"/>
  <c r="E1227" i="7"/>
  <c r="G1227" i="7"/>
  <c r="F1228" i="7"/>
  <c r="R1228" i="7"/>
  <c r="S1227" i="7"/>
  <c r="V1228" i="7"/>
  <c r="W1227" i="7"/>
  <c r="H1228" i="7"/>
  <c r="I1227" i="7"/>
  <c r="K1227" i="7"/>
  <c r="J1228" i="7"/>
  <c r="Y1227" i="7"/>
  <c r="X1228" i="7"/>
  <c r="P1228" i="7"/>
  <c r="Q1227" i="7"/>
  <c r="B1228" i="7"/>
  <c r="C1227" i="7"/>
  <c r="T1228" i="7"/>
  <c r="U1227" i="7"/>
  <c r="M1227" i="7"/>
  <c r="L1228" i="7"/>
  <c r="N1228" i="7"/>
  <c r="O1227" i="7"/>
  <c r="L1229" i="7" l="1"/>
  <c r="M1228" i="7"/>
  <c r="J1229" i="7"/>
  <c r="K1228" i="7"/>
  <c r="O1228" i="7"/>
  <c r="N1229" i="7"/>
  <c r="H1229" i="7"/>
  <c r="I1228" i="7"/>
  <c r="T1229" i="7"/>
  <c r="U1228" i="7"/>
  <c r="V1229" i="7"/>
  <c r="W1228" i="7"/>
  <c r="C1228" i="7"/>
  <c r="B1229" i="7"/>
  <c r="R1229" i="7"/>
  <c r="S1228" i="7"/>
  <c r="F1229" i="7"/>
  <c r="G1228" i="7"/>
  <c r="Q1228" i="7"/>
  <c r="P1229" i="7"/>
  <c r="X1229" i="7"/>
  <c r="Y1228" i="7"/>
  <c r="D1229" i="7"/>
  <c r="E1228" i="7"/>
  <c r="E1229" i="7" l="1"/>
  <c r="D1230" i="7"/>
  <c r="W1229" i="7"/>
  <c r="V1230" i="7"/>
  <c r="Y1229" i="7"/>
  <c r="X1230" i="7"/>
  <c r="T1230" i="7"/>
  <c r="U1229" i="7"/>
  <c r="P1230" i="7"/>
  <c r="Q1229" i="7"/>
  <c r="I1229" i="7"/>
  <c r="H1230" i="7"/>
  <c r="N1230" i="7"/>
  <c r="O1229" i="7"/>
  <c r="F1230" i="7"/>
  <c r="G1229" i="7"/>
  <c r="R1230" i="7"/>
  <c r="S1229" i="7"/>
  <c r="K1229" i="7"/>
  <c r="J1230" i="7"/>
  <c r="B1230" i="7"/>
  <c r="C1229" i="7"/>
  <c r="L1230" i="7"/>
  <c r="M1229" i="7"/>
  <c r="B1231" i="7" l="1"/>
  <c r="C1230" i="7"/>
  <c r="J1231" i="7"/>
  <c r="K1230" i="7"/>
  <c r="X1231" i="7"/>
  <c r="Y1230" i="7"/>
  <c r="F1231" i="7"/>
  <c r="G1230" i="7"/>
  <c r="H1231" i="7"/>
  <c r="I1230" i="7"/>
  <c r="P1231" i="7"/>
  <c r="Q1230" i="7"/>
  <c r="V1231" i="7"/>
  <c r="W1230" i="7"/>
  <c r="D1231" i="7"/>
  <c r="E1230" i="7"/>
  <c r="M1230" i="7"/>
  <c r="L1231" i="7"/>
  <c r="T1231" i="7"/>
  <c r="U1230" i="7"/>
  <c r="R1231" i="7"/>
  <c r="S1230" i="7"/>
  <c r="O1230" i="7"/>
  <c r="N1231" i="7"/>
  <c r="N1232" i="7" l="1"/>
  <c r="O1231" i="7"/>
  <c r="I1231" i="7"/>
  <c r="H1232" i="7"/>
  <c r="L1232" i="7"/>
  <c r="M1231" i="7"/>
  <c r="Y1231" i="7"/>
  <c r="X1232" i="7"/>
  <c r="J1232" i="7"/>
  <c r="K1231" i="7"/>
  <c r="P1232" i="7"/>
  <c r="Q1231" i="7"/>
  <c r="R1232" i="7"/>
  <c r="S1231" i="7"/>
  <c r="U1231" i="7"/>
  <c r="T1232" i="7"/>
  <c r="G1231" i="7"/>
  <c r="F1232" i="7"/>
  <c r="D1232" i="7"/>
  <c r="E1231" i="7"/>
  <c r="W1231" i="7"/>
  <c r="V1232" i="7"/>
  <c r="C1231" i="7"/>
  <c r="B1232" i="7"/>
  <c r="P1233" i="7" l="1"/>
  <c r="Q1232" i="7"/>
  <c r="B1233" i="7"/>
  <c r="C1232" i="7"/>
  <c r="K1232" i="7"/>
  <c r="J1233" i="7"/>
  <c r="D1233" i="7"/>
  <c r="E1232" i="7"/>
  <c r="V1233" i="7"/>
  <c r="W1232" i="7"/>
  <c r="Y1232" i="7"/>
  <c r="X1233" i="7"/>
  <c r="F1233" i="7"/>
  <c r="G1232" i="7"/>
  <c r="M1232" i="7"/>
  <c r="L1233" i="7"/>
  <c r="T1233" i="7"/>
  <c r="U1232" i="7"/>
  <c r="H1233" i="7"/>
  <c r="I1232" i="7"/>
  <c r="R1233" i="7"/>
  <c r="S1232" i="7"/>
  <c r="N1233" i="7"/>
  <c r="O1232" i="7"/>
  <c r="N1234" i="7" l="1"/>
  <c r="O1233" i="7"/>
  <c r="E1233" i="7"/>
  <c r="D1234" i="7"/>
  <c r="J1234" i="7"/>
  <c r="K1233" i="7"/>
  <c r="B1234" i="7"/>
  <c r="C1233" i="7"/>
  <c r="X1234" i="7"/>
  <c r="Y1233" i="7"/>
  <c r="W1233" i="7"/>
  <c r="V1234" i="7"/>
  <c r="L1234" i="7"/>
  <c r="M1233" i="7"/>
  <c r="S1233" i="7"/>
  <c r="R1234" i="7"/>
  <c r="H1234" i="7"/>
  <c r="I1233" i="7"/>
  <c r="U1233" i="7"/>
  <c r="T1234" i="7"/>
  <c r="G1233" i="7"/>
  <c r="F1234" i="7"/>
  <c r="Q1233" i="7"/>
  <c r="P1234" i="7"/>
  <c r="U1234" i="7" l="1"/>
  <c r="T1235" i="7"/>
  <c r="B1235" i="7"/>
  <c r="C1234" i="7"/>
  <c r="D1235" i="7"/>
  <c r="E1234" i="7"/>
  <c r="P1235" i="7"/>
  <c r="Q1234" i="7"/>
  <c r="X1235" i="7"/>
  <c r="Y1234" i="7"/>
  <c r="K1234" i="7"/>
  <c r="J1235" i="7"/>
  <c r="W1234" i="7"/>
  <c r="V1235" i="7"/>
  <c r="G1234" i="7"/>
  <c r="F1235" i="7"/>
  <c r="I1234" i="7"/>
  <c r="H1235" i="7"/>
  <c r="R1235" i="7"/>
  <c r="S1234" i="7"/>
  <c r="L1235" i="7"/>
  <c r="M1234" i="7"/>
  <c r="N1235" i="7"/>
  <c r="O1234" i="7"/>
  <c r="K1235" i="7" l="1"/>
  <c r="J1236" i="7"/>
  <c r="O1235" i="7"/>
  <c r="N1236" i="7"/>
  <c r="L1236" i="7"/>
  <c r="M1235" i="7"/>
  <c r="X1236" i="7"/>
  <c r="Y1235" i="7"/>
  <c r="S1235" i="7"/>
  <c r="R1236" i="7"/>
  <c r="Q1235" i="7"/>
  <c r="P1236" i="7"/>
  <c r="H1236" i="7"/>
  <c r="I1235" i="7"/>
  <c r="D1236" i="7"/>
  <c r="E1235" i="7"/>
  <c r="F1236" i="7"/>
  <c r="G1235" i="7"/>
  <c r="C1235" i="7"/>
  <c r="B1236" i="7"/>
  <c r="V1236" i="7"/>
  <c r="W1235" i="7"/>
  <c r="T1236" i="7"/>
  <c r="U1235" i="7"/>
  <c r="U1236" i="7" l="1"/>
  <c r="T1237" i="7"/>
  <c r="V1237" i="7"/>
  <c r="W1236" i="7"/>
  <c r="N1237" i="7"/>
  <c r="O1236" i="7"/>
  <c r="P1237" i="7"/>
  <c r="Q1236" i="7"/>
  <c r="X1237" i="7"/>
  <c r="Y1236" i="7"/>
  <c r="G1236" i="7"/>
  <c r="F1237" i="7"/>
  <c r="J1237" i="7"/>
  <c r="K1236" i="7"/>
  <c r="S1236" i="7"/>
  <c r="R1237" i="7"/>
  <c r="C1236" i="7"/>
  <c r="B1237" i="7"/>
  <c r="L1237" i="7"/>
  <c r="M1236" i="7"/>
  <c r="E1236" i="7"/>
  <c r="D1237" i="7"/>
  <c r="H1237" i="7"/>
  <c r="I1236" i="7"/>
  <c r="D1238" i="7" l="1"/>
  <c r="E1237" i="7"/>
  <c r="I1237" i="7"/>
  <c r="H1238" i="7"/>
  <c r="P1238" i="7"/>
  <c r="Q1237" i="7"/>
  <c r="O1237" i="7"/>
  <c r="N1238" i="7"/>
  <c r="F1238" i="7"/>
  <c r="G1237" i="7"/>
  <c r="X1238" i="7"/>
  <c r="Y1237" i="7"/>
  <c r="M1237" i="7"/>
  <c r="L1238" i="7"/>
  <c r="B1238" i="7"/>
  <c r="C1237" i="7"/>
  <c r="R1238" i="7"/>
  <c r="S1237" i="7"/>
  <c r="V1238" i="7"/>
  <c r="W1237" i="7"/>
  <c r="T1238" i="7"/>
  <c r="U1237" i="7"/>
  <c r="J1238" i="7"/>
  <c r="K1237" i="7"/>
  <c r="U1238" i="7" l="1"/>
  <c r="T1239" i="7"/>
  <c r="K1238" i="7"/>
  <c r="J1239" i="7"/>
  <c r="W1238" i="7"/>
  <c r="V1239" i="7"/>
  <c r="X1239" i="7"/>
  <c r="Y1238" i="7"/>
  <c r="F1239" i="7"/>
  <c r="G1238" i="7"/>
  <c r="N1239" i="7"/>
  <c r="O1238" i="7"/>
  <c r="S1238" i="7"/>
  <c r="R1239" i="7"/>
  <c r="P1239" i="7"/>
  <c r="Q1238" i="7"/>
  <c r="I1238" i="7"/>
  <c r="H1239" i="7"/>
  <c r="C1238" i="7"/>
  <c r="B1239" i="7"/>
  <c r="L1239" i="7"/>
  <c r="M1238" i="7"/>
  <c r="E1238" i="7"/>
  <c r="D1239" i="7"/>
  <c r="O1239" i="7" l="1"/>
  <c r="N1240" i="7"/>
  <c r="D1240" i="7"/>
  <c r="E1239" i="7"/>
  <c r="L1240" i="7"/>
  <c r="M1239" i="7"/>
  <c r="F1240" i="7"/>
  <c r="G1239" i="7"/>
  <c r="B1240" i="7"/>
  <c r="C1239" i="7"/>
  <c r="Y1239" i="7"/>
  <c r="X1240" i="7"/>
  <c r="I1239" i="7"/>
  <c r="H1240" i="7"/>
  <c r="W1239" i="7"/>
  <c r="V1240" i="7"/>
  <c r="K1239" i="7"/>
  <c r="J1240" i="7"/>
  <c r="Q1239" i="7"/>
  <c r="P1240" i="7"/>
  <c r="R1240" i="7"/>
  <c r="S1239" i="7"/>
  <c r="T1240" i="7"/>
  <c r="U1239" i="7"/>
  <c r="U1240" i="7" l="1"/>
  <c r="T1241" i="7"/>
  <c r="Y1240" i="7"/>
  <c r="X1241" i="7"/>
  <c r="P1241" i="7"/>
  <c r="Q1240" i="7"/>
  <c r="S1240" i="7"/>
  <c r="R1241" i="7"/>
  <c r="C1240" i="7"/>
  <c r="B1241" i="7"/>
  <c r="G1240" i="7"/>
  <c r="F1241" i="7"/>
  <c r="J1241" i="7"/>
  <c r="K1240" i="7"/>
  <c r="M1240" i="7"/>
  <c r="L1241" i="7"/>
  <c r="V1241" i="7"/>
  <c r="W1240" i="7"/>
  <c r="E1240" i="7"/>
  <c r="D1241" i="7"/>
  <c r="H1241" i="7"/>
  <c r="I1240" i="7"/>
  <c r="N1241" i="7"/>
  <c r="O1240" i="7"/>
  <c r="N1242" i="7" l="1"/>
  <c r="O1241" i="7"/>
  <c r="I1241" i="7"/>
  <c r="H1242" i="7"/>
  <c r="F1242" i="7"/>
  <c r="G1241" i="7"/>
  <c r="B1242" i="7"/>
  <c r="C1241" i="7"/>
  <c r="D1242" i="7"/>
  <c r="E1241" i="7"/>
  <c r="V1242" i="7"/>
  <c r="W1241" i="7"/>
  <c r="R1242" i="7"/>
  <c r="S1241" i="7"/>
  <c r="Q1241" i="7"/>
  <c r="P1242" i="7"/>
  <c r="M1241" i="7"/>
  <c r="L1242" i="7"/>
  <c r="Y1241" i="7"/>
  <c r="X1242" i="7"/>
  <c r="T1242" i="7"/>
  <c r="U1241" i="7"/>
  <c r="K1241" i="7"/>
  <c r="J1242" i="7"/>
  <c r="W1242" i="7" l="1"/>
  <c r="V1243" i="7"/>
  <c r="J1243" i="7"/>
  <c r="K1242" i="7"/>
  <c r="E1242" i="7"/>
  <c r="D1243" i="7"/>
  <c r="T1243" i="7"/>
  <c r="U1242" i="7"/>
  <c r="X1243" i="7"/>
  <c r="Y1242" i="7"/>
  <c r="B1243" i="7"/>
  <c r="C1242" i="7"/>
  <c r="M1242" i="7"/>
  <c r="L1243" i="7"/>
  <c r="G1242" i="7"/>
  <c r="F1243" i="7"/>
  <c r="P1243" i="7"/>
  <c r="Q1242" i="7"/>
  <c r="H1243" i="7"/>
  <c r="I1242" i="7"/>
  <c r="S1242" i="7"/>
  <c r="R1243" i="7"/>
  <c r="O1242" i="7"/>
  <c r="N1243" i="7"/>
  <c r="O1243" i="7" l="1"/>
  <c r="N1244" i="7"/>
  <c r="R1244" i="7"/>
  <c r="S1243" i="7"/>
  <c r="T1244" i="7"/>
  <c r="U1243" i="7"/>
  <c r="C1243" i="7"/>
  <c r="B1244" i="7"/>
  <c r="X1244" i="7"/>
  <c r="Y1243" i="7"/>
  <c r="H1244" i="7"/>
  <c r="I1243" i="7"/>
  <c r="D1244" i="7"/>
  <c r="E1243" i="7"/>
  <c r="P1244" i="7"/>
  <c r="Q1243" i="7"/>
  <c r="F1244" i="7"/>
  <c r="G1243" i="7"/>
  <c r="K1243" i="7"/>
  <c r="J1244" i="7"/>
  <c r="M1243" i="7"/>
  <c r="L1244" i="7"/>
  <c r="V1244" i="7"/>
  <c r="W1243" i="7"/>
  <c r="W1244" i="7" l="1"/>
  <c r="V1245" i="7"/>
  <c r="Y1244" i="7"/>
  <c r="X1245" i="7"/>
  <c r="F1245" i="7"/>
  <c r="G1244" i="7"/>
  <c r="R1245" i="7"/>
  <c r="S1244" i="7"/>
  <c r="I1244" i="7"/>
  <c r="H1245" i="7"/>
  <c r="J1245" i="7"/>
  <c r="K1244" i="7"/>
  <c r="T1245" i="7"/>
  <c r="U1244" i="7"/>
  <c r="Q1244" i="7"/>
  <c r="P1245" i="7"/>
  <c r="O1244" i="7"/>
  <c r="N1245" i="7"/>
  <c r="L1245" i="7"/>
  <c r="M1244" i="7"/>
  <c r="C1244" i="7"/>
  <c r="B1245" i="7"/>
  <c r="D1245" i="7"/>
  <c r="E1244" i="7"/>
  <c r="E1245" i="7" l="1"/>
  <c r="D1246" i="7"/>
  <c r="C1245" i="7"/>
  <c r="B1246" i="7"/>
  <c r="M1245" i="7"/>
  <c r="L1246" i="7"/>
  <c r="O1245" i="7"/>
  <c r="N1246" i="7"/>
  <c r="Q1245" i="7"/>
  <c r="P1246" i="7"/>
  <c r="J1246" i="7"/>
  <c r="K1245" i="7"/>
  <c r="H1246" i="7"/>
  <c r="I1245" i="7"/>
  <c r="S1245" i="7"/>
  <c r="R1246" i="7"/>
  <c r="F1246" i="7"/>
  <c r="G1245" i="7"/>
  <c r="X1246" i="7"/>
  <c r="Y1245" i="7"/>
  <c r="V1246" i="7"/>
  <c r="W1245" i="7"/>
  <c r="T1246" i="7"/>
  <c r="U1245" i="7"/>
  <c r="K1246" i="7" l="1"/>
  <c r="J1247" i="7"/>
  <c r="T1247" i="7"/>
  <c r="U1246" i="7"/>
  <c r="P1247" i="7"/>
  <c r="Q1246" i="7"/>
  <c r="V1247" i="7"/>
  <c r="W1246" i="7"/>
  <c r="N1247" i="7"/>
  <c r="O1246" i="7"/>
  <c r="Y1246" i="7"/>
  <c r="X1247" i="7"/>
  <c r="L1247" i="7"/>
  <c r="M1246" i="7"/>
  <c r="G1246" i="7"/>
  <c r="F1247" i="7"/>
  <c r="S1246" i="7"/>
  <c r="R1247" i="7"/>
  <c r="B1247" i="7"/>
  <c r="C1246" i="7"/>
  <c r="D1247" i="7"/>
  <c r="E1246" i="7"/>
  <c r="H1247" i="7"/>
  <c r="I1246" i="7"/>
  <c r="Y1247" i="7" l="1"/>
  <c r="X1248" i="7"/>
  <c r="N1248" i="7"/>
  <c r="O1247" i="7"/>
  <c r="S1247" i="7"/>
  <c r="R1248" i="7"/>
  <c r="H1248" i="7"/>
  <c r="I1247" i="7"/>
  <c r="D1248" i="7"/>
  <c r="E1247" i="7"/>
  <c r="C1247" i="7"/>
  <c r="B1248" i="7"/>
  <c r="V1248" i="7"/>
  <c r="W1247" i="7"/>
  <c r="Q1247" i="7"/>
  <c r="P1248" i="7"/>
  <c r="G1247" i="7"/>
  <c r="F1248" i="7"/>
  <c r="U1247" i="7"/>
  <c r="T1248" i="7"/>
  <c r="J1248" i="7"/>
  <c r="K1247" i="7"/>
  <c r="L1248" i="7"/>
  <c r="M1247" i="7"/>
  <c r="J1249" i="7" l="1"/>
  <c r="K1248" i="7"/>
  <c r="S1248" i="7"/>
  <c r="R1249" i="7"/>
  <c r="U1248" i="7"/>
  <c r="T1249" i="7"/>
  <c r="M1248" i="7"/>
  <c r="L1249" i="7"/>
  <c r="G1248" i="7"/>
  <c r="F1249" i="7"/>
  <c r="P1249" i="7"/>
  <c r="Q1248" i="7"/>
  <c r="N1249" i="7"/>
  <c r="O1248" i="7"/>
  <c r="X1249" i="7"/>
  <c r="Y1248" i="7"/>
  <c r="B1249" i="7"/>
  <c r="C1248" i="7"/>
  <c r="D1249" i="7"/>
  <c r="E1248" i="7"/>
  <c r="I1248" i="7"/>
  <c r="H1249" i="7"/>
  <c r="V1249" i="7"/>
  <c r="W1248" i="7"/>
  <c r="M1249" i="7" l="1"/>
  <c r="L1250" i="7"/>
  <c r="C1249" i="7"/>
  <c r="B1250" i="7"/>
  <c r="P1250" i="7"/>
  <c r="Q1249" i="7"/>
  <c r="G1249" i="7"/>
  <c r="F1250" i="7"/>
  <c r="E1249" i="7"/>
  <c r="D1250" i="7"/>
  <c r="X1250" i="7"/>
  <c r="Y1249" i="7"/>
  <c r="W1249" i="7"/>
  <c r="V1250" i="7"/>
  <c r="I1249" i="7"/>
  <c r="H1250" i="7"/>
  <c r="U1249" i="7"/>
  <c r="T1250" i="7"/>
  <c r="S1249" i="7"/>
  <c r="R1250" i="7"/>
  <c r="O1249" i="7"/>
  <c r="N1250" i="7"/>
  <c r="J1250" i="7"/>
  <c r="K1249" i="7"/>
  <c r="O1250" i="7" l="1"/>
  <c r="N1251" i="7"/>
  <c r="G1250" i="7"/>
  <c r="F1251" i="7"/>
  <c r="X1251" i="7"/>
  <c r="Y1250" i="7"/>
  <c r="S1250" i="7"/>
  <c r="R1251" i="7"/>
  <c r="U1250" i="7"/>
  <c r="T1251" i="7"/>
  <c r="I1250" i="7"/>
  <c r="H1251" i="7"/>
  <c r="J1251" i="7"/>
  <c r="K1250" i="7"/>
  <c r="E1250" i="7"/>
  <c r="D1251" i="7"/>
  <c r="P1251" i="7"/>
  <c r="Q1250" i="7"/>
  <c r="C1250" i="7"/>
  <c r="B1251" i="7"/>
  <c r="W1250" i="7"/>
  <c r="V1251" i="7"/>
  <c r="L1251" i="7"/>
  <c r="M1250" i="7"/>
  <c r="L1252" i="7" l="1"/>
  <c r="M1251" i="7"/>
  <c r="S1251" i="7"/>
  <c r="R1252" i="7"/>
  <c r="P1252" i="7"/>
  <c r="Q1251" i="7"/>
  <c r="I1251" i="7"/>
  <c r="H1252" i="7"/>
  <c r="W1251" i="7"/>
  <c r="V1252" i="7"/>
  <c r="E1251" i="7"/>
  <c r="D1252" i="7"/>
  <c r="N1252" i="7"/>
  <c r="O1251" i="7"/>
  <c r="U1251" i="7"/>
  <c r="T1252" i="7"/>
  <c r="C1251" i="7"/>
  <c r="B1252" i="7"/>
  <c r="Y1251" i="7"/>
  <c r="X1252" i="7"/>
  <c r="F1252" i="7"/>
  <c r="G1251" i="7"/>
  <c r="K1251" i="7"/>
  <c r="J1252" i="7"/>
  <c r="J1253" i="7" l="1"/>
  <c r="K1252" i="7"/>
  <c r="G1252" i="7"/>
  <c r="F1253" i="7"/>
  <c r="I1252" i="7"/>
  <c r="H1253" i="7"/>
  <c r="E1252" i="7"/>
  <c r="D1253" i="7"/>
  <c r="V1253" i="7"/>
  <c r="W1252" i="7"/>
  <c r="Y1252" i="7"/>
  <c r="X1253" i="7"/>
  <c r="B1253" i="7"/>
  <c r="C1252" i="7"/>
  <c r="P1253" i="7"/>
  <c r="Q1252" i="7"/>
  <c r="T1253" i="7"/>
  <c r="U1252" i="7"/>
  <c r="S1252" i="7"/>
  <c r="R1253" i="7"/>
  <c r="N1253" i="7"/>
  <c r="O1252" i="7"/>
  <c r="M1252" i="7"/>
  <c r="L1253" i="7"/>
  <c r="M1253" i="7" l="1"/>
  <c r="L1254" i="7"/>
  <c r="X1254" i="7"/>
  <c r="Y1253" i="7"/>
  <c r="O1253" i="7"/>
  <c r="N1254" i="7"/>
  <c r="V1254" i="7"/>
  <c r="W1253" i="7"/>
  <c r="R1254" i="7"/>
  <c r="S1253" i="7"/>
  <c r="D1254" i="7"/>
  <c r="E1253" i="7"/>
  <c r="H1254" i="7"/>
  <c r="I1253" i="7"/>
  <c r="T1254" i="7"/>
  <c r="U1253" i="7"/>
  <c r="G1253" i="7"/>
  <c r="F1254" i="7"/>
  <c r="Q1253" i="7"/>
  <c r="P1254" i="7"/>
  <c r="C1253" i="7"/>
  <c r="B1254" i="7"/>
  <c r="K1253" i="7"/>
  <c r="J1254" i="7"/>
  <c r="E1254" i="7" l="1"/>
  <c r="D1255" i="7"/>
  <c r="J1255" i="7"/>
  <c r="K1254" i="7"/>
  <c r="C1254" i="7"/>
  <c r="B1255" i="7"/>
  <c r="S1254" i="7"/>
  <c r="R1255" i="7"/>
  <c r="Q1254" i="7"/>
  <c r="P1255" i="7"/>
  <c r="V1255" i="7"/>
  <c r="W1254" i="7"/>
  <c r="F1255" i="7"/>
  <c r="G1254" i="7"/>
  <c r="O1254" i="7"/>
  <c r="N1255" i="7"/>
  <c r="T1255" i="7"/>
  <c r="U1254" i="7"/>
  <c r="X1255" i="7"/>
  <c r="Y1254" i="7"/>
  <c r="M1254" i="7"/>
  <c r="L1255" i="7"/>
  <c r="H1255" i="7"/>
  <c r="I1254" i="7"/>
  <c r="L1256" i="7" l="1"/>
  <c r="M1255" i="7"/>
  <c r="X1256" i="7"/>
  <c r="Y1255" i="7"/>
  <c r="W1255" i="7"/>
  <c r="V1256" i="7"/>
  <c r="B1256" i="7"/>
  <c r="C1255" i="7"/>
  <c r="I1255" i="7"/>
  <c r="H1256" i="7"/>
  <c r="Q1255" i="7"/>
  <c r="P1256" i="7"/>
  <c r="S1255" i="7"/>
  <c r="R1256" i="7"/>
  <c r="U1255" i="7"/>
  <c r="T1256" i="7"/>
  <c r="N1256" i="7"/>
  <c r="O1255" i="7"/>
  <c r="K1255" i="7"/>
  <c r="J1256" i="7"/>
  <c r="E1255" i="7"/>
  <c r="D1256" i="7"/>
  <c r="G1255" i="7"/>
  <c r="F1256" i="7"/>
  <c r="P1257" i="7" l="1"/>
  <c r="Q1256" i="7"/>
  <c r="I1256" i="7"/>
  <c r="H1257" i="7"/>
  <c r="Y1256" i="7"/>
  <c r="X1257" i="7"/>
  <c r="D1257" i="7"/>
  <c r="E1256" i="7"/>
  <c r="B1257" i="7"/>
  <c r="C1256" i="7"/>
  <c r="N1257" i="7"/>
  <c r="O1256" i="7"/>
  <c r="R1257" i="7"/>
  <c r="S1256" i="7"/>
  <c r="F1257" i="7"/>
  <c r="G1256" i="7"/>
  <c r="K1256" i="7"/>
  <c r="J1257" i="7"/>
  <c r="W1256" i="7"/>
  <c r="V1257" i="7"/>
  <c r="U1256" i="7"/>
  <c r="T1257" i="7"/>
  <c r="L1257" i="7"/>
  <c r="M1256" i="7"/>
  <c r="M1257" i="7" l="1"/>
  <c r="L1258" i="7"/>
  <c r="O1257" i="7"/>
  <c r="N1258" i="7"/>
  <c r="C1257" i="7"/>
  <c r="B1258" i="7"/>
  <c r="T1258" i="7"/>
  <c r="U1257" i="7"/>
  <c r="W1257" i="7"/>
  <c r="V1258" i="7"/>
  <c r="D1258" i="7"/>
  <c r="E1257" i="7"/>
  <c r="K1257" i="7"/>
  <c r="J1258" i="7"/>
  <c r="Y1257" i="7"/>
  <c r="X1258" i="7"/>
  <c r="H1258" i="7"/>
  <c r="I1257" i="7"/>
  <c r="F1258" i="7"/>
  <c r="G1257" i="7"/>
  <c r="R1258" i="7"/>
  <c r="S1257" i="7"/>
  <c r="Q1257" i="7"/>
  <c r="P1258" i="7"/>
  <c r="P1259" i="7" l="1"/>
  <c r="Q1258" i="7"/>
  <c r="D1259" i="7"/>
  <c r="E1258" i="7"/>
  <c r="U1258" i="7"/>
  <c r="T1259" i="7"/>
  <c r="N1259" i="7"/>
  <c r="O1258" i="7"/>
  <c r="S1258" i="7"/>
  <c r="R1259" i="7"/>
  <c r="C1258" i="7"/>
  <c r="B1259" i="7"/>
  <c r="X1259" i="7"/>
  <c r="Y1258" i="7"/>
  <c r="J1259" i="7"/>
  <c r="K1258" i="7"/>
  <c r="V1259" i="7"/>
  <c r="W1258" i="7"/>
  <c r="G1258" i="7"/>
  <c r="F1259" i="7"/>
  <c r="H1259" i="7"/>
  <c r="I1258" i="7"/>
  <c r="M1258" i="7"/>
  <c r="L1259" i="7"/>
  <c r="W1259" i="7" l="1"/>
  <c r="V1260" i="7"/>
  <c r="E1259" i="7"/>
  <c r="D1260" i="7"/>
  <c r="L1260" i="7"/>
  <c r="M1259" i="7"/>
  <c r="I1259" i="7"/>
  <c r="H1260" i="7"/>
  <c r="U1259" i="7"/>
  <c r="T1260" i="7"/>
  <c r="J1260" i="7"/>
  <c r="K1259" i="7"/>
  <c r="B1260" i="7"/>
  <c r="C1259" i="7"/>
  <c r="S1259" i="7"/>
  <c r="R1260" i="7"/>
  <c r="G1259" i="7"/>
  <c r="F1260" i="7"/>
  <c r="N1260" i="7"/>
  <c r="O1259" i="7"/>
  <c r="X1260" i="7"/>
  <c r="Y1259" i="7"/>
  <c r="P1260" i="7"/>
  <c r="Q1259" i="7"/>
  <c r="L1261" i="7" l="1"/>
  <c r="M1260" i="7"/>
  <c r="P1261" i="7"/>
  <c r="Q1260" i="7"/>
  <c r="Y1260" i="7"/>
  <c r="X1261" i="7"/>
  <c r="N1261" i="7"/>
  <c r="O1260" i="7"/>
  <c r="G1260" i="7"/>
  <c r="F1261" i="7"/>
  <c r="D1261" i="7"/>
  <c r="E1260" i="7"/>
  <c r="W1260" i="7"/>
  <c r="V1261" i="7"/>
  <c r="K1260" i="7"/>
  <c r="J1261" i="7"/>
  <c r="U1260" i="7"/>
  <c r="T1261" i="7"/>
  <c r="I1260" i="7"/>
  <c r="H1261" i="7"/>
  <c r="R1261" i="7"/>
  <c r="S1260" i="7"/>
  <c r="B1261" i="7"/>
  <c r="C1260" i="7"/>
  <c r="B1262" i="7" l="1"/>
  <c r="C1261" i="7"/>
  <c r="F1262" i="7"/>
  <c r="G1261" i="7"/>
  <c r="I1261" i="7"/>
  <c r="H1262" i="7"/>
  <c r="D1262" i="7"/>
  <c r="E1261" i="7"/>
  <c r="R1262" i="7"/>
  <c r="S1261" i="7"/>
  <c r="O1261" i="7"/>
  <c r="N1262" i="7"/>
  <c r="T1262" i="7"/>
  <c r="U1261" i="7"/>
  <c r="Y1261" i="7"/>
  <c r="X1262" i="7"/>
  <c r="K1261" i="7"/>
  <c r="J1262" i="7"/>
  <c r="Q1261" i="7"/>
  <c r="P1262" i="7"/>
  <c r="W1261" i="7"/>
  <c r="V1262" i="7"/>
  <c r="M1261" i="7"/>
  <c r="L1262" i="7"/>
  <c r="L1263" i="7" l="1"/>
  <c r="M1262" i="7"/>
  <c r="O1262" i="7"/>
  <c r="N1263" i="7"/>
  <c r="V1263" i="7"/>
  <c r="W1262" i="7"/>
  <c r="S1262" i="7"/>
  <c r="R1263" i="7"/>
  <c r="Q1262" i="7"/>
  <c r="P1263" i="7"/>
  <c r="D1263" i="7"/>
  <c r="E1262" i="7"/>
  <c r="K1262" i="7"/>
  <c r="J1263" i="7"/>
  <c r="H1263" i="7"/>
  <c r="I1262" i="7"/>
  <c r="X1263" i="7"/>
  <c r="Y1262" i="7"/>
  <c r="F1263" i="7"/>
  <c r="G1262" i="7"/>
  <c r="T1263" i="7"/>
  <c r="U1262" i="7"/>
  <c r="C1262" i="7"/>
  <c r="B1263" i="7"/>
  <c r="C1263" i="7" l="1"/>
  <c r="B1264" i="7"/>
  <c r="E1263" i="7"/>
  <c r="D1264" i="7"/>
  <c r="Q1263" i="7"/>
  <c r="P1264" i="7"/>
  <c r="U1263" i="7"/>
  <c r="T1264" i="7"/>
  <c r="R1264" i="7"/>
  <c r="S1263" i="7"/>
  <c r="G1263" i="7"/>
  <c r="F1264" i="7"/>
  <c r="X1264" i="7"/>
  <c r="Y1263" i="7"/>
  <c r="W1263" i="7"/>
  <c r="V1264" i="7"/>
  <c r="N1264" i="7"/>
  <c r="O1263" i="7"/>
  <c r="I1263" i="7"/>
  <c r="H1264" i="7"/>
  <c r="J1264" i="7"/>
  <c r="K1263" i="7"/>
  <c r="L1264" i="7"/>
  <c r="M1263" i="7"/>
  <c r="M1264" i="7" l="1"/>
  <c r="L1265" i="7"/>
  <c r="R1265" i="7"/>
  <c r="S1264" i="7"/>
  <c r="P1265" i="7"/>
  <c r="Q1264" i="7"/>
  <c r="F1265" i="7"/>
  <c r="G1264" i="7"/>
  <c r="J1265" i="7"/>
  <c r="K1264" i="7"/>
  <c r="I1264" i="7"/>
  <c r="H1265" i="7"/>
  <c r="T1265" i="7"/>
  <c r="U1264" i="7"/>
  <c r="O1264" i="7"/>
  <c r="N1265" i="7"/>
  <c r="V1265" i="7"/>
  <c r="W1264" i="7"/>
  <c r="E1264" i="7"/>
  <c r="D1265" i="7"/>
  <c r="B1265" i="7"/>
  <c r="C1264" i="7"/>
  <c r="Y1264" i="7"/>
  <c r="X1265" i="7"/>
  <c r="X1266" i="7" l="1"/>
  <c r="Y1265" i="7"/>
  <c r="H1266" i="7"/>
  <c r="I1265" i="7"/>
  <c r="B1266" i="7"/>
  <c r="C1265" i="7"/>
  <c r="J1266" i="7"/>
  <c r="K1265" i="7"/>
  <c r="E1265" i="7"/>
  <c r="D1266" i="7"/>
  <c r="F1266" i="7"/>
  <c r="G1265" i="7"/>
  <c r="V1266" i="7"/>
  <c r="W1265" i="7"/>
  <c r="P1266" i="7"/>
  <c r="Q1265" i="7"/>
  <c r="O1265" i="7"/>
  <c r="N1266" i="7"/>
  <c r="S1265" i="7"/>
  <c r="R1266" i="7"/>
  <c r="M1265" i="7"/>
  <c r="L1266" i="7"/>
  <c r="T1266" i="7"/>
  <c r="U1265" i="7"/>
  <c r="G1266" i="7" l="1"/>
  <c r="F1267" i="7"/>
  <c r="T1267" i="7"/>
  <c r="U1266" i="7"/>
  <c r="K1266" i="7"/>
  <c r="J1267" i="7"/>
  <c r="E1266" i="7"/>
  <c r="D1267" i="7"/>
  <c r="N1267" i="7"/>
  <c r="O1266" i="7"/>
  <c r="L1267" i="7"/>
  <c r="M1266" i="7"/>
  <c r="H1267" i="7"/>
  <c r="I1266" i="7"/>
  <c r="S1266" i="7"/>
  <c r="R1267" i="7"/>
  <c r="B1267" i="7"/>
  <c r="C1266" i="7"/>
  <c r="P1267" i="7"/>
  <c r="Q1266" i="7"/>
  <c r="V1267" i="7"/>
  <c r="W1266" i="7"/>
  <c r="Y1266" i="7"/>
  <c r="X1267" i="7"/>
  <c r="M1267" i="7" l="1"/>
  <c r="L1268" i="7"/>
  <c r="X1268" i="7"/>
  <c r="Y1267" i="7"/>
  <c r="V1268" i="7"/>
  <c r="W1267" i="7"/>
  <c r="O1267" i="7"/>
  <c r="N1268" i="7"/>
  <c r="E1267" i="7"/>
  <c r="D1268" i="7"/>
  <c r="Q1267" i="7"/>
  <c r="P1268" i="7"/>
  <c r="J1268" i="7"/>
  <c r="K1267" i="7"/>
  <c r="B1268" i="7"/>
  <c r="C1267" i="7"/>
  <c r="S1267" i="7"/>
  <c r="R1268" i="7"/>
  <c r="T1268" i="7"/>
  <c r="U1267" i="7"/>
  <c r="F1268" i="7"/>
  <c r="G1267" i="7"/>
  <c r="I1267" i="7"/>
  <c r="H1268" i="7"/>
  <c r="I1268" i="7" l="1"/>
  <c r="H1269" i="7"/>
  <c r="Q1268" i="7"/>
  <c r="P1269" i="7"/>
  <c r="F1269" i="7"/>
  <c r="G1268" i="7"/>
  <c r="E1268" i="7"/>
  <c r="D1269" i="7"/>
  <c r="N1269" i="7"/>
  <c r="O1268" i="7"/>
  <c r="U1268" i="7"/>
  <c r="T1269" i="7"/>
  <c r="R1269" i="7"/>
  <c r="S1268" i="7"/>
  <c r="W1268" i="7"/>
  <c r="V1269" i="7"/>
  <c r="C1268" i="7"/>
  <c r="B1269" i="7"/>
  <c r="X1269" i="7"/>
  <c r="Y1268" i="7"/>
  <c r="L1269" i="7"/>
  <c r="M1268" i="7"/>
  <c r="J1269" i="7"/>
  <c r="K1268" i="7"/>
  <c r="T1270" i="7" l="1"/>
  <c r="U1269" i="7"/>
  <c r="K1269" i="7"/>
  <c r="J1270" i="7"/>
  <c r="Y1269" i="7"/>
  <c r="X1270" i="7"/>
  <c r="B1270" i="7"/>
  <c r="C1269" i="7"/>
  <c r="W1269" i="7"/>
  <c r="V1270" i="7"/>
  <c r="O1269" i="7"/>
  <c r="N1270" i="7"/>
  <c r="D1270" i="7"/>
  <c r="E1269" i="7"/>
  <c r="F1270" i="7"/>
  <c r="G1269" i="7"/>
  <c r="I1269" i="7"/>
  <c r="H1270" i="7"/>
  <c r="L1270" i="7"/>
  <c r="M1269" i="7"/>
  <c r="P1270" i="7"/>
  <c r="Q1269" i="7"/>
  <c r="R1270" i="7"/>
  <c r="S1269" i="7"/>
  <c r="O1270" i="7" l="1"/>
  <c r="N1271" i="7"/>
  <c r="P1271" i="7"/>
  <c r="Q1270" i="7"/>
  <c r="S1270" i="7"/>
  <c r="R1271" i="7"/>
  <c r="V1271" i="7"/>
  <c r="W1270" i="7"/>
  <c r="M1270" i="7"/>
  <c r="L1271" i="7"/>
  <c r="C1270" i="7"/>
  <c r="B1271" i="7"/>
  <c r="H1271" i="7"/>
  <c r="I1270" i="7"/>
  <c r="Y1270" i="7"/>
  <c r="X1271" i="7"/>
  <c r="J1271" i="7"/>
  <c r="K1270" i="7"/>
  <c r="F1271" i="7"/>
  <c r="G1270" i="7"/>
  <c r="D1271" i="7"/>
  <c r="E1270" i="7"/>
  <c r="T1271" i="7"/>
  <c r="U1270" i="7"/>
  <c r="V1272" i="7" l="1"/>
  <c r="W1271" i="7"/>
  <c r="U1271" i="7"/>
  <c r="T1272" i="7"/>
  <c r="E1271" i="7"/>
  <c r="D1272" i="7"/>
  <c r="C1271" i="7"/>
  <c r="B1272" i="7"/>
  <c r="M1271" i="7"/>
  <c r="L1272" i="7"/>
  <c r="G1271" i="7"/>
  <c r="F1272" i="7"/>
  <c r="S1271" i="7"/>
  <c r="R1272" i="7"/>
  <c r="K1271" i="7"/>
  <c r="J1272" i="7"/>
  <c r="Y1271" i="7"/>
  <c r="X1272" i="7"/>
  <c r="P1272" i="7"/>
  <c r="Q1271" i="7"/>
  <c r="N1272" i="7"/>
  <c r="O1271" i="7"/>
  <c r="H1272" i="7"/>
  <c r="I1271" i="7"/>
  <c r="F1273" i="7" l="1"/>
  <c r="G1272" i="7"/>
  <c r="I1272" i="7"/>
  <c r="H1273" i="7"/>
  <c r="N1273" i="7"/>
  <c r="O1272" i="7"/>
  <c r="P1273" i="7"/>
  <c r="Q1272" i="7"/>
  <c r="M1272" i="7"/>
  <c r="L1273" i="7"/>
  <c r="B1273" i="7"/>
  <c r="C1272" i="7"/>
  <c r="Y1272" i="7"/>
  <c r="X1273" i="7"/>
  <c r="D1273" i="7"/>
  <c r="E1272" i="7"/>
  <c r="K1272" i="7"/>
  <c r="J1273" i="7"/>
  <c r="T1273" i="7"/>
  <c r="U1272" i="7"/>
  <c r="R1273" i="7"/>
  <c r="S1272" i="7"/>
  <c r="V1273" i="7"/>
  <c r="W1272" i="7"/>
  <c r="V1274" i="7" l="1"/>
  <c r="W1273" i="7"/>
  <c r="C1273" i="7"/>
  <c r="B1274" i="7"/>
  <c r="S1273" i="7"/>
  <c r="R1274" i="7"/>
  <c r="U1273" i="7"/>
  <c r="T1274" i="7"/>
  <c r="L1274" i="7"/>
  <c r="M1273" i="7"/>
  <c r="P1274" i="7"/>
  <c r="Q1273" i="7"/>
  <c r="K1273" i="7"/>
  <c r="J1274" i="7"/>
  <c r="N1274" i="7"/>
  <c r="O1273" i="7"/>
  <c r="H1274" i="7"/>
  <c r="I1273" i="7"/>
  <c r="E1273" i="7"/>
  <c r="D1274" i="7"/>
  <c r="Y1273" i="7"/>
  <c r="X1274" i="7"/>
  <c r="G1273" i="7"/>
  <c r="F1274" i="7"/>
  <c r="P1275" i="7" l="1"/>
  <c r="Q1274" i="7"/>
  <c r="D1275" i="7"/>
  <c r="E1274" i="7"/>
  <c r="G1274" i="7"/>
  <c r="F1275" i="7"/>
  <c r="X1275" i="7"/>
  <c r="Y1274" i="7"/>
  <c r="L1275" i="7"/>
  <c r="M1274" i="7"/>
  <c r="U1274" i="7"/>
  <c r="T1275" i="7"/>
  <c r="R1275" i="7"/>
  <c r="S1274" i="7"/>
  <c r="I1274" i="7"/>
  <c r="H1275" i="7"/>
  <c r="C1274" i="7"/>
  <c r="B1275" i="7"/>
  <c r="N1275" i="7"/>
  <c r="O1274" i="7"/>
  <c r="K1274" i="7"/>
  <c r="J1275" i="7"/>
  <c r="W1274" i="7"/>
  <c r="V1275" i="7"/>
  <c r="K1275" i="7" l="1"/>
  <c r="J1276" i="7"/>
  <c r="V1276" i="7"/>
  <c r="W1275" i="7"/>
  <c r="T1276" i="7"/>
  <c r="U1275" i="7"/>
  <c r="M1275" i="7"/>
  <c r="L1276" i="7"/>
  <c r="O1275" i="7"/>
  <c r="N1276" i="7"/>
  <c r="X1276" i="7"/>
  <c r="Y1275" i="7"/>
  <c r="C1275" i="7"/>
  <c r="B1276" i="7"/>
  <c r="F1276" i="7"/>
  <c r="G1275" i="7"/>
  <c r="H1276" i="7"/>
  <c r="I1275" i="7"/>
  <c r="D1276" i="7"/>
  <c r="E1275" i="7"/>
  <c r="R1276" i="7"/>
  <c r="S1275" i="7"/>
  <c r="Q1275" i="7"/>
  <c r="P1276" i="7"/>
  <c r="S1276" i="7" l="1"/>
  <c r="R1277" i="7"/>
  <c r="V1277" i="7"/>
  <c r="W1276" i="7"/>
  <c r="Q1276" i="7"/>
  <c r="P1277" i="7"/>
  <c r="L1277" i="7"/>
  <c r="M1276" i="7"/>
  <c r="I1276" i="7"/>
  <c r="H1277" i="7"/>
  <c r="F1277" i="7"/>
  <c r="G1276" i="7"/>
  <c r="J1277" i="7"/>
  <c r="K1276" i="7"/>
  <c r="Y1276" i="7"/>
  <c r="X1277" i="7"/>
  <c r="N1277" i="7"/>
  <c r="O1276" i="7"/>
  <c r="E1276" i="7"/>
  <c r="D1277" i="7"/>
  <c r="U1276" i="7"/>
  <c r="T1277" i="7"/>
  <c r="C1276" i="7"/>
  <c r="B1277" i="7"/>
  <c r="B1278" i="7" l="1"/>
  <c r="C1277" i="7"/>
  <c r="T1278" i="7"/>
  <c r="U1277" i="7"/>
  <c r="I1277" i="7"/>
  <c r="H1278" i="7"/>
  <c r="P1278" i="7"/>
  <c r="Q1277" i="7"/>
  <c r="D1278" i="7"/>
  <c r="E1277" i="7"/>
  <c r="N1278" i="7"/>
  <c r="O1277" i="7"/>
  <c r="Y1277" i="7"/>
  <c r="X1278" i="7"/>
  <c r="S1277" i="7"/>
  <c r="R1278" i="7"/>
  <c r="G1277" i="7"/>
  <c r="F1278" i="7"/>
  <c r="M1277" i="7"/>
  <c r="L1278" i="7"/>
  <c r="V1278" i="7"/>
  <c r="W1277" i="7"/>
  <c r="K1277" i="7"/>
  <c r="J1278" i="7"/>
  <c r="V1279" i="7" l="1"/>
  <c r="W1278" i="7"/>
  <c r="H1279" i="7"/>
  <c r="I1278" i="7"/>
  <c r="T1279" i="7"/>
  <c r="U1278" i="7"/>
  <c r="J1279" i="7"/>
  <c r="K1278" i="7"/>
  <c r="O1278" i="7"/>
  <c r="N1279" i="7"/>
  <c r="E1278" i="7"/>
  <c r="D1279" i="7"/>
  <c r="G1278" i="7"/>
  <c r="F1279" i="7"/>
  <c r="X1279" i="7"/>
  <c r="Y1278" i="7"/>
  <c r="L1279" i="7"/>
  <c r="M1278" i="7"/>
  <c r="Q1278" i="7"/>
  <c r="P1279" i="7"/>
  <c r="S1278" i="7"/>
  <c r="R1279" i="7"/>
  <c r="C1278" i="7"/>
  <c r="B1279" i="7"/>
  <c r="E1279" i="7" l="1"/>
  <c r="D1280" i="7"/>
  <c r="S1279" i="7"/>
  <c r="R1280" i="7"/>
  <c r="N1280" i="7"/>
  <c r="O1279" i="7"/>
  <c r="Q1279" i="7"/>
  <c r="P1280" i="7"/>
  <c r="J1280" i="7"/>
  <c r="K1279" i="7"/>
  <c r="C1279" i="7"/>
  <c r="B1280" i="7"/>
  <c r="L1280" i="7"/>
  <c r="M1279" i="7"/>
  <c r="U1279" i="7"/>
  <c r="T1280" i="7"/>
  <c r="Y1279" i="7"/>
  <c r="X1280" i="7"/>
  <c r="I1279" i="7"/>
  <c r="H1280" i="7"/>
  <c r="F1280" i="7"/>
  <c r="G1279" i="7"/>
  <c r="W1279" i="7"/>
  <c r="V1280" i="7"/>
  <c r="B1281" i="7" l="1"/>
  <c r="C1280" i="7"/>
  <c r="F1281" i="7"/>
  <c r="G1280" i="7"/>
  <c r="H1281" i="7"/>
  <c r="I1280" i="7"/>
  <c r="W1280" i="7"/>
  <c r="V1281" i="7"/>
  <c r="J1281" i="7"/>
  <c r="K1280" i="7"/>
  <c r="Q1280" i="7"/>
  <c r="P1281" i="7"/>
  <c r="X1281" i="7"/>
  <c r="Y1280" i="7"/>
  <c r="O1280" i="7"/>
  <c r="N1281" i="7"/>
  <c r="U1280" i="7"/>
  <c r="T1281" i="7"/>
  <c r="R1281" i="7"/>
  <c r="S1280" i="7"/>
  <c r="D1281" i="7"/>
  <c r="E1280" i="7"/>
  <c r="M1280" i="7"/>
  <c r="L1281" i="7"/>
  <c r="Q1281" i="7" l="1"/>
  <c r="P1282" i="7"/>
  <c r="E1281" i="7"/>
  <c r="D1282" i="7"/>
  <c r="S1281" i="7"/>
  <c r="R1282" i="7"/>
  <c r="H1282" i="7"/>
  <c r="I1281" i="7"/>
  <c r="L1282" i="7"/>
  <c r="M1281" i="7"/>
  <c r="K1281" i="7"/>
  <c r="J1282" i="7"/>
  <c r="W1281" i="7"/>
  <c r="V1282" i="7"/>
  <c r="U1281" i="7"/>
  <c r="T1282" i="7"/>
  <c r="N1282" i="7"/>
  <c r="O1281" i="7"/>
  <c r="G1281" i="7"/>
  <c r="F1282" i="7"/>
  <c r="Y1281" i="7"/>
  <c r="X1282" i="7"/>
  <c r="C1281" i="7"/>
  <c r="B1282" i="7"/>
  <c r="M1282" i="7" l="1"/>
  <c r="L1283" i="7"/>
  <c r="R1283" i="7"/>
  <c r="S1282" i="7"/>
  <c r="B1283" i="7"/>
  <c r="C1282" i="7"/>
  <c r="Y1282" i="7"/>
  <c r="X1283" i="7"/>
  <c r="I1282" i="7"/>
  <c r="H1283" i="7"/>
  <c r="D1283" i="7"/>
  <c r="E1282" i="7"/>
  <c r="P1283" i="7"/>
  <c r="Q1282" i="7"/>
  <c r="K1282" i="7"/>
  <c r="J1283" i="7"/>
  <c r="F1283" i="7"/>
  <c r="G1282" i="7"/>
  <c r="O1282" i="7"/>
  <c r="N1283" i="7"/>
  <c r="T1283" i="7"/>
  <c r="U1282" i="7"/>
  <c r="W1282" i="7"/>
  <c r="V1283" i="7"/>
  <c r="E1283" i="7" l="1"/>
  <c r="D1284" i="7"/>
  <c r="V1284" i="7"/>
  <c r="W1283" i="7"/>
  <c r="H1284" i="7"/>
  <c r="I1283" i="7"/>
  <c r="X1284" i="7"/>
  <c r="Y1283" i="7"/>
  <c r="F1284" i="7"/>
  <c r="G1283" i="7"/>
  <c r="C1283" i="7"/>
  <c r="B1284" i="7"/>
  <c r="J1284" i="7"/>
  <c r="K1283" i="7"/>
  <c r="S1283" i="7"/>
  <c r="R1284" i="7"/>
  <c r="M1283" i="7"/>
  <c r="L1284" i="7"/>
  <c r="T1284" i="7"/>
  <c r="U1283" i="7"/>
  <c r="N1284" i="7"/>
  <c r="O1283" i="7"/>
  <c r="Q1283" i="7"/>
  <c r="P1284" i="7"/>
  <c r="U1284" i="7" l="1"/>
  <c r="T1285" i="7"/>
  <c r="P1285" i="7"/>
  <c r="Q1284" i="7"/>
  <c r="N1285" i="7"/>
  <c r="O1284" i="7"/>
  <c r="Y1284" i="7"/>
  <c r="X1285" i="7"/>
  <c r="I1284" i="7"/>
  <c r="H1285" i="7"/>
  <c r="B1285" i="7"/>
  <c r="C1284" i="7"/>
  <c r="G1284" i="7"/>
  <c r="F1285" i="7"/>
  <c r="L1285" i="7"/>
  <c r="M1284" i="7"/>
  <c r="S1284" i="7"/>
  <c r="R1285" i="7"/>
  <c r="W1284" i="7"/>
  <c r="V1285" i="7"/>
  <c r="E1284" i="7"/>
  <c r="D1285" i="7"/>
  <c r="J1285" i="7"/>
  <c r="K1284" i="7"/>
  <c r="C1285" i="7" l="1"/>
  <c r="B1286" i="7"/>
  <c r="O1285" i="7"/>
  <c r="N1286" i="7"/>
  <c r="K1285" i="7"/>
  <c r="J1286" i="7"/>
  <c r="W1285" i="7"/>
  <c r="V1286" i="7"/>
  <c r="P1286" i="7"/>
  <c r="Q1285" i="7"/>
  <c r="I1285" i="7"/>
  <c r="H1286" i="7"/>
  <c r="R1286" i="7"/>
  <c r="S1285" i="7"/>
  <c r="F1286" i="7"/>
  <c r="G1285" i="7"/>
  <c r="T1286" i="7"/>
  <c r="U1285" i="7"/>
  <c r="D1286" i="7"/>
  <c r="E1285" i="7"/>
  <c r="Y1285" i="7"/>
  <c r="X1286" i="7"/>
  <c r="M1285" i="7"/>
  <c r="L1286" i="7"/>
  <c r="L1287" i="7" l="1"/>
  <c r="M1286" i="7"/>
  <c r="V1287" i="7"/>
  <c r="W1286" i="7"/>
  <c r="O1286" i="7"/>
  <c r="N1287" i="7"/>
  <c r="H1287" i="7"/>
  <c r="I1286" i="7"/>
  <c r="X1287" i="7"/>
  <c r="Y1286" i="7"/>
  <c r="Q1286" i="7"/>
  <c r="P1287" i="7"/>
  <c r="D1287" i="7"/>
  <c r="E1286" i="7"/>
  <c r="K1286" i="7"/>
  <c r="J1287" i="7"/>
  <c r="U1286" i="7"/>
  <c r="T1287" i="7"/>
  <c r="F1287" i="7"/>
  <c r="G1286" i="7"/>
  <c r="C1286" i="7"/>
  <c r="B1287" i="7"/>
  <c r="S1286" i="7"/>
  <c r="R1287" i="7"/>
  <c r="Y1287" i="7" l="1"/>
  <c r="X1288" i="7"/>
  <c r="T1288" i="7"/>
  <c r="U1287" i="7"/>
  <c r="V1288" i="7"/>
  <c r="W1287" i="7"/>
  <c r="Q1287" i="7"/>
  <c r="P1288" i="7"/>
  <c r="C1287" i="7"/>
  <c r="B1288" i="7"/>
  <c r="I1287" i="7"/>
  <c r="H1288" i="7"/>
  <c r="R1288" i="7"/>
  <c r="S1287" i="7"/>
  <c r="F1288" i="7"/>
  <c r="G1287" i="7"/>
  <c r="O1287" i="7"/>
  <c r="N1288" i="7"/>
  <c r="K1287" i="7"/>
  <c r="J1288" i="7"/>
  <c r="D1288" i="7"/>
  <c r="E1287" i="7"/>
  <c r="L1288" i="7"/>
  <c r="M1287" i="7"/>
  <c r="L1289" i="7" l="1"/>
  <c r="M1288" i="7"/>
  <c r="V1289" i="7"/>
  <c r="W1288" i="7"/>
  <c r="H1289" i="7"/>
  <c r="I1288" i="7"/>
  <c r="C1288" i="7"/>
  <c r="B1289" i="7"/>
  <c r="Q1288" i="7"/>
  <c r="P1289" i="7"/>
  <c r="U1288" i="7"/>
  <c r="T1289" i="7"/>
  <c r="X1289" i="7"/>
  <c r="Y1288" i="7"/>
  <c r="E1288" i="7"/>
  <c r="D1289" i="7"/>
  <c r="J1289" i="7"/>
  <c r="K1288" i="7"/>
  <c r="N1289" i="7"/>
  <c r="O1288" i="7"/>
  <c r="F1289" i="7"/>
  <c r="G1288" i="7"/>
  <c r="S1288" i="7"/>
  <c r="R1289" i="7"/>
  <c r="T1290" i="7" l="1"/>
  <c r="U1289" i="7"/>
  <c r="P1290" i="7"/>
  <c r="Q1289" i="7"/>
  <c r="G1289" i="7"/>
  <c r="F1290" i="7"/>
  <c r="I1289" i="7"/>
  <c r="H1290" i="7"/>
  <c r="S1289" i="7"/>
  <c r="R1290" i="7"/>
  <c r="B1290" i="7"/>
  <c r="C1289" i="7"/>
  <c r="O1289" i="7"/>
  <c r="N1290" i="7"/>
  <c r="K1289" i="7"/>
  <c r="J1290" i="7"/>
  <c r="D1290" i="7"/>
  <c r="E1289" i="7"/>
  <c r="W1289" i="7"/>
  <c r="V1290" i="7"/>
  <c r="X1290" i="7"/>
  <c r="Y1289" i="7"/>
  <c r="L1290" i="7"/>
  <c r="M1289" i="7"/>
  <c r="E1290" i="7" l="1"/>
  <c r="D1291" i="7"/>
  <c r="P1291" i="7"/>
  <c r="Q1290" i="7"/>
  <c r="B1291" i="7"/>
  <c r="C1290" i="7"/>
  <c r="Y1290" i="7"/>
  <c r="X1291" i="7"/>
  <c r="H1291" i="7"/>
  <c r="I1290" i="7"/>
  <c r="K1290" i="7"/>
  <c r="J1291" i="7"/>
  <c r="M1290" i="7"/>
  <c r="L1291" i="7"/>
  <c r="R1291" i="7"/>
  <c r="S1290" i="7"/>
  <c r="V1291" i="7"/>
  <c r="W1290" i="7"/>
  <c r="G1290" i="7"/>
  <c r="F1291" i="7"/>
  <c r="N1291" i="7"/>
  <c r="O1290" i="7"/>
  <c r="T1291" i="7"/>
  <c r="U1290" i="7"/>
  <c r="O1291" i="7" l="1"/>
  <c r="N1292" i="7"/>
  <c r="F1292" i="7"/>
  <c r="G1291" i="7"/>
  <c r="R1292" i="7"/>
  <c r="S1291" i="7"/>
  <c r="J1292" i="7"/>
  <c r="K1291" i="7"/>
  <c r="I1291" i="7"/>
  <c r="H1292" i="7"/>
  <c r="C1291" i="7"/>
  <c r="B1292" i="7"/>
  <c r="Q1291" i="7"/>
  <c r="P1292" i="7"/>
  <c r="D1292" i="7"/>
  <c r="E1291" i="7"/>
  <c r="T1292" i="7"/>
  <c r="U1291" i="7"/>
  <c r="X1292" i="7"/>
  <c r="Y1291" i="7"/>
  <c r="W1291" i="7"/>
  <c r="V1292" i="7"/>
  <c r="L1292" i="7"/>
  <c r="M1291" i="7"/>
  <c r="C1292" i="7" l="1"/>
  <c r="B1293" i="7"/>
  <c r="W1292" i="7"/>
  <c r="V1293" i="7"/>
  <c r="J1293" i="7"/>
  <c r="K1292" i="7"/>
  <c r="T1293" i="7"/>
  <c r="U1292" i="7"/>
  <c r="F1293" i="7"/>
  <c r="G1292" i="7"/>
  <c r="X1293" i="7"/>
  <c r="Y1292" i="7"/>
  <c r="E1292" i="7"/>
  <c r="D1293" i="7"/>
  <c r="O1292" i="7"/>
  <c r="N1293" i="7"/>
  <c r="M1292" i="7"/>
  <c r="L1293" i="7"/>
  <c r="H1293" i="7"/>
  <c r="I1292" i="7"/>
  <c r="R1293" i="7"/>
  <c r="S1292" i="7"/>
  <c r="Q1292" i="7"/>
  <c r="P1293" i="7"/>
  <c r="R1294" i="7" l="1"/>
  <c r="S1293" i="7"/>
  <c r="P1294" i="7"/>
  <c r="Q1293" i="7"/>
  <c r="I1293" i="7"/>
  <c r="H1294" i="7"/>
  <c r="U1293" i="7"/>
  <c r="T1294" i="7"/>
  <c r="X1294" i="7"/>
  <c r="Y1293" i="7"/>
  <c r="G1293" i="7"/>
  <c r="F1294" i="7"/>
  <c r="L1294" i="7"/>
  <c r="M1293" i="7"/>
  <c r="K1293" i="7"/>
  <c r="J1294" i="7"/>
  <c r="N1294" i="7"/>
  <c r="O1293" i="7"/>
  <c r="W1293" i="7"/>
  <c r="V1294" i="7"/>
  <c r="E1293" i="7"/>
  <c r="D1294" i="7"/>
  <c r="B1294" i="7"/>
  <c r="C1293" i="7"/>
  <c r="F1295" i="7" l="1"/>
  <c r="G1294" i="7"/>
  <c r="D1295" i="7"/>
  <c r="E1294" i="7"/>
  <c r="Y1294" i="7"/>
  <c r="X1295" i="7"/>
  <c r="B1295" i="7"/>
  <c r="C1294" i="7"/>
  <c r="W1294" i="7"/>
  <c r="V1295" i="7"/>
  <c r="U1294" i="7"/>
  <c r="T1295" i="7"/>
  <c r="H1295" i="7"/>
  <c r="I1294" i="7"/>
  <c r="N1295" i="7"/>
  <c r="O1294" i="7"/>
  <c r="K1294" i="7"/>
  <c r="J1295" i="7"/>
  <c r="P1295" i="7"/>
  <c r="Q1294" i="7"/>
  <c r="M1294" i="7"/>
  <c r="L1295" i="7"/>
  <c r="S1294" i="7"/>
  <c r="R1295" i="7"/>
  <c r="R1296" i="7" l="1"/>
  <c r="S1295" i="7"/>
  <c r="T1296" i="7"/>
  <c r="U1295" i="7"/>
  <c r="M1295" i="7"/>
  <c r="L1296" i="7"/>
  <c r="V1296" i="7"/>
  <c r="W1295" i="7"/>
  <c r="Q1295" i="7"/>
  <c r="P1296" i="7"/>
  <c r="B1296" i="7"/>
  <c r="C1295" i="7"/>
  <c r="K1295" i="7"/>
  <c r="J1296" i="7"/>
  <c r="X1296" i="7"/>
  <c r="Y1295" i="7"/>
  <c r="N1296" i="7"/>
  <c r="O1295" i="7"/>
  <c r="D1296" i="7"/>
  <c r="E1295" i="7"/>
  <c r="H1296" i="7"/>
  <c r="I1295" i="7"/>
  <c r="F1296" i="7"/>
  <c r="G1295" i="7"/>
  <c r="B1297" i="7" l="1"/>
  <c r="C1296" i="7"/>
  <c r="P1297" i="7"/>
  <c r="Q1296" i="7"/>
  <c r="F1297" i="7"/>
  <c r="G1296" i="7"/>
  <c r="H1297" i="7"/>
  <c r="I1296" i="7"/>
  <c r="E1296" i="7"/>
  <c r="D1297" i="7"/>
  <c r="V1297" i="7"/>
  <c r="W1296" i="7"/>
  <c r="L1297" i="7"/>
  <c r="M1296" i="7"/>
  <c r="N1297" i="7"/>
  <c r="O1296" i="7"/>
  <c r="Y1296" i="7"/>
  <c r="X1297" i="7"/>
  <c r="T1297" i="7"/>
  <c r="U1296" i="7"/>
  <c r="K1296" i="7"/>
  <c r="J1297" i="7"/>
  <c r="S1296" i="7"/>
  <c r="R1297" i="7"/>
  <c r="V1298" i="7" l="1"/>
  <c r="W1297" i="7"/>
  <c r="J1298" i="7"/>
  <c r="K1297" i="7"/>
  <c r="H1298" i="7"/>
  <c r="I1297" i="7"/>
  <c r="G1297" i="7"/>
  <c r="F1298" i="7"/>
  <c r="P1298" i="7"/>
  <c r="Q1297" i="7"/>
  <c r="D1298" i="7"/>
  <c r="E1297" i="7"/>
  <c r="X1298" i="7"/>
  <c r="Y1297" i="7"/>
  <c r="N1298" i="7"/>
  <c r="O1297" i="7"/>
  <c r="S1297" i="7"/>
  <c r="R1298" i="7"/>
  <c r="U1297" i="7"/>
  <c r="T1298" i="7"/>
  <c r="L1298" i="7"/>
  <c r="M1297" i="7"/>
  <c r="C1297" i="7"/>
  <c r="B1298" i="7"/>
  <c r="Q1298" i="7" l="1"/>
  <c r="P1299" i="7"/>
  <c r="C1298" i="7"/>
  <c r="B1299" i="7"/>
  <c r="L1299" i="7"/>
  <c r="M1298" i="7"/>
  <c r="F1299" i="7"/>
  <c r="G1298" i="7"/>
  <c r="N1299" i="7"/>
  <c r="O1298" i="7"/>
  <c r="D1299" i="7"/>
  <c r="E1298" i="7"/>
  <c r="T1299" i="7"/>
  <c r="U1298" i="7"/>
  <c r="R1299" i="7"/>
  <c r="S1298" i="7"/>
  <c r="I1298" i="7"/>
  <c r="H1299" i="7"/>
  <c r="K1298" i="7"/>
  <c r="J1299" i="7"/>
  <c r="X1299" i="7"/>
  <c r="Y1298" i="7"/>
  <c r="W1298" i="7"/>
  <c r="V1299" i="7"/>
  <c r="W1299" i="7" l="1"/>
  <c r="V1300" i="7"/>
  <c r="Y1299" i="7"/>
  <c r="X1300" i="7"/>
  <c r="K1299" i="7"/>
  <c r="J1300" i="7"/>
  <c r="G1299" i="7"/>
  <c r="F1300" i="7"/>
  <c r="H1300" i="7"/>
  <c r="I1299" i="7"/>
  <c r="B1300" i="7"/>
  <c r="C1299" i="7"/>
  <c r="N1300" i="7"/>
  <c r="O1299" i="7"/>
  <c r="Q1299" i="7"/>
  <c r="P1300" i="7"/>
  <c r="E1299" i="7"/>
  <c r="D1300" i="7"/>
  <c r="M1299" i="7"/>
  <c r="L1300" i="7"/>
  <c r="R1300" i="7"/>
  <c r="S1299" i="7"/>
  <c r="T1300" i="7"/>
  <c r="U1299" i="7"/>
  <c r="L1301" i="7" l="1"/>
  <c r="M1300" i="7"/>
  <c r="J1301" i="7"/>
  <c r="K1300" i="7"/>
  <c r="T1301" i="7"/>
  <c r="U1300" i="7"/>
  <c r="H1301" i="7"/>
  <c r="I1300" i="7"/>
  <c r="E1300" i="7"/>
  <c r="D1301" i="7"/>
  <c r="X1301" i="7"/>
  <c r="Y1300" i="7"/>
  <c r="V1301" i="7"/>
  <c r="W1300" i="7"/>
  <c r="C1300" i="7"/>
  <c r="B1301" i="7"/>
  <c r="R1301" i="7"/>
  <c r="S1300" i="7"/>
  <c r="F1301" i="7"/>
  <c r="G1300" i="7"/>
  <c r="Q1300" i="7"/>
  <c r="P1301" i="7"/>
  <c r="O1300" i="7"/>
  <c r="N1301" i="7"/>
  <c r="X1302" i="7" l="1"/>
  <c r="Y1301" i="7"/>
  <c r="G1301" i="7"/>
  <c r="F1302" i="7"/>
  <c r="B1302" i="7"/>
  <c r="C1301" i="7"/>
  <c r="E1301" i="7"/>
  <c r="D1302" i="7"/>
  <c r="T1302" i="7"/>
  <c r="U1301" i="7"/>
  <c r="N1302" i="7"/>
  <c r="O1301" i="7"/>
  <c r="P1302" i="7"/>
  <c r="Q1301" i="7"/>
  <c r="H1302" i="7"/>
  <c r="I1301" i="7"/>
  <c r="S1301" i="7"/>
  <c r="R1302" i="7"/>
  <c r="J1302" i="7"/>
  <c r="K1301" i="7"/>
  <c r="V1302" i="7"/>
  <c r="W1301" i="7"/>
  <c r="M1301" i="7"/>
  <c r="L1302" i="7"/>
  <c r="N1303" i="7" l="1"/>
  <c r="O1302" i="7"/>
  <c r="L1303" i="7"/>
  <c r="M1302" i="7"/>
  <c r="V1303" i="7"/>
  <c r="W1302" i="7"/>
  <c r="T1303" i="7"/>
  <c r="U1302" i="7"/>
  <c r="E1302" i="7"/>
  <c r="D1303" i="7"/>
  <c r="K1302" i="7"/>
  <c r="J1303" i="7"/>
  <c r="R1303" i="7"/>
  <c r="S1302" i="7"/>
  <c r="B1303" i="7"/>
  <c r="C1302" i="7"/>
  <c r="G1302" i="7"/>
  <c r="F1303" i="7"/>
  <c r="H1303" i="7"/>
  <c r="I1302" i="7"/>
  <c r="P1303" i="7"/>
  <c r="Q1302" i="7"/>
  <c r="Y1302" i="7"/>
  <c r="X1303" i="7"/>
  <c r="U1303" i="7" l="1"/>
  <c r="T1304" i="7"/>
  <c r="M1303" i="7"/>
  <c r="L1304" i="7"/>
  <c r="X1304" i="7"/>
  <c r="Y1303" i="7"/>
  <c r="D1304" i="7"/>
  <c r="E1303" i="7"/>
  <c r="I1303" i="7"/>
  <c r="H1304" i="7"/>
  <c r="V1304" i="7"/>
  <c r="W1303" i="7"/>
  <c r="J1304" i="7"/>
  <c r="K1303" i="7"/>
  <c r="P1304" i="7"/>
  <c r="Q1303" i="7"/>
  <c r="F1304" i="7"/>
  <c r="G1303" i="7"/>
  <c r="B1304" i="7"/>
  <c r="C1303" i="7"/>
  <c r="S1303" i="7"/>
  <c r="R1304" i="7"/>
  <c r="O1303" i="7"/>
  <c r="N1304" i="7"/>
  <c r="O1304" i="7" l="1"/>
  <c r="N1305" i="7"/>
  <c r="H1305" i="7"/>
  <c r="I1304" i="7"/>
  <c r="F1305" i="7"/>
  <c r="G1304" i="7"/>
  <c r="Q1304" i="7"/>
  <c r="P1305" i="7"/>
  <c r="W1304" i="7"/>
  <c r="V1305" i="7"/>
  <c r="C1304" i="7"/>
  <c r="B1305" i="7"/>
  <c r="X1305" i="7"/>
  <c r="Y1304" i="7"/>
  <c r="T1305" i="7"/>
  <c r="U1304" i="7"/>
  <c r="R1305" i="7"/>
  <c r="S1304" i="7"/>
  <c r="D1305" i="7"/>
  <c r="E1304" i="7"/>
  <c r="M1304" i="7"/>
  <c r="L1305" i="7"/>
  <c r="K1304" i="7"/>
  <c r="J1305" i="7"/>
  <c r="K1305" i="7" l="1"/>
  <c r="J1306" i="7"/>
  <c r="V1306" i="7"/>
  <c r="W1305" i="7"/>
  <c r="P1306" i="7"/>
  <c r="Q1305" i="7"/>
  <c r="H1306" i="7"/>
  <c r="I1305" i="7"/>
  <c r="C1305" i="7"/>
  <c r="B1306" i="7"/>
  <c r="S1305" i="7"/>
  <c r="R1306" i="7"/>
  <c r="N1306" i="7"/>
  <c r="O1305" i="7"/>
  <c r="L1306" i="7"/>
  <c r="M1305" i="7"/>
  <c r="E1305" i="7"/>
  <c r="D1306" i="7"/>
  <c r="G1305" i="7"/>
  <c r="F1306" i="7"/>
  <c r="U1305" i="7"/>
  <c r="T1306" i="7"/>
  <c r="X1306" i="7"/>
  <c r="Y1305" i="7"/>
  <c r="U1306" i="7" l="1"/>
  <c r="T1307" i="7"/>
  <c r="S1306" i="7"/>
  <c r="R1307" i="7"/>
  <c r="I1306" i="7"/>
  <c r="H1307" i="7"/>
  <c r="Y1306" i="7"/>
  <c r="X1307" i="7"/>
  <c r="C1306" i="7"/>
  <c r="B1307" i="7"/>
  <c r="F1307" i="7"/>
  <c r="G1306" i="7"/>
  <c r="D1307" i="7"/>
  <c r="E1306" i="7"/>
  <c r="P1307" i="7"/>
  <c r="Q1306" i="7"/>
  <c r="L1307" i="7"/>
  <c r="M1306" i="7"/>
  <c r="W1306" i="7"/>
  <c r="V1307" i="7"/>
  <c r="J1307" i="7"/>
  <c r="K1306" i="7"/>
  <c r="N1307" i="7"/>
  <c r="O1306" i="7"/>
  <c r="N1308" i="7" l="1"/>
  <c r="O1307" i="7"/>
  <c r="B1308" i="7"/>
  <c r="C1307" i="7"/>
  <c r="M1307" i="7"/>
  <c r="L1308" i="7"/>
  <c r="V1308" i="7"/>
  <c r="W1307" i="7"/>
  <c r="I1307" i="7"/>
  <c r="H1308" i="7"/>
  <c r="T1308" i="7"/>
  <c r="U1307" i="7"/>
  <c r="F1308" i="7"/>
  <c r="G1307" i="7"/>
  <c r="K1307" i="7"/>
  <c r="J1308" i="7"/>
  <c r="Y1307" i="7"/>
  <c r="X1308" i="7"/>
  <c r="R1308" i="7"/>
  <c r="S1307" i="7"/>
  <c r="P1308" i="7"/>
  <c r="Q1307" i="7"/>
  <c r="D1308" i="7"/>
  <c r="E1307" i="7"/>
  <c r="I1308" i="7" l="1"/>
  <c r="H1309" i="7"/>
  <c r="D1309" i="7"/>
  <c r="E1308" i="7"/>
  <c r="R1309" i="7"/>
  <c r="S1308" i="7"/>
  <c r="T1309" i="7"/>
  <c r="U1308" i="7"/>
  <c r="P1309" i="7"/>
  <c r="Q1308" i="7"/>
  <c r="W1308" i="7"/>
  <c r="V1309" i="7"/>
  <c r="Y1308" i="7"/>
  <c r="X1309" i="7"/>
  <c r="M1308" i="7"/>
  <c r="L1309" i="7"/>
  <c r="J1309" i="7"/>
  <c r="K1308" i="7"/>
  <c r="B1309" i="7"/>
  <c r="C1308" i="7"/>
  <c r="F1309" i="7"/>
  <c r="G1308" i="7"/>
  <c r="N1309" i="7"/>
  <c r="O1308" i="7"/>
  <c r="O1309" i="7" l="1"/>
  <c r="N1310" i="7"/>
  <c r="M1309" i="7"/>
  <c r="L1310" i="7"/>
  <c r="E1309" i="7"/>
  <c r="D1310" i="7"/>
  <c r="F1310" i="7"/>
  <c r="G1309" i="7"/>
  <c r="T1310" i="7"/>
  <c r="U1309" i="7"/>
  <c r="J1310" i="7"/>
  <c r="K1309" i="7"/>
  <c r="X1310" i="7"/>
  <c r="Y1309" i="7"/>
  <c r="H1310" i="7"/>
  <c r="I1309" i="7"/>
  <c r="V1310" i="7"/>
  <c r="W1309" i="7"/>
  <c r="P1310" i="7"/>
  <c r="Q1309" i="7"/>
  <c r="C1309" i="7"/>
  <c r="B1310" i="7"/>
  <c r="S1309" i="7"/>
  <c r="R1310" i="7"/>
  <c r="C1310" i="7" l="1"/>
  <c r="B1311" i="7"/>
  <c r="P1311" i="7"/>
  <c r="Q1310" i="7"/>
  <c r="G1310" i="7"/>
  <c r="F1311" i="7"/>
  <c r="D1311" i="7"/>
  <c r="E1310" i="7"/>
  <c r="R1311" i="7"/>
  <c r="S1310" i="7"/>
  <c r="J1311" i="7"/>
  <c r="K1310" i="7"/>
  <c r="U1310" i="7"/>
  <c r="T1311" i="7"/>
  <c r="I1310" i="7"/>
  <c r="H1311" i="7"/>
  <c r="V1311" i="7"/>
  <c r="W1310" i="7"/>
  <c r="N1311" i="7"/>
  <c r="O1310" i="7"/>
  <c r="L1311" i="7"/>
  <c r="M1310" i="7"/>
  <c r="X1311" i="7"/>
  <c r="Y1310" i="7"/>
  <c r="K1311" i="7" l="1"/>
  <c r="J1312" i="7"/>
  <c r="E1311" i="7"/>
  <c r="D1312" i="7"/>
  <c r="Y1311" i="7"/>
  <c r="X1312" i="7"/>
  <c r="R1312" i="7"/>
  <c r="S1311" i="7"/>
  <c r="W1311" i="7"/>
  <c r="V1312" i="7"/>
  <c r="Q1311" i="7"/>
  <c r="P1312" i="7"/>
  <c r="C1311" i="7"/>
  <c r="B1312" i="7"/>
  <c r="L1312" i="7"/>
  <c r="M1311" i="7"/>
  <c r="N1312" i="7"/>
  <c r="O1311" i="7"/>
  <c r="F1312" i="7"/>
  <c r="G1311" i="7"/>
  <c r="I1311" i="7"/>
  <c r="H1312" i="7"/>
  <c r="U1311" i="7"/>
  <c r="T1312" i="7"/>
  <c r="P1313" i="7" l="1"/>
  <c r="Q1312" i="7"/>
  <c r="H1313" i="7"/>
  <c r="I1312" i="7"/>
  <c r="T1313" i="7"/>
  <c r="U1312" i="7"/>
  <c r="V1313" i="7"/>
  <c r="W1312" i="7"/>
  <c r="F1313" i="7"/>
  <c r="G1312" i="7"/>
  <c r="R1313" i="7"/>
  <c r="S1312" i="7"/>
  <c r="X1313" i="7"/>
  <c r="Y1312" i="7"/>
  <c r="O1312" i="7"/>
  <c r="N1313" i="7"/>
  <c r="E1312" i="7"/>
  <c r="D1313" i="7"/>
  <c r="M1312" i="7"/>
  <c r="L1313" i="7"/>
  <c r="B1313" i="7"/>
  <c r="C1312" i="7"/>
  <c r="J1313" i="7"/>
  <c r="K1312" i="7"/>
  <c r="K1313" i="7" l="1"/>
  <c r="J1314" i="7"/>
  <c r="B1314" i="7"/>
  <c r="C1313" i="7"/>
  <c r="H1314" i="7"/>
  <c r="I1313" i="7"/>
  <c r="L1314" i="7"/>
  <c r="M1313" i="7"/>
  <c r="V1314" i="7"/>
  <c r="W1313" i="7"/>
  <c r="T1314" i="7"/>
  <c r="U1313" i="7"/>
  <c r="R1314" i="7"/>
  <c r="S1313" i="7"/>
  <c r="F1314" i="7"/>
  <c r="G1313" i="7"/>
  <c r="E1313" i="7"/>
  <c r="D1314" i="7"/>
  <c r="N1314" i="7"/>
  <c r="O1313" i="7"/>
  <c r="Y1313" i="7"/>
  <c r="X1314" i="7"/>
  <c r="P1314" i="7"/>
  <c r="Q1313" i="7"/>
  <c r="Q1314" i="7" l="1"/>
  <c r="P1315" i="7"/>
  <c r="T1315" i="7"/>
  <c r="U1314" i="7"/>
  <c r="N1315" i="7"/>
  <c r="O1314" i="7"/>
  <c r="F1315" i="7"/>
  <c r="G1314" i="7"/>
  <c r="X1315" i="7"/>
  <c r="Y1314" i="7"/>
  <c r="W1314" i="7"/>
  <c r="V1315" i="7"/>
  <c r="D1315" i="7"/>
  <c r="E1314" i="7"/>
  <c r="J1315" i="7"/>
  <c r="K1314" i="7"/>
  <c r="L1315" i="7"/>
  <c r="M1314" i="7"/>
  <c r="H1315" i="7"/>
  <c r="I1314" i="7"/>
  <c r="C1314" i="7"/>
  <c r="B1315" i="7"/>
  <c r="R1315" i="7"/>
  <c r="S1314" i="7"/>
  <c r="V1316" i="7" l="1"/>
  <c r="W1315" i="7"/>
  <c r="F1316" i="7"/>
  <c r="G1315" i="7"/>
  <c r="O1315" i="7"/>
  <c r="N1316" i="7"/>
  <c r="X1316" i="7"/>
  <c r="Y1315" i="7"/>
  <c r="L1316" i="7"/>
  <c r="M1315" i="7"/>
  <c r="R1316" i="7"/>
  <c r="S1315" i="7"/>
  <c r="B1316" i="7"/>
  <c r="C1315" i="7"/>
  <c r="H1316" i="7"/>
  <c r="I1315" i="7"/>
  <c r="J1316" i="7"/>
  <c r="K1315" i="7"/>
  <c r="T1316" i="7"/>
  <c r="U1315" i="7"/>
  <c r="P1316" i="7"/>
  <c r="Q1315" i="7"/>
  <c r="D1316" i="7"/>
  <c r="E1315" i="7"/>
  <c r="P1317" i="7" l="1"/>
  <c r="Q1316" i="7"/>
  <c r="L1317" i="7"/>
  <c r="M1316" i="7"/>
  <c r="R1317" i="7"/>
  <c r="S1316" i="7"/>
  <c r="T1317" i="7"/>
  <c r="U1316" i="7"/>
  <c r="D1317" i="7"/>
  <c r="E1316" i="7"/>
  <c r="X1317" i="7"/>
  <c r="Y1316" i="7"/>
  <c r="O1316" i="7"/>
  <c r="N1317" i="7"/>
  <c r="J1317" i="7"/>
  <c r="K1316" i="7"/>
  <c r="I1316" i="7"/>
  <c r="H1317" i="7"/>
  <c r="F1317" i="7"/>
  <c r="G1316" i="7"/>
  <c r="B1317" i="7"/>
  <c r="C1316" i="7"/>
  <c r="W1316" i="7"/>
  <c r="V1317" i="7"/>
  <c r="V1318" i="7" l="1"/>
  <c r="W1317" i="7"/>
  <c r="X1318" i="7"/>
  <c r="Y1317" i="7"/>
  <c r="C1317" i="7"/>
  <c r="B1318" i="7"/>
  <c r="D1318" i="7"/>
  <c r="E1317" i="7"/>
  <c r="F1318" i="7"/>
  <c r="G1317" i="7"/>
  <c r="U1317" i="7"/>
  <c r="T1318" i="7"/>
  <c r="H1318" i="7"/>
  <c r="I1317" i="7"/>
  <c r="R1318" i="7"/>
  <c r="S1317" i="7"/>
  <c r="J1318" i="7"/>
  <c r="K1317" i="7"/>
  <c r="M1317" i="7"/>
  <c r="L1318" i="7"/>
  <c r="O1317" i="7"/>
  <c r="N1318" i="7"/>
  <c r="P1318" i="7"/>
  <c r="Q1317" i="7"/>
  <c r="P1319" i="7" l="1"/>
  <c r="Q1318" i="7"/>
  <c r="N1319" i="7"/>
  <c r="O1318" i="7"/>
  <c r="F1319" i="7"/>
  <c r="G1318" i="7"/>
  <c r="X1319" i="7"/>
  <c r="Y1318" i="7"/>
  <c r="T1319" i="7"/>
  <c r="U1318" i="7"/>
  <c r="M1318" i="7"/>
  <c r="L1319" i="7"/>
  <c r="B1319" i="7"/>
  <c r="C1318" i="7"/>
  <c r="D1319" i="7"/>
  <c r="E1318" i="7"/>
  <c r="J1319" i="7"/>
  <c r="K1318" i="7"/>
  <c r="S1318" i="7"/>
  <c r="R1319" i="7"/>
  <c r="I1318" i="7"/>
  <c r="H1319" i="7"/>
  <c r="V1319" i="7"/>
  <c r="W1318" i="7"/>
  <c r="V1320" i="7" l="1"/>
  <c r="W1319" i="7"/>
  <c r="T1320" i="7"/>
  <c r="U1319" i="7"/>
  <c r="L1320" i="7"/>
  <c r="M1319" i="7"/>
  <c r="H1320" i="7"/>
  <c r="I1319" i="7"/>
  <c r="R1320" i="7"/>
  <c r="S1319" i="7"/>
  <c r="Y1319" i="7"/>
  <c r="X1320" i="7"/>
  <c r="K1319" i="7"/>
  <c r="J1320" i="7"/>
  <c r="G1319" i="7"/>
  <c r="F1320" i="7"/>
  <c r="D1320" i="7"/>
  <c r="E1319" i="7"/>
  <c r="N1320" i="7"/>
  <c r="O1319" i="7"/>
  <c r="B1320" i="7"/>
  <c r="C1319" i="7"/>
  <c r="Q1319" i="7"/>
  <c r="P1320" i="7"/>
  <c r="P1321" i="7" l="1"/>
  <c r="Q1320" i="7"/>
  <c r="B1321" i="7"/>
  <c r="C1320" i="7"/>
  <c r="N1321" i="7"/>
  <c r="O1320" i="7"/>
  <c r="X1321" i="7"/>
  <c r="Y1320" i="7"/>
  <c r="S1320" i="7"/>
  <c r="R1321" i="7"/>
  <c r="H1321" i="7"/>
  <c r="I1320" i="7"/>
  <c r="D1321" i="7"/>
  <c r="E1320" i="7"/>
  <c r="L1321" i="7"/>
  <c r="M1320" i="7"/>
  <c r="F1321" i="7"/>
  <c r="G1320" i="7"/>
  <c r="U1320" i="7"/>
  <c r="T1321" i="7"/>
  <c r="K1320" i="7"/>
  <c r="J1321" i="7"/>
  <c r="W1320" i="7"/>
  <c r="V1321" i="7"/>
  <c r="R1322" i="7" l="1"/>
  <c r="S1321" i="7"/>
  <c r="U1321" i="7"/>
  <c r="T1322" i="7"/>
  <c r="L1322" i="7"/>
  <c r="M1321" i="7"/>
  <c r="J1322" i="7"/>
  <c r="K1321" i="7"/>
  <c r="X1322" i="7"/>
  <c r="Y1321" i="7"/>
  <c r="N1322" i="7"/>
  <c r="O1321" i="7"/>
  <c r="B1322" i="7"/>
  <c r="C1321" i="7"/>
  <c r="V1322" i="7"/>
  <c r="W1321" i="7"/>
  <c r="H1322" i="7"/>
  <c r="I1321" i="7"/>
  <c r="F1322" i="7"/>
  <c r="G1321" i="7"/>
  <c r="D1322" i="7"/>
  <c r="E1321" i="7"/>
  <c r="Q1321" i="7"/>
  <c r="P1322" i="7"/>
  <c r="D1323" i="7" l="1"/>
  <c r="E1322" i="7"/>
  <c r="F1323" i="7"/>
  <c r="G1322" i="7"/>
  <c r="P1323" i="7"/>
  <c r="Q1322" i="7"/>
  <c r="J1323" i="7"/>
  <c r="K1322" i="7"/>
  <c r="I1322" i="7"/>
  <c r="H1323" i="7"/>
  <c r="V1323" i="7"/>
  <c r="W1322" i="7"/>
  <c r="N1323" i="7"/>
  <c r="O1322" i="7"/>
  <c r="X1323" i="7"/>
  <c r="Y1322" i="7"/>
  <c r="L1323" i="7"/>
  <c r="M1322" i="7"/>
  <c r="T1323" i="7"/>
  <c r="U1322" i="7"/>
  <c r="B1323" i="7"/>
  <c r="C1322" i="7"/>
  <c r="R1323" i="7"/>
  <c r="S1322" i="7"/>
  <c r="H1324" i="7" l="1"/>
  <c r="I1323" i="7"/>
  <c r="R1324" i="7"/>
  <c r="S1323" i="7"/>
  <c r="V1324" i="7"/>
  <c r="W1323" i="7"/>
  <c r="C1323" i="7"/>
  <c r="B1324" i="7"/>
  <c r="U1323" i="7"/>
  <c r="T1324" i="7"/>
  <c r="J1324" i="7"/>
  <c r="K1323" i="7"/>
  <c r="L1324" i="7"/>
  <c r="M1323" i="7"/>
  <c r="P1324" i="7"/>
  <c r="Q1323" i="7"/>
  <c r="Y1323" i="7"/>
  <c r="X1324" i="7"/>
  <c r="F1324" i="7"/>
  <c r="G1323" i="7"/>
  <c r="N1324" i="7"/>
  <c r="O1323" i="7"/>
  <c r="D1324" i="7"/>
  <c r="E1323" i="7"/>
  <c r="T1325" i="7" l="1"/>
  <c r="U1324" i="7"/>
  <c r="J1325" i="7"/>
  <c r="K1324" i="7"/>
  <c r="N1325" i="7"/>
  <c r="O1324" i="7"/>
  <c r="X1325" i="7"/>
  <c r="Y1324" i="7"/>
  <c r="D1325" i="7"/>
  <c r="E1324" i="7"/>
  <c r="B1325" i="7"/>
  <c r="C1324" i="7"/>
  <c r="F1325" i="7"/>
  <c r="G1324" i="7"/>
  <c r="V1325" i="7"/>
  <c r="W1324" i="7"/>
  <c r="Q1324" i="7"/>
  <c r="P1325" i="7"/>
  <c r="S1324" i="7"/>
  <c r="R1325" i="7"/>
  <c r="L1325" i="7"/>
  <c r="M1324" i="7"/>
  <c r="H1325" i="7"/>
  <c r="I1324" i="7"/>
  <c r="B1326" i="7" l="1"/>
  <c r="C1325" i="7"/>
  <c r="R1326" i="7"/>
  <c r="S1325" i="7"/>
  <c r="M1325" i="7"/>
  <c r="L1326" i="7"/>
  <c r="P1326" i="7"/>
  <c r="Q1325" i="7"/>
  <c r="H1326" i="7"/>
  <c r="I1325" i="7"/>
  <c r="E1325" i="7"/>
  <c r="D1326" i="7"/>
  <c r="Y1325" i="7"/>
  <c r="X1326" i="7"/>
  <c r="N1326" i="7"/>
  <c r="O1325" i="7"/>
  <c r="V1326" i="7"/>
  <c r="W1325" i="7"/>
  <c r="K1325" i="7"/>
  <c r="J1326" i="7"/>
  <c r="F1326" i="7"/>
  <c r="G1325" i="7"/>
  <c r="T1326" i="7"/>
  <c r="U1325" i="7"/>
  <c r="E1326" i="7" l="1"/>
  <c r="D1327" i="7"/>
  <c r="T1327" i="7"/>
  <c r="U1326" i="7"/>
  <c r="L1327" i="7"/>
  <c r="M1326" i="7"/>
  <c r="F1327" i="7"/>
  <c r="G1326" i="7"/>
  <c r="J1327" i="7"/>
  <c r="K1326" i="7"/>
  <c r="V1327" i="7"/>
  <c r="W1326" i="7"/>
  <c r="O1326" i="7"/>
  <c r="N1327" i="7"/>
  <c r="R1327" i="7"/>
  <c r="S1326" i="7"/>
  <c r="H1327" i="7"/>
  <c r="I1326" i="7"/>
  <c r="P1327" i="7"/>
  <c r="Q1326" i="7"/>
  <c r="Y1326" i="7"/>
  <c r="X1327" i="7"/>
  <c r="C1326" i="7"/>
  <c r="B1327" i="7"/>
  <c r="B1328" i="7" l="1"/>
  <c r="C1327" i="7"/>
  <c r="L1328" i="7"/>
  <c r="M1327" i="7"/>
  <c r="X1328" i="7"/>
  <c r="Y1327" i="7"/>
  <c r="K1327" i="7"/>
  <c r="J1328" i="7"/>
  <c r="F1328" i="7"/>
  <c r="G1327" i="7"/>
  <c r="U1327" i="7"/>
  <c r="T1328" i="7"/>
  <c r="D1328" i="7"/>
  <c r="E1327" i="7"/>
  <c r="V1328" i="7"/>
  <c r="W1327" i="7"/>
  <c r="Q1327" i="7"/>
  <c r="P1328" i="7"/>
  <c r="I1327" i="7"/>
  <c r="H1328" i="7"/>
  <c r="R1328" i="7"/>
  <c r="S1327" i="7"/>
  <c r="N1328" i="7"/>
  <c r="O1327" i="7"/>
  <c r="O1328" i="7" l="1"/>
  <c r="N1329" i="7"/>
  <c r="J1329" i="7"/>
  <c r="K1328" i="7"/>
  <c r="F1329" i="7"/>
  <c r="G1328" i="7"/>
  <c r="U1328" i="7"/>
  <c r="T1329" i="7"/>
  <c r="R1329" i="7"/>
  <c r="S1328" i="7"/>
  <c r="H1329" i="7"/>
  <c r="I1328" i="7"/>
  <c r="P1329" i="7"/>
  <c r="Q1328" i="7"/>
  <c r="X1329" i="7"/>
  <c r="Y1328" i="7"/>
  <c r="W1328" i="7"/>
  <c r="V1329" i="7"/>
  <c r="M1328" i="7"/>
  <c r="L1329" i="7"/>
  <c r="D1329" i="7"/>
  <c r="E1328" i="7"/>
  <c r="C1328" i="7"/>
  <c r="B1329" i="7"/>
  <c r="D1330" i="7" l="1"/>
  <c r="E1329" i="7"/>
  <c r="B1330" i="7"/>
  <c r="C1329" i="7"/>
  <c r="R1330" i="7"/>
  <c r="S1329" i="7"/>
  <c r="T1330" i="7"/>
  <c r="U1329" i="7"/>
  <c r="V1330" i="7"/>
  <c r="W1329" i="7"/>
  <c r="I1329" i="7"/>
  <c r="H1330" i="7"/>
  <c r="M1329" i="7"/>
  <c r="L1330" i="7"/>
  <c r="F1330" i="7"/>
  <c r="G1329" i="7"/>
  <c r="X1330" i="7"/>
  <c r="Y1329" i="7"/>
  <c r="J1330" i="7"/>
  <c r="K1329" i="7"/>
  <c r="O1329" i="7"/>
  <c r="N1330" i="7"/>
  <c r="P1330" i="7"/>
  <c r="Q1329" i="7"/>
  <c r="I1330" i="7" l="1"/>
  <c r="H1331" i="7"/>
  <c r="P1331" i="7"/>
  <c r="Q1330" i="7"/>
  <c r="N1331" i="7"/>
  <c r="O1330" i="7"/>
  <c r="V1331" i="7"/>
  <c r="W1330" i="7"/>
  <c r="K1330" i="7"/>
  <c r="J1331" i="7"/>
  <c r="T1331" i="7"/>
  <c r="U1330" i="7"/>
  <c r="Y1330" i="7"/>
  <c r="X1331" i="7"/>
  <c r="R1331" i="7"/>
  <c r="S1330" i="7"/>
  <c r="G1330" i="7"/>
  <c r="F1331" i="7"/>
  <c r="B1331" i="7"/>
  <c r="C1330" i="7"/>
  <c r="L1331" i="7"/>
  <c r="M1330" i="7"/>
  <c r="D1331" i="7"/>
  <c r="E1330" i="7"/>
  <c r="F1332" i="7" l="1"/>
  <c r="G1331" i="7"/>
  <c r="T1332" i="7"/>
  <c r="U1331" i="7"/>
  <c r="E1331" i="7"/>
  <c r="D1332" i="7"/>
  <c r="J1332" i="7"/>
  <c r="K1331" i="7"/>
  <c r="P1332" i="7"/>
  <c r="Q1331" i="7"/>
  <c r="L1332" i="7"/>
  <c r="M1331" i="7"/>
  <c r="W1331" i="7"/>
  <c r="V1332" i="7"/>
  <c r="R1332" i="7"/>
  <c r="S1331" i="7"/>
  <c r="Y1331" i="7"/>
  <c r="X1332" i="7"/>
  <c r="H1332" i="7"/>
  <c r="I1331" i="7"/>
  <c r="B1332" i="7"/>
  <c r="C1331" i="7"/>
  <c r="N1332" i="7"/>
  <c r="O1331" i="7"/>
  <c r="X1333" i="7" l="1"/>
  <c r="Y1332" i="7"/>
  <c r="L1333" i="7"/>
  <c r="M1332" i="7"/>
  <c r="P1333" i="7"/>
  <c r="Q1332" i="7"/>
  <c r="I1332" i="7"/>
  <c r="H1333" i="7"/>
  <c r="U1332" i="7"/>
  <c r="T1333" i="7"/>
  <c r="N1333" i="7"/>
  <c r="O1332" i="7"/>
  <c r="B1333" i="7"/>
  <c r="C1332" i="7"/>
  <c r="K1332" i="7"/>
  <c r="J1333" i="7"/>
  <c r="V1333" i="7"/>
  <c r="W1332" i="7"/>
  <c r="D1333" i="7"/>
  <c r="E1332" i="7"/>
  <c r="S1332" i="7"/>
  <c r="R1333" i="7"/>
  <c r="F1333" i="7"/>
  <c r="G1332" i="7"/>
  <c r="F1334" i="7" l="1"/>
  <c r="G1333" i="7"/>
  <c r="N1334" i="7"/>
  <c r="O1333" i="7"/>
  <c r="R1334" i="7"/>
  <c r="S1333" i="7"/>
  <c r="U1333" i="7"/>
  <c r="T1334" i="7"/>
  <c r="H1334" i="7"/>
  <c r="I1333" i="7"/>
  <c r="E1333" i="7"/>
  <c r="D1334" i="7"/>
  <c r="W1333" i="7"/>
  <c r="V1334" i="7"/>
  <c r="P1334" i="7"/>
  <c r="Q1333" i="7"/>
  <c r="J1334" i="7"/>
  <c r="K1333" i="7"/>
  <c r="L1334" i="7"/>
  <c r="M1333" i="7"/>
  <c r="B1334" i="7"/>
  <c r="C1333" i="7"/>
  <c r="X1334" i="7"/>
  <c r="Y1333" i="7"/>
  <c r="E1334" i="7" l="1"/>
  <c r="D1335" i="7"/>
  <c r="B1335" i="7"/>
  <c r="C1334" i="7"/>
  <c r="L1335" i="7"/>
  <c r="M1334" i="7"/>
  <c r="X1335" i="7"/>
  <c r="Y1334" i="7"/>
  <c r="H1335" i="7"/>
  <c r="I1334" i="7"/>
  <c r="U1334" i="7"/>
  <c r="T1335" i="7"/>
  <c r="J1335" i="7"/>
  <c r="K1334" i="7"/>
  <c r="S1334" i="7"/>
  <c r="R1335" i="7"/>
  <c r="Q1334" i="7"/>
  <c r="P1335" i="7"/>
  <c r="O1334" i="7"/>
  <c r="N1335" i="7"/>
  <c r="V1335" i="7"/>
  <c r="W1334" i="7"/>
  <c r="F1335" i="7"/>
  <c r="G1334" i="7"/>
  <c r="G1335" i="7" l="1"/>
  <c r="F1336" i="7"/>
  <c r="B1336" i="7"/>
  <c r="C1335" i="7"/>
  <c r="U1335" i="7"/>
  <c r="T1336" i="7"/>
  <c r="H1336" i="7"/>
  <c r="I1335" i="7"/>
  <c r="M1335" i="7"/>
  <c r="L1336" i="7"/>
  <c r="D1336" i="7"/>
  <c r="E1335" i="7"/>
  <c r="V1336" i="7"/>
  <c r="W1335" i="7"/>
  <c r="O1335" i="7"/>
  <c r="N1336" i="7"/>
  <c r="Y1335" i="7"/>
  <c r="X1336" i="7"/>
  <c r="P1336" i="7"/>
  <c r="Q1335" i="7"/>
  <c r="R1336" i="7"/>
  <c r="S1335" i="7"/>
  <c r="J1336" i="7"/>
  <c r="K1335" i="7"/>
  <c r="J1337" i="7" l="1"/>
  <c r="K1336" i="7"/>
  <c r="H1337" i="7"/>
  <c r="I1336" i="7"/>
  <c r="Y1336" i="7"/>
  <c r="X1337" i="7"/>
  <c r="N1337" i="7"/>
  <c r="O1336" i="7"/>
  <c r="D1337" i="7"/>
  <c r="E1336" i="7"/>
  <c r="Q1336" i="7"/>
  <c r="P1337" i="7"/>
  <c r="C1336" i="7"/>
  <c r="B1337" i="7"/>
  <c r="F1337" i="7"/>
  <c r="G1336" i="7"/>
  <c r="L1337" i="7"/>
  <c r="M1336" i="7"/>
  <c r="S1336" i="7"/>
  <c r="R1337" i="7"/>
  <c r="T1337" i="7"/>
  <c r="U1336" i="7"/>
  <c r="V1337" i="7"/>
  <c r="W1336" i="7"/>
  <c r="Q1337" i="7" l="1"/>
  <c r="P1338" i="7"/>
  <c r="D1338" i="7"/>
  <c r="E1337" i="7"/>
  <c r="X1338" i="7"/>
  <c r="Y1337" i="7"/>
  <c r="V1338" i="7"/>
  <c r="W1337" i="7"/>
  <c r="T1338" i="7"/>
  <c r="U1337" i="7"/>
  <c r="R1338" i="7"/>
  <c r="S1337" i="7"/>
  <c r="N1338" i="7"/>
  <c r="O1337" i="7"/>
  <c r="M1337" i="7"/>
  <c r="L1338" i="7"/>
  <c r="F1338" i="7"/>
  <c r="G1337" i="7"/>
  <c r="H1338" i="7"/>
  <c r="I1337" i="7"/>
  <c r="B1338" i="7"/>
  <c r="C1337" i="7"/>
  <c r="K1337" i="7"/>
  <c r="J1338" i="7"/>
  <c r="R1339" i="7" l="1"/>
  <c r="S1338" i="7"/>
  <c r="L1339" i="7"/>
  <c r="M1338" i="7"/>
  <c r="K1338" i="7"/>
  <c r="J1339" i="7"/>
  <c r="C1338" i="7"/>
  <c r="B1339" i="7"/>
  <c r="W1338" i="7"/>
  <c r="V1339" i="7"/>
  <c r="F1339" i="7"/>
  <c r="G1338" i="7"/>
  <c r="Q1338" i="7"/>
  <c r="P1339" i="7"/>
  <c r="T1339" i="7"/>
  <c r="U1338" i="7"/>
  <c r="H1339" i="7"/>
  <c r="I1338" i="7"/>
  <c r="X1339" i="7"/>
  <c r="Y1338" i="7"/>
  <c r="E1338" i="7"/>
  <c r="D1339" i="7"/>
  <c r="N1339" i="7"/>
  <c r="O1338" i="7"/>
  <c r="O1339" i="7" l="1"/>
  <c r="N1340" i="7"/>
  <c r="V1340" i="7"/>
  <c r="W1339" i="7"/>
  <c r="F1340" i="7"/>
  <c r="G1339" i="7"/>
  <c r="D1340" i="7"/>
  <c r="E1339" i="7"/>
  <c r="B1340" i="7"/>
  <c r="C1339" i="7"/>
  <c r="X1340" i="7"/>
  <c r="Y1339" i="7"/>
  <c r="K1339" i="7"/>
  <c r="J1340" i="7"/>
  <c r="H1340" i="7"/>
  <c r="I1339" i="7"/>
  <c r="U1339" i="7"/>
  <c r="T1340" i="7"/>
  <c r="L1340" i="7"/>
  <c r="M1339" i="7"/>
  <c r="Q1339" i="7"/>
  <c r="P1340" i="7"/>
  <c r="R1340" i="7"/>
  <c r="S1339" i="7"/>
  <c r="R1341" i="7" l="1"/>
  <c r="S1340" i="7"/>
  <c r="B1341" i="7"/>
  <c r="C1340" i="7"/>
  <c r="T1341" i="7"/>
  <c r="U1340" i="7"/>
  <c r="I1340" i="7"/>
  <c r="H1341" i="7"/>
  <c r="P1341" i="7"/>
  <c r="Q1340" i="7"/>
  <c r="D1341" i="7"/>
  <c r="E1340" i="7"/>
  <c r="N1341" i="7"/>
  <c r="O1340" i="7"/>
  <c r="Y1340" i="7"/>
  <c r="X1341" i="7"/>
  <c r="L1341" i="7"/>
  <c r="M1340" i="7"/>
  <c r="F1341" i="7"/>
  <c r="G1340" i="7"/>
  <c r="W1340" i="7"/>
  <c r="V1341" i="7"/>
  <c r="J1341" i="7"/>
  <c r="K1340" i="7"/>
  <c r="H1342" i="7" l="1"/>
  <c r="I1341" i="7"/>
  <c r="D1342" i="7"/>
  <c r="E1341" i="7"/>
  <c r="P1342" i="7"/>
  <c r="Q1341" i="7"/>
  <c r="L1342" i="7"/>
  <c r="M1341" i="7"/>
  <c r="C1341" i="7"/>
  <c r="B1342" i="7"/>
  <c r="J1342" i="7"/>
  <c r="K1341" i="7"/>
  <c r="Y1341" i="7"/>
  <c r="X1342" i="7"/>
  <c r="V1342" i="7"/>
  <c r="W1341" i="7"/>
  <c r="G1341" i="7"/>
  <c r="F1342" i="7"/>
  <c r="T1342" i="7"/>
  <c r="U1341" i="7"/>
  <c r="O1341" i="7"/>
  <c r="N1342" i="7"/>
  <c r="S1341" i="7"/>
  <c r="R1342" i="7"/>
  <c r="R1343" i="7" l="1"/>
  <c r="S1342" i="7"/>
  <c r="L1343" i="7"/>
  <c r="M1342" i="7"/>
  <c r="P1343" i="7"/>
  <c r="Q1342" i="7"/>
  <c r="D1343" i="7"/>
  <c r="E1342" i="7"/>
  <c r="N1343" i="7"/>
  <c r="O1342" i="7"/>
  <c r="X1343" i="7"/>
  <c r="Y1342" i="7"/>
  <c r="K1342" i="7"/>
  <c r="J1343" i="7"/>
  <c r="B1343" i="7"/>
  <c r="C1342" i="7"/>
  <c r="T1343" i="7"/>
  <c r="U1342" i="7"/>
  <c r="F1343" i="7"/>
  <c r="G1342" i="7"/>
  <c r="V1343" i="7"/>
  <c r="W1342" i="7"/>
  <c r="I1342" i="7"/>
  <c r="H1343" i="7"/>
  <c r="X1344" i="7" l="1"/>
  <c r="Y1343" i="7"/>
  <c r="W1343" i="7"/>
  <c r="V1344" i="7"/>
  <c r="H1344" i="7"/>
  <c r="I1343" i="7"/>
  <c r="N1344" i="7"/>
  <c r="O1343" i="7"/>
  <c r="G1343" i="7"/>
  <c r="F1344" i="7"/>
  <c r="E1343" i="7"/>
  <c r="D1344" i="7"/>
  <c r="T1344" i="7"/>
  <c r="U1343" i="7"/>
  <c r="P1344" i="7"/>
  <c r="Q1343" i="7"/>
  <c r="B1344" i="7"/>
  <c r="C1343" i="7"/>
  <c r="L1344" i="7"/>
  <c r="M1343" i="7"/>
  <c r="K1343" i="7"/>
  <c r="J1344" i="7"/>
  <c r="S1343" i="7"/>
  <c r="R1344" i="7"/>
  <c r="K1344" i="7" l="1"/>
  <c r="J1345" i="7"/>
  <c r="Q1344" i="7"/>
  <c r="P1345" i="7"/>
  <c r="R1345" i="7"/>
  <c r="S1344" i="7"/>
  <c r="L1345" i="7"/>
  <c r="M1344" i="7"/>
  <c r="B1345" i="7"/>
  <c r="C1344" i="7"/>
  <c r="V1345" i="7"/>
  <c r="W1344" i="7"/>
  <c r="D1345" i="7"/>
  <c r="E1344" i="7"/>
  <c r="F1345" i="7"/>
  <c r="G1344" i="7"/>
  <c r="N1345" i="7"/>
  <c r="O1344" i="7"/>
  <c r="H1345" i="7"/>
  <c r="I1344" i="7"/>
  <c r="T1345" i="7"/>
  <c r="U1344" i="7"/>
  <c r="X1345" i="7"/>
  <c r="Y1344" i="7"/>
  <c r="W1345" i="7" l="1"/>
  <c r="V1346" i="7"/>
  <c r="U1345" i="7"/>
  <c r="T1346" i="7"/>
  <c r="I1345" i="7"/>
  <c r="H1346" i="7"/>
  <c r="N1346" i="7"/>
  <c r="O1345" i="7"/>
  <c r="X1346" i="7"/>
  <c r="Y1345" i="7"/>
  <c r="B1346" i="7"/>
  <c r="C1345" i="7"/>
  <c r="L1346" i="7"/>
  <c r="M1345" i="7"/>
  <c r="R1346" i="7"/>
  <c r="S1345" i="7"/>
  <c r="P1346" i="7"/>
  <c r="Q1345" i="7"/>
  <c r="F1346" i="7"/>
  <c r="G1345" i="7"/>
  <c r="J1346" i="7"/>
  <c r="K1345" i="7"/>
  <c r="E1345" i="7"/>
  <c r="D1346" i="7"/>
  <c r="E1346" i="7" l="1"/>
  <c r="D1347" i="7"/>
  <c r="J1347" i="7"/>
  <c r="K1346" i="7"/>
  <c r="B1347" i="7"/>
  <c r="C1346" i="7"/>
  <c r="X1347" i="7"/>
  <c r="Y1346" i="7"/>
  <c r="F1347" i="7"/>
  <c r="G1346" i="7"/>
  <c r="O1346" i="7"/>
  <c r="N1347" i="7"/>
  <c r="H1347" i="7"/>
  <c r="I1346" i="7"/>
  <c r="P1347" i="7"/>
  <c r="Q1346" i="7"/>
  <c r="U1346" i="7"/>
  <c r="T1347" i="7"/>
  <c r="R1347" i="7"/>
  <c r="S1346" i="7"/>
  <c r="V1347" i="7"/>
  <c r="W1346" i="7"/>
  <c r="L1347" i="7"/>
  <c r="M1346" i="7"/>
  <c r="O1347" i="7" l="1"/>
  <c r="N1348" i="7"/>
  <c r="M1347" i="7"/>
  <c r="L1348" i="7"/>
  <c r="V1348" i="7"/>
  <c r="W1347" i="7"/>
  <c r="G1347" i="7"/>
  <c r="F1348" i="7"/>
  <c r="R1348" i="7"/>
  <c r="S1347" i="7"/>
  <c r="Y1347" i="7"/>
  <c r="X1348" i="7"/>
  <c r="U1347" i="7"/>
  <c r="T1348" i="7"/>
  <c r="B1348" i="7"/>
  <c r="C1347" i="7"/>
  <c r="P1348" i="7"/>
  <c r="Q1347" i="7"/>
  <c r="J1348" i="7"/>
  <c r="K1347" i="7"/>
  <c r="D1348" i="7"/>
  <c r="E1347" i="7"/>
  <c r="H1348" i="7"/>
  <c r="I1347" i="7"/>
  <c r="H1349" i="7" l="1"/>
  <c r="I1348" i="7"/>
  <c r="Y1348" i="7"/>
  <c r="X1349" i="7"/>
  <c r="D1349" i="7"/>
  <c r="E1348" i="7"/>
  <c r="S1348" i="7"/>
  <c r="R1349" i="7"/>
  <c r="F1349" i="7"/>
  <c r="G1348" i="7"/>
  <c r="J1349" i="7"/>
  <c r="K1348" i="7"/>
  <c r="Q1348" i="7"/>
  <c r="P1349" i="7"/>
  <c r="V1349" i="7"/>
  <c r="W1348" i="7"/>
  <c r="L1349" i="7"/>
  <c r="M1348" i="7"/>
  <c r="B1349" i="7"/>
  <c r="C1348" i="7"/>
  <c r="T1349" i="7"/>
  <c r="U1348" i="7"/>
  <c r="N1349" i="7"/>
  <c r="O1348" i="7"/>
  <c r="F1350" i="7" l="1"/>
  <c r="G1349" i="7"/>
  <c r="K1349" i="7"/>
  <c r="J1350" i="7"/>
  <c r="S1349" i="7"/>
  <c r="R1350" i="7"/>
  <c r="X1350" i="7"/>
  <c r="Y1349" i="7"/>
  <c r="N1350" i="7"/>
  <c r="O1349" i="7"/>
  <c r="T1350" i="7"/>
  <c r="U1349" i="7"/>
  <c r="B1350" i="7"/>
  <c r="C1349" i="7"/>
  <c r="M1349" i="7"/>
  <c r="L1350" i="7"/>
  <c r="D1350" i="7"/>
  <c r="E1349" i="7"/>
  <c r="V1350" i="7"/>
  <c r="W1349" i="7"/>
  <c r="P1350" i="7"/>
  <c r="Q1349" i="7"/>
  <c r="H1350" i="7"/>
  <c r="I1349" i="7"/>
  <c r="T1351" i="7" l="1"/>
  <c r="U1350" i="7"/>
  <c r="N1351" i="7"/>
  <c r="O1350" i="7"/>
  <c r="X1351" i="7"/>
  <c r="Y1350" i="7"/>
  <c r="H1351" i="7"/>
  <c r="I1350" i="7"/>
  <c r="Q1350" i="7"/>
  <c r="P1351" i="7"/>
  <c r="W1350" i="7"/>
  <c r="V1351" i="7"/>
  <c r="R1351" i="7"/>
  <c r="S1350" i="7"/>
  <c r="E1350" i="7"/>
  <c r="D1351" i="7"/>
  <c r="L1351" i="7"/>
  <c r="M1350" i="7"/>
  <c r="K1350" i="7"/>
  <c r="J1351" i="7"/>
  <c r="C1350" i="7"/>
  <c r="B1351" i="7"/>
  <c r="F1351" i="7"/>
  <c r="G1350" i="7"/>
  <c r="F1352" i="7" l="1"/>
  <c r="G1351" i="7"/>
  <c r="C1351" i="7"/>
  <c r="B1352" i="7"/>
  <c r="X1352" i="7"/>
  <c r="Y1351" i="7"/>
  <c r="L1352" i="7"/>
  <c r="M1351" i="7"/>
  <c r="O1351" i="7"/>
  <c r="N1352" i="7"/>
  <c r="W1351" i="7"/>
  <c r="V1352" i="7"/>
  <c r="Q1351" i="7"/>
  <c r="P1352" i="7"/>
  <c r="J1352" i="7"/>
  <c r="K1351" i="7"/>
  <c r="H1352" i="7"/>
  <c r="I1351" i="7"/>
  <c r="D1352" i="7"/>
  <c r="E1351" i="7"/>
  <c r="R1352" i="7"/>
  <c r="S1351" i="7"/>
  <c r="U1351" i="7"/>
  <c r="T1352" i="7"/>
  <c r="R1353" i="7" l="1"/>
  <c r="S1352" i="7"/>
  <c r="D1353" i="7"/>
  <c r="E1352" i="7"/>
  <c r="T1353" i="7"/>
  <c r="U1352" i="7"/>
  <c r="O1352" i="7"/>
  <c r="N1353" i="7"/>
  <c r="I1352" i="7"/>
  <c r="H1353" i="7"/>
  <c r="C1352" i="7"/>
  <c r="B1353" i="7"/>
  <c r="P1353" i="7"/>
  <c r="Q1352" i="7"/>
  <c r="W1352" i="7"/>
  <c r="V1353" i="7"/>
  <c r="L1353" i="7"/>
  <c r="M1352" i="7"/>
  <c r="Y1352" i="7"/>
  <c r="X1353" i="7"/>
  <c r="K1352" i="7"/>
  <c r="J1353" i="7"/>
  <c r="F1353" i="7"/>
  <c r="G1352" i="7"/>
  <c r="B1354" i="7" l="1"/>
  <c r="C1353" i="7"/>
  <c r="I1353" i="7"/>
  <c r="H1354" i="7"/>
  <c r="O1353" i="7"/>
  <c r="N1354" i="7"/>
  <c r="T1354" i="7"/>
  <c r="U1353" i="7"/>
  <c r="F1354" i="7"/>
  <c r="G1353" i="7"/>
  <c r="J1354" i="7"/>
  <c r="K1353" i="7"/>
  <c r="X1354" i="7"/>
  <c r="Y1353" i="7"/>
  <c r="L1354" i="7"/>
  <c r="M1353" i="7"/>
  <c r="V1354" i="7"/>
  <c r="W1353" i="7"/>
  <c r="D1354" i="7"/>
  <c r="E1353" i="7"/>
  <c r="P1354" i="7"/>
  <c r="Q1353" i="7"/>
  <c r="S1353" i="7"/>
  <c r="R1354" i="7"/>
  <c r="N1355" i="7" l="1"/>
  <c r="O1354" i="7"/>
  <c r="K1354" i="7"/>
  <c r="J1355" i="7"/>
  <c r="T1355" i="7"/>
  <c r="U1354" i="7"/>
  <c r="D1355" i="7"/>
  <c r="E1354" i="7"/>
  <c r="F1355" i="7"/>
  <c r="G1354" i="7"/>
  <c r="L1355" i="7"/>
  <c r="M1354" i="7"/>
  <c r="S1354" i="7"/>
  <c r="R1355" i="7"/>
  <c r="P1355" i="7"/>
  <c r="Q1354" i="7"/>
  <c r="V1355" i="7"/>
  <c r="W1354" i="7"/>
  <c r="I1354" i="7"/>
  <c r="H1355" i="7"/>
  <c r="Y1354" i="7"/>
  <c r="X1355" i="7"/>
  <c r="B1355" i="7"/>
  <c r="C1354" i="7"/>
  <c r="Y1355" i="7" l="1"/>
  <c r="X1356" i="7"/>
  <c r="B1356" i="7"/>
  <c r="C1355" i="7"/>
  <c r="E1355" i="7"/>
  <c r="D1356" i="7"/>
  <c r="H1356" i="7"/>
  <c r="I1355" i="7"/>
  <c r="W1355" i="7"/>
  <c r="V1356" i="7"/>
  <c r="J1356" i="7"/>
  <c r="K1355" i="7"/>
  <c r="S1355" i="7"/>
  <c r="R1356" i="7"/>
  <c r="L1356" i="7"/>
  <c r="M1355" i="7"/>
  <c r="F1356" i="7"/>
  <c r="G1355" i="7"/>
  <c r="T1356" i="7"/>
  <c r="U1355" i="7"/>
  <c r="P1356" i="7"/>
  <c r="Q1355" i="7"/>
  <c r="N1356" i="7"/>
  <c r="O1355" i="7"/>
  <c r="H1357" i="7" l="1"/>
  <c r="I1356" i="7"/>
  <c r="F1357" i="7"/>
  <c r="G1356" i="7"/>
  <c r="K1356" i="7"/>
  <c r="J1357" i="7"/>
  <c r="N1357" i="7"/>
  <c r="O1356" i="7"/>
  <c r="V1357" i="7"/>
  <c r="W1356" i="7"/>
  <c r="U1356" i="7"/>
  <c r="T1357" i="7"/>
  <c r="P1357" i="7"/>
  <c r="Q1356" i="7"/>
  <c r="D1357" i="7"/>
  <c r="E1356" i="7"/>
  <c r="L1357" i="7"/>
  <c r="M1356" i="7"/>
  <c r="B1357" i="7"/>
  <c r="C1356" i="7"/>
  <c r="R1357" i="7"/>
  <c r="S1356" i="7"/>
  <c r="X1357" i="7"/>
  <c r="Y1356" i="7"/>
  <c r="X1358" i="7" l="1"/>
  <c r="Y1357" i="7"/>
  <c r="R1358" i="7"/>
  <c r="S1357" i="7"/>
  <c r="N1358" i="7"/>
  <c r="O1357" i="7"/>
  <c r="K1357" i="7"/>
  <c r="J1358" i="7"/>
  <c r="U1357" i="7"/>
  <c r="T1358" i="7"/>
  <c r="W1357" i="7"/>
  <c r="V1358" i="7"/>
  <c r="C1357" i="7"/>
  <c r="B1358" i="7"/>
  <c r="L1358" i="7"/>
  <c r="M1357" i="7"/>
  <c r="E1357" i="7"/>
  <c r="D1358" i="7"/>
  <c r="F1358" i="7"/>
  <c r="G1357" i="7"/>
  <c r="P1358" i="7"/>
  <c r="Q1357" i="7"/>
  <c r="H1358" i="7"/>
  <c r="I1357" i="7"/>
  <c r="V1359" i="7" l="1"/>
  <c r="W1358" i="7"/>
  <c r="U1358" i="7"/>
  <c r="T1359" i="7"/>
  <c r="H1359" i="7"/>
  <c r="I1358" i="7"/>
  <c r="P1359" i="7"/>
  <c r="Q1358" i="7"/>
  <c r="J1359" i="7"/>
  <c r="K1358" i="7"/>
  <c r="F1359" i="7"/>
  <c r="G1358" i="7"/>
  <c r="E1358" i="7"/>
  <c r="D1359" i="7"/>
  <c r="O1358" i="7"/>
  <c r="N1359" i="7"/>
  <c r="L1359" i="7"/>
  <c r="M1358" i="7"/>
  <c r="S1358" i="7"/>
  <c r="R1359" i="7"/>
  <c r="C1358" i="7"/>
  <c r="B1359" i="7"/>
  <c r="X1359" i="7"/>
  <c r="Y1358" i="7"/>
  <c r="Y1359" i="7" l="1"/>
  <c r="X1360" i="7"/>
  <c r="L1360" i="7"/>
  <c r="M1359" i="7"/>
  <c r="B1360" i="7"/>
  <c r="C1359" i="7"/>
  <c r="R1360" i="7"/>
  <c r="S1359" i="7"/>
  <c r="T1360" i="7"/>
  <c r="U1359" i="7"/>
  <c r="G1359" i="7"/>
  <c r="F1360" i="7"/>
  <c r="J1360" i="7"/>
  <c r="K1359" i="7"/>
  <c r="P1360" i="7"/>
  <c r="Q1359" i="7"/>
  <c r="H1360" i="7"/>
  <c r="I1359" i="7"/>
  <c r="N1360" i="7"/>
  <c r="O1359" i="7"/>
  <c r="D1360" i="7"/>
  <c r="E1359" i="7"/>
  <c r="V1360" i="7"/>
  <c r="W1359" i="7"/>
  <c r="V1361" i="7" l="1"/>
  <c r="W1360" i="7"/>
  <c r="H1361" i="7"/>
  <c r="I1360" i="7"/>
  <c r="T1361" i="7"/>
  <c r="U1360" i="7"/>
  <c r="S1360" i="7"/>
  <c r="R1361" i="7"/>
  <c r="L1361" i="7"/>
  <c r="M1360" i="7"/>
  <c r="Q1360" i="7"/>
  <c r="P1361" i="7"/>
  <c r="X1361" i="7"/>
  <c r="Y1360" i="7"/>
  <c r="G1360" i="7"/>
  <c r="F1361" i="7"/>
  <c r="E1360" i="7"/>
  <c r="D1361" i="7"/>
  <c r="N1361" i="7"/>
  <c r="O1360" i="7"/>
  <c r="B1361" i="7"/>
  <c r="C1360" i="7"/>
  <c r="J1361" i="7"/>
  <c r="K1360" i="7"/>
  <c r="K1361" i="7" l="1"/>
  <c r="J1362" i="7"/>
  <c r="B1362" i="7"/>
  <c r="C1361" i="7"/>
  <c r="P1362" i="7"/>
  <c r="Q1361" i="7"/>
  <c r="M1361" i="7"/>
  <c r="L1362" i="7"/>
  <c r="S1361" i="7"/>
  <c r="R1362" i="7"/>
  <c r="N1362" i="7"/>
  <c r="O1361" i="7"/>
  <c r="D1362" i="7"/>
  <c r="E1361" i="7"/>
  <c r="T1362" i="7"/>
  <c r="U1361" i="7"/>
  <c r="G1361" i="7"/>
  <c r="F1362" i="7"/>
  <c r="H1362" i="7"/>
  <c r="I1361" i="7"/>
  <c r="X1362" i="7"/>
  <c r="Y1361" i="7"/>
  <c r="V1362" i="7"/>
  <c r="W1361" i="7"/>
  <c r="R1363" i="7" l="1"/>
  <c r="S1362" i="7"/>
  <c r="W1362" i="7"/>
  <c r="V1363" i="7"/>
  <c r="X1363" i="7"/>
  <c r="Y1362" i="7"/>
  <c r="N1363" i="7"/>
  <c r="O1362" i="7"/>
  <c r="L1363" i="7"/>
  <c r="M1362" i="7"/>
  <c r="H1363" i="7"/>
  <c r="I1362" i="7"/>
  <c r="F1363" i="7"/>
  <c r="G1362" i="7"/>
  <c r="P1363" i="7"/>
  <c r="Q1362" i="7"/>
  <c r="T1363" i="7"/>
  <c r="U1362" i="7"/>
  <c r="C1362" i="7"/>
  <c r="B1363" i="7"/>
  <c r="J1363" i="7"/>
  <c r="K1362" i="7"/>
  <c r="E1362" i="7"/>
  <c r="D1363" i="7"/>
  <c r="H1364" i="7" l="1"/>
  <c r="I1363" i="7"/>
  <c r="K1363" i="7"/>
  <c r="J1364" i="7"/>
  <c r="C1363" i="7"/>
  <c r="B1364" i="7"/>
  <c r="D1364" i="7"/>
  <c r="E1363" i="7"/>
  <c r="L1364" i="7"/>
  <c r="M1363" i="7"/>
  <c r="O1363" i="7"/>
  <c r="N1364" i="7"/>
  <c r="U1363" i="7"/>
  <c r="T1364" i="7"/>
  <c r="X1364" i="7"/>
  <c r="Y1363" i="7"/>
  <c r="W1363" i="7"/>
  <c r="V1364" i="7"/>
  <c r="P1364" i="7"/>
  <c r="Q1363" i="7"/>
  <c r="F1364" i="7"/>
  <c r="G1363" i="7"/>
  <c r="R1364" i="7"/>
  <c r="S1363" i="7"/>
  <c r="R1365" i="7" l="1"/>
  <c r="S1364" i="7"/>
  <c r="F1365" i="7"/>
  <c r="G1364" i="7"/>
  <c r="O1364" i="7"/>
  <c r="N1365" i="7"/>
  <c r="L1365" i="7"/>
  <c r="M1364" i="7"/>
  <c r="P1365" i="7"/>
  <c r="Q1364" i="7"/>
  <c r="D1365" i="7"/>
  <c r="E1364" i="7"/>
  <c r="W1364" i="7"/>
  <c r="V1365" i="7"/>
  <c r="B1365" i="7"/>
  <c r="C1364" i="7"/>
  <c r="J1365" i="7"/>
  <c r="K1364" i="7"/>
  <c r="Y1364" i="7"/>
  <c r="X1365" i="7"/>
  <c r="T1365" i="7"/>
  <c r="U1364" i="7"/>
  <c r="I1364" i="7"/>
  <c r="H1365" i="7"/>
  <c r="I1365" i="7" l="1"/>
  <c r="H1366" i="7"/>
  <c r="X1366" i="7"/>
  <c r="Y1365" i="7"/>
  <c r="D1366" i="7"/>
  <c r="E1365" i="7"/>
  <c r="T1366" i="7"/>
  <c r="U1365" i="7"/>
  <c r="P1366" i="7"/>
  <c r="Q1365" i="7"/>
  <c r="L1366" i="7"/>
  <c r="M1365" i="7"/>
  <c r="O1365" i="7"/>
  <c r="N1366" i="7"/>
  <c r="J1366" i="7"/>
  <c r="K1365" i="7"/>
  <c r="C1365" i="7"/>
  <c r="B1366" i="7"/>
  <c r="G1365" i="7"/>
  <c r="F1366" i="7"/>
  <c r="V1366" i="7"/>
  <c r="W1365" i="7"/>
  <c r="S1365" i="7"/>
  <c r="R1366" i="7"/>
  <c r="L1367" i="7" l="1"/>
  <c r="M1366" i="7"/>
  <c r="D1367" i="7"/>
  <c r="E1366" i="7"/>
  <c r="S1366" i="7"/>
  <c r="R1367" i="7"/>
  <c r="V1367" i="7"/>
  <c r="W1366" i="7"/>
  <c r="B1367" i="7"/>
  <c r="C1366" i="7"/>
  <c r="Y1366" i="7"/>
  <c r="X1367" i="7"/>
  <c r="P1367" i="7"/>
  <c r="Q1366" i="7"/>
  <c r="T1367" i="7"/>
  <c r="U1366" i="7"/>
  <c r="K1366" i="7"/>
  <c r="J1367" i="7"/>
  <c r="N1367" i="7"/>
  <c r="O1366" i="7"/>
  <c r="I1366" i="7"/>
  <c r="H1367" i="7"/>
  <c r="F1367" i="7"/>
  <c r="G1366" i="7"/>
  <c r="F1368" i="7" l="1"/>
  <c r="G1367" i="7"/>
  <c r="H1368" i="7"/>
  <c r="I1367" i="7"/>
  <c r="N1368" i="7"/>
  <c r="O1367" i="7"/>
  <c r="B1368" i="7"/>
  <c r="C1367" i="7"/>
  <c r="W1367" i="7"/>
  <c r="V1368" i="7"/>
  <c r="Y1367" i="7"/>
  <c r="X1368" i="7"/>
  <c r="J1368" i="7"/>
  <c r="K1367" i="7"/>
  <c r="R1368" i="7"/>
  <c r="S1367" i="7"/>
  <c r="T1368" i="7"/>
  <c r="U1367" i="7"/>
  <c r="E1367" i="7"/>
  <c r="D1368" i="7"/>
  <c r="P1368" i="7"/>
  <c r="Q1367" i="7"/>
  <c r="L1368" i="7"/>
  <c r="M1367" i="7"/>
  <c r="X1369" i="7" l="1"/>
  <c r="Y1368" i="7"/>
  <c r="D1369" i="7"/>
  <c r="E1368" i="7"/>
  <c r="V1369" i="7"/>
  <c r="W1368" i="7"/>
  <c r="T1369" i="7"/>
  <c r="U1368" i="7"/>
  <c r="I1368" i="7"/>
  <c r="H1369" i="7"/>
  <c r="L1369" i="7"/>
  <c r="M1368" i="7"/>
  <c r="N1369" i="7"/>
  <c r="O1368" i="7"/>
  <c r="P1369" i="7"/>
  <c r="Q1368" i="7"/>
  <c r="B1369" i="7"/>
  <c r="C1368" i="7"/>
  <c r="S1368" i="7"/>
  <c r="R1369" i="7"/>
  <c r="K1368" i="7"/>
  <c r="J1369" i="7"/>
  <c r="F1369" i="7"/>
  <c r="G1368" i="7"/>
  <c r="F1370" i="7" l="1"/>
  <c r="G1369" i="7"/>
  <c r="J1370" i="7"/>
  <c r="K1369" i="7"/>
  <c r="L1370" i="7"/>
  <c r="M1369" i="7"/>
  <c r="I1369" i="7"/>
  <c r="H1370" i="7"/>
  <c r="R1370" i="7"/>
  <c r="S1369" i="7"/>
  <c r="U1369" i="7"/>
  <c r="T1370" i="7"/>
  <c r="B1370" i="7"/>
  <c r="C1369" i="7"/>
  <c r="W1369" i="7"/>
  <c r="V1370" i="7"/>
  <c r="P1370" i="7"/>
  <c r="Q1369" i="7"/>
  <c r="E1369" i="7"/>
  <c r="D1370" i="7"/>
  <c r="N1370" i="7"/>
  <c r="O1369" i="7"/>
  <c r="X1370" i="7"/>
  <c r="Y1369" i="7"/>
  <c r="O1370" i="7" l="1"/>
  <c r="N1371" i="7"/>
  <c r="H1371" i="7"/>
  <c r="I1370" i="7"/>
  <c r="P1371" i="7"/>
  <c r="Q1370" i="7"/>
  <c r="J1371" i="7"/>
  <c r="K1370" i="7"/>
  <c r="X1371" i="7"/>
  <c r="Y1370" i="7"/>
  <c r="E1370" i="7"/>
  <c r="D1371" i="7"/>
  <c r="V1371" i="7"/>
  <c r="W1370" i="7"/>
  <c r="T1371" i="7"/>
  <c r="U1370" i="7"/>
  <c r="R1371" i="7"/>
  <c r="S1370" i="7"/>
  <c r="L1371" i="7"/>
  <c r="M1370" i="7"/>
  <c r="C1370" i="7"/>
  <c r="B1371" i="7"/>
  <c r="F1371" i="7"/>
  <c r="G1370" i="7"/>
  <c r="G1371" i="7" l="1"/>
  <c r="F1372" i="7"/>
  <c r="D1372" i="7"/>
  <c r="E1371" i="7"/>
  <c r="B1372" i="7"/>
  <c r="C1371" i="7"/>
  <c r="Y1371" i="7"/>
  <c r="X1372" i="7"/>
  <c r="M1371" i="7"/>
  <c r="L1372" i="7"/>
  <c r="J1372" i="7"/>
  <c r="K1371" i="7"/>
  <c r="R1372" i="7"/>
  <c r="S1371" i="7"/>
  <c r="P1372" i="7"/>
  <c r="Q1371" i="7"/>
  <c r="T1372" i="7"/>
  <c r="U1371" i="7"/>
  <c r="H1372" i="7"/>
  <c r="I1371" i="7"/>
  <c r="N1372" i="7"/>
  <c r="O1371" i="7"/>
  <c r="V1372" i="7"/>
  <c r="W1371" i="7"/>
  <c r="V1373" i="7" l="1"/>
  <c r="W1372" i="7"/>
  <c r="L1373" i="7"/>
  <c r="M1372" i="7"/>
  <c r="J1373" i="7"/>
  <c r="K1372" i="7"/>
  <c r="O1372" i="7"/>
  <c r="N1373" i="7"/>
  <c r="Y1372" i="7"/>
  <c r="X1373" i="7"/>
  <c r="H1373" i="7"/>
  <c r="I1372" i="7"/>
  <c r="T1373" i="7"/>
  <c r="U1372" i="7"/>
  <c r="B1373" i="7"/>
  <c r="C1372" i="7"/>
  <c r="Q1372" i="7"/>
  <c r="P1373" i="7"/>
  <c r="D1373" i="7"/>
  <c r="E1372" i="7"/>
  <c r="G1372" i="7"/>
  <c r="F1373" i="7"/>
  <c r="S1372" i="7"/>
  <c r="R1373" i="7"/>
  <c r="X1374" i="7" l="1"/>
  <c r="Y1373" i="7"/>
  <c r="S1373" i="7"/>
  <c r="R1374" i="7"/>
  <c r="H1374" i="7"/>
  <c r="I1373" i="7"/>
  <c r="F1374" i="7"/>
  <c r="G1373" i="7"/>
  <c r="N1374" i="7"/>
  <c r="O1373" i="7"/>
  <c r="D1374" i="7"/>
  <c r="E1373" i="7"/>
  <c r="Q1373" i="7"/>
  <c r="P1374" i="7"/>
  <c r="K1373" i="7"/>
  <c r="J1374" i="7"/>
  <c r="B1374" i="7"/>
  <c r="C1373" i="7"/>
  <c r="M1373" i="7"/>
  <c r="L1374" i="7"/>
  <c r="T1374" i="7"/>
  <c r="U1373" i="7"/>
  <c r="V1374" i="7"/>
  <c r="W1373" i="7"/>
  <c r="W1374" i="7" l="1"/>
  <c r="V1375" i="7"/>
  <c r="T1375" i="7"/>
  <c r="U1374" i="7"/>
  <c r="H1375" i="7"/>
  <c r="I1374" i="7"/>
  <c r="L1375" i="7"/>
  <c r="M1374" i="7"/>
  <c r="F1375" i="7"/>
  <c r="G1374" i="7"/>
  <c r="R1375" i="7"/>
  <c r="S1374" i="7"/>
  <c r="E1374" i="7"/>
  <c r="D1375" i="7"/>
  <c r="N1375" i="7"/>
  <c r="O1374" i="7"/>
  <c r="C1374" i="7"/>
  <c r="B1375" i="7"/>
  <c r="K1374" i="7"/>
  <c r="J1375" i="7"/>
  <c r="Q1374" i="7"/>
  <c r="P1375" i="7"/>
  <c r="X1375" i="7"/>
  <c r="Y1374" i="7"/>
  <c r="X1376" i="7" l="1"/>
  <c r="Y1375" i="7"/>
  <c r="L1376" i="7"/>
  <c r="M1375" i="7"/>
  <c r="R1376" i="7"/>
  <c r="S1375" i="7"/>
  <c r="Q1375" i="7"/>
  <c r="P1376" i="7"/>
  <c r="F1376" i="7"/>
  <c r="G1375" i="7"/>
  <c r="J1376" i="7"/>
  <c r="K1375" i="7"/>
  <c r="B1376" i="7"/>
  <c r="C1375" i="7"/>
  <c r="H1376" i="7"/>
  <c r="I1375" i="7"/>
  <c r="O1375" i="7"/>
  <c r="N1376" i="7"/>
  <c r="U1375" i="7"/>
  <c r="T1376" i="7"/>
  <c r="D1376" i="7"/>
  <c r="E1375" i="7"/>
  <c r="W1375" i="7"/>
  <c r="V1376" i="7"/>
  <c r="K1376" i="7" l="1"/>
  <c r="J1377" i="7"/>
  <c r="P1377" i="7"/>
  <c r="Q1376" i="7"/>
  <c r="W1376" i="7"/>
  <c r="V1377" i="7"/>
  <c r="D1377" i="7"/>
  <c r="E1376" i="7"/>
  <c r="F1377" i="7"/>
  <c r="G1376" i="7"/>
  <c r="T1377" i="7"/>
  <c r="U1376" i="7"/>
  <c r="O1376" i="7"/>
  <c r="N1377" i="7"/>
  <c r="R1377" i="7"/>
  <c r="S1376" i="7"/>
  <c r="I1376" i="7"/>
  <c r="H1377" i="7"/>
  <c r="L1377" i="7"/>
  <c r="M1376" i="7"/>
  <c r="C1376" i="7"/>
  <c r="B1377" i="7"/>
  <c r="Y1376" i="7"/>
  <c r="X1377" i="7"/>
  <c r="X1378" i="7" l="1"/>
  <c r="Y1377" i="7"/>
  <c r="C1377" i="7"/>
  <c r="B1378" i="7"/>
  <c r="L1378" i="7"/>
  <c r="M1377" i="7"/>
  <c r="V1378" i="7"/>
  <c r="W1377" i="7"/>
  <c r="P1378" i="7"/>
  <c r="Q1377" i="7"/>
  <c r="T1378" i="7"/>
  <c r="U1377" i="7"/>
  <c r="G1377" i="7"/>
  <c r="F1378" i="7"/>
  <c r="D1378" i="7"/>
  <c r="E1377" i="7"/>
  <c r="S1377" i="7"/>
  <c r="R1378" i="7"/>
  <c r="O1377" i="7"/>
  <c r="N1378" i="7"/>
  <c r="J1378" i="7"/>
  <c r="K1377" i="7"/>
  <c r="I1377" i="7"/>
  <c r="H1378" i="7"/>
  <c r="K1378" i="7" l="1"/>
  <c r="J1379" i="7"/>
  <c r="I1378" i="7"/>
  <c r="H1379" i="7"/>
  <c r="T1379" i="7"/>
  <c r="U1378" i="7"/>
  <c r="L1379" i="7"/>
  <c r="M1378" i="7"/>
  <c r="D1379" i="7"/>
  <c r="E1378" i="7"/>
  <c r="P1379" i="7"/>
  <c r="Q1378" i="7"/>
  <c r="V1379" i="7"/>
  <c r="W1378" i="7"/>
  <c r="F1379" i="7"/>
  <c r="G1378" i="7"/>
  <c r="N1379" i="7"/>
  <c r="O1378" i="7"/>
  <c r="R1379" i="7"/>
  <c r="S1378" i="7"/>
  <c r="B1379" i="7"/>
  <c r="C1378" i="7"/>
  <c r="X1379" i="7"/>
  <c r="Y1378" i="7"/>
  <c r="P1380" i="7" l="1"/>
  <c r="Q1379" i="7"/>
  <c r="B1380" i="7"/>
  <c r="C1379" i="7"/>
  <c r="S1379" i="7"/>
  <c r="R1380" i="7"/>
  <c r="X1380" i="7"/>
  <c r="Y1379" i="7"/>
  <c r="E1379" i="7"/>
  <c r="D1380" i="7"/>
  <c r="N1380" i="7"/>
  <c r="O1379" i="7"/>
  <c r="J1380" i="7"/>
  <c r="K1379" i="7"/>
  <c r="L1380" i="7"/>
  <c r="M1379" i="7"/>
  <c r="T1380" i="7"/>
  <c r="U1379" i="7"/>
  <c r="H1380" i="7"/>
  <c r="I1379" i="7"/>
  <c r="G1379" i="7"/>
  <c r="F1380" i="7"/>
  <c r="W1379" i="7"/>
  <c r="V1380" i="7"/>
  <c r="F1381" i="7" l="1"/>
  <c r="G1380" i="7"/>
  <c r="D1381" i="7"/>
  <c r="E1380" i="7"/>
  <c r="R1381" i="7"/>
  <c r="S1380" i="7"/>
  <c r="V1381" i="7"/>
  <c r="W1380" i="7"/>
  <c r="I1380" i="7"/>
  <c r="H1381" i="7"/>
  <c r="N1381" i="7"/>
  <c r="O1380" i="7"/>
  <c r="X1381" i="7"/>
  <c r="Y1380" i="7"/>
  <c r="T1381" i="7"/>
  <c r="U1380" i="7"/>
  <c r="L1381" i="7"/>
  <c r="M1380" i="7"/>
  <c r="B1381" i="7"/>
  <c r="C1380" i="7"/>
  <c r="K1380" i="7"/>
  <c r="J1381" i="7"/>
  <c r="Q1380" i="7"/>
  <c r="P1381" i="7"/>
  <c r="K1381" i="7" l="1"/>
  <c r="J1382" i="7"/>
  <c r="L1382" i="7"/>
  <c r="M1381" i="7"/>
  <c r="E1381" i="7"/>
  <c r="D1382" i="7"/>
  <c r="P1382" i="7"/>
  <c r="Q1381" i="7"/>
  <c r="I1381" i="7"/>
  <c r="H1382" i="7"/>
  <c r="W1381" i="7"/>
  <c r="V1382" i="7"/>
  <c r="R1382" i="7"/>
  <c r="S1381" i="7"/>
  <c r="N1382" i="7"/>
  <c r="O1381" i="7"/>
  <c r="B1382" i="7"/>
  <c r="C1381" i="7"/>
  <c r="U1381" i="7"/>
  <c r="T1382" i="7"/>
  <c r="X1382" i="7"/>
  <c r="Y1381" i="7"/>
  <c r="F1382" i="7"/>
  <c r="G1381" i="7"/>
  <c r="W1382" i="7" l="1"/>
  <c r="V1383" i="7"/>
  <c r="Y1382" i="7"/>
  <c r="X1383" i="7"/>
  <c r="F1383" i="7"/>
  <c r="G1382" i="7"/>
  <c r="U1382" i="7"/>
  <c r="T1383" i="7"/>
  <c r="E1382" i="7"/>
  <c r="D1383" i="7"/>
  <c r="H1383" i="7"/>
  <c r="I1382" i="7"/>
  <c r="P1383" i="7"/>
  <c r="Q1382" i="7"/>
  <c r="B1383" i="7"/>
  <c r="C1382" i="7"/>
  <c r="O1382" i="7"/>
  <c r="N1383" i="7"/>
  <c r="L1383" i="7"/>
  <c r="M1382" i="7"/>
  <c r="J1383" i="7"/>
  <c r="K1382" i="7"/>
  <c r="R1383" i="7"/>
  <c r="S1382" i="7"/>
  <c r="R1384" i="7" l="1"/>
  <c r="S1383" i="7"/>
  <c r="I1383" i="7"/>
  <c r="H1384" i="7"/>
  <c r="E1383" i="7"/>
  <c r="D1384" i="7"/>
  <c r="K1383" i="7"/>
  <c r="J1384" i="7"/>
  <c r="T1384" i="7"/>
  <c r="U1383" i="7"/>
  <c r="L1384" i="7"/>
  <c r="M1383" i="7"/>
  <c r="N1384" i="7"/>
  <c r="O1383" i="7"/>
  <c r="F1384" i="7"/>
  <c r="G1383" i="7"/>
  <c r="X1384" i="7"/>
  <c r="Y1383" i="7"/>
  <c r="B1384" i="7"/>
  <c r="C1383" i="7"/>
  <c r="W1383" i="7"/>
  <c r="V1384" i="7"/>
  <c r="Q1383" i="7"/>
  <c r="P1384" i="7"/>
  <c r="M1384" i="7" l="1"/>
  <c r="L1385" i="7"/>
  <c r="P1385" i="7"/>
  <c r="Q1384" i="7"/>
  <c r="V1385" i="7"/>
  <c r="W1384" i="7"/>
  <c r="T1385" i="7"/>
  <c r="U1384" i="7"/>
  <c r="B1385" i="7"/>
  <c r="C1384" i="7"/>
  <c r="Y1384" i="7"/>
  <c r="X1385" i="7"/>
  <c r="D1385" i="7"/>
  <c r="E1384" i="7"/>
  <c r="G1384" i="7"/>
  <c r="F1385" i="7"/>
  <c r="K1384" i="7"/>
  <c r="J1385" i="7"/>
  <c r="I1384" i="7"/>
  <c r="H1385" i="7"/>
  <c r="N1385" i="7"/>
  <c r="O1384" i="7"/>
  <c r="S1384" i="7"/>
  <c r="R1385" i="7"/>
  <c r="S1385" i="7" l="1"/>
  <c r="R1386" i="7"/>
  <c r="B1386" i="7"/>
  <c r="C1385" i="7"/>
  <c r="X1386" i="7"/>
  <c r="Y1385" i="7"/>
  <c r="O1385" i="7"/>
  <c r="N1386" i="7"/>
  <c r="H1386" i="7"/>
  <c r="I1385" i="7"/>
  <c r="U1385" i="7"/>
  <c r="T1386" i="7"/>
  <c r="J1386" i="7"/>
  <c r="K1385" i="7"/>
  <c r="V1386" i="7"/>
  <c r="W1385" i="7"/>
  <c r="G1385" i="7"/>
  <c r="F1386" i="7"/>
  <c r="P1386" i="7"/>
  <c r="Q1385" i="7"/>
  <c r="M1385" i="7"/>
  <c r="L1386" i="7"/>
  <c r="D1386" i="7"/>
  <c r="E1385" i="7"/>
  <c r="D1387" i="7" l="1"/>
  <c r="E1386" i="7"/>
  <c r="O1386" i="7"/>
  <c r="N1387" i="7"/>
  <c r="M1386" i="7"/>
  <c r="L1387" i="7"/>
  <c r="H1387" i="7"/>
  <c r="I1386" i="7"/>
  <c r="P1387" i="7"/>
  <c r="Q1386" i="7"/>
  <c r="G1386" i="7"/>
  <c r="F1387" i="7"/>
  <c r="Y1386" i="7"/>
  <c r="X1387" i="7"/>
  <c r="V1387" i="7"/>
  <c r="W1386" i="7"/>
  <c r="R1387" i="7"/>
  <c r="S1386" i="7"/>
  <c r="U1386" i="7"/>
  <c r="T1387" i="7"/>
  <c r="C1386" i="7"/>
  <c r="B1387" i="7"/>
  <c r="J1387" i="7"/>
  <c r="K1386" i="7"/>
  <c r="F1388" i="7" l="1"/>
  <c r="G1387" i="7"/>
  <c r="T1388" i="7"/>
  <c r="U1387" i="7"/>
  <c r="C1387" i="7"/>
  <c r="B1388" i="7"/>
  <c r="H1388" i="7"/>
  <c r="I1387" i="7"/>
  <c r="K1387" i="7"/>
  <c r="J1388" i="7"/>
  <c r="Q1387" i="7"/>
  <c r="P1388" i="7"/>
  <c r="L1388" i="7"/>
  <c r="M1387" i="7"/>
  <c r="R1388" i="7"/>
  <c r="S1387" i="7"/>
  <c r="O1387" i="7"/>
  <c r="N1388" i="7"/>
  <c r="W1387" i="7"/>
  <c r="V1388" i="7"/>
  <c r="X1388" i="7"/>
  <c r="Y1387" i="7"/>
  <c r="D1388" i="7"/>
  <c r="E1387" i="7"/>
  <c r="K1388" i="7" l="1"/>
  <c r="J1389" i="7"/>
  <c r="C1388" i="7"/>
  <c r="B1389" i="7"/>
  <c r="T1389" i="7"/>
  <c r="U1388" i="7"/>
  <c r="E1388" i="7"/>
  <c r="D1389" i="7"/>
  <c r="Y1388" i="7"/>
  <c r="X1389" i="7"/>
  <c r="O1388" i="7"/>
  <c r="N1389" i="7"/>
  <c r="R1389" i="7"/>
  <c r="S1388" i="7"/>
  <c r="Q1388" i="7"/>
  <c r="P1389" i="7"/>
  <c r="V1389" i="7"/>
  <c r="W1388" i="7"/>
  <c r="I1388" i="7"/>
  <c r="H1389" i="7"/>
  <c r="L1389" i="7"/>
  <c r="M1388" i="7"/>
  <c r="F1389" i="7"/>
  <c r="G1388" i="7"/>
  <c r="F1390" i="7" l="1"/>
  <c r="G1389" i="7"/>
  <c r="N1390" i="7"/>
  <c r="O1389" i="7"/>
  <c r="Y1389" i="7"/>
  <c r="X1390" i="7"/>
  <c r="M1389" i="7"/>
  <c r="L1390" i="7"/>
  <c r="H1390" i="7"/>
  <c r="I1389" i="7"/>
  <c r="E1389" i="7"/>
  <c r="D1390" i="7"/>
  <c r="V1390" i="7"/>
  <c r="W1389" i="7"/>
  <c r="T1390" i="7"/>
  <c r="U1389" i="7"/>
  <c r="Q1389" i="7"/>
  <c r="P1390" i="7"/>
  <c r="B1390" i="7"/>
  <c r="C1389" i="7"/>
  <c r="K1389" i="7"/>
  <c r="J1390" i="7"/>
  <c r="R1390" i="7"/>
  <c r="S1389" i="7"/>
  <c r="J1391" i="7" l="1"/>
  <c r="K1390" i="7"/>
  <c r="E1390" i="7"/>
  <c r="D1391" i="7"/>
  <c r="H1391" i="7"/>
  <c r="I1390" i="7"/>
  <c r="Y1390" i="7"/>
  <c r="X1391" i="7"/>
  <c r="S1390" i="7"/>
  <c r="R1391" i="7"/>
  <c r="M1390" i="7"/>
  <c r="L1391" i="7"/>
  <c r="C1390" i="7"/>
  <c r="B1391" i="7"/>
  <c r="P1391" i="7"/>
  <c r="Q1390" i="7"/>
  <c r="U1390" i="7"/>
  <c r="T1391" i="7"/>
  <c r="N1391" i="7"/>
  <c r="O1390" i="7"/>
  <c r="V1391" i="7"/>
  <c r="W1390" i="7"/>
  <c r="G1390" i="7"/>
  <c r="F1391" i="7"/>
  <c r="G1391" i="7" l="1"/>
  <c r="F1392" i="7"/>
  <c r="V1392" i="7"/>
  <c r="W1391" i="7"/>
  <c r="L1392" i="7"/>
  <c r="M1391" i="7"/>
  <c r="S1391" i="7"/>
  <c r="R1392" i="7"/>
  <c r="X1392" i="7"/>
  <c r="Y1391" i="7"/>
  <c r="O1391" i="7"/>
  <c r="N1392" i="7"/>
  <c r="U1391" i="7"/>
  <c r="T1392" i="7"/>
  <c r="I1391" i="7"/>
  <c r="H1392" i="7"/>
  <c r="D1392" i="7"/>
  <c r="E1391" i="7"/>
  <c r="P1392" i="7"/>
  <c r="Q1391" i="7"/>
  <c r="B1392" i="7"/>
  <c r="C1391" i="7"/>
  <c r="J1392" i="7"/>
  <c r="K1391" i="7"/>
  <c r="X1393" i="7" l="1"/>
  <c r="Y1392" i="7"/>
  <c r="P1393" i="7"/>
  <c r="Q1392" i="7"/>
  <c r="W1392" i="7"/>
  <c r="V1393" i="7"/>
  <c r="O1392" i="7"/>
  <c r="N1393" i="7"/>
  <c r="S1392" i="7"/>
  <c r="R1393" i="7"/>
  <c r="D1393" i="7"/>
  <c r="E1392" i="7"/>
  <c r="I1392" i="7"/>
  <c r="H1393" i="7"/>
  <c r="F1393" i="7"/>
  <c r="G1392" i="7"/>
  <c r="J1393" i="7"/>
  <c r="K1392" i="7"/>
  <c r="B1393" i="7"/>
  <c r="C1392" i="7"/>
  <c r="M1392" i="7"/>
  <c r="L1393" i="7"/>
  <c r="U1392" i="7"/>
  <c r="T1393" i="7"/>
  <c r="L1394" i="7" l="1"/>
  <c r="M1393" i="7"/>
  <c r="T1394" i="7"/>
  <c r="U1393" i="7"/>
  <c r="R1394" i="7"/>
  <c r="S1393" i="7"/>
  <c r="E1393" i="7"/>
  <c r="D1394" i="7"/>
  <c r="N1394" i="7"/>
  <c r="O1393" i="7"/>
  <c r="B1394" i="7"/>
  <c r="C1393" i="7"/>
  <c r="W1393" i="7"/>
  <c r="V1394" i="7"/>
  <c r="K1393" i="7"/>
  <c r="J1394" i="7"/>
  <c r="G1393" i="7"/>
  <c r="F1394" i="7"/>
  <c r="Q1393" i="7"/>
  <c r="P1394" i="7"/>
  <c r="I1393" i="7"/>
  <c r="H1394" i="7"/>
  <c r="X1394" i="7"/>
  <c r="Y1393" i="7"/>
  <c r="Y1394" i="7" l="1"/>
  <c r="X1395" i="7"/>
  <c r="P1395" i="7"/>
  <c r="Q1394" i="7"/>
  <c r="U1394" i="7"/>
  <c r="T1395" i="7"/>
  <c r="C1394" i="7"/>
  <c r="B1395" i="7"/>
  <c r="N1395" i="7"/>
  <c r="O1394" i="7"/>
  <c r="K1394" i="7"/>
  <c r="J1395" i="7"/>
  <c r="W1394" i="7"/>
  <c r="V1395" i="7"/>
  <c r="I1394" i="7"/>
  <c r="H1395" i="7"/>
  <c r="E1394" i="7"/>
  <c r="D1395" i="7"/>
  <c r="F1395" i="7"/>
  <c r="G1394" i="7"/>
  <c r="R1395" i="7"/>
  <c r="S1394" i="7"/>
  <c r="L1395" i="7"/>
  <c r="M1394" i="7"/>
  <c r="K1395" i="7" l="1"/>
  <c r="J1396" i="7"/>
  <c r="L1396" i="7"/>
  <c r="M1395" i="7"/>
  <c r="S1395" i="7"/>
  <c r="R1396" i="7"/>
  <c r="N1396" i="7"/>
  <c r="O1395" i="7"/>
  <c r="C1395" i="7"/>
  <c r="B1396" i="7"/>
  <c r="F1396" i="7"/>
  <c r="G1395" i="7"/>
  <c r="E1395" i="7"/>
  <c r="D1396" i="7"/>
  <c r="U1395" i="7"/>
  <c r="T1396" i="7"/>
  <c r="H1396" i="7"/>
  <c r="I1395" i="7"/>
  <c r="Q1395" i="7"/>
  <c r="P1396" i="7"/>
  <c r="W1395" i="7"/>
  <c r="V1396" i="7"/>
  <c r="X1396" i="7"/>
  <c r="Y1395" i="7"/>
  <c r="W1396" i="7" l="1"/>
  <c r="V1397" i="7"/>
  <c r="G1396" i="7"/>
  <c r="F1397" i="7"/>
  <c r="Y1396" i="7"/>
  <c r="X1397" i="7"/>
  <c r="B1397" i="7"/>
  <c r="C1396" i="7"/>
  <c r="Q1396" i="7"/>
  <c r="P1397" i="7"/>
  <c r="N1397" i="7"/>
  <c r="O1396" i="7"/>
  <c r="S1396" i="7"/>
  <c r="R1397" i="7"/>
  <c r="H1397" i="7"/>
  <c r="I1396" i="7"/>
  <c r="T1397" i="7"/>
  <c r="U1396" i="7"/>
  <c r="M1396" i="7"/>
  <c r="L1397" i="7"/>
  <c r="E1396" i="7"/>
  <c r="D1397" i="7"/>
  <c r="K1396" i="7"/>
  <c r="J1397" i="7"/>
  <c r="J1398" i="7" l="1"/>
  <c r="K1397" i="7"/>
  <c r="D1398" i="7"/>
  <c r="E1397" i="7"/>
  <c r="P1398" i="7"/>
  <c r="Q1397" i="7"/>
  <c r="B1398" i="7"/>
  <c r="C1397" i="7"/>
  <c r="O1397" i="7"/>
  <c r="N1398" i="7"/>
  <c r="M1397" i="7"/>
  <c r="L1398" i="7"/>
  <c r="X1398" i="7"/>
  <c r="Y1397" i="7"/>
  <c r="U1397" i="7"/>
  <c r="T1398" i="7"/>
  <c r="G1397" i="7"/>
  <c r="F1398" i="7"/>
  <c r="H1398" i="7"/>
  <c r="I1397" i="7"/>
  <c r="S1397" i="7"/>
  <c r="R1398" i="7"/>
  <c r="V1398" i="7"/>
  <c r="W1397" i="7"/>
  <c r="W1398" i="7" l="1"/>
  <c r="V1399" i="7"/>
  <c r="M1398" i="7"/>
  <c r="L1399" i="7"/>
  <c r="R1399" i="7"/>
  <c r="S1398" i="7"/>
  <c r="C1398" i="7"/>
  <c r="B1399" i="7"/>
  <c r="U1398" i="7"/>
  <c r="T1399" i="7"/>
  <c r="D1399" i="7"/>
  <c r="E1398" i="7"/>
  <c r="H1399" i="7"/>
  <c r="I1398" i="7"/>
  <c r="O1398" i="7"/>
  <c r="N1399" i="7"/>
  <c r="F1399" i="7"/>
  <c r="G1398" i="7"/>
  <c r="P1399" i="7"/>
  <c r="Q1398" i="7"/>
  <c r="X1399" i="7"/>
  <c r="Y1398" i="7"/>
  <c r="J1399" i="7"/>
  <c r="K1398" i="7"/>
  <c r="Q1399" i="7" l="1"/>
  <c r="P1400" i="7"/>
  <c r="G1399" i="7"/>
  <c r="F1400" i="7"/>
  <c r="D1400" i="7"/>
  <c r="E1399" i="7"/>
  <c r="T1400" i="7"/>
  <c r="U1399" i="7"/>
  <c r="C1399" i="7"/>
  <c r="B1400" i="7"/>
  <c r="R1400" i="7"/>
  <c r="S1399" i="7"/>
  <c r="O1399" i="7"/>
  <c r="N1400" i="7"/>
  <c r="W1399" i="7"/>
  <c r="V1400" i="7"/>
  <c r="J1400" i="7"/>
  <c r="K1399" i="7"/>
  <c r="X1400" i="7"/>
  <c r="Y1399" i="7"/>
  <c r="L1400" i="7"/>
  <c r="M1399" i="7"/>
  <c r="H1400" i="7"/>
  <c r="I1399" i="7"/>
  <c r="R1401" i="7" l="1"/>
  <c r="S1400" i="7"/>
  <c r="C1400" i="7"/>
  <c r="B1401" i="7"/>
  <c r="E1400" i="7"/>
  <c r="D1401" i="7"/>
  <c r="L1401" i="7"/>
  <c r="M1400" i="7"/>
  <c r="X1401" i="7"/>
  <c r="Y1400" i="7"/>
  <c r="K1400" i="7"/>
  <c r="J1401" i="7"/>
  <c r="F1401" i="7"/>
  <c r="G1400" i="7"/>
  <c r="Q1400" i="7"/>
  <c r="P1401" i="7"/>
  <c r="H1401" i="7"/>
  <c r="I1400" i="7"/>
  <c r="T1401" i="7"/>
  <c r="U1400" i="7"/>
  <c r="W1400" i="7"/>
  <c r="V1401" i="7"/>
  <c r="N1401" i="7"/>
  <c r="O1400" i="7"/>
  <c r="J1402" i="7" l="1"/>
  <c r="K1401" i="7"/>
  <c r="O1401" i="7"/>
  <c r="N1402" i="7"/>
  <c r="V1402" i="7"/>
  <c r="W1401" i="7"/>
  <c r="Y1401" i="7"/>
  <c r="X1402" i="7"/>
  <c r="T1402" i="7"/>
  <c r="U1401" i="7"/>
  <c r="L1402" i="7"/>
  <c r="M1401" i="7"/>
  <c r="E1401" i="7"/>
  <c r="D1402" i="7"/>
  <c r="H1402" i="7"/>
  <c r="I1401" i="7"/>
  <c r="Q1401" i="7"/>
  <c r="P1402" i="7"/>
  <c r="B1402" i="7"/>
  <c r="C1401" i="7"/>
  <c r="F1402" i="7"/>
  <c r="G1401" i="7"/>
  <c r="R1402" i="7"/>
  <c r="S1401" i="7"/>
  <c r="M1402" i="7" l="1"/>
  <c r="L1403" i="7"/>
  <c r="S1402" i="7"/>
  <c r="R1403" i="7"/>
  <c r="G1402" i="7"/>
  <c r="F1403" i="7"/>
  <c r="U1402" i="7"/>
  <c r="T1403" i="7"/>
  <c r="X1403" i="7"/>
  <c r="Y1402" i="7"/>
  <c r="B1403" i="7"/>
  <c r="C1402" i="7"/>
  <c r="Q1402" i="7"/>
  <c r="P1403" i="7"/>
  <c r="V1403" i="7"/>
  <c r="W1402" i="7"/>
  <c r="N1403" i="7"/>
  <c r="O1402" i="7"/>
  <c r="H1403" i="7"/>
  <c r="I1402" i="7"/>
  <c r="E1402" i="7"/>
  <c r="D1403" i="7"/>
  <c r="K1402" i="7"/>
  <c r="J1403" i="7"/>
  <c r="G1403" i="7" l="1"/>
  <c r="F1404" i="7"/>
  <c r="B1404" i="7"/>
  <c r="C1403" i="7"/>
  <c r="Y1403" i="7"/>
  <c r="X1404" i="7"/>
  <c r="I1403" i="7"/>
  <c r="H1404" i="7"/>
  <c r="M1403" i="7"/>
  <c r="L1404" i="7"/>
  <c r="J1404" i="7"/>
  <c r="K1403" i="7"/>
  <c r="D1404" i="7"/>
  <c r="E1403" i="7"/>
  <c r="U1403" i="7"/>
  <c r="T1404" i="7"/>
  <c r="O1403" i="7"/>
  <c r="N1404" i="7"/>
  <c r="R1404" i="7"/>
  <c r="S1403" i="7"/>
  <c r="V1404" i="7"/>
  <c r="W1403" i="7"/>
  <c r="P1404" i="7"/>
  <c r="Q1403" i="7"/>
  <c r="Q1404" i="7" l="1"/>
  <c r="P1405" i="7"/>
  <c r="J1405" i="7"/>
  <c r="K1404" i="7"/>
  <c r="W1404" i="7"/>
  <c r="V1405" i="7"/>
  <c r="I1404" i="7"/>
  <c r="H1405" i="7"/>
  <c r="X1405" i="7"/>
  <c r="Y1404" i="7"/>
  <c r="U1404" i="7"/>
  <c r="T1405" i="7"/>
  <c r="G1404" i="7"/>
  <c r="F1405" i="7"/>
  <c r="L1405" i="7"/>
  <c r="M1404" i="7"/>
  <c r="S1404" i="7"/>
  <c r="R1405" i="7"/>
  <c r="O1404" i="7"/>
  <c r="N1405" i="7"/>
  <c r="B1405" i="7"/>
  <c r="C1404" i="7"/>
  <c r="D1405" i="7"/>
  <c r="E1404" i="7"/>
  <c r="U1405" i="7" l="1"/>
  <c r="T1406" i="7"/>
  <c r="B1406" i="7"/>
  <c r="C1405" i="7"/>
  <c r="N1406" i="7"/>
  <c r="O1405" i="7"/>
  <c r="L1406" i="7"/>
  <c r="M1405" i="7"/>
  <c r="E1405" i="7"/>
  <c r="D1406" i="7"/>
  <c r="I1405" i="7"/>
  <c r="H1406" i="7"/>
  <c r="R1406" i="7"/>
  <c r="S1405" i="7"/>
  <c r="Q1405" i="7"/>
  <c r="P1406" i="7"/>
  <c r="X1406" i="7"/>
  <c r="Y1405" i="7"/>
  <c r="W1405" i="7"/>
  <c r="V1406" i="7"/>
  <c r="K1405" i="7"/>
  <c r="J1406" i="7"/>
  <c r="F1406" i="7"/>
  <c r="G1405" i="7"/>
  <c r="G1406" i="7" l="1"/>
  <c r="F1407" i="7"/>
  <c r="H1407" i="7"/>
  <c r="I1406" i="7"/>
  <c r="K1406" i="7"/>
  <c r="J1407" i="7"/>
  <c r="E1406" i="7"/>
  <c r="D1407" i="7"/>
  <c r="W1406" i="7"/>
  <c r="V1407" i="7"/>
  <c r="L1407" i="7"/>
  <c r="M1406" i="7"/>
  <c r="Y1406" i="7"/>
  <c r="X1407" i="7"/>
  <c r="N1407" i="7"/>
  <c r="O1406" i="7"/>
  <c r="Q1406" i="7"/>
  <c r="P1407" i="7"/>
  <c r="B1407" i="7"/>
  <c r="C1406" i="7"/>
  <c r="T1407" i="7"/>
  <c r="U1406" i="7"/>
  <c r="R1407" i="7"/>
  <c r="S1406" i="7"/>
  <c r="S1407" i="7" l="1"/>
  <c r="R1408" i="7"/>
  <c r="W1407" i="7"/>
  <c r="V1408" i="7"/>
  <c r="L1408" i="7"/>
  <c r="M1407" i="7"/>
  <c r="U1407" i="7"/>
  <c r="T1408" i="7"/>
  <c r="E1407" i="7"/>
  <c r="D1408" i="7"/>
  <c r="C1407" i="7"/>
  <c r="B1408" i="7"/>
  <c r="P1408" i="7"/>
  <c r="Q1407" i="7"/>
  <c r="K1407" i="7"/>
  <c r="J1408" i="7"/>
  <c r="N1408" i="7"/>
  <c r="O1407" i="7"/>
  <c r="I1407" i="7"/>
  <c r="H1408" i="7"/>
  <c r="X1408" i="7"/>
  <c r="Y1407" i="7"/>
  <c r="F1408" i="7"/>
  <c r="G1407" i="7"/>
  <c r="F1409" i="7" l="1"/>
  <c r="G1408" i="7"/>
  <c r="B1409" i="7"/>
  <c r="C1408" i="7"/>
  <c r="E1408" i="7"/>
  <c r="D1409" i="7"/>
  <c r="Y1408" i="7"/>
  <c r="X1409" i="7"/>
  <c r="H1409" i="7"/>
  <c r="I1408" i="7"/>
  <c r="T1409" i="7"/>
  <c r="U1408" i="7"/>
  <c r="N1409" i="7"/>
  <c r="O1408" i="7"/>
  <c r="M1408" i="7"/>
  <c r="L1409" i="7"/>
  <c r="K1408" i="7"/>
  <c r="J1409" i="7"/>
  <c r="V1409" i="7"/>
  <c r="W1408" i="7"/>
  <c r="S1408" i="7"/>
  <c r="R1409" i="7"/>
  <c r="Q1408" i="7"/>
  <c r="P1409" i="7"/>
  <c r="V1410" i="7" l="1"/>
  <c r="W1409" i="7"/>
  <c r="E1409" i="7"/>
  <c r="D1410" i="7"/>
  <c r="P1410" i="7"/>
  <c r="Q1409" i="7"/>
  <c r="T1410" i="7"/>
  <c r="U1409" i="7"/>
  <c r="R1410" i="7"/>
  <c r="S1409" i="7"/>
  <c r="H1410" i="7"/>
  <c r="I1409" i="7"/>
  <c r="Y1409" i="7"/>
  <c r="X1410" i="7"/>
  <c r="J1410" i="7"/>
  <c r="K1409" i="7"/>
  <c r="M1409" i="7"/>
  <c r="L1410" i="7"/>
  <c r="B1410" i="7"/>
  <c r="C1409" i="7"/>
  <c r="O1409" i="7"/>
  <c r="N1410" i="7"/>
  <c r="G1409" i="7"/>
  <c r="F1410" i="7"/>
  <c r="I1410" i="7" l="1"/>
  <c r="H1411" i="7"/>
  <c r="C1410" i="7"/>
  <c r="B1411" i="7"/>
  <c r="D1411" i="7"/>
  <c r="E1410" i="7"/>
  <c r="U1410" i="7"/>
  <c r="T1411" i="7"/>
  <c r="G1410" i="7"/>
  <c r="F1411" i="7"/>
  <c r="O1410" i="7"/>
  <c r="N1411" i="7"/>
  <c r="S1410" i="7"/>
  <c r="R1411" i="7"/>
  <c r="L1411" i="7"/>
  <c r="M1410" i="7"/>
  <c r="P1411" i="7"/>
  <c r="Q1410" i="7"/>
  <c r="J1411" i="7"/>
  <c r="K1410" i="7"/>
  <c r="X1411" i="7"/>
  <c r="Y1410" i="7"/>
  <c r="V1411" i="7"/>
  <c r="W1410" i="7"/>
  <c r="G1411" i="7" l="1"/>
  <c r="F1412" i="7"/>
  <c r="W1411" i="7"/>
  <c r="V1412" i="7"/>
  <c r="O1411" i="7"/>
  <c r="N1412" i="7"/>
  <c r="X1412" i="7"/>
  <c r="Y1411" i="7"/>
  <c r="T1412" i="7"/>
  <c r="U1411" i="7"/>
  <c r="J1412" i="7"/>
  <c r="K1411" i="7"/>
  <c r="Q1411" i="7"/>
  <c r="P1412" i="7"/>
  <c r="D1412" i="7"/>
  <c r="E1411" i="7"/>
  <c r="C1411" i="7"/>
  <c r="B1412" i="7"/>
  <c r="M1411" i="7"/>
  <c r="L1412" i="7"/>
  <c r="R1412" i="7"/>
  <c r="S1411" i="7"/>
  <c r="H1412" i="7"/>
  <c r="I1411" i="7"/>
  <c r="K1412" i="7" l="1"/>
  <c r="J1413" i="7"/>
  <c r="R1413" i="7"/>
  <c r="S1412" i="7"/>
  <c r="T1413" i="7"/>
  <c r="U1412" i="7"/>
  <c r="X1413" i="7"/>
  <c r="Y1412" i="7"/>
  <c r="I1412" i="7"/>
  <c r="H1413" i="7"/>
  <c r="L1413" i="7"/>
  <c r="M1412" i="7"/>
  <c r="C1412" i="7"/>
  <c r="B1413" i="7"/>
  <c r="O1412" i="7"/>
  <c r="N1413" i="7"/>
  <c r="V1413" i="7"/>
  <c r="W1412" i="7"/>
  <c r="E1412" i="7"/>
  <c r="D1413" i="7"/>
  <c r="Q1412" i="7"/>
  <c r="P1413" i="7"/>
  <c r="F1413" i="7"/>
  <c r="G1412" i="7"/>
  <c r="Q1413" i="7" l="1"/>
  <c r="P1414" i="7"/>
  <c r="T1414" i="7"/>
  <c r="U1413" i="7"/>
  <c r="F1414" i="7"/>
  <c r="G1413" i="7"/>
  <c r="H1414" i="7"/>
  <c r="I1413" i="7"/>
  <c r="Y1413" i="7"/>
  <c r="X1414" i="7"/>
  <c r="W1413" i="7"/>
  <c r="V1414" i="7"/>
  <c r="R1414" i="7"/>
  <c r="S1413" i="7"/>
  <c r="J1414" i="7"/>
  <c r="K1413" i="7"/>
  <c r="M1413" i="7"/>
  <c r="L1414" i="7"/>
  <c r="E1413" i="7"/>
  <c r="D1414" i="7"/>
  <c r="O1413" i="7"/>
  <c r="N1414" i="7"/>
  <c r="C1413" i="7"/>
  <c r="B1414" i="7"/>
  <c r="C1414" i="7" l="1"/>
  <c r="B1415" i="7"/>
  <c r="V1415" i="7"/>
  <c r="W1414" i="7"/>
  <c r="N1415" i="7"/>
  <c r="O1414" i="7"/>
  <c r="X1415" i="7"/>
  <c r="Y1414" i="7"/>
  <c r="E1414" i="7"/>
  <c r="D1415" i="7"/>
  <c r="H1415" i="7"/>
  <c r="I1414" i="7"/>
  <c r="M1414" i="7"/>
  <c r="L1415" i="7"/>
  <c r="G1414" i="7"/>
  <c r="F1415" i="7"/>
  <c r="J1415" i="7"/>
  <c r="K1414" i="7"/>
  <c r="U1414" i="7"/>
  <c r="T1415" i="7"/>
  <c r="Q1414" i="7"/>
  <c r="P1415" i="7"/>
  <c r="S1414" i="7"/>
  <c r="R1415" i="7"/>
  <c r="I1415" i="7" l="1"/>
  <c r="H1416" i="7"/>
  <c r="X1416" i="7"/>
  <c r="Y1415" i="7"/>
  <c r="J1416" i="7"/>
  <c r="K1415" i="7"/>
  <c r="V1416" i="7"/>
  <c r="W1415" i="7"/>
  <c r="D1416" i="7"/>
  <c r="E1415" i="7"/>
  <c r="N1416" i="7"/>
  <c r="O1415" i="7"/>
  <c r="B1416" i="7"/>
  <c r="C1415" i="7"/>
  <c r="R1416" i="7"/>
  <c r="S1415" i="7"/>
  <c r="P1416" i="7"/>
  <c r="Q1415" i="7"/>
  <c r="U1415" i="7"/>
  <c r="T1416" i="7"/>
  <c r="G1415" i="7"/>
  <c r="F1416" i="7"/>
  <c r="L1416" i="7"/>
  <c r="M1415" i="7"/>
  <c r="M1416" i="7" l="1"/>
  <c r="L1417" i="7"/>
  <c r="G1416" i="7"/>
  <c r="F1417" i="7"/>
  <c r="U1416" i="7"/>
  <c r="T1417" i="7"/>
  <c r="O1416" i="7"/>
  <c r="N1417" i="7"/>
  <c r="D1417" i="7"/>
  <c r="E1416" i="7"/>
  <c r="W1416" i="7"/>
  <c r="V1417" i="7"/>
  <c r="P1417" i="7"/>
  <c r="Q1416" i="7"/>
  <c r="J1417" i="7"/>
  <c r="K1416" i="7"/>
  <c r="R1417" i="7"/>
  <c r="S1416" i="7"/>
  <c r="X1417" i="7"/>
  <c r="Y1416" i="7"/>
  <c r="I1416" i="7"/>
  <c r="H1417" i="7"/>
  <c r="C1416" i="7"/>
  <c r="B1417" i="7"/>
  <c r="B1418" i="7" l="1"/>
  <c r="C1417" i="7"/>
  <c r="N1418" i="7"/>
  <c r="O1417" i="7"/>
  <c r="W1417" i="7"/>
  <c r="V1418" i="7"/>
  <c r="I1417" i="7"/>
  <c r="H1418" i="7"/>
  <c r="D1418" i="7"/>
  <c r="E1417" i="7"/>
  <c r="X1418" i="7"/>
  <c r="Y1417" i="7"/>
  <c r="U1417" i="7"/>
  <c r="T1418" i="7"/>
  <c r="R1418" i="7"/>
  <c r="S1417" i="7"/>
  <c r="G1417" i="7"/>
  <c r="F1418" i="7"/>
  <c r="K1417" i="7"/>
  <c r="J1418" i="7"/>
  <c r="L1418" i="7"/>
  <c r="M1417" i="7"/>
  <c r="Q1417" i="7"/>
  <c r="P1418" i="7"/>
  <c r="L1419" i="7" l="1"/>
  <c r="M1418" i="7"/>
  <c r="K1418" i="7"/>
  <c r="J1419" i="7"/>
  <c r="W1418" i="7"/>
  <c r="V1419" i="7"/>
  <c r="O1418" i="7"/>
  <c r="N1419" i="7"/>
  <c r="Q1418" i="7"/>
  <c r="P1419" i="7"/>
  <c r="E1418" i="7"/>
  <c r="D1419" i="7"/>
  <c r="F1419" i="7"/>
  <c r="G1418" i="7"/>
  <c r="T1419" i="7"/>
  <c r="U1418" i="7"/>
  <c r="Y1418" i="7"/>
  <c r="X1419" i="7"/>
  <c r="H1419" i="7"/>
  <c r="I1418" i="7"/>
  <c r="R1419" i="7"/>
  <c r="S1418" i="7"/>
  <c r="B1419" i="7"/>
  <c r="C1418" i="7"/>
  <c r="E1419" i="7" l="1"/>
  <c r="D1420" i="7"/>
  <c r="B1420" i="7"/>
  <c r="C1419" i="7"/>
  <c r="P1420" i="7"/>
  <c r="Q1419" i="7"/>
  <c r="R1420" i="7"/>
  <c r="S1419" i="7"/>
  <c r="N1420" i="7"/>
  <c r="O1419" i="7"/>
  <c r="H1420" i="7"/>
  <c r="I1419" i="7"/>
  <c r="X1420" i="7"/>
  <c r="Y1419" i="7"/>
  <c r="W1419" i="7"/>
  <c r="V1420" i="7"/>
  <c r="K1419" i="7"/>
  <c r="J1420" i="7"/>
  <c r="T1420" i="7"/>
  <c r="U1419" i="7"/>
  <c r="F1420" i="7"/>
  <c r="G1419" i="7"/>
  <c r="L1420" i="7"/>
  <c r="M1419" i="7"/>
  <c r="M1420" i="7" l="1"/>
  <c r="L1421" i="7"/>
  <c r="F1421" i="7"/>
  <c r="G1420" i="7"/>
  <c r="N1421" i="7"/>
  <c r="O1420" i="7"/>
  <c r="S1420" i="7"/>
  <c r="R1421" i="7"/>
  <c r="V1421" i="7"/>
  <c r="W1420" i="7"/>
  <c r="D1421" i="7"/>
  <c r="E1420" i="7"/>
  <c r="H1421" i="7"/>
  <c r="I1420" i="7"/>
  <c r="T1421" i="7"/>
  <c r="U1420" i="7"/>
  <c r="K1420" i="7"/>
  <c r="J1421" i="7"/>
  <c r="P1421" i="7"/>
  <c r="Q1420" i="7"/>
  <c r="B1421" i="7"/>
  <c r="C1420" i="7"/>
  <c r="Y1420" i="7"/>
  <c r="X1421" i="7"/>
  <c r="X1422" i="7" l="1"/>
  <c r="Y1421" i="7"/>
  <c r="V1422" i="7"/>
  <c r="W1421" i="7"/>
  <c r="D1422" i="7"/>
  <c r="E1421" i="7"/>
  <c r="B1422" i="7"/>
  <c r="C1421" i="7"/>
  <c r="R1422" i="7"/>
  <c r="S1421" i="7"/>
  <c r="P1422" i="7"/>
  <c r="Q1421" i="7"/>
  <c r="J1422" i="7"/>
  <c r="K1421" i="7"/>
  <c r="O1421" i="7"/>
  <c r="N1422" i="7"/>
  <c r="T1422" i="7"/>
  <c r="U1421" i="7"/>
  <c r="G1421" i="7"/>
  <c r="F1422" i="7"/>
  <c r="M1421" i="7"/>
  <c r="L1422" i="7"/>
  <c r="H1422" i="7"/>
  <c r="I1421" i="7"/>
  <c r="I1422" i="7" l="1"/>
  <c r="H1423" i="7"/>
  <c r="P1423" i="7"/>
  <c r="Q1422" i="7"/>
  <c r="R1423" i="7"/>
  <c r="S1422" i="7"/>
  <c r="C1422" i="7"/>
  <c r="B1423" i="7"/>
  <c r="D1423" i="7"/>
  <c r="E1422" i="7"/>
  <c r="V1423" i="7"/>
  <c r="W1422" i="7"/>
  <c r="L1423" i="7"/>
  <c r="M1422" i="7"/>
  <c r="G1422" i="7"/>
  <c r="F1423" i="7"/>
  <c r="U1422" i="7"/>
  <c r="T1423" i="7"/>
  <c r="O1422" i="7"/>
  <c r="N1423" i="7"/>
  <c r="J1423" i="7"/>
  <c r="K1422" i="7"/>
  <c r="Y1422" i="7"/>
  <c r="X1423" i="7"/>
  <c r="W1423" i="7" l="1"/>
  <c r="V1424" i="7"/>
  <c r="O1423" i="7"/>
  <c r="N1424" i="7"/>
  <c r="X1424" i="7"/>
  <c r="Y1423" i="7"/>
  <c r="J1424" i="7"/>
  <c r="K1423" i="7"/>
  <c r="D1424" i="7"/>
  <c r="E1423" i="7"/>
  <c r="C1423" i="7"/>
  <c r="B1424" i="7"/>
  <c r="T1424" i="7"/>
  <c r="U1423" i="7"/>
  <c r="R1424" i="7"/>
  <c r="S1423" i="7"/>
  <c r="F1424" i="7"/>
  <c r="G1423" i="7"/>
  <c r="Q1423" i="7"/>
  <c r="P1424" i="7"/>
  <c r="H1424" i="7"/>
  <c r="I1423" i="7"/>
  <c r="L1424" i="7"/>
  <c r="M1423" i="7"/>
  <c r="L1425" i="7" l="1"/>
  <c r="M1424" i="7"/>
  <c r="X1425" i="7"/>
  <c r="Y1424" i="7"/>
  <c r="E1424" i="7"/>
  <c r="D1425" i="7"/>
  <c r="F1425" i="7"/>
  <c r="G1424" i="7"/>
  <c r="R1425" i="7"/>
  <c r="S1424" i="7"/>
  <c r="C1424" i="7"/>
  <c r="B1425" i="7"/>
  <c r="H1425" i="7"/>
  <c r="I1424" i="7"/>
  <c r="K1424" i="7"/>
  <c r="J1425" i="7"/>
  <c r="V1425" i="7"/>
  <c r="W1424" i="7"/>
  <c r="Q1424" i="7"/>
  <c r="P1425" i="7"/>
  <c r="O1424" i="7"/>
  <c r="N1425" i="7"/>
  <c r="T1425" i="7"/>
  <c r="U1424" i="7"/>
  <c r="T1426" i="7" l="1"/>
  <c r="U1425" i="7"/>
  <c r="N1426" i="7"/>
  <c r="O1425" i="7"/>
  <c r="Y1425" i="7"/>
  <c r="X1426" i="7"/>
  <c r="B1426" i="7"/>
  <c r="C1425" i="7"/>
  <c r="Q1425" i="7"/>
  <c r="P1426" i="7"/>
  <c r="E1425" i="7"/>
  <c r="D1426" i="7"/>
  <c r="K1425" i="7"/>
  <c r="J1426" i="7"/>
  <c r="R1426" i="7"/>
  <c r="S1425" i="7"/>
  <c r="F1426" i="7"/>
  <c r="G1425" i="7"/>
  <c r="V1426" i="7"/>
  <c r="W1425" i="7"/>
  <c r="H1426" i="7"/>
  <c r="I1425" i="7"/>
  <c r="L1426" i="7"/>
  <c r="M1425" i="7"/>
  <c r="E1426" i="7" l="1"/>
  <c r="D1427" i="7"/>
  <c r="H1427" i="7"/>
  <c r="I1426" i="7"/>
  <c r="M1426" i="7"/>
  <c r="L1427" i="7"/>
  <c r="P1427" i="7"/>
  <c r="Q1426" i="7"/>
  <c r="V1427" i="7"/>
  <c r="W1426" i="7"/>
  <c r="F1427" i="7"/>
  <c r="G1426" i="7"/>
  <c r="B1427" i="7"/>
  <c r="C1426" i="7"/>
  <c r="X1427" i="7"/>
  <c r="Y1426" i="7"/>
  <c r="S1426" i="7"/>
  <c r="R1427" i="7"/>
  <c r="N1427" i="7"/>
  <c r="O1426" i="7"/>
  <c r="J1427" i="7"/>
  <c r="K1426" i="7"/>
  <c r="T1427" i="7"/>
  <c r="U1426" i="7"/>
  <c r="T1428" i="7" l="1"/>
  <c r="U1427" i="7"/>
  <c r="K1427" i="7"/>
  <c r="J1428" i="7"/>
  <c r="F1428" i="7"/>
  <c r="G1427" i="7"/>
  <c r="W1427" i="7"/>
  <c r="V1428" i="7"/>
  <c r="N1428" i="7"/>
  <c r="O1427" i="7"/>
  <c r="P1428" i="7"/>
  <c r="Q1427" i="7"/>
  <c r="S1427" i="7"/>
  <c r="R1428" i="7"/>
  <c r="L1428" i="7"/>
  <c r="M1427" i="7"/>
  <c r="Y1427" i="7"/>
  <c r="X1428" i="7"/>
  <c r="H1428" i="7"/>
  <c r="I1427" i="7"/>
  <c r="D1428" i="7"/>
  <c r="E1427" i="7"/>
  <c r="B1428" i="7"/>
  <c r="C1427" i="7"/>
  <c r="O1428" i="7" l="1"/>
  <c r="N1429" i="7"/>
  <c r="H1429" i="7"/>
  <c r="I1428" i="7"/>
  <c r="F1429" i="7"/>
  <c r="G1428" i="7"/>
  <c r="B1429" i="7"/>
  <c r="C1428" i="7"/>
  <c r="V1429" i="7"/>
  <c r="W1428" i="7"/>
  <c r="X1429" i="7"/>
  <c r="Y1428" i="7"/>
  <c r="J1429" i="7"/>
  <c r="K1428" i="7"/>
  <c r="R1429" i="7"/>
  <c r="S1428" i="7"/>
  <c r="P1429" i="7"/>
  <c r="Q1428" i="7"/>
  <c r="E1428" i="7"/>
  <c r="D1429" i="7"/>
  <c r="M1428" i="7"/>
  <c r="L1429" i="7"/>
  <c r="U1428" i="7"/>
  <c r="T1429" i="7"/>
  <c r="T1430" i="7" l="1"/>
  <c r="U1429" i="7"/>
  <c r="X1430" i="7"/>
  <c r="Y1429" i="7"/>
  <c r="D1430" i="7"/>
  <c r="E1429" i="7"/>
  <c r="I1429" i="7"/>
  <c r="H1430" i="7"/>
  <c r="V1430" i="7"/>
  <c r="W1429" i="7"/>
  <c r="C1429" i="7"/>
  <c r="B1430" i="7"/>
  <c r="F1430" i="7"/>
  <c r="G1429" i="7"/>
  <c r="R1430" i="7"/>
  <c r="S1429" i="7"/>
  <c r="O1429" i="7"/>
  <c r="N1430" i="7"/>
  <c r="M1429" i="7"/>
  <c r="L1430" i="7"/>
  <c r="Q1429" i="7"/>
  <c r="P1430" i="7"/>
  <c r="J1430" i="7"/>
  <c r="K1429" i="7"/>
  <c r="J1431" i="7" l="1"/>
  <c r="K1430" i="7"/>
  <c r="C1430" i="7"/>
  <c r="B1431" i="7"/>
  <c r="W1430" i="7"/>
  <c r="V1431" i="7"/>
  <c r="P1431" i="7"/>
  <c r="Q1430" i="7"/>
  <c r="M1430" i="7"/>
  <c r="L1431" i="7"/>
  <c r="I1430" i="7"/>
  <c r="H1431" i="7"/>
  <c r="O1430" i="7"/>
  <c r="N1431" i="7"/>
  <c r="D1431" i="7"/>
  <c r="E1430" i="7"/>
  <c r="R1431" i="7"/>
  <c r="S1430" i="7"/>
  <c r="X1431" i="7"/>
  <c r="Y1430" i="7"/>
  <c r="G1430" i="7"/>
  <c r="F1431" i="7"/>
  <c r="U1430" i="7"/>
  <c r="T1431" i="7"/>
  <c r="I1431" i="7" l="1"/>
  <c r="H1432" i="7"/>
  <c r="W1431" i="7"/>
  <c r="V1432" i="7"/>
  <c r="T1432" i="7"/>
  <c r="U1431" i="7"/>
  <c r="F1432" i="7"/>
  <c r="G1431" i="7"/>
  <c r="P1432" i="7"/>
  <c r="Q1431" i="7"/>
  <c r="E1431" i="7"/>
  <c r="D1432" i="7"/>
  <c r="L1432" i="7"/>
  <c r="M1431" i="7"/>
  <c r="X1432" i="7"/>
  <c r="Y1431" i="7"/>
  <c r="S1431" i="7"/>
  <c r="R1432" i="7"/>
  <c r="C1431" i="7"/>
  <c r="B1432" i="7"/>
  <c r="N1432" i="7"/>
  <c r="O1431" i="7"/>
  <c r="K1431" i="7"/>
  <c r="J1432" i="7"/>
  <c r="E1432" i="7" l="1"/>
  <c r="D1433" i="7"/>
  <c r="N1433" i="7"/>
  <c r="O1432" i="7"/>
  <c r="K1432" i="7"/>
  <c r="J1433" i="7"/>
  <c r="Q1432" i="7"/>
  <c r="P1433" i="7"/>
  <c r="B1433" i="7"/>
  <c r="C1432" i="7"/>
  <c r="F1433" i="7"/>
  <c r="G1432" i="7"/>
  <c r="S1432" i="7"/>
  <c r="R1433" i="7"/>
  <c r="T1433" i="7"/>
  <c r="U1432" i="7"/>
  <c r="W1432" i="7"/>
  <c r="V1433" i="7"/>
  <c r="Y1432" i="7"/>
  <c r="X1433" i="7"/>
  <c r="H1433" i="7"/>
  <c r="I1432" i="7"/>
  <c r="L1433" i="7"/>
  <c r="M1432" i="7"/>
  <c r="G1433" i="7" l="1"/>
  <c r="F1434" i="7"/>
  <c r="B1434" i="7"/>
  <c r="C1433" i="7"/>
  <c r="N1434" i="7"/>
  <c r="O1433" i="7"/>
  <c r="Y1433" i="7"/>
  <c r="X1434" i="7"/>
  <c r="K1433" i="7"/>
  <c r="J1434" i="7"/>
  <c r="T1434" i="7"/>
  <c r="U1433" i="7"/>
  <c r="E1433" i="7"/>
  <c r="D1434" i="7"/>
  <c r="M1433" i="7"/>
  <c r="L1434" i="7"/>
  <c r="I1433" i="7"/>
  <c r="H1434" i="7"/>
  <c r="P1434" i="7"/>
  <c r="Q1433" i="7"/>
  <c r="V1434" i="7"/>
  <c r="W1433" i="7"/>
  <c r="R1434" i="7"/>
  <c r="S1433" i="7"/>
  <c r="U1434" i="7" l="1"/>
  <c r="T1435" i="7"/>
  <c r="K1434" i="7"/>
  <c r="J1435" i="7"/>
  <c r="X1435" i="7"/>
  <c r="Y1434" i="7"/>
  <c r="S1434" i="7"/>
  <c r="R1435" i="7"/>
  <c r="V1435" i="7"/>
  <c r="W1434" i="7"/>
  <c r="P1435" i="7"/>
  <c r="Q1434" i="7"/>
  <c r="H1435" i="7"/>
  <c r="I1434" i="7"/>
  <c r="N1435" i="7"/>
  <c r="O1434" i="7"/>
  <c r="L1435" i="7"/>
  <c r="M1434" i="7"/>
  <c r="B1435" i="7"/>
  <c r="C1434" i="7"/>
  <c r="D1435" i="7"/>
  <c r="E1434" i="7"/>
  <c r="G1434" i="7"/>
  <c r="F1435" i="7"/>
  <c r="D1436" i="7" l="1"/>
  <c r="E1435" i="7"/>
  <c r="B1436" i="7"/>
  <c r="C1435" i="7"/>
  <c r="P1436" i="7"/>
  <c r="Q1435" i="7"/>
  <c r="V1436" i="7"/>
  <c r="W1435" i="7"/>
  <c r="X1436" i="7"/>
  <c r="Y1435" i="7"/>
  <c r="K1435" i="7"/>
  <c r="J1436" i="7"/>
  <c r="U1435" i="7"/>
  <c r="T1436" i="7"/>
  <c r="F1436" i="7"/>
  <c r="G1435" i="7"/>
  <c r="S1435" i="7"/>
  <c r="R1436" i="7"/>
  <c r="M1435" i="7"/>
  <c r="L1436" i="7"/>
  <c r="O1435" i="7"/>
  <c r="N1436" i="7"/>
  <c r="I1435" i="7"/>
  <c r="H1436" i="7"/>
  <c r="J1437" i="7" l="1"/>
  <c r="K1436" i="7"/>
  <c r="X1437" i="7"/>
  <c r="Y1436" i="7"/>
  <c r="I1436" i="7"/>
  <c r="H1437" i="7"/>
  <c r="O1436" i="7"/>
  <c r="N1437" i="7"/>
  <c r="M1436" i="7"/>
  <c r="L1437" i="7"/>
  <c r="V1437" i="7"/>
  <c r="W1436" i="7"/>
  <c r="S1436" i="7"/>
  <c r="R1437" i="7"/>
  <c r="P1437" i="7"/>
  <c r="Q1436" i="7"/>
  <c r="G1436" i="7"/>
  <c r="F1437" i="7"/>
  <c r="C1436" i="7"/>
  <c r="B1437" i="7"/>
  <c r="T1437" i="7"/>
  <c r="U1436" i="7"/>
  <c r="D1437" i="7"/>
  <c r="E1436" i="7"/>
  <c r="D1438" i="7" l="1"/>
  <c r="E1437" i="7"/>
  <c r="U1437" i="7"/>
  <c r="T1438" i="7"/>
  <c r="O1437" i="7"/>
  <c r="N1438" i="7"/>
  <c r="I1437" i="7"/>
  <c r="H1438" i="7"/>
  <c r="X1438" i="7"/>
  <c r="Y1437" i="7"/>
  <c r="W1437" i="7"/>
  <c r="V1438" i="7"/>
  <c r="Q1437" i="7"/>
  <c r="P1438" i="7"/>
  <c r="L1438" i="7"/>
  <c r="M1437" i="7"/>
  <c r="C1437" i="7"/>
  <c r="B1438" i="7"/>
  <c r="F1438" i="7"/>
  <c r="G1437" i="7"/>
  <c r="R1438" i="7"/>
  <c r="S1437" i="7"/>
  <c r="K1437" i="7"/>
  <c r="J1438" i="7"/>
  <c r="W1438" i="7" l="1"/>
  <c r="V1439" i="7"/>
  <c r="J1439" i="7"/>
  <c r="K1438" i="7"/>
  <c r="R1439" i="7"/>
  <c r="S1438" i="7"/>
  <c r="Y1438" i="7"/>
  <c r="X1439" i="7"/>
  <c r="H1439" i="7"/>
  <c r="I1438" i="7"/>
  <c r="F1439" i="7"/>
  <c r="G1438" i="7"/>
  <c r="C1438" i="7"/>
  <c r="B1439" i="7"/>
  <c r="O1438" i="7"/>
  <c r="N1439" i="7"/>
  <c r="T1439" i="7"/>
  <c r="U1438" i="7"/>
  <c r="M1438" i="7"/>
  <c r="L1439" i="7"/>
  <c r="Q1438" i="7"/>
  <c r="P1439" i="7"/>
  <c r="E1438" i="7"/>
  <c r="D1439" i="7"/>
  <c r="E1439" i="7" l="1"/>
  <c r="D1440" i="7"/>
  <c r="M1439" i="7"/>
  <c r="L1440" i="7"/>
  <c r="T1440" i="7"/>
  <c r="U1439" i="7"/>
  <c r="N1440" i="7"/>
  <c r="O1439" i="7"/>
  <c r="K1439" i="7"/>
  <c r="J1440" i="7"/>
  <c r="F1440" i="7"/>
  <c r="G1439" i="7"/>
  <c r="H1440" i="7"/>
  <c r="I1439" i="7"/>
  <c r="S1439" i="7"/>
  <c r="R1440" i="7"/>
  <c r="B1440" i="7"/>
  <c r="C1439" i="7"/>
  <c r="V1440" i="7"/>
  <c r="W1439" i="7"/>
  <c r="Q1439" i="7"/>
  <c r="P1440" i="7"/>
  <c r="X1440" i="7"/>
  <c r="Y1439" i="7"/>
  <c r="F1441" i="7" l="1"/>
  <c r="G1440" i="7"/>
  <c r="J1441" i="7"/>
  <c r="K1440" i="7"/>
  <c r="V1441" i="7"/>
  <c r="W1440" i="7"/>
  <c r="B1441" i="7"/>
  <c r="C1440" i="7"/>
  <c r="Y1440" i="7"/>
  <c r="X1441" i="7"/>
  <c r="P1441" i="7"/>
  <c r="Q1440" i="7"/>
  <c r="N1441" i="7"/>
  <c r="O1440" i="7"/>
  <c r="U1440" i="7"/>
  <c r="T1441" i="7"/>
  <c r="R1441" i="7"/>
  <c r="S1440" i="7"/>
  <c r="L1441" i="7"/>
  <c r="M1440" i="7"/>
  <c r="E1440" i="7"/>
  <c r="D1441" i="7"/>
  <c r="H1441" i="7"/>
  <c r="I1440" i="7"/>
  <c r="Y1441" i="7" l="1"/>
  <c r="X1442" i="7"/>
  <c r="C1441" i="7"/>
  <c r="B1442" i="7"/>
  <c r="R1442" i="7"/>
  <c r="S1441" i="7"/>
  <c r="J1442" i="7"/>
  <c r="K1441" i="7"/>
  <c r="P1442" i="7"/>
  <c r="Q1441" i="7"/>
  <c r="L1442" i="7"/>
  <c r="M1441" i="7"/>
  <c r="U1441" i="7"/>
  <c r="T1442" i="7"/>
  <c r="I1441" i="7"/>
  <c r="H1442" i="7"/>
  <c r="E1441" i="7"/>
  <c r="D1442" i="7"/>
  <c r="V1442" i="7"/>
  <c r="W1441" i="7"/>
  <c r="O1441" i="7"/>
  <c r="N1442" i="7"/>
  <c r="G1441" i="7"/>
  <c r="F1442" i="7"/>
  <c r="M1442" i="7" l="1"/>
  <c r="L1443" i="7"/>
  <c r="P1443" i="7"/>
  <c r="Q1442" i="7"/>
  <c r="R1443" i="7"/>
  <c r="S1442" i="7"/>
  <c r="F1443" i="7"/>
  <c r="G1442" i="7"/>
  <c r="J1443" i="7"/>
  <c r="K1442" i="7"/>
  <c r="C1442" i="7"/>
  <c r="B1443" i="7"/>
  <c r="X1443" i="7"/>
  <c r="Y1442" i="7"/>
  <c r="O1442" i="7"/>
  <c r="N1443" i="7"/>
  <c r="W1442" i="7"/>
  <c r="V1443" i="7"/>
  <c r="D1443" i="7"/>
  <c r="E1442" i="7"/>
  <c r="I1442" i="7"/>
  <c r="H1443" i="7"/>
  <c r="U1442" i="7"/>
  <c r="T1443" i="7"/>
  <c r="W1443" i="7" l="1"/>
  <c r="V1444" i="7"/>
  <c r="O1443" i="7"/>
  <c r="N1444" i="7"/>
  <c r="Q1443" i="7"/>
  <c r="P1444" i="7"/>
  <c r="B1444" i="7"/>
  <c r="C1443" i="7"/>
  <c r="I1443" i="7"/>
  <c r="H1444" i="7"/>
  <c r="K1443" i="7"/>
  <c r="J1444" i="7"/>
  <c r="F1444" i="7"/>
  <c r="G1443" i="7"/>
  <c r="L1444" i="7"/>
  <c r="M1443" i="7"/>
  <c r="T1444" i="7"/>
  <c r="U1443" i="7"/>
  <c r="E1443" i="7"/>
  <c r="D1444" i="7"/>
  <c r="R1444" i="7"/>
  <c r="S1443" i="7"/>
  <c r="X1444" i="7"/>
  <c r="Y1443" i="7"/>
  <c r="K1444" i="7" l="1"/>
  <c r="J1445" i="7"/>
  <c r="E1444" i="7"/>
  <c r="D1445" i="7"/>
  <c r="Y1444" i="7"/>
  <c r="X1445" i="7"/>
  <c r="I1444" i="7"/>
  <c r="H1445" i="7"/>
  <c r="S1444" i="7"/>
  <c r="R1445" i="7"/>
  <c r="B1445" i="7"/>
  <c r="C1444" i="7"/>
  <c r="P1445" i="7"/>
  <c r="Q1444" i="7"/>
  <c r="T1445" i="7"/>
  <c r="U1444" i="7"/>
  <c r="N1445" i="7"/>
  <c r="O1444" i="7"/>
  <c r="L1445" i="7"/>
  <c r="M1444" i="7"/>
  <c r="W1444" i="7"/>
  <c r="V1445" i="7"/>
  <c r="G1444" i="7"/>
  <c r="F1445" i="7"/>
  <c r="S1445" i="7" l="1"/>
  <c r="R1446" i="7"/>
  <c r="W1445" i="7"/>
  <c r="V1446" i="7"/>
  <c r="M1445" i="7"/>
  <c r="L1446" i="7"/>
  <c r="K1445" i="7"/>
  <c r="J1446" i="7"/>
  <c r="G1445" i="7"/>
  <c r="F1446" i="7"/>
  <c r="C1445" i="7"/>
  <c r="B1446" i="7"/>
  <c r="H1446" i="7"/>
  <c r="I1445" i="7"/>
  <c r="Y1445" i="7"/>
  <c r="X1446" i="7"/>
  <c r="N1446" i="7"/>
  <c r="O1445" i="7"/>
  <c r="E1445" i="7"/>
  <c r="D1446" i="7"/>
  <c r="T1446" i="7"/>
  <c r="U1445" i="7"/>
  <c r="Q1445" i="7"/>
  <c r="P1446" i="7"/>
  <c r="B1447" i="7" l="1"/>
  <c r="C1446" i="7"/>
  <c r="G1446" i="7"/>
  <c r="F1447" i="7"/>
  <c r="E1446" i="7"/>
  <c r="D1447" i="7"/>
  <c r="Q1446" i="7"/>
  <c r="P1447" i="7"/>
  <c r="T1447" i="7"/>
  <c r="U1446" i="7"/>
  <c r="K1446" i="7"/>
  <c r="J1447" i="7"/>
  <c r="L1447" i="7"/>
  <c r="M1446" i="7"/>
  <c r="N1447" i="7"/>
  <c r="O1446" i="7"/>
  <c r="X1447" i="7"/>
  <c r="Y1446" i="7"/>
  <c r="W1446" i="7"/>
  <c r="V1447" i="7"/>
  <c r="R1447" i="7"/>
  <c r="S1446" i="7"/>
  <c r="H1447" i="7"/>
  <c r="I1446" i="7"/>
  <c r="S1447" i="7" l="1"/>
  <c r="R1448" i="7"/>
  <c r="P1448" i="7"/>
  <c r="Q1447" i="7"/>
  <c r="D1448" i="7"/>
  <c r="E1447" i="7"/>
  <c r="F1448" i="7"/>
  <c r="G1447" i="7"/>
  <c r="J1448" i="7"/>
  <c r="K1447" i="7"/>
  <c r="U1447" i="7"/>
  <c r="T1448" i="7"/>
  <c r="O1447" i="7"/>
  <c r="N1448" i="7"/>
  <c r="I1447" i="7"/>
  <c r="H1448" i="7"/>
  <c r="V1448" i="7"/>
  <c r="W1447" i="7"/>
  <c r="Y1447" i="7"/>
  <c r="X1448" i="7"/>
  <c r="M1447" i="7"/>
  <c r="L1448" i="7"/>
  <c r="B1448" i="7"/>
  <c r="C1447" i="7"/>
  <c r="M1448" i="7" l="1"/>
  <c r="L1449" i="7"/>
  <c r="U1448" i="7"/>
  <c r="T1449" i="7"/>
  <c r="C1448" i="7"/>
  <c r="B1449" i="7"/>
  <c r="J1449" i="7"/>
  <c r="K1448" i="7"/>
  <c r="X1449" i="7"/>
  <c r="Y1448" i="7"/>
  <c r="F1449" i="7"/>
  <c r="G1448" i="7"/>
  <c r="V1449" i="7"/>
  <c r="W1448" i="7"/>
  <c r="D1449" i="7"/>
  <c r="E1448" i="7"/>
  <c r="I1448" i="7"/>
  <c r="H1449" i="7"/>
  <c r="P1449" i="7"/>
  <c r="Q1448" i="7"/>
  <c r="O1448" i="7"/>
  <c r="N1449" i="7"/>
  <c r="R1449" i="7"/>
  <c r="S1448" i="7"/>
  <c r="G1449" i="7" l="1"/>
  <c r="F1450" i="7"/>
  <c r="Y1449" i="7"/>
  <c r="X1450" i="7"/>
  <c r="K1449" i="7"/>
  <c r="J1450" i="7"/>
  <c r="T1450" i="7"/>
  <c r="U1449" i="7"/>
  <c r="Q1449" i="7"/>
  <c r="P1450" i="7"/>
  <c r="C1449" i="7"/>
  <c r="B1450" i="7"/>
  <c r="L1450" i="7"/>
  <c r="M1449" i="7"/>
  <c r="R1450" i="7"/>
  <c r="S1449" i="7"/>
  <c r="O1449" i="7"/>
  <c r="N1450" i="7"/>
  <c r="H1450" i="7"/>
  <c r="I1449" i="7"/>
  <c r="D1450" i="7"/>
  <c r="E1449" i="7"/>
  <c r="V1450" i="7"/>
  <c r="W1449" i="7"/>
  <c r="C1450" i="7" l="1"/>
  <c r="B1451" i="7"/>
  <c r="W1450" i="7"/>
  <c r="V1451" i="7"/>
  <c r="Q1450" i="7"/>
  <c r="P1451" i="7"/>
  <c r="E1450" i="7"/>
  <c r="D1451" i="7"/>
  <c r="H1451" i="7"/>
  <c r="I1450" i="7"/>
  <c r="T1451" i="7"/>
  <c r="U1450" i="7"/>
  <c r="N1451" i="7"/>
  <c r="O1450" i="7"/>
  <c r="K1450" i="7"/>
  <c r="J1451" i="7"/>
  <c r="Y1450" i="7"/>
  <c r="X1451" i="7"/>
  <c r="R1451" i="7"/>
  <c r="S1450" i="7"/>
  <c r="F1451" i="7"/>
  <c r="G1450" i="7"/>
  <c r="M1450" i="7"/>
  <c r="L1451" i="7"/>
  <c r="T1452" i="7" l="1"/>
  <c r="U1451" i="7"/>
  <c r="E1451" i="7"/>
  <c r="D1452" i="7"/>
  <c r="M1451" i="7"/>
  <c r="L1452" i="7"/>
  <c r="F1452" i="7"/>
  <c r="G1451" i="7"/>
  <c r="H1452" i="7"/>
  <c r="I1451" i="7"/>
  <c r="S1451" i="7"/>
  <c r="R1452" i="7"/>
  <c r="Y1451" i="7"/>
  <c r="X1452" i="7"/>
  <c r="Q1451" i="7"/>
  <c r="P1452" i="7"/>
  <c r="J1452" i="7"/>
  <c r="K1451" i="7"/>
  <c r="V1452" i="7"/>
  <c r="W1451" i="7"/>
  <c r="C1451" i="7"/>
  <c r="B1452" i="7"/>
  <c r="N1452" i="7"/>
  <c r="O1451" i="7"/>
  <c r="O1452" i="7" l="1"/>
  <c r="N1453" i="7"/>
  <c r="V1453" i="7"/>
  <c r="W1452" i="7"/>
  <c r="H1453" i="7"/>
  <c r="I1452" i="7"/>
  <c r="F1453" i="7"/>
  <c r="G1452" i="7"/>
  <c r="K1452" i="7"/>
  <c r="J1453" i="7"/>
  <c r="R1453" i="7"/>
  <c r="S1452" i="7"/>
  <c r="B1453" i="7"/>
  <c r="C1452" i="7"/>
  <c r="M1452" i="7"/>
  <c r="L1453" i="7"/>
  <c r="Q1452" i="7"/>
  <c r="P1453" i="7"/>
  <c r="E1452" i="7"/>
  <c r="D1453" i="7"/>
  <c r="X1453" i="7"/>
  <c r="Y1452" i="7"/>
  <c r="U1452" i="7"/>
  <c r="T1453" i="7"/>
  <c r="J1454" i="7" l="1"/>
  <c r="K1453" i="7"/>
  <c r="U1453" i="7"/>
  <c r="T1454" i="7"/>
  <c r="P1454" i="7"/>
  <c r="Q1453" i="7"/>
  <c r="I1453" i="7"/>
  <c r="H1454" i="7"/>
  <c r="R1454" i="7"/>
  <c r="S1453" i="7"/>
  <c r="Y1453" i="7"/>
  <c r="X1454" i="7"/>
  <c r="E1453" i="7"/>
  <c r="D1454" i="7"/>
  <c r="G1453" i="7"/>
  <c r="F1454" i="7"/>
  <c r="M1453" i="7"/>
  <c r="L1454" i="7"/>
  <c r="V1454" i="7"/>
  <c r="W1453" i="7"/>
  <c r="O1453" i="7"/>
  <c r="N1454" i="7"/>
  <c r="C1453" i="7"/>
  <c r="B1454" i="7"/>
  <c r="C1454" i="7" l="1"/>
  <c r="B1455" i="7"/>
  <c r="I1454" i="7"/>
  <c r="H1455" i="7"/>
  <c r="X1455" i="7"/>
  <c r="Y1454" i="7"/>
  <c r="N1455" i="7"/>
  <c r="O1454" i="7"/>
  <c r="L1455" i="7"/>
  <c r="M1454" i="7"/>
  <c r="G1454" i="7"/>
  <c r="F1455" i="7"/>
  <c r="R1455" i="7"/>
  <c r="S1454" i="7"/>
  <c r="W1454" i="7"/>
  <c r="V1455" i="7"/>
  <c r="P1455" i="7"/>
  <c r="Q1454" i="7"/>
  <c r="U1454" i="7"/>
  <c r="T1455" i="7"/>
  <c r="D1455" i="7"/>
  <c r="E1454" i="7"/>
  <c r="J1455" i="7"/>
  <c r="K1454" i="7"/>
  <c r="L1456" i="7" l="1"/>
  <c r="M1455" i="7"/>
  <c r="K1455" i="7"/>
  <c r="J1456" i="7"/>
  <c r="E1455" i="7"/>
  <c r="D1456" i="7"/>
  <c r="X1456" i="7"/>
  <c r="Y1455" i="7"/>
  <c r="I1455" i="7"/>
  <c r="H1456" i="7"/>
  <c r="B1456" i="7"/>
  <c r="C1455" i="7"/>
  <c r="F1456" i="7"/>
  <c r="G1455" i="7"/>
  <c r="U1455" i="7"/>
  <c r="T1456" i="7"/>
  <c r="O1455" i="7"/>
  <c r="N1456" i="7"/>
  <c r="Q1455" i="7"/>
  <c r="P1456" i="7"/>
  <c r="W1455" i="7"/>
  <c r="V1456" i="7"/>
  <c r="S1455" i="7"/>
  <c r="R1456" i="7"/>
  <c r="B1457" i="7" l="1"/>
  <c r="C1456" i="7"/>
  <c r="I1456" i="7"/>
  <c r="H1457" i="7"/>
  <c r="N1457" i="7"/>
  <c r="O1456" i="7"/>
  <c r="S1456" i="7"/>
  <c r="R1457" i="7"/>
  <c r="W1456" i="7"/>
  <c r="V1457" i="7"/>
  <c r="Q1456" i="7"/>
  <c r="P1457" i="7"/>
  <c r="Y1456" i="7"/>
  <c r="X1457" i="7"/>
  <c r="D1457" i="7"/>
  <c r="E1456" i="7"/>
  <c r="T1457" i="7"/>
  <c r="U1456" i="7"/>
  <c r="K1456" i="7"/>
  <c r="J1457" i="7"/>
  <c r="G1456" i="7"/>
  <c r="F1457" i="7"/>
  <c r="L1457" i="7"/>
  <c r="M1456" i="7"/>
  <c r="M1457" i="7" l="1"/>
  <c r="L1458" i="7"/>
  <c r="G1457" i="7"/>
  <c r="F1458" i="7"/>
  <c r="K1457" i="7"/>
  <c r="J1458" i="7"/>
  <c r="T1458" i="7"/>
  <c r="U1457" i="7"/>
  <c r="P1458" i="7"/>
  <c r="Q1457" i="7"/>
  <c r="N1458" i="7"/>
  <c r="O1457" i="7"/>
  <c r="D1458" i="7"/>
  <c r="E1457" i="7"/>
  <c r="V1458" i="7"/>
  <c r="W1457" i="7"/>
  <c r="S1457" i="7"/>
  <c r="R1458" i="7"/>
  <c r="H1458" i="7"/>
  <c r="I1457" i="7"/>
  <c r="Y1457" i="7"/>
  <c r="X1458" i="7"/>
  <c r="C1457" i="7"/>
  <c r="B1458" i="7"/>
  <c r="U1458" i="7" l="1"/>
  <c r="T1459" i="7"/>
  <c r="X1459" i="7"/>
  <c r="Y1458" i="7"/>
  <c r="Q1458" i="7"/>
  <c r="P1459" i="7"/>
  <c r="S1458" i="7"/>
  <c r="R1459" i="7"/>
  <c r="W1458" i="7"/>
  <c r="V1459" i="7"/>
  <c r="B1459" i="7"/>
  <c r="C1458" i="7"/>
  <c r="N1459" i="7"/>
  <c r="O1458" i="7"/>
  <c r="H1459" i="7"/>
  <c r="I1458" i="7"/>
  <c r="K1458" i="7"/>
  <c r="J1459" i="7"/>
  <c r="G1458" i="7"/>
  <c r="F1459" i="7"/>
  <c r="L1459" i="7"/>
  <c r="M1458" i="7"/>
  <c r="E1458" i="7"/>
  <c r="D1459" i="7"/>
  <c r="E1459" i="7" l="1"/>
  <c r="D1460" i="7"/>
  <c r="M1459" i="7"/>
  <c r="L1460" i="7"/>
  <c r="G1459" i="7"/>
  <c r="F1460" i="7"/>
  <c r="K1459" i="7"/>
  <c r="J1460" i="7"/>
  <c r="B1460" i="7"/>
  <c r="C1459" i="7"/>
  <c r="V1460" i="7"/>
  <c r="W1459" i="7"/>
  <c r="R1460" i="7"/>
  <c r="S1459" i="7"/>
  <c r="P1460" i="7"/>
  <c r="Q1459" i="7"/>
  <c r="H1460" i="7"/>
  <c r="I1459" i="7"/>
  <c r="Y1459" i="7"/>
  <c r="X1460" i="7"/>
  <c r="U1459" i="7"/>
  <c r="T1460" i="7"/>
  <c r="O1459" i="7"/>
  <c r="N1460" i="7"/>
  <c r="U1460" i="7" l="1"/>
  <c r="T1461" i="7"/>
  <c r="O1460" i="7"/>
  <c r="N1461" i="7"/>
  <c r="V1461" i="7"/>
  <c r="W1460" i="7"/>
  <c r="C1460" i="7"/>
  <c r="B1461" i="7"/>
  <c r="X1461" i="7"/>
  <c r="Y1460" i="7"/>
  <c r="J1461" i="7"/>
  <c r="K1460" i="7"/>
  <c r="G1460" i="7"/>
  <c r="F1461" i="7"/>
  <c r="I1460" i="7"/>
  <c r="H1461" i="7"/>
  <c r="L1461" i="7"/>
  <c r="M1460" i="7"/>
  <c r="P1461" i="7"/>
  <c r="Q1460" i="7"/>
  <c r="D1461" i="7"/>
  <c r="E1460" i="7"/>
  <c r="S1460" i="7"/>
  <c r="R1461" i="7"/>
  <c r="R1462" i="7" l="1"/>
  <c r="S1461" i="7"/>
  <c r="D1462" i="7"/>
  <c r="E1461" i="7"/>
  <c r="K1461" i="7"/>
  <c r="J1462" i="7"/>
  <c r="Y1461" i="7"/>
  <c r="X1462" i="7"/>
  <c r="C1461" i="7"/>
  <c r="B1462" i="7"/>
  <c r="Q1461" i="7"/>
  <c r="P1462" i="7"/>
  <c r="M1461" i="7"/>
  <c r="L1462" i="7"/>
  <c r="V1462" i="7"/>
  <c r="W1461" i="7"/>
  <c r="H1462" i="7"/>
  <c r="I1461" i="7"/>
  <c r="O1461" i="7"/>
  <c r="N1462" i="7"/>
  <c r="G1461" i="7"/>
  <c r="F1462" i="7"/>
  <c r="T1462" i="7"/>
  <c r="U1461" i="7"/>
  <c r="Q1462" i="7" l="1"/>
  <c r="P1463" i="7"/>
  <c r="T1463" i="7"/>
  <c r="U1462" i="7"/>
  <c r="F1463" i="7"/>
  <c r="G1462" i="7"/>
  <c r="C1462" i="7"/>
  <c r="B1463" i="7"/>
  <c r="O1462" i="7"/>
  <c r="N1463" i="7"/>
  <c r="X1463" i="7"/>
  <c r="Y1462" i="7"/>
  <c r="J1463" i="7"/>
  <c r="K1462" i="7"/>
  <c r="H1463" i="7"/>
  <c r="I1462" i="7"/>
  <c r="V1463" i="7"/>
  <c r="W1462" i="7"/>
  <c r="E1462" i="7"/>
  <c r="D1463" i="7"/>
  <c r="M1462" i="7"/>
  <c r="L1463" i="7"/>
  <c r="S1462" i="7"/>
  <c r="R1463" i="7"/>
  <c r="S1463" i="7" l="1"/>
  <c r="R1464" i="7"/>
  <c r="L1464" i="7"/>
  <c r="M1463" i="7"/>
  <c r="E1463" i="7"/>
  <c r="D1464" i="7"/>
  <c r="X1464" i="7"/>
  <c r="Y1463" i="7"/>
  <c r="N1464" i="7"/>
  <c r="O1463" i="7"/>
  <c r="B1464" i="7"/>
  <c r="C1463" i="7"/>
  <c r="W1463" i="7"/>
  <c r="V1464" i="7"/>
  <c r="G1463" i="7"/>
  <c r="F1464" i="7"/>
  <c r="I1463" i="7"/>
  <c r="H1464" i="7"/>
  <c r="U1463" i="7"/>
  <c r="T1464" i="7"/>
  <c r="Q1463" i="7"/>
  <c r="P1464" i="7"/>
  <c r="J1464" i="7"/>
  <c r="K1463" i="7"/>
  <c r="P1465" i="7" l="1"/>
  <c r="Q1464" i="7"/>
  <c r="K1464" i="7"/>
  <c r="J1465" i="7"/>
  <c r="B1465" i="7"/>
  <c r="C1464" i="7"/>
  <c r="O1464" i="7"/>
  <c r="N1465" i="7"/>
  <c r="T1465" i="7"/>
  <c r="U1464" i="7"/>
  <c r="Y1464" i="7"/>
  <c r="X1465" i="7"/>
  <c r="H1465" i="7"/>
  <c r="I1464" i="7"/>
  <c r="D1465" i="7"/>
  <c r="E1464" i="7"/>
  <c r="F1465" i="7"/>
  <c r="G1464" i="7"/>
  <c r="M1464" i="7"/>
  <c r="L1465" i="7"/>
  <c r="V1465" i="7"/>
  <c r="W1464" i="7"/>
  <c r="R1465" i="7"/>
  <c r="S1464" i="7"/>
  <c r="S1465" i="7" l="1"/>
  <c r="R1466" i="7"/>
  <c r="L1466" i="7"/>
  <c r="M1465" i="7"/>
  <c r="X1466" i="7"/>
  <c r="Y1465" i="7"/>
  <c r="W1465" i="7"/>
  <c r="V1466" i="7"/>
  <c r="T1466" i="7"/>
  <c r="U1465" i="7"/>
  <c r="O1465" i="7"/>
  <c r="N1466" i="7"/>
  <c r="F1466" i="7"/>
  <c r="G1465" i="7"/>
  <c r="C1465" i="7"/>
  <c r="B1466" i="7"/>
  <c r="J1466" i="7"/>
  <c r="K1465" i="7"/>
  <c r="D1466" i="7"/>
  <c r="E1465" i="7"/>
  <c r="H1466" i="7"/>
  <c r="I1465" i="7"/>
  <c r="Q1465" i="7"/>
  <c r="P1466" i="7"/>
  <c r="N1467" i="7" l="1"/>
  <c r="O1466" i="7"/>
  <c r="I1466" i="7"/>
  <c r="H1467" i="7"/>
  <c r="L1467" i="7"/>
  <c r="M1466" i="7"/>
  <c r="T1467" i="7"/>
  <c r="U1466" i="7"/>
  <c r="D1467" i="7"/>
  <c r="E1466" i="7"/>
  <c r="Y1466" i="7"/>
  <c r="X1467" i="7"/>
  <c r="B1467" i="7"/>
  <c r="C1466" i="7"/>
  <c r="S1466" i="7"/>
  <c r="R1467" i="7"/>
  <c r="P1467" i="7"/>
  <c r="Q1466" i="7"/>
  <c r="W1466" i="7"/>
  <c r="V1467" i="7"/>
  <c r="K1466" i="7"/>
  <c r="J1467" i="7"/>
  <c r="G1466" i="7"/>
  <c r="F1467" i="7"/>
  <c r="X1468" i="7" l="1"/>
  <c r="Y1467" i="7"/>
  <c r="W1467" i="7"/>
  <c r="V1468" i="7"/>
  <c r="T1468" i="7"/>
  <c r="U1467" i="7"/>
  <c r="Q1467" i="7"/>
  <c r="P1468" i="7"/>
  <c r="S1467" i="7"/>
  <c r="R1468" i="7"/>
  <c r="D1468" i="7"/>
  <c r="E1467" i="7"/>
  <c r="I1467" i="7"/>
  <c r="H1468" i="7"/>
  <c r="F1468" i="7"/>
  <c r="G1467" i="7"/>
  <c r="J1468" i="7"/>
  <c r="K1467" i="7"/>
  <c r="M1467" i="7"/>
  <c r="L1468" i="7"/>
  <c r="C1467" i="7"/>
  <c r="B1468" i="7"/>
  <c r="O1467" i="7"/>
  <c r="N1468" i="7"/>
  <c r="E1468" i="7" l="1"/>
  <c r="D1469" i="7"/>
  <c r="S1468" i="7"/>
  <c r="R1469" i="7"/>
  <c r="P1469" i="7"/>
  <c r="Q1468" i="7"/>
  <c r="N1469" i="7"/>
  <c r="O1468" i="7"/>
  <c r="B1469" i="7"/>
  <c r="C1468" i="7"/>
  <c r="K1468" i="7"/>
  <c r="J1469" i="7"/>
  <c r="L1469" i="7"/>
  <c r="M1468" i="7"/>
  <c r="U1468" i="7"/>
  <c r="T1469" i="7"/>
  <c r="W1468" i="7"/>
  <c r="V1469" i="7"/>
  <c r="G1468" i="7"/>
  <c r="F1469" i="7"/>
  <c r="H1469" i="7"/>
  <c r="I1468" i="7"/>
  <c r="X1469" i="7"/>
  <c r="Y1468" i="7"/>
  <c r="Y1469" i="7" l="1"/>
  <c r="X1470" i="7"/>
  <c r="K1469" i="7"/>
  <c r="J1470" i="7"/>
  <c r="I1469" i="7"/>
  <c r="H1470" i="7"/>
  <c r="C1469" i="7"/>
  <c r="B1470" i="7"/>
  <c r="F1470" i="7"/>
  <c r="G1469" i="7"/>
  <c r="N1470" i="7"/>
  <c r="O1469" i="7"/>
  <c r="W1469" i="7"/>
  <c r="V1470" i="7"/>
  <c r="P1470" i="7"/>
  <c r="Q1469" i="7"/>
  <c r="U1469" i="7"/>
  <c r="T1470" i="7"/>
  <c r="R1470" i="7"/>
  <c r="S1469" i="7"/>
  <c r="D1470" i="7"/>
  <c r="E1469" i="7"/>
  <c r="M1469" i="7"/>
  <c r="L1470" i="7"/>
  <c r="O1470" i="7" l="1"/>
  <c r="N1471" i="7"/>
  <c r="H1471" i="7"/>
  <c r="I1470" i="7"/>
  <c r="L1471" i="7"/>
  <c r="M1470" i="7"/>
  <c r="D1471" i="7"/>
  <c r="E1470" i="7"/>
  <c r="F1471" i="7"/>
  <c r="G1470" i="7"/>
  <c r="S1470" i="7"/>
  <c r="R1471" i="7"/>
  <c r="P1471" i="7"/>
  <c r="Q1470" i="7"/>
  <c r="V1471" i="7"/>
  <c r="W1470" i="7"/>
  <c r="X1471" i="7"/>
  <c r="Y1470" i="7"/>
  <c r="B1471" i="7"/>
  <c r="C1470" i="7"/>
  <c r="T1471" i="7"/>
  <c r="U1470" i="7"/>
  <c r="J1471" i="7"/>
  <c r="K1470" i="7"/>
  <c r="U1471" i="7" l="1"/>
  <c r="T1472" i="7"/>
  <c r="S1471" i="7"/>
  <c r="R1472" i="7"/>
  <c r="L1472" i="7"/>
  <c r="M1471" i="7"/>
  <c r="J1472" i="7"/>
  <c r="K1471" i="7"/>
  <c r="E1471" i="7"/>
  <c r="D1472" i="7"/>
  <c r="I1471" i="7"/>
  <c r="H1472" i="7"/>
  <c r="G1471" i="7"/>
  <c r="F1472" i="7"/>
  <c r="W1471" i="7"/>
  <c r="V1472" i="7"/>
  <c r="N1472" i="7"/>
  <c r="O1471" i="7"/>
  <c r="C1471" i="7"/>
  <c r="B1472" i="7"/>
  <c r="X1472" i="7"/>
  <c r="Y1471" i="7"/>
  <c r="P1472" i="7"/>
  <c r="Q1471" i="7"/>
  <c r="H1473" i="7" l="1"/>
  <c r="I1472" i="7"/>
  <c r="J1473" i="7"/>
  <c r="K1472" i="7"/>
  <c r="V1473" i="7"/>
  <c r="W1472" i="7"/>
  <c r="E1472" i="7"/>
  <c r="D1473" i="7"/>
  <c r="B1473" i="7"/>
  <c r="C1472" i="7"/>
  <c r="N1473" i="7"/>
  <c r="O1472" i="7"/>
  <c r="R1473" i="7"/>
  <c r="S1472" i="7"/>
  <c r="T1473" i="7"/>
  <c r="U1472" i="7"/>
  <c r="P1473" i="7"/>
  <c r="Q1472" i="7"/>
  <c r="X1473" i="7"/>
  <c r="Y1472" i="7"/>
  <c r="M1472" i="7"/>
  <c r="L1473" i="7"/>
  <c r="F1473" i="7"/>
  <c r="G1472" i="7"/>
  <c r="O1473" i="7" l="1"/>
  <c r="N1474" i="7"/>
  <c r="F1474" i="7"/>
  <c r="G1473" i="7"/>
  <c r="M1473" i="7"/>
  <c r="L1474" i="7"/>
  <c r="C1473" i="7"/>
  <c r="B1474" i="7"/>
  <c r="D1474" i="7"/>
  <c r="E1473" i="7"/>
  <c r="X1474" i="7"/>
  <c r="Y1473" i="7"/>
  <c r="Q1473" i="7"/>
  <c r="P1474" i="7"/>
  <c r="W1473" i="7"/>
  <c r="V1474" i="7"/>
  <c r="T1474" i="7"/>
  <c r="U1473" i="7"/>
  <c r="J1474" i="7"/>
  <c r="K1473" i="7"/>
  <c r="R1474" i="7"/>
  <c r="S1473" i="7"/>
  <c r="H1474" i="7"/>
  <c r="I1473" i="7"/>
  <c r="Y1474" i="7" l="1"/>
  <c r="X1475" i="7"/>
  <c r="H1475" i="7"/>
  <c r="I1474" i="7"/>
  <c r="C1474" i="7"/>
  <c r="B1475" i="7"/>
  <c r="R1475" i="7"/>
  <c r="S1474" i="7"/>
  <c r="D1475" i="7"/>
  <c r="E1474" i="7"/>
  <c r="K1474" i="7"/>
  <c r="J1475" i="7"/>
  <c r="L1475" i="7"/>
  <c r="M1474" i="7"/>
  <c r="T1475" i="7"/>
  <c r="U1474" i="7"/>
  <c r="W1474" i="7"/>
  <c r="V1475" i="7"/>
  <c r="F1475" i="7"/>
  <c r="G1474" i="7"/>
  <c r="Q1474" i="7"/>
  <c r="P1475" i="7"/>
  <c r="N1475" i="7"/>
  <c r="O1474" i="7"/>
  <c r="O1475" i="7" l="1"/>
  <c r="N1476" i="7"/>
  <c r="W1475" i="7"/>
  <c r="V1476" i="7"/>
  <c r="T1476" i="7"/>
  <c r="U1475" i="7"/>
  <c r="D1476" i="7"/>
  <c r="E1475" i="7"/>
  <c r="F1476" i="7"/>
  <c r="G1475" i="7"/>
  <c r="B1476" i="7"/>
  <c r="C1475" i="7"/>
  <c r="X1476" i="7"/>
  <c r="Y1475" i="7"/>
  <c r="K1475" i="7"/>
  <c r="J1476" i="7"/>
  <c r="P1476" i="7"/>
  <c r="Q1475" i="7"/>
  <c r="S1475" i="7"/>
  <c r="R1476" i="7"/>
  <c r="I1475" i="7"/>
  <c r="H1476" i="7"/>
  <c r="L1476" i="7"/>
  <c r="M1475" i="7"/>
  <c r="L1477" i="7" l="1"/>
  <c r="M1476" i="7"/>
  <c r="P1477" i="7"/>
  <c r="Q1476" i="7"/>
  <c r="C1476" i="7"/>
  <c r="B1477" i="7"/>
  <c r="R1477" i="7"/>
  <c r="S1476" i="7"/>
  <c r="U1476" i="7"/>
  <c r="T1477" i="7"/>
  <c r="N1477" i="7"/>
  <c r="O1476" i="7"/>
  <c r="I1476" i="7"/>
  <c r="H1477" i="7"/>
  <c r="F1477" i="7"/>
  <c r="G1476" i="7"/>
  <c r="D1477" i="7"/>
  <c r="E1476" i="7"/>
  <c r="J1477" i="7"/>
  <c r="K1476" i="7"/>
  <c r="W1476" i="7"/>
  <c r="V1477" i="7"/>
  <c r="X1477" i="7"/>
  <c r="Y1476" i="7"/>
  <c r="O1477" i="7" l="1"/>
  <c r="N1478" i="7"/>
  <c r="T1478" i="7"/>
  <c r="U1477" i="7"/>
  <c r="Y1477" i="7"/>
  <c r="X1478" i="7"/>
  <c r="V1478" i="7"/>
  <c r="W1477" i="7"/>
  <c r="K1477" i="7"/>
  <c r="J1478" i="7"/>
  <c r="R1478" i="7"/>
  <c r="S1477" i="7"/>
  <c r="C1477" i="7"/>
  <c r="B1478" i="7"/>
  <c r="D1478" i="7"/>
  <c r="E1477" i="7"/>
  <c r="F1478" i="7"/>
  <c r="G1477" i="7"/>
  <c r="P1478" i="7"/>
  <c r="Q1477" i="7"/>
  <c r="I1477" i="7"/>
  <c r="H1478" i="7"/>
  <c r="M1477" i="7"/>
  <c r="L1478" i="7"/>
  <c r="L1479" i="7" l="1"/>
  <c r="M1478" i="7"/>
  <c r="H1479" i="7"/>
  <c r="I1478" i="7"/>
  <c r="R1479" i="7"/>
  <c r="S1478" i="7"/>
  <c r="K1478" i="7"/>
  <c r="J1479" i="7"/>
  <c r="P1479" i="7"/>
  <c r="Q1478" i="7"/>
  <c r="V1479" i="7"/>
  <c r="W1478" i="7"/>
  <c r="X1479" i="7"/>
  <c r="Y1478" i="7"/>
  <c r="F1479" i="7"/>
  <c r="G1478" i="7"/>
  <c r="D1479" i="7"/>
  <c r="E1478" i="7"/>
  <c r="U1478" i="7"/>
  <c r="T1479" i="7"/>
  <c r="B1479" i="7"/>
  <c r="C1478" i="7"/>
  <c r="N1479" i="7"/>
  <c r="O1478" i="7"/>
  <c r="C1479" i="7" l="1"/>
  <c r="B1480" i="7"/>
  <c r="Q1479" i="7"/>
  <c r="P1480" i="7"/>
  <c r="R1480" i="7"/>
  <c r="S1479" i="7"/>
  <c r="W1479" i="7"/>
  <c r="V1480" i="7"/>
  <c r="U1479" i="7"/>
  <c r="T1480" i="7"/>
  <c r="I1479" i="7"/>
  <c r="H1480" i="7"/>
  <c r="N1480" i="7"/>
  <c r="O1479" i="7"/>
  <c r="J1480" i="7"/>
  <c r="K1479" i="7"/>
  <c r="D1480" i="7"/>
  <c r="E1479" i="7"/>
  <c r="G1479" i="7"/>
  <c r="F1480" i="7"/>
  <c r="X1480" i="7"/>
  <c r="Y1479" i="7"/>
  <c r="L1480" i="7"/>
  <c r="M1479" i="7"/>
  <c r="I1480" i="7" l="1"/>
  <c r="H1481" i="7"/>
  <c r="V1481" i="7"/>
  <c r="W1480" i="7"/>
  <c r="R1481" i="7"/>
  <c r="S1480" i="7"/>
  <c r="L1481" i="7"/>
  <c r="M1480" i="7"/>
  <c r="U1480" i="7"/>
  <c r="T1481" i="7"/>
  <c r="D1481" i="7"/>
  <c r="E1480" i="7"/>
  <c r="K1480" i="7"/>
  <c r="J1481" i="7"/>
  <c r="B1481" i="7"/>
  <c r="C1480" i="7"/>
  <c r="X1481" i="7"/>
  <c r="Y1480" i="7"/>
  <c r="G1480" i="7"/>
  <c r="F1481" i="7"/>
  <c r="P1481" i="7"/>
  <c r="Q1480" i="7"/>
  <c r="N1481" i="7"/>
  <c r="O1480" i="7"/>
  <c r="O1481" i="7" l="1"/>
  <c r="N1482" i="7"/>
  <c r="D1482" i="7"/>
  <c r="E1481" i="7"/>
  <c r="T1482" i="7"/>
  <c r="U1481" i="7"/>
  <c r="Q1481" i="7"/>
  <c r="P1482" i="7"/>
  <c r="F1482" i="7"/>
  <c r="G1481" i="7"/>
  <c r="M1481" i="7"/>
  <c r="L1482" i="7"/>
  <c r="X1482" i="7"/>
  <c r="Y1481" i="7"/>
  <c r="R1482" i="7"/>
  <c r="S1481" i="7"/>
  <c r="C1481" i="7"/>
  <c r="B1482" i="7"/>
  <c r="V1482" i="7"/>
  <c r="W1481" i="7"/>
  <c r="K1481" i="7"/>
  <c r="J1482" i="7"/>
  <c r="H1482" i="7"/>
  <c r="I1481" i="7"/>
  <c r="L1483" i="7" l="1"/>
  <c r="M1482" i="7"/>
  <c r="Q1482" i="7"/>
  <c r="P1483" i="7"/>
  <c r="I1482" i="7"/>
  <c r="H1483" i="7"/>
  <c r="J1483" i="7"/>
  <c r="K1482" i="7"/>
  <c r="G1482" i="7"/>
  <c r="F1483" i="7"/>
  <c r="V1483" i="7"/>
  <c r="W1482" i="7"/>
  <c r="C1482" i="7"/>
  <c r="B1483" i="7"/>
  <c r="U1482" i="7"/>
  <c r="T1483" i="7"/>
  <c r="R1483" i="7"/>
  <c r="S1482" i="7"/>
  <c r="D1483" i="7"/>
  <c r="E1482" i="7"/>
  <c r="N1483" i="7"/>
  <c r="O1482" i="7"/>
  <c r="X1483" i="7"/>
  <c r="Y1482" i="7"/>
  <c r="W1483" i="7" l="1"/>
  <c r="V1484" i="7"/>
  <c r="O1483" i="7"/>
  <c r="N1484" i="7"/>
  <c r="U1483" i="7"/>
  <c r="T1484" i="7"/>
  <c r="X1484" i="7"/>
  <c r="Y1483" i="7"/>
  <c r="G1483" i="7"/>
  <c r="F1484" i="7"/>
  <c r="D1484" i="7"/>
  <c r="E1483" i="7"/>
  <c r="I1483" i="7"/>
  <c r="H1484" i="7"/>
  <c r="C1483" i="7"/>
  <c r="B1484" i="7"/>
  <c r="K1483" i="7"/>
  <c r="J1484" i="7"/>
  <c r="R1484" i="7"/>
  <c r="S1483" i="7"/>
  <c r="P1484" i="7"/>
  <c r="Q1483" i="7"/>
  <c r="L1484" i="7"/>
  <c r="M1483" i="7"/>
  <c r="G1484" i="7" l="1"/>
  <c r="F1485" i="7"/>
  <c r="T1485" i="7"/>
  <c r="U1484" i="7"/>
  <c r="M1484" i="7"/>
  <c r="L1485" i="7"/>
  <c r="J1485" i="7"/>
  <c r="K1484" i="7"/>
  <c r="S1484" i="7"/>
  <c r="R1485" i="7"/>
  <c r="N1485" i="7"/>
  <c r="O1484" i="7"/>
  <c r="H1485" i="7"/>
  <c r="I1484" i="7"/>
  <c r="V1485" i="7"/>
  <c r="W1484" i="7"/>
  <c r="E1484" i="7"/>
  <c r="D1485" i="7"/>
  <c r="P1485" i="7"/>
  <c r="Q1484" i="7"/>
  <c r="X1485" i="7"/>
  <c r="Y1484" i="7"/>
  <c r="C1484" i="7"/>
  <c r="B1485" i="7"/>
  <c r="J1486" i="7" l="1"/>
  <c r="K1485" i="7"/>
  <c r="T1486" i="7"/>
  <c r="U1485" i="7"/>
  <c r="B1486" i="7"/>
  <c r="C1485" i="7"/>
  <c r="R1486" i="7"/>
  <c r="S1485" i="7"/>
  <c r="L1486" i="7"/>
  <c r="M1485" i="7"/>
  <c r="G1485" i="7"/>
  <c r="F1486" i="7"/>
  <c r="O1485" i="7"/>
  <c r="N1486" i="7"/>
  <c r="X1486" i="7"/>
  <c r="Y1485" i="7"/>
  <c r="P1486" i="7"/>
  <c r="Q1485" i="7"/>
  <c r="D1486" i="7"/>
  <c r="E1485" i="7"/>
  <c r="W1485" i="7"/>
  <c r="V1486" i="7"/>
  <c r="H1486" i="7"/>
  <c r="I1485" i="7"/>
  <c r="H1487" i="7" l="1"/>
  <c r="I1486" i="7"/>
  <c r="V1487" i="7"/>
  <c r="W1486" i="7"/>
  <c r="F1487" i="7"/>
  <c r="G1486" i="7"/>
  <c r="C1486" i="7"/>
  <c r="B1487" i="7"/>
  <c r="L1487" i="7"/>
  <c r="M1486" i="7"/>
  <c r="R1487" i="7"/>
  <c r="S1486" i="7"/>
  <c r="Y1486" i="7"/>
  <c r="X1487" i="7"/>
  <c r="N1487" i="7"/>
  <c r="O1486" i="7"/>
  <c r="E1486" i="7"/>
  <c r="D1487" i="7"/>
  <c r="Q1486" i="7"/>
  <c r="P1487" i="7"/>
  <c r="T1487" i="7"/>
  <c r="U1486" i="7"/>
  <c r="J1487" i="7"/>
  <c r="K1486" i="7"/>
  <c r="K1487" i="7" l="1"/>
  <c r="J1488" i="7"/>
  <c r="U1487" i="7"/>
  <c r="T1488" i="7"/>
  <c r="P1488" i="7"/>
  <c r="Q1487" i="7"/>
  <c r="R1488" i="7"/>
  <c r="S1487" i="7"/>
  <c r="M1487" i="7"/>
  <c r="L1488" i="7"/>
  <c r="B1488" i="7"/>
  <c r="C1487" i="7"/>
  <c r="D1488" i="7"/>
  <c r="E1487" i="7"/>
  <c r="F1488" i="7"/>
  <c r="G1487" i="7"/>
  <c r="N1488" i="7"/>
  <c r="O1487" i="7"/>
  <c r="V1488" i="7"/>
  <c r="W1487" i="7"/>
  <c r="Y1487" i="7"/>
  <c r="X1488" i="7"/>
  <c r="I1487" i="7"/>
  <c r="H1488" i="7"/>
  <c r="C1488" i="7" l="1"/>
  <c r="B1489" i="7"/>
  <c r="N1489" i="7"/>
  <c r="O1488" i="7"/>
  <c r="M1488" i="7"/>
  <c r="L1489" i="7"/>
  <c r="R1489" i="7"/>
  <c r="S1488" i="7"/>
  <c r="P1489" i="7"/>
  <c r="Q1488" i="7"/>
  <c r="T1489" i="7"/>
  <c r="U1488" i="7"/>
  <c r="J1489" i="7"/>
  <c r="K1488" i="7"/>
  <c r="H1489" i="7"/>
  <c r="I1488" i="7"/>
  <c r="Y1488" i="7"/>
  <c r="X1489" i="7"/>
  <c r="W1488" i="7"/>
  <c r="V1489" i="7"/>
  <c r="F1489" i="7"/>
  <c r="G1488" i="7"/>
  <c r="E1488" i="7"/>
  <c r="D1489" i="7"/>
  <c r="U1489" i="7" l="1"/>
  <c r="T1490" i="7"/>
  <c r="S1489" i="7"/>
  <c r="R1490" i="7"/>
  <c r="N1490" i="7"/>
  <c r="O1489" i="7"/>
  <c r="E1489" i="7"/>
  <c r="D1490" i="7"/>
  <c r="G1489" i="7"/>
  <c r="F1490" i="7"/>
  <c r="V1490" i="7"/>
  <c r="W1489" i="7"/>
  <c r="X1490" i="7"/>
  <c r="Y1489" i="7"/>
  <c r="H1490" i="7"/>
  <c r="I1489" i="7"/>
  <c r="C1489" i="7"/>
  <c r="B1490" i="7"/>
  <c r="Q1489" i="7"/>
  <c r="P1490" i="7"/>
  <c r="L1490" i="7"/>
  <c r="M1489" i="7"/>
  <c r="J1490" i="7"/>
  <c r="K1489" i="7"/>
  <c r="W1490" i="7" l="1"/>
  <c r="V1491" i="7"/>
  <c r="F1491" i="7"/>
  <c r="G1490" i="7"/>
  <c r="D1491" i="7"/>
  <c r="E1490" i="7"/>
  <c r="O1490" i="7"/>
  <c r="N1491" i="7"/>
  <c r="L1491" i="7"/>
  <c r="M1490" i="7"/>
  <c r="P1491" i="7"/>
  <c r="Q1490" i="7"/>
  <c r="R1491" i="7"/>
  <c r="S1490" i="7"/>
  <c r="T1491" i="7"/>
  <c r="U1490" i="7"/>
  <c r="K1490" i="7"/>
  <c r="J1491" i="7"/>
  <c r="B1491" i="7"/>
  <c r="C1490" i="7"/>
  <c r="I1490" i="7"/>
  <c r="H1491" i="7"/>
  <c r="X1491" i="7"/>
  <c r="Y1490" i="7"/>
  <c r="P1492" i="7" l="1"/>
  <c r="Q1491" i="7"/>
  <c r="Y1491" i="7"/>
  <c r="X1492" i="7"/>
  <c r="H1492" i="7"/>
  <c r="I1491" i="7"/>
  <c r="M1491" i="7"/>
  <c r="L1492" i="7"/>
  <c r="N1492" i="7"/>
  <c r="O1491" i="7"/>
  <c r="B1492" i="7"/>
  <c r="C1491" i="7"/>
  <c r="K1491" i="7"/>
  <c r="J1492" i="7"/>
  <c r="E1491" i="7"/>
  <c r="D1492" i="7"/>
  <c r="T1492" i="7"/>
  <c r="U1491" i="7"/>
  <c r="G1491" i="7"/>
  <c r="F1492" i="7"/>
  <c r="V1492" i="7"/>
  <c r="W1491" i="7"/>
  <c r="R1492" i="7"/>
  <c r="S1491" i="7"/>
  <c r="B1493" i="7" l="1"/>
  <c r="C1492" i="7"/>
  <c r="W1492" i="7"/>
  <c r="V1493" i="7"/>
  <c r="F1493" i="7"/>
  <c r="G1492" i="7"/>
  <c r="T1493" i="7"/>
  <c r="U1492" i="7"/>
  <c r="R1493" i="7"/>
  <c r="S1492" i="7"/>
  <c r="N1493" i="7"/>
  <c r="O1492" i="7"/>
  <c r="D1493" i="7"/>
  <c r="E1492" i="7"/>
  <c r="L1493" i="7"/>
  <c r="M1492" i="7"/>
  <c r="I1492" i="7"/>
  <c r="H1493" i="7"/>
  <c r="X1493" i="7"/>
  <c r="Y1492" i="7"/>
  <c r="K1492" i="7"/>
  <c r="J1493" i="7"/>
  <c r="P1493" i="7"/>
  <c r="Q1492" i="7"/>
  <c r="N1494" i="7" l="1"/>
  <c r="O1493" i="7"/>
  <c r="S1493" i="7"/>
  <c r="R1494" i="7"/>
  <c r="U1493" i="7"/>
  <c r="T1494" i="7"/>
  <c r="G1493" i="7"/>
  <c r="F1494" i="7"/>
  <c r="J1494" i="7"/>
  <c r="K1493" i="7"/>
  <c r="H1494" i="7"/>
  <c r="I1493" i="7"/>
  <c r="L1494" i="7"/>
  <c r="M1493" i="7"/>
  <c r="P1494" i="7"/>
  <c r="Q1493" i="7"/>
  <c r="X1494" i="7"/>
  <c r="Y1493" i="7"/>
  <c r="V1494" i="7"/>
  <c r="W1493" i="7"/>
  <c r="E1493" i="7"/>
  <c r="D1494" i="7"/>
  <c r="B1494" i="7"/>
  <c r="C1493" i="7"/>
  <c r="I1494" i="7" l="1"/>
  <c r="H1495" i="7"/>
  <c r="G1494" i="7"/>
  <c r="F1495" i="7"/>
  <c r="J1495" i="7"/>
  <c r="K1494" i="7"/>
  <c r="W1494" i="7"/>
  <c r="V1495" i="7"/>
  <c r="U1494" i="7"/>
  <c r="T1495" i="7"/>
  <c r="R1495" i="7"/>
  <c r="S1494" i="7"/>
  <c r="P1495" i="7"/>
  <c r="Q1494" i="7"/>
  <c r="B1495" i="7"/>
  <c r="C1494" i="7"/>
  <c r="D1495" i="7"/>
  <c r="E1494" i="7"/>
  <c r="X1495" i="7"/>
  <c r="Y1494" i="7"/>
  <c r="L1495" i="7"/>
  <c r="M1494" i="7"/>
  <c r="N1495" i="7"/>
  <c r="O1494" i="7"/>
  <c r="N1496" i="7" l="1"/>
  <c r="O1495" i="7"/>
  <c r="S1495" i="7"/>
  <c r="R1496" i="7"/>
  <c r="M1495" i="7"/>
  <c r="L1496" i="7"/>
  <c r="F1496" i="7"/>
  <c r="G1495" i="7"/>
  <c r="W1495" i="7"/>
  <c r="V1496" i="7"/>
  <c r="E1495" i="7"/>
  <c r="D1496" i="7"/>
  <c r="H1496" i="7"/>
  <c r="I1495" i="7"/>
  <c r="T1496" i="7"/>
  <c r="U1495" i="7"/>
  <c r="Y1495" i="7"/>
  <c r="X1496" i="7"/>
  <c r="K1495" i="7"/>
  <c r="J1496" i="7"/>
  <c r="B1496" i="7"/>
  <c r="C1495" i="7"/>
  <c r="P1496" i="7"/>
  <c r="Q1495" i="7"/>
  <c r="P1497" i="7" l="1"/>
  <c r="Q1496" i="7"/>
  <c r="V1497" i="7"/>
  <c r="W1496" i="7"/>
  <c r="J1497" i="7"/>
  <c r="K1496" i="7"/>
  <c r="G1496" i="7"/>
  <c r="F1497" i="7"/>
  <c r="X1497" i="7"/>
  <c r="Y1496" i="7"/>
  <c r="R1497" i="7"/>
  <c r="S1496" i="7"/>
  <c r="D1497" i="7"/>
  <c r="E1496" i="7"/>
  <c r="C1496" i="7"/>
  <c r="B1497" i="7"/>
  <c r="L1497" i="7"/>
  <c r="M1496" i="7"/>
  <c r="U1496" i="7"/>
  <c r="T1497" i="7"/>
  <c r="H1497" i="7"/>
  <c r="I1496" i="7"/>
  <c r="O1496" i="7"/>
  <c r="N1497" i="7"/>
  <c r="S1497" i="7" l="1"/>
  <c r="R1498" i="7"/>
  <c r="H1498" i="7"/>
  <c r="I1497" i="7"/>
  <c r="F1498" i="7"/>
  <c r="G1497" i="7"/>
  <c r="V1498" i="7"/>
  <c r="W1497" i="7"/>
  <c r="N1498" i="7"/>
  <c r="O1497" i="7"/>
  <c r="X1498" i="7"/>
  <c r="Y1497" i="7"/>
  <c r="K1497" i="7"/>
  <c r="J1498" i="7"/>
  <c r="T1498" i="7"/>
  <c r="U1497" i="7"/>
  <c r="M1497" i="7"/>
  <c r="L1498" i="7"/>
  <c r="C1497" i="7"/>
  <c r="B1498" i="7"/>
  <c r="E1497" i="7"/>
  <c r="D1498" i="7"/>
  <c r="Q1497" i="7"/>
  <c r="P1498" i="7"/>
  <c r="B1499" i="7" l="1"/>
  <c r="C1498" i="7"/>
  <c r="Y1498" i="7"/>
  <c r="X1499" i="7"/>
  <c r="H1499" i="7"/>
  <c r="I1498" i="7"/>
  <c r="P1499" i="7"/>
  <c r="Q1498" i="7"/>
  <c r="O1498" i="7"/>
  <c r="N1499" i="7"/>
  <c r="V1499" i="7"/>
  <c r="W1498" i="7"/>
  <c r="J1499" i="7"/>
  <c r="K1498" i="7"/>
  <c r="R1499" i="7"/>
  <c r="S1498" i="7"/>
  <c r="D1499" i="7"/>
  <c r="E1498" i="7"/>
  <c r="L1499" i="7"/>
  <c r="M1498" i="7"/>
  <c r="G1498" i="7"/>
  <c r="F1499" i="7"/>
  <c r="T1499" i="7"/>
  <c r="U1498" i="7"/>
  <c r="F1500" i="7" l="1"/>
  <c r="G1499" i="7"/>
  <c r="U1499" i="7"/>
  <c r="T1500" i="7"/>
  <c r="W1499" i="7"/>
  <c r="V1500" i="7"/>
  <c r="N1500" i="7"/>
  <c r="O1499" i="7"/>
  <c r="M1499" i="7"/>
  <c r="L1500" i="7"/>
  <c r="P1500" i="7"/>
  <c r="Q1499" i="7"/>
  <c r="D1500" i="7"/>
  <c r="E1499" i="7"/>
  <c r="H1500" i="7"/>
  <c r="I1499" i="7"/>
  <c r="Y1499" i="7"/>
  <c r="X1500" i="7"/>
  <c r="S1499" i="7"/>
  <c r="R1500" i="7"/>
  <c r="K1499" i="7"/>
  <c r="J1500" i="7"/>
  <c r="B1500" i="7"/>
  <c r="C1499" i="7"/>
  <c r="P1501" i="7" l="1"/>
  <c r="Q1500" i="7"/>
  <c r="Y1500" i="7"/>
  <c r="X1501" i="7"/>
  <c r="B1501" i="7"/>
  <c r="C1500" i="7"/>
  <c r="K1500" i="7"/>
  <c r="J1501" i="7"/>
  <c r="O1500" i="7"/>
  <c r="N1501" i="7"/>
  <c r="H1501" i="7"/>
  <c r="I1500" i="7"/>
  <c r="L1501" i="7"/>
  <c r="M1500" i="7"/>
  <c r="R1501" i="7"/>
  <c r="S1500" i="7"/>
  <c r="W1500" i="7"/>
  <c r="V1501" i="7"/>
  <c r="T1501" i="7"/>
  <c r="U1500" i="7"/>
  <c r="D1501" i="7"/>
  <c r="E1500" i="7"/>
  <c r="F1501" i="7"/>
  <c r="G1500" i="7"/>
  <c r="H1502" i="7" l="1"/>
  <c r="I1501" i="7"/>
  <c r="G1501" i="7"/>
  <c r="F1502" i="7"/>
  <c r="R1502" i="7"/>
  <c r="S1501" i="7"/>
  <c r="O1501" i="7"/>
  <c r="N1502" i="7"/>
  <c r="U1501" i="7"/>
  <c r="T1502" i="7"/>
  <c r="X1502" i="7"/>
  <c r="Y1501" i="7"/>
  <c r="E1501" i="7"/>
  <c r="D1502" i="7"/>
  <c r="J1502" i="7"/>
  <c r="K1501" i="7"/>
  <c r="V1502" i="7"/>
  <c r="W1501" i="7"/>
  <c r="C1501" i="7"/>
  <c r="B1502" i="7"/>
  <c r="L1502" i="7"/>
  <c r="M1501" i="7"/>
  <c r="Q1501" i="7"/>
  <c r="P1502" i="7"/>
  <c r="L1503" i="7" l="1"/>
  <c r="M1502" i="7"/>
  <c r="B1503" i="7"/>
  <c r="C1502" i="7"/>
  <c r="R1503" i="7"/>
  <c r="S1502" i="7"/>
  <c r="D1503" i="7"/>
  <c r="E1502" i="7"/>
  <c r="P1503" i="7"/>
  <c r="Q1502" i="7"/>
  <c r="Y1502" i="7"/>
  <c r="X1503" i="7"/>
  <c r="U1502" i="7"/>
  <c r="T1503" i="7"/>
  <c r="N1503" i="7"/>
  <c r="O1502" i="7"/>
  <c r="W1502" i="7"/>
  <c r="V1503" i="7"/>
  <c r="F1503" i="7"/>
  <c r="G1502" i="7"/>
  <c r="K1502" i="7"/>
  <c r="J1503" i="7"/>
  <c r="I1502" i="7"/>
  <c r="H1503" i="7"/>
  <c r="X1504" i="7" l="1"/>
  <c r="Y1503" i="7"/>
  <c r="H1504" i="7"/>
  <c r="I1503" i="7"/>
  <c r="K1503" i="7"/>
  <c r="J1504" i="7"/>
  <c r="P1504" i="7"/>
  <c r="Q1503" i="7"/>
  <c r="F1504" i="7"/>
  <c r="G1503" i="7"/>
  <c r="D1504" i="7"/>
  <c r="E1503" i="7"/>
  <c r="V1504" i="7"/>
  <c r="W1503" i="7"/>
  <c r="R1504" i="7"/>
  <c r="S1503" i="7"/>
  <c r="O1503" i="7"/>
  <c r="N1504" i="7"/>
  <c r="B1504" i="7"/>
  <c r="C1503" i="7"/>
  <c r="T1504" i="7"/>
  <c r="U1503" i="7"/>
  <c r="M1503" i="7"/>
  <c r="L1504" i="7"/>
  <c r="D1505" i="7" l="1"/>
  <c r="E1504" i="7"/>
  <c r="U1504" i="7"/>
  <c r="T1505" i="7"/>
  <c r="N1505" i="7"/>
  <c r="O1504" i="7"/>
  <c r="H1505" i="7"/>
  <c r="I1504" i="7"/>
  <c r="G1504" i="7"/>
  <c r="F1505" i="7"/>
  <c r="P1505" i="7"/>
  <c r="Q1504" i="7"/>
  <c r="L1505" i="7"/>
  <c r="M1504" i="7"/>
  <c r="B1505" i="7"/>
  <c r="C1504" i="7"/>
  <c r="J1505" i="7"/>
  <c r="K1504" i="7"/>
  <c r="S1504" i="7"/>
  <c r="R1505" i="7"/>
  <c r="W1504" i="7"/>
  <c r="V1505" i="7"/>
  <c r="Y1504" i="7"/>
  <c r="X1505" i="7"/>
  <c r="X1506" i="7" l="1"/>
  <c r="Y1505" i="7"/>
  <c r="P1506" i="7"/>
  <c r="Q1505" i="7"/>
  <c r="V1506" i="7"/>
  <c r="W1505" i="7"/>
  <c r="F1506" i="7"/>
  <c r="G1505" i="7"/>
  <c r="R1506" i="7"/>
  <c r="S1505" i="7"/>
  <c r="H1506" i="7"/>
  <c r="I1505" i="7"/>
  <c r="K1505" i="7"/>
  <c r="J1506" i="7"/>
  <c r="N1506" i="7"/>
  <c r="O1505" i="7"/>
  <c r="T1506" i="7"/>
  <c r="U1505" i="7"/>
  <c r="B1506" i="7"/>
  <c r="C1505" i="7"/>
  <c r="M1505" i="7"/>
  <c r="L1506" i="7"/>
  <c r="D1506" i="7"/>
  <c r="E1505" i="7"/>
  <c r="E1506" i="7" l="1"/>
  <c r="D1507" i="7"/>
  <c r="I1506" i="7"/>
  <c r="H1507" i="7"/>
  <c r="L1507" i="7"/>
  <c r="M1506" i="7"/>
  <c r="S1506" i="7"/>
  <c r="R1507" i="7"/>
  <c r="B1507" i="7"/>
  <c r="C1506" i="7"/>
  <c r="F1507" i="7"/>
  <c r="G1506" i="7"/>
  <c r="U1506" i="7"/>
  <c r="T1507" i="7"/>
  <c r="V1507" i="7"/>
  <c r="W1506" i="7"/>
  <c r="N1507" i="7"/>
  <c r="O1506" i="7"/>
  <c r="P1507" i="7"/>
  <c r="Q1506" i="7"/>
  <c r="J1507" i="7"/>
  <c r="K1506" i="7"/>
  <c r="X1507" i="7"/>
  <c r="Y1506" i="7"/>
  <c r="X1508" i="7" l="1"/>
  <c r="Y1507" i="7"/>
  <c r="K1507" i="7"/>
  <c r="J1508" i="7"/>
  <c r="F1508" i="7"/>
  <c r="G1507" i="7"/>
  <c r="C1507" i="7"/>
  <c r="B1508" i="7"/>
  <c r="R1508" i="7"/>
  <c r="S1507" i="7"/>
  <c r="P1508" i="7"/>
  <c r="Q1507" i="7"/>
  <c r="O1507" i="7"/>
  <c r="N1508" i="7"/>
  <c r="L1508" i="7"/>
  <c r="M1507" i="7"/>
  <c r="H1508" i="7"/>
  <c r="I1507" i="7"/>
  <c r="V1508" i="7"/>
  <c r="W1507" i="7"/>
  <c r="T1508" i="7"/>
  <c r="U1507" i="7"/>
  <c r="D1508" i="7"/>
  <c r="E1507" i="7"/>
  <c r="R1509" i="7" l="1"/>
  <c r="S1508" i="7"/>
  <c r="F1509" i="7"/>
  <c r="G1508" i="7"/>
  <c r="C1508" i="7"/>
  <c r="B1509" i="7"/>
  <c r="L1509" i="7"/>
  <c r="M1508" i="7"/>
  <c r="P1509" i="7"/>
  <c r="Q1508" i="7"/>
  <c r="J1509" i="7"/>
  <c r="K1508" i="7"/>
  <c r="N1509" i="7"/>
  <c r="O1508" i="7"/>
  <c r="E1508" i="7"/>
  <c r="D1509" i="7"/>
  <c r="U1508" i="7"/>
  <c r="T1509" i="7"/>
  <c r="V1509" i="7"/>
  <c r="W1508" i="7"/>
  <c r="I1508" i="7"/>
  <c r="H1509" i="7"/>
  <c r="X1509" i="7"/>
  <c r="Y1508" i="7"/>
  <c r="J1510" i="7" l="1"/>
  <c r="K1509" i="7"/>
  <c r="Y1509" i="7"/>
  <c r="X1510" i="7"/>
  <c r="H1510" i="7"/>
  <c r="I1509" i="7"/>
  <c r="P1510" i="7"/>
  <c r="Q1509" i="7"/>
  <c r="V1510" i="7"/>
  <c r="W1509" i="7"/>
  <c r="M1509" i="7"/>
  <c r="L1510" i="7"/>
  <c r="T1510" i="7"/>
  <c r="U1509" i="7"/>
  <c r="B1510" i="7"/>
  <c r="C1509" i="7"/>
  <c r="D1510" i="7"/>
  <c r="E1509" i="7"/>
  <c r="F1510" i="7"/>
  <c r="G1509" i="7"/>
  <c r="O1509" i="7"/>
  <c r="N1510" i="7"/>
  <c r="R1510" i="7"/>
  <c r="S1509" i="7"/>
  <c r="M1510" i="7" l="1"/>
  <c r="L1511" i="7"/>
  <c r="N1511" i="7"/>
  <c r="O1510" i="7"/>
  <c r="R1511" i="7"/>
  <c r="S1510" i="7"/>
  <c r="V1511" i="7"/>
  <c r="W1510" i="7"/>
  <c r="G1510" i="7"/>
  <c r="F1511" i="7"/>
  <c r="Q1510" i="7"/>
  <c r="P1511" i="7"/>
  <c r="D1511" i="7"/>
  <c r="E1510" i="7"/>
  <c r="H1511" i="7"/>
  <c r="I1510" i="7"/>
  <c r="Y1510" i="7"/>
  <c r="X1511" i="7"/>
  <c r="B1511" i="7"/>
  <c r="C1510" i="7"/>
  <c r="T1511" i="7"/>
  <c r="U1510" i="7"/>
  <c r="J1511" i="7"/>
  <c r="K1510" i="7"/>
  <c r="K1511" i="7" l="1"/>
  <c r="J1512" i="7"/>
  <c r="T1512" i="7"/>
  <c r="U1511" i="7"/>
  <c r="B1512" i="7"/>
  <c r="C1511" i="7"/>
  <c r="Q1511" i="7"/>
  <c r="P1512" i="7"/>
  <c r="F1512" i="7"/>
  <c r="G1511" i="7"/>
  <c r="V1512" i="7"/>
  <c r="W1511" i="7"/>
  <c r="Y1511" i="7"/>
  <c r="X1512" i="7"/>
  <c r="S1511" i="7"/>
  <c r="R1512" i="7"/>
  <c r="H1512" i="7"/>
  <c r="I1511" i="7"/>
  <c r="N1512" i="7"/>
  <c r="O1511" i="7"/>
  <c r="L1512" i="7"/>
  <c r="M1511" i="7"/>
  <c r="E1511" i="7"/>
  <c r="D1512" i="7"/>
  <c r="P1513" i="7" l="1"/>
  <c r="Q1512" i="7"/>
  <c r="V1513" i="7"/>
  <c r="W1512" i="7"/>
  <c r="F1513" i="7"/>
  <c r="G1512" i="7"/>
  <c r="N1513" i="7"/>
  <c r="O1512" i="7"/>
  <c r="B1513" i="7"/>
  <c r="C1512" i="7"/>
  <c r="D1513" i="7"/>
  <c r="E1512" i="7"/>
  <c r="M1512" i="7"/>
  <c r="L1513" i="7"/>
  <c r="H1513" i="7"/>
  <c r="I1512" i="7"/>
  <c r="R1513" i="7"/>
  <c r="S1512" i="7"/>
  <c r="T1513" i="7"/>
  <c r="U1512" i="7"/>
  <c r="Y1512" i="7"/>
  <c r="X1513" i="7"/>
  <c r="K1512" i="7"/>
  <c r="J1513" i="7"/>
  <c r="X1514" i="7" l="1"/>
  <c r="Y1513" i="7"/>
  <c r="C1513" i="7"/>
  <c r="B1514" i="7"/>
  <c r="F1514" i="7"/>
  <c r="G1513" i="7"/>
  <c r="W1513" i="7"/>
  <c r="V1514" i="7"/>
  <c r="K1513" i="7"/>
  <c r="J1514" i="7"/>
  <c r="N1514" i="7"/>
  <c r="O1513" i="7"/>
  <c r="L1514" i="7"/>
  <c r="M1513" i="7"/>
  <c r="D1514" i="7"/>
  <c r="E1513" i="7"/>
  <c r="U1513" i="7"/>
  <c r="T1514" i="7"/>
  <c r="R1514" i="7"/>
  <c r="S1513" i="7"/>
  <c r="I1513" i="7"/>
  <c r="H1514" i="7"/>
  <c r="Q1513" i="7"/>
  <c r="P1514" i="7"/>
  <c r="W1514" i="7" l="1"/>
  <c r="V1515" i="7"/>
  <c r="P1515" i="7"/>
  <c r="Q1514" i="7"/>
  <c r="O1514" i="7"/>
  <c r="N1515" i="7"/>
  <c r="K1514" i="7"/>
  <c r="J1515" i="7"/>
  <c r="R1515" i="7"/>
  <c r="S1514" i="7"/>
  <c r="F1515" i="7"/>
  <c r="G1514" i="7"/>
  <c r="D1515" i="7"/>
  <c r="E1514" i="7"/>
  <c r="H1515" i="7"/>
  <c r="I1514" i="7"/>
  <c r="T1515" i="7"/>
  <c r="U1514" i="7"/>
  <c r="C1514" i="7"/>
  <c r="B1515" i="7"/>
  <c r="M1514" i="7"/>
  <c r="L1515" i="7"/>
  <c r="X1515" i="7"/>
  <c r="Y1514" i="7"/>
  <c r="Y1515" i="7" l="1"/>
  <c r="X1516" i="7"/>
  <c r="C1515" i="7"/>
  <c r="B1516" i="7"/>
  <c r="P1516" i="7"/>
  <c r="Q1515" i="7"/>
  <c r="M1515" i="7"/>
  <c r="L1516" i="7"/>
  <c r="R1516" i="7"/>
  <c r="S1515" i="7"/>
  <c r="O1515" i="7"/>
  <c r="N1516" i="7"/>
  <c r="V1516" i="7"/>
  <c r="W1515" i="7"/>
  <c r="G1515" i="7"/>
  <c r="F1516" i="7"/>
  <c r="J1516" i="7"/>
  <c r="K1515" i="7"/>
  <c r="T1516" i="7"/>
  <c r="U1515" i="7"/>
  <c r="I1515" i="7"/>
  <c r="H1516" i="7"/>
  <c r="D1516" i="7"/>
  <c r="E1515" i="7"/>
  <c r="L1517" i="7" l="1"/>
  <c r="M1516" i="7"/>
  <c r="F1517" i="7"/>
  <c r="G1516" i="7"/>
  <c r="D1517" i="7"/>
  <c r="E1516" i="7"/>
  <c r="I1516" i="7"/>
  <c r="H1517" i="7"/>
  <c r="S1516" i="7"/>
  <c r="R1517" i="7"/>
  <c r="T1517" i="7"/>
  <c r="U1516" i="7"/>
  <c r="Y1516" i="7"/>
  <c r="X1517" i="7"/>
  <c r="N1517" i="7"/>
  <c r="O1516" i="7"/>
  <c r="J1517" i="7"/>
  <c r="K1516" i="7"/>
  <c r="P1517" i="7"/>
  <c r="Q1516" i="7"/>
  <c r="B1517" i="7"/>
  <c r="C1516" i="7"/>
  <c r="W1516" i="7"/>
  <c r="V1517" i="7"/>
  <c r="V1518" i="7" l="1"/>
  <c r="W1517" i="7"/>
  <c r="T1518" i="7"/>
  <c r="U1517" i="7"/>
  <c r="B1518" i="7"/>
  <c r="C1517" i="7"/>
  <c r="P1518" i="7"/>
  <c r="Q1517" i="7"/>
  <c r="F1518" i="7"/>
  <c r="G1517" i="7"/>
  <c r="D1518" i="7"/>
  <c r="E1517" i="7"/>
  <c r="Y1517" i="7"/>
  <c r="X1518" i="7"/>
  <c r="S1517" i="7"/>
  <c r="R1518" i="7"/>
  <c r="H1518" i="7"/>
  <c r="I1517" i="7"/>
  <c r="K1517" i="7"/>
  <c r="J1518" i="7"/>
  <c r="N1518" i="7"/>
  <c r="O1517" i="7"/>
  <c r="L1518" i="7"/>
  <c r="M1517" i="7"/>
  <c r="L1519" i="7" l="1"/>
  <c r="M1518" i="7"/>
  <c r="E1518" i="7"/>
  <c r="D1519" i="7"/>
  <c r="N1519" i="7"/>
  <c r="O1518" i="7"/>
  <c r="G1518" i="7"/>
  <c r="F1519" i="7"/>
  <c r="J1519" i="7"/>
  <c r="K1518" i="7"/>
  <c r="Q1518" i="7"/>
  <c r="P1519" i="7"/>
  <c r="I1518" i="7"/>
  <c r="H1519" i="7"/>
  <c r="B1519" i="7"/>
  <c r="C1518" i="7"/>
  <c r="S1518" i="7"/>
  <c r="R1519" i="7"/>
  <c r="U1518" i="7"/>
  <c r="T1519" i="7"/>
  <c r="X1519" i="7"/>
  <c r="Y1518" i="7"/>
  <c r="V1519" i="7"/>
  <c r="W1518" i="7"/>
  <c r="Q1519" i="7" l="1"/>
  <c r="P1520" i="7"/>
  <c r="K1519" i="7"/>
  <c r="J1520" i="7"/>
  <c r="V1520" i="7"/>
  <c r="W1519" i="7"/>
  <c r="X1520" i="7"/>
  <c r="Y1519" i="7"/>
  <c r="T1520" i="7"/>
  <c r="U1519" i="7"/>
  <c r="F1520" i="7"/>
  <c r="G1519" i="7"/>
  <c r="R1520" i="7"/>
  <c r="S1519" i="7"/>
  <c r="O1519" i="7"/>
  <c r="N1520" i="7"/>
  <c r="D1520" i="7"/>
  <c r="E1519" i="7"/>
  <c r="C1519" i="7"/>
  <c r="B1520" i="7"/>
  <c r="H1520" i="7"/>
  <c r="I1519" i="7"/>
  <c r="L1520" i="7"/>
  <c r="M1519" i="7"/>
  <c r="I1520" i="7" l="1"/>
  <c r="H1521" i="7"/>
  <c r="L1521" i="7"/>
  <c r="M1520" i="7"/>
  <c r="F1521" i="7"/>
  <c r="G1520" i="7"/>
  <c r="U1520" i="7"/>
  <c r="T1521" i="7"/>
  <c r="C1520" i="7"/>
  <c r="B1521" i="7"/>
  <c r="X1521" i="7"/>
  <c r="Y1520" i="7"/>
  <c r="E1520" i="7"/>
  <c r="D1521" i="7"/>
  <c r="V1521" i="7"/>
  <c r="W1520" i="7"/>
  <c r="N1521" i="7"/>
  <c r="O1520" i="7"/>
  <c r="J1521" i="7"/>
  <c r="K1520" i="7"/>
  <c r="P1521" i="7"/>
  <c r="Q1520" i="7"/>
  <c r="R1521" i="7"/>
  <c r="S1520" i="7"/>
  <c r="S1521" i="7" l="1"/>
  <c r="R1522" i="7"/>
  <c r="P1522" i="7"/>
  <c r="Q1521" i="7"/>
  <c r="Y1521" i="7"/>
  <c r="X1522" i="7"/>
  <c r="C1521" i="7"/>
  <c r="B1522" i="7"/>
  <c r="T1522" i="7"/>
  <c r="U1521" i="7"/>
  <c r="J1522" i="7"/>
  <c r="K1521" i="7"/>
  <c r="O1521" i="7"/>
  <c r="N1522" i="7"/>
  <c r="F1522" i="7"/>
  <c r="G1521" i="7"/>
  <c r="V1522" i="7"/>
  <c r="W1521" i="7"/>
  <c r="L1522" i="7"/>
  <c r="M1521" i="7"/>
  <c r="D1522" i="7"/>
  <c r="E1521" i="7"/>
  <c r="H1522" i="7"/>
  <c r="I1521" i="7"/>
  <c r="T1523" i="7" l="1"/>
  <c r="U1522" i="7"/>
  <c r="B1523" i="7"/>
  <c r="C1522" i="7"/>
  <c r="Y1522" i="7"/>
  <c r="X1523" i="7"/>
  <c r="Q1522" i="7"/>
  <c r="P1523" i="7"/>
  <c r="H1523" i="7"/>
  <c r="I1522" i="7"/>
  <c r="E1522" i="7"/>
  <c r="D1523" i="7"/>
  <c r="V1523" i="7"/>
  <c r="W1522" i="7"/>
  <c r="R1523" i="7"/>
  <c r="S1522" i="7"/>
  <c r="J1523" i="7"/>
  <c r="K1522" i="7"/>
  <c r="L1523" i="7"/>
  <c r="M1522" i="7"/>
  <c r="G1522" i="7"/>
  <c r="F1523" i="7"/>
  <c r="O1522" i="7"/>
  <c r="N1523" i="7"/>
  <c r="N1524" i="7" l="1"/>
  <c r="O1523" i="7"/>
  <c r="E1523" i="7"/>
  <c r="D1524" i="7"/>
  <c r="L1524" i="7"/>
  <c r="M1523" i="7"/>
  <c r="K1523" i="7"/>
  <c r="J1524" i="7"/>
  <c r="G1523" i="7"/>
  <c r="F1524" i="7"/>
  <c r="H1524" i="7"/>
  <c r="I1523" i="7"/>
  <c r="Q1523" i="7"/>
  <c r="P1524" i="7"/>
  <c r="X1524" i="7"/>
  <c r="Y1523" i="7"/>
  <c r="S1523" i="7"/>
  <c r="R1524" i="7"/>
  <c r="B1524" i="7"/>
  <c r="C1523" i="7"/>
  <c r="V1524" i="7"/>
  <c r="W1523" i="7"/>
  <c r="T1524" i="7"/>
  <c r="U1523" i="7"/>
  <c r="K1524" i="7" l="1"/>
  <c r="J1525" i="7"/>
  <c r="T1525" i="7"/>
  <c r="U1524" i="7"/>
  <c r="V1525" i="7"/>
  <c r="W1524" i="7"/>
  <c r="M1524" i="7"/>
  <c r="L1525" i="7"/>
  <c r="D1525" i="7"/>
  <c r="E1524" i="7"/>
  <c r="Q1524" i="7"/>
  <c r="P1525" i="7"/>
  <c r="H1525" i="7"/>
  <c r="I1524" i="7"/>
  <c r="F1525" i="7"/>
  <c r="G1524" i="7"/>
  <c r="B1525" i="7"/>
  <c r="C1524" i="7"/>
  <c r="R1525" i="7"/>
  <c r="S1524" i="7"/>
  <c r="X1525" i="7"/>
  <c r="Y1524" i="7"/>
  <c r="N1525" i="7"/>
  <c r="O1524" i="7"/>
  <c r="R1526" i="7" l="1"/>
  <c r="S1525" i="7"/>
  <c r="L1526" i="7"/>
  <c r="M1525" i="7"/>
  <c r="N1526" i="7"/>
  <c r="O1525" i="7"/>
  <c r="C1525" i="7"/>
  <c r="B1526" i="7"/>
  <c r="U1525" i="7"/>
  <c r="T1526" i="7"/>
  <c r="X1526" i="7"/>
  <c r="Y1525" i="7"/>
  <c r="W1525" i="7"/>
  <c r="V1526" i="7"/>
  <c r="F1526" i="7"/>
  <c r="G1525" i="7"/>
  <c r="K1525" i="7"/>
  <c r="J1526" i="7"/>
  <c r="P1526" i="7"/>
  <c r="Q1525" i="7"/>
  <c r="D1526" i="7"/>
  <c r="E1525" i="7"/>
  <c r="I1525" i="7"/>
  <c r="H1526" i="7"/>
  <c r="X1527" i="7" l="1"/>
  <c r="Y1526" i="7"/>
  <c r="D1527" i="7"/>
  <c r="E1526" i="7"/>
  <c r="C1526" i="7"/>
  <c r="B1527" i="7"/>
  <c r="M1526" i="7"/>
  <c r="L1527" i="7"/>
  <c r="T1527" i="7"/>
  <c r="U1526" i="7"/>
  <c r="O1526" i="7"/>
  <c r="N1527" i="7"/>
  <c r="W1526" i="7"/>
  <c r="V1527" i="7"/>
  <c r="H1527" i="7"/>
  <c r="I1526" i="7"/>
  <c r="P1527" i="7"/>
  <c r="Q1526" i="7"/>
  <c r="K1526" i="7"/>
  <c r="J1527" i="7"/>
  <c r="F1527" i="7"/>
  <c r="G1526" i="7"/>
  <c r="R1527" i="7"/>
  <c r="S1526" i="7"/>
  <c r="G1527" i="7" l="1"/>
  <c r="F1528" i="7"/>
  <c r="O1527" i="7"/>
  <c r="N1528" i="7"/>
  <c r="T1528" i="7"/>
  <c r="U1527" i="7"/>
  <c r="J1528" i="7"/>
  <c r="K1527" i="7"/>
  <c r="R1528" i="7"/>
  <c r="S1527" i="7"/>
  <c r="L1528" i="7"/>
  <c r="M1527" i="7"/>
  <c r="C1527" i="7"/>
  <c r="B1528" i="7"/>
  <c r="P1528" i="7"/>
  <c r="Q1527" i="7"/>
  <c r="I1527" i="7"/>
  <c r="H1528" i="7"/>
  <c r="D1528" i="7"/>
  <c r="E1527" i="7"/>
  <c r="V1528" i="7"/>
  <c r="W1527" i="7"/>
  <c r="Y1527" i="7"/>
  <c r="X1528" i="7"/>
  <c r="L1529" i="7" l="1"/>
  <c r="M1528" i="7"/>
  <c r="J1529" i="7"/>
  <c r="K1528" i="7"/>
  <c r="Y1528" i="7"/>
  <c r="X1529" i="7"/>
  <c r="W1528" i="7"/>
  <c r="V1529" i="7"/>
  <c r="D1529" i="7"/>
  <c r="E1528" i="7"/>
  <c r="N1529" i="7"/>
  <c r="O1528" i="7"/>
  <c r="F1529" i="7"/>
  <c r="G1528" i="7"/>
  <c r="S1528" i="7"/>
  <c r="R1529" i="7"/>
  <c r="I1528" i="7"/>
  <c r="H1529" i="7"/>
  <c r="T1529" i="7"/>
  <c r="U1528" i="7"/>
  <c r="P1529" i="7"/>
  <c r="Q1528" i="7"/>
  <c r="B1529" i="7"/>
  <c r="C1528" i="7"/>
  <c r="N1530" i="7" l="1"/>
  <c r="O1529" i="7"/>
  <c r="B1530" i="7"/>
  <c r="C1529" i="7"/>
  <c r="D1530" i="7"/>
  <c r="E1529" i="7"/>
  <c r="H1530" i="7"/>
  <c r="I1529" i="7"/>
  <c r="R1530" i="7"/>
  <c r="S1529" i="7"/>
  <c r="Q1529" i="7"/>
  <c r="P1530" i="7"/>
  <c r="V1530" i="7"/>
  <c r="W1529" i="7"/>
  <c r="T1530" i="7"/>
  <c r="U1529" i="7"/>
  <c r="X1530" i="7"/>
  <c r="Y1529" i="7"/>
  <c r="K1529" i="7"/>
  <c r="J1530" i="7"/>
  <c r="F1530" i="7"/>
  <c r="G1529" i="7"/>
  <c r="M1529" i="7"/>
  <c r="L1530" i="7"/>
  <c r="P1531" i="7" l="1"/>
  <c r="Q1530" i="7"/>
  <c r="S1530" i="7"/>
  <c r="R1531" i="7"/>
  <c r="B1531" i="7"/>
  <c r="C1530" i="7"/>
  <c r="J1531" i="7"/>
  <c r="K1530" i="7"/>
  <c r="H1531" i="7"/>
  <c r="I1530" i="7"/>
  <c r="X1531" i="7"/>
  <c r="Y1530" i="7"/>
  <c r="U1530" i="7"/>
  <c r="T1531" i="7"/>
  <c r="L1531" i="7"/>
  <c r="M1530" i="7"/>
  <c r="F1531" i="7"/>
  <c r="G1530" i="7"/>
  <c r="E1530" i="7"/>
  <c r="D1531" i="7"/>
  <c r="W1530" i="7"/>
  <c r="V1531" i="7"/>
  <c r="N1531" i="7"/>
  <c r="O1530" i="7"/>
  <c r="X1532" i="7" l="1"/>
  <c r="Y1531" i="7"/>
  <c r="O1531" i="7"/>
  <c r="N1532" i="7"/>
  <c r="I1531" i="7"/>
  <c r="H1532" i="7"/>
  <c r="V1532" i="7"/>
  <c r="W1531" i="7"/>
  <c r="D1532" i="7"/>
  <c r="E1531" i="7"/>
  <c r="L1532" i="7"/>
  <c r="M1531" i="7"/>
  <c r="K1531" i="7"/>
  <c r="J1532" i="7"/>
  <c r="F1532" i="7"/>
  <c r="G1531" i="7"/>
  <c r="T1532" i="7"/>
  <c r="U1531" i="7"/>
  <c r="C1531" i="7"/>
  <c r="B1532" i="7"/>
  <c r="R1532" i="7"/>
  <c r="S1531" i="7"/>
  <c r="P1532" i="7"/>
  <c r="Q1531" i="7"/>
  <c r="P1533" i="7" l="1"/>
  <c r="Q1532" i="7"/>
  <c r="S1532" i="7"/>
  <c r="R1533" i="7"/>
  <c r="C1532" i="7"/>
  <c r="B1533" i="7"/>
  <c r="U1532" i="7"/>
  <c r="T1533" i="7"/>
  <c r="N1533" i="7"/>
  <c r="O1532" i="7"/>
  <c r="F1533" i="7"/>
  <c r="G1532" i="7"/>
  <c r="L1533" i="7"/>
  <c r="M1532" i="7"/>
  <c r="E1532" i="7"/>
  <c r="D1533" i="7"/>
  <c r="V1533" i="7"/>
  <c r="W1532" i="7"/>
  <c r="H1533" i="7"/>
  <c r="I1532" i="7"/>
  <c r="J1533" i="7"/>
  <c r="K1532" i="7"/>
  <c r="X1533" i="7"/>
  <c r="Y1532" i="7"/>
  <c r="F1534" i="7" l="1"/>
  <c r="G1533" i="7"/>
  <c r="J1534" i="7"/>
  <c r="K1533" i="7"/>
  <c r="T1534" i="7"/>
  <c r="U1533" i="7"/>
  <c r="C1533" i="7"/>
  <c r="B1534" i="7"/>
  <c r="Y1533" i="7"/>
  <c r="X1534" i="7"/>
  <c r="O1533" i="7"/>
  <c r="N1534" i="7"/>
  <c r="H1534" i="7"/>
  <c r="I1533" i="7"/>
  <c r="V1534" i="7"/>
  <c r="W1533" i="7"/>
  <c r="D1534" i="7"/>
  <c r="E1533" i="7"/>
  <c r="R1534" i="7"/>
  <c r="S1533" i="7"/>
  <c r="L1534" i="7"/>
  <c r="M1533" i="7"/>
  <c r="P1534" i="7"/>
  <c r="Q1533" i="7"/>
  <c r="Y1534" i="7" l="1"/>
  <c r="X1535" i="7"/>
  <c r="Q1534" i="7"/>
  <c r="P1535" i="7"/>
  <c r="O1534" i="7"/>
  <c r="N1535" i="7"/>
  <c r="M1534" i="7"/>
  <c r="L1535" i="7"/>
  <c r="R1535" i="7"/>
  <c r="S1534" i="7"/>
  <c r="E1534" i="7"/>
  <c r="D1535" i="7"/>
  <c r="J1535" i="7"/>
  <c r="K1534" i="7"/>
  <c r="B1535" i="7"/>
  <c r="C1534" i="7"/>
  <c r="V1535" i="7"/>
  <c r="W1534" i="7"/>
  <c r="T1535" i="7"/>
  <c r="U1534" i="7"/>
  <c r="H1535" i="7"/>
  <c r="I1534" i="7"/>
  <c r="G1534" i="7"/>
  <c r="F1535" i="7"/>
  <c r="G1535" i="7" l="1"/>
  <c r="F1536" i="7"/>
  <c r="H1536" i="7"/>
  <c r="I1535" i="7"/>
  <c r="Q1535" i="7"/>
  <c r="P1536" i="7"/>
  <c r="L1536" i="7"/>
  <c r="M1535" i="7"/>
  <c r="V1536" i="7"/>
  <c r="W1535" i="7"/>
  <c r="Y1535" i="7"/>
  <c r="X1536" i="7"/>
  <c r="D1536" i="7"/>
  <c r="E1535" i="7"/>
  <c r="S1535" i="7"/>
  <c r="R1536" i="7"/>
  <c r="T1536" i="7"/>
  <c r="U1535" i="7"/>
  <c r="N1536" i="7"/>
  <c r="O1535" i="7"/>
  <c r="B1536" i="7"/>
  <c r="C1535" i="7"/>
  <c r="K1535" i="7"/>
  <c r="J1536" i="7"/>
  <c r="K1536" i="7" l="1"/>
  <c r="J1537" i="7"/>
  <c r="X1537" i="7"/>
  <c r="Y1536" i="7"/>
  <c r="B1537" i="7"/>
  <c r="C1536" i="7"/>
  <c r="V1537" i="7"/>
  <c r="W1536" i="7"/>
  <c r="O1536" i="7"/>
  <c r="N1537" i="7"/>
  <c r="M1536" i="7"/>
  <c r="L1537" i="7"/>
  <c r="Q1536" i="7"/>
  <c r="P1537" i="7"/>
  <c r="T1537" i="7"/>
  <c r="U1536" i="7"/>
  <c r="R1537" i="7"/>
  <c r="S1536" i="7"/>
  <c r="H1537" i="7"/>
  <c r="I1536" i="7"/>
  <c r="F1537" i="7"/>
  <c r="G1536" i="7"/>
  <c r="D1537" i="7"/>
  <c r="E1536" i="7"/>
  <c r="D1538" i="7" l="1"/>
  <c r="E1537" i="7"/>
  <c r="N1538" i="7"/>
  <c r="O1537" i="7"/>
  <c r="H1538" i="7"/>
  <c r="I1537" i="7"/>
  <c r="C1537" i="7"/>
  <c r="B1538" i="7"/>
  <c r="X1538" i="7"/>
  <c r="Y1537" i="7"/>
  <c r="L1538" i="7"/>
  <c r="M1537" i="7"/>
  <c r="Q1537" i="7"/>
  <c r="P1538" i="7"/>
  <c r="K1537" i="7"/>
  <c r="J1538" i="7"/>
  <c r="F1538" i="7"/>
  <c r="G1537" i="7"/>
  <c r="W1537" i="7"/>
  <c r="V1538" i="7"/>
  <c r="R1538" i="7"/>
  <c r="S1537" i="7"/>
  <c r="U1537" i="7"/>
  <c r="T1538" i="7"/>
  <c r="U1538" i="7" l="1"/>
  <c r="T1539" i="7"/>
  <c r="M1538" i="7"/>
  <c r="L1539" i="7"/>
  <c r="R1539" i="7"/>
  <c r="S1538" i="7"/>
  <c r="X1539" i="7"/>
  <c r="Y1538" i="7"/>
  <c r="W1538" i="7"/>
  <c r="V1539" i="7"/>
  <c r="C1538" i="7"/>
  <c r="B1539" i="7"/>
  <c r="F1539" i="7"/>
  <c r="G1538" i="7"/>
  <c r="H1539" i="7"/>
  <c r="I1538" i="7"/>
  <c r="K1538" i="7"/>
  <c r="J1539" i="7"/>
  <c r="O1538" i="7"/>
  <c r="N1539" i="7"/>
  <c r="P1539" i="7"/>
  <c r="Q1538" i="7"/>
  <c r="D1539" i="7"/>
  <c r="E1538" i="7"/>
  <c r="B1540" i="7" l="1"/>
  <c r="C1539" i="7"/>
  <c r="D1540" i="7"/>
  <c r="E1539" i="7"/>
  <c r="V1540" i="7"/>
  <c r="W1539" i="7"/>
  <c r="P1540" i="7"/>
  <c r="Q1539" i="7"/>
  <c r="O1539" i="7"/>
  <c r="N1540" i="7"/>
  <c r="Y1539" i="7"/>
  <c r="X1540" i="7"/>
  <c r="J1540" i="7"/>
  <c r="K1539" i="7"/>
  <c r="R1540" i="7"/>
  <c r="S1539" i="7"/>
  <c r="M1539" i="7"/>
  <c r="L1540" i="7"/>
  <c r="I1539" i="7"/>
  <c r="H1540" i="7"/>
  <c r="T1540" i="7"/>
  <c r="U1539" i="7"/>
  <c r="G1539" i="7"/>
  <c r="F1540" i="7"/>
  <c r="Y1540" i="7" l="1"/>
  <c r="X1541" i="7"/>
  <c r="F1541" i="7"/>
  <c r="G1540" i="7"/>
  <c r="N1541" i="7"/>
  <c r="O1540" i="7"/>
  <c r="T1541" i="7"/>
  <c r="U1540" i="7"/>
  <c r="I1540" i="7"/>
  <c r="H1541" i="7"/>
  <c r="P1541" i="7"/>
  <c r="Q1540" i="7"/>
  <c r="L1541" i="7"/>
  <c r="M1540" i="7"/>
  <c r="V1541" i="7"/>
  <c r="W1540" i="7"/>
  <c r="S1540" i="7"/>
  <c r="R1541" i="7"/>
  <c r="D1541" i="7"/>
  <c r="E1540" i="7"/>
  <c r="J1541" i="7"/>
  <c r="K1540" i="7"/>
  <c r="B1541" i="7"/>
  <c r="C1540" i="7"/>
  <c r="Q1541" i="7" l="1"/>
  <c r="P1542" i="7"/>
  <c r="T1542" i="7"/>
  <c r="U1541" i="7"/>
  <c r="N1542" i="7"/>
  <c r="O1541" i="7"/>
  <c r="F1542" i="7"/>
  <c r="G1541" i="7"/>
  <c r="K1541" i="7"/>
  <c r="J1542" i="7"/>
  <c r="R1542" i="7"/>
  <c r="S1541" i="7"/>
  <c r="X1542" i="7"/>
  <c r="Y1541" i="7"/>
  <c r="B1542" i="7"/>
  <c r="C1541" i="7"/>
  <c r="H1542" i="7"/>
  <c r="I1541" i="7"/>
  <c r="D1542" i="7"/>
  <c r="E1541" i="7"/>
  <c r="V1542" i="7"/>
  <c r="W1541" i="7"/>
  <c r="L1542" i="7"/>
  <c r="M1541" i="7"/>
  <c r="W1542" i="7" l="1"/>
  <c r="V1543" i="7"/>
  <c r="L1543" i="7"/>
  <c r="M1542" i="7"/>
  <c r="J1543" i="7"/>
  <c r="K1542" i="7"/>
  <c r="S1542" i="7"/>
  <c r="R1543" i="7"/>
  <c r="E1542" i="7"/>
  <c r="D1543" i="7"/>
  <c r="G1542" i="7"/>
  <c r="F1543" i="7"/>
  <c r="I1542" i="7"/>
  <c r="H1543" i="7"/>
  <c r="N1543" i="7"/>
  <c r="O1542" i="7"/>
  <c r="B1543" i="7"/>
  <c r="C1542" i="7"/>
  <c r="U1542" i="7"/>
  <c r="T1543" i="7"/>
  <c r="P1543" i="7"/>
  <c r="Q1542" i="7"/>
  <c r="X1543" i="7"/>
  <c r="Y1542" i="7"/>
  <c r="X1544" i="7" l="1"/>
  <c r="Y1543" i="7"/>
  <c r="L1544" i="7"/>
  <c r="M1543" i="7"/>
  <c r="D1544" i="7"/>
  <c r="E1543" i="7"/>
  <c r="T1544" i="7"/>
  <c r="U1543" i="7"/>
  <c r="B1544" i="7"/>
  <c r="C1543" i="7"/>
  <c r="V1544" i="7"/>
  <c r="W1543" i="7"/>
  <c r="F1544" i="7"/>
  <c r="G1543" i="7"/>
  <c r="Q1543" i="7"/>
  <c r="P1544" i="7"/>
  <c r="R1544" i="7"/>
  <c r="S1543" i="7"/>
  <c r="K1543" i="7"/>
  <c r="J1544" i="7"/>
  <c r="O1543" i="7"/>
  <c r="N1544" i="7"/>
  <c r="I1543" i="7"/>
  <c r="H1544" i="7"/>
  <c r="V1545" i="7" l="1"/>
  <c r="W1544" i="7"/>
  <c r="I1544" i="7"/>
  <c r="H1545" i="7"/>
  <c r="N1545" i="7"/>
  <c r="O1544" i="7"/>
  <c r="C1544" i="7"/>
  <c r="B1545" i="7"/>
  <c r="J1545" i="7"/>
  <c r="K1544" i="7"/>
  <c r="U1544" i="7"/>
  <c r="T1545" i="7"/>
  <c r="R1545" i="7"/>
  <c r="S1544" i="7"/>
  <c r="E1544" i="7"/>
  <c r="D1545" i="7"/>
  <c r="P1545" i="7"/>
  <c r="Q1544" i="7"/>
  <c r="L1545" i="7"/>
  <c r="M1544" i="7"/>
  <c r="F1545" i="7"/>
  <c r="G1544" i="7"/>
  <c r="X1545" i="7"/>
  <c r="Y1544" i="7"/>
  <c r="Y1545" i="7" l="1"/>
  <c r="X1546" i="7"/>
  <c r="F1546" i="7"/>
  <c r="G1545" i="7"/>
  <c r="L1546" i="7"/>
  <c r="M1545" i="7"/>
  <c r="O1545" i="7"/>
  <c r="N1546" i="7"/>
  <c r="J1546" i="7"/>
  <c r="K1545" i="7"/>
  <c r="P1546" i="7"/>
  <c r="Q1545" i="7"/>
  <c r="B1546" i="7"/>
  <c r="C1545" i="7"/>
  <c r="H1546" i="7"/>
  <c r="I1545" i="7"/>
  <c r="U1545" i="7"/>
  <c r="T1546" i="7"/>
  <c r="D1546" i="7"/>
  <c r="E1545" i="7"/>
  <c r="R1546" i="7"/>
  <c r="S1545" i="7"/>
  <c r="V1546" i="7"/>
  <c r="W1545" i="7"/>
  <c r="J1547" i="7" l="1"/>
  <c r="K1546" i="7"/>
  <c r="Q1546" i="7"/>
  <c r="P1547" i="7"/>
  <c r="V1547" i="7"/>
  <c r="W1546" i="7"/>
  <c r="R1547" i="7"/>
  <c r="S1546" i="7"/>
  <c r="D1547" i="7"/>
  <c r="E1546" i="7"/>
  <c r="L1547" i="7"/>
  <c r="M1546" i="7"/>
  <c r="O1546" i="7"/>
  <c r="N1547" i="7"/>
  <c r="T1547" i="7"/>
  <c r="U1546" i="7"/>
  <c r="H1547" i="7"/>
  <c r="I1546" i="7"/>
  <c r="G1546" i="7"/>
  <c r="F1547" i="7"/>
  <c r="Y1546" i="7"/>
  <c r="X1547" i="7"/>
  <c r="B1547" i="7"/>
  <c r="C1546" i="7"/>
  <c r="Y1547" i="7" l="1"/>
  <c r="X1548" i="7"/>
  <c r="T1548" i="7"/>
  <c r="U1547" i="7"/>
  <c r="B1548" i="7"/>
  <c r="C1547" i="7"/>
  <c r="G1547" i="7"/>
  <c r="F1548" i="7"/>
  <c r="S1547" i="7"/>
  <c r="R1548" i="7"/>
  <c r="H1548" i="7"/>
  <c r="I1547" i="7"/>
  <c r="Q1547" i="7"/>
  <c r="P1548" i="7"/>
  <c r="L1548" i="7"/>
  <c r="M1547" i="7"/>
  <c r="E1547" i="7"/>
  <c r="D1548" i="7"/>
  <c r="V1548" i="7"/>
  <c r="W1547" i="7"/>
  <c r="N1548" i="7"/>
  <c r="O1547" i="7"/>
  <c r="K1547" i="7"/>
  <c r="J1548" i="7"/>
  <c r="H1549" i="7" l="1"/>
  <c r="I1548" i="7"/>
  <c r="K1548" i="7"/>
  <c r="J1549" i="7"/>
  <c r="R1549" i="7"/>
  <c r="S1548" i="7"/>
  <c r="O1548" i="7"/>
  <c r="N1549" i="7"/>
  <c r="F1549" i="7"/>
  <c r="G1548" i="7"/>
  <c r="V1549" i="7"/>
  <c r="W1548" i="7"/>
  <c r="D1549" i="7"/>
  <c r="E1548" i="7"/>
  <c r="B1549" i="7"/>
  <c r="C1548" i="7"/>
  <c r="M1548" i="7"/>
  <c r="L1549" i="7"/>
  <c r="T1549" i="7"/>
  <c r="U1548" i="7"/>
  <c r="P1549" i="7"/>
  <c r="Q1548" i="7"/>
  <c r="X1549" i="7"/>
  <c r="Y1548" i="7"/>
  <c r="W1549" i="7" l="1"/>
  <c r="V1550" i="7"/>
  <c r="Q1549" i="7"/>
  <c r="P1550" i="7"/>
  <c r="L1550" i="7"/>
  <c r="M1549" i="7"/>
  <c r="F1550" i="7"/>
  <c r="G1549" i="7"/>
  <c r="N1550" i="7"/>
  <c r="O1549" i="7"/>
  <c r="U1549" i="7"/>
  <c r="T1550" i="7"/>
  <c r="C1549" i="7"/>
  <c r="B1550" i="7"/>
  <c r="X1550" i="7"/>
  <c r="Y1549" i="7"/>
  <c r="R1550" i="7"/>
  <c r="S1549" i="7"/>
  <c r="K1549" i="7"/>
  <c r="J1550" i="7"/>
  <c r="D1550" i="7"/>
  <c r="E1549" i="7"/>
  <c r="I1549" i="7"/>
  <c r="H1550" i="7"/>
  <c r="U1550" i="7" l="1"/>
  <c r="T1551" i="7"/>
  <c r="D1551" i="7"/>
  <c r="E1550" i="7"/>
  <c r="M1550" i="7"/>
  <c r="L1551" i="7"/>
  <c r="H1551" i="7"/>
  <c r="I1550" i="7"/>
  <c r="O1550" i="7"/>
  <c r="N1551" i="7"/>
  <c r="F1551" i="7"/>
  <c r="G1550" i="7"/>
  <c r="R1551" i="7"/>
  <c r="S1550" i="7"/>
  <c r="X1551" i="7"/>
  <c r="Y1550" i="7"/>
  <c r="W1550" i="7"/>
  <c r="V1551" i="7"/>
  <c r="K1550" i="7"/>
  <c r="J1551" i="7"/>
  <c r="P1551" i="7"/>
  <c r="Q1550" i="7"/>
  <c r="C1550" i="7"/>
  <c r="B1551" i="7"/>
  <c r="B1552" i="7" l="1"/>
  <c r="C1551" i="7"/>
  <c r="O1551" i="7"/>
  <c r="N1552" i="7"/>
  <c r="G1551" i="7"/>
  <c r="F1552" i="7"/>
  <c r="P1552" i="7"/>
  <c r="Q1551" i="7"/>
  <c r="J1552" i="7"/>
  <c r="K1551" i="7"/>
  <c r="I1551" i="7"/>
  <c r="H1552" i="7"/>
  <c r="V1552" i="7"/>
  <c r="W1551" i="7"/>
  <c r="M1551" i="7"/>
  <c r="L1552" i="7"/>
  <c r="Y1551" i="7"/>
  <c r="X1552" i="7"/>
  <c r="D1552" i="7"/>
  <c r="E1551" i="7"/>
  <c r="T1552" i="7"/>
  <c r="U1551" i="7"/>
  <c r="R1552" i="7"/>
  <c r="S1551" i="7"/>
  <c r="X1553" i="7" l="1"/>
  <c r="Y1552" i="7"/>
  <c r="D1553" i="7"/>
  <c r="E1552" i="7"/>
  <c r="F1553" i="7"/>
  <c r="G1552" i="7"/>
  <c r="S1552" i="7"/>
  <c r="R1553" i="7"/>
  <c r="T1553" i="7"/>
  <c r="U1552" i="7"/>
  <c r="L1553" i="7"/>
  <c r="M1552" i="7"/>
  <c r="I1552" i="7"/>
  <c r="H1553" i="7"/>
  <c r="J1553" i="7"/>
  <c r="K1552" i="7"/>
  <c r="P1553" i="7"/>
  <c r="Q1552" i="7"/>
  <c r="N1553" i="7"/>
  <c r="O1552" i="7"/>
  <c r="V1553" i="7"/>
  <c r="W1552" i="7"/>
  <c r="B1553" i="7"/>
  <c r="C1552" i="7"/>
  <c r="B1554" i="7" l="1"/>
  <c r="C1553" i="7"/>
  <c r="R1554" i="7"/>
  <c r="S1553" i="7"/>
  <c r="Q1553" i="7"/>
  <c r="P1554" i="7"/>
  <c r="D1554" i="7"/>
  <c r="E1553" i="7"/>
  <c r="T1554" i="7"/>
  <c r="U1553" i="7"/>
  <c r="N1554" i="7"/>
  <c r="O1553" i="7"/>
  <c r="H1554" i="7"/>
  <c r="I1553" i="7"/>
  <c r="L1554" i="7"/>
  <c r="M1553" i="7"/>
  <c r="V1554" i="7"/>
  <c r="W1553" i="7"/>
  <c r="G1553" i="7"/>
  <c r="F1554" i="7"/>
  <c r="K1553" i="7"/>
  <c r="J1554" i="7"/>
  <c r="X1554" i="7"/>
  <c r="Y1553" i="7"/>
  <c r="X1555" i="7" l="1"/>
  <c r="Y1554" i="7"/>
  <c r="U1554" i="7"/>
  <c r="T1555" i="7"/>
  <c r="P1555" i="7"/>
  <c r="Q1554" i="7"/>
  <c r="S1554" i="7"/>
  <c r="R1555" i="7"/>
  <c r="N1555" i="7"/>
  <c r="O1554" i="7"/>
  <c r="G1554" i="7"/>
  <c r="F1555" i="7"/>
  <c r="V1555" i="7"/>
  <c r="W1554" i="7"/>
  <c r="L1555" i="7"/>
  <c r="M1554" i="7"/>
  <c r="J1555" i="7"/>
  <c r="K1554" i="7"/>
  <c r="E1554" i="7"/>
  <c r="D1555" i="7"/>
  <c r="I1554" i="7"/>
  <c r="H1555" i="7"/>
  <c r="B1555" i="7"/>
  <c r="C1554" i="7"/>
  <c r="B1556" i="7" l="1"/>
  <c r="C1555" i="7"/>
  <c r="F1556" i="7"/>
  <c r="G1555" i="7"/>
  <c r="O1555" i="7"/>
  <c r="N1556" i="7"/>
  <c r="H1556" i="7"/>
  <c r="I1555" i="7"/>
  <c r="D1556" i="7"/>
  <c r="E1555" i="7"/>
  <c r="R1556" i="7"/>
  <c r="S1555" i="7"/>
  <c r="K1555" i="7"/>
  <c r="J1556" i="7"/>
  <c r="P1556" i="7"/>
  <c r="Q1555" i="7"/>
  <c r="T1556" i="7"/>
  <c r="U1555" i="7"/>
  <c r="L1556" i="7"/>
  <c r="M1555" i="7"/>
  <c r="V1556" i="7"/>
  <c r="W1555" i="7"/>
  <c r="X1556" i="7"/>
  <c r="Y1555" i="7"/>
  <c r="E1556" i="7" l="1"/>
  <c r="D1557" i="7"/>
  <c r="F1557" i="7"/>
  <c r="G1556" i="7"/>
  <c r="X1557" i="7"/>
  <c r="Y1556" i="7"/>
  <c r="H1557" i="7"/>
  <c r="I1556" i="7"/>
  <c r="U1556" i="7"/>
  <c r="T1557" i="7"/>
  <c r="P1557" i="7"/>
  <c r="Q1556" i="7"/>
  <c r="J1557" i="7"/>
  <c r="K1556" i="7"/>
  <c r="S1556" i="7"/>
  <c r="R1557" i="7"/>
  <c r="V1557" i="7"/>
  <c r="W1556" i="7"/>
  <c r="L1557" i="7"/>
  <c r="M1556" i="7"/>
  <c r="N1557" i="7"/>
  <c r="O1556" i="7"/>
  <c r="C1556" i="7"/>
  <c r="B1557" i="7"/>
  <c r="B1558" i="7" l="1"/>
  <c r="C1557" i="7"/>
  <c r="O1557" i="7"/>
  <c r="N1558" i="7"/>
  <c r="L1558" i="7"/>
  <c r="M1557" i="7"/>
  <c r="P1558" i="7"/>
  <c r="Q1557" i="7"/>
  <c r="U1557" i="7"/>
  <c r="T1558" i="7"/>
  <c r="H1558" i="7"/>
  <c r="I1557" i="7"/>
  <c r="V1558" i="7"/>
  <c r="W1557" i="7"/>
  <c r="Y1557" i="7"/>
  <c r="X1558" i="7"/>
  <c r="R1558" i="7"/>
  <c r="S1557" i="7"/>
  <c r="F1558" i="7"/>
  <c r="G1557" i="7"/>
  <c r="D1558" i="7"/>
  <c r="E1557" i="7"/>
  <c r="J1558" i="7"/>
  <c r="K1557" i="7"/>
  <c r="J1559" i="7" l="1"/>
  <c r="K1558" i="7"/>
  <c r="D1559" i="7"/>
  <c r="E1558" i="7"/>
  <c r="H1559" i="7"/>
  <c r="I1558" i="7"/>
  <c r="T1559" i="7"/>
  <c r="U1558" i="7"/>
  <c r="G1558" i="7"/>
  <c r="F1559" i="7"/>
  <c r="Q1558" i="7"/>
  <c r="P1559" i="7"/>
  <c r="R1559" i="7"/>
  <c r="S1558" i="7"/>
  <c r="L1559" i="7"/>
  <c r="M1558" i="7"/>
  <c r="Y1558" i="7"/>
  <c r="X1559" i="7"/>
  <c r="O1558" i="7"/>
  <c r="N1559" i="7"/>
  <c r="V1559" i="7"/>
  <c r="W1558" i="7"/>
  <c r="B1559" i="7"/>
  <c r="C1558" i="7"/>
  <c r="Q1559" i="7" l="1"/>
  <c r="P1560" i="7"/>
  <c r="H1560" i="7"/>
  <c r="I1559" i="7"/>
  <c r="B1560" i="7"/>
  <c r="C1559" i="7"/>
  <c r="F1560" i="7"/>
  <c r="G1559" i="7"/>
  <c r="Y1559" i="7"/>
  <c r="X1560" i="7"/>
  <c r="L1560" i="7"/>
  <c r="M1559" i="7"/>
  <c r="D1560" i="7"/>
  <c r="E1559" i="7"/>
  <c r="N1560" i="7"/>
  <c r="O1559" i="7"/>
  <c r="T1560" i="7"/>
  <c r="U1559" i="7"/>
  <c r="V1560" i="7"/>
  <c r="W1559" i="7"/>
  <c r="S1559" i="7"/>
  <c r="R1560" i="7"/>
  <c r="K1559" i="7"/>
  <c r="J1560" i="7"/>
  <c r="M1560" i="7" l="1"/>
  <c r="L1561" i="7"/>
  <c r="K1560" i="7"/>
  <c r="J1561" i="7"/>
  <c r="R1561" i="7"/>
  <c r="S1560" i="7"/>
  <c r="Y1560" i="7"/>
  <c r="X1561" i="7"/>
  <c r="V1561" i="7"/>
  <c r="W1560" i="7"/>
  <c r="F1561" i="7"/>
  <c r="G1560" i="7"/>
  <c r="T1561" i="7"/>
  <c r="U1560" i="7"/>
  <c r="B1561" i="7"/>
  <c r="C1560" i="7"/>
  <c r="N1561" i="7"/>
  <c r="O1560" i="7"/>
  <c r="H1561" i="7"/>
  <c r="I1560" i="7"/>
  <c r="Q1560" i="7"/>
  <c r="P1561" i="7"/>
  <c r="D1561" i="7"/>
  <c r="E1560" i="7"/>
  <c r="F1562" i="7" l="1"/>
  <c r="G1561" i="7"/>
  <c r="W1561" i="7"/>
  <c r="V1562" i="7"/>
  <c r="H1562" i="7"/>
  <c r="I1561" i="7"/>
  <c r="S1561" i="7"/>
  <c r="R1562" i="7"/>
  <c r="Y1561" i="7"/>
  <c r="X1562" i="7"/>
  <c r="N1562" i="7"/>
  <c r="O1561" i="7"/>
  <c r="K1561" i="7"/>
  <c r="J1562" i="7"/>
  <c r="L1562" i="7"/>
  <c r="M1561" i="7"/>
  <c r="D1562" i="7"/>
  <c r="E1561" i="7"/>
  <c r="P1562" i="7"/>
  <c r="Q1561" i="7"/>
  <c r="C1561" i="7"/>
  <c r="B1562" i="7"/>
  <c r="T1562" i="7"/>
  <c r="U1561" i="7"/>
  <c r="C1562" i="7" l="1"/>
  <c r="B1563" i="7"/>
  <c r="P1563" i="7"/>
  <c r="Q1562" i="7"/>
  <c r="O1562" i="7"/>
  <c r="N1563" i="7"/>
  <c r="T1563" i="7"/>
  <c r="U1562" i="7"/>
  <c r="Y1562" i="7"/>
  <c r="X1563" i="7"/>
  <c r="S1562" i="7"/>
  <c r="R1563" i="7"/>
  <c r="E1562" i="7"/>
  <c r="D1563" i="7"/>
  <c r="H1563" i="7"/>
  <c r="I1562" i="7"/>
  <c r="W1562" i="7"/>
  <c r="V1563" i="7"/>
  <c r="M1562" i="7"/>
  <c r="L1563" i="7"/>
  <c r="J1563" i="7"/>
  <c r="K1562" i="7"/>
  <c r="G1562" i="7"/>
  <c r="F1563" i="7"/>
  <c r="G1563" i="7" l="1"/>
  <c r="F1564" i="7"/>
  <c r="S1563" i="7"/>
  <c r="R1564" i="7"/>
  <c r="K1563" i="7"/>
  <c r="J1564" i="7"/>
  <c r="X1564" i="7"/>
  <c r="Y1563" i="7"/>
  <c r="M1563" i="7"/>
  <c r="L1564" i="7"/>
  <c r="U1563" i="7"/>
  <c r="T1564" i="7"/>
  <c r="V1564" i="7"/>
  <c r="W1563" i="7"/>
  <c r="N1564" i="7"/>
  <c r="O1563" i="7"/>
  <c r="H1564" i="7"/>
  <c r="I1563" i="7"/>
  <c r="Q1563" i="7"/>
  <c r="P1564" i="7"/>
  <c r="D1564" i="7"/>
  <c r="E1563" i="7"/>
  <c r="B1564" i="7"/>
  <c r="C1563" i="7"/>
  <c r="U1564" i="7" l="1"/>
  <c r="T1565" i="7"/>
  <c r="L1565" i="7"/>
  <c r="M1564" i="7"/>
  <c r="O1564" i="7"/>
  <c r="N1565" i="7"/>
  <c r="B1565" i="7"/>
  <c r="C1564" i="7"/>
  <c r="Y1564" i="7"/>
  <c r="X1565" i="7"/>
  <c r="I1564" i="7"/>
  <c r="H1565" i="7"/>
  <c r="G1564" i="7"/>
  <c r="F1565" i="7"/>
  <c r="E1564" i="7"/>
  <c r="D1565" i="7"/>
  <c r="P1565" i="7"/>
  <c r="Q1564" i="7"/>
  <c r="K1564" i="7"/>
  <c r="J1565" i="7"/>
  <c r="S1564" i="7"/>
  <c r="R1565" i="7"/>
  <c r="V1565" i="7"/>
  <c r="W1564" i="7"/>
  <c r="C1565" i="7" l="1"/>
  <c r="B1566" i="7"/>
  <c r="X1566" i="7"/>
  <c r="Y1565" i="7"/>
  <c r="I1565" i="7"/>
  <c r="H1566" i="7"/>
  <c r="O1565" i="7"/>
  <c r="N1566" i="7"/>
  <c r="R1566" i="7"/>
  <c r="S1565" i="7"/>
  <c r="G1565" i="7"/>
  <c r="F1566" i="7"/>
  <c r="U1565" i="7"/>
  <c r="T1566" i="7"/>
  <c r="V1566" i="7"/>
  <c r="W1565" i="7"/>
  <c r="J1566" i="7"/>
  <c r="K1565" i="7"/>
  <c r="P1566" i="7"/>
  <c r="Q1565" i="7"/>
  <c r="E1565" i="7"/>
  <c r="D1566" i="7"/>
  <c r="L1566" i="7"/>
  <c r="M1565" i="7"/>
  <c r="L1567" i="7" l="1"/>
  <c r="M1566" i="7"/>
  <c r="D1567" i="7"/>
  <c r="E1566" i="7"/>
  <c r="Q1566" i="7"/>
  <c r="P1567" i="7"/>
  <c r="J1567" i="7"/>
  <c r="K1566" i="7"/>
  <c r="X1567" i="7"/>
  <c r="Y1566" i="7"/>
  <c r="F1567" i="7"/>
  <c r="G1566" i="7"/>
  <c r="O1566" i="7"/>
  <c r="N1567" i="7"/>
  <c r="W1566" i="7"/>
  <c r="V1567" i="7"/>
  <c r="C1566" i="7"/>
  <c r="B1567" i="7"/>
  <c r="S1566" i="7"/>
  <c r="R1567" i="7"/>
  <c r="I1566" i="7"/>
  <c r="H1567" i="7"/>
  <c r="U1566" i="7"/>
  <c r="T1567" i="7"/>
  <c r="T1568" i="7" l="1"/>
  <c r="U1567" i="7"/>
  <c r="F1568" i="7"/>
  <c r="G1567" i="7"/>
  <c r="I1567" i="7"/>
  <c r="H1568" i="7"/>
  <c r="Y1567" i="7"/>
  <c r="X1568" i="7"/>
  <c r="R1568" i="7"/>
  <c r="S1567" i="7"/>
  <c r="J1568" i="7"/>
  <c r="K1567" i="7"/>
  <c r="B1568" i="7"/>
  <c r="C1567" i="7"/>
  <c r="Q1567" i="7"/>
  <c r="P1568" i="7"/>
  <c r="V1568" i="7"/>
  <c r="W1567" i="7"/>
  <c r="E1567" i="7"/>
  <c r="D1568" i="7"/>
  <c r="O1567" i="7"/>
  <c r="N1568" i="7"/>
  <c r="L1568" i="7"/>
  <c r="M1567" i="7"/>
  <c r="K1568" i="7" l="1"/>
  <c r="J1569" i="7"/>
  <c r="M1568" i="7"/>
  <c r="L1569" i="7"/>
  <c r="N1569" i="7"/>
  <c r="O1568" i="7"/>
  <c r="S1568" i="7"/>
  <c r="R1569" i="7"/>
  <c r="E1568" i="7"/>
  <c r="D1569" i="7"/>
  <c r="Y1568" i="7"/>
  <c r="X1569" i="7"/>
  <c r="I1568" i="7"/>
  <c r="H1569" i="7"/>
  <c r="V1569" i="7"/>
  <c r="W1568" i="7"/>
  <c r="Q1568" i="7"/>
  <c r="P1569" i="7"/>
  <c r="F1569" i="7"/>
  <c r="G1568" i="7"/>
  <c r="C1568" i="7"/>
  <c r="B1569" i="7"/>
  <c r="U1568" i="7"/>
  <c r="T1569" i="7"/>
  <c r="T1570" i="7" l="1"/>
  <c r="U1569" i="7"/>
  <c r="Y1569" i="7"/>
  <c r="X1570" i="7"/>
  <c r="B1570" i="7"/>
  <c r="C1569" i="7"/>
  <c r="D1570" i="7"/>
  <c r="E1569" i="7"/>
  <c r="S1569" i="7"/>
  <c r="R1570" i="7"/>
  <c r="F1570" i="7"/>
  <c r="G1569" i="7"/>
  <c r="P1570" i="7"/>
  <c r="Q1569" i="7"/>
  <c r="N1570" i="7"/>
  <c r="O1569" i="7"/>
  <c r="M1569" i="7"/>
  <c r="L1570" i="7"/>
  <c r="W1569" i="7"/>
  <c r="V1570" i="7"/>
  <c r="H1570" i="7"/>
  <c r="I1569" i="7"/>
  <c r="K1569" i="7"/>
  <c r="J1570" i="7"/>
  <c r="J1571" i="7" l="1"/>
  <c r="K1570" i="7"/>
  <c r="R1571" i="7"/>
  <c r="S1570" i="7"/>
  <c r="G1570" i="7"/>
  <c r="F1571" i="7"/>
  <c r="H1571" i="7"/>
  <c r="I1570" i="7"/>
  <c r="V1571" i="7"/>
  <c r="W1570" i="7"/>
  <c r="E1570" i="7"/>
  <c r="D1571" i="7"/>
  <c r="M1570" i="7"/>
  <c r="L1571" i="7"/>
  <c r="B1571" i="7"/>
  <c r="C1570" i="7"/>
  <c r="Y1570" i="7"/>
  <c r="X1571" i="7"/>
  <c r="O1570" i="7"/>
  <c r="N1571" i="7"/>
  <c r="P1571" i="7"/>
  <c r="Q1570" i="7"/>
  <c r="U1570" i="7"/>
  <c r="T1571" i="7"/>
  <c r="D1572" i="7" l="1"/>
  <c r="E1571" i="7"/>
  <c r="V1572" i="7"/>
  <c r="W1571" i="7"/>
  <c r="Y1571" i="7"/>
  <c r="X1572" i="7"/>
  <c r="R1572" i="7"/>
  <c r="S1571" i="7"/>
  <c r="P1572" i="7"/>
  <c r="Q1571" i="7"/>
  <c r="U1571" i="7"/>
  <c r="T1572" i="7"/>
  <c r="O1571" i="7"/>
  <c r="N1572" i="7"/>
  <c r="I1571" i="7"/>
  <c r="H1572" i="7"/>
  <c r="F1572" i="7"/>
  <c r="G1571" i="7"/>
  <c r="C1571" i="7"/>
  <c r="B1572" i="7"/>
  <c r="L1572" i="7"/>
  <c r="M1571" i="7"/>
  <c r="J1572" i="7"/>
  <c r="K1571" i="7"/>
  <c r="U1572" i="7" l="1"/>
  <c r="T1573" i="7"/>
  <c r="M1572" i="7"/>
  <c r="L1573" i="7"/>
  <c r="X1573" i="7"/>
  <c r="Y1572" i="7"/>
  <c r="Q1572" i="7"/>
  <c r="P1573" i="7"/>
  <c r="R1573" i="7"/>
  <c r="S1572" i="7"/>
  <c r="K1572" i="7"/>
  <c r="J1573" i="7"/>
  <c r="C1572" i="7"/>
  <c r="B1573" i="7"/>
  <c r="F1573" i="7"/>
  <c r="G1572" i="7"/>
  <c r="H1573" i="7"/>
  <c r="I1572" i="7"/>
  <c r="W1572" i="7"/>
  <c r="V1573" i="7"/>
  <c r="O1572" i="7"/>
  <c r="N1573" i="7"/>
  <c r="D1573" i="7"/>
  <c r="E1572" i="7"/>
  <c r="K1573" i="7" l="1"/>
  <c r="J1574" i="7"/>
  <c r="V1574" i="7"/>
  <c r="W1573" i="7"/>
  <c r="Y1573" i="7"/>
  <c r="X1574" i="7"/>
  <c r="P1574" i="7"/>
  <c r="Q1573" i="7"/>
  <c r="I1573" i="7"/>
  <c r="H1574" i="7"/>
  <c r="L1574" i="7"/>
  <c r="M1573" i="7"/>
  <c r="T1574" i="7"/>
  <c r="U1573" i="7"/>
  <c r="D1574" i="7"/>
  <c r="E1573" i="7"/>
  <c r="O1573" i="7"/>
  <c r="N1574" i="7"/>
  <c r="S1573" i="7"/>
  <c r="R1574" i="7"/>
  <c r="F1574" i="7"/>
  <c r="G1573" i="7"/>
  <c r="C1573" i="7"/>
  <c r="B1574" i="7"/>
  <c r="L1575" i="7" l="1"/>
  <c r="M1574" i="7"/>
  <c r="G1574" i="7"/>
  <c r="F1575" i="7"/>
  <c r="N1575" i="7"/>
  <c r="O1574" i="7"/>
  <c r="W1574" i="7"/>
  <c r="V1575" i="7"/>
  <c r="B1575" i="7"/>
  <c r="C1574" i="7"/>
  <c r="S1574" i="7"/>
  <c r="R1575" i="7"/>
  <c r="P1575" i="7"/>
  <c r="Q1574" i="7"/>
  <c r="K1574" i="7"/>
  <c r="J1575" i="7"/>
  <c r="H1575" i="7"/>
  <c r="I1574" i="7"/>
  <c r="Y1574" i="7"/>
  <c r="X1575" i="7"/>
  <c r="E1574" i="7"/>
  <c r="D1575" i="7"/>
  <c r="T1575" i="7"/>
  <c r="U1574" i="7"/>
  <c r="S1575" i="7" l="1"/>
  <c r="R1576" i="7"/>
  <c r="U1575" i="7"/>
  <c r="T1576" i="7"/>
  <c r="E1575" i="7"/>
  <c r="D1576" i="7"/>
  <c r="Y1575" i="7"/>
  <c r="X1576" i="7"/>
  <c r="B1576" i="7"/>
  <c r="C1575" i="7"/>
  <c r="V1576" i="7"/>
  <c r="W1575" i="7"/>
  <c r="H1576" i="7"/>
  <c r="I1575" i="7"/>
  <c r="N1576" i="7"/>
  <c r="O1575" i="7"/>
  <c r="J1576" i="7"/>
  <c r="K1575" i="7"/>
  <c r="G1575" i="7"/>
  <c r="F1576" i="7"/>
  <c r="Q1575" i="7"/>
  <c r="P1576" i="7"/>
  <c r="M1575" i="7"/>
  <c r="L1576" i="7"/>
  <c r="L1577" i="7" l="1"/>
  <c r="M1576" i="7"/>
  <c r="V1577" i="7"/>
  <c r="W1576" i="7"/>
  <c r="Q1576" i="7"/>
  <c r="P1577" i="7"/>
  <c r="B1577" i="7"/>
  <c r="C1576" i="7"/>
  <c r="G1576" i="7"/>
  <c r="F1577" i="7"/>
  <c r="X1577" i="7"/>
  <c r="Y1576" i="7"/>
  <c r="D1577" i="7"/>
  <c r="E1576" i="7"/>
  <c r="K1576" i="7"/>
  <c r="J1577" i="7"/>
  <c r="U1576" i="7"/>
  <c r="T1577" i="7"/>
  <c r="O1576" i="7"/>
  <c r="N1577" i="7"/>
  <c r="R1577" i="7"/>
  <c r="S1576" i="7"/>
  <c r="I1576" i="7"/>
  <c r="H1577" i="7"/>
  <c r="O1577" i="7" l="1"/>
  <c r="N1578" i="7"/>
  <c r="U1577" i="7"/>
  <c r="T1578" i="7"/>
  <c r="V1578" i="7"/>
  <c r="W1577" i="7"/>
  <c r="X1578" i="7"/>
  <c r="Y1577" i="7"/>
  <c r="G1577" i="7"/>
  <c r="F1578" i="7"/>
  <c r="P1578" i="7"/>
  <c r="Q1577" i="7"/>
  <c r="J1578" i="7"/>
  <c r="K1577" i="7"/>
  <c r="I1577" i="7"/>
  <c r="H1578" i="7"/>
  <c r="R1578" i="7"/>
  <c r="S1577" i="7"/>
  <c r="C1577" i="7"/>
  <c r="B1578" i="7"/>
  <c r="D1578" i="7"/>
  <c r="E1577" i="7"/>
  <c r="L1578" i="7"/>
  <c r="M1577" i="7"/>
  <c r="D1579" i="7" l="1"/>
  <c r="E1578" i="7"/>
  <c r="Q1578" i="7"/>
  <c r="P1579" i="7"/>
  <c r="W1578" i="7"/>
  <c r="V1579" i="7"/>
  <c r="L1579" i="7"/>
  <c r="M1578" i="7"/>
  <c r="F1579" i="7"/>
  <c r="G1578" i="7"/>
  <c r="C1578" i="7"/>
  <c r="B1579" i="7"/>
  <c r="X1579" i="7"/>
  <c r="Y1578" i="7"/>
  <c r="U1578" i="7"/>
  <c r="T1579" i="7"/>
  <c r="N1579" i="7"/>
  <c r="O1578" i="7"/>
  <c r="S1578" i="7"/>
  <c r="R1579" i="7"/>
  <c r="I1578" i="7"/>
  <c r="H1579" i="7"/>
  <c r="J1579" i="7"/>
  <c r="K1578" i="7"/>
  <c r="B1580" i="7" l="1"/>
  <c r="C1579" i="7"/>
  <c r="I1579" i="7"/>
  <c r="H1580" i="7"/>
  <c r="L1580" i="7"/>
  <c r="M1579" i="7"/>
  <c r="F1580" i="7"/>
  <c r="G1579" i="7"/>
  <c r="V1580" i="7"/>
  <c r="W1579" i="7"/>
  <c r="Q1579" i="7"/>
  <c r="P1580" i="7"/>
  <c r="J1580" i="7"/>
  <c r="K1579" i="7"/>
  <c r="R1580" i="7"/>
  <c r="S1579" i="7"/>
  <c r="O1579" i="7"/>
  <c r="N1580" i="7"/>
  <c r="U1579" i="7"/>
  <c r="T1580" i="7"/>
  <c r="Y1579" i="7"/>
  <c r="X1580" i="7"/>
  <c r="D1580" i="7"/>
  <c r="E1579" i="7"/>
  <c r="Y1580" i="7" l="1"/>
  <c r="X1581" i="7"/>
  <c r="P1581" i="7"/>
  <c r="Q1580" i="7"/>
  <c r="E1580" i="7"/>
  <c r="D1581" i="7"/>
  <c r="W1580" i="7"/>
  <c r="V1581" i="7"/>
  <c r="T1581" i="7"/>
  <c r="U1580" i="7"/>
  <c r="F1581" i="7"/>
  <c r="G1580" i="7"/>
  <c r="N1581" i="7"/>
  <c r="O1580" i="7"/>
  <c r="M1580" i="7"/>
  <c r="L1581" i="7"/>
  <c r="H1581" i="7"/>
  <c r="I1580" i="7"/>
  <c r="R1581" i="7"/>
  <c r="S1580" i="7"/>
  <c r="K1580" i="7"/>
  <c r="J1581" i="7"/>
  <c r="B1581" i="7"/>
  <c r="C1580" i="7"/>
  <c r="B1582" i="7" l="1"/>
  <c r="C1581" i="7"/>
  <c r="J1582" i="7"/>
  <c r="K1581" i="7"/>
  <c r="V1582" i="7"/>
  <c r="W1581" i="7"/>
  <c r="F1582" i="7"/>
  <c r="G1581" i="7"/>
  <c r="T1582" i="7"/>
  <c r="U1581" i="7"/>
  <c r="S1581" i="7"/>
  <c r="R1582" i="7"/>
  <c r="D1582" i="7"/>
  <c r="E1581" i="7"/>
  <c r="H1582" i="7"/>
  <c r="I1581" i="7"/>
  <c r="M1581" i="7"/>
  <c r="L1582" i="7"/>
  <c r="Q1581" i="7"/>
  <c r="P1582" i="7"/>
  <c r="Y1581" i="7"/>
  <c r="X1582" i="7"/>
  <c r="N1582" i="7"/>
  <c r="O1581" i="7"/>
  <c r="R1583" i="7" l="1"/>
  <c r="S1582" i="7"/>
  <c r="O1582" i="7"/>
  <c r="N1583" i="7"/>
  <c r="X1583" i="7"/>
  <c r="Y1582" i="7"/>
  <c r="U1582" i="7"/>
  <c r="T1583" i="7"/>
  <c r="P1583" i="7"/>
  <c r="Q1582" i="7"/>
  <c r="G1582" i="7"/>
  <c r="F1583" i="7"/>
  <c r="M1582" i="7"/>
  <c r="L1583" i="7"/>
  <c r="V1583" i="7"/>
  <c r="W1582" i="7"/>
  <c r="H1583" i="7"/>
  <c r="I1582" i="7"/>
  <c r="K1582" i="7"/>
  <c r="J1583" i="7"/>
  <c r="D1583" i="7"/>
  <c r="E1582" i="7"/>
  <c r="B1583" i="7"/>
  <c r="C1582" i="7"/>
  <c r="C1583" i="7" l="1"/>
  <c r="B1584" i="7"/>
  <c r="P1584" i="7"/>
  <c r="Q1583" i="7"/>
  <c r="Y1583" i="7"/>
  <c r="X1584" i="7"/>
  <c r="F1584" i="7"/>
  <c r="G1583" i="7"/>
  <c r="T1584" i="7"/>
  <c r="U1583" i="7"/>
  <c r="M1583" i="7"/>
  <c r="L1584" i="7"/>
  <c r="D1584" i="7"/>
  <c r="E1583" i="7"/>
  <c r="J1584" i="7"/>
  <c r="K1583" i="7"/>
  <c r="I1583" i="7"/>
  <c r="H1584" i="7"/>
  <c r="O1583" i="7"/>
  <c r="N1584" i="7"/>
  <c r="W1583" i="7"/>
  <c r="V1584" i="7"/>
  <c r="R1584" i="7"/>
  <c r="S1583" i="7"/>
  <c r="L1585" i="7" l="1"/>
  <c r="M1584" i="7"/>
  <c r="R1585" i="7"/>
  <c r="S1584" i="7"/>
  <c r="W1584" i="7"/>
  <c r="V1585" i="7"/>
  <c r="U1584" i="7"/>
  <c r="T1585" i="7"/>
  <c r="O1584" i="7"/>
  <c r="N1585" i="7"/>
  <c r="F1585" i="7"/>
  <c r="G1584" i="7"/>
  <c r="I1584" i="7"/>
  <c r="H1585" i="7"/>
  <c r="X1585" i="7"/>
  <c r="Y1584" i="7"/>
  <c r="K1584" i="7"/>
  <c r="J1585" i="7"/>
  <c r="Q1584" i="7"/>
  <c r="P1585" i="7"/>
  <c r="C1584" i="7"/>
  <c r="B1585" i="7"/>
  <c r="D1585" i="7"/>
  <c r="E1584" i="7"/>
  <c r="D1586" i="7" l="1"/>
  <c r="E1585" i="7"/>
  <c r="T1586" i="7"/>
  <c r="U1585" i="7"/>
  <c r="O1585" i="7"/>
  <c r="N1586" i="7"/>
  <c r="F1586" i="7"/>
  <c r="G1585" i="7"/>
  <c r="P1586" i="7"/>
  <c r="Q1585" i="7"/>
  <c r="W1585" i="7"/>
  <c r="V1586" i="7"/>
  <c r="S1585" i="7"/>
  <c r="R1586" i="7"/>
  <c r="H1586" i="7"/>
  <c r="I1585" i="7"/>
  <c r="C1585" i="7"/>
  <c r="B1586" i="7"/>
  <c r="K1585" i="7"/>
  <c r="J1586" i="7"/>
  <c r="X1586" i="7"/>
  <c r="Y1585" i="7"/>
  <c r="L1586" i="7"/>
  <c r="M1585" i="7"/>
  <c r="L1587" i="7" l="1"/>
  <c r="M1586" i="7"/>
  <c r="Y1586" i="7"/>
  <c r="X1587" i="7"/>
  <c r="K1586" i="7"/>
  <c r="J1587" i="7"/>
  <c r="G1586" i="7"/>
  <c r="F1587" i="7"/>
  <c r="T1587" i="7"/>
  <c r="U1586" i="7"/>
  <c r="B1587" i="7"/>
  <c r="C1586" i="7"/>
  <c r="H1587" i="7"/>
  <c r="I1586" i="7"/>
  <c r="V1587" i="7"/>
  <c r="W1586" i="7"/>
  <c r="Q1586" i="7"/>
  <c r="P1587" i="7"/>
  <c r="O1586" i="7"/>
  <c r="N1587" i="7"/>
  <c r="S1586" i="7"/>
  <c r="R1587" i="7"/>
  <c r="E1586" i="7"/>
  <c r="D1587" i="7"/>
  <c r="E1587" i="7" l="1"/>
  <c r="D1588" i="7"/>
  <c r="S1587" i="7"/>
  <c r="R1588" i="7"/>
  <c r="N1588" i="7"/>
  <c r="O1587" i="7"/>
  <c r="P1588" i="7"/>
  <c r="Q1587" i="7"/>
  <c r="B1588" i="7"/>
  <c r="C1587" i="7"/>
  <c r="U1587" i="7"/>
  <c r="T1588" i="7"/>
  <c r="G1587" i="7"/>
  <c r="F1588" i="7"/>
  <c r="K1587" i="7"/>
  <c r="J1588" i="7"/>
  <c r="Y1587" i="7"/>
  <c r="X1588" i="7"/>
  <c r="V1588" i="7"/>
  <c r="W1587" i="7"/>
  <c r="H1588" i="7"/>
  <c r="I1587" i="7"/>
  <c r="M1587" i="7"/>
  <c r="L1588" i="7"/>
  <c r="U1588" i="7" l="1"/>
  <c r="T1589" i="7"/>
  <c r="M1588" i="7"/>
  <c r="L1589" i="7"/>
  <c r="I1588" i="7"/>
  <c r="H1589" i="7"/>
  <c r="B1589" i="7"/>
  <c r="C1588" i="7"/>
  <c r="V1589" i="7"/>
  <c r="W1588" i="7"/>
  <c r="Q1588" i="7"/>
  <c r="P1589" i="7"/>
  <c r="Y1588" i="7"/>
  <c r="X1589" i="7"/>
  <c r="O1588" i="7"/>
  <c r="N1589" i="7"/>
  <c r="J1589" i="7"/>
  <c r="K1588" i="7"/>
  <c r="R1589" i="7"/>
  <c r="S1588" i="7"/>
  <c r="G1588" i="7"/>
  <c r="F1589" i="7"/>
  <c r="E1588" i="7"/>
  <c r="D1589" i="7"/>
  <c r="G1589" i="7" l="1"/>
  <c r="F1590" i="7"/>
  <c r="D1590" i="7"/>
  <c r="E1589" i="7"/>
  <c r="V1590" i="7"/>
  <c r="W1589" i="7"/>
  <c r="B1590" i="7"/>
  <c r="C1589" i="7"/>
  <c r="P1590" i="7"/>
  <c r="Q1589" i="7"/>
  <c r="R1590" i="7"/>
  <c r="S1589" i="7"/>
  <c r="I1589" i="7"/>
  <c r="H1590" i="7"/>
  <c r="J1590" i="7"/>
  <c r="K1589" i="7"/>
  <c r="O1589" i="7"/>
  <c r="N1590" i="7"/>
  <c r="L1590" i="7"/>
  <c r="M1589" i="7"/>
  <c r="X1590" i="7"/>
  <c r="Y1589" i="7"/>
  <c r="U1589" i="7"/>
  <c r="T1590" i="7"/>
  <c r="C1590" i="7" l="1"/>
  <c r="B1591" i="7"/>
  <c r="W1590" i="7"/>
  <c r="V1591" i="7"/>
  <c r="D1591" i="7"/>
  <c r="E1590" i="7"/>
  <c r="P1591" i="7"/>
  <c r="Q1590" i="7"/>
  <c r="N1591" i="7"/>
  <c r="O1590" i="7"/>
  <c r="J1591" i="7"/>
  <c r="K1590" i="7"/>
  <c r="F1591" i="7"/>
  <c r="G1590" i="7"/>
  <c r="U1590" i="7"/>
  <c r="T1591" i="7"/>
  <c r="R1591" i="7"/>
  <c r="S1590" i="7"/>
  <c r="X1591" i="7"/>
  <c r="Y1590" i="7"/>
  <c r="L1591" i="7"/>
  <c r="M1590" i="7"/>
  <c r="I1590" i="7"/>
  <c r="H1591" i="7"/>
  <c r="J1592" i="7" l="1"/>
  <c r="K1591" i="7"/>
  <c r="L1592" i="7"/>
  <c r="M1591" i="7"/>
  <c r="Q1591" i="7"/>
  <c r="P1592" i="7"/>
  <c r="R1592" i="7"/>
  <c r="S1591" i="7"/>
  <c r="U1591" i="7"/>
  <c r="T1592" i="7"/>
  <c r="C1591" i="7"/>
  <c r="B1592" i="7"/>
  <c r="I1591" i="7"/>
  <c r="H1592" i="7"/>
  <c r="N1592" i="7"/>
  <c r="O1591" i="7"/>
  <c r="Y1591" i="7"/>
  <c r="X1592" i="7"/>
  <c r="E1591" i="7"/>
  <c r="D1592" i="7"/>
  <c r="V1592" i="7"/>
  <c r="W1591" i="7"/>
  <c r="G1591" i="7"/>
  <c r="F1592" i="7"/>
  <c r="C1592" i="7" l="1"/>
  <c r="B1593" i="7"/>
  <c r="U1592" i="7"/>
  <c r="T1593" i="7"/>
  <c r="E1592" i="7"/>
  <c r="D1593" i="7"/>
  <c r="R1593" i="7"/>
  <c r="S1592" i="7"/>
  <c r="P1593" i="7"/>
  <c r="Q1592" i="7"/>
  <c r="F1593" i="7"/>
  <c r="G1592" i="7"/>
  <c r="V1593" i="7"/>
  <c r="W1592" i="7"/>
  <c r="Y1592" i="7"/>
  <c r="X1593" i="7"/>
  <c r="N1593" i="7"/>
  <c r="O1592" i="7"/>
  <c r="M1592" i="7"/>
  <c r="L1593" i="7"/>
  <c r="I1592" i="7"/>
  <c r="H1593" i="7"/>
  <c r="K1592" i="7"/>
  <c r="J1593" i="7"/>
  <c r="G1593" i="7" l="1"/>
  <c r="F1594" i="7"/>
  <c r="Q1593" i="7"/>
  <c r="P1594" i="7"/>
  <c r="K1593" i="7"/>
  <c r="J1594" i="7"/>
  <c r="H1594" i="7"/>
  <c r="I1593" i="7"/>
  <c r="M1593" i="7"/>
  <c r="L1594" i="7"/>
  <c r="S1593" i="7"/>
  <c r="R1594" i="7"/>
  <c r="E1593" i="7"/>
  <c r="D1594" i="7"/>
  <c r="N1594" i="7"/>
  <c r="O1593" i="7"/>
  <c r="Y1593" i="7"/>
  <c r="X1594" i="7"/>
  <c r="T1594" i="7"/>
  <c r="U1593" i="7"/>
  <c r="B1594" i="7"/>
  <c r="C1593" i="7"/>
  <c r="W1593" i="7"/>
  <c r="V1594" i="7"/>
  <c r="V1595" i="7" l="1"/>
  <c r="W1594" i="7"/>
  <c r="B1595" i="7"/>
  <c r="C1594" i="7"/>
  <c r="I1594" i="7"/>
  <c r="H1595" i="7"/>
  <c r="Y1594" i="7"/>
  <c r="X1595" i="7"/>
  <c r="O1594" i="7"/>
  <c r="N1595" i="7"/>
  <c r="G1594" i="7"/>
  <c r="F1595" i="7"/>
  <c r="S1594" i="7"/>
  <c r="R1595" i="7"/>
  <c r="M1594" i="7"/>
  <c r="L1595" i="7"/>
  <c r="T1595" i="7"/>
  <c r="U1594" i="7"/>
  <c r="J1595" i="7"/>
  <c r="K1594" i="7"/>
  <c r="P1595" i="7"/>
  <c r="Q1594" i="7"/>
  <c r="D1595" i="7"/>
  <c r="E1594" i="7"/>
  <c r="J1596" i="7" l="1"/>
  <c r="K1595" i="7"/>
  <c r="G1595" i="7"/>
  <c r="F1596" i="7"/>
  <c r="Q1595" i="7"/>
  <c r="P1596" i="7"/>
  <c r="T1596" i="7"/>
  <c r="U1595" i="7"/>
  <c r="D1596" i="7"/>
  <c r="E1595" i="7"/>
  <c r="O1595" i="7"/>
  <c r="N1596" i="7"/>
  <c r="X1596" i="7"/>
  <c r="Y1595" i="7"/>
  <c r="H1596" i="7"/>
  <c r="I1595" i="7"/>
  <c r="L1596" i="7"/>
  <c r="M1595" i="7"/>
  <c r="C1595" i="7"/>
  <c r="B1596" i="7"/>
  <c r="R1596" i="7"/>
  <c r="S1595" i="7"/>
  <c r="W1595" i="7"/>
  <c r="V1596" i="7"/>
  <c r="B1597" i="7" l="1"/>
  <c r="C1596" i="7"/>
  <c r="O1596" i="7"/>
  <c r="N1597" i="7"/>
  <c r="U1596" i="7"/>
  <c r="T1597" i="7"/>
  <c r="V1597" i="7"/>
  <c r="W1596" i="7"/>
  <c r="E1596" i="7"/>
  <c r="D1597" i="7"/>
  <c r="P1597" i="7"/>
  <c r="Q1596" i="7"/>
  <c r="H1597" i="7"/>
  <c r="I1596" i="7"/>
  <c r="S1596" i="7"/>
  <c r="R1597" i="7"/>
  <c r="M1596" i="7"/>
  <c r="L1597" i="7"/>
  <c r="G1596" i="7"/>
  <c r="F1597" i="7"/>
  <c r="X1597" i="7"/>
  <c r="Y1596" i="7"/>
  <c r="J1597" i="7"/>
  <c r="K1596" i="7"/>
  <c r="J1598" i="7" l="1"/>
  <c r="K1597" i="7"/>
  <c r="G1597" i="7"/>
  <c r="F1598" i="7"/>
  <c r="U1597" i="7"/>
  <c r="T1598" i="7"/>
  <c r="Q1597" i="7"/>
  <c r="P1598" i="7"/>
  <c r="E1597" i="7"/>
  <c r="D1598" i="7"/>
  <c r="L1598" i="7"/>
  <c r="M1597" i="7"/>
  <c r="R1598" i="7"/>
  <c r="S1597" i="7"/>
  <c r="X1598" i="7"/>
  <c r="Y1597" i="7"/>
  <c r="V1598" i="7"/>
  <c r="W1597" i="7"/>
  <c r="N1598" i="7"/>
  <c r="O1597" i="7"/>
  <c r="I1597" i="7"/>
  <c r="H1598" i="7"/>
  <c r="B1598" i="7"/>
  <c r="C1597" i="7"/>
  <c r="H1599" i="7" l="1"/>
  <c r="I1598" i="7"/>
  <c r="L1599" i="7"/>
  <c r="M1598" i="7"/>
  <c r="B1599" i="7"/>
  <c r="C1598" i="7"/>
  <c r="E1598" i="7"/>
  <c r="D1599" i="7"/>
  <c r="P1599" i="7"/>
  <c r="Q1598" i="7"/>
  <c r="N1599" i="7"/>
  <c r="O1598" i="7"/>
  <c r="U1598" i="7"/>
  <c r="T1599" i="7"/>
  <c r="W1598" i="7"/>
  <c r="V1599" i="7"/>
  <c r="F1599" i="7"/>
  <c r="G1598" i="7"/>
  <c r="X1599" i="7"/>
  <c r="Y1598" i="7"/>
  <c r="S1598" i="7"/>
  <c r="R1599" i="7"/>
  <c r="K1598" i="7"/>
  <c r="J1599" i="7"/>
  <c r="J1600" i="7" l="1"/>
  <c r="K1599" i="7"/>
  <c r="O1599" i="7"/>
  <c r="N1600" i="7"/>
  <c r="Q1599" i="7"/>
  <c r="P1600" i="7"/>
  <c r="D1600" i="7"/>
  <c r="E1599" i="7"/>
  <c r="C1599" i="7"/>
  <c r="B1600" i="7"/>
  <c r="R1600" i="7"/>
  <c r="S1599" i="7"/>
  <c r="Y1599" i="7"/>
  <c r="X1600" i="7"/>
  <c r="F1600" i="7"/>
  <c r="G1599" i="7"/>
  <c r="W1599" i="7"/>
  <c r="V1600" i="7"/>
  <c r="L1600" i="7"/>
  <c r="M1599" i="7"/>
  <c r="T1600" i="7"/>
  <c r="U1599" i="7"/>
  <c r="H1600" i="7"/>
  <c r="I1599" i="7"/>
  <c r="U1600" i="7" l="1"/>
  <c r="T1601" i="7"/>
  <c r="P1601" i="7"/>
  <c r="Q1600" i="7"/>
  <c r="H1601" i="7"/>
  <c r="I1600" i="7"/>
  <c r="C1600" i="7"/>
  <c r="B1601" i="7"/>
  <c r="E1600" i="7"/>
  <c r="D1601" i="7"/>
  <c r="N1601" i="7"/>
  <c r="O1600" i="7"/>
  <c r="X1601" i="7"/>
  <c r="Y1600" i="7"/>
  <c r="S1600" i="7"/>
  <c r="R1601" i="7"/>
  <c r="M1600" i="7"/>
  <c r="L1601" i="7"/>
  <c r="V1601" i="7"/>
  <c r="W1600" i="7"/>
  <c r="F1601" i="7"/>
  <c r="G1600" i="7"/>
  <c r="J1601" i="7"/>
  <c r="K1600" i="7"/>
  <c r="J1602" i="7" l="1"/>
  <c r="K1601" i="7"/>
  <c r="D1602" i="7"/>
  <c r="E1601" i="7"/>
  <c r="I1601" i="7"/>
  <c r="H1602" i="7"/>
  <c r="Q1601" i="7"/>
  <c r="P1602" i="7"/>
  <c r="W1601" i="7"/>
  <c r="V1602" i="7"/>
  <c r="R1602" i="7"/>
  <c r="S1601" i="7"/>
  <c r="U1601" i="7"/>
  <c r="T1602" i="7"/>
  <c r="O1601" i="7"/>
  <c r="N1602" i="7"/>
  <c r="F1602" i="7"/>
  <c r="G1601" i="7"/>
  <c r="B1602" i="7"/>
  <c r="C1601" i="7"/>
  <c r="L1602" i="7"/>
  <c r="M1601" i="7"/>
  <c r="X1602" i="7"/>
  <c r="Y1601" i="7"/>
  <c r="P1603" i="7" l="1"/>
  <c r="Q1602" i="7"/>
  <c r="H1603" i="7"/>
  <c r="I1602" i="7"/>
  <c r="E1602" i="7"/>
  <c r="D1603" i="7"/>
  <c r="Y1602" i="7"/>
  <c r="X1603" i="7"/>
  <c r="V1603" i="7"/>
  <c r="W1602" i="7"/>
  <c r="F1603" i="7"/>
  <c r="G1602" i="7"/>
  <c r="T1603" i="7"/>
  <c r="U1602" i="7"/>
  <c r="S1602" i="7"/>
  <c r="R1603" i="7"/>
  <c r="L1603" i="7"/>
  <c r="M1602" i="7"/>
  <c r="C1602" i="7"/>
  <c r="B1603" i="7"/>
  <c r="O1602" i="7"/>
  <c r="N1603" i="7"/>
  <c r="K1602" i="7"/>
  <c r="J1603" i="7"/>
  <c r="K1603" i="7" l="1"/>
  <c r="J1604" i="7"/>
  <c r="O1603" i="7"/>
  <c r="N1604" i="7"/>
  <c r="W1603" i="7"/>
  <c r="V1604" i="7"/>
  <c r="D1604" i="7"/>
  <c r="E1603" i="7"/>
  <c r="I1603" i="7"/>
  <c r="H1604" i="7"/>
  <c r="Y1603" i="7"/>
  <c r="X1604" i="7"/>
  <c r="F1604" i="7"/>
  <c r="G1603" i="7"/>
  <c r="C1603" i="7"/>
  <c r="B1604" i="7"/>
  <c r="M1603" i="7"/>
  <c r="L1604" i="7"/>
  <c r="R1604" i="7"/>
  <c r="S1603" i="7"/>
  <c r="T1604" i="7"/>
  <c r="U1603" i="7"/>
  <c r="P1604" i="7"/>
  <c r="Q1603" i="7"/>
  <c r="X1605" i="7" l="1"/>
  <c r="Y1604" i="7"/>
  <c r="Q1604" i="7"/>
  <c r="P1605" i="7"/>
  <c r="H1605" i="7"/>
  <c r="I1604" i="7"/>
  <c r="U1604" i="7"/>
  <c r="T1605" i="7"/>
  <c r="S1604" i="7"/>
  <c r="R1605" i="7"/>
  <c r="E1604" i="7"/>
  <c r="D1605" i="7"/>
  <c r="L1605" i="7"/>
  <c r="M1604" i="7"/>
  <c r="W1604" i="7"/>
  <c r="V1605" i="7"/>
  <c r="C1604" i="7"/>
  <c r="B1605" i="7"/>
  <c r="N1605" i="7"/>
  <c r="O1604" i="7"/>
  <c r="J1605" i="7"/>
  <c r="K1604" i="7"/>
  <c r="F1605" i="7"/>
  <c r="G1604" i="7"/>
  <c r="E1605" i="7" l="1"/>
  <c r="D1606" i="7"/>
  <c r="S1605" i="7"/>
  <c r="R1606" i="7"/>
  <c r="F1606" i="7"/>
  <c r="G1605" i="7"/>
  <c r="K1605" i="7"/>
  <c r="J1606" i="7"/>
  <c r="T1606" i="7"/>
  <c r="U1605" i="7"/>
  <c r="N1606" i="7"/>
  <c r="O1605" i="7"/>
  <c r="B1606" i="7"/>
  <c r="C1605" i="7"/>
  <c r="I1605" i="7"/>
  <c r="H1606" i="7"/>
  <c r="W1605" i="7"/>
  <c r="V1606" i="7"/>
  <c r="P1606" i="7"/>
  <c r="Q1605" i="7"/>
  <c r="L1606" i="7"/>
  <c r="M1605" i="7"/>
  <c r="Y1605" i="7"/>
  <c r="X1606" i="7"/>
  <c r="O1606" i="7" l="1"/>
  <c r="N1607" i="7"/>
  <c r="Y1606" i="7"/>
  <c r="X1607" i="7"/>
  <c r="L1607" i="7"/>
  <c r="M1606" i="7"/>
  <c r="K1606" i="7"/>
  <c r="J1607" i="7"/>
  <c r="V1607" i="7"/>
  <c r="W1606" i="7"/>
  <c r="G1606" i="7"/>
  <c r="F1607" i="7"/>
  <c r="H1607" i="7"/>
  <c r="I1606" i="7"/>
  <c r="D1607" i="7"/>
  <c r="E1606" i="7"/>
  <c r="T1607" i="7"/>
  <c r="U1606" i="7"/>
  <c r="Q1606" i="7"/>
  <c r="P1607" i="7"/>
  <c r="R1607" i="7"/>
  <c r="S1606" i="7"/>
  <c r="B1607" i="7"/>
  <c r="C1606" i="7"/>
  <c r="B1608" i="7" l="1"/>
  <c r="C1607" i="7"/>
  <c r="G1607" i="7"/>
  <c r="F1608" i="7"/>
  <c r="S1607" i="7"/>
  <c r="R1608" i="7"/>
  <c r="J1608" i="7"/>
  <c r="K1607" i="7"/>
  <c r="L1608" i="7"/>
  <c r="M1607" i="7"/>
  <c r="P1608" i="7"/>
  <c r="Q1607" i="7"/>
  <c r="U1607" i="7"/>
  <c r="T1608" i="7"/>
  <c r="E1607" i="7"/>
  <c r="D1608" i="7"/>
  <c r="N1608" i="7"/>
  <c r="O1607" i="7"/>
  <c r="W1607" i="7"/>
  <c r="V1608" i="7"/>
  <c r="X1608" i="7"/>
  <c r="Y1607" i="7"/>
  <c r="H1608" i="7"/>
  <c r="I1607" i="7"/>
  <c r="Q1608" i="7" l="1"/>
  <c r="P1609" i="7"/>
  <c r="Y1608" i="7"/>
  <c r="X1609" i="7"/>
  <c r="D1609" i="7"/>
  <c r="E1608" i="7"/>
  <c r="I1608" i="7"/>
  <c r="H1609" i="7"/>
  <c r="V1609" i="7"/>
  <c r="W1608" i="7"/>
  <c r="K1608" i="7"/>
  <c r="J1609" i="7"/>
  <c r="S1608" i="7"/>
  <c r="R1609" i="7"/>
  <c r="F1609" i="7"/>
  <c r="G1608" i="7"/>
  <c r="L1609" i="7"/>
  <c r="M1608" i="7"/>
  <c r="N1609" i="7"/>
  <c r="O1608" i="7"/>
  <c r="U1608" i="7"/>
  <c r="T1609" i="7"/>
  <c r="B1609" i="7"/>
  <c r="C1608" i="7"/>
  <c r="J1610" i="7" l="1"/>
  <c r="K1609" i="7"/>
  <c r="V1610" i="7"/>
  <c r="W1609" i="7"/>
  <c r="L1610" i="7"/>
  <c r="M1609" i="7"/>
  <c r="C1609" i="7"/>
  <c r="B1610" i="7"/>
  <c r="U1609" i="7"/>
  <c r="T1610" i="7"/>
  <c r="I1609" i="7"/>
  <c r="H1610" i="7"/>
  <c r="O1609" i="7"/>
  <c r="N1610" i="7"/>
  <c r="D1610" i="7"/>
  <c r="E1609" i="7"/>
  <c r="X1610" i="7"/>
  <c r="Y1609" i="7"/>
  <c r="G1609" i="7"/>
  <c r="F1610" i="7"/>
  <c r="S1609" i="7"/>
  <c r="R1610" i="7"/>
  <c r="P1610" i="7"/>
  <c r="Q1609" i="7"/>
  <c r="I1610" i="7" l="1"/>
  <c r="H1611" i="7"/>
  <c r="P1611" i="7"/>
  <c r="Q1610" i="7"/>
  <c r="R1611" i="7"/>
  <c r="S1610" i="7"/>
  <c r="U1610" i="7"/>
  <c r="T1611" i="7"/>
  <c r="F1611" i="7"/>
  <c r="G1610" i="7"/>
  <c r="C1610" i="7"/>
  <c r="B1611" i="7"/>
  <c r="X1611" i="7"/>
  <c r="Y1610" i="7"/>
  <c r="L1611" i="7"/>
  <c r="M1610" i="7"/>
  <c r="D1611" i="7"/>
  <c r="E1610" i="7"/>
  <c r="V1611" i="7"/>
  <c r="W1610" i="7"/>
  <c r="N1611" i="7"/>
  <c r="O1610" i="7"/>
  <c r="K1610" i="7"/>
  <c r="J1611" i="7"/>
  <c r="E1611" i="7" l="1"/>
  <c r="D1612" i="7"/>
  <c r="Q1611" i="7"/>
  <c r="P1612" i="7"/>
  <c r="K1611" i="7"/>
  <c r="J1612" i="7"/>
  <c r="N1612" i="7"/>
  <c r="O1611" i="7"/>
  <c r="T1612" i="7"/>
  <c r="U1611" i="7"/>
  <c r="H1612" i="7"/>
  <c r="I1611" i="7"/>
  <c r="C1611" i="7"/>
  <c r="B1612" i="7"/>
  <c r="F1612" i="7"/>
  <c r="G1611" i="7"/>
  <c r="W1611" i="7"/>
  <c r="V1612" i="7"/>
  <c r="R1612" i="7"/>
  <c r="S1611" i="7"/>
  <c r="L1612" i="7"/>
  <c r="M1611" i="7"/>
  <c r="Y1611" i="7"/>
  <c r="X1612" i="7"/>
  <c r="Y1612" i="7" l="1"/>
  <c r="X1613" i="7"/>
  <c r="H1613" i="7"/>
  <c r="I1612" i="7"/>
  <c r="M1612" i="7"/>
  <c r="L1613" i="7"/>
  <c r="T1613" i="7"/>
  <c r="U1612" i="7"/>
  <c r="S1612" i="7"/>
  <c r="R1613" i="7"/>
  <c r="N1613" i="7"/>
  <c r="O1612" i="7"/>
  <c r="V1613" i="7"/>
  <c r="W1612" i="7"/>
  <c r="K1612" i="7"/>
  <c r="J1613" i="7"/>
  <c r="Q1612" i="7"/>
  <c r="P1613" i="7"/>
  <c r="F1613" i="7"/>
  <c r="G1612" i="7"/>
  <c r="B1613" i="7"/>
  <c r="C1612" i="7"/>
  <c r="E1612" i="7"/>
  <c r="D1613" i="7"/>
  <c r="D1614" i="7" l="1"/>
  <c r="E1613" i="7"/>
  <c r="R1614" i="7"/>
  <c r="S1613" i="7"/>
  <c r="N1614" i="7"/>
  <c r="O1613" i="7"/>
  <c r="B1614" i="7"/>
  <c r="C1613" i="7"/>
  <c r="F1614" i="7"/>
  <c r="G1613" i="7"/>
  <c r="U1613" i="7"/>
  <c r="T1614" i="7"/>
  <c r="Q1613" i="7"/>
  <c r="P1614" i="7"/>
  <c r="M1613" i="7"/>
  <c r="L1614" i="7"/>
  <c r="K1613" i="7"/>
  <c r="J1614" i="7"/>
  <c r="H1614" i="7"/>
  <c r="I1613" i="7"/>
  <c r="Y1613" i="7"/>
  <c r="X1614" i="7"/>
  <c r="V1614" i="7"/>
  <c r="W1613" i="7"/>
  <c r="V1615" i="7" l="1"/>
  <c r="W1614" i="7"/>
  <c r="I1614" i="7"/>
  <c r="H1615" i="7"/>
  <c r="U1614" i="7"/>
  <c r="T1615" i="7"/>
  <c r="B1615" i="7"/>
  <c r="C1614" i="7"/>
  <c r="M1614" i="7"/>
  <c r="L1615" i="7"/>
  <c r="Y1614" i="7"/>
  <c r="X1615" i="7"/>
  <c r="F1615" i="7"/>
  <c r="G1614" i="7"/>
  <c r="K1614" i="7"/>
  <c r="J1615" i="7"/>
  <c r="O1614" i="7"/>
  <c r="N1615" i="7"/>
  <c r="R1615" i="7"/>
  <c r="S1614" i="7"/>
  <c r="P1615" i="7"/>
  <c r="Q1614" i="7"/>
  <c r="E1614" i="7"/>
  <c r="D1615" i="7"/>
  <c r="D1616" i="7" l="1"/>
  <c r="E1615" i="7"/>
  <c r="Y1615" i="7"/>
  <c r="X1616" i="7"/>
  <c r="L1616" i="7"/>
  <c r="M1615" i="7"/>
  <c r="P1616" i="7"/>
  <c r="Q1615" i="7"/>
  <c r="R1616" i="7"/>
  <c r="S1615" i="7"/>
  <c r="C1615" i="7"/>
  <c r="B1616" i="7"/>
  <c r="O1615" i="7"/>
  <c r="N1616" i="7"/>
  <c r="T1616" i="7"/>
  <c r="U1615" i="7"/>
  <c r="J1616" i="7"/>
  <c r="K1615" i="7"/>
  <c r="I1615" i="7"/>
  <c r="H1616" i="7"/>
  <c r="G1615" i="7"/>
  <c r="F1616" i="7"/>
  <c r="V1616" i="7"/>
  <c r="W1615" i="7"/>
  <c r="C1616" i="7" l="1"/>
  <c r="B1617" i="7"/>
  <c r="W1616" i="7"/>
  <c r="V1617" i="7"/>
  <c r="F1617" i="7"/>
  <c r="G1616" i="7"/>
  <c r="R1617" i="7"/>
  <c r="S1616" i="7"/>
  <c r="H1617" i="7"/>
  <c r="I1616" i="7"/>
  <c r="Q1616" i="7"/>
  <c r="P1617" i="7"/>
  <c r="K1616" i="7"/>
  <c r="J1617" i="7"/>
  <c r="M1616" i="7"/>
  <c r="L1617" i="7"/>
  <c r="X1617" i="7"/>
  <c r="Y1616" i="7"/>
  <c r="U1616" i="7"/>
  <c r="T1617" i="7"/>
  <c r="O1616" i="7"/>
  <c r="N1617" i="7"/>
  <c r="E1616" i="7"/>
  <c r="D1617" i="7"/>
  <c r="E1617" i="7" l="1"/>
  <c r="D1618" i="7"/>
  <c r="I1617" i="7"/>
  <c r="H1618" i="7"/>
  <c r="Q1617" i="7"/>
  <c r="P1618" i="7"/>
  <c r="N1618" i="7"/>
  <c r="O1617" i="7"/>
  <c r="T1618" i="7"/>
  <c r="U1617" i="7"/>
  <c r="S1617" i="7"/>
  <c r="R1618" i="7"/>
  <c r="Y1617" i="7"/>
  <c r="X1618" i="7"/>
  <c r="F1618" i="7"/>
  <c r="G1617" i="7"/>
  <c r="L1618" i="7"/>
  <c r="M1617" i="7"/>
  <c r="V1618" i="7"/>
  <c r="W1617" i="7"/>
  <c r="K1617" i="7"/>
  <c r="J1618" i="7"/>
  <c r="B1618" i="7"/>
  <c r="C1617" i="7"/>
  <c r="J1619" i="7" l="1"/>
  <c r="K1618" i="7"/>
  <c r="B1619" i="7"/>
  <c r="C1618" i="7"/>
  <c r="N1619" i="7"/>
  <c r="O1618" i="7"/>
  <c r="Q1618" i="7"/>
  <c r="P1619" i="7"/>
  <c r="I1618" i="7"/>
  <c r="H1619" i="7"/>
  <c r="E1618" i="7"/>
  <c r="D1619" i="7"/>
  <c r="S1618" i="7"/>
  <c r="R1619" i="7"/>
  <c r="T1619" i="7"/>
  <c r="U1618" i="7"/>
  <c r="W1618" i="7"/>
  <c r="V1619" i="7"/>
  <c r="L1619" i="7"/>
  <c r="M1618" i="7"/>
  <c r="G1618" i="7"/>
  <c r="F1619" i="7"/>
  <c r="Y1618" i="7"/>
  <c r="X1619" i="7"/>
  <c r="E1619" i="7" l="1"/>
  <c r="D1620" i="7"/>
  <c r="G1619" i="7"/>
  <c r="F1620" i="7"/>
  <c r="P1620" i="7"/>
  <c r="Q1619" i="7"/>
  <c r="X1620" i="7"/>
  <c r="Y1619" i="7"/>
  <c r="H1620" i="7"/>
  <c r="I1619" i="7"/>
  <c r="L1620" i="7"/>
  <c r="M1619" i="7"/>
  <c r="W1619" i="7"/>
  <c r="V1620" i="7"/>
  <c r="N1620" i="7"/>
  <c r="O1619" i="7"/>
  <c r="T1620" i="7"/>
  <c r="U1619" i="7"/>
  <c r="C1619" i="7"/>
  <c r="B1620" i="7"/>
  <c r="S1619" i="7"/>
  <c r="R1620" i="7"/>
  <c r="K1619" i="7"/>
  <c r="J1620" i="7"/>
  <c r="J1621" i="7" l="1"/>
  <c r="K1620" i="7"/>
  <c r="X1621" i="7"/>
  <c r="Y1620" i="7"/>
  <c r="P1621" i="7"/>
  <c r="Q1620" i="7"/>
  <c r="L1621" i="7"/>
  <c r="M1620" i="7"/>
  <c r="G1620" i="7"/>
  <c r="F1621" i="7"/>
  <c r="E1620" i="7"/>
  <c r="D1621" i="7"/>
  <c r="S1620" i="7"/>
  <c r="R1621" i="7"/>
  <c r="H1621" i="7"/>
  <c r="I1620" i="7"/>
  <c r="B1621" i="7"/>
  <c r="C1620" i="7"/>
  <c r="U1620" i="7"/>
  <c r="T1621" i="7"/>
  <c r="O1620" i="7"/>
  <c r="N1621" i="7"/>
  <c r="V1621" i="7"/>
  <c r="W1620" i="7"/>
  <c r="V1622" i="7" l="1"/>
  <c r="W1621" i="7"/>
  <c r="G1621" i="7"/>
  <c r="F1622" i="7"/>
  <c r="C1621" i="7"/>
  <c r="B1622" i="7"/>
  <c r="X1622" i="7"/>
  <c r="Y1621" i="7"/>
  <c r="U1621" i="7"/>
  <c r="T1622" i="7"/>
  <c r="S1621" i="7"/>
  <c r="R1622" i="7"/>
  <c r="E1621" i="7"/>
  <c r="D1622" i="7"/>
  <c r="O1621" i="7"/>
  <c r="N1622" i="7"/>
  <c r="M1621" i="7"/>
  <c r="L1622" i="7"/>
  <c r="P1622" i="7"/>
  <c r="Q1621" i="7"/>
  <c r="I1621" i="7"/>
  <c r="H1622" i="7"/>
  <c r="J1622" i="7"/>
  <c r="K1621" i="7"/>
  <c r="K1622" i="7" l="1"/>
  <c r="J1623" i="7"/>
  <c r="I1622" i="7"/>
  <c r="H1623" i="7"/>
  <c r="X1623" i="7"/>
  <c r="Y1622" i="7"/>
  <c r="C1622" i="7"/>
  <c r="B1623" i="7"/>
  <c r="S1622" i="7"/>
  <c r="R1623" i="7"/>
  <c r="U1622" i="7"/>
  <c r="T1623" i="7"/>
  <c r="Q1622" i="7"/>
  <c r="P1623" i="7"/>
  <c r="L1623" i="7"/>
  <c r="M1622" i="7"/>
  <c r="O1622" i="7"/>
  <c r="N1623" i="7"/>
  <c r="G1622" i="7"/>
  <c r="F1623" i="7"/>
  <c r="D1623" i="7"/>
  <c r="E1622" i="7"/>
  <c r="W1622" i="7"/>
  <c r="V1623" i="7"/>
  <c r="T1624" i="7" l="1"/>
  <c r="U1623" i="7"/>
  <c r="W1623" i="7"/>
  <c r="V1624" i="7"/>
  <c r="D1624" i="7"/>
  <c r="E1623" i="7"/>
  <c r="B1624" i="7"/>
  <c r="C1623" i="7"/>
  <c r="R1624" i="7"/>
  <c r="S1623" i="7"/>
  <c r="F1624" i="7"/>
  <c r="G1623" i="7"/>
  <c r="N1624" i="7"/>
  <c r="O1623" i="7"/>
  <c r="Y1623" i="7"/>
  <c r="X1624" i="7"/>
  <c r="H1624" i="7"/>
  <c r="I1623" i="7"/>
  <c r="L1624" i="7"/>
  <c r="M1623" i="7"/>
  <c r="Q1623" i="7"/>
  <c r="P1624" i="7"/>
  <c r="K1623" i="7"/>
  <c r="J1624" i="7"/>
  <c r="K1624" i="7" l="1"/>
  <c r="J1625" i="7"/>
  <c r="F1625" i="7"/>
  <c r="G1624" i="7"/>
  <c r="P1625" i="7"/>
  <c r="Q1624" i="7"/>
  <c r="R1625" i="7"/>
  <c r="S1624" i="7"/>
  <c r="M1624" i="7"/>
  <c r="L1625" i="7"/>
  <c r="C1624" i="7"/>
  <c r="B1625" i="7"/>
  <c r="H1625" i="7"/>
  <c r="I1624" i="7"/>
  <c r="E1624" i="7"/>
  <c r="D1625" i="7"/>
  <c r="Y1624" i="7"/>
  <c r="X1625" i="7"/>
  <c r="W1624" i="7"/>
  <c r="V1625" i="7"/>
  <c r="N1625" i="7"/>
  <c r="O1624" i="7"/>
  <c r="T1625" i="7"/>
  <c r="U1624" i="7"/>
  <c r="B1626" i="7" l="1"/>
  <c r="C1625" i="7"/>
  <c r="N1626" i="7"/>
  <c r="O1625" i="7"/>
  <c r="Q1625" i="7"/>
  <c r="P1626" i="7"/>
  <c r="R1626" i="7"/>
  <c r="S1625" i="7"/>
  <c r="J1626" i="7"/>
  <c r="K1625" i="7"/>
  <c r="T1626" i="7"/>
  <c r="U1625" i="7"/>
  <c r="M1625" i="7"/>
  <c r="L1626" i="7"/>
  <c r="V1626" i="7"/>
  <c r="W1625" i="7"/>
  <c r="Y1625" i="7"/>
  <c r="X1626" i="7"/>
  <c r="D1626" i="7"/>
  <c r="E1625" i="7"/>
  <c r="F1626" i="7"/>
  <c r="G1625" i="7"/>
  <c r="H1626" i="7"/>
  <c r="I1625" i="7"/>
  <c r="U1626" i="7" l="1"/>
  <c r="T1627" i="7"/>
  <c r="F1627" i="7"/>
  <c r="G1626" i="7"/>
  <c r="D1627" i="7"/>
  <c r="E1626" i="7"/>
  <c r="I1626" i="7"/>
  <c r="H1627" i="7"/>
  <c r="X1627" i="7"/>
  <c r="Y1626" i="7"/>
  <c r="K1626" i="7"/>
  <c r="J1627" i="7"/>
  <c r="R1627" i="7"/>
  <c r="S1626" i="7"/>
  <c r="P1627" i="7"/>
  <c r="Q1626" i="7"/>
  <c r="V1627" i="7"/>
  <c r="W1626" i="7"/>
  <c r="O1626" i="7"/>
  <c r="N1627" i="7"/>
  <c r="M1626" i="7"/>
  <c r="L1627" i="7"/>
  <c r="B1627" i="7"/>
  <c r="C1626" i="7"/>
  <c r="C1627" i="7" l="1"/>
  <c r="B1628" i="7"/>
  <c r="I1627" i="7"/>
  <c r="H1628" i="7"/>
  <c r="F1628" i="7"/>
  <c r="G1627" i="7"/>
  <c r="M1627" i="7"/>
  <c r="L1628" i="7"/>
  <c r="X1628" i="7"/>
  <c r="Y1627" i="7"/>
  <c r="W1627" i="7"/>
  <c r="V1628" i="7"/>
  <c r="P1628" i="7"/>
  <c r="Q1627" i="7"/>
  <c r="T1628" i="7"/>
  <c r="U1627" i="7"/>
  <c r="J1628" i="7"/>
  <c r="K1627" i="7"/>
  <c r="O1627" i="7"/>
  <c r="N1628" i="7"/>
  <c r="D1628" i="7"/>
  <c r="E1627" i="7"/>
  <c r="R1628" i="7"/>
  <c r="S1627" i="7"/>
  <c r="X1629" i="7" l="1"/>
  <c r="Y1628" i="7"/>
  <c r="H1629" i="7"/>
  <c r="I1628" i="7"/>
  <c r="W1628" i="7"/>
  <c r="V1629" i="7"/>
  <c r="E1628" i="7"/>
  <c r="D1629" i="7"/>
  <c r="L1629" i="7"/>
  <c r="M1628" i="7"/>
  <c r="F1629" i="7"/>
  <c r="G1628" i="7"/>
  <c r="C1628" i="7"/>
  <c r="B1629" i="7"/>
  <c r="R1629" i="7"/>
  <c r="S1628" i="7"/>
  <c r="O1628" i="7"/>
  <c r="N1629" i="7"/>
  <c r="J1629" i="7"/>
  <c r="K1628" i="7"/>
  <c r="U1628" i="7"/>
  <c r="T1629" i="7"/>
  <c r="Q1628" i="7"/>
  <c r="P1629" i="7"/>
  <c r="Q1629" i="7" l="1"/>
  <c r="P1630" i="7"/>
  <c r="T1630" i="7"/>
  <c r="U1629" i="7"/>
  <c r="F1630" i="7"/>
  <c r="G1629" i="7"/>
  <c r="L1630" i="7"/>
  <c r="M1629" i="7"/>
  <c r="E1629" i="7"/>
  <c r="D1630" i="7"/>
  <c r="K1629" i="7"/>
  <c r="J1630" i="7"/>
  <c r="N1630" i="7"/>
  <c r="O1629" i="7"/>
  <c r="W1629" i="7"/>
  <c r="V1630" i="7"/>
  <c r="S1629" i="7"/>
  <c r="R1630" i="7"/>
  <c r="H1630" i="7"/>
  <c r="I1629" i="7"/>
  <c r="B1630" i="7"/>
  <c r="C1629" i="7"/>
  <c r="X1630" i="7"/>
  <c r="Y1629" i="7"/>
  <c r="Y1630" i="7" l="1"/>
  <c r="X1631" i="7"/>
  <c r="J1631" i="7"/>
  <c r="K1630" i="7"/>
  <c r="B1631" i="7"/>
  <c r="C1630" i="7"/>
  <c r="E1630" i="7"/>
  <c r="D1631" i="7"/>
  <c r="I1630" i="7"/>
  <c r="H1631" i="7"/>
  <c r="L1631" i="7"/>
  <c r="M1630" i="7"/>
  <c r="S1630" i="7"/>
  <c r="R1631" i="7"/>
  <c r="G1630" i="7"/>
  <c r="F1631" i="7"/>
  <c r="V1631" i="7"/>
  <c r="W1630" i="7"/>
  <c r="T1631" i="7"/>
  <c r="U1630" i="7"/>
  <c r="Q1630" i="7"/>
  <c r="P1631" i="7"/>
  <c r="N1631" i="7"/>
  <c r="O1630" i="7"/>
  <c r="N1632" i="7" l="1"/>
  <c r="O1631" i="7"/>
  <c r="L1632" i="7"/>
  <c r="M1631" i="7"/>
  <c r="Q1631" i="7"/>
  <c r="P1632" i="7"/>
  <c r="H1632" i="7"/>
  <c r="I1631" i="7"/>
  <c r="E1631" i="7"/>
  <c r="D1632" i="7"/>
  <c r="T1632" i="7"/>
  <c r="U1631" i="7"/>
  <c r="W1631" i="7"/>
  <c r="V1632" i="7"/>
  <c r="B1632" i="7"/>
  <c r="C1631" i="7"/>
  <c r="G1631" i="7"/>
  <c r="F1632" i="7"/>
  <c r="K1631" i="7"/>
  <c r="J1632" i="7"/>
  <c r="S1631" i="7"/>
  <c r="R1632" i="7"/>
  <c r="X1632" i="7"/>
  <c r="Y1631" i="7"/>
  <c r="U1632" i="7" l="1"/>
  <c r="T1633" i="7"/>
  <c r="J1633" i="7"/>
  <c r="K1632" i="7"/>
  <c r="S1632" i="7"/>
  <c r="R1633" i="7"/>
  <c r="G1632" i="7"/>
  <c r="F1633" i="7"/>
  <c r="B1633" i="7"/>
  <c r="C1632" i="7"/>
  <c r="Y1632" i="7"/>
  <c r="X1633" i="7"/>
  <c r="D1633" i="7"/>
  <c r="E1632" i="7"/>
  <c r="H1633" i="7"/>
  <c r="I1632" i="7"/>
  <c r="P1633" i="7"/>
  <c r="Q1632" i="7"/>
  <c r="M1632" i="7"/>
  <c r="L1633" i="7"/>
  <c r="V1633" i="7"/>
  <c r="W1632" i="7"/>
  <c r="O1632" i="7"/>
  <c r="N1633" i="7"/>
  <c r="O1633" i="7" l="1"/>
  <c r="N1634" i="7"/>
  <c r="X1634" i="7"/>
  <c r="Y1633" i="7"/>
  <c r="V1634" i="7"/>
  <c r="W1633" i="7"/>
  <c r="B1634" i="7"/>
  <c r="C1633" i="7"/>
  <c r="L1634" i="7"/>
  <c r="M1633" i="7"/>
  <c r="G1633" i="7"/>
  <c r="F1634" i="7"/>
  <c r="R1634" i="7"/>
  <c r="S1633" i="7"/>
  <c r="P1634" i="7"/>
  <c r="Q1633" i="7"/>
  <c r="I1633" i="7"/>
  <c r="H1634" i="7"/>
  <c r="J1634" i="7"/>
  <c r="K1633" i="7"/>
  <c r="U1633" i="7"/>
  <c r="T1634" i="7"/>
  <c r="D1634" i="7"/>
  <c r="E1633" i="7"/>
  <c r="F1635" i="7" l="1"/>
  <c r="G1634" i="7"/>
  <c r="D1635" i="7"/>
  <c r="E1634" i="7"/>
  <c r="U1634" i="7"/>
  <c r="T1635" i="7"/>
  <c r="L1635" i="7"/>
  <c r="M1634" i="7"/>
  <c r="K1634" i="7"/>
  <c r="J1635" i="7"/>
  <c r="C1634" i="7"/>
  <c r="B1635" i="7"/>
  <c r="I1634" i="7"/>
  <c r="H1635" i="7"/>
  <c r="W1634" i="7"/>
  <c r="V1635" i="7"/>
  <c r="P1635" i="7"/>
  <c r="Q1634" i="7"/>
  <c r="X1635" i="7"/>
  <c r="Y1634" i="7"/>
  <c r="O1634" i="7"/>
  <c r="N1635" i="7"/>
  <c r="R1635" i="7"/>
  <c r="S1634" i="7"/>
  <c r="B1636" i="7" l="1"/>
  <c r="C1635" i="7"/>
  <c r="R1636" i="7"/>
  <c r="S1635" i="7"/>
  <c r="N1636" i="7"/>
  <c r="O1635" i="7"/>
  <c r="K1635" i="7"/>
  <c r="J1636" i="7"/>
  <c r="Y1635" i="7"/>
  <c r="X1636" i="7"/>
  <c r="L1636" i="7"/>
  <c r="M1635" i="7"/>
  <c r="T1636" i="7"/>
  <c r="U1635" i="7"/>
  <c r="Q1635" i="7"/>
  <c r="P1636" i="7"/>
  <c r="W1635" i="7"/>
  <c r="V1636" i="7"/>
  <c r="E1635" i="7"/>
  <c r="D1636" i="7"/>
  <c r="H1636" i="7"/>
  <c r="I1635" i="7"/>
  <c r="G1635" i="7"/>
  <c r="F1636" i="7"/>
  <c r="F1637" i="7" l="1"/>
  <c r="G1636" i="7"/>
  <c r="M1636" i="7"/>
  <c r="L1637" i="7"/>
  <c r="I1636" i="7"/>
  <c r="H1637" i="7"/>
  <c r="E1636" i="7"/>
  <c r="D1637" i="7"/>
  <c r="N1637" i="7"/>
  <c r="O1636" i="7"/>
  <c r="R1637" i="7"/>
  <c r="S1636" i="7"/>
  <c r="Y1636" i="7"/>
  <c r="X1637" i="7"/>
  <c r="K1636" i="7"/>
  <c r="J1637" i="7"/>
  <c r="V1637" i="7"/>
  <c r="W1636" i="7"/>
  <c r="Q1636" i="7"/>
  <c r="P1637" i="7"/>
  <c r="T1637" i="7"/>
  <c r="U1636" i="7"/>
  <c r="C1636" i="7"/>
  <c r="B1637" i="7"/>
  <c r="B1638" i="7" l="1"/>
  <c r="C1637" i="7"/>
  <c r="E1637" i="7"/>
  <c r="D1638" i="7"/>
  <c r="R1638" i="7"/>
  <c r="S1637" i="7"/>
  <c r="T1638" i="7"/>
  <c r="U1637" i="7"/>
  <c r="P1638" i="7"/>
  <c r="Q1637" i="7"/>
  <c r="W1637" i="7"/>
  <c r="V1638" i="7"/>
  <c r="K1637" i="7"/>
  <c r="J1638" i="7"/>
  <c r="Y1637" i="7"/>
  <c r="X1638" i="7"/>
  <c r="N1638" i="7"/>
  <c r="O1637" i="7"/>
  <c r="H1638" i="7"/>
  <c r="I1637" i="7"/>
  <c r="M1637" i="7"/>
  <c r="L1638" i="7"/>
  <c r="F1638" i="7"/>
  <c r="G1637" i="7"/>
  <c r="V1639" i="7" l="1"/>
  <c r="W1638" i="7"/>
  <c r="G1638" i="7"/>
  <c r="F1639" i="7"/>
  <c r="M1638" i="7"/>
  <c r="L1639" i="7"/>
  <c r="P1639" i="7"/>
  <c r="Q1638" i="7"/>
  <c r="H1639" i="7"/>
  <c r="I1638" i="7"/>
  <c r="U1638" i="7"/>
  <c r="T1639" i="7"/>
  <c r="O1638" i="7"/>
  <c r="N1639" i="7"/>
  <c r="S1638" i="7"/>
  <c r="R1639" i="7"/>
  <c r="Y1638" i="7"/>
  <c r="X1639" i="7"/>
  <c r="E1638" i="7"/>
  <c r="D1639" i="7"/>
  <c r="J1639" i="7"/>
  <c r="K1638" i="7"/>
  <c r="B1639" i="7"/>
  <c r="C1638" i="7"/>
  <c r="C1639" i="7" l="1"/>
  <c r="B1640" i="7"/>
  <c r="I1639" i="7"/>
  <c r="H1640" i="7"/>
  <c r="U1639" i="7"/>
  <c r="T1640" i="7"/>
  <c r="J1640" i="7"/>
  <c r="K1639" i="7"/>
  <c r="D1640" i="7"/>
  <c r="E1639" i="7"/>
  <c r="P1640" i="7"/>
  <c r="Q1639" i="7"/>
  <c r="X1640" i="7"/>
  <c r="Y1639" i="7"/>
  <c r="M1639" i="7"/>
  <c r="L1640" i="7"/>
  <c r="R1640" i="7"/>
  <c r="S1639" i="7"/>
  <c r="F1640" i="7"/>
  <c r="G1639" i="7"/>
  <c r="O1639" i="7"/>
  <c r="N1640" i="7"/>
  <c r="W1639" i="7"/>
  <c r="V1640" i="7"/>
  <c r="N1641" i="7" l="1"/>
  <c r="O1640" i="7"/>
  <c r="S1640" i="7"/>
  <c r="R1641" i="7"/>
  <c r="F1641" i="7"/>
  <c r="G1640" i="7"/>
  <c r="T1641" i="7"/>
  <c r="U1640" i="7"/>
  <c r="M1640" i="7"/>
  <c r="L1641" i="7"/>
  <c r="C1640" i="7"/>
  <c r="B1641" i="7"/>
  <c r="V1641" i="7"/>
  <c r="W1640" i="7"/>
  <c r="Q1640" i="7"/>
  <c r="P1641" i="7"/>
  <c r="E1640" i="7"/>
  <c r="D1641" i="7"/>
  <c r="K1640" i="7"/>
  <c r="J1641" i="7"/>
  <c r="H1641" i="7"/>
  <c r="I1640" i="7"/>
  <c r="X1641" i="7"/>
  <c r="Y1640" i="7"/>
  <c r="B1642" i="7" l="1"/>
  <c r="C1641" i="7"/>
  <c r="H1642" i="7"/>
  <c r="I1641" i="7"/>
  <c r="X1642" i="7"/>
  <c r="Y1641" i="7"/>
  <c r="L1642" i="7"/>
  <c r="M1641" i="7"/>
  <c r="J1642" i="7"/>
  <c r="K1641" i="7"/>
  <c r="U1641" i="7"/>
  <c r="T1642" i="7"/>
  <c r="E1641" i="7"/>
  <c r="D1642" i="7"/>
  <c r="G1641" i="7"/>
  <c r="F1642" i="7"/>
  <c r="P1642" i="7"/>
  <c r="Q1641" i="7"/>
  <c r="S1641" i="7"/>
  <c r="R1642" i="7"/>
  <c r="W1641" i="7"/>
  <c r="V1642" i="7"/>
  <c r="N1642" i="7"/>
  <c r="O1641" i="7"/>
  <c r="T1643" i="7" l="1"/>
  <c r="U1642" i="7"/>
  <c r="J1643" i="7"/>
  <c r="K1642" i="7"/>
  <c r="Q1642" i="7"/>
  <c r="P1643" i="7"/>
  <c r="V1643" i="7"/>
  <c r="W1642" i="7"/>
  <c r="F1643" i="7"/>
  <c r="G1642" i="7"/>
  <c r="O1642" i="7"/>
  <c r="N1643" i="7"/>
  <c r="R1643" i="7"/>
  <c r="S1642" i="7"/>
  <c r="L1643" i="7"/>
  <c r="M1642" i="7"/>
  <c r="X1643" i="7"/>
  <c r="Y1642" i="7"/>
  <c r="H1643" i="7"/>
  <c r="I1642" i="7"/>
  <c r="E1642" i="7"/>
  <c r="D1643" i="7"/>
  <c r="B1643" i="7"/>
  <c r="C1642" i="7"/>
  <c r="E1643" i="7" l="1"/>
  <c r="D1644" i="7"/>
  <c r="B1644" i="7"/>
  <c r="C1643" i="7"/>
  <c r="G1643" i="7"/>
  <c r="F1644" i="7"/>
  <c r="H1644" i="7"/>
  <c r="I1643" i="7"/>
  <c r="X1644" i="7"/>
  <c r="Y1643" i="7"/>
  <c r="O1643" i="7"/>
  <c r="N1644" i="7"/>
  <c r="V1644" i="7"/>
  <c r="W1643" i="7"/>
  <c r="P1644" i="7"/>
  <c r="Q1643" i="7"/>
  <c r="L1644" i="7"/>
  <c r="M1643" i="7"/>
  <c r="J1644" i="7"/>
  <c r="K1643" i="7"/>
  <c r="R1644" i="7"/>
  <c r="S1643" i="7"/>
  <c r="U1643" i="7"/>
  <c r="T1644" i="7"/>
  <c r="U1644" i="7" l="1"/>
  <c r="T1645" i="7"/>
  <c r="J1645" i="7"/>
  <c r="K1644" i="7"/>
  <c r="L1645" i="7"/>
  <c r="M1644" i="7"/>
  <c r="B1645" i="7"/>
  <c r="C1644" i="7"/>
  <c r="Y1644" i="7"/>
  <c r="X1645" i="7"/>
  <c r="H1645" i="7"/>
  <c r="I1644" i="7"/>
  <c r="G1644" i="7"/>
  <c r="F1645" i="7"/>
  <c r="P1645" i="7"/>
  <c r="Q1644" i="7"/>
  <c r="D1645" i="7"/>
  <c r="E1644" i="7"/>
  <c r="O1644" i="7"/>
  <c r="N1645" i="7"/>
  <c r="S1644" i="7"/>
  <c r="R1645" i="7"/>
  <c r="V1645" i="7"/>
  <c r="W1644" i="7"/>
  <c r="V1646" i="7" l="1"/>
  <c r="W1645" i="7"/>
  <c r="S1645" i="7"/>
  <c r="R1646" i="7"/>
  <c r="O1645" i="7"/>
  <c r="N1646" i="7"/>
  <c r="H1646" i="7"/>
  <c r="I1645" i="7"/>
  <c r="X1646" i="7"/>
  <c r="Y1645" i="7"/>
  <c r="B1646" i="7"/>
  <c r="C1645" i="7"/>
  <c r="D1646" i="7"/>
  <c r="E1645" i="7"/>
  <c r="M1645" i="7"/>
  <c r="L1646" i="7"/>
  <c r="P1646" i="7"/>
  <c r="Q1645" i="7"/>
  <c r="J1646" i="7"/>
  <c r="K1645" i="7"/>
  <c r="F1646" i="7"/>
  <c r="G1645" i="7"/>
  <c r="T1646" i="7"/>
  <c r="U1645" i="7"/>
  <c r="T1647" i="7" l="1"/>
  <c r="U1646" i="7"/>
  <c r="F1647" i="7"/>
  <c r="G1646" i="7"/>
  <c r="H1647" i="7"/>
  <c r="I1646" i="7"/>
  <c r="M1646" i="7"/>
  <c r="L1647" i="7"/>
  <c r="B1647" i="7"/>
  <c r="C1646" i="7"/>
  <c r="X1647" i="7"/>
  <c r="Y1646" i="7"/>
  <c r="K1646" i="7"/>
  <c r="J1647" i="7"/>
  <c r="N1647" i="7"/>
  <c r="O1646" i="7"/>
  <c r="P1647" i="7"/>
  <c r="Q1646" i="7"/>
  <c r="S1646" i="7"/>
  <c r="R1647" i="7"/>
  <c r="E1646" i="7"/>
  <c r="D1647" i="7"/>
  <c r="W1646" i="7"/>
  <c r="V1647" i="7"/>
  <c r="B1648" i="7" l="1"/>
  <c r="C1647" i="7"/>
  <c r="W1647" i="7"/>
  <c r="V1648" i="7"/>
  <c r="X1648" i="7"/>
  <c r="Y1647" i="7"/>
  <c r="M1647" i="7"/>
  <c r="L1648" i="7"/>
  <c r="Q1647" i="7"/>
  <c r="P1648" i="7"/>
  <c r="F1648" i="7"/>
  <c r="G1647" i="7"/>
  <c r="D1648" i="7"/>
  <c r="E1647" i="7"/>
  <c r="R1648" i="7"/>
  <c r="S1647" i="7"/>
  <c r="H1648" i="7"/>
  <c r="I1647" i="7"/>
  <c r="O1647" i="7"/>
  <c r="N1648" i="7"/>
  <c r="J1648" i="7"/>
  <c r="K1647" i="7"/>
  <c r="T1648" i="7"/>
  <c r="U1647" i="7"/>
  <c r="T1649" i="7" l="1"/>
  <c r="U1648" i="7"/>
  <c r="F1649" i="7"/>
  <c r="G1648" i="7"/>
  <c r="P1649" i="7"/>
  <c r="Q1648" i="7"/>
  <c r="J1649" i="7"/>
  <c r="K1648" i="7"/>
  <c r="O1648" i="7"/>
  <c r="N1649" i="7"/>
  <c r="L1649" i="7"/>
  <c r="M1648" i="7"/>
  <c r="I1648" i="7"/>
  <c r="H1649" i="7"/>
  <c r="X1649" i="7"/>
  <c r="Y1648" i="7"/>
  <c r="W1648" i="7"/>
  <c r="V1649" i="7"/>
  <c r="R1649" i="7"/>
  <c r="S1648" i="7"/>
  <c r="E1648" i="7"/>
  <c r="D1649" i="7"/>
  <c r="C1648" i="7"/>
  <c r="B1649" i="7"/>
  <c r="D1650" i="7" l="1"/>
  <c r="E1649" i="7"/>
  <c r="R1650" i="7"/>
  <c r="S1649" i="7"/>
  <c r="P1650" i="7"/>
  <c r="Q1649" i="7"/>
  <c r="B1650" i="7"/>
  <c r="C1649" i="7"/>
  <c r="L1650" i="7"/>
  <c r="M1649" i="7"/>
  <c r="O1649" i="7"/>
  <c r="N1650" i="7"/>
  <c r="J1650" i="7"/>
  <c r="K1649" i="7"/>
  <c r="V1650" i="7"/>
  <c r="W1649" i="7"/>
  <c r="X1650" i="7"/>
  <c r="Y1649" i="7"/>
  <c r="F1650" i="7"/>
  <c r="G1649" i="7"/>
  <c r="I1649" i="7"/>
  <c r="H1650" i="7"/>
  <c r="T1650" i="7"/>
  <c r="U1649" i="7"/>
  <c r="L1651" i="7" l="1"/>
  <c r="M1650" i="7"/>
  <c r="P1651" i="7"/>
  <c r="Q1650" i="7"/>
  <c r="V1651" i="7"/>
  <c r="W1650" i="7"/>
  <c r="R1651" i="7"/>
  <c r="S1650" i="7"/>
  <c r="T1651" i="7"/>
  <c r="U1650" i="7"/>
  <c r="F1651" i="7"/>
  <c r="G1650" i="7"/>
  <c r="O1650" i="7"/>
  <c r="N1651" i="7"/>
  <c r="I1650" i="7"/>
  <c r="H1651" i="7"/>
  <c r="B1651" i="7"/>
  <c r="C1650" i="7"/>
  <c r="Y1650" i="7"/>
  <c r="X1651" i="7"/>
  <c r="J1651" i="7"/>
  <c r="K1650" i="7"/>
  <c r="D1651" i="7"/>
  <c r="E1650" i="7"/>
  <c r="J1652" i="7" l="1"/>
  <c r="K1651" i="7"/>
  <c r="D1652" i="7"/>
  <c r="E1651" i="7"/>
  <c r="U1651" i="7"/>
  <c r="T1652" i="7"/>
  <c r="R1652" i="7"/>
  <c r="S1651" i="7"/>
  <c r="B1652" i="7"/>
  <c r="C1651" i="7"/>
  <c r="H1652" i="7"/>
  <c r="I1651" i="7"/>
  <c r="N1652" i="7"/>
  <c r="O1651" i="7"/>
  <c r="F1652" i="7"/>
  <c r="G1651" i="7"/>
  <c r="Y1651" i="7"/>
  <c r="X1652" i="7"/>
  <c r="W1651" i="7"/>
  <c r="V1652" i="7"/>
  <c r="P1652" i="7"/>
  <c r="Q1651" i="7"/>
  <c r="L1652" i="7"/>
  <c r="M1651" i="7"/>
  <c r="M1652" i="7" l="1"/>
  <c r="L1653" i="7"/>
  <c r="H1653" i="7"/>
  <c r="I1652" i="7"/>
  <c r="Q1652" i="7"/>
  <c r="P1653" i="7"/>
  <c r="B1653" i="7"/>
  <c r="C1652" i="7"/>
  <c r="V1653" i="7"/>
  <c r="W1652" i="7"/>
  <c r="R1653" i="7"/>
  <c r="S1652" i="7"/>
  <c r="X1653" i="7"/>
  <c r="Y1652" i="7"/>
  <c r="T1653" i="7"/>
  <c r="U1652" i="7"/>
  <c r="F1653" i="7"/>
  <c r="G1652" i="7"/>
  <c r="D1653" i="7"/>
  <c r="E1652" i="7"/>
  <c r="N1653" i="7"/>
  <c r="O1652" i="7"/>
  <c r="J1653" i="7"/>
  <c r="K1652" i="7"/>
  <c r="K1653" i="7" l="1"/>
  <c r="J1654" i="7"/>
  <c r="S1653" i="7"/>
  <c r="R1654" i="7"/>
  <c r="N1654" i="7"/>
  <c r="O1653" i="7"/>
  <c r="W1653" i="7"/>
  <c r="V1654" i="7"/>
  <c r="E1653" i="7"/>
  <c r="D1654" i="7"/>
  <c r="B1654" i="7"/>
  <c r="C1653" i="7"/>
  <c r="P1654" i="7"/>
  <c r="Q1653" i="7"/>
  <c r="G1653" i="7"/>
  <c r="F1654" i="7"/>
  <c r="U1653" i="7"/>
  <c r="T1654" i="7"/>
  <c r="H1654" i="7"/>
  <c r="I1653" i="7"/>
  <c r="L1654" i="7"/>
  <c r="M1653" i="7"/>
  <c r="X1654" i="7"/>
  <c r="Y1653" i="7"/>
  <c r="H1655" i="7" l="1"/>
  <c r="I1654" i="7"/>
  <c r="Y1654" i="7"/>
  <c r="X1655" i="7"/>
  <c r="E1654" i="7"/>
  <c r="D1655" i="7"/>
  <c r="W1654" i="7"/>
  <c r="V1655" i="7"/>
  <c r="T1655" i="7"/>
  <c r="U1654" i="7"/>
  <c r="G1654" i="7"/>
  <c r="F1655" i="7"/>
  <c r="J1655" i="7"/>
  <c r="K1654" i="7"/>
  <c r="B1655" i="7"/>
  <c r="C1654" i="7"/>
  <c r="M1654" i="7"/>
  <c r="L1655" i="7"/>
  <c r="N1655" i="7"/>
  <c r="O1654" i="7"/>
  <c r="S1654" i="7"/>
  <c r="R1655" i="7"/>
  <c r="Q1654" i="7"/>
  <c r="P1655" i="7"/>
  <c r="S1655" i="7" l="1"/>
  <c r="R1656" i="7"/>
  <c r="P1656" i="7"/>
  <c r="Q1655" i="7"/>
  <c r="V1656" i="7"/>
  <c r="W1655" i="7"/>
  <c r="G1655" i="7"/>
  <c r="F1656" i="7"/>
  <c r="T1656" i="7"/>
  <c r="U1655" i="7"/>
  <c r="O1655" i="7"/>
  <c r="N1656" i="7"/>
  <c r="M1655" i="7"/>
  <c r="L1656" i="7"/>
  <c r="D1656" i="7"/>
  <c r="E1655" i="7"/>
  <c r="Y1655" i="7"/>
  <c r="X1656" i="7"/>
  <c r="B1656" i="7"/>
  <c r="C1655" i="7"/>
  <c r="J1656" i="7"/>
  <c r="K1655" i="7"/>
  <c r="H1656" i="7"/>
  <c r="I1655" i="7"/>
  <c r="I1656" i="7" l="1"/>
  <c r="H1657" i="7"/>
  <c r="J1657" i="7"/>
  <c r="K1656" i="7"/>
  <c r="O1656" i="7"/>
  <c r="N1657" i="7"/>
  <c r="U1656" i="7"/>
  <c r="T1657" i="7"/>
  <c r="F1657" i="7"/>
  <c r="G1656" i="7"/>
  <c r="C1656" i="7"/>
  <c r="B1657" i="7"/>
  <c r="Y1656" i="7"/>
  <c r="X1657" i="7"/>
  <c r="W1656" i="7"/>
  <c r="V1657" i="7"/>
  <c r="D1657" i="7"/>
  <c r="E1656" i="7"/>
  <c r="P1657" i="7"/>
  <c r="Q1656" i="7"/>
  <c r="L1657" i="7"/>
  <c r="M1656" i="7"/>
  <c r="R1657" i="7"/>
  <c r="S1656" i="7"/>
  <c r="R1658" i="7" l="1"/>
  <c r="S1657" i="7"/>
  <c r="L1658" i="7"/>
  <c r="M1657" i="7"/>
  <c r="C1657" i="7"/>
  <c r="B1658" i="7"/>
  <c r="G1657" i="7"/>
  <c r="F1658" i="7"/>
  <c r="T1658" i="7"/>
  <c r="U1657" i="7"/>
  <c r="Q1657" i="7"/>
  <c r="P1658" i="7"/>
  <c r="O1657" i="7"/>
  <c r="N1658" i="7"/>
  <c r="D1658" i="7"/>
  <c r="E1657" i="7"/>
  <c r="W1657" i="7"/>
  <c r="V1658" i="7"/>
  <c r="J1658" i="7"/>
  <c r="K1657" i="7"/>
  <c r="X1658" i="7"/>
  <c r="Y1657" i="7"/>
  <c r="H1658" i="7"/>
  <c r="I1657" i="7"/>
  <c r="H1659" i="7" l="1"/>
  <c r="I1658" i="7"/>
  <c r="X1659" i="7"/>
  <c r="Y1658" i="7"/>
  <c r="F1659" i="7"/>
  <c r="G1658" i="7"/>
  <c r="C1658" i="7"/>
  <c r="B1659" i="7"/>
  <c r="Q1658" i="7"/>
  <c r="P1659" i="7"/>
  <c r="T1659" i="7"/>
  <c r="U1658" i="7"/>
  <c r="K1658" i="7"/>
  <c r="J1659" i="7"/>
  <c r="V1659" i="7"/>
  <c r="W1658" i="7"/>
  <c r="E1658" i="7"/>
  <c r="D1659" i="7"/>
  <c r="L1659" i="7"/>
  <c r="M1658" i="7"/>
  <c r="N1659" i="7"/>
  <c r="O1658" i="7"/>
  <c r="R1659" i="7"/>
  <c r="S1658" i="7"/>
  <c r="T1660" i="7" l="1"/>
  <c r="U1659" i="7"/>
  <c r="N1660" i="7"/>
  <c r="O1659" i="7"/>
  <c r="C1659" i="7"/>
  <c r="B1660" i="7"/>
  <c r="E1659" i="7"/>
  <c r="D1660" i="7"/>
  <c r="V1660" i="7"/>
  <c r="W1659" i="7"/>
  <c r="Q1659" i="7"/>
  <c r="P1660" i="7"/>
  <c r="F1660" i="7"/>
  <c r="G1659" i="7"/>
  <c r="J1660" i="7"/>
  <c r="K1659" i="7"/>
  <c r="R1660" i="7"/>
  <c r="S1659" i="7"/>
  <c r="L1660" i="7"/>
  <c r="M1659" i="7"/>
  <c r="Y1659" i="7"/>
  <c r="X1660" i="7"/>
  <c r="H1660" i="7"/>
  <c r="I1659" i="7"/>
  <c r="Q1660" i="7" l="1"/>
  <c r="P1661" i="7"/>
  <c r="H1661" i="7"/>
  <c r="I1660" i="7"/>
  <c r="Y1660" i="7"/>
  <c r="X1661" i="7"/>
  <c r="V1661" i="7"/>
  <c r="W1660" i="7"/>
  <c r="E1660" i="7"/>
  <c r="D1661" i="7"/>
  <c r="M1660" i="7"/>
  <c r="L1661" i="7"/>
  <c r="B1661" i="7"/>
  <c r="C1660" i="7"/>
  <c r="S1660" i="7"/>
  <c r="R1661" i="7"/>
  <c r="K1660" i="7"/>
  <c r="J1661" i="7"/>
  <c r="N1661" i="7"/>
  <c r="O1660" i="7"/>
  <c r="G1660" i="7"/>
  <c r="F1661" i="7"/>
  <c r="U1660" i="7"/>
  <c r="T1661" i="7"/>
  <c r="G1661" i="7" l="1"/>
  <c r="F1662" i="7"/>
  <c r="M1661" i="7"/>
  <c r="L1662" i="7"/>
  <c r="O1661" i="7"/>
  <c r="N1662" i="7"/>
  <c r="J1662" i="7"/>
  <c r="K1661" i="7"/>
  <c r="U1661" i="7"/>
  <c r="T1662" i="7"/>
  <c r="D1662" i="7"/>
  <c r="E1661" i="7"/>
  <c r="V1662" i="7"/>
  <c r="W1661" i="7"/>
  <c r="Y1661" i="7"/>
  <c r="X1662" i="7"/>
  <c r="R1662" i="7"/>
  <c r="S1661" i="7"/>
  <c r="I1661" i="7"/>
  <c r="H1662" i="7"/>
  <c r="P1662" i="7"/>
  <c r="Q1661" i="7"/>
  <c r="B1662" i="7"/>
  <c r="C1661" i="7"/>
  <c r="O1662" i="7" l="1"/>
  <c r="N1663" i="7"/>
  <c r="D1663" i="7"/>
  <c r="E1662" i="7"/>
  <c r="R1663" i="7"/>
  <c r="S1662" i="7"/>
  <c r="B1663" i="7"/>
  <c r="C1662" i="7"/>
  <c r="Q1662" i="7"/>
  <c r="P1663" i="7"/>
  <c r="J1663" i="7"/>
  <c r="K1662" i="7"/>
  <c r="X1663" i="7"/>
  <c r="Y1662" i="7"/>
  <c r="G1662" i="7"/>
  <c r="F1663" i="7"/>
  <c r="U1662" i="7"/>
  <c r="T1663" i="7"/>
  <c r="I1662" i="7"/>
  <c r="H1663" i="7"/>
  <c r="L1663" i="7"/>
  <c r="M1662" i="7"/>
  <c r="W1662" i="7"/>
  <c r="V1663" i="7"/>
  <c r="E1663" i="7" l="1"/>
  <c r="D1664" i="7"/>
  <c r="W1663" i="7"/>
  <c r="V1664" i="7"/>
  <c r="K1663" i="7"/>
  <c r="J1664" i="7"/>
  <c r="L1664" i="7"/>
  <c r="M1663" i="7"/>
  <c r="U1663" i="7"/>
  <c r="T1664" i="7"/>
  <c r="R1664" i="7"/>
  <c r="S1663" i="7"/>
  <c r="N1664" i="7"/>
  <c r="O1663" i="7"/>
  <c r="Q1663" i="7"/>
  <c r="P1664" i="7"/>
  <c r="I1663" i="7"/>
  <c r="H1664" i="7"/>
  <c r="B1664" i="7"/>
  <c r="C1663" i="7"/>
  <c r="F1664" i="7"/>
  <c r="G1663" i="7"/>
  <c r="X1664" i="7"/>
  <c r="Y1663" i="7"/>
  <c r="Y1664" i="7" l="1"/>
  <c r="X1665" i="7"/>
  <c r="U1664" i="7"/>
  <c r="T1665" i="7"/>
  <c r="K1664" i="7"/>
  <c r="J1665" i="7"/>
  <c r="L1665" i="7"/>
  <c r="M1664" i="7"/>
  <c r="W1664" i="7"/>
  <c r="V1665" i="7"/>
  <c r="E1664" i="7"/>
  <c r="D1665" i="7"/>
  <c r="R1665" i="7"/>
  <c r="S1664" i="7"/>
  <c r="F1665" i="7"/>
  <c r="G1664" i="7"/>
  <c r="B1665" i="7"/>
  <c r="C1664" i="7"/>
  <c r="H1665" i="7"/>
  <c r="I1664" i="7"/>
  <c r="Q1664" i="7"/>
  <c r="P1665" i="7"/>
  <c r="O1664" i="7"/>
  <c r="N1665" i="7"/>
  <c r="E1665" i="7" l="1"/>
  <c r="D1666" i="7"/>
  <c r="W1665" i="7"/>
  <c r="V1666" i="7"/>
  <c r="I1665" i="7"/>
  <c r="H1666" i="7"/>
  <c r="F1666" i="7"/>
  <c r="G1665" i="7"/>
  <c r="N1666" i="7"/>
  <c r="O1665" i="7"/>
  <c r="P1666" i="7"/>
  <c r="Q1665" i="7"/>
  <c r="L1666" i="7"/>
  <c r="M1665" i="7"/>
  <c r="K1665" i="7"/>
  <c r="J1666" i="7"/>
  <c r="B1666" i="7"/>
  <c r="C1665" i="7"/>
  <c r="T1666" i="7"/>
  <c r="U1665" i="7"/>
  <c r="X1666" i="7"/>
  <c r="Y1665" i="7"/>
  <c r="S1665" i="7"/>
  <c r="R1666" i="7"/>
  <c r="P1667" i="7" l="1"/>
  <c r="Q1666" i="7"/>
  <c r="U1666" i="7"/>
  <c r="T1667" i="7"/>
  <c r="S1666" i="7"/>
  <c r="R1667" i="7"/>
  <c r="Y1666" i="7"/>
  <c r="X1667" i="7"/>
  <c r="G1666" i="7"/>
  <c r="F1667" i="7"/>
  <c r="B1667" i="7"/>
  <c r="C1666" i="7"/>
  <c r="K1666" i="7"/>
  <c r="J1667" i="7"/>
  <c r="E1666" i="7"/>
  <c r="D1667" i="7"/>
  <c r="N1667" i="7"/>
  <c r="O1666" i="7"/>
  <c r="I1666" i="7"/>
  <c r="H1667" i="7"/>
  <c r="V1667" i="7"/>
  <c r="W1666" i="7"/>
  <c r="M1666" i="7"/>
  <c r="L1667" i="7"/>
  <c r="L1668" i="7" l="1"/>
  <c r="M1667" i="7"/>
  <c r="G1667" i="7"/>
  <c r="F1668" i="7"/>
  <c r="C1667" i="7"/>
  <c r="B1668" i="7"/>
  <c r="V1668" i="7"/>
  <c r="W1667" i="7"/>
  <c r="H1668" i="7"/>
  <c r="I1667" i="7"/>
  <c r="X1668" i="7"/>
  <c r="Y1667" i="7"/>
  <c r="R1668" i="7"/>
  <c r="S1667" i="7"/>
  <c r="O1667" i="7"/>
  <c r="N1668" i="7"/>
  <c r="D1668" i="7"/>
  <c r="E1667" i="7"/>
  <c r="T1668" i="7"/>
  <c r="U1667" i="7"/>
  <c r="J1668" i="7"/>
  <c r="K1667" i="7"/>
  <c r="Q1667" i="7"/>
  <c r="P1668" i="7"/>
  <c r="Q1668" i="7" l="1"/>
  <c r="P1669" i="7"/>
  <c r="E1668" i="7"/>
  <c r="D1669" i="7"/>
  <c r="X1669" i="7"/>
  <c r="Y1668" i="7"/>
  <c r="H1669" i="7"/>
  <c r="I1668" i="7"/>
  <c r="V1669" i="7"/>
  <c r="W1668" i="7"/>
  <c r="C1668" i="7"/>
  <c r="B1669" i="7"/>
  <c r="F1669" i="7"/>
  <c r="G1668" i="7"/>
  <c r="J1669" i="7"/>
  <c r="K1668" i="7"/>
  <c r="U1668" i="7"/>
  <c r="T1669" i="7"/>
  <c r="O1668" i="7"/>
  <c r="N1669" i="7"/>
  <c r="S1668" i="7"/>
  <c r="R1669" i="7"/>
  <c r="M1668" i="7"/>
  <c r="L1669" i="7"/>
  <c r="B1670" i="7" l="1"/>
  <c r="C1669" i="7"/>
  <c r="L1670" i="7"/>
  <c r="M1669" i="7"/>
  <c r="R1670" i="7"/>
  <c r="S1669" i="7"/>
  <c r="W1669" i="7"/>
  <c r="V1670" i="7"/>
  <c r="O1669" i="7"/>
  <c r="N1670" i="7"/>
  <c r="H1670" i="7"/>
  <c r="I1669" i="7"/>
  <c r="T1670" i="7"/>
  <c r="U1669" i="7"/>
  <c r="X1670" i="7"/>
  <c r="Y1669" i="7"/>
  <c r="D1670" i="7"/>
  <c r="E1669" i="7"/>
  <c r="K1669" i="7"/>
  <c r="J1670" i="7"/>
  <c r="Q1669" i="7"/>
  <c r="P1670" i="7"/>
  <c r="F1670" i="7"/>
  <c r="G1669" i="7"/>
  <c r="H1671" i="7" l="1"/>
  <c r="I1670" i="7"/>
  <c r="N1671" i="7"/>
  <c r="O1670" i="7"/>
  <c r="K1670" i="7"/>
  <c r="J1671" i="7"/>
  <c r="G1670" i="7"/>
  <c r="F1671" i="7"/>
  <c r="P1671" i="7"/>
  <c r="Q1670" i="7"/>
  <c r="V1671" i="7"/>
  <c r="W1670" i="7"/>
  <c r="E1670" i="7"/>
  <c r="D1671" i="7"/>
  <c r="S1670" i="7"/>
  <c r="R1671" i="7"/>
  <c r="Y1670" i="7"/>
  <c r="X1671" i="7"/>
  <c r="M1670" i="7"/>
  <c r="L1671" i="7"/>
  <c r="T1671" i="7"/>
  <c r="U1670" i="7"/>
  <c r="B1671" i="7"/>
  <c r="C1670" i="7"/>
  <c r="V1672" i="7" l="1"/>
  <c r="W1671" i="7"/>
  <c r="P1672" i="7"/>
  <c r="Q1671" i="7"/>
  <c r="L1672" i="7"/>
  <c r="M1671" i="7"/>
  <c r="F1672" i="7"/>
  <c r="G1671" i="7"/>
  <c r="B1672" i="7"/>
  <c r="C1671" i="7"/>
  <c r="Y1671" i="7"/>
  <c r="X1672" i="7"/>
  <c r="O1671" i="7"/>
  <c r="N1672" i="7"/>
  <c r="D1672" i="7"/>
  <c r="E1671" i="7"/>
  <c r="T1672" i="7"/>
  <c r="U1671" i="7"/>
  <c r="K1671" i="7"/>
  <c r="J1672" i="7"/>
  <c r="R1672" i="7"/>
  <c r="S1671" i="7"/>
  <c r="H1672" i="7"/>
  <c r="I1671" i="7"/>
  <c r="I1672" i="7" l="1"/>
  <c r="H1673" i="7"/>
  <c r="X1673" i="7"/>
  <c r="Y1672" i="7"/>
  <c r="S1672" i="7"/>
  <c r="R1673" i="7"/>
  <c r="C1672" i="7"/>
  <c r="B1673" i="7"/>
  <c r="K1672" i="7"/>
  <c r="J1673" i="7"/>
  <c r="G1672" i="7"/>
  <c r="F1673" i="7"/>
  <c r="U1672" i="7"/>
  <c r="T1673" i="7"/>
  <c r="L1673" i="7"/>
  <c r="M1672" i="7"/>
  <c r="D1673" i="7"/>
  <c r="E1672" i="7"/>
  <c r="P1673" i="7"/>
  <c r="Q1672" i="7"/>
  <c r="O1672" i="7"/>
  <c r="N1673" i="7"/>
  <c r="W1672" i="7"/>
  <c r="V1673" i="7"/>
  <c r="W1673" i="7" l="1"/>
  <c r="V1674" i="7"/>
  <c r="B1674" i="7"/>
  <c r="C1673" i="7"/>
  <c r="S1673" i="7"/>
  <c r="R1674" i="7"/>
  <c r="Y1673" i="7"/>
  <c r="X1674" i="7"/>
  <c r="F1674" i="7"/>
  <c r="G1673" i="7"/>
  <c r="K1673" i="7"/>
  <c r="J1674" i="7"/>
  <c r="D1674" i="7"/>
  <c r="E1673" i="7"/>
  <c r="M1673" i="7"/>
  <c r="L1674" i="7"/>
  <c r="H1674" i="7"/>
  <c r="I1673" i="7"/>
  <c r="N1674" i="7"/>
  <c r="O1673" i="7"/>
  <c r="P1674" i="7"/>
  <c r="Q1673" i="7"/>
  <c r="T1674" i="7"/>
  <c r="U1673" i="7"/>
  <c r="J1675" i="7" l="1"/>
  <c r="K1674" i="7"/>
  <c r="U1674" i="7"/>
  <c r="T1675" i="7"/>
  <c r="Q1674" i="7"/>
  <c r="P1675" i="7"/>
  <c r="G1674" i="7"/>
  <c r="F1675" i="7"/>
  <c r="X1675" i="7"/>
  <c r="Y1674" i="7"/>
  <c r="N1675" i="7"/>
  <c r="O1674" i="7"/>
  <c r="S1674" i="7"/>
  <c r="R1675" i="7"/>
  <c r="H1675" i="7"/>
  <c r="I1674" i="7"/>
  <c r="L1675" i="7"/>
  <c r="M1674" i="7"/>
  <c r="B1675" i="7"/>
  <c r="C1674" i="7"/>
  <c r="V1675" i="7"/>
  <c r="W1674" i="7"/>
  <c r="E1674" i="7"/>
  <c r="D1675" i="7"/>
  <c r="N1676" i="7" l="1"/>
  <c r="O1675" i="7"/>
  <c r="W1675" i="7"/>
  <c r="V1676" i="7"/>
  <c r="E1675" i="7"/>
  <c r="D1676" i="7"/>
  <c r="X1676" i="7"/>
  <c r="Y1675" i="7"/>
  <c r="F1676" i="7"/>
  <c r="G1675" i="7"/>
  <c r="B1676" i="7"/>
  <c r="C1675" i="7"/>
  <c r="P1676" i="7"/>
  <c r="Q1675" i="7"/>
  <c r="L1676" i="7"/>
  <c r="M1675" i="7"/>
  <c r="U1675" i="7"/>
  <c r="T1676" i="7"/>
  <c r="I1675" i="7"/>
  <c r="H1676" i="7"/>
  <c r="S1675" i="7"/>
  <c r="R1676" i="7"/>
  <c r="K1675" i="7"/>
  <c r="J1676" i="7"/>
  <c r="F1677" i="7" l="1"/>
  <c r="G1676" i="7"/>
  <c r="K1676" i="7"/>
  <c r="J1677" i="7"/>
  <c r="B1677" i="7"/>
  <c r="C1676" i="7"/>
  <c r="S1676" i="7"/>
  <c r="R1677" i="7"/>
  <c r="I1676" i="7"/>
  <c r="H1677" i="7"/>
  <c r="X1677" i="7"/>
  <c r="Y1676" i="7"/>
  <c r="T1677" i="7"/>
  <c r="U1676" i="7"/>
  <c r="D1677" i="7"/>
  <c r="E1676" i="7"/>
  <c r="V1677" i="7"/>
  <c r="W1676" i="7"/>
  <c r="L1677" i="7"/>
  <c r="M1676" i="7"/>
  <c r="Q1676" i="7"/>
  <c r="P1677" i="7"/>
  <c r="O1676" i="7"/>
  <c r="N1677" i="7"/>
  <c r="X1678" i="7" l="1"/>
  <c r="Y1677" i="7"/>
  <c r="L1678" i="7"/>
  <c r="M1677" i="7"/>
  <c r="C1677" i="7"/>
  <c r="B1678" i="7"/>
  <c r="N1678" i="7"/>
  <c r="O1677" i="7"/>
  <c r="P1678" i="7"/>
  <c r="Q1677" i="7"/>
  <c r="S1677" i="7"/>
  <c r="R1678" i="7"/>
  <c r="J1678" i="7"/>
  <c r="K1677" i="7"/>
  <c r="I1677" i="7"/>
  <c r="H1678" i="7"/>
  <c r="V1678" i="7"/>
  <c r="W1677" i="7"/>
  <c r="E1677" i="7"/>
  <c r="D1678" i="7"/>
  <c r="U1677" i="7"/>
  <c r="T1678" i="7"/>
  <c r="G1677" i="7"/>
  <c r="F1678" i="7"/>
  <c r="F1679" i="7" l="1"/>
  <c r="G1678" i="7"/>
  <c r="R1679" i="7"/>
  <c r="S1678" i="7"/>
  <c r="T1679" i="7"/>
  <c r="U1678" i="7"/>
  <c r="P1679" i="7"/>
  <c r="Q1678" i="7"/>
  <c r="D1679" i="7"/>
  <c r="E1678" i="7"/>
  <c r="N1679" i="7"/>
  <c r="O1678" i="7"/>
  <c r="B1679" i="7"/>
  <c r="C1678" i="7"/>
  <c r="V1679" i="7"/>
  <c r="W1678" i="7"/>
  <c r="I1678" i="7"/>
  <c r="H1679" i="7"/>
  <c r="M1678" i="7"/>
  <c r="L1679" i="7"/>
  <c r="J1679" i="7"/>
  <c r="K1678" i="7"/>
  <c r="Y1678" i="7"/>
  <c r="X1679" i="7"/>
  <c r="X1680" i="7" l="1"/>
  <c r="Y1679" i="7"/>
  <c r="E1679" i="7"/>
  <c r="D1680" i="7"/>
  <c r="S1679" i="7"/>
  <c r="R1680" i="7"/>
  <c r="N1680" i="7"/>
  <c r="O1679" i="7"/>
  <c r="J1680" i="7"/>
  <c r="K1679" i="7"/>
  <c r="H1680" i="7"/>
  <c r="I1679" i="7"/>
  <c r="T1680" i="7"/>
  <c r="U1679" i="7"/>
  <c r="V1680" i="7"/>
  <c r="W1679" i="7"/>
  <c r="L1680" i="7"/>
  <c r="M1679" i="7"/>
  <c r="Q1679" i="7"/>
  <c r="P1680" i="7"/>
  <c r="C1679" i="7"/>
  <c r="B1680" i="7"/>
  <c r="G1679" i="7"/>
  <c r="F1680" i="7"/>
  <c r="G1680" i="7" l="1"/>
  <c r="F1681" i="7"/>
  <c r="H1681" i="7"/>
  <c r="I1680" i="7"/>
  <c r="B1681" i="7"/>
  <c r="C1680" i="7"/>
  <c r="K1680" i="7"/>
  <c r="J1681" i="7"/>
  <c r="P1681" i="7"/>
  <c r="Q1680" i="7"/>
  <c r="O1680" i="7"/>
  <c r="N1681" i="7"/>
  <c r="R1681" i="7"/>
  <c r="S1680" i="7"/>
  <c r="M1680" i="7"/>
  <c r="L1681" i="7"/>
  <c r="E1680" i="7"/>
  <c r="D1681" i="7"/>
  <c r="V1681" i="7"/>
  <c r="W1680" i="7"/>
  <c r="T1681" i="7"/>
  <c r="U1680" i="7"/>
  <c r="Y1680" i="7"/>
  <c r="X1681" i="7"/>
  <c r="T1682" i="7" l="1"/>
  <c r="U1681" i="7"/>
  <c r="V1682" i="7"/>
  <c r="W1681" i="7"/>
  <c r="C1681" i="7"/>
  <c r="B1682" i="7"/>
  <c r="H1682" i="7"/>
  <c r="I1681" i="7"/>
  <c r="O1681" i="7"/>
  <c r="N1682" i="7"/>
  <c r="Q1681" i="7"/>
  <c r="P1682" i="7"/>
  <c r="J1682" i="7"/>
  <c r="K1681" i="7"/>
  <c r="E1681" i="7"/>
  <c r="D1682" i="7"/>
  <c r="F1682" i="7"/>
  <c r="G1681" i="7"/>
  <c r="X1682" i="7"/>
  <c r="Y1681" i="7"/>
  <c r="M1681" i="7"/>
  <c r="L1682" i="7"/>
  <c r="R1682" i="7"/>
  <c r="S1681" i="7"/>
  <c r="F1683" i="7" l="1"/>
  <c r="G1682" i="7"/>
  <c r="Q1682" i="7"/>
  <c r="P1683" i="7"/>
  <c r="M1682" i="7"/>
  <c r="L1683" i="7"/>
  <c r="Y1682" i="7"/>
  <c r="X1683" i="7"/>
  <c r="W1682" i="7"/>
  <c r="V1683" i="7"/>
  <c r="R1683" i="7"/>
  <c r="S1682" i="7"/>
  <c r="N1683" i="7"/>
  <c r="O1682" i="7"/>
  <c r="I1682" i="7"/>
  <c r="H1683" i="7"/>
  <c r="B1683" i="7"/>
  <c r="C1682" i="7"/>
  <c r="E1682" i="7"/>
  <c r="D1683" i="7"/>
  <c r="K1682" i="7"/>
  <c r="J1683" i="7"/>
  <c r="U1682" i="7"/>
  <c r="T1683" i="7"/>
  <c r="T1684" i="7" l="1"/>
  <c r="U1683" i="7"/>
  <c r="R1684" i="7"/>
  <c r="S1683" i="7"/>
  <c r="J1684" i="7"/>
  <c r="K1683" i="7"/>
  <c r="V1684" i="7"/>
  <c r="W1683" i="7"/>
  <c r="D1684" i="7"/>
  <c r="E1683" i="7"/>
  <c r="Y1683" i="7"/>
  <c r="X1684" i="7"/>
  <c r="M1683" i="7"/>
  <c r="L1684" i="7"/>
  <c r="C1683" i="7"/>
  <c r="B1684" i="7"/>
  <c r="H1684" i="7"/>
  <c r="I1683" i="7"/>
  <c r="P1684" i="7"/>
  <c r="Q1683" i="7"/>
  <c r="O1683" i="7"/>
  <c r="N1684" i="7"/>
  <c r="F1684" i="7"/>
  <c r="G1683" i="7"/>
  <c r="O1684" i="7" l="1"/>
  <c r="N1685" i="7"/>
  <c r="G1684" i="7"/>
  <c r="F1685" i="7"/>
  <c r="K1684" i="7"/>
  <c r="J1685" i="7"/>
  <c r="S1684" i="7"/>
  <c r="R1685" i="7"/>
  <c r="D1685" i="7"/>
  <c r="E1684" i="7"/>
  <c r="W1684" i="7"/>
  <c r="V1685" i="7"/>
  <c r="I1684" i="7"/>
  <c r="H1685" i="7"/>
  <c r="L1685" i="7"/>
  <c r="M1684" i="7"/>
  <c r="X1685" i="7"/>
  <c r="Y1684" i="7"/>
  <c r="P1685" i="7"/>
  <c r="Q1684" i="7"/>
  <c r="C1684" i="7"/>
  <c r="B1685" i="7"/>
  <c r="U1684" i="7"/>
  <c r="T1685" i="7"/>
  <c r="W1685" i="7" l="1"/>
  <c r="V1686" i="7"/>
  <c r="B1686" i="7"/>
  <c r="C1685" i="7"/>
  <c r="S1685" i="7"/>
  <c r="R1686" i="7"/>
  <c r="D1686" i="7"/>
  <c r="E1685" i="7"/>
  <c r="Y1685" i="7"/>
  <c r="X1686" i="7"/>
  <c r="M1685" i="7"/>
  <c r="L1686" i="7"/>
  <c r="N1686" i="7"/>
  <c r="O1685" i="7"/>
  <c r="T1686" i="7"/>
  <c r="U1685" i="7"/>
  <c r="P1686" i="7"/>
  <c r="Q1685" i="7"/>
  <c r="K1685" i="7"/>
  <c r="J1686" i="7"/>
  <c r="F1686" i="7"/>
  <c r="G1685" i="7"/>
  <c r="I1685" i="7"/>
  <c r="H1686" i="7"/>
  <c r="H1687" i="7" l="1"/>
  <c r="I1686" i="7"/>
  <c r="G1686" i="7"/>
  <c r="F1687" i="7"/>
  <c r="U1686" i="7"/>
  <c r="T1687" i="7"/>
  <c r="L1687" i="7"/>
  <c r="M1686" i="7"/>
  <c r="X1687" i="7"/>
  <c r="Y1686" i="7"/>
  <c r="J1687" i="7"/>
  <c r="K1686" i="7"/>
  <c r="E1686" i="7"/>
  <c r="D1687" i="7"/>
  <c r="S1686" i="7"/>
  <c r="R1687" i="7"/>
  <c r="Q1686" i="7"/>
  <c r="P1687" i="7"/>
  <c r="B1687" i="7"/>
  <c r="C1686" i="7"/>
  <c r="W1686" i="7"/>
  <c r="V1687" i="7"/>
  <c r="N1687" i="7"/>
  <c r="O1686" i="7"/>
  <c r="N1688" i="7" l="1"/>
  <c r="O1687" i="7"/>
  <c r="K1687" i="7"/>
  <c r="J1688" i="7"/>
  <c r="W1687" i="7"/>
  <c r="V1688" i="7"/>
  <c r="X1688" i="7"/>
  <c r="Y1687" i="7"/>
  <c r="B1688" i="7"/>
  <c r="C1687" i="7"/>
  <c r="L1688" i="7"/>
  <c r="M1687" i="7"/>
  <c r="P1688" i="7"/>
  <c r="Q1687" i="7"/>
  <c r="U1687" i="7"/>
  <c r="T1688" i="7"/>
  <c r="R1688" i="7"/>
  <c r="S1687" i="7"/>
  <c r="F1688" i="7"/>
  <c r="G1687" i="7"/>
  <c r="E1687" i="7"/>
  <c r="D1688" i="7"/>
  <c r="I1687" i="7"/>
  <c r="H1688" i="7"/>
  <c r="D1689" i="7" l="1"/>
  <c r="E1688" i="7"/>
  <c r="B1689" i="7"/>
  <c r="C1688" i="7"/>
  <c r="F1689" i="7"/>
  <c r="G1688" i="7"/>
  <c r="I1688" i="7"/>
  <c r="H1689" i="7"/>
  <c r="L1689" i="7"/>
  <c r="M1688" i="7"/>
  <c r="X1689" i="7"/>
  <c r="Y1688" i="7"/>
  <c r="V1689" i="7"/>
  <c r="W1688" i="7"/>
  <c r="S1688" i="7"/>
  <c r="R1689" i="7"/>
  <c r="T1689" i="7"/>
  <c r="U1688" i="7"/>
  <c r="K1688" i="7"/>
  <c r="J1689" i="7"/>
  <c r="Q1688" i="7"/>
  <c r="P1689" i="7"/>
  <c r="O1688" i="7"/>
  <c r="N1689" i="7"/>
  <c r="X1690" i="7" l="1"/>
  <c r="Y1689" i="7"/>
  <c r="L1690" i="7"/>
  <c r="M1689" i="7"/>
  <c r="S1689" i="7"/>
  <c r="R1690" i="7"/>
  <c r="C1689" i="7"/>
  <c r="B1690" i="7"/>
  <c r="N1690" i="7"/>
  <c r="O1689" i="7"/>
  <c r="J1690" i="7"/>
  <c r="K1689" i="7"/>
  <c r="G1689" i="7"/>
  <c r="F1690" i="7"/>
  <c r="P1690" i="7"/>
  <c r="Q1689" i="7"/>
  <c r="I1689" i="7"/>
  <c r="H1690" i="7"/>
  <c r="U1689" i="7"/>
  <c r="T1690" i="7"/>
  <c r="V1690" i="7"/>
  <c r="W1689" i="7"/>
  <c r="E1689" i="7"/>
  <c r="D1690" i="7"/>
  <c r="D1691" i="7" l="1"/>
  <c r="E1690" i="7"/>
  <c r="V1691" i="7"/>
  <c r="W1690" i="7"/>
  <c r="R1691" i="7"/>
  <c r="S1690" i="7"/>
  <c r="N1691" i="7"/>
  <c r="O1690" i="7"/>
  <c r="U1690" i="7"/>
  <c r="T1691" i="7"/>
  <c r="M1690" i="7"/>
  <c r="L1691" i="7"/>
  <c r="F1691" i="7"/>
  <c r="G1690" i="7"/>
  <c r="J1691" i="7"/>
  <c r="K1690" i="7"/>
  <c r="B1691" i="7"/>
  <c r="C1690" i="7"/>
  <c r="I1690" i="7"/>
  <c r="H1691" i="7"/>
  <c r="Q1690" i="7"/>
  <c r="P1691" i="7"/>
  <c r="Y1690" i="7"/>
  <c r="X1691" i="7"/>
  <c r="L1692" i="7" l="1"/>
  <c r="M1691" i="7"/>
  <c r="X1692" i="7"/>
  <c r="Y1691" i="7"/>
  <c r="Q1691" i="7"/>
  <c r="P1692" i="7"/>
  <c r="H1692" i="7"/>
  <c r="I1691" i="7"/>
  <c r="N1692" i="7"/>
  <c r="O1691" i="7"/>
  <c r="V1692" i="7"/>
  <c r="W1691" i="7"/>
  <c r="T1692" i="7"/>
  <c r="U1691" i="7"/>
  <c r="S1691" i="7"/>
  <c r="R1692" i="7"/>
  <c r="J1692" i="7"/>
  <c r="K1691" i="7"/>
  <c r="C1691" i="7"/>
  <c r="B1692" i="7"/>
  <c r="G1691" i="7"/>
  <c r="F1692" i="7"/>
  <c r="E1691" i="7"/>
  <c r="D1692" i="7"/>
  <c r="O1692" i="7" l="1"/>
  <c r="N1693" i="7"/>
  <c r="E1692" i="7"/>
  <c r="D1693" i="7"/>
  <c r="V1693" i="7"/>
  <c r="W1692" i="7"/>
  <c r="G1692" i="7"/>
  <c r="F1693" i="7"/>
  <c r="B1693" i="7"/>
  <c r="C1692" i="7"/>
  <c r="H1693" i="7"/>
  <c r="I1692" i="7"/>
  <c r="P1693" i="7"/>
  <c r="Q1692" i="7"/>
  <c r="K1692" i="7"/>
  <c r="J1693" i="7"/>
  <c r="R1693" i="7"/>
  <c r="S1692" i="7"/>
  <c r="Y1692" i="7"/>
  <c r="X1693" i="7"/>
  <c r="T1693" i="7"/>
  <c r="U1692" i="7"/>
  <c r="M1692" i="7"/>
  <c r="L1693" i="7"/>
  <c r="M1693" i="7" l="1"/>
  <c r="L1694" i="7"/>
  <c r="C1693" i="7"/>
  <c r="B1694" i="7"/>
  <c r="H1694" i="7"/>
  <c r="I1693" i="7"/>
  <c r="T1694" i="7"/>
  <c r="U1693" i="7"/>
  <c r="X1694" i="7"/>
  <c r="Y1693" i="7"/>
  <c r="F1694" i="7"/>
  <c r="G1693" i="7"/>
  <c r="R1694" i="7"/>
  <c r="S1693" i="7"/>
  <c r="V1694" i="7"/>
  <c r="W1693" i="7"/>
  <c r="J1694" i="7"/>
  <c r="K1693" i="7"/>
  <c r="E1693" i="7"/>
  <c r="D1694" i="7"/>
  <c r="O1693" i="7"/>
  <c r="N1694" i="7"/>
  <c r="Q1693" i="7"/>
  <c r="P1694" i="7"/>
  <c r="G1694" i="7" l="1"/>
  <c r="F1695" i="7"/>
  <c r="P1695" i="7"/>
  <c r="Q1694" i="7"/>
  <c r="N1695" i="7"/>
  <c r="O1694" i="7"/>
  <c r="T1695" i="7"/>
  <c r="U1694" i="7"/>
  <c r="Y1694" i="7"/>
  <c r="X1695" i="7"/>
  <c r="E1694" i="7"/>
  <c r="D1695" i="7"/>
  <c r="J1695" i="7"/>
  <c r="K1694" i="7"/>
  <c r="H1695" i="7"/>
  <c r="I1694" i="7"/>
  <c r="B1695" i="7"/>
  <c r="C1694" i="7"/>
  <c r="W1694" i="7"/>
  <c r="V1695" i="7"/>
  <c r="M1694" i="7"/>
  <c r="L1695" i="7"/>
  <c r="S1694" i="7"/>
  <c r="R1695" i="7"/>
  <c r="S1695" i="7" l="1"/>
  <c r="R1696" i="7"/>
  <c r="U1695" i="7"/>
  <c r="T1696" i="7"/>
  <c r="E1695" i="7"/>
  <c r="D1696" i="7"/>
  <c r="X1696" i="7"/>
  <c r="Y1695" i="7"/>
  <c r="V1696" i="7"/>
  <c r="W1695" i="7"/>
  <c r="C1695" i="7"/>
  <c r="B1696" i="7"/>
  <c r="H1696" i="7"/>
  <c r="I1695" i="7"/>
  <c r="G1695" i="7"/>
  <c r="F1696" i="7"/>
  <c r="L1696" i="7"/>
  <c r="M1695" i="7"/>
  <c r="O1695" i="7"/>
  <c r="N1696" i="7"/>
  <c r="Q1695" i="7"/>
  <c r="P1696" i="7"/>
  <c r="J1696" i="7"/>
  <c r="K1695" i="7"/>
  <c r="L1697" i="7" l="1"/>
  <c r="M1696" i="7"/>
  <c r="B1697" i="7"/>
  <c r="C1696" i="7"/>
  <c r="P1697" i="7"/>
  <c r="Q1696" i="7"/>
  <c r="V1697" i="7"/>
  <c r="W1696" i="7"/>
  <c r="X1697" i="7"/>
  <c r="Y1696" i="7"/>
  <c r="E1696" i="7"/>
  <c r="D1697" i="7"/>
  <c r="G1696" i="7"/>
  <c r="F1697" i="7"/>
  <c r="S1696" i="7"/>
  <c r="R1697" i="7"/>
  <c r="J1697" i="7"/>
  <c r="K1696" i="7"/>
  <c r="O1696" i="7"/>
  <c r="N1697" i="7"/>
  <c r="U1696" i="7"/>
  <c r="T1697" i="7"/>
  <c r="H1697" i="7"/>
  <c r="I1696" i="7"/>
  <c r="I1697" i="7" l="1"/>
  <c r="H1698" i="7"/>
  <c r="J1698" i="7"/>
  <c r="K1697" i="7"/>
  <c r="B1698" i="7"/>
  <c r="C1697" i="7"/>
  <c r="D1698" i="7"/>
  <c r="E1697" i="7"/>
  <c r="U1697" i="7"/>
  <c r="T1698" i="7"/>
  <c r="O1697" i="7"/>
  <c r="N1698" i="7"/>
  <c r="Q1697" i="7"/>
  <c r="P1698" i="7"/>
  <c r="X1698" i="7"/>
  <c r="Y1697" i="7"/>
  <c r="V1698" i="7"/>
  <c r="W1697" i="7"/>
  <c r="R1698" i="7"/>
  <c r="S1697" i="7"/>
  <c r="G1697" i="7"/>
  <c r="F1698" i="7"/>
  <c r="L1698" i="7"/>
  <c r="M1697" i="7"/>
  <c r="R1699" i="7" l="1"/>
  <c r="S1698" i="7"/>
  <c r="V1699" i="7"/>
  <c r="W1698" i="7"/>
  <c r="J1699" i="7"/>
  <c r="K1698" i="7"/>
  <c r="N1699" i="7"/>
  <c r="O1698" i="7"/>
  <c r="U1698" i="7"/>
  <c r="T1699" i="7"/>
  <c r="B1699" i="7"/>
  <c r="C1698" i="7"/>
  <c r="X1699" i="7"/>
  <c r="Y1698" i="7"/>
  <c r="I1698" i="7"/>
  <c r="H1699" i="7"/>
  <c r="L1699" i="7"/>
  <c r="M1698" i="7"/>
  <c r="G1698" i="7"/>
  <c r="F1699" i="7"/>
  <c r="D1699" i="7"/>
  <c r="E1698" i="7"/>
  <c r="P1699" i="7"/>
  <c r="Q1698" i="7"/>
  <c r="C1699" i="7" l="1"/>
  <c r="B1700" i="7"/>
  <c r="G1699" i="7"/>
  <c r="F1700" i="7"/>
  <c r="Q1699" i="7"/>
  <c r="P1700" i="7"/>
  <c r="T1700" i="7"/>
  <c r="U1699" i="7"/>
  <c r="D1700" i="7"/>
  <c r="E1699" i="7"/>
  <c r="N1700" i="7"/>
  <c r="O1699" i="7"/>
  <c r="L1700" i="7"/>
  <c r="M1699" i="7"/>
  <c r="K1699" i="7"/>
  <c r="J1700" i="7"/>
  <c r="I1699" i="7"/>
  <c r="H1700" i="7"/>
  <c r="W1699" i="7"/>
  <c r="V1700" i="7"/>
  <c r="Y1699" i="7"/>
  <c r="X1700" i="7"/>
  <c r="S1699" i="7"/>
  <c r="R1700" i="7"/>
  <c r="N1701" i="7" l="1"/>
  <c r="O1700" i="7"/>
  <c r="S1700" i="7"/>
  <c r="R1701" i="7"/>
  <c r="Y1700" i="7"/>
  <c r="X1701" i="7"/>
  <c r="D1701" i="7"/>
  <c r="E1700" i="7"/>
  <c r="V1701" i="7"/>
  <c r="W1700" i="7"/>
  <c r="T1701" i="7"/>
  <c r="U1700" i="7"/>
  <c r="H1701" i="7"/>
  <c r="I1700" i="7"/>
  <c r="Q1700" i="7"/>
  <c r="P1701" i="7"/>
  <c r="K1700" i="7"/>
  <c r="J1701" i="7"/>
  <c r="F1701" i="7"/>
  <c r="G1700" i="7"/>
  <c r="B1701" i="7"/>
  <c r="C1700" i="7"/>
  <c r="M1700" i="7"/>
  <c r="L1701" i="7"/>
  <c r="M1701" i="7" l="1"/>
  <c r="L1702" i="7"/>
  <c r="U1701" i="7"/>
  <c r="T1702" i="7"/>
  <c r="B1702" i="7"/>
  <c r="C1701" i="7"/>
  <c r="V1702" i="7"/>
  <c r="W1701" i="7"/>
  <c r="F1702" i="7"/>
  <c r="G1701" i="7"/>
  <c r="E1701" i="7"/>
  <c r="D1702" i="7"/>
  <c r="J1702" i="7"/>
  <c r="K1701" i="7"/>
  <c r="Y1701" i="7"/>
  <c r="X1702" i="7"/>
  <c r="P1702" i="7"/>
  <c r="Q1701" i="7"/>
  <c r="S1701" i="7"/>
  <c r="R1702" i="7"/>
  <c r="H1702" i="7"/>
  <c r="I1701" i="7"/>
  <c r="N1702" i="7"/>
  <c r="O1701" i="7"/>
  <c r="D1703" i="7" l="1"/>
  <c r="E1702" i="7"/>
  <c r="O1702" i="7"/>
  <c r="N1703" i="7"/>
  <c r="I1702" i="7"/>
  <c r="H1703" i="7"/>
  <c r="F1703" i="7"/>
  <c r="G1702" i="7"/>
  <c r="R1703" i="7"/>
  <c r="S1702" i="7"/>
  <c r="V1703" i="7"/>
  <c r="W1702" i="7"/>
  <c r="P1703" i="7"/>
  <c r="Q1702" i="7"/>
  <c r="B1703" i="7"/>
  <c r="C1702" i="7"/>
  <c r="X1703" i="7"/>
  <c r="Y1702" i="7"/>
  <c r="T1703" i="7"/>
  <c r="U1702" i="7"/>
  <c r="M1702" i="7"/>
  <c r="L1703" i="7"/>
  <c r="K1702" i="7"/>
  <c r="J1703" i="7"/>
  <c r="U1703" i="7" l="1"/>
  <c r="T1704" i="7"/>
  <c r="J1704" i="7"/>
  <c r="K1703" i="7"/>
  <c r="W1703" i="7"/>
  <c r="V1704" i="7"/>
  <c r="L1704" i="7"/>
  <c r="M1703" i="7"/>
  <c r="R1704" i="7"/>
  <c r="S1703" i="7"/>
  <c r="F1704" i="7"/>
  <c r="G1703" i="7"/>
  <c r="I1703" i="7"/>
  <c r="H1704" i="7"/>
  <c r="X1704" i="7"/>
  <c r="Y1703" i="7"/>
  <c r="O1703" i="7"/>
  <c r="N1704" i="7"/>
  <c r="C1703" i="7"/>
  <c r="B1704" i="7"/>
  <c r="P1704" i="7"/>
  <c r="Q1703" i="7"/>
  <c r="D1704" i="7"/>
  <c r="E1703" i="7"/>
  <c r="F1705" i="7" l="1"/>
  <c r="G1704" i="7"/>
  <c r="P1705" i="7"/>
  <c r="Q1704" i="7"/>
  <c r="M1704" i="7"/>
  <c r="L1705" i="7"/>
  <c r="D1705" i="7"/>
  <c r="E1704" i="7"/>
  <c r="R1705" i="7"/>
  <c r="S1704" i="7"/>
  <c r="C1704" i="7"/>
  <c r="B1705" i="7"/>
  <c r="O1704" i="7"/>
  <c r="N1705" i="7"/>
  <c r="W1704" i="7"/>
  <c r="V1705" i="7"/>
  <c r="X1705" i="7"/>
  <c r="Y1704" i="7"/>
  <c r="J1705" i="7"/>
  <c r="K1704" i="7"/>
  <c r="H1705" i="7"/>
  <c r="I1704" i="7"/>
  <c r="T1705" i="7"/>
  <c r="U1704" i="7"/>
  <c r="B1706" i="7" l="1"/>
  <c r="C1705" i="7"/>
  <c r="S1705" i="7"/>
  <c r="R1706" i="7"/>
  <c r="K1705" i="7"/>
  <c r="J1706" i="7"/>
  <c r="P1706" i="7"/>
  <c r="Q1705" i="7"/>
  <c r="T1706" i="7"/>
  <c r="U1705" i="7"/>
  <c r="X1706" i="7"/>
  <c r="Y1705" i="7"/>
  <c r="N1706" i="7"/>
  <c r="O1705" i="7"/>
  <c r="H1706" i="7"/>
  <c r="I1705" i="7"/>
  <c r="D1706" i="7"/>
  <c r="E1705" i="7"/>
  <c r="M1705" i="7"/>
  <c r="L1706" i="7"/>
  <c r="V1706" i="7"/>
  <c r="W1705" i="7"/>
  <c r="F1706" i="7"/>
  <c r="G1705" i="7"/>
  <c r="G1706" i="7" l="1"/>
  <c r="F1707" i="7"/>
  <c r="L1707" i="7"/>
  <c r="M1706" i="7"/>
  <c r="P1707" i="7"/>
  <c r="Q1706" i="7"/>
  <c r="D1707" i="7"/>
  <c r="E1706" i="7"/>
  <c r="I1706" i="7"/>
  <c r="H1707" i="7"/>
  <c r="U1706" i="7"/>
  <c r="T1707" i="7"/>
  <c r="J1707" i="7"/>
  <c r="K1706" i="7"/>
  <c r="S1706" i="7"/>
  <c r="R1707" i="7"/>
  <c r="X1707" i="7"/>
  <c r="Y1706" i="7"/>
  <c r="W1706" i="7"/>
  <c r="V1707" i="7"/>
  <c r="N1707" i="7"/>
  <c r="O1706" i="7"/>
  <c r="B1707" i="7"/>
  <c r="C1706" i="7"/>
  <c r="T1708" i="7" l="1"/>
  <c r="U1707" i="7"/>
  <c r="B1708" i="7"/>
  <c r="C1707" i="7"/>
  <c r="N1708" i="7"/>
  <c r="O1707" i="7"/>
  <c r="D1708" i="7"/>
  <c r="E1707" i="7"/>
  <c r="X1708" i="7"/>
  <c r="Y1707" i="7"/>
  <c r="R1708" i="7"/>
  <c r="S1707" i="7"/>
  <c r="I1707" i="7"/>
  <c r="H1708" i="7"/>
  <c r="V1708" i="7"/>
  <c r="W1707" i="7"/>
  <c r="Q1707" i="7"/>
  <c r="P1708" i="7"/>
  <c r="L1708" i="7"/>
  <c r="M1707" i="7"/>
  <c r="F1708" i="7"/>
  <c r="G1707" i="7"/>
  <c r="K1707" i="7"/>
  <c r="J1708" i="7"/>
  <c r="E1708" i="7" l="1"/>
  <c r="D1709" i="7"/>
  <c r="C1708" i="7"/>
  <c r="B1709" i="7"/>
  <c r="J1709" i="7"/>
  <c r="K1708" i="7"/>
  <c r="G1708" i="7"/>
  <c r="F1709" i="7"/>
  <c r="Q1708" i="7"/>
  <c r="P1709" i="7"/>
  <c r="H1709" i="7"/>
  <c r="I1708" i="7"/>
  <c r="S1708" i="7"/>
  <c r="R1709" i="7"/>
  <c r="X1709" i="7"/>
  <c r="Y1708" i="7"/>
  <c r="L1709" i="7"/>
  <c r="M1708" i="7"/>
  <c r="O1708" i="7"/>
  <c r="N1709" i="7"/>
  <c r="V1709" i="7"/>
  <c r="W1708" i="7"/>
  <c r="T1709" i="7"/>
  <c r="U1708" i="7"/>
  <c r="T1710" i="7" l="1"/>
  <c r="U1709" i="7"/>
  <c r="V1710" i="7"/>
  <c r="W1709" i="7"/>
  <c r="G1709" i="7"/>
  <c r="F1710" i="7"/>
  <c r="L1710" i="7"/>
  <c r="M1709" i="7"/>
  <c r="I1709" i="7"/>
  <c r="H1710" i="7"/>
  <c r="P1710" i="7"/>
  <c r="Q1709" i="7"/>
  <c r="N1710" i="7"/>
  <c r="O1709" i="7"/>
  <c r="J1710" i="7"/>
  <c r="K1709" i="7"/>
  <c r="X1710" i="7"/>
  <c r="Y1709" i="7"/>
  <c r="E1709" i="7"/>
  <c r="D1710" i="7"/>
  <c r="B1710" i="7"/>
  <c r="C1709" i="7"/>
  <c r="R1710" i="7"/>
  <c r="S1709" i="7"/>
  <c r="Q1710" i="7" l="1"/>
  <c r="P1711" i="7"/>
  <c r="C1710" i="7"/>
  <c r="B1711" i="7"/>
  <c r="D1711" i="7"/>
  <c r="E1710" i="7"/>
  <c r="V1711" i="7"/>
  <c r="W1710" i="7"/>
  <c r="R1711" i="7"/>
  <c r="S1710" i="7"/>
  <c r="X1711" i="7"/>
  <c r="Y1710" i="7"/>
  <c r="H1711" i="7"/>
  <c r="I1710" i="7"/>
  <c r="L1711" i="7"/>
  <c r="M1710" i="7"/>
  <c r="F1711" i="7"/>
  <c r="G1710" i="7"/>
  <c r="J1711" i="7"/>
  <c r="K1710" i="7"/>
  <c r="O1710" i="7"/>
  <c r="N1711" i="7"/>
  <c r="T1711" i="7"/>
  <c r="U1710" i="7"/>
  <c r="E1711" i="7" l="1"/>
  <c r="D1712" i="7"/>
  <c r="Y1711" i="7"/>
  <c r="X1712" i="7"/>
  <c r="J1712" i="7"/>
  <c r="K1711" i="7"/>
  <c r="G1711" i="7"/>
  <c r="F1712" i="7"/>
  <c r="L1712" i="7"/>
  <c r="M1711" i="7"/>
  <c r="T1712" i="7"/>
  <c r="U1711" i="7"/>
  <c r="R1712" i="7"/>
  <c r="S1711" i="7"/>
  <c r="V1712" i="7"/>
  <c r="W1711" i="7"/>
  <c r="C1711" i="7"/>
  <c r="B1712" i="7"/>
  <c r="Q1711" i="7"/>
  <c r="P1712" i="7"/>
  <c r="N1712" i="7"/>
  <c r="O1711" i="7"/>
  <c r="H1712" i="7"/>
  <c r="I1711" i="7"/>
  <c r="T1713" i="7" l="1"/>
  <c r="U1712" i="7"/>
  <c r="G1712" i="7"/>
  <c r="F1713" i="7"/>
  <c r="H1713" i="7"/>
  <c r="I1712" i="7"/>
  <c r="M1712" i="7"/>
  <c r="L1713" i="7"/>
  <c r="K1712" i="7"/>
  <c r="J1713" i="7"/>
  <c r="Y1712" i="7"/>
  <c r="X1713" i="7"/>
  <c r="O1712" i="7"/>
  <c r="N1713" i="7"/>
  <c r="P1713" i="7"/>
  <c r="Q1712" i="7"/>
  <c r="B1713" i="7"/>
  <c r="C1712" i="7"/>
  <c r="V1713" i="7"/>
  <c r="W1712" i="7"/>
  <c r="D1713" i="7"/>
  <c r="E1712" i="7"/>
  <c r="R1713" i="7"/>
  <c r="S1712" i="7"/>
  <c r="Y1713" i="7" l="1"/>
  <c r="X1714" i="7"/>
  <c r="K1713" i="7"/>
  <c r="J1714" i="7"/>
  <c r="L1714" i="7"/>
  <c r="M1713" i="7"/>
  <c r="H1714" i="7"/>
  <c r="I1713" i="7"/>
  <c r="W1713" i="7"/>
  <c r="V1714" i="7"/>
  <c r="C1713" i="7"/>
  <c r="B1714" i="7"/>
  <c r="P1714" i="7"/>
  <c r="Q1713" i="7"/>
  <c r="R1714" i="7"/>
  <c r="S1713" i="7"/>
  <c r="E1713" i="7"/>
  <c r="D1714" i="7"/>
  <c r="F1714" i="7"/>
  <c r="G1713" i="7"/>
  <c r="O1713" i="7"/>
  <c r="N1714" i="7"/>
  <c r="T1714" i="7"/>
  <c r="U1713" i="7"/>
  <c r="W1714" i="7" l="1"/>
  <c r="V1715" i="7"/>
  <c r="M1714" i="7"/>
  <c r="L1715" i="7"/>
  <c r="T1715" i="7"/>
  <c r="U1714" i="7"/>
  <c r="O1714" i="7"/>
  <c r="N1715" i="7"/>
  <c r="F1715" i="7"/>
  <c r="G1714" i="7"/>
  <c r="E1714" i="7"/>
  <c r="D1715" i="7"/>
  <c r="K1714" i="7"/>
  <c r="J1715" i="7"/>
  <c r="X1715" i="7"/>
  <c r="Y1714" i="7"/>
  <c r="B1715" i="7"/>
  <c r="C1714" i="7"/>
  <c r="I1714" i="7"/>
  <c r="H1715" i="7"/>
  <c r="R1715" i="7"/>
  <c r="S1714" i="7"/>
  <c r="P1715" i="7"/>
  <c r="Q1714" i="7"/>
  <c r="H1716" i="7" l="1"/>
  <c r="I1715" i="7"/>
  <c r="P1716" i="7"/>
  <c r="Q1715" i="7"/>
  <c r="F1716" i="7"/>
  <c r="G1715" i="7"/>
  <c r="U1715" i="7"/>
  <c r="T1716" i="7"/>
  <c r="O1715" i="7"/>
  <c r="N1716" i="7"/>
  <c r="D1716" i="7"/>
  <c r="E1715" i="7"/>
  <c r="C1715" i="7"/>
  <c r="B1716" i="7"/>
  <c r="L1716" i="7"/>
  <c r="M1715" i="7"/>
  <c r="J1716" i="7"/>
  <c r="K1715" i="7"/>
  <c r="V1716" i="7"/>
  <c r="W1715" i="7"/>
  <c r="R1716" i="7"/>
  <c r="S1715" i="7"/>
  <c r="X1716" i="7"/>
  <c r="Y1715" i="7"/>
  <c r="K1716" i="7" l="1"/>
  <c r="J1717" i="7"/>
  <c r="D1717" i="7"/>
  <c r="E1716" i="7"/>
  <c r="W1716" i="7"/>
  <c r="V1717" i="7"/>
  <c r="P1717" i="7"/>
  <c r="Q1716" i="7"/>
  <c r="Y1716" i="7"/>
  <c r="X1717" i="7"/>
  <c r="R1717" i="7"/>
  <c r="S1716" i="7"/>
  <c r="F1717" i="7"/>
  <c r="G1716" i="7"/>
  <c r="N1717" i="7"/>
  <c r="O1716" i="7"/>
  <c r="T1717" i="7"/>
  <c r="U1716" i="7"/>
  <c r="L1717" i="7"/>
  <c r="M1716" i="7"/>
  <c r="C1716" i="7"/>
  <c r="B1717" i="7"/>
  <c r="I1716" i="7"/>
  <c r="H1717" i="7"/>
  <c r="H1718" i="7" l="1"/>
  <c r="I1717" i="7"/>
  <c r="B1718" i="7"/>
  <c r="C1717" i="7"/>
  <c r="S1717" i="7"/>
  <c r="R1718" i="7"/>
  <c r="X1718" i="7"/>
  <c r="Y1717" i="7"/>
  <c r="L1718" i="7"/>
  <c r="M1717" i="7"/>
  <c r="P1718" i="7"/>
  <c r="Q1717" i="7"/>
  <c r="V1718" i="7"/>
  <c r="W1717" i="7"/>
  <c r="T1718" i="7"/>
  <c r="U1717" i="7"/>
  <c r="N1718" i="7"/>
  <c r="O1717" i="7"/>
  <c r="D1718" i="7"/>
  <c r="E1717" i="7"/>
  <c r="J1718" i="7"/>
  <c r="K1717" i="7"/>
  <c r="F1718" i="7"/>
  <c r="G1717" i="7"/>
  <c r="G1718" i="7" l="1"/>
  <c r="F1719" i="7"/>
  <c r="J1719" i="7"/>
  <c r="K1718" i="7"/>
  <c r="P1719" i="7"/>
  <c r="Q1718" i="7"/>
  <c r="R1719" i="7"/>
  <c r="S1718" i="7"/>
  <c r="L1719" i="7"/>
  <c r="M1718" i="7"/>
  <c r="D1719" i="7"/>
  <c r="E1718" i="7"/>
  <c r="X1719" i="7"/>
  <c r="Y1718" i="7"/>
  <c r="N1719" i="7"/>
  <c r="O1718" i="7"/>
  <c r="T1719" i="7"/>
  <c r="U1718" i="7"/>
  <c r="B1719" i="7"/>
  <c r="C1718" i="7"/>
  <c r="W1718" i="7"/>
  <c r="V1719" i="7"/>
  <c r="I1718" i="7"/>
  <c r="H1719" i="7"/>
  <c r="B1720" i="7" l="1"/>
  <c r="C1719" i="7"/>
  <c r="T1720" i="7"/>
  <c r="U1719" i="7"/>
  <c r="K1719" i="7"/>
  <c r="J1720" i="7"/>
  <c r="D1720" i="7"/>
  <c r="E1719" i="7"/>
  <c r="L1720" i="7"/>
  <c r="M1719" i="7"/>
  <c r="R1720" i="7"/>
  <c r="S1719" i="7"/>
  <c r="F1720" i="7"/>
  <c r="G1719" i="7"/>
  <c r="I1719" i="7"/>
  <c r="H1720" i="7"/>
  <c r="V1720" i="7"/>
  <c r="W1719" i="7"/>
  <c r="Q1719" i="7"/>
  <c r="P1720" i="7"/>
  <c r="N1720" i="7"/>
  <c r="O1719" i="7"/>
  <c r="X1720" i="7"/>
  <c r="Y1719" i="7"/>
  <c r="S1720" i="7" l="1"/>
  <c r="R1721" i="7"/>
  <c r="O1720" i="7"/>
  <c r="N1721" i="7"/>
  <c r="E1720" i="7"/>
  <c r="D1721" i="7"/>
  <c r="J1721" i="7"/>
  <c r="K1720" i="7"/>
  <c r="T1721" i="7"/>
  <c r="U1720" i="7"/>
  <c r="X1721" i="7"/>
  <c r="Y1720" i="7"/>
  <c r="L1721" i="7"/>
  <c r="M1720" i="7"/>
  <c r="V1721" i="7"/>
  <c r="W1720" i="7"/>
  <c r="H1721" i="7"/>
  <c r="I1720" i="7"/>
  <c r="Q1720" i="7"/>
  <c r="P1721" i="7"/>
  <c r="G1720" i="7"/>
  <c r="F1721" i="7"/>
  <c r="C1720" i="7"/>
  <c r="B1721" i="7"/>
  <c r="G1721" i="7" l="1"/>
  <c r="F1722" i="7"/>
  <c r="W1721" i="7"/>
  <c r="V1722" i="7"/>
  <c r="B1722" i="7"/>
  <c r="C1721" i="7"/>
  <c r="P1722" i="7"/>
  <c r="Q1721" i="7"/>
  <c r="J1722" i="7"/>
  <c r="K1721" i="7"/>
  <c r="I1721" i="7"/>
  <c r="H1722" i="7"/>
  <c r="R1722" i="7"/>
  <c r="S1721" i="7"/>
  <c r="Y1721" i="7"/>
  <c r="X1722" i="7"/>
  <c r="T1722" i="7"/>
  <c r="U1721" i="7"/>
  <c r="E1721" i="7"/>
  <c r="D1722" i="7"/>
  <c r="O1721" i="7"/>
  <c r="N1722" i="7"/>
  <c r="L1722" i="7"/>
  <c r="M1721" i="7"/>
  <c r="L1723" i="7" l="1"/>
  <c r="M1722" i="7"/>
  <c r="Q1722" i="7"/>
  <c r="P1723" i="7"/>
  <c r="H1723" i="7"/>
  <c r="I1722" i="7"/>
  <c r="O1722" i="7"/>
  <c r="N1723" i="7"/>
  <c r="D1723" i="7"/>
  <c r="E1722" i="7"/>
  <c r="Y1722" i="7"/>
  <c r="X1723" i="7"/>
  <c r="C1722" i="7"/>
  <c r="B1723" i="7"/>
  <c r="F1723" i="7"/>
  <c r="G1722" i="7"/>
  <c r="K1722" i="7"/>
  <c r="J1723" i="7"/>
  <c r="T1723" i="7"/>
  <c r="U1722" i="7"/>
  <c r="W1722" i="7"/>
  <c r="V1723" i="7"/>
  <c r="R1723" i="7"/>
  <c r="S1722" i="7"/>
  <c r="N1724" i="7" l="1"/>
  <c r="O1723" i="7"/>
  <c r="Y1723" i="7"/>
  <c r="X1724" i="7"/>
  <c r="W1723" i="7"/>
  <c r="V1724" i="7"/>
  <c r="T1724" i="7"/>
  <c r="U1723" i="7"/>
  <c r="P1724" i="7"/>
  <c r="Q1723" i="7"/>
  <c r="R1724" i="7"/>
  <c r="S1723" i="7"/>
  <c r="D1724" i="7"/>
  <c r="E1723" i="7"/>
  <c r="K1723" i="7"/>
  <c r="J1724" i="7"/>
  <c r="I1723" i="7"/>
  <c r="H1724" i="7"/>
  <c r="F1724" i="7"/>
  <c r="G1723" i="7"/>
  <c r="B1724" i="7"/>
  <c r="C1723" i="7"/>
  <c r="M1723" i="7"/>
  <c r="L1724" i="7"/>
  <c r="M1724" i="7" l="1"/>
  <c r="L1725" i="7"/>
  <c r="S1724" i="7"/>
  <c r="R1725" i="7"/>
  <c r="B1725" i="7"/>
  <c r="C1724" i="7"/>
  <c r="Q1724" i="7"/>
  <c r="P1725" i="7"/>
  <c r="F1725" i="7"/>
  <c r="G1724" i="7"/>
  <c r="U1724" i="7"/>
  <c r="T1725" i="7"/>
  <c r="H1725" i="7"/>
  <c r="I1724" i="7"/>
  <c r="V1725" i="7"/>
  <c r="W1724" i="7"/>
  <c r="K1724" i="7"/>
  <c r="J1725" i="7"/>
  <c r="Y1724" i="7"/>
  <c r="X1725" i="7"/>
  <c r="D1725" i="7"/>
  <c r="E1724" i="7"/>
  <c r="N1725" i="7"/>
  <c r="O1724" i="7"/>
  <c r="O1725" i="7" l="1"/>
  <c r="N1726" i="7"/>
  <c r="G1725" i="7"/>
  <c r="F1726" i="7"/>
  <c r="B1726" i="7"/>
  <c r="C1725" i="7"/>
  <c r="D1726" i="7"/>
  <c r="E1725" i="7"/>
  <c r="P1726" i="7"/>
  <c r="Q1725" i="7"/>
  <c r="K1725" i="7"/>
  <c r="J1726" i="7"/>
  <c r="M1725" i="7"/>
  <c r="L1726" i="7"/>
  <c r="T1726" i="7"/>
  <c r="U1725" i="7"/>
  <c r="Y1725" i="7"/>
  <c r="X1726" i="7"/>
  <c r="R1726" i="7"/>
  <c r="S1725" i="7"/>
  <c r="W1725" i="7"/>
  <c r="V1726" i="7"/>
  <c r="I1725" i="7"/>
  <c r="H1726" i="7"/>
  <c r="J1727" i="7" l="1"/>
  <c r="K1726" i="7"/>
  <c r="Q1726" i="7"/>
  <c r="P1727" i="7"/>
  <c r="R1727" i="7"/>
  <c r="S1726" i="7"/>
  <c r="C1726" i="7"/>
  <c r="B1727" i="7"/>
  <c r="X1727" i="7"/>
  <c r="Y1726" i="7"/>
  <c r="T1727" i="7"/>
  <c r="U1726" i="7"/>
  <c r="O1726" i="7"/>
  <c r="N1727" i="7"/>
  <c r="H1727" i="7"/>
  <c r="I1726" i="7"/>
  <c r="W1726" i="7"/>
  <c r="V1727" i="7"/>
  <c r="D1727" i="7"/>
  <c r="E1726" i="7"/>
  <c r="G1726" i="7"/>
  <c r="F1727" i="7"/>
  <c r="M1726" i="7"/>
  <c r="L1727" i="7"/>
  <c r="T1728" i="7" l="1"/>
  <c r="U1727" i="7"/>
  <c r="W1727" i="7"/>
  <c r="V1728" i="7"/>
  <c r="Y1727" i="7"/>
  <c r="X1728" i="7"/>
  <c r="E1727" i="7"/>
  <c r="D1728" i="7"/>
  <c r="L1728" i="7"/>
  <c r="M1727" i="7"/>
  <c r="F1728" i="7"/>
  <c r="G1727" i="7"/>
  <c r="B1728" i="7"/>
  <c r="C1727" i="7"/>
  <c r="Q1727" i="7"/>
  <c r="P1728" i="7"/>
  <c r="N1728" i="7"/>
  <c r="O1727" i="7"/>
  <c r="R1728" i="7"/>
  <c r="S1727" i="7"/>
  <c r="I1727" i="7"/>
  <c r="H1728" i="7"/>
  <c r="J1728" i="7"/>
  <c r="K1727" i="7"/>
  <c r="H1729" i="7" l="1"/>
  <c r="I1728" i="7"/>
  <c r="X1729" i="7"/>
  <c r="Y1728" i="7"/>
  <c r="F1729" i="7"/>
  <c r="G1728" i="7"/>
  <c r="M1728" i="7"/>
  <c r="L1729" i="7"/>
  <c r="S1728" i="7"/>
  <c r="R1729" i="7"/>
  <c r="Q1728" i="7"/>
  <c r="P1729" i="7"/>
  <c r="J1729" i="7"/>
  <c r="K1728" i="7"/>
  <c r="E1728" i="7"/>
  <c r="D1729" i="7"/>
  <c r="O1728" i="7"/>
  <c r="N1729" i="7"/>
  <c r="V1729" i="7"/>
  <c r="W1728" i="7"/>
  <c r="C1728" i="7"/>
  <c r="B1729" i="7"/>
  <c r="U1728" i="7"/>
  <c r="T1729" i="7"/>
  <c r="V1730" i="7" l="1"/>
  <c r="W1729" i="7"/>
  <c r="Q1729" i="7"/>
  <c r="P1730" i="7"/>
  <c r="B1730" i="7"/>
  <c r="C1729" i="7"/>
  <c r="T1730" i="7"/>
  <c r="U1729" i="7"/>
  <c r="S1729" i="7"/>
  <c r="R1730" i="7"/>
  <c r="M1729" i="7"/>
  <c r="L1730" i="7"/>
  <c r="O1729" i="7"/>
  <c r="N1730" i="7"/>
  <c r="F1730" i="7"/>
  <c r="G1729" i="7"/>
  <c r="E1729" i="7"/>
  <c r="D1730" i="7"/>
  <c r="Y1729" i="7"/>
  <c r="X1730" i="7"/>
  <c r="K1729" i="7"/>
  <c r="J1730" i="7"/>
  <c r="I1729" i="7"/>
  <c r="H1730" i="7"/>
  <c r="M1730" i="7" l="1"/>
  <c r="L1731" i="7"/>
  <c r="J1731" i="7"/>
  <c r="K1730" i="7"/>
  <c r="H1731" i="7"/>
  <c r="I1730" i="7"/>
  <c r="S1730" i="7"/>
  <c r="R1731" i="7"/>
  <c r="X1731" i="7"/>
  <c r="Y1730" i="7"/>
  <c r="U1730" i="7"/>
  <c r="T1731" i="7"/>
  <c r="E1730" i="7"/>
  <c r="D1731" i="7"/>
  <c r="C1730" i="7"/>
  <c r="B1731" i="7"/>
  <c r="P1731" i="7"/>
  <c r="Q1730" i="7"/>
  <c r="G1730" i="7"/>
  <c r="F1731" i="7"/>
  <c r="N1731" i="7"/>
  <c r="O1730" i="7"/>
  <c r="V1731" i="7"/>
  <c r="W1730" i="7"/>
  <c r="U1731" i="7" l="1"/>
  <c r="T1732" i="7"/>
  <c r="W1731" i="7"/>
  <c r="V1732" i="7"/>
  <c r="O1731" i="7"/>
  <c r="N1732" i="7"/>
  <c r="X1732" i="7"/>
  <c r="Y1731" i="7"/>
  <c r="G1731" i="7"/>
  <c r="F1732" i="7"/>
  <c r="R1732" i="7"/>
  <c r="S1731" i="7"/>
  <c r="Q1731" i="7"/>
  <c r="P1732" i="7"/>
  <c r="I1731" i="7"/>
  <c r="H1732" i="7"/>
  <c r="B1732" i="7"/>
  <c r="C1731" i="7"/>
  <c r="K1731" i="7"/>
  <c r="J1732" i="7"/>
  <c r="D1732" i="7"/>
  <c r="E1731" i="7"/>
  <c r="L1732" i="7"/>
  <c r="M1731" i="7"/>
  <c r="R1733" i="7" l="1"/>
  <c r="S1732" i="7"/>
  <c r="K1732" i="7"/>
  <c r="J1733" i="7"/>
  <c r="G1732" i="7"/>
  <c r="F1733" i="7"/>
  <c r="Y1732" i="7"/>
  <c r="X1733" i="7"/>
  <c r="B1733" i="7"/>
  <c r="C1732" i="7"/>
  <c r="H1733" i="7"/>
  <c r="I1732" i="7"/>
  <c r="T1733" i="7"/>
  <c r="U1732" i="7"/>
  <c r="M1732" i="7"/>
  <c r="L1733" i="7"/>
  <c r="D1733" i="7"/>
  <c r="E1732" i="7"/>
  <c r="O1732" i="7"/>
  <c r="N1733" i="7"/>
  <c r="V1733" i="7"/>
  <c r="W1732" i="7"/>
  <c r="P1733" i="7"/>
  <c r="Q1732" i="7"/>
  <c r="O1733" i="7" l="1"/>
  <c r="N1734" i="7"/>
  <c r="Q1733" i="7"/>
  <c r="P1734" i="7"/>
  <c r="X1734" i="7"/>
  <c r="Y1733" i="7"/>
  <c r="F1734" i="7"/>
  <c r="G1733" i="7"/>
  <c r="J1734" i="7"/>
  <c r="K1733" i="7"/>
  <c r="H1734" i="7"/>
  <c r="I1733" i="7"/>
  <c r="W1733" i="7"/>
  <c r="V1734" i="7"/>
  <c r="C1733" i="7"/>
  <c r="B1734" i="7"/>
  <c r="D1734" i="7"/>
  <c r="E1733" i="7"/>
  <c r="M1733" i="7"/>
  <c r="L1734" i="7"/>
  <c r="T1734" i="7"/>
  <c r="U1733" i="7"/>
  <c r="R1734" i="7"/>
  <c r="S1733" i="7"/>
  <c r="R1735" i="7" l="1"/>
  <c r="S1734" i="7"/>
  <c r="J1735" i="7"/>
  <c r="K1734" i="7"/>
  <c r="H1735" i="7"/>
  <c r="I1734" i="7"/>
  <c r="U1734" i="7"/>
  <c r="T1735" i="7"/>
  <c r="L1735" i="7"/>
  <c r="M1734" i="7"/>
  <c r="F1735" i="7"/>
  <c r="G1734" i="7"/>
  <c r="E1734" i="7"/>
  <c r="D1735" i="7"/>
  <c r="X1735" i="7"/>
  <c r="Y1734" i="7"/>
  <c r="C1734" i="7"/>
  <c r="B1735" i="7"/>
  <c r="Q1734" i="7"/>
  <c r="P1735" i="7"/>
  <c r="V1735" i="7"/>
  <c r="W1734" i="7"/>
  <c r="N1735" i="7"/>
  <c r="O1734" i="7"/>
  <c r="F1736" i="7" l="1"/>
  <c r="G1735" i="7"/>
  <c r="O1735" i="7"/>
  <c r="N1736" i="7"/>
  <c r="W1735" i="7"/>
  <c r="V1736" i="7"/>
  <c r="L1736" i="7"/>
  <c r="M1735" i="7"/>
  <c r="Q1735" i="7"/>
  <c r="P1736" i="7"/>
  <c r="T1736" i="7"/>
  <c r="U1735" i="7"/>
  <c r="C1735" i="7"/>
  <c r="B1736" i="7"/>
  <c r="I1735" i="7"/>
  <c r="H1736" i="7"/>
  <c r="Y1735" i="7"/>
  <c r="X1736" i="7"/>
  <c r="J1736" i="7"/>
  <c r="K1735" i="7"/>
  <c r="E1735" i="7"/>
  <c r="D1736" i="7"/>
  <c r="S1735" i="7"/>
  <c r="R1736" i="7"/>
  <c r="R1737" i="7" l="1"/>
  <c r="S1736" i="7"/>
  <c r="U1736" i="7"/>
  <c r="T1737" i="7"/>
  <c r="M1736" i="7"/>
  <c r="L1737" i="7"/>
  <c r="P1737" i="7"/>
  <c r="Q1736" i="7"/>
  <c r="K1736" i="7"/>
  <c r="J1737" i="7"/>
  <c r="W1736" i="7"/>
  <c r="V1737" i="7"/>
  <c r="N1737" i="7"/>
  <c r="O1736" i="7"/>
  <c r="D1737" i="7"/>
  <c r="E1736" i="7"/>
  <c r="Y1736" i="7"/>
  <c r="X1737" i="7"/>
  <c r="H1737" i="7"/>
  <c r="I1736" i="7"/>
  <c r="B1737" i="7"/>
  <c r="C1736" i="7"/>
  <c r="G1736" i="7"/>
  <c r="F1737" i="7"/>
  <c r="F1738" i="7" l="1"/>
  <c r="G1737" i="7"/>
  <c r="V1738" i="7"/>
  <c r="W1737" i="7"/>
  <c r="J1738" i="7"/>
  <c r="K1737" i="7"/>
  <c r="B1738" i="7"/>
  <c r="C1737" i="7"/>
  <c r="H1738" i="7"/>
  <c r="I1737" i="7"/>
  <c r="Q1737" i="7"/>
  <c r="P1738" i="7"/>
  <c r="X1738" i="7"/>
  <c r="Y1737" i="7"/>
  <c r="M1737" i="7"/>
  <c r="L1738" i="7"/>
  <c r="U1737" i="7"/>
  <c r="T1738" i="7"/>
  <c r="D1738" i="7"/>
  <c r="E1737" i="7"/>
  <c r="O1737" i="7"/>
  <c r="N1738" i="7"/>
  <c r="S1737" i="7"/>
  <c r="R1738" i="7"/>
  <c r="R1739" i="7" l="1"/>
  <c r="S1738" i="7"/>
  <c r="N1739" i="7"/>
  <c r="O1738" i="7"/>
  <c r="Q1738" i="7"/>
  <c r="P1739" i="7"/>
  <c r="I1738" i="7"/>
  <c r="H1739" i="7"/>
  <c r="D1739" i="7"/>
  <c r="E1738" i="7"/>
  <c r="B1739" i="7"/>
  <c r="C1738" i="7"/>
  <c r="U1738" i="7"/>
  <c r="T1739" i="7"/>
  <c r="J1739" i="7"/>
  <c r="K1738" i="7"/>
  <c r="L1739" i="7"/>
  <c r="M1738" i="7"/>
  <c r="V1739" i="7"/>
  <c r="W1738" i="7"/>
  <c r="Y1738" i="7"/>
  <c r="X1739" i="7"/>
  <c r="G1738" i="7"/>
  <c r="F1739" i="7"/>
  <c r="G1739" i="7" l="1"/>
  <c r="F1740" i="7"/>
  <c r="C1739" i="7"/>
  <c r="B1740" i="7"/>
  <c r="I1739" i="7"/>
  <c r="H1740" i="7"/>
  <c r="O1739" i="7"/>
  <c r="N1740" i="7"/>
  <c r="Q1739" i="7"/>
  <c r="P1740" i="7"/>
  <c r="U1739" i="7"/>
  <c r="T1740" i="7"/>
  <c r="X1740" i="7"/>
  <c r="Y1739" i="7"/>
  <c r="E1739" i="7"/>
  <c r="D1740" i="7"/>
  <c r="W1739" i="7"/>
  <c r="V1740" i="7"/>
  <c r="L1740" i="7"/>
  <c r="M1739" i="7"/>
  <c r="J1740" i="7"/>
  <c r="K1739" i="7"/>
  <c r="S1739" i="7"/>
  <c r="R1740" i="7"/>
  <c r="U1740" i="7" l="1"/>
  <c r="T1741" i="7"/>
  <c r="R1741" i="7"/>
  <c r="S1740" i="7"/>
  <c r="Q1740" i="7"/>
  <c r="P1741" i="7"/>
  <c r="J1741" i="7"/>
  <c r="K1740" i="7"/>
  <c r="O1740" i="7"/>
  <c r="N1741" i="7"/>
  <c r="L1741" i="7"/>
  <c r="M1740" i="7"/>
  <c r="W1740" i="7"/>
  <c r="V1741" i="7"/>
  <c r="I1740" i="7"/>
  <c r="H1741" i="7"/>
  <c r="D1741" i="7"/>
  <c r="E1740" i="7"/>
  <c r="B1741" i="7"/>
  <c r="C1740" i="7"/>
  <c r="G1740" i="7"/>
  <c r="F1741" i="7"/>
  <c r="X1741" i="7"/>
  <c r="Y1740" i="7"/>
  <c r="Y1741" i="7" l="1"/>
  <c r="X1742" i="7"/>
  <c r="N1742" i="7"/>
  <c r="O1741" i="7"/>
  <c r="K1741" i="7"/>
  <c r="J1742" i="7"/>
  <c r="E1741" i="7"/>
  <c r="D1742" i="7"/>
  <c r="S1741" i="7"/>
  <c r="R1742" i="7"/>
  <c r="L1742" i="7"/>
  <c r="M1741" i="7"/>
  <c r="C1741" i="7"/>
  <c r="B1742" i="7"/>
  <c r="I1741" i="7"/>
  <c r="H1742" i="7"/>
  <c r="W1741" i="7"/>
  <c r="V1742" i="7"/>
  <c r="T1742" i="7"/>
  <c r="U1741" i="7"/>
  <c r="G1741" i="7"/>
  <c r="F1742" i="7"/>
  <c r="Q1741" i="7"/>
  <c r="P1742" i="7"/>
  <c r="S1742" i="7" l="1"/>
  <c r="R1743" i="7"/>
  <c r="P1743" i="7"/>
  <c r="Q1742" i="7"/>
  <c r="M1742" i="7"/>
  <c r="L1743" i="7"/>
  <c r="T1743" i="7"/>
  <c r="U1742" i="7"/>
  <c r="J1743" i="7"/>
  <c r="K1742" i="7"/>
  <c r="F1743" i="7"/>
  <c r="G1742" i="7"/>
  <c r="D1743" i="7"/>
  <c r="E1742" i="7"/>
  <c r="V1743" i="7"/>
  <c r="W1742" i="7"/>
  <c r="I1742" i="7"/>
  <c r="H1743" i="7"/>
  <c r="N1743" i="7"/>
  <c r="O1742" i="7"/>
  <c r="C1742" i="7"/>
  <c r="B1743" i="7"/>
  <c r="Y1742" i="7"/>
  <c r="X1743" i="7"/>
  <c r="Y1743" i="7" l="1"/>
  <c r="X1744" i="7"/>
  <c r="U1743" i="7"/>
  <c r="T1744" i="7"/>
  <c r="V1744" i="7"/>
  <c r="W1743" i="7"/>
  <c r="F1744" i="7"/>
  <c r="G1743" i="7"/>
  <c r="J1744" i="7"/>
  <c r="K1743" i="7"/>
  <c r="N1744" i="7"/>
  <c r="O1743" i="7"/>
  <c r="I1743" i="7"/>
  <c r="H1744" i="7"/>
  <c r="S1743" i="7"/>
  <c r="R1744" i="7"/>
  <c r="B1744" i="7"/>
  <c r="C1743" i="7"/>
  <c r="M1743" i="7"/>
  <c r="L1744" i="7"/>
  <c r="Q1743" i="7"/>
  <c r="P1744" i="7"/>
  <c r="E1743" i="7"/>
  <c r="D1744" i="7"/>
  <c r="D1745" i="7" l="1"/>
  <c r="E1744" i="7"/>
  <c r="O1744" i="7"/>
  <c r="N1745" i="7"/>
  <c r="P1745" i="7"/>
  <c r="Q1744" i="7"/>
  <c r="K1744" i="7"/>
  <c r="J1745" i="7"/>
  <c r="M1744" i="7"/>
  <c r="L1745" i="7"/>
  <c r="G1744" i="7"/>
  <c r="F1745" i="7"/>
  <c r="B1745" i="7"/>
  <c r="C1744" i="7"/>
  <c r="V1745" i="7"/>
  <c r="W1744" i="7"/>
  <c r="S1744" i="7"/>
  <c r="R1745" i="7"/>
  <c r="T1745" i="7"/>
  <c r="U1744" i="7"/>
  <c r="H1745" i="7"/>
  <c r="I1744" i="7"/>
  <c r="Y1744" i="7"/>
  <c r="X1745" i="7"/>
  <c r="L1746" i="7" l="1"/>
  <c r="M1745" i="7"/>
  <c r="X1746" i="7"/>
  <c r="Y1745" i="7"/>
  <c r="U1745" i="7"/>
  <c r="T1746" i="7"/>
  <c r="S1745" i="7"/>
  <c r="R1746" i="7"/>
  <c r="F1746" i="7"/>
  <c r="G1745" i="7"/>
  <c r="H1746" i="7"/>
  <c r="I1745" i="7"/>
  <c r="J1746" i="7"/>
  <c r="K1745" i="7"/>
  <c r="P1746" i="7"/>
  <c r="Q1745" i="7"/>
  <c r="O1745" i="7"/>
  <c r="N1746" i="7"/>
  <c r="V1746" i="7"/>
  <c r="W1745" i="7"/>
  <c r="C1745" i="7"/>
  <c r="B1746" i="7"/>
  <c r="D1746" i="7"/>
  <c r="E1745" i="7"/>
  <c r="C1746" i="7" l="1"/>
  <c r="B1747" i="7"/>
  <c r="U1746" i="7"/>
  <c r="T1747" i="7"/>
  <c r="X1747" i="7"/>
  <c r="Y1746" i="7"/>
  <c r="D1747" i="7"/>
  <c r="E1746" i="7"/>
  <c r="V1747" i="7"/>
  <c r="W1746" i="7"/>
  <c r="Q1746" i="7"/>
  <c r="P1747" i="7"/>
  <c r="H1747" i="7"/>
  <c r="I1746" i="7"/>
  <c r="F1747" i="7"/>
  <c r="G1746" i="7"/>
  <c r="R1747" i="7"/>
  <c r="S1746" i="7"/>
  <c r="O1746" i="7"/>
  <c r="N1747" i="7"/>
  <c r="K1746" i="7"/>
  <c r="J1747" i="7"/>
  <c r="M1746" i="7"/>
  <c r="L1747" i="7"/>
  <c r="J1748" i="7" l="1"/>
  <c r="K1747" i="7"/>
  <c r="Q1747" i="7"/>
  <c r="P1748" i="7"/>
  <c r="Y1747" i="7"/>
  <c r="X1748" i="7"/>
  <c r="W1747" i="7"/>
  <c r="V1748" i="7"/>
  <c r="E1747" i="7"/>
  <c r="D1748" i="7"/>
  <c r="S1747" i="7"/>
  <c r="R1748" i="7"/>
  <c r="F1748" i="7"/>
  <c r="G1747" i="7"/>
  <c r="C1747" i="7"/>
  <c r="B1748" i="7"/>
  <c r="L1748" i="7"/>
  <c r="M1747" i="7"/>
  <c r="N1748" i="7"/>
  <c r="O1747" i="7"/>
  <c r="T1748" i="7"/>
  <c r="U1747" i="7"/>
  <c r="H1748" i="7"/>
  <c r="I1747" i="7"/>
  <c r="C1748" i="7" l="1"/>
  <c r="B1749" i="7"/>
  <c r="P1749" i="7"/>
  <c r="Q1748" i="7"/>
  <c r="T1749" i="7"/>
  <c r="U1748" i="7"/>
  <c r="W1748" i="7"/>
  <c r="V1749" i="7"/>
  <c r="M1748" i="7"/>
  <c r="L1749" i="7"/>
  <c r="H1749" i="7"/>
  <c r="I1748" i="7"/>
  <c r="O1748" i="7"/>
  <c r="N1749" i="7"/>
  <c r="S1748" i="7"/>
  <c r="R1749" i="7"/>
  <c r="D1749" i="7"/>
  <c r="E1748" i="7"/>
  <c r="X1749" i="7"/>
  <c r="Y1748" i="7"/>
  <c r="G1748" i="7"/>
  <c r="F1749" i="7"/>
  <c r="J1749" i="7"/>
  <c r="K1748" i="7"/>
  <c r="G1749" i="7" l="1"/>
  <c r="F1750" i="7"/>
  <c r="H1750" i="7"/>
  <c r="I1749" i="7"/>
  <c r="V1750" i="7"/>
  <c r="W1749" i="7"/>
  <c r="J1750" i="7"/>
  <c r="K1749" i="7"/>
  <c r="L1750" i="7"/>
  <c r="M1749" i="7"/>
  <c r="X1750" i="7"/>
  <c r="Y1749" i="7"/>
  <c r="E1749" i="7"/>
  <c r="D1750" i="7"/>
  <c r="U1749" i="7"/>
  <c r="T1750" i="7"/>
  <c r="S1749" i="7"/>
  <c r="R1750" i="7"/>
  <c r="P1750" i="7"/>
  <c r="Q1749" i="7"/>
  <c r="N1750" i="7"/>
  <c r="O1749" i="7"/>
  <c r="B1750" i="7"/>
  <c r="C1749" i="7"/>
  <c r="B1751" i="7" l="1"/>
  <c r="C1750" i="7"/>
  <c r="N1751" i="7"/>
  <c r="O1750" i="7"/>
  <c r="L1751" i="7"/>
  <c r="M1750" i="7"/>
  <c r="J1751" i="7"/>
  <c r="K1750" i="7"/>
  <c r="W1750" i="7"/>
  <c r="V1751" i="7"/>
  <c r="G1750" i="7"/>
  <c r="F1751" i="7"/>
  <c r="X1751" i="7"/>
  <c r="Y1750" i="7"/>
  <c r="P1751" i="7"/>
  <c r="Q1750" i="7"/>
  <c r="S1750" i="7"/>
  <c r="R1751" i="7"/>
  <c r="T1751" i="7"/>
  <c r="U1750" i="7"/>
  <c r="I1750" i="7"/>
  <c r="H1751" i="7"/>
  <c r="E1750" i="7"/>
  <c r="D1751" i="7"/>
  <c r="D1752" i="7" l="1"/>
  <c r="E1751" i="7"/>
  <c r="F1752" i="7"/>
  <c r="G1751" i="7"/>
  <c r="I1751" i="7"/>
  <c r="H1752" i="7"/>
  <c r="V1752" i="7"/>
  <c r="W1751" i="7"/>
  <c r="T1752" i="7"/>
  <c r="U1751" i="7"/>
  <c r="K1751" i="7"/>
  <c r="J1752" i="7"/>
  <c r="S1751" i="7"/>
  <c r="R1752" i="7"/>
  <c r="L1752" i="7"/>
  <c r="M1751" i="7"/>
  <c r="P1752" i="7"/>
  <c r="Q1751" i="7"/>
  <c r="N1752" i="7"/>
  <c r="O1751" i="7"/>
  <c r="X1752" i="7"/>
  <c r="Y1751" i="7"/>
  <c r="B1752" i="7"/>
  <c r="C1751" i="7"/>
  <c r="J1753" i="7" l="1"/>
  <c r="K1752" i="7"/>
  <c r="C1752" i="7"/>
  <c r="B1753" i="7"/>
  <c r="X1753" i="7"/>
  <c r="Y1752" i="7"/>
  <c r="T1753" i="7"/>
  <c r="U1752" i="7"/>
  <c r="O1752" i="7"/>
  <c r="N1753" i="7"/>
  <c r="W1752" i="7"/>
  <c r="V1753" i="7"/>
  <c r="H1753" i="7"/>
  <c r="I1752" i="7"/>
  <c r="P1753" i="7"/>
  <c r="Q1752" i="7"/>
  <c r="L1753" i="7"/>
  <c r="M1752" i="7"/>
  <c r="G1752" i="7"/>
  <c r="F1753" i="7"/>
  <c r="R1753" i="7"/>
  <c r="S1752" i="7"/>
  <c r="D1753" i="7"/>
  <c r="E1752" i="7"/>
  <c r="E1753" i="7" l="1"/>
  <c r="D1754" i="7"/>
  <c r="N1754" i="7"/>
  <c r="O1753" i="7"/>
  <c r="V1754" i="7"/>
  <c r="W1753" i="7"/>
  <c r="S1753" i="7"/>
  <c r="R1754" i="7"/>
  <c r="F1754" i="7"/>
  <c r="G1753" i="7"/>
  <c r="T1754" i="7"/>
  <c r="U1753" i="7"/>
  <c r="L1754" i="7"/>
  <c r="M1753" i="7"/>
  <c r="X1754" i="7"/>
  <c r="Y1753" i="7"/>
  <c r="C1753" i="7"/>
  <c r="B1754" i="7"/>
  <c r="Q1753" i="7"/>
  <c r="P1754" i="7"/>
  <c r="H1754" i="7"/>
  <c r="I1753" i="7"/>
  <c r="J1754" i="7"/>
  <c r="K1753" i="7"/>
  <c r="J1755" i="7" l="1"/>
  <c r="K1754" i="7"/>
  <c r="G1754" i="7"/>
  <c r="F1755" i="7"/>
  <c r="V1755" i="7"/>
  <c r="W1754" i="7"/>
  <c r="N1755" i="7"/>
  <c r="O1754" i="7"/>
  <c r="U1754" i="7"/>
  <c r="T1755" i="7"/>
  <c r="H1755" i="7"/>
  <c r="I1754" i="7"/>
  <c r="R1755" i="7"/>
  <c r="S1754" i="7"/>
  <c r="E1754" i="7"/>
  <c r="D1755" i="7"/>
  <c r="Q1754" i="7"/>
  <c r="P1755" i="7"/>
  <c r="B1755" i="7"/>
  <c r="C1754" i="7"/>
  <c r="Y1754" i="7"/>
  <c r="X1755" i="7"/>
  <c r="L1755" i="7"/>
  <c r="M1754" i="7"/>
  <c r="T1756" i="7" l="1"/>
  <c r="U1755" i="7"/>
  <c r="M1755" i="7"/>
  <c r="L1756" i="7"/>
  <c r="H1756" i="7"/>
  <c r="I1755" i="7"/>
  <c r="Y1755" i="7"/>
  <c r="X1756" i="7"/>
  <c r="B1756" i="7"/>
  <c r="C1755" i="7"/>
  <c r="N1756" i="7"/>
  <c r="O1755" i="7"/>
  <c r="P1756" i="7"/>
  <c r="Q1755" i="7"/>
  <c r="W1755" i="7"/>
  <c r="V1756" i="7"/>
  <c r="D1756" i="7"/>
  <c r="E1755" i="7"/>
  <c r="G1755" i="7"/>
  <c r="F1756" i="7"/>
  <c r="S1755" i="7"/>
  <c r="R1756" i="7"/>
  <c r="K1755" i="7"/>
  <c r="J1756" i="7"/>
  <c r="J1757" i="7" l="1"/>
  <c r="K1756" i="7"/>
  <c r="O1756" i="7"/>
  <c r="N1757" i="7"/>
  <c r="X1757" i="7"/>
  <c r="Y1756" i="7"/>
  <c r="B1757" i="7"/>
  <c r="C1756" i="7"/>
  <c r="D1757" i="7"/>
  <c r="E1756" i="7"/>
  <c r="M1756" i="7"/>
  <c r="L1757" i="7"/>
  <c r="R1757" i="7"/>
  <c r="S1756" i="7"/>
  <c r="G1756" i="7"/>
  <c r="F1757" i="7"/>
  <c r="H1757" i="7"/>
  <c r="I1756" i="7"/>
  <c r="V1757" i="7"/>
  <c r="W1756" i="7"/>
  <c r="Q1756" i="7"/>
  <c r="P1757" i="7"/>
  <c r="T1757" i="7"/>
  <c r="U1756" i="7"/>
  <c r="M1757" i="7" l="1"/>
  <c r="L1758" i="7"/>
  <c r="C1757" i="7"/>
  <c r="B1758" i="7"/>
  <c r="Q1757" i="7"/>
  <c r="P1758" i="7"/>
  <c r="X1758" i="7"/>
  <c r="Y1757" i="7"/>
  <c r="U1757" i="7"/>
  <c r="T1758" i="7"/>
  <c r="E1757" i="7"/>
  <c r="D1758" i="7"/>
  <c r="V1758" i="7"/>
  <c r="W1757" i="7"/>
  <c r="O1757" i="7"/>
  <c r="N1758" i="7"/>
  <c r="H1758" i="7"/>
  <c r="I1757" i="7"/>
  <c r="F1758" i="7"/>
  <c r="G1757" i="7"/>
  <c r="R1758" i="7"/>
  <c r="S1757" i="7"/>
  <c r="J1758" i="7"/>
  <c r="K1757" i="7"/>
  <c r="J1759" i="7" l="1"/>
  <c r="K1758" i="7"/>
  <c r="N1759" i="7"/>
  <c r="O1758" i="7"/>
  <c r="E1758" i="7"/>
  <c r="D1759" i="7"/>
  <c r="U1758" i="7"/>
  <c r="T1759" i="7"/>
  <c r="X1759" i="7"/>
  <c r="Y1758" i="7"/>
  <c r="I1758" i="7"/>
  <c r="H1759" i="7"/>
  <c r="B1759" i="7"/>
  <c r="C1758" i="7"/>
  <c r="L1759" i="7"/>
  <c r="M1758" i="7"/>
  <c r="R1759" i="7"/>
  <c r="S1758" i="7"/>
  <c r="F1759" i="7"/>
  <c r="G1758" i="7"/>
  <c r="P1759" i="7"/>
  <c r="Q1758" i="7"/>
  <c r="W1758" i="7"/>
  <c r="V1759" i="7"/>
  <c r="W1759" i="7" l="1"/>
  <c r="V1760" i="7"/>
  <c r="I1759" i="7"/>
  <c r="H1760" i="7"/>
  <c r="P1760" i="7"/>
  <c r="Q1759" i="7"/>
  <c r="Y1759" i="7"/>
  <c r="X1760" i="7"/>
  <c r="T1760" i="7"/>
  <c r="U1759" i="7"/>
  <c r="G1759" i="7"/>
  <c r="F1760" i="7"/>
  <c r="D1760" i="7"/>
  <c r="E1759" i="7"/>
  <c r="R1760" i="7"/>
  <c r="S1759" i="7"/>
  <c r="M1759" i="7"/>
  <c r="L1760" i="7"/>
  <c r="N1760" i="7"/>
  <c r="O1759" i="7"/>
  <c r="B1760" i="7"/>
  <c r="C1759" i="7"/>
  <c r="K1759" i="7"/>
  <c r="J1760" i="7"/>
  <c r="X1761" i="7" l="1"/>
  <c r="Y1760" i="7"/>
  <c r="L1761" i="7"/>
  <c r="M1760" i="7"/>
  <c r="H1761" i="7"/>
  <c r="I1760" i="7"/>
  <c r="F1761" i="7"/>
  <c r="G1760" i="7"/>
  <c r="T1761" i="7"/>
  <c r="U1760" i="7"/>
  <c r="V1761" i="7"/>
  <c r="W1760" i="7"/>
  <c r="J1761" i="7"/>
  <c r="K1760" i="7"/>
  <c r="B1761" i="7"/>
  <c r="C1760" i="7"/>
  <c r="O1760" i="7"/>
  <c r="N1761" i="7"/>
  <c r="P1761" i="7"/>
  <c r="Q1760" i="7"/>
  <c r="R1761" i="7"/>
  <c r="S1760" i="7"/>
  <c r="D1761" i="7"/>
  <c r="E1760" i="7"/>
  <c r="E1761" i="7" l="1"/>
  <c r="D1762" i="7"/>
  <c r="Q1761" i="7"/>
  <c r="P1762" i="7"/>
  <c r="L1762" i="7"/>
  <c r="M1761" i="7"/>
  <c r="S1761" i="7"/>
  <c r="R1762" i="7"/>
  <c r="G1761" i="7"/>
  <c r="F1762" i="7"/>
  <c r="B1762" i="7"/>
  <c r="C1761" i="7"/>
  <c r="V1762" i="7"/>
  <c r="W1761" i="7"/>
  <c r="U1761" i="7"/>
  <c r="T1762" i="7"/>
  <c r="N1762" i="7"/>
  <c r="O1761" i="7"/>
  <c r="H1762" i="7"/>
  <c r="I1761" i="7"/>
  <c r="J1762" i="7"/>
  <c r="K1761" i="7"/>
  <c r="X1762" i="7"/>
  <c r="Y1761" i="7"/>
  <c r="G1762" i="7" l="1"/>
  <c r="F1763" i="7"/>
  <c r="X1763" i="7"/>
  <c r="Y1762" i="7"/>
  <c r="B1763" i="7"/>
  <c r="C1762" i="7"/>
  <c r="J1763" i="7"/>
  <c r="K1762" i="7"/>
  <c r="R1763" i="7"/>
  <c r="S1762" i="7"/>
  <c r="I1762" i="7"/>
  <c r="H1763" i="7"/>
  <c r="N1763" i="7"/>
  <c r="O1762" i="7"/>
  <c r="L1763" i="7"/>
  <c r="M1762" i="7"/>
  <c r="U1762" i="7"/>
  <c r="T1763" i="7"/>
  <c r="Q1762" i="7"/>
  <c r="P1763" i="7"/>
  <c r="D1763" i="7"/>
  <c r="E1762" i="7"/>
  <c r="W1762" i="7"/>
  <c r="V1763" i="7"/>
  <c r="H1764" i="7" l="1"/>
  <c r="I1763" i="7"/>
  <c r="W1763" i="7"/>
  <c r="V1764" i="7"/>
  <c r="E1763" i="7"/>
  <c r="D1764" i="7"/>
  <c r="S1763" i="7"/>
  <c r="R1764" i="7"/>
  <c r="P1764" i="7"/>
  <c r="Q1763" i="7"/>
  <c r="K1763" i="7"/>
  <c r="J1764" i="7"/>
  <c r="T1764" i="7"/>
  <c r="U1763" i="7"/>
  <c r="B1764" i="7"/>
  <c r="C1763" i="7"/>
  <c r="L1764" i="7"/>
  <c r="M1763" i="7"/>
  <c r="X1764" i="7"/>
  <c r="Y1763" i="7"/>
  <c r="F1764" i="7"/>
  <c r="G1763" i="7"/>
  <c r="N1764" i="7"/>
  <c r="O1763" i="7"/>
  <c r="O1764" i="7" l="1"/>
  <c r="N1765" i="7"/>
  <c r="D1765" i="7"/>
  <c r="E1764" i="7"/>
  <c r="B1765" i="7"/>
  <c r="C1764" i="7"/>
  <c r="F1765" i="7"/>
  <c r="G1764" i="7"/>
  <c r="R1765" i="7"/>
  <c r="S1764" i="7"/>
  <c r="L1765" i="7"/>
  <c r="M1764" i="7"/>
  <c r="K1764" i="7"/>
  <c r="J1765" i="7"/>
  <c r="Q1764" i="7"/>
  <c r="P1765" i="7"/>
  <c r="X1765" i="7"/>
  <c r="Y1764" i="7"/>
  <c r="V1765" i="7"/>
  <c r="W1764" i="7"/>
  <c r="T1765" i="7"/>
  <c r="U1764" i="7"/>
  <c r="H1765" i="7"/>
  <c r="I1764" i="7"/>
  <c r="H1766" i="7" l="1"/>
  <c r="I1765" i="7"/>
  <c r="T1766" i="7"/>
  <c r="U1765" i="7"/>
  <c r="L1766" i="7"/>
  <c r="M1765" i="7"/>
  <c r="S1765" i="7"/>
  <c r="R1766" i="7"/>
  <c r="V1766" i="7"/>
  <c r="W1765" i="7"/>
  <c r="F1766" i="7"/>
  <c r="G1765" i="7"/>
  <c r="X1766" i="7"/>
  <c r="Y1765" i="7"/>
  <c r="C1765" i="7"/>
  <c r="B1766" i="7"/>
  <c r="Q1765" i="7"/>
  <c r="P1766" i="7"/>
  <c r="E1765" i="7"/>
  <c r="D1766" i="7"/>
  <c r="J1766" i="7"/>
  <c r="K1765" i="7"/>
  <c r="O1765" i="7"/>
  <c r="N1766" i="7"/>
  <c r="N1767" i="7" l="1"/>
  <c r="O1766" i="7"/>
  <c r="G1766" i="7"/>
  <c r="F1767" i="7"/>
  <c r="V1767" i="7"/>
  <c r="W1766" i="7"/>
  <c r="B1767" i="7"/>
  <c r="C1766" i="7"/>
  <c r="U1766" i="7"/>
  <c r="T1767" i="7"/>
  <c r="J1767" i="7"/>
  <c r="K1766" i="7"/>
  <c r="D1767" i="7"/>
  <c r="E1766" i="7"/>
  <c r="P1767" i="7"/>
  <c r="Q1766" i="7"/>
  <c r="R1767" i="7"/>
  <c r="S1766" i="7"/>
  <c r="L1767" i="7"/>
  <c r="M1766" i="7"/>
  <c r="Y1766" i="7"/>
  <c r="X1767" i="7"/>
  <c r="I1766" i="7"/>
  <c r="H1767" i="7"/>
  <c r="Y1767" i="7" l="1"/>
  <c r="X1768" i="7"/>
  <c r="M1767" i="7"/>
  <c r="L1768" i="7"/>
  <c r="R1768" i="7"/>
  <c r="S1767" i="7"/>
  <c r="H1768" i="7"/>
  <c r="I1767" i="7"/>
  <c r="K1767" i="7"/>
  <c r="J1768" i="7"/>
  <c r="T1768" i="7"/>
  <c r="U1767" i="7"/>
  <c r="B1768" i="7"/>
  <c r="C1767" i="7"/>
  <c r="W1767" i="7"/>
  <c r="V1768" i="7"/>
  <c r="G1767" i="7"/>
  <c r="F1768" i="7"/>
  <c r="P1768" i="7"/>
  <c r="Q1767" i="7"/>
  <c r="D1768" i="7"/>
  <c r="E1767" i="7"/>
  <c r="N1768" i="7"/>
  <c r="O1767" i="7"/>
  <c r="T1769" i="7" l="1"/>
  <c r="U1768" i="7"/>
  <c r="D1769" i="7"/>
  <c r="E1768" i="7"/>
  <c r="R1769" i="7"/>
  <c r="S1768" i="7"/>
  <c r="O1768" i="7"/>
  <c r="N1769" i="7"/>
  <c r="J1769" i="7"/>
  <c r="K1768" i="7"/>
  <c r="Q1768" i="7"/>
  <c r="P1769" i="7"/>
  <c r="F1769" i="7"/>
  <c r="G1768" i="7"/>
  <c r="V1769" i="7"/>
  <c r="W1768" i="7"/>
  <c r="X1769" i="7"/>
  <c r="Y1768" i="7"/>
  <c r="H1769" i="7"/>
  <c r="I1768" i="7"/>
  <c r="L1769" i="7"/>
  <c r="M1768" i="7"/>
  <c r="B1769" i="7"/>
  <c r="C1768" i="7"/>
  <c r="J1770" i="7" l="1"/>
  <c r="K1769" i="7"/>
  <c r="R1770" i="7"/>
  <c r="S1769" i="7"/>
  <c r="O1769" i="7"/>
  <c r="N1770" i="7"/>
  <c r="E1769" i="7"/>
  <c r="D1770" i="7"/>
  <c r="C1769" i="7"/>
  <c r="B1770" i="7"/>
  <c r="V1770" i="7"/>
  <c r="W1769" i="7"/>
  <c r="Q1769" i="7"/>
  <c r="P1770" i="7"/>
  <c r="M1769" i="7"/>
  <c r="L1770" i="7"/>
  <c r="H1770" i="7"/>
  <c r="I1769" i="7"/>
  <c r="X1770" i="7"/>
  <c r="Y1769" i="7"/>
  <c r="F1770" i="7"/>
  <c r="G1769" i="7"/>
  <c r="U1769" i="7"/>
  <c r="T1770" i="7"/>
  <c r="F1771" i="7" l="1"/>
  <c r="G1770" i="7"/>
  <c r="U1770" i="7"/>
  <c r="T1771" i="7"/>
  <c r="W1770" i="7"/>
  <c r="V1771" i="7"/>
  <c r="B1771" i="7"/>
  <c r="C1770" i="7"/>
  <c r="D1771" i="7"/>
  <c r="E1770" i="7"/>
  <c r="X1771" i="7"/>
  <c r="Y1770" i="7"/>
  <c r="N1771" i="7"/>
  <c r="O1770" i="7"/>
  <c r="I1770" i="7"/>
  <c r="H1771" i="7"/>
  <c r="L1771" i="7"/>
  <c r="M1770" i="7"/>
  <c r="R1771" i="7"/>
  <c r="S1770" i="7"/>
  <c r="Q1770" i="7"/>
  <c r="P1771" i="7"/>
  <c r="K1770" i="7"/>
  <c r="J1771" i="7"/>
  <c r="B1772" i="7" l="1"/>
  <c r="C1771" i="7"/>
  <c r="Y1771" i="7"/>
  <c r="X1772" i="7"/>
  <c r="D1772" i="7"/>
  <c r="E1771" i="7"/>
  <c r="W1771" i="7"/>
  <c r="V1772" i="7"/>
  <c r="I1771" i="7"/>
  <c r="H1772" i="7"/>
  <c r="K1771" i="7"/>
  <c r="J1772" i="7"/>
  <c r="P1772" i="7"/>
  <c r="Q1771" i="7"/>
  <c r="R1772" i="7"/>
  <c r="S1771" i="7"/>
  <c r="M1771" i="7"/>
  <c r="L1772" i="7"/>
  <c r="T1772" i="7"/>
  <c r="U1771" i="7"/>
  <c r="N1772" i="7"/>
  <c r="O1771" i="7"/>
  <c r="G1771" i="7"/>
  <c r="F1772" i="7"/>
  <c r="K1772" i="7" l="1"/>
  <c r="J1773" i="7"/>
  <c r="T1773" i="7"/>
  <c r="U1772" i="7"/>
  <c r="D1773" i="7"/>
  <c r="E1772" i="7"/>
  <c r="F1773" i="7"/>
  <c r="G1772" i="7"/>
  <c r="I1772" i="7"/>
  <c r="H1773" i="7"/>
  <c r="V1773" i="7"/>
  <c r="W1772" i="7"/>
  <c r="R1773" i="7"/>
  <c r="S1772" i="7"/>
  <c r="O1772" i="7"/>
  <c r="N1773" i="7"/>
  <c r="L1773" i="7"/>
  <c r="M1772" i="7"/>
  <c r="Y1772" i="7"/>
  <c r="X1773" i="7"/>
  <c r="P1773" i="7"/>
  <c r="Q1772" i="7"/>
  <c r="C1772" i="7"/>
  <c r="B1773" i="7"/>
  <c r="U1773" i="7" l="1"/>
  <c r="T1774" i="7"/>
  <c r="H1774" i="7"/>
  <c r="I1773" i="7"/>
  <c r="X1774" i="7"/>
  <c r="Y1773" i="7"/>
  <c r="D1774" i="7"/>
  <c r="E1773" i="7"/>
  <c r="J1774" i="7"/>
  <c r="K1773" i="7"/>
  <c r="B1774" i="7"/>
  <c r="C1773" i="7"/>
  <c r="V1774" i="7"/>
  <c r="W1773" i="7"/>
  <c r="P1774" i="7"/>
  <c r="Q1773" i="7"/>
  <c r="G1773" i="7"/>
  <c r="F1774" i="7"/>
  <c r="L1774" i="7"/>
  <c r="M1773" i="7"/>
  <c r="O1773" i="7"/>
  <c r="N1774" i="7"/>
  <c r="S1773" i="7"/>
  <c r="R1774" i="7"/>
  <c r="R1775" i="7" l="1"/>
  <c r="S1774" i="7"/>
  <c r="C1774" i="7"/>
  <c r="B1775" i="7"/>
  <c r="K1774" i="7"/>
  <c r="J1775" i="7"/>
  <c r="D1775" i="7"/>
  <c r="E1774" i="7"/>
  <c r="X1775" i="7"/>
  <c r="Y1774" i="7"/>
  <c r="H1775" i="7"/>
  <c r="I1774" i="7"/>
  <c r="O1774" i="7"/>
  <c r="N1775" i="7"/>
  <c r="F1775" i="7"/>
  <c r="G1774" i="7"/>
  <c r="U1774" i="7"/>
  <c r="T1775" i="7"/>
  <c r="M1774" i="7"/>
  <c r="L1775" i="7"/>
  <c r="Q1774" i="7"/>
  <c r="P1775" i="7"/>
  <c r="W1774" i="7"/>
  <c r="V1775" i="7"/>
  <c r="L1776" i="7" l="1"/>
  <c r="M1775" i="7"/>
  <c r="U1775" i="7"/>
  <c r="T1776" i="7"/>
  <c r="Q1775" i="7"/>
  <c r="P1776" i="7"/>
  <c r="Y1775" i="7"/>
  <c r="X1776" i="7"/>
  <c r="K1775" i="7"/>
  <c r="J1776" i="7"/>
  <c r="B1776" i="7"/>
  <c r="C1775" i="7"/>
  <c r="F1776" i="7"/>
  <c r="G1775" i="7"/>
  <c r="W1775" i="7"/>
  <c r="V1776" i="7"/>
  <c r="H1776" i="7"/>
  <c r="I1775" i="7"/>
  <c r="E1775" i="7"/>
  <c r="D1776" i="7"/>
  <c r="N1776" i="7"/>
  <c r="O1775" i="7"/>
  <c r="R1776" i="7"/>
  <c r="S1775" i="7"/>
  <c r="S1776" i="7" l="1"/>
  <c r="R1777" i="7"/>
  <c r="K1776" i="7"/>
  <c r="J1777" i="7"/>
  <c r="P1777" i="7"/>
  <c r="Q1776" i="7"/>
  <c r="B1777" i="7"/>
  <c r="C1776" i="7"/>
  <c r="O1776" i="7"/>
  <c r="N1777" i="7"/>
  <c r="E1776" i="7"/>
  <c r="D1777" i="7"/>
  <c r="H1777" i="7"/>
  <c r="I1776" i="7"/>
  <c r="T1777" i="7"/>
  <c r="U1776" i="7"/>
  <c r="Y1776" i="7"/>
  <c r="X1777" i="7"/>
  <c r="V1777" i="7"/>
  <c r="W1776" i="7"/>
  <c r="F1777" i="7"/>
  <c r="G1776" i="7"/>
  <c r="L1777" i="7"/>
  <c r="M1776" i="7"/>
  <c r="L1778" i="7" l="1"/>
  <c r="M1777" i="7"/>
  <c r="E1777" i="7"/>
  <c r="D1778" i="7"/>
  <c r="W1777" i="7"/>
  <c r="V1778" i="7"/>
  <c r="J1778" i="7"/>
  <c r="K1777" i="7"/>
  <c r="N1778" i="7"/>
  <c r="O1777" i="7"/>
  <c r="X1778" i="7"/>
  <c r="Y1777" i="7"/>
  <c r="P1778" i="7"/>
  <c r="Q1777" i="7"/>
  <c r="T1778" i="7"/>
  <c r="U1777" i="7"/>
  <c r="S1777" i="7"/>
  <c r="R1778" i="7"/>
  <c r="F1778" i="7"/>
  <c r="G1777" i="7"/>
  <c r="B1778" i="7"/>
  <c r="C1777" i="7"/>
  <c r="I1777" i="7"/>
  <c r="H1778" i="7"/>
  <c r="H1779" i="7" l="1"/>
  <c r="I1778" i="7"/>
  <c r="S1778" i="7"/>
  <c r="R1779" i="7"/>
  <c r="X1779" i="7"/>
  <c r="Y1778" i="7"/>
  <c r="O1778" i="7"/>
  <c r="N1779" i="7"/>
  <c r="W1778" i="7"/>
  <c r="V1779" i="7"/>
  <c r="E1778" i="7"/>
  <c r="D1779" i="7"/>
  <c r="B1779" i="7"/>
  <c r="C1778" i="7"/>
  <c r="G1778" i="7"/>
  <c r="F1779" i="7"/>
  <c r="J1779" i="7"/>
  <c r="K1778" i="7"/>
  <c r="T1779" i="7"/>
  <c r="U1778" i="7"/>
  <c r="P1779" i="7"/>
  <c r="Q1778" i="7"/>
  <c r="M1778" i="7"/>
  <c r="L1779" i="7"/>
  <c r="E1779" i="7" l="1"/>
  <c r="D1780" i="7"/>
  <c r="M1779" i="7"/>
  <c r="L1780" i="7"/>
  <c r="U1779" i="7"/>
  <c r="T1780" i="7"/>
  <c r="V1780" i="7"/>
  <c r="W1779" i="7"/>
  <c r="R1780" i="7"/>
  <c r="S1779" i="7"/>
  <c r="O1779" i="7"/>
  <c r="N1780" i="7"/>
  <c r="J1780" i="7"/>
  <c r="K1779" i="7"/>
  <c r="G1779" i="7"/>
  <c r="F1780" i="7"/>
  <c r="P1780" i="7"/>
  <c r="Q1779" i="7"/>
  <c r="Y1779" i="7"/>
  <c r="X1780" i="7"/>
  <c r="C1779" i="7"/>
  <c r="B1780" i="7"/>
  <c r="H1780" i="7"/>
  <c r="I1779" i="7"/>
  <c r="O1780" i="7" l="1"/>
  <c r="N1781" i="7"/>
  <c r="C1780" i="7"/>
  <c r="B1781" i="7"/>
  <c r="Q1780" i="7"/>
  <c r="P1781" i="7"/>
  <c r="R1781" i="7"/>
  <c r="S1780" i="7"/>
  <c r="U1780" i="7"/>
  <c r="T1781" i="7"/>
  <c r="F1781" i="7"/>
  <c r="G1780" i="7"/>
  <c r="D1781" i="7"/>
  <c r="E1780" i="7"/>
  <c r="I1780" i="7"/>
  <c r="H1781" i="7"/>
  <c r="X1781" i="7"/>
  <c r="Y1780" i="7"/>
  <c r="W1780" i="7"/>
  <c r="V1781" i="7"/>
  <c r="L1781" i="7"/>
  <c r="M1780" i="7"/>
  <c r="J1781" i="7"/>
  <c r="K1780" i="7"/>
  <c r="G1781" i="7" l="1"/>
  <c r="F1782" i="7"/>
  <c r="L1782" i="7"/>
  <c r="M1781" i="7"/>
  <c r="Q1781" i="7"/>
  <c r="P1782" i="7"/>
  <c r="K1781" i="7"/>
  <c r="J1782" i="7"/>
  <c r="T1782" i="7"/>
  <c r="U1781" i="7"/>
  <c r="H1782" i="7"/>
  <c r="I1781" i="7"/>
  <c r="N1782" i="7"/>
  <c r="O1781" i="7"/>
  <c r="W1781" i="7"/>
  <c r="V1782" i="7"/>
  <c r="R1782" i="7"/>
  <c r="S1781" i="7"/>
  <c r="X1782" i="7"/>
  <c r="Y1781" i="7"/>
  <c r="B1782" i="7"/>
  <c r="C1781" i="7"/>
  <c r="E1781" i="7"/>
  <c r="D1782" i="7"/>
  <c r="E1782" i="7" l="1"/>
  <c r="D1783" i="7"/>
  <c r="Y1782" i="7"/>
  <c r="X1783" i="7"/>
  <c r="L1783" i="7"/>
  <c r="M1782" i="7"/>
  <c r="C1782" i="7"/>
  <c r="B1783" i="7"/>
  <c r="K1782" i="7"/>
  <c r="J1783" i="7"/>
  <c r="Q1782" i="7"/>
  <c r="P1783" i="7"/>
  <c r="F1783" i="7"/>
  <c r="G1782" i="7"/>
  <c r="H1783" i="7"/>
  <c r="I1782" i="7"/>
  <c r="U1782" i="7"/>
  <c r="T1783" i="7"/>
  <c r="R1783" i="7"/>
  <c r="S1782" i="7"/>
  <c r="V1783" i="7"/>
  <c r="W1782" i="7"/>
  <c r="N1783" i="7"/>
  <c r="O1782" i="7"/>
  <c r="W1783" i="7" l="1"/>
  <c r="V1784" i="7"/>
  <c r="T1784" i="7"/>
  <c r="U1783" i="7"/>
  <c r="O1783" i="7"/>
  <c r="N1784" i="7"/>
  <c r="K1783" i="7"/>
  <c r="J1784" i="7"/>
  <c r="B1784" i="7"/>
  <c r="C1783" i="7"/>
  <c r="I1783" i="7"/>
  <c r="H1784" i="7"/>
  <c r="D1784" i="7"/>
  <c r="E1783" i="7"/>
  <c r="P1784" i="7"/>
  <c r="Q1783" i="7"/>
  <c r="R1784" i="7"/>
  <c r="S1783" i="7"/>
  <c r="L1784" i="7"/>
  <c r="M1783" i="7"/>
  <c r="X1784" i="7"/>
  <c r="Y1783" i="7"/>
  <c r="F1784" i="7"/>
  <c r="G1783" i="7"/>
  <c r="G1784" i="7" l="1"/>
  <c r="F1785" i="7"/>
  <c r="P1785" i="7"/>
  <c r="Q1784" i="7"/>
  <c r="Y1784" i="7"/>
  <c r="X1785" i="7"/>
  <c r="J1785" i="7"/>
  <c r="K1784" i="7"/>
  <c r="S1784" i="7"/>
  <c r="R1785" i="7"/>
  <c r="V1785" i="7"/>
  <c r="W1784" i="7"/>
  <c r="H1785" i="7"/>
  <c r="I1784" i="7"/>
  <c r="C1784" i="7"/>
  <c r="B1785" i="7"/>
  <c r="L1785" i="7"/>
  <c r="M1784" i="7"/>
  <c r="O1784" i="7"/>
  <c r="N1785" i="7"/>
  <c r="T1785" i="7"/>
  <c r="U1784" i="7"/>
  <c r="D1785" i="7"/>
  <c r="E1784" i="7"/>
  <c r="D1786" i="7" l="1"/>
  <c r="E1785" i="7"/>
  <c r="U1785" i="7"/>
  <c r="T1786" i="7"/>
  <c r="J1786" i="7"/>
  <c r="K1785" i="7"/>
  <c r="W1785" i="7"/>
  <c r="V1786" i="7"/>
  <c r="R1786" i="7"/>
  <c r="S1785" i="7"/>
  <c r="O1785" i="7"/>
  <c r="N1786" i="7"/>
  <c r="X1786" i="7"/>
  <c r="Y1785" i="7"/>
  <c r="L1786" i="7"/>
  <c r="M1785" i="7"/>
  <c r="C1785" i="7"/>
  <c r="B1786" i="7"/>
  <c r="P1786" i="7"/>
  <c r="Q1785" i="7"/>
  <c r="F1786" i="7"/>
  <c r="G1785" i="7"/>
  <c r="I1785" i="7"/>
  <c r="H1786" i="7"/>
  <c r="V1787" i="7" l="1"/>
  <c r="W1786" i="7"/>
  <c r="N1787" i="7"/>
  <c r="O1786" i="7"/>
  <c r="F1787" i="7"/>
  <c r="G1786" i="7"/>
  <c r="T1787" i="7"/>
  <c r="U1786" i="7"/>
  <c r="H1787" i="7"/>
  <c r="I1786" i="7"/>
  <c r="R1787" i="7"/>
  <c r="S1786" i="7"/>
  <c r="P1787" i="7"/>
  <c r="Q1786" i="7"/>
  <c r="B1787" i="7"/>
  <c r="C1786" i="7"/>
  <c r="K1786" i="7"/>
  <c r="J1787" i="7"/>
  <c r="L1787" i="7"/>
  <c r="M1786" i="7"/>
  <c r="Y1786" i="7"/>
  <c r="X1787" i="7"/>
  <c r="D1787" i="7"/>
  <c r="E1786" i="7"/>
  <c r="X1788" i="7" l="1"/>
  <c r="Y1787" i="7"/>
  <c r="S1787" i="7"/>
  <c r="R1788" i="7"/>
  <c r="E1787" i="7"/>
  <c r="D1788" i="7"/>
  <c r="I1787" i="7"/>
  <c r="H1788" i="7"/>
  <c r="M1787" i="7"/>
  <c r="L1788" i="7"/>
  <c r="T1788" i="7"/>
  <c r="U1787" i="7"/>
  <c r="K1787" i="7"/>
  <c r="J1788" i="7"/>
  <c r="F1788" i="7"/>
  <c r="G1787" i="7"/>
  <c r="C1787" i="7"/>
  <c r="B1788" i="7"/>
  <c r="O1787" i="7"/>
  <c r="N1788" i="7"/>
  <c r="P1788" i="7"/>
  <c r="Q1787" i="7"/>
  <c r="V1788" i="7"/>
  <c r="W1787" i="7"/>
  <c r="L1789" i="7" l="1"/>
  <c r="M1788" i="7"/>
  <c r="H1789" i="7"/>
  <c r="I1788" i="7"/>
  <c r="W1788" i="7"/>
  <c r="V1789" i="7"/>
  <c r="T1789" i="7"/>
  <c r="U1788" i="7"/>
  <c r="P1789" i="7"/>
  <c r="Q1788" i="7"/>
  <c r="O1788" i="7"/>
  <c r="N1789" i="7"/>
  <c r="C1788" i="7"/>
  <c r="B1789" i="7"/>
  <c r="D1789" i="7"/>
  <c r="E1788" i="7"/>
  <c r="R1789" i="7"/>
  <c r="S1788" i="7"/>
  <c r="G1788" i="7"/>
  <c r="F1789" i="7"/>
  <c r="K1788" i="7"/>
  <c r="J1789" i="7"/>
  <c r="X1789" i="7"/>
  <c r="Y1788" i="7"/>
  <c r="K1789" i="7" l="1"/>
  <c r="J1790" i="7"/>
  <c r="O1789" i="7"/>
  <c r="N1790" i="7"/>
  <c r="X1790" i="7"/>
  <c r="Y1789" i="7"/>
  <c r="Q1789" i="7"/>
  <c r="P1790" i="7"/>
  <c r="F1790" i="7"/>
  <c r="G1789" i="7"/>
  <c r="T1790" i="7"/>
  <c r="U1789" i="7"/>
  <c r="V1790" i="7"/>
  <c r="W1789" i="7"/>
  <c r="R1790" i="7"/>
  <c r="S1789" i="7"/>
  <c r="D1790" i="7"/>
  <c r="E1789" i="7"/>
  <c r="H1790" i="7"/>
  <c r="I1789" i="7"/>
  <c r="C1789" i="7"/>
  <c r="B1790" i="7"/>
  <c r="M1789" i="7"/>
  <c r="L1790" i="7"/>
  <c r="T1791" i="7" l="1"/>
  <c r="U1790" i="7"/>
  <c r="L1791" i="7"/>
  <c r="M1790" i="7"/>
  <c r="C1790" i="7"/>
  <c r="B1791" i="7"/>
  <c r="F1791" i="7"/>
  <c r="G1790" i="7"/>
  <c r="Q1790" i="7"/>
  <c r="P1791" i="7"/>
  <c r="I1790" i="7"/>
  <c r="H1791" i="7"/>
  <c r="E1790" i="7"/>
  <c r="D1791" i="7"/>
  <c r="X1791" i="7"/>
  <c r="Y1790" i="7"/>
  <c r="O1790" i="7"/>
  <c r="N1791" i="7"/>
  <c r="R1791" i="7"/>
  <c r="S1790" i="7"/>
  <c r="J1791" i="7"/>
  <c r="K1790" i="7"/>
  <c r="W1790" i="7"/>
  <c r="V1791" i="7"/>
  <c r="V1792" i="7" l="1"/>
  <c r="W1791" i="7"/>
  <c r="K1791" i="7"/>
  <c r="J1792" i="7"/>
  <c r="G1791" i="7"/>
  <c r="F1792" i="7"/>
  <c r="Y1791" i="7"/>
  <c r="X1792" i="7"/>
  <c r="B1792" i="7"/>
  <c r="C1791" i="7"/>
  <c r="E1791" i="7"/>
  <c r="D1792" i="7"/>
  <c r="H1792" i="7"/>
  <c r="I1791" i="7"/>
  <c r="P1792" i="7"/>
  <c r="Q1791" i="7"/>
  <c r="S1791" i="7"/>
  <c r="R1792" i="7"/>
  <c r="N1792" i="7"/>
  <c r="O1791" i="7"/>
  <c r="L1792" i="7"/>
  <c r="M1791" i="7"/>
  <c r="T1792" i="7"/>
  <c r="U1791" i="7"/>
  <c r="U1792" i="7" l="1"/>
  <c r="T1793" i="7"/>
  <c r="L1793" i="7"/>
  <c r="M1792" i="7"/>
  <c r="X1793" i="7"/>
  <c r="Y1792" i="7"/>
  <c r="G1792" i="7"/>
  <c r="F1793" i="7"/>
  <c r="D1793" i="7"/>
  <c r="E1792" i="7"/>
  <c r="C1792" i="7"/>
  <c r="B1793" i="7"/>
  <c r="O1792" i="7"/>
  <c r="N1793" i="7"/>
  <c r="R1793" i="7"/>
  <c r="S1792" i="7"/>
  <c r="J1793" i="7"/>
  <c r="K1792" i="7"/>
  <c r="P1793" i="7"/>
  <c r="Q1792" i="7"/>
  <c r="H1793" i="7"/>
  <c r="I1792" i="7"/>
  <c r="V1793" i="7"/>
  <c r="W1792" i="7"/>
  <c r="B1794" i="7" l="1"/>
  <c r="C1793" i="7"/>
  <c r="W1793" i="7"/>
  <c r="V1794" i="7"/>
  <c r="E1793" i="7"/>
  <c r="D1794" i="7"/>
  <c r="I1793" i="7"/>
  <c r="H1794" i="7"/>
  <c r="P1794" i="7"/>
  <c r="Q1793" i="7"/>
  <c r="X1794" i="7"/>
  <c r="Y1793" i="7"/>
  <c r="L1794" i="7"/>
  <c r="M1793" i="7"/>
  <c r="J1794" i="7"/>
  <c r="K1793" i="7"/>
  <c r="S1793" i="7"/>
  <c r="R1794" i="7"/>
  <c r="N1794" i="7"/>
  <c r="O1793" i="7"/>
  <c r="U1793" i="7"/>
  <c r="T1794" i="7"/>
  <c r="G1793" i="7"/>
  <c r="F1794" i="7"/>
  <c r="T1795" i="7" l="1"/>
  <c r="U1794" i="7"/>
  <c r="P1795" i="7"/>
  <c r="Q1794" i="7"/>
  <c r="J1795" i="7"/>
  <c r="K1794" i="7"/>
  <c r="F1795" i="7"/>
  <c r="G1794" i="7"/>
  <c r="R1795" i="7"/>
  <c r="S1794" i="7"/>
  <c r="Y1794" i="7"/>
  <c r="X1795" i="7"/>
  <c r="I1794" i="7"/>
  <c r="H1795" i="7"/>
  <c r="N1795" i="7"/>
  <c r="O1794" i="7"/>
  <c r="D1795" i="7"/>
  <c r="E1794" i="7"/>
  <c r="W1794" i="7"/>
  <c r="V1795" i="7"/>
  <c r="L1795" i="7"/>
  <c r="M1794" i="7"/>
  <c r="B1795" i="7"/>
  <c r="C1794" i="7"/>
  <c r="X1796" i="7" l="1"/>
  <c r="Y1795" i="7"/>
  <c r="B1796" i="7"/>
  <c r="C1795" i="7"/>
  <c r="L1796" i="7"/>
  <c r="M1795" i="7"/>
  <c r="S1795" i="7"/>
  <c r="R1796" i="7"/>
  <c r="W1795" i="7"/>
  <c r="V1796" i="7"/>
  <c r="F1796" i="7"/>
  <c r="G1795" i="7"/>
  <c r="E1795" i="7"/>
  <c r="D1796" i="7"/>
  <c r="K1795" i="7"/>
  <c r="J1796" i="7"/>
  <c r="N1796" i="7"/>
  <c r="O1795" i="7"/>
  <c r="P1796" i="7"/>
  <c r="Q1795" i="7"/>
  <c r="I1795" i="7"/>
  <c r="H1796" i="7"/>
  <c r="U1795" i="7"/>
  <c r="T1796" i="7"/>
  <c r="I1796" i="7" l="1"/>
  <c r="H1797" i="7"/>
  <c r="T1797" i="7"/>
  <c r="U1796" i="7"/>
  <c r="F1797" i="7"/>
  <c r="G1796" i="7"/>
  <c r="V1797" i="7"/>
  <c r="W1796" i="7"/>
  <c r="R1797" i="7"/>
  <c r="S1796" i="7"/>
  <c r="P1797" i="7"/>
  <c r="Q1796" i="7"/>
  <c r="O1796" i="7"/>
  <c r="N1797" i="7"/>
  <c r="L1797" i="7"/>
  <c r="M1796" i="7"/>
  <c r="K1796" i="7"/>
  <c r="J1797" i="7"/>
  <c r="B1797" i="7"/>
  <c r="C1796" i="7"/>
  <c r="D1797" i="7"/>
  <c r="E1796" i="7"/>
  <c r="X1797" i="7"/>
  <c r="Y1796" i="7"/>
  <c r="Q1797" i="7" l="1"/>
  <c r="P1798" i="7"/>
  <c r="E1797" i="7"/>
  <c r="D1798" i="7"/>
  <c r="J1798" i="7"/>
  <c r="K1797" i="7"/>
  <c r="U1797" i="7"/>
  <c r="T1798" i="7"/>
  <c r="S1797" i="7"/>
  <c r="R1798" i="7"/>
  <c r="V1798" i="7"/>
  <c r="W1797" i="7"/>
  <c r="M1797" i="7"/>
  <c r="L1798" i="7"/>
  <c r="N1798" i="7"/>
  <c r="O1797" i="7"/>
  <c r="H1798" i="7"/>
  <c r="I1797" i="7"/>
  <c r="X1798" i="7"/>
  <c r="Y1797" i="7"/>
  <c r="C1797" i="7"/>
  <c r="B1798" i="7"/>
  <c r="F1798" i="7"/>
  <c r="G1797" i="7"/>
  <c r="S1798" i="7" l="1"/>
  <c r="R1799" i="7"/>
  <c r="J1799" i="7"/>
  <c r="K1798" i="7"/>
  <c r="V1799" i="7"/>
  <c r="W1798" i="7"/>
  <c r="X1799" i="7"/>
  <c r="Y1798" i="7"/>
  <c r="O1798" i="7"/>
  <c r="N1799" i="7"/>
  <c r="P1799" i="7"/>
  <c r="Q1798" i="7"/>
  <c r="G1798" i="7"/>
  <c r="F1799" i="7"/>
  <c r="C1798" i="7"/>
  <c r="B1799" i="7"/>
  <c r="U1798" i="7"/>
  <c r="T1799" i="7"/>
  <c r="H1799" i="7"/>
  <c r="I1798" i="7"/>
  <c r="D1799" i="7"/>
  <c r="E1798" i="7"/>
  <c r="L1799" i="7"/>
  <c r="M1798" i="7"/>
  <c r="E1799" i="7" l="1"/>
  <c r="D1800" i="7"/>
  <c r="M1799" i="7"/>
  <c r="L1800" i="7"/>
  <c r="N1800" i="7"/>
  <c r="O1799" i="7"/>
  <c r="H1800" i="7"/>
  <c r="I1799" i="7"/>
  <c r="T1800" i="7"/>
  <c r="U1799" i="7"/>
  <c r="B1800" i="7"/>
  <c r="C1799" i="7"/>
  <c r="P1800" i="7"/>
  <c r="Q1799" i="7"/>
  <c r="X1800" i="7"/>
  <c r="Y1799" i="7"/>
  <c r="W1799" i="7"/>
  <c r="V1800" i="7"/>
  <c r="K1799" i="7"/>
  <c r="J1800" i="7"/>
  <c r="F1800" i="7"/>
  <c r="G1799" i="7"/>
  <c r="S1799" i="7"/>
  <c r="R1800" i="7"/>
  <c r="C1800" i="7" l="1"/>
  <c r="B1801" i="7"/>
  <c r="F1801" i="7"/>
  <c r="G1800" i="7"/>
  <c r="K1800" i="7"/>
  <c r="J1801" i="7"/>
  <c r="H1801" i="7"/>
  <c r="I1800" i="7"/>
  <c r="O1800" i="7"/>
  <c r="N1801" i="7"/>
  <c r="T1801" i="7"/>
  <c r="U1800" i="7"/>
  <c r="M1800" i="7"/>
  <c r="L1801" i="7"/>
  <c r="D1801" i="7"/>
  <c r="E1800" i="7"/>
  <c r="R1801" i="7"/>
  <c r="S1800" i="7"/>
  <c r="W1800" i="7"/>
  <c r="V1801" i="7"/>
  <c r="X1801" i="7"/>
  <c r="Y1800" i="7"/>
  <c r="Q1800" i="7"/>
  <c r="P1801" i="7"/>
  <c r="X1802" i="7" l="1"/>
  <c r="Y1801" i="7"/>
  <c r="P1802" i="7"/>
  <c r="Q1801" i="7"/>
  <c r="N1802" i="7"/>
  <c r="O1801" i="7"/>
  <c r="W1801" i="7"/>
  <c r="V1802" i="7"/>
  <c r="U1801" i="7"/>
  <c r="T1802" i="7"/>
  <c r="I1801" i="7"/>
  <c r="H1802" i="7"/>
  <c r="J1802" i="7"/>
  <c r="K1801" i="7"/>
  <c r="R1802" i="7"/>
  <c r="S1801" i="7"/>
  <c r="E1801" i="7"/>
  <c r="D1802" i="7"/>
  <c r="F1802" i="7"/>
  <c r="G1801" i="7"/>
  <c r="L1802" i="7"/>
  <c r="M1801" i="7"/>
  <c r="C1801" i="7"/>
  <c r="B1802" i="7"/>
  <c r="F1803" i="7" l="1"/>
  <c r="G1802" i="7"/>
  <c r="Q1802" i="7"/>
  <c r="P1803" i="7"/>
  <c r="C1802" i="7"/>
  <c r="B1803" i="7"/>
  <c r="L1803" i="7"/>
  <c r="M1802" i="7"/>
  <c r="R1803" i="7"/>
  <c r="S1802" i="7"/>
  <c r="I1802" i="7"/>
  <c r="H1803" i="7"/>
  <c r="T1803" i="7"/>
  <c r="U1802" i="7"/>
  <c r="W1802" i="7"/>
  <c r="V1803" i="7"/>
  <c r="E1802" i="7"/>
  <c r="D1803" i="7"/>
  <c r="O1802" i="7"/>
  <c r="N1803" i="7"/>
  <c r="K1802" i="7"/>
  <c r="J1803" i="7"/>
  <c r="X1803" i="7"/>
  <c r="Y1802" i="7"/>
  <c r="I1803" i="7" l="1"/>
  <c r="H1804" i="7"/>
  <c r="R1804" i="7"/>
  <c r="S1803" i="7"/>
  <c r="D1804" i="7"/>
  <c r="E1803" i="7"/>
  <c r="P1804" i="7"/>
  <c r="Q1803" i="7"/>
  <c r="X1804" i="7"/>
  <c r="Y1803" i="7"/>
  <c r="J1804" i="7"/>
  <c r="K1803" i="7"/>
  <c r="O1803" i="7"/>
  <c r="N1804" i="7"/>
  <c r="M1803" i="7"/>
  <c r="L1804" i="7"/>
  <c r="B1804" i="7"/>
  <c r="C1803" i="7"/>
  <c r="W1803" i="7"/>
  <c r="V1804" i="7"/>
  <c r="U1803" i="7"/>
  <c r="T1804" i="7"/>
  <c r="G1803" i="7"/>
  <c r="F1804" i="7"/>
  <c r="F1805" i="7" l="1"/>
  <c r="G1804" i="7"/>
  <c r="K1804" i="7"/>
  <c r="J1805" i="7"/>
  <c r="T1805" i="7"/>
  <c r="U1804" i="7"/>
  <c r="X1805" i="7"/>
  <c r="Y1804" i="7"/>
  <c r="W1804" i="7"/>
  <c r="V1805" i="7"/>
  <c r="P1805" i="7"/>
  <c r="Q1804" i="7"/>
  <c r="C1804" i="7"/>
  <c r="B1805" i="7"/>
  <c r="D1805" i="7"/>
  <c r="E1804" i="7"/>
  <c r="L1805" i="7"/>
  <c r="M1804" i="7"/>
  <c r="S1804" i="7"/>
  <c r="R1805" i="7"/>
  <c r="O1804" i="7"/>
  <c r="N1805" i="7"/>
  <c r="H1805" i="7"/>
  <c r="I1804" i="7"/>
  <c r="H1806" i="7" l="1"/>
  <c r="I1805" i="7"/>
  <c r="N1806" i="7"/>
  <c r="O1805" i="7"/>
  <c r="X1806" i="7"/>
  <c r="Y1805" i="7"/>
  <c r="U1805" i="7"/>
  <c r="T1806" i="7"/>
  <c r="W1805" i="7"/>
  <c r="V1806" i="7"/>
  <c r="D1806" i="7"/>
  <c r="E1805" i="7"/>
  <c r="P1806" i="7"/>
  <c r="Q1805" i="7"/>
  <c r="R1806" i="7"/>
  <c r="S1805" i="7"/>
  <c r="M1805" i="7"/>
  <c r="L1806" i="7"/>
  <c r="J1806" i="7"/>
  <c r="K1805" i="7"/>
  <c r="B1806" i="7"/>
  <c r="C1805" i="7"/>
  <c r="G1805" i="7"/>
  <c r="F1806" i="7"/>
  <c r="W1806" i="7" l="1"/>
  <c r="V1807" i="7"/>
  <c r="T1807" i="7"/>
  <c r="U1806" i="7"/>
  <c r="N1807" i="7"/>
  <c r="O1806" i="7"/>
  <c r="F1807" i="7"/>
  <c r="G1806" i="7"/>
  <c r="L1807" i="7"/>
  <c r="M1806" i="7"/>
  <c r="D1807" i="7"/>
  <c r="E1806" i="7"/>
  <c r="B1807" i="7"/>
  <c r="C1806" i="7"/>
  <c r="J1807" i="7"/>
  <c r="K1806" i="7"/>
  <c r="Y1806" i="7"/>
  <c r="X1807" i="7"/>
  <c r="S1806" i="7"/>
  <c r="R1807" i="7"/>
  <c r="P1807" i="7"/>
  <c r="Q1806" i="7"/>
  <c r="I1806" i="7"/>
  <c r="H1807" i="7"/>
  <c r="D1808" i="7" l="1"/>
  <c r="E1807" i="7"/>
  <c r="P1808" i="7"/>
  <c r="Q1807" i="7"/>
  <c r="H1808" i="7"/>
  <c r="I1807" i="7"/>
  <c r="L1808" i="7"/>
  <c r="M1807" i="7"/>
  <c r="R1808" i="7"/>
  <c r="S1807" i="7"/>
  <c r="F1808" i="7"/>
  <c r="G1807" i="7"/>
  <c r="X1808" i="7"/>
  <c r="Y1807" i="7"/>
  <c r="O1807" i="7"/>
  <c r="N1808" i="7"/>
  <c r="K1807" i="7"/>
  <c r="J1808" i="7"/>
  <c r="T1808" i="7"/>
  <c r="U1807" i="7"/>
  <c r="V1808" i="7"/>
  <c r="W1807" i="7"/>
  <c r="C1807" i="7"/>
  <c r="B1808" i="7"/>
  <c r="R1809" i="7" l="1"/>
  <c r="S1808" i="7"/>
  <c r="K1808" i="7"/>
  <c r="J1809" i="7"/>
  <c r="F1809" i="7"/>
  <c r="G1808" i="7"/>
  <c r="L1809" i="7"/>
  <c r="M1808" i="7"/>
  <c r="H1809" i="7"/>
  <c r="I1808" i="7"/>
  <c r="Q1808" i="7"/>
  <c r="P1809" i="7"/>
  <c r="C1808" i="7"/>
  <c r="B1809" i="7"/>
  <c r="V1809" i="7"/>
  <c r="W1808" i="7"/>
  <c r="T1809" i="7"/>
  <c r="U1808" i="7"/>
  <c r="N1809" i="7"/>
  <c r="O1808" i="7"/>
  <c r="X1809" i="7"/>
  <c r="Y1808" i="7"/>
  <c r="E1808" i="7"/>
  <c r="D1809" i="7"/>
  <c r="E1809" i="7" l="1"/>
  <c r="D1810" i="7"/>
  <c r="G1809" i="7"/>
  <c r="F1810" i="7"/>
  <c r="P1810" i="7"/>
  <c r="Q1809" i="7"/>
  <c r="I1809" i="7"/>
  <c r="H1810" i="7"/>
  <c r="L1810" i="7"/>
  <c r="M1809" i="7"/>
  <c r="J1810" i="7"/>
  <c r="K1809" i="7"/>
  <c r="X1810" i="7"/>
  <c r="Y1809" i="7"/>
  <c r="O1809" i="7"/>
  <c r="N1810" i="7"/>
  <c r="U1809" i="7"/>
  <c r="T1810" i="7"/>
  <c r="V1810" i="7"/>
  <c r="W1809" i="7"/>
  <c r="C1809" i="7"/>
  <c r="B1810" i="7"/>
  <c r="S1809" i="7"/>
  <c r="R1810" i="7"/>
  <c r="B1811" i="7" l="1"/>
  <c r="C1810" i="7"/>
  <c r="N1811" i="7"/>
  <c r="O1810" i="7"/>
  <c r="J1811" i="7"/>
  <c r="K1810" i="7"/>
  <c r="L1811" i="7"/>
  <c r="M1810" i="7"/>
  <c r="V1811" i="7"/>
  <c r="W1810" i="7"/>
  <c r="E1810" i="7"/>
  <c r="D1811" i="7"/>
  <c r="S1810" i="7"/>
  <c r="R1811" i="7"/>
  <c r="I1810" i="7"/>
  <c r="H1811" i="7"/>
  <c r="U1810" i="7"/>
  <c r="T1811" i="7"/>
  <c r="P1811" i="7"/>
  <c r="Q1810" i="7"/>
  <c r="F1811" i="7"/>
  <c r="G1810" i="7"/>
  <c r="Y1810" i="7"/>
  <c r="X1811" i="7"/>
  <c r="D1812" i="7" l="1"/>
  <c r="E1811" i="7"/>
  <c r="X1812" i="7"/>
  <c r="Y1811" i="7"/>
  <c r="W1811" i="7"/>
  <c r="V1812" i="7"/>
  <c r="Q1811" i="7"/>
  <c r="P1812" i="7"/>
  <c r="T1812" i="7"/>
  <c r="U1811" i="7"/>
  <c r="O1811" i="7"/>
  <c r="N1812" i="7"/>
  <c r="K1811" i="7"/>
  <c r="J1812" i="7"/>
  <c r="R1812" i="7"/>
  <c r="S1811" i="7"/>
  <c r="F1812" i="7"/>
  <c r="G1811" i="7"/>
  <c r="M1811" i="7"/>
  <c r="L1812" i="7"/>
  <c r="H1812" i="7"/>
  <c r="I1811" i="7"/>
  <c r="C1811" i="7"/>
  <c r="B1812" i="7"/>
  <c r="C1812" i="7" l="1"/>
  <c r="B1813" i="7"/>
  <c r="T1813" i="7"/>
  <c r="U1812" i="7"/>
  <c r="O1812" i="7"/>
  <c r="N1813" i="7"/>
  <c r="H1813" i="7"/>
  <c r="I1812" i="7"/>
  <c r="Q1812" i="7"/>
  <c r="P1813" i="7"/>
  <c r="V1813" i="7"/>
  <c r="W1812" i="7"/>
  <c r="F1813" i="7"/>
  <c r="G1812" i="7"/>
  <c r="R1813" i="7"/>
  <c r="S1812" i="7"/>
  <c r="J1813" i="7"/>
  <c r="K1812" i="7"/>
  <c r="M1812" i="7"/>
  <c r="L1813" i="7"/>
  <c r="Y1812" i="7"/>
  <c r="X1813" i="7"/>
  <c r="D1813" i="7"/>
  <c r="E1812" i="7"/>
  <c r="X1814" i="7" l="1"/>
  <c r="Y1813" i="7"/>
  <c r="U1813" i="7"/>
  <c r="T1814" i="7"/>
  <c r="W1813" i="7"/>
  <c r="V1814" i="7"/>
  <c r="O1813" i="7"/>
  <c r="N1814" i="7"/>
  <c r="B1814" i="7"/>
  <c r="C1813" i="7"/>
  <c r="D1814" i="7"/>
  <c r="E1813" i="7"/>
  <c r="P1814" i="7"/>
  <c r="Q1813" i="7"/>
  <c r="L1814" i="7"/>
  <c r="M1813" i="7"/>
  <c r="I1813" i="7"/>
  <c r="H1814" i="7"/>
  <c r="K1813" i="7"/>
  <c r="J1814" i="7"/>
  <c r="R1814" i="7"/>
  <c r="S1813" i="7"/>
  <c r="F1814" i="7"/>
  <c r="G1813" i="7"/>
  <c r="K1814" i="7" l="1"/>
  <c r="J1815" i="7"/>
  <c r="F1815" i="7"/>
  <c r="G1814" i="7"/>
  <c r="B1815" i="7"/>
  <c r="C1814" i="7"/>
  <c r="V1815" i="7"/>
  <c r="W1814" i="7"/>
  <c r="T1815" i="7"/>
  <c r="U1814" i="7"/>
  <c r="E1814" i="7"/>
  <c r="D1815" i="7"/>
  <c r="R1815" i="7"/>
  <c r="S1814" i="7"/>
  <c r="N1815" i="7"/>
  <c r="O1814" i="7"/>
  <c r="I1814" i="7"/>
  <c r="H1815" i="7"/>
  <c r="L1815" i="7"/>
  <c r="M1814" i="7"/>
  <c r="P1815" i="7"/>
  <c r="Q1814" i="7"/>
  <c r="Y1814" i="7"/>
  <c r="X1815" i="7"/>
  <c r="D1816" i="7" l="1"/>
  <c r="E1815" i="7"/>
  <c r="P1816" i="7"/>
  <c r="Q1815" i="7"/>
  <c r="V1816" i="7"/>
  <c r="W1815" i="7"/>
  <c r="Y1815" i="7"/>
  <c r="X1816" i="7"/>
  <c r="T1816" i="7"/>
  <c r="U1815" i="7"/>
  <c r="M1815" i="7"/>
  <c r="L1816" i="7"/>
  <c r="I1815" i="7"/>
  <c r="H1816" i="7"/>
  <c r="C1815" i="7"/>
  <c r="B1816" i="7"/>
  <c r="O1815" i="7"/>
  <c r="N1816" i="7"/>
  <c r="F1816" i="7"/>
  <c r="G1815" i="7"/>
  <c r="J1816" i="7"/>
  <c r="K1815" i="7"/>
  <c r="S1815" i="7"/>
  <c r="R1816" i="7"/>
  <c r="L1817" i="7" l="1"/>
  <c r="M1816" i="7"/>
  <c r="Y1816" i="7"/>
  <c r="X1817" i="7"/>
  <c r="V1817" i="7"/>
  <c r="W1816" i="7"/>
  <c r="S1816" i="7"/>
  <c r="R1817" i="7"/>
  <c r="U1816" i="7"/>
  <c r="T1817" i="7"/>
  <c r="C1816" i="7"/>
  <c r="B1817" i="7"/>
  <c r="H1817" i="7"/>
  <c r="I1816" i="7"/>
  <c r="K1816" i="7"/>
  <c r="J1817" i="7"/>
  <c r="F1817" i="7"/>
  <c r="G1816" i="7"/>
  <c r="N1817" i="7"/>
  <c r="O1816" i="7"/>
  <c r="P1817" i="7"/>
  <c r="Q1816" i="7"/>
  <c r="D1817" i="7"/>
  <c r="E1816" i="7"/>
  <c r="Q1817" i="7" l="1"/>
  <c r="P1818" i="7"/>
  <c r="W1817" i="7"/>
  <c r="V1818" i="7"/>
  <c r="B1818" i="7"/>
  <c r="C1817" i="7"/>
  <c r="D1818" i="7"/>
  <c r="E1817" i="7"/>
  <c r="X1818" i="7"/>
  <c r="Y1817" i="7"/>
  <c r="T1818" i="7"/>
  <c r="U1817" i="7"/>
  <c r="S1817" i="7"/>
  <c r="R1818" i="7"/>
  <c r="N1818" i="7"/>
  <c r="O1817" i="7"/>
  <c r="F1818" i="7"/>
  <c r="G1817" i="7"/>
  <c r="J1818" i="7"/>
  <c r="K1817" i="7"/>
  <c r="I1817" i="7"/>
  <c r="H1818" i="7"/>
  <c r="L1818" i="7"/>
  <c r="M1817" i="7"/>
  <c r="X1819" i="7" l="1"/>
  <c r="Y1818" i="7"/>
  <c r="V1819" i="7"/>
  <c r="W1818" i="7"/>
  <c r="L1819" i="7"/>
  <c r="M1818" i="7"/>
  <c r="H1819" i="7"/>
  <c r="I1818" i="7"/>
  <c r="B1819" i="7"/>
  <c r="C1818" i="7"/>
  <c r="K1818" i="7"/>
  <c r="J1819" i="7"/>
  <c r="F1819" i="7"/>
  <c r="G1818" i="7"/>
  <c r="T1819" i="7"/>
  <c r="U1818" i="7"/>
  <c r="D1819" i="7"/>
  <c r="E1818" i="7"/>
  <c r="N1819" i="7"/>
  <c r="O1818" i="7"/>
  <c r="R1819" i="7"/>
  <c r="S1818" i="7"/>
  <c r="Q1818" i="7"/>
  <c r="P1819" i="7"/>
  <c r="J1820" i="7" l="1"/>
  <c r="K1819" i="7"/>
  <c r="C1819" i="7"/>
  <c r="B1820" i="7"/>
  <c r="L1820" i="7"/>
  <c r="M1819" i="7"/>
  <c r="Q1819" i="7"/>
  <c r="P1820" i="7"/>
  <c r="R1820" i="7"/>
  <c r="S1819" i="7"/>
  <c r="I1819" i="7"/>
  <c r="H1820" i="7"/>
  <c r="E1819" i="7"/>
  <c r="D1820" i="7"/>
  <c r="W1819" i="7"/>
  <c r="V1820" i="7"/>
  <c r="N1820" i="7"/>
  <c r="O1819" i="7"/>
  <c r="U1819" i="7"/>
  <c r="T1820" i="7"/>
  <c r="F1820" i="7"/>
  <c r="G1819" i="7"/>
  <c r="X1820" i="7"/>
  <c r="Y1819" i="7"/>
  <c r="Y1820" i="7" l="1"/>
  <c r="X1821" i="7"/>
  <c r="I1820" i="7"/>
  <c r="H1821" i="7"/>
  <c r="R1821" i="7"/>
  <c r="S1820" i="7"/>
  <c r="Q1820" i="7"/>
  <c r="P1821" i="7"/>
  <c r="O1820" i="7"/>
  <c r="N1821" i="7"/>
  <c r="B1821" i="7"/>
  <c r="C1820" i="7"/>
  <c r="U1820" i="7"/>
  <c r="T1821" i="7"/>
  <c r="M1820" i="7"/>
  <c r="L1821" i="7"/>
  <c r="V1821" i="7"/>
  <c r="W1820" i="7"/>
  <c r="D1821" i="7"/>
  <c r="E1820" i="7"/>
  <c r="F1821" i="7"/>
  <c r="G1820" i="7"/>
  <c r="J1821" i="7"/>
  <c r="K1820" i="7"/>
  <c r="B1822" i="7" l="1"/>
  <c r="C1821" i="7"/>
  <c r="G1821" i="7"/>
  <c r="F1822" i="7"/>
  <c r="V1822" i="7"/>
  <c r="W1821" i="7"/>
  <c r="N1822" i="7"/>
  <c r="O1821" i="7"/>
  <c r="Q1821" i="7"/>
  <c r="P1822" i="7"/>
  <c r="M1821" i="7"/>
  <c r="L1822" i="7"/>
  <c r="Y1821" i="7"/>
  <c r="X1822" i="7"/>
  <c r="J1822" i="7"/>
  <c r="K1821" i="7"/>
  <c r="D1822" i="7"/>
  <c r="E1821" i="7"/>
  <c r="R1822" i="7"/>
  <c r="S1821" i="7"/>
  <c r="H1822" i="7"/>
  <c r="I1821" i="7"/>
  <c r="T1822" i="7"/>
  <c r="U1821" i="7"/>
  <c r="T1823" i="7" l="1"/>
  <c r="U1822" i="7"/>
  <c r="L1823" i="7"/>
  <c r="M1822" i="7"/>
  <c r="H1823" i="7"/>
  <c r="I1822" i="7"/>
  <c r="S1822" i="7"/>
  <c r="R1823" i="7"/>
  <c r="G1822" i="7"/>
  <c r="F1823" i="7"/>
  <c r="Q1822" i="7"/>
  <c r="P1823" i="7"/>
  <c r="N1823" i="7"/>
  <c r="O1822" i="7"/>
  <c r="D1823" i="7"/>
  <c r="E1822" i="7"/>
  <c r="W1822" i="7"/>
  <c r="V1823" i="7"/>
  <c r="J1823" i="7"/>
  <c r="K1822" i="7"/>
  <c r="X1823" i="7"/>
  <c r="Y1822" i="7"/>
  <c r="B1823" i="7"/>
  <c r="C1822" i="7"/>
  <c r="P1824" i="7" l="1"/>
  <c r="Q1823" i="7"/>
  <c r="R1824" i="7"/>
  <c r="S1823" i="7"/>
  <c r="L1824" i="7"/>
  <c r="M1823" i="7"/>
  <c r="B1824" i="7"/>
  <c r="C1823" i="7"/>
  <c r="G1823" i="7"/>
  <c r="F1824" i="7"/>
  <c r="K1823" i="7"/>
  <c r="J1824" i="7"/>
  <c r="D1824" i="7"/>
  <c r="E1823" i="7"/>
  <c r="X1824" i="7"/>
  <c r="Y1823" i="7"/>
  <c r="V1824" i="7"/>
  <c r="W1823" i="7"/>
  <c r="H1824" i="7"/>
  <c r="I1823" i="7"/>
  <c r="O1823" i="7"/>
  <c r="N1824" i="7"/>
  <c r="T1824" i="7"/>
  <c r="U1823" i="7"/>
  <c r="F1825" i="7" l="1"/>
  <c r="G1824" i="7"/>
  <c r="K1824" i="7"/>
  <c r="J1825" i="7"/>
  <c r="U1824" i="7"/>
  <c r="T1825" i="7"/>
  <c r="N1825" i="7"/>
  <c r="O1824" i="7"/>
  <c r="H1825" i="7"/>
  <c r="I1824" i="7"/>
  <c r="C1824" i="7"/>
  <c r="B1825" i="7"/>
  <c r="V1825" i="7"/>
  <c r="W1824" i="7"/>
  <c r="L1825" i="7"/>
  <c r="M1824" i="7"/>
  <c r="X1825" i="7"/>
  <c r="Y1824" i="7"/>
  <c r="R1825" i="7"/>
  <c r="S1824" i="7"/>
  <c r="D1825" i="7"/>
  <c r="E1824" i="7"/>
  <c r="P1825" i="7"/>
  <c r="Q1824" i="7"/>
  <c r="C1825" i="7" l="1"/>
  <c r="B1826" i="7"/>
  <c r="H1826" i="7"/>
  <c r="I1825" i="7"/>
  <c r="T1826" i="7"/>
  <c r="U1825" i="7"/>
  <c r="Q1825" i="7"/>
  <c r="P1826" i="7"/>
  <c r="D1826" i="7"/>
  <c r="E1825" i="7"/>
  <c r="O1825" i="7"/>
  <c r="N1826" i="7"/>
  <c r="X1826" i="7"/>
  <c r="Y1825" i="7"/>
  <c r="J1826" i="7"/>
  <c r="K1825" i="7"/>
  <c r="R1826" i="7"/>
  <c r="S1825" i="7"/>
  <c r="M1825" i="7"/>
  <c r="L1826" i="7"/>
  <c r="V1826" i="7"/>
  <c r="W1825" i="7"/>
  <c r="F1826" i="7"/>
  <c r="G1825" i="7"/>
  <c r="O1826" i="7" l="1"/>
  <c r="N1827" i="7"/>
  <c r="D1827" i="7"/>
  <c r="E1826" i="7"/>
  <c r="H1827" i="7"/>
  <c r="I1826" i="7"/>
  <c r="G1826" i="7"/>
  <c r="F1827" i="7"/>
  <c r="V1827" i="7"/>
  <c r="W1826" i="7"/>
  <c r="P1827" i="7"/>
  <c r="Q1826" i="7"/>
  <c r="R1827" i="7"/>
  <c r="S1826" i="7"/>
  <c r="J1827" i="7"/>
  <c r="K1826" i="7"/>
  <c r="C1826" i="7"/>
  <c r="B1827" i="7"/>
  <c r="L1827" i="7"/>
  <c r="M1826" i="7"/>
  <c r="T1827" i="7"/>
  <c r="U1826" i="7"/>
  <c r="Y1826" i="7"/>
  <c r="X1827" i="7"/>
  <c r="X1828" i="7" l="1"/>
  <c r="Y1827" i="7"/>
  <c r="L1828" i="7"/>
  <c r="M1827" i="7"/>
  <c r="V1828" i="7"/>
  <c r="W1827" i="7"/>
  <c r="F1828" i="7"/>
  <c r="G1827" i="7"/>
  <c r="B1828" i="7"/>
  <c r="C1827" i="7"/>
  <c r="O1827" i="7"/>
  <c r="N1828" i="7"/>
  <c r="P1828" i="7"/>
  <c r="Q1827" i="7"/>
  <c r="T1828" i="7"/>
  <c r="U1827" i="7"/>
  <c r="H1828" i="7"/>
  <c r="I1827" i="7"/>
  <c r="J1828" i="7"/>
  <c r="K1827" i="7"/>
  <c r="D1828" i="7"/>
  <c r="E1827" i="7"/>
  <c r="S1827" i="7"/>
  <c r="R1828" i="7"/>
  <c r="S1828" i="7" l="1"/>
  <c r="R1829" i="7"/>
  <c r="D1829" i="7"/>
  <c r="E1828" i="7"/>
  <c r="F1829" i="7"/>
  <c r="G1828" i="7"/>
  <c r="V1829" i="7"/>
  <c r="W1828" i="7"/>
  <c r="N1829" i="7"/>
  <c r="O1828" i="7"/>
  <c r="B1829" i="7"/>
  <c r="C1828" i="7"/>
  <c r="K1828" i="7"/>
  <c r="J1829" i="7"/>
  <c r="H1829" i="7"/>
  <c r="I1828" i="7"/>
  <c r="T1829" i="7"/>
  <c r="U1828" i="7"/>
  <c r="L1829" i="7"/>
  <c r="M1828" i="7"/>
  <c r="Q1828" i="7"/>
  <c r="P1829" i="7"/>
  <c r="X1829" i="7"/>
  <c r="Y1828" i="7"/>
  <c r="B1830" i="7" l="1"/>
  <c r="C1830" i="7" s="1"/>
  <c r="C1829" i="7"/>
  <c r="N1830" i="7"/>
  <c r="O1830" i="7" s="1"/>
  <c r="O1829" i="7"/>
  <c r="F1830" i="7"/>
  <c r="G1830" i="7" s="1"/>
  <c r="G1829" i="7"/>
  <c r="E1829" i="7"/>
  <c r="D1830" i="7"/>
  <c r="E1830" i="7" s="1"/>
  <c r="P1830" i="7"/>
  <c r="Q1830" i="7" s="1"/>
  <c r="Q1829" i="7"/>
  <c r="L1830" i="7"/>
  <c r="M1830" i="7" s="1"/>
  <c r="M1829" i="7"/>
  <c r="H1830" i="7"/>
  <c r="I1830" i="7" s="1"/>
  <c r="I1829" i="7"/>
  <c r="R1830" i="7"/>
  <c r="S1830" i="7" s="1"/>
  <c r="S1829" i="7"/>
  <c r="Y1829" i="7"/>
  <c r="X1830" i="7"/>
  <c r="Y1830" i="7" s="1"/>
  <c r="W1829" i="7"/>
  <c r="V1830" i="7"/>
  <c r="W1830" i="7" s="1"/>
  <c r="U1829" i="7"/>
  <c r="T1830" i="7"/>
  <c r="U1830" i="7" s="1"/>
  <c r="K1829" i="7"/>
  <c r="J1830" i="7"/>
  <c r="K1830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<sst xmlns="http://schemas.openxmlformats.org/spreadsheetml/2006/main" count="6168" uniqueCount="815">
  <si>
    <t>SECTION A — DAILY PRICE DATA</t>
  </si>
  <si>
    <t>DEF: Daily Price Data</t>
  </si>
  <si>
    <t>SECTION B — DAILY LOG RETURNS</t>
  </si>
  <si>
    <t>SECTION C — MACRO INDICATORS</t>
  </si>
  <si>
    <t>SECTION D — REGIME FLAGS</t>
  </si>
  <si>
    <t>SECTION E — EVENT WINDOWS</t>
  </si>
  <si>
    <t>Date</t>
  </si>
  <si>
    <t>XOM</t>
  </si>
  <si>
    <t>CVX</t>
  </si>
  <si>
    <t>COP</t>
  </si>
  <si>
    <t>OXY</t>
  </si>
  <si>
    <t>LNG</t>
  </si>
  <si>
    <t>VG</t>
  </si>
  <si>
    <t>FRO</t>
  </si>
  <si>
    <t>STNG</t>
  </si>
  <si>
    <t>ET</t>
  </si>
  <si>
    <t>BIL</t>
  </si>
  <si>
    <t>WTI</t>
  </si>
  <si>
    <t>Brent</t>
  </si>
  <si>
    <t>r_XOM</t>
  </si>
  <si>
    <t>r_CVX</t>
  </si>
  <si>
    <t>r_COP</t>
  </si>
  <si>
    <t>r_OXY</t>
  </si>
  <si>
    <t>r_LNG</t>
  </si>
  <si>
    <t>r_VG</t>
  </si>
  <si>
    <t>r_FRO</t>
  </si>
  <si>
    <t>r_STNG</t>
  </si>
  <si>
    <t>r_ET</t>
  </si>
  <si>
    <t>r_BIL</t>
  </si>
  <si>
    <t>r_SPY</t>
  </si>
  <si>
    <t>r_WTI</t>
  </si>
  <si>
    <t>r_Brent</t>
  </si>
  <si>
    <t>VIX</t>
  </si>
  <si>
    <t>OVX</t>
  </si>
  <si>
    <t>MOVE</t>
  </si>
  <si>
    <t>Brent_WTI_Spread</t>
  </si>
  <si>
    <t>HenryHub</t>
  </si>
  <si>
    <t>TTF</t>
  </si>
  <si>
    <t>TTF_HH_Spread</t>
  </si>
  <si>
    <t>FedFunds</t>
  </si>
  <si>
    <t>DGS2</t>
  </si>
  <si>
    <t>DGS10</t>
  </si>
  <si>
    <t>Spread_2s10s</t>
  </si>
  <si>
    <t>T10YIE</t>
  </si>
  <si>
    <t>DXY</t>
  </si>
  <si>
    <t>Gold</t>
  </si>
  <si>
    <t>CPI</t>
  </si>
  <si>
    <t>IndProd</t>
  </si>
  <si>
    <t>UMich</t>
  </si>
  <si>
    <t>OVX_Stress</t>
  </si>
  <si>
    <t>VIX_Stress</t>
  </si>
  <si>
    <t>Conflict_Period</t>
  </si>
  <si>
    <t>Event_Label</t>
  </si>
  <si>
    <t>Event_ID</t>
  </si>
  <si>
    <t>Pre-COVID</t>
  </si>
  <si>
    <t>COVID</t>
  </si>
  <si>
    <t>Recovery</t>
  </si>
  <si>
    <t>Russia-Ukraine</t>
  </si>
  <si>
    <t>Normalization</t>
  </si>
  <si>
    <t>12-Day War</t>
  </si>
  <si>
    <t>Unclassified</t>
  </si>
  <si>
    <t>Iran Conflict</t>
  </si>
  <si>
    <t>MACRO REGIME DASHBOARD</t>
  </si>
  <si>
    <t>DEF: Regime Classification</t>
  </si>
  <si>
    <t>Regime ID</t>
  </si>
  <si>
    <t>Regime Name</t>
  </si>
  <si>
    <t>2s10s</t>
  </si>
  <si>
    <t>Transition</t>
  </si>
  <si>
    <t>Risk-On Growth</t>
  </si>
  <si>
    <t>Geopolitical Crisis</t>
  </si>
  <si>
    <t>Inflation Shock</t>
  </si>
  <si>
    <t>Recession / Risk-Off</t>
  </si>
  <si>
    <t>REGIME STATISTICS</t>
  </si>
  <si>
    <t>DEF: Regime Statistics</t>
  </si>
  <si>
    <t>All values computed via COUNTIF/AVERAGEIF formulas referencing the regime column above and Tab 1 return data.</t>
  </si>
  <si>
    <t>Regime</t>
  </si>
  <si>
    <t>% of Days</t>
  </si>
  <si>
    <t>Mean WTI Ret (ann)</t>
  </si>
  <si>
    <t>Mean XOM Ret (ann)</t>
  </si>
  <si>
    <t>Mean CVX Ret (ann)</t>
  </si>
  <si>
    <t>Mean COP Ret (ann)</t>
  </si>
  <si>
    <t>Mean OXY Ret (ann)</t>
  </si>
  <si>
    <t>Mean LNG Ret (ann)</t>
  </si>
  <si>
    <t>Mean VG Ret (ann)</t>
  </si>
  <si>
    <t>Mean FRO Ret (ann)</t>
  </si>
  <si>
    <t>Mean STNG Ret (ann)</t>
  </si>
  <si>
    <t>Mean ET Ret (ann)</t>
  </si>
  <si>
    <t>Mean BIL Ret (ann)</t>
  </si>
  <si>
    <t>Mean VIX</t>
  </si>
  <si>
    <t>Mean OVX</t>
  </si>
  <si>
    <t>0: Transition</t>
  </si>
  <si>
    <t>1: Risk-On Growth</t>
  </si>
  <si>
    <t>2: Inflation Shock</t>
  </si>
  <si>
    <t>3: Geopolitical Crisis</t>
  </si>
  <si>
    <t>4: Recession / Risk-Off</t>
  </si>
  <si>
    <t>REGIME TRANSITION MATRIX</t>
  </si>
  <si>
    <t>From \ To</t>
  </si>
  <si>
    <t>COMPANY PROFILES &amp; FUNDAMENTAL SNAPSHOT</t>
  </si>
  <si>
    <t>XOM — Exxon Mobil</t>
  </si>
  <si>
    <t>Company Name</t>
  </si>
  <si>
    <t>Exxon Mobil</t>
  </si>
  <si>
    <t>Subsector</t>
  </si>
  <si>
    <t>Integrated Major</t>
  </si>
  <si>
    <t>Market Cap</t>
  </si>
  <si>
    <t>Enterprise Value</t>
  </si>
  <si>
    <t>FY2025 Revenue</t>
  </si>
  <si>
    <t>FY2025 EBITDA</t>
  </si>
  <si>
    <t>FY2025 Net Income</t>
  </si>
  <si>
    <t>FY2025 EPS</t>
  </si>
  <si>
    <t>P/E (TTM)</t>
  </si>
  <si>
    <t>EV/EBITDA</t>
  </si>
  <si>
    <t>Dividend Yield</t>
  </si>
  <si>
    <t>Net Debt / EBITDA</t>
  </si>
  <si>
    <t>FCF Yield</t>
  </si>
  <si>
    <t>Production</t>
  </si>
  <si>
    <t>3.7M boe/d</t>
  </si>
  <si>
    <t>Current Price (latest)</t>
  </si>
  <si>
    <t>Oil Beta (from Tab 6)</t>
  </si>
  <si>
    <t>(see Tab 06_Regression)</t>
  </si>
  <si>
    <t>Geopolitical Sensitivity</t>
  </si>
  <si>
    <t>CVX — Chevron</t>
  </si>
  <si>
    <t>Chevron</t>
  </si>
  <si>
    <t>COP — ConocoPhillips</t>
  </si>
  <si>
    <t>ConocoPhillips</t>
  </si>
  <si>
    <t>Pure E&amp;P</t>
  </si>
  <si>
    <t>1.9M boe/d</t>
  </si>
  <si>
    <t>OXY — Occidental Petroleum</t>
  </si>
  <si>
    <t>Occidental Petroleum</t>
  </si>
  <si>
    <t>E&amp;P + Chemicals</t>
  </si>
  <si>
    <t>1.48M boe/d</t>
  </si>
  <si>
    <t>LNG — Cheniere Energy</t>
  </si>
  <si>
    <t>Cheniere Energy</t>
  </si>
  <si>
    <t>LNG Export</t>
  </si>
  <si>
    <t>9 trains</t>
  </si>
  <si>
    <t>VG — Venture Global</t>
  </si>
  <si>
    <t>Venture Global</t>
  </si>
  <si>
    <t>LNG Export (Growth)</t>
  </si>
  <si>
    <t>128 cargos Q4</t>
  </si>
  <si>
    <t>FRO — Frontline</t>
  </si>
  <si>
    <t>Frontline</t>
  </si>
  <si>
    <t>Crude Tankers</t>
  </si>
  <si>
    <t>41 VLCCs</t>
  </si>
  <si>
    <t>STNG — Scorpio Tankers</t>
  </si>
  <si>
    <t>Scorpio Tankers</t>
  </si>
  <si>
    <t>Product Tankers</t>
  </si>
  <si>
    <t>99 tankers</t>
  </si>
  <si>
    <t>ET — Energy Transfer</t>
  </si>
  <si>
    <t>Energy Transfer</t>
  </si>
  <si>
    <t>Midstream Pipelines</t>
  </si>
  <si>
    <t>130K+ miles</t>
  </si>
  <si>
    <t>BIL — SPDR 1-3M T-Bill ETF</t>
  </si>
  <si>
    <t>SPDR 1-3M T-Bill ETF</t>
  </si>
  <si>
    <t>Ultrashort Treasury</t>
  </si>
  <si>
    <t>N/A</t>
  </si>
  <si>
    <t>NOTE: Oil Beta and Geopolitical Sensitivity will be populated by Tab 6 regression results.</t>
  </si>
  <si>
    <t>COMPARATIVE VALUATION</t>
  </si>
  <si>
    <t>Ticker</t>
  </si>
  <si>
    <t>P/E</t>
  </si>
  <si>
    <t>Div Yield</t>
  </si>
  <si>
    <t>Net Debt/EBITDA</t>
  </si>
  <si>
    <t>HISTORICAL PERFORMANCE ANALYTICS</t>
  </si>
  <si>
    <t>SECTION A — FULL-PERIOD DESCRIPTIVE STATISTICS</t>
  </si>
  <si>
    <t>DEF: Descriptive Statistics</t>
  </si>
  <si>
    <t>Annualized mean = AVERAGE(daily log returns) * 252. Annualized vol = STDEV.S * SQRT(252). Sharpe = (AnnMean - Rf) / AnnVol.</t>
  </si>
  <si>
    <t>N</t>
  </si>
  <si>
    <t>Ann Mean Ret</t>
  </si>
  <si>
    <t>Ann Volatility</t>
  </si>
  <si>
    <t>Skewness</t>
  </si>
  <si>
    <t>Excess Kurtosis</t>
  </si>
  <si>
    <t>Max Daily Ret</t>
  </si>
  <si>
    <t>Min Daily Ret</t>
  </si>
  <si>
    <t>Max Drawdown</t>
  </si>
  <si>
    <t>Sharpe Ratio</t>
  </si>
  <si>
    <t>Sortino Ratio</t>
  </si>
  <si>
    <t>Calmar Ratio</t>
  </si>
  <si>
    <t>SECTION B — EVENT-WINDOW STATISTICS</t>
  </si>
  <si>
    <t>DEF: Event-Window Stats</t>
  </si>
  <si>
    <t>Ann Mean Return and Ann Volatility use AVERAGEIFS/STDEV formulas referencing Tab 1 event IDs. Skewness, Kurtosis, Max, Min, Drawdown, Sortino, Calmar remain Python-computed (complex conditionals).</t>
  </si>
  <si>
    <t>Event 1: Pre-COVID (2019-01-01 to 2020-02-19)</t>
  </si>
  <si>
    <t>Sharpe</t>
  </si>
  <si>
    <t>Event 2: COVID (2020-02-20 to 2020-06-30)</t>
  </si>
  <si>
    <t>Event 3: Recovery (2020-07-01 to 2022-02-23)</t>
  </si>
  <si>
    <t>Event 4: Russia-Ukraine (2022-02-24 to 2022-12-31)</t>
  </si>
  <si>
    <t>Event 5: Normalization (2023-01-01 to 2025-05-31)</t>
  </si>
  <si>
    <t>Event 6: 12-Day War (2025-06-01 to 2025-06-30)</t>
  </si>
  <si>
    <t>Event 7: Iran Conflict (2026-02-28 to 2026-04-04)</t>
  </si>
  <si>
    <t>SECTION C — CUMULATIVE LOG RETURNS (Indexed to 100)</t>
  </si>
  <si>
    <t>CORRELATION &amp; COVARIANCE STRUCTURE</t>
  </si>
  <si>
    <t>SECTION A — FULL-PERIOD CORRELATION MATRIX</t>
  </si>
  <si>
    <t>SECTION B — FULL-PERIOD COVARIANCE MATRIX (ANNUALIZED)</t>
  </si>
  <si>
    <t>SECTION C — REGIME-CONDITIONAL CORRELATIONS</t>
  </si>
  <si>
    <t>Regime 0: Transition (N=1477)</t>
  </si>
  <si>
    <t>Regime 1: Risk-On Growth (N=47)</t>
  </si>
  <si>
    <t>Regime 2: Inflation Shock (N=102)</t>
  </si>
  <si>
    <t>Regime 3: Geopolitical Crisis (N=152)</t>
  </si>
  <si>
    <t>Regime 4: Recession / Risk-Off (N=44)</t>
  </si>
  <si>
    <t>SECTION F — CROSS-SEGMENT CORRELATION SUMMARY</t>
  </si>
  <si>
    <t>Pair</t>
  </si>
  <si>
    <t>Full Period</t>
  </si>
  <si>
    <t>XOM vs COP: Integrated vs E&amp;P</t>
  </si>
  <si>
    <t>LNG vs VG: Contracted vs Spot LNG</t>
  </si>
  <si>
    <t>FRO vs STNG: Crude vs Product Tankers</t>
  </si>
  <si>
    <t>ET vs BIL: Midstream vs Cash</t>
  </si>
  <si>
    <t>COP vs WTI: Pure E&amp;P vs Oil</t>
  </si>
  <si>
    <t>FRO vs WTI: Tankers vs Oil</t>
  </si>
  <si>
    <t>SECTION D — ROLLING 60-DAY CORRELATION WITH WTI</t>
  </si>
  <si>
    <t>SECTION E — CORRELATION DELTA (CRISIS - GROWTH)</t>
  </si>
  <si>
    <t>MULTI-FACTOR REGRESSION ANALYSIS</t>
  </si>
  <si>
    <t>REGRESSION: XOM</t>
  </si>
  <si>
    <t>Factor</t>
  </si>
  <si>
    <t>Coefficient</t>
  </si>
  <si>
    <t>Std Error</t>
  </si>
  <si>
    <t>t-Statistic</t>
  </si>
  <si>
    <t>p-Value</t>
  </si>
  <si>
    <t>Significance</t>
  </si>
  <si>
    <t>Intercept (α)</t>
  </si>
  <si>
    <t>R_WTI</t>
  </si>
  <si>
    <t>***</t>
  </si>
  <si>
    <t>dVIX</t>
  </si>
  <si>
    <t>dSpread_2s10s</t>
  </si>
  <si>
    <t>**</t>
  </si>
  <si>
    <t>dDXY_log</t>
  </si>
  <si>
    <t>dT10YIE</t>
  </si>
  <si>
    <t>dOVX</t>
  </si>
  <si>
    <t>*</t>
  </si>
  <si>
    <t>R²</t>
  </si>
  <si>
    <t>Adjusted R²</t>
  </si>
  <si>
    <t>F-Statistic</t>
  </si>
  <si>
    <t>Durbin-Watson</t>
  </si>
  <si>
    <t>N observations</t>
  </si>
  <si>
    <t>REGRESSION: CVX</t>
  </si>
  <si>
    <t>REGRESSION: COP</t>
  </si>
  <si>
    <t>REGRESSION: OXY</t>
  </si>
  <si>
    <t>REGRESSION: LNG</t>
  </si>
  <si>
    <t>REGRESSION: VG</t>
  </si>
  <si>
    <t>REGRESSION: FRO</t>
  </si>
  <si>
    <t>REGRESSION: STNG</t>
  </si>
  <si>
    <t>REGRESSION: ET</t>
  </si>
  <si>
    <t>REGIME-CONDITIONAL REGRESSIONS</t>
  </si>
  <si>
    <t>Regime 1: Risk-On Growth (N=45)</t>
  </si>
  <si>
    <t>α</t>
  </si>
  <si>
    <t>β₁(WTI)</t>
  </si>
  <si>
    <t>β₂(VIX)</t>
  </si>
  <si>
    <t>β₃(2s10s)</t>
  </si>
  <si>
    <t>β₄(DXY)</t>
  </si>
  <si>
    <t>β₅(Break)</t>
  </si>
  <si>
    <t>β₆(OVX)</t>
  </si>
  <si>
    <t>N/A (insufficient data)</t>
  </si>
  <si>
    <t>Regime 2: Inflation Shock (N=98)</t>
  </si>
  <si>
    <t>Regime 3: Geopolitical Crisis (N=144)</t>
  </si>
  <si>
    <t>Regime 4: Recession/Risk-Off (N=44)</t>
  </si>
  <si>
    <t>OIL BETA SUMMARY (FULL PERIOD + REGIME-CONDITIONAL)</t>
  </si>
  <si>
    <t>Full Period β₁ (WTI)</t>
  </si>
  <si>
    <t>R² (Full)</t>
  </si>
  <si>
    <t>Growth β₁</t>
  </si>
  <si>
    <t>Inflation β₁</t>
  </si>
  <si>
    <t>Crisis β₁</t>
  </si>
  <si>
    <t>Recession β₁</t>
  </si>
  <si>
    <t>SUPPLEMENTARY REGRESSION — LNG/VG (Natural Gas Model)</t>
  </si>
  <si>
    <t>Model: R = α + β₁(R_WTI) + β₂(ΔTTF_HH_Spread) + β₃(ΔOVX) + β₄(ΔDXY) + ε</t>
  </si>
  <si>
    <t>β₂(TTF-HH)</t>
  </si>
  <si>
    <t>β₃(OVX)</t>
  </si>
  <si>
    <t>Note: β₂(TTF-HH) is the LNG export arbitrage beta — expected to be the dominant driver for both names.</t>
  </si>
  <si>
    <t>SUPPLEMENTARY REGRESSION — FRO/STNG (Shipping Model)</t>
  </si>
  <si>
    <t>Model: R = α + β₁(R_WTI) + β₂(ΔBrent_WTI_Spread) + β₃(ΔOVX) + β₄(ΔVIX) + ε</t>
  </si>
  <si>
    <t>β₂(Brent-WTI)</t>
  </si>
  <si>
    <t>β₄(VIX)</t>
  </si>
  <si>
    <t>Note: β₁(WTI) expected ≈0 for shipping; β₂(Brent-WTI spread) captures logistics disruption premium driving tanker demand.</t>
  </si>
  <si>
    <t>CAPM MARKET BETA (vs SPY)</t>
  </si>
  <si>
    <t>Used by Tab 9 (DCF) for cost of equity: Re = Rf + β × ERP</t>
  </si>
  <si>
    <t>Market Beta (vs SPY)</t>
  </si>
  <si>
    <t>DEF: Oil Beta (β₁)</t>
  </si>
  <si>
    <t>Sensitivity of stock return to WTI crude oil return. β₁=1.0 means stock moves 1:1 with oil. COP/OXY expected &gt;1.0 (pure E&amp;P), FRO/STNG ≈0 (driven by freight, not oil price), ET lowest (fee-based).</t>
  </si>
  <si>
    <t>Expected: XOM ≈0.4-0.7, COP ≈1.0-1.5, ET ≈0.1-0.3, FRO ≈0</t>
  </si>
  <si>
    <t>DEF: R² (Coefficient of Determination)</t>
  </si>
  <si>
    <t>Fraction of stock return variance explained by the 6-factor model. Higher R² means the stock is driven primarily by these macro factors; lower R² means idiosyncratic factors dominate.</t>
  </si>
  <si>
    <t>Expected: E&amp;P stocks: 0.15-0.40, Shipping: 0.05-0.15, ET: 0.10-0.20</t>
  </si>
  <si>
    <t>VOLATILITY MODELING (EWMA &amp; GJR-GARCH)</t>
  </si>
  <si>
    <t>DEF: EWMA Volatility (λ=0.94)</t>
  </si>
  <si>
    <t>σ²_t = λ·σ²_{t-1} + (1-λ)·r²_{t-1}. Each variance cell is a LIVE Excel formula referencing the previous row + Tab 1 returns. Init = VARP(first 60 returns).</t>
  </si>
  <si>
    <t>Expected: Annualized vol: 15-25% (ET, BIL), 30-80% (FRO, OXY)</t>
  </si>
  <si>
    <t>TIER 1 — EWMA VOLATILITY (λ=0.94) [LIVE EXCEL FORMULAS]</t>
  </si>
  <si>
    <t>XOM_σ²</t>
  </si>
  <si>
    <t>XOM_AnnVol</t>
  </si>
  <si>
    <t>CVX_σ²</t>
  </si>
  <si>
    <t>CVX_AnnVol</t>
  </si>
  <si>
    <t>COP_σ²</t>
  </si>
  <si>
    <t>COP_AnnVol</t>
  </si>
  <si>
    <t>OXY_σ²</t>
  </si>
  <si>
    <t>OXY_AnnVol</t>
  </si>
  <si>
    <t>LNG_σ²</t>
  </si>
  <si>
    <t>LNG_AnnVol</t>
  </si>
  <si>
    <t>VG_σ²</t>
  </si>
  <si>
    <t>VG_AnnVol</t>
  </si>
  <si>
    <t>FRO_σ²</t>
  </si>
  <si>
    <t>FRO_AnnVol</t>
  </si>
  <si>
    <t>STNG_σ²</t>
  </si>
  <si>
    <t>STNG_AnnVol</t>
  </si>
  <si>
    <t>ET_σ²</t>
  </si>
  <si>
    <t>ET_AnnVol</t>
  </si>
  <si>
    <t>BIL_σ²</t>
  </si>
  <si>
    <t>BIL_AnnVol</t>
  </si>
  <si>
    <t>WTI_σ²</t>
  </si>
  <si>
    <t>WTI_AnnVol</t>
  </si>
  <si>
    <t>Brent_σ²</t>
  </si>
  <si>
    <t>Brent_AnnVol</t>
  </si>
  <si>
    <t>TIER 2 — GJR-GARCH(1,1) ESTIMATION</t>
  </si>
  <si>
    <t>Security</t>
  </si>
  <si>
    <t>ω</t>
  </si>
  <si>
    <t>γ (asymmetry)</t>
  </si>
  <si>
    <t>β</t>
  </si>
  <si>
    <t>Persistence</t>
  </si>
  <si>
    <t>Half-Life (days)</t>
  </si>
  <si>
    <t>Log-Likelihood</t>
  </si>
  <si>
    <t>PORTFOLIO CONSTRUCTION (MEAN-VARIANCE)</t>
  </si>
  <si>
    <t>PORTFOLIO SUMMARY</t>
  </si>
  <si>
    <t>Portfolio</t>
  </si>
  <si>
    <t>Ann Return</t>
  </si>
  <si>
    <t>Minimum Variance</t>
  </si>
  <si>
    <t>Tangency (Max Sharpe)</t>
  </si>
  <si>
    <t>Crisis-Optimized</t>
  </si>
  <si>
    <t>Risk Parity</t>
  </si>
  <si>
    <t>Equal Weight</t>
  </si>
  <si>
    <t>PORTFOLIO WEIGHTS</t>
  </si>
  <si>
    <t>EFFICIENT FRONTIER</t>
  </si>
  <si>
    <t>Target Return</t>
  </si>
  <si>
    <t>Min Volatility</t>
  </si>
  <si>
    <t>FUNDAMENTAL VALUATION (DCF &amp; MULTIPLES) [EXCEL FORMULA CHAIN]</t>
  </si>
  <si>
    <t>DEF: Discounted Cash Flow (DCF)</t>
  </si>
  <si>
    <t>Projects free cash flow for 5 years + terminal value, discounts at WACC. Yellow cells are INPUT assumptions (editable). All other cells are LIVE formulas. WACC beta is linked to Tab 6 via cross-sheet reference. Current price from Tab 1.</t>
  </si>
  <si>
    <t>Expected: Implied share price vs current price → Upside/Downside %</t>
  </si>
  <si>
    <t>DCF MODEL: XOM — Exxon Mobil</t>
  </si>
  <si>
    <t>INPUTS (editable)</t>
  </si>
  <si>
    <t>Base Revenue ($B)</t>
  </si>
  <si>
    <t>Tax Rate</t>
  </si>
  <si>
    <t>Capex / Revenue</t>
  </si>
  <si>
    <t>D&amp;A / Revenue</t>
  </si>
  <si>
    <t>ΔWC / Revenue</t>
  </si>
  <si>
    <t>Shares Outstanding (B)</t>
  </si>
  <si>
    <t>Equity Value ($B)</t>
  </si>
  <si>
    <t>Debt ($B)</t>
  </si>
  <si>
    <t>Cost of Debt (Rd)</t>
  </si>
  <si>
    <t>Risk-Free Rate (Rf)</t>
  </si>
  <si>
    <t>Equity Risk Premium</t>
  </si>
  <si>
    <t>Terminal Growth (g)</t>
  </si>
  <si>
    <t>Year Assumptions</t>
  </si>
  <si>
    <t>FY2026E</t>
  </si>
  <si>
    <t>FY2027E</t>
  </si>
  <si>
    <t>FY2028E</t>
  </si>
  <si>
    <t>FY2029E</t>
  </si>
  <si>
    <t>FY2030E</t>
  </si>
  <si>
    <t>Oil Price ($/bbl)</t>
  </si>
  <si>
    <t>Base: $75</t>
  </si>
  <si>
    <t>Production Growth</t>
  </si>
  <si>
    <t>EBITDA Margin</t>
  </si>
  <si>
    <t>WACC CALCULATION</t>
  </si>
  <si>
    <t>Market Beta (→Tab 6)</t>
  </si>
  <si>
    <t>Cost of Equity (Re)</t>
  </si>
  <si>
    <t>WACC</t>
  </si>
  <si>
    <t>Year</t>
  </si>
  <si>
    <t>Oil $/bbl</t>
  </si>
  <si>
    <t>Revenue $B</t>
  </si>
  <si>
    <t>EBITDA $B</t>
  </si>
  <si>
    <t>D&amp;A $B</t>
  </si>
  <si>
    <t>EBIT $B</t>
  </si>
  <si>
    <t>NOPAT $B</t>
  </si>
  <si>
    <t>Capex $B</t>
  </si>
  <si>
    <t>ΔWC $B</t>
  </si>
  <si>
    <t>FCF $B</t>
  </si>
  <si>
    <t>PV(FCF) $B</t>
  </si>
  <si>
    <t>VALUATION SUMMARY</t>
  </si>
  <si>
    <t>Terminal Value ($B)</t>
  </si>
  <si>
    <t>PV of FCFs ($B)</t>
  </si>
  <si>
    <t>PV of Terminal ($B)</t>
  </si>
  <si>
    <t>Enterprise Value ($B)</t>
  </si>
  <si>
    <t>Implied Share Price</t>
  </si>
  <si>
    <t>Current Price (→Tab 1)</t>
  </si>
  <si>
    <t>Upside / Downside</t>
  </si>
  <si>
    <t>DCF MODEL: CVX — Chevron</t>
  </si>
  <si>
    <t>DCF MODEL: COP — ConocoPhillips</t>
  </si>
  <si>
    <t>DCF MODEL: OXY — Occidental Petroleum</t>
  </si>
  <si>
    <t>SENSITIVITY: WACC vs Terminal Growth</t>
  </si>
  <si>
    <t>Sensitivity for OXY</t>
  </si>
  <si>
    <t>WACC \ g</t>
  </si>
  <si>
    <t>MULTIPLES-BASED VALUATION</t>
  </si>
  <si>
    <t>Peer Median P/E</t>
  </si>
  <si>
    <t>P/E Implied Price</t>
  </si>
  <si>
    <t>Peer Median EV/EBITDA</t>
  </si>
  <si>
    <t>VALUE AT RISK — COMPREHENSIVE [LIVE EXCEL FORMULAS]</t>
  </si>
  <si>
    <t>Portfolio Value ($):</t>
  </si>
  <si>
    <t>DEF: Value at Risk (VaR)</t>
  </si>
  <si>
    <t>Maximum expected loss at a given confidence level. ALL VaR formulas below are LIVE Excel formulas referencing '01_Data' return columns. Changing data in Tab 1 automatically recalculates all VaR, Dollar VaR, and backtest results.</t>
  </si>
  <si>
    <t>Expected: VaR 95%: 1-3% for diversified, 3-8% for high-beta energy names</t>
  </si>
  <si>
    <t>INDIVIDUAL SECURITY VaR [EXCEL FORMULAS → Tab 1]</t>
  </si>
  <si>
    <t>Gauss VaR 95%</t>
  </si>
  <si>
    <t>Hist VaR 95%</t>
  </si>
  <si>
    <t>CF VaR 95%</t>
  </si>
  <si>
    <t>CVaR 95%</t>
  </si>
  <si>
    <t>Gauss VaR 99%</t>
  </si>
  <si>
    <t>Hist VaR 99%</t>
  </si>
  <si>
    <t>CF VaR 99%</t>
  </si>
  <si>
    <t>CVaR 99%</t>
  </si>
  <si>
    <t>Mean</t>
  </si>
  <si>
    <t>StdDev</t>
  </si>
  <si>
    <t>Skew</t>
  </si>
  <si>
    <t>Kurt</t>
  </si>
  <si>
    <t>z_CF_95</t>
  </si>
  <si>
    <t>z_CF_99</t>
  </si>
  <si>
    <t>Portfolio: Minimum Variance</t>
  </si>
  <si>
    <t>Portfolio: Tangency (Max Sharpe)</t>
  </si>
  <si>
    <t>Portfolio: Crisis-Optimized</t>
  </si>
  <si>
    <t>Portfolio: Risk Parity</t>
  </si>
  <si>
    <t>Portfolio: Equal Weight</t>
  </si>
  <si>
    <t>DOLLAR VaR TABLE — 1-DAY ($) [FORMULAS → main table × $B$2]</t>
  </si>
  <si>
    <t>10-DAY VaR (%) [FORMULAS → main table × SQRT(10)]</t>
  </si>
  <si>
    <t>Note: 10-day VaR = 1-day VaR × SQRT(10). Assumes i.i.d. returns.</t>
  </si>
  <si>
    <t>Gauss 95% (10d)</t>
  </si>
  <si>
    <t>Hist 95% (10d)</t>
  </si>
  <si>
    <t>CF 95% (10d)</t>
  </si>
  <si>
    <t>CVaR 95% (10d)</t>
  </si>
  <si>
    <t>Gauss 99% (10d)</t>
  </si>
  <si>
    <t>Hist 99% (10d)</t>
  </si>
  <si>
    <t>CF 99% (10d)</t>
  </si>
  <si>
    <t>CVaR 99% (10d)</t>
  </si>
  <si>
    <t>10-DAY DOLLAR VaR ($) [FORMULAS → main table × SQRT(10) × $B$2]</t>
  </si>
  <si>
    <t>VaR BACKTEST [EXCEL FORMULAS → COUNTIF on Tab 1]</t>
  </si>
  <si>
    <t>Expected breach rate: 5.0% at 95% VaR, 1.0% at 99% VaR. All counts use COUNTIF formulas.</t>
  </si>
  <si>
    <t>N Days</t>
  </si>
  <si>
    <t>Gauss 95% — Exp%</t>
  </si>
  <si>
    <t>Gauss 95% — Breaches</t>
  </si>
  <si>
    <t>Gauss 95% — Act%</t>
  </si>
  <si>
    <t>Gauss 95% — Ratio</t>
  </si>
  <si>
    <t>Hist 95% — Exp%</t>
  </si>
  <si>
    <t>Hist 95% — Breaches</t>
  </si>
  <si>
    <t>Hist 95% — Act%</t>
  </si>
  <si>
    <t>Hist 95% — Ratio</t>
  </si>
  <si>
    <t>Gauss 99% — Exp%</t>
  </si>
  <si>
    <t>Gauss 99% — Breaches</t>
  </si>
  <si>
    <t>Gauss 99% — Act%</t>
  </si>
  <si>
    <t>Gauss 99% — Ratio</t>
  </si>
  <si>
    <t>Hist 99% — Exp%</t>
  </si>
  <si>
    <t>Hist 99% — Breaches</t>
  </si>
  <si>
    <t>Hist 99% — Act%</t>
  </si>
  <si>
    <t>Hist 99% — Ratio</t>
  </si>
  <si>
    <t>MONTE CARLO SIMULATION</t>
  </si>
  <si>
    <t>DEF: Monte Carlo Risk Simulation</t>
  </si>
  <si>
    <t>10,000 correlated return scenarios via Cholesky decomposition of correlation matrix. Steps: (1) Decompose R = L×L', (2) Generate independent Z ~ N(0,1), (3) Correlate: Z_corr = L×Z, (4) Scale: R_sim = μ + σ×Z_corr, (5) Portfolio P&amp;L = Σ(w_i × R_sim_i) × Portfolio Value.</t>
  </si>
  <si>
    <t>CHOLESKY DECOMPOSITION (L matrix)</t>
  </si>
  <si>
    <t>Simulations: 10,000 | Portfolio Value: $10,000,000</t>
  </si>
  <si>
    <t>MONTE CARLO RISK METRICS</t>
  </si>
  <si>
    <t>Sim Mean ($)</t>
  </si>
  <si>
    <t>Sim Vol ($)</t>
  </si>
  <si>
    <t>VaR 95% ($)</t>
  </si>
  <si>
    <t>VaR 99% ($)</t>
  </si>
  <si>
    <t>CVaR 95% ($)</t>
  </si>
  <si>
    <t>Max Loss ($)</t>
  </si>
  <si>
    <t>Max Gain ($)</t>
  </si>
  <si>
    <t>P(Loss)</t>
  </si>
  <si>
    <t>VALIDATION CHECKS</t>
  </si>
  <si>
    <t>Max correlation error (should be &lt; 0.05)</t>
  </si>
  <si>
    <t>Cholesky reconstruction error (should be &lt; 0.001)</t>
  </si>
  <si>
    <t>MC Mean vs Analytical Mean (Minimum Variance) — should be &lt; 0.5%</t>
  </si>
  <si>
    <t>10.68%</t>
  </si>
  <si>
    <t>FAIL</t>
  </si>
  <si>
    <t>DETERMINISTIC STRESS SCENARIOS</t>
  </si>
  <si>
    <t>Scenario</t>
  </si>
  <si>
    <t>WTI Move</t>
  </si>
  <si>
    <t>VIX Move</t>
  </si>
  <si>
    <t>2s10s Move</t>
  </si>
  <si>
    <t>Expected Portfolio Loss ($)</t>
  </si>
  <si>
    <t>Hormuz Full Closure</t>
  </si>
  <si>
    <t>Nuclear Escalation</t>
  </si>
  <si>
    <t>Rapid De-escalation</t>
  </si>
  <si>
    <t>FIXED INCOME ANALYSIS</t>
  </si>
  <si>
    <t>DEF: Fixed Income Metrics</t>
  </si>
  <si>
    <t>YTM via Newton-Raphson, Duration and Convexity measure rate sensitivity. Price sensitivity table uses Excel formulas: ΔP ≈ -ModDur×Δy×P + 0.5×Conv×Δy²×P. Credit spread = YTM - matched Treasury yield.</t>
  </si>
  <si>
    <t>Expected: ModDur: 2-6 yrs for these bonds. DV01: $0.02-0.06 per $100 face per bp</t>
  </si>
  <si>
    <t>Issuer</t>
  </si>
  <si>
    <t>Coupon</t>
  </si>
  <si>
    <t>Maturity</t>
  </si>
  <si>
    <t>Rating</t>
  </si>
  <si>
    <t>Market Price</t>
  </si>
  <si>
    <t>YTM</t>
  </si>
  <si>
    <t>Macaulay Duration</t>
  </si>
  <si>
    <t>Modified Duration</t>
  </si>
  <si>
    <t>DV01</t>
  </si>
  <si>
    <t>Convexity</t>
  </si>
  <si>
    <t>Credit Spread (bps)</t>
  </si>
  <si>
    <t>AA-</t>
  </si>
  <si>
    <t>A</t>
  </si>
  <si>
    <t>BBB-</t>
  </si>
  <si>
    <t>BB-</t>
  </si>
  <si>
    <t>PRICE SENSITIVITY [EXCEL FORMULAS: ΔP = -ModDur×Δy×P + 0.5×Conv×Δy²×P]</t>
  </si>
  <si>
    <t>Price</t>
  </si>
  <si>
    <t>ModDur</t>
  </si>
  <si>
    <t>-200bp</t>
  </si>
  <si>
    <t>-150bp</t>
  </si>
  <si>
    <t>-100bp</t>
  </si>
  <si>
    <t>-50bp</t>
  </si>
  <si>
    <t>+0bp</t>
  </si>
  <si>
    <t>+50bp</t>
  </si>
  <si>
    <t>+100bp</t>
  </si>
  <si>
    <t>+150bp</t>
  </si>
  <si>
    <t>+200bp</t>
  </si>
  <si>
    <t>OIL PRICE → CREDIT SPREAD REGRESSION</t>
  </si>
  <si>
    <t>ΔCredit_Spread = α + β × ΔWTI + ε</t>
  </si>
  <si>
    <t>Negative β expected for upstream issuers (oil up → creditworthiness improves → spread tightens → bond price rises)</t>
  </si>
  <si>
    <t>β (WTI)</t>
  </si>
  <si>
    <t>α (intercept)</t>
  </si>
  <si>
    <t>Interpretation</t>
  </si>
  <si>
    <t>Small negative β: diversified, less credit sensitivity to oil</t>
  </si>
  <si>
    <t>Negative β: upstream, oil up → creditworthiness improves</t>
  </si>
  <si>
    <t>Negative β: LNG revenue benefits from oil/gas conflict premium</t>
  </si>
  <si>
    <t>Near-zero β: fee-based revenue insulates credit quality</t>
  </si>
  <si>
    <t>OPTIONS ANALYSIS (BLACK-SCHOLES)</t>
  </si>
  <si>
    <t>DEF: Black-Scholes Options Model</t>
  </si>
  <si>
    <t>d1, d2, Call/Put prices, Greeks (Delta, Gamma, Vega, Theta, Rho). Each stock shows an INPUT section (S, K, T, r, σ, q) where S links to Tab 1 and σ links to Tab 7 EWMA. Below that, a representative ATM option is priced with LIVE Excel formulas demonstrating the full BS formula chain.</t>
  </si>
  <si>
    <t>Expected: ATM call delta ≈0.50, gamma peaks ATM, vega ≈ S×N'(d1)×√T/100</t>
  </si>
  <si>
    <t>OPTIONS: XOM</t>
  </si>
  <si>
    <t>S (Stock Price →Tab 1)</t>
  </si>
  <si>
    <t>σ_EWMA (→Tab 7)</t>
  </si>
  <si>
    <t>σ_Hist</t>
  </si>
  <si>
    <t>r (Rf)</t>
  </si>
  <si>
    <t>q (Div Yield)</t>
  </si>
  <si>
    <t>ATM OPTION (30d) — EXCEL BS FORMULA CHAIN</t>
  </si>
  <si>
    <t>K (Strike = S)</t>
  </si>
  <si>
    <t>T (Years)</t>
  </si>
  <si>
    <t>d1</t>
  </si>
  <si>
    <t>d2</t>
  </si>
  <si>
    <t>Call Price</t>
  </si>
  <si>
    <t>Put Price</t>
  </si>
  <si>
    <t>Delta (Call)</t>
  </si>
  <si>
    <t>Delta (Put)</t>
  </si>
  <si>
    <t>Gamma</t>
  </si>
  <si>
    <t>Vega (per 1%)</t>
  </si>
  <si>
    <t>FULL OPTIONS GRID: XOM | S=$160.69 | σ_EWMA=32.3% | σ_Hist=31.1%</t>
  </si>
  <si>
    <t>Strike</t>
  </si>
  <si>
    <t>Moneyness</t>
  </si>
  <si>
    <t>Call (EWMA)</t>
  </si>
  <si>
    <t>Put (EWMA)</t>
  </si>
  <si>
    <t>Delta(C)</t>
  </si>
  <si>
    <t>Delta(P)</t>
  </si>
  <si>
    <t>Vega</t>
  </si>
  <si>
    <t>Theta(C)</t>
  </si>
  <si>
    <t>Theta(P)</t>
  </si>
  <si>
    <t>Rho(C)</t>
  </si>
  <si>
    <t>Rho(P)</t>
  </si>
  <si>
    <t>Call (Hist)</t>
  </si>
  <si>
    <t>Put (Hist)</t>
  </si>
  <si>
    <t>Geo Premium</t>
  </si>
  <si>
    <t>30d</t>
  </si>
  <si>
    <t>60d</t>
  </si>
  <si>
    <t>90d</t>
  </si>
  <si>
    <t>Put-Call Parity Check (ATM, 30d)</t>
  </si>
  <si>
    <t>Call - Put</t>
  </si>
  <si>
    <t>S*exp(-qT) - K*exp(-rT)</t>
  </si>
  <si>
    <t>Error</t>
  </si>
  <si>
    <t>OPTIONS: CVX</t>
  </si>
  <si>
    <t>FULL OPTIONS GRID: CVX | S=$198.97 | σ_EWMA=27.3% | σ_Hist=32.2%</t>
  </si>
  <si>
    <t>OPTIONS: COP</t>
  </si>
  <si>
    <t>FULL OPTIONS GRID: COP | S=$130.52 | σ_EWMA=27.8% | σ_Hist=40.7%</t>
  </si>
  <si>
    <t>OPTIONS: OXY</t>
  </si>
  <si>
    <t>FULL OPTIONS GRID: OXY | S=$62.97 | σ_EWMA=39.3% | σ_Hist=58.0%</t>
  </si>
  <si>
    <t>SCENARIO ANALYSIS &amp; STRESS TESTING</t>
  </si>
  <si>
    <t>DEF: Scenario Analysis &amp; Stress Testing</t>
  </si>
  <si>
    <t>Three Iran conflict scenarios with probability weights. Expected returns computed via Tab 6 regression betas: R_scenario = α×horizon + β₁×LN(WTI_target/WTI_current) + β₂×ΔVIX + ... Composite recommendation: Fundamental (DCF) + Technical (200MA) + Scenario (weighted return).</t>
  </si>
  <si>
    <t>Expected: Short Conflict (50%): limited upside. Prolonged (35%): E&amp;P outperforms. Escalation (15%): extreme moves, tankers/LNG benefit most</t>
  </si>
  <si>
    <t>SCENARIO DEFINITIONS</t>
  </si>
  <si>
    <t>Parameter</t>
  </si>
  <si>
    <t>Short Conflict (50%)</t>
  </si>
  <si>
    <t>Prolonged Conflict (35%)</t>
  </si>
  <si>
    <t>Escalation (15%)</t>
  </si>
  <si>
    <t>WTI Target</t>
  </si>
  <si>
    <t>VIX Change</t>
  </si>
  <si>
    <t>2s10s Change</t>
  </si>
  <si>
    <t>DXY % Change</t>
  </si>
  <si>
    <t>Breakeven Change</t>
  </si>
  <si>
    <t>OVX Change</t>
  </si>
  <si>
    <t>SCENARIO-WEIGHTED EXPECTED RETURNS</t>
  </si>
  <si>
    <t>Short Conflict</t>
  </si>
  <si>
    <t>Prolonged Conflict</t>
  </si>
  <si>
    <t>Escalation</t>
  </si>
  <si>
    <t>Weighted Expected</t>
  </si>
  <si>
    <t>Current Price</t>
  </si>
  <si>
    <t>Target Price</t>
  </si>
  <si>
    <t>Tech View</t>
  </si>
  <si>
    <t>Recommendation</t>
  </si>
  <si>
    <t>Above 200MA</t>
  </si>
  <si>
    <t>HOLD</t>
  </si>
  <si>
    <t>BUY</t>
  </si>
  <si>
    <t>SCENARIO VAR</t>
  </si>
  <si>
    <t>Scenario_VaR = Portfolio_Value × z_0.95 × σ_scenario × √(holding_period / 252)</t>
  </si>
  <si>
    <t>Probability</t>
  </si>
  <si>
    <t>σ_scenario (ann)</t>
  </si>
  <si>
    <t>1-day VaR ($)</t>
  </si>
  <si>
    <t>10-day VaR ($)</t>
  </si>
  <si>
    <t>TAIL RISK &amp; EXTREME VALUE ANALYSIS</t>
  </si>
  <si>
    <t>DEF: Tail Risk &amp; Extreme Value Theory</t>
  </si>
  <si>
    <t>Beyond standard VaR: Peak-Over-Threshold (POT) analysis, Hill tail index estimator, tail dependence matrix, max drawdown timeline, and CVaR decomposition by stock. Hill α &lt; 2 → infinite variance (extreme fat tails). α 2-4 → finite variance, infinite kurtosis.</t>
  </si>
  <si>
    <t>Expected: Energy stocks typically α ≈ 3-4. BIL α &gt; 6. Tail dependence &gt; 5% signals contagion risk</t>
  </si>
  <si>
    <t>SECTION A — PEAK-OVER-THRESHOLD (POT)</t>
  </si>
  <si>
    <t>Threshold (95th pct)</t>
  </si>
  <si>
    <t>N Exceedances</t>
  </si>
  <si>
    <t>Mean Excess</t>
  </si>
  <si>
    <t>Tail Index (Hill α)</t>
  </si>
  <si>
    <t>SECTION B — MEAN EXCESS FUNCTION (80th–99th Percentile)</t>
  </si>
  <si>
    <t>Linear increase in mean excess → fat-tailed (GPD) distribution confirmed</t>
  </si>
  <si>
    <t>Threshold %ile</t>
  </si>
  <si>
    <t>80th</t>
  </si>
  <si>
    <t>81th</t>
  </si>
  <si>
    <t>82th</t>
  </si>
  <si>
    <t>83th</t>
  </si>
  <si>
    <t>84th</t>
  </si>
  <si>
    <t>85th</t>
  </si>
  <si>
    <t>86th</t>
  </si>
  <si>
    <t>87th</t>
  </si>
  <si>
    <t>88th</t>
  </si>
  <si>
    <t>89th</t>
  </si>
  <si>
    <t>90th</t>
  </si>
  <si>
    <t>91th</t>
  </si>
  <si>
    <t>92th</t>
  </si>
  <si>
    <t>93th</t>
  </si>
  <si>
    <t>94th</t>
  </si>
  <si>
    <t>95th</t>
  </si>
  <si>
    <t>96th</t>
  </si>
  <si>
    <t>97th</t>
  </si>
  <si>
    <t>98th</t>
  </si>
  <si>
    <t>99th</t>
  </si>
  <si>
    <t>SECTION C — TAIL DEPENDENCE MATRIX</t>
  </si>
  <si>
    <t>SECTION D — MAXIMUM DRAWDOWN ANALYSIS</t>
  </si>
  <si>
    <t>DD Start</t>
  </si>
  <si>
    <t>DD Trough</t>
  </si>
  <si>
    <t>DD Duration (days)</t>
  </si>
  <si>
    <t>Recovery Date</t>
  </si>
  <si>
    <t>2022-01-11</t>
  </si>
  <si>
    <t>2021-10-20</t>
  </si>
  <si>
    <t>2021-09-27</t>
  </si>
  <si>
    <t>2022-05-06</t>
  </si>
  <si>
    <t>2021-03-04</t>
  </si>
  <si>
    <t>Not recovered</t>
  </si>
  <si>
    <t>2026-01-26</t>
  </si>
  <si>
    <t>2022-06-08</t>
  </si>
  <si>
    <t>2022-04-20</t>
  </si>
  <si>
    <t>2022-08-02</t>
  </si>
  <si>
    <t>SECTION E — CVAR DECOMPOSITION BY STOCK CONTRIBUTION</t>
  </si>
  <si>
    <t>Component_CVaR_i = w_i × E[R_i | R_portfolio &lt; -VaR_95]  |  Shows which stocks drive tail losses</t>
  </si>
  <si>
    <t>Insufficient data or weight/ticker mismatch for CVaR decomposition</t>
  </si>
  <si>
    <t>MACRO TRANSMISSION CHANNELS</t>
  </si>
  <si>
    <t>DEF: Macro Transmission Channels</t>
  </si>
  <si>
    <t>Five channels transmit the Iran conflict shock to each security: (1) Oil Supply → E&amp;P equity via WTI β, (2) Freight Rate → Tankers via Brent-WTI spread, (3) LNG Substitution → LNG exporters via TTF-HH spread, (4) Oil → Inflation → Yield Curve → All equities (lagged), (5) OVX Regime → conditional risk metrics.</t>
  </si>
  <si>
    <t>Expected: OXY/COP: Ch1 dominant. FRO/STNG: Ch2. LNG/VG: Ch3. ET: minimal all channels</t>
  </si>
  <si>
    <t>CHANNEL 1: OIL SUPPLY DISRUPTION → E&amp;P EQUITY RETURNS</t>
  </si>
  <si>
    <t>Lead-lag analysis: COP/OXY returns regressed on lagged WTI returns (OLS β coefficients)</t>
  </si>
  <si>
    <t>β Lag 0d</t>
  </si>
  <si>
    <t>β Lag 1d</t>
  </si>
  <si>
    <t>β Lag 2d</t>
  </si>
  <si>
    <t>β Lag 3d</t>
  </si>
  <si>
    <t>β Lag 4d</t>
  </si>
  <si>
    <t>β Lag 5d</t>
  </si>
  <si>
    <t>β Lag 6d</t>
  </si>
  <si>
    <t>β Lag 7d</t>
  </si>
  <si>
    <t>β Lag 8d</t>
  </si>
  <si>
    <t>β Lag 9d</t>
  </si>
  <si>
    <t>β Lag 10d</t>
  </si>
  <si>
    <t>Cumul. Response</t>
  </si>
  <si>
    <t>CHANNEL 2: FREIGHT RATE SHOCK → TANKER EQUITY RETURNS</t>
  </si>
  <si>
    <t>OLS regression of FRO/STNG returns on ΔBrent-WTI Spread</t>
  </si>
  <si>
    <t>β (regression coeff)</t>
  </si>
  <si>
    <t>CHANNEL 3: LNG SUPPLY SUBSTITUTION → LNG EQUITY RETURNS</t>
  </si>
  <si>
    <t>OLS regression of LNG/VG returns on ΔTTF-HH Spread</t>
  </si>
  <si>
    <t>CHANNEL 4: OIL → INFLATION → FED → YIELD CURVE → EQUITIES</t>
  </si>
  <si>
    <t>Link</t>
  </si>
  <si>
    <t>Lag 0</t>
  </si>
  <si>
    <t>Lag 5d</t>
  </si>
  <si>
    <t>Lag 10d</t>
  </si>
  <si>
    <t>Lag 20d</t>
  </si>
  <si>
    <t>Lag 40d</t>
  </si>
  <si>
    <t>Lag 60d</t>
  </si>
  <si>
    <t>ΔWTI → ΔBreakeven</t>
  </si>
  <si>
    <t>ΔBreakeven → Δ2s10s</t>
  </si>
  <si>
    <t>Link 3: Δ2s10s → Stock Returns</t>
  </si>
  <si>
    <t>Lag (days)</t>
  </si>
  <si>
    <t>CHANNEL 5: OVX REGIME → CONDITIONAL RISK METRICS</t>
  </si>
  <si>
    <t>Calm Vol (ann)</t>
  </si>
  <si>
    <t>Stress Vol (ann)</t>
  </si>
  <si>
    <t>Vol Multiplier</t>
  </si>
  <si>
    <t>Calm Mean (ann)</t>
  </si>
  <si>
    <t>Stress Mean (ann)</t>
  </si>
  <si>
    <t>CHANNEL CONTRIBUTION SUMMARY</t>
  </si>
  <si>
    <t>Channel</t>
  </si>
  <si>
    <t>Primary Beneficiaries</t>
  </si>
  <si>
    <t>Primary Victims</t>
  </si>
  <si>
    <t>Key Metric</t>
  </si>
  <si>
    <t>Tab Reference</t>
  </si>
  <si>
    <t>Oil Supply</t>
  </si>
  <si>
    <t>COP, OXY, XOM, CVX</t>
  </si>
  <si>
    <t>ET (if prolonged)</t>
  </si>
  <si>
    <t>WTI β₁</t>
  </si>
  <si>
    <t>Tab 6</t>
  </si>
  <si>
    <t>Freight Rate</t>
  </si>
  <si>
    <t>FRO, STNG</t>
  </si>
  <si>
    <t>—</t>
  </si>
  <si>
    <t>Brent-WTI spread β</t>
  </si>
  <si>
    <t>Tab 6 (ship)</t>
  </si>
  <si>
    <t>LNG Substitution</t>
  </si>
  <si>
    <t>LNG, VG</t>
  </si>
  <si>
    <t>TTF-HH spread β</t>
  </si>
  <si>
    <t>Tab 6 (LNG)</t>
  </si>
  <si>
    <t>Inflation Chain</t>
  </si>
  <si>
    <t>BIL, Gold</t>
  </si>
  <si>
    <t>All equities (lagged)</t>
  </si>
  <si>
    <t>Lead-lag corr</t>
  </si>
  <si>
    <t>Tab 16 Ch4</t>
  </si>
  <si>
    <t>Vol Regime</t>
  </si>
  <si>
    <t>VIX hedges, BIL</t>
  </si>
  <si>
    <t>High-beta equities</t>
  </si>
  <si>
    <t>Stress/Calm ratio</t>
  </si>
  <si>
    <t>Tab 16 Ch5</t>
  </si>
  <si>
    <t>PAIR TRADE &amp; RELATIVE VALUE ANALYSIS</t>
  </si>
  <si>
    <t>DEF: Pair Trade / Relative Value</t>
  </si>
  <si>
    <t>Log Spread = LN(Price_A) - LN(Price_B). Z-Score = (Spread - RollingMean) / RollingStdDev. Signal: Z &gt; +2 → short A / long B; Z &lt; -2 → long A / short B. Half-life = -LN(2)/LN(1+β) from ΔSpread regressed on Spread_{t-1}.</t>
  </si>
  <si>
    <t>Expected: Cointegrated pairs (half-life &lt; 30d) are tradeable. Current Z-scores and signals below.</t>
  </si>
  <si>
    <t>PAIR: XOM vs CVX (Integrated)</t>
  </si>
  <si>
    <t>Price XOM (→Tab 1)</t>
  </si>
  <si>
    <t>Price CVX (→Tab 1)</t>
  </si>
  <si>
    <t>Current Log Spread (formula)</t>
  </si>
  <si>
    <t>Current Z-Score</t>
  </si>
  <si>
    <t>Cointegration</t>
  </si>
  <si>
    <t>Not Cointegrated</t>
  </si>
  <si>
    <t>Pair Correlation</t>
  </si>
  <si>
    <t>Signal</t>
  </si>
  <si>
    <t>NEUTRAL</t>
  </si>
  <si>
    <t>Z-Score</t>
  </si>
  <si>
    <t>+2σ</t>
  </si>
  <si>
    <t>-2σ</t>
  </si>
  <si>
    <t>PAIR: COP vs OXY (E&amp;P)</t>
  </si>
  <si>
    <t>Price COP (→Tab 1)</t>
  </si>
  <si>
    <t>Price OXY (→Tab 1)</t>
  </si>
  <si>
    <t>PAIR: LNG vs VG (LNG Export)</t>
  </si>
  <si>
    <t>Price LNG (→Tab 1)</t>
  </si>
  <si>
    <t>Price VG (→Tab 1)</t>
  </si>
  <si>
    <t>Cointegrated</t>
  </si>
  <si>
    <t>PAIR: FRO vs STNG (Shipping)</t>
  </si>
  <si>
    <t>Price FRO (→Tab 1)</t>
  </si>
  <si>
    <t>Price STNG (→Tab 1)</t>
  </si>
  <si>
    <t>PAIR: COP vs ET (Beta vs Defensive)</t>
  </si>
  <si>
    <t>Price ET (→Tab 1)</t>
  </si>
  <si>
    <t>SECTOR-LEVEL FACTOR DECOMPOSITION</t>
  </si>
  <si>
    <t>DEF: Fama-French Style Factor Decomposition</t>
  </si>
  <si>
    <t>R_i - Rf = α + β_mkt(Mkt-Rf) + β_oil(WTI) + β_size(SMB) + β_value(HML) + β_gas(ΔGas) + β_freight(ΔFreight) + ε. SMB = avg(FRO,STNG) - avg(XOM,CVX). HML = avg(OXY,ET) - avg(LNG,VG). Target stock excluded from its own factor to avoid endogeneity.</t>
  </si>
  <si>
    <t>Expected: Significant α (t&gt;2) = genuine stock-specific outperformance beyond factor exposure</t>
  </si>
  <si>
    <t>ALPHA TABLE</t>
  </si>
  <si>
    <t>α (annualized)</t>
  </si>
  <si>
    <t>t-stat(α)</t>
  </si>
  <si>
    <t>Mkt β</t>
  </si>
  <si>
    <t>Oil β</t>
  </si>
  <si>
    <t>SMB β</t>
  </si>
  <si>
    <t>HML β</t>
  </si>
  <si>
    <t>Gas β</t>
  </si>
  <si>
    <t>Freight β</t>
  </si>
  <si>
    <t>FACTOR EXPOSURE MATRIX</t>
  </si>
  <si>
    <t>Mkt</t>
  </si>
  <si>
    <t>Oil</t>
  </si>
  <si>
    <t>SMB</t>
  </si>
  <si>
    <t>HML</t>
  </si>
  <si>
    <t>Gas</t>
  </si>
  <si>
    <t>Freight</t>
  </si>
  <si>
    <t>R² COMPARISON: MULTI-FACTOR vs SINGLE-FACTOR (OIL ONLY)</t>
  </si>
  <si>
    <t>Multi-Factor R²</t>
  </si>
  <si>
    <t>Oil-Only R²</t>
  </si>
  <si>
    <t>Improvement</t>
  </si>
  <si>
    <t>Factors Add Value?</t>
  </si>
  <si>
    <t>Yes</t>
  </si>
  <si>
    <t>BACKTESTING &amp; MODEL VALIDATION</t>
  </si>
  <si>
    <t>DEF: Out-of-Sample Backtesting</t>
  </si>
  <si>
    <t>Train on 2019-2021, validate on 2022-2023 (Russia-Ukraine), test on 2024-present (Iran). RMSE degradation ratio (Val/Train) &gt; 2.0 flags overfitting. VaR backtest: count actual breaches vs expected 5% breach rate.</t>
  </si>
  <si>
    <t>Expected: Degradation &lt; 2.0 = stable model. VaR breach ratio 0.8-1.5 = well-calibrated</t>
  </si>
  <si>
    <t>OUT-OF-SAMPLE BACKTEST DESIGN</t>
  </si>
  <si>
    <t>Training: 2019-01-01 to 2021-12-31</t>
  </si>
  <si>
    <t>Validation: 2022-01-01 to 2023-12-31</t>
  </si>
  <si>
    <t>Test: 2024-01-01 to present</t>
  </si>
  <si>
    <t>REGRESSION BACKTEST — RMSE &amp; MAE ANALYSIS</t>
  </si>
  <si>
    <t>RMSE (Train)</t>
  </si>
  <si>
    <t>RMSE (Validation)</t>
  </si>
  <si>
    <t>RMSE (Test)</t>
  </si>
  <si>
    <t>MAE (Train)</t>
  </si>
  <si>
    <t>MAE (Validation)</t>
  </si>
  <si>
    <t>MAE (Test)</t>
  </si>
  <si>
    <t>Degradation (Val/Train)</t>
  </si>
  <si>
    <t>PORTFOLIO BACKTEST (Validation Period)</t>
  </si>
  <si>
    <t>Cumulative Return</t>
  </si>
  <si>
    <t>VaR BACKTEST (VALIDATION PERIOD)</t>
  </si>
  <si>
    <t>Expected 95% Breaches</t>
  </si>
  <si>
    <t>Actual Breaches</t>
  </si>
  <si>
    <t>Breach Ratio</t>
  </si>
  <si>
    <t>EXECUTIVE DASHBOARD [CROSS-SHEET REFERENCES → ALL TABS]</t>
  </si>
  <si>
    <t>Last Updated: 2026-04-02</t>
  </si>
  <si>
    <t>CURRENT PRICES &amp; KEY METRICS [→ Tab 1]</t>
  </si>
  <si>
    <t>Metric</t>
  </si>
  <si>
    <t>Last Price</t>
  </si>
  <si>
    <t>1-Day Return</t>
  </si>
  <si>
    <t>YTD Return</t>
  </si>
  <si>
    <t>Current Macro Regime</t>
  </si>
  <si>
    <t>OIL BETA RANKING</t>
  </si>
  <si>
    <t>Rank</t>
  </si>
  <si>
    <t>Oil Beta</t>
  </si>
  <si>
    <t>INVESTMENT RECOMMENDATIONS</t>
  </si>
  <si>
    <t>PAIR TRADE SIGNALS</t>
  </si>
  <si>
    <t>XOM/CVX</t>
  </si>
  <si>
    <t>COP/OXY</t>
  </si>
  <si>
    <t>LNG/VG</t>
  </si>
  <si>
    <t>FRO/STNG</t>
  </si>
  <si>
    <t>COP/ET</t>
  </si>
  <si>
    <t>CORRELATION MATRIX (SUMMARY)</t>
  </si>
  <si>
    <t>Ann. Mean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</si>
</sst>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yyyy\-mm\-dd"/>
    <numFmt numFmtId="165" formatCode="0.0000"/>
    <numFmt numFmtId="166" formatCode="0.000"/>
    <numFmt numFmtId="167" formatCode="\$#,##0.0,,,&quot;B&quot;"/>
    <numFmt numFmtId="168" formatCode="\$#,##0.00"/>
    <numFmt numFmtId="169" formatCode="0.0\x"/>
    <numFmt numFmtId="170" formatCode="0.000000"/>
    <numFmt numFmtId="171" formatCode="0.00000000"/>
    <numFmt numFmtId="172" formatCode="\$#,##0.0"/>
    <numFmt numFmtId="173" formatCode="\$#,##0"/>
    <numFmt numFmtId="174" formatCode="\+#,##0;\-#,##0"/>
    <numFmt numFmtId="175" formatCode="\+0.00;\-0.00"/>
    <numFmt numFmtId="176" formatCode="0.00\x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0"/>
      <color rgb="FF0000CC"/>
      <name val="Calibri"/>
      <family val="2"/>
    </font>
    <font>
      <sz val="10"/>
      <color rgb="FF006100"/>
      <name val="Calibri"/>
      <family val="2"/>
    </font>
    <font>
      <i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/>
    <xf numFmtId="0" fontId="3" fillId="3" borderId="0" xfId="0" applyFont="1" applyFill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 applyAlignment="1">
      <alignment horizontal="left" vertical="center" wrapText="1"/>
    </xf>
    <xf numFmtId="0" fontId="4" fillId="0" borderId="0" xfId="0" applyFont="1"/>
    <xf numFmtId="0" fontId="2" fillId="0" borderId="0" xfId="0" applyFont="1" applyAlignment="1">
      <alignment horizontal="left" vertical="center" wrapText="1"/>
    </xf>
    <xf numFmtId="10" fontId="0" fillId="0" borderId="0" xfId="0" applyNumberFormat="1"/>
    <xf numFmtId="2" fontId="0" fillId="0" borderId="0" xfId="0" applyNumberFormat="1"/>
    <xf numFmtId="0" fontId="3" fillId="0" borderId="0" xfId="0" applyFont="1"/>
    <xf numFmtId="166" fontId="0" fillId="0" borderId="0" xfId="0" applyNumberFormat="1"/>
    <xf numFmtId="0" fontId="4" fillId="3" borderId="0" xfId="0" applyFont="1" applyFill="1"/>
    <xf numFmtId="0" fontId="0" fillId="3" borderId="0" xfId="0" applyFill="1"/>
    <xf numFmtId="0" fontId="2" fillId="0" borderId="0" xfId="0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3" fillId="4" borderId="0" xfId="0" applyFont="1" applyFill="1"/>
    <xf numFmtId="172" fontId="5" fillId="4" borderId="0" xfId="0" applyNumberFormat="1" applyFont="1" applyFill="1"/>
    <xf numFmtId="10" fontId="5" fillId="4" borderId="0" xfId="0" applyNumberFormat="1" applyFont="1" applyFill="1"/>
    <xf numFmtId="166" fontId="5" fillId="4" borderId="0" xfId="0" applyNumberFormat="1" applyFont="1" applyFill="1"/>
    <xf numFmtId="173" fontId="5" fillId="4" borderId="0" xfId="0" applyNumberFormat="1" applyFont="1" applyFill="1"/>
    <xf numFmtId="165" fontId="6" fillId="0" borderId="0" xfId="0" applyNumberFormat="1" applyFont="1"/>
    <xf numFmtId="10" fontId="1" fillId="0" borderId="0" xfId="0" applyNumberFormat="1" applyFont="1"/>
    <xf numFmtId="173" fontId="0" fillId="0" borderId="0" xfId="0" applyNumberFormat="1"/>
    <xf numFmtId="172" fontId="0" fillId="0" borderId="0" xfId="0" applyNumberFormat="1"/>
    <xf numFmtId="168" fontId="1" fillId="0" borderId="0" xfId="0" applyNumberFormat="1" applyFont="1"/>
    <xf numFmtId="168" fontId="6" fillId="0" borderId="0" xfId="0" applyNumberFormat="1" applyFont="1"/>
    <xf numFmtId="0" fontId="4" fillId="0" borderId="0" xfId="0" applyFont="1" applyAlignment="1">
      <alignment horizontal="left" vertical="center" wrapText="1"/>
    </xf>
    <xf numFmtId="0" fontId="0" fillId="5" borderId="0" xfId="0" applyFill="1"/>
    <xf numFmtId="0" fontId="0" fillId="6" borderId="0" xfId="0" applyFill="1"/>
    <xf numFmtId="3" fontId="0" fillId="0" borderId="0" xfId="0" applyNumberFormat="1"/>
    <xf numFmtId="0" fontId="7" fillId="0" borderId="0" xfId="0" applyFont="1"/>
    <xf numFmtId="10" fontId="6" fillId="0" borderId="0" xfId="0" applyNumberFormat="1" applyFont="1"/>
    <xf numFmtId="174" fontId="0" fillId="0" borderId="0" xfId="0" applyNumberFormat="1"/>
    <xf numFmtId="175" fontId="0" fillId="0" borderId="0" xfId="0" applyNumberFormat="1"/>
    <xf numFmtId="0" fontId="0" fillId="4" borderId="0" xfId="0" applyFill="1"/>
    <xf numFmtId="176" fontId="0" fillId="0" borderId="0" xfId="0" applyNumberFormat="1"/>
    <xf numFmtId="2" fontId="0" fillId="5" borderId="0" xfId="0" applyNumberFormat="1" applyFill="1"/>
    <xf numFmtId="2" fontId="6" fillId="0" borderId="0" xfId="0" applyNumberFormat="1" applyFont="1"/>
    <xf numFmtId="10" fontId="0" fillId="6" borderId="0" xfId="0" applyNumberFormat="1" applyFill="1"/>
    <xf numFmtId="10" fontId="0" fillId="5" borderId="0" xfId="0" applyNumberFormat="1" applyFill="1"/>
    <xf numFmtId="0" fontId="1" fillId="0" borderId="0" xfId="0" applyFont="1"/>
    <xf numFmtId="0" fontId="0" fillId="0" borderId="0" xfId="0"/>
    <xf numFmtId="0" fontId="0" fillId="7" borderId="0" xfId="0" applyFill="1"/>
    <xf numFmtId="0" fontId="0" fillId="8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Comparative Valuation Multiples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'03_Profiles'!$B$196</c:f>
              <c:strCache>
                <c:ptCount val="1"/>
                <c:pt idx="0">
                  <c:v>P/E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'03_Profiles'!$A$197:$A$205</c:f>
              <c:strCache>
                <c:ptCount val="9"/>
                <c:pt idx="0">
                  <c:v>XOM</c:v>
                </c:pt>
                <c:pt idx="1">
                  <c:v>CVX</c:v>
                </c:pt>
                <c:pt idx="2">
                  <c:v>COP</c:v>
                </c:pt>
                <c:pt idx="3">
                  <c:v>OXY</c:v>
                </c:pt>
                <c:pt idx="4">
                  <c:v>LNG</c:v>
                </c:pt>
                <c:pt idx="5">
                  <c:v>VG</c:v>
                </c:pt>
                <c:pt idx="6">
                  <c:v>FRO</c:v>
                </c:pt>
                <c:pt idx="7">
                  <c:v>STNG</c:v>
                </c:pt>
                <c:pt idx="8">
                  <c:v>ET</c:v>
                </c:pt>
              </c:strCache>
            </c:strRef>
          </c:cat>
          <c:val>
            <c:numRef>
              <c:f>'03_Profiles'!$B$197:$B$205</c:f>
              <c:numCache>
                <c:formatCode>0.00</c:formatCode>
                <c:ptCount val="9"/>
                <c:pt idx="0">
                  <c:v>14</c:v>
                </c:pt>
                <c:pt idx="1">
                  <c:v>15</c:v>
                </c:pt>
                <c:pt idx="2">
                  <c:v>12</c:v>
                </c:pt>
                <c:pt idx="3">
                  <c:v>14</c:v>
                </c:pt>
                <c:pt idx="4">
                  <c:v>10</c:v>
                </c:pt>
                <c:pt idx="5">
                  <c:v>39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F-4F4A-A2A1-FE78281EB337}"/>
            </c:ext>
          </c:extLst>
        </c:ser>
        <c:ser>
          <c:idx val="1"/>
          <c:order val="1"/>
          <c:tx>
            <c:strRef>
              <c:f>'03_Profiles'!$C$196</c:f>
              <c:strCache>
                <c:ptCount val="1"/>
                <c:pt idx="0">
                  <c:v>EV/EBITDA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'03_Profiles'!$A$197:$A$205</c:f>
              <c:strCache>
                <c:ptCount val="9"/>
                <c:pt idx="0">
                  <c:v>XOM</c:v>
                </c:pt>
                <c:pt idx="1">
                  <c:v>CVX</c:v>
                </c:pt>
                <c:pt idx="2">
                  <c:v>COP</c:v>
                </c:pt>
                <c:pt idx="3">
                  <c:v>OXY</c:v>
                </c:pt>
                <c:pt idx="4">
                  <c:v>LNG</c:v>
                </c:pt>
                <c:pt idx="5">
                  <c:v>VG</c:v>
                </c:pt>
                <c:pt idx="6">
                  <c:v>FRO</c:v>
                </c:pt>
                <c:pt idx="7">
                  <c:v>STNG</c:v>
                </c:pt>
                <c:pt idx="8">
                  <c:v>ET</c:v>
                </c:pt>
              </c:strCache>
            </c:strRef>
          </c:cat>
          <c:val>
            <c:numRef>
              <c:f>'03_Profiles'!$C$197:$C$205</c:f>
              <c:numCache>
                <c:formatCode>0.00</c:formatCode>
                <c:ptCount val="9"/>
                <c:pt idx="0">
                  <c:v>9</c:v>
                </c:pt>
                <c:pt idx="1">
                  <c:v>6.5</c:v>
                </c:pt>
                <c:pt idx="2">
                  <c:v>5</c:v>
                </c:pt>
                <c:pt idx="3">
                  <c:v>4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0F-4F4A-A2A1-FE78281EB337}"/>
            </c:ext>
          </c:extLst>
        </c:ser>
        <c:ser>
          <c:idx val="2"/>
          <c:order val="2"/>
          <c:tx>
            <c:strRef>
              <c:f>'03_Profiles'!$D$196</c:f>
              <c:strCache>
                <c:ptCount val="1"/>
                <c:pt idx="0">
                  <c:v>FCF Yield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'03_Profiles'!$A$197:$A$205</c:f>
              <c:strCache>
                <c:ptCount val="9"/>
                <c:pt idx="0">
                  <c:v>XOM</c:v>
                </c:pt>
                <c:pt idx="1">
                  <c:v>CVX</c:v>
                </c:pt>
                <c:pt idx="2">
                  <c:v>COP</c:v>
                </c:pt>
                <c:pt idx="3">
                  <c:v>OXY</c:v>
                </c:pt>
                <c:pt idx="4">
                  <c:v>LNG</c:v>
                </c:pt>
                <c:pt idx="5">
                  <c:v>VG</c:v>
                </c:pt>
                <c:pt idx="6">
                  <c:v>FRO</c:v>
                </c:pt>
                <c:pt idx="7">
                  <c:v>STNG</c:v>
                </c:pt>
                <c:pt idx="8">
                  <c:v>ET</c:v>
                </c:pt>
              </c:strCache>
            </c:strRef>
          </c:cat>
          <c:val>
            <c:numRef>
              <c:f>'03_Profiles'!$D$197:$D$205</c:f>
              <c:numCache>
                <c:formatCode>0.00%</c:formatCode>
                <c:ptCount val="9"/>
                <c:pt idx="0">
                  <c:v>0.08</c:v>
                </c:pt>
                <c:pt idx="1">
                  <c:v>7.0000000000000007E-2</c:v>
                </c:pt>
                <c:pt idx="2">
                  <c:v>0.09</c:v>
                </c:pt>
                <c:pt idx="3">
                  <c:v>0.06</c:v>
                </c:pt>
                <c:pt idx="4">
                  <c:v>7.0000000000000007E-2</c:v>
                </c:pt>
                <c:pt idx="5">
                  <c:v>0.02</c:v>
                </c:pt>
                <c:pt idx="6">
                  <c:v>0.15</c:v>
                </c:pt>
                <c:pt idx="7">
                  <c:v>0.1</c:v>
                </c:pt>
                <c:pt idx="8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0F-4F4A-A2A1-FE78281EB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Ticker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Cumulative Log Returns (Indexed to 100)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'04_Performance'!$B$117</c:f>
              <c:strCache>
                <c:ptCount val="1"/>
                <c:pt idx="0">
                  <c:v>XOM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'04_Performance'!$A$118:$A$1940</c:f>
              <c:numCache>
                <c:formatCode>yyyy\-mm\-dd</c:formatCode>
                <c:ptCount val="1823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  <c:pt idx="1612">
                  <c:v>45810</c:v>
                </c:pt>
                <c:pt idx="1613">
                  <c:v>45811</c:v>
                </c:pt>
                <c:pt idx="1614">
                  <c:v>45812</c:v>
                </c:pt>
                <c:pt idx="1615">
                  <c:v>45813</c:v>
                </c:pt>
                <c:pt idx="1616">
                  <c:v>45814</c:v>
                </c:pt>
                <c:pt idx="1617">
                  <c:v>45817</c:v>
                </c:pt>
                <c:pt idx="1618">
                  <c:v>45818</c:v>
                </c:pt>
                <c:pt idx="1619">
                  <c:v>45819</c:v>
                </c:pt>
                <c:pt idx="1620">
                  <c:v>45820</c:v>
                </c:pt>
                <c:pt idx="1621">
                  <c:v>45821</c:v>
                </c:pt>
                <c:pt idx="1622">
                  <c:v>45824</c:v>
                </c:pt>
                <c:pt idx="1623">
                  <c:v>45825</c:v>
                </c:pt>
                <c:pt idx="1624">
                  <c:v>45826</c:v>
                </c:pt>
                <c:pt idx="1625">
                  <c:v>45828</c:v>
                </c:pt>
                <c:pt idx="1626">
                  <c:v>45831</c:v>
                </c:pt>
                <c:pt idx="1627">
                  <c:v>45832</c:v>
                </c:pt>
                <c:pt idx="1628">
                  <c:v>45833</c:v>
                </c:pt>
                <c:pt idx="1629">
                  <c:v>45834</c:v>
                </c:pt>
                <c:pt idx="1630">
                  <c:v>45835</c:v>
                </c:pt>
                <c:pt idx="1631">
                  <c:v>45838</c:v>
                </c:pt>
                <c:pt idx="1632">
                  <c:v>45839</c:v>
                </c:pt>
                <c:pt idx="1633">
                  <c:v>45840</c:v>
                </c:pt>
                <c:pt idx="1634">
                  <c:v>45841</c:v>
                </c:pt>
                <c:pt idx="1635">
                  <c:v>45845</c:v>
                </c:pt>
                <c:pt idx="1636">
                  <c:v>45846</c:v>
                </c:pt>
                <c:pt idx="1637">
                  <c:v>45847</c:v>
                </c:pt>
                <c:pt idx="1638">
                  <c:v>45848</c:v>
                </c:pt>
                <c:pt idx="1639">
                  <c:v>45849</c:v>
                </c:pt>
                <c:pt idx="1640">
                  <c:v>45852</c:v>
                </c:pt>
                <c:pt idx="1641">
                  <c:v>45853</c:v>
                </c:pt>
                <c:pt idx="1642">
                  <c:v>45854</c:v>
                </c:pt>
                <c:pt idx="1643">
                  <c:v>45855</c:v>
                </c:pt>
                <c:pt idx="1644">
                  <c:v>45856</c:v>
                </c:pt>
                <c:pt idx="1645">
                  <c:v>45859</c:v>
                </c:pt>
                <c:pt idx="1646">
                  <c:v>45860</c:v>
                </c:pt>
                <c:pt idx="1647">
                  <c:v>45861</c:v>
                </c:pt>
                <c:pt idx="1648">
                  <c:v>45862</c:v>
                </c:pt>
                <c:pt idx="1649">
                  <c:v>45863</c:v>
                </c:pt>
                <c:pt idx="1650">
                  <c:v>45866</c:v>
                </c:pt>
                <c:pt idx="1651">
                  <c:v>45867</c:v>
                </c:pt>
                <c:pt idx="1652">
                  <c:v>45868</c:v>
                </c:pt>
                <c:pt idx="1653">
                  <c:v>45869</c:v>
                </c:pt>
                <c:pt idx="1654">
                  <c:v>45870</c:v>
                </c:pt>
                <c:pt idx="1655">
                  <c:v>45873</c:v>
                </c:pt>
                <c:pt idx="1656">
                  <c:v>45874</c:v>
                </c:pt>
                <c:pt idx="1657">
                  <c:v>45875</c:v>
                </c:pt>
                <c:pt idx="1658">
                  <c:v>45876</c:v>
                </c:pt>
                <c:pt idx="1659">
                  <c:v>45877</c:v>
                </c:pt>
                <c:pt idx="1660">
                  <c:v>45880</c:v>
                </c:pt>
                <c:pt idx="1661">
                  <c:v>45881</c:v>
                </c:pt>
                <c:pt idx="1662">
                  <c:v>45882</c:v>
                </c:pt>
                <c:pt idx="1663">
                  <c:v>45883</c:v>
                </c:pt>
                <c:pt idx="1664">
                  <c:v>45884</c:v>
                </c:pt>
                <c:pt idx="1665">
                  <c:v>45887</c:v>
                </c:pt>
                <c:pt idx="1666">
                  <c:v>45888</c:v>
                </c:pt>
                <c:pt idx="1667">
                  <c:v>45889</c:v>
                </c:pt>
                <c:pt idx="1668">
                  <c:v>45890</c:v>
                </c:pt>
                <c:pt idx="1669">
                  <c:v>45891</c:v>
                </c:pt>
                <c:pt idx="1670">
                  <c:v>45894</c:v>
                </c:pt>
                <c:pt idx="1671">
                  <c:v>45895</c:v>
                </c:pt>
                <c:pt idx="1672">
                  <c:v>45896</c:v>
                </c:pt>
                <c:pt idx="1673">
                  <c:v>45897</c:v>
                </c:pt>
                <c:pt idx="1674">
                  <c:v>45898</c:v>
                </c:pt>
                <c:pt idx="1675">
                  <c:v>45902</c:v>
                </c:pt>
                <c:pt idx="1676">
                  <c:v>45903</c:v>
                </c:pt>
                <c:pt idx="1677">
                  <c:v>45904</c:v>
                </c:pt>
                <c:pt idx="1678">
                  <c:v>45905</c:v>
                </c:pt>
                <c:pt idx="1679">
                  <c:v>45908</c:v>
                </c:pt>
                <c:pt idx="1680">
                  <c:v>45909</c:v>
                </c:pt>
                <c:pt idx="1681">
                  <c:v>45910</c:v>
                </c:pt>
                <c:pt idx="1682">
                  <c:v>45911</c:v>
                </c:pt>
                <c:pt idx="1683">
                  <c:v>45912</c:v>
                </c:pt>
                <c:pt idx="1684">
                  <c:v>45915</c:v>
                </c:pt>
                <c:pt idx="1685">
                  <c:v>45916</c:v>
                </c:pt>
                <c:pt idx="1686">
                  <c:v>45917</c:v>
                </c:pt>
                <c:pt idx="1687">
                  <c:v>45918</c:v>
                </c:pt>
                <c:pt idx="1688">
                  <c:v>45919</c:v>
                </c:pt>
                <c:pt idx="1689">
                  <c:v>45922</c:v>
                </c:pt>
                <c:pt idx="1690">
                  <c:v>45923</c:v>
                </c:pt>
                <c:pt idx="1691">
                  <c:v>45924</c:v>
                </c:pt>
                <c:pt idx="1692">
                  <c:v>45925</c:v>
                </c:pt>
                <c:pt idx="1693">
                  <c:v>45926</c:v>
                </c:pt>
                <c:pt idx="1694">
                  <c:v>45929</c:v>
                </c:pt>
                <c:pt idx="1695">
                  <c:v>45930</c:v>
                </c:pt>
                <c:pt idx="1696">
                  <c:v>45931</c:v>
                </c:pt>
                <c:pt idx="1697">
                  <c:v>45932</c:v>
                </c:pt>
                <c:pt idx="1698">
                  <c:v>45933</c:v>
                </c:pt>
                <c:pt idx="1699">
                  <c:v>45936</c:v>
                </c:pt>
                <c:pt idx="1700">
                  <c:v>45937</c:v>
                </c:pt>
                <c:pt idx="1701">
                  <c:v>45938</c:v>
                </c:pt>
                <c:pt idx="1702">
                  <c:v>45939</c:v>
                </c:pt>
                <c:pt idx="1703">
                  <c:v>45940</c:v>
                </c:pt>
                <c:pt idx="1704">
                  <c:v>45943</c:v>
                </c:pt>
                <c:pt idx="1705">
                  <c:v>45944</c:v>
                </c:pt>
                <c:pt idx="1706">
                  <c:v>45945</c:v>
                </c:pt>
                <c:pt idx="1707">
                  <c:v>45946</c:v>
                </c:pt>
                <c:pt idx="1708">
                  <c:v>45947</c:v>
                </c:pt>
                <c:pt idx="1709">
                  <c:v>45950</c:v>
                </c:pt>
                <c:pt idx="1710">
                  <c:v>45951</c:v>
                </c:pt>
                <c:pt idx="1711">
                  <c:v>45952</c:v>
                </c:pt>
                <c:pt idx="1712">
                  <c:v>45953</c:v>
                </c:pt>
                <c:pt idx="1713">
                  <c:v>45954</c:v>
                </c:pt>
                <c:pt idx="1714">
                  <c:v>45957</c:v>
                </c:pt>
                <c:pt idx="1715">
                  <c:v>45958</c:v>
                </c:pt>
                <c:pt idx="1716">
                  <c:v>45959</c:v>
                </c:pt>
                <c:pt idx="1717">
                  <c:v>45960</c:v>
                </c:pt>
                <c:pt idx="1718">
                  <c:v>45961</c:v>
                </c:pt>
                <c:pt idx="1719">
                  <c:v>45964</c:v>
                </c:pt>
                <c:pt idx="1720">
                  <c:v>45965</c:v>
                </c:pt>
                <c:pt idx="1721">
                  <c:v>45966</c:v>
                </c:pt>
                <c:pt idx="1722">
                  <c:v>45967</c:v>
                </c:pt>
                <c:pt idx="1723">
                  <c:v>45968</c:v>
                </c:pt>
                <c:pt idx="1724">
                  <c:v>45971</c:v>
                </c:pt>
                <c:pt idx="1725">
                  <c:v>45972</c:v>
                </c:pt>
                <c:pt idx="1726">
                  <c:v>45973</c:v>
                </c:pt>
                <c:pt idx="1727">
                  <c:v>45974</c:v>
                </c:pt>
                <c:pt idx="1728">
                  <c:v>45975</c:v>
                </c:pt>
                <c:pt idx="1729">
                  <c:v>45978</c:v>
                </c:pt>
                <c:pt idx="1730">
                  <c:v>45979</c:v>
                </c:pt>
                <c:pt idx="1731">
                  <c:v>45980</c:v>
                </c:pt>
                <c:pt idx="1732">
                  <c:v>45981</c:v>
                </c:pt>
                <c:pt idx="1733">
                  <c:v>45982</c:v>
                </c:pt>
                <c:pt idx="1734">
                  <c:v>45985</c:v>
                </c:pt>
                <c:pt idx="1735">
                  <c:v>45986</c:v>
                </c:pt>
                <c:pt idx="1736">
                  <c:v>45987</c:v>
                </c:pt>
                <c:pt idx="1737">
                  <c:v>45989</c:v>
                </c:pt>
                <c:pt idx="1738">
                  <c:v>45992</c:v>
                </c:pt>
                <c:pt idx="1739">
                  <c:v>45993</c:v>
                </c:pt>
                <c:pt idx="1740">
                  <c:v>45994</c:v>
                </c:pt>
                <c:pt idx="1741">
                  <c:v>45995</c:v>
                </c:pt>
                <c:pt idx="1742">
                  <c:v>45996</c:v>
                </c:pt>
                <c:pt idx="1743">
                  <c:v>45999</c:v>
                </c:pt>
                <c:pt idx="1744">
                  <c:v>46000</c:v>
                </c:pt>
                <c:pt idx="1745">
                  <c:v>46001</c:v>
                </c:pt>
                <c:pt idx="1746">
                  <c:v>46002</c:v>
                </c:pt>
                <c:pt idx="1747">
                  <c:v>46003</c:v>
                </c:pt>
                <c:pt idx="1748">
                  <c:v>46006</c:v>
                </c:pt>
                <c:pt idx="1749">
                  <c:v>46007</c:v>
                </c:pt>
                <c:pt idx="1750">
                  <c:v>46008</c:v>
                </c:pt>
                <c:pt idx="1751">
                  <c:v>46009</c:v>
                </c:pt>
                <c:pt idx="1752">
                  <c:v>46010</c:v>
                </c:pt>
                <c:pt idx="1753">
                  <c:v>46013</c:v>
                </c:pt>
                <c:pt idx="1754">
                  <c:v>46014</c:v>
                </c:pt>
                <c:pt idx="1755">
                  <c:v>46015</c:v>
                </c:pt>
                <c:pt idx="1756">
                  <c:v>46017</c:v>
                </c:pt>
                <c:pt idx="1757">
                  <c:v>46020</c:v>
                </c:pt>
                <c:pt idx="1758">
                  <c:v>46021</c:v>
                </c:pt>
                <c:pt idx="1759">
                  <c:v>46022</c:v>
                </c:pt>
                <c:pt idx="1760">
                  <c:v>46024</c:v>
                </c:pt>
                <c:pt idx="1761">
                  <c:v>46027</c:v>
                </c:pt>
                <c:pt idx="1762">
                  <c:v>46028</c:v>
                </c:pt>
                <c:pt idx="1763">
                  <c:v>46029</c:v>
                </c:pt>
                <c:pt idx="1764">
                  <c:v>46030</c:v>
                </c:pt>
                <c:pt idx="1765">
                  <c:v>46031</c:v>
                </c:pt>
                <c:pt idx="1766">
                  <c:v>46034</c:v>
                </c:pt>
                <c:pt idx="1767">
                  <c:v>46035</c:v>
                </c:pt>
                <c:pt idx="1768">
                  <c:v>46036</c:v>
                </c:pt>
                <c:pt idx="1769">
                  <c:v>46037</c:v>
                </c:pt>
                <c:pt idx="1770">
                  <c:v>46038</c:v>
                </c:pt>
                <c:pt idx="1771">
                  <c:v>46042</c:v>
                </c:pt>
                <c:pt idx="1772">
                  <c:v>46043</c:v>
                </c:pt>
                <c:pt idx="1773">
                  <c:v>46044</c:v>
                </c:pt>
                <c:pt idx="1774">
                  <c:v>46045</c:v>
                </c:pt>
                <c:pt idx="1775">
                  <c:v>46048</c:v>
                </c:pt>
                <c:pt idx="1776">
                  <c:v>46049</c:v>
                </c:pt>
                <c:pt idx="1777">
                  <c:v>46050</c:v>
                </c:pt>
                <c:pt idx="1778">
                  <c:v>46051</c:v>
                </c:pt>
                <c:pt idx="1779">
                  <c:v>46052</c:v>
                </c:pt>
                <c:pt idx="1780">
                  <c:v>46055</c:v>
                </c:pt>
                <c:pt idx="1781">
                  <c:v>46056</c:v>
                </c:pt>
                <c:pt idx="1782">
                  <c:v>46057</c:v>
                </c:pt>
                <c:pt idx="1783">
                  <c:v>46058</c:v>
                </c:pt>
                <c:pt idx="1784">
                  <c:v>46059</c:v>
                </c:pt>
                <c:pt idx="1785">
                  <c:v>46062</c:v>
                </c:pt>
                <c:pt idx="1786">
                  <c:v>46063</c:v>
                </c:pt>
                <c:pt idx="1787">
                  <c:v>46064</c:v>
                </c:pt>
                <c:pt idx="1788">
                  <c:v>46065</c:v>
                </c:pt>
                <c:pt idx="1789">
                  <c:v>46066</c:v>
                </c:pt>
                <c:pt idx="1790">
                  <c:v>46070</c:v>
                </c:pt>
                <c:pt idx="1791">
                  <c:v>46071</c:v>
                </c:pt>
                <c:pt idx="1792">
                  <c:v>46072</c:v>
                </c:pt>
                <c:pt idx="1793">
                  <c:v>46073</c:v>
                </c:pt>
                <c:pt idx="1794">
                  <c:v>46076</c:v>
                </c:pt>
                <c:pt idx="1795">
                  <c:v>46077</c:v>
                </c:pt>
                <c:pt idx="1796">
                  <c:v>46078</c:v>
                </c:pt>
                <c:pt idx="1797">
                  <c:v>46079</c:v>
                </c:pt>
                <c:pt idx="1798">
                  <c:v>46080</c:v>
                </c:pt>
                <c:pt idx="1799">
                  <c:v>46083</c:v>
                </c:pt>
                <c:pt idx="1800">
                  <c:v>46084</c:v>
                </c:pt>
                <c:pt idx="1801">
                  <c:v>46085</c:v>
                </c:pt>
                <c:pt idx="1802">
                  <c:v>46086</c:v>
                </c:pt>
                <c:pt idx="1803">
                  <c:v>46087</c:v>
                </c:pt>
                <c:pt idx="1804">
                  <c:v>46090</c:v>
                </c:pt>
                <c:pt idx="1805">
                  <c:v>46091</c:v>
                </c:pt>
                <c:pt idx="1806">
                  <c:v>46092</c:v>
                </c:pt>
                <c:pt idx="1807">
                  <c:v>46093</c:v>
                </c:pt>
                <c:pt idx="1808">
                  <c:v>46094</c:v>
                </c:pt>
                <c:pt idx="1809">
                  <c:v>46097</c:v>
                </c:pt>
                <c:pt idx="1810">
                  <c:v>46098</c:v>
                </c:pt>
                <c:pt idx="1811">
                  <c:v>46099</c:v>
                </c:pt>
                <c:pt idx="1812">
                  <c:v>46100</c:v>
                </c:pt>
                <c:pt idx="1813">
                  <c:v>46101</c:v>
                </c:pt>
                <c:pt idx="1814">
                  <c:v>46104</c:v>
                </c:pt>
                <c:pt idx="1815">
                  <c:v>46105</c:v>
                </c:pt>
                <c:pt idx="1816">
                  <c:v>46106</c:v>
                </c:pt>
                <c:pt idx="1817">
                  <c:v>46107</c:v>
                </c:pt>
                <c:pt idx="1818">
                  <c:v>46108</c:v>
                </c:pt>
                <c:pt idx="1819">
                  <c:v>46111</c:v>
                </c:pt>
                <c:pt idx="1820">
                  <c:v>46112</c:v>
                </c:pt>
                <c:pt idx="1821">
                  <c:v>46113</c:v>
                </c:pt>
                <c:pt idx="1822">
                  <c:v>46114</c:v>
                </c:pt>
              </c:numCache>
            </c:numRef>
          </c:cat>
          <c:val>
            <c:numRef>
              <c:f>'04_Performance'!$B$118:$B$1940</c:f>
              <c:numCache>
                <c:formatCode>General</c:formatCode>
                <c:ptCount val="1823"/>
                <c:pt idx="0">
                  <c:v>100</c:v>
                </c:pt>
                <c:pt idx="1">
                  <c:v>98.46</c:v>
                </c:pt>
                <c:pt idx="2">
                  <c:v>102.1</c:v>
                </c:pt>
                <c:pt idx="3">
                  <c:v>102.63</c:v>
                </c:pt>
                <c:pt idx="4">
                  <c:v>103.37</c:v>
                </c:pt>
                <c:pt idx="5">
                  <c:v>103.92</c:v>
                </c:pt>
                <c:pt idx="6">
                  <c:v>103.39</c:v>
                </c:pt>
                <c:pt idx="7">
                  <c:v>102.91</c:v>
                </c:pt>
                <c:pt idx="8">
                  <c:v>102.78</c:v>
                </c:pt>
                <c:pt idx="9">
                  <c:v>102.84</c:v>
                </c:pt>
                <c:pt idx="10">
                  <c:v>102.8</c:v>
                </c:pt>
                <c:pt idx="11">
                  <c:v>103.5</c:v>
                </c:pt>
                <c:pt idx="12">
                  <c:v>104.74</c:v>
                </c:pt>
                <c:pt idx="13">
                  <c:v>103.16</c:v>
                </c:pt>
                <c:pt idx="14">
                  <c:v>102.31</c:v>
                </c:pt>
                <c:pt idx="15">
                  <c:v>102.45</c:v>
                </c:pt>
                <c:pt idx="16">
                  <c:v>102.91</c:v>
                </c:pt>
                <c:pt idx="17">
                  <c:v>102.22</c:v>
                </c:pt>
                <c:pt idx="18">
                  <c:v>102.61</c:v>
                </c:pt>
                <c:pt idx="19">
                  <c:v>103.73</c:v>
                </c:pt>
                <c:pt idx="20">
                  <c:v>105.15</c:v>
                </c:pt>
                <c:pt idx="21">
                  <c:v>108.94</c:v>
                </c:pt>
                <c:pt idx="22">
                  <c:v>107.36</c:v>
                </c:pt>
                <c:pt idx="23">
                  <c:v>108.47</c:v>
                </c:pt>
                <c:pt idx="24">
                  <c:v>107.99</c:v>
                </c:pt>
                <c:pt idx="25">
                  <c:v>107.16</c:v>
                </c:pt>
                <c:pt idx="26">
                  <c:v>107.33</c:v>
                </c:pt>
                <c:pt idx="27">
                  <c:v>107.51</c:v>
                </c:pt>
                <c:pt idx="28">
                  <c:v>109.39</c:v>
                </c:pt>
                <c:pt idx="29">
                  <c:v>110.63</c:v>
                </c:pt>
                <c:pt idx="30">
                  <c:v>110.66</c:v>
                </c:pt>
                <c:pt idx="31">
                  <c:v>112.75</c:v>
                </c:pt>
                <c:pt idx="32">
                  <c:v>113.5</c:v>
                </c:pt>
                <c:pt idx="33">
                  <c:v>113.94</c:v>
                </c:pt>
                <c:pt idx="34">
                  <c:v>112.91</c:v>
                </c:pt>
                <c:pt idx="35">
                  <c:v>113.78</c:v>
                </c:pt>
                <c:pt idx="36">
                  <c:v>113.89</c:v>
                </c:pt>
                <c:pt idx="37">
                  <c:v>114.12</c:v>
                </c:pt>
                <c:pt idx="38">
                  <c:v>115.3</c:v>
                </c:pt>
                <c:pt idx="39">
                  <c:v>114.66</c:v>
                </c:pt>
                <c:pt idx="40">
                  <c:v>116.07</c:v>
                </c:pt>
                <c:pt idx="41">
                  <c:v>116.52</c:v>
                </c:pt>
                <c:pt idx="42">
                  <c:v>116.34</c:v>
                </c:pt>
                <c:pt idx="43">
                  <c:v>115.02</c:v>
                </c:pt>
                <c:pt idx="44">
                  <c:v>116.3</c:v>
                </c:pt>
                <c:pt idx="45">
                  <c:v>114.63</c:v>
                </c:pt>
                <c:pt idx="46">
                  <c:v>115.75</c:v>
                </c:pt>
                <c:pt idx="47">
                  <c:v>116.07</c:v>
                </c:pt>
                <c:pt idx="48">
                  <c:v>117.1</c:v>
                </c:pt>
                <c:pt idx="49">
                  <c:v>116.71</c:v>
                </c:pt>
                <c:pt idx="50">
                  <c:v>116.29</c:v>
                </c:pt>
                <c:pt idx="51">
                  <c:v>117.64</c:v>
                </c:pt>
                <c:pt idx="52">
                  <c:v>117.33</c:v>
                </c:pt>
                <c:pt idx="53">
                  <c:v>117.98</c:v>
                </c:pt>
                <c:pt idx="54">
                  <c:v>118.67</c:v>
                </c:pt>
                <c:pt idx="55">
                  <c:v>116.76</c:v>
                </c:pt>
                <c:pt idx="56">
                  <c:v>115.95</c:v>
                </c:pt>
                <c:pt idx="57">
                  <c:v>117.46</c:v>
                </c:pt>
                <c:pt idx="58">
                  <c:v>116.56</c:v>
                </c:pt>
                <c:pt idx="59">
                  <c:v>117.14</c:v>
                </c:pt>
                <c:pt idx="60">
                  <c:v>117.23</c:v>
                </c:pt>
                <c:pt idx="61">
                  <c:v>118.58</c:v>
                </c:pt>
                <c:pt idx="62">
                  <c:v>118.07</c:v>
                </c:pt>
                <c:pt idx="63">
                  <c:v>117.37</c:v>
                </c:pt>
                <c:pt idx="64">
                  <c:v>119.04</c:v>
                </c:pt>
                <c:pt idx="65">
                  <c:v>119.68</c:v>
                </c:pt>
                <c:pt idx="66">
                  <c:v>120.42</c:v>
                </c:pt>
                <c:pt idx="67">
                  <c:v>118.87</c:v>
                </c:pt>
                <c:pt idx="68">
                  <c:v>118.33</c:v>
                </c:pt>
                <c:pt idx="69">
                  <c:v>118.9</c:v>
                </c:pt>
                <c:pt idx="70">
                  <c:v>117.4</c:v>
                </c:pt>
                <c:pt idx="71">
                  <c:v>117.01</c:v>
                </c:pt>
                <c:pt idx="72">
                  <c:v>117.81</c:v>
                </c:pt>
                <c:pt idx="73">
                  <c:v>118.14</c:v>
                </c:pt>
                <c:pt idx="74">
                  <c:v>117.71</c:v>
                </c:pt>
                <c:pt idx="75">
                  <c:v>120.28</c:v>
                </c:pt>
                <c:pt idx="76">
                  <c:v>120.97</c:v>
                </c:pt>
                <c:pt idx="77">
                  <c:v>118.62</c:v>
                </c:pt>
                <c:pt idx="78">
                  <c:v>119.29</c:v>
                </c:pt>
                <c:pt idx="79">
                  <c:v>116.78</c:v>
                </c:pt>
                <c:pt idx="80">
                  <c:v>116.02</c:v>
                </c:pt>
                <c:pt idx="81">
                  <c:v>116.47</c:v>
                </c:pt>
                <c:pt idx="82">
                  <c:v>114.14</c:v>
                </c:pt>
                <c:pt idx="83">
                  <c:v>112.14</c:v>
                </c:pt>
                <c:pt idx="84">
                  <c:v>112.4</c:v>
                </c:pt>
                <c:pt idx="85">
                  <c:v>111.9</c:v>
                </c:pt>
                <c:pt idx="86">
                  <c:v>111.31</c:v>
                </c:pt>
                <c:pt idx="87">
                  <c:v>111.48</c:v>
                </c:pt>
                <c:pt idx="88">
                  <c:v>111.38</c:v>
                </c:pt>
                <c:pt idx="89">
                  <c:v>112.35</c:v>
                </c:pt>
                <c:pt idx="90">
                  <c:v>111.1</c:v>
                </c:pt>
                <c:pt idx="91">
                  <c:v>111.25</c:v>
                </c:pt>
                <c:pt idx="92">
                  <c:v>112.07</c:v>
                </c:pt>
                <c:pt idx="93">
                  <c:v>112.06</c:v>
                </c:pt>
                <c:pt idx="94">
                  <c:v>111.4</c:v>
                </c:pt>
                <c:pt idx="95">
                  <c:v>111.38</c:v>
                </c:pt>
                <c:pt idx="96">
                  <c:v>111.9</c:v>
                </c:pt>
                <c:pt idx="97">
                  <c:v>110.88</c:v>
                </c:pt>
                <c:pt idx="98">
                  <c:v>108.29</c:v>
                </c:pt>
                <c:pt idx="99">
                  <c:v>108.74</c:v>
                </c:pt>
                <c:pt idx="100">
                  <c:v>106.55</c:v>
                </c:pt>
                <c:pt idx="101">
                  <c:v>105.89</c:v>
                </c:pt>
                <c:pt idx="102">
                  <c:v>105.62</c:v>
                </c:pt>
                <c:pt idx="103">
                  <c:v>103.85</c:v>
                </c:pt>
                <c:pt idx="104">
                  <c:v>105.48</c:v>
                </c:pt>
                <c:pt idx="105">
                  <c:v>107.99</c:v>
                </c:pt>
                <c:pt idx="106">
                  <c:v>107.1</c:v>
                </c:pt>
                <c:pt idx="107">
                  <c:v>109.05</c:v>
                </c:pt>
                <c:pt idx="108">
                  <c:v>109.45</c:v>
                </c:pt>
                <c:pt idx="109">
                  <c:v>109.93</c:v>
                </c:pt>
                <c:pt idx="110">
                  <c:v>109.83</c:v>
                </c:pt>
                <c:pt idx="111">
                  <c:v>108.64</c:v>
                </c:pt>
                <c:pt idx="112">
                  <c:v>109.59</c:v>
                </c:pt>
                <c:pt idx="113">
                  <c:v>109.11</c:v>
                </c:pt>
                <c:pt idx="114">
                  <c:v>110.19</c:v>
                </c:pt>
                <c:pt idx="115">
                  <c:v>111.15</c:v>
                </c:pt>
                <c:pt idx="116">
                  <c:v>110.53</c:v>
                </c:pt>
                <c:pt idx="117">
                  <c:v>112.42</c:v>
                </c:pt>
                <c:pt idx="118">
                  <c:v>114.01</c:v>
                </c:pt>
                <c:pt idx="119">
                  <c:v>112.92</c:v>
                </c:pt>
                <c:pt idx="120">
                  <c:v>111.93</c:v>
                </c:pt>
                <c:pt idx="121">
                  <c:v>112.41</c:v>
                </c:pt>
                <c:pt idx="122">
                  <c:v>111.26</c:v>
                </c:pt>
                <c:pt idx="123">
                  <c:v>112.45</c:v>
                </c:pt>
                <c:pt idx="124">
                  <c:v>112.35</c:v>
                </c:pt>
                <c:pt idx="125">
                  <c:v>111.12</c:v>
                </c:pt>
                <c:pt idx="126">
                  <c:v>112.17</c:v>
                </c:pt>
                <c:pt idx="127">
                  <c:v>111.72</c:v>
                </c:pt>
                <c:pt idx="128">
                  <c:v>112.23</c:v>
                </c:pt>
                <c:pt idx="129">
                  <c:v>112.16</c:v>
                </c:pt>
                <c:pt idx="130">
                  <c:v>113.74</c:v>
                </c:pt>
                <c:pt idx="131">
                  <c:v>113.83</c:v>
                </c:pt>
                <c:pt idx="132">
                  <c:v>113.92</c:v>
                </c:pt>
                <c:pt idx="133">
                  <c:v>113.11</c:v>
                </c:pt>
                <c:pt idx="134">
                  <c:v>111.43</c:v>
                </c:pt>
                <c:pt idx="135">
                  <c:v>110.77</c:v>
                </c:pt>
                <c:pt idx="136">
                  <c:v>109.83</c:v>
                </c:pt>
                <c:pt idx="137">
                  <c:v>110.05</c:v>
                </c:pt>
                <c:pt idx="138">
                  <c:v>110.16</c:v>
                </c:pt>
                <c:pt idx="139">
                  <c:v>110.6</c:v>
                </c:pt>
                <c:pt idx="140">
                  <c:v>110.59</c:v>
                </c:pt>
                <c:pt idx="141">
                  <c:v>109.96</c:v>
                </c:pt>
                <c:pt idx="142">
                  <c:v>109.78</c:v>
                </c:pt>
                <c:pt idx="143">
                  <c:v>110.56</c:v>
                </c:pt>
                <c:pt idx="144">
                  <c:v>110.58</c:v>
                </c:pt>
                <c:pt idx="145">
                  <c:v>109.12</c:v>
                </c:pt>
                <c:pt idx="146">
                  <c:v>106.33</c:v>
                </c:pt>
                <c:pt idx="147">
                  <c:v>105.29</c:v>
                </c:pt>
                <c:pt idx="148">
                  <c:v>103.13</c:v>
                </c:pt>
                <c:pt idx="149">
                  <c:v>104.13</c:v>
                </c:pt>
                <c:pt idx="150">
                  <c:v>103.46</c:v>
                </c:pt>
                <c:pt idx="151">
                  <c:v>106.22</c:v>
                </c:pt>
                <c:pt idx="152">
                  <c:v>103.96</c:v>
                </c:pt>
                <c:pt idx="153">
                  <c:v>103.45</c:v>
                </c:pt>
                <c:pt idx="154">
                  <c:v>104.73</c:v>
                </c:pt>
                <c:pt idx="155">
                  <c:v>100.51</c:v>
                </c:pt>
                <c:pt idx="156">
                  <c:v>99.92</c:v>
                </c:pt>
                <c:pt idx="157">
                  <c:v>101.48</c:v>
                </c:pt>
                <c:pt idx="158">
                  <c:v>103.18</c:v>
                </c:pt>
                <c:pt idx="159">
                  <c:v>102.56</c:v>
                </c:pt>
                <c:pt idx="160">
                  <c:v>103.59</c:v>
                </c:pt>
                <c:pt idx="161">
                  <c:v>103.36</c:v>
                </c:pt>
                <c:pt idx="162">
                  <c:v>100.27</c:v>
                </c:pt>
                <c:pt idx="163">
                  <c:v>100.81</c:v>
                </c:pt>
                <c:pt idx="164">
                  <c:v>99.83</c:v>
                </c:pt>
                <c:pt idx="165">
                  <c:v>100.55</c:v>
                </c:pt>
                <c:pt idx="166">
                  <c:v>101.67</c:v>
                </c:pt>
                <c:pt idx="167">
                  <c:v>101.74</c:v>
                </c:pt>
                <c:pt idx="168">
                  <c:v>101.86</c:v>
                </c:pt>
                <c:pt idx="169">
                  <c:v>102.95</c:v>
                </c:pt>
                <c:pt idx="170">
                  <c:v>104.4</c:v>
                </c:pt>
                <c:pt idx="171">
                  <c:v>105.38</c:v>
                </c:pt>
                <c:pt idx="172">
                  <c:v>106.22</c:v>
                </c:pt>
                <c:pt idx="173">
                  <c:v>107.08</c:v>
                </c:pt>
                <c:pt idx="174">
                  <c:v>106.87</c:v>
                </c:pt>
                <c:pt idx="175">
                  <c:v>106.94</c:v>
                </c:pt>
                <c:pt idx="176">
                  <c:v>107.92</c:v>
                </c:pt>
                <c:pt idx="177">
                  <c:v>109.54</c:v>
                </c:pt>
                <c:pt idx="178">
                  <c:v>108.71</c:v>
                </c:pt>
                <c:pt idx="179">
                  <c:v>108.19</c:v>
                </c:pt>
                <c:pt idx="180">
                  <c:v>107.46</c:v>
                </c:pt>
                <c:pt idx="181">
                  <c:v>107.09</c:v>
                </c:pt>
                <c:pt idx="182">
                  <c:v>107.17</c:v>
                </c:pt>
                <c:pt idx="183">
                  <c:v>105.7</c:v>
                </c:pt>
                <c:pt idx="184">
                  <c:v>106.01</c:v>
                </c:pt>
                <c:pt idx="185">
                  <c:v>105.44</c:v>
                </c:pt>
                <c:pt idx="186">
                  <c:v>106.2</c:v>
                </c:pt>
                <c:pt idx="187">
                  <c:v>104.91</c:v>
                </c:pt>
                <c:pt idx="188">
                  <c:v>102.44</c:v>
                </c:pt>
                <c:pt idx="189">
                  <c:v>99.77</c:v>
                </c:pt>
                <c:pt idx="190">
                  <c:v>101</c:v>
                </c:pt>
                <c:pt idx="191">
                  <c:v>102.47</c:v>
                </c:pt>
                <c:pt idx="192">
                  <c:v>101.06</c:v>
                </c:pt>
                <c:pt idx="193">
                  <c:v>99.1</c:v>
                </c:pt>
                <c:pt idx="194">
                  <c:v>100.2</c:v>
                </c:pt>
                <c:pt idx="195">
                  <c:v>101.4</c:v>
                </c:pt>
                <c:pt idx="196">
                  <c:v>102.49</c:v>
                </c:pt>
                <c:pt idx="197">
                  <c:v>102.78</c:v>
                </c:pt>
                <c:pt idx="198">
                  <c:v>103.14</c:v>
                </c:pt>
                <c:pt idx="199">
                  <c:v>101.37</c:v>
                </c:pt>
                <c:pt idx="200">
                  <c:v>101.24</c:v>
                </c:pt>
                <c:pt idx="201">
                  <c:v>100.45</c:v>
                </c:pt>
                <c:pt idx="202">
                  <c:v>102.13</c:v>
                </c:pt>
                <c:pt idx="203">
                  <c:v>102.65</c:v>
                </c:pt>
                <c:pt idx="204">
                  <c:v>103.63</c:v>
                </c:pt>
                <c:pt idx="205">
                  <c:v>102.65</c:v>
                </c:pt>
                <c:pt idx="206">
                  <c:v>102.89</c:v>
                </c:pt>
                <c:pt idx="207">
                  <c:v>101.98</c:v>
                </c:pt>
                <c:pt idx="208">
                  <c:v>101.68</c:v>
                </c:pt>
                <c:pt idx="209">
                  <c:v>100.61</c:v>
                </c:pt>
                <c:pt idx="210">
                  <c:v>100.39</c:v>
                </c:pt>
                <c:pt idx="211">
                  <c:v>103.41</c:v>
                </c:pt>
                <c:pt idx="212">
                  <c:v>106.48</c:v>
                </c:pt>
                <c:pt idx="213">
                  <c:v>108.59</c:v>
                </c:pt>
                <c:pt idx="214">
                  <c:v>106.22</c:v>
                </c:pt>
                <c:pt idx="215">
                  <c:v>108.47</c:v>
                </c:pt>
                <c:pt idx="216">
                  <c:v>106.41</c:v>
                </c:pt>
                <c:pt idx="217">
                  <c:v>105.77</c:v>
                </c:pt>
                <c:pt idx="218">
                  <c:v>104.31</c:v>
                </c:pt>
                <c:pt idx="219">
                  <c:v>103.45</c:v>
                </c:pt>
                <c:pt idx="220">
                  <c:v>103</c:v>
                </c:pt>
                <c:pt idx="221">
                  <c:v>104.04</c:v>
                </c:pt>
                <c:pt idx="222">
                  <c:v>103.03</c:v>
                </c:pt>
                <c:pt idx="223">
                  <c:v>101.98</c:v>
                </c:pt>
                <c:pt idx="224">
                  <c:v>102.29</c:v>
                </c:pt>
                <c:pt idx="225">
                  <c:v>104.76</c:v>
                </c:pt>
                <c:pt idx="226">
                  <c:v>104.31</c:v>
                </c:pt>
                <c:pt idx="227">
                  <c:v>103.62</c:v>
                </c:pt>
                <c:pt idx="228">
                  <c:v>103.36</c:v>
                </c:pt>
                <c:pt idx="229">
                  <c:v>103.3</c:v>
                </c:pt>
                <c:pt idx="230">
                  <c:v>102.44</c:v>
                </c:pt>
                <c:pt idx="231">
                  <c:v>102.88</c:v>
                </c:pt>
                <c:pt idx="232">
                  <c:v>102.07</c:v>
                </c:pt>
                <c:pt idx="233">
                  <c:v>103.23</c:v>
                </c:pt>
                <c:pt idx="234">
                  <c:v>102.86</c:v>
                </c:pt>
                <c:pt idx="235">
                  <c:v>104.52</c:v>
                </c:pt>
                <c:pt idx="236">
                  <c:v>104.74</c:v>
                </c:pt>
                <c:pt idx="237">
                  <c:v>103.84</c:v>
                </c:pt>
                <c:pt idx="238">
                  <c:v>103.69</c:v>
                </c:pt>
                <c:pt idx="239">
                  <c:v>105.77</c:v>
                </c:pt>
                <c:pt idx="240">
                  <c:v>104.1</c:v>
                </c:pt>
                <c:pt idx="241">
                  <c:v>105.26</c:v>
                </c:pt>
                <c:pt idx="242">
                  <c:v>104.77</c:v>
                </c:pt>
                <c:pt idx="243">
                  <c:v>105.06</c:v>
                </c:pt>
                <c:pt idx="244">
                  <c:v>104.34</c:v>
                </c:pt>
                <c:pt idx="245">
                  <c:v>105.17</c:v>
                </c:pt>
                <c:pt idx="246">
                  <c:v>105.69</c:v>
                </c:pt>
                <c:pt idx="247">
                  <c:v>105.29</c:v>
                </c:pt>
                <c:pt idx="248">
                  <c:v>105.45</c:v>
                </c:pt>
                <c:pt idx="249">
                  <c:v>105.09</c:v>
                </c:pt>
                <c:pt idx="250">
                  <c:v>104.47</c:v>
                </c:pt>
                <c:pt idx="251">
                  <c:v>104.92</c:v>
                </c:pt>
                <c:pt idx="252">
                  <c:v>106.61</c:v>
                </c:pt>
                <c:pt idx="253">
                  <c:v>105.75</c:v>
                </c:pt>
                <c:pt idx="254">
                  <c:v>106.56</c:v>
                </c:pt>
                <c:pt idx="255">
                  <c:v>105.69</c:v>
                </c:pt>
                <c:pt idx="256">
                  <c:v>104.1</c:v>
                </c:pt>
                <c:pt idx="257">
                  <c:v>104.89</c:v>
                </c:pt>
                <c:pt idx="258">
                  <c:v>103.96</c:v>
                </c:pt>
                <c:pt idx="259">
                  <c:v>104.95</c:v>
                </c:pt>
                <c:pt idx="260">
                  <c:v>104.05</c:v>
                </c:pt>
                <c:pt idx="261">
                  <c:v>103.89</c:v>
                </c:pt>
                <c:pt idx="262">
                  <c:v>103.48</c:v>
                </c:pt>
                <c:pt idx="263">
                  <c:v>103.09</c:v>
                </c:pt>
                <c:pt idx="264">
                  <c:v>101.62</c:v>
                </c:pt>
                <c:pt idx="265">
                  <c:v>101.03</c:v>
                </c:pt>
                <c:pt idx="266">
                  <c:v>100.4</c:v>
                </c:pt>
                <c:pt idx="267">
                  <c:v>99.72</c:v>
                </c:pt>
                <c:pt idx="268">
                  <c:v>97.35</c:v>
                </c:pt>
                <c:pt idx="269">
                  <c:v>97.21</c:v>
                </c:pt>
                <c:pt idx="270">
                  <c:v>96.4</c:v>
                </c:pt>
                <c:pt idx="271">
                  <c:v>97.42</c:v>
                </c:pt>
                <c:pt idx="272">
                  <c:v>93.41</c:v>
                </c:pt>
                <c:pt idx="273">
                  <c:v>91.32</c:v>
                </c:pt>
                <c:pt idx="274">
                  <c:v>90.17</c:v>
                </c:pt>
                <c:pt idx="275">
                  <c:v>94.32</c:v>
                </c:pt>
                <c:pt idx="276">
                  <c:v>93.05</c:v>
                </c:pt>
                <c:pt idx="277">
                  <c:v>92.43</c:v>
                </c:pt>
                <c:pt idx="278">
                  <c:v>91.45</c:v>
                </c:pt>
                <c:pt idx="279">
                  <c:v>92.32</c:v>
                </c:pt>
                <c:pt idx="280">
                  <c:v>93.45</c:v>
                </c:pt>
                <c:pt idx="281">
                  <c:v>92.93</c:v>
                </c:pt>
                <c:pt idx="282">
                  <c:v>92.51</c:v>
                </c:pt>
                <c:pt idx="283">
                  <c:v>91.33</c:v>
                </c:pt>
                <c:pt idx="284">
                  <c:v>92.03</c:v>
                </c:pt>
                <c:pt idx="285">
                  <c:v>91.3</c:v>
                </c:pt>
                <c:pt idx="286">
                  <c:v>90.19</c:v>
                </c:pt>
                <c:pt idx="287">
                  <c:v>85.96</c:v>
                </c:pt>
                <c:pt idx="288">
                  <c:v>82.67</c:v>
                </c:pt>
                <c:pt idx="289">
                  <c:v>80.849999999999994</c:v>
                </c:pt>
                <c:pt idx="290">
                  <c:v>75.989999999999995</c:v>
                </c:pt>
                <c:pt idx="291">
                  <c:v>78.459999999999994</c:v>
                </c:pt>
                <c:pt idx="292">
                  <c:v>82.18</c:v>
                </c:pt>
                <c:pt idx="293">
                  <c:v>78.239999999999995</c:v>
                </c:pt>
                <c:pt idx="294">
                  <c:v>79.95</c:v>
                </c:pt>
                <c:pt idx="295">
                  <c:v>76.430000000000007</c:v>
                </c:pt>
                <c:pt idx="296">
                  <c:v>72.739999999999995</c:v>
                </c:pt>
                <c:pt idx="297">
                  <c:v>63.85</c:v>
                </c:pt>
                <c:pt idx="298">
                  <c:v>66.209999999999994</c:v>
                </c:pt>
                <c:pt idx="299">
                  <c:v>64.03</c:v>
                </c:pt>
                <c:pt idx="300">
                  <c:v>56.71</c:v>
                </c:pt>
                <c:pt idx="301">
                  <c:v>58.14</c:v>
                </c:pt>
                <c:pt idx="302">
                  <c:v>52.61</c:v>
                </c:pt>
                <c:pt idx="303">
                  <c:v>56.14</c:v>
                </c:pt>
                <c:pt idx="304">
                  <c:v>50.52</c:v>
                </c:pt>
                <c:pt idx="305">
                  <c:v>52.51</c:v>
                </c:pt>
                <c:pt idx="306">
                  <c:v>49.94</c:v>
                </c:pt>
                <c:pt idx="307">
                  <c:v>47.97</c:v>
                </c:pt>
                <c:pt idx="308">
                  <c:v>54.05</c:v>
                </c:pt>
                <c:pt idx="309">
                  <c:v>56.88</c:v>
                </c:pt>
                <c:pt idx="310">
                  <c:v>59.21</c:v>
                </c:pt>
                <c:pt idx="311">
                  <c:v>56.36</c:v>
                </c:pt>
                <c:pt idx="312">
                  <c:v>57.2</c:v>
                </c:pt>
                <c:pt idx="313">
                  <c:v>57.91</c:v>
                </c:pt>
                <c:pt idx="314">
                  <c:v>57.24</c:v>
                </c:pt>
                <c:pt idx="315">
                  <c:v>61.62</c:v>
                </c:pt>
                <c:pt idx="316">
                  <c:v>59.8</c:v>
                </c:pt>
                <c:pt idx="317">
                  <c:v>61.73</c:v>
                </c:pt>
                <c:pt idx="318">
                  <c:v>62.9</c:v>
                </c:pt>
                <c:pt idx="319">
                  <c:v>66.88</c:v>
                </c:pt>
                <c:pt idx="320">
                  <c:v>65.78</c:v>
                </c:pt>
                <c:pt idx="321">
                  <c:v>65.22</c:v>
                </c:pt>
                <c:pt idx="322">
                  <c:v>64.72</c:v>
                </c:pt>
                <c:pt idx="323">
                  <c:v>61.74</c:v>
                </c:pt>
                <c:pt idx="324">
                  <c:v>59.71</c:v>
                </c:pt>
                <c:pt idx="325">
                  <c:v>65.92</c:v>
                </c:pt>
                <c:pt idx="326">
                  <c:v>62.81</c:v>
                </c:pt>
                <c:pt idx="327">
                  <c:v>62.47</c:v>
                </c:pt>
                <c:pt idx="328">
                  <c:v>64.260000000000005</c:v>
                </c:pt>
                <c:pt idx="329">
                  <c:v>66.27</c:v>
                </c:pt>
                <c:pt idx="330">
                  <c:v>66.7</c:v>
                </c:pt>
                <c:pt idx="331">
                  <c:v>67.02</c:v>
                </c:pt>
                <c:pt idx="332">
                  <c:v>68.59</c:v>
                </c:pt>
                <c:pt idx="333">
                  <c:v>72.39</c:v>
                </c:pt>
                <c:pt idx="334">
                  <c:v>70.88</c:v>
                </c:pt>
                <c:pt idx="335">
                  <c:v>65.8</c:v>
                </c:pt>
                <c:pt idx="336">
                  <c:v>68.45</c:v>
                </c:pt>
                <c:pt idx="337">
                  <c:v>68.38</c:v>
                </c:pt>
                <c:pt idx="338">
                  <c:v>67.099999999999994</c:v>
                </c:pt>
                <c:pt idx="339">
                  <c:v>67.48</c:v>
                </c:pt>
                <c:pt idx="340">
                  <c:v>70.44</c:v>
                </c:pt>
                <c:pt idx="341">
                  <c:v>69.760000000000005</c:v>
                </c:pt>
                <c:pt idx="342">
                  <c:v>68.599999999999994</c:v>
                </c:pt>
                <c:pt idx="343">
                  <c:v>65.19</c:v>
                </c:pt>
                <c:pt idx="344">
                  <c:v>65.77</c:v>
                </c:pt>
                <c:pt idx="345">
                  <c:v>65.3</c:v>
                </c:pt>
                <c:pt idx="346">
                  <c:v>70.5</c:v>
                </c:pt>
                <c:pt idx="347">
                  <c:v>68.319999999999993</c:v>
                </c:pt>
                <c:pt idx="348">
                  <c:v>70.540000000000006</c:v>
                </c:pt>
                <c:pt idx="349">
                  <c:v>69.28</c:v>
                </c:pt>
                <c:pt idx="350">
                  <c:v>69.34</c:v>
                </c:pt>
                <c:pt idx="351">
                  <c:v>71.38</c:v>
                </c:pt>
                <c:pt idx="352">
                  <c:v>71.89</c:v>
                </c:pt>
                <c:pt idx="353">
                  <c:v>70.03</c:v>
                </c:pt>
                <c:pt idx="354">
                  <c:v>70.7</c:v>
                </c:pt>
                <c:pt idx="355">
                  <c:v>71.959999999999994</c:v>
                </c:pt>
                <c:pt idx="356">
                  <c:v>73.56</c:v>
                </c:pt>
                <c:pt idx="357">
                  <c:v>76.56</c:v>
                </c:pt>
                <c:pt idx="358">
                  <c:v>76.34</c:v>
                </c:pt>
                <c:pt idx="359">
                  <c:v>82.53</c:v>
                </c:pt>
                <c:pt idx="360">
                  <c:v>85.11</c:v>
                </c:pt>
                <c:pt idx="361">
                  <c:v>83.21</c:v>
                </c:pt>
                <c:pt idx="362">
                  <c:v>78.75</c:v>
                </c:pt>
                <c:pt idx="363">
                  <c:v>71.8</c:v>
                </c:pt>
                <c:pt idx="364">
                  <c:v>73.34</c:v>
                </c:pt>
                <c:pt idx="365">
                  <c:v>73.290000000000006</c:v>
                </c:pt>
                <c:pt idx="366">
                  <c:v>74.94</c:v>
                </c:pt>
                <c:pt idx="367">
                  <c:v>72.5</c:v>
                </c:pt>
                <c:pt idx="368">
                  <c:v>72.95</c:v>
                </c:pt>
                <c:pt idx="369">
                  <c:v>71.489999999999995</c:v>
                </c:pt>
                <c:pt idx="370">
                  <c:v>72.17</c:v>
                </c:pt>
                <c:pt idx="371">
                  <c:v>72.61</c:v>
                </c:pt>
                <c:pt idx="372">
                  <c:v>69.19</c:v>
                </c:pt>
                <c:pt idx="373">
                  <c:v>70.23</c:v>
                </c:pt>
                <c:pt idx="374">
                  <c:v>67.819999999999993</c:v>
                </c:pt>
                <c:pt idx="375">
                  <c:v>68.91</c:v>
                </c:pt>
                <c:pt idx="376">
                  <c:v>69.53</c:v>
                </c:pt>
                <c:pt idx="377">
                  <c:v>67.959999999999994</c:v>
                </c:pt>
                <c:pt idx="378">
                  <c:v>68.540000000000006</c:v>
                </c:pt>
                <c:pt idx="379">
                  <c:v>69.02</c:v>
                </c:pt>
                <c:pt idx="380">
                  <c:v>67.23</c:v>
                </c:pt>
                <c:pt idx="381">
                  <c:v>67.069999999999993</c:v>
                </c:pt>
                <c:pt idx="382">
                  <c:v>64.31</c:v>
                </c:pt>
                <c:pt idx="383">
                  <c:v>66.31</c:v>
                </c:pt>
                <c:pt idx="384">
                  <c:v>66.33</c:v>
                </c:pt>
                <c:pt idx="385">
                  <c:v>68.52</c:v>
                </c:pt>
                <c:pt idx="386">
                  <c:v>69.39</c:v>
                </c:pt>
                <c:pt idx="387">
                  <c:v>68.849999999999994</c:v>
                </c:pt>
                <c:pt idx="388">
                  <c:v>67.67</c:v>
                </c:pt>
                <c:pt idx="389">
                  <c:v>66.08</c:v>
                </c:pt>
                <c:pt idx="390">
                  <c:v>69.42</c:v>
                </c:pt>
                <c:pt idx="391">
                  <c:v>67.81</c:v>
                </c:pt>
                <c:pt idx="392">
                  <c:v>67.95</c:v>
                </c:pt>
                <c:pt idx="393">
                  <c:v>67.53</c:v>
                </c:pt>
                <c:pt idx="394">
                  <c:v>68.52</c:v>
                </c:pt>
                <c:pt idx="395">
                  <c:v>67.709999999999994</c:v>
                </c:pt>
                <c:pt idx="396">
                  <c:v>68.459999999999994</c:v>
                </c:pt>
                <c:pt idx="397">
                  <c:v>65.099999999999994</c:v>
                </c:pt>
                <c:pt idx="398">
                  <c:v>65.430000000000007</c:v>
                </c:pt>
                <c:pt idx="399">
                  <c:v>65.69</c:v>
                </c:pt>
                <c:pt idx="400">
                  <c:v>67.59</c:v>
                </c:pt>
                <c:pt idx="401">
                  <c:v>68.180000000000007</c:v>
                </c:pt>
                <c:pt idx="402">
                  <c:v>67.849999999999994</c:v>
                </c:pt>
                <c:pt idx="403">
                  <c:v>67.540000000000006</c:v>
                </c:pt>
                <c:pt idx="404">
                  <c:v>69.2</c:v>
                </c:pt>
                <c:pt idx="405">
                  <c:v>69.92</c:v>
                </c:pt>
                <c:pt idx="406">
                  <c:v>69.900000000000006</c:v>
                </c:pt>
                <c:pt idx="407">
                  <c:v>68.19</c:v>
                </c:pt>
                <c:pt idx="408">
                  <c:v>68.489999999999995</c:v>
                </c:pt>
                <c:pt idx="409">
                  <c:v>67.61</c:v>
                </c:pt>
                <c:pt idx="410">
                  <c:v>67.27</c:v>
                </c:pt>
                <c:pt idx="411">
                  <c:v>66.53</c:v>
                </c:pt>
                <c:pt idx="412">
                  <c:v>65.510000000000005</c:v>
                </c:pt>
                <c:pt idx="413">
                  <c:v>65.02</c:v>
                </c:pt>
                <c:pt idx="414">
                  <c:v>66.94</c:v>
                </c:pt>
                <c:pt idx="415">
                  <c:v>64.81</c:v>
                </c:pt>
                <c:pt idx="416">
                  <c:v>63.44</c:v>
                </c:pt>
                <c:pt idx="417">
                  <c:v>63.01</c:v>
                </c:pt>
                <c:pt idx="418">
                  <c:v>64.510000000000005</c:v>
                </c:pt>
                <c:pt idx="419">
                  <c:v>63.32</c:v>
                </c:pt>
                <c:pt idx="420">
                  <c:v>62.52</c:v>
                </c:pt>
                <c:pt idx="421">
                  <c:v>62.14</c:v>
                </c:pt>
                <c:pt idx="422">
                  <c:v>62.01</c:v>
                </c:pt>
                <c:pt idx="423">
                  <c:v>61.96</c:v>
                </c:pt>
                <c:pt idx="424">
                  <c:v>60.53</c:v>
                </c:pt>
                <c:pt idx="425">
                  <c:v>60.17</c:v>
                </c:pt>
                <c:pt idx="426">
                  <c:v>58.66</c:v>
                </c:pt>
                <c:pt idx="427">
                  <c:v>58.5</c:v>
                </c:pt>
                <c:pt idx="428">
                  <c:v>58.12</c:v>
                </c:pt>
                <c:pt idx="429">
                  <c:v>57.51</c:v>
                </c:pt>
                <c:pt idx="430">
                  <c:v>59.95</c:v>
                </c:pt>
                <c:pt idx="431">
                  <c:v>59.93</c:v>
                </c:pt>
                <c:pt idx="432">
                  <c:v>58.96</c:v>
                </c:pt>
                <c:pt idx="433">
                  <c:v>57.76</c:v>
                </c:pt>
                <c:pt idx="434">
                  <c:v>56.33</c:v>
                </c:pt>
                <c:pt idx="435">
                  <c:v>54.52</c:v>
                </c:pt>
                <c:pt idx="436">
                  <c:v>54.41</c:v>
                </c:pt>
                <c:pt idx="437">
                  <c:v>54.92</c:v>
                </c:pt>
                <c:pt idx="438">
                  <c:v>55.98</c:v>
                </c:pt>
                <c:pt idx="439">
                  <c:v>54.35</c:v>
                </c:pt>
                <c:pt idx="440">
                  <c:v>54.43</c:v>
                </c:pt>
                <c:pt idx="441">
                  <c:v>52.53</c:v>
                </c:pt>
                <c:pt idx="442">
                  <c:v>52.29</c:v>
                </c:pt>
                <c:pt idx="443">
                  <c:v>53.49</c:v>
                </c:pt>
                <c:pt idx="444">
                  <c:v>52.94</c:v>
                </c:pt>
                <c:pt idx="445">
                  <c:v>53.11</c:v>
                </c:pt>
                <c:pt idx="446">
                  <c:v>55.9</c:v>
                </c:pt>
                <c:pt idx="447">
                  <c:v>55.08</c:v>
                </c:pt>
                <c:pt idx="448">
                  <c:v>54.91</c:v>
                </c:pt>
                <c:pt idx="449">
                  <c:v>54.26</c:v>
                </c:pt>
                <c:pt idx="450">
                  <c:v>54.14</c:v>
                </c:pt>
                <c:pt idx="451">
                  <c:v>54.62</c:v>
                </c:pt>
                <c:pt idx="452">
                  <c:v>54.07</c:v>
                </c:pt>
                <c:pt idx="453">
                  <c:v>52.99</c:v>
                </c:pt>
                <c:pt idx="454">
                  <c:v>53.43</c:v>
                </c:pt>
                <c:pt idx="455">
                  <c:v>52.57</c:v>
                </c:pt>
                <c:pt idx="456">
                  <c:v>55.27</c:v>
                </c:pt>
                <c:pt idx="457">
                  <c:v>54.16</c:v>
                </c:pt>
                <c:pt idx="458">
                  <c:v>52.88</c:v>
                </c:pt>
                <c:pt idx="459">
                  <c:v>52.04</c:v>
                </c:pt>
                <c:pt idx="460">
                  <c:v>50.05</c:v>
                </c:pt>
                <c:pt idx="461">
                  <c:v>52.27</c:v>
                </c:pt>
                <c:pt idx="462">
                  <c:v>51.72</c:v>
                </c:pt>
                <c:pt idx="463">
                  <c:v>53.89</c:v>
                </c:pt>
                <c:pt idx="464">
                  <c:v>52.97</c:v>
                </c:pt>
                <c:pt idx="465">
                  <c:v>52.69</c:v>
                </c:pt>
                <c:pt idx="466">
                  <c:v>52.59</c:v>
                </c:pt>
                <c:pt idx="467">
                  <c:v>51.97</c:v>
                </c:pt>
                <c:pt idx="468">
                  <c:v>58.55</c:v>
                </c:pt>
                <c:pt idx="469">
                  <c:v>59.85</c:v>
                </c:pt>
                <c:pt idx="470">
                  <c:v>59.23</c:v>
                </c:pt>
                <c:pt idx="471">
                  <c:v>57.2</c:v>
                </c:pt>
                <c:pt idx="472">
                  <c:v>58.58</c:v>
                </c:pt>
                <c:pt idx="473">
                  <c:v>61.96</c:v>
                </c:pt>
                <c:pt idx="474">
                  <c:v>62.79</c:v>
                </c:pt>
                <c:pt idx="475">
                  <c:v>60.42</c:v>
                </c:pt>
                <c:pt idx="476">
                  <c:v>60.73</c:v>
                </c:pt>
                <c:pt idx="477">
                  <c:v>59.98</c:v>
                </c:pt>
                <c:pt idx="478">
                  <c:v>63.91</c:v>
                </c:pt>
                <c:pt idx="479">
                  <c:v>68.16</c:v>
                </c:pt>
                <c:pt idx="480">
                  <c:v>66.260000000000005</c:v>
                </c:pt>
                <c:pt idx="481">
                  <c:v>65.260000000000005</c:v>
                </c:pt>
                <c:pt idx="482">
                  <c:v>61.91</c:v>
                </c:pt>
                <c:pt idx="483">
                  <c:v>62.51</c:v>
                </c:pt>
                <c:pt idx="484">
                  <c:v>64.849999999999994</c:v>
                </c:pt>
                <c:pt idx="485">
                  <c:v>65.290000000000006</c:v>
                </c:pt>
                <c:pt idx="486">
                  <c:v>67.680000000000007</c:v>
                </c:pt>
                <c:pt idx="487">
                  <c:v>66.41</c:v>
                </c:pt>
                <c:pt idx="488">
                  <c:v>68.59</c:v>
                </c:pt>
                <c:pt idx="489">
                  <c:v>69.5</c:v>
                </c:pt>
                <c:pt idx="490">
                  <c:v>71.459999999999994</c:v>
                </c:pt>
                <c:pt idx="491">
                  <c:v>71.12</c:v>
                </c:pt>
                <c:pt idx="492">
                  <c:v>68.55</c:v>
                </c:pt>
                <c:pt idx="493">
                  <c:v>69.89</c:v>
                </c:pt>
                <c:pt idx="494">
                  <c:v>70.959999999999994</c:v>
                </c:pt>
                <c:pt idx="495">
                  <c:v>70.599999999999994</c:v>
                </c:pt>
                <c:pt idx="496">
                  <c:v>69.38</c:v>
                </c:pt>
                <c:pt idx="497">
                  <c:v>68.12</c:v>
                </c:pt>
                <c:pt idx="498">
                  <c:v>66.959999999999994</c:v>
                </c:pt>
                <c:pt idx="499">
                  <c:v>67.819999999999993</c:v>
                </c:pt>
                <c:pt idx="500">
                  <c:v>67.55</c:v>
                </c:pt>
                <c:pt idx="501">
                  <c:v>67.77</c:v>
                </c:pt>
                <c:pt idx="502">
                  <c:v>67.010000000000005</c:v>
                </c:pt>
                <c:pt idx="503">
                  <c:v>67.55</c:v>
                </c:pt>
                <c:pt idx="504">
                  <c:v>66.930000000000007</c:v>
                </c:pt>
                <c:pt idx="505">
                  <c:v>67.39</c:v>
                </c:pt>
                <c:pt idx="506">
                  <c:v>70.63</c:v>
                </c:pt>
                <c:pt idx="507">
                  <c:v>72.430000000000007</c:v>
                </c:pt>
                <c:pt idx="508">
                  <c:v>73</c:v>
                </c:pt>
                <c:pt idx="509">
                  <c:v>73.819999999999993</c:v>
                </c:pt>
                <c:pt idx="510">
                  <c:v>76.06</c:v>
                </c:pt>
                <c:pt idx="511">
                  <c:v>77.739999999999995</c:v>
                </c:pt>
                <c:pt idx="512">
                  <c:v>78.62</c:v>
                </c:pt>
                <c:pt idx="513">
                  <c:v>81.69</c:v>
                </c:pt>
                <c:pt idx="514">
                  <c:v>77.760000000000005</c:v>
                </c:pt>
                <c:pt idx="515">
                  <c:v>79.3</c:v>
                </c:pt>
                <c:pt idx="516">
                  <c:v>80.42</c:v>
                </c:pt>
                <c:pt idx="517">
                  <c:v>78.12</c:v>
                </c:pt>
                <c:pt idx="518">
                  <c:v>77.010000000000005</c:v>
                </c:pt>
                <c:pt idx="519">
                  <c:v>76.150000000000006</c:v>
                </c:pt>
                <c:pt idx="520">
                  <c:v>74.48</c:v>
                </c:pt>
                <c:pt idx="521">
                  <c:v>73.64</c:v>
                </c:pt>
                <c:pt idx="522">
                  <c:v>74.790000000000006</c:v>
                </c:pt>
                <c:pt idx="523">
                  <c:v>72.81</c:v>
                </c:pt>
                <c:pt idx="524">
                  <c:v>72.94</c:v>
                </c:pt>
                <c:pt idx="525">
                  <c:v>74.09</c:v>
                </c:pt>
                <c:pt idx="526">
                  <c:v>77</c:v>
                </c:pt>
                <c:pt idx="527">
                  <c:v>78.48</c:v>
                </c:pt>
                <c:pt idx="528">
                  <c:v>81.11</c:v>
                </c:pt>
                <c:pt idx="529">
                  <c:v>84.6</c:v>
                </c:pt>
                <c:pt idx="530">
                  <c:v>83.61</c:v>
                </c:pt>
                <c:pt idx="531">
                  <c:v>84.42</c:v>
                </c:pt>
                <c:pt idx="532">
                  <c:v>82.3</c:v>
                </c:pt>
                <c:pt idx="533">
                  <c:v>83.42</c:v>
                </c:pt>
                <c:pt idx="534">
                  <c:v>85.93</c:v>
                </c:pt>
                <c:pt idx="535">
                  <c:v>87.27</c:v>
                </c:pt>
                <c:pt idx="536">
                  <c:v>85.9</c:v>
                </c:pt>
                <c:pt idx="537">
                  <c:v>86.48</c:v>
                </c:pt>
                <c:pt idx="538">
                  <c:v>89.67</c:v>
                </c:pt>
                <c:pt idx="539">
                  <c:v>90.9</c:v>
                </c:pt>
                <c:pt idx="540">
                  <c:v>93.63</c:v>
                </c:pt>
                <c:pt idx="541">
                  <c:v>92.08</c:v>
                </c:pt>
                <c:pt idx="542">
                  <c:v>89.78</c:v>
                </c:pt>
                <c:pt idx="543">
                  <c:v>93.13</c:v>
                </c:pt>
                <c:pt idx="544">
                  <c:v>92.59</c:v>
                </c:pt>
                <c:pt idx="545">
                  <c:v>93.33</c:v>
                </c:pt>
                <c:pt idx="546">
                  <c:v>96.95</c:v>
                </c:pt>
                <c:pt idx="547">
                  <c:v>100.61</c:v>
                </c:pt>
                <c:pt idx="548">
                  <c:v>100.52</c:v>
                </c:pt>
                <c:pt idx="549">
                  <c:v>98.96</c:v>
                </c:pt>
                <c:pt idx="550">
                  <c:v>102</c:v>
                </c:pt>
                <c:pt idx="551">
                  <c:v>101.24</c:v>
                </c:pt>
                <c:pt idx="552">
                  <c:v>102.33</c:v>
                </c:pt>
                <c:pt idx="553">
                  <c:v>99.72</c:v>
                </c:pt>
                <c:pt idx="554">
                  <c:v>97.61</c:v>
                </c:pt>
                <c:pt idx="555">
                  <c:v>98.04</c:v>
                </c:pt>
                <c:pt idx="556">
                  <c:v>93.81</c:v>
                </c:pt>
                <c:pt idx="557">
                  <c:v>93.28</c:v>
                </c:pt>
                <c:pt idx="558">
                  <c:v>92.32</c:v>
                </c:pt>
                <c:pt idx="559">
                  <c:v>91.19</c:v>
                </c:pt>
                <c:pt idx="560">
                  <c:v>93.03</c:v>
                </c:pt>
                <c:pt idx="561">
                  <c:v>92.77</c:v>
                </c:pt>
                <c:pt idx="562">
                  <c:v>95.3</c:v>
                </c:pt>
                <c:pt idx="563">
                  <c:v>94.79</c:v>
                </c:pt>
                <c:pt idx="564">
                  <c:v>93.61</c:v>
                </c:pt>
                <c:pt idx="565">
                  <c:v>92.19</c:v>
                </c:pt>
                <c:pt idx="566">
                  <c:v>94.77</c:v>
                </c:pt>
                <c:pt idx="567">
                  <c:v>93.3</c:v>
                </c:pt>
                <c:pt idx="568">
                  <c:v>93.03</c:v>
                </c:pt>
                <c:pt idx="569">
                  <c:v>93.45</c:v>
                </c:pt>
                <c:pt idx="570">
                  <c:v>92.47</c:v>
                </c:pt>
                <c:pt idx="571">
                  <c:v>92.26</c:v>
                </c:pt>
                <c:pt idx="572">
                  <c:v>91.65</c:v>
                </c:pt>
                <c:pt idx="573">
                  <c:v>91.99</c:v>
                </c:pt>
                <c:pt idx="574">
                  <c:v>94.65</c:v>
                </c:pt>
                <c:pt idx="575">
                  <c:v>94.09</c:v>
                </c:pt>
                <c:pt idx="576">
                  <c:v>93.56</c:v>
                </c:pt>
                <c:pt idx="577">
                  <c:v>93.27</c:v>
                </c:pt>
                <c:pt idx="578">
                  <c:v>91.3</c:v>
                </c:pt>
                <c:pt idx="579">
                  <c:v>92.47</c:v>
                </c:pt>
                <c:pt idx="580">
                  <c:v>91.27</c:v>
                </c:pt>
                <c:pt idx="581">
                  <c:v>91.76</c:v>
                </c:pt>
                <c:pt idx="582">
                  <c:v>91.95</c:v>
                </c:pt>
                <c:pt idx="583">
                  <c:v>93.15</c:v>
                </c:pt>
                <c:pt idx="584">
                  <c:v>95.96</c:v>
                </c:pt>
                <c:pt idx="585">
                  <c:v>97.33</c:v>
                </c:pt>
                <c:pt idx="586">
                  <c:v>94.52</c:v>
                </c:pt>
                <c:pt idx="587">
                  <c:v>97.13</c:v>
                </c:pt>
                <c:pt idx="588">
                  <c:v>97.74</c:v>
                </c:pt>
                <c:pt idx="589">
                  <c:v>100.68</c:v>
                </c:pt>
                <c:pt idx="590">
                  <c:v>101.64</c:v>
                </c:pt>
                <c:pt idx="591">
                  <c:v>103.09</c:v>
                </c:pt>
                <c:pt idx="592">
                  <c:v>103.34</c:v>
                </c:pt>
                <c:pt idx="593">
                  <c:v>100.05</c:v>
                </c:pt>
                <c:pt idx="594">
                  <c:v>100.59</c:v>
                </c:pt>
                <c:pt idx="595">
                  <c:v>99.35</c:v>
                </c:pt>
                <c:pt idx="596">
                  <c:v>101.81</c:v>
                </c:pt>
                <c:pt idx="597">
                  <c:v>104.19</c:v>
                </c:pt>
                <c:pt idx="598">
                  <c:v>101.24</c:v>
                </c:pt>
                <c:pt idx="599">
                  <c:v>98.81</c:v>
                </c:pt>
                <c:pt idx="600">
                  <c:v>98.58</c:v>
                </c:pt>
                <c:pt idx="601">
                  <c:v>98.71</c:v>
                </c:pt>
                <c:pt idx="602">
                  <c:v>99.87</c:v>
                </c:pt>
                <c:pt idx="603">
                  <c:v>97.61</c:v>
                </c:pt>
                <c:pt idx="604">
                  <c:v>98.75</c:v>
                </c:pt>
                <c:pt idx="605">
                  <c:v>98.11</c:v>
                </c:pt>
                <c:pt idx="606">
                  <c:v>97.79</c:v>
                </c:pt>
                <c:pt idx="607">
                  <c:v>101.29</c:v>
                </c:pt>
                <c:pt idx="608">
                  <c:v>102.1</c:v>
                </c:pt>
                <c:pt idx="609">
                  <c:v>102.5</c:v>
                </c:pt>
                <c:pt idx="610">
                  <c:v>102.95</c:v>
                </c:pt>
                <c:pt idx="611">
                  <c:v>102.28</c:v>
                </c:pt>
                <c:pt idx="612">
                  <c:v>104.09</c:v>
                </c:pt>
                <c:pt idx="613">
                  <c:v>104.96</c:v>
                </c:pt>
                <c:pt idx="614">
                  <c:v>105.13</c:v>
                </c:pt>
                <c:pt idx="615">
                  <c:v>104.16</c:v>
                </c:pt>
                <c:pt idx="616">
                  <c:v>103.99</c:v>
                </c:pt>
                <c:pt idx="617">
                  <c:v>107.78</c:v>
                </c:pt>
                <c:pt idx="618">
                  <c:v>107.39</c:v>
                </c:pt>
                <c:pt idx="619">
                  <c:v>103.86</c:v>
                </c:pt>
                <c:pt idx="620">
                  <c:v>101.19</c:v>
                </c:pt>
                <c:pt idx="621">
                  <c:v>104.86</c:v>
                </c:pt>
                <c:pt idx="622">
                  <c:v>106.87</c:v>
                </c:pt>
                <c:pt idx="623">
                  <c:v>107.66</c:v>
                </c:pt>
                <c:pt idx="624">
                  <c:v>108.09</c:v>
                </c:pt>
                <c:pt idx="625">
                  <c:v>108.33</c:v>
                </c:pt>
                <c:pt idx="626">
                  <c:v>105.56</c:v>
                </c:pt>
                <c:pt idx="627">
                  <c:v>104.91</c:v>
                </c:pt>
                <c:pt idx="628">
                  <c:v>105.68</c:v>
                </c:pt>
                <c:pt idx="629">
                  <c:v>105.98</c:v>
                </c:pt>
                <c:pt idx="630">
                  <c:v>105.83</c:v>
                </c:pt>
                <c:pt idx="631">
                  <c:v>102.82</c:v>
                </c:pt>
                <c:pt idx="632">
                  <c:v>101.21</c:v>
                </c:pt>
                <c:pt idx="633">
                  <c:v>100.76</c:v>
                </c:pt>
                <c:pt idx="634">
                  <c:v>102.58</c:v>
                </c:pt>
                <c:pt idx="635">
                  <c:v>102.48</c:v>
                </c:pt>
                <c:pt idx="636">
                  <c:v>102</c:v>
                </c:pt>
                <c:pt idx="637">
                  <c:v>99.73</c:v>
                </c:pt>
                <c:pt idx="638">
                  <c:v>98.76</c:v>
                </c:pt>
                <c:pt idx="639">
                  <c:v>96.03</c:v>
                </c:pt>
                <c:pt idx="640">
                  <c:v>92.73</c:v>
                </c:pt>
                <c:pt idx="641">
                  <c:v>93.75</c:v>
                </c:pt>
                <c:pt idx="642">
                  <c:v>96.77</c:v>
                </c:pt>
                <c:pt idx="643">
                  <c:v>95.68</c:v>
                </c:pt>
                <c:pt idx="644">
                  <c:v>95.56</c:v>
                </c:pt>
                <c:pt idx="645">
                  <c:v>97.98</c:v>
                </c:pt>
                <c:pt idx="646">
                  <c:v>96.89</c:v>
                </c:pt>
                <c:pt idx="647">
                  <c:v>97.54</c:v>
                </c:pt>
                <c:pt idx="648">
                  <c:v>98.73</c:v>
                </c:pt>
                <c:pt idx="649">
                  <c:v>96.45</c:v>
                </c:pt>
                <c:pt idx="650">
                  <c:v>96.47</c:v>
                </c:pt>
                <c:pt idx="651">
                  <c:v>97.51</c:v>
                </c:pt>
                <c:pt idx="652">
                  <c:v>95.23</c:v>
                </c:pt>
                <c:pt idx="653">
                  <c:v>95.83</c:v>
                </c:pt>
                <c:pt idx="654">
                  <c:v>96.94</c:v>
                </c:pt>
                <c:pt idx="655">
                  <c:v>95.83</c:v>
                </c:pt>
                <c:pt idx="656">
                  <c:v>97.47</c:v>
                </c:pt>
                <c:pt idx="657">
                  <c:v>97.76</c:v>
                </c:pt>
                <c:pt idx="658">
                  <c:v>97.54</c:v>
                </c:pt>
                <c:pt idx="659">
                  <c:v>96.55</c:v>
                </c:pt>
                <c:pt idx="660">
                  <c:v>95.14</c:v>
                </c:pt>
                <c:pt idx="661">
                  <c:v>94.49</c:v>
                </c:pt>
                <c:pt idx="662">
                  <c:v>92.5</c:v>
                </c:pt>
                <c:pt idx="663">
                  <c:v>89.68</c:v>
                </c:pt>
                <c:pt idx="664">
                  <c:v>89.7</c:v>
                </c:pt>
                <c:pt idx="665">
                  <c:v>93.39</c:v>
                </c:pt>
                <c:pt idx="666">
                  <c:v>94.15</c:v>
                </c:pt>
                <c:pt idx="667">
                  <c:v>94.32</c:v>
                </c:pt>
                <c:pt idx="668">
                  <c:v>93.05</c:v>
                </c:pt>
                <c:pt idx="669">
                  <c:v>94.85</c:v>
                </c:pt>
                <c:pt idx="670">
                  <c:v>93.81</c:v>
                </c:pt>
                <c:pt idx="671">
                  <c:v>92.72</c:v>
                </c:pt>
                <c:pt idx="672">
                  <c:v>91.45</c:v>
                </c:pt>
                <c:pt idx="673">
                  <c:v>93.68</c:v>
                </c:pt>
                <c:pt idx="674">
                  <c:v>93.32</c:v>
                </c:pt>
                <c:pt idx="675">
                  <c:v>92.77</c:v>
                </c:pt>
                <c:pt idx="676">
                  <c:v>91.92</c:v>
                </c:pt>
                <c:pt idx="677">
                  <c:v>91.99</c:v>
                </c:pt>
                <c:pt idx="678">
                  <c:v>91.81</c:v>
                </c:pt>
                <c:pt idx="679">
                  <c:v>94.17</c:v>
                </c:pt>
                <c:pt idx="680">
                  <c:v>92.83</c:v>
                </c:pt>
                <c:pt idx="681">
                  <c:v>95.95</c:v>
                </c:pt>
                <c:pt idx="682">
                  <c:v>94.93</c:v>
                </c:pt>
                <c:pt idx="683">
                  <c:v>93.81</c:v>
                </c:pt>
                <c:pt idx="684">
                  <c:v>91.31</c:v>
                </c:pt>
                <c:pt idx="685">
                  <c:v>91.23</c:v>
                </c:pt>
                <c:pt idx="686">
                  <c:v>93.9</c:v>
                </c:pt>
                <c:pt idx="687">
                  <c:v>97.08</c:v>
                </c:pt>
                <c:pt idx="688">
                  <c:v>97.94</c:v>
                </c:pt>
                <c:pt idx="689">
                  <c:v>100.85</c:v>
                </c:pt>
                <c:pt idx="690">
                  <c:v>101.91</c:v>
                </c:pt>
                <c:pt idx="691">
                  <c:v>101.84</c:v>
                </c:pt>
                <c:pt idx="692">
                  <c:v>100.04</c:v>
                </c:pt>
                <c:pt idx="693">
                  <c:v>103.63</c:v>
                </c:pt>
                <c:pt idx="694">
                  <c:v>104.97</c:v>
                </c:pt>
                <c:pt idx="695">
                  <c:v>104.8</c:v>
                </c:pt>
                <c:pt idx="696">
                  <c:v>102.88</c:v>
                </c:pt>
                <c:pt idx="697">
                  <c:v>103.17</c:v>
                </c:pt>
                <c:pt idx="698">
                  <c:v>105.75</c:v>
                </c:pt>
                <c:pt idx="699">
                  <c:v>104.7</c:v>
                </c:pt>
                <c:pt idx="700">
                  <c:v>104.15</c:v>
                </c:pt>
                <c:pt idx="701">
                  <c:v>103.86</c:v>
                </c:pt>
                <c:pt idx="702">
                  <c:v>105.45</c:v>
                </c:pt>
                <c:pt idx="703">
                  <c:v>106.45</c:v>
                </c:pt>
                <c:pt idx="704">
                  <c:v>106.4</c:v>
                </c:pt>
                <c:pt idx="705">
                  <c:v>108</c:v>
                </c:pt>
                <c:pt idx="706">
                  <c:v>108.59</c:v>
                </c:pt>
                <c:pt idx="707">
                  <c:v>106.62</c:v>
                </c:pt>
                <c:pt idx="708">
                  <c:v>107.35</c:v>
                </c:pt>
                <c:pt idx="709">
                  <c:v>109.44</c:v>
                </c:pt>
                <c:pt idx="710">
                  <c:v>111.98</c:v>
                </c:pt>
                <c:pt idx="711">
                  <c:v>109.07</c:v>
                </c:pt>
                <c:pt idx="712">
                  <c:v>109.37</c:v>
                </c:pt>
                <c:pt idx="713">
                  <c:v>109.65</c:v>
                </c:pt>
                <c:pt idx="714">
                  <c:v>111.62</c:v>
                </c:pt>
                <c:pt idx="715">
                  <c:v>110.24</c:v>
                </c:pt>
                <c:pt idx="716">
                  <c:v>108.73</c:v>
                </c:pt>
                <c:pt idx="717">
                  <c:v>109.54</c:v>
                </c:pt>
                <c:pt idx="718">
                  <c:v>110.58</c:v>
                </c:pt>
                <c:pt idx="719">
                  <c:v>111.77</c:v>
                </c:pt>
                <c:pt idx="720">
                  <c:v>112.86</c:v>
                </c:pt>
                <c:pt idx="721">
                  <c:v>110.64</c:v>
                </c:pt>
                <c:pt idx="722">
                  <c:v>110.84</c:v>
                </c:pt>
                <c:pt idx="723">
                  <c:v>110</c:v>
                </c:pt>
                <c:pt idx="724">
                  <c:v>110.95</c:v>
                </c:pt>
                <c:pt idx="725">
                  <c:v>112.07</c:v>
                </c:pt>
                <c:pt idx="726">
                  <c:v>110.84</c:v>
                </c:pt>
                <c:pt idx="727">
                  <c:v>109.64</c:v>
                </c:pt>
                <c:pt idx="728">
                  <c:v>104.57</c:v>
                </c:pt>
                <c:pt idx="729">
                  <c:v>106.02</c:v>
                </c:pt>
                <c:pt idx="730">
                  <c:v>108.81</c:v>
                </c:pt>
                <c:pt idx="731">
                  <c:v>109.41</c:v>
                </c:pt>
                <c:pt idx="732">
                  <c:v>105.57</c:v>
                </c:pt>
                <c:pt idx="733">
                  <c:v>106.16</c:v>
                </c:pt>
                <c:pt idx="734">
                  <c:v>103.14</c:v>
                </c:pt>
                <c:pt idx="735">
                  <c:v>103.05</c:v>
                </c:pt>
                <c:pt idx="736">
                  <c:v>105.62</c:v>
                </c:pt>
                <c:pt idx="737">
                  <c:v>104.95</c:v>
                </c:pt>
                <c:pt idx="738">
                  <c:v>106.14</c:v>
                </c:pt>
                <c:pt idx="739">
                  <c:v>107.33</c:v>
                </c:pt>
                <c:pt idx="740">
                  <c:v>107.64</c:v>
                </c:pt>
                <c:pt idx="741">
                  <c:v>107.91</c:v>
                </c:pt>
                <c:pt idx="742">
                  <c:v>108.6</c:v>
                </c:pt>
                <c:pt idx="743">
                  <c:v>106.22</c:v>
                </c:pt>
                <c:pt idx="744">
                  <c:v>106.07</c:v>
                </c:pt>
                <c:pt idx="745">
                  <c:v>105.6</c:v>
                </c:pt>
                <c:pt idx="746">
                  <c:v>105.78</c:v>
                </c:pt>
                <c:pt idx="747">
                  <c:v>103.47</c:v>
                </c:pt>
                <c:pt idx="748">
                  <c:v>101.97</c:v>
                </c:pt>
                <c:pt idx="749">
                  <c:v>104.28</c:v>
                </c:pt>
                <c:pt idx="750">
                  <c:v>105.12</c:v>
                </c:pt>
                <c:pt idx="751">
                  <c:v>105.17</c:v>
                </c:pt>
                <c:pt idx="752">
                  <c:v>106.67</c:v>
                </c:pt>
                <c:pt idx="753">
                  <c:v>106.33</c:v>
                </c:pt>
                <c:pt idx="754">
                  <c:v>105.4</c:v>
                </c:pt>
                <c:pt idx="755">
                  <c:v>104.78</c:v>
                </c:pt>
                <c:pt idx="756">
                  <c:v>105.47</c:v>
                </c:pt>
                <c:pt idx="757">
                  <c:v>109.52</c:v>
                </c:pt>
                <c:pt idx="758">
                  <c:v>113.64</c:v>
                </c:pt>
                <c:pt idx="759">
                  <c:v>115.05</c:v>
                </c:pt>
                <c:pt idx="760">
                  <c:v>117.76</c:v>
                </c:pt>
                <c:pt idx="761">
                  <c:v>118.72</c:v>
                </c:pt>
                <c:pt idx="762">
                  <c:v>118.01</c:v>
                </c:pt>
                <c:pt idx="763">
                  <c:v>122.98</c:v>
                </c:pt>
                <c:pt idx="764">
                  <c:v>122.62</c:v>
                </c:pt>
                <c:pt idx="765">
                  <c:v>121.74</c:v>
                </c:pt>
                <c:pt idx="766">
                  <c:v>123.87</c:v>
                </c:pt>
                <c:pt idx="767">
                  <c:v>125.96</c:v>
                </c:pt>
                <c:pt idx="768">
                  <c:v>126.01</c:v>
                </c:pt>
                <c:pt idx="769">
                  <c:v>126.29</c:v>
                </c:pt>
                <c:pt idx="770">
                  <c:v>124.39</c:v>
                </c:pt>
                <c:pt idx="771">
                  <c:v>125.46</c:v>
                </c:pt>
                <c:pt idx="772">
                  <c:v>129.15</c:v>
                </c:pt>
                <c:pt idx="773">
                  <c:v>127.84</c:v>
                </c:pt>
                <c:pt idx="774">
                  <c:v>129.47999999999999</c:v>
                </c:pt>
                <c:pt idx="775">
                  <c:v>129.75</c:v>
                </c:pt>
                <c:pt idx="776">
                  <c:v>130.91999999999999</c:v>
                </c:pt>
                <c:pt idx="777">
                  <c:v>139.32</c:v>
                </c:pt>
                <c:pt idx="778">
                  <c:v>138.96</c:v>
                </c:pt>
                <c:pt idx="779">
                  <c:v>137.34</c:v>
                </c:pt>
                <c:pt idx="780">
                  <c:v>140.32</c:v>
                </c:pt>
                <c:pt idx="781">
                  <c:v>142.01</c:v>
                </c:pt>
                <c:pt idx="782">
                  <c:v>138.33000000000001</c:v>
                </c:pt>
                <c:pt idx="783">
                  <c:v>137.66999999999999</c:v>
                </c:pt>
                <c:pt idx="784">
                  <c:v>136.35</c:v>
                </c:pt>
                <c:pt idx="785">
                  <c:v>139.78</c:v>
                </c:pt>
                <c:pt idx="786">
                  <c:v>137.63999999999999</c:v>
                </c:pt>
                <c:pt idx="787">
                  <c:v>135.91</c:v>
                </c:pt>
                <c:pt idx="788">
                  <c:v>136.54</c:v>
                </c:pt>
                <c:pt idx="789">
                  <c:v>136.33000000000001</c:v>
                </c:pt>
                <c:pt idx="790">
                  <c:v>134.81</c:v>
                </c:pt>
                <c:pt idx="791">
                  <c:v>133.25</c:v>
                </c:pt>
                <c:pt idx="792">
                  <c:v>133.79</c:v>
                </c:pt>
                <c:pt idx="793">
                  <c:v>132.1</c:v>
                </c:pt>
                <c:pt idx="794">
                  <c:v>135.65</c:v>
                </c:pt>
                <c:pt idx="795">
                  <c:v>136.66</c:v>
                </c:pt>
                <c:pt idx="796">
                  <c:v>137.97</c:v>
                </c:pt>
                <c:pt idx="797">
                  <c:v>140.34</c:v>
                </c:pt>
                <c:pt idx="798">
                  <c:v>141.22999999999999</c:v>
                </c:pt>
                <c:pt idx="799">
                  <c:v>146.54</c:v>
                </c:pt>
                <c:pt idx="800">
                  <c:v>151.82</c:v>
                </c:pt>
                <c:pt idx="801">
                  <c:v>152.97</c:v>
                </c:pt>
                <c:pt idx="802">
                  <c:v>144.28</c:v>
                </c:pt>
                <c:pt idx="803">
                  <c:v>148.76</c:v>
                </c:pt>
                <c:pt idx="804">
                  <c:v>147.99</c:v>
                </c:pt>
                <c:pt idx="805">
                  <c:v>142.69</c:v>
                </c:pt>
                <c:pt idx="806">
                  <c:v>134.57</c:v>
                </c:pt>
                <c:pt idx="807">
                  <c:v>134.07</c:v>
                </c:pt>
                <c:pt idx="808">
                  <c:v>137.63999999999999</c:v>
                </c:pt>
                <c:pt idx="809">
                  <c:v>137.1</c:v>
                </c:pt>
                <c:pt idx="810">
                  <c:v>143.25</c:v>
                </c:pt>
                <c:pt idx="811">
                  <c:v>142.62</c:v>
                </c:pt>
                <c:pt idx="812">
                  <c:v>144.87</c:v>
                </c:pt>
                <c:pt idx="813">
                  <c:v>145.31</c:v>
                </c:pt>
                <c:pt idx="814">
                  <c:v>148.47999999999999</c:v>
                </c:pt>
                <c:pt idx="815">
                  <c:v>144.31</c:v>
                </c:pt>
                <c:pt idx="816">
                  <c:v>143.55000000000001</c:v>
                </c:pt>
                <c:pt idx="817">
                  <c:v>146</c:v>
                </c:pt>
                <c:pt idx="818">
                  <c:v>143.93</c:v>
                </c:pt>
                <c:pt idx="819">
                  <c:v>144.85</c:v>
                </c:pt>
                <c:pt idx="820">
                  <c:v>144.91999999999999</c:v>
                </c:pt>
                <c:pt idx="821">
                  <c:v>144.16999999999999</c:v>
                </c:pt>
                <c:pt idx="822">
                  <c:v>145.78</c:v>
                </c:pt>
                <c:pt idx="823">
                  <c:v>148.22</c:v>
                </c:pt>
                <c:pt idx="824">
                  <c:v>151.34</c:v>
                </c:pt>
                <c:pt idx="825">
                  <c:v>146.12</c:v>
                </c:pt>
                <c:pt idx="826">
                  <c:v>149.16999999999999</c:v>
                </c:pt>
                <c:pt idx="827">
                  <c:v>151.28</c:v>
                </c:pt>
                <c:pt idx="828">
                  <c:v>153.06</c:v>
                </c:pt>
                <c:pt idx="829">
                  <c:v>154.32</c:v>
                </c:pt>
                <c:pt idx="830">
                  <c:v>152.94</c:v>
                </c:pt>
                <c:pt idx="831">
                  <c:v>153.29</c:v>
                </c:pt>
                <c:pt idx="832">
                  <c:v>151.66999999999999</c:v>
                </c:pt>
                <c:pt idx="833">
                  <c:v>148.36000000000001</c:v>
                </c:pt>
                <c:pt idx="834">
                  <c:v>143.35</c:v>
                </c:pt>
                <c:pt idx="835">
                  <c:v>143.41</c:v>
                </c:pt>
                <c:pt idx="836">
                  <c:v>147.5</c:v>
                </c:pt>
                <c:pt idx="837">
                  <c:v>151.96</c:v>
                </c:pt>
                <c:pt idx="838">
                  <c:v>148.56</c:v>
                </c:pt>
                <c:pt idx="839">
                  <c:v>150.59</c:v>
                </c:pt>
                <c:pt idx="840">
                  <c:v>153.69</c:v>
                </c:pt>
                <c:pt idx="841">
                  <c:v>159.80000000000001</c:v>
                </c:pt>
                <c:pt idx="842">
                  <c:v>157.38</c:v>
                </c:pt>
                <c:pt idx="843">
                  <c:v>159.79</c:v>
                </c:pt>
                <c:pt idx="844">
                  <c:v>147.19</c:v>
                </c:pt>
                <c:pt idx="845">
                  <c:v>148.16</c:v>
                </c:pt>
                <c:pt idx="846">
                  <c:v>151.25</c:v>
                </c:pt>
                <c:pt idx="847">
                  <c:v>151.93</c:v>
                </c:pt>
                <c:pt idx="848">
                  <c:v>156.44</c:v>
                </c:pt>
                <c:pt idx="849">
                  <c:v>160.12</c:v>
                </c:pt>
                <c:pt idx="850">
                  <c:v>162.16</c:v>
                </c:pt>
                <c:pt idx="851">
                  <c:v>159.59</c:v>
                </c:pt>
                <c:pt idx="852">
                  <c:v>160.46</c:v>
                </c:pt>
                <c:pt idx="853">
                  <c:v>161.72</c:v>
                </c:pt>
                <c:pt idx="854">
                  <c:v>165.3</c:v>
                </c:pt>
                <c:pt idx="855">
                  <c:v>166.2</c:v>
                </c:pt>
                <c:pt idx="856">
                  <c:v>169.54</c:v>
                </c:pt>
                <c:pt idx="857">
                  <c:v>170.14</c:v>
                </c:pt>
                <c:pt idx="858">
                  <c:v>171.81</c:v>
                </c:pt>
                <c:pt idx="859">
                  <c:v>169.01</c:v>
                </c:pt>
                <c:pt idx="860">
                  <c:v>172.25</c:v>
                </c:pt>
                <c:pt idx="861">
                  <c:v>171.95</c:v>
                </c:pt>
                <c:pt idx="862">
                  <c:v>174.45</c:v>
                </c:pt>
                <c:pt idx="863">
                  <c:v>174.01</c:v>
                </c:pt>
                <c:pt idx="864">
                  <c:v>181.99</c:v>
                </c:pt>
                <c:pt idx="865">
                  <c:v>184.13</c:v>
                </c:pt>
                <c:pt idx="866">
                  <c:v>180.16</c:v>
                </c:pt>
                <c:pt idx="867">
                  <c:v>176.86</c:v>
                </c:pt>
                <c:pt idx="868">
                  <c:v>168.75</c:v>
                </c:pt>
                <c:pt idx="869">
                  <c:v>169.19</c:v>
                </c:pt>
                <c:pt idx="870">
                  <c:v>167.06</c:v>
                </c:pt>
                <c:pt idx="871">
                  <c:v>160.9</c:v>
                </c:pt>
                <c:pt idx="872">
                  <c:v>151.62</c:v>
                </c:pt>
                <c:pt idx="873">
                  <c:v>161.05000000000001</c:v>
                </c:pt>
                <c:pt idx="874">
                  <c:v>154.68</c:v>
                </c:pt>
                <c:pt idx="875">
                  <c:v>150.02000000000001</c:v>
                </c:pt>
                <c:pt idx="876">
                  <c:v>152.99</c:v>
                </c:pt>
                <c:pt idx="877">
                  <c:v>156.74</c:v>
                </c:pt>
                <c:pt idx="878">
                  <c:v>161.09</c:v>
                </c:pt>
                <c:pt idx="879">
                  <c:v>155.13999999999999</c:v>
                </c:pt>
                <c:pt idx="880">
                  <c:v>150.77000000000001</c:v>
                </c:pt>
                <c:pt idx="881">
                  <c:v>154.13999999999999</c:v>
                </c:pt>
                <c:pt idx="882">
                  <c:v>149.31</c:v>
                </c:pt>
                <c:pt idx="883">
                  <c:v>146.62</c:v>
                </c:pt>
                <c:pt idx="884">
                  <c:v>151.30000000000001</c:v>
                </c:pt>
                <c:pt idx="885">
                  <c:v>151.55000000000001</c:v>
                </c:pt>
                <c:pt idx="886">
                  <c:v>150.77000000000001</c:v>
                </c:pt>
                <c:pt idx="887">
                  <c:v>148.77000000000001</c:v>
                </c:pt>
                <c:pt idx="888">
                  <c:v>149.36000000000001</c:v>
                </c:pt>
                <c:pt idx="889">
                  <c:v>146.37</c:v>
                </c:pt>
                <c:pt idx="890">
                  <c:v>148.84</c:v>
                </c:pt>
                <c:pt idx="891">
                  <c:v>151.58000000000001</c:v>
                </c:pt>
                <c:pt idx="892">
                  <c:v>155.4</c:v>
                </c:pt>
                <c:pt idx="893">
                  <c:v>157.11000000000001</c:v>
                </c:pt>
                <c:pt idx="894">
                  <c:v>154.49</c:v>
                </c:pt>
                <c:pt idx="895">
                  <c:v>153.31</c:v>
                </c:pt>
                <c:pt idx="896">
                  <c:v>158.41</c:v>
                </c:pt>
                <c:pt idx="897">
                  <c:v>157.80000000000001</c:v>
                </c:pt>
                <c:pt idx="898">
                  <c:v>161.21</c:v>
                </c:pt>
                <c:pt idx="899">
                  <c:v>163.1</c:v>
                </c:pt>
                <c:pt idx="900">
                  <c:v>170.65</c:v>
                </c:pt>
                <c:pt idx="901">
                  <c:v>166.34</c:v>
                </c:pt>
                <c:pt idx="902">
                  <c:v>165.61</c:v>
                </c:pt>
                <c:pt idx="903">
                  <c:v>160.24</c:v>
                </c:pt>
                <c:pt idx="904">
                  <c:v>153.5</c:v>
                </c:pt>
                <c:pt idx="905">
                  <c:v>155.72</c:v>
                </c:pt>
                <c:pt idx="906">
                  <c:v>156.6</c:v>
                </c:pt>
                <c:pt idx="907">
                  <c:v>159.49</c:v>
                </c:pt>
                <c:pt idx="908">
                  <c:v>161</c:v>
                </c:pt>
                <c:pt idx="909">
                  <c:v>165.66</c:v>
                </c:pt>
                <c:pt idx="910">
                  <c:v>167.1</c:v>
                </c:pt>
                <c:pt idx="911">
                  <c:v>164.11</c:v>
                </c:pt>
                <c:pt idx="912">
                  <c:v>162.58000000000001</c:v>
                </c:pt>
                <c:pt idx="913">
                  <c:v>163.9</c:v>
                </c:pt>
                <c:pt idx="914">
                  <c:v>167.77</c:v>
                </c:pt>
                <c:pt idx="915">
                  <c:v>167.24</c:v>
                </c:pt>
                <c:pt idx="916">
                  <c:v>167.12</c:v>
                </c:pt>
                <c:pt idx="917">
                  <c:v>174.21</c:v>
                </c:pt>
                <c:pt idx="918">
                  <c:v>175.24</c:v>
                </c:pt>
                <c:pt idx="919">
                  <c:v>176.15</c:v>
                </c:pt>
                <c:pt idx="920">
                  <c:v>173.98</c:v>
                </c:pt>
                <c:pt idx="921">
                  <c:v>177.98</c:v>
                </c:pt>
                <c:pt idx="922">
                  <c:v>171.21</c:v>
                </c:pt>
                <c:pt idx="923">
                  <c:v>169.93</c:v>
                </c:pt>
                <c:pt idx="924">
                  <c:v>166.87</c:v>
                </c:pt>
                <c:pt idx="925">
                  <c:v>169.93</c:v>
                </c:pt>
                <c:pt idx="926">
                  <c:v>168.79</c:v>
                </c:pt>
                <c:pt idx="927">
                  <c:v>167.35</c:v>
                </c:pt>
                <c:pt idx="928">
                  <c:v>168.72</c:v>
                </c:pt>
                <c:pt idx="929">
                  <c:v>171.54</c:v>
                </c:pt>
                <c:pt idx="930">
                  <c:v>173.52</c:v>
                </c:pt>
                <c:pt idx="931">
                  <c:v>169.46</c:v>
                </c:pt>
                <c:pt idx="932">
                  <c:v>173.62</c:v>
                </c:pt>
                <c:pt idx="933">
                  <c:v>168.57</c:v>
                </c:pt>
                <c:pt idx="934">
                  <c:v>165.69</c:v>
                </c:pt>
                <c:pt idx="935">
                  <c:v>165.68</c:v>
                </c:pt>
                <c:pt idx="936">
                  <c:v>164.33</c:v>
                </c:pt>
                <c:pt idx="937">
                  <c:v>161.68</c:v>
                </c:pt>
                <c:pt idx="938">
                  <c:v>161</c:v>
                </c:pt>
                <c:pt idx="939">
                  <c:v>152.43</c:v>
                </c:pt>
                <c:pt idx="940">
                  <c:v>149.29</c:v>
                </c:pt>
                <c:pt idx="941">
                  <c:v>152.41999999999999</c:v>
                </c:pt>
                <c:pt idx="942">
                  <c:v>157.96</c:v>
                </c:pt>
                <c:pt idx="943">
                  <c:v>157.63999999999999</c:v>
                </c:pt>
                <c:pt idx="944">
                  <c:v>155.21</c:v>
                </c:pt>
                <c:pt idx="945">
                  <c:v>163.4</c:v>
                </c:pt>
                <c:pt idx="946">
                  <c:v>169.36</c:v>
                </c:pt>
                <c:pt idx="947">
                  <c:v>176.2</c:v>
                </c:pt>
                <c:pt idx="948">
                  <c:v>181.43</c:v>
                </c:pt>
                <c:pt idx="949">
                  <c:v>179.6</c:v>
                </c:pt>
                <c:pt idx="950">
                  <c:v>175.7</c:v>
                </c:pt>
                <c:pt idx="951">
                  <c:v>174.21</c:v>
                </c:pt>
                <c:pt idx="952">
                  <c:v>174.97</c:v>
                </c:pt>
                <c:pt idx="953">
                  <c:v>181.09</c:v>
                </c:pt>
                <c:pt idx="954">
                  <c:v>176.32</c:v>
                </c:pt>
                <c:pt idx="955">
                  <c:v>178.87</c:v>
                </c:pt>
                <c:pt idx="956">
                  <c:v>179.19</c:v>
                </c:pt>
                <c:pt idx="957">
                  <c:v>184.5</c:v>
                </c:pt>
                <c:pt idx="958">
                  <c:v>184.75</c:v>
                </c:pt>
                <c:pt idx="959">
                  <c:v>188.18</c:v>
                </c:pt>
                <c:pt idx="960">
                  <c:v>189.5</c:v>
                </c:pt>
                <c:pt idx="961">
                  <c:v>188.22</c:v>
                </c:pt>
                <c:pt idx="962">
                  <c:v>190.46</c:v>
                </c:pt>
                <c:pt idx="963">
                  <c:v>191.19</c:v>
                </c:pt>
                <c:pt idx="964">
                  <c:v>196.79</c:v>
                </c:pt>
                <c:pt idx="965">
                  <c:v>196.98</c:v>
                </c:pt>
                <c:pt idx="966">
                  <c:v>198.94</c:v>
                </c:pt>
                <c:pt idx="967">
                  <c:v>194.85</c:v>
                </c:pt>
                <c:pt idx="968">
                  <c:v>197.5</c:v>
                </c:pt>
                <c:pt idx="969">
                  <c:v>199.65</c:v>
                </c:pt>
                <c:pt idx="970">
                  <c:v>202.01</c:v>
                </c:pt>
                <c:pt idx="971">
                  <c:v>202.65</c:v>
                </c:pt>
                <c:pt idx="972">
                  <c:v>193.59</c:v>
                </c:pt>
                <c:pt idx="973">
                  <c:v>196.43</c:v>
                </c:pt>
                <c:pt idx="974">
                  <c:v>202.56</c:v>
                </c:pt>
                <c:pt idx="975">
                  <c:v>203.15</c:v>
                </c:pt>
                <c:pt idx="976">
                  <c:v>204.52</c:v>
                </c:pt>
                <c:pt idx="977">
                  <c:v>202.33</c:v>
                </c:pt>
                <c:pt idx="978">
                  <c:v>202.6</c:v>
                </c:pt>
                <c:pt idx="979">
                  <c:v>200.84</c:v>
                </c:pt>
                <c:pt idx="980">
                  <c:v>198.85</c:v>
                </c:pt>
                <c:pt idx="981">
                  <c:v>204.61</c:v>
                </c:pt>
                <c:pt idx="982">
                  <c:v>203.58</c:v>
                </c:pt>
                <c:pt idx="983">
                  <c:v>202.87</c:v>
                </c:pt>
                <c:pt idx="984">
                  <c:v>196.77</c:v>
                </c:pt>
                <c:pt idx="985">
                  <c:v>198.08</c:v>
                </c:pt>
                <c:pt idx="986">
                  <c:v>199.52</c:v>
                </c:pt>
                <c:pt idx="987">
                  <c:v>198.55</c:v>
                </c:pt>
                <c:pt idx="988">
                  <c:v>196.86</c:v>
                </c:pt>
                <c:pt idx="989">
                  <c:v>191.47</c:v>
                </c:pt>
                <c:pt idx="990">
                  <c:v>186.15</c:v>
                </c:pt>
                <c:pt idx="991">
                  <c:v>185.74</c:v>
                </c:pt>
                <c:pt idx="992">
                  <c:v>187.12</c:v>
                </c:pt>
                <c:pt idx="993">
                  <c:v>185.54</c:v>
                </c:pt>
                <c:pt idx="994">
                  <c:v>190.11</c:v>
                </c:pt>
                <c:pt idx="995">
                  <c:v>192.19</c:v>
                </c:pt>
                <c:pt idx="996">
                  <c:v>190.77</c:v>
                </c:pt>
                <c:pt idx="997">
                  <c:v>188.94</c:v>
                </c:pt>
                <c:pt idx="998">
                  <c:v>187.62</c:v>
                </c:pt>
                <c:pt idx="999">
                  <c:v>188.46</c:v>
                </c:pt>
                <c:pt idx="1000">
                  <c:v>191.18</c:v>
                </c:pt>
                <c:pt idx="1001">
                  <c:v>193.64</c:v>
                </c:pt>
                <c:pt idx="1002">
                  <c:v>189.73</c:v>
                </c:pt>
                <c:pt idx="1003">
                  <c:v>194.75</c:v>
                </c:pt>
                <c:pt idx="1004">
                  <c:v>197.46</c:v>
                </c:pt>
                <c:pt idx="1005">
                  <c:v>194.21</c:v>
                </c:pt>
                <c:pt idx="1006">
                  <c:v>195.68</c:v>
                </c:pt>
                <c:pt idx="1007">
                  <c:v>197.65</c:v>
                </c:pt>
                <c:pt idx="1008">
                  <c:v>190.86</c:v>
                </c:pt>
                <c:pt idx="1009">
                  <c:v>191.42</c:v>
                </c:pt>
                <c:pt idx="1010">
                  <c:v>195.7</c:v>
                </c:pt>
                <c:pt idx="1011">
                  <c:v>198.07</c:v>
                </c:pt>
                <c:pt idx="1012">
                  <c:v>194.37</c:v>
                </c:pt>
                <c:pt idx="1013">
                  <c:v>197.28</c:v>
                </c:pt>
                <c:pt idx="1014">
                  <c:v>199.57</c:v>
                </c:pt>
                <c:pt idx="1015">
                  <c:v>202.89</c:v>
                </c:pt>
                <c:pt idx="1016">
                  <c:v>202.76</c:v>
                </c:pt>
                <c:pt idx="1017">
                  <c:v>202.37</c:v>
                </c:pt>
                <c:pt idx="1018">
                  <c:v>198.21</c:v>
                </c:pt>
                <c:pt idx="1019">
                  <c:v>199.48</c:v>
                </c:pt>
                <c:pt idx="1020">
                  <c:v>203.12</c:v>
                </c:pt>
                <c:pt idx="1021">
                  <c:v>202.06</c:v>
                </c:pt>
                <c:pt idx="1022">
                  <c:v>203.94</c:v>
                </c:pt>
                <c:pt idx="1023">
                  <c:v>202.87</c:v>
                </c:pt>
                <c:pt idx="1024">
                  <c:v>211.02</c:v>
                </c:pt>
                <c:pt idx="1025">
                  <c:v>207.17</c:v>
                </c:pt>
                <c:pt idx="1026">
                  <c:v>203.49</c:v>
                </c:pt>
                <c:pt idx="1027">
                  <c:v>207.88</c:v>
                </c:pt>
                <c:pt idx="1028">
                  <c:v>205.61</c:v>
                </c:pt>
                <c:pt idx="1029">
                  <c:v>199.18</c:v>
                </c:pt>
                <c:pt idx="1030">
                  <c:v>200.56</c:v>
                </c:pt>
                <c:pt idx="1031">
                  <c:v>200.22</c:v>
                </c:pt>
                <c:pt idx="1032">
                  <c:v>205.93</c:v>
                </c:pt>
                <c:pt idx="1033">
                  <c:v>204.14</c:v>
                </c:pt>
                <c:pt idx="1034">
                  <c:v>204.91</c:v>
                </c:pt>
                <c:pt idx="1035">
                  <c:v>213.55</c:v>
                </c:pt>
                <c:pt idx="1036">
                  <c:v>212.72</c:v>
                </c:pt>
                <c:pt idx="1037">
                  <c:v>210.22</c:v>
                </c:pt>
                <c:pt idx="1038">
                  <c:v>209.59</c:v>
                </c:pt>
                <c:pt idx="1039">
                  <c:v>208.98</c:v>
                </c:pt>
                <c:pt idx="1040">
                  <c:v>200.94</c:v>
                </c:pt>
                <c:pt idx="1041">
                  <c:v>200.74</c:v>
                </c:pt>
                <c:pt idx="1042">
                  <c:v>198.14</c:v>
                </c:pt>
                <c:pt idx="1043">
                  <c:v>199.97</c:v>
                </c:pt>
                <c:pt idx="1044">
                  <c:v>199.99</c:v>
                </c:pt>
                <c:pt idx="1045">
                  <c:v>199.63</c:v>
                </c:pt>
                <c:pt idx="1046">
                  <c:v>198.47</c:v>
                </c:pt>
                <c:pt idx="1047">
                  <c:v>200.24</c:v>
                </c:pt>
                <c:pt idx="1048">
                  <c:v>201.16</c:v>
                </c:pt>
                <c:pt idx="1049">
                  <c:v>203.71</c:v>
                </c:pt>
                <c:pt idx="1050">
                  <c:v>205.51</c:v>
                </c:pt>
                <c:pt idx="1051">
                  <c:v>201.54</c:v>
                </c:pt>
                <c:pt idx="1052">
                  <c:v>198.6</c:v>
                </c:pt>
                <c:pt idx="1053">
                  <c:v>197.06</c:v>
                </c:pt>
                <c:pt idx="1054">
                  <c:v>194.62</c:v>
                </c:pt>
                <c:pt idx="1055">
                  <c:v>192.38</c:v>
                </c:pt>
                <c:pt idx="1056">
                  <c:v>193.11</c:v>
                </c:pt>
                <c:pt idx="1057">
                  <c:v>183.5</c:v>
                </c:pt>
                <c:pt idx="1058">
                  <c:v>182.43</c:v>
                </c:pt>
                <c:pt idx="1059">
                  <c:v>180.29</c:v>
                </c:pt>
                <c:pt idx="1060">
                  <c:v>185</c:v>
                </c:pt>
                <c:pt idx="1061">
                  <c:v>193.29</c:v>
                </c:pt>
                <c:pt idx="1062">
                  <c:v>188.86</c:v>
                </c:pt>
                <c:pt idx="1063">
                  <c:v>186.73</c:v>
                </c:pt>
                <c:pt idx="1064">
                  <c:v>186.95</c:v>
                </c:pt>
                <c:pt idx="1065">
                  <c:v>191.05</c:v>
                </c:pt>
                <c:pt idx="1066">
                  <c:v>193.43</c:v>
                </c:pt>
                <c:pt idx="1067">
                  <c:v>196.75</c:v>
                </c:pt>
                <c:pt idx="1068">
                  <c:v>197.71</c:v>
                </c:pt>
                <c:pt idx="1069">
                  <c:v>198.02</c:v>
                </c:pt>
                <c:pt idx="1070">
                  <c:v>209.7</c:v>
                </c:pt>
                <c:pt idx="1071">
                  <c:v>207.7</c:v>
                </c:pt>
                <c:pt idx="1072">
                  <c:v>211.25</c:v>
                </c:pt>
                <c:pt idx="1073">
                  <c:v>207.75</c:v>
                </c:pt>
                <c:pt idx="1074">
                  <c:v>206.83</c:v>
                </c:pt>
                <c:pt idx="1075">
                  <c:v>208.29</c:v>
                </c:pt>
                <c:pt idx="1076">
                  <c:v>208.08</c:v>
                </c:pt>
                <c:pt idx="1077">
                  <c:v>209.05</c:v>
                </c:pt>
                <c:pt idx="1078">
                  <c:v>209.56</c:v>
                </c:pt>
                <c:pt idx="1079">
                  <c:v>207.12</c:v>
                </c:pt>
                <c:pt idx="1080">
                  <c:v>211.16</c:v>
                </c:pt>
                <c:pt idx="1081">
                  <c:v>210.5</c:v>
                </c:pt>
                <c:pt idx="1082">
                  <c:v>208.82</c:v>
                </c:pt>
                <c:pt idx="1083">
                  <c:v>209.48</c:v>
                </c:pt>
                <c:pt idx="1084">
                  <c:v>213.44</c:v>
                </c:pt>
                <c:pt idx="1085">
                  <c:v>210.41</c:v>
                </c:pt>
                <c:pt idx="1086">
                  <c:v>208.47</c:v>
                </c:pt>
                <c:pt idx="1087">
                  <c:v>210.97</c:v>
                </c:pt>
                <c:pt idx="1088">
                  <c:v>213.69</c:v>
                </c:pt>
                <c:pt idx="1089">
                  <c:v>207.06</c:v>
                </c:pt>
                <c:pt idx="1090">
                  <c:v>198.81</c:v>
                </c:pt>
                <c:pt idx="1091">
                  <c:v>194.89</c:v>
                </c:pt>
                <c:pt idx="1092">
                  <c:v>191.48</c:v>
                </c:pt>
                <c:pt idx="1093">
                  <c:v>196.25</c:v>
                </c:pt>
                <c:pt idx="1094">
                  <c:v>197.02</c:v>
                </c:pt>
                <c:pt idx="1095">
                  <c:v>197.08</c:v>
                </c:pt>
                <c:pt idx="1096">
                  <c:v>194.55</c:v>
                </c:pt>
                <c:pt idx="1097">
                  <c:v>191.03</c:v>
                </c:pt>
                <c:pt idx="1098">
                  <c:v>191.01</c:v>
                </c:pt>
                <c:pt idx="1099">
                  <c:v>191.38</c:v>
                </c:pt>
                <c:pt idx="1100">
                  <c:v>186.73</c:v>
                </c:pt>
                <c:pt idx="1101">
                  <c:v>190.92</c:v>
                </c:pt>
                <c:pt idx="1102">
                  <c:v>192.65</c:v>
                </c:pt>
                <c:pt idx="1103">
                  <c:v>193.54</c:v>
                </c:pt>
                <c:pt idx="1104">
                  <c:v>191.19</c:v>
                </c:pt>
                <c:pt idx="1105">
                  <c:v>193.8</c:v>
                </c:pt>
                <c:pt idx="1106">
                  <c:v>195.97</c:v>
                </c:pt>
                <c:pt idx="1107">
                  <c:v>192.45</c:v>
                </c:pt>
                <c:pt idx="1108">
                  <c:v>191.19</c:v>
                </c:pt>
                <c:pt idx="1109">
                  <c:v>189.5</c:v>
                </c:pt>
                <c:pt idx="1110">
                  <c:v>186.11</c:v>
                </c:pt>
                <c:pt idx="1111">
                  <c:v>188.26</c:v>
                </c:pt>
                <c:pt idx="1112">
                  <c:v>192.63</c:v>
                </c:pt>
                <c:pt idx="1113">
                  <c:v>191.78</c:v>
                </c:pt>
                <c:pt idx="1114">
                  <c:v>193.34</c:v>
                </c:pt>
                <c:pt idx="1115">
                  <c:v>197.68</c:v>
                </c:pt>
                <c:pt idx="1116">
                  <c:v>197.06</c:v>
                </c:pt>
                <c:pt idx="1117">
                  <c:v>195.6</c:v>
                </c:pt>
                <c:pt idx="1118">
                  <c:v>193.84</c:v>
                </c:pt>
                <c:pt idx="1119">
                  <c:v>193.87</c:v>
                </c:pt>
                <c:pt idx="1120">
                  <c:v>191.54</c:v>
                </c:pt>
                <c:pt idx="1121">
                  <c:v>192.87</c:v>
                </c:pt>
                <c:pt idx="1122">
                  <c:v>191.49</c:v>
                </c:pt>
                <c:pt idx="1123">
                  <c:v>187.1</c:v>
                </c:pt>
                <c:pt idx="1124">
                  <c:v>189.19</c:v>
                </c:pt>
                <c:pt idx="1125">
                  <c:v>188.15</c:v>
                </c:pt>
                <c:pt idx="1126">
                  <c:v>186.51</c:v>
                </c:pt>
                <c:pt idx="1127">
                  <c:v>189.96</c:v>
                </c:pt>
                <c:pt idx="1128">
                  <c:v>190.43</c:v>
                </c:pt>
                <c:pt idx="1129">
                  <c:v>191.98</c:v>
                </c:pt>
                <c:pt idx="1130">
                  <c:v>194.35</c:v>
                </c:pt>
                <c:pt idx="1131">
                  <c:v>195.35</c:v>
                </c:pt>
                <c:pt idx="1132">
                  <c:v>195.73</c:v>
                </c:pt>
                <c:pt idx="1133">
                  <c:v>194.73</c:v>
                </c:pt>
                <c:pt idx="1134">
                  <c:v>187.46</c:v>
                </c:pt>
                <c:pt idx="1135">
                  <c:v>187.9</c:v>
                </c:pt>
                <c:pt idx="1136">
                  <c:v>190.68</c:v>
                </c:pt>
                <c:pt idx="1137">
                  <c:v>193.02</c:v>
                </c:pt>
                <c:pt idx="1138">
                  <c:v>193.96</c:v>
                </c:pt>
                <c:pt idx="1139">
                  <c:v>190.41</c:v>
                </c:pt>
                <c:pt idx="1140">
                  <c:v>183.85</c:v>
                </c:pt>
                <c:pt idx="1141">
                  <c:v>184.66</c:v>
                </c:pt>
                <c:pt idx="1142">
                  <c:v>183.82</c:v>
                </c:pt>
                <c:pt idx="1143">
                  <c:v>185.09</c:v>
                </c:pt>
                <c:pt idx="1144">
                  <c:v>188.35</c:v>
                </c:pt>
                <c:pt idx="1145">
                  <c:v>189.23</c:v>
                </c:pt>
                <c:pt idx="1146">
                  <c:v>192.2</c:v>
                </c:pt>
                <c:pt idx="1147">
                  <c:v>192.49</c:v>
                </c:pt>
                <c:pt idx="1148">
                  <c:v>191.41</c:v>
                </c:pt>
                <c:pt idx="1149">
                  <c:v>192.01</c:v>
                </c:pt>
                <c:pt idx="1150">
                  <c:v>189.72</c:v>
                </c:pt>
                <c:pt idx="1151">
                  <c:v>195.33</c:v>
                </c:pt>
                <c:pt idx="1152">
                  <c:v>194.2</c:v>
                </c:pt>
                <c:pt idx="1153">
                  <c:v>191.78</c:v>
                </c:pt>
                <c:pt idx="1154">
                  <c:v>195.11</c:v>
                </c:pt>
                <c:pt idx="1155">
                  <c:v>195.66</c:v>
                </c:pt>
                <c:pt idx="1156">
                  <c:v>195.26</c:v>
                </c:pt>
                <c:pt idx="1157">
                  <c:v>196.22</c:v>
                </c:pt>
                <c:pt idx="1158">
                  <c:v>199.55</c:v>
                </c:pt>
                <c:pt idx="1159">
                  <c:v>200.57</c:v>
                </c:pt>
                <c:pt idx="1160">
                  <c:v>203.69</c:v>
                </c:pt>
                <c:pt idx="1161">
                  <c:v>203.85</c:v>
                </c:pt>
                <c:pt idx="1162">
                  <c:v>198.62</c:v>
                </c:pt>
                <c:pt idx="1163">
                  <c:v>195.28</c:v>
                </c:pt>
                <c:pt idx="1164">
                  <c:v>199.06</c:v>
                </c:pt>
                <c:pt idx="1165">
                  <c:v>202.07</c:v>
                </c:pt>
                <c:pt idx="1166">
                  <c:v>199.63</c:v>
                </c:pt>
                <c:pt idx="1167">
                  <c:v>198.51</c:v>
                </c:pt>
                <c:pt idx="1168">
                  <c:v>196.76</c:v>
                </c:pt>
                <c:pt idx="1169">
                  <c:v>195.3</c:v>
                </c:pt>
                <c:pt idx="1170">
                  <c:v>198.78</c:v>
                </c:pt>
                <c:pt idx="1171">
                  <c:v>200.46</c:v>
                </c:pt>
                <c:pt idx="1172">
                  <c:v>201.65</c:v>
                </c:pt>
                <c:pt idx="1173">
                  <c:v>203.61</c:v>
                </c:pt>
                <c:pt idx="1174">
                  <c:v>204.18</c:v>
                </c:pt>
                <c:pt idx="1175">
                  <c:v>208.46</c:v>
                </c:pt>
                <c:pt idx="1176">
                  <c:v>208.48</c:v>
                </c:pt>
                <c:pt idx="1177">
                  <c:v>210.28</c:v>
                </c:pt>
                <c:pt idx="1178">
                  <c:v>209.25</c:v>
                </c:pt>
                <c:pt idx="1179">
                  <c:v>212.3</c:v>
                </c:pt>
                <c:pt idx="1180">
                  <c:v>209.64</c:v>
                </c:pt>
                <c:pt idx="1181">
                  <c:v>215.75</c:v>
                </c:pt>
                <c:pt idx="1182">
                  <c:v>213.82</c:v>
                </c:pt>
                <c:pt idx="1183">
                  <c:v>217.64</c:v>
                </c:pt>
                <c:pt idx="1184">
                  <c:v>214.3</c:v>
                </c:pt>
                <c:pt idx="1185">
                  <c:v>216.03</c:v>
                </c:pt>
                <c:pt idx="1186">
                  <c:v>215.46</c:v>
                </c:pt>
                <c:pt idx="1187">
                  <c:v>213.75</c:v>
                </c:pt>
                <c:pt idx="1188">
                  <c:v>210.74</c:v>
                </c:pt>
                <c:pt idx="1189">
                  <c:v>211.07</c:v>
                </c:pt>
                <c:pt idx="1190">
                  <c:v>213.44</c:v>
                </c:pt>
                <c:pt idx="1191">
                  <c:v>213.77</c:v>
                </c:pt>
                <c:pt idx="1192">
                  <c:v>220.73</c:v>
                </c:pt>
                <c:pt idx="1193">
                  <c:v>219.39</c:v>
                </c:pt>
                <c:pt idx="1194">
                  <c:v>215.92</c:v>
                </c:pt>
                <c:pt idx="1195">
                  <c:v>212.34</c:v>
                </c:pt>
                <c:pt idx="1196">
                  <c:v>212.7</c:v>
                </c:pt>
                <c:pt idx="1197">
                  <c:v>204.75</c:v>
                </c:pt>
                <c:pt idx="1198">
                  <c:v>200.14</c:v>
                </c:pt>
                <c:pt idx="1199">
                  <c:v>196.8</c:v>
                </c:pt>
                <c:pt idx="1200">
                  <c:v>203.69</c:v>
                </c:pt>
                <c:pt idx="1201">
                  <c:v>202.82</c:v>
                </c:pt>
                <c:pt idx="1202">
                  <c:v>195.55</c:v>
                </c:pt>
                <c:pt idx="1203">
                  <c:v>195.52</c:v>
                </c:pt>
                <c:pt idx="1204">
                  <c:v>201.76</c:v>
                </c:pt>
                <c:pt idx="1205">
                  <c:v>201.91</c:v>
                </c:pt>
                <c:pt idx="1206">
                  <c:v>204.55</c:v>
                </c:pt>
                <c:pt idx="1207">
                  <c:v>207.42</c:v>
                </c:pt>
                <c:pt idx="1208">
                  <c:v>207.54</c:v>
                </c:pt>
                <c:pt idx="1209">
                  <c:v>203.98</c:v>
                </c:pt>
                <c:pt idx="1210">
                  <c:v>200.99</c:v>
                </c:pt>
                <c:pt idx="1211">
                  <c:v>199.04</c:v>
                </c:pt>
                <c:pt idx="1212">
                  <c:v>199.41</c:v>
                </c:pt>
                <c:pt idx="1213">
                  <c:v>197.59</c:v>
                </c:pt>
                <c:pt idx="1214">
                  <c:v>193.83</c:v>
                </c:pt>
                <c:pt idx="1215">
                  <c:v>194.43</c:v>
                </c:pt>
                <c:pt idx="1216">
                  <c:v>194.38</c:v>
                </c:pt>
                <c:pt idx="1217">
                  <c:v>193.99</c:v>
                </c:pt>
                <c:pt idx="1218">
                  <c:v>200.36</c:v>
                </c:pt>
                <c:pt idx="1219">
                  <c:v>197.92</c:v>
                </c:pt>
                <c:pt idx="1220">
                  <c:v>194.41</c:v>
                </c:pt>
                <c:pt idx="1221">
                  <c:v>191.37</c:v>
                </c:pt>
                <c:pt idx="1222">
                  <c:v>189.02</c:v>
                </c:pt>
                <c:pt idx="1223">
                  <c:v>189.07</c:v>
                </c:pt>
                <c:pt idx="1224">
                  <c:v>190.52</c:v>
                </c:pt>
                <c:pt idx="1225">
                  <c:v>192.52</c:v>
                </c:pt>
                <c:pt idx="1226">
                  <c:v>193.26</c:v>
                </c:pt>
                <c:pt idx="1227">
                  <c:v>192.1</c:v>
                </c:pt>
                <c:pt idx="1228">
                  <c:v>189.87</c:v>
                </c:pt>
                <c:pt idx="1229">
                  <c:v>194.51</c:v>
                </c:pt>
                <c:pt idx="1230">
                  <c:v>193.65</c:v>
                </c:pt>
                <c:pt idx="1231">
                  <c:v>193.58</c:v>
                </c:pt>
                <c:pt idx="1232">
                  <c:v>192.74</c:v>
                </c:pt>
                <c:pt idx="1233">
                  <c:v>193.78</c:v>
                </c:pt>
                <c:pt idx="1234">
                  <c:v>192.65</c:v>
                </c:pt>
                <c:pt idx="1235">
                  <c:v>192.54</c:v>
                </c:pt>
                <c:pt idx="1236">
                  <c:v>189.65</c:v>
                </c:pt>
                <c:pt idx="1237">
                  <c:v>190.39</c:v>
                </c:pt>
                <c:pt idx="1238">
                  <c:v>190.85</c:v>
                </c:pt>
                <c:pt idx="1239">
                  <c:v>189.82</c:v>
                </c:pt>
                <c:pt idx="1240">
                  <c:v>186.13</c:v>
                </c:pt>
                <c:pt idx="1241">
                  <c:v>183.66</c:v>
                </c:pt>
                <c:pt idx="1242">
                  <c:v>182.39</c:v>
                </c:pt>
                <c:pt idx="1243">
                  <c:v>184.48</c:v>
                </c:pt>
                <c:pt idx="1244">
                  <c:v>184.61</c:v>
                </c:pt>
                <c:pt idx="1245">
                  <c:v>181.7</c:v>
                </c:pt>
                <c:pt idx="1246">
                  <c:v>183.31</c:v>
                </c:pt>
                <c:pt idx="1247">
                  <c:v>188.24</c:v>
                </c:pt>
                <c:pt idx="1248">
                  <c:v>186.98</c:v>
                </c:pt>
                <c:pt idx="1249">
                  <c:v>188.37</c:v>
                </c:pt>
                <c:pt idx="1250">
                  <c:v>190.85</c:v>
                </c:pt>
                <c:pt idx="1251">
                  <c:v>187.67</c:v>
                </c:pt>
                <c:pt idx="1252">
                  <c:v>188.52</c:v>
                </c:pt>
                <c:pt idx="1253">
                  <c:v>188.85</c:v>
                </c:pt>
                <c:pt idx="1254">
                  <c:v>189.28</c:v>
                </c:pt>
                <c:pt idx="1255">
                  <c:v>188.39</c:v>
                </c:pt>
                <c:pt idx="1256">
                  <c:v>185.67</c:v>
                </c:pt>
                <c:pt idx="1257">
                  <c:v>185.28</c:v>
                </c:pt>
                <c:pt idx="1258">
                  <c:v>189.69</c:v>
                </c:pt>
                <c:pt idx="1259">
                  <c:v>191.28</c:v>
                </c:pt>
                <c:pt idx="1260">
                  <c:v>189.61</c:v>
                </c:pt>
                <c:pt idx="1261">
                  <c:v>190.19</c:v>
                </c:pt>
                <c:pt idx="1262">
                  <c:v>187.02</c:v>
                </c:pt>
                <c:pt idx="1263">
                  <c:v>184.7</c:v>
                </c:pt>
                <c:pt idx="1264">
                  <c:v>182.89</c:v>
                </c:pt>
                <c:pt idx="1265">
                  <c:v>182.85</c:v>
                </c:pt>
                <c:pt idx="1266">
                  <c:v>185.22</c:v>
                </c:pt>
                <c:pt idx="1267">
                  <c:v>181.03</c:v>
                </c:pt>
                <c:pt idx="1268">
                  <c:v>179.72</c:v>
                </c:pt>
                <c:pt idx="1269">
                  <c:v>179.38</c:v>
                </c:pt>
                <c:pt idx="1270">
                  <c:v>179.66</c:v>
                </c:pt>
                <c:pt idx="1271">
                  <c:v>179.42</c:v>
                </c:pt>
                <c:pt idx="1272">
                  <c:v>181.44</c:v>
                </c:pt>
                <c:pt idx="1273">
                  <c:v>184.57</c:v>
                </c:pt>
                <c:pt idx="1274">
                  <c:v>189.26</c:v>
                </c:pt>
                <c:pt idx="1275">
                  <c:v>190.87</c:v>
                </c:pt>
                <c:pt idx="1276">
                  <c:v>191.11</c:v>
                </c:pt>
                <c:pt idx="1277">
                  <c:v>194.3</c:v>
                </c:pt>
                <c:pt idx="1278">
                  <c:v>190.52</c:v>
                </c:pt>
                <c:pt idx="1279">
                  <c:v>189.74</c:v>
                </c:pt>
                <c:pt idx="1280">
                  <c:v>188.96</c:v>
                </c:pt>
                <c:pt idx="1281">
                  <c:v>188.19</c:v>
                </c:pt>
                <c:pt idx="1282">
                  <c:v>189.48</c:v>
                </c:pt>
                <c:pt idx="1283">
                  <c:v>189.43</c:v>
                </c:pt>
                <c:pt idx="1284">
                  <c:v>192.67</c:v>
                </c:pt>
                <c:pt idx="1285">
                  <c:v>188.59</c:v>
                </c:pt>
                <c:pt idx="1286">
                  <c:v>191.19</c:v>
                </c:pt>
                <c:pt idx="1287">
                  <c:v>189.54</c:v>
                </c:pt>
                <c:pt idx="1288">
                  <c:v>188.61</c:v>
                </c:pt>
                <c:pt idx="1289">
                  <c:v>194.01</c:v>
                </c:pt>
                <c:pt idx="1290">
                  <c:v>194.01</c:v>
                </c:pt>
                <c:pt idx="1291">
                  <c:v>192.18</c:v>
                </c:pt>
                <c:pt idx="1292">
                  <c:v>196.11</c:v>
                </c:pt>
                <c:pt idx="1293">
                  <c:v>195.94</c:v>
                </c:pt>
                <c:pt idx="1294">
                  <c:v>194.22</c:v>
                </c:pt>
                <c:pt idx="1295">
                  <c:v>194.99</c:v>
                </c:pt>
                <c:pt idx="1296">
                  <c:v>194.57</c:v>
                </c:pt>
                <c:pt idx="1297">
                  <c:v>195.12</c:v>
                </c:pt>
                <c:pt idx="1298">
                  <c:v>195.49</c:v>
                </c:pt>
                <c:pt idx="1299">
                  <c:v>197.96</c:v>
                </c:pt>
                <c:pt idx="1300">
                  <c:v>195.19</c:v>
                </c:pt>
                <c:pt idx="1301">
                  <c:v>197.58</c:v>
                </c:pt>
                <c:pt idx="1302">
                  <c:v>199.7</c:v>
                </c:pt>
                <c:pt idx="1303">
                  <c:v>200.82</c:v>
                </c:pt>
                <c:pt idx="1304">
                  <c:v>202.71</c:v>
                </c:pt>
                <c:pt idx="1305">
                  <c:v>203.91</c:v>
                </c:pt>
                <c:pt idx="1306">
                  <c:v>202.6</c:v>
                </c:pt>
                <c:pt idx="1307">
                  <c:v>204.86</c:v>
                </c:pt>
                <c:pt idx="1308">
                  <c:v>208.49</c:v>
                </c:pt>
                <c:pt idx="1309">
                  <c:v>208.12</c:v>
                </c:pt>
                <c:pt idx="1310">
                  <c:v>210.04</c:v>
                </c:pt>
                <c:pt idx="1311">
                  <c:v>211.52</c:v>
                </c:pt>
                <c:pt idx="1312">
                  <c:v>211.33</c:v>
                </c:pt>
                <c:pt idx="1313">
                  <c:v>212.27</c:v>
                </c:pt>
                <c:pt idx="1314">
                  <c:v>212.27</c:v>
                </c:pt>
                <c:pt idx="1315">
                  <c:v>214.44</c:v>
                </c:pt>
                <c:pt idx="1316">
                  <c:v>212.83</c:v>
                </c:pt>
                <c:pt idx="1317">
                  <c:v>215.04</c:v>
                </c:pt>
                <c:pt idx="1318">
                  <c:v>217.41</c:v>
                </c:pt>
                <c:pt idx="1319">
                  <c:v>218.81</c:v>
                </c:pt>
                <c:pt idx="1320">
                  <c:v>223.1</c:v>
                </c:pt>
                <c:pt idx="1321">
                  <c:v>223.13</c:v>
                </c:pt>
                <c:pt idx="1322">
                  <c:v>223.92</c:v>
                </c:pt>
                <c:pt idx="1323">
                  <c:v>227.01</c:v>
                </c:pt>
                <c:pt idx="1324">
                  <c:v>225.47</c:v>
                </c:pt>
                <c:pt idx="1325">
                  <c:v>226.65</c:v>
                </c:pt>
                <c:pt idx="1326">
                  <c:v>228.56</c:v>
                </c:pt>
                <c:pt idx="1327">
                  <c:v>227.79</c:v>
                </c:pt>
                <c:pt idx="1328">
                  <c:v>225.14</c:v>
                </c:pt>
                <c:pt idx="1329">
                  <c:v>223.84</c:v>
                </c:pt>
                <c:pt idx="1330">
                  <c:v>221.99</c:v>
                </c:pt>
                <c:pt idx="1331">
                  <c:v>221.88</c:v>
                </c:pt>
                <c:pt idx="1332">
                  <c:v>221.68</c:v>
                </c:pt>
                <c:pt idx="1333">
                  <c:v>224.22</c:v>
                </c:pt>
                <c:pt idx="1334">
                  <c:v>225.49</c:v>
                </c:pt>
                <c:pt idx="1335">
                  <c:v>226.37</c:v>
                </c:pt>
                <c:pt idx="1336">
                  <c:v>226.41</c:v>
                </c:pt>
                <c:pt idx="1337">
                  <c:v>226.93</c:v>
                </c:pt>
                <c:pt idx="1338">
                  <c:v>220.63</c:v>
                </c:pt>
                <c:pt idx="1339">
                  <c:v>223.77</c:v>
                </c:pt>
                <c:pt idx="1340">
                  <c:v>221.21</c:v>
                </c:pt>
                <c:pt idx="1341">
                  <c:v>217.02</c:v>
                </c:pt>
                <c:pt idx="1342">
                  <c:v>217.41</c:v>
                </c:pt>
                <c:pt idx="1343">
                  <c:v>216.96</c:v>
                </c:pt>
                <c:pt idx="1344">
                  <c:v>218.36</c:v>
                </c:pt>
                <c:pt idx="1345">
                  <c:v>217.28</c:v>
                </c:pt>
                <c:pt idx="1346">
                  <c:v>217.24</c:v>
                </c:pt>
                <c:pt idx="1347">
                  <c:v>221.53</c:v>
                </c:pt>
                <c:pt idx="1348">
                  <c:v>220.63</c:v>
                </c:pt>
                <c:pt idx="1349">
                  <c:v>220.53</c:v>
                </c:pt>
                <c:pt idx="1350">
                  <c:v>221.87</c:v>
                </c:pt>
                <c:pt idx="1351">
                  <c:v>223.59</c:v>
                </c:pt>
                <c:pt idx="1352">
                  <c:v>222.25</c:v>
                </c:pt>
                <c:pt idx="1353">
                  <c:v>225.59</c:v>
                </c:pt>
                <c:pt idx="1354">
                  <c:v>223.76</c:v>
                </c:pt>
                <c:pt idx="1355">
                  <c:v>222.21</c:v>
                </c:pt>
                <c:pt idx="1356">
                  <c:v>217.74</c:v>
                </c:pt>
                <c:pt idx="1357">
                  <c:v>214.03</c:v>
                </c:pt>
                <c:pt idx="1358">
                  <c:v>213.86</c:v>
                </c:pt>
                <c:pt idx="1359">
                  <c:v>216.57</c:v>
                </c:pt>
                <c:pt idx="1360">
                  <c:v>214.26</c:v>
                </c:pt>
                <c:pt idx="1361">
                  <c:v>214.93</c:v>
                </c:pt>
                <c:pt idx="1362">
                  <c:v>221.1</c:v>
                </c:pt>
                <c:pt idx="1363">
                  <c:v>215.8</c:v>
                </c:pt>
                <c:pt idx="1364">
                  <c:v>212.45</c:v>
                </c:pt>
                <c:pt idx="1365">
                  <c:v>213.29</c:v>
                </c:pt>
                <c:pt idx="1366">
                  <c:v>214.9</c:v>
                </c:pt>
                <c:pt idx="1367">
                  <c:v>212.6</c:v>
                </c:pt>
                <c:pt idx="1368">
                  <c:v>213.22</c:v>
                </c:pt>
                <c:pt idx="1369">
                  <c:v>211.5</c:v>
                </c:pt>
                <c:pt idx="1370">
                  <c:v>209.16</c:v>
                </c:pt>
                <c:pt idx="1371">
                  <c:v>207.49</c:v>
                </c:pt>
                <c:pt idx="1372">
                  <c:v>205.73</c:v>
                </c:pt>
                <c:pt idx="1373">
                  <c:v>204.32</c:v>
                </c:pt>
                <c:pt idx="1374">
                  <c:v>206.24</c:v>
                </c:pt>
                <c:pt idx="1375">
                  <c:v>210.69</c:v>
                </c:pt>
                <c:pt idx="1376">
                  <c:v>208.84</c:v>
                </c:pt>
                <c:pt idx="1377">
                  <c:v>215.05</c:v>
                </c:pt>
                <c:pt idx="1378">
                  <c:v>215.65</c:v>
                </c:pt>
                <c:pt idx="1379">
                  <c:v>215.73</c:v>
                </c:pt>
                <c:pt idx="1380">
                  <c:v>216.65</c:v>
                </c:pt>
                <c:pt idx="1381">
                  <c:v>217.06</c:v>
                </c:pt>
                <c:pt idx="1382">
                  <c:v>216.76</c:v>
                </c:pt>
                <c:pt idx="1383">
                  <c:v>215.29</c:v>
                </c:pt>
                <c:pt idx="1384">
                  <c:v>216.39</c:v>
                </c:pt>
                <c:pt idx="1385">
                  <c:v>213.77</c:v>
                </c:pt>
                <c:pt idx="1386">
                  <c:v>211.52</c:v>
                </c:pt>
                <c:pt idx="1387">
                  <c:v>209.18</c:v>
                </c:pt>
                <c:pt idx="1388">
                  <c:v>211.03</c:v>
                </c:pt>
                <c:pt idx="1389">
                  <c:v>213.54</c:v>
                </c:pt>
                <c:pt idx="1390">
                  <c:v>213.58</c:v>
                </c:pt>
                <c:pt idx="1391">
                  <c:v>217.23</c:v>
                </c:pt>
                <c:pt idx="1392">
                  <c:v>218.8</c:v>
                </c:pt>
                <c:pt idx="1393">
                  <c:v>221.82</c:v>
                </c:pt>
                <c:pt idx="1394">
                  <c:v>224</c:v>
                </c:pt>
                <c:pt idx="1395">
                  <c:v>218.86</c:v>
                </c:pt>
                <c:pt idx="1396">
                  <c:v>217.35</c:v>
                </c:pt>
                <c:pt idx="1397">
                  <c:v>213.84</c:v>
                </c:pt>
                <c:pt idx="1398">
                  <c:v>216.86</c:v>
                </c:pt>
                <c:pt idx="1399">
                  <c:v>221.42</c:v>
                </c:pt>
                <c:pt idx="1400">
                  <c:v>221.23</c:v>
                </c:pt>
                <c:pt idx="1401">
                  <c:v>218.91</c:v>
                </c:pt>
                <c:pt idx="1402">
                  <c:v>222.82</c:v>
                </c:pt>
                <c:pt idx="1403">
                  <c:v>223.61</c:v>
                </c:pt>
                <c:pt idx="1404">
                  <c:v>220.52</c:v>
                </c:pt>
                <c:pt idx="1405">
                  <c:v>220.38</c:v>
                </c:pt>
                <c:pt idx="1406">
                  <c:v>216.4</c:v>
                </c:pt>
                <c:pt idx="1407">
                  <c:v>215.25</c:v>
                </c:pt>
                <c:pt idx="1408">
                  <c:v>218.12</c:v>
                </c:pt>
                <c:pt idx="1409">
                  <c:v>222.29</c:v>
                </c:pt>
                <c:pt idx="1410">
                  <c:v>224.1</c:v>
                </c:pt>
                <c:pt idx="1411">
                  <c:v>224.38</c:v>
                </c:pt>
                <c:pt idx="1412">
                  <c:v>222.23</c:v>
                </c:pt>
                <c:pt idx="1413">
                  <c:v>224.29</c:v>
                </c:pt>
                <c:pt idx="1414">
                  <c:v>225.67</c:v>
                </c:pt>
                <c:pt idx="1415">
                  <c:v>224.61</c:v>
                </c:pt>
                <c:pt idx="1416">
                  <c:v>225.29</c:v>
                </c:pt>
                <c:pt idx="1417">
                  <c:v>217.79</c:v>
                </c:pt>
                <c:pt idx="1418">
                  <c:v>216.4</c:v>
                </c:pt>
                <c:pt idx="1419">
                  <c:v>218.07</c:v>
                </c:pt>
                <c:pt idx="1420">
                  <c:v>221.09</c:v>
                </c:pt>
                <c:pt idx="1421">
                  <c:v>225.83</c:v>
                </c:pt>
                <c:pt idx="1422">
                  <c:v>223.68</c:v>
                </c:pt>
                <c:pt idx="1423">
                  <c:v>221.47</c:v>
                </c:pt>
                <c:pt idx="1424">
                  <c:v>224.53</c:v>
                </c:pt>
                <c:pt idx="1425">
                  <c:v>224.17</c:v>
                </c:pt>
                <c:pt idx="1426">
                  <c:v>219.48</c:v>
                </c:pt>
                <c:pt idx="1427">
                  <c:v>216.8</c:v>
                </c:pt>
                <c:pt idx="1428">
                  <c:v>215.11</c:v>
                </c:pt>
                <c:pt idx="1429">
                  <c:v>214.1</c:v>
                </c:pt>
                <c:pt idx="1430">
                  <c:v>218.6</c:v>
                </c:pt>
                <c:pt idx="1431">
                  <c:v>210.64</c:v>
                </c:pt>
                <c:pt idx="1432">
                  <c:v>208.55</c:v>
                </c:pt>
                <c:pt idx="1433">
                  <c:v>211.42</c:v>
                </c:pt>
                <c:pt idx="1434">
                  <c:v>211.27</c:v>
                </c:pt>
                <c:pt idx="1435">
                  <c:v>214.23</c:v>
                </c:pt>
                <c:pt idx="1436">
                  <c:v>217.03</c:v>
                </c:pt>
                <c:pt idx="1437">
                  <c:v>217.79</c:v>
                </c:pt>
                <c:pt idx="1438">
                  <c:v>220.49</c:v>
                </c:pt>
                <c:pt idx="1439">
                  <c:v>219.1</c:v>
                </c:pt>
                <c:pt idx="1440">
                  <c:v>223.07</c:v>
                </c:pt>
                <c:pt idx="1441">
                  <c:v>222.48</c:v>
                </c:pt>
                <c:pt idx="1442">
                  <c:v>218.15</c:v>
                </c:pt>
                <c:pt idx="1443">
                  <c:v>214.4</c:v>
                </c:pt>
                <c:pt idx="1444">
                  <c:v>220.14</c:v>
                </c:pt>
                <c:pt idx="1445">
                  <c:v>222.8</c:v>
                </c:pt>
                <c:pt idx="1446">
                  <c:v>227.95</c:v>
                </c:pt>
                <c:pt idx="1447">
                  <c:v>230.98</c:v>
                </c:pt>
                <c:pt idx="1448">
                  <c:v>232.99</c:v>
                </c:pt>
                <c:pt idx="1449">
                  <c:v>237.27</c:v>
                </c:pt>
                <c:pt idx="1450">
                  <c:v>238.29</c:v>
                </c:pt>
                <c:pt idx="1451">
                  <c:v>231.97</c:v>
                </c:pt>
                <c:pt idx="1452">
                  <c:v>232.06</c:v>
                </c:pt>
                <c:pt idx="1453">
                  <c:v>234.06</c:v>
                </c:pt>
                <c:pt idx="1454">
                  <c:v>234.95</c:v>
                </c:pt>
                <c:pt idx="1455">
                  <c:v>235.84</c:v>
                </c:pt>
                <c:pt idx="1456">
                  <c:v>228.75</c:v>
                </c:pt>
                <c:pt idx="1457">
                  <c:v>229.34</c:v>
                </c:pt>
                <c:pt idx="1458">
                  <c:v>228.75</c:v>
                </c:pt>
                <c:pt idx="1459">
                  <c:v>228.11</c:v>
                </c:pt>
                <c:pt idx="1460">
                  <c:v>228.24</c:v>
                </c:pt>
                <c:pt idx="1461">
                  <c:v>229.42</c:v>
                </c:pt>
                <c:pt idx="1462">
                  <c:v>228.6</c:v>
                </c:pt>
                <c:pt idx="1463">
                  <c:v>227.31</c:v>
                </c:pt>
                <c:pt idx="1464">
                  <c:v>227.12</c:v>
                </c:pt>
                <c:pt idx="1465">
                  <c:v>226</c:v>
                </c:pt>
                <c:pt idx="1466">
                  <c:v>222.92</c:v>
                </c:pt>
                <c:pt idx="1467">
                  <c:v>221.8</c:v>
                </c:pt>
                <c:pt idx="1468">
                  <c:v>221.97</c:v>
                </c:pt>
                <c:pt idx="1469">
                  <c:v>218.49</c:v>
                </c:pt>
                <c:pt idx="1470">
                  <c:v>225.45</c:v>
                </c:pt>
                <c:pt idx="1471">
                  <c:v>226.11</c:v>
                </c:pt>
                <c:pt idx="1472">
                  <c:v>229.99</c:v>
                </c:pt>
                <c:pt idx="1473">
                  <c:v>230.27</c:v>
                </c:pt>
                <c:pt idx="1474">
                  <c:v>230.2</c:v>
                </c:pt>
                <c:pt idx="1475">
                  <c:v>228.98</c:v>
                </c:pt>
                <c:pt idx="1476">
                  <c:v>228.75</c:v>
                </c:pt>
                <c:pt idx="1477">
                  <c:v>230.88</c:v>
                </c:pt>
                <c:pt idx="1478">
                  <c:v>231.04</c:v>
                </c:pt>
                <c:pt idx="1479">
                  <c:v>228.64</c:v>
                </c:pt>
                <c:pt idx="1480">
                  <c:v>230.56</c:v>
                </c:pt>
                <c:pt idx="1481">
                  <c:v>227.34</c:v>
                </c:pt>
                <c:pt idx="1482">
                  <c:v>230.58</c:v>
                </c:pt>
                <c:pt idx="1483">
                  <c:v>233.66</c:v>
                </c:pt>
                <c:pt idx="1484">
                  <c:v>233.39</c:v>
                </c:pt>
                <c:pt idx="1485">
                  <c:v>229.9</c:v>
                </c:pt>
                <c:pt idx="1486">
                  <c:v>226.07</c:v>
                </c:pt>
                <c:pt idx="1487">
                  <c:v>225.48</c:v>
                </c:pt>
                <c:pt idx="1488">
                  <c:v>226.05</c:v>
                </c:pt>
                <c:pt idx="1489">
                  <c:v>225.84</c:v>
                </c:pt>
                <c:pt idx="1490">
                  <c:v>225.5</c:v>
                </c:pt>
                <c:pt idx="1491">
                  <c:v>219</c:v>
                </c:pt>
                <c:pt idx="1492">
                  <c:v>219.96</c:v>
                </c:pt>
                <c:pt idx="1493">
                  <c:v>217.64</c:v>
                </c:pt>
                <c:pt idx="1494">
                  <c:v>216.36</c:v>
                </c:pt>
                <c:pt idx="1495">
                  <c:v>215.92</c:v>
                </c:pt>
                <c:pt idx="1496">
                  <c:v>214.48</c:v>
                </c:pt>
                <c:pt idx="1497">
                  <c:v>214.29</c:v>
                </c:pt>
                <c:pt idx="1498">
                  <c:v>212.41</c:v>
                </c:pt>
                <c:pt idx="1499">
                  <c:v>207.87</c:v>
                </c:pt>
                <c:pt idx="1500">
                  <c:v>206.99</c:v>
                </c:pt>
                <c:pt idx="1501">
                  <c:v>203.94</c:v>
                </c:pt>
                <c:pt idx="1502">
                  <c:v>202.19</c:v>
                </c:pt>
                <c:pt idx="1503">
                  <c:v>202.88</c:v>
                </c:pt>
                <c:pt idx="1504">
                  <c:v>203.71</c:v>
                </c:pt>
                <c:pt idx="1505">
                  <c:v>203.9</c:v>
                </c:pt>
                <c:pt idx="1506">
                  <c:v>204.07</c:v>
                </c:pt>
                <c:pt idx="1507">
                  <c:v>204.05</c:v>
                </c:pt>
                <c:pt idx="1508">
                  <c:v>202.67</c:v>
                </c:pt>
                <c:pt idx="1509">
                  <c:v>206.14</c:v>
                </c:pt>
                <c:pt idx="1510">
                  <c:v>205.64</c:v>
                </c:pt>
                <c:pt idx="1511">
                  <c:v>206.7</c:v>
                </c:pt>
                <c:pt idx="1512">
                  <c:v>206.47</c:v>
                </c:pt>
                <c:pt idx="1513">
                  <c:v>208.4</c:v>
                </c:pt>
                <c:pt idx="1514">
                  <c:v>204.92</c:v>
                </c:pt>
                <c:pt idx="1515">
                  <c:v>204.17</c:v>
                </c:pt>
                <c:pt idx="1516">
                  <c:v>209.44</c:v>
                </c:pt>
                <c:pt idx="1517">
                  <c:v>210.26</c:v>
                </c:pt>
                <c:pt idx="1518">
                  <c:v>213.69</c:v>
                </c:pt>
                <c:pt idx="1519">
                  <c:v>213.33</c:v>
                </c:pt>
                <c:pt idx="1520">
                  <c:v>215.24</c:v>
                </c:pt>
                <c:pt idx="1521">
                  <c:v>213.62</c:v>
                </c:pt>
                <c:pt idx="1522">
                  <c:v>209.9</c:v>
                </c:pt>
                <c:pt idx="1523">
                  <c:v>211.09</c:v>
                </c:pt>
                <c:pt idx="1524">
                  <c:v>208.23</c:v>
                </c:pt>
                <c:pt idx="1525">
                  <c:v>211.12</c:v>
                </c:pt>
                <c:pt idx="1526">
                  <c:v>207.04</c:v>
                </c:pt>
                <c:pt idx="1527">
                  <c:v>208.25</c:v>
                </c:pt>
                <c:pt idx="1528">
                  <c:v>209.97</c:v>
                </c:pt>
                <c:pt idx="1529">
                  <c:v>204.72</c:v>
                </c:pt>
                <c:pt idx="1530">
                  <c:v>205.22</c:v>
                </c:pt>
                <c:pt idx="1531">
                  <c:v>210.72</c:v>
                </c:pt>
                <c:pt idx="1532">
                  <c:v>210.57</c:v>
                </c:pt>
                <c:pt idx="1533">
                  <c:v>207.79</c:v>
                </c:pt>
                <c:pt idx="1534">
                  <c:v>208.67</c:v>
                </c:pt>
                <c:pt idx="1535">
                  <c:v>212.66</c:v>
                </c:pt>
                <c:pt idx="1536">
                  <c:v>214</c:v>
                </c:pt>
                <c:pt idx="1537">
                  <c:v>207.56</c:v>
                </c:pt>
                <c:pt idx="1538">
                  <c:v>209.07</c:v>
                </c:pt>
                <c:pt idx="1539">
                  <c:v>209.28</c:v>
                </c:pt>
                <c:pt idx="1540">
                  <c:v>212.95</c:v>
                </c:pt>
                <c:pt idx="1541">
                  <c:v>213.26</c:v>
                </c:pt>
                <c:pt idx="1542">
                  <c:v>216.55</c:v>
                </c:pt>
                <c:pt idx="1543">
                  <c:v>214.02</c:v>
                </c:pt>
                <c:pt idx="1544">
                  <c:v>215.14</c:v>
                </c:pt>
                <c:pt idx="1545">
                  <c:v>212.16</c:v>
                </c:pt>
                <c:pt idx="1546">
                  <c:v>211.64</c:v>
                </c:pt>
                <c:pt idx="1547">
                  <c:v>212.97</c:v>
                </c:pt>
                <c:pt idx="1548">
                  <c:v>215.26</c:v>
                </c:pt>
                <c:pt idx="1549">
                  <c:v>208.35</c:v>
                </c:pt>
                <c:pt idx="1550">
                  <c:v>207.93</c:v>
                </c:pt>
                <c:pt idx="1551">
                  <c:v>203.87</c:v>
                </c:pt>
                <c:pt idx="1552">
                  <c:v>208.08</c:v>
                </c:pt>
                <c:pt idx="1553">
                  <c:v>210.79</c:v>
                </c:pt>
                <c:pt idx="1554">
                  <c:v>216.16</c:v>
                </c:pt>
                <c:pt idx="1555">
                  <c:v>211.06</c:v>
                </c:pt>
                <c:pt idx="1556">
                  <c:v>211</c:v>
                </c:pt>
                <c:pt idx="1557">
                  <c:v>210.11</c:v>
                </c:pt>
                <c:pt idx="1558">
                  <c:v>216.36</c:v>
                </c:pt>
                <c:pt idx="1559">
                  <c:v>219.95</c:v>
                </c:pt>
                <c:pt idx="1560">
                  <c:v>219.72</c:v>
                </c:pt>
                <c:pt idx="1561">
                  <c:v>223.14</c:v>
                </c:pt>
                <c:pt idx="1562">
                  <c:v>224.09</c:v>
                </c:pt>
                <c:pt idx="1563">
                  <c:v>223.32</c:v>
                </c:pt>
                <c:pt idx="1564">
                  <c:v>223.9</c:v>
                </c:pt>
                <c:pt idx="1565">
                  <c:v>225.43</c:v>
                </c:pt>
                <c:pt idx="1566">
                  <c:v>228.67</c:v>
                </c:pt>
                <c:pt idx="1567">
                  <c:v>227.94</c:v>
                </c:pt>
                <c:pt idx="1568">
                  <c:v>227.63</c:v>
                </c:pt>
                <c:pt idx="1569">
                  <c:v>229.95</c:v>
                </c:pt>
                <c:pt idx="1570">
                  <c:v>230.16</c:v>
                </c:pt>
                <c:pt idx="1571">
                  <c:v>229.45</c:v>
                </c:pt>
                <c:pt idx="1572">
                  <c:v>217.38</c:v>
                </c:pt>
                <c:pt idx="1573">
                  <c:v>201.74</c:v>
                </c:pt>
                <c:pt idx="1574">
                  <c:v>199.03</c:v>
                </c:pt>
                <c:pt idx="1575">
                  <c:v>194.84</c:v>
                </c:pt>
                <c:pt idx="1576">
                  <c:v>204.56</c:v>
                </c:pt>
                <c:pt idx="1577">
                  <c:v>193.21</c:v>
                </c:pt>
                <c:pt idx="1578">
                  <c:v>199.42</c:v>
                </c:pt>
                <c:pt idx="1579">
                  <c:v>199.9</c:v>
                </c:pt>
                <c:pt idx="1580">
                  <c:v>199.34</c:v>
                </c:pt>
                <c:pt idx="1581">
                  <c:v>201.45</c:v>
                </c:pt>
                <c:pt idx="1582">
                  <c:v>206.73</c:v>
                </c:pt>
                <c:pt idx="1583">
                  <c:v>203.69</c:v>
                </c:pt>
                <c:pt idx="1584">
                  <c:v>209.4</c:v>
                </c:pt>
                <c:pt idx="1585">
                  <c:v>207.6</c:v>
                </c:pt>
                <c:pt idx="1586">
                  <c:v>210.04</c:v>
                </c:pt>
                <c:pt idx="1587">
                  <c:v>209.92</c:v>
                </c:pt>
                <c:pt idx="1588">
                  <c:v>210.04</c:v>
                </c:pt>
                <c:pt idx="1589">
                  <c:v>209.51</c:v>
                </c:pt>
                <c:pt idx="1590">
                  <c:v>204.23</c:v>
                </c:pt>
                <c:pt idx="1591">
                  <c:v>204.52</c:v>
                </c:pt>
                <c:pt idx="1592">
                  <c:v>205.36</c:v>
                </c:pt>
                <c:pt idx="1593">
                  <c:v>199.67</c:v>
                </c:pt>
                <c:pt idx="1594">
                  <c:v>202.46</c:v>
                </c:pt>
                <c:pt idx="1595">
                  <c:v>202.26</c:v>
                </c:pt>
                <c:pt idx="1596">
                  <c:v>205.09</c:v>
                </c:pt>
                <c:pt idx="1597">
                  <c:v>207.48</c:v>
                </c:pt>
                <c:pt idx="1598">
                  <c:v>211.06</c:v>
                </c:pt>
                <c:pt idx="1599">
                  <c:v>211.64</c:v>
                </c:pt>
                <c:pt idx="1600">
                  <c:v>209.75</c:v>
                </c:pt>
                <c:pt idx="1601">
                  <c:v>211.87</c:v>
                </c:pt>
                <c:pt idx="1602">
                  <c:v>211.11</c:v>
                </c:pt>
                <c:pt idx="1603">
                  <c:v>207.75</c:v>
                </c:pt>
                <c:pt idx="1604">
                  <c:v>204.79</c:v>
                </c:pt>
                <c:pt idx="1605">
                  <c:v>202.27</c:v>
                </c:pt>
                <c:pt idx="1606">
                  <c:v>200.93</c:v>
                </c:pt>
                <c:pt idx="1607">
                  <c:v>201.04</c:v>
                </c:pt>
                <c:pt idx="1608">
                  <c:v>202</c:v>
                </c:pt>
                <c:pt idx="1609">
                  <c:v>199.25</c:v>
                </c:pt>
                <c:pt idx="1610">
                  <c:v>200.38</c:v>
                </c:pt>
                <c:pt idx="1611">
                  <c:v>199.62</c:v>
                </c:pt>
                <c:pt idx="1612">
                  <c:v>201.08</c:v>
                </c:pt>
                <c:pt idx="1613">
                  <c:v>202.55</c:v>
                </c:pt>
                <c:pt idx="1614">
                  <c:v>199.62</c:v>
                </c:pt>
                <c:pt idx="1615">
                  <c:v>198.7</c:v>
                </c:pt>
                <c:pt idx="1616">
                  <c:v>203.46</c:v>
                </c:pt>
                <c:pt idx="1617">
                  <c:v>204.83</c:v>
                </c:pt>
                <c:pt idx="1618">
                  <c:v>209.22</c:v>
                </c:pt>
                <c:pt idx="1619">
                  <c:v>213.3</c:v>
                </c:pt>
                <c:pt idx="1620">
                  <c:v>214.12</c:v>
                </c:pt>
                <c:pt idx="1621">
                  <c:v>218.78</c:v>
                </c:pt>
                <c:pt idx="1622">
                  <c:v>219.48</c:v>
                </c:pt>
                <c:pt idx="1623">
                  <c:v>222.45</c:v>
                </c:pt>
                <c:pt idx="1624">
                  <c:v>220.87</c:v>
                </c:pt>
                <c:pt idx="1625">
                  <c:v>223.81</c:v>
                </c:pt>
                <c:pt idx="1626">
                  <c:v>218.04</c:v>
                </c:pt>
                <c:pt idx="1627">
                  <c:v>211.4</c:v>
                </c:pt>
                <c:pt idx="1628">
                  <c:v>211.46</c:v>
                </c:pt>
                <c:pt idx="1629">
                  <c:v>214.62</c:v>
                </c:pt>
                <c:pt idx="1630">
                  <c:v>213.43</c:v>
                </c:pt>
                <c:pt idx="1631">
                  <c:v>210.35</c:v>
                </c:pt>
                <c:pt idx="1632">
                  <c:v>213.16</c:v>
                </c:pt>
                <c:pt idx="1633">
                  <c:v>216.69</c:v>
                </c:pt>
                <c:pt idx="1634">
                  <c:v>218.94</c:v>
                </c:pt>
                <c:pt idx="1635">
                  <c:v>216.81</c:v>
                </c:pt>
                <c:pt idx="1636">
                  <c:v>222.82</c:v>
                </c:pt>
                <c:pt idx="1637">
                  <c:v>222.06</c:v>
                </c:pt>
                <c:pt idx="1638">
                  <c:v>224.26</c:v>
                </c:pt>
                <c:pt idx="1639">
                  <c:v>225.24</c:v>
                </c:pt>
                <c:pt idx="1640">
                  <c:v>222.29</c:v>
                </c:pt>
                <c:pt idx="1641">
                  <c:v>220.32</c:v>
                </c:pt>
                <c:pt idx="1642">
                  <c:v>218.99</c:v>
                </c:pt>
                <c:pt idx="1643">
                  <c:v>217.88</c:v>
                </c:pt>
                <c:pt idx="1644">
                  <c:v>210.29</c:v>
                </c:pt>
                <c:pt idx="1645">
                  <c:v>210.84</c:v>
                </c:pt>
                <c:pt idx="1646">
                  <c:v>211.79</c:v>
                </c:pt>
                <c:pt idx="1647">
                  <c:v>214.51</c:v>
                </c:pt>
                <c:pt idx="1648">
                  <c:v>216.18</c:v>
                </c:pt>
                <c:pt idx="1649">
                  <c:v>215.42</c:v>
                </c:pt>
                <c:pt idx="1650">
                  <c:v>217.45</c:v>
                </c:pt>
                <c:pt idx="1651">
                  <c:v>220.26</c:v>
                </c:pt>
                <c:pt idx="1652">
                  <c:v>218.35</c:v>
                </c:pt>
                <c:pt idx="1653">
                  <c:v>217.84</c:v>
                </c:pt>
                <c:pt idx="1654">
                  <c:v>213.94</c:v>
                </c:pt>
                <c:pt idx="1655">
                  <c:v>209.51</c:v>
                </c:pt>
                <c:pt idx="1656">
                  <c:v>209.26</c:v>
                </c:pt>
                <c:pt idx="1657">
                  <c:v>207.83</c:v>
                </c:pt>
                <c:pt idx="1658">
                  <c:v>206.74</c:v>
                </c:pt>
                <c:pt idx="1659">
                  <c:v>208.4</c:v>
                </c:pt>
                <c:pt idx="1660">
                  <c:v>206.51</c:v>
                </c:pt>
                <c:pt idx="1661">
                  <c:v>207.09</c:v>
                </c:pt>
                <c:pt idx="1662">
                  <c:v>209.96</c:v>
                </c:pt>
                <c:pt idx="1663">
                  <c:v>209.53</c:v>
                </c:pt>
                <c:pt idx="1664">
                  <c:v>209.73</c:v>
                </c:pt>
                <c:pt idx="1665">
                  <c:v>210.18</c:v>
                </c:pt>
                <c:pt idx="1666">
                  <c:v>211.56</c:v>
                </c:pt>
                <c:pt idx="1667">
                  <c:v>213.75</c:v>
                </c:pt>
                <c:pt idx="1668">
                  <c:v>215.12</c:v>
                </c:pt>
                <c:pt idx="1669">
                  <c:v>219.16</c:v>
                </c:pt>
                <c:pt idx="1670">
                  <c:v>220.07</c:v>
                </c:pt>
                <c:pt idx="1671">
                  <c:v>219.57</c:v>
                </c:pt>
                <c:pt idx="1672">
                  <c:v>222.06</c:v>
                </c:pt>
                <c:pt idx="1673">
                  <c:v>223.24</c:v>
                </c:pt>
                <c:pt idx="1674">
                  <c:v>225.09</c:v>
                </c:pt>
                <c:pt idx="1675">
                  <c:v>225.88</c:v>
                </c:pt>
                <c:pt idx="1676">
                  <c:v>220.4</c:v>
                </c:pt>
                <c:pt idx="1677">
                  <c:v>221.37</c:v>
                </c:pt>
                <c:pt idx="1678">
                  <c:v>215.12</c:v>
                </c:pt>
                <c:pt idx="1679">
                  <c:v>216.34</c:v>
                </c:pt>
                <c:pt idx="1680">
                  <c:v>217.92</c:v>
                </c:pt>
                <c:pt idx="1681">
                  <c:v>221.56</c:v>
                </c:pt>
                <c:pt idx="1682">
                  <c:v>220.86</c:v>
                </c:pt>
                <c:pt idx="1683">
                  <c:v>220.89</c:v>
                </c:pt>
                <c:pt idx="1684">
                  <c:v>221.27</c:v>
                </c:pt>
                <c:pt idx="1685">
                  <c:v>225.86</c:v>
                </c:pt>
                <c:pt idx="1686">
                  <c:v>227.06</c:v>
                </c:pt>
                <c:pt idx="1687">
                  <c:v>224.38</c:v>
                </c:pt>
                <c:pt idx="1688">
                  <c:v>222.19</c:v>
                </c:pt>
                <c:pt idx="1689">
                  <c:v>220.62</c:v>
                </c:pt>
                <c:pt idx="1690">
                  <c:v>224.42</c:v>
                </c:pt>
                <c:pt idx="1691">
                  <c:v>225.62</c:v>
                </c:pt>
                <c:pt idx="1692">
                  <c:v>227.65</c:v>
                </c:pt>
                <c:pt idx="1693">
                  <c:v>230.86</c:v>
                </c:pt>
                <c:pt idx="1694">
                  <c:v>224.95</c:v>
                </c:pt>
                <c:pt idx="1695">
                  <c:v>222.06</c:v>
                </c:pt>
                <c:pt idx="1696">
                  <c:v>220.56</c:v>
                </c:pt>
                <c:pt idx="1697">
                  <c:v>219.18</c:v>
                </c:pt>
                <c:pt idx="1698">
                  <c:v>223.06</c:v>
                </c:pt>
                <c:pt idx="1699">
                  <c:v>224.91</c:v>
                </c:pt>
                <c:pt idx="1700">
                  <c:v>225.03</c:v>
                </c:pt>
                <c:pt idx="1701">
                  <c:v>224.56</c:v>
                </c:pt>
                <c:pt idx="1702">
                  <c:v>222.37</c:v>
                </c:pt>
                <c:pt idx="1703">
                  <c:v>218.08</c:v>
                </c:pt>
                <c:pt idx="1704">
                  <c:v>221.05</c:v>
                </c:pt>
                <c:pt idx="1705">
                  <c:v>221.15</c:v>
                </c:pt>
                <c:pt idx="1706">
                  <c:v>219.81</c:v>
                </c:pt>
                <c:pt idx="1707">
                  <c:v>217.9</c:v>
                </c:pt>
                <c:pt idx="1708">
                  <c:v>221.05</c:v>
                </c:pt>
                <c:pt idx="1709">
                  <c:v>221.96</c:v>
                </c:pt>
                <c:pt idx="1710">
                  <c:v>221.98</c:v>
                </c:pt>
                <c:pt idx="1711">
                  <c:v>225.92</c:v>
                </c:pt>
                <c:pt idx="1712">
                  <c:v>228.42</c:v>
                </c:pt>
                <c:pt idx="1713">
                  <c:v>227.26</c:v>
                </c:pt>
                <c:pt idx="1714">
                  <c:v>228.34</c:v>
                </c:pt>
                <c:pt idx="1715">
                  <c:v>226.55</c:v>
                </c:pt>
                <c:pt idx="1716">
                  <c:v>229.34</c:v>
                </c:pt>
                <c:pt idx="1717">
                  <c:v>225.88</c:v>
                </c:pt>
                <c:pt idx="1718">
                  <c:v>225.23</c:v>
                </c:pt>
                <c:pt idx="1719">
                  <c:v>224.05</c:v>
                </c:pt>
                <c:pt idx="1720">
                  <c:v>224.79</c:v>
                </c:pt>
                <c:pt idx="1721">
                  <c:v>223.89</c:v>
                </c:pt>
                <c:pt idx="1722">
                  <c:v>225.5</c:v>
                </c:pt>
                <c:pt idx="1723">
                  <c:v>230.86</c:v>
                </c:pt>
                <c:pt idx="1724">
                  <c:v>232.83</c:v>
                </c:pt>
                <c:pt idx="1725">
                  <c:v>235.9</c:v>
                </c:pt>
                <c:pt idx="1726">
                  <c:v>232.63</c:v>
                </c:pt>
                <c:pt idx="1727">
                  <c:v>233.95</c:v>
                </c:pt>
                <c:pt idx="1728">
                  <c:v>236.99</c:v>
                </c:pt>
                <c:pt idx="1729">
                  <c:v>233.79</c:v>
                </c:pt>
                <c:pt idx="1730">
                  <c:v>236.48</c:v>
                </c:pt>
                <c:pt idx="1731">
                  <c:v>233.14</c:v>
                </c:pt>
                <c:pt idx="1732">
                  <c:v>232.48</c:v>
                </c:pt>
                <c:pt idx="1733">
                  <c:v>232.6</c:v>
                </c:pt>
                <c:pt idx="1734">
                  <c:v>230.4</c:v>
                </c:pt>
                <c:pt idx="1735">
                  <c:v>227.5</c:v>
                </c:pt>
                <c:pt idx="1736">
                  <c:v>228.01</c:v>
                </c:pt>
                <c:pt idx="1737">
                  <c:v>230.3</c:v>
                </c:pt>
                <c:pt idx="1738">
                  <c:v>231.71</c:v>
                </c:pt>
                <c:pt idx="1739">
                  <c:v>229.22</c:v>
                </c:pt>
                <c:pt idx="1740">
                  <c:v>234.03</c:v>
                </c:pt>
                <c:pt idx="1741">
                  <c:v>232.72</c:v>
                </c:pt>
                <c:pt idx="1742">
                  <c:v>231.53</c:v>
                </c:pt>
                <c:pt idx="1743">
                  <c:v>230.42</c:v>
                </c:pt>
                <c:pt idx="1744">
                  <c:v>234.93</c:v>
                </c:pt>
                <c:pt idx="1745">
                  <c:v>237.49</c:v>
                </c:pt>
                <c:pt idx="1746">
                  <c:v>237.49</c:v>
                </c:pt>
                <c:pt idx="1747">
                  <c:v>236.06</c:v>
                </c:pt>
                <c:pt idx="1748">
                  <c:v>233.95</c:v>
                </c:pt>
                <c:pt idx="1749">
                  <c:v>227.83</c:v>
                </c:pt>
                <c:pt idx="1750">
                  <c:v>233.26</c:v>
                </c:pt>
                <c:pt idx="1751">
                  <c:v>231.53</c:v>
                </c:pt>
                <c:pt idx="1752">
                  <c:v>231.83</c:v>
                </c:pt>
                <c:pt idx="1753">
                  <c:v>234.73</c:v>
                </c:pt>
                <c:pt idx="1754">
                  <c:v>237.25</c:v>
                </c:pt>
                <c:pt idx="1755">
                  <c:v>236.85</c:v>
                </c:pt>
                <c:pt idx="1756">
                  <c:v>236.63</c:v>
                </c:pt>
                <c:pt idx="1757">
                  <c:v>239.46</c:v>
                </c:pt>
                <c:pt idx="1758">
                  <c:v>240.37</c:v>
                </c:pt>
                <c:pt idx="1759">
                  <c:v>239.08</c:v>
                </c:pt>
                <c:pt idx="1760">
                  <c:v>243.67</c:v>
                </c:pt>
                <c:pt idx="1761">
                  <c:v>249.05</c:v>
                </c:pt>
                <c:pt idx="1762">
                  <c:v>240.49</c:v>
                </c:pt>
                <c:pt idx="1763">
                  <c:v>235.4</c:v>
                </c:pt>
                <c:pt idx="1764">
                  <c:v>244.18</c:v>
                </c:pt>
                <c:pt idx="1765">
                  <c:v>247.56</c:v>
                </c:pt>
                <c:pt idx="1766">
                  <c:v>246.41</c:v>
                </c:pt>
                <c:pt idx="1767">
                  <c:v>251.4</c:v>
                </c:pt>
                <c:pt idx="1768">
                  <c:v>258.67</c:v>
                </c:pt>
                <c:pt idx="1769">
                  <c:v>256.54000000000002</c:v>
                </c:pt>
                <c:pt idx="1770">
                  <c:v>258.05</c:v>
                </c:pt>
                <c:pt idx="1771">
                  <c:v>259.18</c:v>
                </c:pt>
                <c:pt idx="1772">
                  <c:v>265.44</c:v>
                </c:pt>
                <c:pt idx="1773">
                  <c:v>265.5</c:v>
                </c:pt>
                <c:pt idx="1774">
                  <c:v>268.14</c:v>
                </c:pt>
                <c:pt idx="1775">
                  <c:v>267.88</c:v>
                </c:pt>
                <c:pt idx="1776">
                  <c:v>271.83999999999997</c:v>
                </c:pt>
                <c:pt idx="1777">
                  <c:v>273.33</c:v>
                </c:pt>
                <c:pt idx="1778">
                  <c:v>279.14999999999998</c:v>
                </c:pt>
                <c:pt idx="1779">
                  <c:v>280.92</c:v>
                </c:pt>
                <c:pt idx="1780">
                  <c:v>274.95999999999998</c:v>
                </c:pt>
                <c:pt idx="1781">
                  <c:v>285.55</c:v>
                </c:pt>
                <c:pt idx="1782">
                  <c:v>293.20999999999998</c:v>
                </c:pt>
                <c:pt idx="1783">
                  <c:v>290.20999999999998</c:v>
                </c:pt>
                <c:pt idx="1784">
                  <c:v>296.12</c:v>
                </c:pt>
                <c:pt idx="1785">
                  <c:v>300.41000000000003</c:v>
                </c:pt>
                <c:pt idx="1786">
                  <c:v>301.16000000000003</c:v>
                </c:pt>
                <c:pt idx="1787">
                  <c:v>309.05</c:v>
                </c:pt>
                <c:pt idx="1788">
                  <c:v>299.85000000000002</c:v>
                </c:pt>
                <c:pt idx="1789">
                  <c:v>296.89</c:v>
                </c:pt>
                <c:pt idx="1790">
                  <c:v>292.37</c:v>
                </c:pt>
                <c:pt idx="1791">
                  <c:v>301.35000000000002</c:v>
                </c:pt>
                <c:pt idx="1792">
                  <c:v>301.93</c:v>
                </c:pt>
                <c:pt idx="1793">
                  <c:v>294.55</c:v>
                </c:pt>
                <c:pt idx="1794">
                  <c:v>301.51</c:v>
                </c:pt>
                <c:pt idx="1795">
                  <c:v>298.51</c:v>
                </c:pt>
                <c:pt idx="1796">
                  <c:v>298.11</c:v>
                </c:pt>
                <c:pt idx="1797">
                  <c:v>297.07</c:v>
                </c:pt>
                <c:pt idx="1798">
                  <c:v>304.99</c:v>
                </c:pt>
                <c:pt idx="1799">
                  <c:v>308.43</c:v>
                </c:pt>
                <c:pt idx="1800">
                  <c:v>303.64999999999998</c:v>
                </c:pt>
                <c:pt idx="1801">
                  <c:v>299.63</c:v>
                </c:pt>
                <c:pt idx="1802">
                  <c:v>301.51</c:v>
                </c:pt>
                <c:pt idx="1803">
                  <c:v>302.41000000000003</c:v>
                </c:pt>
                <c:pt idx="1804">
                  <c:v>300.87</c:v>
                </c:pt>
                <c:pt idx="1805">
                  <c:v>296.25</c:v>
                </c:pt>
                <c:pt idx="1806">
                  <c:v>303.14999999999998</c:v>
                </c:pt>
                <c:pt idx="1807">
                  <c:v>307.05</c:v>
                </c:pt>
                <c:pt idx="1808">
                  <c:v>312.23</c:v>
                </c:pt>
                <c:pt idx="1809">
                  <c:v>314.45</c:v>
                </c:pt>
                <c:pt idx="1810">
                  <c:v>317.61</c:v>
                </c:pt>
                <c:pt idx="1811">
                  <c:v>315.17</c:v>
                </c:pt>
                <c:pt idx="1812">
                  <c:v>316.31</c:v>
                </c:pt>
                <c:pt idx="1813">
                  <c:v>319.33</c:v>
                </c:pt>
                <c:pt idx="1814">
                  <c:v>322.25</c:v>
                </c:pt>
                <c:pt idx="1815">
                  <c:v>330.75</c:v>
                </c:pt>
                <c:pt idx="1816">
                  <c:v>326.51</c:v>
                </c:pt>
                <c:pt idx="1817">
                  <c:v>330.85</c:v>
                </c:pt>
                <c:pt idx="1818">
                  <c:v>341.97</c:v>
                </c:pt>
                <c:pt idx="1819">
                  <c:v>342.93</c:v>
                </c:pt>
                <c:pt idx="1820">
                  <c:v>339.31</c:v>
                </c:pt>
                <c:pt idx="1821">
                  <c:v>321.55</c:v>
                </c:pt>
                <c:pt idx="1822">
                  <c:v>321.37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6A-8145-A699-A30C7B674312}"/>
            </c:ext>
          </c:extLst>
        </c:ser>
        <c:ser>
          <c:idx val="1"/>
          <c:order val="1"/>
          <c:tx>
            <c:strRef>
              <c:f>'04_Performance'!$C$117</c:f>
              <c:strCache>
                <c:ptCount val="1"/>
                <c:pt idx="0">
                  <c:v>CVX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'04_Performance'!$A$118:$A$1940</c:f>
              <c:numCache>
                <c:formatCode>yyyy\-mm\-dd</c:formatCode>
                <c:ptCount val="1823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  <c:pt idx="1612">
                  <c:v>45810</c:v>
                </c:pt>
                <c:pt idx="1613">
                  <c:v>45811</c:v>
                </c:pt>
                <c:pt idx="1614">
                  <c:v>45812</c:v>
                </c:pt>
                <c:pt idx="1615">
                  <c:v>45813</c:v>
                </c:pt>
                <c:pt idx="1616">
                  <c:v>45814</c:v>
                </c:pt>
                <c:pt idx="1617">
                  <c:v>45817</c:v>
                </c:pt>
                <c:pt idx="1618">
                  <c:v>45818</c:v>
                </c:pt>
                <c:pt idx="1619">
                  <c:v>45819</c:v>
                </c:pt>
                <c:pt idx="1620">
                  <c:v>45820</c:v>
                </c:pt>
                <c:pt idx="1621">
                  <c:v>45821</c:v>
                </c:pt>
                <c:pt idx="1622">
                  <c:v>45824</c:v>
                </c:pt>
                <c:pt idx="1623">
                  <c:v>45825</c:v>
                </c:pt>
                <c:pt idx="1624">
                  <c:v>45826</c:v>
                </c:pt>
                <c:pt idx="1625">
                  <c:v>45828</c:v>
                </c:pt>
                <c:pt idx="1626">
                  <c:v>45831</c:v>
                </c:pt>
                <c:pt idx="1627">
                  <c:v>45832</c:v>
                </c:pt>
                <c:pt idx="1628">
                  <c:v>45833</c:v>
                </c:pt>
                <c:pt idx="1629">
                  <c:v>45834</c:v>
                </c:pt>
                <c:pt idx="1630">
                  <c:v>45835</c:v>
                </c:pt>
                <c:pt idx="1631">
                  <c:v>45838</c:v>
                </c:pt>
                <c:pt idx="1632">
                  <c:v>45839</c:v>
                </c:pt>
                <c:pt idx="1633">
                  <c:v>45840</c:v>
                </c:pt>
                <c:pt idx="1634">
                  <c:v>45841</c:v>
                </c:pt>
                <c:pt idx="1635">
                  <c:v>45845</c:v>
                </c:pt>
                <c:pt idx="1636">
                  <c:v>45846</c:v>
                </c:pt>
                <c:pt idx="1637">
                  <c:v>45847</c:v>
                </c:pt>
                <c:pt idx="1638">
                  <c:v>45848</c:v>
                </c:pt>
                <c:pt idx="1639">
                  <c:v>45849</c:v>
                </c:pt>
                <c:pt idx="1640">
                  <c:v>45852</c:v>
                </c:pt>
                <c:pt idx="1641">
                  <c:v>45853</c:v>
                </c:pt>
                <c:pt idx="1642">
                  <c:v>45854</c:v>
                </c:pt>
                <c:pt idx="1643">
                  <c:v>45855</c:v>
                </c:pt>
                <c:pt idx="1644">
                  <c:v>45856</c:v>
                </c:pt>
                <c:pt idx="1645">
                  <c:v>45859</c:v>
                </c:pt>
                <c:pt idx="1646">
                  <c:v>45860</c:v>
                </c:pt>
                <c:pt idx="1647">
                  <c:v>45861</c:v>
                </c:pt>
                <c:pt idx="1648">
                  <c:v>45862</c:v>
                </c:pt>
                <c:pt idx="1649">
                  <c:v>45863</c:v>
                </c:pt>
                <c:pt idx="1650">
                  <c:v>45866</c:v>
                </c:pt>
                <c:pt idx="1651">
                  <c:v>45867</c:v>
                </c:pt>
                <c:pt idx="1652">
                  <c:v>45868</c:v>
                </c:pt>
                <c:pt idx="1653">
                  <c:v>45869</c:v>
                </c:pt>
                <c:pt idx="1654">
                  <c:v>45870</c:v>
                </c:pt>
                <c:pt idx="1655">
                  <c:v>45873</c:v>
                </c:pt>
                <c:pt idx="1656">
                  <c:v>45874</c:v>
                </c:pt>
                <c:pt idx="1657">
                  <c:v>45875</c:v>
                </c:pt>
                <c:pt idx="1658">
                  <c:v>45876</c:v>
                </c:pt>
                <c:pt idx="1659">
                  <c:v>45877</c:v>
                </c:pt>
                <c:pt idx="1660">
                  <c:v>45880</c:v>
                </c:pt>
                <c:pt idx="1661">
                  <c:v>45881</c:v>
                </c:pt>
                <c:pt idx="1662">
                  <c:v>45882</c:v>
                </c:pt>
                <c:pt idx="1663">
                  <c:v>45883</c:v>
                </c:pt>
                <c:pt idx="1664">
                  <c:v>45884</c:v>
                </c:pt>
                <c:pt idx="1665">
                  <c:v>45887</c:v>
                </c:pt>
                <c:pt idx="1666">
                  <c:v>45888</c:v>
                </c:pt>
                <c:pt idx="1667">
                  <c:v>45889</c:v>
                </c:pt>
                <c:pt idx="1668">
                  <c:v>45890</c:v>
                </c:pt>
                <c:pt idx="1669">
                  <c:v>45891</c:v>
                </c:pt>
                <c:pt idx="1670">
                  <c:v>45894</c:v>
                </c:pt>
                <c:pt idx="1671">
                  <c:v>45895</c:v>
                </c:pt>
                <c:pt idx="1672">
                  <c:v>45896</c:v>
                </c:pt>
                <c:pt idx="1673">
                  <c:v>45897</c:v>
                </c:pt>
                <c:pt idx="1674">
                  <c:v>45898</c:v>
                </c:pt>
                <c:pt idx="1675">
                  <c:v>45902</c:v>
                </c:pt>
                <c:pt idx="1676">
                  <c:v>45903</c:v>
                </c:pt>
                <c:pt idx="1677">
                  <c:v>45904</c:v>
                </c:pt>
                <c:pt idx="1678">
                  <c:v>45905</c:v>
                </c:pt>
                <c:pt idx="1679">
                  <c:v>45908</c:v>
                </c:pt>
                <c:pt idx="1680">
                  <c:v>45909</c:v>
                </c:pt>
                <c:pt idx="1681">
                  <c:v>45910</c:v>
                </c:pt>
                <c:pt idx="1682">
                  <c:v>45911</c:v>
                </c:pt>
                <c:pt idx="1683">
                  <c:v>45912</c:v>
                </c:pt>
                <c:pt idx="1684">
                  <c:v>45915</c:v>
                </c:pt>
                <c:pt idx="1685">
                  <c:v>45916</c:v>
                </c:pt>
                <c:pt idx="1686">
                  <c:v>45917</c:v>
                </c:pt>
                <c:pt idx="1687">
                  <c:v>45918</c:v>
                </c:pt>
                <c:pt idx="1688">
                  <c:v>45919</c:v>
                </c:pt>
                <c:pt idx="1689">
                  <c:v>45922</c:v>
                </c:pt>
                <c:pt idx="1690">
                  <c:v>45923</c:v>
                </c:pt>
                <c:pt idx="1691">
                  <c:v>45924</c:v>
                </c:pt>
                <c:pt idx="1692">
                  <c:v>45925</c:v>
                </c:pt>
                <c:pt idx="1693">
                  <c:v>45926</c:v>
                </c:pt>
                <c:pt idx="1694">
                  <c:v>45929</c:v>
                </c:pt>
                <c:pt idx="1695">
                  <c:v>45930</c:v>
                </c:pt>
                <c:pt idx="1696">
                  <c:v>45931</c:v>
                </c:pt>
                <c:pt idx="1697">
                  <c:v>45932</c:v>
                </c:pt>
                <c:pt idx="1698">
                  <c:v>45933</c:v>
                </c:pt>
                <c:pt idx="1699">
                  <c:v>45936</c:v>
                </c:pt>
                <c:pt idx="1700">
                  <c:v>45937</c:v>
                </c:pt>
                <c:pt idx="1701">
                  <c:v>45938</c:v>
                </c:pt>
                <c:pt idx="1702">
                  <c:v>45939</c:v>
                </c:pt>
                <c:pt idx="1703">
                  <c:v>45940</c:v>
                </c:pt>
                <c:pt idx="1704">
                  <c:v>45943</c:v>
                </c:pt>
                <c:pt idx="1705">
                  <c:v>45944</c:v>
                </c:pt>
                <c:pt idx="1706">
                  <c:v>45945</c:v>
                </c:pt>
                <c:pt idx="1707">
                  <c:v>45946</c:v>
                </c:pt>
                <c:pt idx="1708">
                  <c:v>45947</c:v>
                </c:pt>
                <c:pt idx="1709">
                  <c:v>45950</c:v>
                </c:pt>
                <c:pt idx="1710">
                  <c:v>45951</c:v>
                </c:pt>
                <c:pt idx="1711">
                  <c:v>45952</c:v>
                </c:pt>
                <c:pt idx="1712">
                  <c:v>45953</c:v>
                </c:pt>
                <c:pt idx="1713">
                  <c:v>45954</c:v>
                </c:pt>
                <c:pt idx="1714">
                  <c:v>45957</c:v>
                </c:pt>
                <c:pt idx="1715">
                  <c:v>45958</c:v>
                </c:pt>
                <c:pt idx="1716">
                  <c:v>45959</c:v>
                </c:pt>
                <c:pt idx="1717">
                  <c:v>45960</c:v>
                </c:pt>
                <c:pt idx="1718">
                  <c:v>45961</c:v>
                </c:pt>
                <c:pt idx="1719">
                  <c:v>45964</c:v>
                </c:pt>
                <c:pt idx="1720">
                  <c:v>45965</c:v>
                </c:pt>
                <c:pt idx="1721">
                  <c:v>45966</c:v>
                </c:pt>
                <c:pt idx="1722">
                  <c:v>45967</c:v>
                </c:pt>
                <c:pt idx="1723">
                  <c:v>45968</c:v>
                </c:pt>
                <c:pt idx="1724">
                  <c:v>45971</c:v>
                </c:pt>
                <c:pt idx="1725">
                  <c:v>45972</c:v>
                </c:pt>
                <c:pt idx="1726">
                  <c:v>45973</c:v>
                </c:pt>
                <c:pt idx="1727">
                  <c:v>45974</c:v>
                </c:pt>
                <c:pt idx="1728">
                  <c:v>45975</c:v>
                </c:pt>
                <c:pt idx="1729">
                  <c:v>45978</c:v>
                </c:pt>
                <c:pt idx="1730">
                  <c:v>45979</c:v>
                </c:pt>
                <c:pt idx="1731">
                  <c:v>45980</c:v>
                </c:pt>
                <c:pt idx="1732">
                  <c:v>45981</c:v>
                </c:pt>
                <c:pt idx="1733">
                  <c:v>45982</c:v>
                </c:pt>
                <c:pt idx="1734">
                  <c:v>45985</c:v>
                </c:pt>
                <c:pt idx="1735">
                  <c:v>45986</c:v>
                </c:pt>
                <c:pt idx="1736">
                  <c:v>45987</c:v>
                </c:pt>
                <c:pt idx="1737">
                  <c:v>45989</c:v>
                </c:pt>
                <c:pt idx="1738">
                  <c:v>45992</c:v>
                </c:pt>
                <c:pt idx="1739">
                  <c:v>45993</c:v>
                </c:pt>
                <c:pt idx="1740">
                  <c:v>45994</c:v>
                </c:pt>
                <c:pt idx="1741">
                  <c:v>45995</c:v>
                </c:pt>
                <c:pt idx="1742">
                  <c:v>45996</c:v>
                </c:pt>
                <c:pt idx="1743">
                  <c:v>45999</c:v>
                </c:pt>
                <c:pt idx="1744">
                  <c:v>46000</c:v>
                </c:pt>
                <c:pt idx="1745">
                  <c:v>46001</c:v>
                </c:pt>
                <c:pt idx="1746">
                  <c:v>46002</c:v>
                </c:pt>
                <c:pt idx="1747">
                  <c:v>46003</c:v>
                </c:pt>
                <c:pt idx="1748">
                  <c:v>46006</c:v>
                </c:pt>
                <c:pt idx="1749">
                  <c:v>46007</c:v>
                </c:pt>
                <c:pt idx="1750">
                  <c:v>46008</c:v>
                </c:pt>
                <c:pt idx="1751">
                  <c:v>46009</c:v>
                </c:pt>
                <c:pt idx="1752">
                  <c:v>46010</c:v>
                </c:pt>
                <c:pt idx="1753">
                  <c:v>46013</c:v>
                </c:pt>
                <c:pt idx="1754">
                  <c:v>46014</c:v>
                </c:pt>
                <c:pt idx="1755">
                  <c:v>46015</c:v>
                </c:pt>
                <c:pt idx="1756">
                  <c:v>46017</c:v>
                </c:pt>
                <c:pt idx="1757">
                  <c:v>46020</c:v>
                </c:pt>
                <c:pt idx="1758">
                  <c:v>46021</c:v>
                </c:pt>
                <c:pt idx="1759">
                  <c:v>46022</c:v>
                </c:pt>
                <c:pt idx="1760">
                  <c:v>46024</c:v>
                </c:pt>
                <c:pt idx="1761">
                  <c:v>46027</c:v>
                </c:pt>
                <c:pt idx="1762">
                  <c:v>46028</c:v>
                </c:pt>
                <c:pt idx="1763">
                  <c:v>46029</c:v>
                </c:pt>
                <c:pt idx="1764">
                  <c:v>46030</c:v>
                </c:pt>
                <c:pt idx="1765">
                  <c:v>46031</c:v>
                </c:pt>
                <c:pt idx="1766">
                  <c:v>46034</c:v>
                </c:pt>
                <c:pt idx="1767">
                  <c:v>46035</c:v>
                </c:pt>
                <c:pt idx="1768">
                  <c:v>46036</c:v>
                </c:pt>
                <c:pt idx="1769">
                  <c:v>46037</c:v>
                </c:pt>
                <c:pt idx="1770">
                  <c:v>46038</c:v>
                </c:pt>
                <c:pt idx="1771">
                  <c:v>46042</c:v>
                </c:pt>
                <c:pt idx="1772">
                  <c:v>46043</c:v>
                </c:pt>
                <c:pt idx="1773">
                  <c:v>46044</c:v>
                </c:pt>
                <c:pt idx="1774">
                  <c:v>46045</c:v>
                </c:pt>
                <c:pt idx="1775">
                  <c:v>46048</c:v>
                </c:pt>
                <c:pt idx="1776">
                  <c:v>46049</c:v>
                </c:pt>
                <c:pt idx="1777">
                  <c:v>46050</c:v>
                </c:pt>
                <c:pt idx="1778">
                  <c:v>46051</c:v>
                </c:pt>
                <c:pt idx="1779">
                  <c:v>46052</c:v>
                </c:pt>
                <c:pt idx="1780">
                  <c:v>46055</c:v>
                </c:pt>
                <c:pt idx="1781">
                  <c:v>46056</c:v>
                </c:pt>
                <c:pt idx="1782">
                  <c:v>46057</c:v>
                </c:pt>
                <c:pt idx="1783">
                  <c:v>46058</c:v>
                </c:pt>
                <c:pt idx="1784">
                  <c:v>46059</c:v>
                </c:pt>
                <c:pt idx="1785">
                  <c:v>46062</c:v>
                </c:pt>
                <c:pt idx="1786">
                  <c:v>46063</c:v>
                </c:pt>
                <c:pt idx="1787">
                  <c:v>46064</c:v>
                </c:pt>
                <c:pt idx="1788">
                  <c:v>46065</c:v>
                </c:pt>
                <c:pt idx="1789">
                  <c:v>46066</c:v>
                </c:pt>
                <c:pt idx="1790">
                  <c:v>46070</c:v>
                </c:pt>
                <c:pt idx="1791">
                  <c:v>46071</c:v>
                </c:pt>
                <c:pt idx="1792">
                  <c:v>46072</c:v>
                </c:pt>
                <c:pt idx="1793">
                  <c:v>46073</c:v>
                </c:pt>
                <c:pt idx="1794">
                  <c:v>46076</c:v>
                </c:pt>
                <c:pt idx="1795">
                  <c:v>46077</c:v>
                </c:pt>
                <c:pt idx="1796">
                  <c:v>46078</c:v>
                </c:pt>
                <c:pt idx="1797">
                  <c:v>46079</c:v>
                </c:pt>
                <c:pt idx="1798">
                  <c:v>46080</c:v>
                </c:pt>
                <c:pt idx="1799">
                  <c:v>46083</c:v>
                </c:pt>
                <c:pt idx="1800">
                  <c:v>46084</c:v>
                </c:pt>
                <c:pt idx="1801">
                  <c:v>46085</c:v>
                </c:pt>
                <c:pt idx="1802">
                  <c:v>46086</c:v>
                </c:pt>
                <c:pt idx="1803">
                  <c:v>46087</c:v>
                </c:pt>
                <c:pt idx="1804">
                  <c:v>46090</c:v>
                </c:pt>
                <c:pt idx="1805">
                  <c:v>46091</c:v>
                </c:pt>
                <c:pt idx="1806">
                  <c:v>46092</c:v>
                </c:pt>
                <c:pt idx="1807">
                  <c:v>46093</c:v>
                </c:pt>
                <c:pt idx="1808">
                  <c:v>46094</c:v>
                </c:pt>
                <c:pt idx="1809">
                  <c:v>46097</c:v>
                </c:pt>
                <c:pt idx="1810">
                  <c:v>46098</c:v>
                </c:pt>
                <c:pt idx="1811">
                  <c:v>46099</c:v>
                </c:pt>
                <c:pt idx="1812">
                  <c:v>46100</c:v>
                </c:pt>
                <c:pt idx="1813">
                  <c:v>46101</c:v>
                </c:pt>
                <c:pt idx="1814">
                  <c:v>46104</c:v>
                </c:pt>
                <c:pt idx="1815">
                  <c:v>46105</c:v>
                </c:pt>
                <c:pt idx="1816">
                  <c:v>46106</c:v>
                </c:pt>
                <c:pt idx="1817">
                  <c:v>46107</c:v>
                </c:pt>
                <c:pt idx="1818">
                  <c:v>46108</c:v>
                </c:pt>
                <c:pt idx="1819">
                  <c:v>46111</c:v>
                </c:pt>
                <c:pt idx="1820">
                  <c:v>46112</c:v>
                </c:pt>
                <c:pt idx="1821">
                  <c:v>46113</c:v>
                </c:pt>
                <c:pt idx="1822">
                  <c:v>46114</c:v>
                </c:pt>
              </c:numCache>
            </c:numRef>
          </c:cat>
          <c:val>
            <c:numRef>
              <c:f>'04_Performance'!$C$118:$C$1940</c:f>
              <c:numCache>
                <c:formatCode>General</c:formatCode>
                <c:ptCount val="1823"/>
                <c:pt idx="0">
                  <c:v>100</c:v>
                </c:pt>
                <c:pt idx="1">
                  <c:v>98.08</c:v>
                </c:pt>
                <c:pt idx="2">
                  <c:v>100.12</c:v>
                </c:pt>
                <c:pt idx="3">
                  <c:v>101.42</c:v>
                </c:pt>
                <c:pt idx="4">
                  <c:v>100.98</c:v>
                </c:pt>
                <c:pt idx="5">
                  <c:v>102.33</c:v>
                </c:pt>
                <c:pt idx="6">
                  <c:v>102.49</c:v>
                </c:pt>
                <c:pt idx="7">
                  <c:v>101.67</c:v>
                </c:pt>
                <c:pt idx="8">
                  <c:v>100.93</c:v>
                </c:pt>
                <c:pt idx="9">
                  <c:v>101.29</c:v>
                </c:pt>
                <c:pt idx="10">
                  <c:v>100.64</c:v>
                </c:pt>
                <c:pt idx="11">
                  <c:v>101.15</c:v>
                </c:pt>
                <c:pt idx="12">
                  <c:v>103.32</c:v>
                </c:pt>
                <c:pt idx="13">
                  <c:v>101.49</c:v>
                </c:pt>
                <c:pt idx="14">
                  <c:v>100.63</c:v>
                </c:pt>
                <c:pt idx="15">
                  <c:v>102.55</c:v>
                </c:pt>
                <c:pt idx="16">
                  <c:v>102.29</c:v>
                </c:pt>
                <c:pt idx="17">
                  <c:v>101.34</c:v>
                </c:pt>
                <c:pt idx="18">
                  <c:v>101.03</c:v>
                </c:pt>
                <c:pt idx="19">
                  <c:v>102.1</c:v>
                </c:pt>
                <c:pt idx="20">
                  <c:v>103.58</c:v>
                </c:pt>
                <c:pt idx="21">
                  <c:v>106.94</c:v>
                </c:pt>
                <c:pt idx="22">
                  <c:v>108.18</c:v>
                </c:pt>
                <c:pt idx="23">
                  <c:v>107.94</c:v>
                </c:pt>
                <c:pt idx="24">
                  <c:v>107.4</c:v>
                </c:pt>
                <c:pt idx="25">
                  <c:v>106.81</c:v>
                </c:pt>
                <c:pt idx="26">
                  <c:v>106.22</c:v>
                </c:pt>
                <c:pt idx="27">
                  <c:v>105.66</c:v>
                </c:pt>
                <c:pt idx="28">
                  <c:v>107.25</c:v>
                </c:pt>
                <c:pt idx="29">
                  <c:v>108.02</c:v>
                </c:pt>
                <c:pt idx="30">
                  <c:v>107.82</c:v>
                </c:pt>
                <c:pt idx="31">
                  <c:v>108.91</c:v>
                </c:pt>
                <c:pt idx="32">
                  <c:v>108.87</c:v>
                </c:pt>
                <c:pt idx="33">
                  <c:v>109.76</c:v>
                </c:pt>
                <c:pt idx="34">
                  <c:v>108.72</c:v>
                </c:pt>
                <c:pt idx="35">
                  <c:v>108.94</c:v>
                </c:pt>
                <c:pt idx="36">
                  <c:v>109.15</c:v>
                </c:pt>
                <c:pt idx="37">
                  <c:v>109.45</c:v>
                </c:pt>
                <c:pt idx="38">
                  <c:v>109.57</c:v>
                </c:pt>
                <c:pt idx="39">
                  <c:v>109.12</c:v>
                </c:pt>
                <c:pt idx="40">
                  <c:v>111.35</c:v>
                </c:pt>
                <c:pt idx="41">
                  <c:v>111.44</c:v>
                </c:pt>
                <c:pt idx="42">
                  <c:v>112.5</c:v>
                </c:pt>
                <c:pt idx="43">
                  <c:v>112.72</c:v>
                </c:pt>
                <c:pt idx="44">
                  <c:v>111.27</c:v>
                </c:pt>
                <c:pt idx="45">
                  <c:v>110.98</c:v>
                </c:pt>
                <c:pt idx="46">
                  <c:v>112.8</c:v>
                </c:pt>
                <c:pt idx="47">
                  <c:v>113.06</c:v>
                </c:pt>
                <c:pt idx="48">
                  <c:v>113.76</c:v>
                </c:pt>
                <c:pt idx="49">
                  <c:v>113.7</c:v>
                </c:pt>
                <c:pt idx="50">
                  <c:v>114.35</c:v>
                </c:pt>
                <c:pt idx="51">
                  <c:v>114.87</c:v>
                </c:pt>
                <c:pt idx="52">
                  <c:v>114.32</c:v>
                </c:pt>
                <c:pt idx="53">
                  <c:v>113.78</c:v>
                </c:pt>
                <c:pt idx="54">
                  <c:v>114.85</c:v>
                </c:pt>
                <c:pt idx="55">
                  <c:v>112.32</c:v>
                </c:pt>
                <c:pt idx="56">
                  <c:v>112.14</c:v>
                </c:pt>
                <c:pt idx="57">
                  <c:v>113.27</c:v>
                </c:pt>
                <c:pt idx="58">
                  <c:v>112.05</c:v>
                </c:pt>
                <c:pt idx="59">
                  <c:v>112.26</c:v>
                </c:pt>
                <c:pt idx="60">
                  <c:v>112.4</c:v>
                </c:pt>
                <c:pt idx="61">
                  <c:v>114.01</c:v>
                </c:pt>
                <c:pt idx="62">
                  <c:v>114</c:v>
                </c:pt>
                <c:pt idx="63">
                  <c:v>113.05</c:v>
                </c:pt>
                <c:pt idx="64">
                  <c:v>113.88</c:v>
                </c:pt>
                <c:pt idx="65">
                  <c:v>115.36</c:v>
                </c:pt>
                <c:pt idx="66">
                  <c:v>115.6</c:v>
                </c:pt>
                <c:pt idx="67">
                  <c:v>114.56</c:v>
                </c:pt>
                <c:pt idx="68">
                  <c:v>114.51</c:v>
                </c:pt>
                <c:pt idx="69">
                  <c:v>114.97</c:v>
                </c:pt>
                <c:pt idx="70">
                  <c:v>109.28</c:v>
                </c:pt>
                <c:pt idx="71">
                  <c:v>109.63</c:v>
                </c:pt>
                <c:pt idx="72">
                  <c:v>110.57</c:v>
                </c:pt>
                <c:pt idx="73">
                  <c:v>109.75</c:v>
                </c:pt>
                <c:pt idx="74">
                  <c:v>109.37</c:v>
                </c:pt>
                <c:pt idx="75">
                  <c:v>111.23</c:v>
                </c:pt>
                <c:pt idx="76">
                  <c:v>111.34</c:v>
                </c:pt>
                <c:pt idx="77">
                  <c:v>107.93</c:v>
                </c:pt>
                <c:pt idx="78">
                  <c:v>107.58</c:v>
                </c:pt>
                <c:pt idx="79">
                  <c:v>106.85</c:v>
                </c:pt>
                <c:pt idx="80">
                  <c:v>107.42</c:v>
                </c:pt>
                <c:pt idx="81">
                  <c:v>109.56</c:v>
                </c:pt>
                <c:pt idx="82">
                  <c:v>107.5</c:v>
                </c:pt>
                <c:pt idx="83">
                  <c:v>106.2</c:v>
                </c:pt>
                <c:pt idx="84">
                  <c:v>107.01</c:v>
                </c:pt>
                <c:pt idx="85">
                  <c:v>108.04</c:v>
                </c:pt>
                <c:pt idx="86">
                  <c:v>107.92</c:v>
                </c:pt>
                <c:pt idx="87">
                  <c:v>107.22</c:v>
                </c:pt>
                <c:pt idx="88">
                  <c:v>110.59</c:v>
                </c:pt>
                <c:pt idx="89">
                  <c:v>111.32</c:v>
                </c:pt>
                <c:pt idx="90">
                  <c:v>109.9</c:v>
                </c:pt>
                <c:pt idx="91">
                  <c:v>111</c:v>
                </c:pt>
                <c:pt idx="92">
                  <c:v>111.45</c:v>
                </c:pt>
                <c:pt idx="93">
                  <c:v>111.32</c:v>
                </c:pt>
                <c:pt idx="94">
                  <c:v>111.06</c:v>
                </c:pt>
                <c:pt idx="95">
                  <c:v>111.35</c:v>
                </c:pt>
                <c:pt idx="96">
                  <c:v>111.81</c:v>
                </c:pt>
                <c:pt idx="97">
                  <c:v>111.1</c:v>
                </c:pt>
                <c:pt idx="98">
                  <c:v>108.62</c:v>
                </c:pt>
                <c:pt idx="99">
                  <c:v>109.39</c:v>
                </c:pt>
                <c:pt idx="100">
                  <c:v>109.02</c:v>
                </c:pt>
                <c:pt idx="101">
                  <c:v>107.6</c:v>
                </c:pt>
                <c:pt idx="102">
                  <c:v>106.32</c:v>
                </c:pt>
                <c:pt idx="103">
                  <c:v>104.91</c:v>
                </c:pt>
                <c:pt idx="104">
                  <c:v>106.88</c:v>
                </c:pt>
                <c:pt idx="105">
                  <c:v>108.09</c:v>
                </c:pt>
                <c:pt idx="106">
                  <c:v>108.41</c:v>
                </c:pt>
                <c:pt idx="107">
                  <c:v>111.2</c:v>
                </c:pt>
                <c:pt idx="108">
                  <c:v>111.94</c:v>
                </c:pt>
                <c:pt idx="109">
                  <c:v>112.69</c:v>
                </c:pt>
                <c:pt idx="110">
                  <c:v>111.66</c:v>
                </c:pt>
                <c:pt idx="111">
                  <c:v>110.75</c:v>
                </c:pt>
                <c:pt idx="112">
                  <c:v>111.42</c:v>
                </c:pt>
                <c:pt idx="113">
                  <c:v>111.32</c:v>
                </c:pt>
                <c:pt idx="114">
                  <c:v>111.86</c:v>
                </c:pt>
                <c:pt idx="115">
                  <c:v>113.28</c:v>
                </c:pt>
                <c:pt idx="116">
                  <c:v>113.24</c:v>
                </c:pt>
                <c:pt idx="117">
                  <c:v>114.52</c:v>
                </c:pt>
                <c:pt idx="118">
                  <c:v>115.12</c:v>
                </c:pt>
                <c:pt idx="119">
                  <c:v>115.1</c:v>
                </c:pt>
                <c:pt idx="120">
                  <c:v>113.93</c:v>
                </c:pt>
                <c:pt idx="121">
                  <c:v>114.2</c:v>
                </c:pt>
                <c:pt idx="122">
                  <c:v>113.44</c:v>
                </c:pt>
                <c:pt idx="123">
                  <c:v>114.67</c:v>
                </c:pt>
                <c:pt idx="124">
                  <c:v>115.04</c:v>
                </c:pt>
                <c:pt idx="125">
                  <c:v>113.28</c:v>
                </c:pt>
                <c:pt idx="126">
                  <c:v>113.67</c:v>
                </c:pt>
                <c:pt idx="127">
                  <c:v>113.84</c:v>
                </c:pt>
                <c:pt idx="128">
                  <c:v>113.9</c:v>
                </c:pt>
                <c:pt idx="129">
                  <c:v>113.67</c:v>
                </c:pt>
                <c:pt idx="130">
                  <c:v>115.59</c:v>
                </c:pt>
                <c:pt idx="131">
                  <c:v>115.58</c:v>
                </c:pt>
                <c:pt idx="132">
                  <c:v>116.09</c:v>
                </c:pt>
                <c:pt idx="133">
                  <c:v>115.85</c:v>
                </c:pt>
                <c:pt idx="134">
                  <c:v>114.96</c:v>
                </c:pt>
                <c:pt idx="135">
                  <c:v>114.39</c:v>
                </c:pt>
                <c:pt idx="136">
                  <c:v>114.89</c:v>
                </c:pt>
                <c:pt idx="137">
                  <c:v>115.22</c:v>
                </c:pt>
                <c:pt idx="138">
                  <c:v>115.47</c:v>
                </c:pt>
                <c:pt idx="139">
                  <c:v>115.94</c:v>
                </c:pt>
                <c:pt idx="140">
                  <c:v>116.6</c:v>
                </c:pt>
                <c:pt idx="141">
                  <c:v>115.77</c:v>
                </c:pt>
                <c:pt idx="142">
                  <c:v>114.01</c:v>
                </c:pt>
                <c:pt idx="143">
                  <c:v>114.48</c:v>
                </c:pt>
                <c:pt idx="144">
                  <c:v>114.58</c:v>
                </c:pt>
                <c:pt idx="145">
                  <c:v>113.44</c:v>
                </c:pt>
                <c:pt idx="146">
                  <c:v>111.26</c:v>
                </c:pt>
                <c:pt idx="147">
                  <c:v>111.25</c:v>
                </c:pt>
                <c:pt idx="148">
                  <c:v>109.42</c:v>
                </c:pt>
                <c:pt idx="149">
                  <c:v>110.01</c:v>
                </c:pt>
                <c:pt idx="150">
                  <c:v>109.75</c:v>
                </c:pt>
                <c:pt idx="151">
                  <c:v>113.55</c:v>
                </c:pt>
                <c:pt idx="152">
                  <c:v>112.81</c:v>
                </c:pt>
                <c:pt idx="153">
                  <c:v>112.01</c:v>
                </c:pt>
                <c:pt idx="154">
                  <c:v>112.78</c:v>
                </c:pt>
                <c:pt idx="155">
                  <c:v>108.5</c:v>
                </c:pt>
                <c:pt idx="156">
                  <c:v>107.77</c:v>
                </c:pt>
                <c:pt idx="157">
                  <c:v>107.81</c:v>
                </c:pt>
                <c:pt idx="158">
                  <c:v>109.21</c:v>
                </c:pt>
                <c:pt idx="159">
                  <c:v>108.11</c:v>
                </c:pt>
                <c:pt idx="160">
                  <c:v>109.74</c:v>
                </c:pt>
                <c:pt idx="161">
                  <c:v>109.6</c:v>
                </c:pt>
                <c:pt idx="162">
                  <c:v>107.23</c:v>
                </c:pt>
                <c:pt idx="163">
                  <c:v>107.75</c:v>
                </c:pt>
                <c:pt idx="164">
                  <c:v>107.83</c:v>
                </c:pt>
                <c:pt idx="165">
                  <c:v>108.76</c:v>
                </c:pt>
                <c:pt idx="166">
                  <c:v>109.41</c:v>
                </c:pt>
                <c:pt idx="167">
                  <c:v>109.59</c:v>
                </c:pt>
                <c:pt idx="168">
                  <c:v>108.24</c:v>
                </c:pt>
                <c:pt idx="169">
                  <c:v>109.15</c:v>
                </c:pt>
                <c:pt idx="170">
                  <c:v>109.52</c:v>
                </c:pt>
                <c:pt idx="171">
                  <c:v>110.09</c:v>
                </c:pt>
                <c:pt idx="172">
                  <c:v>111.15</c:v>
                </c:pt>
                <c:pt idx="173">
                  <c:v>113.44</c:v>
                </c:pt>
                <c:pt idx="174">
                  <c:v>112.91</c:v>
                </c:pt>
                <c:pt idx="175">
                  <c:v>113.04</c:v>
                </c:pt>
                <c:pt idx="176">
                  <c:v>113.11</c:v>
                </c:pt>
                <c:pt idx="177">
                  <c:v>115.55</c:v>
                </c:pt>
                <c:pt idx="178">
                  <c:v>115.34</c:v>
                </c:pt>
                <c:pt idx="179">
                  <c:v>115.61</c:v>
                </c:pt>
                <c:pt idx="180">
                  <c:v>115.12</c:v>
                </c:pt>
                <c:pt idx="181">
                  <c:v>115.74</c:v>
                </c:pt>
                <c:pt idx="182">
                  <c:v>116.28</c:v>
                </c:pt>
                <c:pt idx="183">
                  <c:v>115.2</c:v>
                </c:pt>
                <c:pt idx="184">
                  <c:v>114.98</c:v>
                </c:pt>
                <c:pt idx="185">
                  <c:v>111.86</c:v>
                </c:pt>
                <c:pt idx="186">
                  <c:v>110.41</c:v>
                </c:pt>
                <c:pt idx="187">
                  <c:v>110.41</c:v>
                </c:pt>
                <c:pt idx="188">
                  <c:v>108</c:v>
                </c:pt>
                <c:pt idx="189">
                  <c:v>104.54</c:v>
                </c:pt>
                <c:pt idx="190">
                  <c:v>105.34</c:v>
                </c:pt>
                <c:pt idx="191">
                  <c:v>105.99</c:v>
                </c:pt>
                <c:pt idx="192">
                  <c:v>105.44</c:v>
                </c:pt>
                <c:pt idx="193">
                  <c:v>104</c:v>
                </c:pt>
                <c:pt idx="194">
                  <c:v>105.33</c:v>
                </c:pt>
                <c:pt idx="195">
                  <c:v>106.68</c:v>
                </c:pt>
                <c:pt idx="196">
                  <c:v>108.13</c:v>
                </c:pt>
                <c:pt idx="197">
                  <c:v>108.16</c:v>
                </c:pt>
                <c:pt idx="198">
                  <c:v>108.28</c:v>
                </c:pt>
                <c:pt idx="199">
                  <c:v>107.16</c:v>
                </c:pt>
                <c:pt idx="200">
                  <c:v>107.39</c:v>
                </c:pt>
                <c:pt idx="201">
                  <c:v>106.82</c:v>
                </c:pt>
                <c:pt idx="202">
                  <c:v>108.56</c:v>
                </c:pt>
                <c:pt idx="203">
                  <c:v>109.67</c:v>
                </c:pt>
                <c:pt idx="204">
                  <c:v>109.83</c:v>
                </c:pt>
                <c:pt idx="205">
                  <c:v>109.46</c:v>
                </c:pt>
                <c:pt idx="206">
                  <c:v>110.48</c:v>
                </c:pt>
                <c:pt idx="207">
                  <c:v>110.3</c:v>
                </c:pt>
                <c:pt idx="208">
                  <c:v>109.97</c:v>
                </c:pt>
                <c:pt idx="209">
                  <c:v>108.33</c:v>
                </c:pt>
                <c:pt idx="210">
                  <c:v>108.12</c:v>
                </c:pt>
                <c:pt idx="211">
                  <c:v>108.19</c:v>
                </c:pt>
                <c:pt idx="212">
                  <c:v>113.18</c:v>
                </c:pt>
                <c:pt idx="213">
                  <c:v>113.52</c:v>
                </c:pt>
                <c:pt idx="214">
                  <c:v>111.62</c:v>
                </c:pt>
                <c:pt idx="215">
                  <c:v>113.47</c:v>
                </c:pt>
                <c:pt idx="216">
                  <c:v>112.58</c:v>
                </c:pt>
                <c:pt idx="217">
                  <c:v>112.47</c:v>
                </c:pt>
                <c:pt idx="218">
                  <c:v>112.61</c:v>
                </c:pt>
                <c:pt idx="219">
                  <c:v>113.84</c:v>
                </c:pt>
                <c:pt idx="220">
                  <c:v>113.54</c:v>
                </c:pt>
                <c:pt idx="221">
                  <c:v>113.42</c:v>
                </c:pt>
                <c:pt idx="222">
                  <c:v>111.45</c:v>
                </c:pt>
                <c:pt idx="223">
                  <c:v>109.48</c:v>
                </c:pt>
                <c:pt idx="224">
                  <c:v>110.31</c:v>
                </c:pt>
                <c:pt idx="225">
                  <c:v>111.66</c:v>
                </c:pt>
                <c:pt idx="226">
                  <c:v>111.53</c:v>
                </c:pt>
                <c:pt idx="227">
                  <c:v>111.29</c:v>
                </c:pt>
                <c:pt idx="228">
                  <c:v>110.74</c:v>
                </c:pt>
                <c:pt idx="229">
                  <c:v>111</c:v>
                </c:pt>
                <c:pt idx="230">
                  <c:v>110.12</c:v>
                </c:pt>
                <c:pt idx="231">
                  <c:v>109.81</c:v>
                </c:pt>
                <c:pt idx="232">
                  <c:v>108.95</c:v>
                </c:pt>
                <c:pt idx="233">
                  <c:v>109.94</c:v>
                </c:pt>
                <c:pt idx="234">
                  <c:v>109.37</c:v>
                </c:pt>
                <c:pt idx="235">
                  <c:v>110.94</c:v>
                </c:pt>
                <c:pt idx="236">
                  <c:v>110.28</c:v>
                </c:pt>
                <c:pt idx="237">
                  <c:v>110.83</c:v>
                </c:pt>
                <c:pt idx="238">
                  <c:v>109.27</c:v>
                </c:pt>
                <c:pt idx="239">
                  <c:v>111.7</c:v>
                </c:pt>
                <c:pt idx="240">
                  <c:v>110.9</c:v>
                </c:pt>
                <c:pt idx="241">
                  <c:v>112.21</c:v>
                </c:pt>
                <c:pt idx="242">
                  <c:v>111.5</c:v>
                </c:pt>
                <c:pt idx="243">
                  <c:v>111.45</c:v>
                </c:pt>
                <c:pt idx="244">
                  <c:v>111.06</c:v>
                </c:pt>
                <c:pt idx="245">
                  <c:v>112.51</c:v>
                </c:pt>
                <c:pt idx="246">
                  <c:v>113.13</c:v>
                </c:pt>
                <c:pt idx="247">
                  <c:v>113.14</c:v>
                </c:pt>
                <c:pt idx="248">
                  <c:v>113.38</c:v>
                </c:pt>
                <c:pt idx="249">
                  <c:v>113.1</c:v>
                </c:pt>
                <c:pt idx="250">
                  <c:v>112.67</c:v>
                </c:pt>
                <c:pt idx="251">
                  <c:v>113.29</c:v>
                </c:pt>
                <c:pt idx="252">
                  <c:v>114.16</c:v>
                </c:pt>
                <c:pt idx="253">
                  <c:v>113.77</c:v>
                </c:pt>
                <c:pt idx="254">
                  <c:v>113.38</c:v>
                </c:pt>
                <c:pt idx="255">
                  <c:v>111.93</c:v>
                </c:pt>
                <c:pt idx="256">
                  <c:v>110.65</c:v>
                </c:pt>
                <c:pt idx="257">
                  <c:v>110.47</c:v>
                </c:pt>
                <c:pt idx="258">
                  <c:v>109.47</c:v>
                </c:pt>
                <c:pt idx="259">
                  <c:v>109.68</c:v>
                </c:pt>
                <c:pt idx="260">
                  <c:v>109.34</c:v>
                </c:pt>
                <c:pt idx="261">
                  <c:v>109.18</c:v>
                </c:pt>
                <c:pt idx="262">
                  <c:v>109.89</c:v>
                </c:pt>
                <c:pt idx="263">
                  <c:v>108.66</c:v>
                </c:pt>
                <c:pt idx="264">
                  <c:v>106.53</c:v>
                </c:pt>
                <c:pt idx="265">
                  <c:v>106.14</c:v>
                </c:pt>
                <c:pt idx="266">
                  <c:v>106.33</c:v>
                </c:pt>
                <c:pt idx="267">
                  <c:v>105.15</c:v>
                </c:pt>
                <c:pt idx="268">
                  <c:v>103.78</c:v>
                </c:pt>
                <c:pt idx="269">
                  <c:v>104.47</c:v>
                </c:pt>
                <c:pt idx="270">
                  <c:v>103.76</c:v>
                </c:pt>
                <c:pt idx="271">
                  <c:v>104.73</c:v>
                </c:pt>
                <c:pt idx="272">
                  <c:v>100.73</c:v>
                </c:pt>
                <c:pt idx="273">
                  <c:v>99.92</c:v>
                </c:pt>
                <c:pt idx="274">
                  <c:v>100.45</c:v>
                </c:pt>
                <c:pt idx="275">
                  <c:v>103.68</c:v>
                </c:pt>
                <c:pt idx="276">
                  <c:v>102.93</c:v>
                </c:pt>
                <c:pt idx="277">
                  <c:v>102.42</c:v>
                </c:pt>
                <c:pt idx="278">
                  <c:v>103.22</c:v>
                </c:pt>
                <c:pt idx="279">
                  <c:v>104.55</c:v>
                </c:pt>
                <c:pt idx="280">
                  <c:v>105.33</c:v>
                </c:pt>
                <c:pt idx="281">
                  <c:v>104.97</c:v>
                </c:pt>
                <c:pt idx="282">
                  <c:v>104.7</c:v>
                </c:pt>
                <c:pt idx="283">
                  <c:v>104.85</c:v>
                </c:pt>
                <c:pt idx="284">
                  <c:v>105.33</c:v>
                </c:pt>
                <c:pt idx="285">
                  <c:v>104.44</c:v>
                </c:pt>
                <c:pt idx="286">
                  <c:v>103.68</c:v>
                </c:pt>
                <c:pt idx="287">
                  <c:v>99.59</c:v>
                </c:pt>
                <c:pt idx="288">
                  <c:v>95.79</c:v>
                </c:pt>
                <c:pt idx="289">
                  <c:v>93.25</c:v>
                </c:pt>
                <c:pt idx="290">
                  <c:v>89.53</c:v>
                </c:pt>
                <c:pt idx="291">
                  <c:v>88.78</c:v>
                </c:pt>
                <c:pt idx="292">
                  <c:v>91.87</c:v>
                </c:pt>
                <c:pt idx="293">
                  <c:v>89.78</c:v>
                </c:pt>
                <c:pt idx="294">
                  <c:v>93.71</c:v>
                </c:pt>
                <c:pt idx="295">
                  <c:v>92.44</c:v>
                </c:pt>
                <c:pt idx="296">
                  <c:v>90.66</c:v>
                </c:pt>
                <c:pt idx="297">
                  <c:v>76.73</c:v>
                </c:pt>
                <c:pt idx="298">
                  <c:v>80.83</c:v>
                </c:pt>
                <c:pt idx="299">
                  <c:v>78.97</c:v>
                </c:pt>
                <c:pt idx="300">
                  <c:v>72.53</c:v>
                </c:pt>
                <c:pt idx="301">
                  <c:v>79.34</c:v>
                </c:pt>
                <c:pt idx="302">
                  <c:v>66.290000000000006</c:v>
                </c:pt>
                <c:pt idx="303">
                  <c:v>67.23</c:v>
                </c:pt>
                <c:pt idx="304">
                  <c:v>52.36</c:v>
                </c:pt>
                <c:pt idx="305">
                  <c:v>54.58</c:v>
                </c:pt>
                <c:pt idx="306">
                  <c:v>56.49</c:v>
                </c:pt>
                <c:pt idx="307">
                  <c:v>51.57</c:v>
                </c:pt>
                <c:pt idx="308">
                  <c:v>63.3</c:v>
                </c:pt>
                <c:pt idx="309">
                  <c:v>65.88</c:v>
                </c:pt>
                <c:pt idx="310">
                  <c:v>72.650000000000006</c:v>
                </c:pt>
                <c:pt idx="311">
                  <c:v>65.42</c:v>
                </c:pt>
                <c:pt idx="312">
                  <c:v>68.430000000000007</c:v>
                </c:pt>
                <c:pt idx="313">
                  <c:v>68.92</c:v>
                </c:pt>
                <c:pt idx="314">
                  <c:v>65.209999999999994</c:v>
                </c:pt>
                <c:pt idx="315">
                  <c:v>72.400000000000006</c:v>
                </c:pt>
                <c:pt idx="316">
                  <c:v>71.44</c:v>
                </c:pt>
                <c:pt idx="317">
                  <c:v>76.459999999999994</c:v>
                </c:pt>
                <c:pt idx="318">
                  <c:v>76.959999999999994</c:v>
                </c:pt>
                <c:pt idx="319">
                  <c:v>81.78</c:v>
                </c:pt>
                <c:pt idx="320">
                  <c:v>80.19</c:v>
                </c:pt>
                <c:pt idx="321">
                  <c:v>80.760000000000005</c:v>
                </c:pt>
                <c:pt idx="322">
                  <c:v>80.47</c:v>
                </c:pt>
                <c:pt idx="323">
                  <c:v>78.459999999999994</c:v>
                </c:pt>
                <c:pt idx="324">
                  <c:v>76.08</c:v>
                </c:pt>
                <c:pt idx="325">
                  <c:v>82.91</c:v>
                </c:pt>
                <c:pt idx="326">
                  <c:v>79.48</c:v>
                </c:pt>
                <c:pt idx="327">
                  <c:v>77.650000000000006</c:v>
                </c:pt>
                <c:pt idx="328">
                  <c:v>80.31</c:v>
                </c:pt>
                <c:pt idx="329">
                  <c:v>82.56</c:v>
                </c:pt>
                <c:pt idx="330">
                  <c:v>82.76</c:v>
                </c:pt>
                <c:pt idx="331">
                  <c:v>85.32</c:v>
                </c:pt>
                <c:pt idx="332">
                  <c:v>85.51</c:v>
                </c:pt>
                <c:pt idx="333">
                  <c:v>89.99</c:v>
                </c:pt>
                <c:pt idx="334">
                  <c:v>87.5</c:v>
                </c:pt>
                <c:pt idx="335">
                  <c:v>85.07</c:v>
                </c:pt>
                <c:pt idx="336">
                  <c:v>86.97</c:v>
                </c:pt>
                <c:pt idx="337">
                  <c:v>88.35</c:v>
                </c:pt>
                <c:pt idx="338">
                  <c:v>85.65</c:v>
                </c:pt>
                <c:pt idx="339">
                  <c:v>88.11</c:v>
                </c:pt>
                <c:pt idx="340">
                  <c:v>90.8</c:v>
                </c:pt>
                <c:pt idx="341">
                  <c:v>88.81</c:v>
                </c:pt>
                <c:pt idx="342">
                  <c:v>86.65</c:v>
                </c:pt>
                <c:pt idx="343">
                  <c:v>84.36</c:v>
                </c:pt>
                <c:pt idx="344">
                  <c:v>85.65</c:v>
                </c:pt>
                <c:pt idx="345">
                  <c:v>84.8</c:v>
                </c:pt>
                <c:pt idx="346">
                  <c:v>89.32</c:v>
                </c:pt>
                <c:pt idx="347">
                  <c:v>86.49</c:v>
                </c:pt>
                <c:pt idx="348">
                  <c:v>89.75</c:v>
                </c:pt>
                <c:pt idx="349">
                  <c:v>88.83</c:v>
                </c:pt>
                <c:pt idx="350">
                  <c:v>87.13</c:v>
                </c:pt>
                <c:pt idx="351">
                  <c:v>90.04</c:v>
                </c:pt>
                <c:pt idx="352">
                  <c:v>90.62</c:v>
                </c:pt>
                <c:pt idx="353">
                  <c:v>87.7</c:v>
                </c:pt>
                <c:pt idx="354">
                  <c:v>88.5</c:v>
                </c:pt>
                <c:pt idx="355">
                  <c:v>89.55</c:v>
                </c:pt>
                <c:pt idx="356">
                  <c:v>91.38</c:v>
                </c:pt>
                <c:pt idx="357">
                  <c:v>93.79</c:v>
                </c:pt>
                <c:pt idx="358">
                  <c:v>92.92</c:v>
                </c:pt>
                <c:pt idx="359">
                  <c:v>97.29</c:v>
                </c:pt>
                <c:pt idx="360">
                  <c:v>99.63</c:v>
                </c:pt>
                <c:pt idx="361">
                  <c:v>97.98</c:v>
                </c:pt>
                <c:pt idx="362">
                  <c:v>94.17</c:v>
                </c:pt>
                <c:pt idx="363">
                  <c:v>86.25</c:v>
                </c:pt>
                <c:pt idx="364">
                  <c:v>89.16</c:v>
                </c:pt>
                <c:pt idx="365">
                  <c:v>88.04</c:v>
                </c:pt>
                <c:pt idx="366">
                  <c:v>90.75</c:v>
                </c:pt>
                <c:pt idx="367">
                  <c:v>88.34</c:v>
                </c:pt>
                <c:pt idx="368">
                  <c:v>88.73</c:v>
                </c:pt>
                <c:pt idx="369">
                  <c:v>87.47</c:v>
                </c:pt>
                <c:pt idx="370">
                  <c:v>88.39</c:v>
                </c:pt>
                <c:pt idx="371">
                  <c:v>88.25</c:v>
                </c:pt>
                <c:pt idx="372">
                  <c:v>84.58</c:v>
                </c:pt>
                <c:pt idx="373">
                  <c:v>86.09</c:v>
                </c:pt>
                <c:pt idx="374">
                  <c:v>83.44</c:v>
                </c:pt>
                <c:pt idx="375">
                  <c:v>84.61</c:v>
                </c:pt>
                <c:pt idx="376">
                  <c:v>86.11</c:v>
                </c:pt>
                <c:pt idx="377">
                  <c:v>84.56</c:v>
                </c:pt>
                <c:pt idx="378">
                  <c:v>85.23</c:v>
                </c:pt>
                <c:pt idx="379">
                  <c:v>85.48</c:v>
                </c:pt>
                <c:pt idx="380">
                  <c:v>83.3</c:v>
                </c:pt>
                <c:pt idx="381">
                  <c:v>83.33</c:v>
                </c:pt>
                <c:pt idx="382">
                  <c:v>79.849999999999994</c:v>
                </c:pt>
                <c:pt idx="383">
                  <c:v>82.25</c:v>
                </c:pt>
                <c:pt idx="384">
                  <c:v>82.42</c:v>
                </c:pt>
                <c:pt idx="385">
                  <c:v>85.26</c:v>
                </c:pt>
                <c:pt idx="386">
                  <c:v>85.79</c:v>
                </c:pt>
                <c:pt idx="387">
                  <c:v>85.27</c:v>
                </c:pt>
                <c:pt idx="388">
                  <c:v>84.15</c:v>
                </c:pt>
                <c:pt idx="389">
                  <c:v>82.29</c:v>
                </c:pt>
                <c:pt idx="390">
                  <c:v>88.2</c:v>
                </c:pt>
                <c:pt idx="391">
                  <c:v>87.86</c:v>
                </c:pt>
                <c:pt idx="392">
                  <c:v>87.83</c:v>
                </c:pt>
                <c:pt idx="393">
                  <c:v>86.98</c:v>
                </c:pt>
                <c:pt idx="394">
                  <c:v>87.86</c:v>
                </c:pt>
                <c:pt idx="395">
                  <c:v>86</c:v>
                </c:pt>
                <c:pt idx="396">
                  <c:v>86.92</c:v>
                </c:pt>
                <c:pt idx="397">
                  <c:v>83.26</c:v>
                </c:pt>
                <c:pt idx="398">
                  <c:v>81.010000000000005</c:v>
                </c:pt>
                <c:pt idx="399">
                  <c:v>81.849999999999994</c:v>
                </c:pt>
                <c:pt idx="400">
                  <c:v>83.47</c:v>
                </c:pt>
                <c:pt idx="401">
                  <c:v>84.16</c:v>
                </c:pt>
                <c:pt idx="402">
                  <c:v>84.42</c:v>
                </c:pt>
                <c:pt idx="403">
                  <c:v>83.77</c:v>
                </c:pt>
                <c:pt idx="404">
                  <c:v>86.6</c:v>
                </c:pt>
                <c:pt idx="405">
                  <c:v>86.49</c:v>
                </c:pt>
                <c:pt idx="406">
                  <c:v>87.55</c:v>
                </c:pt>
                <c:pt idx="407">
                  <c:v>86.68</c:v>
                </c:pt>
                <c:pt idx="408">
                  <c:v>87.2</c:v>
                </c:pt>
                <c:pt idx="409">
                  <c:v>87.6</c:v>
                </c:pt>
                <c:pt idx="410">
                  <c:v>85.79</c:v>
                </c:pt>
                <c:pt idx="411">
                  <c:v>84.58</c:v>
                </c:pt>
                <c:pt idx="412">
                  <c:v>83.03</c:v>
                </c:pt>
                <c:pt idx="413">
                  <c:v>83.29</c:v>
                </c:pt>
                <c:pt idx="414">
                  <c:v>85.37</c:v>
                </c:pt>
                <c:pt idx="415">
                  <c:v>84.32</c:v>
                </c:pt>
                <c:pt idx="416">
                  <c:v>83</c:v>
                </c:pt>
                <c:pt idx="417">
                  <c:v>83.13</c:v>
                </c:pt>
                <c:pt idx="418">
                  <c:v>83.83</c:v>
                </c:pt>
                <c:pt idx="419">
                  <c:v>82.17</c:v>
                </c:pt>
                <c:pt idx="420">
                  <c:v>81.33</c:v>
                </c:pt>
                <c:pt idx="421">
                  <c:v>81.44</c:v>
                </c:pt>
                <c:pt idx="422">
                  <c:v>80.55</c:v>
                </c:pt>
                <c:pt idx="423">
                  <c:v>80.209999999999994</c:v>
                </c:pt>
                <c:pt idx="424">
                  <c:v>77.31</c:v>
                </c:pt>
                <c:pt idx="425">
                  <c:v>78.349999999999994</c:v>
                </c:pt>
                <c:pt idx="426">
                  <c:v>76.510000000000005</c:v>
                </c:pt>
                <c:pt idx="427">
                  <c:v>76.06</c:v>
                </c:pt>
                <c:pt idx="428">
                  <c:v>75.67</c:v>
                </c:pt>
                <c:pt idx="429">
                  <c:v>74.75</c:v>
                </c:pt>
                <c:pt idx="430">
                  <c:v>76.91</c:v>
                </c:pt>
                <c:pt idx="431">
                  <c:v>77.13</c:v>
                </c:pt>
                <c:pt idx="432">
                  <c:v>76.569999999999993</c:v>
                </c:pt>
                <c:pt idx="433">
                  <c:v>74.7</c:v>
                </c:pt>
                <c:pt idx="434">
                  <c:v>73.94</c:v>
                </c:pt>
                <c:pt idx="435">
                  <c:v>70.44</c:v>
                </c:pt>
                <c:pt idx="436">
                  <c:v>70.290000000000006</c:v>
                </c:pt>
                <c:pt idx="437">
                  <c:v>70.319999999999993</c:v>
                </c:pt>
                <c:pt idx="438">
                  <c:v>72.38</c:v>
                </c:pt>
                <c:pt idx="439">
                  <c:v>70.39</c:v>
                </c:pt>
                <c:pt idx="440">
                  <c:v>70.489999999999995</c:v>
                </c:pt>
                <c:pt idx="441">
                  <c:v>68.94</c:v>
                </c:pt>
                <c:pt idx="442">
                  <c:v>69.69</c:v>
                </c:pt>
                <c:pt idx="443">
                  <c:v>71.17</c:v>
                </c:pt>
                <c:pt idx="444">
                  <c:v>70.78</c:v>
                </c:pt>
                <c:pt idx="445">
                  <c:v>72.23</c:v>
                </c:pt>
                <c:pt idx="446">
                  <c:v>73.64</c:v>
                </c:pt>
                <c:pt idx="447">
                  <c:v>72.45</c:v>
                </c:pt>
                <c:pt idx="448">
                  <c:v>72.94</c:v>
                </c:pt>
                <c:pt idx="449">
                  <c:v>71.86</c:v>
                </c:pt>
                <c:pt idx="450">
                  <c:v>71.42</c:v>
                </c:pt>
                <c:pt idx="451">
                  <c:v>71.97</c:v>
                </c:pt>
                <c:pt idx="452">
                  <c:v>71.36</c:v>
                </c:pt>
                <c:pt idx="453">
                  <c:v>69.78</c:v>
                </c:pt>
                <c:pt idx="454">
                  <c:v>70.17</c:v>
                </c:pt>
                <c:pt idx="455">
                  <c:v>69.38</c:v>
                </c:pt>
                <c:pt idx="456">
                  <c:v>71.86</c:v>
                </c:pt>
                <c:pt idx="457">
                  <c:v>71.05</c:v>
                </c:pt>
                <c:pt idx="458">
                  <c:v>69.45</c:v>
                </c:pt>
                <c:pt idx="459">
                  <c:v>68.05</c:v>
                </c:pt>
                <c:pt idx="460">
                  <c:v>65.48</c:v>
                </c:pt>
                <c:pt idx="461">
                  <c:v>67.349999999999994</c:v>
                </c:pt>
                <c:pt idx="462">
                  <c:v>68.040000000000006</c:v>
                </c:pt>
                <c:pt idx="463">
                  <c:v>70.63</c:v>
                </c:pt>
                <c:pt idx="464">
                  <c:v>70.23</c:v>
                </c:pt>
                <c:pt idx="465">
                  <c:v>70.260000000000005</c:v>
                </c:pt>
                <c:pt idx="466">
                  <c:v>70.62</c:v>
                </c:pt>
                <c:pt idx="467">
                  <c:v>69.66</c:v>
                </c:pt>
                <c:pt idx="468">
                  <c:v>77.73</c:v>
                </c:pt>
                <c:pt idx="469">
                  <c:v>81.33</c:v>
                </c:pt>
                <c:pt idx="470">
                  <c:v>80.73</c:v>
                </c:pt>
                <c:pt idx="471">
                  <c:v>78.98</c:v>
                </c:pt>
                <c:pt idx="472">
                  <c:v>81.290000000000006</c:v>
                </c:pt>
                <c:pt idx="473">
                  <c:v>87.09</c:v>
                </c:pt>
                <c:pt idx="474">
                  <c:v>86.47</c:v>
                </c:pt>
                <c:pt idx="475">
                  <c:v>83.72</c:v>
                </c:pt>
                <c:pt idx="476">
                  <c:v>85.16</c:v>
                </c:pt>
                <c:pt idx="477">
                  <c:v>85.22</c:v>
                </c:pt>
                <c:pt idx="478">
                  <c:v>90.43</c:v>
                </c:pt>
                <c:pt idx="479">
                  <c:v>94.99</c:v>
                </c:pt>
                <c:pt idx="480">
                  <c:v>91.53</c:v>
                </c:pt>
                <c:pt idx="481">
                  <c:v>90.71</c:v>
                </c:pt>
                <c:pt idx="482">
                  <c:v>86.6</c:v>
                </c:pt>
                <c:pt idx="483">
                  <c:v>86.87</c:v>
                </c:pt>
                <c:pt idx="484">
                  <c:v>89.28</c:v>
                </c:pt>
                <c:pt idx="485">
                  <c:v>89.21</c:v>
                </c:pt>
                <c:pt idx="486">
                  <c:v>92.66</c:v>
                </c:pt>
                <c:pt idx="487">
                  <c:v>90.16</c:v>
                </c:pt>
                <c:pt idx="488">
                  <c:v>90.94</c:v>
                </c:pt>
                <c:pt idx="489">
                  <c:v>89.84</c:v>
                </c:pt>
                <c:pt idx="490">
                  <c:v>92.73</c:v>
                </c:pt>
                <c:pt idx="491">
                  <c:v>91.84</c:v>
                </c:pt>
                <c:pt idx="492">
                  <c:v>88.85</c:v>
                </c:pt>
                <c:pt idx="493">
                  <c:v>88.78</c:v>
                </c:pt>
                <c:pt idx="494">
                  <c:v>88.1</c:v>
                </c:pt>
                <c:pt idx="495">
                  <c:v>87.83</c:v>
                </c:pt>
                <c:pt idx="496">
                  <c:v>86.61</c:v>
                </c:pt>
                <c:pt idx="497">
                  <c:v>85.52</c:v>
                </c:pt>
                <c:pt idx="498">
                  <c:v>83.8</c:v>
                </c:pt>
                <c:pt idx="499">
                  <c:v>85.12</c:v>
                </c:pt>
                <c:pt idx="500">
                  <c:v>84.77</c:v>
                </c:pt>
                <c:pt idx="501">
                  <c:v>84.34</c:v>
                </c:pt>
                <c:pt idx="502">
                  <c:v>84.05</c:v>
                </c:pt>
                <c:pt idx="503">
                  <c:v>84.77</c:v>
                </c:pt>
                <c:pt idx="504">
                  <c:v>83.89</c:v>
                </c:pt>
                <c:pt idx="505">
                  <c:v>84.15</c:v>
                </c:pt>
                <c:pt idx="506">
                  <c:v>86.43</c:v>
                </c:pt>
                <c:pt idx="507">
                  <c:v>89.21</c:v>
                </c:pt>
                <c:pt idx="508">
                  <c:v>89.62</c:v>
                </c:pt>
                <c:pt idx="509">
                  <c:v>90.48</c:v>
                </c:pt>
                <c:pt idx="510">
                  <c:v>91</c:v>
                </c:pt>
                <c:pt idx="511">
                  <c:v>92.72</c:v>
                </c:pt>
                <c:pt idx="512">
                  <c:v>92.63</c:v>
                </c:pt>
                <c:pt idx="513">
                  <c:v>94.86</c:v>
                </c:pt>
                <c:pt idx="514">
                  <c:v>91.48</c:v>
                </c:pt>
                <c:pt idx="515">
                  <c:v>93.89</c:v>
                </c:pt>
                <c:pt idx="516">
                  <c:v>94.75</c:v>
                </c:pt>
                <c:pt idx="517">
                  <c:v>91.4</c:v>
                </c:pt>
                <c:pt idx="518">
                  <c:v>91.12</c:v>
                </c:pt>
                <c:pt idx="519">
                  <c:v>90.3</c:v>
                </c:pt>
                <c:pt idx="520">
                  <c:v>88.77</c:v>
                </c:pt>
                <c:pt idx="521">
                  <c:v>87.62</c:v>
                </c:pt>
                <c:pt idx="522">
                  <c:v>88.43</c:v>
                </c:pt>
                <c:pt idx="523">
                  <c:v>84.64</c:v>
                </c:pt>
                <c:pt idx="524">
                  <c:v>85.84</c:v>
                </c:pt>
                <c:pt idx="525">
                  <c:v>86.49</c:v>
                </c:pt>
                <c:pt idx="526">
                  <c:v>88.37</c:v>
                </c:pt>
                <c:pt idx="527">
                  <c:v>88.41</c:v>
                </c:pt>
                <c:pt idx="528">
                  <c:v>88.67</c:v>
                </c:pt>
                <c:pt idx="529">
                  <c:v>90.88</c:v>
                </c:pt>
                <c:pt idx="530">
                  <c:v>90.36</c:v>
                </c:pt>
                <c:pt idx="531">
                  <c:v>91.91</c:v>
                </c:pt>
                <c:pt idx="532">
                  <c:v>91.41</c:v>
                </c:pt>
                <c:pt idx="533">
                  <c:v>91.94</c:v>
                </c:pt>
                <c:pt idx="534">
                  <c:v>93.82</c:v>
                </c:pt>
                <c:pt idx="535">
                  <c:v>96.63</c:v>
                </c:pt>
                <c:pt idx="536">
                  <c:v>95.71</c:v>
                </c:pt>
                <c:pt idx="537">
                  <c:v>96.51</c:v>
                </c:pt>
                <c:pt idx="538">
                  <c:v>99.12</c:v>
                </c:pt>
                <c:pt idx="539">
                  <c:v>100.37</c:v>
                </c:pt>
                <c:pt idx="540">
                  <c:v>104.08</c:v>
                </c:pt>
                <c:pt idx="541">
                  <c:v>103.11</c:v>
                </c:pt>
                <c:pt idx="542">
                  <c:v>100.74</c:v>
                </c:pt>
                <c:pt idx="543">
                  <c:v>102.81</c:v>
                </c:pt>
                <c:pt idx="544">
                  <c:v>103.2</c:v>
                </c:pt>
                <c:pt idx="545">
                  <c:v>104.36</c:v>
                </c:pt>
                <c:pt idx="546">
                  <c:v>105.28</c:v>
                </c:pt>
                <c:pt idx="547">
                  <c:v>109.81</c:v>
                </c:pt>
                <c:pt idx="548">
                  <c:v>110.57</c:v>
                </c:pt>
                <c:pt idx="549">
                  <c:v>110.31</c:v>
                </c:pt>
                <c:pt idx="550">
                  <c:v>112.2</c:v>
                </c:pt>
                <c:pt idx="551">
                  <c:v>112.02</c:v>
                </c:pt>
                <c:pt idx="552">
                  <c:v>112.39</c:v>
                </c:pt>
                <c:pt idx="553">
                  <c:v>111.07</c:v>
                </c:pt>
                <c:pt idx="554">
                  <c:v>108.44</c:v>
                </c:pt>
                <c:pt idx="555">
                  <c:v>108.83</c:v>
                </c:pt>
                <c:pt idx="556">
                  <c:v>104.89</c:v>
                </c:pt>
                <c:pt idx="557">
                  <c:v>104.15</c:v>
                </c:pt>
                <c:pt idx="558">
                  <c:v>103.3</c:v>
                </c:pt>
                <c:pt idx="559">
                  <c:v>102.73</c:v>
                </c:pt>
                <c:pt idx="560">
                  <c:v>105.48</c:v>
                </c:pt>
                <c:pt idx="561">
                  <c:v>105.85</c:v>
                </c:pt>
                <c:pt idx="562">
                  <c:v>108.28</c:v>
                </c:pt>
                <c:pt idx="563">
                  <c:v>107.72</c:v>
                </c:pt>
                <c:pt idx="564">
                  <c:v>106.72</c:v>
                </c:pt>
                <c:pt idx="565">
                  <c:v>105.57</c:v>
                </c:pt>
                <c:pt idx="566">
                  <c:v>106.54</c:v>
                </c:pt>
                <c:pt idx="567">
                  <c:v>105.29</c:v>
                </c:pt>
                <c:pt idx="568">
                  <c:v>104.35</c:v>
                </c:pt>
                <c:pt idx="569">
                  <c:v>104.97</c:v>
                </c:pt>
                <c:pt idx="570">
                  <c:v>103.79</c:v>
                </c:pt>
                <c:pt idx="571">
                  <c:v>103.69</c:v>
                </c:pt>
                <c:pt idx="572">
                  <c:v>102.54</c:v>
                </c:pt>
                <c:pt idx="573">
                  <c:v>103</c:v>
                </c:pt>
                <c:pt idx="574">
                  <c:v>105.05</c:v>
                </c:pt>
                <c:pt idx="575">
                  <c:v>104.19</c:v>
                </c:pt>
                <c:pt idx="576">
                  <c:v>103.73</c:v>
                </c:pt>
                <c:pt idx="577">
                  <c:v>104.03</c:v>
                </c:pt>
                <c:pt idx="578">
                  <c:v>102.08</c:v>
                </c:pt>
                <c:pt idx="579">
                  <c:v>103.49</c:v>
                </c:pt>
                <c:pt idx="580">
                  <c:v>101.7</c:v>
                </c:pt>
                <c:pt idx="581">
                  <c:v>102.31</c:v>
                </c:pt>
                <c:pt idx="582">
                  <c:v>102.28</c:v>
                </c:pt>
                <c:pt idx="583">
                  <c:v>103.46</c:v>
                </c:pt>
                <c:pt idx="584">
                  <c:v>106</c:v>
                </c:pt>
                <c:pt idx="585">
                  <c:v>107.7</c:v>
                </c:pt>
                <c:pt idx="586">
                  <c:v>103.84</c:v>
                </c:pt>
                <c:pt idx="587">
                  <c:v>106.32</c:v>
                </c:pt>
                <c:pt idx="588">
                  <c:v>106.9</c:v>
                </c:pt>
                <c:pt idx="589">
                  <c:v>109.77</c:v>
                </c:pt>
                <c:pt idx="590">
                  <c:v>109.83</c:v>
                </c:pt>
                <c:pt idx="591">
                  <c:v>110.84</c:v>
                </c:pt>
                <c:pt idx="592">
                  <c:v>110.39</c:v>
                </c:pt>
                <c:pt idx="593">
                  <c:v>107.49</c:v>
                </c:pt>
                <c:pt idx="594">
                  <c:v>108.17</c:v>
                </c:pt>
                <c:pt idx="595">
                  <c:v>107.47</c:v>
                </c:pt>
                <c:pt idx="596">
                  <c:v>110.28</c:v>
                </c:pt>
                <c:pt idx="597">
                  <c:v>111.63</c:v>
                </c:pt>
                <c:pt idx="598">
                  <c:v>108.28</c:v>
                </c:pt>
                <c:pt idx="599">
                  <c:v>105.24</c:v>
                </c:pt>
                <c:pt idx="600">
                  <c:v>105.61</c:v>
                </c:pt>
                <c:pt idx="601">
                  <c:v>106.18</c:v>
                </c:pt>
                <c:pt idx="602">
                  <c:v>107.69</c:v>
                </c:pt>
                <c:pt idx="603">
                  <c:v>105.92</c:v>
                </c:pt>
                <c:pt idx="604">
                  <c:v>106.18</c:v>
                </c:pt>
                <c:pt idx="605">
                  <c:v>105.05</c:v>
                </c:pt>
                <c:pt idx="606">
                  <c:v>105.84</c:v>
                </c:pt>
                <c:pt idx="607">
                  <c:v>108.76</c:v>
                </c:pt>
                <c:pt idx="608">
                  <c:v>110.22</c:v>
                </c:pt>
                <c:pt idx="609">
                  <c:v>109.72</c:v>
                </c:pt>
                <c:pt idx="610">
                  <c:v>110.59</c:v>
                </c:pt>
                <c:pt idx="611">
                  <c:v>109.88</c:v>
                </c:pt>
                <c:pt idx="612">
                  <c:v>110.88</c:v>
                </c:pt>
                <c:pt idx="613">
                  <c:v>109.91</c:v>
                </c:pt>
                <c:pt idx="614">
                  <c:v>110.55</c:v>
                </c:pt>
                <c:pt idx="615">
                  <c:v>110.04</c:v>
                </c:pt>
                <c:pt idx="616">
                  <c:v>110.1</c:v>
                </c:pt>
                <c:pt idx="617">
                  <c:v>112.48</c:v>
                </c:pt>
                <c:pt idx="618">
                  <c:v>111.84</c:v>
                </c:pt>
                <c:pt idx="619">
                  <c:v>109.19</c:v>
                </c:pt>
                <c:pt idx="620">
                  <c:v>105.07</c:v>
                </c:pt>
                <c:pt idx="621">
                  <c:v>108.15</c:v>
                </c:pt>
                <c:pt idx="622">
                  <c:v>108.5</c:v>
                </c:pt>
                <c:pt idx="623">
                  <c:v>108.37</c:v>
                </c:pt>
                <c:pt idx="624">
                  <c:v>109.26</c:v>
                </c:pt>
                <c:pt idx="625">
                  <c:v>109.42</c:v>
                </c:pt>
                <c:pt idx="626">
                  <c:v>106.05</c:v>
                </c:pt>
                <c:pt idx="627">
                  <c:v>105.81</c:v>
                </c:pt>
                <c:pt idx="628">
                  <c:v>106.81</c:v>
                </c:pt>
                <c:pt idx="629">
                  <c:v>108.31</c:v>
                </c:pt>
                <c:pt idx="630">
                  <c:v>108.17</c:v>
                </c:pt>
                <c:pt idx="631">
                  <c:v>106.05</c:v>
                </c:pt>
                <c:pt idx="632">
                  <c:v>104.97</c:v>
                </c:pt>
                <c:pt idx="633">
                  <c:v>104.63</c:v>
                </c:pt>
                <c:pt idx="634">
                  <c:v>106.13</c:v>
                </c:pt>
                <c:pt idx="635">
                  <c:v>106.34</c:v>
                </c:pt>
                <c:pt idx="636">
                  <c:v>105.99</c:v>
                </c:pt>
                <c:pt idx="637">
                  <c:v>103.99</c:v>
                </c:pt>
                <c:pt idx="638">
                  <c:v>103.3</c:v>
                </c:pt>
                <c:pt idx="639">
                  <c:v>100.57</c:v>
                </c:pt>
                <c:pt idx="640">
                  <c:v>97.86</c:v>
                </c:pt>
                <c:pt idx="641">
                  <c:v>98.44</c:v>
                </c:pt>
                <c:pt idx="642">
                  <c:v>101.79</c:v>
                </c:pt>
                <c:pt idx="643">
                  <c:v>100.77</c:v>
                </c:pt>
                <c:pt idx="644">
                  <c:v>100.81</c:v>
                </c:pt>
                <c:pt idx="645">
                  <c:v>102.95</c:v>
                </c:pt>
                <c:pt idx="646">
                  <c:v>102.6</c:v>
                </c:pt>
                <c:pt idx="647">
                  <c:v>103.18</c:v>
                </c:pt>
                <c:pt idx="648">
                  <c:v>104.6</c:v>
                </c:pt>
                <c:pt idx="649">
                  <c:v>103.82</c:v>
                </c:pt>
                <c:pt idx="650">
                  <c:v>103.64</c:v>
                </c:pt>
                <c:pt idx="651">
                  <c:v>104.63</c:v>
                </c:pt>
                <c:pt idx="652">
                  <c:v>102.28</c:v>
                </c:pt>
                <c:pt idx="653">
                  <c:v>103.23</c:v>
                </c:pt>
                <c:pt idx="654">
                  <c:v>103.97</c:v>
                </c:pt>
                <c:pt idx="655">
                  <c:v>102.23</c:v>
                </c:pt>
                <c:pt idx="656">
                  <c:v>104.1</c:v>
                </c:pt>
                <c:pt idx="657">
                  <c:v>104.88</c:v>
                </c:pt>
                <c:pt idx="658">
                  <c:v>104.67</c:v>
                </c:pt>
                <c:pt idx="659">
                  <c:v>103.98</c:v>
                </c:pt>
                <c:pt idx="660">
                  <c:v>102.92</c:v>
                </c:pt>
                <c:pt idx="661">
                  <c:v>102.72</c:v>
                </c:pt>
                <c:pt idx="662">
                  <c:v>99.94</c:v>
                </c:pt>
                <c:pt idx="663">
                  <c:v>97.45</c:v>
                </c:pt>
                <c:pt idx="664">
                  <c:v>97.46</c:v>
                </c:pt>
                <c:pt idx="665">
                  <c:v>99.97</c:v>
                </c:pt>
                <c:pt idx="666">
                  <c:v>101.12</c:v>
                </c:pt>
                <c:pt idx="667">
                  <c:v>101.81</c:v>
                </c:pt>
                <c:pt idx="668">
                  <c:v>100.48</c:v>
                </c:pt>
                <c:pt idx="669">
                  <c:v>101.95</c:v>
                </c:pt>
                <c:pt idx="670">
                  <c:v>101.69</c:v>
                </c:pt>
                <c:pt idx="671">
                  <c:v>100.01</c:v>
                </c:pt>
                <c:pt idx="672">
                  <c:v>98.92</c:v>
                </c:pt>
                <c:pt idx="673">
                  <c:v>100.99</c:v>
                </c:pt>
                <c:pt idx="674">
                  <c:v>100.76</c:v>
                </c:pt>
                <c:pt idx="675">
                  <c:v>100.31</c:v>
                </c:pt>
                <c:pt idx="676">
                  <c:v>99.62</c:v>
                </c:pt>
                <c:pt idx="677">
                  <c:v>99.22</c:v>
                </c:pt>
                <c:pt idx="678">
                  <c:v>99.29</c:v>
                </c:pt>
                <c:pt idx="679">
                  <c:v>101.25</c:v>
                </c:pt>
                <c:pt idx="680">
                  <c:v>99.42</c:v>
                </c:pt>
                <c:pt idx="681">
                  <c:v>101.53</c:v>
                </c:pt>
                <c:pt idx="682">
                  <c:v>100.58</c:v>
                </c:pt>
                <c:pt idx="683">
                  <c:v>100</c:v>
                </c:pt>
                <c:pt idx="684">
                  <c:v>97.96</c:v>
                </c:pt>
                <c:pt idx="685">
                  <c:v>98.03</c:v>
                </c:pt>
                <c:pt idx="686">
                  <c:v>100.91</c:v>
                </c:pt>
                <c:pt idx="687">
                  <c:v>103.41</c:v>
                </c:pt>
                <c:pt idx="688">
                  <c:v>103.97</c:v>
                </c:pt>
                <c:pt idx="689">
                  <c:v>106.42</c:v>
                </c:pt>
                <c:pt idx="690">
                  <c:v>106.82</c:v>
                </c:pt>
                <c:pt idx="691">
                  <c:v>106.79</c:v>
                </c:pt>
                <c:pt idx="692">
                  <c:v>104.85</c:v>
                </c:pt>
                <c:pt idx="693">
                  <c:v>107.83</c:v>
                </c:pt>
                <c:pt idx="694">
                  <c:v>108.23</c:v>
                </c:pt>
                <c:pt idx="695">
                  <c:v>109.41</c:v>
                </c:pt>
                <c:pt idx="696">
                  <c:v>108.45</c:v>
                </c:pt>
                <c:pt idx="697">
                  <c:v>109.22</c:v>
                </c:pt>
                <c:pt idx="698">
                  <c:v>111.67</c:v>
                </c:pt>
                <c:pt idx="699">
                  <c:v>110.72</c:v>
                </c:pt>
                <c:pt idx="700">
                  <c:v>110.74</c:v>
                </c:pt>
                <c:pt idx="701">
                  <c:v>111.4</c:v>
                </c:pt>
                <c:pt idx="702">
                  <c:v>112.46</c:v>
                </c:pt>
                <c:pt idx="703">
                  <c:v>113.28</c:v>
                </c:pt>
                <c:pt idx="704">
                  <c:v>113.23</c:v>
                </c:pt>
                <c:pt idx="705">
                  <c:v>115.44</c:v>
                </c:pt>
                <c:pt idx="706">
                  <c:v>116.95</c:v>
                </c:pt>
                <c:pt idx="707">
                  <c:v>115.49</c:v>
                </c:pt>
                <c:pt idx="708">
                  <c:v>116.58</c:v>
                </c:pt>
                <c:pt idx="709">
                  <c:v>117.67</c:v>
                </c:pt>
                <c:pt idx="710">
                  <c:v>117.92</c:v>
                </c:pt>
                <c:pt idx="711">
                  <c:v>115.83</c:v>
                </c:pt>
                <c:pt idx="712">
                  <c:v>116.91</c:v>
                </c:pt>
                <c:pt idx="713">
                  <c:v>118.33</c:v>
                </c:pt>
                <c:pt idx="714">
                  <c:v>118.37</c:v>
                </c:pt>
                <c:pt idx="715">
                  <c:v>117.65</c:v>
                </c:pt>
                <c:pt idx="716">
                  <c:v>116.8</c:v>
                </c:pt>
                <c:pt idx="717">
                  <c:v>117.32</c:v>
                </c:pt>
                <c:pt idx="718">
                  <c:v>118.59</c:v>
                </c:pt>
                <c:pt idx="719">
                  <c:v>119.01</c:v>
                </c:pt>
                <c:pt idx="720">
                  <c:v>119.89</c:v>
                </c:pt>
                <c:pt idx="721">
                  <c:v>117.98</c:v>
                </c:pt>
                <c:pt idx="722">
                  <c:v>117.99</c:v>
                </c:pt>
                <c:pt idx="723">
                  <c:v>118.06</c:v>
                </c:pt>
                <c:pt idx="724">
                  <c:v>120.74</c:v>
                </c:pt>
                <c:pt idx="725">
                  <c:v>121.21</c:v>
                </c:pt>
                <c:pt idx="726">
                  <c:v>120.67</c:v>
                </c:pt>
                <c:pt idx="727">
                  <c:v>119.65</c:v>
                </c:pt>
                <c:pt idx="728">
                  <c:v>117</c:v>
                </c:pt>
                <c:pt idx="729">
                  <c:v>119.09</c:v>
                </c:pt>
                <c:pt idx="730">
                  <c:v>121.59</c:v>
                </c:pt>
                <c:pt idx="731">
                  <c:v>122.52</c:v>
                </c:pt>
                <c:pt idx="732">
                  <c:v>119.72</c:v>
                </c:pt>
                <c:pt idx="733">
                  <c:v>120.07</c:v>
                </c:pt>
                <c:pt idx="734">
                  <c:v>118</c:v>
                </c:pt>
                <c:pt idx="735">
                  <c:v>117.2</c:v>
                </c:pt>
                <c:pt idx="736">
                  <c:v>120.38</c:v>
                </c:pt>
                <c:pt idx="737">
                  <c:v>119.61</c:v>
                </c:pt>
                <c:pt idx="738">
                  <c:v>121.48</c:v>
                </c:pt>
                <c:pt idx="739">
                  <c:v>123.28</c:v>
                </c:pt>
                <c:pt idx="740">
                  <c:v>123.84</c:v>
                </c:pt>
                <c:pt idx="741">
                  <c:v>123.51</c:v>
                </c:pt>
                <c:pt idx="742">
                  <c:v>123.72</c:v>
                </c:pt>
                <c:pt idx="743">
                  <c:v>121.15</c:v>
                </c:pt>
                <c:pt idx="744">
                  <c:v>121.5</c:v>
                </c:pt>
                <c:pt idx="745">
                  <c:v>120.81</c:v>
                </c:pt>
                <c:pt idx="746">
                  <c:v>121.94</c:v>
                </c:pt>
                <c:pt idx="747">
                  <c:v>118.77</c:v>
                </c:pt>
                <c:pt idx="748">
                  <c:v>118.82</c:v>
                </c:pt>
                <c:pt idx="749">
                  <c:v>120.72</c:v>
                </c:pt>
                <c:pt idx="750">
                  <c:v>121.41</c:v>
                </c:pt>
                <c:pt idx="751">
                  <c:v>121.7</c:v>
                </c:pt>
                <c:pt idx="752">
                  <c:v>124.19</c:v>
                </c:pt>
                <c:pt idx="753">
                  <c:v>123.95</c:v>
                </c:pt>
                <c:pt idx="754">
                  <c:v>123.31</c:v>
                </c:pt>
                <c:pt idx="755">
                  <c:v>122.77</c:v>
                </c:pt>
                <c:pt idx="756">
                  <c:v>122.69</c:v>
                </c:pt>
                <c:pt idx="757">
                  <c:v>124.68</c:v>
                </c:pt>
                <c:pt idx="758">
                  <c:v>126.95</c:v>
                </c:pt>
                <c:pt idx="759">
                  <c:v>127.78</c:v>
                </c:pt>
                <c:pt idx="760">
                  <c:v>128.86000000000001</c:v>
                </c:pt>
                <c:pt idx="761">
                  <c:v>130.71</c:v>
                </c:pt>
                <c:pt idx="762">
                  <c:v>130.80000000000001</c:v>
                </c:pt>
                <c:pt idx="763">
                  <c:v>133.79</c:v>
                </c:pt>
                <c:pt idx="764">
                  <c:v>133.12</c:v>
                </c:pt>
                <c:pt idx="765">
                  <c:v>132.57</c:v>
                </c:pt>
                <c:pt idx="766">
                  <c:v>134.82</c:v>
                </c:pt>
                <c:pt idx="767">
                  <c:v>135.26</c:v>
                </c:pt>
                <c:pt idx="768">
                  <c:v>134.77000000000001</c:v>
                </c:pt>
                <c:pt idx="769">
                  <c:v>134.29</c:v>
                </c:pt>
                <c:pt idx="770">
                  <c:v>132.68</c:v>
                </c:pt>
                <c:pt idx="771">
                  <c:v>132.96</c:v>
                </c:pt>
                <c:pt idx="772">
                  <c:v>138.62</c:v>
                </c:pt>
                <c:pt idx="773">
                  <c:v>138.72</c:v>
                </c:pt>
                <c:pt idx="774">
                  <c:v>141.52000000000001</c:v>
                </c:pt>
                <c:pt idx="775">
                  <c:v>136.55000000000001</c:v>
                </c:pt>
                <c:pt idx="776">
                  <c:v>137.30000000000001</c:v>
                </c:pt>
                <c:pt idx="777">
                  <c:v>140.91999999999999</c:v>
                </c:pt>
                <c:pt idx="778">
                  <c:v>141.57</c:v>
                </c:pt>
                <c:pt idx="779">
                  <c:v>140.30000000000001</c:v>
                </c:pt>
                <c:pt idx="780">
                  <c:v>142.06</c:v>
                </c:pt>
                <c:pt idx="781">
                  <c:v>144.85</c:v>
                </c:pt>
                <c:pt idx="782">
                  <c:v>142.63999999999999</c:v>
                </c:pt>
                <c:pt idx="783">
                  <c:v>144.05000000000001</c:v>
                </c:pt>
                <c:pt idx="784">
                  <c:v>142.22999999999999</c:v>
                </c:pt>
                <c:pt idx="785">
                  <c:v>145.12</c:v>
                </c:pt>
                <c:pt idx="786">
                  <c:v>142.88</c:v>
                </c:pt>
                <c:pt idx="787">
                  <c:v>141.84</c:v>
                </c:pt>
                <c:pt idx="788">
                  <c:v>141.88</c:v>
                </c:pt>
                <c:pt idx="789">
                  <c:v>141.15</c:v>
                </c:pt>
                <c:pt idx="790">
                  <c:v>140.94999999999999</c:v>
                </c:pt>
                <c:pt idx="791">
                  <c:v>139.87</c:v>
                </c:pt>
                <c:pt idx="792">
                  <c:v>143.19999999999999</c:v>
                </c:pt>
                <c:pt idx="793">
                  <c:v>142.46</c:v>
                </c:pt>
                <c:pt idx="794">
                  <c:v>148.30000000000001</c:v>
                </c:pt>
                <c:pt idx="795">
                  <c:v>152.13</c:v>
                </c:pt>
                <c:pt idx="796">
                  <c:v>158.16999999999999</c:v>
                </c:pt>
                <c:pt idx="797">
                  <c:v>162.84</c:v>
                </c:pt>
                <c:pt idx="798">
                  <c:v>165.04</c:v>
                </c:pt>
                <c:pt idx="799">
                  <c:v>167.6</c:v>
                </c:pt>
                <c:pt idx="800">
                  <c:v>171.19</c:v>
                </c:pt>
                <c:pt idx="801">
                  <c:v>180.16</c:v>
                </c:pt>
                <c:pt idx="802">
                  <c:v>175.65</c:v>
                </c:pt>
                <c:pt idx="803">
                  <c:v>180.46</c:v>
                </c:pt>
                <c:pt idx="804">
                  <c:v>180.55</c:v>
                </c:pt>
                <c:pt idx="805">
                  <c:v>176.13</c:v>
                </c:pt>
                <c:pt idx="806">
                  <c:v>167.21</c:v>
                </c:pt>
                <c:pt idx="807">
                  <c:v>166.61</c:v>
                </c:pt>
                <c:pt idx="808">
                  <c:v>169.5</c:v>
                </c:pt>
                <c:pt idx="809">
                  <c:v>170.86</c:v>
                </c:pt>
                <c:pt idx="810">
                  <c:v>173.93</c:v>
                </c:pt>
                <c:pt idx="811">
                  <c:v>173.35</c:v>
                </c:pt>
                <c:pt idx="812">
                  <c:v>175.22</c:v>
                </c:pt>
                <c:pt idx="813">
                  <c:v>175.69</c:v>
                </c:pt>
                <c:pt idx="814">
                  <c:v>178.87</c:v>
                </c:pt>
                <c:pt idx="815">
                  <c:v>175.74</c:v>
                </c:pt>
                <c:pt idx="816">
                  <c:v>173.59</c:v>
                </c:pt>
                <c:pt idx="817">
                  <c:v>174.82</c:v>
                </c:pt>
                <c:pt idx="818">
                  <c:v>172.02</c:v>
                </c:pt>
                <c:pt idx="819">
                  <c:v>173.49</c:v>
                </c:pt>
                <c:pt idx="820">
                  <c:v>173.65</c:v>
                </c:pt>
                <c:pt idx="821">
                  <c:v>172.58</c:v>
                </c:pt>
                <c:pt idx="822">
                  <c:v>174.11</c:v>
                </c:pt>
                <c:pt idx="823">
                  <c:v>176.53</c:v>
                </c:pt>
                <c:pt idx="824">
                  <c:v>179.52</c:v>
                </c:pt>
                <c:pt idx="825">
                  <c:v>174.9</c:v>
                </c:pt>
                <c:pt idx="826">
                  <c:v>178.55</c:v>
                </c:pt>
                <c:pt idx="827">
                  <c:v>181.36</c:v>
                </c:pt>
                <c:pt idx="828">
                  <c:v>181.28</c:v>
                </c:pt>
                <c:pt idx="829">
                  <c:v>183.7</c:v>
                </c:pt>
                <c:pt idx="830">
                  <c:v>181.53</c:v>
                </c:pt>
                <c:pt idx="831">
                  <c:v>182.27</c:v>
                </c:pt>
                <c:pt idx="832">
                  <c:v>173.87</c:v>
                </c:pt>
                <c:pt idx="833">
                  <c:v>170.03</c:v>
                </c:pt>
                <c:pt idx="834">
                  <c:v>166.38</c:v>
                </c:pt>
                <c:pt idx="835">
                  <c:v>165.37</c:v>
                </c:pt>
                <c:pt idx="836">
                  <c:v>165.06</c:v>
                </c:pt>
                <c:pt idx="837">
                  <c:v>170.92</c:v>
                </c:pt>
                <c:pt idx="838">
                  <c:v>165.51</c:v>
                </c:pt>
                <c:pt idx="839">
                  <c:v>168.77</c:v>
                </c:pt>
                <c:pt idx="840">
                  <c:v>171.66</c:v>
                </c:pt>
                <c:pt idx="841">
                  <c:v>177.05</c:v>
                </c:pt>
                <c:pt idx="842">
                  <c:v>175.64</c:v>
                </c:pt>
                <c:pt idx="843">
                  <c:v>180.32</c:v>
                </c:pt>
                <c:pt idx="844">
                  <c:v>168.24</c:v>
                </c:pt>
                <c:pt idx="845">
                  <c:v>169.85</c:v>
                </c:pt>
                <c:pt idx="846">
                  <c:v>172.37</c:v>
                </c:pt>
                <c:pt idx="847">
                  <c:v>174.01</c:v>
                </c:pt>
                <c:pt idx="848">
                  <c:v>177.35</c:v>
                </c:pt>
                <c:pt idx="849">
                  <c:v>182.78</c:v>
                </c:pt>
                <c:pt idx="850">
                  <c:v>183.85</c:v>
                </c:pt>
                <c:pt idx="851">
                  <c:v>179.01</c:v>
                </c:pt>
                <c:pt idx="852">
                  <c:v>177.73</c:v>
                </c:pt>
                <c:pt idx="853">
                  <c:v>178.75</c:v>
                </c:pt>
                <c:pt idx="854">
                  <c:v>182.9</c:v>
                </c:pt>
                <c:pt idx="855">
                  <c:v>183.88</c:v>
                </c:pt>
                <c:pt idx="856">
                  <c:v>186.84</c:v>
                </c:pt>
                <c:pt idx="857">
                  <c:v>188.09</c:v>
                </c:pt>
                <c:pt idx="858">
                  <c:v>189.89</c:v>
                </c:pt>
                <c:pt idx="859">
                  <c:v>186.04</c:v>
                </c:pt>
                <c:pt idx="860">
                  <c:v>187.8</c:v>
                </c:pt>
                <c:pt idx="861">
                  <c:v>187.46</c:v>
                </c:pt>
                <c:pt idx="862">
                  <c:v>189.17</c:v>
                </c:pt>
                <c:pt idx="863">
                  <c:v>188.35</c:v>
                </c:pt>
                <c:pt idx="864">
                  <c:v>191.94</c:v>
                </c:pt>
                <c:pt idx="865">
                  <c:v>192.93</c:v>
                </c:pt>
                <c:pt idx="866">
                  <c:v>189.08</c:v>
                </c:pt>
                <c:pt idx="867">
                  <c:v>186.82</c:v>
                </c:pt>
                <c:pt idx="868">
                  <c:v>178.23</c:v>
                </c:pt>
                <c:pt idx="869">
                  <c:v>178.46</c:v>
                </c:pt>
                <c:pt idx="870">
                  <c:v>174.96</c:v>
                </c:pt>
                <c:pt idx="871">
                  <c:v>165.61</c:v>
                </c:pt>
                <c:pt idx="872">
                  <c:v>158.04</c:v>
                </c:pt>
                <c:pt idx="873">
                  <c:v>164.66</c:v>
                </c:pt>
                <c:pt idx="874">
                  <c:v>157.5</c:v>
                </c:pt>
                <c:pt idx="875">
                  <c:v>151.71</c:v>
                </c:pt>
                <c:pt idx="876">
                  <c:v>154.19999999999999</c:v>
                </c:pt>
                <c:pt idx="877">
                  <c:v>157.18</c:v>
                </c:pt>
                <c:pt idx="878">
                  <c:v>159.71</c:v>
                </c:pt>
                <c:pt idx="879">
                  <c:v>156.55000000000001</c:v>
                </c:pt>
                <c:pt idx="880">
                  <c:v>154.21</c:v>
                </c:pt>
                <c:pt idx="881">
                  <c:v>156.05000000000001</c:v>
                </c:pt>
                <c:pt idx="882">
                  <c:v>151.94999999999999</c:v>
                </c:pt>
                <c:pt idx="883">
                  <c:v>149.94999999999999</c:v>
                </c:pt>
                <c:pt idx="884">
                  <c:v>152.87</c:v>
                </c:pt>
                <c:pt idx="885">
                  <c:v>152.07</c:v>
                </c:pt>
                <c:pt idx="886">
                  <c:v>150.72999999999999</c:v>
                </c:pt>
                <c:pt idx="887">
                  <c:v>147.97</c:v>
                </c:pt>
                <c:pt idx="888">
                  <c:v>146.97999999999999</c:v>
                </c:pt>
                <c:pt idx="889">
                  <c:v>144.79</c:v>
                </c:pt>
                <c:pt idx="890">
                  <c:v>146.62</c:v>
                </c:pt>
                <c:pt idx="891">
                  <c:v>148.66999999999999</c:v>
                </c:pt>
                <c:pt idx="892">
                  <c:v>154.03</c:v>
                </c:pt>
                <c:pt idx="893">
                  <c:v>156.06</c:v>
                </c:pt>
                <c:pt idx="894">
                  <c:v>154.87</c:v>
                </c:pt>
                <c:pt idx="895">
                  <c:v>153.58000000000001</c:v>
                </c:pt>
                <c:pt idx="896">
                  <c:v>158.15</c:v>
                </c:pt>
                <c:pt idx="897">
                  <c:v>156.91999999999999</c:v>
                </c:pt>
                <c:pt idx="898">
                  <c:v>158.97999999999999</c:v>
                </c:pt>
                <c:pt idx="899">
                  <c:v>160.19</c:v>
                </c:pt>
                <c:pt idx="900">
                  <c:v>174.45</c:v>
                </c:pt>
                <c:pt idx="901">
                  <c:v>170.96</c:v>
                </c:pt>
                <c:pt idx="902">
                  <c:v>169.51</c:v>
                </c:pt>
                <c:pt idx="903">
                  <c:v>165.48</c:v>
                </c:pt>
                <c:pt idx="904">
                  <c:v>160.97999999999999</c:v>
                </c:pt>
                <c:pt idx="905">
                  <c:v>163.65</c:v>
                </c:pt>
                <c:pt idx="906">
                  <c:v>163.4</c:v>
                </c:pt>
                <c:pt idx="907">
                  <c:v>165.53</c:v>
                </c:pt>
                <c:pt idx="908">
                  <c:v>165.97</c:v>
                </c:pt>
                <c:pt idx="909">
                  <c:v>170.02</c:v>
                </c:pt>
                <c:pt idx="910">
                  <c:v>170.26</c:v>
                </c:pt>
                <c:pt idx="911">
                  <c:v>167.02</c:v>
                </c:pt>
                <c:pt idx="912">
                  <c:v>166.6</c:v>
                </c:pt>
                <c:pt idx="913">
                  <c:v>167.97</c:v>
                </c:pt>
                <c:pt idx="914">
                  <c:v>170.92</c:v>
                </c:pt>
                <c:pt idx="915">
                  <c:v>169.49</c:v>
                </c:pt>
                <c:pt idx="916">
                  <c:v>168.64</c:v>
                </c:pt>
                <c:pt idx="917">
                  <c:v>174.11</c:v>
                </c:pt>
                <c:pt idx="918">
                  <c:v>175.4</c:v>
                </c:pt>
                <c:pt idx="919">
                  <c:v>176.94</c:v>
                </c:pt>
                <c:pt idx="920">
                  <c:v>175.64</c:v>
                </c:pt>
                <c:pt idx="921">
                  <c:v>176.95</c:v>
                </c:pt>
                <c:pt idx="922">
                  <c:v>172.64</c:v>
                </c:pt>
                <c:pt idx="923">
                  <c:v>169.88</c:v>
                </c:pt>
                <c:pt idx="924">
                  <c:v>167.18</c:v>
                </c:pt>
                <c:pt idx="925">
                  <c:v>169.66</c:v>
                </c:pt>
                <c:pt idx="926">
                  <c:v>168.87</c:v>
                </c:pt>
                <c:pt idx="927">
                  <c:v>166.71</c:v>
                </c:pt>
                <c:pt idx="928">
                  <c:v>167.62</c:v>
                </c:pt>
                <c:pt idx="929">
                  <c:v>171.94</c:v>
                </c:pt>
                <c:pt idx="930">
                  <c:v>174.66</c:v>
                </c:pt>
                <c:pt idx="931">
                  <c:v>171.34</c:v>
                </c:pt>
                <c:pt idx="932">
                  <c:v>175.48</c:v>
                </c:pt>
                <c:pt idx="933">
                  <c:v>172.64</c:v>
                </c:pt>
                <c:pt idx="934">
                  <c:v>168.15</c:v>
                </c:pt>
                <c:pt idx="935">
                  <c:v>168.64</c:v>
                </c:pt>
                <c:pt idx="936">
                  <c:v>167.97</c:v>
                </c:pt>
                <c:pt idx="937">
                  <c:v>166.61</c:v>
                </c:pt>
                <c:pt idx="938">
                  <c:v>166.48</c:v>
                </c:pt>
                <c:pt idx="939">
                  <c:v>155.6</c:v>
                </c:pt>
                <c:pt idx="940">
                  <c:v>151.51</c:v>
                </c:pt>
                <c:pt idx="941">
                  <c:v>151.57</c:v>
                </c:pt>
                <c:pt idx="942">
                  <c:v>156.69</c:v>
                </c:pt>
                <c:pt idx="943">
                  <c:v>155.6</c:v>
                </c:pt>
                <c:pt idx="944">
                  <c:v>154.41999999999999</c:v>
                </c:pt>
                <c:pt idx="945">
                  <c:v>163.08000000000001</c:v>
                </c:pt>
                <c:pt idx="946">
                  <c:v>169.42</c:v>
                </c:pt>
                <c:pt idx="947">
                  <c:v>170.39</c:v>
                </c:pt>
                <c:pt idx="948">
                  <c:v>173.5</c:v>
                </c:pt>
                <c:pt idx="949">
                  <c:v>172</c:v>
                </c:pt>
                <c:pt idx="950">
                  <c:v>168.9</c:v>
                </c:pt>
                <c:pt idx="951">
                  <c:v>168.93</c:v>
                </c:pt>
                <c:pt idx="952">
                  <c:v>169.43</c:v>
                </c:pt>
                <c:pt idx="953">
                  <c:v>177.65</c:v>
                </c:pt>
                <c:pt idx="954">
                  <c:v>172.12</c:v>
                </c:pt>
                <c:pt idx="955">
                  <c:v>173.38</c:v>
                </c:pt>
                <c:pt idx="956">
                  <c:v>174.89</c:v>
                </c:pt>
                <c:pt idx="957">
                  <c:v>180.57</c:v>
                </c:pt>
                <c:pt idx="958">
                  <c:v>181.6</c:v>
                </c:pt>
                <c:pt idx="959">
                  <c:v>186.15</c:v>
                </c:pt>
                <c:pt idx="960">
                  <c:v>186.08</c:v>
                </c:pt>
                <c:pt idx="961">
                  <c:v>188.02</c:v>
                </c:pt>
                <c:pt idx="962">
                  <c:v>190.34</c:v>
                </c:pt>
                <c:pt idx="963">
                  <c:v>191.21</c:v>
                </c:pt>
                <c:pt idx="964">
                  <c:v>193.44</c:v>
                </c:pt>
                <c:pt idx="965">
                  <c:v>194.43</c:v>
                </c:pt>
                <c:pt idx="966">
                  <c:v>195.85</c:v>
                </c:pt>
                <c:pt idx="967">
                  <c:v>191.85</c:v>
                </c:pt>
                <c:pt idx="968">
                  <c:v>194.68</c:v>
                </c:pt>
                <c:pt idx="969">
                  <c:v>197.14</c:v>
                </c:pt>
                <c:pt idx="970">
                  <c:v>199.5</c:v>
                </c:pt>
                <c:pt idx="971">
                  <c:v>199.21</c:v>
                </c:pt>
                <c:pt idx="972">
                  <c:v>191.24</c:v>
                </c:pt>
                <c:pt idx="973">
                  <c:v>194.86</c:v>
                </c:pt>
                <c:pt idx="974">
                  <c:v>200.41</c:v>
                </c:pt>
                <c:pt idx="975">
                  <c:v>200.51</c:v>
                </c:pt>
                <c:pt idx="976">
                  <c:v>202.12</c:v>
                </c:pt>
                <c:pt idx="977">
                  <c:v>198.83</c:v>
                </c:pt>
                <c:pt idx="978">
                  <c:v>199.39</c:v>
                </c:pt>
                <c:pt idx="979">
                  <c:v>198.2</c:v>
                </c:pt>
                <c:pt idx="980">
                  <c:v>196.31</c:v>
                </c:pt>
                <c:pt idx="981">
                  <c:v>201.34</c:v>
                </c:pt>
                <c:pt idx="982">
                  <c:v>199.56</c:v>
                </c:pt>
                <c:pt idx="983">
                  <c:v>198.97</c:v>
                </c:pt>
                <c:pt idx="984">
                  <c:v>193.19</c:v>
                </c:pt>
                <c:pt idx="985">
                  <c:v>196.08</c:v>
                </c:pt>
                <c:pt idx="986">
                  <c:v>198.55</c:v>
                </c:pt>
                <c:pt idx="987">
                  <c:v>197.66</c:v>
                </c:pt>
                <c:pt idx="988">
                  <c:v>196.08</c:v>
                </c:pt>
                <c:pt idx="989">
                  <c:v>191.24</c:v>
                </c:pt>
                <c:pt idx="990">
                  <c:v>186.31</c:v>
                </c:pt>
                <c:pt idx="991">
                  <c:v>186.86</c:v>
                </c:pt>
                <c:pt idx="992">
                  <c:v>187.97</c:v>
                </c:pt>
                <c:pt idx="993">
                  <c:v>181.97</c:v>
                </c:pt>
                <c:pt idx="994">
                  <c:v>183.86</c:v>
                </c:pt>
                <c:pt idx="995">
                  <c:v>187.95</c:v>
                </c:pt>
                <c:pt idx="996">
                  <c:v>186.66</c:v>
                </c:pt>
                <c:pt idx="997">
                  <c:v>185.26</c:v>
                </c:pt>
                <c:pt idx="998">
                  <c:v>182.75</c:v>
                </c:pt>
                <c:pt idx="999">
                  <c:v>184</c:v>
                </c:pt>
                <c:pt idx="1000">
                  <c:v>187.02</c:v>
                </c:pt>
                <c:pt idx="1001">
                  <c:v>189.22</c:v>
                </c:pt>
                <c:pt idx="1002">
                  <c:v>186.38</c:v>
                </c:pt>
                <c:pt idx="1003">
                  <c:v>192.15</c:v>
                </c:pt>
                <c:pt idx="1004">
                  <c:v>194.56</c:v>
                </c:pt>
                <c:pt idx="1005">
                  <c:v>191.69</c:v>
                </c:pt>
                <c:pt idx="1006">
                  <c:v>193.14</c:v>
                </c:pt>
                <c:pt idx="1007">
                  <c:v>194.41</c:v>
                </c:pt>
                <c:pt idx="1008">
                  <c:v>188.45</c:v>
                </c:pt>
                <c:pt idx="1009">
                  <c:v>186.45</c:v>
                </c:pt>
                <c:pt idx="1010">
                  <c:v>189.81</c:v>
                </c:pt>
                <c:pt idx="1011">
                  <c:v>191.24</c:v>
                </c:pt>
                <c:pt idx="1012">
                  <c:v>189.74</c:v>
                </c:pt>
                <c:pt idx="1013">
                  <c:v>190.67</c:v>
                </c:pt>
                <c:pt idx="1014">
                  <c:v>189.76</c:v>
                </c:pt>
                <c:pt idx="1015">
                  <c:v>191.8</c:v>
                </c:pt>
                <c:pt idx="1016">
                  <c:v>192.32</c:v>
                </c:pt>
                <c:pt idx="1017">
                  <c:v>195.49</c:v>
                </c:pt>
                <c:pt idx="1018">
                  <c:v>191.96</c:v>
                </c:pt>
                <c:pt idx="1019">
                  <c:v>193.88</c:v>
                </c:pt>
                <c:pt idx="1020">
                  <c:v>195.94</c:v>
                </c:pt>
                <c:pt idx="1021">
                  <c:v>195.68</c:v>
                </c:pt>
                <c:pt idx="1022">
                  <c:v>195.86</c:v>
                </c:pt>
                <c:pt idx="1023">
                  <c:v>193.97</c:v>
                </c:pt>
                <c:pt idx="1024">
                  <c:v>203.4</c:v>
                </c:pt>
                <c:pt idx="1025">
                  <c:v>194.37</c:v>
                </c:pt>
                <c:pt idx="1026">
                  <c:v>188.68</c:v>
                </c:pt>
                <c:pt idx="1027">
                  <c:v>188.49</c:v>
                </c:pt>
                <c:pt idx="1028">
                  <c:v>185.6</c:v>
                </c:pt>
                <c:pt idx="1029">
                  <c:v>183.06</c:v>
                </c:pt>
                <c:pt idx="1030">
                  <c:v>183.54</c:v>
                </c:pt>
                <c:pt idx="1031">
                  <c:v>183.74</c:v>
                </c:pt>
                <c:pt idx="1032">
                  <c:v>188.56</c:v>
                </c:pt>
                <c:pt idx="1033">
                  <c:v>184.13</c:v>
                </c:pt>
                <c:pt idx="1034">
                  <c:v>182.44</c:v>
                </c:pt>
                <c:pt idx="1035">
                  <c:v>186.27</c:v>
                </c:pt>
                <c:pt idx="1036">
                  <c:v>185.23</c:v>
                </c:pt>
                <c:pt idx="1037">
                  <c:v>186.64</c:v>
                </c:pt>
                <c:pt idx="1038">
                  <c:v>184.68</c:v>
                </c:pt>
                <c:pt idx="1039">
                  <c:v>182.01</c:v>
                </c:pt>
                <c:pt idx="1040">
                  <c:v>177.95</c:v>
                </c:pt>
                <c:pt idx="1041">
                  <c:v>175.92</c:v>
                </c:pt>
                <c:pt idx="1042">
                  <c:v>175.21</c:v>
                </c:pt>
                <c:pt idx="1043">
                  <c:v>176.94</c:v>
                </c:pt>
                <c:pt idx="1044">
                  <c:v>177.47</c:v>
                </c:pt>
                <c:pt idx="1045">
                  <c:v>177.91</c:v>
                </c:pt>
                <c:pt idx="1046">
                  <c:v>175.67</c:v>
                </c:pt>
                <c:pt idx="1047">
                  <c:v>177.07</c:v>
                </c:pt>
                <c:pt idx="1048">
                  <c:v>177.63</c:v>
                </c:pt>
                <c:pt idx="1049">
                  <c:v>180.25</c:v>
                </c:pt>
                <c:pt idx="1050">
                  <c:v>181.57</c:v>
                </c:pt>
                <c:pt idx="1051">
                  <c:v>179.24</c:v>
                </c:pt>
                <c:pt idx="1052">
                  <c:v>178.1</c:v>
                </c:pt>
                <c:pt idx="1053">
                  <c:v>175.39</c:v>
                </c:pt>
                <c:pt idx="1054">
                  <c:v>174.47</c:v>
                </c:pt>
                <c:pt idx="1055">
                  <c:v>173.42</c:v>
                </c:pt>
                <c:pt idx="1056">
                  <c:v>175.66</c:v>
                </c:pt>
                <c:pt idx="1057">
                  <c:v>168.06</c:v>
                </c:pt>
                <c:pt idx="1058">
                  <c:v>168.59</c:v>
                </c:pt>
                <c:pt idx="1059">
                  <c:v>166.46</c:v>
                </c:pt>
                <c:pt idx="1060">
                  <c:v>168.91</c:v>
                </c:pt>
                <c:pt idx="1061">
                  <c:v>174.08</c:v>
                </c:pt>
                <c:pt idx="1062">
                  <c:v>170.54</c:v>
                </c:pt>
                <c:pt idx="1063">
                  <c:v>168.84</c:v>
                </c:pt>
                <c:pt idx="1064">
                  <c:v>170.53</c:v>
                </c:pt>
                <c:pt idx="1065">
                  <c:v>172.26</c:v>
                </c:pt>
                <c:pt idx="1066">
                  <c:v>174.28</c:v>
                </c:pt>
                <c:pt idx="1067">
                  <c:v>175.77</c:v>
                </c:pt>
                <c:pt idx="1068">
                  <c:v>177.44</c:v>
                </c:pt>
                <c:pt idx="1069">
                  <c:v>178.29</c:v>
                </c:pt>
                <c:pt idx="1070">
                  <c:v>185.7</c:v>
                </c:pt>
                <c:pt idx="1071">
                  <c:v>184.71</c:v>
                </c:pt>
                <c:pt idx="1072">
                  <c:v>185.63</c:v>
                </c:pt>
                <c:pt idx="1073">
                  <c:v>183.19</c:v>
                </c:pt>
                <c:pt idx="1074">
                  <c:v>183.89</c:v>
                </c:pt>
                <c:pt idx="1075">
                  <c:v>184.91</c:v>
                </c:pt>
                <c:pt idx="1076">
                  <c:v>185.56</c:v>
                </c:pt>
                <c:pt idx="1077">
                  <c:v>188.04</c:v>
                </c:pt>
                <c:pt idx="1078">
                  <c:v>188.43</c:v>
                </c:pt>
                <c:pt idx="1079">
                  <c:v>186.76</c:v>
                </c:pt>
                <c:pt idx="1080">
                  <c:v>186.33</c:v>
                </c:pt>
                <c:pt idx="1081">
                  <c:v>186.5</c:v>
                </c:pt>
                <c:pt idx="1082">
                  <c:v>185.6</c:v>
                </c:pt>
                <c:pt idx="1083">
                  <c:v>184.8</c:v>
                </c:pt>
                <c:pt idx="1084">
                  <c:v>187.38</c:v>
                </c:pt>
                <c:pt idx="1085">
                  <c:v>184.66</c:v>
                </c:pt>
                <c:pt idx="1086">
                  <c:v>181.37</c:v>
                </c:pt>
                <c:pt idx="1087">
                  <c:v>182.43</c:v>
                </c:pt>
                <c:pt idx="1088">
                  <c:v>184.21</c:v>
                </c:pt>
                <c:pt idx="1089">
                  <c:v>182.74</c:v>
                </c:pt>
                <c:pt idx="1090">
                  <c:v>174.88</c:v>
                </c:pt>
                <c:pt idx="1091">
                  <c:v>171.37</c:v>
                </c:pt>
                <c:pt idx="1092">
                  <c:v>170.7</c:v>
                </c:pt>
                <c:pt idx="1093">
                  <c:v>175.06</c:v>
                </c:pt>
                <c:pt idx="1094">
                  <c:v>174.37</c:v>
                </c:pt>
                <c:pt idx="1095">
                  <c:v>173.87</c:v>
                </c:pt>
                <c:pt idx="1096">
                  <c:v>171.65</c:v>
                </c:pt>
                <c:pt idx="1097">
                  <c:v>170.7</c:v>
                </c:pt>
                <c:pt idx="1098">
                  <c:v>171.14</c:v>
                </c:pt>
                <c:pt idx="1099">
                  <c:v>171.77</c:v>
                </c:pt>
                <c:pt idx="1100">
                  <c:v>167.74</c:v>
                </c:pt>
                <c:pt idx="1101">
                  <c:v>170.14</c:v>
                </c:pt>
                <c:pt idx="1102">
                  <c:v>169.93</c:v>
                </c:pt>
                <c:pt idx="1103">
                  <c:v>171.28</c:v>
                </c:pt>
                <c:pt idx="1104">
                  <c:v>168.2</c:v>
                </c:pt>
                <c:pt idx="1105">
                  <c:v>173.07</c:v>
                </c:pt>
                <c:pt idx="1106">
                  <c:v>173.53</c:v>
                </c:pt>
                <c:pt idx="1107">
                  <c:v>170.54</c:v>
                </c:pt>
                <c:pt idx="1108">
                  <c:v>170.01</c:v>
                </c:pt>
                <c:pt idx="1109">
                  <c:v>168.95</c:v>
                </c:pt>
                <c:pt idx="1110">
                  <c:v>166.19</c:v>
                </c:pt>
                <c:pt idx="1111">
                  <c:v>167.89</c:v>
                </c:pt>
                <c:pt idx="1112">
                  <c:v>172.42</c:v>
                </c:pt>
                <c:pt idx="1113">
                  <c:v>171.59</c:v>
                </c:pt>
                <c:pt idx="1114">
                  <c:v>171.9</c:v>
                </c:pt>
                <c:pt idx="1115">
                  <c:v>176.36</c:v>
                </c:pt>
                <c:pt idx="1116">
                  <c:v>175.71</c:v>
                </c:pt>
                <c:pt idx="1117">
                  <c:v>175.29</c:v>
                </c:pt>
                <c:pt idx="1118">
                  <c:v>173.6</c:v>
                </c:pt>
                <c:pt idx="1119">
                  <c:v>174.9</c:v>
                </c:pt>
                <c:pt idx="1120">
                  <c:v>173.33</c:v>
                </c:pt>
                <c:pt idx="1121">
                  <c:v>174.65</c:v>
                </c:pt>
                <c:pt idx="1122">
                  <c:v>173.52</c:v>
                </c:pt>
                <c:pt idx="1123">
                  <c:v>169.57</c:v>
                </c:pt>
                <c:pt idx="1124">
                  <c:v>170.89</c:v>
                </c:pt>
                <c:pt idx="1125">
                  <c:v>168.42</c:v>
                </c:pt>
                <c:pt idx="1126">
                  <c:v>167</c:v>
                </c:pt>
                <c:pt idx="1127">
                  <c:v>169.93</c:v>
                </c:pt>
                <c:pt idx="1128">
                  <c:v>169.41</c:v>
                </c:pt>
                <c:pt idx="1129">
                  <c:v>170.94</c:v>
                </c:pt>
                <c:pt idx="1130">
                  <c:v>172.4</c:v>
                </c:pt>
                <c:pt idx="1131">
                  <c:v>173.62</c:v>
                </c:pt>
                <c:pt idx="1132">
                  <c:v>173.47</c:v>
                </c:pt>
                <c:pt idx="1133">
                  <c:v>172.47</c:v>
                </c:pt>
                <c:pt idx="1134">
                  <c:v>168.69</c:v>
                </c:pt>
                <c:pt idx="1135">
                  <c:v>170.17</c:v>
                </c:pt>
                <c:pt idx="1136">
                  <c:v>171.3</c:v>
                </c:pt>
                <c:pt idx="1137">
                  <c:v>174.47</c:v>
                </c:pt>
                <c:pt idx="1138">
                  <c:v>176.15</c:v>
                </c:pt>
                <c:pt idx="1139">
                  <c:v>173.8</c:v>
                </c:pt>
                <c:pt idx="1140">
                  <c:v>169.46</c:v>
                </c:pt>
                <c:pt idx="1141">
                  <c:v>169.31</c:v>
                </c:pt>
                <c:pt idx="1142">
                  <c:v>169.65</c:v>
                </c:pt>
                <c:pt idx="1143">
                  <c:v>170.69</c:v>
                </c:pt>
                <c:pt idx="1144">
                  <c:v>172.57</c:v>
                </c:pt>
                <c:pt idx="1145">
                  <c:v>175.1</c:v>
                </c:pt>
                <c:pt idx="1146">
                  <c:v>178.55</c:v>
                </c:pt>
                <c:pt idx="1147">
                  <c:v>179.37</c:v>
                </c:pt>
                <c:pt idx="1148">
                  <c:v>178.02</c:v>
                </c:pt>
                <c:pt idx="1149">
                  <c:v>176.17</c:v>
                </c:pt>
                <c:pt idx="1150">
                  <c:v>175.3</c:v>
                </c:pt>
                <c:pt idx="1151">
                  <c:v>180.58</c:v>
                </c:pt>
                <c:pt idx="1152">
                  <c:v>179.08</c:v>
                </c:pt>
                <c:pt idx="1153">
                  <c:v>176.25</c:v>
                </c:pt>
                <c:pt idx="1154">
                  <c:v>176.18</c:v>
                </c:pt>
                <c:pt idx="1155">
                  <c:v>175.78</c:v>
                </c:pt>
                <c:pt idx="1156">
                  <c:v>176.42</c:v>
                </c:pt>
                <c:pt idx="1157">
                  <c:v>176.16</c:v>
                </c:pt>
                <c:pt idx="1158">
                  <c:v>176.39</c:v>
                </c:pt>
                <c:pt idx="1159">
                  <c:v>177.46</c:v>
                </c:pt>
                <c:pt idx="1160">
                  <c:v>181.12</c:v>
                </c:pt>
                <c:pt idx="1161">
                  <c:v>180.99</c:v>
                </c:pt>
                <c:pt idx="1162">
                  <c:v>175.71</c:v>
                </c:pt>
                <c:pt idx="1163">
                  <c:v>175.03</c:v>
                </c:pt>
                <c:pt idx="1164">
                  <c:v>177.96</c:v>
                </c:pt>
                <c:pt idx="1165">
                  <c:v>179.24</c:v>
                </c:pt>
                <c:pt idx="1166">
                  <c:v>178.64</c:v>
                </c:pt>
                <c:pt idx="1167">
                  <c:v>177.17</c:v>
                </c:pt>
                <c:pt idx="1168">
                  <c:v>177.41</c:v>
                </c:pt>
                <c:pt idx="1169">
                  <c:v>175.95</c:v>
                </c:pt>
                <c:pt idx="1170">
                  <c:v>177.26</c:v>
                </c:pt>
                <c:pt idx="1171">
                  <c:v>178.47</c:v>
                </c:pt>
                <c:pt idx="1172">
                  <c:v>178.2</c:v>
                </c:pt>
                <c:pt idx="1173">
                  <c:v>178.44</c:v>
                </c:pt>
                <c:pt idx="1174">
                  <c:v>179.47</c:v>
                </c:pt>
                <c:pt idx="1175">
                  <c:v>183.03</c:v>
                </c:pt>
                <c:pt idx="1176">
                  <c:v>185.44</c:v>
                </c:pt>
                <c:pt idx="1177">
                  <c:v>185.63</c:v>
                </c:pt>
                <c:pt idx="1178">
                  <c:v>185.64</c:v>
                </c:pt>
                <c:pt idx="1179">
                  <c:v>186.27</c:v>
                </c:pt>
                <c:pt idx="1180">
                  <c:v>182.43</c:v>
                </c:pt>
                <c:pt idx="1181">
                  <c:v>185.83</c:v>
                </c:pt>
                <c:pt idx="1182">
                  <c:v>185.15</c:v>
                </c:pt>
                <c:pt idx="1183">
                  <c:v>186.3</c:v>
                </c:pt>
                <c:pt idx="1184">
                  <c:v>185.48</c:v>
                </c:pt>
                <c:pt idx="1185">
                  <c:v>186.28</c:v>
                </c:pt>
                <c:pt idx="1186">
                  <c:v>186.26</c:v>
                </c:pt>
                <c:pt idx="1187">
                  <c:v>185.69</c:v>
                </c:pt>
                <c:pt idx="1188">
                  <c:v>184.02</c:v>
                </c:pt>
                <c:pt idx="1189">
                  <c:v>185.24</c:v>
                </c:pt>
                <c:pt idx="1190">
                  <c:v>187.94</c:v>
                </c:pt>
                <c:pt idx="1191">
                  <c:v>186.93</c:v>
                </c:pt>
                <c:pt idx="1192">
                  <c:v>190.54</c:v>
                </c:pt>
                <c:pt idx="1193">
                  <c:v>190.04</c:v>
                </c:pt>
                <c:pt idx="1194">
                  <c:v>187.84</c:v>
                </c:pt>
                <c:pt idx="1195">
                  <c:v>185.53</c:v>
                </c:pt>
                <c:pt idx="1196">
                  <c:v>185.96</c:v>
                </c:pt>
                <c:pt idx="1197">
                  <c:v>181.63</c:v>
                </c:pt>
                <c:pt idx="1198">
                  <c:v>182.59</c:v>
                </c:pt>
                <c:pt idx="1199">
                  <c:v>180.73</c:v>
                </c:pt>
                <c:pt idx="1200">
                  <c:v>185.73</c:v>
                </c:pt>
                <c:pt idx="1201">
                  <c:v>185.53</c:v>
                </c:pt>
                <c:pt idx="1202">
                  <c:v>179.47</c:v>
                </c:pt>
                <c:pt idx="1203">
                  <c:v>179.61</c:v>
                </c:pt>
                <c:pt idx="1204">
                  <c:v>182.76</c:v>
                </c:pt>
                <c:pt idx="1205">
                  <c:v>184.26</c:v>
                </c:pt>
                <c:pt idx="1206">
                  <c:v>186.7</c:v>
                </c:pt>
                <c:pt idx="1207">
                  <c:v>188.18</c:v>
                </c:pt>
                <c:pt idx="1208">
                  <c:v>188.38</c:v>
                </c:pt>
                <c:pt idx="1209">
                  <c:v>185.85</c:v>
                </c:pt>
                <c:pt idx="1210">
                  <c:v>179</c:v>
                </c:pt>
                <c:pt idx="1211">
                  <c:v>174.51</c:v>
                </c:pt>
                <c:pt idx="1212">
                  <c:v>173.64</c:v>
                </c:pt>
                <c:pt idx="1213">
                  <c:v>172.39</c:v>
                </c:pt>
                <c:pt idx="1214">
                  <c:v>160.81</c:v>
                </c:pt>
                <c:pt idx="1215">
                  <c:v>162.75</c:v>
                </c:pt>
                <c:pt idx="1216">
                  <c:v>162.34</c:v>
                </c:pt>
                <c:pt idx="1217">
                  <c:v>160.38999999999999</c:v>
                </c:pt>
                <c:pt idx="1218">
                  <c:v>165.72</c:v>
                </c:pt>
                <c:pt idx="1219">
                  <c:v>164.44</c:v>
                </c:pt>
                <c:pt idx="1220">
                  <c:v>163.76</c:v>
                </c:pt>
                <c:pt idx="1221">
                  <c:v>160.87</c:v>
                </c:pt>
                <c:pt idx="1222">
                  <c:v>158.63</c:v>
                </c:pt>
                <c:pt idx="1223">
                  <c:v>158.12</c:v>
                </c:pt>
                <c:pt idx="1224">
                  <c:v>159.25</c:v>
                </c:pt>
                <c:pt idx="1225">
                  <c:v>160.41999999999999</c:v>
                </c:pt>
                <c:pt idx="1226">
                  <c:v>161.59</c:v>
                </c:pt>
                <c:pt idx="1227">
                  <c:v>162.15</c:v>
                </c:pt>
                <c:pt idx="1228">
                  <c:v>159.59</c:v>
                </c:pt>
                <c:pt idx="1229">
                  <c:v>162.62</c:v>
                </c:pt>
                <c:pt idx="1230">
                  <c:v>162.53</c:v>
                </c:pt>
                <c:pt idx="1231">
                  <c:v>162.13999999999999</c:v>
                </c:pt>
                <c:pt idx="1232">
                  <c:v>162.47</c:v>
                </c:pt>
                <c:pt idx="1233">
                  <c:v>163.11000000000001</c:v>
                </c:pt>
                <c:pt idx="1234">
                  <c:v>162.5</c:v>
                </c:pt>
                <c:pt idx="1235">
                  <c:v>163.80000000000001</c:v>
                </c:pt>
                <c:pt idx="1236">
                  <c:v>162</c:v>
                </c:pt>
                <c:pt idx="1237">
                  <c:v>161.65</c:v>
                </c:pt>
                <c:pt idx="1238">
                  <c:v>163.01</c:v>
                </c:pt>
                <c:pt idx="1239">
                  <c:v>163.08000000000001</c:v>
                </c:pt>
                <c:pt idx="1240">
                  <c:v>160.82</c:v>
                </c:pt>
                <c:pt idx="1241">
                  <c:v>160.44</c:v>
                </c:pt>
                <c:pt idx="1242">
                  <c:v>160.32</c:v>
                </c:pt>
                <c:pt idx="1243">
                  <c:v>162.44999999999999</c:v>
                </c:pt>
                <c:pt idx="1244">
                  <c:v>162.49</c:v>
                </c:pt>
                <c:pt idx="1245">
                  <c:v>160.41</c:v>
                </c:pt>
                <c:pt idx="1246">
                  <c:v>162.79</c:v>
                </c:pt>
                <c:pt idx="1247">
                  <c:v>168.77</c:v>
                </c:pt>
                <c:pt idx="1248">
                  <c:v>168.12</c:v>
                </c:pt>
                <c:pt idx="1249">
                  <c:v>168.49</c:v>
                </c:pt>
                <c:pt idx="1250">
                  <c:v>170.7</c:v>
                </c:pt>
                <c:pt idx="1251">
                  <c:v>169.13</c:v>
                </c:pt>
                <c:pt idx="1252">
                  <c:v>169.65</c:v>
                </c:pt>
                <c:pt idx="1253">
                  <c:v>170.03</c:v>
                </c:pt>
                <c:pt idx="1254">
                  <c:v>171.57</c:v>
                </c:pt>
                <c:pt idx="1255">
                  <c:v>171</c:v>
                </c:pt>
                <c:pt idx="1256">
                  <c:v>168.59</c:v>
                </c:pt>
                <c:pt idx="1257">
                  <c:v>167.91</c:v>
                </c:pt>
                <c:pt idx="1258">
                  <c:v>168.27</c:v>
                </c:pt>
                <c:pt idx="1259">
                  <c:v>171.48</c:v>
                </c:pt>
                <c:pt idx="1260">
                  <c:v>169.6</c:v>
                </c:pt>
                <c:pt idx="1261">
                  <c:v>169.3</c:v>
                </c:pt>
                <c:pt idx="1262">
                  <c:v>168.29</c:v>
                </c:pt>
                <c:pt idx="1263">
                  <c:v>164.01</c:v>
                </c:pt>
                <c:pt idx="1264">
                  <c:v>162.66</c:v>
                </c:pt>
                <c:pt idx="1265">
                  <c:v>163.54</c:v>
                </c:pt>
                <c:pt idx="1266">
                  <c:v>165.78</c:v>
                </c:pt>
                <c:pt idx="1267">
                  <c:v>161.75</c:v>
                </c:pt>
                <c:pt idx="1268">
                  <c:v>161.11000000000001</c:v>
                </c:pt>
                <c:pt idx="1269">
                  <c:v>159.63999999999999</c:v>
                </c:pt>
                <c:pt idx="1270">
                  <c:v>160.12</c:v>
                </c:pt>
                <c:pt idx="1271">
                  <c:v>160.4</c:v>
                </c:pt>
                <c:pt idx="1272">
                  <c:v>159.94999999999999</c:v>
                </c:pt>
                <c:pt idx="1273">
                  <c:v>163.13</c:v>
                </c:pt>
                <c:pt idx="1274">
                  <c:v>167.24</c:v>
                </c:pt>
                <c:pt idx="1275">
                  <c:v>167.88</c:v>
                </c:pt>
                <c:pt idx="1276">
                  <c:v>167.82</c:v>
                </c:pt>
                <c:pt idx="1277">
                  <c:v>168.99</c:v>
                </c:pt>
                <c:pt idx="1278">
                  <c:v>165.96</c:v>
                </c:pt>
                <c:pt idx="1279">
                  <c:v>166.48</c:v>
                </c:pt>
                <c:pt idx="1280">
                  <c:v>171.37</c:v>
                </c:pt>
                <c:pt idx="1281">
                  <c:v>171.48</c:v>
                </c:pt>
                <c:pt idx="1282">
                  <c:v>171.5</c:v>
                </c:pt>
                <c:pt idx="1283">
                  <c:v>171.25</c:v>
                </c:pt>
                <c:pt idx="1284">
                  <c:v>173.42</c:v>
                </c:pt>
                <c:pt idx="1285">
                  <c:v>170.02</c:v>
                </c:pt>
                <c:pt idx="1286">
                  <c:v>171.19</c:v>
                </c:pt>
                <c:pt idx="1287">
                  <c:v>169.53</c:v>
                </c:pt>
                <c:pt idx="1288">
                  <c:v>169.99</c:v>
                </c:pt>
                <c:pt idx="1289">
                  <c:v>175.77</c:v>
                </c:pt>
                <c:pt idx="1290">
                  <c:v>175.96</c:v>
                </c:pt>
                <c:pt idx="1291">
                  <c:v>175.25</c:v>
                </c:pt>
                <c:pt idx="1292">
                  <c:v>176.89</c:v>
                </c:pt>
                <c:pt idx="1293">
                  <c:v>176.87</c:v>
                </c:pt>
                <c:pt idx="1294">
                  <c:v>176</c:v>
                </c:pt>
                <c:pt idx="1295">
                  <c:v>175.76</c:v>
                </c:pt>
                <c:pt idx="1296">
                  <c:v>173.15</c:v>
                </c:pt>
                <c:pt idx="1297">
                  <c:v>173.36</c:v>
                </c:pt>
                <c:pt idx="1298">
                  <c:v>172.98</c:v>
                </c:pt>
                <c:pt idx="1299">
                  <c:v>173.89</c:v>
                </c:pt>
                <c:pt idx="1300">
                  <c:v>169.42</c:v>
                </c:pt>
                <c:pt idx="1301">
                  <c:v>170.23</c:v>
                </c:pt>
                <c:pt idx="1302">
                  <c:v>168.79</c:v>
                </c:pt>
                <c:pt idx="1303">
                  <c:v>169.98</c:v>
                </c:pt>
                <c:pt idx="1304">
                  <c:v>170.56</c:v>
                </c:pt>
                <c:pt idx="1305">
                  <c:v>172.97</c:v>
                </c:pt>
                <c:pt idx="1306">
                  <c:v>172.85</c:v>
                </c:pt>
                <c:pt idx="1307">
                  <c:v>175.12</c:v>
                </c:pt>
                <c:pt idx="1308">
                  <c:v>177.18</c:v>
                </c:pt>
                <c:pt idx="1309">
                  <c:v>177.01</c:v>
                </c:pt>
                <c:pt idx="1310">
                  <c:v>176.85</c:v>
                </c:pt>
                <c:pt idx="1311">
                  <c:v>178.23</c:v>
                </c:pt>
                <c:pt idx="1312">
                  <c:v>175.87</c:v>
                </c:pt>
                <c:pt idx="1313">
                  <c:v>176.23</c:v>
                </c:pt>
                <c:pt idx="1314">
                  <c:v>176</c:v>
                </c:pt>
                <c:pt idx="1315">
                  <c:v>178.06</c:v>
                </c:pt>
                <c:pt idx="1316">
                  <c:v>176.69</c:v>
                </c:pt>
                <c:pt idx="1317">
                  <c:v>177.92</c:v>
                </c:pt>
                <c:pt idx="1318">
                  <c:v>179.5</c:v>
                </c:pt>
                <c:pt idx="1319">
                  <c:v>181.03</c:v>
                </c:pt>
                <c:pt idx="1320">
                  <c:v>181.82</c:v>
                </c:pt>
                <c:pt idx="1321">
                  <c:v>182.58</c:v>
                </c:pt>
                <c:pt idx="1322">
                  <c:v>182.86</c:v>
                </c:pt>
                <c:pt idx="1323">
                  <c:v>183.9</c:v>
                </c:pt>
                <c:pt idx="1324">
                  <c:v>183.52</c:v>
                </c:pt>
                <c:pt idx="1325">
                  <c:v>184.35</c:v>
                </c:pt>
                <c:pt idx="1326">
                  <c:v>185.11</c:v>
                </c:pt>
                <c:pt idx="1327">
                  <c:v>184.23</c:v>
                </c:pt>
                <c:pt idx="1328">
                  <c:v>180.89</c:v>
                </c:pt>
                <c:pt idx="1329">
                  <c:v>179.33</c:v>
                </c:pt>
                <c:pt idx="1330">
                  <c:v>177.84</c:v>
                </c:pt>
                <c:pt idx="1331">
                  <c:v>177.98</c:v>
                </c:pt>
                <c:pt idx="1332">
                  <c:v>179.31</c:v>
                </c:pt>
                <c:pt idx="1333">
                  <c:v>182.07</c:v>
                </c:pt>
                <c:pt idx="1334">
                  <c:v>184.26</c:v>
                </c:pt>
                <c:pt idx="1335">
                  <c:v>185.32</c:v>
                </c:pt>
                <c:pt idx="1336">
                  <c:v>186.14</c:v>
                </c:pt>
                <c:pt idx="1337">
                  <c:v>188.08</c:v>
                </c:pt>
                <c:pt idx="1338">
                  <c:v>188.78</c:v>
                </c:pt>
                <c:pt idx="1339">
                  <c:v>189.28</c:v>
                </c:pt>
                <c:pt idx="1340">
                  <c:v>183.52</c:v>
                </c:pt>
                <c:pt idx="1341">
                  <c:v>181.65</c:v>
                </c:pt>
                <c:pt idx="1342">
                  <c:v>182.91</c:v>
                </c:pt>
                <c:pt idx="1343">
                  <c:v>182.36</c:v>
                </c:pt>
                <c:pt idx="1344">
                  <c:v>184.69</c:v>
                </c:pt>
                <c:pt idx="1345">
                  <c:v>185.11</c:v>
                </c:pt>
                <c:pt idx="1346">
                  <c:v>184.97</c:v>
                </c:pt>
                <c:pt idx="1347">
                  <c:v>188.28</c:v>
                </c:pt>
                <c:pt idx="1348">
                  <c:v>188.7</c:v>
                </c:pt>
                <c:pt idx="1349">
                  <c:v>187.23</c:v>
                </c:pt>
                <c:pt idx="1350">
                  <c:v>186.18</c:v>
                </c:pt>
                <c:pt idx="1351">
                  <c:v>185.55</c:v>
                </c:pt>
                <c:pt idx="1352">
                  <c:v>185.17</c:v>
                </c:pt>
                <c:pt idx="1353">
                  <c:v>186.98</c:v>
                </c:pt>
                <c:pt idx="1354">
                  <c:v>185.22</c:v>
                </c:pt>
                <c:pt idx="1355">
                  <c:v>183.88</c:v>
                </c:pt>
                <c:pt idx="1356">
                  <c:v>181.12</c:v>
                </c:pt>
                <c:pt idx="1357">
                  <c:v>180.4</c:v>
                </c:pt>
                <c:pt idx="1358">
                  <c:v>181.33</c:v>
                </c:pt>
                <c:pt idx="1359">
                  <c:v>182.81</c:v>
                </c:pt>
                <c:pt idx="1360">
                  <c:v>180.35</c:v>
                </c:pt>
                <c:pt idx="1361">
                  <c:v>181.91</c:v>
                </c:pt>
                <c:pt idx="1362">
                  <c:v>186.56</c:v>
                </c:pt>
                <c:pt idx="1363">
                  <c:v>180.99</c:v>
                </c:pt>
                <c:pt idx="1364">
                  <c:v>179.46</c:v>
                </c:pt>
                <c:pt idx="1365">
                  <c:v>178.14</c:v>
                </c:pt>
                <c:pt idx="1366">
                  <c:v>179.23</c:v>
                </c:pt>
                <c:pt idx="1367">
                  <c:v>179.41</c:v>
                </c:pt>
                <c:pt idx="1368">
                  <c:v>180.17</c:v>
                </c:pt>
                <c:pt idx="1369">
                  <c:v>179.88</c:v>
                </c:pt>
                <c:pt idx="1370">
                  <c:v>177.27</c:v>
                </c:pt>
                <c:pt idx="1371">
                  <c:v>175.68</c:v>
                </c:pt>
                <c:pt idx="1372">
                  <c:v>175.37</c:v>
                </c:pt>
                <c:pt idx="1373">
                  <c:v>176.09</c:v>
                </c:pt>
                <c:pt idx="1374">
                  <c:v>176.25</c:v>
                </c:pt>
                <c:pt idx="1375">
                  <c:v>180.05</c:v>
                </c:pt>
                <c:pt idx="1376">
                  <c:v>178.49</c:v>
                </c:pt>
                <c:pt idx="1377">
                  <c:v>183.12</c:v>
                </c:pt>
                <c:pt idx="1378">
                  <c:v>182.14</c:v>
                </c:pt>
                <c:pt idx="1379">
                  <c:v>179.26</c:v>
                </c:pt>
                <c:pt idx="1380">
                  <c:v>179.68</c:v>
                </c:pt>
                <c:pt idx="1381">
                  <c:v>179.8</c:v>
                </c:pt>
                <c:pt idx="1382">
                  <c:v>179.91</c:v>
                </c:pt>
                <c:pt idx="1383">
                  <c:v>180.18</c:v>
                </c:pt>
                <c:pt idx="1384">
                  <c:v>180.13</c:v>
                </c:pt>
                <c:pt idx="1385">
                  <c:v>177.37</c:v>
                </c:pt>
                <c:pt idx="1386">
                  <c:v>177.4</c:v>
                </c:pt>
                <c:pt idx="1387">
                  <c:v>175.84</c:v>
                </c:pt>
                <c:pt idx="1388">
                  <c:v>178.32</c:v>
                </c:pt>
                <c:pt idx="1389">
                  <c:v>178.46</c:v>
                </c:pt>
                <c:pt idx="1390">
                  <c:v>178.84</c:v>
                </c:pt>
                <c:pt idx="1391">
                  <c:v>181.66</c:v>
                </c:pt>
                <c:pt idx="1392">
                  <c:v>181.35</c:v>
                </c:pt>
                <c:pt idx="1393">
                  <c:v>185.33</c:v>
                </c:pt>
                <c:pt idx="1394">
                  <c:v>186.18</c:v>
                </c:pt>
                <c:pt idx="1395">
                  <c:v>182.94</c:v>
                </c:pt>
                <c:pt idx="1396">
                  <c:v>180.45</c:v>
                </c:pt>
                <c:pt idx="1397">
                  <c:v>177.12</c:v>
                </c:pt>
                <c:pt idx="1398">
                  <c:v>178.25</c:v>
                </c:pt>
                <c:pt idx="1399">
                  <c:v>181.09</c:v>
                </c:pt>
                <c:pt idx="1400">
                  <c:v>181.43</c:v>
                </c:pt>
                <c:pt idx="1401">
                  <c:v>180.01</c:v>
                </c:pt>
                <c:pt idx="1402">
                  <c:v>183.42</c:v>
                </c:pt>
                <c:pt idx="1403">
                  <c:v>184.45</c:v>
                </c:pt>
                <c:pt idx="1404">
                  <c:v>175.43</c:v>
                </c:pt>
                <c:pt idx="1405">
                  <c:v>170.75</c:v>
                </c:pt>
                <c:pt idx="1406">
                  <c:v>166.28</c:v>
                </c:pt>
                <c:pt idx="1407">
                  <c:v>164.64</c:v>
                </c:pt>
                <c:pt idx="1408">
                  <c:v>163.69</c:v>
                </c:pt>
                <c:pt idx="1409">
                  <c:v>166.09</c:v>
                </c:pt>
                <c:pt idx="1410">
                  <c:v>166.66</c:v>
                </c:pt>
                <c:pt idx="1411">
                  <c:v>166.69</c:v>
                </c:pt>
                <c:pt idx="1412">
                  <c:v>165.69</c:v>
                </c:pt>
                <c:pt idx="1413">
                  <c:v>166.29</c:v>
                </c:pt>
                <c:pt idx="1414">
                  <c:v>168.74</c:v>
                </c:pt>
                <c:pt idx="1415">
                  <c:v>169.28</c:v>
                </c:pt>
                <c:pt idx="1416">
                  <c:v>170.66</c:v>
                </c:pt>
                <c:pt idx="1417">
                  <c:v>168.18</c:v>
                </c:pt>
                <c:pt idx="1418">
                  <c:v>168.91</c:v>
                </c:pt>
                <c:pt idx="1419">
                  <c:v>169.39</c:v>
                </c:pt>
                <c:pt idx="1420">
                  <c:v>171.58</c:v>
                </c:pt>
                <c:pt idx="1421">
                  <c:v>172.6</c:v>
                </c:pt>
                <c:pt idx="1422">
                  <c:v>170.8</c:v>
                </c:pt>
                <c:pt idx="1423">
                  <c:v>169.7</c:v>
                </c:pt>
                <c:pt idx="1424">
                  <c:v>171.35</c:v>
                </c:pt>
                <c:pt idx="1425">
                  <c:v>171.97</c:v>
                </c:pt>
                <c:pt idx="1426">
                  <c:v>168.14</c:v>
                </c:pt>
                <c:pt idx="1427">
                  <c:v>165.13</c:v>
                </c:pt>
                <c:pt idx="1428">
                  <c:v>163.81</c:v>
                </c:pt>
                <c:pt idx="1429">
                  <c:v>161.05000000000001</c:v>
                </c:pt>
                <c:pt idx="1430">
                  <c:v>163.07</c:v>
                </c:pt>
                <c:pt idx="1431">
                  <c:v>160.66999999999999</c:v>
                </c:pt>
                <c:pt idx="1432">
                  <c:v>160.26</c:v>
                </c:pt>
                <c:pt idx="1433">
                  <c:v>161.81</c:v>
                </c:pt>
                <c:pt idx="1434">
                  <c:v>163.43</c:v>
                </c:pt>
                <c:pt idx="1435">
                  <c:v>165.15</c:v>
                </c:pt>
                <c:pt idx="1436">
                  <c:v>166.69</c:v>
                </c:pt>
                <c:pt idx="1437">
                  <c:v>167.33</c:v>
                </c:pt>
                <c:pt idx="1438">
                  <c:v>168.53</c:v>
                </c:pt>
                <c:pt idx="1439">
                  <c:v>169.33</c:v>
                </c:pt>
                <c:pt idx="1440">
                  <c:v>171.49</c:v>
                </c:pt>
                <c:pt idx="1441">
                  <c:v>171.38</c:v>
                </c:pt>
                <c:pt idx="1442">
                  <c:v>167.34</c:v>
                </c:pt>
                <c:pt idx="1443">
                  <c:v>165.04</c:v>
                </c:pt>
                <c:pt idx="1444">
                  <c:v>169.11</c:v>
                </c:pt>
                <c:pt idx="1445">
                  <c:v>171.18</c:v>
                </c:pt>
                <c:pt idx="1446">
                  <c:v>174</c:v>
                </c:pt>
                <c:pt idx="1447">
                  <c:v>175.45</c:v>
                </c:pt>
                <c:pt idx="1448">
                  <c:v>175.8</c:v>
                </c:pt>
                <c:pt idx="1449">
                  <c:v>175.21</c:v>
                </c:pt>
                <c:pt idx="1450">
                  <c:v>175.65</c:v>
                </c:pt>
                <c:pt idx="1451">
                  <c:v>172.9</c:v>
                </c:pt>
                <c:pt idx="1452">
                  <c:v>173.94</c:v>
                </c:pt>
                <c:pt idx="1453">
                  <c:v>175.07</c:v>
                </c:pt>
                <c:pt idx="1454">
                  <c:v>176</c:v>
                </c:pt>
                <c:pt idx="1455">
                  <c:v>176.42</c:v>
                </c:pt>
                <c:pt idx="1456">
                  <c:v>171.71</c:v>
                </c:pt>
                <c:pt idx="1457">
                  <c:v>172.87</c:v>
                </c:pt>
                <c:pt idx="1458">
                  <c:v>175.74</c:v>
                </c:pt>
                <c:pt idx="1459">
                  <c:v>175.22</c:v>
                </c:pt>
                <c:pt idx="1460">
                  <c:v>175.37</c:v>
                </c:pt>
                <c:pt idx="1461">
                  <c:v>175.42</c:v>
                </c:pt>
                <c:pt idx="1462">
                  <c:v>174.91</c:v>
                </c:pt>
                <c:pt idx="1463">
                  <c:v>174.87</c:v>
                </c:pt>
                <c:pt idx="1464">
                  <c:v>175.29</c:v>
                </c:pt>
                <c:pt idx="1465">
                  <c:v>174.98</c:v>
                </c:pt>
                <c:pt idx="1466">
                  <c:v>172.63</c:v>
                </c:pt>
                <c:pt idx="1467">
                  <c:v>172.08</c:v>
                </c:pt>
                <c:pt idx="1468">
                  <c:v>172.98</c:v>
                </c:pt>
                <c:pt idx="1469">
                  <c:v>177.92</c:v>
                </c:pt>
                <c:pt idx="1470">
                  <c:v>178.96</c:v>
                </c:pt>
                <c:pt idx="1471">
                  <c:v>178.31</c:v>
                </c:pt>
                <c:pt idx="1472">
                  <c:v>183.32</c:v>
                </c:pt>
                <c:pt idx="1473">
                  <c:v>182.22</c:v>
                </c:pt>
                <c:pt idx="1474">
                  <c:v>182.4</c:v>
                </c:pt>
                <c:pt idx="1475">
                  <c:v>181.9</c:v>
                </c:pt>
                <c:pt idx="1476">
                  <c:v>180.5</c:v>
                </c:pt>
                <c:pt idx="1477">
                  <c:v>184.48</c:v>
                </c:pt>
                <c:pt idx="1478">
                  <c:v>188.06</c:v>
                </c:pt>
                <c:pt idx="1479">
                  <c:v>187.62</c:v>
                </c:pt>
                <c:pt idx="1480">
                  <c:v>188.76</c:v>
                </c:pt>
                <c:pt idx="1481">
                  <c:v>187.4</c:v>
                </c:pt>
                <c:pt idx="1482">
                  <c:v>189.43</c:v>
                </c:pt>
                <c:pt idx="1483">
                  <c:v>189.78</c:v>
                </c:pt>
                <c:pt idx="1484">
                  <c:v>190.64</c:v>
                </c:pt>
                <c:pt idx="1485">
                  <c:v>188.29</c:v>
                </c:pt>
                <c:pt idx="1486">
                  <c:v>190.84</c:v>
                </c:pt>
                <c:pt idx="1487">
                  <c:v>190.35</c:v>
                </c:pt>
                <c:pt idx="1488">
                  <c:v>190.13</c:v>
                </c:pt>
                <c:pt idx="1489">
                  <c:v>190.46</c:v>
                </c:pt>
                <c:pt idx="1490">
                  <c:v>190.12</c:v>
                </c:pt>
                <c:pt idx="1491">
                  <c:v>185.9</c:v>
                </c:pt>
                <c:pt idx="1492">
                  <c:v>187.08</c:v>
                </c:pt>
                <c:pt idx="1493">
                  <c:v>182.28</c:v>
                </c:pt>
                <c:pt idx="1494">
                  <c:v>184.44</c:v>
                </c:pt>
                <c:pt idx="1495">
                  <c:v>184.35</c:v>
                </c:pt>
                <c:pt idx="1496">
                  <c:v>183.42</c:v>
                </c:pt>
                <c:pt idx="1497">
                  <c:v>181.66</c:v>
                </c:pt>
                <c:pt idx="1498">
                  <c:v>180.67</c:v>
                </c:pt>
                <c:pt idx="1499">
                  <c:v>175.38</c:v>
                </c:pt>
                <c:pt idx="1500">
                  <c:v>173.91</c:v>
                </c:pt>
                <c:pt idx="1501">
                  <c:v>169.18</c:v>
                </c:pt>
                <c:pt idx="1502">
                  <c:v>165.74</c:v>
                </c:pt>
                <c:pt idx="1503">
                  <c:v>167.73</c:v>
                </c:pt>
                <c:pt idx="1504">
                  <c:v>167.87</c:v>
                </c:pt>
                <c:pt idx="1505">
                  <c:v>168.89</c:v>
                </c:pt>
                <c:pt idx="1506">
                  <c:v>169.06</c:v>
                </c:pt>
                <c:pt idx="1507">
                  <c:v>169.08</c:v>
                </c:pt>
                <c:pt idx="1508">
                  <c:v>167.99</c:v>
                </c:pt>
                <c:pt idx="1509">
                  <c:v>170.07</c:v>
                </c:pt>
                <c:pt idx="1510">
                  <c:v>172.26</c:v>
                </c:pt>
                <c:pt idx="1511">
                  <c:v>173.6</c:v>
                </c:pt>
                <c:pt idx="1512">
                  <c:v>172.91</c:v>
                </c:pt>
                <c:pt idx="1513">
                  <c:v>175.65</c:v>
                </c:pt>
                <c:pt idx="1514">
                  <c:v>176.48</c:v>
                </c:pt>
                <c:pt idx="1515">
                  <c:v>179.81</c:v>
                </c:pt>
                <c:pt idx="1516">
                  <c:v>182.41</c:v>
                </c:pt>
                <c:pt idx="1517">
                  <c:v>184.23</c:v>
                </c:pt>
                <c:pt idx="1518">
                  <c:v>185.91</c:v>
                </c:pt>
                <c:pt idx="1519">
                  <c:v>187.14</c:v>
                </c:pt>
                <c:pt idx="1520">
                  <c:v>189.59</c:v>
                </c:pt>
                <c:pt idx="1521">
                  <c:v>185.8</c:v>
                </c:pt>
                <c:pt idx="1522">
                  <c:v>183.65</c:v>
                </c:pt>
                <c:pt idx="1523">
                  <c:v>183.18</c:v>
                </c:pt>
                <c:pt idx="1524">
                  <c:v>182.76</c:v>
                </c:pt>
                <c:pt idx="1525">
                  <c:v>184.62</c:v>
                </c:pt>
                <c:pt idx="1526">
                  <c:v>183.42</c:v>
                </c:pt>
                <c:pt idx="1527">
                  <c:v>182.81</c:v>
                </c:pt>
                <c:pt idx="1528">
                  <c:v>183.55</c:v>
                </c:pt>
                <c:pt idx="1529">
                  <c:v>175.18</c:v>
                </c:pt>
                <c:pt idx="1530">
                  <c:v>175.35</c:v>
                </c:pt>
                <c:pt idx="1531">
                  <c:v>179.91</c:v>
                </c:pt>
                <c:pt idx="1532">
                  <c:v>179.64</c:v>
                </c:pt>
                <c:pt idx="1533">
                  <c:v>178.36</c:v>
                </c:pt>
                <c:pt idx="1534">
                  <c:v>179.2</c:v>
                </c:pt>
                <c:pt idx="1535">
                  <c:v>182.9</c:v>
                </c:pt>
                <c:pt idx="1536">
                  <c:v>184.86</c:v>
                </c:pt>
                <c:pt idx="1537">
                  <c:v>181.88</c:v>
                </c:pt>
                <c:pt idx="1538">
                  <c:v>183.03</c:v>
                </c:pt>
                <c:pt idx="1539">
                  <c:v>184.42</c:v>
                </c:pt>
                <c:pt idx="1540">
                  <c:v>185.39</c:v>
                </c:pt>
                <c:pt idx="1541">
                  <c:v>186.66</c:v>
                </c:pt>
                <c:pt idx="1542">
                  <c:v>188.52</c:v>
                </c:pt>
                <c:pt idx="1543">
                  <c:v>186.3</c:v>
                </c:pt>
                <c:pt idx="1544">
                  <c:v>187.45</c:v>
                </c:pt>
                <c:pt idx="1545">
                  <c:v>185.7</c:v>
                </c:pt>
                <c:pt idx="1546">
                  <c:v>184.18</c:v>
                </c:pt>
                <c:pt idx="1547">
                  <c:v>186</c:v>
                </c:pt>
                <c:pt idx="1548">
                  <c:v>188.31</c:v>
                </c:pt>
                <c:pt idx="1549">
                  <c:v>181.75</c:v>
                </c:pt>
                <c:pt idx="1550">
                  <c:v>180.45</c:v>
                </c:pt>
                <c:pt idx="1551">
                  <c:v>179.04</c:v>
                </c:pt>
                <c:pt idx="1552">
                  <c:v>181.58</c:v>
                </c:pt>
                <c:pt idx="1553">
                  <c:v>185.61</c:v>
                </c:pt>
                <c:pt idx="1554">
                  <c:v>187.07</c:v>
                </c:pt>
                <c:pt idx="1555">
                  <c:v>182.92</c:v>
                </c:pt>
                <c:pt idx="1556">
                  <c:v>181.25</c:v>
                </c:pt>
                <c:pt idx="1557">
                  <c:v>182.37</c:v>
                </c:pt>
                <c:pt idx="1558">
                  <c:v>186.41</c:v>
                </c:pt>
                <c:pt idx="1559">
                  <c:v>188.43</c:v>
                </c:pt>
                <c:pt idx="1560">
                  <c:v>190.91</c:v>
                </c:pt>
                <c:pt idx="1561">
                  <c:v>194.76</c:v>
                </c:pt>
                <c:pt idx="1562">
                  <c:v>195.62</c:v>
                </c:pt>
                <c:pt idx="1563">
                  <c:v>195.59</c:v>
                </c:pt>
                <c:pt idx="1564">
                  <c:v>195.91</c:v>
                </c:pt>
                <c:pt idx="1565">
                  <c:v>197</c:v>
                </c:pt>
                <c:pt idx="1566">
                  <c:v>199.41</c:v>
                </c:pt>
                <c:pt idx="1567">
                  <c:v>197.85</c:v>
                </c:pt>
                <c:pt idx="1568">
                  <c:v>197.18</c:v>
                </c:pt>
                <c:pt idx="1569">
                  <c:v>198.61</c:v>
                </c:pt>
                <c:pt idx="1570">
                  <c:v>200.06</c:v>
                </c:pt>
                <c:pt idx="1571">
                  <c:v>197.63</c:v>
                </c:pt>
                <c:pt idx="1572">
                  <c:v>185.35</c:v>
                </c:pt>
                <c:pt idx="1573">
                  <c:v>170.1</c:v>
                </c:pt>
                <c:pt idx="1574">
                  <c:v>166.39</c:v>
                </c:pt>
                <c:pt idx="1575">
                  <c:v>162.56</c:v>
                </c:pt>
                <c:pt idx="1576">
                  <c:v>173.37</c:v>
                </c:pt>
                <c:pt idx="1577">
                  <c:v>160.25</c:v>
                </c:pt>
                <c:pt idx="1578">
                  <c:v>161.02000000000001</c:v>
                </c:pt>
                <c:pt idx="1579">
                  <c:v>160.65</c:v>
                </c:pt>
                <c:pt idx="1580">
                  <c:v>159.72999999999999</c:v>
                </c:pt>
                <c:pt idx="1581">
                  <c:v>160.69999999999999</c:v>
                </c:pt>
                <c:pt idx="1582">
                  <c:v>163.68</c:v>
                </c:pt>
                <c:pt idx="1583">
                  <c:v>158.76</c:v>
                </c:pt>
                <c:pt idx="1584">
                  <c:v>163</c:v>
                </c:pt>
                <c:pt idx="1585">
                  <c:v>162.27000000000001</c:v>
                </c:pt>
                <c:pt idx="1586">
                  <c:v>165.1</c:v>
                </c:pt>
                <c:pt idx="1587">
                  <c:v>164.7</c:v>
                </c:pt>
                <c:pt idx="1588">
                  <c:v>166.33</c:v>
                </c:pt>
                <c:pt idx="1589">
                  <c:v>165.38</c:v>
                </c:pt>
                <c:pt idx="1590">
                  <c:v>161.53</c:v>
                </c:pt>
                <c:pt idx="1591">
                  <c:v>161.77000000000001</c:v>
                </c:pt>
                <c:pt idx="1592">
                  <c:v>164.43</c:v>
                </c:pt>
                <c:pt idx="1593">
                  <c:v>160.87</c:v>
                </c:pt>
                <c:pt idx="1594">
                  <c:v>160.97999999999999</c:v>
                </c:pt>
                <c:pt idx="1595">
                  <c:v>161.21</c:v>
                </c:pt>
                <c:pt idx="1596">
                  <c:v>162.69</c:v>
                </c:pt>
                <c:pt idx="1597">
                  <c:v>164.42</c:v>
                </c:pt>
                <c:pt idx="1598">
                  <c:v>168.13</c:v>
                </c:pt>
                <c:pt idx="1599">
                  <c:v>169</c:v>
                </c:pt>
                <c:pt idx="1600">
                  <c:v>168.19</c:v>
                </c:pt>
                <c:pt idx="1601">
                  <c:v>168.89</c:v>
                </c:pt>
                <c:pt idx="1602">
                  <c:v>168.7</c:v>
                </c:pt>
                <c:pt idx="1603">
                  <c:v>166.42</c:v>
                </c:pt>
                <c:pt idx="1604">
                  <c:v>164.95</c:v>
                </c:pt>
                <c:pt idx="1605">
                  <c:v>162.9</c:v>
                </c:pt>
                <c:pt idx="1606">
                  <c:v>162.57</c:v>
                </c:pt>
                <c:pt idx="1607">
                  <c:v>164.08</c:v>
                </c:pt>
                <c:pt idx="1608">
                  <c:v>165.63</c:v>
                </c:pt>
                <c:pt idx="1609">
                  <c:v>163.44999999999999</c:v>
                </c:pt>
                <c:pt idx="1610">
                  <c:v>165.72</c:v>
                </c:pt>
                <c:pt idx="1611">
                  <c:v>164.27</c:v>
                </c:pt>
                <c:pt idx="1612">
                  <c:v>165.64</c:v>
                </c:pt>
                <c:pt idx="1613">
                  <c:v>167.69</c:v>
                </c:pt>
                <c:pt idx="1614">
                  <c:v>165.07</c:v>
                </c:pt>
                <c:pt idx="1615">
                  <c:v>164.51</c:v>
                </c:pt>
                <c:pt idx="1616">
                  <c:v>168.49</c:v>
                </c:pt>
                <c:pt idx="1617">
                  <c:v>169.15</c:v>
                </c:pt>
                <c:pt idx="1618">
                  <c:v>172.26</c:v>
                </c:pt>
                <c:pt idx="1619">
                  <c:v>173.98</c:v>
                </c:pt>
                <c:pt idx="1620">
                  <c:v>174.21</c:v>
                </c:pt>
                <c:pt idx="1621">
                  <c:v>175.33</c:v>
                </c:pt>
                <c:pt idx="1622">
                  <c:v>175.48</c:v>
                </c:pt>
                <c:pt idx="1623">
                  <c:v>178.87</c:v>
                </c:pt>
                <c:pt idx="1624">
                  <c:v>178.07</c:v>
                </c:pt>
                <c:pt idx="1625">
                  <c:v>179.71</c:v>
                </c:pt>
                <c:pt idx="1626">
                  <c:v>176.48</c:v>
                </c:pt>
                <c:pt idx="1627">
                  <c:v>172.5</c:v>
                </c:pt>
                <c:pt idx="1628">
                  <c:v>172.11</c:v>
                </c:pt>
                <c:pt idx="1629">
                  <c:v>173.57</c:v>
                </c:pt>
                <c:pt idx="1630">
                  <c:v>172.79</c:v>
                </c:pt>
                <c:pt idx="1631">
                  <c:v>172.07</c:v>
                </c:pt>
                <c:pt idx="1632">
                  <c:v>174.93</c:v>
                </c:pt>
                <c:pt idx="1633">
                  <c:v>177.82</c:v>
                </c:pt>
                <c:pt idx="1634">
                  <c:v>178.29</c:v>
                </c:pt>
                <c:pt idx="1635">
                  <c:v>177.13</c:v>
                </c:pt>
                <c:pt idx="1636">
                  <c:v>184.14</c:v>
                </c:pt>
                <c:pt idx="1637">
                  <c:v>183.88</c:v>
                </c:pt>
                <c:pt idx="1638">
                  <c:v>185.26</c:v>
                </c:pt>
                <c:pt idx="1639">
                  <c:v>186.63</c:v>
                </c:pt>
                <c:pt idx="1640">
                  <c:v>182.23</c:v>
                </c:pt>
                <c:pt idx="1641">
                  <c:v>181.08</c:v>
                </c:pt>
                <c:pt idx="1642">
                  <c:v>180.15</c:v>
                </c:pt>
                <c:pt idx="1643">
                  <c:v>181.91</c:v>
                </c:pt>
                <c:pt idx="1644">
                  <c:v>180.3</c:v>
                </c:pt>
                <c:pt idx="1645">
                  <c:v>179.87</c:v>
                </c:pt>
                <c:pt idx="1646">
                  <c:v>180.3</c:v>
                </c:pt>
                <c:pt idx="1647">
                  <c:v>184</c:v>
                </c:pt>
                <c:pt idx="1648">
                  <c:v>187.26</c:v>
                </c:pt>
                <c:pt idx="1649">
                  <c:v>186.07</c:v>
                </c:pt>
                <c:pt idx="1650">
                  <c:v>187.8</c:v>
                </c:pt>
                <c:pt idx="1651">
                  <c:v>188.7</c:v>
                </c:pt>
                <c:pt idx="1652">
                  <c:v>184.53</c:v>
                </c:pt>
                <c:pt idx="1653">
                  <c:v>182.22</c:v>
                </c:pt>
                <c:pt idx="1654">
                  <c:v>181.93</c:v>
                </c:pt>
                <c:pt idx="1655">
                  <c:v>181.5</c:v>
                </c:pt>
                <c:pt idx="1656">
                  <c:v>183.9</c:v>
                </c:pt>
                <c:pt idx="1657">
                  <c:v>183.59</c:v>
                </c:pt>
                <c:pt idx="1658">
                  <c:v>184.05</c:v>
                </c:pt>
                <c:pt idx="1659">
                  <c:v>186.27</c:v>
                </c:pt>
                <c:pt idx="1660">
                  <c:v>184.4</c:v>
                </c:pt>
                <c:pt idx="1661">
                  <c:v>185.58</c:v>
                </c:pt>
                <c:pt idx="1662">
                  <c:v>187.3</c:v>
                </c:pt>
                <c:pt idx="1663">
                  <c:v>186.45</c:v>
                </c:pt>
                <c:pt idx="1664">
                  <c:v>188.12</c:v>
                </c:pt>
                <c:pt idx="1665">
                  <c:v>186.64</c:v>
                </c:pt>
                <c:pt idx="1666">
                  <c:v>184.69</c:v>
                </c:pt>
                <c:pt idx="1667">
                  <c:v>186.17</c:v>
                </c:pt>
                <c:pt idx="1668">
                  <c:v>189</c:v>
                </c:pt>
                <c:pt idx="1669">
                  <c:v>192.2</c:v>
                </c:pt>
                <c:pt idx="1670">
                  <c:v>192.22</c:v>
                </c:pt>
                <c:pt idx="1671">
                  <c:v>191.2</c:v>
                </c:pt>
                <c:pt idx="1672">
                  <c:v>193.48</c:v>
                </c:pt>
                <c:pt idx="1673">
                  <c:v>193.58</c:v>
                </c:pt>
                <c:pt idx="1674">
                  <c:v>195.14</c:v>
                </c:pt>
                <c:pt idx="1675">
                  <c:v>196.63</c:v>
                </c:pt>
                <c:pt idx="1676">
                  <c:v>192.05</c:v>
                </c:pt>
                <c:pt idx="1677">
                  <c:v>191.6</c:v>
                </c:pt>
                <c:pt idx="1678">
                  <c:v>186.7</c:v>
                </c:pt>
                <c:pt idx="1679">
                  <c:v>187.12</c:v>
                </c:pt>
                <c:pt idx="1680">
                  <c:v>188.15</c:v>
                </c:pt>
                <c:pt idx="1681">
                  <c:v>191.72</c:v>
                </c:pt>
                <c:pt idx="1682">
                  <c:v>192.28</c:v>
                </c:pt>
                <c:pt idx="1683">
                  <c:v>190.9</c:v>
                </c:pt>
                <c:pt idx="1684">
                  <c:v>191.14</c:v>
                </c:pt>
                <c:pt idx="1685">
                  <c:v>193.85</c:v>
                </c:pt>
                <c:pt idx="1686">
                  <c:v>194.52</c:v>
                </c:pt>
                <c:pt idx="1687">
                  <c:v>193</c:v>
                </c:pt>
                <c:pt idx="1688">
                  <c:v>189.8</c:v>
                </c:pt>
                <c:pt idx="1689">
                  <c:v>189.61</c:v>
                </c:pt>
                <c:pt idx="1690">
                  <c:v>191.27</c:v>
                </c:pt>
                <c:pt idx="1691">
                  <c:v>193.41</c:v>
                </c:pt>
                <c:pt idx="1692">
                  <c:v>195.28</c:v>
                </c:pt>
                <c:pt idx="1693">
                  <c:v>194.6</c:v>
                </c:pt>
                <c:pt idx="1694">
                  <c:v>189.67</c:v>
                </c:pt>
                <c:pt idx="1695">
                  <c:v>188.68</c:v>
                </c:pt>
                <c:pt idx="1696">
                  <c:v>187.82</c:v>
                </c:pt>
                <c:pt idx="1697">
                  <c:v>186.35</c:v>
                </c:pt>
                <c:pt idx="1698">
                  <c:v>186.57</c:v>
                </c:pt>
                <c:pt idx="1699">
                  <c:v>187.14</c:v>
                </c:pt>
                <c:pt idx="1700">
                  <c:v>188.22</c:v>
                </c:pt>
                <c:pt idx="1701">
                  <c:v>186.8</c:v>
                </c:pt>
                <c:pt idx="1702">
                  <c:v>184.25</c:v>
                </c:pt>
                <c:pt idx="1703">
                  <c:v>180.92</c:v>
                </c:pt>
                <c:pt idx="1704">
                  <c:v>184.61</c:v>
                </c:pt>
                <c:pt idx="1705">
                  <c:v>185.16</c:v>
                </c:pt>
                <c:pt idx="1706">
                  <c:v>184.82</c:v>
                </c:pt>
                <c:pt idx="1707">
                  <c:v>184.33</c:v>
                </c:pt>
                <c:pt idx="1708">
                  <c:v>186</c:v>
                </c:pt>
                <c:pt idx="1709">
                  <c:v>187.7</c:v>
                </c:pt>
                <c:pt idx="1710">
                  <c:v>186.86</c:v>
                </c:pt>
                <c:pt idx="1711">
                  <c:v>189.02</c:v>
                </c:pt>
                <c:pt idx="1712">
                  <c:v>190.23</c:v>
                </c:pt>
                <c:pt idx="1713">
                  <c:v>189.01</c:v>
                </c:pt>
                <c:pt idx="1714">
                  <c:v>188.67</c:v>
                </c:pt>
                <c:pt idx="1715">
                  <c:v>187.27</c:v>
                </c:pt>
                <c:pt idx="1716">
                  <c:v>188.45</c:v>
                </c:pt>
                <c:pt idx="1717">
                  <c:v>186.53</c:v>
                </c:pt>
                <c:pt idx="1718">
                  <c:v>191.64</c:v>
                </c:pt>
                <c:pt idx="1719">
                  <c:v>187.16</c:v>
                </c:pt>
                <c:pt idx="1720">
                  <c:v>186.38</c:v>
                </c:pt>
                <c:pt idx="1721">
                  <c:v>185.49</c:v>
                </c:pt>
                <c:pt idx="1722">
                  <c:v>185.83</c:v>
                </c:pt>
                <c:pt idx="1723">
                  <c:v>188.36</c:v>
                </c:pt>
                <c:pt idx="1724">
                  <c:v>189.12</c:v>
                </c:pt>
                <c:pt idx="1725">
                  <c:v>189.84</c:v>
                </c:pt>
                <c:pt idx="1726">
                  <c:v>186.29</c:v>
                </c:pt>
                <c:pt idx="1727">
                  <c:v>189.04</c:v>
                </c:pt>
                <c:pt idx="1728">
                  <c:v>191.51</c:v>
                </c:pt>
                <c:pt idx="1729">
                  <c:v>188.11</c:v>
                </c:pt>
                <c:pt idx="1730">
                  <c:v>188.74</c:v>
                </c:pt>
                <c:pt idx="1731">
                  <c:v>186.38</c:v>
                </c:pt>
                <c:pt idx="1732">
                  <c:v>184.67</c:v>
                </c:pt>
                <c:pt idx="1733">
                  <c:v>184.27</c:v>
                </c:pt>
                <c:pt idx="1734">
                  <c:v>183.98</c:v>
                </c:pt>
                <c:pt idx="1735">
                  <c:v>182.49</c:v>
                </c:pt>
                <c:pt idx="1736">
                  <c:v>183.69</c:v>
                </c:pt>
                <c:pt idx="1737">
                  <c:v>185.68</c:v>
                </c:pt>
                <c:pt idx="1738">
                  <c:v>187.41</c:v>
                </c:pt>
                <c:pt idx="1739">
                  <c:v>184.6</c:v>
                </c:pt>
                <c:pt idx="1740">
                  <c:v>186.25</c:v>
                </c:pt>
                <c:pt idx="1741">
                  <c:v>187.07</c:v>
                </c:pt>
                <c:pt idx="1742">
                  <c:v>184.29</c:v>
                </c:pt>
                <c:pt idx="1743">
                  <c:v>182.71</c:v>
                </c:pt>
                <c:pt idx="1744">
                  <c:v>182.44</c:v>
                </c:pt>
                <c:pt idx="1745">
                  <c:v>186.02</c:v>
                </c:pt>
                <c:pt idx="1746">
                  <c:v>185.18</c:v>
                </c:pt>
                <c:pt idx="1747">
                  <c:v>184.28</c:v>
                </c:pt>
                <c:pt idx="1748">
                  <c:v>184.05</c:v>
                </c:pt>
                <c:pt idx="1749">
                  <c:v>180.3</c:v>
                </c:pt>
                <c:pt idx="1750">
                  <c:v>183.7</c:v>
                </c:pt>
                <c:pt idx="1751">
                  <c:v>181.45</c:v>
                </c:pt>
                <c:pt idx="1752">
                  <c:v>181.53</c:v>
                </c:pt>
                <c:pt idx="1753">
                  <c:v>184.05</c:v>
                </c:pt>
                <c:pt idx="1754">
                  <c:v>184.92</c:v>
                </c:pt>
                <c:pt idx="1755">
                  <c:v>184.91</c:v>
                </c:pt>
                <c:pt idx="1756">
                  <c:v>184.32</c:v>
                </c:pt>
                <c:pt idx="1757">
                  <c:v>185.51</c:v>
                </c:pt>
                <c:pt idx="1758">
                  <c:v>187.13</c:v>
                </c:pt>
                <c:pt idx="1759">
                  <c:v>187.25</c:v>
                </c:pt>
                <c:pt idx="1760">
                  <c:v>191.54</c:v>
                </c:pt>
                <c:pt idx="1761">
                  <c:v>201.31</c:v>
                </c:pt>
                <c:pt idx="1762">
                  <c:v>192.33</c:v>
                </c:pt>
                <c:pt idx="1763">
                  <c:v>190.68</c:v>
                </c:pt>
                <c:pt idx="1764">
                  <c:v>195.66</c:v>
                </c:pt>
                <c:pt idx="1765">
                  <c:v>199.17</c:v>
                </c:pt>
                <c:pt idx="1766">
                  <c:v>199.45</c:v>
                </c:pt>
                <c:pt idx="1767">
                  <c:v>201.33</c:v>
                </c:pt>
                <c:pt idx="1768">
                  <c:v>205.47</c:v>
                </c:pt>
                <c:pt idx="1769">
                  <c:v>204.15</c:v>
                </c:pt>
                <c:pt idx="1770">
                  <c:v>204.27</c:v>
                </c:pt>
                <c:pt idx="1771">
                  <c:v>203.09</c:v>
                </c:pt>
                <c:pt idx="1772">
                  <c:v>204.85</c:v>
                </c:pt>
                <c:pt idx="1773">
                  <c:v>204.76</c:v>
                </c:pt>
                <c:pt idx="1774">
                  <c:v>204.83</c:v>
                </c:pt>
                <c:pt idx="1775">
                  <c:v>205.79</c:v>
                </c:pt>
                <c:pt idx="1776">
                  <c:v>207.7</c:v>
                </c:pt>
                <c:pt idx="1777">
                  <c:v>208.78</c:v>
                </c:pt>
                <c:pt idx="1778">
                  <c:v>210.33</c:v>
                </c:pt>
                <c:pt idx="1779">
                  <c:v>217.34</c:v>
                </c:pt>
                <c:pt idx="1780">
                  <c:v>213.82</c:v>
                </c:pt>
                <c:pt idx="1781">
                  <c:v>218.74</c:v>
                </c:pt>
                <c:pt idx="1782">
                  <c:v>222.66</c:v>
                </c:pt>
                <c:pt idx="1783">
                  <c:v>220.2</c:v>
                </c:pt>
                <c:pt idx="1784">
                  <c:v>222.21</c:v>
                </c:pt>
                <c:pt idx="1785">
                  <c:v>224.34</c:v>
                </c:pt>
                <c:pt idx="1786">
                  <c:v>223.93</c:v>
                </c:pt>
                <c:pt idx="1787">
                  <c:v>228.3</c:v>
                </c:pt>
                <c:pt idx="1788">
                  <c:v>224.1</c:v>
                </c:pt>
                <c:pt idx="1789">
                  <c:v>225.74</c:v>
                </c:pt>
                <c:pt idx="1790">
                  <c:v>224</c:v>
                </c:pt>
                <c:pt idx="1791">
                  <c:v>228.11</c:v>
                </c:pt>
                <c:pt idx="1792">
                  <c:v>229.24</c:v>
                </c:pt>
                <c:pt idx="1793">
                  <c:v>228.19</c:v>
                </c:pt>
                <c:pt idx="1794">
                  <c:v>229.4</c:v>
                </c:pt>
                <c:pt idx="1795">
                  <c:v>229.94</c:v>
                </c:pt>
                <c:pt idx="1796">
                  <c:v>228.55</c:v>
                </c:pt>
                <c:pt idx="1797">
                  <c:v>228.47</c:v>
                </c:pt>
                <c:pt idx="1798">
                  <c:v>231.7</c:v>
                </c:pt>
                <c:pt idx="1799">
                  <c:v>235.22</c:v>
                </c:pt>
                <c:pt idx="1800">
                  <c:v>234.19</c:v>
                </c:pt>
                <c:pt idx="1801">
                  <c:v>230.79</c:v>
                </c:pt>
                <c:pt idx="1802">
                  <c:v>235.6</c:v>
                </c:pt>
                <c:pt idx="1803">
                  <c:v>235.65</c:v>
                </c:pt>
                <c:pt idx="1804">
                  <c:v>235.02</c:v>
                </c:pt>
                <c:pt idx="1805">
                  <c:v>231.12</c:v>
                </c:pt>
                <c:pt idx="1806">
                  <c:v>237.94</c:v>
                </c:pt>
                <c:pt idx="1807">
                  <c:v>244.37</c:v>
                </c:pt>
                <c:pt idx="1808">
                  <c:v>244.18</c:v>
                </c:pt>
                <c:pt idx="1809">
                  <c:v>244.21</c:v>
                </c:pt>
                <c:pt idx="1810">
                  <c:v>245.61</c:v>
                </c:pt>
                <c:pt idx="1811">
                  <c:v>246.4</c:v>
                </c:pt>
                <c:pt idx="1812">
                  <c:v>249.91</c:v>
                </c:pt>
                <c:pt idx="1813">
                  <c:v>250.27</c:v>
                </c:pt>
                <c:pt idx="1814">
                  <c:v>254.59</c:v>
                </c:pt>
                <c:pt idx="1815">
                  <c:v>256.55</c:v>
                </c:pt>
                <c:pt idx="1816">
                  <c:v>254.52</c:v>
                </c:pt>
                <c:pt idx="1817">
                  <c:v>257.79000000000002</c:v>
                </c:pt>
                <c:pt idx="1818">
                  <c:v>261.95999999999998</c:v>
                </c:pt>
                <c:pt idx="1819">
                  <c:v>261.41000000000003</c:v>
                </c:pt>
                <c:pt idx="1820">
                  <c:v>256.69</c:v>
                </c:pt>
                <c:pt idx="1821">
                  <c:v>244.91</c:v>
                </c:pt>
                <c:pt idx="1822">
                  <c:v>246.85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B6A-8145-A699-A30C7B674312}"/>
            </c:ext>
          </c:extLst>
        </c:ser>
        <c:ser>
          <c:idx val="2"/>
          <c:order val="2"/>
          <c:tx>
            <c:strRef>
              <c:f>'04_Performance'!$D$117</c:f>
              <c:strCache>
                <c:ptCount val="1"/>
                <c:pt idx="0">
                  <c:v>COP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'04_Performance'!$A$118:$A$1940</c:f>
              <c:numCache>
                <c:formatCode>yyyy\-mm\-dd</c:formatCode>
                <c:ptCount val="1823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  <c:pt idx="1612">
                  <c:v>45810</c:v>
                </c:pt>
                <c:pt idx="1613">
                  <c:v>45811</c:v>
                </c:pt>
                <c:pt idx="1614">
                  <c:v>45812</c:v>
                </c:pt>
                <c:pt idx="1615">
                  <c:v>45813</c:v>
                </c:pt>
                <c:pt idx="1616">
                  <c:v>45814</c:v>
                </c:pt>
                <c:pt idx="1617">
                  <c:v>45817</c:v>
                </c:pt>
                <c:pt idx="1618">
                  <c:v>45818</c:v>
                </c:pt>
                <c:pt idx="1619">
                  <c:v>45819</c:v>
                </c:pt>
                <c:pt idx="1620">
                  <c:v>45820</c:v>
                </c:pt>
                <c:pt idx="1621">
                  <c:v>45821</c:v>
                </c:pt>
                <c:pt idx="1622">
                  <c:v>45824</c:v>
                </c:pt>
                <c:pt idx="1623">
                  <c:v>45825</c:v>
                </c:pt>
                <c:pt idx="1624">
                  <c:v>45826</c:v>
                </c:pt>
                <c:pt idx="1625">
                  <c:v>45828</c:v>
                </c:pt>
                <c:pt idx="1626">
                  <c:v>45831</c:v>
                </c:pt>
                <c:pt idx="1627">
                  <c:v>45832</c:v>
                </c:pt>
                <c:pt idx="1628">
                  <c:v>45833</c:v>
                </c:pt>
                <c:pt idx="1629">
                  <c:v>45834</c:v>
                </c:pt>
                <c:pt idx="1630">
                  <c:v>45835</c:v>
                </c:pt>
                <c:pt idx="1631">
                  <c:v>45838</c:v>
                </c:pt>
                <c:pt idx="1632">
                  <c:v>45839</c:v>
                </c:pt>
                <c:pt idx="1633">
                  <c:v>45840</c:v>
                </c:pt>
                <c:pt idx="1634">
                  <c:v>45841</c:v>
                </c:pt>
                <c:pt idx="1635">
                  <c:v>45845</c:v>
                </c:pt>
                <c:pt idx="1636">
                  <c:v>45846</c:v>
                </c:pt>
                <c:pt idx="1637">
                  <c:v>45847</c:v>
                </c:pt>
                <c:pt idx="1638">
                  <c:v>45848</c:v>
                </c:pt>
                <c:pt idx="1639">
                  <c:v>45849</c:v>
                </c:pt>
                <c:pt idx="1640">
                  <c:v>45852</c:v>
                </c:pt>
                <c:pt idx="1641">
                  <c:v>45853</c:v>
                </c:pt>
                <c:pt idx="1642">
                  <c:v>45854</c:v>
                </c:pt>
                <c:pt idx="1643">
                  <c:v>45855</c:v>
                </c:pt>
                <c:pt idx="1644">
                  <c:v>45856</c:v>
                </c:pt>
                <c:pt idx="1645">
                  <c:v>45859</c:v>
                </c:pt>
                <c:pt idx="1646">
                  <c:v>45860</c:v>
                </c:pt>
                <c:pt idx="1647">
                  <c:v>45861</c:v>
                </c:pt>
                <c:pt idx="1648">
                  <c:v>45862</c:v>
                </c:pt>
                <c:pt idx="1649">
                  <c:v>45863</c:v>
                </c:pt>
                <c:pt idx="1650">
                  <c:v>45866</c:v>
                </c:pt>
                <c:pt idx="1651">
                  <c:v>45867</c:v>
                </c:pt>
                <c:pt idx="1652">
                  <c:v>45868</c:v>
                </c:pt>
                <c:pt idx="1653">
                  <c:v>45869</c:v>
                </c:pt>
                <c:pt idx="1654">
                  <c:v>45870</c:v>
                </c:pt>
                <c:pt idx="1655">
                  <c:v>45873</c:v>
                </c:pt>
                <c:pt idx="1656">
                  <c:v>45874</c:v>
                </c:pt>
                <c:pt idx="1657">
                  <c:v>45875</c:v>
                </c:pt>
                <c:pt idx="1658">
                  <c:v>45876</c:v>
                </c:pt>
                <c:pt idx="1659">
                  <c:v>45877</c:v>
                </c:pt>
                <c:pt idx="1660">
                  <c:v>45880</c:v>
                </c:pt>
                <c:pt idx="1661">
                  <c:v>45881</c:v>
                </c:pt>
                <c:pt idx="1662">
                  <c:v>45882</c:v>
                </c:pt>
                <c:pt idx="1663">
                  <c:v>45883</c:v>
                </c:pt>
                <c:pt idx="1664">
                  <c:v>45884</c:v>
                </c:pt>
                <c:pt idx="1665">
                  <c:v>45887</c:v>
                </c:pt>
                <c:pt idx="1666">
                  <c:v>45888</c:v>
                </c:pt>
                <c:pt idx="1667">
                  <c:v>45889</c:v>
                </c:pt>
                <c:pt idx="1668">
                  <c:v>45890</c:v>
                </c:pt>
                <c:pt idx="1669">
                  <c:v>45891</c:v>
                </c:pt>
                <c:pt idx="1670">
                  <c:v>45894</c:v>
                </c:pt>
                <c:pt idx="1671">
                  <c:v>45895</c:v>
                </c:pt>
                <c:pt idx="1672">
                  <c:v>45896</c:v>
                </c:pt>
                <c:pt idx="1673">
                  <c:v>45897</c:v>
                </c:pt>
                <c:pt idx="1674">
                  <c:v>45898</c:v>
                </c:pt>
                <c:pt idx="1675">
                  <c:v>45902</c:v>
                </c:pt>
                <c:pt idx="1676">
                  <c:v>45903</c:v>
                </c:pt>
                <c:pt idx="1677">
                  <c:v>45904</c:v>
                </c:pt>
                <c:pt idx="1678">
                  <c:v>45905</c:v>
                </c:pt>
                <c:pt idx="1679">
                  <c:v>45908</c:v>
                </c:pt>
                <c:pt idx="1680">
                  <c:v>45909</c:v>
                </c:pt>
                <c:pt idx="1681">
                  <c:v>45910</c:v>
                </c:pt>
                <c:pt idx="1682">
                  <c:v>45911</c:v>
                </c:pt>
                <c:pt idx="1683">
                  <c:v>45912</c:v>
                </c:pt>
                <c:pt idx="1684">
                  <c:v>45915</c:v>
                </c:pt>
                <c:pt idx="1685">
                  <c:v>45916</c:v>
                </c:pt>
                <c:pt idx="1686">
                  <c:v>45917</c:v>
                </c:pt>
                <c:pt idx="1687">
                  <c:v>45918</c:v>
                </c:pt>
                <c:pt idx="1688">
                  <c:v>45919</c:v>
                </c:pt>
                <c:pt idx="1689">
                  <c:v>45922</c:v>
                </c:pt>
                <c:pt idx="1690">
                  <c:v>45923</c:v>
                </c:pt>
                <c:pt idx="1691">
                  <c:v>45924</c:v>
                </c:pt>
                <c:pt idx="1692">
                  <c:v>45925</c:v>
                </c:pt>
                <c:pt idx="1693">
                  <c:v>45926</c:v>
                </c:pt>
                <c:pt idx="1694">
                  <c:v>45929</c:v>
                </c:pt>
                <c:pt idx="1695">
                  <c:v>45930</c:v>
                </c:pt>
                <c:pt idx="1696">
                  <c:v>45931</c:v>
                </c:pt>
                <c:pt idx="1697">
                  <c:v>45932</c:v>
                </c:pt>
                <c:pt idx="1698">
                  <c:v>45933</c:v>
                </c:pt>
                <c:pt idx="1699">
                  <c:v>45936</c:v>
                </c:pt>
                <c:pt idx="1700">
                  <c:v>45937</c:v>
                </c:pt>
                <c:pt idx="1701">
                  <c:v>45938</c:v>
                </c:pt>
                <c:pt idx="1702">
                  <c:v>45939</c:v>
                </c:pt>
                <c:pt idx="1703">
                  <c:v>45940</c:v>
                </c:pt>
                <c:pt idx="1704">
                  <c:v>45943</c:v>
                </c:pt>
                <c:pt idx="1705">
                  <c:v>45944</c:v>
                </c:pt>
                <c:pt idx="1706">
                  <c:v>45945</c:v>
                </c:pt>
                <c:pt idx="1707">
                  <c:v>45946</c:v>
                </c:pt>
                <c:pt idx="1708">
                  <c:v>45947</c:v>
                </c:pt>
                <c:pt idx="1709">
                  <c:v>45950</c:v>
                </c:pt>
                <c:pt idx="1710">
                  <c:v>45951</c:v>
                </c:pt>
                <c:pt idx="1711">
                  <c:v>45952</c:v>
                </c:pt>
                <c:pt idx="1712">
                  <c:v>45953</c:v>
                </c:pt>
                <c:pt idx="1713">
                  <c:v>45954</c:v>
                </c:pt>
                <c:pt idx="1714">
                  <c:v>45957</c:v>
                </c:pt>
                <c:pt idx="1715">
                  <c:v>45958</c:v>
                </c:pt>
                <c:pt idx="1716">
                  <c:v>45959</c:v>
                </c:pt>
                <c:pt idx="1717">
                  <c:v>45960</c:v>
                </c:pt>
                <c:pt idx="1718">
                  <c:v>45961</c:v>
                </c:pt>
                <c:pt idx="1719">
                  <c:v>45964</c:v>
                </c:pt>
                <c:pt idx="1720">
                  <c:v>45965</c:v>
                </c:pt>
                <c:pt idx="1721">
                  <c:v>45966</c:v>
                </c:pt>
                <c:pt idx="1722">
                  <c:v>45967</c:v>
                </c:pt>
                <c:pt idx="1723">
                  <c:v>45968</c:v>
                </c:pt>
                <c:pt idx="1724">
                  <c:v>45971</c:v>
                </c:pt>
                <c:pt idx="1725">
                  <c:v>45972</c:v>
                </c:pt>
                <c:pt idx="1726">
                  <c:v>45973</c:v>
                </c:pt>
                <c:pt idx="1727">
                  <c:v>45974</c:v>
                </c:pt>
                <c:pt idx="1728">
                  <c:v>45975</c:v>
                </c:pt>
                <c:pt idx="1729">
                  <c:v>45978</c:v>
                </c:pt>
                <c:pt idx="1730">
                  <c:v>45979</c:v>
                </c:pt>
                <c:pt idx="1731">
                  <c:v>45980</c:v>
                </c:pt>
                <c:pt idx="1732">
                  <c:v>45981</c:v>
                </c:pt>
                <c:pt idx="1733">
                  <c:v>45982</c:v>
                </c:pt>
                <c:pt idx="1734">
                  <c:v>45985</c:v>
                </c:pt>
                <c:pt idx="1735">
                  <c:v>45986</c:v>
                </c:pt>
                <c:pt idx="1736">
                  <c:v>45987</c:v>
                </c:pt>
                <c:pt idx="1737">
                  <c:v>45989</c:v>
                </c:pt>
                <c:pt idx="1738">
                  <c:v>45992</c:v>
                </c:pt>
                <c:pt idx="1739">
                  <c:v>45993</c:v>
                </c:pt>
                <c:pt idx="1740">
                  <c:v>45994</c:v>
                </c:pt>
                <c:pt idx="1741">
                  <c:v>45995</c:v>
                </c:pt>
                <c:pt idx="1742">
                  <c:v>45996</c:v>
                </c:pt>
                <c:pt idx="1743">
                  <c:v>45999</c:v>
                </c:pt>
                <c:pt idx="1744">
                  <c:v>46000</c:v>
                </c:pt>
                <c:pt idx="1745">
                  <c:v>46001</c:v>
                </c:pt>
                <c:pt idx="1746">
                  <c:v>46002</c:v>
                </c:pt>
                <c:pt idx="1747">
                  <c:v>46003</c:v>
                </c:pt>
                <c:pt idx="1748">
                  <c:v>46006</c:v>
                </c:pt>
                <c:pt idx="1749">
                  <c:v>46007</c:v>
                </c:pt>
                <c:pt idx="1750">
                  <c:v>46008</c:v>
                </c:pt>
                <c:pt idx="1751">
                  <c:v>46009</c:v>
                </c:pt>
                <c:pt idx="1752">
                  <c:v>46010</c:v>
                </c:pt>
                <c:pt idx="1753">
                  <c:v>46013</c:v>
                </c:pt>
                <c:pt idx="1754">
                  <c:v>46014</c:v>
                </c:pt>
                <c:pt idx="1755">
                  <c:v>46015</c:v>
                </c:pt>
                <c:pt idx="1756">
                  <c:v>46017</c:v>
                </c:pt>
                <c:pt idx="1757">
                  <c:v>46020</c:v>
                </c:pt>
                <c:pt idx="1758">
                  <c:v>46021</c:v>
                </c:pt>
                <c:pt idx="1759">
                  <c:v>46022</c:v>
                </c:pt>
                <c:pt idx="1760">
                  <c:v>46024</c:v>
                </c:pt>
                <c:pt idx="1761">
                  <c:v>46027</c:v>
                </c:pt>
                <c:pt idx="1762">
                  <c:v>46028</c:v>
                </c:pt>
                <c:pt idx="1763">
                  <c:v>46029</c:v>
                </c:pt>
                <c:pt idx="1764">
                  <c:v>46030</c:v>
                </c:pt>
                <c:pt idx="1765">
                  <c:v>46031</c:v>
                </c:pt>
                <c:pt idx="1766">
                  <c:v>46034</c:v>
                </c:pt>
                <c:pt idx="1767">
                  <c:v>46035</c:v>
                </c:pt>
                <c:pt idx="1768">
                  <c:v>46036</c:v>
                </c:pt>
                <c:pt idx="1769">
                  <c:v>46037</c:v>
                </c:pt>
                <c:pt idx="1770">
                  <c:v>46038</c:v>
                </c:pt>
                <c:pt idx="1771">
                  <c:v>46042</c:v>
                </c:pt>
                <c:pt idx="1772">
                  <c:v>46043</c:v>
                </c:pt>
                <c:pt idx="1773">
                  <c:v>46044</c:v>
                </c:pt>
                <c:pt idx="1774">
                  <c:v>46045</c:v>
                </c:pt>
                <c:pt idx="1775">
                  <c:v>46048</c:v>
                </c:pt>
                <c:pt idx="1776">
                  <c:v>46049</c:v>
                </c:pt>
                <c:pt idx="1777">
                  <c:v>46050</c:v>
                </c:pt>
                <c:pt idx="1778">
                  <c:v>46051</c:v>
                </c:pt>
                <c:pt idx="1779">
                  <c:v>46052</c:v>
                </c:pt>
                <c:pt idx="1780">
                  <c:v>46055</c:v>
                </c:pt>
                <c:pt idx="1781">
                  <c:v>46056</c:v>
                </c:pt>
                <c:pt idx="1782">
                  <c:v>46057</c:v>
                </c:pt>
                <c:pt idx="1783">
                  <c:v>46058</c:v>
                </c:pt>
                <c:pt idx="1784">
                  <c:v>46059</c:v>
                </c:pt>
                <c:pt idx="1785">
                  <c:v>46062</c:v>
                </c:pt>
                <c:pt idx="1786">
                  <c:v>46063</c:v>
                </c:pt>
                <c:pt idx="1787">
                  <c:v>46064</c:v>
                </c:pt>
                <c:pt idx="1788">
                  <c:v>46065</c:v>
                </c:pt>
                <c:pt idx="1789">
                  <c:v>46066</c:v>
                </c:pt>
                <c:pt idx="1790">
                  <c:v>46070</c:v>
                </c:pt>
                <c:pt idx="1791">
                  <c:v>46071</c:v>
                </c:pt>
                <c:pt idx="1792">
                  <c:v>46072</c:v>
                </c:pt>
                <c:pt idx="1793">
                  <c:v>46073</c:v>
                </c:pt>
                <c:pt idx="1794">
                  <c:v>46076</c:v>
                </c:pt>
                <c:pt idx="1795">
                  <c:v>46077</c:v>
                </c:pt>
                <c:pt idx="1796">
                  <c:v>46078</c:v>
                </c:pt>
                <c:pt idx="1797">
                  <c:v>46079</c:v>
                </c:pt>
                <c:pt idx="1798">
                  <c:v>46080</c:v>
                </c:pt>
                <c:pt idx="1799">
                  <c:v>46083</c:v>
                </c:pt>
                <c:pt idx="1800">
                  <c:v>46084</c:v>
                </c:pt>
                <c:pt idx="1801">
                  <c:v>46085</c:v>
                </c:pt>
                <c:pt idx="1802">
                  <c:v>46086</c:v>
                </c:pt>
                <c:pt idx="1803">
                  <c:v>46087</c:v>
                </c:pt>
                <c:pt idx="1804">
                  <c:v>46090</c:v>
                </c:pt>
                <c:pt idx="1805">
                  <c:v>46091</c:v>
                </c:pt>
                <c:pt idx="1806">
                  <c:v>46092</c:v>
                </c:pt>
                <c:pt idx="1807">
                  <c:v>46093</c:v>
                </c:pt>
                <c:pt idx="1808">
                  <c:v>46094</c:v>
                </c:pt>
                <c:pt idx="1809">
                  <c:v>46097</c:v>
                </c:pt>
                <c:pt idx="1810">
                  <c:v>46098</c:v>
                </c:pt>
                <c:pt idx="1811">
                  <c:v>46099</c:v>
                </c:pt>
                <c:pt idx="1812">
                  <c:v>46100</c:v>
                </c:pt>
                <c:pt idx="1813">
                  <c:v>46101</c:v>
                </c:pt>
                <c:pt idx="1814">
                  <c:v>46104</c:v>
                </c:pt>
                <c:pt idx="1815">
                  <c:v>46105</c:v>
                </c:pt>
                <c:pt idx="1816">
                  <c:v>46106</c:v>
                </c:pt>
                <c:pt idx="1817">
                  <c:v>46107</c:v>
                </c:pt>
                <c:pt idx="1818">
                  <c:v>46108</c:v>
                </c:pt>
                <c:pt idx="1819">
                  <c:v>46111</c:v>
                </c:pt>
                <c:pt idx="1820">
                  <c:v>46112</c:v>
                </c:pt>
                <c:pt idx="1821">
                  <c:v>46113</c:v>
                </c:pt>
                <c:pt idx="1822">
                  <c:v>46114</c:v>
                </c:pt>
              </c:numCache>
            </c:numRef>
          </c:cat>
          <c:val>
            <c:numRef>
              <c:f>'04_Performance'!$D$118:$D$1940</c:f>
              <c:numCache>
                <c:formatCode>General</c:formatCode>
                <c:ptCount val="1823"/>
                <c:pt idx="0">
                  <c:v>100</c:v>
                </c:pt>
                <c:pt idx="1">
                  <c:v>98.11</c:v>
                </c:pt>
                <c:pt idx="2">
                  <c:v>100.58</c:v>
                </c:pt>
                <c:pt idx="3">
                  <c:v>100.14</c:v>
                </c:pt>
                <c:pt idx="4">
                  <c:v>101.48</c:v>
                </c:pt>
                <c:pt idx="5">
                  <c:v>104.84</c:v>
                </c:pt>
                <c:pt idx="6">
                  <c:v>107.19</c:v>
                </c:pt>
                <c:pt idx="7">
                  <c:v>104.75</c:v>
                </c:pt>
                <c:pt idx="8">
                  <c:v>103.52</c:v>
                </c:pt>
                <c:pt idx="9">
                  <c:v>104.18</c:v>
                </c:pt>
                <c:pt idx="10">
                  <c:v>103.6</c:v>
                </c:pt>
                <c:pt idx="11">
                  <c:v>105.81</c:v>
                </c:pt>
                <c:pt idx="12">
                  <c:v>107.13</c:v>
                </c:pt>
                <c:pt idx="13">
                  <c:v>103.74</c:v>
                </c:pt>
                <c:pt idx="14">
                  <c:v>103.91</c:v>
                </c:pt>
                <c:pt idx="15">
                  <c:v>104.32</c:v>
                </c:pt>
                <c:pt idx="16">
                  <c:v>105.7</c:v>
                </c:pt>
                <c:pt idx="17">
                  <c:v>103.11</c:v>
                </c:pt>
                <c:pt idx="18">
                  <c:v>103.03</c:v>
                </c:pt>
                <c:pt idx="19">
                  <c:v>103.64</c:v>
                </c:pt>
                <c:pt idx="20">
                  <c:v>106.8</c:v>
                </c:pt>
                <c:pt idx="21">
                  <c:v>108.36</c:v>
                </c:pt>
                <c:pt idx="22">
                  <c:v>110.33</c:v>
                </c:pt>
                <c:pt idx="23">
                  <c:v>109.28</c:v>
                </c:pt>
                <c:pt idx="24">
                  <c:v>109.04</c:v>
                </c:pt>
                <c:pt idx="25">
                  <c:v>106.47</c:v>
                </c:pt>
                <c:pt idx="26">
                  <c:v>105.02</c:v>
                </c:pt>
                <c:pt idx="27">
                  <c:v>105.78</c:v>
                </c:pt>
                <c:pt idx="28">
                  <c:v>106.9</c:v>
                </c:pt>
                <c:pt idx="29">
                  <c:v>107.43</c:v>
                </c:pt>
                <c:pt idx="30">
                  <c:v>109.52</c:v>
                </c:pt>
                <c:pt idx="31">
                  <c:v>111.23</c:v>
                </c:pt>
                <c:pt idx="32">
                  <c:v>110.14</c:v>
                </c:pt>
                <c:pt idx="33">
                  <c:v>111.98</c:v>
                </c:pt>
                <c:pt idx="34">
                  <c:v>111.33</c:v>
                </c:pt>
                <c:pt idx="35">
                  <c:v>110.9</c:v>
                </c:pt>
                <c:pt idx="36">
                  <c:v>109.76</c:v>
                </c:pt>
                <c:pt idx="37">
                  <c:v>109.23</c:v>
                </c:pt>
                <c:pt idx="38">
                  <c:v>109.71</c:v>
                </c:pt>
                <c:pt idx="39">
                  <c:v>107.54</c:v>
                </c:pt>
                <c:pt idx="40">
                  <c:v>109.25</c:v>
                </c:pt>
                <c:pt idx="41">
                  <c:v>110.79</c:v>
                </c:pt>
                <c:pt idx="42">
                  <c:v>109.38</c:v>
                </c:pt>
                <c:pt idx="43">
                  <c:v>108.24</c:v>
                </c:pt>
                <c:pt idx="44">
                  <c:v>107.7</c:v>
                </c:pt>
                <c:pt idx="45">
                  <c:v>103.7</c:v>
                </c:pt>
                <c:pt idx="46">
                  <c:v>104.4</c:v>
                </c:pt>
                <c:pt idx="47">
                  <c:v>104.02</c:v>
                </c:pt>
                <c:pt idx="48">
                  <c:v>106.75</c:v>
                </c:pt>
                <c:pt idx="49">
                  <c:v>106.22</c:v>
                </c:pt>
                <c:pt idx="50">
                  <c:v>107.13</c:v>
                </c:pt>
                <c:pt idx="51">
                  <c:v>107.16</c:v>
                </c:pt>
                <c:pt idx="52">
                  <c:v>106.75</c:v>
                </c:pt>
                <c:pt idx="53">
                  <c:v>107.05</c:v>
                </c:pt>
                <c:pt idx="54">
                  <c:v>108</c:v>
                </c:pt>
                <c:pt idx="55">
                  <c:v>104.72</c:v>
                </c:pt>
                <c:pt idx="56">
                  <c:v>106.3</c:v>
                </c:pt>
                <c:pt idx="57">
                  <c:v>108.66</c:v>
                </c:pt>
                <c:pt idx="58">
                  <c:v>107.63</c:v>
                </c:pt>
                <c:pt idx="59">
                  <c:v>106.79</c:v>
                </c:pt>
                <c:pt idx="60">
                  <c:v>105.78</c:v>
                </c:pt>
                <c:pt idx="61">
                  <c:v>107.29</c:v>
                </c:pt>
                <c:pt idx="62">
                  <c:v>105.16</c:v>
                </c:pt>
                <c:pt idx="63">
                  <c:v>103.83</c:v>
                </c:pt>
                <c:pt idx="64">
                  <c:v>103.28</c:v>
                </c:pt>
                <c:pt idx="65">
                  <c:v>104.8</c:v>
                </c:pt>
                <c:pt idx="66">
                  <c:v>105.48</c:v>
                </c:pt>
                <c:pt idx="67">
                  <c:v>104.13</c:v>
                </c:pt>
                <c:pt idx="68">
                  <c:v>106.14</c:v>
                </c:pt>
                <c:pt idx="69">
                  <c:v>105.19</c:v>
                </c:pt>
                <c:pt idx="70">
                  <c:v>106.78</c:v>
                </c:pt>
                <c:pt idx="71">
                  <c:v>105.15</c:v>
                </c:pt>
                <c:pt idx="72">
                  <c:v>104.35</c:v>
                </c:pt>
                <c:pt idx="73">
                  <c:v>104.26</c:v>
                </c:pt>
                <c:pt idx="74">
                  <c:v>104.45</c:v>
                </c:pt>
                <c:pt idx="75">
                  <c:v>106.13</c:v>
                </c:pt>
                <c:pt idx="76">
                  <c:v>105.32</c:v>
                </c:pt>
                <c:pt idx="77">
                  <c:v>102.55</c:v>
                </c:pt>
                <c:pt idx="78">
                  <c:v>101.39</c:v>
                </c:pt>
                <c:pt idx="79">
                  <c:v>99.5</c:v>
                </c:pt>
                <c:pt idx="80">
                  <c:v>99.3</c:v>
                </c:pt>
                <c:pt idx="81">
                  <c:v>100.04</c:v>
                </c:pt>
                <c:pt idx="82">
                  <c:v>99.33</c:v>
                </c:pt>
                <c:pt idx="83">
                  <c:v>97.14</c:v>
                </c:pt>
                <c:pt idx="84">
                  <c:v>98.28</c:v>
                </c:pt>
                <c:pt idx="85">
                  <c:v>98.08</c:v>
                </c:pt>
                <c:pt idx="86">
                  <c:v>96.68</c:v>
                </c:pt>
                <c:pt idx="87">
                  <c:v>97.36</c:v>
                </c:pt>
                <c:pt idx="88">
                  <c:v>97.54</c:v>
                </c:pt>
                <c:pt idx="89">
                  <c:v>98.63</c:v>
                </c:pt>
                <c:pt idx="90">
                  <c:v>97.47</c:v>
                </c:pt>
                <c:pt idx="91">
                  <c:v>99.27</c:v>
                </c:pt>
                <c:pt idx="92">
                  <c:v>98.82</c:v>
                </c:pt>
                <c:pt idx="93">
                  <c:v>99.66</c:v>
                </c:pt>
                <c:pt idx="94">
                  <c:v>98.92</c:v>
                </c:pt>
                <c:pt idx="95">
                  <c:v>99.47</c:v>
                </c:pt>
                <c:pt idx="96">
                  <c:v>101.34</c:v>
                </c:pt>
                <c:pt idx="97">
                  <c:v>100.43</c:v>
                </c:pt>
                <c:pt idx="98">
                  <c:v>94.77</c:v>
                </c:pt>
                <c:pt idx="99">
                  <c:v>95.38</c:v>
                </c:pt>
                <c:pt idx="100">
                  <c:v>95.65</c:v>
                </c:pt>
                <c:pt idx="101">
                  <c:v>95.79</c:v>
                </c:pt>
                <c:pt idx="102">
                  <c:v>93.9</c:v>
                </c:pt>
                <c:pt idx="103">
                  <c:v>93.91</c:v>
                </c:pt>
                <c:pt idx="104">
                  <c:v>94.65</c:v>
                </c:pt>
                <c:pt idx="105">
                  <c:v>94.14</c:v>
                </c:pt>
                <c:pt idx="106">
                  <c:v>90.92</c:v>
                </c:pt>
                <c:pt idx="107">
                  <c:v>92.7</c:v>
                </c:pt>
                <c:pt idx="108">
                  <c:v>93.91</c:v>
                </c:pt>
                <c:pt idx="109">
                  <c:v>94.39</c:v>
                </c:pt>
                <c:pt idx="110">
                  <c:v>93.55</c:v>
                </c:pt>
                <c:pt idx="111">
                  <c:v>93.26</c:v>
                </c:pt>
                <c:pt idx="112">
                  <c:v>94.07</c:v>
                </c:pt>
                <c:pt idx="113">
                  <c:v>93.69</c:v>
                </c:pt>
                <c:pt idx="114">
                  <c:v>93.99</c:v>
                </c:pt>
                <c:pt idx="115">
                  <c:v>95.3</c:v>
                </c:pt>
                <c:pt idx="116">
                  <c:v>95.01</c:v>
                </c:pt>
                <c:pt idx="117">
                  <c:v>96.69</c:v>
                </c:pt>
                <c:pt idx="118">
                  <c:v>96.1</c:v>
                </c:pt>
                <c:pt idx="119">
                  <c:v>96.4</c:v>
                </c:pt>
                <c:pt idx="120">
                  <c:v>95.2</c:v>
                </c:pt>
                <c:pt idx="121">
                  <c:v>99.95</c:v>
                </c:pt>
                <c:pt idx="122">
                  <c:v>97.59</c:v>
                </c:pt>
                <c:pt idx="123">
                  <c:v>97.16</c:v>
                </c:pt>
                <c:pt idx="124">
                  <c:v>99.15</c:v>
                </c:pt>
                <c:pt idx="125">
                  <c:v>95.73</c:v>
                </c:pt>
                <c:pt idx="126">
                  <c:v>96.37</c:v>
                </c:pt>
                <c:pt idx="127">
                  <c:v>95.41</c:v>
                </c:pt>
                <c:pt idx="128">
                  <c:v>95.4</c:v>
                </c:pt>
                <c:pt idx="129">
                  <c:v>95.4</c:v>
                </c:pt>
                <c:pt idx="130">
                  <c:v>97.5</c:v>
                </c:pt>
                <c:pt idx="131">
                  <c:v>97.9</c:v>
                </c:pt>
                <c:pt idx="132">
                  <c:v>98.37</c:v>
                </c:pt>
                <c:pt idx="133">
                  <c:v>96.61</c:v>
                </c:pt>
                <c:pt idx="134">
                  <c:v>95.17</c:v>
                </c:pt>
                <c:pt idx="135">
                  <c:v>95.22</c:v>
                </c:pt>
                <c:pt idx="136">
                  <c:v>96.08</c:v>
                </c:pt>
                <c:pt idx="137">
                  <c:v>96.58</c:v>
                </c:pt>
                <c:pt idx="138">
                  <c:v>96.76</c:v>
                </c:pt>
                <c:pt idx="139">
                  <c:v>96.5</c:v>
                </c:pt>
                <c:pt idx="140">
                  <c:v>96.18</c:v>
                </c:pt>
                <c:pt idx="141">
                  <c:v>94.52</c:v>
                </c:pt>
                <c:pt idx="142">
                  <c:v>94.06</c:v>
                </c:pt>
                <c:pt idx="143">
                  <c:v>93.16</c:v>
                </c:pt>
                <c:pt idx="144">
                  <c:v>95.27</c:v>
                </c:pt>
                <c:pt idx="145">
                  <c:v>94.58</c:v>
                </c:pt>
                <c:pt idx="146">
                  <c:v>94.14</c:v>
                </c:pt>
                <c:pt idx="147">
                  <c:v>90.4</c:v>
                </c:pt>
                <c:pt idx="148">
                  <c:v>87.54</c:v>
                </c:pt>
                <c:pt idx="149">
                  <c:v>86.82</c:v>
                </c:pt>
                <c:pt idx="150">
                  <c:v>85.36</c:v>
                </c:pt>
                <c:pt idx="151">
                  <c:v>88.16</c:v>
                </c:pt>
                <c:pt idx="152">
                  <c:v>86.47</c:v>
                </c:pt>
                <c:pt idx="153">
                  <c:v>85.04</c:v>
                </c:pt>
                <c:pt idx="154">
                  <c:v>86.24</c:v>
                </c:pt>
                <c:pt idx="155">
                  <c:v>82.9</c:v>
                </c:pt>
                <c:pt idx="156">
                  <c:v>81.5</c:v>
                </c:pt>
                <c:pt idx="157">
                  <c:v>82.4</c:v>
                </c:pt>
                <c:pt idx="158">
                  <c:v>86.35</c:v>
                </c:pt>
                <c:pt idx="159">
                  <c:v>84.39</c:v>
                </c:pt>
                <c:pt idx="160">
                  <c:v>84.26</c:v>
                </c:pt>
                <c:pt idx="161">
                  <c:v>83.66</c:v>
                </c:pt>
                <c:pt idx="162">
                  <c:v>80.72</c:v>
                </c:pt>
                <c:pt idx="163">
                  <c:v>82.24</c:v>
                </c:pt>
                <c:pt idx="164">
                  <c:v>81.62</c:v>
                </c:pt>
                <c:pt idx="165">
                  <c:v>83.17</c:v>
                </c:pt>
                <c:pt idx="166">
                  <c:v>83.71</c:v>
                </c:pt>
                <c:pt idx="167">
                  <c:v>83.54</c:v>
                </c:pt>
                <c:pt idx="168">
                  <c:v>83.31</c:v>
                </c:pt>
                <c:pt idx="169">
                  <c:v>85.33</c:v>
                </c:pt>
                <c:pt idx="170">
                  <c:v>85.55</c:v>
                </c:pt>
                <c:pt idx="171">
                  <c:v>85.86</c:v>
                </c:pt>
                <c:pt idx="172">
                  <c:v>88</c:v>
                </c:pt>
                <c:pt idx="173">
                  <c:v>90.16</c:v>
                </c:pt>
                <c:pt idx="174">
                  <c:v>91.57</c:v>
                </c:pt>
                <c:pt idx="175">
                  <c:v>90.21</c:v>
                </c:pt>
                <c:pt idx="176">
                  <c:v>91.8</c:v>
                </c:pt>
                <c:pt idx="177">
                  <c:v>100.11</c:v>
                </c:pt>
                <c:pt idx="178">
                  <c:v>98.01</c:v>
                </c:pt>
                <c:pt idx="179">
                  <c:v>96.07</c:v>
                </c:pt>
                <c:pt idx="180">
                  <c:v>96.01</c:v>
                </c:pt>
                <c:pt idx="181">
                  <c:v>97.37</c:v>
                </c:pt>
                <c:pt idx="182">
                  <c:v>96.34</c:v>
                </c:pt>
                <c:pt idx="183">
                  <c:v>94.94</c:v>
                </c:pt>
                <c:pt idx="184">
                  <c:v>95.22</c:v>
                </c:pt>
                <c:pt idx="185">
                  <c:v>92.34</c:v>
                </c:pt>
                <c:pt idx="186">
                  <c:v>92.69</c:v>
                </c:pt>
                <c:pt idx="187">
                  <c:v>91.22</c:v>
                </c:pt>
                <c:pt idx="188">
                  <c:v>88.29</c:v>
                </c:pt>
                <c:pt idx="189">
                  <c:v>84.96</c:v>
                </c:pt>
                <c:pt idx="190">
                  <c:v>85.91</c:v>
                </c:pt>
                <c:pt idx="191">
                  <c:v>85.65</c:v>
                </c:pt>
                <c:pt idx="192">
                  <c:v>87.41</c:v>
                </c:pt>
                <c:pt idx="193">
                  <c:v>86.29</c:v>
                </c:pt>
                <c:pt idx="194">
                  <c:v>87.96</c:v>
                </c:pt>
                <c:pt idx="195">
                  <c:v>89.46</c:v>
                </c:pt>
                <c:pt idx="196">
                  <c:v>90.34</c:v>
                </c:pt>
                <c:pt idx="197">
                  <c:v>89.86</c:v>
                </c:pt>
                <c:pt idx="198">
                  <c:v>89.57</c:v>
                </c:pt>
                <c:pt idx="199">
                  <c:v>88.09</c:v>
                </c:pt>
                <c:pt idx="200">
                  <c:v>87.96</c:v>
                </c:pt>
                <c:pt idx="201">
                  <c:v>87.02</c:v>
                </c:pt>
                <c:pt idx="202">
                  <c:v>90.27</c:v>
                </c:pt>
                <c:pt idx="203">
                  <c:v>91.2</c:v>
                </c:pt>
                <c:pt idx="204">
                  <c:v>90.73</c:v>
                </c:pt>
                <c:pt idx="205">
                  <c:v>90.59</c:v>
                </c:pt>
                <c:pt idx="206">
                  <c:v>90.9</c:v>
                </c:pt>
                <c:pt idx="207">
                  <c:v>89.81</c:v>
                </c:pt>
                <c:pt idx="208">
                  <c:v>92.09</c:v>
                </c:pt>
                <c:pt idx="209">
                  <c:v>88.78</c:v>
                </c:pt>
                <c:pt idx="210">
                  <c:v>89.04</c:v>
                </c:pt>
                <c:pt idx="211">
                  <c:v>92.19</c:v>
                </c:pt>
                <c:pt idx="212">
                  <c:v>93.56</c:v>
                </c:pt>
                <c:pt idx="213">
                  <c:v>94.38</c:v>
                </c:pt>
                <c:pt idx="214">
                  <c:v>92.96</c:v>
                </c:pt>
                <c:pt idx="215">
                  <c:v>96.04</c:v>
                </c:pt>
                <c:pt idx="216">
                  <c:v>95.43</c:v>
                </c:pt>
                <c:pt idx="217">
                  <c:v>95.02</c:v>
                </c:pt>
                <c:pt idx="218">
                  <c:v>93.93</c:v>
                </c:pt>
                <c:pt idx="219">
                  <c:v>92.85</c:v>
                </c:pt>
                <c:pt idx="220">
                  <c:v>92.35</c:v>
                </c:pt>
                <c:pt idx="221">
                  <c:v>93.96</c:v>
                </c:pt>
                <c:pt idx="222">
                  <c:v>91.46</c:v>
                </c:pt>
                <c:pt idx="223">
                  <c:v>92.22</c:v>
                </c:pt>
                <c:pt idx="224">
                  <c:v>95.75</c:v>
                </c:pt>
                <c:pt idx="225">
                  <c:v>97.12</c:v>
                </c:pt>
                <c:pt idx="226">
                  <c:v>96.62</c:v>
                </c:pt>
                <c:pt idx="227">
                  <c:v>98.48</c:v>
                </c:pt>
                <c:pt idx="228">
                  <c:v>96.96</c:v>
                </c:pt>
                <c:pt idx="229">
                  <c:v>97.33</c:v>
                </c:pt>
                <c:pt idx="230">
                  <c:v>96.69</c:v>
                </c:pt>
                <c:pt idx="231">
                  <c:v>97.38</c:v>
                </c:pt>
                <c:pt idx="232">
                  <c:v>94.99</c:v>
                </c:pt>
                <c:pt idx="233">
                  <c:v>97.8</c:v>
                </c:pt>
                <c:pt idx="234">
                  <c:v>96.52</c:v>
                </c:pt>
                <c:pt idx="235">
                  <c:v>99.96</c:v>
                </c:pt>
                <c:pt idx="236">
                  <c:v>99.73</c:v>
                </c:pt>
                <c:pt idx="237">
                  <c:v>99.62</c:v>
                </c:pt>
                <c:pt idx="238">
                  <c:v>99.49</c:v>
                </c:pt>
                <c:pt idx="239">
                  <c:v>100.96</c:v>
                </c:pt>
                <c:pt idx="240">
                  <c:v>101.14</c:v>
                </c:pt>
                <c:pt idx="241">
                  <c:v>101.33</c:v>
                </c:pt>
                <c:pt idx="242">
                  <c:v>102.46</c:v>
                </c:pt>
                <c:pt idx="243">
                  <c:v>101.94</c:v>
                </c:pt>
                <c:pt idx="244">
                  <c:v>101.93</c:v>
                </c:pt>
                <c:pt idx="245">
                  <c:v>102.78</c:v>
                </c:pt>
                <c:pt idx="246">
                  <c:v>104.2</c:v>
                </c:pt>
                <c:pt idx="247">
                  <c:v>104.32</c:v>
                </c:pt>
                <c:pt idx="248">
                  <c:v>104.85</c:v>
                </c:pt>
                <c:pt idx="249">
                  <c:v>104.82</c:v>
                </c:pt>
                <c:pt idx="250">
                  <c:v>104.22</c:v>
                </c:pt>
                <c:pt idx="251">
                  <c:v>104.9</c:v>
                </c:pt>
                <c:pt idx="252">
                  <c:v>105.59</c:v>
                </c:pt>
                <c:pt idx="253">
                  <c:v>105.98</c:v>
                </c:pt>
                <c:pt idx="254">
                  <c:v>107.24</c:v>
                </c:pt>
                <c:pt idx="255">
                  <c:v>107.24</c:v>
                </c:pt>
                <c:pt idx="256">
                  <c:v>104.75</c:v>
                </c:pt>
                <c:pt idx="257">
                  <c:v>106.57</c:v>
                </c:pt>
                <c:pt idx="258">
                  <c:v>105.53</c:v>
                </c:pt>
                <c:pt idx="259">
                  <c:v>105.06</c:v>
                </c:pt>
                <c:pt idx="260">
                  <c:v>105.07</c:v>
                </c:pt>
                <c:pt idx="261">
                  <c:v>104.85</c:v>
                </c:pt>
                <c:pt idx="262">
                  <c:v>104.96</c:v>
                </c:pt>
                <c:pt idx="263">
                  <c:v>104.96</c:v>
                </c:pt>
                <c:pt idx="264">
                  <c:v>103.28</c:v>
                </c:pt>
                <c:pt idx="265">
                  <c:v>101.64</c:v>
                </c:pt>
                <c:pt idx="266">
                  <c:v>101.85</c:v>
                </c:pt>
                <c:pt idx="267">
                  <c:v>101.01</c:v>
                </c:pt>
                <c:pt idx="268">
                  <c:v>98.46</c:v>
                </c:pt>
                <c:pt idx="269">
                  <c:v>98.69</c:v>
                </c:pt>
                <c:pt idx="270">
                  <c:v>97.57</c:v>
                </c:pt>
                <c:pt idx="271">
                  <c:v>98.22</c:v>
                </c:pt>
                <c:pt idx="272">
                  <c:v>95.86</c:v>
                </c:pt>
                <c:pt idx="273">
                  <c:v>95.46</c:v>
                </c:pt>
                <c:pt idx="274">
                  <c:v>91.12</c:v>
                </c:pt>
                <c:pt idx="275">
                  <c:v>94.81</c:v>
                </c:pt>
                <c:pt idx="276">
                  <c:v>94.22</c:v>
                </c:pt>
                <c:pt idx="277">
                  <c:v>93.54</c:v>
                </c:pt>
                <c:pt idx="278">
                  <c:v>93.35</c:v>
                </c:pt>
                <c:pt idx="279">
                  <c:v>94.7</c:v>
                </c:pt>
                <c:pt idx="280">
                  <c:v>96.4</c:v>
                </c:pt>
                <c:pt idx="281">
                  <c:v>95.55</c:v>
                </c:pt>
                <c:pt idx="282">
                  <c:v>95.23</c:v>
                </c:pt>
                <c:pt idx="283">
                  <c:v>94.71</c:v>
                </c:pt>
                <c:pt idx="284">
                  <c:v>96.27</c:v>
                </c:pt>
                <c:pt idx="285">
                  <c:v>95.65</c:v>
                </c:pt>
                <c:pt idx="286">
                  <c:v>94.93</c:v>
                </c:pt>
                <c:pt idx="287">
                  <c:v>91.59</c:v>
                </c:pt>
                <c:pt idx="288">
                  <c:v>87.44</c:v>
                </c:pt>
                <c:pt idx="289">
                  <c:v>83.12</c:v>
                </c:pt>
                <c:pt idx="290">
                  <c:v>76.56</c:v>
                </c:pt>
                <c:pt idx="291">
                  <c:v>78.66</c:v>
                </c:pt>
                <c:pt idx="292">
                  <c:v>79.97</c:v>
                </c:pt>
                <c:pt idx="293">
                  <c:v>78.17</c:v>
                </c:pt>
                <c:pt idx="294">
                  <c:v>80.3</c:v>
                </c:pt>
                <c:pt idx="295">
                  <c:v>77.489999999999995</c:v>
                </c:pt>
                <c:pt idx="296">
                  <c:v>73.64</c:v>
                </c:pt>
                <c:pt idx="297">
                  <c:v>55.35</c:v>
                </c:pt>
                <c:pt idx="298">
                  <c:v>56.66</c:v>
                </c:pt>
                <c:pt idx="299">
                  <c:v>52.89</c:v>
                </c:pt>
                <c:pt idx="300">
                  <c:v>45.81</c:v>
                </c:pt>
                <c:pt idx="301">
                  <c:v>50.98</c:v>
                </c:pt>
                <c:pt idx="302">
                  <c:v>42.37</c:v>
                </c:pt>
                <c:pt idx="303">
                  <c:v>42.64</c:v>
                </c:pt>
                <c:pt idx="304">
                  <c:v>36.83</c:v>
                </c:pt>
                <c:pt idx="305">
                  <c:v>41.57</c:v>
                </c:pt>
                <c:pt idx="306">
                  <c:v>43.6</c:v>
                </c:pt>
                <c:pt idx="307">
                  <c:v>39.880000000000003</c:v>
                </c:pt>
                <c:pt idx="308">
                  <c:v>49.94</c:v>
                </c:pt>
                <c:pt idx="309">
                  <c:v>50.26</c:v>
                </c:pt>
                <c:pt idx="310">
                  <c:v>52.13</c:v>
                </c:pt>
                <c:pt idx="311">
                  <c:v>47.52</c:v>
                </c:pt>
                <c:pt idx="312">
                  <c:v>47.58</c:v>
                </c:pt>
                <c:pt idx="313">
                  <c:v>50.03</c:v>
                </c:pt>
                <c:pt idx="314">
                  <c:v>48.12</c:v>
                </c:pt>
                <c:pt idx="315">
                  <c:v>55</c:v>
                </c:pt>
                <c:pt idx="316">
                  <c:v>53.46</c:v>
                </c:pt>
                <c:pt idx="317">
                  <c:v>53.28</c:v>
                </c:pt>
                <c:pt idx="318">
                  <c:v>54.05</c:v>
                </c:pt>
                <c:pt idx="319">
                  <c:v>57.96</c:v>
                </c:pt>
                <c:pt idx="320">
                  <c:v>56.42</c:v>
                </c:pt>
                <c:pt idx="321">
                  <c:v>55.72</c:v>
                </c:pt>
                <c:pt idx="322">
                  <c:v>55.36</c:v>
                </c:pt>
                <c:pt idx="323">
                  <c:v>52.31</c:v>
                </c:pt>
                <c:pt idx="324">
                  <c:v>50.47</c:v>
                </c:pt>
                <c:pt idx="325">
                  <c:v>57.28</c:v>
                </c:pt>
                <c:pt idx="326">
                  <c:v>56.16</c:v>
                </c:pt>
                <c:pt idx="327">
                  <c:v>53.92</c:v>
                </c:pt>
                <c:pt idx="328">
                  <c:v>56.82</c:v>
                </c:pt>
                <c:pt idx="329">
                  <c:v>58.77</c:v>
                </c:pt>
                <c:pt idx="330">
                  <c:v>58.63</c:v>
                </c:pt>
                <c:pt idx="331">
                  <c:v>60.35</c:v>
                </c:pt>
                <c:pt idx="332">
                  <c:v>62.51</c:v>
                </c:pt>
                <c:pt idx="333">
                  <c:v>68.569999999999993</c:v>
                </c:pt>
                <c:pt idx="334">
                  <c:v>68.39</c:v>
                </c:pt>
                <c:pt idx="335">
                  <c:v>63.58</c:v>
                </c:pt>
                <c:pt idx="336">
                  <c:v>65.56</c:v>
                </c:pt>
                <c:pt idx="337">
                  <c:v>66.47</c:v>
                </c:pt>
                <c:pt idx="338">
                  <c:v>65.77</c:v>
                </c:pt>
                <c:pt idx="339">
                  <c:v>68.91</c:v>
                </c:pt>
                <c:pt idx="340">
                  <c:v>70.680000000000007</c:v>
                </c:pt>
                <c:pt idx="341">
                  <c:v>69.349999999999994</c:v>
                </c:pt>
                <c:pt idx="342">
                  <c:v>68.22</c:v>
                </c:pt>
                <c:pt idx="343">
                  <c:v>65.45</c:v>
                </c:pt>
                <c:pt idx="344">
                  <c:v>65.510000000000005</c:v>
                </c:pt>
                <c:pt idx="345">
                  <c:v>67.06</c:v>
                </c:pt>
                <c:pt idx="346">
                  <c:v>71.53</c:v>
                </c:pt>
                <c:pt idx="347">
                  <c:v>70.010000000000005</c:v>
                </c:pt>
                <c:pt idx="348">
                  <c:v>72.44</c:v>
                </c:pt>
                <c:pt idx="349">
                  <c:v>71.73</c:v>
                </c:pt>
                <c:pt idx="350">
                  <c:v>71.010000000000005</c:v>
                </c:pt>
                <c:pt idx="351">
                  <c:v>71.650000000000006</c:v>
                </c:pt>
                <c:pt idx="352">
                  <c:v>73.290000000000006</c:v>
                </c:pt>
                <c:pt idx="353">
                  <c:v>70.569999999999993</c:v>
                </c:pt>
                <c:pt idx="354">
                  <c:v>69.209999999999994</c:v>
                </c:pt>
                <c:pt idx="355">
                  <c:v>71.19</c:v>
                </c:pt>
                <c:pt idx="356">
                  <c:v>72.52</c:v>
                </c:pt>
                <c:pt idx="357">
                  <c:v>74.03</c:v>
                </c:pt>
                <c:pt idx="358">
                  <c:v>73.36</c:v>
                </c:pt>
                <c:pt idx="359">
                  <c:v>79.72</c:v>
                </c:pt>
                <c:pt idx="360">
                  <c:v>82.54</c:v>
                </c:pt>
                <c:pt idx="361">
                  <c:v>79.790000000000006</c:v>
                </c:pt>
                <c:pt idx="362">
                  <c:v>75.319999999999993</c:v>
                </c:pt>
                <c:pt idx="363">
                  <c:v>69.11</c:v>
                </c:pt>
                <c:pt idx="364">
                  <c:v>71.75</c:v>
                </c:pt>
                <c:pt idx="365">
                  <c:v>71.12</c:v>
                </c:pt>
                <c:pt idx="366">
                  <c:v>74.010000000000005</c:v>
                </c:pt>
                <c:pt idx="367">
                  <c:v>72.22</c:v>
                </c:pt>
                <c:pt idx="368">
                  <c:v>72.930000000000007</c:v>
                </c:pt>
                <c:pt idx="369">
                  <c:v>71.7</c:v>
                </c:pt>
                <c:pt idx="370">
                  <c:v>71.47</c:v>
                </c:pt>
                <c:pt idx="371">
                  <c:v>71.88</c:v>
                </c:pt>
                <c:pt idx="372">
                  <c:v>67.25</c:v>
                </c:pt>
                <c:pt idx="373">
                  <c:v>69.010000000000005</c:v>
                </c:pt>
                <c:pt idx="374">
                  <c:v>66.2</c:v>
                </c:pt>
                <c:pt idx="375">
                  <c:v>67.760000000000005</c:v>
                </c:pt>
                <c:pt idx="376">
                  <c:v>68.94</c:v>
                </c:pt>
                <c:pt idx="377">
                  <c:v>66.84</c:v>
                </c:pt>
                <c:pt idx="378">
                  <c:v>68.55</c:v>
                </c:pt>
                <c:pt idx="379">
                  <c:v>68.3</c:v>
                </c:pt>
                <c:pt idx="380">
                  <c:v>66.680000000000007</c:v>
                </c:pt>
                <c:pt idx="381">
                  <c:v>67.33</c:v>
                </c:pt>
                <c:pt idx="382">
                  <c:v>62.92</c:v>
                </c:pt>
                <c:pt idx="383">
                  <c:v>65.12</c:v>
                </c:pt>
                <c:pt idx="384">
                  <c:v>65.069999999999993</c:v>
                </c:pt>
                <c:pt idx="385">
                  <c:v>67.78</c:v>
                </c:pt>
                <c:pt idx="386">
                  <c:v>68.290000000000006</c:v>
                </c:pt>
                <c:pt idx="387">
                  <c:v>68.239999999999995</c:v>
                </c:pt>
                <c:pt idx="388">
                  <c:v>66.23</c:v>
                </c:pt>
                <c:pt idx="389">
                  <c:v>65.19</c:v>
                </c:pt>
                <c:pt idx="390">
                  <c:v>69.05</c:v>
                </c:pt>
                <c:pt idx="391">
                  <c:v>67.77</c:v>
                </c:pt>
                <c:pt idx="392">
                  <c:v>67.06</c:v>
                </c:pt>
                <c:pt idx="393">
                  <c:v>66.760000000000005</c:v>
                </c:pt>
                <c:pt idx="394">
                  <c:v>65.92</c:v>
                </c:pt>
                <c:pt idx="395">
                  <c:v>64.569999999999993</c:v>
                </c:pt>
                <c:pt idx="396">
                  <c:v>66.2</c:v>
                </c:pt>
                <c:pt idx="397">
                  <c:v>62.39</c:v>
                </c:pt>
                <c:pt idx="398">
                  <c:v>61.97</c:v>
                </c:pt>
                <c:pt idx="399">
                  <c:v>60.84</c:v>
                </c:pt>
                <c:pt idx="400">
                  <c:v>62.39</c:v>
                </c:pt>
                <c:pt idx="401">
                  <c:v>63.02</c:v>
                </c:pt>
                <c:pt idx="402">
                  <c:v>63.07</c:v>
                </c:pt>
                <c:pt idx="403">
                  <c:v>63.48</c:v>
                </c:pt>
                <c:pt idx="404">
                  <c:v>65.7</c:v>
                </c:pt>
                <c:pt idx="405">
                  <c:v>65.819999999999993</c:v>
                </c:pt>
                <c:pt idx="406">
                  <c:v>69.05</c:v>
                </c:pt>
                <c:pt idx="407">
                  <c:v>67.34</c:v>
                </c:pt>
                <c:pt idx="408">
                  <c:v>67.66</c:v>
                </c:pt>
                <c:pt idx="409">
                  <c:v>67.459999999999994</c:v>
                </c:pt>
                <c:pt idx="410">
                  <c:v>66.84</c:v>
                </c:pt>
                <c:pt idx="411">
                  <c:v>65.72</c:v>
                </c:pt>
                <c:pt idx="412">
                  <c:v>64.260000000000005</c:v>
                </c:pt>
                <c:pt idx="413">
                  <c:v>63.25</c:v>
                </c:pt>
                <c:pt idx="414">
                  <c:v>64.42</c:v>
                </c:pt>
                <c:pt idx="415">
                  <c:v>64.39</c:v>
                </c:pt>
                <c:pt idx="416">
                  <c:v>62.25</c:v>
                </c:pt>
                <c:pt idx="417">
                  <c:v>63.23</c:v>
                </c:pt>
                <c:pt idx="418">
                  <c:v>63.61</c:v>
                </c:pt>
                <c:pt idx="419">
                  <c:v>62.8</c:v>
                </c:pt>
                <c:pt idx="420">
                  <c:v>61.59</c:v>
                </c:pt>
                <c:pt idx="421">
                  <c:v>60.3</c:v>
                </c:pt>
                <c:pt idx="422">
                  <c:v>59.65</c:v>
                </c:pt>
                <c:pt idx="423">
                  <c:v>59.44</c:v>
                </c:pt>
                <c:pt idx="424">
                  <c:v>56.45</c:v>
                </c:pt>
                <c:pt idx="425">
                  <c:v>57.12</c:v>
                </c:pt>
                <c:pt idx="426">
                  <c:v>54.56</c:v>
                </c:pt>
                <c:pt idx="427">
                  <c:v>54.88</c:v>
                </c:pt>
                <c:pt idx="428">
                  <c:v>55.56</c:v>
                </c:pt>
                <c:pt idx="429">
                  <c:v>56.02</c:v>
                </c:pt>
                <c:pt idx="430">
                  <c:v>58.14</c:v>
                </c:pt>
                <c:pt idx="431">
                  <c:v>59.82</c:v>
                </c:pt>
                <c:pt idx="432">
                  <c:v>59.45</c:v>
                </c:pt>
                <c:pt idx="433">
                  <c:v>56.95</c:v>
                </c:pt>
                <c:pt idx="434">
                  <c:v>56.85</c:v>
                </c:pt>
                <c:pt idx="435">
                  <c:v>54.56</c:v>
                </c:pt>
                <c:pt idx="436">
                  <c:v>55.69</c:v>
                </c:pt>
                <c:pt idx="437">
                  <c:v>55.86</c:v>
                </c:pt>
                <c:pt idx="438">
                  <c:v>55.87</c:v>
                </c:pt>
                <c:pt idx="439">
                  <c:v>53.8</c:v>
                </c:pt>
                <c:pt idx="440">
                  <c:v>54.43</c:v>
                </c:pt>
                <c:pt idx="441">
                  <c:v>53.75</c:v>
                </c:pt>
                <c:pt idx="442">
                  <c:v>54.81</c:v>
                </c:pt>
                <c:pt idx="443">
                  <c:v>56.82</c:v>
                </c:pt>
                <c:pt idx="444">
                  <c:v>55.19</c:v>
                </c:pt>
                <c:pt idx="445">
                  <c:v>56.9</c:v>
                </c:pt>
                <c:pt idx="446">
                  <c:v>58.89</c:v>
                </c:pt>
                <c:pt idx="447">
                  <c:v>58.23</c:v>
                </c:pt>
                <c:pt idx="448">
                  <c:v>58.99</c:v>
                </c:pt>
                <c:pt idx="449">
                  <c:v>57.81</c:v>
                </c:pt>
                <c:pt idx="450">
                  <c:v>57.23</c:v>
                </c:pt>
                <c:pt idx="451">
                  <c:v>58.67</c:v>
                </c:pt>
                <c:pt idx="452">
                  <c:v>56.66</c:v>
                </c:pt>
                <c:pt idx="453">
                  <c:v>54.86</c:v>
                </c:pt>
                <c:pt idx="454">
                  <c:v>54.66</c:v>
                </c:pt>
                <c:pt idx="455">
                  <c:v>51.41</c:v>
                </c:pt>
                <c:pt idx="456">
                  <c:v>53.54</c:v>
                </c:pt>
                <c:pt idx="457">
                  <c:v>54.6</c:v>
                </c:pt>
                <c:pt idx="458">
                  <c:v>50.87</c:v>
                </c:pt>
                <c:pt idx="459">
                  <c:v>50.77</c:v>
                </c:pt>
                <c:pt idx="460">
                  <c:v>48.3</c:v>
                </c:pt>
                <c:pt idx="461">
                  <c:v>48.93</c:v>
                </c:pt>
                <c:pt idx="462">
                  <c:v>48.02</c:v>
                </c:pt>
                <c:pt idx="463">
                  <c:v>50.72</c:v>
                </c:pt>
                <c:pt idx="464">
                  <c:v>49.18</c:v>
                </c:pt>
                <c:pt idx="465">
                  <c:v>50.97</c:v>
                </c:pt>
                <c:pt idx="466">
                  <c:v>50.54</c:v>
                </c:pt>
                <c:pt idx="467">
                  <c:v>48.98</c:v>
                </c:pt>
                <c:pt idx="468">
                  <c:v>56.01</c:v>
                </c:pt>
                <c:pt idx="469">
                  <c:v>59.61</c:v>
                </c:pt>
                <c:pt idx="470">
                  <c:v>59.19</c:v>
                </c:pt>
                <c:pt idx="471">
                  <c:v>57.06</c:v>
                </c:pt>
                <c:pt idx="472">
                  <c:v>59.33</c:v>
                </c:pt>
                <c:pt idx="473">
                  <c:v>63.89</c:v>
                </c:pt>
                <c:pt idx="474">
                  <c:v>65.180000000000007</c:v>
                </c:pt>
                <c:pt idx="475">
                  <c:v>65.739999999999995</c:v>
                </c:pt>
                <c:pt idx="476">
                  <c:v>66.22</c:v>
                </c:pt>
                <c:pt idx="477">
                  <c:v>66.53</c:v>
                </c:pt>
                <c:pt idx="478">
                  <c:v>71.66</c:v>
                </c:pt>
                <c:pt idx="479">
                  <c:v>74.510000000000005</c:v>
                </c:pt>
                <c:pt idx="480">
                  <c:v>73.2</c:v>
                </c:pt>
                <c:pt idx="481">
                  <c:v>71.78</c:v>
                </c:pt>
                <c:pt idx="482">
                  <c:v>66.37</c:v>
                </c:pt>
                <c:pt idx="483">
                  <c:v>65.89</c:v>
                </c:pt>
                <c:pt idx="484">
                  <c:v>67.06</c:v>
                </c:pt>
                <c:pt idx="485">
                  <c:v>69.13</c:v>
                </c:pt>
                <c:pt idx="486">
                  <c:v>74.28</c:v>
                </c:pt>
                <c:pt idx="487">
                  <c:v>71.84</c:v>
                </c:pt>
                <c:pt idx="488">
                  <c:v>71.61</c:v>
                </c:pt>
                <c:pt idx="489">
                  <c:v>71.64</c:v>
                </c:pt>
                <c:pt idx="490">
                  <c:v>73.819999999999993</c:v>
                </c:pt>
                <c:pt idx="491">
                  <c:v>72.95</c:v>
                </c:pt>
                <c:pt idx="492">
                  <c:v>71.010000000000005</c:v>
                </c:pt>
                <c:pt idx="493">
                  <c:v>71.81</c:v>
                </c:pt>
                <c:pt idx="494">
                  <c:v>71.010000000000005</c:v>
                </c:pt>
                <c:pt idx="495">
                  <c:v>70.42</c:v>
                </c:pt>
                <c:pt idx="496">
                  <c:v>68.760000000000005</c:v>
                </c:pt>
                <c:pt idx="497">
                  <c:v>67.52</c:v>
                </c:pt>
                <c:pt idx="498">
                  <c:v>65.489999999999995</c:v>
                </c:pt>
                <c:pt idx="499">
                  <c:v>67.25</c:v>
                </c:pt>
                <c:pt idx="500">
                  <c:v>66.260000000000005</c:v>
                </c:pt>
                <c:pt idx="501">
                  <c:v>65.94</c:v>
                </c:pt>
                <c:pt idx="502">
                  <c:v>65.55</c:v>
                </c:pt>
                <c:pt idx="503">
                  <c:v>67.13</c:v>
                </c:pt>
                <c:pt idx="504">
                  <c:v>67.099999999999994</c:v>
                </c:pt>
                <c:pt idx="505">
                  <c:v>66.39</c:v>
                </c:pt>
                <c:pt idx="506">
                  <c:v>70.2</c:v>
                </c:pt>
                <c:pt idx="507">
                  <c:v>73</c:v>
                </c:pt>
                <c:pt idx="508">
                  <c:v>75</c:v>
                </c:pt>
                <c:pt idx="509">
                  <c:v>75</c:v>
                </c:pt>
                <c:pt idx="510">
                  <c:v>76.11</c:v>
                </c:pt>
                <c:pt idx="511">
                  <c:v>79.56</c:v>
                </c:pt>
                <c:pt idx="512">
                  <c:v>78.91</c:v>
                </c:pt>
                <c:pt idx="513">
                  <c:v>80.319999999999993</c:v>
                </c:pt>
                <c:pt idx="514">
                  <c:v>75.7</c:v>
                </c:pt>
                <c:pt idx="515">
                  <c:v>77.180000000000007</c:v>
                </c:pt>
                <c:pt idx="516">
                  <c:v>76.11</c:v>
                </c:pt>
                <c:pt idx="517">
                  <c:v>72.47</c:v>
                </c:pt>
                <c:pt idx="518">
                  <c:v>71.63</c:v>
                </c:pt>
                <c:pt idx="519">
                  <c:v>71.44</c:v>
                </c:pt>
                <c:pt idx="520">
                  <c:v>69.930000000000007</c:v>
                </c:pt>
                <c:pt idx="521">
                  <c:v>68.2</c:v>
                </c:pt>
                <c:pt idx="522">
                  <c:v>68.98</c:v>
                </c:pt>
                <c:pt idx="523">
                  <c:v>67.16</c:v>
                </c:pt>
                <c:pt idx="524">
                  <c:v>68.3</c:v>
                </c:pt>
                <c:pt idx="525">
                  <c:v>68.739999999999995</c:v>
                </c:pt>
                <c:pt idx="526">
                  <c:v>72.5</c:v>
                </c:pt>
                <c:pt idx="527">
                  <c:v>73.84</c:v>
                </c:pt>
                <c:pt idx="528">
                  <c:v>74.53</c:v>
                </c:pt>
                <c:pt idx="529">
                  <c:v>78.489999999999995</c:v>
                </c:pt>
                <c:pt idx="530">
                  <c:v>78.66</c:v>
                </c:pt>
                <c:pt idx="531">
                  <c:v>79.28</c:v>
                </c:pt>
                <c:pt idx="532">
                  <c:v>78.63</c:v>
                </c:pt>
                <c:pt idx="533">
                  <c:v>79.849999999999994</c:v>
                </c:pt>
                <c:pt idx="534">
                  <c:v>82.71</c:v>
                </c:pt>
                <c:pt idx="535">
                  <c:v>83.58</c:v>
                </c:pt>
                <c:pt idx="536">
                  <c:v>80.75</c:v>
                </c:pt>
                <c:pt idx="537">
                  <c:v>81.99</c:v>
                </c:pt>
                <c:pt idx="538">
                  <c:v>86.15</c:v>
                </c:pt>
                <c:pt idx="539">
                  <c:v>88.22</c:v>
                </c:pt>
                <c:pt idx="540">
                  <c:v>92.57</c:v>
                </c:pt>
                <c:pt idx="541">
                  <c:v>89.79</c:v>
                </c:pt>
                <c:pt idx="542">
                  <c:v>88.07</c:v>
                </c:pt>
                <c:pt idx="543">
                  <c:v>89.08</c:v>
                </c:pt>
                <c:pt idx="544">
                  <c:v>88.52</c:v>
                </c:pt>
                <c:pt idx="545">
                  <c:v>90.86</c:v>
                </c:pt>
                <c:pt idx="546">
                  <c:v>94.18</c:v>
                </c:pt>
                <c:pt idx="547">
                  <c:v>98.78</c:v>
                </c:pt>
                <c:pt idx="548">
                  <c:v>99.53</c:v>
                </c:pt>
                <c:pt idx="549">
                  <c:v>98.04</c:v>
                </c:pt>
                <c:pt idx="550">
                  <c:v>100.61</c:v>
                </c:pt>
                <c:pt idx="551">
                  <c:v>101.31</c:v>
                </c:pt>
                <c:pt idx="552">
                  <c:v>100.22</c:v>
                </c:pt>
                <c:pt idx="553">
                  <c:v>98.48</c:v>
                </c:pt>
                <c:pt idx="554">
                  <c:v>95.8</c:v>
                </c:pt>
                <c:pt idx="555">
                  <c:v>96.23</c:v>
                </c:pt>
                <c:pt idx="556">
                  <c:v>90.38</c:v>
                </c:pt>
                <c:pt idx="557">
                  <c:v>89.06</c:v>
                </c:pt>
                <c:pt idx="558">
                  <c:v>88.45</c:v>
                </c:pt>
                <c:pt idx="559">
                  <c:v>87.56</c:v>
                </c:pt>
                <c:pt idx="560">
                  <c:v>90.1</c:v>
                </c:pt>
                <c:pt idx="561">
                  <c:v>90.71</c:v>
                </c:pt>
                <c:pt idx="562">
                  <c:v>93.2</c:v>
                </c:pt>
                <c:pt idx="563">
                  <c:v>91.16</c:v>
                </c:pt>
                <c:pt idx="564">
                  <c:v>90.47</c:v>
                </c:pt>
                <c:pt idx="565">
                  <c:v>89.69</c:v>
                </c:pt>
                <c:pt idx="566">
                  <c:v>91.47</c:v>
                </c:pt>
                <c:pt idx="567">
                  <c:v>88.4</c:v>
                </c:pt>
                <c:pt idx="568">
                  <c:v>89.03</c:v>
                </c:pt>
                <c:pt idx="569">
                  <c:v>88.69</c:v>
                </c:pt>
                <c:pt idx="570">
                  <c:v>86.76</c:v>
                </c:pt>
                <c:pt idx="571">
                  <c:v>86.74</c:v>
                </c:pt>
                <c:pt idx="572">
                  <c:v>86.12</c:v>
                </c:pt>
                <c:pt idx="573">
                  <c:v>86</c:v>
                </c:pt>
                <c:pt idx="574">
                  <c:v>89.22</c:v>
                </c:pt>
                <c:pt idx="575">
                  <c:v>87.88</c:v>
                </c:pt>
                <c:pt idx="576">
                  <c:v>86.51</c:v>
                </c:pt>
                <c:pt idx="577">
                  <c:v>86.17</c:v>
                </c:pt>
                <c:pt idx="578">
                  <c:v>82.38</c:v>
                </c:pt>
                <c:pt idx="579">
                  <c:v>84.73</c:v>
                </c:pt>
                <c:pt idx="580">
                  <c:v>83.75</c:v>
                </c:pt>
                <c:pt idx="581">
                  <c:v>84.19</c:v>
                </c:pt>
                <c:pt idx="582">
                  <c:v>85.09</c:v>
                </c:pt>
                <c:pt idx="583">
                  <c:v>86.86</c:v>
                </c:pt>
                <c:pt idx="584">
                  <c:v>89.81</c:v>
                </c:pt>
                <c:pt idx="585">
                  <c:v>89.96</c:v>
                </c:pt>
                <c:pt idx="586">
                  <c:v>86.59</c:v>
                </c:pt>
                <c:pt idx="587">
                  <c:v>89.3</c:v>
                </c:pt>
                <c:pt idx="588">
                  <c:v>89.01</c:v>
                </c:pt>
                <c:pt idx="589">
                  <c:v>93.87</c:v>
                </c:pt>
                <c:pt idx="590">
                  <c:v>94.31</c:v>
                </c:pt>
                <c:pt idx="591">
                  <c:v>96.68</c:v>
                </c:pt>
                <c:pt idx="592">
                  <c:v>96.51</c:v>
                </c:pt>
                <c:pt idx="593">
                  <c:v>94.35</c:v>
                </c:pt>
                <c:pt idx="594">
                  <c:v>94.3</c:v>
                </c:pt>
                <c:pt idx="595">
                  <c:v>92.56</c:v>
                </c:pt>
                <c:pt idx="596">
                  <c:v>96.45</c:v>
                </c:pt>
                <c:pt idx="597">
                  <c:v>99.48</c:v>
                </c:pt>
                <c:pt idx="598">
                  <c:v>97.76</c:v>
                </c:pt>
                <c:pt idx="599">
                  <c:v>94.84</c:v>
                </c:pt>
                <c:pt idx="600">
                  <c:v>94.52</c:v>
                </c:pt>
                <c:pt idx="601">
                  <c:v>94.96</c:v>
                </c:pt>
                <c:pt idx="602">
                  <c:v>95.73</c:v>
                </c:pt>
                <c:pt idx="603">
                  <c:v>93.65</c:v>
                </c:pt>
                <c:pt idx="604">
                  <c:v>94.57</c:v>
                </c:pt>
                <c:pt idx="605">
                  <c:v>94.76</c:v>
                </c:pt>
                <c:pt idx="606">
                  <c:v>95.12</c:v>
                </c:pt>
                <c:pt idx="607">
                  <c:v>99.43</c:v>
                </c:pt>
                <c:pt idx="608">
                  <c:v>100.66</c:v>
                </c:pt>
                <c:pt idx="609">
                  <c:v>101.48</c:v>
                </c:pt>
                <c:pt idx="610">
                  <c:v>102.13</c:v>
                </c:pt>
                <c:pt idx="611">
                  <c:v>102.06</c:v>
                </c:pt>
                <c:pt idx="612">
                  <c:v>103.19</c:v>
                </c:pt>
                <c:pt idx="613">
                  <c:v>101.84</c:v>
                </c:pt>
                <c:pt idx="614">
                  <c:v>102.67</c:v>
                </c:pt>
                <c:pt idx="615">
                  <c:v>102.33</c:v>
                </c:pt>
                <c:pt idx="616">
                  <c:v>102.91</c:v>
                </c:pt>
                <c:pt idx="617">
                  <c:v>104.38</c:v>
                </c:pt>
                <c:pt idx="618">
                  <c:v>104.31</c:v>
                </c:pt>
                <c:pt idx="619">
                  <c:v>100.7</c:v>
                </c:pt>
                <c:pt idx="620">
                  <c:v>98.17</c:v>
                </c:pt>
                <c:pt idx="621">
                  <c:v>103.15</c:v>
                </c:pt>
                <c:pt idx="622">
                  <c:v>103.73</c:v>
                </c:pt>
                <c:pt idx="623">
                  <c:v>103.68</c:v>
                </c:pt>
                <c:pt idx="624">
                  <c:v>104.76</c:v>
                </c:pt>
                <c:pt idx="625">
                  <c:v>104.62</c:v>
                </c:pt>
                <c:pt idx="626">
                  <c:v>101.69</c:v>
                </c:pt>
                <c:pt idx="627">
                  <c:v>100.76</c:v>
                </c:pt>
                <c:pt idx="628">
                  <c:v>103.92</c:v>
                </c:pt>
                <c:pt idx="629">
                  <c:v>107.3</c:v>
                </c:pt>
                <c:pt idx="630">
                  <c:v>107.08</c:v>
                </c:pt>
                <c:pt idx="631">
                  <c:v>102.86</c:v>
                </c:pt>
                <c:pt idx="632">
                  <c:v>100.7</c:v>
                </c:pt>
                <c:pt idx="633">
                  <c:v>101.04</c:v>
                </c:pt>
                <c:pt idx="634">
                  <c:v>102.61</c:v>
                </c:pt>
                <c:pt idx="635">
                  <c:v>102.04</c:v>
                </c:pt>
                <c:pt idx="636">
                  <c:v>101.46</c:v>
                </c:pt>
                <c:pt idx="637">
                  <c:v>98.41</c:v>
                </c:pt>
                <c:pt idx="638">
                  <c:v>97.4</c:v>
                </c:pt>
                <c:pt idx="639">
                  <c:v>94.71</c:v>
                </c:pt>
                <c:pt idx="640">
                  <c:v>91.63</c:v>
                </c:pt>
                <c:pt idx="641">
                  <c:v>92.95</c:v>
                </c:pt>
                <c:pt idx="642">
                  <c:v>97.3</c:v>
                </c:pt>
                <c:pt idx="643">
                  <c:v>96.7</c:v>
                </c:pt>
                <c:pt idx="644">
                  <c:v>95.15</c:v>
                </c:pt>
                <c:pt idx="645">
                  <c:v>97.79</c:v>
                </c:pt>
                <c:pt idx="646">
                  <c:v>96.86</c:v>
                </c:pt>
                <c:pt idx="647">
                  <c:v>97.53</c:v>
                </c:pt>
                <c:pt idx="648">
                  <c:v>98.15</c:v>
                </c:pt>
                <c:pt idx="649">
                  <c:v>96.39</c:v>
                </c:pt>
                <c:pt idx="650">
                  <c:v>95.22</c:v>
                </c:pt>
                <c:pt idx="651">
                  <c:v>97.39</c:v>
                </c:pt>
                <c:pt idx="652">
                  <c:v>94.45</c:v>
                </c:pt>
                <c:pt idx="653">
                  <c:v>96.2</c:v>
                </c:pt>
                <c:pt idx="654">
                  <c:v>97.15</c:v>
                </c:pt>
                <c:pt idx="655">
                  <c:v>95.34</c:v>
                </c:pt>
                <c:pt idx="656">
                  <c:v>97.12</c:v>
                </c:pt>
                <c:pt idx="657">
                  <c:v>98.34</c:v>
                </c:pt>
                <c:pt idx="658">
                  <c:v>98.08</c:v>
                </c:pt>
                <c:pt idx="659">
                  <c:v>96.24</c:v>
                </c:pt>
                <c:pt idx="660">
                  <c:v>94.24</c:v>
                </c:pt>
                <c:pt idx="661">
                  <c:v>93.74</c:v>
                </c:pt>
                <c:pt idx="662">
                  <c:v>92.04</c:v>
                </c:pt>
                <c:pt idx="663">
                  <c:v>90.17</c:v>
                </c:pt>
                <c:pt idx="664">
                  <c:v>90.74</c:v>
                </c:pt>
                <c:pt idx="665">
                  <c:v>94.21</c:v>
                </c:pt>
                <c:pt idx="666">
                  <c:v>95.28</c:v>
                </c:pt>
                <c:pt idx="667">
                  <c:v>96.32</c:v>
                </c:pt>
                <c:pt idx="668">
                  <c:v>94.79</c:v>
                </c:pt>
                <c:pt idx="669">
                  <c:v>97.56</c:v>
                </c:pt>
                <c:pt idx="670">
                  <c:v>96.63</c:v>
                </c:pt>
                <c:pt idx="671">
                  <c:v>95.48</c:v>
                </c:pt>
                <c:pt idx="672">
                  <c:v>93.97</c:v>
                </c:pt>
                <c:pt idx="673">
                  <c:v>97.32</c:v>
                </c:pt>
                <c:pt idx="674">
                  <c:v>96.7</c:v>
                </c:pt>
                <c:pt idx="675">
                  <c:v>96.26</c:v>
                </c:pt>
                <c:pt idx="676">
                  <c:v>95.05</c:v>
                </c:pt>
                <c:pt idx="677">
                  <c:v>95.57</c:v>
                </c:pt>
                <c:pt idx="678">
                  <c:v>95.83</c:v>
                </c:pt>
                <c:pt idx="679">
                  <c:v>99.02</c:v>
                </c:pt>
                <c:pt idx="680">
                  <c:v>97.91</c:v>
                </c:pt>
                <c:pt idx="681">
                  <c:v>102</c:v>
                </c:pt>
                <c:pt idx="682">
                  <c:v>101.84</c:v>
                </c:pt>
                <c:pt idx="683">
                  <c:v>101.31</c:v>
                </c:pt>
                <c:pt idx="684">
                  <c:v>98.13</c:v>
                </c:pt>
                <c:pt idx="685">
                  <c:v>102.02</c:v>
                </c:pt>
                <c:pt idx="686">
                  <c:v>107.05</c:v>
                </c:pt>
                <c:pt idx="687">
                  <c:v>109.55</c:v>
                </c:pt>
                <c:pt idx="688">
                  <c:v>111.8</c:v>
                </c:pt>
                <c:pt idx="689">
                  <c:v>114.71</c:v>
                </c:pt>
                <c:pt idx="690">
                  <c:v>116.58</c:v>
                </c:pt>
                <c:pt idx="691">
                  <c:v>116.99</c:v>
                </c:pt>
                <c:pt idx="692">
                  <c:v>116.53</c:v>
                </c:pt>
                <c:pt idx="693">
                  <c:v>120.53</c:v>
                </c:pt>
                <c:pt idx="694">
                  <c:v>122.92</c:v>
                </c:pt>
                <c:pt idx="695">
                  <c:v>123.34</c:v>
                </c:pt>
                <c:pt idx="696">
                  <c:v>123.47</c:v>
                </c:pt>
                <c:pt idx="697">
                  <c:v>122.96</c:v>
                </c:pt>
                <c:pt idx="698">
                  <c:v>128.82</c:v>
                </c:pt>
                <c:pt idx="699">
                  <c:v>127.19</c:v>
                </c:pt>
                <c:pt idx="700">
                  <c:v>126.23</c:v>
                </c:pt>
                <c:pt idx="701">
                  <c:v>125.92</c:v>
                </c:pt>
                <c:pt idx="702">
                  <c:v>126.98</c:v>
                </c:pt>
                <c:pt idx="703">
                  <c:v>127.48</c:v>
                </c:pt>
                <c:pt idx="704">
                  <c:v>128.1</c:v>
                </c:pt>
                <c:pt idx="705">
                  <c:v>129.51</c:v>
                </c:pt>
                <c:pt idx="706">
                  <c:v>130.71</c:v>
                </c:pt>
                <c:pt idx="707">
                  <c:v>128.25</c:v>
                </c:pt>
                <c:pt idx="708">
                  <c:v>130.19999999999999</c:v>
                </c:pt>
                <c:pt idx="709">
                  <c:v>131.57</c:v>
                </c:pt>
                <c:pt idx="710">
                  <c:v>132.44999999999999</c:v>
                </c:pt>
                <c:pt idx="711">
                  <c:v>128.75</c:v>
                </c:pt>
                <c:pt idx="712">
                  <c:v>129.99</c:v>
                </c:pt>
                <c:pt idx="713">
                  <c:v>128.85</c:v>
                </c:pt>
                <c:pt idx="714">
                  <c:v>129.02000000000001</c:v>
                </c:pt>
                <c:pt idx="715">
                  <c:v>126.33</c:v>
                </c:pt>
                <c:pt idx="716">
                  <c:v>125.82</c:v>
                </c:pt>
                <c:pt idx="717">
                  <c:v>126.81</c:v>
                </c:pt>
                <c:pt idx="718">
                  <c:v>130.51</c:v>
                </c:pt>
                <c:pt idx="719">
                  <c:v>131.34</c:v>
                </c:pt>
                <c:pt idx="720">
                  <c:v>131.03</c:v>
                </c:pt>
                <c:pt idx="721">
                  <c:v>126.27</c:v>
                </c:pt>
                <c:pt idx="722">
                  <c:v>124.79</c:v>
                </c:pt>
                <c:pt idx="723">
                  <c:v>125.17</c:v>
                </c:pt>
                <c:pt idx="724">
                  <c:v>125.79</c:v>
                </c:pt>
                <c:pt idx="725">
                  <c:v>125.65</c:v>
                </c:pt>
                <c:pt idx="726">
                  <c:v>124.49</c:v>
                </c:pt>
                <c:pt idx="727">
                  <c:v>125.79</c:v>
                </c:pt>
                <c:pt idx="728">
                  <c:v>120.41</c:v>
                </c:pt>
                <c:pt idx="729">
                  <c:v>124.35</c:v>
                </c:pt>
                <c:pt idx="730">
                  <c:v>127.62</c:v>
                </c:pt>
                <c:pt idx="731">
                  <c:v>129.44</c:v>
                </c:pt>
                <c:pt idx="732">
                  <c:v>123.65</c:v>
                </c:pt>
                <c:pt idx="733">
                  <c:v>124.8</c:v>
                </c:pt>
                <c:pt idx="734">
                  <c:v>121.31</c:v>
                </c:pt>
                <c:pt idx="735">
                  <c:v>119.7</c:v>
                </c:pt>
                <c:pt idx="736">
                  <c:v>123.26</c:v>
                </c:pt>
                <c:pt idx="737">
                  <c:v>123.01</c:v>
                </c:pt>
                <c:pt idx="738">
                  <c:v>125.95</c:v>
                </c:pt>
                <c:pt idx="739">
                  <c:v>128.99</c:v>
                </c:pt>
                <c:pt idx="740">
                  <c:v>128.19</c:v>
                </c:pt>
                <c:pt idx="741">
                  <c:v>125.5</c:v>
                </c:pt>
                <c:pt idx="742">
                  <c:v>127.12</c:v>
                </c:pt>
                <c:pt idx="743">
                  <c:v>122.85</c:v>
                </c:pt>
                <c:pt idx="744">
                  <c:v>122.26</c:v>
                </c:pt>
                <c:pt idx="745">
                  <c:v>122.31</c:v>
                </c:pt>
                <c:pt idx="746">
                  <c:v>124.03</c:v>
                </c:pt>
                <c:pt idx="747">
                  <c:v>118.68</c:v>
                </c:pt>
                <c:pt idx="748">
                  <c:v>118.66</c:v>
                </c:pt>
                <c:pt idx="749">
                  <c:v>122.26</c:v>
                </c:pt>
                <c:pt idx="750">
                  <c:v>122.95</c:v>
                </c:pt>
                <c:pt idx="751">
                  <c:v>123.14</c:v>
                </c:pt>
                <c:pt idx="752">
                  <c:v>126.64</c:v>
                </c:pt>
                <c:pt idx="753">
                  <c:v>126.48</c:v>
                </c:pt>
                <c:pt idx="754">
                  <c:v>126.14</c:v>
                </c:pt>
                <c:pt idx="755">
                  <c:v>125.03</c:v>
                </c:pt>
                <c:pt idx="756">
                  <c:v>125.2</c:v>
                </c:pt>
                <c:pt idx="757">
                  <c:v>127.96</c:v>
                </c:pt>
                <c:pt idx="758">
                  <c:v>133.51</c:v>
                </c:pt>
                <c:pt idx="759">
                  <c:v>131.22</c:v>
                </c:pt>
                <c:pt idx="760">
                  <c:v>136.15</c:v>
                </c:pt>
                <c:pt idx="761">
                  <c:v>139.88</c:v>
                </c:pt>
                <c:pt idx="762">
                  <c:v>140.55000000000001</c:v>
                </c:pt>
                <c:pt idx="763">
                  <c:v>144.99</c:v>
                </c:pt>
                <c:pt idx="764">
                  <c:v>146.4</c:v>
                </c:pt>
                <c:pt idx="765">
                  <c:v>145.05000000000001</c:v>
                </c:pt>
                <c:pt idx="766">
                  <c:v>150.46</c:v>
                </c:pt>
                <c:pt idx="767">
                  <c:v>151.79</c:v>
                </c:pt>
                <c:pt idx="768">
                  <c:v>151.38999999999999</c:v>
                </c:pt>
                <c:pt idx="769">
                  <c:v>148.53</c:v>
                </c:pt>
                <c:pt idx="770">
                  <c:v>143.49</c:v>
                </c:pt>
                <c:pt idx="771">
                  <c:v>144.01</c:v>
                </c:pt>
                <c:pt idx="772">
                  <c:v>151.1</c:v>
                </c:pt>
                <c:pt idx="773">
                  <c:v>151.01</c:v>
                </c:pt>
                <c:pt idx="774">
                  <c:v>155.52000000000001</c:v>
                </c:pt>
                <c:pt idx="775">
                  <c:v>154.76</c:v>
                </c:pt>
                <c:pt idx="776">
                  <c:v>153.72</c:v>
                </c:pt>
                <c:pt idx="777">
                  <c:v>158.78</c:v>
                </c:pt>
                <c:pt idx="778">
                  <c:v>159.94999999999999</c:v>
                </c:pt>
                <c:pt idx="779">
                  <c:v>157.62</c:v>
                </c:pt>
                <c:pt idx="780">
                  <c:v>159.36000000000001</c:v>
                </c:pt>
                <c:pt idx="781">
                  <c:v>161.21</c:v>
                </c:pt>
                <c:pt idx="782">
                  <c:v>158.41999999999999</c:v>
                </c:pt>
                <c:pt idx="783">
                  <c:v>161.22999999999999</c:v>
                </c:pt>
                <c:pt idx="784">
                  <c:v>159.43</c:v>
                </c:pt>
                <c:pt idx="785">
                  <c:v>163.03</c:v>
                </c:pt>
                <c:pt idx="786">
                  <c:v>159.6</c:v>
                </c:pt>
                <c:pt idx="787">
                  <c:v>156.34</c:v>
                </c:pt>
                <c:pt idx="788">
                  <c:v>157.26</c:v>
                </c:pt>
                <c:pt idx="789">
                  <c:v>158.91999999999999</c:v>
                </c:pt>
                <c:pt idx="790">
                  <c:v>156.25</c:v>
                </c:pt>
                <c:pt idx="791">
                  <c:v>153.12</c:v>
                </c:pt>
                <c:pt idx="792">
                  <c:v>153.81</c:v>
                </c:pt>
                <c:pt idx="793">
                  <c:v>152.94</c:v>
                </c:pt>
                <c:pt idx="794">
                  <c:v>159.11000000000001</c:v>
                </c:pt>
                <c:pt idx="795">
                  <c:v>165.37</c:v>
                </c:pt>
                <c:pt idx="796">
                  <c:v>169.03</c:v>
                </c:pt>
                <c:pt idx="797">
                  <c:v>170.91</c:v>
                </c:pt>
                <c:pt idx="798">
                  <c:v>169.82</c:v>
                </c:pt>
                <c:pt idx="799">
                  <c:v>174.8</c:v>
                </c:pt>
                <c:pt idx="800">
                  <c:v>176.55</c:v>
                </c:pt>
                <c:pt idx="801">
                  <c:v>172.24</c:v>
                </c:pt>
                <c:pt idx="802">
                  <c:v>167.72</c:v>
                </c:pt>
                <c:pt idx="803">
                  <c:v>173.84</c:v>
                </c:pt>
                <c:pt idx="804">
                  <c:v>171.56</c:v>
                </c:pt>
                <c:pt idx="805">
                  <c:v>168.32</c:v>
                </c:pt>
                <c:pt idx="806">
                  <c:v>165.7</c:v>
                </c:pt>
                <c:pt idx="807">
                  <c:v>165.3</c:v>
                </c:pt>
                <c:pt idx="808">
                  <c:v>172.29</c:v>
                </c:pt>
                <c:pt idx="809">
                  <c:v>173.63</c:v>
                </c:pt>
                <c:pt idx="810">
                  <c:v>179.14</c:v>
                </c:pt>
                <c:pt idx="811">
                  <c:v>177.42</c:v>
                </c:pt>
                <c:pt idx="812">
                  <c:v>181.95</c:v>
                </c:pt>
                <c:pt idx="813">
                  <c:v>182.25</c:v>
                </c:pt>
                <c:pt idx="814">
                  <c:v>187.41</c:v>
                </c:pt>
                <c:pt idx="815">
                  <c:v>180.43</c:v>
                </c:pt>
                <c:pt idx="816">
                  <c:v>175.53</c:v>
                </c:pt>
                <c:pt idx="817">
                  <c:v>176.78</c:v>
                </c:pt>
                <c:pt idx="818">
                  <c:v>174.85</c:v>
                </c:pt>
                <c:pt idx="819">
                  <c:v>175.87</c:v>
                </c:pt>
                <c:pt idx="820">
                  <c:v>175.81</c:v>
                </c:pt>
                <c:pt idx="821">
                  <c:v>171.44</c:v>
                </c:pt>
                <c:pt idx="822">
                  <c:v>170.55</c:v>
                </c:pt>
                <c:pt idx="823">
                  <c:v>174.78</c:v>
                </c:pt>
                <c:pt idx="824">
                  <c:v>180.19</c:v>
                </c:pt>
                <c:pt idx="825">
                  <c:v>171.32</c:v>
                </c:pt>
                <c:pt idx="826">
                  <c:v>174.85</c:v>
                </c:pt>
                <c:pt idx="827">
                  <c:v>175.25</c:v>
                </c:pt>
                <c:pt idx="828">
                  <c:v>177.25</c:v>
                </c:pt>
                <c:pt idx="829">
                  <c:v>180.92</c:v>
                </c:pt>
                <c:pt idx="830">
                  <c:v>177.58</c:v>
                </c:pt>
                <c:pt idx="831">
                  <c:v>179.52</c:v>
                </c:pt>
                <c:pt idx="832">
                  <c:v>172.53</c:v>
                </c:pt>
                <c:pt idx="833">
                  <c:v>167.88</c:v>
                </c:pt>
                <c:pt idx="834">
                  <c:v>160.27000000000001</c:v>
                </c:pt>
                <c:pt idx="835">
                  <c:v>159.68</c:v>
                </c:pt>
                <c:pt idx="836">
                  <c:v>162.72</c:v>
                </c:pt>
                <c:pt idx="837">
                  <c:v>170.57</c:v>
                </c:pt>
                <c:pt idx="838">
                  <c:v>167.02</c:v>
                </c:pt>
                <c:pt idx="839">
                  <c:v>167.72</c:v>
                </c:pt>
                <c:pt idx="840">
                  <c:v>172.98</c:v>
                </c:pt>
                <c:pt idx="841">
                  <c:v>181.6</c:v>
                </c:pt>
                <c:pt idx="842">
                  <c:v>179.85</c:v>
                </c:pt>
                <c:pt idx="843">
                  <c:v>188.3</c:v>
                </c:pt>
                <c:pt idx="844">
                  <c:v>169.96</c:v>
                </c:pt>
                <c:pt idx="845">
                  <c:v>171.36</c:v>
                </c:pt>
                <c:pt idx="846">
                  <c:v>173.17</c:v>
                </c:pt>
                <c:pt idx="847">
                  <c:v>174.15</c:v>
                </c:pt>
                <c:pt idx="848">
                  <c:v>179.94</c:v>
                </c:pt>
                <c:pt idx="849">
                  <c:v>185.3</c:v>
                </c:pt>
                <c:pt idx="850">
                  <c:v>187.97</c:v>
                </c:pt>
                <c:pt idx="851">
                  <c:v>183.51</c:v>
                </c:pt>
                <c:pt idx="852">
                  <c:v>183.73</c:v>
                </c:pt>
                <c:pt idx="853">
                  <c:v>184.45</c:v>
                </c:pt>
                <c:pt idx="854">
                  <c:v>191.48</c:v>
                </c:pt>
                <c:pt idx="855">
                  <c:v>192.29</c:v>
                </c:pt>
                <c:pt idx="856">
                  <c:v>195.31</c:v>
                </c:pt>
                <c:pt idx="857">
                  <c:v>198.73</c:v>
                </c:pt>
                <c:pt idx="858">
                  <c:v>201.28</c:v>
                </c:pt>
                <c:pt idx="859">
                  <c:v>197.35</c:v>
                </c:pt>
                <c:pt idx="860">
                  <c:v>203.3</c:v>
                </c:pt>
                <c:pt idx="861">
                  <c:v>201.91</c:v>
                </c:pt>
                <c:pt idx="862">
                  <c:v>207.46</c:v>
                </c:pt>
                <c:pt idx="863">
                  <c:v>206.16</c:v>
                </c:pt>
                <c:pt idx="864">
                  <c:v>215.52</c:v>
                </c:pt>
                <c:pt idx="865">
                  <c:v>214.03</c:v>
                </c:pt>
                <c:pt idx="866">
                  <c:v>208.24</c:v>
                </c:pt>
                <c:pt idx="867">
                  <c:v>205.2</c:v>
                </c:pt>
                <c:pt idx="868">
                  <c:v>196.29</c:v>
                </c:pt>
                <c:pt idx="869">
                  <c:v>195.82</c:v>
                </c:pt>
                <c:pt idx="870">
                  <c:v>192.02</c:v>
                </c:pt>
                <c:pt idx="871">
                  <c:v>179.89</c:v>
                </c:pt>
                <c:pt idx="872">
                  <c:v>164.64</c:v>
                </c:pt>
                <c:pt idx="873">
                  <c:v>174.37</c:v>
                </c:pt>
                <c:pt idx="874">
                  <c:v>163.44999999999999</c:v>
                </c:pt>
                <c:pt idx="875">
                  <c:v>154.37</c:v>
                </c:pt>
                <c:pt idx="876">
                  <c:v>159.66999999999999</c:v>
                </c:pt>
                <c:pt idx="877">
                  <c:v>163.25</c:v>
                </c:pt>
                <c:pt idx="878">
                  <c:v>168.54</c:v>
                </c:pt>
                <c:pt idx="879">
                  <c:v>161.88</c:v>
                </c:pt>
                <c:pt idx="880">
                  <c:v>158.96</c:v>
                </c:pt>
                <c:pt idx="881">
                  <c:v>161.03</c:v>
                </c:pt>
                <c:pt idx="882">
                  <c:v>149.81</c:v>
                </c:pt>
                <c:pt idx="883">
                  <c:v>147.51</c:v>
                </c:pt>
                <c:pt idx="884">
                  <c:v>152.84</c:v>
                </c:pt>
                <c:pt idx="885">
                  <c:v>153.03</c:v>
                </c:pt>
                <c:pt idx="886">
                  <c:v>151.41999999999999</c:v>
                </c:pt>
                <c:pt idx="887">
                  <c:v>147.71</c:v>
                </c:pt>
                <c:pt idx="888">
                  <c:v>147.1</c:v>
                </c:pt>
                <c:pt idx="889">
                  <c:v>144.44999999999999</c:v>
                </c:pt>
                <c:pt idx="890">
                  <c:v>146.72</c:v>
                </c:pt>
                <c:pt idx="891">
                  <c:v>150.57</c:v>
                </c:pt>
                <c:pt idx="892">
                  <c:v>156.61000000000001</c:v>
                </c:pt>
                <c:pt idx="893">
                  <c:v>160.56</c:v>
                </c:pt>
                <c:pt idx="894">
                  <c:v>157.41</c:v>
                </c:pt>
                <c:pt idx="895">
                  <c:v>155.99</c:v>
                </c:pt>
                <c:pt idx="896">
                  <c:v>162.93</c:v>
                </c:pt>
                <c:pt idx="897">
                  <c:v>161.22999999999999</c:v>
                </c:pt>
                <c:pt idx="898">
                  <c:v>165.09</c:v>
                </c:pt>
                <c:pt idx="899">
                  <c:v>166.49</c:v>
                </c:pt>
                <c:pt idx="900">
                  <c:v>172.45</c:v>
                </c:pt>
                <c:pt idx="901">
                  <c:v>168.33</c:v>
                </c:pt>
                <c:pt idx="902">
                  <c:v>167.64</c:v>
                </c:pt>
                <c:pt idx="903">
                  <c:v>161.63999999999999</c:v>
                </c:pt>
                <c:pt idx="904">
                  <c:v>159.09</c:v>
                </c:pt>
                <c:pt idx="905">
                  <c:v>164.34</c:v>
                </c:pt>
                <c:pt idx="906">
                  <c:v>165.73</c:v>
                </c:pt>
                <c:pt idx="907">
                  <c:v>169.05</c:v>
                </c:pt>
                <c:pt idx="908">
                  <c:v>169.88</c:v>
                </c:pt>
                <c:pt idx="909">
                  <c:v>177.64</c:v>
                </c:pt>
                <c:pt idx="910">
                  <c:v>181.87</c:v>
                </c:pt>
                <c:pt idx="911">
                  <c:v>179.17</c:v>
                </c:pt>
                <c:pt idx="912">
                  <c:v>177.97</c:v>
                </c:pt>
                <c:pt idx="913">
                  <c:v>180.21</c:v>
                </c:pt>
                <c:pt idx="914">
                  <c:v>186.47</c:v>
                </c:pt>
                <c:pt idx="915">
                  <c:v>186.93</c:v>
                </c:pt>
                <c:pt idx="916">
                  <c:v>187.11</c:v>
                </c:pt>
                <c:pt idx="917">
                  <c:v>192.82</c:v>
                </c:pt>
                <c:pt idx="918">
                  <c:v>196.5</c:v>
                </c:pt>
                <c:pt idx="919">
                  <c:v>199.27</c:v>
                </c:pt>
                <c:pt idx="920">
                  <c:v>199.35</c:v>
                </c:pt>
                <c:pt idx="921">
                  <c:v>201.66</c:v>
                </c:pt>
                <c:pt idx="922">
                  <c:v>196.46</c:v>
                </c:pt>
                <c:pt idx="923">
                  <c:v>194.6</c:v>
                </c:pt>
                <c:pt idx="924">
                  <c:v>191.18</c:v>
                </c:pt>
                <c:pt idx="925">
                  <c:v>196.04</c:v>
                </c:pt>
                <c:pt idx="926">
                  <c:v>193.14</c:v>
                </c:pt>
                <c:pt idx="927">
                  <c:v>189.82</c:v>
                </c:pt>
                <c:pt idx="928">
                  <c:v>192.59</c:v>
                </c:pt>
                <c:pt idx="929">
                  <c:v>199.08</c:v>
                </c:pt>
                <c:pt idx="930">
                  <c:v>203.38</c:v>
                </c:pt>
                <c:pt idx="931">
                  <c:v>199.72</c:v>
                </c:pt>
                <c:pt idx="932">
                  <c:v>209.28</c:v>
                </c:pt>
                <c:pt idx="933">
                  <c:v>205.46</c:v>
                </c:pt>
                <c:pt idx="934">
                  <c:v>201.14</c:v>
                </c:pt>
                <c:pt idx="935">
                  <c:v>200.68</c:v>
                </c:pt>
                <c:pt idx="936">
                  <c:v>199.26</c:v>
                </c:pt>
                <c:pt idx="937">
                  <c:v>197.51</c:v>
                </c:pt>
                <c:pt idx="938">
                  <c:v>195.68</c:v>
                </c:pt>
                <c:pt idx="939">
                  <c:v>178.85</c:v>
                </c:pt>
                <c:pt idx="940">
                  <c:v>176.37</c:v>
                </c:pt>
                <c:pt idx="941">
                  <c:v>175.59</c:v>
                </c:pt>
                <c:pt idx="942">
                  <c:v>185.76</c:v>
                </c:pt>
                <c:pt idx="943">
                  <c:v>186.95</c:v>
                </c:pt>
                <c:pt idx="944">
                  <c:v>184.57</c:v>
                </c:pt>
                <c:pt idx="945">
                  <c:v>198.33</c:v>
                </c:pt>
                <c:pt idx="946">
                  <c:v>208.52</c:v>
                </c:pt>
                <c:pt idx="947">
                  <c:v>209.08</c:v>
                </c:pt>
                <c:pt idx="948">
                  <c:v>212.19</c:v>
                </c:pt>
                <c:pt idx="949">
                  <c:v>213.74</c:v>
                </c:pt>
                <c:pt idx="950">
                  <c:v>210.65</c:v>
                </c:pt>
                <c:pt idx="951">
                  <c:v>208.45</c:v>
                </c:pt>
                <c:pt idx="952">
                  <c:v>209.75</c:v>
                </c:pt>
                <c:pt idx="953">
                  <c:v>221.37</c:v>
                </c:pt>
                <c:pt idx="954">
                  <c:v>212.74</c:v>
                </c:pt>
                <c:pt idx="955">
                  <c:v>213.47</c:v>
                </c:pt>
                <c:pt idx="956">
                  <c:v>212.62</c:v>
                </c:pt>
                <c:pt idx="957">
                  <c:v>218.43</c:v>
                </c:pt>
                <c:pt idx="958">
                  <c:v>219.69</c:v>
                </c:pt>
                <c:pt idx="959">
                  <c:v>224.52</c:v>
                </c:pt>
                <c:pt idx="960">
                  <c:v>225.69</c:v>
                </c:pt>
                <c:pt idx="961">
                  <c:v>223.53</c:v>
                </c:pt>
                <c:pt idx="962">
                  <c:v>228.27</c:v>
                </c:pt>
                <c:pt idx="963">
                  <c:v>228.4</c:v>
                </c:pt>
                <c:pt idx="964">
                  <c:v>229.35</c:v>
                </c:pt>
                <c:pt idx="965">
                  <c:v>227.41</c:v>
                </c:pt>
                <c:pt idx="966">
                  <c:v>230.45</c:v>
                </c:pt>
                <c:pt idx="967">
                  <c:v>228.16</c:v>
                </c:pt>
                <c:pt idx="968">
                  <c:v>241.35</c:v>
                </c:pt>
                <c:pt idx="969">
                  <c:v>238.64</c:v>
                </c:pt>
                <c:pt idx="970">
                  <c:v>243.37</c:v>
                </c:pt>
                <c:pt idx="971">
                  <c:v>242.47</c:v>
                </c:pt>
                <c:pt idx="972">
                  <c:v>225.91</c:v>
                </c:pt>
                <c:pt idx="973">
                  <c:v>233.48</c:v>
                </c:pt>
                <c:pt idx="974">
                  <c:v>241.6</c:v>
                </c:pt>
                <c:pt idx="975">
                  <c:v>240.84</c:v>
                </c:pt>
                <c:pt idx="976">
                  <c:v>242.76</c:v>
                </c:pt>
                <c:pt idx="977">
                  <c:v>233.98</c:v>
                </c:pt>
                <c:pt idx="978">
                  <c:v>237.51</c:v>
                </c:pt>
                <c:pt idx="979">
                  <c:v>232.8</c:v>
                </c:pt>
                <c:pt idx="980">
                  <c:v>227.19</c:v>
                </c:pt>
                <c:pt idx="981">
                  <c:v>235.32</c:v>
                </c:pt>
                <c:pt idx="982">
                  <c:v>229.45</c:v>
                </c:pt>
                <c:pt idx="983">
                  <c:v>229.58</c:v>
                </c:pt>
                <c:pt idx="984">
                  <c:v>224.2</c:v>
                </c:pt>
                <c:pt idx="985">
                  <c:v>224.94</c:v>
                </c:pt>
                <c:pt idx="986">
                  <c:v>223.61</c:v>
                </c:pt>
                <c:pt idx="987">
                  <c:v>222.79</c:v>
                </c:pt>
                <c:pt idx="988">
                  <c:v>221.2</c:v>
                </c:pt>
                <c:pt idx="989">
                  <c:v>216.11</c:v>
                </c:pt>
                <c:pt idx="990">
                  <c:v>209.3</c:v>
                </c:pt>
                <c:pt idx="991">
                  <c:v>207.98</c:v>
                </c:pt>
                <c:pt idx="992">
                  <c:v>203.85</c:v>
                </c:pt>
                <c:pt idx="993">
                  <c:v>199.18</c:v>
                </c:pt>
                <c:pt idx="994">
                  <c:v>202.37</c:v>
                </c:pt>
                <c:pt idx="995">
                  <c:v>205.32</c:v>
                </c:pt>
                <c:pt idx="996">
                  <c:v>204.34</c:v>
                </c:pt>
                <c:pt idx="997">
                  <c:v>203.76</c:v>
                </c:pt>
                <c:pt idx="998">
                  <c:v>199.94</c:v>
                </c:pt>
                <c:pt idx="999">
                  <c:v>199.94</c:v>
                </c:pt>
                <c:pt idx="1000">
                  <c:v>203.94</c:v>
                </c:pt>
                <c:pt idx="1001">
                  <c:v>210.52</c:v>
                </c:pt>
                <c:pt idx="1002">
                  <c:v>204.4</c:v>
                </c:pt>
                <c:pt idx="1003">
                  <c:v>213.23</c:v>
                </c:pt>
                <c:pt idx="1004">
                  <c:v>215.82</c:v>
                </c:pt>
                <c:pt idx="1005">
                  <c:v>210.06</c:v>
                </c:pt>
                <c:pt idx="1006">
                  <c:v>212.03</c:v>
                </c:pt>
                <c:pt idx="1007">
                  <c:v>214.96</c:v>
                </c:pt>
                <c:pt idx="1008">
                  <c:v>206.07</c:v>
                </c:pt>
                <c:pt idx="1009">
                  <c:v>206.47</c:v>
                </c:pt>
                <c:pt idx="1010">
                  <c:v>212.72</c:v>
                </c:pt>
                <c:pt idx="1011">
                  <c:v>215.38</c:v>
                </c:pt>
                <c:pt idx="1012">
                  <c:v>213.8</c:v>
                </c:pt>
                <c:pt idx="1013">
                  <c:v>215.11</c:v>
                </c:pt>
                <c:pt idx="1014">
                  <c:v>215.4</c:v>
                </c:pt>
                <c:pt idx="1015">
                  <c:v>218.9</c:v>
                </c:pt>
                <c:pt idx="1016">
                  <c:v>221.28</c:v>
                </c:pt>
                <c:pt idx="1017">
                  <c:v>219.04</c:v>
                </c:pt>
                <c:pt idx="1018">
                  <c:v>215.96</c:v>
                </c:pt>
                <c:pt idx="1019">
                  <c:v>217.95</c:v>
                </c:pt>
                <c:pt idx="1020">
                  <c:v>221.89</c:v>
                </c:pt>
                <c:pt idx="1021">
                  <c:v>218.84</c:v>
                </c:pt>
                <c:pt idx="1022">
                  <c:v>216.44</c:v>
                </c:pt>
                <c:pt idx="1023">
                  <c:v>219.28</c:v>
                </c:pt>
                <c:pt idx="1024">
                  <c:v>227.08</c:v>
                </c:pt>
                <c:pt idx="1025">
                  <c:v>225.18</c:v>
                </c:pt>
                <c:pt idx="1026">
                  <c:v>219.57</c:v>
                </c:pt>
                <c:pt idx="1027">
                  <c:v>222.01</c:v>
                </c:pt>
                <c:pt idx="1028">
                  <c:v>214.42</c:v>
                </c:pt>
                <c:pt idx="1029">
                  <c:v>202.76</c:v>
                </c:pt>
                <c:pt idx="1030">
                  <c:v>196.95</c:v>
                </c:pt>
                <c:pt idx="1031">
                  <c:v>195.82</c:v>
                </c:pt>
                <c:pt idx="1032">
                  <c:v>204.07</c:v>
                </c:pt>
                <c:pt idx="1033">
                  <c:v>201.83</c:v>
                </c:pt>
                <c:pt idx="1034">
                  <c:v>200.26</c:v>
                </c:pt>
                <c:pt idx="1035">
                  <c:v>209.61</c:v>
                </c:pt>
                <c:pt idx="1036">
                  <c:v>205.51</c:v>
                </c:pt>
                <c:pt idx="1037">
                  <c:v>207.78</c:v>
                </c:pt>
                <c:pt idx="1038">
                  <c:v>204.3</c:v>
                </c:pt>
                <c:pt idx="1039">
                  <c:v>198.28</c:v>
                </c:pt>
                <c:pt idx="1040">
                  <c:v>190.52</c:v>
                </c:pt>
                <c:pt idx="1041">
                  <c:v>192.7</c:v>
                </c:pt>
                <c:pt idx="1042">
                  <c:v>190.45</c:v>
                </c:pt>
                <c:pt idx="1043">
                  <c:v>192.92</c:v>
                </c:pt>
                <c:pt idx="1044">
                  <c:v>192.59</c:v>
                </c:pt>
                <c:pt idx="1045">
                  <c:v>193.71</c:v>
                </c:pt>
                <c:pt idx="1046">
                  <c:v>189.11</c:v>
                </c:pt>
                <c:pt idx="1047">
                  <c:v>194.42</c:v>
                </c:pt>
                <c:pt idx="1048">
                  <c:v>198.23</c:v>
                </c:pt>
                <c:pt idx="1049">
                  <c:v>198.79</c:v>
                </c:pt>
                <c:pt idx="1050">
                  <c:v>200.48</c:v>
                </c:pt>
                <c:pt idx="1051">
                  <c:v>196.98</c:v>
                </c:pt>
                <c:pt idx="1052">
                  <c:v>196.21</c:v>
                </c:pt>
                <c:pt idx="1053">
                  <c:v>193.61</c:v>
                </c:pt>
                <c:pt idx="1054">
                  <c:v>190.7</c:v>
                </c:pt>
                <c:pt idx="1055">
                  <c:v>184.23</c:v>
                </c:pt>
                <c:pt idx="1056">
                  <c:v>185.47</c:v>
                </c:pt>
                <c:pt idx="1057">
                  <c:v>174.27</c:v>
                </c:pt>
                <c:pt idx="1058">
                  <c:v>176.4</c:v>
                </c:pt>
                <c:pt idx="1059">
                  <c:v>172.72</c:v>
                </c:pt>
                <c:pt idx="1060">
                  <c:v>175.96</c:v>
                </c:pt>
                <c:pt idx="1061">
                  <c:v>182.45</c:v>
                </c:pt>
                <c:pt idx="1062">
                  <c:v>180</c:v>
                </c:pt>
                <c:pt idx="1063">
                  <c:v>176.43</c:v>
                </c:pt>
                <c:pt idx="1064">
                  <c:v>174.62</c:v>
                </c:pt>
                <c:pt idx="1065">
                  <c:v>178.37</c:v>
                </c:pt>
                <c:pt idx="1066">
                  <c:v>180.3</c:v>
                </c:pt>
                <c:pt idx="1067">
                  <c:v>183.66</c:v>
                </c:pt>
                <c:pt idx="1068">
                  <c:v>182.74</c:v>
                </c:pt>
                <c:pt idx="1069">
                  <c:v>182.66</c:v>
                </c:pt>
                <c:pt idx="1070">
                  <c:v>199.62</c:v>
                </c:pt>
                <c:pt idx="1071">
                  <c:v>195.72</c:v>
                </c:pt>
                <c:pt idx="1072">
                  <c:v>198.38</c:v>
                </c:pt>
                <c:pt idx="1073">
                  <c:v>195.64</c:v>
                </c:pt>
                <c:pt idx="1074">
                  <c:v>195.07</c:v>
                </c:pt>
                <c:pt idx="1075">
                  <c:v>196.54</c:v>
                </c:pt>
                <c:pt idx="1076">
                  <c:v>197.98</c:v>
                </c:pt>
                <c:pt idx="1077">
                  <c:v>200.76</c:v>
                </c:pt>
                <c:pt idx="1078">
                  <c:v>199.77</c:v>
                </c:pt>
                <c:pt idx="1079">
                  <c:v>194.44</c:v>
                </c:pt>
                <c:pt idx="1080">
                  <c:v>193.23</c:v>
                </c:pt>
                <c:pt idx="1081">
                  <c:v>193.8</c:v>
                </c:pt>
                <c:pt idx="1082">
                  <c:v>191.08</c:v>
                </c:pt>
                <c:pt idx="1083">
                  <c:v>188.28</c:v>
                </c:pt>
                <c:pt idx="1084">
                  <c:v>190.84</c:v>
                </c:pt>
                <c:pt idx="1085">
                  <c:v>187.96</c:v>
                </c:pt>
                <c:pt idx="1086">
                  <c:v>184.98</c:v>
                </c:pt>
                <c:pt idx="1087">
                  <c:v>186.38</c:v>
                </c:pt>
                <c:pt idx="1088">
                  <c:v>189.44</c:v>
                </c:pt>
                <c:pt idx="1089">
                  <c:v>188.77</c:v>
                </c:pt>
                <c:pt idx="1090">
                  <c:v>181.61</c:v>
                </c:pt>
                <c:pt idx="1091">
                  <c:v>176.92</c:v>
                </c:pt>
                <c:pt idx="1092">
                  <c:v>179.26</c:v>
                </c:pt>
                <c:pt idx="1093">
                  <c:v>184.8</c:v>
                </c:pt>
                <c:pt idx="1094">
                  <c:v>185.77</c:v>
                </c:pt>
                <c:pt idx="1095">
                  <c:v>186.93</c:v>
                </c:pt>
                <c:pt idx="1096">
                  <c:v>184.98</c:v>
                </c:pt>
                <c:pt idx="1097">
                  <c:v>183.91</c:v>
                </c:pt>
                <c:pt idx="1098">
                  <c:v>183.07</c:v>
                </c:pt>
                <c:pt idx="1099">
                  <c:v>185.6</c:v>
                </c:pt>
                <c:pt idx="1100">
                  <c:v>181.49</c:v>
                </c:pt>
                <c:pt idx="1101">
                  <c:v>186.38</c:v>
                </c:pt>
                <c:pt idx="1102">
                  <c:v>186.43</c:v>
                </c:pt>
                <c:pt idx="1103">
                  <c:v>189.88</c:v>
                </c:pt>
                <c:pt idx="1104">
                  <c:v>191.97</c:v>
                </c:pt>
                <c:pt idx="1105">
                  <c:v>193.19</c:v>
                </c:pt>
                <c:pt idx="1106">
                  <c:v>192.43</c:v>
                </c:pt>
                <c:pt idx="1107">
                  <c:v>188.19</c:v>
                </c:pt>
                <c:pt idx="1108">
                  <c:v>188.49</c:v>
                </c:pt>
                <c:pt idx="1109">
                  <c:v>187.29</c:v>
                </c:pt>
                <c:pt idx="1110">
                  <c:v>183.77</c:v>
                </c:pt>
                <c:pt idx="1111">
                  <c:v>184.2</c:v>
                </c:pt>
                <c:pt idx="1112">
                  <c:v>189.41</c:v>
                </c:pt>
                <c:pt idx="1113">
                  <c:v>188.9</c:v>
                </c:pt>
                <c:pt idx="1114">
                  <c:v>188.66</c:v>
                </c:pt>
                <c:pt idx="1115">
                  <c:v>193.97</c:v>
                </c:pt>
                <c:pt idx="1116">
                  <c:v>193.47</c:v>
                </c:pt>
                <c:pt idx="1117">
                  <c:v>192.26</c:v>
                </c:pt>
                <c:pt idx="1118">
                  <c:v>190.28</c:v>
                </c:pt>
                <c:pt idx="1119">
                  <c:v>191.38</c:v>
                </c:pt>
                <c:pt idx="1120">
                  <c:v>190.01</c:v>
                </c:pt>
                <c:pt idx="1121">
                  <c:v>192.75</c:v>
                </c:pt>
                <c:pt idx="1122">
                  <c:v>194.17</c:v>
                </c:pt>
                <c:pt idx="1123">
                  <c:v>188.82</c:v>
                </c:pt>
                <c:pt idx="1124">
                  <c:v>191.91</c:v>
                </c:pt>
                <c:pt idx="1125">
                  <c:v>187.71</c:v>
                </c:pt>
                <c:pt idx="1126">
                  <c:v>185.92</c:v>
                </c:pt>
                <c:pt idx="1127">
                  <c:v>188.62</c:v>
                </c:pt>
                <c:pt idx="1128">
                  <c:v>187.65</c:v>
                </c:pt>
                <c:pt idx="1129">
                  <c:v>190.85</c:v>
                </c:pt>
                <c:pt idx="1130">
                  <c:v>191.87</c:v>
                </c:pt>
                <c:pt idx="1131">
                  <c:v>192.9</c:v>
                </c:pt>
                <c:pt idx="1132">
                  <c:v>194.05</c:v>
                </c:pt>
                <c:pt idx="1133">
                  <c:v>193.66</c:v>
                </c:pt>
                <c:pt idx="1134">
                  <c:v>186.81</c:v>
                </c:pt>
                <c:pt idx="1135">
                  <c:v>192.19</c:v>
                </c:pt>
                <c:pt idx="1136">
                  <c:v>194.28</c:v>
                </c:pt>
                <c:pt idx="1137">
                  <c:v>200.03</c:v>
                </c:pt>
                <c:pt idx="1138">
                  <c:v>203.51</c:v>
                </c:pt>
                <c:pt idx="1139">
                  <c:v>205.82</c:v>
                </c:pt>
                <c:pt idx="1140">
                  <c:v>199.38</c:v>
                </c:pt>
                <c:pt idx="1141">
                  <c:v>198.17</c:v>
                </c:pt>
                <c:pt idx="1142">
                  <c:v>202.47</c:v>
                </c:pt>
                <c:pt idx="1143">
                  <c:v>203.83</c:v>
                </c:pt>
                <c:pt idx="1144">
                  <c:v>207.94</c:v>
                </c:pt>
                <c:pt idx="1145">
                  <c:v>210.18</c:v>
                </c:pt>
                <c:pt idx="1146">
                  <c:v>213.58</c:v>
                </c:pt>
                <c:pt idx="1147">
                  <c:v>216.3</c:v>
                </c:pt>
                <c:pt idx="1148">
                  <c:v>217.51</c:v>
                </c:pt>
                <c:pt idx="1149">
                  <c:v>215.56</c:v>
                </c:pt>
                <c:pt idx="1150">
                  <c:v>215.84</c:v>
                </c:pt>
                <c:pt idx="1151">
                  <c:v>219.17</c:v>
                </c:pt>
                <c:pt idx="1152">
                  <c:v>218.53</c:v>
                </c:pt>
                <c:pt idx="1153">
                  <c:v>215.2</c:v>
                </c:pt>
                <c:pt idx="1154">
                  <c:v>214.09</c:v>
                </c:pt>
                <c:pt idx="1155">
                  <c:v>211.7</c:v>
                </c:pt>
                <c:pt idx="1156">
                  <c:v>213.14</c:v>
                </c:pt>
                <c:pt idx="1157">
                  <c:v>215.2</c:v>
                </c:pt>
                <c:pt idx="1158">
                  <c:v>216.78</c:v>
                </c:pt>
                <c:pt idx="1159">
                  <c:v>215.65</c:v>
                </c:pt>
                <c:pt idx="1160">
                  <c:v>219.34</c:v>
                </c:pt>
                <c:pt idx="1161">
                  <c:v>219.11</c:v>
                </c:pt>
                <c:pt idx="1162">
                  <c:v>215.99</c:v>
                </c:pt>
                <c:pt idx="1163">
                  <c:v>214.36</c:v>
                </c:pt>
                <c:pt idx="1164">
                  <c:v>218.27</c:v>
                </c:pt>
                <c:pt idx="1165">
                  <c:v>219.32</c:v>
                </c:pt>
                <c:pt idx="1166">
                  <c:v>219.17</c:v>
                </c:pt>
                <c:pt idx="1167">
                  <c:v>217.19</c:v>
                </c:pt>
                <c:pt idx="1168">
                  <c:v>216.55</c:v>
                </c:pt>
                <c:pt idx="1169">
                  <c:v>214.66</c:v>
                </c:pt>
                <c:pt idx="1170">
                  <c:v>217.88</c:v>
                </c:pt>
                <c:pt idx="1171">
                  <c:v>219.75</c:v>
                </c:pt>
                <c:pt idx="1172">
                  <c:v>220.01</c:v>
                </c:pt>
                <c:pt idx="1173">
                  <c:v>221.95</c:v>
                </c:pt>
                <c:pt idx="1174">
                  <c:v>222.57</c:v>
                </c:pt>
                <c:pt idx="1175">
                  <c:v>228.39</c:v>
                </c:pt>
                <c:pt idx="1176">
                  <c:v>229.68</c:v>
                </c:pt>
                <c:pt idx="1177">
                  <c:v>230.13</c:v>
                </c:pt>
                <c:pt idx="1178">
                  <c:v>227.58</c:v>
                </c:pt>
                <c:pt idx="1179">
                  <c:v>229.47</c:v>
                </c:pt>
                <c:pt idx="1180">
                  <c:v>225.21</c:v>
                </c:pt>
                <c:pt idx="1181">
                  <c:v>230.14</c:v>
                </c:pt>
                <c:pt idx="1182">
                  <c:v>228.7</c:v>
                </c:pt>
                <c:pt idx="1183">
                  <c:v>232.8</c:v>
                </c:pt>
                <c:pt idx="1184">
                  <c:v>231.06</c:v>
                </c:pt>
                <c:pt idx="1185">
                  <c:v>232.76</c:v>
                </c:pt>
                <c:pt idx="1186">
                  <c:v>230.29</c:v>
                </c:pt>
                <c:pt idx="1187">
                  <c:v>226.57</c:v>
                </c:pt>
                <c:pt idx="1188">
                  <c:v>222.65</c:v>
                </c:pt>
                <c:pt idx="1189">
                  <c:v>222.81</c:v>
                </c:pt>
                <c:pt idx="1190">
                  <c:v>226.39</c:v>
                </c:pt>
                <c:pt idx="1191">
                  <c:v>224.65</c:v>
                </c:pt>
                <c:pt idx="1192">
                  <c:v>231.32</c:v>
                </c:pt>
                <c:pt idx="1193">
                  <c:v>230.62</c:v>
                </c:pt>
                <c:pt idx="1194">
                  <c:v>225.14</c:v>
                </c:pt>
                <c:pt idx="1195">
                  <c:v>220.06</c:v>
                </c:pt>
                <c:pt idx="1196">
                  <c:v>221</c:v>
                </c:pt>
                <c:pt idx="1197">
                  <c:v>212.98</c:v>
                </c:pt>
                <c:pt idx="1198">
                  <c:v>213.15</c:v>
                </c:pt>
                <c:pt idx="1199">
                  <c:v>216.73</c:v>
                </c:pt>
                <c:pt idx="1200">
                  <c:v>228.93</c:v>
                </c:pt>
                <c:pt idx="1201">
                  <c:v>226.24</c:v>
                </c:pt>
                <c:pt idx="1202">
                  <c:v>225.59</c:v>
                </c:pt>
                <c:pt idx="1203">
                  <c:v>227.6</c:v>
                </c:pt>
                <c:pt idx="1204">
                  <c:v>234.64</c:v>
                </c:pt>
                <c:pt idx="1205">
                  <c:v>235.49</c:v>
                </c:pt>
                <c:pt idx="1206">
                  <c:v>235.77</c:v>
                </c:pt>
                <c:pt idx="1207">
                  <c:v>237.9</c:v>
                </c:pt>
                <c:pt idx="1208">
                  <c:v>237.5</c:v>
                </c:pt>
                <c:pt idx="1209">
                  <c:v>233.14</c:v>
                </c:pt>
                <c:pt idx="1210">
                  <c:v>228.03</c:v>
                </c:pt>
                <c:pt idx="1211">
                  <c:v>225.42</c:v>
                </c:pt>
                <c:pt idx="1212">
                  <c:v>226.28</c:v>
                </c:pt>
                <c:pt idx="1213">
                  <c:v>222.34</c:v>
                </c:pt>
                <c:pt idx="1214">
                  <c:v>221.38</c:v>
                </c:pt>
                <c:pt idx="1215">
                  <c:v>222.02</c:v>
                </c:pt>
                <c:pt idx="1216">
                  <c:v>223.26</c:v>
                </c:pt>
                <c:pt idx="1217">
                  <c:v>219.25</c:v>
                </c:pt>
                <c:pt idx="1218">
                  <c:v>229.31</c:v>
                </c:pt>
                <c:pt idx="1219">
                  <c:v>225.04</c:v>
                </c:pt>
                <c:pt idx="1220">
                  <c:v>222.64</c:v>
                </c:pt>
                <c:pt idx="1221">
                  <c:v>216.58</c:v>
                </c:pt>
                <c:pt idx="1222">
                  <c:v>215.08</c:v>
                </c:pt>
                <c:pt idx="1223">
                  <c:v>214.52</c:v>
                </c:pt>
                <c:pt idx="1224">
                  <c:v>217.26</c:v>
                </c:pt>
                <c:pt idx="1225">
                  <c:v>217.88</c:v>
                </c:pt>
                <c:pt idx="1226">
                  <c:v>218.22</c:v>
                </c:pt>
                <c:pt idx="1227">
                  <c:v>217.26</c:v>
                </c:pt>
                <c:pt idx="1228">
                  <c:v>211.52</c:v>
                </c:pt>
                <c:pt idx="1229">
                  <c:v>216.43</c:v>
                </c:pt>
                <c:pt idx="1230">
                  <c:v>217.94</c:v>
                </c:pt>
                <c:pt idx="1231">
                  <c:v>217.53</c:v>
                </c:pt>
                <c:pt idx="1232">
                  <c:v>216.92</c:v>
                </c:pt>
                <c:pt idx="1233">
                  <c:v>218.13</c:v>
                </c:pt>
                <c:pt idx="1234">
                  <c:v>216.83</c:v>
                </c:pt>
                <c:pt idx="1235">
                  <c:v>217.17</c:v>
                </c:pt>
                <c:pt idx="1236">
                  <c:v>215.26</c:v>
                </c:pt>
                <c:pt idx="1237">
                  <c:v>218.28</c:v>
                </c:pt>
                <c:pt idx="1238">
                  <c:v>217.64</c:v>
                </c:pt>
                <c:pt idx="1239">
                  <c:v>216.32</c:v>
                </c:pt>
                <c:pt idx="1240">
                  <c:v>213.69</c:v>
                </c:pt>
                <c:pt idx="1241">
                  <c:v>208.74</c:v>
                </c:pt>
                <c:pt idx="1242">
                  <c:v>209.37</c:v>
                </c:pt>
                <c:pt idx="1243">
                  <c:v>211.67</c:v>
                </c:pt>
                <c:pt idx="1244">
                  <c:v>211.84</c:v>
                </c:pt>
                <c:pt idx="1245">
                  <c:v>209.76</c:v>
                </c:pt>
                <c:pt idx="1246">
                  <c:v>211.25</c:v>
                </c:pt>
                <c:pt idx="1247">
                  <c:v>217.11</c:v>
                </c:pt>
                <c:pt idx="1248">
                  <c:v>216.34</c:v>
                </c:pt>
                <c:pt idx="1249">
                  <c:v>217.02</c:v>
                </c:pt>
                <c:pt idx="1250">
                  <c:v>220.02</c:v>
                </c:pt>
                <c:pt idx="1251">
                  <c:v>220.4</c:v>
                </c:pt>
                <c:pt idx="1252">
                  <c:v>220.66</c:v>
                </c:pt>
                <c:pt idx="1253">
                  <c:v>222.23</c:v>
                </c:pt>
                <c:pt idx="1254">
                  <c:v>224.8</c:v>
                </c:pt>
                <c:pt idx="1255">
                  <c:v>223.8</c:v>
                </c:pt>
                <c:pt idx="1256">
                  <c:v>220.04</c:v>
                </c:pt>
                <c:pt idx="1257">
                  <c:v>219.23</c:v>
                </c:pt>
                <c:pt idx="1258">
                  <c:v>222.1</c:v>
                </c:pt>
                <c:pt idx="1259">
                  <c:v>226.52</c:v>
                </c:pt>
                <c:pt idx="1260">
                  <c:v>220</c:v>
                </c:pt>
                <c:pt idx="1261">
                  <c:v>220.09</c:v>
                </c:pt>
                <c:pt idx="1262">
                  <c:v>216.26</c:v>
                </c:pt>
                <c:pt idx="1263">
                  <c:v>212.97</c:v>
                </c:pt>
                <c:pt idx="1264">
                  <c:v>209.99</c:v>
                </c:pt>
                <c:pt idx="1265">
                  <c:v>209.65</c:v>
                </c:pt>
                <c:pt idx="1266">
                  <c:v>210.97</c:v>
                </c:pt>
                <c:pt idx="1267">
                  <c:v>205.19</c:v>
                </c:pt>
                <c:pt idx="1268">
                  <c:v>203.17</c:v>
                </c:pt>
                <c:pt idx="1269">
                  <c:v>201.96</c:v>
                </c:pt>
                <c:pt idx="1270">
                  <c:v>203.74</c:v>
                </c:pt>
                <c:pt idx="1271">
                  <c:v>204.1</c:v>
                </c:pt>
                <c:pt idx="1272">
                  <c:v>203.96</c:v>
                </c:pt>
                <c:pt idx="1273">
                  <c:v>207.14</c:v>
                </c:pt>
                <c:pt idx="1274">
                  <c:v>211.63</c:v>
                </c:pt>
                <c:pt idx="1275">
                  <c:v>211.97</c:v>
                </c:pt>
                <c:pt idx="1276">
                  <c:v>210.78</c:v>
                </c:pt>
                <c:pt idx="1277">
                  <c:v>215.41</c:v>
                </c:pt>
                <c:pt idx="1278">
                  <c:v>211.29</c:v>
                </c:pt>
                <c:pt idx="1279">
                  <c:v>210.37</c:v>
                </c:pt>
                <c:pt idx="1280">
                  <c:v>208.95</c:v>
                </c:pt>
                <c:pt idx="1281">
                  <c:v>207.7</c:v>
                </c:pt>
                <c:pt idx="1282">
                  <c:v>210.63</c:v>
                </c:pt>
                <c:pt idx="1283">
                  <c:v>212.14</c:v>
                </c:pt>
                <c:pt idx="1284">
                  <c:v>215.13</c:v>
                </c:pt>
                <c:pt idx="1285">
                  <c:v>209.95</c:v>
                </c:pt>
                <c:pt idx="1286">
                  <c:v>209.84</c:v>
                </c:pt>
                <c:pt idx="1287">
                  <c:v>207.33</c:v>
                </c:pt>
                <c:pt idx="1288">
                  <c:v>207.99</c:v>
                </c:pt>
                <c:pt idx="1289">
                  <c:v>211.15</c:v>
                </c:pt>
                <c:pt idx="1290">
                  <c:v>210.33</c:v>
                </c:pt>
                <c:pt idx="1291">
                  <c:v>208.37</c:v>
                </c:pt>
                <c:pt idx="1292">
                  <c:v>214.7</c:v>
                </c:pt>
                <c:pt idx="1293">
                  <c:v>213.47</c:v>
                </c:pt>
                <c:pt idx="1294">
                  <c:v>212.12</c:v>
                </c:pt>
                <c:pt idx="1295">
                  <c:v>213.85</c:v>
                </c:pt>
                <c:pt idx="1296">
                  <c:v>212.31</c:v>
                </c:pt>
                <c:pt idx="1297">
                  <c:v>213.12</c:v>
                </c:pt>
                <c:pt idx="1298">
                  <c:v>214.07</c:v>
                </c:pt>
                <c:pt idx="1299">
                  <c:v>217.31</c:v>
                </c:pt>
                <c:pt idx="1300">
                  <c:v>212.36</c:v>
                </c:pt>
                <c:pt idx="1301">
                  <c:v>211.56</c:v>
                </c:pt>
                <c:pt idx="1302">
                  <c:v>213.03</c:v>
                </c:pt>
                <c:pt idx="1303">
                  <c:v>214.45</c:v>
                </c:pt>
                <c:pt idx="1304">
                  <c:v>214.95</c:v>
                </c:pt>
                <c:pt idx="1305">
                  <c:v>219.23</c:v>
                </c:pt>
                <c:pt idx="1306">
                  <c:v>218.79</c:v>
                </c:pt>
                <c:pt idx="1307">
                  <c:v>223.6</c:v>
                </c:pt>
                <c:pt idx="1308">
                  <c:v>227.85</c:v>
                </c:pt>
                <c:pt idx="1309">
                  <c:v>228.34</c:v>
                </c:pt>
                <c:pt idx="1310">
                  <c:v>228.76</c:v>
                </c:pt>
                <c:pt idx="1311">
                  <c:v>232.11</c:v>
                </c:pt>
                <c:pt idx="1312">
                  <c:v>231.9</c:v>
                </c:pt>
                <c:pt idx="1313">
                  <c:v>234.94</c:v>
                </c:pt>
                <c:pt idx="1314">
                  <c:v>234.03</c:v>
                </c:pt>
                <c:pt idx="1315">
                  <c:v>240.12</c:v>
                </c:pt>
                <c:pt idx="1316">
                  <c:v>239.66</c:v>
                </c:pt>
                <c:pt idx="1317">
                  <c:v>241.28</c:v>
                </c:pt>
                <c:pt idx="1318">
                  <c:v>242.11</c:v>
                </c:pt>
                <c:pt idx="1319">
                  <c:v>244.78</c:v>
                </c:pt>
                <c:pt idx="1320">
                  <c:v>248.56</c:v>
                </c:pt>
                <c:pt idx="1321">
                  <c:v>250.39</c:v>
                </c:pt>
                <c:pt idx="1322">
                  <c:v>250.62</c:v>
                </c:pt>
                <c:pt idx="1323">
                  <c:v>253.98</c:v>
                </c:pt>
                <c:pt idx="1324">
                  <c:v>251.89</c:v>
                </c:pt>
                <c:pt idx="1325">
                  <c:v>251.57</c:v>
                </c:pt>
                <c:pt idx="1326">
                  <c:v>252.65</c:v>
                </c:pt>
                <c:pt idx="1327">
                  <c:v>252.84</c:v>
                </c:pt>
                <c:pt idx="1328">
                  <c:v>249.57</c:v>
                </c:pt>
                <c:pt idx="1329">
                  <c:v>247.76</c:v>
                </c:pt>
                <c:pt idx="1330">
                  <c:v>246.39</c:v>
                </c:pt>
                <c:pt idx="1331">
                  <c:v>244.11</c:v>
                </c:pt>
                <c:pt idx="1332">
                  <c:v>243.12</c:v>
                </c:pt>
                <c:pt idx="1333">
                  <c:v>246.11</c:v>
                </c:pt>
                <c:pt idx="1334">
                  <c:v>246.01</c:v>
                </c:pt>
                <c:pt idx="1335">
                  <c:v>246.98</c:v>
                </c:pt>
                <c:pt idx="1336">
                  <c:v>245.92</c:v>
                </c:pt>
                <c:pt idx="1337">
                  <c:v>247.5</c:v>
                </c:pt>
                <c:pt idx="1338">
                  <c:v>247.74</c:v>
                </c:pt>
                <c:pt idx="1339">
                  <c:v>247.71</c:v>
                </c:pt>
                <c:pt idx="1340">
                  <c:v>238.96</c:v>
                </c:pt>
                <c:pt idx="1341">
                  <c:v>236.52</c:v>
                </c:pt>
                <c:pt idx="1342">
                  <c:v>232.54</c:v>
                </c:pt>
                <c:pt idx="1343">
                  <c:v>232.51</c:v>
                </c:pt>
                <c:pt idx="1344">
                  <c:v>235.02</c:v>
                </c:pt>
                <c:pt idx="1345">
                  <c:v>235</c:v>
                </c:pt>
                <c:pt idx="1346">
                  <c:v>234.09</c:v>
                </c:pt>
                <c:pt idx="1347">
                  <c:v>234.71</c:v>
                </c:pt>
                <c:pt idx="1348">
                  <c:v>233.37</c:v>
                </c:pt>
                <c:pt idx="1349">
                  <c:v>232.76</c:v>
                </c:pt>
                <c:pt idx="1350">
                  <c:v>231.71</c:v>
                </c:pt>
                <c:pt idx="1351">
                  <c:v>231.06</c:v>
                </c:pt>
                <c:pt idx="1352">
                  <c:v>229.39</c:v>
                </c:pt>
                <c:pt idx="1353">
                  <c:v>232.99</c:v>
                </c:pt>
                <c:pt idx="1354">
                  <c:v>231.42</c:v>
                </c:pt>
                <c:pt idx="1355">
                  <c:v>230.5</c:v>
                </c:pt>
                <c:pt idx="1356">
                  <c:v>226.25</c:v>
                </c:pt>
                <c:pt idx="1357">
                  <c:v>225.22</c:v>
                </c:pt>
                <c:pt idx="1358">
                  <c:v>224.45</c:v>
                </c:pt>
                <c:pt idx="1359">
                  <c:v>227.73</c:v>
                </c:pt>
                <c:pt idx="1360">
                  <c:v>220.62</c:v>
                </c:pt>
                <c:pt idx="1361">
                  <c:v>217.43</c:v>
                </c:pt>
                <c:pt idx="1362">
                  <c:v>222.98</c:v>
                </c:pt>
                <c:pt idx="1363">
                  <c:v>217.98</c:v>
                </c:pt>
                <c:pt idx="1364">
                  <c:v>214.92</c:v>
                </c:pt>
                <c:pt idx="1365">
                  <c:v>214.84</c:v>
                </c:pt>
                <c:pt idx="1366">
                  <c:v>214.79</c:v>
                </c:pt>
                <c:pt idx="1367">
                  <c:v>214.4</c:v>
                </c:pt>
                <c:pt idx="1368">
                  <c:v>216.89</c:v>
                </c:pt>
                <c:pt idx="1369">
                  <c:v>217.52</c:v>
                </c:pt>
                <c:pt idx="1370">
                  <c:v>214.77</c:v>
                </c:pt>
                <c:pt idx="1371">
                  <c:v>212.28</c:v>
                </c:pt>
                <c:pt idx="1372">
                  <c:v>209.41</c:v>
                </c:pt>
                <c:pt idx="1373">
                  <c:v>209.69</c:v>
                </c:pt>
                <c:pt idx="1374">
                  <c:v>209.44</c:v>
                </c:pt>
                <c:pt idx="1375">
                  <c:v>213.12</c:v>
                </c:pt>
                <c:pt idx="1376">
                  <c:v>213.14</c:v>
                </c:pt>
                <c:pt idx="1377">
                  <c:v>220.47</c:v>
                </c:pt>
                <c:pt idx="1378">
                  <c:v>220.13</c:v>
                </c:pt>
                <c:pt idx="1379">
                  <c:v>217.48</c:v>
                </c:pt>
                <c:pt idx="1380">
                  <c:v>218.17</c:v>
                </c:pt>
                <c:pt idx="1381">
                  <c:v>218.96</c:v>
                </c:pt>
                <c:pt idx="1382">
                  <c:v>218.92</c:v>
                </c:pt>
                <c:pt idx="1383">
                  <c:v>218.46</c:v>
                </c:pt>
                <c:pt idx="1384">
                  <c:v>219.71</c:v>
                </c:pt>
                <c:pt idx="1385">
                  <c:v>215.46</c:v>
                </c:pt>
                <c:pt idx="1386">
                  <c:v>214.84</c:v>
                </c:pt>
                <c:pt idx="1387">
                  <c:v>212.85</c:v>
                </c:pt>
                <c:pt idx="1388">
                  <c:v>215.42</c:v>
                </c:pt>
                <c:pt idx="1389">
                  <c:v>218.21</c:v>
                </c:pt>
                <c:pt idx="1390">
                  <c:v>216.58</c:v>
                </c:pt>
                <c:pt idx="1391">
                  <c:v>219.32</c:v>
                </c:pt>
                <c:pt idx="1392">
                  <c:v>220.51</c:v>
                </c:pt>
                <c:pt idx="1393">
                  <c:v>222.21</c:v>
                </c:pt>
                <c:pt idx="1394">
                  <c:v>223.23</c:v>
                </c:pt>
                <c:pt idx="1395">
                  <c:v>218.9</c:v>
                </c:pt>
                <c:pt idx="1396">
                  <c:v>215.02</c:v>
                </c:pt>
                <c:pt idx="1397">
                  <c:v>212.16</c:v>
                </c:pt>
                <c:pt idx="1398">
                  <c:v>212.68</c:v>
                </c:pt>
                <c:pt idx="1399">
                  <c:v>212.55</c:v>
                </c:pt>
                <c:pt idx="1400">
                  <c:v>212.22</c:v>
                </c:pt>
                <c:pt idx="1401">
                  <c:v>208.89</c:v>
                </c:pt>
                <c:pt idx="1402">
                  <c:v>210.4</c:v>
                </c:pt>
                <c:pt idx="1403">
                  <c:v>212.87</c:v>
                </c:pt>
                <c:pt idx="1404">
                  <c:v>207.49</c:v>
                </c:pt>
                <c:pt idx="1405">
                  <c:v>202.48</c:v>
                </c:pt>
                <c:pt idx="1406">
                  <c:v>200.18</c:v>
                </c:pt>
                <c:pt idx="1407">
                  <c:v>202.53</c:v>
                </c:pt>
                <c:pt idx="1408">
                  <c:v>204.7</c:v>
                </c:pt>
                <c:pt idx="1409">
                  <c:v>207.26</c:v>
                </c:pt>
                <c:pt idx="1410">
                  <c:v>207.91</c:v>
                </c:pt>
                <c:pt idx="1411">
                  <c:v>212.16</c:v>
                </c:pt>
                <c:pt idx="1412">
                  <c:v>208.9</c:v>
                </c:pt>
                <c:pt idx="1413">
                  <c:v>210.81</c:v>
                </c:pt>
                <c:pt idx="1414">
                  <c:v>214.47</c:v>
                </c:pt>
                <c:pt idx="1415">
                  <c:v>214.37</c:v>
                </c:pt>
                <c:pt idx="1416">
                  <c:v>215.45</c:v>
                </c:pt>
                <c:pt idx="1417">
                  <c:v>211.81</c:v>
                </c:pt>
                <c:pt idx="1418">
                  <c:v>211.36</c:v>
                </c:pt>
                <c:pt idx="1419">
                  <c:v>212.04</c:v>
                </c:pt>
                <c:pt idx="1420">
                  <c:v>214.8</c:v>
                </c:pt>
                <c:pt idx="1421">
                  <c:v>218.96</c:v>
                </c:pt>
                <c:pt idx="1422">
                  <c:v>216.78</c:v>
                </c:pt>
                <c:pt idx="1423">
                  <c:v>216.24</c:v>
                </c:pt>
                <c:pt idx="1424">
                  <c:v>220.52</c:v>
                </c:pt>
                <c:pt idx="1425">
                  <c:v>219.4</c:v>
                </c:pt>
                <c:pt idx="1426">
                  <c:v>211.81</c:v>
                </c:pt>
                <c:pt idx="1427">
                  <c:v>209.32</c:v>
                </c:pt>
                <c:pt idx="1428">
                  <c:v>207.18</c:v>
                </c:pt>
                <c:pt idx="1429">
                  <c:v>204.42</c:v>
                </c:pt>
                <c:pt idx="1430">
                  <c:v>203.61</c:v>
                </c:pt>
                <c:pt idx="1431">
                  <c:v>200.53</c:v>
                </c:pt>
                <c:pt idx="1432">
                  <c:v>197.77</c:v>
                </c:pt>
                <c:pt idx="1433">
                  <c:v>198.41</c:v>
                </c:pt>
                <c:pt idx="1434">
                  <c:v>199.56</c:v>
                </c:pt>
                <c:pt idx="1435">
                  <c:v>203.52</c:v>
                </c:pt>
                <c:pt idx="1436">
                  <c:v>208.8</c:v>
                </c:pt>
                <c:pt idx="1437">
                  <c:v>209.44</c:v>
                </c:pt>
                <c:pt idx="1438">
                  <c:v>213.16</c:v>
                </c:pt>
                <c:pt idx="1439">
                  <c:v>211.85</c:v>
                </c:pt>
                <c:pt idx="1440">
                  <c:v>211.5</c:v>
                </c:pt>
                <c:pt idx="1441">
                  <c:v>210</c:v>
                </c:pt>
                <c:pt idx="1442">
                  <c:v>203.86</c:v>
                </c:pt>
                <c:pt idx="1443">
                  <c:v>197.27</c:v>
                </c:pt>
                <c:pt idx="1444">
                  <c:v>201.92</c:v>
                </c:pt>
                <c:pt idx="1445">
                  <c:v>203</c:v>
                </c:pt>
                <c:pt idx="1446">
                  <c:v>210.88</c:v>
                </c:pt>
                <c:pt idx="1447">
                  <c:v>212.79</c:v>
                </c:pt>
                <c:pt idx="1448">
                  <c:v>216.76</c:v>
                </c:pt>
                <c:pt idx="1449">
                  <c:v>220.85</c:v>
                </c:pt>
                <c:pt idx="1450">
                  <c:v>221.2</c:v>
                </c:pt>
                <c:pt idx="1451">
                  <c:v>213.64</c:v>
                </c:pt>
                <c:pt idx="1452">
                  <c:v>213.97</c:v>
                </c:pt>
                <c:pt idx="1453">
                  <c:v>215.68</c:v>
                </c:pt>
                <c:pt idx="1454">
                  <c:v>213.04</c:v>
                </c:pt>
                <c:pt idx="1455">
                  <c:v>211.08</c:v>
                </c:pt>
                <c:pt idx="1456">
                  <c:v>202.86</c:v>
                </c:pt>
                <c:pt idx="1457">
                  <c:v>202.76</c:v>
                </c:pt>
                <c:pt idx="1458">
                  <c:v>204.67</c:v>
                </c:pt>
                <c:pt idx="1459">
                  <c:v>203.75</c:v>
                </c:pt>
                <c:pt idx="1460">
                  <c:v>202.44</c:v>
                </c:pt>
                <c:pt idx="1461">
                  <c:v>202.46</c:v>
                </c:pt>
                <c:pt idx="1462">
                  <c:v>201.51</c:v>
                </c:pt>
                <c:pt idx="1463">
                  <c:v>201.24</c:v>
                </c:pt>
                <c:pt idx="1464">
                  <c:v>201.61</c:v>
                </c:pt>
                <c:pt idx="1465">
                  <c:v>199.1</c:v>
                </c:pt>
                <c:pt idx="1466">
                  <c:v>197.29</c:v>
                </c:pt>
                <c:pt idx="1467">
                  <c:v>198.56</c:v>
                </c:pt>
                <c:pt idx="1468">
                  <c:v>211.21</c:v>
                </c:pt>
                <c:pt idx="1469">
                  <c:v>207.93</c:v>
                </c:pt>
                <c:pt idx="1470">
                  <c:v>209.9</c:v>
                </c:pt>
                <c:pt idx="1471">
                  <c:v>210.57</c:v>
                </c:pt>
                <c:pt idx="1472">
                  <c:v>219.1</c:v>
                </c:pt>
                <c:pt idx="1473">
                  <c:v>216.72</c:v>
                </c:pt>
                <c:pt idx="1474">
                  <c:v>216.67</c:v>
                </c:pt>
                <c:pt idx="1475">
                  <c:v>217.56</c:v>
                </c:pt>
                <c:pt idx="1476">
                  <c:v>214.82</c:v>
                </c:pt>
                <c:pt idx="1477">
                  <c:v>217.11</c:v>
                </c:pt>
                <c:pt idx="1478">
                  <c:v>219.25</c:v>
                </c:pt>
                <c:pt idx="1479">
                  <c:v>218.08</c:v>
                </c:pt>
                <c:pt idx="1480">
                  <c:v>220.88</c:v>
                </c:pt>
                <c:pt idx="1481">
                  <c:v>219.58</c:v>
                </c:pt>
                <c:pt idx="1482">
                  <c:v>220.24</c:v>
                </c:pt>
                <c:pt idx="1483">
                  <c:v>217.27</c:v>
                </c:pt>
                <c:pt idx="1484">
                  <c:v>216.98</c:v>
                </c:pt>
                <c:pt idx="1485">
                  <c:v>206.01</c:v>
                </c:pt>
                <c:pt idx="1486">
                  <c:v>207.33</c:v>
                </c:pt>
                <c:pt idx="1487">
                  <c:v>208.51</c:v>
                </c:pt>
                <c:pt idx="1488">
                  <c:v>210.36</c:v>
                </c:pt>
                <c:pt idx="1489">
                  <c:v>206.08</c:v>
                </c:pt>
                <c:pt idx="1490">
                  <c:v>205.91</c:v>
                </c:pt>
                <c:pt idx="1491">
                  <c:v>200.98</c:v>
                </c:pt>
                <c:pt idx="1492">
                  <c:v>202.78</c:v>
                </c:pt>
                <c:pt idx="1493">
                  <c:v>200.42</c:v>
                </c:pt>
                <c:pt idx="1494">
                  <c:v>200.3</c:v>
                </c:pt>
                <c:pt idx="1495">
                  <c:v>198.75</c:v>
                </c:pt>
                <c:pt idx="1496">
                  <c:v>198.42</c:v>
                </c:pt>
                <c:pt idx="1497">
                  <c:v>195.93</c:v>
                </c:pt>
                <c:pt idx="1498">
                  <c:v>196.14</c:v>
                </c:pt>
                <c:pt idx="1499">
                  <c:v>193.33</c:v>
                </c:pt>
                <c:pt idx="1500">
                  <c:v>190.78</c:v>
                </c:pt>
                <c:pt idx="1501">
                  <c:v>186.11</c:v>
                </c:pt>
                <c:pt idx="1502">
                  <c:v>184.8</c:v>
                </c:pt>
                <c:pt idx="1503">
                  <c:v>184.69</c:v>
                </c:pt>
                <c:pt idx="1504">
                  <c:v>187.13</c:v>
                </c:pt>
                <c:pt idx="1505">
                  <c:v>188.55</c:v>
                </c:pt>
                <c:pt idx="1506">
                  <c:v>188.12</c:v>
                </c:pt>
                <c:pt idx="1507">
                  <c:v>188.18</c:v>
                </c:pt>
                <c:pt idx="1508">
                  <c:v>188.51</c:v>
                </c:pt>
                <c:pt idx="1509">
                  <c:v>192.55</c:v>
                </c:pt>
                <c:pt idx="1510">
                  <c:v>194.32</c:v>
                </c:pt>
                <c:pt idx="1511">
                  <c:v>196.28</c:v>
                </c:pt>
                <c:pt idx="1512">
                  <c:v>194.14</c:v>
                </c:pt>
                <c:pt idx="1513">
                  <c:v>197.41</c:v>
                </c:pt>
                <c:pt idx="1514">
                  <c:v>197.31</c:v>
                </c:pt>
                <c:pt idx="1515">
                  <c:v>197.89</c:v>
                </c:pt>
                <c:pt idx="1516">
                  <c:v>202.38</c:v>
                </c:pt>
                <c:pt idx="1517">
                  <c:v>203.64</c:v>
                </c:pt>
                <c:pt idx="1518">
                  <c:v>204.8</c:v>
                </c:pt>
                <c:pt idx="1519">
                  <c:v>205.06</c:v>
                </c:pt>
                <c:pt idx="1520">
                  <c:v>205.52</c:v>
                </c:pt>
                <c:pt idx="1521">
                  <c:v>202.47</c:v>
                </c:pt>
                <c:pt idx="1522">
                  <c:v>200.1</c:v>
                </c:pt>
                <c:pt idx="1523">
                  <c:v>201.91</c:v>
                </c:pt>
                <c:pt idx="1524">
                  <c:v>197.72</c:v>
                </c:pt>
                <c:pt idx="1525">
                  <c:v>199.39</c:v>
                </c:pt>
                <c:pt idx="1526">
                  <c:v>196.84</c:v>
                </c:pt>
                <c:pt idx="1527">
                  <c:v>197.19</c:v>
                </c:pt>
                <c:pt idx="1528">
                  <c:v>197</c:v>
                </c:pt>
                <c:pt idx="1529">
                  <c:v>191.89</c:v>
                </c:pt>
                <c:pt idx="1530">
                  <c:v>191.21</c:v>
                </c:pt>
                <c:pt idx="1531">
                  <c:v>195.29</c:v>
                </c:pt>
                <c:pt idx="1532">
                  <c:v>194.57</c:v>
                </c:pt>
                <c:pt idx="1533">
                  <c:v>194.05</c:v>
                </c:pt>
                <c:pt idx="1534">
                  <c:v>190.98</c:v>
                </c:pt>
                <c:pt idx="1535">
                  <c:v>193.15</c:v>
                </c:pt>
                <c:pt idx="1536">
                  <c:v>197.48</c:v>
                </c:pt>
                <c:pt idx="1537">
                  <c:v>191.06</c:v>
                </c:pt>
                <c:pt idx="1538">
                  <c:v>188.14</c:v>
                </c:pt>
                <c:pt idx="1539">
                  <c:v>188.42</c:v>
                </c:pt>
                <c:pt idx="1540">
                  <c:v>190.75</c:v>
                </c:pt>
                <c:pt idx="1541">
                  <c:v>194.9</c:v>
                </c:pt>
                <c:pt idx="1542">
                  <c:v>199.65</c:v>
                </c:pt>
                <c:pt idx="1543">
                  <c:v>191.71</c:v>
                </c:pt>
                <c:pt idx="1544">
                  <c:v>193.43</c:v>
                </c:pt>
                <c:pt idx="1545">
                  <c:v>190.02</c:v>
                </c:pt>
                <c:pt idx="1546">
                  <c:v>188.16</c:v>
                </c:pt>
                <c:pt idx="1547">
                  <c:v>190.59</c:v>
                </c:pt>
                <c:pt idx="1548">
                  <c:v>194.07</c:v>
                </c:pt>
                <c:pt idx="1549">
                  <c:v>181.31</c:v>
                </c:pt>
                <c:pt idx="1550">
                  <c:v>177.42</c:v>
                </c:pt>
                <c:pt idx="1551">
                  <c:v>173.97</c:v>
                </c:pt>
                <c:pt idx="1552">
                  <c:v>173.42</c:v>
                </c:pt>
                <c:pt idx="1553">
                  <c:v>177.4</c:v>
                </c:pt>
                <c:pt idx="1554">
                  <c:v>181.84</c:v>
                </c:pt>
                <c:pt idx="1555">
                  <c:v>186.75</c:v>
                </c:pt>
                <c:pt idx="1556">
                  <c:v>191.33</c:v>
                </c:pt>
                <c:pt idx="1557">
                  <c:v>188.28</c:v>
                </c:pt>
                <c:pt idx="1558">
                  <c:v>193.68</c:v>
                </c:pt>
                <c:pt idx="1559">
                  <c:v>194.49</c:v>
                </c:pt>
                <c:pt idx="1560">
                  <c:v>196.78</c:v>
                </c:pt>
                <c:pt idx="1561">
                  <c:v>198.34</c:v>
                </c:pt>
                <c:pt idx="1562">
                  <c:v>200.26</c:v>
                </c:pt>
                <c:pt idx="1563">
                  <c:v>199.5</c:v>
                </c:pt>
                <c:pt idx="1564">
                  <c:v>200.03</c:v>
                </c:pt>
                <c:pt idx="1565">
                  <c:v>200.73</c:v>
                </c:pt>
                <c:pt idx="1566">
                  <c:v>202</c:v>
                </c:pt>
                <c:pt idx="1567">
                  <c:v>201.26</c:v>
                </c:pt>
                <c:pt idx="1568">
                  <c:v>200.38</c:v>
                </c:pt>
                <c:pt idx="1569">
                  <c:v>205.56</c:v>
                </c:pt>
                <c:pt idx="1570">
                  <c:v>206.29</c:v>
                </c:pt>
                <c:pt idx="1571">
                  <c:v>207.68</c:v>
                </c:pt>
                <c:pt idx="1572">
                  <c:v>186.44</c:v>
                </c:pt>
                <c:pt idx="1573">
                  <c:v>168.9</c:v>
                </c:pt>
                <c:pt idx="1574">
                  <c:v>167.69</c:v>
                </c:pt>
                <c:pt idx="1575">
                  <c:v>161.80000000000001</c:v>
                </c:pt>
                <c:pt idx="1576">
                  <c:v>179.12</c:v>
                </c:pt>
                <c:pt idx="1577">
                  <c:v>163.03</c:v>
                </c:pt>
                <c:pt idx="1578">
                  <c:v>169.1</c:v>
                </c:pt>
                <c:pt idx="1579">
                  <c:v>169.22</c:v>
                </c:pt>
                <c:pt idx="1580">
                  <c:v>167.79</c:v>
                </c:pt>
                <c:pt idx="1581">
                  <c:v>169.04</c:v>
                </c:pt>
                <c:pt idx="1582">
                  <c:v>174.17</c:v>
                </c:pt>
                <c:pt idx="1583">
                  <c:v>171.37</c:v>
                </c:pt>
                <c:pt idx="1584">
                  <c:v>175.7</c:v>
                </c:pt>
                <c:pt idx="1585">
                  <c:v>176.03</c:v>
                </c:pt>
                <c:pt idx="1586">
                  <c:v>179.69</c:v>
                </c:pt>
                <c:pt idx="1587">
                  <c:v>179.53</c:v>
                </c:pt>
                <c:pt idx="1588">
                  <c:v>181.9</c:v>
                </c:pt>
                <c:pt idx="1589">
                  <c:v>179.84</c:v>
                </c:pt>
                <c:pt idx="1590">
                  <c:v>174.44</c:v>
                </c:pt>
                <c:pt idx="1591">
                  <c:v>177.44</c:v>
                </c:pt>
                <c:pt idx="1592">
                  <c:v>178.92</c:v>
                </c:pt>
                <c:pt idx="1593">
                  <c:v>171.49</c:v>
                </c:pt>
                <c:pt idx="1594">
                  <c:v>171.53</c:v>
                </c:pt>
                <c:pt idx="1595">
                  <c:v>171.68</c:v>
                </c:pt>
                <c:pt idx="1596">
                  <c:v>173.86</c:v>
                </c:pt>
                <c:pt idx="1597">
                  <c:v>173.4</c:v>
                </c:pt>
                <c:pt idx="1598">
                  <c:v>180.61</c:v>
                </c:pt>
                <c:pt idx="1599">
                  <c:v>184.33</c:v>
                </c:pt>
                <c:pt idx="1600">
                  <c:v>181.2</c:v>
                </c:pt>
                <c:pt idx="1601">
                  <c:v>181.96</c:v>
                </c:pt>
                <c:pt idx="1602">
                  <c:v>180.92</c:v>
                </c:pt>
                <c:pt idx="1603">
                  <c:v>178.47</c:v>
                </c:pt>
                <c:pt idx="1604">
                  <c:v>177.05</c:v>
                </c:pt>
                <c:pt idx="1605">
                  <c:v>172.04</c:v>
                </c:pt>
                <c:pt idx="1606">
                  <c:v>170.02</c:v>
                </c:pt>
                <c:pt idx="1607">
                  <c:v>168.17</c:v>
                </c:pt>
                <c:pt idx="1608">
                  <c:v>168.88</c:v>
                </c:pt>
                <c:pt idx="1609">
                  <c:v>166.96</c:v>
                </c:pt>
                <c:pt idx="1610">
                  <c:v>168.98</c:v>
                </c:pt>
                <c:pt idx="1611">
                  <c:v>168.48</c:v>
                </c:pt>
                <c:pt idx="1612">
                  <c:v>171.19</c:v>
                </c:pt>
                <c:pt idx="1613">
                  <c:v>173.54</c:v>
                </c:pt>
                <c:pt idx="1614">
                  <c:v>169.67</c:v>
                </c:pt>
                <c:pt idx="1615">
                  <c:v>168.48</c:v>
                </c:pt>
                <c:pt idx="1616">
                  <c:v>172.18</c:v>
                </c:pt>
                <c:pt idx="1617">
                  <c:v>173.79</c:v>
                </c:pt>
                <c:pt idx="1618">
                  <c:v>179.99</c:v>
                </c:pt>
                <c:pt idx="1619">
                  <c:v>184.28</c:v>
                </c:pt>
                <c:pt idx="1620">
                  <c:v>186.92</c:v>
                </c:pt>
                <c:pt idx="1621">
                  <c:v>191.4</c:v>
                </c:pt>
                <c:pt idx="1622">
                  <c:v>187.53</c:v>
                </c:pt>
                <c:pt idx="1623">
                  <c:v>188.52</c:v>
                </c:pt>
                <c:pt idx="1624">
                  <c:v>185.17</c:v>
                </c:pt>
                <c:pt idx="1625">
                  <c:v>186.92</c:v>
                </c:pt>
                <c:pt idx="1626">
                  <c:v>181.04</c:v>
                </c:pt>
                <c:pt idx="1627">
                  <c:v>176.46</c:v>
                </c:pt>
                <c:pt idx="1628">
                  <c:v>175.69</c:v>
                </c:pt>
                <c:pt idx="1629">
                  <c:v>179.42</c:v>
                </c:pt>
                <c:pt idx="1630">
                  <c:v>178</c:v>
                </c:pt>
                <c:pt idx="1631">
                  <c:v>177.15</c:v>
                </c:pt>
                <c:pt idx="1632">
                  <c:v>181.59</c:v>
                </c:pt>
                <c:pt idx="1633">
                  <c:v>186.43</c:v>
                </c:pt>
                <c:pt idx="1634">
                  <c:v>184.93</c:v>
                </c:pt>
                <c:pt idx="1635">
                  <c:v>182.7</c:v>
                </c:pt>
                <c:pt idx="1636">
                  <c:v>189.09</c:v>
                </c:pt>
                <c:pt idx="1637">
                  <c:v>186.61</c:v>
                </c:pt>
                <c:pt idx="1638">
                  <c:v>188.26</c:v>
                </c:pt>
                <c:pt idx="1639">
                  <c:v>188.74</c:v>
                </c:pt>
                <c:pt idx="1640">
                  <c:v>185.9</c:v>
                </c:pt>
                <c:pt idx="1641">
                  <c:v>182.7</c:v>
                </c:pt>
                <c:pt idx="1642">
                  <c:v>180.64</c:v>
                </c:pt>
                <c:pt idx="1643">
                  <c:v>183.21</c:v>
                </c:pt>
                <c:pt idx="1644">
                  <c:v>180.9</c:v>
                </c:pt>
                <c:pt idx="1645">
                  <c:v>179.64</c:v>
                </c:pt>
                <c:pt idx="1646">
                  <c:v>183.55</c:v>
                </c:pt>
                <c:pt idx="1647">
                  <c:v>187.61</c:v>
                </c:pt>
                <c:pt idx="1648">
                  <c:v>188.76</c:v>
                </c:pt>
                <c:pt idx="1649">
                  <c:v>187.44</c:v>
                </c:pt>
                <c:pt idx="1650">
                  <c:v>191.52</c:v>
                </c:pt>
                <c:pt idx="1651">
                  <c:v>193.44</c:v>
                </c:pt>
                <c:pt idx="1652">
                  <c:v>190.83</c:v>
                </c:pt>
                <c:pt idx="1653">
                  <c:v>188.21</c:v>
                </c:pt>
                <c:pt idx="1654">
                  <c:v>183.11</c:v>
                </c:pt>
                <c:pt idx="1655">
                  <c:v>183.29</c:v>
                </c:pt>
                <c:pt idx="1656">
                  <c:v>183.98</c:v>
                </c:pt>
                <c:pt idx="1657">
                  <c:v>183.8</c:v>
                </c:pt>
                <c:pt idx="1658">
                  <c:v>182.8</c:v>
                </c:pt>
                <c:pt idx="1659">
                  <c:v>185.38</c:v>
                </c:pt>
                <c:pt idx="1660">
                  <c:v>184.63</c:v>
                </c:pt>
                <c:pt idx="1661">
                  <c:v>186.72</c:v>
                </c:pt>
                <c:pt idx="1662">
                  <c:v>189.27</c:v>
                </c:pt>
                <c:pt idx="1663">
                  <c:v>188.82</c:v>
                </c:pt>
                <c:pt idx="1664">
                  <c:v>188.19</c:v>
                </c:pt>
                <c:pt idx="1665">
                  <c:v>187.09</c:v>
                </c:pt>
                <c:pt idx="1666">
                  <c:v>186.61</c:v>
                </c:pt>
                <c:pt idx="1667">
                  <c:v>188.86</c:v>
                </c:pt>
                <c:pt idx="1668">
                  <c:v>188.64</c:v>
                </c:pt>
                <c:pt idx="1669">
                  <c:v>192.62</c:v>
                </c:pt>
                <c:pt idx="1670">
                  <c:v>195.41</c:v>
                </c:pt>
                <c:pt idx="1671">
                  <c:v>193.16</c:v>
                </c:pt>
                <c:pt idx="1672">
                  <c:v>194.85</c:v>
                </c:pt>
                <c:pt idx="1673">
                  <c:v>195.95</c:v>
                </c:pt>
                <c:pt idx="1674">
                  <c:v>196.98</c:v>
                </c:pt>
                <c:pt idx="1675">
                  <c:v>197.02</c:v>
                </c:pt>
                <c:pt idx="1676">
                  <c:v>188.38</c:v>
                </c:pt>
                <c:pt idx="1677">
                  <c:v>190.61</c:v>
                </c:pt>
                <c:pt idx="1678">
                  <c:v>185</c:v>
                </c:pt>
                <c:pt idx="1679">
                  <c:v>181.92</c:v>
                </c:pt>
                <c:pt idx="1680">
                  <c:v>182.83</c:v>
                </c:pt>
                <c:pt idx="1681">
                  <c:v>187.73</c:v>
                </c:pt>
                <c:pt idx="1682">
                  <c:v>187.35</c:v>
                </c:pt>
                <c:pt idx="1683">
                  <c:v>183.97</c:v>
                </c:pt>
                <c:pt idx="1684">
                  <c:v>183.77</c:v>
                </c:pt>
                <c:pt idx="1685">
                  <c:v>188.17</c:v>
                </c:pt>
                <c:pt idx="1686">
                  <c:v>186.73</c:v>
                </c:pt>
                <c:pt idx="1687">
                  <c:v>186.06</c:v>
                </c:pt>
                <c:pt idx="1688">
                  <c:v>182.95</c:v>
                </c:pt>
                <c:pt idx="1689">
                  <c:v>183.13</c:v>
                </c:pt>
                <c:pt idx="1690">
                  <c:v>186.04</c:v>
                </c:pt>
                <c:pt idx="1691">
                  <c:v>190.34</c:v>
                </c:pt>
                <c:pt idx="1692">
                  <c:v>192.68</c:v>
                </c:pt>
                <c:pt idx="1693">
                  <c:v>196.01</c:v>
                </c:pt>
                <c:pt idx="1694">
                  <c:v>190.77</c:v>
                </c:pt>
                <c:pt idx="1695">
                  <c:v>188.27</c:v>
                </c:pt>
                <c:pt idx="1696">
                  <c:v>190</c:v>
                </c:pt>
                <c:pt idx="1697">
                  <c:v>185.86</c:v>
                </c:pt>
                <c:pt idx="1698">
                  <c:v>187.41</c:v>
                </c:pt>
                <c:pt idx="1699">
                  <c:v>188.9</c:v>
                </c:pt>
                <c:pt idx="1700">
                  <c:v>189.54</c:v>
                </c:pt>
                <c:pt idx="1701">
                  <c:v>186.59</c:v>
                </c:pt>
                <c:pt idx="1702">
                  <c:v>183.01</c:v>
                </c:pt>
                <c:pt idx="1703">
                  <c:v>174.43</c:v>
                </c:pt>
                <c:pt idx="1704">
                  <c:v>176.7</c:v>
                </c:pt>
                <c:pt idx="1705">
                  <c:v>175.49</c:v>
                </c:pt>
                <c:pt idx="1706">
                  <c:v>174.63</c:v>
                </c:pt>
                <c:pt idx="1707">
                  <c:v>172.98</c:v>
                </c:pt>
                <c:pt idx="1708">
                  <c:v>172.12</c:v>
                </c:pt>
                <c:pt idx="1709">
                  <c:v>173.28</c:v>
                </c:pt>
                <c:pt idx="1710">
                  <c:v>171.98</c:v>
                </c:pt>
                <c:pt idx="1711">
                  <c:v>173.97</c:v>
                </c:pt>
                <c:pt idx="1712">
                  <c:v>179.29</c:v>
                </c:pt>
                <c:pt idx="1713">
                  <c:v>175.21</c:v>
                </c:pt>
                <c:pt idx="1714">
                  <c:v>176.52</c:v>
                </c:pt>
                <c:pt idx="1715">
                  <c:v>172.74</c:v>
                </c:pt>
                <c:pt idx="1716">
                  <c:v>175.31</c:v>
                </c:pt>
                <c:pt idx="1717">
                  <c:v>175.43</c:v>
                </c:pt>
                <c:pt idx="1718">
                  <c:v>176.86</c:v>
                </c:pt>
                <c:pt idx="1719">
                  <c:v>176.28</c:v>
                </c:pt>
                <c:pt idx="1720">
                  <c:v>174.97</c:v>
                </c:pt>
                <c:pt idx="1721">
                  <c:v>174.55</c:v>
                </c:pt>
                <c:pt idx="1722">
                  <c:v>170.49</c:v>
                </c:pt>
                <c:pt idx="1723">
                  <c:v>172.82</c:v>
                </c:pt>
                <c:pt idx="1724">
                  <c:v>175.61</c:v>
                </c:pt>
                <c:pt idx="1725">
                  <c:v>180.5</c:v>
                </c:pt>
                <c:pt idx="1726">
                  <c:v>177.28</c:v>
                </c:pt>
                <c:pt idx="1727">
                  <c:v>177.98</c:v>
                </c:pt>
                <c:pt idx="1728">
                  <c:v>181.86</c:v>
                </c:pt>
                <c:pt idx="1729">
                  <c:v>178.22</c:v>
                </c:pt>
                <c:pt idx="1730">
                  <c:v>180.15</c:v>
                </c:pt>
                <c:pt idx="1731">
                  <c:v>176.73</c:v>
                </c:pt>
                <c:pt idx="1732">
                  <c:v>175.71</c:v>
                </c:pt>
                <c:pt idx="1733">
                  <c:v>175.51</c:v>
                </c:pt>
                <c:pt idx="1734">
                  <c:v>175.89</c:v>
                </c:pt>
                <c:pt idx="1735">
                  <c:v>174</c:v>
                </c:pt>
                <c:pt idx="1736">
                  <c:v>174.95</c:v>
                </c:pt>
                <c:pt idx="1737">
                  <c:v>178.16</c:v>
                </c:pt>
                <c:pt idx="1738">
                  <c:v>181.31</c:v>
                </c:pt>
                <c:pt idx="1739">
                  <c:v>179.37</c:v>
                </c:pt>
                <c:pt idx="1740">
                  <c:v>184.43</c:v>
                </c:pt>
                <c:pt idx="1741">
                  <c:v>187.06</c:v>
                </c:pt>
                <c:pt idx="1742">
                  <c:v>188.2</c:v>
                </c:pt>
                <c:pt idx="1743">
                  <c:v>186.58</c:v>
                </c:pt>
                <c:pt idx="1744">
                  <c:v>187.68</c:v>
                </c:pt>
                <c:pt idx="1745">
                  <c:v>194.45</c:v>
                </c:pt>
                <c:pt idx="1746">
                  <c:v>194.27</c:v>
                </c:pt>
                <c:pt idx="1747">
                  <c:v>191.92</c:v>
                </c:pt>
                <c:pt idx="1748">
                  <c:v>189.55</c:v>
                </c:pt>
                <c:pt idx="1749">
                  <c:v>182.34</c:v>
                </c:pt>
                <c:pt idx="1750">
                  <c:v>190.76</c:v>
                </c:pt>
                <c:pt idx="1751">
                  <c:v>185.27</c:v>
                </c:pt>
                <c:pt idx="1752">
                  <c:v>184.69</c:v>
                </c:pt>
                <c:pt idx="1753">
                  <c:v>187.44</c:v>
                </c:pt>
                <c:pt idx="1754">
                  <c:v>186.28</c:v>
                </c:pt>
                <c:pt idx="1755">
                  <c:v>184.41</c:v>
                </c:pt>
                <c:pt idx="1756">
                  <c:v>183.89</c:v>
                </c:pt>
                <c:pt idx="1757">
                  <c:v>186.07</c:v>
                </c:pt>
                <c:pt idx="1758">
                  <c:v>189.03</c:v>
                </c:pt>
                <c:pt idx="1759">
                  <c:v>188.04</c:v>
                </c:pt>
                <c:pt idx="1760">
                  <c:v>194.25</c:v>
                </c:pt>
                <c:pt idx="1761">
                  <c:v>199.27</c:v>
                </c:pt>
                <c:pt idx="1762">
                  <c:v>195.07</c:v>
                </c:pt>
                <c:pt idx="1763">
                  <c:v>188.71</c:v>
                </c:pt>
                <c:pt idx="1764">
                  <c:v>198.31</c:v>
                </c:pt>
                <c:pt idx="1765">
                  <c:v>195.88</c:v>
                </c:pt>
                <c:pt idx="1766">
                  <c:v>191.84</c:v>
                </c:pt>
                <c:pt idx="1767">
                  <c:v>193.77</c:v>
                </c:pt>
                <c:pt idx="1768">
                  <c:v>201.56</c:v>
                </c:pt>
                <c:pt idx="1769">
                  <c:v>198.73</c:v>
                </c:pt>
                <c:pt idx="1770">
                  <c:v>197.24</c:v>
                </c:pt>
                <c:pt idx="1771">
                  <c:v>191.88</c:v>
                </c:pt>
                <c:pt idx="1772">
                  <c:v>195.15</c:v>
                </c:pt>
                <c:pt idx="1773">
                  <c:v>194.61</c:v>
                </c:pt>
                <c:pt idx="1774">
                  <c:v>197.57</c:v>
                </c:pt>
                <c:pt idx="1775">
                  <c:v>197.77</c:v>
                </c:pt>
                <c:pt idx="1776">
                  <c:v>200.62</c:v>
                </c:pt>
                <c:pt idx="1777">
                  <c:v>203.67</c:v>
                </c:pt>
                <c:pt idx="1778">
                  <c:v>206.5</c:v>
                </c:pt>
                <c:pt idx="1779">
                  <c:v>209.38</c:v>
                </c:pt>
                <c:pt idx="1780">
                  <c:v>204.48</c:v>
                </c:pt>
                <c:pt idx="1781">
                  <c:v>210.74</c:v>
                </c:pt>
                <c:pt idx="1782">
                  <c:v>216.13</c:v>
                </c:pt>
                <c:pt idx="1783">
                  <c:v>210.88</c:v>
                </c:pt>
                <c:pt idx="1784">
                  <c:v>216.19</c:v>
                </c:pt>
                <c:pt idx="1785">
                  <c:v>218.36</c:v>
                </c:pt>
                <c:pt idx="1786">
                  <c:v>215.95</c:v>
                </c:pt>
                <c:pt idx="1787">
                  <c:v>223.4</c:v>
                </c:pt>
                <c:pt idx="1788">
                  <c:v>222.64</c:v>
                </c:pt>
                <c:pt idx="1789">
                  <c:v>223.84</c:v>
                </c:pt>
                <c:pt idx="1790">
                  <c:v>218.52</c:v>
                </c:pt>
                <c:pt idx="1791">
                  <c:v>223.74</c:v>
                </c:pt>
                <c:pt idx="1792">
                  <c:v>225.91</c:v>
                </c:pt>
                <c:pt idx="1793">
                  <c:v>223.76</c:v>
                </c:pt>
                <c:pt idx="1794">
                  <c:v>222.44</c:v>
                </c:pt>
                <c:pt idx="1795">
                  <c:v>223.88</c:v>
                </c:pt>
                <c:pt idx="1796">
                  <c:v>222.71</c:v>
                </c:pt>
                <c:pt idx="1797">
                  <c:v>224.1</c:v>
                </c:pt>
                <c:pt idx="1798">
                  <c:v>229.69</c:v>
                </c:pt>
                <c:pt idx="1799">
                  <c:v>239.37</c:v>
                </c:pt>
                <c:pt idx="1800">
                  <c:v>239.94</c:v>
                </c:pt>
                <c:pt idx="1801">
                  <c:v>234.13</c:v>
                </c:pt>
                <c:pt idx="1802">
                  <c:v>236.49</c:v>
                </c:pt>
                <c:pt idx="1803">
                  <c:v>237</c:v>
                </c:pt>
                <c:pt idx="1804">
                  <c:v>236.92</c:v>
                </c:pt>
                <c:pt idx="1805">
                  <c:v>231.09</c:v>
                </c:pt>
                <c:pt idx="1806">
                  <c:v>236.92</c:v>
                </c:pt>
                <c:pt idx="1807">
                  <c:v>243.46</c:v>
                </c:pt>
                <c:pt idx="1808">
                  <c:v>246.76</c:v>
                </c:pt>
                <c:pt idx="1809">
                  <c:v>245.6</c:v>
                </c:pt>
                <c:pt idx="1810">
                  <c:v>248.74</c:v>
                </c:pt>
                <c:pt idx="1811">
                  <c:v>250.32</c:v>
                </c:pt>
                <c:pt idx="1812">
                  <c:v>255.12</c:v>
                </c:pt>
                <c:pt idx="1813">
                  <c:v>256.94</c:v>
                </c:pt>
                <c:pt idx="1814">
                  <c:v>257.49</c:v>
                </c:pt>
                <c:pt idx="1815">
                  <c:v>261.86</c:v>
                </c:pt>
                <c:pt idx="1816">
                  <c:v>261.01</c:v>
                </c:pt>
                <c:pt idx="1817">
                  <c:v>269.76</c:v>
                </c:pt>
                <c:pt idx="1818">
                  <c:v>270.87</c:v>
                </c:pt>
                <c:pt idx="1819">
                  <c:v>269.02999999999997</c:v>
                </c:pt>
                <c:pt idx="1820">
                  <c:v>267.22000000000003</c:v>
                </c:pt>
                <c:pt idx="1821">
                  <c:v>259.89999999999998</c:v>
                </c:pt>
                <c:pt idx="1822">
                  <c:v>264.23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B6A-8145-A699-A30C7B674312}"/>
            </c:ext>
          </c:extLst>
        </c:ser>
        <c:ser>
          <c:idx val="3"/>
          <c:order val="3"/>
          <c:tx>
            <c:strRef>
              <c:f>'04_Performance'!$E$117</c:f>
              <c:strCache>
                <c:ptCount val="1"/>
                <c:pt idx="0">
                  <c:v>OXY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'04_Performance'!$A$118:$A$1940</c:f>
              <c:numCache>
                <c:formatCode>yyyy\-mm\-dd</c:formatCode>
                <c:ptCount val="1823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  <c:pt idx="1612">
                  <c:v>45810</c:v>
                </c:pt>
                <c:pt idx="1613">
                  <c:v>45811</c:v>
                </c:pt>
                <c:pt idx="1614">
                  <c:v>45812</c:v>
                </c:pt>
                <c:pt idx="1615">
                  <c:v>45813</c:v>
                </c:pt>
                <c:pt idx="1616">
                  <c:v>45814</c:v>
                </c:pt>
                <c:pt idx="1617">
                  <c:v>45817</c:v>
                </c:pt>
                <c:pt idx="1618">
                  <c:v>45818</c:v>
                </c:pt>
                <c:pt idx="1619">
                  <c:v>45819</c:v>
                </c:pt>
                <c:pt idx="1620">
                  <c:v>45820</c:v>
                </c:pt>
                <c:pt idx="1621">
                  <c:v>45821</c:v>
                </c:pt>
                <c:pt idx="1622">
                  <c:v>45824</c:v>
                </c:pt>
                <c:pt idx="1623">
                  <c:v>45825</c:v>
                </c:pt>
                <c:pt idx="1624">
                  <c:v>45826</c:v>
                </c:pt>
                <c:pt idx="1625">
                  <c:v>45828</c:v>
                </c:pt>
                <c:pt idx="1626">
                  <c:v>45831</c:v>
                </c:pt>
                <c:pt idx="1627">
                  <c:v>45832</c:v>
                </c:pt>
                <c:pt idx="1628">
                  <c:v>45833</c:v>
                </c:pt>
                <c:pt idx="1629">
                  <c:v>45834</c:v>
                </c:pt>
                <c:pt idx="1630">
                  <c:v>45835</c:v>
                </c:pt>
                <c:pt idx="1631">
                  <c:v>45838</c:v>
                </c:pt>
                <c:pt idx="1632">
                  <c:v>45839</c:v>
                </c:pt>
                <c:pt idx="1633">
                  <c:v>45840</c:v>
                </c:pt>
                <c:pt idx="1634">
                  <c:v>45841</c:v>
                </c:pt>
                <c:pt idx="1635">
                  <c:v>45845</c:v>
                </c:pt>
                <c:pt idx="1636">
                  <c:v>45846</c:v>
                </c:pt>
                <c:pt idx="1637">
                  <c:v>45847</c:v>
                </c:pt>
                <c:pt idx="1638">
                  <c:v>45848</c:v>
                </c:pt>
                <c:pt idx="1639">
                  <c:v>45849</c:v>
                </c:pt>
                <c:pt idx="1640">
                  <c:v>45852</c:v>
                </c:pt>
                <c:pt idx="1641">
                  <c:v>45853</c:v>
                </c:pt>
                <c:pt idx="1642">
                  <c:v>45854</c:v>
                </c:pt>
                <c:pt idx="1643">
                  <c:v>45855</c:v>
                </c:pt>
                <c:pt idx="1644">
                  <c:v>45856</c:v>
                </c:pt>
                <c:pt idx="1645">
                  <c:v>45859</c:v>
                </c:pt>
                <c:pt idx="1646">
                  <c:v>45860</c:v>
                </c:pt>
                <c:pt idx="1647">
                  <c:v>45861</c:v>
                </c:pt>
                <c:pt idx="1648">
                  <c:v>45862</c:v>
                </c:pt>
                <c:pt idx="1649">
                  <c:v>45863</c:v>
                </c:pt>
                <c:pt idx="1650">
                  <c:v>45866</c:v>
                </c:pt>
                <c:pt idx="1651">
                  <c:v>45867</c:v>
                </c:pt>
                <c:pt idx="1652">
                  <c:v>45868</c:v>
                </c:pt>
                <c:pt idx="1653">
                  <c:v>45869</c:v>
                </c:pt>
                <c:pt idx="1654">
                  <c:v>45870</c:v>
                </c:pt>
                <c:pt idx="1655">
                  <c:v>45873</c:v>
                </c:pt>
                <c:pt idx="1656">
                  <c:v>45874</c:v>
                </c:pt>
                <c:pt idx="1657">
                  <c:v>45875</c:v>
                </c:pt>
                <c:pt idx="1658">
                  <c:v>45876</c:v>
                </c:pt>
                <c:pt idx="1659">
                  <c:v>45877</c:v>
                </c:pt>
                <c:pt idx="1660">
                  <c:v>45880</c:v>
                </c:pt>
                <c:pt idx="1661">
                  <c:v>45881</c:v>
                </c:pt>
                <c:pt idx="1662">
                  <c:v>45882</c:v>
                </c:pt>
                <c:pt idx="1663">
                  <c:v>45883</c:v>
                </c:pt>
                <c:pt idx="1664">
                  <c:v>45884</c:v>
                </c:pt>
                <c:pt idx="1665">
                  <c:v>45887</c:v>
                </c:pt>
                <c:pt idx="1666">
                  <c:v>45888</c:v>
                </c:pt>
                <c:pt idx="1667">
                  <c:v>45889</c:v>
                </c:pt>
                <c:pt idx="1668">
                  <c:v>45890</c:v>
                </c:pt>
                <c:pt idx="1669">
                  <c:v>45891</c:v>
                </c:pt>
                <c:pt idx="1670">
                  <c:v>45894</c:v>
                </c:pt>
                <c:pt idx="1671">
                  <c:v>45895</c:v>
                </c:pt>
                <c:pt idx="1672">
                  <c:v>45896</c:v>
                </c:pt>
                <c:pt idx="1673">
                  <c:v>45897</c:v>
                </c:pt>
                <c:pt idx="1674">
                  <c:v>45898</c:v>
                </c:pt>
                <c:pt idx="1675">
                  <c:v>45902</c:v>
                </c:pt>
                <c:pt idx="1676">
                  <c:v>45903</c:v>
                </c:pt>
                <c:pt idx="1677">
                  <c:v>45904</c:v>
                </c:pt>
                <c:pt idx="1678">
                  <c:v>45905</c:v>
                </c:pt>
                <c:pt idx="1679">
                  <c:v>45908</c:v>
                </c:pt>
                <c:pt idx="1680">
                  <c:v>45909</c:v>
                </c:pt>
                <c:pt idx="1681">
                  <c:v>45910</c:v>
                </c:pt>
                <c:pt idx="1682">
                  <c:v>45911</c:v>
                </c:pt>
                <c:pt idx="1683">
                  <c:v>45912</c:v>
                </c:pt>
                <c:pt idx="1684">
                  <c:v>45915</c:v>
                </c:pt>
                <c:pt idx="1685">
                  <c:v>45916</c:v>
                </c:pt>
                <c:pt idx="1686">
                  <c:v>45917</c:v>
                </c:pt>
                <c:pt idx="1687">
                  <c:v>45918</c:v>
                </c:pt>
                <c:pt idx="1688">
                  <c:v>45919</c:v>
                </c:pt>
                <c:pt idx="1689">
                  <c:v>45922</c:v>
                </c:pt>
                <c:pt idx="1690">
                  <c:v>45923</c:v>
                </c:pt>
                <c:pt idx="1691">
                  <c:v>45924</c:v>
                </c:pt>
                <c:pt idx="1692">
                  <c:v>45925</c:v>
                </c:pt>
                <c:pt idx="1693">
                  <c:v>45926</c:v>
                </c:pt>
                <c:pt idx="1694">
                  <c:v>45929</c:v>
                </c:pt>
                <c:pt idx="1695">
                  <c:v>45930</c:v>
                </c:pt>
                <c:pt idx="1696">
                  <c:v>45931</c:v>
                </c:pt>
                <c:pt idx="1697">
                  <c:v>45932</c:v>
                </c:pt>
                <c:pt idx="1698">
                  <c:v>45933</c:v>
                </c:pt>
                <c:pt idx="1699">
                  <c:v>45936</c:v>
                </c:pt>
                <c:pt idx="1700">
                  <c:v>45937</c:v>
                </c:pt>
                <c:pt idx="1701">
                  <c:v>45938</c:v>
                </c:pt>
                <c:pt idx="1702">
                  <c:v>45939</c:v>
                </c:pt>
                <c:pt idx="1703">
                  <c:v>45940</c:v>
                </c:pt>
                <c:pt idx="1704">
                  <c:v>45943</c:v>
                </c:pt>
                <c:pt idx="1705">
                  <c:v>45944</c:v>
                </c:pt>
                <c:pt idx="1706">
                  <c:v>45945</c:v>
                </c:pt>
                <c:pt idx="1707">
                  <c:v>45946</c:v>
                </c:pt>
                <c:pt idx="1708">
                  <c:v>45947</c:v>
                </c:pt>
                <c:pt idx="1709">
                  <c:v>45950</c:v>
                </c:pt>
                <c:pt idx="1710">
                  <c:v>45951</c:v>
                </c:pt>
                <c:pt idx="1711">
                  <c:v>45952</c:v>
                </c:pt>
                <c:pt idx="1712">
                  <c:v>45953</c:v>
                </c:pt>
                <c:pt idx="1713">
                  <c:v>45954</c:v>
                </c:pt>
                <c:pt idx="1714">
                  <c:v>45957</c:v>
                </c:pt>
                <c:pt idx="1715">
                  <c:v>45958</c:v>
                </c:pt>
                <c:pt idx="1716">
                  <c:v>45959</c:v>
                </c:pt>
                <c:pt idx="1717">
                  <c:v>45960</c:v>
                </c:pt>
                <c:pt idx="1718">
                  <c:v>45961</c:v>
                </c:pt>
                <c:pt idx="1719">
                  <c:v>45964</c:v>
                </c:pt>
                <c:pt idx="1720">
                  <c:v>45965</c:v>
                </c:pt>
                <c:pt idx="1721">
                  <c:v>45966</c:v>
                </c:pt>
                <c:pt idx="1722">
                  <c:v>45967</c:v>
                </c:pt>
                <c:pt idx="1723">
                  <c:v>45968</c:v>
                </c:pt>
                <c:pt idx="1724">
                  <c:v>45971</c:v>
                </c:pt>
                <c:pt idx="1725">
                  <c:v>45972</c:v>
                </c:pt>
                <c:pt idx="1726">
                  <c:v>45973</c:v>
                </c:pt>
                <c:pt idx="1727">
                  <c:v>45974</c:v>
                </c:pt>
                <c:pt idx="1728">
                  <c:v>45975</c:v>
                </c:pt>
                <c:pt idx="1729">
                  <c:v>45978</c:v>
                </c:pt>
                <c:pt idx="1730">
                  <c:v>45979</c:v>
                </c:pt>
                <c:pt idx="1731">
                  <c:v>45980</c:v>
                </c:pt>
                <c:pt idx="1732">
                  <c:v>45981</c:v>
                </c:pt>
                <c:pt idx="1733">
                  <c:v>45982</c:v>
                </c:pt>
                <c:pt idx="1734">
                  <c:v>45985</c:v>
                </c:pt>
                <c:pt idx="1735">
                  <c:v>45986</c:v>
                </c:pt>
                <c:pt idx="1736">
                  <c:v>45987</c:v>
                </c:pt>
                <c:pt idx="1737">
                  <c:v>45989</c:v>
                </c:pt>
                <c:pt idx="1738">
                  <c:v>45992</c:v>
                </c:pt>
                <c:pt idx="1739">
                  <c:v>45993</c:v>
                </c:pt>
                <c:pt idx="1740">
                  <c:v>45994</c:v>
                </c:pt>
                <c:pt idx="1741">
                  <c:v>45995</c:v>
                </c:pt>
                <c:pt idx="1742">
                  <c:v>45996</c:v>
                </c:pt>
                <c:pt idx="1743">
                  <c:v>45999</c:v>
                </c:pt>
                <c:pt idx="1744">
                  <c:v>46000</c:v>
                </c:pt>
                <c:pt idx="1745">
                  <c:v>46001</c:v>
                </c:pt>
                <c:pt idx="1746">
                  <c:v>46002</c:v>
                </c:pt>
                <c:pt idx="1747">
                  <c:v>46003</c:v>
                </c:pt>
                <c:pt idx="1748">
                  <c:v>46006</c:v>
                </c:pt>
                <c:pt idx="1749">
                  <c:v>46007</c:v>
                </c:pt>
                <c:pt idx="1750">
                  <c:v>46008</c:v>
                </c:pt>
                <c:pt idx="1751">
                  <c:v>46009</c:v>
                </c:pt>
                <c:pt idx="1752">
                  <c:v>46010</c:v>
                </c:pt>
                <c:pt idx="1753">
                  <c:v>46013</c:v>
                </c:pt>
                <c:pt idx="1754">
                  <c:v>46014</c:v>
                </c:pt>
                <c:pt idx="1755">
                  <c:v>46015</c:v>
                </c:pt>
                <c:pt idx="1756">
                  <c:v>46017</c:v>
                </c:pt>
                <c:pt idx="1757">
                  <c:v>46020</c:v>
                </c:pt>
                <c:pt idx="1758">
                  <c:v>46021</c:v>
                </c:pt>
                <c:pt idx="1759">
                  <c:v>46022</c:v>
                </c:pt>
                <c:pt idx="1760">
                  <c:v>46024</c:v>
                </c:pt>
                <c:pt idx="1761">
                  <c:v>46027</c:v>
                </c:pt>
                <c:pt idx="1762">
                  <c:v>46028</c:v>
                </c:pt>
                <c:pt idx="1763">
                  <c:v>46029</c:v>
                </c:pt>
                <c:pt idx="1764">
                  <c:v>46030</c:v>
                </c:pt>
                <c:pt idx="1765">
                  <c:v>46031</c:v>
                </c:pt>
                <c:pt idx="1766">
                  <c:v>46034</c:v>
                </c:pt>
                <c:pt idx="1767">
                  <c:v>46035</c:v>
                </c:pt>
                <c:pt idx="1768">
                  <c:v>46036</c:v>
                </c:pt>
                <c:pt idx="1769">
                  <c:v>46037</c:v>
                </c:pt>
                <c:pt idx="1770">
                  <c:v>46038</c:v>
                </c:pt>
                <c:pt idx="1771">
                  <c:v>46042</c:v>
                </c:pt>
                <c:pt idx="1772">
                  <c:v>46043</c:v>
                </c:pt>
                <c:pt idx="1773">
                  <c:v>46044</c:v>
                </c:pt>
                <c:pt idx="1774">
                  <c:v>46045</c:v>
                </c:pt>
                <c:pt idx="1775">
                  <c:v>46048</c:v>
                </c:pt>
                <c:pt idx="1776">
                  <c:v>46049</c:v>
                </c:pt>
                <c:pt idx="1777">
                  <c:v>46050</c:v>
                </c:pt>
                <c:pt idx="1778">
                  <c:v>46051</c:v>
                </c:pt>
                <c:pt idx="1779">
                  <c:v>46052</c:v>
                </c:pt>
                <c:pt idx="1780">
                  <c:v>46055</c:v>
                </c:pt>
                <c:pt idx="1781">
                  <c:v>46056</c:v>
                </c:pt>
                <c:pt idx="1782">
                  <c:v>46057</c:v>
                </c:pt>
                <c:pt idx="1783">
                  <c:v>46058</c:v>
                </c:pt>
                <c:pt idx="1784">
                  <c:v>46059</c:v>
                </c:pt>
                <c:pt idx="1785">
                  <c:v>46062</c:v>
                </c:pt>
                <c:pt idx="1786">
                  <c:v>46063</c:v>
                </c:pt>
                <c:pt idx="1787">
                  <c:v>46064</c:v>
                </c:pt>
                <c:pt idx="1788">
                  <c:v>46065</c:v>
                </c:pt>
                <c:pt idx="1789">
                  <c:v>46066</c:v>
                </c:pt>
                <c:pt idx="1790">
                  <c:v>46070</c:v>
                </c:pt>
                <c:pt idx="1791">
                  <c:v>46071</c:v>
                </c:pt>
                <c:pt idx="1792">
                  <c:v>46072</c:v>
                </c:pt>
                <c:pt idx="1793">
                  <c:v>46073</c:v>
                </c:pt>
                <c:pt idx="1794">
                  <c:v>46076</c:v>
                </c:pt>
                <c:pt idx="1795">
                  <c:v>46077</c:v>
                </c:pt>
                <c:pt idx="1796">
                  <c:v>46078</c:v>
                </c:pt>
                <c:pt idx="1797">
                  <c:v>46079</c:v>
                </c:pt>
                <c:pt idx="1798">
                  <c:v>46080</c:v>
                </c:pt>
                <c:pt idx="1799">
                  <c:v>46083</c:v>
                </c:pt>
                <c:pt idx="1800">
                  <c:v>46084</c:v>
                </c:pt>
                <c:pt idx="1801">
                  <c:v>46085</c:v>
                </c:pt>
                <c:pt idx="1802">
                  <c:v>46086</c:v>
                </c:pt>
                <c:pt idx="1803">
                  <c:v>46087</c:v>
                </c:pt>
                <c:pt idx="1804">
                  <c:v>46090</c:v>
                </c:pt>
                <c:pt idx="1805">
                  <c:v>46091</c:v>
                </c:pt>
                <c:pt idx="1806">
                  <c:v>46092</c:v>
                </c:pt>
                <c:pt idx="1807">
                  <c:v>46093</c:v>
                </c:pt>
                <c:pt idx="1808">
                  <c:v>46094</c:v>
                </c:pt>
                <c:pt idx="1809">
                  <c:v>46097</c:v>
                </c:pt>
                <c:pt idx="1810">
                  <c:v>46098</c:v>
                </c:pt>
                <c:pt idx="1811">
                  <c:v>46099</c:v>
                </c:pt>
                <c:pt idx="1812">
                  <c:v>46100</c:v>
                </c:pt>
                <c:pt idx="1813">
                  <c:v>46101</c:v>
                </c:pt>
                <c:pt idx="1814">
                  <c:v>46104</c:v>
                </c:pt>
                <c:pt idx="1815">
                  <c:v>46105</c:v>
                </c:pt>
                <c:pt idx="1816">
                  <c:v>46106</c:v>
                </c:pt>
                <c:pt idx="1817">
                  <c:v>46107</c:v>
                </c:pt>
                <c:pt idx="1818">
                  <c:v>46108</c:v>
                </c:pt>
                <c:pt idx="1819">
                  <c:v>46111</c:v>
                </c:pt>
                <c:pt idx="1820">
                  <c:v>46112</c:v>
                </c:pt>
                <c:pt idx="1821">
                  <c:v>46113</c:v>
                </c:pt>
                <c:pt idx="1822">
                  <c:v>46114</c:v>
                </c:pt>
              </c:numCache>
            </c:numRef>
          </c:cat>
          <c:val>
            <c:numRef>
              <c:f>'04_Performance'!$E$118:$E$1940</c:f>
              <c:numCache>
                <c:formatCode>General</c:formatCode>
                <c:ptCount val="1823"/>
                <c:pt idx="0">
                  <c:v>100</c:v>
                </c:pt>
                <c:pt idx="1">
                  <c:v>98.77</c:v>
                </c:pt>
                <c:pt idx="2">
                  <c:v>101.95</c:v>
                </c:pt>
                <c:pt idx="3">
                  <c:v>104</c:v>
                </c:pt>
                <c:pt idx="4">
                  <c:v>104.82</c:v>
                </c:pt>
                <c:pt idx="5">
                  <c:v>106.1</c:v>
                </c:pt>
                <c:pt idx="6">
                  <c:v>106.76</c:v>
                </c:pt>
                <c:pt idx="7">
                  <c:v>106.81</c:v>
                </c:pt>
                <c:pt idx="8">
                  <c:v>105.77</c:v>
                </c:pt>
                <c:pt idx="9">
                  <c:v>105.68</c:v>
                </c:pt>
                <c:pt idx="10">
                  <c:v>105.06</c:v>
                </c:pt>
                <c:pt idx="11">
                  <c:v>106.18</c:v>
                </c:pt>
                <c:pt idx="12">
                  <c:v>108.11</c:v>
                </c:pt>
                <c:pt idx="13">
                  <c:v>105.03</c:v>
                </c:pt>
                <c:pt idx="14">
                  <c:v>104.15</c:v>
                </c:pt>
                <c:pt idx="15">
                  <c:v>104.81</c:v>
                </c:pt>
                <c:pt idx="16">
                  <c:v>107.31</c:v>
                </c:pt>
                <c:pt idx="17">
                  <c:v>106.58</c:v>
                </c:pt>
                <c:pt idx="18">
                  <c:v>107.23</c:v>
                </c:pt>
                <c:pt idx="19">
                  <c:v>108.02</c:v>
                </c:pt>
                <c:pt idx="20">
                  <c:v>107.71</c:v>
                </c:pt>
                <c:pt idx="21">
                  <c:v>109.74</c:v>
                </c:pt>
                <c:pt idx="22">
                  <c:v>109.26</c:v>
                </c:pt>
                <c:pt idx="23">
                  <c:v>108.55</c:v>
                </c:pt>
                <c:pt idx="24">
                  <c:v>107.47</c:v>
                </c:pt>
                <c:pt idx="25">
                  <c:v>104.71</c:v>
                </c:pt>
                <c:pt idx="26">
                  <c:v>104.77</c:v>
                </c:pt>
                <c:pt idx="27">
                  <c:v>104.58</c:v>
                </c:pt>
                <c:pt idx="28">
                  <c:v>106.05</c:v>
                </c:pt>
                <c:pt idx="29">
                  <c:v>106.21</c:v>
                </c:pt>
                <c:pt idx="30">
                  <c:v>107.37</c:v>
                </c:pt>
                <c:pt idx="31">
                  <c:v>108.37</c:v>
                </c:pt>
                <c:pt idx="32">
                  <c:v>109.08</c:v>
                </c:pt>
                <c:pt idx="33">
                  <c:v>110.08</c:v>
                </c:pt>
                <c:pt idx="34">
                  <c:v>107.42</c:v>
                </c:pt>
                <c:pt idx="35">
                  <c:v>106.34</c:v>
                </c:pt>
                <c:pt idx="36">
                  <c:v>106.82</c:v>
                </c:pt>
                <c:pt idx="37">
                  <c:v>106.52</c:v>
                </c:pt>
                <c:pt idx="38">
                  <c:v>107.5</c:v>
                </c:pt>
                <c:pt idx="39">
                  <c:v>106.69</c:v>
                </c:pt>
                <c:pt idx="40">
                  <c:v>108.95</c:v>
                </c:pt>
                <c:pt idx="41">
                  <c:v>108.79</c:v>
                </c:pt>
                <c:pt idx="42">
                  <c:v>108.92</c:v>
                </c:pt>
                <c:pt idx="43">
                  <c:v>106.76</c:v>
                </c:pt>
                <c:pt idx="44">
                  <c:v>106.03</c:v>
                </c:pt>
                <c:pt idx="45">
                  <c:v>102.36</c:v>
                </c:pt>
                <c:pt idx="46">
                  <c:v>104.27</c:v>
                </c:pt>
                <c:pt idx="47">
                  <c:v>104.79</c:v>
                </c:pt>
                <c:pt idx="48">
                  <c:v>106.2</c:v>
                </c:pt>
                <c:pt idx="49">
                  <c:v>106.44</c:v>
                </c:pt>
                <c:pt idx="50">
                  <c:v>106.86</c:v>
                </c:pt>
                <c:pt idx="51">
                  <c:v>109.38</c:v>
                </c:pt>
                <c:pt idx="52">
                  <c:v>108.01</c:v>
                </c:pt>
                <c:pt idx="53">
                  <c:v>109.79</c:v>
                </c:pt>
                <c:pt idx="54">
                  <c:v>109.75</c:v>
                </c:pt>
                <c:pt idx="55">
                  <c:v>106.49</c:v>
                </c:pt>
                <c:pt idx="56">
                  <c:v>106.31</c:v>
                </c:pt>
                <c:pt idx="57">
                  <c:v>109.49</c:v>
                </c:pt>
                <c:pt idx="58">
                  <c:v>108.3</c:v>
                </c:pt>
                <c:pt idx="59">
                  <c:v>108.66</c:v>
                </c:pt>
                <c:pt idx="60">
                  <c:v>108.06</c:v>
                </c:pt>
                <c:pt idx="61">
                  <c:v>109.66</c:v>
                </c:pt>
                <c:pt idx="62">
                  <c:v>108.76</c:v>
                </c:pt>
                <c:pt idx="63">
                  <c:v>107.83</c:v>
                </c:pt>
                <c:pt idx="64">
                  <c:v>108.45</c:v>
                </c:pt>
                <c:pt idx="65">
                  <c:v>111.06</c:v>
                </c:pt>
                <c:pt idx="66">
                  <c:v>111.6</c:v>
                </c:pt>
                <c:pt idx="67">
                  <c:v>109.82</c:v>
                </c:pt>
                <c:pt idx="68">
                  <c:v>109.66</c:v>
                </c:pt>
                <c:pt idx="69">
                  <c:v>109.66</c:v>
                </c:pt>
                <c:pt idx="70">
                  <c:v>106.64</c:v>
                </c:pt>
                <c:pt idx="71">
                  <c:v>103.42</c:v>
                </c:pt>
                <c:pt idx="72">
                  <c:v>103.93</c:v>
                </c:pt>
                <c:pt idx="73">
                  <c:v>102.26</c:v>
                </c:pt>
                <c:pt idx="74">
                  <c:v>100.91</c:v>
                </c:pt>
                <c:pt idx="75">
                  <c:v>102.91</c:v>
                </c:pt>
                <c:pt idx="76">
                  <c:v>101.79</c:v>
                </c:pt>
                <c:pt idx="77">
                  <c:v>101.2</c:v>
                </c:pt>
                <c:pt idx="78">
                  <c:v>100.94</c:v>
                </c:pt>
                <c:pt idx="79">
                  <c:v>100.07</c:v>
                </c:pt>
                <c:pt idx="80">
                  <c:v>98.15</c:v>
                </c:pt>
                <c:pt idx="81">
                  <c:v>96.11</c:v>
                </c:pt>
                <c:pt idx="82">
                  <c:v>93.82</c:v>
                </c:pt>
                <c:pt idx="83">
                  <c:v>93.61</c:v>
                </c:pt>
                <c:pt idx="84">
                  <c:v>94.59</c:v>
                </c:pt>
                <c:pt idx="85">
                  <c:v>95.93</c:v>
                </c:pt>
                <c:pt idx="86">
                  <c:v>97.43</c:v>
                </c:pt>
                <c:pt idx="87">
                  <c:v>98.28</c:v>
                </c:pt>
                <c:pt idx="88">
                  <c:v>91.95</c:v>
                </c:pt>
                <c:pt idx="89">
                  <c:v>89.73</c:v>
                </c:pt>
                <c:pt idx="90">
                  <c:v>88.42</c:v>
                </c:pt>
                <c:pt idx="91">
                  <c:v>89.04</c:v>
                </c:pt>
                <c:pt idx="92">
                  <c:v>88.55</c:v>
                </c:pt>
                <c:pt idx="93">
                  <c:v>87.73</c:v>
                </c:pt>
                <c:pt idx="94">
                  <c:v>86.12</c:v>
                </c:pt>
                <c:pt idx="95">
                  <c:v>87.26</c:v>
                </c:pt>
                <c:pt idx="96">
                  <c:v>87.34</c:v>
                </c:pt>
                <c:pt idx="97">
                  <c:v>86.15</c:v>
                </c:pt>
                <c:pt idx="98">
                  <c:v>86.36</c:v>
                </c:pt>
                <c:pt idx="99">
                  <c:v>87.28</c:v>
                </c:pt>
                <c:pt idx="100">
                  <c:v>85.34</c:v>
                </c:pt>
                <c:pt idx="101">
                  <c:v>84.88</c:v>
                </c:pt>
                <c:pt idx="102">
                  <c:v>84.73</c:v>
                </c:pt>
                <c:pt idx="103">
                  <c:v>81.239999999999995</c:v>
                </c:pt>
                <c:pt idx="104">
                  <c:v>80.5</c:v>
                </c:pt>
                <c:pt idx="105">
                  <c:v>81.11</c:v>
                </c:pt>
                <c:pt idx="106">
                  <c:v>77.42</c:v>
                </c:pt>
                <c:pt idx="107">
                  <c:v>80.05</c:v>
                </c:pt>
                <c:pt idx="108">
                  <c:v>79.349999999999994</c:v>
                </c:pt>
                <c:pt idx="109">
                  <c:v>79.45</c:v>
                </c:pt>
                <c:pt idx="110">
                  <c:v>81.36</c:v>
                </c:pt>
                <c:pt idx="111">
                  <c:v>80.930000000000007</c:v>
                </c:pt>
                <c:pt idx="112">
                  <c:v>82.48</c:v>
                </c:pt>
                <c:pt idx="113">
                  <c:v>81.790000000000006</c:v>
                </c:pt>
                <c:pt idx="114">
                  <c:v>82.62</c:v>
                </c:pt>
                <c:pt idx="115">
                  <c:v>83.51</c:v>
                </c:pt>
                <c:pt idx="116">
                  <c:v>83.43</c:v>
                </c:pt>
                <c:pt idx="117">
                  <c:v>85.09</c:v>
                </c:pt>
                <c:pt idx="118">
                  <c:v>83.94</c:v>
                </c:pt>
                <c:pt idx="119">
                  <c:v>82.75</c:v>
                </c:pt>
                <c:pt idx="120">
                  <c:v>81.900000000000006</c:v>
                </c:pt>
                <c:pt idx="121">
                  <c:v>83.63</c:v>
                </c:pt>
                <c:pt idx="122">
                  <c:v>82.52</c:v>
                </c:pt>
                <c:pt idx="123">
                  <c:v>83.4</c:v>
                </c:pt>
                <c:pt idx="124">
                  <c:v>82.57</c:v>
                </c:pt>
                <c:pt idx="125">
                  <c:v>80.91</c:v>
                </c:pt>
                <c:pt idx="126">
                  <c:v>81.56</c:v>
                </c:pt>
                <c:pt idx="127">
                  <c:v>81.739999999999995</c:v>
                </c:pt>
                <c:pt idx="128">
                  <c:v>81.77</c:v>
                </c:pt>
                <c:pt idx="129">
                  <c:v>82.29</c:v>
                </c:pt>
                <c:pt idx="130">
                  <c:v>83.33</c:v>
                </c:pt>
                <c:pt idx="131">
                  <c:v>83.66</c:v>
                </c:pt>
                <c:pt idx="132">
                  <c:v>85.79</c:v>
                </c:pt>
                <c:pt idx="133">
                  <c:v>85.64</c:v>
                </c:pt>
                <c:pt idx="134">
                  <c:v>84.76</c:v>
                </c:pt>
                <c:pt idx="135">
                  <c:v>84.89</c:v>
                </c:pt>
                <c:pt idx="136">
                  <c:v>84.61</c:v>
                </c:pt>
                <c:pt idx="137">
                  <c:v>86.8</c:v>
                </c:pt>
                <c:pt idx="138">
                  <c:v>87.1</c:v>
                </c:pt>
                <c:pt idx="139">
                  <c:v>85.92</c:v>
                </c:pt>
                <c:pt idx="140">
                  <c:v>86.33</c:v>
                </c:pt>
                <c:pt idx="141">
                  <c:v>84.82</c:v>
                </c:pt>
                <c:pt idx="142">
                  <c:v>85.57</c:v>
                </c:pt>
                <c:pt idx="143">
                  <c:v>84.44</c:v>
                </c:pt>
                <c:pt idx="144">
                  <c:v>87.03</c:v>
                </c:pt>
                <c:pt idx="145">
                  <c:v>85.19</c:v>
                </c:pt>
                <c:pt idx="146">
                  <c:v>88.19</c:v>
                </c:pt>
                <c:pt idx="147">
                  <c:v>84.89</c:v>
                </c:pt>
                <c:pt idx="148">
                  <c:v>81.97</c:v>
                </c:pt>
                <c:pt idx="149">
                  <c:v>78.92</c:v>
                </c:pt>
                <c:pt idx="150">
                  <c:v>76.3</c:v>
                </c:pt>
                <c:pt idx="151">
                  <c:v>78.17</c:v>
                </c:pt>
                <c:pt idx="152">
                  <c:v>78.17</c:v>
                </c:pt>
                <c:pt idx="153">
                  <c:v>74.62</c:v>
                </c:pt>
                <c:pt idx="154">
                  <c:v>74.239999999999995</c:v>
                </c:pt>
                <c:pt idx="155">
                  <c:v>72.48</c:v>
                </c:pt>
                <c:pt idx="156">
                  <c:v>72.91</c:v>
                </c:pt>
                <c:pt idx="157">
                  <c:v>73.930000000000007</c:v>
                </c:pt>
                <c:pt idx="158">
                  <c:v>75.599999999999994</c:v>
                </c:pt>
                <c:pt idx="159">
                  <c:v>75.069999999999993</c:v>
                </c:pt>
                <c:pt idx="160">
                  <c:v>74.739999999999995</c:v>
                </c:pt>
                <c:pt idx="161">
                  <c:v>74.14</c:v>
                </c:pt>
                <c:pt idx="162">
                  <c:v>70.28</c:v>
                </c:pt>
                <c:pt idx="163">
                  <c:v>69.88</c:v>
                </c:pt>
                <c:pt idx="164">
                  <c:v>70.239999999999995</c:v>
                </c:pt>
                <c:pt idx="165">
                  <c:v>71.5</c:v>
                </c:pt>
                <c:pt idx="166">
                  <c:v>71.94</c:v>
                </c:pt>
                <c:pt idx="167">
                  <c:v>72.12</c:v>
                </c:pt>
                <c:pt idx="168">
                  <c:v>70.790000000000006</c:v>
                </c:pt>
                <c:pt idx="169">
                  <c:v>72.28</c:v>
                </c:pt>
                <c:pt idx="170">
                  <c:v>74.790000000000006</c:v>
                </c:pt>
                <c:pt idx="171">
                  <c:v>75.400000000000006</c:v>
                </c:pt>
                <c:pt idx="172">
                  <c:v>75.91</c:v>
                </c:pt>
                <c:pt idx="173">
                  <c:v>78.37</c:v>
                </c:pt>
                <c:pt idx="174">
                  <c:v>78.14</c:v>
                </c:pt>
                <c:pt idx="175">
                  <c:v>76.63</c:v>
                </c:pt>
                <c:pt idx="176">
                  <c:v>76.11</c:v>
                </c:pt>
                <c:pt idx="177">
                  <c:v>80.69</c:v>
                </c:pt>
                <c:pt idx="178">
                  <c:v>76.209999999999994</c:v>
                </c:pt>
                <c:pt idx="179">
                  <c:v>75.319999999999993</c:v>
                </c:pt>
                <c:pt idx="180">
                  <c:v>77.290000000000006</c:v>
                </c:pt>
                <c:pt idx="181">
                  <c:v>77.14</c:v>
                </c:pt>
                <c:pt idx="182">
                  <c:v>76.8</c:v>
                </c:pt>
                <c:pt idx="183">
                  <c:v>76.75</c:v>
                </c:pt>
                <c:pt idx="184">
                  <c:v>76.52</c:v>
                </c:pt>
                <c:pt idx="185">
                  <c:v>76.55</c:v>
                </c:pt>
                <c:pt idx="186">
                  <c:v>76.2</c:v>
                </c:pt>
                <c:pt idx="187">
                  <c:v>75.06</c:v>
                </c:pt>
                <c:pt idx="188">
                  <c:v>73.88</c:v>
                </c:pt>
                <c:pt idx="189">
                  <c:v>72.48</c:v>
                </c:pt>
                <c:pt idx="190">
                  <c:v>72.92</c:v>
                </c:pt>
                <c:pt idx="191">
                  <c:v>72.7</c:v>
                </c:pt>
                <c:pt idx="192">
                  <c:v>71.2</c:v>
                </c:pt>
                <c:pt idx="193">
                  <c:v>68.92</c:v>
                </c:pt>
                <c:pt idx="194">
                  <c:v>68.94</c:v>
                </c:pt>
                <c:pt idx="195">
                  <c:v>69.260000000000005</c:v>
                </c:pt>
                <c:pt idx="196">
                  <c:v>69.41</c:v>
                </c:pt>
                <c:pt idx="197">
                  <c:v>68.38</c:v>
                </c:pt>
                <c:pt idx="198">
                  <c:v>68.87</c:v>
                </c:pt>
                <c:pt idx="199">
                  <c:v>68.09</c:v>
                </c:pt>
                <c:pt idx="200">
                  <c:v>68.08</c:v>
                </c:pt>
                <c:pt idx="201">
                  <c:v>68.28</c:v>
                </c:pt>
                <c:pt idx="202">
                  <c:v>68.900000000000006</c:v>
                </c:pt>
                <c:pt idx="203">
                  <c:v>71.27</c:v>
                </c:pt>
                <c:pt idx="204">
                  <c:v>72.45</c:v>
                </c:pt>
                <c:pt idx="205">
                  <c:v>71.38</c:v>
                </c:pt>
                <c:pt idx="206">
                  <c:v>71.790000000000006</c:v>
                </c:pt>
                <c:pt idx="207">
                  <c:v>71.37</c:v>
                </c:pt>
                <c:pt idx="208">
                  <c:v>71.45</c:v>
                </c:pt>
                <c:pt idx="209">
                  <c:v>69.819999999999993</c:v>
                </c:pt>
                <c:pt idx="210">
                  <c:v>68.36</c:v>
                </c:pt>
                <c:pt idx="211">
                  <c:v>71.38</c:v>
                </c:pt>
                <c:pt idx="212">
                  <c:v>74.66</c:v>
                </c:pt>
                <c:pt idx="213">
                  <c:v>70.739999999999995</c:v>
                </c:pt>
                <c:pt idx="214">
                  <c:v>66.86</c:v>
                </c:pt>
                <c:pt idx="215">
                  <c:v>65.88</c:v>
                </c:pt>
                <c:pt idx="216">
                  <c:v>67.69</c:v>
                </c:pt>
                <c:pt idx="217">
                  <c:v>65.63</c:v>
                </c:pt>
                <c:pt idx="218">
                  <c:v>64.89</c:v>
                </c:pt>
                <c:pt idx="219">
                  <c:v>64.349999999999994</c:v>
                </c:pt>
                <c:pt idx="220">
                  <c:v>63.74</c:v>
                </c:pt>
                <c:pt idx="221">
                  <c:v>65.75</c:v>
                </c:pt>
                <c:pt idx="222">
                  <c:v>66.34</c:v>
                </c:pt>
                <c:pt idx="223">
                  <c:v>64.38</c:v>
                </c:pt>
                <c:pt idx="224">
                  <c:v>64.95</c:v>
                </c:pt>
                <c:pt idx="225">
                  <c:v>66.03</c:v>
                </c:pt>
                <c:pt idx="226">
                  <c:v>66.81</c:v>
                </c:pt>
                <c:pt idx="227">
                  <c:v>67.400000000000006</c:v>
                </c:pt>
                <c:pt idx="228">
                  <c:v>65.11</c:v>
                </c:pt>
                <c:pt idx="229">
                  <c:v>65.41</c:v>
                </c:pt>
                <c:pt idx="230">
                  <c:v>65.11</c:v>
                </c:pt>
                <c:pt idx="231">
                  <c:v>65.290000000000006</c:v>
                </c:pt>
                <c:pt idx="232">
                  <c:v>64.180000000000007</c:v>
                </c:pt>
                <c:pt idx="233">
                  <c:v>64.900000000000006</c:v>
                </c:pt>
                <c:pt idx="234">
                  <c:v>64.11</c:v>
                </c:pt>
                <c:pt idx="235">
                  <c:v>65.849999999999994</c:v>
                </c:pt>
                <c:pt idx="236">
                  <c:v>64.33</c:v>
                </c:pt>
                <c:pt idx="237">
                  <c:v>64.73</c:v>
                </c:pt>
                <c:pt idx="238">
                  <c:v>64.680000000000007</c:v>
                </c:pt>
                <c:pt idx="239">
                  <c:v>65.900000000000006</c:v>
                </c:pt>
                <c:pt idx="240">
                  <c:v>64.97</c:v>
                </c:pt>
                <c:pt idx="241">
                  <c:v>66.02</c:v>
                </c:pt>
                <c:pt idx="242">
                  <c:v>66.02</c:v>
                </c:pt>
                <c:pt idx="243">
                  <c:v>66.62</c:v>
                </c:pt>
                <c:pt idx="244">
                  <c:v>66.680000000000007</c:v>
                </c:pt>
                <c:pt idx="245">
                  <c:v>67.209999999999994</c:v>
                </c:pt>
                <c:pt idx="246">
                  <c:v>68.42</c:v>
                </c:pt>
                <c:pt idx="247">
                  <c:v>68.73</c:v>
                </c:pt>
                <c:pt idx="248">
                  <c:v>69.17</c:v>
                </c:pt>
                <c:pt idx="249">
                  <c:v>69.19</c:v>
                </c:pt>
                <c:pt idx="250">
                  <c:v>70.12</c:v>
                </c:pt>
                <c:pt idx="251">
                  <c:v>71</c:v>
                </c:pt>
                <c:pt idx="252">
                  <c:v>73.36</c:v>
                </c:pt>
                <c:pt idx="253">
                  <c:v>75.13</c:v>
                </c:pt>
                <c:pt idx="254">
                  <c:v>77.62</c:v>
                </c:pt>
                <c:pt idx="255">
                  <c:v>77.989999999999995</c:v>
                </c:pt>
                <c:pt idx="256">
                  <c:v>77.489999999999995</c:v>
                </c:pt>
                <c:pt idx="257">
                  <c:v>78.17</c:v>
                </c:pt>
                <c:pt idx="258">
                  <c:v>79.08</c:v>
                </c:pt>
                <c:pt idx="259">
                  <c:v>80.23</c:v>
                </c:pt>
                <c:pt idx="260">
                  <c:v>81.39</c:v>
                </c:pt>
                <c:pt idx="261">
                  <c:v>81.42</c:v>
                </c:pt>
                <c:pt idx="262">
                  <c:v>80.41</c:v>
                </c:pt>
                <c:pt idx="263">
                  <c:v>78.959999999999994</c:v>
                </c:pt>
                <c:pt idx="264">
                  <c:v>76.36</c:v>
                </c:pt>
                <c:pt idx="265">
                  <c:v>74.58</c:v>
                </c:pt>
                <c:pt idx="266">
                  <c:v>73.260000000000005</c:v>
                </c:pt>
                <c:pt idx="267">
                  <c:v>72.739999999999995</c:v>
                </c:pt>
                <c:pt idx="268">
                  <c:v>71.05</c:v>
                </c:pt>
                <c:pt idx="269">
                  <c:v>70.98</c:v>
                </c:pt>
                <c:pt idx="270">
                  <c:v>69.72</c:v>
                </c:pt>
                <c:pt idx="271">
                  <c:v>69.930000000000007</c:v>
                </c:pt>
                <c:pt idx="272">
                  <c:v>68.430000000000007</c:v>
                </c:pt>
                <c:pt idx="273">
                  <c:v>69.05</c:v>
                </c:pt>
                <c:pt idx="274">
                  <c:v>69.78</c:v>
                </c:pt>
                <c:pt idx="275">
                  <c:v>72.569999999999993</c:v>
                </c:pt>
                <c:pt idx="276">
                  <c:v>72.569999999999993</c:v>
                </c:pt>
                <c:pt idx="277">
                  <c:v>72.17</c:v>
                </c:pt>
                <c:pt idx="278">
                  <c:v>69.78</c:v>
                </c:pt>
                <c:pt idx="279">
                  <c:v>70.930000000000007</c:v>
                </c:pt>
                <c:pt idx="280">
                  <c:v>73.209999999999994</c:v>
                </c:pt>
                <c:pt idx="281">
                  <c:v>72.430000000000007</c:v>
                </c:pt>
                <c:pt idx="282">
                  <c:v>71.67</c:v>
                </c:pt>
                <c:pt idx="283">
                  <c:v>71.599999999999994</c:v>
                </c:pt>
                <c:pt idx="284">
                  <c:v>73.239999999999995</c:v>
                </c:pt>
                <c:pt idx="285">
                  <c:v>74.03</c:v>
                </c:pt>
                <c:pt idx="286">
                  <c:v>72.569999999999993</c:v>
                </c:pt>
                <c:pt idx="287">
                  <c:v>68.02</c:v>
                </c:pt>
                <c:pt idx="288">
                  <c:v>62.35</c:v>
                </c:pt>
                <c:pt idx="289">
                  <c:v>58.96</c:v>
                </c:pt>
                <c:pt idx="290">
                  <c:v>54.8</c:v>
                </c:pt>
                <c:pt idx="291">
                  <c:v>56.41</c:v>
                </c:pt>
                <c:pt idx="292">
                  <c:v>56.77</c:v>
                </c:pt>
                <c:pt idx="293">
                  <c:v>56.84</c:v>
                </c:pt>
                <c:pt idx="294">
                  <c:v>56.73</c:v>
                </c:pt>
                <c:pt idx="295">
                  <c:v>54.24</c:v>
                </c:pt>
                <c:pt idx="296">
                  <c:v>46.28</c:v>
                </c:pt>
                <c:pt idx="297">
                  <c:v>22.21</c:v>
                </c:pt>
                <c:pt idx="298">
                  <c:v>25.45</c:v>
                </c:pt>
                <c:pt idx="299">
                  <c:v>20.95</c:v>
                </c:pt>
                <c:pt idx="300">
                  <c:v>21.11</c:v>
                </c:pt>
                <c:pt idx="301">
                  <c:v>25.31</c:v>
                </c:pt>
                <c:pt idx="302">
                  <c:v>21.34</c:v>
                </c:pt>
                <c:pt idx="303">
                  <c:v>20.13</c:v>
                </c:pt>
                <c:pt idx="304">
                  <c:v>18.690000000000001</c:v>
                </c:pt>
                <c:pt idx="305">
                  <c:v>19.22</c:v>
                </c:pt>
                <c:pt idx="306">
                  <c:v>18.16</c:v>
                </c:pt>
                <c:pt idx="307">
                  <c:v>17.2</c:v>
                </c:pt>
                <c:pt idx="308">
                  <c:v>19.03</c:v>
                </c:pt>
                <c:pt idx="309">
                  <c:v>21.3</c:v>
                </c:pt>
                <c:pt idx="310">
                  <c:v>22.77</c:v>
                </c:pt>
                <c:pt idx="311">
                  <c:v>20.61</c:v>
                </c:pt>
                <c:pt idx="312">
                  <c:v>19.54</c:v>
                </c:pt>
                <c:pt idx="313">
                  <c:v>20.56</c:v>
                </c:pt>
                <c:pt idx="314">
                  <c:v>19.059999999999999</c:v>
                </c:pt>
                <c:pt idx="315">
                  <c:v>22.67</c:v>
                </c:pt>
                <c:pt idx="316">
                  <c:v>23.08</c:v>
                </c:pt>
                <c:pt idx="317">
                  <c:v>23.86</c:v>
                </c:pt>
                <c:pt idx="318">
                  <c:v>24.57</c:v>
                </c:pt>
                <c:pt idx="319">
                  <c:v>27.62</c:v>
                </c:pt>
                <c:pt idx="320">
                  <c:v>27.27</c:v>
                </c:pt>
                <c:pt idx="321">
                  <c:v>27.21</c:v>
                </c:pt>
                <c:pt idx="322">
                  <c:v>26.45</c:v>
                </c:pt>
                <c:pt idx="323">
                  <c:v>24.16</c:v>
                </c:pt>
                <c:pt idx="324">
                  <c:v>21.66</c:v>
                </c:pt>
                <c:pt idx="325">
                  <c:v>24.19</c:v>
                </c:pt>
                <c:pt idx="326">
                  <c:v>22.35</c:v>
                </c:pt>
                <c:pt idx="327">
                  <c:v>21.9</c:v>
                </c:pt>
                <c:pt idx="328">
                  <c:v>23.11</c:v>
                </c:pt>
                <c:pt idx="329">
                  <c:v>24.62</c:v>
                </c:pt>
                <c:pt idx="330">
                  <c:v>24.51</c:v>
                </c:pt>
                <c:pt idx="331">
                  <c:v>25.12</c:v>
                </c:pt>
                <c:pt idx="332">
                  <c:v>26.93</c:v>
                </c:pt>
                <c:pt idx="333">
                  <c:v>29.79</c:v>
                </c:pt>
                <c:pt idx="334">
                  <c:v>29.47</c:v>
                </c:pt>
                <c:pt idx="335">
                  <c:v>27.05</c:v>
                </c:pt>
                <c:pt idx="336">
                  <c:v>27.55</c:v>
                </c:pt>
                <c:pt idx="337">
                  <c:v>27.19</c:v>
                </c:pt>
                <c:pt idx="338">
                  <c:v>23.79</c:v>
                </c:pt>
                <c:pt idx="339">
                  <c:v>24.64</c:v>
                </c:pt>
                <c:pt idx="340">
                  <c:v>26.66</c:v>
                </c:pt>
                <c:pt idx="341">
                  <c:v>26.68</c:v>
                </c:pt>
                <c:pt idx="342">
                  <c:v>25.88</c:v>
                </c:pt>
                <c:pt idx="343">
                  <c:v>23.86</c:v>
                </c:pt>
                <c:pt idx="344">
                  <c:v>24.43</c:v>
                </c:pt>
                <c:pt idx="345">
                  <c:v>24.53</c:v>
                </c:pt>
                <c:pt idx="346">
                  <c:v>26.75</c:v>
                </c:pt>
                <c:pt idx="347">
                  <c:v>25.51</c:v>
                </c:pt>
                <c:pt idx="348">
                  <c:v>26.61</c:v>
                </c:pt>
                <c:pt idx="349">
                  <c:v>25.29</c:v>
                </c:pt>
                <c:pt idx="350">
                  <c:v>25.08</c:v>
                </c:pt>
                <c:pt idx="351">
                  <c:v>25.56</c:v>
                </c:pt>
                <c:pt idx="352">
                  <c:v>25.6</c:v>
                </c:pt>
                <c:pt idx="353">
                  <c:v>24.21</c:v>
                </c:pt>
                <c:pt idx="354">
                  <c:v>22.99</c:v>
                </c:pt>
                <c:pt idx="355">
                  <c:v>24.51</c:v>
                </c:pt>
                <c:pt idx="356">
                  <c:v>26.18</c:v>
                </c:pt>
                <c:pt idx="357">
                  <c:v>27.43</c:v>
                </c:pt>
                <c:pt idx="358">
                  <c:v>27.6</c:v>
                </c:pt>
                <c:pt idx="359">
                  <c:v>36.9</c:v>
                </c:pt>
                <c:pt idx="360">
                  <c:v>43.31</c:v>
                </c:pt>
                <c:pt idx="361">
                  <c:v>41.15</c:v>
                </c:pt>
                <c:pt idx="362">
                  <c:v>36.85</c:v>
                </c:pt>
                <c:pt idx="363">
                  <c:v>30.9</c:v>
                </c:pt>
                <c:pt idx="364">
                  <c:v>32.86</c:v>
                </c:pt>
                <c:pt idx="365">
                  <c:v>33.83</c:v>
                </c:pt>
                <c:pt idx="366">
                  <c:v>36.04</c:v>
                </c:pt>
                <c:pt idx="367">
                  <c:v>33.82</c:v>
                </c:pt>
                <c:pt idx="368">
                  <c:v>34.94</c:v>
                </c:pt>
                <c:pt idx="369">
                  <c:v>35.01</c:v>
                </c:pt>
                <c:pt idx="370">
                  <c:v>35.36</c:v>
                </c:pt>
                <c:pt idx="371">
                  <c:v>35.15</c:v>
                </c:pt>
                <c:pt idx="372">
                  <c:v>31.97</c:v>
                </c:pt>
                <c:pt idx="373">
                  <c:v>32.93</c:v>
                </c:pt>
                <c:pt idx="374">
                  <c:v>31.42</c:v>
                </c:pt>
                <c:pt idx="375">
                  <c:v>31.72</c:v>
                </c:pt>
                <c:pt idx="376">
                  <c:v>32.5</c:v>
                </c:pt>
                <c:pt idx="377">
                  <c:v>30.92</c:v>
                </c:pt>
                <c:pt idx="378">
                  <c:v>31.58</c:v>
                </c:pt>
                <c:pt idx="379">
                  <c:v>32.29</c:v>
                </c:pt>
                <c:pt idx="380">
                  <c:v>30.46</c:v>
                </c:pt>
                <c:pt idx="381">
                  <c:v>30.69</c:v>
                </c:pt>
                <c:pt idx="382">
                  <c:v>28.91</c:v>
                </c:pt>
                <c:pt idx="383">
                  <c:v>29.68</c:v>
                </c:pt>
                <c:pt idx="384">
                  <c:v>28.7</c:v>
                </c:pt>
                <c:pt idx="385">
                  <c:v>29.63</c:v>
                </c:pt>
                <c:pt idx="386">
                  <c:v>30.51</c:v>
                </c:pt>
                <c:pt idx="387">
                  <c:v>30.21</c:v>
                </c:pt>
                <c:pt idx="388">
                  <c:v>28.91</c:v>
                </c:pt>
                <c:pt idx="389">
                  <c:v>27.87</c:v>
                </c:pt>
                <c:pt idx="390">
                  <c:v>30.92</c:v>
                </c:pt>
                <c:pt idx="391">
                  <c:v>30.1</c:v>
                </c:pt>
                <c:pt idx="392">
                  <c:v>29.87</c:v>
                </c:pt>
                <c:pt idx="393">
                  <c:v>29.73</c:v>
                </c:pt>
                <c:pt idx="394">
                  <c:v>29.66</c:v>
                </c:pt>
                <c:pt idx="395">
                  <c:v>29.04</c:v>
                </c:pt>
                <c:pt idx="396">
                  <c:v>30.25</c:v>
                </c:pt>
                <c:pt idx="397">
                  <c:v>28.01</c:v>
                </c:pt>
                <c:pt idx="398">
                  <c:v>27.96</c:v>
                </c:pt>
                <c:pt idx="399">
                  <c:v>27.09</c:v>
                </c:pt>
                <c:pt idx="400">
                  <c:v>27.96</c:v>
                </c:pt>
                <c:pt idx="401">
                  <c:v>28.31</c:v>
                </c:pt>
                <c:pt idx="402">
                  <c:v>27.44</c:v>
                </c:pt>
                <c:pt idx="403">
                  <c:v>27.44</c:v>
                </c:pt>
                <c:pt idx="404">
                  <c:v>29.27</c:v>
                </c:pt>
                <c:pt idx="405">
                  <c:v>26.93</c:v>
                </c:pt>
                <c:pt idx="406">
                  <c:v>26.5</c:v>
                </c:pt>
                <c:pt idx="407">
                  <c:v>25.93</c:v>
                </c:pt>
                <c:pt idx="408">
                  <c:v>26</c:v>
                </c:pt>
                <c:pt idx="409">
                  <c:v>24.71</c:v>
                </c:pt>
                <c:pt idx="410">
                  <c:v>24.78</c:v>
                </c:pt>
                <c:pt idx="411">
                  <c:v>24.55</c:v>
                </c:pt>
                <c:pt idx="412">
                  <c:v>23.8</c:v>
                </c:pt>
                <c:pt idx="413">
                  <c:v>23.37</c:v>
                </c:pt>
                <c:pt idx="414">
                  <c:v>24.19</c:v>
                </c:pt>
                <c:pt idx="415">
                  <c:v>24</c:v>
                </c:pt>
                <c:pt idx="416">
                  <c:v>23.02</c:v>
                </c:pt>
                <c:pt idx="417">
                  <c:v>23.16</c:v>
                </c:pt>
                <c:pt idx="418">
                  <c:v>23.32</c:v>
                </c:pt>
                <c:pt idx="419">
                  <c:v>22.63</c:v>
                </c:pt>
                <c:pt idx="420">
                  <c:v>22.17</c:v>
                </c:pt>
                <c:pt idx="421">
                  <c:v>22.02</c:v>
                </c:pt>
                <c:pt idx="422">
                  <c:v>22.36</c:v>
                </c:pt>
                <c:pt idx="423">
                  <c:v>21.76</c:v>
                </c:pt>
                <c:pt idx="424">
                  <c:v>19.64</c:v>
                </c:pt>
                <c:pt idx="425">
                  <c:v>19.66</c:v>
                </c:pt>
                <c:pt idx="426">
                  <c:v>18.100000000000001</c:v>
                </c:pt>
                <c:pt idx="427">
                  <c:v>18.149999999999999</c:v>
                </c:pt>
                <c:pt idx="428">
                  <c:v>18.079999999999998</c:v>
                </c:pt>
                <c:pt idx="429">
                  <c:v>19.04</c:v>
                </c:pt>
                <c:pt idx="430">
                  <c:v>20.69</c:v>
                </c:pt>
                <c:pt idx="431">
                  <c:v>21.09</c:v>
                </c:pt>
                <c:pt idx="432">
                  <c:v>20.71</c:v>
                </c:pt>
                <c:pt idx="433">
                  <c:v>20.07</c:v>
                </c:pt>
                <c:pt idx="434">
                  <c:v>19.7</c:v>
                </c:pt>
                <c:pt idx="435">
                  <c:v>18.510000000000002</c:v>
                </c:pt>
                <c:pt idx="436">
                  <c:v>18.920000000000002</c:v>
                </c:pt>
                <c:pt idx="437">
                  <c:v>18.170000000000002</c:v>
                </c:pt>
                <c:pt idx="438">
                  <c:v>18.38</c:v>
                </c:pt>
                <c:pt idx="439">
                  <c:v>17.760000000000002</c:v>
                </c:pt>
                <c:pt idx="440">
                  <c:v>17.8</c:v>
                </c:pt>
                <c:pt idx="441">
                  <c:v>17.21</c:v>
                </c:pt>
                <c:pt idx="442">
                  <c:v>17.55</c:v>
                </c:pt>
                <c:pt idx="443">
                  <c:v>18.690000000000001</c:v>
                </c:pt>
                <c:pt idx="444">
                  <c:v>18.010000000000002</c:v>
                </c:pt>
                <c:pt idx="445">
                  <c:v>18.28</c:v>
                </c:pt>
                <c:pt idx="446">
                  <c:v>19.88</c:v>
                </c:pt>
                <c:pt idx="447">
                  <c:v>19.239999999999998</c:v>
                </c:pt>
                <c:pt idx="448">
                  <c:v>19.22</c:v>
                </c:pt>
                <c:pt idx="449">
                  <c:v>18.7</c:v>
                </c:pt>
                <c:pt idx="450">
                  <c:v>18.579999999999998</c:v>
                </c:pt>
                <c:pt idx="451">
                  <c:v>18.86</c:v>
                </c:pt>
                <c:pt idx="452">
                  <c:v>17.940000000000001</c:v>
                </c:pt>
                <c:pt idx="453">
                  <c:v>17.46</c:v>
                </c:pt>
                <c:pt idx="454">
                  <c:v>17.899999999999999</c:v>
                </c:pt>
                <c:pt idx="455">
                  <c:v>17.170000000000002</c:v>
                </c:pt>
                <c:pt idx="456">
                  <c:v>18.079999999999998</c:v>
                </c:pt>
                <c:pt idx="457">
                  <c:v>17.809999999999999</c:v>
                </c:pt>
                <c:pt idx="458">
                  <c:v>16.82</c:v>
                </c:pt>
                <c:pt idx="459">
                  <c:v>16.48</c:v>
                </c:pt>
                <c:pt idx="460">
                  <c:v>15.79</c:v>
                </c:pt>
                <c:pt idx="461">
                  <c:v>16.23</c:v>
                </c:pt>
                <c:pt idx="462">
                  <c:v>16.23</c:v>
                </c:pt>
                <c:pt idx="463">
                  <c:v>17.16</c:v>
                </c:pt>
                <c:pt idx="464">
                  <c:v>17.23</c:v>
                </c:pt>
                <c:pt idx="465">
                  <c:v>17.440000000000001</c:v>
                </c:pt>
                <c:pt idx="466">
                  <c:v>18.61</c:v>
                </c:pt>
                <c:pt idx="467">
                  <c:v>17.8</c:v>
                </c:pt>
                <c:pt idx="468">
                  <c:v>21.74</c:v>
                </c:pt>
                <c:pt idx="469">
                  <c:v>22.01</c:v>
                </c:pt>
                <c:pt idx="470">
                  <c:v>21.16</c:v>
                </c:pt>
                <c:pt idx="471">
                  <c:v>20.11</c:v>
                </c:pt>
                <c:pt idx="472">
                  <c:v>20.98</c:v>
                </c:pt>
                <c:pt idx="473">
                  <c:v>22.58</c:v>
                </c:pt>
                <c:pt idx="474">
                  <c:v>23.09</c:v>
                </c:pt>
                <c:pt idx="475">
                  <c:v>22.88</c:v>
                </c:pt>
                <c:pt idx="476">
                  <c:v>23.75</c:v>
                </c:pt>
                <c:pt idx="477">
                  <c:v>23.98</c:v>
                </c:pt>
                <c:pt idx="478">
                  <c:v>28.02</c:v>
                </c:pt>
                <c:pt idx="479">
                  <c:v>29.83</c:v>
                </c:pt>
                <c:pt idx="480">
                  <c:v>29.73</c:v>
                </c:pt>
                <c:pt idx="481">
                  <c:v>29.44</c:v>
                </c:pt>
                <c:pt idx="482">
                  <c:v>28.02</c:v>
                </c:pt>
                <c:pt idx="483">
                  <c:v>26.9</c:v>
                </c:pt>
                <c:pt idx="484">
                  <c:v>28.25</c:v>
                </c:pt>
                <c:pt idx="485">
                  <c:v>29.14</c:v>
                </c:pt>
                <c:pt idx="486">
                  <c:v>33.049999999999997</c:v>
                </c:pt>
                <c:pt idx="487">
                  <c:v>32.340000000000003</c:v>
                </c:pt>
                <c:pt idx="488">
                  <c:v>34.01</c:v>
                </c:pt>
                <c:pt idx="489">
                  <c:v>34.49</c:v>
                </c:pt>
                <c:pt idx="490">
                  <c:v>37.909999999999997</c:v>
                </c:pt>
                <c:pt idx="491">
                  <c:v>37.159999999999997</c:v>
                </c:pt>
                <c:pt idx="492">
                  <c:v>34.1</c:v>
                </c:pt>
                <c:pt idx="493">
                  <c:v>35.29</c:v>
                </c:pt>
                <c:pt idx="494">
                  <c:v>34.6</c:v>
                </c:pt>
                <c:pt idx="495">
                  <c:v>34.119999999999997</c:v>
                </c:pt>
                <c:pt idx="496">
                  <c:v>32.94</c:v>
                </c:pt>
                <c:pt idx="497">
                  <c:v>31.08</c:v>
                </c:pt>
                <c:pt idx="498">
                  <c:v>30.1</c:v>
                </c:pt>
                <c:pt idx="499">
                  <c:v>31.82</c:v>
                </c:pt>
                <c:pt idx="500">
                  <c:v>31.43</c:v>
                </c:pt>
                <c:pt idx="501">
                  <c:v>30.95</c:v>
                </c:pt>
                <c:pt idx="502">
                  <c:v>30.67</c:v>
                </c:pt>
                <c:pt idx="503">
                  <c:v>31.86</c:v>
                </c:pt>
                <c:pt idx="504">
                  <c:v>30.79</c:v>
                </c:pt>
                <c:pt idx="505">
                  <c:v>31.04</c:v>
                </c:pt>
                <c:pt idx="506">
                  <c:v>34.17</c:v>
                </c:pt>
                <c:pt idx="507">
                  <c:v>35.58</c:v>
                </c:pt>
                <c:pt idx="508">
                  <c:v>36.590000000000003</c:v>
                </c:pt>
                <c:pt idx="509">
                  <c:v>35.72</c:v>
                </c:pt>
                <c:pt idx="510">
                  <c:v>35.72</c:v>
                </c:pt>
                <c:pt idx="511">
                  <c:v>40.24</c:v>
                </c:pt>
                <c:pt idx="512">
                  <c:v>39.72</c:v>
                </c:pt>
                <c:pt idx="513">
                  <c:v>43.12</c:v>
                </c:pt>
                <c:pt idx="514">
                  <c:v>39.83</c:v>
                </c:pt>
                <c:pt idx="515">
                  <c:v>41.04</c:v>
                </c:pt>
                <c:pt idx="516">
                  <c:v>40.950000000000003</c:v>
                </c:pt>
                <c:pt idx="517">
                  <c:v>38.31</c:v>
                </c:pt>
                <c:pt idx="518">
                  <c:v>38.229999999999997</c:v>
                </c:pt>
                <c:pt idx="519">
                  <c:v>38.26</c:v>
                </c:pt>
                <c:pt idx="520">
                  <c:v>36.25</c:v>
                </c:pt>
                <c:pt idx="521">
                  <c:v>36.61</c:v>
                </c:pt>
                <c:pt idx="522">
                  <c:v>37.270000000000003</c:v>
                </c:pt>
                <c:pt idx="523">
                  <c:v>35.68</c:v>
                </c:pt>
                <c:pt idx="524">
                  <c:v>36.270000000000003</c:v>
                </c:pt>
                <c:pt idx="525">
                  <c:v>36.869999999999997</c:v>
                </c:pt>
                <c:pt idx="526">
                  <c:v>39.17</c:v>
                </c:pt>
                <c:pt idx="527">
                  <c:v>39.67</c:v>
                </c:pt>
                <c:pt idx="528">
                  <c:v>40.130000000000003</c:v>
                </c:pt>
                <c:pt idx="529">
                  <c:v>45.27</c:v>
                </c:pt>
                <c:pt idx="530">
                  <c:v>43.85</c:v>
                </c:pt>
                <c:pt idx="531">
                  <c:v>45.54</c:v>
                </c:pt>
                <c:pt idx="532">
                  <c:v>44.43</c:v>
                </c:pt>
                <c:pt idx="533">
                  <c:v>45.16</c:v>
                </c:pt>
                <c:pt idx="534">
                  <c:v>47.07</c:v>
                </c:pt>
                <c:pt idx="535">
                  <c:v>47.55</c:v>
                </c:pt>
                <c:pt idx="536">
                  <c:v>44.97</c:v>
                </c:pt>
                <c:pt idx="537">
                  <c:v>45.22</c:v>
                </c:pt>
                <c:pt idx="538">
                  <c:v>47.08</c:v>
                </c:pt>
                <c:pt idx="539">
                  <c:v>46.35</c:v>
                </c:pt>
                <c:pt idx="540">
                  <c:v>50.09</c:v>
                </c:pt>
                <c:pt idx="541">
                  <c:v>47.58</c:v>
                </c:pt>
                <c:pt idx="542">
                  <c:v>47.33</c:v>
                </c:pt>
                <c:pt idx="543">
                  <c:v>49.17</c:v>
                </c:pt>
                <c:pt idx="544">
                  <c:v>49.49</c:v>
                </c:pt>
                <c:pt idx="545">
                  <c:v>50.98</c:v>
                </c:pt>
                <c:pt idx="546">
                  <c:v>53.19</c:v>
                </c:pt>
                <c:pt idx="547">
                  <c:v>55.55</c:v>
                </c:pt>
                <c:pt idx="548">
                  <c:v>52.95</c:v>
                </c:pt>
                <c:pt idx="549">
                  <c:v>50.98</c:v>
                </c:pt>
                <c:pt idx="550">
                  <c:v>52.24</c:v>
                </c:pt>
                <c:pt idx="551">
                  <c:v>55.12</c:v>
                </c:pt>
                <c:pt idx="552">
                  <c:v>54.5</c:v>
                </c:pt>
                <c:pt idx="553">
                  <c:v>52.14</c:v>
                </c:pt>
                <c:pt idx="554">
                  <c:v>50.12</c:v>
                </c:pt>
                <c:pt idx="555">
                  <c:v>51.67</c:v>
                </c:pt>
                <c:pt idx="556">
                  <c:v>47.37</c:v>
                </c:pt>
                <c:pt idx="557">
                  <c:v>50</c:v>
                </c:pt>
                <c:pt idx="558">
                  <c:v>48.86</c:v>
                </c:pt>
                <c:pt idx="559">
                  <c:v>47.31</c:v>
                </c:pt>
                <c:pt idx="560">
                  <c:v>48.15</c:v>
                </c:pt>
                <c:pt idx="561">
                  <c:v>47.51</c:v>
                </c:pt>
                <c:pt idx="562">
                  <c:v>49.4</c:v>
                </c:pt>
                <c:pt idx="563">
                  <c:v>48.04</c:v>
                </c:pt>
                <c:pt idx="564">
                  <c:v>48.63</c:v>
                </c:pt>
                <c:pt idx="565">
                  <c:v>47.37</c:v>
                </c:pt>
                <c:pt idx="566">
                  <c:v>48.72</c:v>
                </c:pt>
                <c:pt idx="567">
                  <c:v>45.04</c:v>
                </c:pt>
                <c:pt idx="568">
                  <c:v>45.11</c:v>
                </c:pt>
                <c:pt idx="569">
                  <c:v>45.02</c:v>
                </c:pt>
                <c:pt idx="570">
                  <c:v>44</c:v>
                </c:pt>
                <c:pt idx="571">
                  <c:v>43.75</c:v>
                </c:pt>
                <c:pt idx="572">
                  <c:v>43.11</c:v>
                </c:pt>
                <c:pt idx="573">
                  <c:v>43.22</c:v>
                </c:pt>
                <c:pt idx="574">
                  <c:v>45.46</c:v>
                </c:pt>
                <c:pt idx="575">
                  <c:v>44.24</c:v>
                </c:pt>
                <c:pt idx="576">
                  <c:v>43.38</c:v>
                </c:pt>
                <c:pt idx="577">
                  <c:v>43.67</c:v>
                </c:pt>
                <c:pt idx="578">
                  <c:v>41.28</c:v>
                </c:pt>
                <c:pt idx="579">
                  <c:v>43.51</c:v>
                </c:pt>
                <c:pt idx="580">
                  <c:v>42.88</c:v>
                </c:pt>
                <c:pt idx="581">
                  <c:v>43.86</c:v>
                </c:pt>
                <c:pt idx="582">
                  <c:v>44.31</c:v>
                </c:pt>
                <c:pt idx="583">
                  <c:v>44.64</c:v>
                </c:pt>
                <c:pt idx="584">
                  <c:v>46.44</c:v>
                </c:pt>
                <c:pt idx="585">
                  <c:v>46.16</c:v>
                </c:pt>
                <c:pt idx="586">
                  <c:v>45.12</c:v>
                </c:pt>
                <c:pt idx="587">
                  <c:v>46.51</c:v>
                </c:pt>
                <c:pt idx="588">
                  <c:v>46.01</c:v>
                </c:pt>
                <c:pt idx="589">
                  <c:v>48.13</c:v>
                </c:pt>
                <c:pt idx="590">
                  <c:v>47.42</c:v>
                </c:pt>
                <c:pt idx="591">
                  <c:v>48.74</c:v>
                </c:pt>
                <c:pt idx="592">
                  <c:v>47.38</c:v>
                </c:pt>
                <c:pt idx="593">
                  <c:v>43.65</c:v>
                </c:pt>
                <c:pt idx="594">
                  <c:v>44.7</c:v>
                </c:pt>
                <c:pt idx="595">
                  <c:v>42.19</c:v>
                </c:pt>
                <c:pt idx="596">
                  <c:v>44.66</c:v>
                </c:pt>
                <c:pt idx="597">
                  <c:v>46.96</c:v>
                </c:pt>
                <c:pt idx="598">
                  <c:v>46.03</c:v>
                </c:pt>
                <c:pt idx="599">
                  <c:v>44.61</c:v>
                </c:pt>
                <c:pt idx="600">
                  <c:v>44.4</c:v>
                </c:pt>
                <c:pt idx="601">
                  <c:v>44.7</c:v>
                </c:pt>
                <c:pt idx="602">
                  <c:v>45.27</c:v>
                </c:pt>
                <c:pt idx="603">
                  <c:v>43.81</c:v>
                </c:pt>
                <c:pt idx="604">
                  <c:v>45</c:v>
                </c:pt>
                <c:pt idx="605">
                  <c:v>46.39</c:v>
                </c:pt>
                <c:pt idx="606">
                  <c:v>46.19</c:v>
                </c:pt>
                <c:pt idx="607">
                  <c:v>50.66</c:v>
                </c:pt>
                <c:pt idx="608">
                  <c:v>52.01</c:v>
                </c:pt>
                <c:pt idx="609">
                  <c:v>52.1</c:v>
                </c:pt>
                <c:pt idx="610">
                  <c:v>51.85</c:v>
                </c:pt>
                <c:pt idx="611">
                  <c:v>51.89</c:v>
                </c:pt>
                <c:pt idx="612">
                  <c:v>51.94</c:v>
                </c:pt>
                <c:pt idx="613">
                  <c:v>50.46</c:v>
                </c:pt>
                <c:pt idx="614">
                  <c:v>50.43</c:v>
                </c:pt>
                <c:pt idx="615">
                  <c:v>50.43</c:v>
                </c:pt>
                <c:pt idx="616">
                  <c:v>50.34</c:v>
                </c:pt>
                <c:pt idx="617">
                  <c:v>51.98</c:v>
                </c:pt>
                <c:pt idx="618">
                  <c:v>54.36</c:v>
                </c:pt>
                <c:pt idx="619">
                  <c:v>50.23</c:v>
                </c:pt>
                <c:pt idx="620">
                  <c:v>49.82</c:v>
                </c:pt>
                <c:pt idx="621">
                  <c:v>52.51</c:v>
                </c:pt>
                <c:pt idx="622">
                  <c:v>53.42</c:v>
                </c:pt>
                <c:pt idx="623">
                  <c:v>55.11</c:v>
                </c:pt>
                <c:pt idx="624">
                  <c:v>56.5</c:v>
                </c:pt>
                <c:pt idx="625">
                  <c:v>58.58</c:v>
                </c:pt>
                <c:pt idx="626">
                  <c:v>55.61</c:v>
                </c:pt>
                <c:pt idx="627">
                  <c:v>55.71</c:v>
                </c:pt>
                <c:pt idx="628">
                  <c:v>55.66</c:v>
                </c:pt>
                <c:pt idx="629">
                  <c:v>58.49</c:v>
                </c:pt>
                <c:pt idx="630">
                  <c:v>57.99</c:v>
                </c:pt>
                <c:pt idx="631">
                  <c:v>54.31</c:v>
                </c:pt>
                <c:pt idx="632">
                  <c:v>52.47</c:v>
                </c:pt>
                <c:pt idx="633">
                  <c:v>52.79</c:v>
                </c:pt>
                <c:pt idx="634">
                  <c:v>53.83</c:v>
                </c:pt>
                <c:pt idx="635">
                  <c:v>53.38</c:v>
                </c:pt>
                <c:pt idx="636">
                  <c:v>53.54</c:v>
                </c:pt>
                <c:pt idx="637">
                  <c:v>49.54</c:v>
                </c:pt>
                <c:pt idx="638">
                  <c:v>48.47</c:v>
                </c:pt>
                <c:pt idx="639">
                  <c:v>46.17</c:v>
                </c:pt>
                <c:pt idx="640">
                  <c:v>44.18</c:v>
                </c:pt>
                <c:pt idx="641">
                  <c:v>45.16</c:v>
                </c:pt>
                <c:pt idx="642">
                  <c:v>48.38</c:v>
                </c:pt>
                <c:pt idx="643">
                  <c:v>48.08</c:v>
                </c:pt>
                <c:pt idx="644">
                  <c:v>47.31</c:v>
                </c:pt>
                <c:pt idx="645">
                  <c:v>48.27</c:v>
                </c:pt>
                <c:pt idx="646">
                  <c:v>46.74</c:v>
                </c:pt>
                <c:pt idx="647">
                  <c:v>47.88</c:v>
                </c:pt>
                <c:pt idx="648">
                  <c:v>47.67</c:v>
                </c:pt>
                <c:pt idx="649">
                  <c:v>46.46</c:v>
                </c:pt>
                <c:pt idx="650">
                  <c:v>45.91</c:v>
                </c:pt>
                <c:pt idx="651">
                  <c:v>47.04</c:v>
                </c:pt>
                <c:pt idx="652">
                  <c:v>45.73</c:v>
                </c:pt>
                <c:pt idx="653">
                  <c:v>46.62</c:v>
                </c:pt>
                <c:pt idx="654">
                  <c:v>46.97</c:v>
                </c:pt>
                <c:pt idx="655">
                  <c:v>45.59</c:v>
                </c:pt>
                <c:pt idx="656">
                  <c:v>46.74</c:v>
                </c:pt>
                <c:pt idx="657">
                  <c:v>47.77</c:v>
                </c:pt>
                <c:pt idx="658">
                  <c:v>47.83</c:v>
                </c:pt>
                <c:pt idx="659">
                  <c:v>45.91</c:v>
                </c:pt>
                <c:pt idx="660">
                  <c:v>44.13</c:v>
                </c:pt>
                <c:pt idx="661">
                  <c:v>42.86</c:v>
                </c:pt>
                <c:pt idx="662">
                  <c:v>41.74</c:v>
                </c:pt>
                <c:pt idx="663">
                  <c:v>39.32</c:v>
                </c:pt>
                <c:pt idx="664">
                  <c:v>39.07</c:v>
                </c:pt>
                <c:pt idx="665">
                  <c:v>41.78</c:v>
                </c:pt>
                <c:pt idx="666">
                  <c:v>43.4</c:v>
                </c:pt>
                <c:pt idx="667">
                  <c:v>43.84</c:v>
                </c:pt>
                <c:pt idx="668">
                  <c:v>42.72</c:v>
                </c:pt>
                <c:pt idx="669">
                  <c:v>45.67</c:v>
                </c:pt>
                <c:pt idx="670">
                  <c:v>44.94</c:v>
                </c:pt>
                <c:pt idx="671">
                  <c:v>45.73</c:v>
                </c:pt>
                <c:pt idx="672">
                  <c:v>44.64</c:v>
                </c:pt>
                <c:pt idx="673">
                  <c:v>47.31</c:v>
                </c:pt>
                <c:pt idx="674">
                  <c:v>46.14</c:v>
                </c:pt>
                <c:pt idx="675">
                  <c:v>45.67</c:v>
                </c:pt>
                <c:pt idx="676">
                  <c:v>44.34</c:v>
                </c:pt>
                <c:pt idx="677">
                  <c:v>44.64</c:v>
                </c:pt>
                <c:pt idx="678">
                  <c:v>44.48</c:v>
                </c:pt>
                <c:pt idx="679">
                  <c:v>47.46</c:v>
                </c:pt>
                <c:pt idx="680">
                  <c:v>46.8</c:v>
                </c:pt>
                <c:pt idx="681">
                  <c:v>49.65</c:v>
                </c:pt>
                <c:pt idx="682">
                  <c:v>48.67</c:v>
                </c:pt>
                <c:pt idx="683">
                  <c:v>47.97</c:v>
                </c:pt>
                <c:pt idx="684">
                  <c:v>45.37</c:v>
                </c:pt>
                <c:pt idx="685">
                  <c:v>45.28</c:v>
                </c:pt>
                <c:pt idx="686">
                  <c:v>47.63</c:v>
                </c:pt>
                <c:pt idx="687">
                  <c:v>49.79</c:v>
                </c:pt>
                <c:pt idx="688">
                  <c:v>50.04</c:v>
                </c:pt>
                <c:pt idx="689">
                  <c:v>53.76</c:v>
                </c:pt>
                <c:pt idx="690">
                  <c:v>53.24</c:v>
                </c:pt>
                <c:pt idx="691">
                  <c:v>53.47</c:v>
                </c:pt>
                <c:pt idx="692">
                  <c:v>52.67</c:v>
                </c:pt>
                <c:pt idx="693">
                  <c:v>55.47</c:v>
                </c:pt>
                <c:pt idx="694">
                  <c:v>56.64</c:v>
                </c:pt>
                <c:pt idx="695">
                  <c:v>58.35</c:v>
                </c:pt>
                <c:pt idx="696">
                  <c:v>56.98</c:v>
                </c:pt>
                <c:pt idx="697">
                  <c:v>57.84</c:v>
                </c:pt>
                <c:pt idx="698">
                  <c:v>59.88</c:v>
                </c:pt>
                <c:pt idx="699">
                  <c:v>59.46</c:v>
                </c:pt>
                <c:pt idx="700">
                  <c:v>58.78</c:v>
                </c:pt>
                <c:pt idx="701">
                  <c:v>57.48</c:v>
                </c:pt>
                <c:pt idx="702">
                  <c:v>56.96</c:v>
                </c:pt>
                <c:pt idx="703">
                  <c:v>56.38</c:v>
                </c:pt>
                <c:pt idx="704">
                  <c:v>58.64</c:v>
                </c:pt>
                <c:pt idx="705">
                  <c:v>58.66</c:v>
                </c:pt>
                <c:pt idx="706">
                  <c:v>59.4</c:v>
                </c:pt>
                <c:pt idx="707">
                  <c:v>58.41</c:v>
                </c:pt>
                <c:pt idx="708">
                  <c:v>60.42</c:v>
                </c:pt>
                <c:pt idx="709">
                  <c:v>62.72</c:v>
                </c:pt>
                <c:pt idx="710">
                  <c:v>62.97</c:v>
                </c:pt>
                <c:pt idx="711">
                  <c:v>59.3</c:v>
                </c:pt>
                <c:pt idx="712">
                  <c:v>60.24</c:v>
                </c:pt>
                <c:pt idx="713">
                  <c:v>59.71</c:v>
                </c:pt>
                <c:pt idx="714">
                  <c:v>61.99</c:v>
                </c:pt>
                <c:pt idx="715">
                  <c:v>61.18</c:v>
                </c:pt>
                <c:pt idx="716">
                  <c:v>60.28</c:v>
                </c:pt>
                <c:pt idx="717">
                  <c:v>60.1</c:v>
                </c:pt>
                <c:pt idx="718">
                  <c:v>59.51</c:v>
                </c:pt>
                <c:pt idx="719">
                  <c:v>61.06</c:v>
                </c:pt>
                <c:pt idx="720">
                  <c:v>60.08</c:v>
                </c:pt>
                <c:pt idx="721">
                  <c:v>56.66</c:v>
                </c:pt>
                <c:pt idx="722">
                  <c:v>57.2</c:v>
                </c:pt>
                <c:pt idx="723">
                  <c:v>57.12</c:v>
                </c:pt>
                <c:pt idx="724">
                  <c:v>56.95</c:v>
                </c:pt>
                <c:pt idx="725">
                  <c:v>56.7</c:v>
                </c:pt>
                <c:pt idx="726">
                  <c:v>54.77</c:v>
                </c:pt>
                <c:pt idx="727">
                  <c:v>54.56</c:v>
                </c:pt>
                <c:pt idx="728">
                  <c:v>51.85</c:v>
                </c:pt>
                <c:pt idx="729">
                  <c:v>53.44</c:v>
                </c:pt>
                <c:pt idx="730">
                  <c:v>56.84</c:v>
                </c:pt>
                <c:pt idx="731">
                  <c:v>57</c:v>
                </c:pt>
                <c:pt idx="732">
                  <c:v>52.89</c:v>
                </c:pt>
                <c:pt idx="733">
                  <c:v>53.53</c:v>
                </c:pt>
                <c:pt idx="734">
                  <c:v>52.8</c:v>
                </c:pt>
                <c:pt idx="735">
                  <c:v>51.55</c:v>
                </c:pt>
                <c:pt idx="736">
                  <c:v>52.8</c:v>
                </c:pt>
                <c:pt idx="737">
                  <c:v>51.93</c:v>
                </c:pt>
                <c:pt idx="738">
                  <c:v>53.14</c:v>
                </c:pt>
                <c:pt idx="739">
                  <c:v>55.42</c:v>
                </c:pt>
                <c:pt idx="740">
                  <c:v>54.79</c:v>
                </c:pt>
                <c:pt idx="741">
                  <c:v>53.87</c:v>
                </c:pt>
                <c:pt idx="742">
                  <c:v>54.81</c:v>
                </c:pt>
                <c:pt idx="743">
                  <c:v>52.07</c:v>
                </c:pt>
                <c:pt idx="744">
                  <c:v>51.19</c:v>
                </c:pt>
                <c:pt idx="745">
                  <c:v>50.8</c:v>
                </c:pt>
                <c:pt idx="746">
                  <c:v>50.55</c:v>
                </c:pt>
                <c:pt idx="747">
                  <c:v>49.95</c:v>
                </c:pt>
                <c:pt idx="748">
                  <c:v>48.06</c:v>
                </c:pt>
                <c:pt idx="749">
                  <c:v>50.94</c:v>
                </c:pt>
                <c:pt idx="750">
                  <c:v>51.51</c:v>
                </c:pt>
                <c:pt idx="751">
                  <c:v>51.39</c:v>
                </c:pt>
                <c:pt idx="752">
                  <c:v>52.8</c:v>
                </c:pt>
                <c:pt idx="753">
                  <c:v>52.51</c:v>
                </c:pt>
                <c:pt idx="754">
                  <c:v>52.12</c:v>
                </c:pt>
                <c:pt idx="755">
                  <c:v>51.6</c:v>
                </c:pt>
                <c:pt idx="756">
                  <c:v>51.64</c:v>
                </c:pt>
                <c:pt idx="757">
                  <c:v>55.33</c:v>
                </c:pt>
                <c:pt idx="758">
                  <c:v>59.46</c:v>
                </c:pt>
                <c:pt idx="759">
                  <c:v>56.66</c:v>
                </c:pt>
                <c:pt idx="760">
                  <c:v>58.35</c:v>
                </c:pt>
                <c:pt idx="761">
                  <c:v>59.16</c:v>
                </c:pt>
                <c:pt idx="762">
                  <c:v>57.68</c:v>
                </c:pt>
                <c:pt idx="763">
                  <c:v>61.81</c:v>
                </c:pt>
                <c:pt idx="764">
                  <c:v>61.9</c:v>
                </c:pt>
                <c:pt idx="765">
                  <c:v>60.83</c:v>
                </c:pt>
                <c:pt idx="766">
                  <c:v>63.25</c:v>
                </c:pt>
                <c:pt idx="767">
                  <c:v>64.180000000000007</c:v>
                </c:pt>
                <c:pt idx="768">
                  <c:v>63.82</c:v>
                </c:pt>
                <c:pt idx="769">
                  <c:v>62.26</c:v>
                </c:pt>
                <c:pt idx="770">
                  <c:v>60.12</c:v>
                </c:pt>
                <c:pt idx="771">
                  <c:v>60.58</c:v>
                </c:pt>
                <c:pt idx="772">
                  <c:v>65.5</c:v>
                </c:pt>
                <c:pt idx="773">
                  <c:v>66.010000000000005</c:v>
                </c:pt>
                <c:pt idx="774">
                  <c:v>66.37</c:v>
                </c:pt>
                <c:pt idx="775">
                  <c:v>66.92</c:v>
                </c:pt>
                <c:pt idx="776">
                  <c:v>67.099999999999994</c:v>
                </c:pt>
                <c:pt idx="777">
                  <c:v>69.989999999999995</c:v>
                </c:pt>
                <c:pt idx="778">
                  <c:v>70.569999999999993</c:v>
                </c:pt>
                <c:pt idx="779">
                  <c:v>71.25</c:v>
                </c:pt>
                <c:pt idx="780">
                  <c:v>72.680000000000007</c:v>
                </c:pt>
                <c:pt idx="781">
                  <c:v>73.03</c:v>
                </c:pt>
                <c:pt idx="782">
                  <c:v>70.09</c:v>
                </c:pt>
                <c:pt idx="783">
                  <c:v>71.790000000000006</c:v>
                </c:pt>
                <c:pt idx="784">
                  <c:v>72.459999999999994</c:v>
                </c:pt>
                <c:pt idx="785">
                  <c:v>76.56</c:v>
                </c:pt>
                <c:pt idx="786">
                  <c:v>73.44</c:v>
                </c:pt>
                <c:pt idx="787">
                  <c:v>70.98</c:v>
                </c:pt>
                <c:pt idx="788">
                  <c:v>70.63</c:v>
                </c:pt>
                <c:pt idx="789">
                  <c:v>71</c:v>
                </c:pt>
                <c:pt idx="790">
                  <c:v>70.47</c:v>
                </c:pt>
                <c:pt idx="791">
                  <c:v>68.260000000000005</c:v>
                </c:pt>
                <c:pt idx="792">
                  <c:v>68.92</c:v>
                </c:pt>
                <c:pt idx="793">
                  <c:v>69.33</c:v>
                </c:pt>
                <c:pt idx="794">
                  <c:v>69.010000000000005</c:v>
                </c:pt>
                <c:pt idx="795">
                  <c:v>77.900000000000006</c:v>
                </c:pt>
                <c:pt idx="796">
                  <c:v>83.35</c:v>
                </c:pt>
                <c:pt idx="797">
                  <c:v>86.16</c:v>
                </c:pt>
                <c:pt idx="798">
                  <c:v>85.06</c:v>
                </c:pt>
                <c:pt idx="799">
                  <c:v>100.02</c:v>
                </c:pt>
                <c:pt idx="800">
                  <c:v>98.65</c:v>
                </c:pt>
                <c:pt idx="801">
                  <c:v>97.26</c:v>
                </c:pt>
                <c:pt idx="802">
                  <c:v>102.67</c:v>
                </c:pt>
                <c:pt idx="803">
                  <c:v>103.79</c:v>
                </c:pt>
                <c:pt idx="804">
                  <c:v>103.47</c:v>
                </c:pt>
                <c:pt idx="805">
                  <c:v>99.26</c:v>
                </c:pt>
                <c:pt idx="806">
                  <c:v>97.36</c:v>
                </c:pt>
                <c:pt idx="807">
                  <c:v>94.62</c:v>
                </c:pt>
                <c:pt idx="808">
                  <c:v>103.58</c:v>
                </c:pt>
                <c:pt idx="809">
                  <c:v>100.42</c:v>
                </c:pt>
                <c:pt idx="810">
                  <c:v>108.85</c:v>
                </c:pt>
                <c:pt idx="811">
                  <c:v>106.49</c:v>
                </c:pt>
                <c:pt idx="812">
                  <c:v>106.85</c:v>
                </c:pt>
                <c:pt idx="813">
                  <c:v>103.11</c:v>
                </c:pt>
                <c:pt idx="814">
                  <c:v>104.83</c:v>
                </c:pt>
                <c:pt idx="815">
                  <c:v>101.13</c:v>
                </c:pt>
                <c:pt idx="816">
                  <c:v>101.4</c:v>
                </c:pt>
                <c:pt idx="817">
                  <c:v>102.63</c:v>
                </c:pt>
                <c:pt idx="818">
                  <c:v>101.31</c:v>
                </c:pt>
                <c:pt idx="819">
                  <c:v>103.76</c:v>
                </c:pt>
                <c:pt idx="820">
                  <c:v>103.19</c:v>
                </c:pt>
                <c:pt idx="821">
                  <c:v>99.49</c:v>
                </c:pt>
                <c:pt idx="822">
                  <c:v>100.17</c:v>
                </c:pt>
                <c:pt idx="823">
                  <c:v>102.99</c:v>
                </c:pt>
                <c:pt idx="824">
                  <c:v>110.35</c:v>
                </c:pt>
                <c:pt idx="825">
                  <c:v>103.42</c:v>
                </c:pt>
                <c:pt idx="826">
                  <c:v>105.6</c:v>
                </c:pt>
                <c:pt idx="827">
                  <c:v>106.45</c:v>
                </c:pt>
                <c:pt idx="828">
                  <c:v>105.95</c:v>
                </c:pt>
                <c:pt idx="829">
                  <c:v>109.58</c:v>
                </c:pt>
                <c:pt idx="830">
                  <c:v>107.81</c:v>
                </c:pt>
                <c:pt idx="831">
                  <c:v>109.76</c:v>
                </c:pt>
                <c:pt idx="832">
                  <c:v>105.7</c:v>
                </c:pt>
                <c:pt idx="833">
                  <c:v>101.1</c:v>
                </c:pt>
                <c:pt idx="834">
                  <c:v>98.06</c:v>
                </c:pt>
                <c:pt idx="835">
                  <c:v>97.88</c:v>
                </c:pt>
                <c:pt idx="836">
                  <c:v>99.26</c:v>
                </c:pt>
                <c:pt idx="837">
                  <c:v>101.83</c:v>
                </c:pt>
                <c:pt idx="838">
                  <c:v>98.36</c:v>
                </c:pt>
                <c:pt idx="839">
                  <c:v>104.1</c:v>
                </c:pt>
                <c:pt idx="840">
                  <c:v>105.77</c:v>
                </c:pt>
                <c:pt idx="841">
                  <c:v>109.93</c:v>
                </c:pt>
                <c:pt idx="842">
                  <c:v>111.22</c:v>
                </c:pt>
                <c:pt idx="843">
                  <c:v>115.95</c:v>
                </c:pt>
                <c:pt idx="844">
                  <c:v>103.27</c:v>
                </c:pt>
                <c:pt idx="845">
                  <c:v>106.08</c:v>
                </c:pt>
                <c:pt idx="846">
                  <c:v>107.31</c:v>
                </c:pt>
                <c:pt idx="847">
                  <c:v>105.74</c:v>
                </c:pt>
                <c:pt idx="848">
                  <c:v>114.42</c:v>
                </c:pt>
                <c:pt idx="849">
                  <c:v>120.92</c:v>
                </c:pt>
                <c:pt idx="850">
                  <c:v>121.31</c:v>
                </c:pt>
                <c:pt idx="851">
                  <c:v>114.81</c:v>
                </c:pt>
                <c:pt idx="852">
                  <c:v>114.2</c:v>
                </c:pt>
                <c:pt idx="853">
                  <c:v>112.95</c:v>
                </c:pt>
                <c:pt idx="854">
                  <c:v>116.81</c:v>
                </c:pt>
                <c:pt idx="855">
                  <c:v>116.18</c:v>
                </c:pt>
                <c:pt idx="856">
                  <c:v>118.54</c:v>
                </c:pt>
                <c:pt idx="857">
                  <c:v>122.59</c:v>
                </c:pt>
                <c:pt idx="858">
                  <c:v>126.52</c:v>
                </c:pt>
                <c:pt idx="859">
                  <c:v>123.75</c:v>
                </c:pt>
                <c:pt idx="860">
                  <c:v>125.74</c:v>
                </c:pt>
                <c:pt idx="861">
                  <c:v>123.74</c:v>
                </c:pt>
                <c:pt idx="862">
                  <c:v>125.5</c:v>
                </c:pt>
                <c:pt idx="863">
                  <c:v>124.29</c:v>
                </c:pt>
                <c:pt idx="864">
                  <c:v>125.97</c:v>
                </c:pt>
                <c:pt idx="865">
                  <c:v>123.25</c:v>
                </c:pt>
                <c:pt idx="866">
                  <c:v>116.6</c:v>
                </c:pt>
                <c:pt idx="867">
                  <c:v>114.26</c:v>
                </c:pt>
                <c:pt idx="868">
                  <c:v>107.03</c:v>
                </c:pt>
                <c:pt idx="869">
                  <c:v>111.07</c:v>
                </c:pt>
                <c:pt idx="870">
                  <c:v>107.83</c:v>
                </c:pt>
                <c:pt idx="871">
                  <c:v>101.63</c:v>
                </c:pt>
                <c:pt idx="872">
                  <c:v>99.61</c:v>
                </c:pt>
                <c:pt idx="873">
                  <c:v>103.52</c:v>
                </c:pt>
                <c:pt idx="874">
                  <c:v>99.77</c:v>
                </c:pt>
                <c:pt idx="875">
                  <c:v>100.34</c:v>
                </c:pt>
                <c:pt idx="876">
                  <c:v>102.9</c:v>
                </c:pt>
                <c:pt idx="877">
                  <c:v>105.37</c:v>
                </c:pt>
                <c:pt idx="878">
                  <c:v>110.39</c:v>
                </c:pt>
                <c:pt idx="879">
                  <c:v>105.72</c:v>
                </c:pt>
                <c:pt idx="880">
                  <c:v>105.33</c:v>
                </c:pt>
                <c:pt idx="881">
                  <c:v>108.12</c:v>
                </c:pt>
                <c:pt idx="882">
                  <c:v>105.74</c:v>
                </c:pt>
                <c:pt idx="883">
                  <c:v>105.74</c:v>
                </c:pt>
                <c:pt idx="884">
                  <c:v>109.96</c:v>
                </c:pt>
                <c:pt idx="885">
                  <c:v>108.53</c:v>
                </c:pt>
                <c:pt idx="886">
                  <c:v>106.48</c:v>
                </c:pt>
                <c:pt idx="887">
                  <c:v>102.63</c:v>
                </c:pt>
                <c:pt idx="888">
                  <c:v>103.77</c:v>
                </c:pt>
                <c:pt idx="889">
                  <c:v>102.38</c:v>
                </c:pt>
                <c:pt idx="890">
                  <c:v>105.03</c:v>
                </c:pt>
                <c:pt idx="891">
                  <c:v>107.42</c:v>
                </c:pt>
                <c:pt idx="892">
                  <c:v>112.38</c:v>
                </c:pt>
                <c:pt idx="893">
                  <c:v>113.68</c:v>
                </c:pt>
                <c:pt idx="894">
                  <c:v>110.91</c:v>
                </c:pt>
                <c:pt idx="895">
                  <c:v>109.23</c:v>
                </c:pt>
                <c:pt idx="896">
                  <c:v>115.22</c:v>
                </c:pt>
                <c:pt idx="897">
                  <c:v>111.04</c:v>
                </c:pt>
                <c:pt idx="898">
                  <c:v>112.31</c:v>
                </c:pt>
                <c:pt idx="899">
                  <c:v>112.06</c:v>
                </c:pt>
                <c:pt idx="900">
                  <c:v>117.62</c:v>
                </c:pt>
                <c:pt idx="901">
                  <c:v>116.69</c:v>
                </c:pt>
                <c:pt idx="902">
                  <c:v>116.39</c:v>
                </c:pt>
                <c:pt idx="903">
                  <c:v>109.1</c:v>
                </c:pt>
                <c:pt idx="904">
                  <c:v>102.79</c:v>
                </c:pt>
                <c:pt idx="905">
                  <c:v>105.56</c:v>
                </c:pt>
                <c:pt idx="906">
                  <c:v>107.41</c:v>
                </c:pt>
                <c:pt idx="907">
                  <c:v>111.64</c:v>
                </c:pt>
                <c:pt idx="908">
                  <c:v>112.45</c:v>
                </c:pt>
                <c:pt idx="909">
                  <c:v>117.51</c:v>
                </c:pt>
                <c:pt idx="910">
                  <c:v>117.58</c:v>
                </c:pt>
                <c:pt idx="911">
                  <c:v>115.1</c:v>
                </c:pt>
                <c:pt idx="912">
                  <c:v>113.61</c:v>
                </c:pt>
                <c:pt idx="913">
                  <c:v>112.65</c:v>
                </c:pt>
                <c:pt idx="914">
                  <c:v>116.06</c:v>
                </c:pt>
                <c:pt idx="915">
                  <c:v>127.53</c:v>
                </c:pt>
                <c:pt idx="916">
                  <c:v>123.49</c:v>
                </c:pt>
                <c:pt idx="917">
                  <c:v>132</c:v>
                </c:pt>
                <c:pt idx="918">
                  <c:v>134.01</c:v>
                </c:pt>
                <c:pt idx="919">
                  <c:v>133.24</c:v>
                </c:pt>
                <c:pt idx="920">
                  <c:v>131.57</c:v>
                </c:pt>
                <c:pt idx="921">
                  <c:v>134.63</c:v>
                </c:pt>
                <c:pt idx="922">
                  <c:v>128.82</c:v>
                </c:pt>
                <c:pt idx="923">
                  <c:v>127.01</c:v>
                </c:pt>
                <c:pt idx="924">
                  <c:v>122.36</c:v>
                </c:pt>
                <c:pt idx="925">
                  <c:v>123.02</c:v>
                </c:pt>
                <c:pt idx="926">
                  <c:v>119.64</c:v>
                </c:pt>
                <c:pt idx="927">
                  <c:v>117.05</c:v>
                </c:pt>
                <c:pt idx="928">
                  <c:v>115.58</c:v>
                </c:pt>
                <c:pt idx="929">
                  <c:v>117.61</c:v>
                </c:pt>
                <c:pt idx="930">
                  <c:v>119.74</c:v>
                </c:pt>
                <c:pt idx="931">
                  <c:v>117.12</c:v>
                </c:pt>
                <c:pt idx="932">
                  <c:v>120.46</c:v>
                </c:pt>
                <c:pt idx="933">
                  <c:v>116.67</c:v>
                </c:pt>
                <c:pt idx="934">
                  <c:v>115.46</c:v>
                </c:pt>
                <c:pt idx="935">
                  <c:v>115.94</c:v>
                </c:pt>
                <c:pt idx="936">
                  <c:v>115.22</c:v>
                </c:pt>
                <c:pt idx="937">
                  <c:v>112.35</c:v>
                </c:pt>
                <c:pt idx="938">
                  <c:v>110.92</c:v>
                </c:pt>
                <c:pt idx="939">
                  <c:v>105.27</c:v>
                </c:pt>
                <c:pt idx="940">
                  <c:v>103.75</c:v>
                </c:pt>
                <c:pt idx="941">
                  <c:v>104.92</c:v>
                </c:pt>
                <c:pt idx="942">
                  <c:v>110.08</c:v>
                </c:pt>
                <c:pt idx="943">
                  <c:v>111.33</c:v>
                </c:pt>
                <c:pt idx="944">
                  <c:v>110.15</c:v>
                </c:pt>
                <c:pt idx="945">
                  <c:v>114.83</c:v>
                </c:pt>
                <c:pt idx="946">
                  <c:v>118.61</c:v>
                </c:pt>
                <c:pt idx="947">
                  <c:v>121.42</c:v>
                </c:pt>
                <c:pt idx="948">
                  <c:v>126.37</c:v>
                </c:pt>
                <c:pt idx="949">
                  <c:v>125.12</c:v>
                </c:pt>
                <c:pt idx="950">
                  <c:v>117.64</c:v>
                </c:pt>
                <c:pt idx="951">
                  <c:v>114.77</c:v>
                </c:pt>
                <c:pt idx="952">
                  <c:v>116.71</c:v>
                </c:pt>
                <c:pt idx="953">
                  <c:v>121.89</c:v>
                </c:pt>
                <c:pt idx="954">
                  <c:v>119.52</c:v>
                </c:pt>
                <c:pt idx="955">
                  <c:v>120.74</c:v>
                </c:pt>
                <c:pt idx="956">
                  <c:v>121.5</c:v>
                </c:pt>
                <c:pt idx="957">
                  <c:v>122.71</c:v>
                </c:pt>
                <c:pt idx="958">
                  <c:v>123.41</c:v>
                </c:pt>
                <c:pt idx="959">
                  <c:v>127.73</c:v>
                </c:pt>
                <c:pt idx="960">
                  <c:v>126.96</c:v>
                </c:pt>
                <c:pt idx="961">
                  <c:v>127.43</c:v>
                </c:pt>
                <c:pt idx="962">
                  <c:v>129.99</c:v>
                </c:pt>
                <c:pt idx="963">
                  <c:v>128.83000000000001</c:v>
                </c:pt>
                <c:pt idx="964">
                  <c:v>128.77000000000001</c:v>
                </c:pt>
                <c:pt idx="965">
                  <c:v>130.13999999999999</c:v>
                </c:pt>
                <c:pt idx="966">
                  <c:v>132.29</c:v>
                </c:pt>
                <c:pt idx="967">
                  <c:v>127.45</c:v>
                </c:pt>
                <c:pt idx="968">
                  <c:v>129.35</c:v>
                </c:pt>
                <c:pt idx="969">
                  <c:v>131.34</c:v>
                </c:pt>
                <c:pt idx="970">
                  <c:v>136.18</c:v>
                </c:pt>
                <c:pt idx="971">
                  <c:v>134.13</c:v>
                </c:pt>
                <c:pt idx="972">
                  <c:v>121.76</c:v>
                </c:pt>
                <c:pt idx="973">
                  <c:v>126.34</c:v>
                </c:pt>
                <c:pt idx="974">
                  <c:v>133.24</c:v>
                </c:pt>
                <c:pt idx="975">
                  <c:v>131.35</c:v>
                </c:pt>
                <c:pt idx="976">
                  <c:v>133.41999999999999</c:v>
                </c:pt>
                <c:pt idx="977">
                  <c:v>128.93</c:v>
                </c:pt>
                <c:pt idx="978">
                  <c:v>128.09</c:v>
                </c:pt>
                <c:pt idx="979">
                  <c:v>127.72</c:v>
                </c:pt>
                <c:pt idx="980">
                  <c:v>124.74</c:v>
                </c:pt>
                <c:pt idx="981">
                  <c:v>130.44</c:v>
                </c:pt>
                <c:pt idx="982">
                  <c:v>127.48</c:v>
                </c:pt>
                <c:pt idx="983">
                  <c:v>125.98</c:v>
                </c:pt>
                <c:pt idx="984">
                  <c:v>122.3</c:v>
                </c:pt>
                <c:pt idx="985">
                  <c:v>123.88</c:v>
                </c:pt>
                <c:pt idx="986">
                  <c:v>124.56</c:v>
                </c:pt>
                <c:pt idx="987">
                  <c:v>123.32</c:v>
                </c:pt>
                <c:pt idx="988">
                  <c:v>122.27</c:v>
                </c:pt>
                <c:pt idx="989">
                  <c:v>118.95</c:v>
                </c:pt>
                <c:pt idx="990">
                  <c:v>114.97</c:v>
                </c:pt>
                <c:pt idx="991">
                  <c:v>114.63</c:v>
                </c:pt>
                <c:pt idx="992">
                  <c:v>114.2</c:v>
                </c:pt>
                <c:pt idx="993">
                  <c:v>112.44</c:v>
                </c:pt>
                <c:pt idx="994">
                  <c:v>115.01</c:v>
                </c:pt>
                <c:pt idx="995">
                  <c:v>115.46</c:v>
                </c:pt>
                <c:pt idx="996">
                  <c:v>114.38</c:v>
                </c:pt>
                <c:pt idx="997">
                  <c:v>113.45</c:v>
                </c:pt>
                <c:pt idx="998">
                  <c:v>112.31</c:v>
                </c:pt>
                <c:pt idx="999">
                  <c:v>112.1</c:v>
                </c:pt>
                <c:pt idx="1000">
                  <c:v>112.03</c:v>
                </c:pt>
                <c:pt idx="1001">
                  <c:v>114.47</c:v>
                </c:pt>
                <c:pt idx="1002">
                  <c:v>111</c:v>
                </c:pt>
                <c:pt idx="1003">
                  <c:v>114.86</c:v>
                </c:pt>
                <c:pt idx="1004">
                  <c:v>115.55</c:v>
                </c:pt>
                <c:pt idx="1005">
                  <c:v>111.51</c:v>
                </c:pt>
                <c:pt idx="1006">
                  <c:v>111.87</c:v>
                </c:pt>
                <c:pt idx="1007">
                  <c:v>113.14</c:v>
                </c:pt>
                <c:pt idx="1008">
                  <c:v>109.66</c:v>
                </c:pt>
                <c:pt idx="1009">
                  <c:v>109.76</c:v>
                </c:pt>
                <c:pt idx="1010">
                  <c:v>111.76</c:v>
                </c:pt>
                <c:pt idx="1011">
                  <c:v>114.51</c:v>
                </c:pt>
                <c:pt idx="1012">
                  <c:v>115.1</c:v>
                </c:pt>
                <c:pt idx="1013">
                  <c:v>115.22</c:v>
                </c:pt>
                <c:pt idx="1014">
                  <c:v>115.12</c:v>
                </c:pt>
                <c:pt idx="1015">
                  <c:v>118.08</c:v>
                </c:pt>
                <c:pt idx="1016">
                  <c:v>117.31</c:v>
                </c:pt>
                <c:pt idx="1017">
                  <c:v>116.25</c:v>
                </c:pt>
                <c:pt idx="1018">
                  <c:v>115.71</c:v>
                </c:pt>
                <c:pt idx="1019">
                  <c:v>117.95</c:v>
                </c:pt>
                <c:pt idx="1020">
                  <c:v>120.18</c:v>
                </c:pt>
                <c:pt idx="1021">
                  <c:v>119.45</c:v>
                </c:pt>
                <c:pt idx="1022">
                  <c:v>115.73</c:v>
                </c:pt>
                <c:pt idx="1023">
                  <c:v>115.89</c:v>
                </c:pt>
                <c:pt idx="1024">
                  <c:v>120.5</c:v>
                </c:pt>
                <c:pt idx="1025">
                  <c:v>119.52</c:v>
                </c:pt>
                <c:pt idx="1026">
                  <c:v>115.19</c:v>
                </c:pt>
                <c:pt idx="1027">
                  <c:v>116.37</c:v>
                </c:pt>
                <c:pt idx="1028">
                  <c:v>114.06</c:v>
                </c:pt>
                <c:pt idx="1029">
                  <c:v>112.21</c:v>
                </c:pt>
                <c:pt idx="1030">
                  <c:v>110</c:v>
                </c:pt>
                <c:pt idx="1031">
                  <c:v>110.55</c:v>
                </c:pt>
                <c:pt idx="1032">
                  <c:v>116.03</c:v>
                </c:pt>
                <c:pt idx="1033">
                  <c:v>114.83</c:v>
                </c:pt>
                <c:pt idx="1034">
                  <c:v>113.52</c:v>
                </c:pt>
                <c:pt idx="1035">
                  <c:v>117.88</c:v>
                </c:pt>
                <c:pt idx="1036">
                  <c:v>116.32</c:v>
                </c:pt>
                <c:pt idx="1037">
                  <c:v>119.16</c:v>
                </c:pt>
                <c:pt idx="1038">
                  <c:v>112.98</c:v>
                </c:pt>
                <c:pt idx="1039">
                  <c:v>112.26</c:v>
                </c:pt>
                <c:pt idx="1040">
                  <c:v>109.08</c:v>
                </c:pt>
                <c:pt idx="1041">
                  <c:v>107.45</c:v>
                </c:pt>
                <c:pt idx="1042">
                  <c:v>104.93</c:v>
                </c:pt>
                <c:pt idx="1043">
                  <c:v>106.37</c:v>
                </c:pt>
                <c:pt idx="1044">
                  <c:v>105.94</c:v>
                </c:pt>
                <c:pt idx="1045">
                  <c:v>105.9</c:v>
                </c:pt>
                <c:pt idx="1046">
                  <c:v>105.18</c:v>
                </c:pt>
                <c:pt idx="1047">
                  <c:v>107.25</c:v>
                </c:pt>
                <c:pt idx="1048">
                  <c:v>108.25</c:v>
                </c:pt>
                <c:pt idx="1049">
                  <c:v>110.02</c:v>
                </c:pt>
                <c:pt idx="1050">
                  <c:v>110.79</c:v>
                </c:pt>
                <c:pt idx="1051">
                  <c:v>109.3</c:v>
                </c:pt>
                <c:pt idx="1052">
                  <c:v>111.63</c:v>
                </c:pt>
                <c:pt idx="1053">
                  <c:v>109.09</c:v>
                </c:pt>
                <c:pt idx="1054">
                  <c:v>107.83</c:v>
                </c:pt>
                <c:pt idx="1055">
                  <c:v>106.55</c:v>
                </c:pt>
                <c:pt idx="1056">
                  <c:v>108.43</c:v>
                </c:pt>
                <c:pt idx="1057">
                  <c:v>102.32</c:v>
                </c:pt>
                <c:pt idx="1058">
                  <c:v>106.35</c:v>
                </c:pt>
                <c:pt idx="1059">
                  <c:v>105.34</c:v>
                </c:pt>
                <c:pt idx="1060">
                  <c:v>106.25</c:v>
                </c:pt>
                <c:pt idx="1061">
                  <c:v>108.52</c:v>
                </c:pt>
                <c:pt idx="1062">
                  <c:v>105.71</c:v>
                </c:pt>
                <c:pt idx="1063">
                  <c:v>105.34</c:v>
                </c:pt>
                <c:pt idx="1064">
                  <c:v>104.8</c:v>
                </c:pt>
                <c:pt idx="1065">
                  <c:v>107.45</c:v>
                </c:pt>
                <c:pt idx="1066">
                  <c:v>112.06</c:v>
                </c:pt>
                <c:pt idx="1067">
                  <c:v>111.85</c:v>
                </c:pt>
                <c:pt idx="1068">
                  <c:v>112.26</c:v>
                </c:pt>
                <c:pt idx="1069">
                  <c:v>112.46</c:v>
                </c:pt>
                <c:pt idx="1070">
                  <c:v>117.41</c:v>
                </c:pt>
                <c:pt idx="1071">
                  <c:v>116.78</c:v>
                </c:pt>
                <c:pt idx="1072">
                  <c:v>116.32</c:v>
                </c:pt>
                <c:pt idx="1073">
                  <c:v>113.56</c:v>
                </c:pt>
                <c:pt idx="1074">
                  <c:v>115.45</c:v>
                </c:pt>
                <c:pt idx="1075">
                  <c:v>115.96</c:v>
                </c:pt>
                <c:pt idx="1076">
                  <c:v>116.8</c:v>
                </c:pt>
                <c:pt idx="1077">
                  <c:v>116.68</c:v>
                </c:pt>
                <c:pt idx="1078">
                  <c:v>116.15</c:v>
                </c:pt>
                <c:pt idx="1079">
                  <c:v>113.38</c:v>
                </c:pt>
                <c:pt idx="1080">
                  <c:v>113.49</c:v>
                </c:pt>
                <c:pt idx="1081">
                  <c:v>112.53</c:v>
                </c:pt>
                <c:pt idx="1082">
                  <c:v>111.74</c:v>
                </c:pt>
                <c:pt idx="1083">
                  <c:v>111.45</c:v>
                </c:pt>
                <c:pt idx="1084">
                  <c:v>113.05</c:v>
                </c:pt>
                <c:pt idx="1085">
                  <c:v>110.48</c:v>
                </c:pt>
                <c:pt idx="1086">
                  <c:v>108.55</c:v>
                </c:pt>
                <c:pt idx="1087">
                  <c:v>109.13</c:v>
                </c:pt>
                <c:pt idx="1088">
                  <c:v>110.84</c:v>
                </c:pt>
                <c:pt idx="1089">
                  <c:v>110.19</c:v>
                </c:pt>
                <c:pt idx="1090">
                  <c:v>108.16</c:v>
                </c:pt>
                <c:pt idx="1091">
                  <c:v>106.23</c:v>
                </c:pt>
                <c:pt idx="1092">
                  <c:v>105.74</c:v>
                </c:pt>
                <c:pt idx="1093">
                  <c:v>109.33</c:v>
                </c:pt>
                <c:pt idx="1094">
                  <c:v>106.21</c:v>
                </c:pt>
                <c:pt idx="1095">
                  <c:v>106.21</c:v>
                </c:pt>
                <c:pt idx="1096">
                  <c:v>102.41</c:v>
                </c:pt>
                <c:pt idx="1097">
                  <c:v>104.35</c:v>
                </c:pt>
                <c:pt idx="1098">
                  <c:v>104.64</c:v>
                </c:pt>
                <c:pt idx="1099">
                  <c:v>105.42</c:v>
                </c:pt>
                <c:pt idx="1100">
                  <c:v>104.73</c:v>
                </c:pt>
                <c:pt idx="1101">
                  <c:v>106.14</c:v>
                </c:pt>
                <c:pt idx="1102">
                  <c:v>104.93</c:v>
                </c:pt>
                <c:pt idx="1103">
                  <c:v>106.52</c:v>
                </c:pt>
                <c:pt idx="1104">
                  <c:v>106.35</c:v>
                </c:pt>
                <c:pt idx="1105">
                  <c:v>107.51</c:v>
                </c:pt>
                <c:pt idx="1106">
                  <c:v>106.98</c:v>
                </c:pt>
                <c:pt idx="1107">
                  <c:v>105.94</c:v>
                </c:pt>
                <c:pt idx="1108">
                  <c:v>106.17</c:v>
                </c:pt>
                <c:pt idx="1109">
                  <c:v>105.54</c:v>
                </c:pt>
                <c:pt idx="1110">
                  <c:v>103.87</c:v>
                </c:pt>
                <c:pt idx="1111">
                  <c:v>104.7</c:v>
                </c:pt>
                <c:pt idx="1112">
                  <c:v>107.52</c:v>
                </c:pt>
                <c:pt idx="1113">
                  <c:v>107</c:v>
                </c:pt>
                <c:pt idx="1114">
                  <c:v>107.07</c:v>
                </c:pt>
                <c:pt idx="1115">
                  <c:v>108.16</c:v>
                </c:pt>
                <c:pt idx="1116">
                  <c:v>107.88</c:v>
                </c:pt>
                <c:pt idx="1117">
                  <c:v>107.18</c:v>
                </c:pt>
                <c:pt idx="1118">
                  <c:v>106.94</c:v>
                </c:pt>
                <c:pt idx="1119">
                  <c:v>106.19</c:v>
                </c:pt>
                <c:pt idx="1120">
                  <c:v>105.64</c:v>
                </c:pt>
                <c:pt idx="1121">
                  <c:v>105.55</c:v>
                </c:pt>
                <c:pt idx="1122">
                  <c:v>105.07</c:v>
                </c:pt>
                <c:pt idx="1123">
                  <c:v>103.4</c:v>
                </c:pt>
                <c:pt idx="1124">
                  <c:v>103.84</c:v>
                </c:pt>
                <c:pt idx="1125">
                  <c:v>102.12</c:v>
                </c:pt>
                <c:pt idx="1126">
                  <c:v>101.31</c:v>
                </c:pt>
                <c:pt idx="1127">
                  <c:v>103.44</c:v>
                </c:pt>
                <c:pt idx="1128">
                  <c:v>103.22</c:v>
                </c:pt>
                <c:pt idx="1129">
                  <c:v>103.82</c:v>
                </c:pt>
                <c:pt idx="1130">
                  <c:v>105.73</c:v>
                </c:pt>
                <c:pt idx="1131">
                  <c:v>106.24</c:v>
                </c:pt>
                <c:pt idx="1132">
                  <c:v>106.98</c:v>
                </c:pt>
                <c:pt idx="1133">
                  <c:v>106.4</c:v>
                </c:pt>
                <c:pt idx="1134">
                  <c:v>104.09</c:v>
                </c:pt>
                <c:pt idx="1135">
                  <c:v>105.9</c:v>
                </c:pt>
                <c:pt idx="1136">
                  <c:v>106.06</c:v>
                </c:pt>
                <c:pt idx="1137">
                  <c:v>109.4</c:v>
                </c:pt>
                <c:pt idx="1138">
                  <c:v>110.79</c:v>
                </c:pt>
                <c:pt idx="1139">
                  <c:v>111.01</c:v>
                </c:pt>
                <c:pt idx="1140">
                  <c:v>107.29</c:v>
                </c:pt>
                <c:pt idx="1141">
                  <c:v>107.13</c:v>
                </c:pt>
                <c:pt idx="1142">
                  <c:v>108.55</c:v>
                </c:pt>
                <c:pt idx="1143">
                  <c:v>108.7</c:v>
                </c:pt>
                <c:pt idx="1144">
                  <c:v>109.24</c:v>
                </c:pt>
                <c:pt idx="1145">
                  <c:v>109.75</c:v>
                </c:pt>
                <c:pt idx="1146">
                  <c:v>112.6</c:v>
                </c:pt>
                <c:pt idx="1147">
                  <c:v>114.57</c:v>
                </c:pt>
                <c:pt idx="1148">
                  <c:v>113.56</c:v>
                </c:pt>
                <c:pt idx="1149">
                  <c:v>111.75</c:v>
                </c:pt>
                <c:pt idx="1150">
                  <c:v>112.17</c:v>
                </c:pt>
                <c:pt idx="1151">
                  <c:v>114.06</c:v>
                </c:pt>
                <c:pt idx="1152">
                  <c:v>113.18</c:v>
                </c:pt>
                <c:pt idx="1153">
                  <c:v>111.06</c:v>
                </c:pt>
                <c:pt idx="1154">
                  <c:v>112.4</c:v>
                </c:pt>
                <c:pt idx="1155">
                  <c:v>114.77</c:v>
                </c:pt>
                <c:pt idx="1156">
                  <c:v>115.45</c:v>
                </c:pt>
                <c:pt idx="1157">
                  <c:v>115.18</c:v>
                </c:pt>
                <c:pt idx="1158">
                  <c:v>115.29</c:v>
                </c:pt>
                <c:pt idx="1159">
                  <c:v>115.15</c:v>
                </c:pt>
                <c:pt idx="1160">
                  <c:v>118.96</c:v>
                </c:pt>
                <c:pt idx="1161">
                  <c:v>117.64</c:v>
                </c:pt>
                <c:pt idx="1162">
                  <c:v>114.82</c:v>
                </c:pt>
                <c:pt idx="1163">
                  <c:v>113.02</c:v>
                </c:pt>
                <c:pt idx="1164">
                  <c:v>114.12</c:v>
                </c:pt>
                <c:pt idx="1165">
                  <c:v>115.76</c:v>
                </c:pt>
                <c:pt idx="1166">
                  <c:v>115.15</c:v>
                </c:pt>
                <c:pt idx="1167">
                  <c:v>113.67</c:v>
                </c:pt>
                <c:pt idx="1168">
                  <c:v>111.7</c:v>
                </c:pt>
                <c:pt idx="1169">
                  <c:v>110.85</c:v>
                </c:pt>
                <c:pt idx="1170">
                  <c:v>111.73</c:v>
                </c:pt>
                <c:pt idx="1171">
                  <c:v>112.46</c:v>
                </c:pt>
                <c:pt idx="1172">
                  <c:v>112.74</c:v>
                </c:pt>
                <c:pt idx="1173">
                  <c:v>113.16</c:v>
                </c:pt>
                <c:pt idx="1174">
                  <c:v>113.45</c:v>
                </c:pt>
                <c:pt idx="1175">
                  <c:v>116.67</c:v>
                </c:pt>
                <c:pt idx="1176">
                  <c:v>119.57</c:v>
                </c:pt>
                <c:pt idx="1177">
                  <c:v>118.47</c:v>
                </c:pt>
                <c:pt idx="1178">
                  <c:v>116.99</c:v>
                </c:pt>
                <c:pt idx="1179">
                  <c:v>118.27</c:v>
                </c:pt>
                <c:pt idx="1180">
                  <c:v>115.66</c:v>
                </c:pt>
                <c:pt idx="1181">
                  <c:v>120.36</c:v>
                </c:pt>
                <c:pt idx="1182">
                  <c:v>120.16</c:v>
                </c:pt>
                <c:pt idx="1183">
                  <c:v>121.93</c:v>
                </c:pt>
                <c:pt idx="1184">
                  <c:v>119.85</c:v>
                </c:pt>
                <c:pt idx="1185">
                  <c:v>120.16</c:v>
                </c:pt>
                <c:pt idx="1186">
                  <c:v>119.23</c:v>
                </c:pt>
                <c:pt idx="1187">
                  <c:v>116.41</c:v>
                </c:pt>
                <c:pt idx="1188">
                  <c:v>113.34</c:v>
                </c:pt>
                <c:pt idx="1189">
                  <c:v>113.94</c:v>
                </c:pt>
                <c:pt idx="1190">
                  <c:v>114.43</c:v>
                </c:pt>
                <c:pt idx="1191">
                  <c:v>114.41</c:v>
                </c:pt>
                <c:pt idx="1192">
                  <c:v>118.85</c:v>
                </c:pt>
                <c:pt idx="1193">
                  <c:v>119.36</c:v>
                </c:pt>
                <c:pt idx="1194">
                  <c:v>117.55</c:v>
                </c:pt>
                <c:pt idx="1195">
                  <c:v>112.87</c:v>
                </c:pt>
                <c:pt idx="1196">
                  <c:v>113.16</c:v>
                </c:pt>
                <c:pt idx="1197">
                  <c:v>108.78</c:v>
                </c:pt>
                <c:pt idx="1198">
                  <c:v>107.66</c:v>
                </c:pt>
                <c:pt idx="1199">
                  <c:v>111.24</c:v>
                </c:pt>
                <c:pt idx="1200">
                  <c:v>116.28</c:v>
                </c:pt>
                <c:pt idx="1201">
                  <c:v>115.92</c:v>
                </c:pt>
                <c:pt idx="1202">
                  <c:v>114.78</c:v>
                </c:pt>
                <c:pt idx="1203">
                  <c:v>114.54</c:v>
                </c:pt>
                <c:pt idx="1204">
                  <c:v>116.62</c:v>
                </c:pt>
                <c:pt idx="1205">
                  <c:v>118.44</c:v>
                </c:pt>
                <c:pt idx="1206">
                  <c:v>118.73</c:v>
                </c:pt>
                <c:pt idx="1207">
                  <c:v>120.48</c:v>
                </c:pt>
                <c:pt idx="1208">
                  <c:v>120.41</c:v>
                </c:pt>
                <c:pt idx="1209">
                  <c:v>118.09</c:v>
                </c:pt>
                <c:pt idx="1210">
                  <c:v>113.82</c:v>
                </c:pt>
                <c:pt idx="1211">
                  <c:v>113.29</c:v>
                </c:pt>
                <c:pt idx="1212">
                  <c:v>114.63</c:v>
                </c:pt>
                <c:pt idx="1213">
                  <c:v>114.63</c:v>
                </c:pt>
                <c:pt idx="1214">
                  <c:v>112.75</c:v>
                </c:pt>
                <c:pt idx="1215">
                  <c:v>111.73</c:v>
                </c:pt>
                <c:pt idx="1216">
                  <c:v>111.99</c:v>
                </c:pt>
                <c:pt idx="1217">
                  <c:v>111.17</c:v>
                </c:pt>
                <c:pt idx="1218">
                  <c:v>114.63</c:v>
                </c:pt>
                <c:pt idx="1219">
                  <c:v>114.16</c:v>
                </c:pt>
                <c:pt idx="1220">
                  <c:v>111.88</c:v>
                </c:pt>
                <c:pt idx="1221">
                  <c:v>109.07</c:v>
                </c:pt>
                <c:pt idx="1222">
                  <c:v>110.79</c:v>
                </c:pt>
                <c:pt idx="1223">
                  <c:v>109.76</c:v>
                </c:pt>
                <c:pt idx="1224">
                  <c:v>110.48</c:v>
                </c:pt>
                <c:pt idx="1225">
                  <c:v>111.62</c:v>
                </c:pt>
                <c:pt idx="1226">
                  <c:v>111.84</c:v>
                </c:pt>
                <c:pt idx="1227">
                  <c:v>111.06</c:v>
                </c:pt>
                <c:pt idx="1228">
                  <c:v>109.27</c:v>
                </c:pt>
                <c:pt idx="1229">
                  <c:v>110.45</c:v>
                </c:pt>
                <c:pt idx="1230">
                  <c:v>110.77</c:v>
                </c:pt>
                <c:pt idx="1231">
                  <c:v>110.07</c:v>
                </c:pt>
                <c:pt idx="1232">
                  <c:v>109.09</c:v>
                </c:pt>
                <c:pt idx="1233">
                  <c:v>109</c:v>
                </c:pt>
                <c:pt idx="1234">
                  <c:v>108.47</c:v>
                </c:pt>
                <c:pt idx="1235">
                  <c:v>108.82</c:v>
                </c:pt>
                <c:pt idx="1236">
                  <c:v>109.3</c:v>
                </c:pt>
                <c:pt idx="1237">
                  <c:v>107.17</c:v>
                </c:pt>
                <c:pt idx="1238">
                  <c:v>106.59</c:v>
                </c:pt>
                <c:pt idx="1239">
                  <c:v>104.83</c:v>
                </c:pt>
                <c:pt idx="1240">
                  <c:v>103.78</c:v>
                </c:pt>
                <c:pt idx="1241">
                  <c:v>102.33</c:v>
                </c:pt>
                <c:pt idx="1242">
                  <c:v>102.51</c:v>
                </c:pt>
                <c:pt idx="1243">
                  <c:v>102.64</c:v>
                </c:pt>
                <c:pt idx="1244">
                  <c:v>103.71</c:v>
                </c:pt>
                <c:pt idx="1245">
                  <c:v>100.97</c:v>
                </c:pt>
                <c:pt idx="1246">
                  <c:v>104</c:v>
                </c:pt>
                <c:pt idx="1247">
                  <c:v>106.8</c:v>
                </c:pt>
                <c:pt idx="1248">
                  <c:v>106.44</c:v>
                </c:pt>
                <c:pt idx="1249">
                  <c:v>107.18</c:v>
                </c:pt>
                <c:pt idx="1250">
                  <c:v>109.6</c:v>
                </c:pt>
                <c:pt idx="1251">
                  <c:v>109.36</c:v>
                </c:pt>
                <c:pt idx="1252">
                  <c:v>109.85</c:v>
                </c:pt>
                <c:pt idx="1253">
                  <c:v>110.53</c:v>
                </c:pt>
                <c:pt idx="1254">
                  <c:v>111.67</c:v>
                </c:pt>
                <c:pt idx="1255">
                  <c:v>110.94</c:v>
                </c:pt>
                <c:pt idx="1256">
                  <c:v>109</c:v>
                </c:pt>
                <c:pt idx="1257">
                  <c:v>108.53</c:v>
                </c:pt>
                <c:pt idx="1258">
                  <c:v>109.14</c:v>
                </c:pt>
                <c:pt idx="1259">
                  <c:v>110.16</c:v>
                </c:pt>
                <c:pt idx="1260">
                  <c:v>107.45</c:v>
                </c:pt>
                <c:pt idx="1261">
                  <c:v>107.13</c:v>
                </c:pt>
                <c:pt idx="1262">
                  <c:v>105.91</c:v>
                </c:pt>
                <c:pt idx="1263">
                  <c:v>104.44</c:v>
                </c:pt>
                <c:pt idx="1264">
                  <c:v>103.24</c:v>
                </c:pt>
                <c:pt idx="1265">
                  <c:v>103.84</c:v>
                </c:pt>
                <c:pt idx="1266">
                  <c:v>105.53</c:v>
                </c:pt>
                <c:pt idx="1267">
                  <c:v>102.91</c:v>
                </c:pt>
                <c:pt idx="1268">
                  <c:v>102.18</c:v>
                </c:pt>
                <c:pt idx="1269">
                  <c:v>102.64</c:v>
                </c:pt>
                <c:pt idx="1270">
                  <c:v>102.55</c:v>
                </c:pt>
                <c:pt idx="1271">
                  <c:v>103.13</c:v>
                </c:pt>
                <c:pt idx="1272">
                  <c:v>103.11</c:v>
                </c:pt>
                <c:pt idx="1273">
                  <c:v>104.16</c:v>
                </c:pt>
                <c:pt idx="1274">
                  <c:v>105.44</c:v>
                </c:pt>
                <c:pt idx="1275">
                  <c:v>106.15</c:v>
                </c:pt>
                <c:pt idx="1276">
                  <c:v>105.82</c:v>
                </c:pt>
                <c:pt idx="1277">
                  <c:v>107.05</c:v>
                </c:pt>
                <c:pt idx="1278">
                  <c:v>104.64</c:v>
                </c:pt>
                <c:pt idx="1279">
                  <c:v>104.18</c:v>
                </c:pt>
                <c:pt idx="1280">
                  <c:v>103.67</c:v>
                </c:pt>
                <c:pt idx="1281">
                  <c:v>103.56</c:v>
                </c:pt>
                <c:pt idx="1282">
                  <c:v>104.64</c:v>
                </c:pt>
                <c:pt idx="1283">
                  <c:v>104.73</c:v>
                </c:pt>
                <c:pt idx="1284">
                  <c:v>105.51</c:v>
                </c:pt>
                <c:pt idx="1285">
                  <c:v>104.46</c:v>
                </c:pt>
                <c:pt idx="1286">
                  <c:v>105.47</c:v>
                </c:pt>
                <c:pt idx="1287">
                  <c:v>104.71</c:v>
                </c:pt>
                <c:pt idx="1288">
                  <c:v>104.15</c:v>
                </c:pt>
                <c:pt idx="1289">
                  <c:v>109.25</c:v>
                </c:pt>
                <c:pt idx="1290">
                  <c:v>110</c:v>
                </c:pt>
                <c:pt idx="1291">
                  <c:v>108.25</c:v>
                </c:pt>
                <c:pt idx="1292">
                  <c:v>109.91</c:v>
                </c:pt>
                <c:pt idx="1293">
                  <c:v>110.02</c:v>
                </c:pt>
                <c:pt idx="1294">
                  <c:v>109.09</c:v>
                </c:pt>
                <c:pt idx="1295">
                  <c:v>109.91</c:v>
                </c:pt>
                <c:pt idx="1296">
                  <c:v>110.14</c:v>
                </c:pt>
                <c:pt idx="1297">
                  <c:v>109.53</c:v>
                </c:pt>
                <c:pt idx="1298">
                  <c:v>110.16</c:v>
                </c:pt>
                <c:pt idx="1299">
                  <c:v>111.53</c:v>
                </c:pt>
                <c:pt idx="1300">
                  <c:v>110.29</c:v>
                </c:pt>
                <c:pt idx="1301">
                  <c:v>110.11</c:v>
                </c:pt>
                <c:pt idx="1302">
                  <c:v>111.04</c:v>
                </c:pt>
                <c:pt idx="1303">
                  <c:v>111.36</c:v>
                </c:pt>
                <c:pt idx="1304">
                  <c:v>110.91</c:v>
                </c:pt>
                <c:pt idx="1305">
                  <c:v>112.22</c:v>
                </c:pt>
                <c:pt idx="1306">
                  <c:v>111.53</c:v>
                </c:pt>
                <c:pt idx="1307">
                  <c:v>113.21</c:v>
                </c:pt>
                <c:pt idx="1308">
                  <c:v>114.15</c:v>
                </c:pt>
                <c:pt idx="1309">
                  <c:v>114.28</c:v>
                </c:pt>
                <c:pt idx="1310">
                  <c:v>115.29</c:v>
                </c:pt>
                <c:pt idx="1311">
                  <c:v>116.85</c:v>
                </c:pt>
                <c:pt idx="1312">
                  <c:v>116.36</c:v>
                </c:pt>
                <c:pt idx="1313">
                  <c:v>116.62</c:v>
                </c:pt>
                <c:pt idx="1314">
                  <c:v>116.4</c:v>
                </c:pt>
                <c:pt idx="1315">
                  <c:v>117.75</c:v>
                </c:pt>
                <c:pt idx="1316">
                  <c:v>115.5</c:v>
                </c:pt>
                <c:pt idx="1317">
                  <c:v>117.11</c:v>
                </c:pt>
                <c:pt idx="1318">
                  <c:v>118.55</c:v>
                </c:pt>
                <c:pt idx="1319">
                  <c:v>121.09</c:v>
                </c:pt>
                <c:pt idx="1320">
                  <c:v>122.69</c:v>
                </c:pt>
                <c:pt idx="1321">
                  <c:v>123.51</c:v>
                </c:pt>
                <c:pt idx="1322">
                  <c:v>123.37</c:v>
                </c:pt>
                <c:pt idx="1323">
                  <c:v>126.32</c:v>
                </c:pt>
                <c:pt idx="1324">
                  <c:v>125.37</c:v>
                </c:pt>
                <c:pt idx="1325">
                  <c:v>125.04</c:v>
                </c:pt>
                <c:pt idx="1326">
                  <c:v>125.76</c:v>
                </c:pt>
                <c:pt idx="1327">
                  <c:v>126.34</c:v>
                </c:pt>
                <c:pt idx="1328">
                  <c:v>125.88</c:v>
                </c:pt>
                <c:pt idx="1329">
                  <c:v>124.66</c:v>
                </c:pt>
                <c:pt idx="1330">
                  <c:v>121.89</c:v>
                </c:pt>
                <c:pt idx="1331">
                  <c:v>120.36</c:v>
                </c:pt>
                <c:pt idx="1332">
                  <c:v>120.47</c:v>
                </c:pt>
                <c:pt idx="1333">
                  <c:v>121.54</c:v>
                </c:pt>
                <c:pt idx="1334">
                  <c:v>122.22</c:v>
                </c:pt>
                <c:pt idx="1335">
                  <c:v>122.93</c:v>
                </c:pt>
                <c:pt idx="1336">
                  <c:v>122.82</c:v>
                </c:pt>
                <c:pt idx="1337">
                  <c:v>123.82</c:v>
                </c:pt>
                <c:pt idx="1338">
                  <c:v>123.64</c:v>
                </c:pt>
                <c:pt idx="1339">
                  <c:v>124.46</c:v>
                </c:pt>
                <c:pt idx="1340">
                  <c:v>120.65</c:v>
                </c:pt>
                <c:pt idx="1341">
                  <c:v>117.57</c:v>
                </c:pt>
                <c:pt idx="1342">
                  <c:v>117.95</c:v>
                </c:pt>
                <c:pt idx="1343">
                  <c:v>117.46</c:v>
                </c:pt>
                <c:pt idx="1344">
                  <c:v>118.61</c:v>
                </c:pt>
                <c:pt idx="1345">
                  <c:v>118.7</c:v>
                </c:pt>
                <c:pt idx="1346">
                  <c:v>116.16</c:v>
                </c:pt>
                <c:pt idx="1347">
                  <c:v>117.18</c:v>
                </c:pt>
                <c:pt idx="1348">
                  <c:v>115.96</c:v>
                </c:pt>
                <c:pt idx="1349">
                  <c:v>114.76</c:v>
                </c:pt>
                <c:pt idx="1350">
                  <c:v>115.03</c:v>
                </c:pt>
                <c:pt idx="1351">
                  <c:v>115.61</c:v>
                </c:pt>
                <c:pt idx="1352">
                  <c:v>114.67</c:v>
                </c:pt>
                <c:pt idx="1353">
                  <c:v>115.67</c:v>
                </c:pt>
                <c:pt idx="1354">
                  <c:v>115.96</c:v>
                </c:pt>
                <c:pt idx="1355">
                  <c:v>115.56</c:v>
                </c:pt>
                <c:pt idx="1356">
                  <c:v>114.3</c:v>
                </c:pt>
                <c:pt idx="1357">
                  <c:v>113.02</c:v>
                </c:pt>
                <c:pt idx="1358">
                  <c:v>113.01</c:v>
                </c:pt>
                <c:pt idx="1359">
                  <c:v>113.48</c:v>
                </c:pt>
                <c:pt idx="1360">
                  <c:v>111.49</c:v>
                </c:pt>
                <c:pt idx="1361">
                  <c:v>111.66</c:v>
                </c:pt>
                <c:pt idx="1362">
                  <c:v>114.01</c:v>
                </c:pt>
                <c:pt idx="1363">
                  <c:v>110.49</c:v>
                </c:pt>
                <c:pt idx="1364">
                  <c:v>109.25</c:v>
                </c:pt>
                <c:pt idx="1365">
                  <c:v>109.16</c:v>
                </c:pt>
                <c:pt idx="1366">
                  <c:v>109.59</c:v>
                </c:pt>
                <c:pt idx="1367">
                  <c:v>108.5</c:v>
                </c:pt>
                <c:pt idx="1368">
                  <c:v>110.73</c:v>
                </c:pt>
                <c:pt idx="1369">
                  <c:v>110.97</c:v>
                </c:pt>
                <c:pt idx="1370">
                  <c:v>110.4</c:v>
                </c:pt>
                <c:pt idx="1371">
                  <c:v>109.49</c:v>
                </c:pt>
                <c:pt idx="1372">
                  <c:v>109.56</c:v>
                </c:pt>
                <c:pt idx="1373">
                  <c:v>110.22</c:v>
                </c:pt>
                <c:pt idx="1374">
                  <c:v>112.16</c:v>
                </c:pt>
                <c:pt idx="1375">
                  <c:v>114.32</c:v>
                </c:pt>
                <c:pt idx="1376">
                  <c:v>111.54</c:v>
                </c:pt>
                <c:pt idx="1377">
                  <c:v>115.8</c:v>
                </c:pt>
                <c:pt idx="1378">
                  <c:v>115.53</c:v>
                </c:pt>
                <c:pt idx="1379">
                  <c:v>115.11</c:v>
                </c:pt>
                <c:pt idx="1380">
                  <c:v>114.78</c:v>
                </c:pt>
                <c:pt idx="1381">
                  <c:v>115.4</c:v>
                </c:pt>
                <c:pt idx="1382">
                  <c:v>115.13</c:v>
                </c:pt>
                <c:pt idx="1383">
                  <c:v>114.18</c:v>
                </c:pt>
                <c:pt idx="1384">
                  <c:v>114.1</c:v>
                </c:pt>
                <c:pt idx="1385">
                  <c:v>113.13</c:v>
                </c:pt>
                <c:pt idx="1386">
                  <c:v>111.59</c:v>
                </c:pt>
                <c:pt idx="1387">
                  <c:v>111.72</c:v>
                </c:pt>
                <c:pt idx="1388">
                  <c:v>112.44</c:v>
                </c:pt>
                <c:pt idx="1389">
                  <c:v>112.56</c:v>
                </c:pt>
                <c:pt idx="1390">
                  <c:v>112.05</c:v>
                </c:pt>
                <c:pt idx="1391">
                  <c:v>113.52</c:v>
                </c:pt>
                <c:pt idx="1392">
                  <c:v>113.74</c:v>
                </c:pt>
                <c:pt idx="1393">
                  <c:v>115.62</c:v>
                </c:pt>
                <c:pt idx="1394">
                  <c:v>116.68</c:v>
                </c:pt>
                <c:pt idx="1395">
                  <c:v>115.59</c:v>
                </c:pt>
                <c:pt idx="1396">
                  <c:v>112.07</c:v>
                </c:pt>
                <c:pt idx="1397">
                  <c:v>110.61</c:v>
                </c:pt>
                <c:pt idx="1398">
                  <c:v>109.98</c:v>
                </c:pt>
                <c:pt idx="1399">
                  <c:v>110.82</c:v>
                </c:pt>
                <c:pt idx="1400">
                  <c:v>110.84</c:v>
                </c:pt>
                <c:pt idx="1401">
                  <c:v>110.18</c:v>
                </c:pt>
                <c:pt idx="1402">
                  <c:v>110.35</c:v>
                </c:pt>
                <c:pt idx="1403">
                  <c:v>111.36</c:v>
                </c:pt>
                <c:pt idx="1404">
                  <c:v>108.72</c:v>
                </c:pt>
                <c:pt idx="1405">
                  <c:v>105.59</c:v>
                </c:pt>
                <c:pt idx="1406">
                  <c:v>102.86</c:v>
                </c:pt>
                <c:pt idx="1407">
                  <c:v>102.77</c:v>
                </c:pt>
                <c:pt idx="1408">
                  <c:v>102.73</c:v>
                </c:pt>
                <c:pt idx="1409">
                  <c:v>107.16</c:v>
                </c:pt>
                <c:pt idx="1410">
                  <c:v>106.94</c:v>
                </c:pt>
                <c:pt idx="1411">
                  <c:v>107.99</c:v>
                </c:pt>
                <c:pt idx="1412">
                  <c:v>105.2</c:v>
                </c:pt>
                <c:pt idx="1413">
                  <c:v>104.25</c:v>
                </c:pt>
                <c:pt idx="1414">
                  <c:v>105.84</c:v>
                </c:pt>
                <c:pt idx="1415">
                  <c:v>105.48</c:v>
                </c:pt>
                <c:pt idx="1416">
                  <c:v>105.08</c:v>
                </c:pt>
                <c:pt idx="1417">
                  <c:v>102.84</c:v>
                </c:pt>
                <c:pt idx="1418">
                  <c:v>102.57</c:v>
                </c:pt>
                <c:pt idx="1419">
                  <c:v>102.71</c:v>
                </c:pt>
                <c:pt idx="1420">
                  <c:v>104.8</c:v>
                </c:pt>
                <c:pt idx="1421">
                  <c:v>105.04</c:v>
                </c:pt>
                <c:pt idx="1422">
                  <c:v>104.07</c:v>
                </c:pt>
                <c:pt idx="1423">
                  <c:v>103.96</c:v>
                </c:pt>
                <c:pt idx="1424">
                  <c:v>104.75</c:v>
                </c:pt>
                <c:pt idx="1425">
                  <c:v>104.33</c:v>
                </c:pt>
                <c:pt idx="1426">
                  <c:v>101.43</c:v>
                </c:pt>
                <c:pt idx="1427">
                  <c:v>100.02</c:v>
                </c:pt>
                <c:pt idx="1428">
                  <c:v>98.39</c:v>
                </c:pt>
                <c:pt idx="1429">
                  <c:v>95.26</c:v>
                </c:pt>
                <c:pt idx="1430">
                  <c:v>95.54</c:v>
                </c:pt>
                <c:pt idx="1431">
                  <c:v>94.49</c:v>
                </c:pt>
                <c:pt idx="1432">
                  <c:v>93.15</c:v>
                </c:pt>
                <c:pt idx="1433">
                  <c:v>93.75</c:v>
                </c:pt>
                <c:pt idx="1434">
                  <c:v>93.86</c:v>
                </c:pt>
                <c:pt idx="1435">
                  <c:v>94.3</c:v>
                </c:pt>
                <c:pt idx="1436">
                  <c:v>95.72</c:v>
                </c:pt>
                <c:pt idx="1437">
                  <c:v>95.15</c:v>
                </c:pt>
                <c:pt idx="1438">
                  <c:v>95.67</c:v>
                </c:pt>
                <c:pt idx="1439">
                  <c:v>94.95</c:v>
                </c:pt>
                <c:pt idx="1440">
                  <c:v>96.05</c:v>
                </c:pt>
                <c:pt idx="1441">
                  <c:v>96.35</c:v>
                </c:pt>
                <c:pt idx="1442">
                  <c:v>93.99</c:v>
                </c:pt>
                <c:pt idx="1443">
                  <c:v>91.77</c:v>
                </c:pt>
                <c:pt idx="1444">
                  <c:v>93.83</c:v>
                </c:pt>
                <c:pt idx="1445">
                  <c:v>94.76</c:v>
                </c:pt>
                <c:pt idx="1446">
                  <c:v>97.91</c:v>
                </c:pt>
                <c:pt idx="1447">
                  <c:v>98.26</c:v>
                </c:pt>
                <c:pt idx="1448">
                  <c:v>100.74</c:v>
                </c:pt>
                <c:pt idx="1449">
                  <c:v>102.52</c:v>
                </c:pt>
                <c:pt idx="1450">
                  <c:v>102.8</c:v>
                </c:pt>
                <c:pt idx="1451">
                  <c:v>99.88</c:v>
                </c:pt>
                <c:pt idx="1452">
                  <c:v>99.1</c:v>
                </c:pt>
                <c:pt idx="1453">
                  <c:v>100.34</c:v>
                </c:pt>
                <c:pt idx="1454">
                  <c:v>100.69</c:v>
                </c:pt>
                <c:pt idx="1455">
                  <c:v>99.12</c:v>
                </c:pt>
                <c:pt idx="1456">
                  <c:v>94.8</c:v>
                </c:pt>
                <c:pt idx="1457">
                  <c:v>94.25</c:v>
                </c:pt>
                <c:pt idx="1458">
                  <c:v>95.1</c:v>
                </c:pt>
                <c:pt idx="1459">
                  <c:v>94.99</c:v>
                </c:pt>
                <c:pt idx="1460">
                  <c:v>95.28</c:v>
                </c:pt>
                <c:pt idx="1461">
                  <c:v>95.79</c:v>
                </c:pt>
                <c:pt idx="1462">
                  <c:v>94.36</c:v>
                </c:pt>
                <c:pt idx="1463">
                  <c:v>94.42</c:v>
                </c:pt>
                <c:pt idx="1464">
                  <c:v>94.84</c:v>
                </c:pt>
                <c:pt idx="1465">
                  <c:v>93.09</c:v>
                </c:pt>
                <c:pt idx="1466">
                  <c:v>92.08</c:v>
                </c:pt>
                <c:pt idx="1467">
                  <c:v>92.25</c:v>
                </c:pt>
                <c:pt idx="1468">
                  <c:v>92.14</c:v>
                </c:pt>
                <c:pt idx="1469">
                  <c:v>91.14</c:v>
                </c:pt>
                <c:pt idx="1470">
                  <c:v>92.96</c:v>
                </c:pt>
                <c:pt idx="1471">
                  <c:v>92.67</c:v>
                </c:pt>
                <c:pt idx="1472">
                  <c:v>94.49</c:v>
                </c:pt>
                <c:pt idx="1473">
                  <c:v>94.16</c:v>
                </c:pt>
                <c:pt idx="1474">
                  <c:v>92.91</c:v>
                </c:pt>
                <c:pt idx="1475">
                  <c:v>93.42</c:v>
                </c:pt>
                <c:pt idx="1476">
                  <c:v>92.47</c:v>
                </c:pt>
                <c:pt idx="1477">
                  <c:v>93.99</c:v>
                </c:pt>
                <c:pt idx="1478">
                  <c:v>93.16</c:v>
                </c:pt>
                <c:pt idx="1479">
                  <c:v>91.88</c:v>
                </c:pt>
                <c:pt idx="1480">
                  <c:v>93.61</c:v>
                </c:pt>
                <c:pt idx="1481">
                  <c:v>92.85</c:v>
                </c:pt>
                <c:pt idx="1482">
                  <c:v>93.61</c:v>
                </c:pt>
                <c:pt idx="1483">
                  <c:v>94.76</c:v>
                </c:pt>
                <c:pt idx="1484">
                  <c:v>95.48</c:v>
                </c:pt>
                <c:pt idx="1485">
                  <c:v>92.74</c:v>
                </c:pt>
                <c:pt idx="1486">
                  <c:v>91.66</c:v>
                </c:pt>
                <c:pt idx="1487">
                  <c:v>92.52</c:v>
                </c:pt>
                <c:pt idx="1488">
                  <c:v>93</c:v>
                </c:pt>
                <c:pt idx="1489">
                  <c:v>92.71</c:v>
                </c:pt>
                <c:pt idx="1490">
                  <c:v>92.67</c:v>
                </c:pt>
                <c:pt idx="1491">
                  <c:v>89.91</c:v>
                </c:pt>
                <c:pt idx="1492">
                  <c:v>89.14</c:v>
                </c:pt>
                <c:pt idx="1493">
                  <c:v>87.41</c:v>
                </c:pt>
                <c:pt idx="1494">
                  <c:v>89.58</c:v>
                </c:pt>
                <c:pt idx="1495">
                  <c:v>88.75</c:v>
                </c:pt>
                <c:pt idx="1496">
                  <c:v>89.52</c:v>
                </c:pt>
                <c:pt idx="1497">
                  <c:v>89.01</c:v>
                </c:pt>
                <c:pt idx="1498">
                  <c:v>87.99</c:v>
                </c:pt>
                <c:pt idx="1499">
                  <c:v>86.07</c:v>
                </c:pt>
                <c:pt idx="1500">
                  <c:v>86</c:v>
                </c:pt>
                <c:pt idx="1501">
                  <c:v>85</c:v>
                </c:pt>
                <c:pt idx="1502">
                  <c:v>83.78</c:v>
                </c:pt>
                <c:pt idx="1503">
                  <c:v>87.05</c:v>
                </c:pt>
                <c:pt idx="1504">
                  <c:v>88.36</c:v>
                </c:pt>
                <c:pt idx="1505">
                  <c:v>88.88</c:v>
                </c:pt>
                <c:pt idx="1506">
                  <c:v>89.03</c:v>
                </c:pt>
                <c:pt idx="1507">
                  <c:v>89.69</c:v>
                </c:pt>
                <c:pt idx="1508">
                  <c:v>89.51</c:v>
                </c:pt>
                <c:pt idx="1509">
                  <c:v>91.26</c:v>
                </c:pt>
                <c:pt idx="1510">
                  <c:v>92</c:v>
                </c:pt>
                <c:pt idx="1511">
                  <c:v>93.29</c:v>
                </c:pt>
                <c:pt idx="1512">
                  <c:v>93.77</c:v>
                </c:pt>
                <c:pt idx="1513">
                  <c:v>95.21</c:v>
                </c:pt>
                <c:pt idx="1514">
                  <c:v>94.55</c:v>
                </c:pt>
                <c:pt idx="1515">
                  <c:v>94.75</c:v>
                </c:pt>
                <c:pt idx="1516">
                  <c:v>97.3</c:v>
                </c:pt>
                <c:pt idx="1517">
                  <c:v>96.19</c:v>
                </c:pt>
                <c:pt idx="1518">
                  <c:v>97.34</c:v>
                </c:pt>
                <c:pt idx="1519">
                  <c:v>96.6</c:v>
                </c:pt>
                <c:pt idx="1520">
                  <c:v>95.99</c:v>
                </c:pt>
                <c:pt idx="1521">
                  <c:v>93.37</c:v>
                </c:pt>
                <c:pt idx="1522">
                  <c:v>92.72</c:v>
                </c:pt>
                <c:pt idx="1523">
                  <c:v>92.98</c:v>
                </c:pt>
                <c:pt idx="1524">
                  <c:v>91.04</c:v>
                </c:pt>
                <c:pt idx="1525">
                  <c:v>91.54</c:v>
                </c:pt>
                <c:pt idx="1526">
                  <c:v>90.5</c:v>
                </c:pt>
                <c:pt idx="1527">
                  <c:v>90.19</c:v>
                </c:pt>
                <c:pt idx="1528">
                  <c:v>90.36</c:v>
                </c:pt>
                <c:pt idx="1529">
                  <c:v>86.16</c:v>
                </c:pt>
                <c:pt idx="1530">
                  <c:v>85.65</c:v>
                </c:pt>
                <c:pt idx="1531">
                  <c:v>87.9</c:v>
                </c:pt>
                <c:pt idx="1532">
                  <c:v>87.47</c:v>
                </c:pt>
                <c:pt idx="1533">
                  <c:v>86.77</c:v>
                </c:pt>
                <c:pt idx="1534">
                  <c:v>86.4</c:v>
                </c:pt>
                <c:pt idx="1535">
                  <c:v>89.36</c:v>
                </c:pt>
                <c:pt idx="1536">
                  <c:v>89.78</c:v>
                </c:pt>
                <c:pt idx="1537">
                  <c:v>88.34</c:v>
                </c:pt>
                <c:pt idx="1538">
                  <c:v>88.43</c:v>
                </c:pt>
                <c:pt idx="1539">
                  <c:v>88.77</c:v>
                </c:pt>
                <c:pt idx="1540">
                  <c:v>90.21</c:v>
                </c:pt>
                <c:pt idx="1541">
                  <c:v>94.18</c:v>
                </c:pt>
                <c:pt idx="1542">
                  <c:v>96.21</c:v>
                </c:pt>
                <c:pt idx="1543">
                  <c:v>93.13</c:v>
                </c:pt>
                <c:pt idx="1544">
                  <c:v>92.09</c:v>
                </c:pt>
                <c:pt idx="1545">
                  <c:v>90.3</c:v>
                </c:pt>
                <c:pt idx="1546">
                  <c:v>89.67</c:v>
                </c:pt>
                <c:pt idx="1547">
                  <c:v>89.86</c:v>
                </c:pt>
                <c:pt idx="1548">
                  <c:v>90.21</c:v>
                </c:pt>
                <c:pt idx="1549">
                  <c:v>85.79</c:v>
                </c:pt>
                <c:pt idx="1550">
                  <c:v>85.94</c:v>
                </c:pt>
                <c:pt idx="1551">
                  <c:v>84.06</c:v>
                </c:pt>
                <c:pt idx="1552">
                  <c:v>84.43</c:v>
                </c:pt>
                <c:pt idx="1553">
                  <c:v>87.25</c:v>
                </c:pt>
                <c:pt idx="1554">
                  <c:v>87.92</c:v>
                </c:pt>
                <c:pt idx="1555">
                  <c:v>85.92</c:v>
                </c:pt>
                <c:pt idx="1556">
                  <c:v>85.58</c:v>
                </c:pt>
                <c:pt idx="1557">
                  <c:v>84.37</c:v>
                </c:pt>
                <c:pt idx="1558">
                  <c:v>86.38</c:v>
                </c:pt>
                <c:pt idx="1559">
                  <c:v>87.73</c:v>
                </c:pt>
                <c:pt idx="1560">
                  <c:v>88.46</c:v>
                </c:pt>
                <c:pt idx="1561">
                  <c:v>89.03</c:v>
                </c:pt>
                <c:pt idx="1562">
                  <c:v>89.03</c:v>
                </c:pt>
                <c:pt idx="1563">
                  <c:v>89</c:v>
                </c:pt>
                <c:pt idx="1564">
                  <c:v>88.96</c:v>
                </c:pt>
                <c:pt idx="1565">
                  <c:v>90.98</c:v>
                </c:pt>
                <c:pt idx="1566">
                  <c:v>92.36</c:v>
                </c:pt>
                <c:pt idx="1567">
                  <c:v>91.91</c:v>
                </c:pt>
                <c:pt idx="1568">
                  <c:v>90.65</c:v>
                </c:pt>
                <c:pt idx="1569">
                  <c:v>91.63</c:v>
                </c:pt>
                <c:pt idx="1570">
                  <c:v>91.32</c:v>
                </c:pt>
                <c:pt idx="1571">
                  <c:v>91.58</c:v>
                </c:pt>
                <c:pt idx="1572">
                  <c:v>81.5</c:v>
                </c:pt>
                <c:pt idx="1573">
                  <c:v>75.260000000000005</c:v>
                </c:pt>
                <c:pt idx="1574">
                  <c:v>71.94</c:v>
                </c:pt>
                <c:pt idx="1575">
                  <c:v>67.040000000000006</c:v>
                </c:pt>
                <c:pt idx="1576">
                  <c:v>74.680000000000007</c:v>
                </c:pt>
                <c:pt idx="1577">
                  <c:v>67.7</c:v>
                </c:pt>
                <c:pt idx="1578">
                  <c:v>69.930000000000007</c:v>
                </c:pt>
                <c:pt idx="1579">
                  <c:v>70.36</c:v>
                </c:pt>
                <c:pt idx="1580">
                  <c:v>70.17</c:v>
                </c:pt>
                <c:pt idx="1581">
                  <c:v>71.38</c:v>
                </c:pt>
                <c:pt idx="1582">
                  <c:v>73.72</c:v>
                </c:pt>
                <c:pt idx="1583">
                  <c:v>72.44</c:v>
                </c:pt>
                <c:pt idx="1584">
                  <c:v>74.2</c:v>
                </c:pt>
                <c:pt idx="1585">
                  <c:v>73.94</c:v>
                </c:pt>
                <c:pt idx="1586">
                  <c:v>74.94</c:v>
                </c:pt>
                <c:pt idx="1587">
                  <c:v>74.930000000000007</c:v>
                </c:pt>
                <c:pt idx="1588">
                  <c:v>75.2</c:v>
                </c:pt>
                <c:pt idx="1589">
                  <c:v>74.91</c:v>
                </c:pt>
                <c:pt idx="1590">
                  <c:v>73.16</c:v>
                </c:pt>
                <c:pt idx="1591">
                  <c:v>75.069999999999993</c:v>
                </c:pt>
                <c:pt idx="1592">
                  <c:v>75.39</c:v>
                </c:pt>
                <c:pt idx="1593">
                  <c:v>72.05</c:v>
                </c:pt>
                <c:pt idx="1594">
                  <c:v>72.92</c:v>
                </c:pt>
                <c:pt idx="1595">
                  <c:v>72.42</c:v>
                </c:pt>
                <c:pt idx="1596">
                  <c:v>76.930000000000007</c:v>
                </c:pt>
                <c:pt idx="1597">
                  <c:v>78.27</c:v>
                </c:pt>
                <c:pt idx="1598">
                  <c:v>81.42</c:v>
                </c:pt>
                <c:pt idx="1599">
                  <c:v>82.41</c:v>
                </c:pt>
                <c:pt idx="1600">
                  <c:v>81.349999999999994</c:v>
                </c:pt>
                <c:pt idx="1601">
                  <c:v>80.510000000000005</c:v>
                </c:pt>
                <c:pt idx="1602">
                  <c:v>79.900000000000006</c:v>
                </c:pt>
                <c:pt idx="1603">
                  <c:v>78.55</c:v>
                </c:pt>
                <c:pt idx="1604">
                  <c:v>77.78</c:v>
                </c:pt>
                <c:pt idx="1605">
                  <c:v>76.36</c:v>
                </c:pt>
                <c:pt idx="1606">
                  <c:v>76.260000000000005</c:v>
                </c:pt>
                <c:pt idx="1607">
                  <c:v>76.650000000000006</c:v>
                </c:pt>
                <c:pt idx="1608">
                  <c:v>77.260000000000005</c:v>
                </c:pt>
                <c:pt idx="1609">
                  <c:v>76.34</c:v>
                </c:pt>
                <c:pt idx="1610">
                  <c:v>76.97</c:v>
                </c:pt>
                <c:pt idx="1611">
                  <c:v>75.709999999999994</c:v>
                </c:pt>
                <c:pt idx="1612">
                  <c:v>76.930000000000007</c:v>
                </c:pt>
                <c:pt idx="1613">
                  <c:v>79.25</c:v>
                </c:pt>
                <c:pt idx="1614">
                  <c:v>77.8</c:v>
                </c:pt>
                <c:pt idx="1615">
                  <c:v>77.64</c:v>
                </c:pt>
                <c:pt idx="1616">
                  <c:v>78.97</c:v>
                </c:pt>
                <c:pt idx="1617">
                  <c:v>80.27</c:v>
                </c:pt>
                <c:pt idx="1618">
                  <c:v>81.97</c:v>
                </c:pt>
                <c:pt idx="1619">
                  <c:v>83.71</c:v>
                </c:pt>
                <c:pt idx="1620">
                  <c:v>83.56</c:v>
                </c:pt>
                <c:pt idx="1621">
                  <c:v>86.71</c:v>
                </c:pt>
                <c:pt idx="1622">
                  <c:v>84.62</c:v>
                </c:pt>
                <c:pt idx="1623">
                  <c:v>85.84</c:v>
                </c:pt>
                <c:pt idx="1624">
                  <c:v>84.66</c:v>
                </c:pt>
                <c:pt idx="1625">
                  <c:v>85.18</c:v>
                </c:pt>
                <c:pt idx="1626">
                  <c:v>82.05</c:v>
                </c:pt>
                <c:pt idx="1627">
                  <c:v>79.3</c:v>
                </c:pt>
                <c:pt idx="1628">
                  <c:v>79.19</c:v>
                </c:pt>
                <c:pt idx="1629">
                  <c:v>80.569999999999993</c:v>
                </c:pt>
                <c:pt idx="1630">
                  <c:v>79.53</c:v>
                </c:pt>
                <c:pt idx="1631">
                  <c:v>78.42</c:v>
                </c:pt>
                <c:pt idx="1632">
                  <c:v>80.010000000000005</c:v>
                </c:pt>
                <c:pt idx="1633">
                  <c:v>82.01</c:v>
                </c:pt>
                <c:pt idx="1634">
                  <c:v>81.77</c:v>
                </c:pt>
                <c:pt idx="1635">
                  <c:v>80.930000000000007</c:v>
                </c:pt>
                <c:pt idx="1636">
                  <c:v>85.41</c:v>
                </c:pt>
                <c:pt idx="1637">
                  <c:v>85.07</c:v>
                </c:pt>
                <c:pt idx="1638">
                  <c:v>85.59</c:v>
                </c:pt>
                <c:pt idx="1639">
                  <c:v>86.45</c:v>
                </c:pt>
                <c:pt idx="1640">
                  <c:v>84.14</c:v>
                </c:pt>
                <c:pt idx="1641">
                  <c:v>79.69</c:v>
                </c:pt>
                <c:pt idx="1642">
                  <c:v>79.58</c:v>
                </c:pt>
                <c:pt idx="1643">
                  <c:v>81.3</c:v>
                </c:pt>
                <c:pt idx="1644">
                  <c:v>81.430000000000007</c:v>
                </c:pt>
                <c:pt idx="1645">
                  <c:v>80.27</c:v>
                </c:pt>
                <c:pt idx="1646">
                  <c:v>81.319999999999993</c:v>
                </c:pt>
                <c:pt idx="1647">
                  <c:v>82.96</c:v>
                </c:pt>
                <c:pt idx="1648">
                  <c:v>83.31</c:v>
                </c:pt>
                <c:pt idx="1649">
                  <c:v>83.46</c:v>
                </c:pt>
                <c:pt idx="1650">
                  <c:v>85.03</c:v>
                </c:pt>
                <c:pt idx="1651">
                  <c:v>84.86</c:v>
                </c:pt>
                <c:pt idx="1652">
                  <c:v>82.9</c:v>
                </c:pt>
                <c:pt idx="1653">
                  <c:v>82.03</c:v>
                </c:pt>
                <c:pt idx="1654">
                  <c:v>81.040000000000006</c:v>
                </c:pt>
                <c:pt idx="1655">
                  <c:v>80.010000000000005</c:v>
                </c:pt>
                <c:pt idx="1656">
                  <c:v>80.42</c:v>
                </c:pt>
                <c:pt idx="1657">
                  <c:v>79.41</c:v>
                </c:pt>
                <c:pt idx="1658">
                  <c:v>81.37</c:v>
                </c:pt>
                <c:pt idx="1659">
                  <c:v>82.74</c:v>
                </c:pt>
                <c:pt idx="1660">
                  <c:v>81.599999999999994</c:v>
                </c:pt>
                <c:pt idx="1661">
                  <c:v>82.42</c:v>
                </c:pt>
                <c:pt idx="1662">
                  <c:v>83.54</c:v>
                </c:pt>
                <c:pt idx="1663">
                  <c:v>83.58</c:v>
                </c:pt>
                <c:pt idx="1664">
                  <c:v>83.28</c:v>
                </c:pt>
                <c:pt idx="1665">
                  <c:v>82.53</c:v>
                </c:pt>
                <c:pt idx="1666">
                  <c:v>82.06</c:v>
                </c:pt>
                <c:pt idx="1667">
                  <c:v>82.64</c:v>
                </c:pt>
                <c:pt idx="1668">
                  <c:v>83.18</c:v>
                </c:pt>
                <c:pt idx="1669">
                  <c:v>85.56</c:v>
                </c:pt>
                <c:pt idx="1670">
                  <c:v>86.62</c:v>
                </c:pt>
                <c:pt idx="1671">
                  <c:v>85.95</c:v>
                </c:pt>
                <c:pt idx="1672">
                  <c:v>87.5</c:v>
                </c:pt>
                <c:pt idx="1673">
                  <c:v>88.69</c:v>
                </c:pt>
                <c:pt idx="1674">
                  <c:v>88.88</c:v>
                </c:pt>
                <c:pt idx="1675">
                  <c:v>89.7</c:v>
                </c:pt>
                <c:pt idx="1676">
                  <c:v>86.43</c:v>
                </c:pt>
                <c:pt idx="1677">
                  <c:v>87.01</c:v>
                </c:pt>
                <c:pt idx="1678">
                  <c:v>85.7</c:v>
                </c:pt>
                <c:pt idx="1679">
                  <c:v>84.72</c:v>
                </c:pt>
                <c:pt idx="1680">
                  <c:v>84.27</c:v>
                </c:pt>
                <c:pt idx="1681">
                  <c:v>86.91</c:v>
                </c:pt>
                <c:pt idx="1682">
                  <c:v>86.37</c:v>
                </c:pt>
                <c:pt idx="1683">
                  <c:v>85.71</c:v>
                </c:pt>
                <c:pt idx="1684">
                  <c:v>85.34</c:v>
                </c:pt>
                <c:pt idx="1685">
                  <c:v>89.63</c:v>
                </c:pt>
                <c:pt idx="1686">
                  <c:v>88.56</c:v>
                </c:pt>
                <c:pt idx="1687">
                  <c:v>88.88</c:v>
                </c:pt>
                <c:pt idx="1688">
                  <c:v>86.52</c:v>
                </c:pt>
                <c:pt idx="1689">
                  <c:v>85.88</c:v>
                </c:pt>
                <c:pt idx="1690">
                  <c:v>87.12</c:v>
                </c:pt>
                <c:pt idx="1691">
                  <c:v>88</c:v>
                </c:pt>
                <c:pt idx="1692">
                  <c:v>88.19</c:v>
                </c:pt>
                <c:pt idx="1693">
                  <c:v>89.09</c:v>
                </c:pt>
                <c:pt idx="1694">
                  <c:v>90.27</c:v>
                </c:pt>
                <c:pt idx="1695">
                  <c:v>88.68</c:v>
                </c:pt>
                <c:pt idx="1696">
                  <c:v>89.56</c:v>
                </c:pt>
                <c:pt idx="1697">
                  <c:v>83.01</c:v>
                </c:pt>
                <c:pt idx="1698">
                  <c:v>84.17</c:v>
                </c:pt>
                <c:pt idx="1699">
                  <c:v>85.21</c:v>
                </c:pt>
                <c:pt idx="1700">
                  <c:v>85.07</c:v>
                </c:pt>
                <c:pt idx="1701">
                  <c:v>84.53</c:v>
                </c:pt>
                <c:pt idx="1702">
                  <c:v>83.55</c:v>
                </c:pt>
                <c:pt idx="1703">
                  <c:v>79.11</c:v>
                </c:pt>
                <c:pt idx="1704">
                  <c:v>79.61</c:v>
                </c:pt>
                <c:pt idx="1705">
                  <c:v>79.349999999999994</c:v>
                </c:pt>
                <c:pt idx="1706">
                  <c:v>78.599999999999994</c:v>
                </c:pt>
                <c:pt idx="1707">
                  <c:v>77.02</c:v>
                </c:pt>
                <c:pt idx="1708">
                  <c:v>76.760000000000005</c:v>
                </c:pt>
                <c:pt idx="1709">
                  <c:v>77</c:v>
                </c:pt>
                <c:pt idx="1710">
                  <c:v>76.78</c:v>
                </c:pt>
                <c:pt idx="1711">
                  <c:v>78.319999999999993</c:v>
                </c:pt>
                <c:pt idx="1712">
                  <c:v>80.48</c:v>
                </c:pt>
                <c:pt idx="1713">
                  <c:v>79.89</c:v>
                </c:pt>
                <c:pt idx="1714">
                  <c:v>79.39</c:v>
                </c:pt>
                <c:pt idx="1715">
                  <c:v>76.63</c:v>
                </c:pt>
                <c:pt idx="1716">
                  <c:v>76.16</c:v>
                </c:pt>
                <c:pt idx="1717">
                  <c:v>76.38</c:v>
                </c:pt>
                <c:pt idx="1718">
                  <c:v>77.319999999999993</c:v>
                </c:pt>
                <c:pt idx="1719">
                  <c:v>76.8</c:v>
                </c:pt>
                <c:pt idx="1720">
                  <c:v>75.22</c:v>
                </c:pt>
                <c:pt idx="1721">
                  <c:v>74.599999999999994</c:v>
                </c:pt>
                <c:pt idx="1722">
                  <c:v>75.63</c:v>
                </c:pt>
                <c:pt idx="1723">
                  <c:v>77.53</c:v>
                </c:pt>
                <c:pt idx="1724">
                  <c:v>78.45</c:v>
                </c:pt>
                <c:pt idx="1725">
                  <c:v>78.540000000000006</c:v>
                </c:pt>
                <c:pt idx="1726">
                  <c:v>78.69</c:v>
                </c:pt>
                <c:pt idx="1727">
                  <c:v>78.86</c:v>
                </c:pt>
                <c:pt idx="1728">
                  <c:v>80.25</c:v>
                </c:pt>
                <c:pt idx="1729">
                  <c:v>78.239999999999995</c:v>
                </c:pt>
                <c:pt idx="1730">
                  <c:v>79.8</c:v>
                </c:pt>
                <c:pt idx="1731">
                  <c:v>77.790000000000006</c:v>
                </c:pt>
                <c:pt idx="1732">
                  <c:v>77.34</c:v>
                </c:pt>
                <c:pt idx="1733">
                  <c:v>77.77</c:v>
                </c:pt>
                <c:pt idx="1734">
                  <c:v>77.75</c:v>
                </c:pt>
                <c:pt idx="1735">
                  <c:v>77.72</c:v>
                </c:pt>
                <c:pt idx="1736">
                  <c:v>77.739999999999995</c:v>
                </c:pt>
                <c:pt idx="1737">
                  <c:v>78.819999999999993</c:v>
                </c:pt>
                <c:pt idx="1738">
                  <c:v>79.459999999999994</c:v>
                </c:pt>
                <c:pt idx="1739">
                  <c:v>78.790000000000006</c:v>
                </c:pt>
                <c:pt idx="1740">
                  <c:v>79.67</c:v>
                </c:pt>
                <c:pt idx="1741">
                  <c:v>80.08</c:v>
                </c:pt>
                <c:pt idx="1742">
                  <c:v>79.63</c:v>
                </c:pt>
                <c:pt idx="1743">
                  <c:v>77.62</c:v>
                </c:pt>
                <c:pt idx="1744">
                  <c:v>77.98</c:v>
                </c:pt>
                <c:pt idx="1745">
                  <c:v>78.81</c:v>
                </c:pt>
                <c:pt idx="1746">
                  <c:v>77.77</c:v>
                </c:pt>
                <c:pt idx="1747">
                  <c:v>77.53</c:v>
                </c:pt>
                <c:pt idx="1748">
                  <c:v>75.87</c:v>
                </c:pt>
                <c:pt idx="1749">
                  <c:v>73.47</c:v>
                </c:pt>
                <c:pt idx="1750">
                  <c:v>76.7</c:v>
                </c:pt>
                <c:pt idx="1751">
                  <c:v>75</c:v>
                </c:pt>
                <c:pt idx="1752">
                  <c:v>74.790000000000006</c:v>
                </c:pt>
                <c:pt idx="1753">
                  <c:v>76.02</c:v>
                </c:pt>
                <c:pt idx="1754">
                  <c:v>75.7</c:v>
                </c:pt>
                <c:pt idx="1755">
                  <c:v>75.510000000000005</c:v>
                </c:pt>
                <c:pt idx="1756">
                  <c:v>75.22</c:v>
                </c:pt>
                <c:pt idx="1757">
                  <c:v>76.28</c:v>
                </c:pt>
                <c:pt idx="1758">
                  <c:v>78.260000000000005</c:v>
                </c:pt>
                <c:pt idx="1759">
                  <c:v>77.62</c:v>
                </c:pt>
                <c:pt idx="1760">
                  <c:v>80</c:v>
                </c:pt>
                <c:pt idx="1761">
                  <c:v>77.83</c:v>
                </c:pt>
                <c:pt idx="1762">
                  <c:v>78.790000000000006</c:v>
                </c:pt>
                <c:pt idx="1763">
                  <c:v>77.38</c:v>
                </c:pt>
                <c:pt idx="1764">
                  <c:v>81.599999999999994</c:v>
                </c:pt>
                <c:pt idx="1765">
                  <c:v>80.91</c:v>
                </c:pt>
                <c:pt idx="1766">
                  <c:v>80.64</c:v>
                </c:pt>
                <c:pt idx="1767">
                  <c:v>81.760000000000005</c:v>
                </c:pt>
                <c:pt idx="1768">
                  <c:v>83.66</c:v>
                </c:pt>
                <c:pt idx="1769">
                  <c:v>81.489999999999995</c:v>
                </c:pt>
                <c:pt idx="1770">
                  <c:v>80.599999999999994</c:v>
                </c:pt>
                <c:pt idx="1771">
                  <c:v>79.739999999999995</c:v>
                </c:pt>
                <c:pt idx="1772">
                  <c:v>82.13</c:v>
                </c:pt>
                <c:pt idx="1773">
                  <c:v>81.45</c:v>
                </c:pt>
                <c:pt idx="1774">
                  <c:v>83.25</c:v>
                </c:pt>
                <c:pt idx="1775">
                  <c:v>82.91</c:v>
                </c:pt>
                <c:pt idx="1776">
                  <c:v>84.1</c:v>
                </c:pt>
                <c:pt idx="1777">
                  <c:v>84.62</c:v>
                </c:pt>
                <c:pt idx="1778">
                  <c:v>85.74</c:v>
                </c:pt>
                <c:pt idx="1779">
                  <c:v>85.68</c:v>
                </c:pt>
                <c:pt idx="1780">
                  <c:v>82.68</c:v>
                </c:pt>
                <c:pt idx="1781">
                  <c:v>85.44</c:v>
                </c:pt>
                <c:pt idx="1782">
                  <c:v>88.14</c:v>
                </c:pt>
                <c:pt idx="1783">
                  <c:v>85.12</c:v>
                </c:pt>
                <c:pt idx="1784">
                  <c:v>87.42</c:v>
                </c:pt>
                <c:pt idx="1785">
                  <c:v>88.08</c:v>
                </c:pt>
                <c:pt idx="1786">
                  <c:v>87.34</c:v>
                </c:pt>
                <c:pt idx="1787">
                  <c:v>89.17</c:v>
                </c:pt>
                <c:pt idx="1788">
                  <c:v>85.87</c:v>
                </c:pt>
                <c:pt idx="1789">
                  <c:v>86.97</c:v>
                </c:pt>
                <c:pt idx="1790">
                  <c:v>86.72</c:v>
                </c:pt>
                <c:pt idx="1791">
                  <c:v>88.93</c:v>
                </c:pt>
                <c:pt idx="1792">
                  <c:v>97.27</c:v>
                </c:pt>
                <c:pt idx="1793">
                  <c:v>97.86</c:v>
                </c:pt>
                <c:pt idx="1794">
                  <c:v>98.97</c:v>
                </c:pt>
                <c:pt idx="1795">
                  <c:v>98.06</c:v>
                </c:pt>
                <c:pt idx="1796">
                  <c:v>96.16</c:v>
                </c:pt>
                <c:pt idx="1797">
                  <c:v>97.08</c:v>
                </c:pt>
                <c:pt idx="1798">
                  <c:v>100.2</c:v>
                </c:pt>
                <c:pt idx="1799">
                  <c:v>102.33</c:v>
                </c:pt>
                <c:pt idx="1800">
                  <c:v>101.33</c:v>
                </c:pt>
                <c:pt idx="1801">
                  <c:v>101.2</c:v>
                </c:pt>
                <c:pt idx="1802">
                  <c:v>100.5</c:v>
                </c:pt>
                <c:pt idx="1803">
                  <c:v>102.29</c:v>
                </c:pt>
                <c:pt idx="1804">
                  <c:v>103.86</c:v>
                </c:pt>
                <c:pt idx="1805">
                  <c:v>100.75</c:v>
                </c:pt>
                <c:pt idx="1806">
                  <c:v>105.42</c:v>
                </c:pt>
                <c:pt idx="1807">
                  <c:v>110.78</c:v>
                </c:pt>
                <c:pt idx="1808">
                  <c:v>109.78</c:v>
                </c:pt>
                <c:pt idx="1809">
                  <c:v>108.58</c:v>
                </c:pt>
                <c:pt idx="1810">
                  <c:v>109.49</c:v>
                </c:pt>
                <c:pt idx="1811">
                  <c:v>110.73</c:v>
                </c:pt>
                <c:pt idx="1812">
                  <c:v>113</c:v>
                </c:pt>
                <c:pt idx="1813">
                  <c:v>115.14</c:v>
                </c:pt>
                <c:pt idx="1814">
                  <c:v>114.39</c:v>
                </c:pt>
                <c:pt idx="1815">
                  <c:v>116.17</c:v>
                </c:pt>
                <c:pt idx="1816">
                  <c:v>117.31</c:v>
                </c:pt>
                <c:pt idx="1817">
                  <c:v>122.07</c:v>
                </c:pt>
                <c:pt idx="1818">
                  <c:v>123.89</c:v>
                </c:pt>
                <c:pt idx="1819">
                  <c:v>125.63</c:v>
                </c:pt>
                <c:pt idx="1820">
                  <c:v>123.28</c:v>
                </c:pt>
                <c:pt idx="1821">
                  <c:v>118.03</c:v>
                </c:pt>
                <c:pt idx="1822">
                  <c:v>119.43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B6A-8145-A699-A30C7B674312}"/>
            </c:ext>
          </c:extLst>
        </c:ser>
        <c:ser>
          <c:idx val="4"/>
          <c:order val="4"/>
          <c:tx>
            <c:strRef>
              <c:f>'04_Performance'!$F$117</c:f>
              <c:strCache>
                <c:ptCount val="1"/>
                <c:pt idx="0">
                  <c:v>LNG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'04_Performance'!$A$118:$A$1940</c:f>
              <c:numCache>
                <c:formatCode>yyyy\-mm\-dd</c:formatCode>
                <c:ptCount val="1823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  <c:pt idx="1612">
                  <c:v>45810</c:v>
                </c:pt>
                <c:pt idx="1613">
                  <c:v>45811</c:v>
                </c:pt>
                <c:pt idx="1614">
                  <c:v>45812</c:v>
                </c:pt>
                <c:pt idx="1615">
                  <c:v>45813</c:v>
                </c:pt>
                <c:pt idx="1616">
                  <c:v>45814</c:v>
                </c:pt>
                <c:pt idx="1617">
                  <c:v>45817</c:v>
                </c:pt>
                <c:pt idx="1618">
                  <c:v>45818</c:v>
                </c:pt>
                <c:pt idx="1619">
                  <c:v>45819</c:v>
                </c:pt>
                <c:pt idx="1620">
                  <c:v>45820</c:v>
                </c:pt>
                <c:pt idx="1621">
                  <c:v>45821</c:v>
                </c:pt>
                <c:pt idx="1622">
                  <c:v>45824</c:v>
                </c:pt>
                <c:pt idx="1623">
                  <c:v>45825</c:v>
                </c:pt>
                <c:pt idx="1624">
                  <c:v>45826</c:v>
                </c:pt>
                <c:pt idx="1625">
                  <c:v>45828</c:v>
                </c:pt>
                <c:pt idx="1626">
                  <c:v>45831</c:v>
                </c:pt>
                <c:pt idx="1627">
                  <c:v>45832</c:v>
                </c:pt>
                <c:pt idx="1628">
                  <c:v>45833</c:v>
                </c:pt>
                <c:pt idx="1629">
                  <c:v>45834</c:v>
                </c:pt>
                <c:pt idx="1630">
                  <c:v>45835</c:v>
                </c:pt>
                <c:pt idx="1631">
                  <c:v>45838</c:v>
                </c:pt>
                <c:pt idx="1632">
                  <c:v>45839</c:v>
                </c:pt>
                <c:pt idx="1633">
                  <c:v>45840</c:v>
                </c:pt>
                <c:pt idx="1634">
                  <c:v>45841</c:v>
                </c:pt>
                <c:pt idx="1635">
                  <c:v>45845</c:v>
                </c:pt>
                <c:pt idx="1636">
                  <c:v>45846</c:v>
                </c:pt>
                <c:pt idx="1637">
                  <c:v>45847</c:v>
                </c:pt>
                <c:pt idx="1638">
                  <c:v>45848</c:v>
                </c:pt>
                <c:pt idx="1639">
                  <c:v>45849</c:v>
                </c:pt>
                <c:pt idx="1640">
                  <c:v>45852</c:v>
                </c:pt>
                <c:pt idx="1641">
                  <c:v>45853</c:v>
                </c:pt>
                <c:pt idx="1642">
                  <c:v>45854</c:v>
                </c:pt>
                <c:pt idx="1643">
                  <c:v>45855</c:v>
                </c:pt>
                <c:pt idx="1644">
                  <c:v>45856</c:v>
                </c:pt>
                <c:pt idx="1645">
                  <c:v>45859</c:v>
                </c:pt>
                <c:pt idx="1646">
                  <c:v>45860</c:v>
                </c:pt>
                <c:pt idx="1647">
                  <c:v>45861</c:v>
                </c:pt>
                <c:pt idx="1648">
                  <c:v>45862</c:v>
                </c:pt>
                <c:pt idx="1649">
                  <c:v>45863</c:v>
                </c:pt>
                <c:pt idx="1650">
                  <c:v>45866</c:v>
                </c:pt>
                <c:pt idx="1651">
                  <c:v>45867</c:v>
                </c:pt>
                <c:pt idx="1652">
                  <c:v>45868</c:v>
                </c:pt>
                <c:pt idx="1653">
                  <c:v>45869</c:v>
                </c:pt>
                <c:pt idx="1654">
                  <c:v>45870</c:v>
                </c:pt>
                <c:pt idx="1655">
                  <c:v>45873</c:v>
                </c:pt>
                <c:pt idx="1656">
                  <c:v>45874</c:v>
                </c:pt>
                <c:pt idx="1657">
                  <c:v>45875</c:v>
                </c:pt>
                <c:pt idx="1658">
                  <c:v>45876</c:v>
                </c:pt>
                <c:pt idx="1659">
                  <c:v>45877</c:v>
                </c:pt>
                <c:pt idx="1660">
                  <c:v>45880</c:v>
                </c:pt>
                <c:pt idx="1661">
                  <c:v>45881</c:v>
                </c:pt>
                <c:pt idx="1662">
                  <c:v>45882</c:v>
                </c:pt>
                <c:pt idx="1663">
                  <c:v>45883</c:v>
                </c:pt>
                <c:pt idx="1664">
                  <c:v>45884</c:v>
                </c:pt>
                <c:pt idx="1665">
                  <c:v>45887</c:v>
                </c:pt>
                <c:pt idx="1666">
                  <c:v>45888</c:v>
                </c:pt>
                <c:pt idx="1667">
                  <c:v>45889</c:v>
                </c:pt>
                <c:pt idx="1668">
                  <c:v>45890</c:v>
                </c:pt>
                <c:pt idx="1669">
                  <c:v>45891</c:v>
                </c:pt>
                <c:pt idx="1670">
                  <c:v>45894</c:v>
                </c:pt>
                <c:pt idx="1671">
                  <c:v>45895</c:v>
                </c:pt>
                <c:pt idx="1672">
                  <c:v>45896</c:v>
                </c:pt>
                <c:pt idx="1673">
                  <c:v>45897</c:v>
                </c:pt>
                <c:pt idx="1674">
                  <c:v>45898</c:v>
                </c:pt>
                <c:pt idx="1675">
                  <c:v>45902</c:v>
                </c:pt>
                <c:pt idx="1676">
                  <c:v>45903</c:v>
                </c:pt>
                <c:pt idx="1677">
                  <c:v>45904</c:v>
                </c:pt>
                <c:pt idx="1678">
                  <c:v>45905</c:v>
                </c:pt>
                <c:pt idx="1679">
                  <c:v>45908</c:v>
                </c:pt>
                <c:pt idx="1680">
                  <c:v>45909</c:v>
                </c:pt>
                <c:pt idx="1681">
                  <c:v>45910</c:v>
                </c:pt>
                <c:pt idx="1682">
                  <c:v>45911</c:v>
                </c:pt>
                <c:pt idx="1683">
                  <c:v>45912</c:v>
                </c:pt>
                <c:pt idx="1684">
                  <c:v>45915</c:v>
                </c:pt>
                <c:pt idx="1685">
                  <c:v>45916</c:v>
                </c:pt>
                <c:pt idx="1686">
                  <c:v>45917</c:v>
                </c:pt>
                <c:pt idx="1687">
                  <c:v>45918</c:v>
                </c:pt>
                <c:pt idx="1688">
                  <c:v>45919</c:v>
                </c:pt>
                <c:pt idx="1689">
                  <c:v>45922</c:v>
                </c:pt>
                <c:pt idx="1690">
                  <c:v>45923</c:v>
                </c:pt>
                <c:pt idx="1691">
                  <c:v>45924</c:v>
                </c:pt>
                <c:pt idx="1692">
                  <c:v>45925</c:v>
                </c:pt>
                <c:pt idx="1693">
                  <c:v>45926</c:v>
                </c:pt>
                <c:pt idx="1694">
                  <c:v>45929</c:v>
                </c:pt>
                <c:pt idx="1695">
                  <c:v>45930</c:v>
                </c:pt>
                <c:pt idx="1696">
                  <c:v>45931</c:v>
                </c:pt>
                <c:pt idx="1697">
                  <c:v>45932</c:v>
                </c:pt>
                <c:pt idx="1698">
                  <c:v>45933</c:v>
                </c:pt>
                <c:pt idx="1699">
                  <c:v>45936</c:v>
                </c:pt>
                <c:pt idx="1700">
                  <c:v>45937</c:v>
                </c:pt>
                <c:pt idx="1701">
                  <c:v>45938</c:v>
                </c:pt>
                <c:pt idx="1702">
                  <c:v>45939</c:v>
                </c:pt>
                <c:pt idx="1703">
                  <c:v>45940</c:v>
                </c:pt>
                <c:pt idx="1704">
                  <c:v>45943</c:v>
                </c:pt>
                <c:pt idx="1705">
                  <c:v>45944</c:v>
                </c:pt>
                <c:pt idx="1706">
                  <c:v>45945</c:v>
                </c:pt>
                <c:pt idx="1707">
                  <c:v>45946</c:v>
                </c:pt>
                <c:pt idx="1708">
                  <c:v>45947</c:v>
                </c:pt>
                <c:pt idx="1709">
                  <c:v>45950</c:v>
                </c:pt>
                <c:pt idx="1710">
                  <c:v>45951</c:v>
                </c:pt>
                <c:pt idx="1711">
                  <c:v>45952</c:v>
                </c:pt>
                <c:pt idx="1712">
                  <c:v>45953</c:v>
                </c:pt>
                <c:pt idx="1713">
                  <c:v>45954</c:v>
                </c:pt>
                <c:pt idx="1714">
                  <c:v>45957</c:v>
                </c:pt>
                <c:pt idx="1715">
                  <c:v>45958</c:v>
                </c:pt>
                <c:pt idx="1716">
                  <c:v>45959</c:v>
                </c:pt>
                <c:pt idx="1717">
                  <c:v>45960</c:v>
                </c:pt>
                <c:pt idx="1718">
                  <c:v>45961</c:v>
                </c:pt>
                <c:pt idx="1719">
                  <c:v>45964</c:v>
                </c:pt>
                <c:pt idx="1720">
                  <c:v>45965</c:v>
                </c:pt>
                <c:pt idx="1721">
                  <c:v>45966</c:v>
                </c:pt>
                <c:pt idx="1722">
                  <c:v>45967</c:v>
                </c:pt>
                <c:pt idx="1723">
                  <c:v>45968</c:v>
                </c:pt>
                <c:pt idx="1724">
                  <c:v>45971</c:v>
                </c:pt>
                <c:pt idx="1725">
                  <c:v>45972</c:v>
                </c:pt>
                <c:pt idx="1726">
                  <c:v>45973</c:v>
                </c:pt>
                <c:pt idx="1727">
                  <c:v>45974</c:v>
                </c:pt>
                <c:pt idx="1728">
                  <c:v>45975</c:v>
                </c:pt>
                <c:pt idx="1729">
                  <c:v>45978</c:v>
                </c:pt>
                <c:pt idx="1730">
                  <c:v>45979</c:v>
                </c:pt>
                <c:pt idx="1731">
                  <c:v>45980</c:v>
                </c:pt>
                <c:pt idx="1732">
                  <c:v>45981</c:v>
                </c:pt>
                <c:pt idx="1733">
                  <c:v>45982</c:v>
                </c:pt>
                <c:pt idx="1734">
                  <c:v>45985</c:v>
                </c:pt>
                <c:pt idx="1735">
                  <c:v>45986</c:v>
                </c:pt>
                <c:pt idx="1736">
                  <c:v>45987</c:v>
                </c:pt>
                <c:pt idx="1737">
                  <c:v>45989</c:v>
                </c:pt>
                <c:pt idx="1738">
                  <c:v>45992</c:v>
                </c:pt>
                <c:pt idx="1739">
                  <c:v>45993</c:v>
                </c:pt>
                <c:pt idx="1740">
                  <c:v>45994</c:v>
                </c:pt>
                <c:pt idx="1741">
                  <c:v>45995</c:v>
                </c:pt>
                <c:pt idx="1742">
                  <c:v>45996</c:v>
                </c:pt>
                <c:pt idx="1743">
                  <c:v>45999</c:v>
                </c:pt>
                <c:pt idx="1744">
                  <c:v>46000</c:v>
                </c:pt>
                <c:pt idx="1745">
                  <c:v>46001</c:v>
                </c:pt>
                <c:pt idx="1746">
                  <c:v>46002</c:v>
                </c:pt>
                <c:pt idx="1747">
                  <c:v>46003</c:v>
                </c:pt>
                <c:pt idx="1748">
                  <c:v>46006</c:v>
                </c:pt>
                <c:pt idx="1749">
                  <c:v>46007</c:v>
                </c:pt>
                <c:pt idx="1750">
                  <c:v>46008</c:v>
                </c:pt>
                <c:pt idx="1751">
                  <c:v>46009</c:v>
                </c:pt>
                <c:pt idx="1752">
                  <c:v>46010</c:v>
                </c:pt>
                <c:pt idx="1753">
                  <c:v>46013</c:v>
                </c:pt>
                <c:pt idx="1754">
                  <c:v>46014</c:v>
                </c:pt>
                <c:pt idx="1755">
                  <c:v>46015</c:v>
                </c:pt>
                <c:pt idx="1756">
                  <c:v>46017</c:v>
                </c:pt>
                <c:pt idx="1757">
                  <c:v>46020</c:v>
                </c:pt>
                <c:pt idx="1758">
                  <c:v>46021</c:v>
                </c:pt>
                <c:pt idx="1759">
                  <c:v>46022</c:v>
                </c:pt>
                <c:pt idx="1760">
                  <c:v>46024</c:v>
                </c:pt>
                <c:pt idx="1761">
                  <c:v>46027</c:v>
                </c:pt>
                <c:pt idx="1762">
                  <c:v>46028</c:v>
                </c:pt>
                <c:pt idx="1763">
                  <c:v>46029</c:v>
                </c:pt>
                <c:pt idx="1764">
                  <c:v>46030</c:v>
                </c:pt>
                <c:pt idx="1765">
                  <c:v>46031</c:v>
                </c:pt>
                <c:pt idx="1766">
                  <c:v>46034</c:v>
                </c:pt>
                <c:pt idx="1767">
                  <c:v>46035</c:v>
                </c:pt>
                <c:pt idx="1768">
                  <c:v>46036</c:v>
                </c:pt>
                <c:pt idx="1769">
                  <c:v>46037</c:v>
                </c:pt>
                <c:pt idx="1770">
                  <c:v>46038</c:v>
                </c:pt>
                <c:pt idx="1771">
                  <c:v>46042</c:v>
                </c:pt>
                <c:pt idx="1772">
                  <c:v>46043</c:v>
                </c:pt>
                <c:pt idx="1773">
                  <c:v>46044</c:v>
                </c:pt>
                <c:pt idx="1774">
                  <c:v>46045</c:v>
                </c:pt>
                <c:pt idx="1775">
                  <c:v>46048</c:v>
                </c:pt>
                <c:pt idx="1776">
                  <c:v>46049</c:v>
                </c:pt>
                <c:pt idx="1777">
                  <c:v>46050</c:v>
                </c:pt>
                <c:pt idx="1778">
                  <c:v>46051</c:v>
                </c:pt>
                <c:pt idx="1779">
                  <c:v>46052</c:v>
                </c:pt>
                <c:pt idx="1780">
                  <c:v>46055</c:v>
                </c:pt>
                <c:pt idx="1781">
                  <c:v>46056</c:v>
                </c:pt>
                <c:pt idx="1782">
                  <c:v>46057</c:v>
                </c:pt>
                <c:pt idx="1783">
                  <c:v>46058</c:v>
                </c:pt>
                <c:pt idx="1784">
                  <c:v>46059</c:v>
                </c:pt>
                <c:pt idx="1785">
                  <c:v>46062</c:v>
                </c:pt>
                <c:pt idx="1786">
                  <c:v>46063</c:v>
                </c:pt>
                <c:pt idx="1787">
                  <c:v>46064</c:v>
                </c:pt>
                <c:pt idx="1788">
                  <c:v>46065</c:v>
                </c:pt>
                <c:pt idx="1789">
                  <c:v>46066</c:v>
                </c:pt>
                <c:pt idx="1790">
                  <c:v>46070</c:v>
                </c:pt>
                <c:pt idx="1791">
                  <c:v>46071</c:v>
                </c:pt>
                <c:pt idx="1792">
                  <c:v>46072</c:v>
                </c:pt>
                <c:pt idx="1793">
                  <c:v>46073</c:v>
                </c:pt>
                <c:pt idx="1794">
                  <c:v>46076</c:v>
                </c:pt>
                <c:pt idx="1795">
                  <c:v>46077</c:v>
                </c:pt>
                <c:pt idx="1796">
                  <c:v>46078</c:v>
                </c:pt>
                <c:pt idx="1797">
                  <c:v>46079</c:v>
                </c:pt>
                <c:pt idx="1798">
                  <c:v>46080</c:v>
                </c:pt>
                <c:pt idx="1799">
                  <c:v>46083</c:v>
                </c:pt>
                <c:pt idx="1800">
                  <c:v>46084</c:v>
                </c:pt>
                <c:pt idx="1801">
                  <c:v>46085</c:v>
                </c:pt>
                <c:pt idx="1802">
                  <c:v>46086</c:v>
                </c:pt>
                <c:pt idx="1803">
                  <c:v>46087</c:v>
                </c:pt>
                <c:pt idx="1804">
                  <c:v>46090</c:v>
                </c:pt>
                <c:pt idx="1805">
                  <c:v>46091</c:v>
                </c:pt>
                <c:pt idx="1806">
                  <c:v>46092</c:v>
                </c:pt>
                <c:pt idx="1807">
                  <c:v>46093</c:v>
                </c:pt>
                <c:pt idx="1808">
                  <c:v>46094</c:v>
                </c:pt>
                <c:pt idx="1809">
                  <c:v>46097</c:v>
                </c:pt>
                <c:pt idx="1810">
                  <c:v>46098</c:v>
                </c:pt>
                <c:pt idx="1811">
                  <c:v>46099</c:v>
                </c:pt>
                <c:pt idx="1812">
                  <c:v>46100</c:v>
                </c:pt>
                <c:pt idx="1813">
                  <c:v>46101</c:v>
                </c:pt>
                <c:pt idx="1814">
                  <c:v>46104</c:v>
                </c:pt>
                <c:pt idx="1815">
                  <c:v>46105</c:v>
                </c:pt>
                <c:pt idx="1816">
                  <c:v>46106</c:v>
                </c:pt>
                <c:pt idx="1817">
                  <c:v>46107</c:v>
                </c:pt>
                <c:pt idx="1818">
                  <c:v>46108</c:v>
                </c:pt>
                <c:pt idx="1819">
                  <c:v>46111</c:v>
                </c:pt>
                <c:pt idx="1820">
                  <c:v>46112</c:v>
                </c:pt>
                <c:pt idx="1821">
                  <c:v>46113</c:v>
                </c:pt>
                <c:pt idx="1822">
                  <c:v>46114</c:v>
                </c:pt>
              </c:numCache>
            </c:numRef>
          </c:cat>
          <c:val>
            <c:numRef>
              <c:f>'04_Performance'!$F$118:$F$1940</c:f>
              <c:numCache>
                <c:formatCode>General</c:formatCode>
                <c:ptCount val="1823"/>
                <c:pt idx="0">
                  <c:v>100</c:v>
                </c:pt>
                <c:pt idx="1">
                  <c:v>100.12</c:v>
                </c:pt>
                <c:pt idx="2">
                  <c:v>102.57</c:v>
                </c:pt>
                <c:pt idx="3">
                  <c:v>103.89</c:v>
                </c:pt>
                <c:pt idx="4">
                  <c:v>106.93</c:v>
                </c:pt>
                <c:pt idx="5">
                  <c:v>108.09</c:v>
                </c:pt>
                <c:pt idx="6">
                  <c:v>109.15</c:v>
                </c:pt>
                <c:pt idx="7">
                  <c:v>107.14</c:v>
                </c:pt>
                <c:pt idx="8">
                  <c:v>107.14</c:v>
                </c:pt>
                <c:pt idx="9">
                  <c:v>107.79</c:v>
                </c:pt>
                <c:pt idx="10">
                  <c:v>105.88</c:v>
                </c:pt>
                <c:pt idx="11">
                  <c:v>106.35</c:v>
                </c:pt>
                <c:pt idx="12">
                  <c:v>107.64</c:v>
                </c:pt>
                <c:pt idx="13">
                  <c:v>104.68</c:v>
                </c:pt>
                <c:pt idx="14">
                  <c:v>104.2</c:v>
                </c:pt>
                <c:pt idx="15">
                  <c:v>105.02</c:v>
                </c:pt>
                <c:pt idx="16">
                  <c:v>105.56</c:v>
                </c:pt>
                <c:pt idx="17">
                  <c:v>108.41</c:v>
                </c:pt>
                <c:pt idx="18">
                  <c:v>108.64</c:v>
                </c:pt>
                <c:pt idx="19">
                  <c:v>109.88</c:v>
                </c:pt>
                <c:pt idx="20">
                  <c:v>109.05</c:v>
                </c:pt>
                <c:pt idx="21">
                  <c:v>111.25</c:v>
                </c:pt>
                <c:pt idx="22">
                  <c:v>111.93</c:v>
                </c:pt>
                <c:pt idx="23">
                  <c:v>111.81</c:v>
                </c:pt>
                <c:pt idx="24">
                  <c:v>109.49</c:v>
                </c:pt>
                <c:pt idx="25">
                  <c:v>109.29</c:v>
                </c:pt>
                <c:pt idx="26">
                  <c:v>108.95</c:v>
                </c:pt>
                <c:pt idx="27">
                  <c:v>108.54</c:v>
                </c:pt>
                <c:pt idx="28">
                  <c:v>109.34</c:v>
                </c:pt>
                <c:pt idx="29">
                  <c:v>109.39</c:v>
                </c:pt>
                <c:pt idx="30">
                  <c:v>109.63</c:v>
                </c:pt>
                <c:pt idx="31">
                  <c:v>110</c:v>
                </c:pt>
                <c:pt idx="32">
                  <c:v>111.15</c:v>
                </c:pt>
                <c:pt idx="33">
                  <c:v>109.57</c:v>
                </c:pt>
                <c:pt idx="34">
                  <c:v>108.57</c:v>
                </c:pt>
                <c:pt idx="35">
                  <c:v>108.31</c:v>
                </c:pt>
                <c:pt idx="36">
                  <c:v>107.36</c:v>
                </c:pt>
                <c:pt idx="37">
                  <c:v>105.53</c:v>
                </c:pt>
                <c:pt idx="38">
                  <c:v>108.87</c:v>
                </c:pt>
                <c:pt idx="39">
                  <c:v>107.06</c:v>
                </c:pt>
                <c:pt idx="40">
                  <c:v>106.31</c:v>
                </c:pt>
                <c:pt idx="41">
                  <c:v>107.97</c:v>
                </c:pt>
                <c:pt idx="42">
                  <c:v>110.51</c:v>
                </c:pt>
                <c:pt idx="43">
                  <c:v>108.9</c:v>
                </c:pt>
                <c:pt idx="44">
                  <c:v>110.9</c:v>
                </c:pt>
                <c:pt idx="45">
                  <c:v>110.12</c:v>
                </c:pt>
                <c:pt idx="46">
                  <c:v>112.96</c:v>
                </c:pt>
                <c:pt idx="47">
                  <c:v>115.6</c:v>
                </c:pt>
                <c:pt idx="48">
                  <c:v>115.13</c:v>
                </c:pt>
                <c:pt idx="49">
                  <c:v>114.93</c:v>
                </c:pt>
                <c:pt idx="50">
                  <c:v>114.44</c:v>
                </c:pt>
                <c:pt idx="51">
                  <c:v>115.78</c:v>
                </c:pt>
                <c:pt idx="52">
                  <c:v>114.37</c:v>
                </c:pt>
                <c:pt idx="53">
                  <c:v>113.59</c:v>
                </c:pt>
                <c:pt idx="54">
                  <c:v>115.1</c:v>
                </c:pt>
                <c:pt idx="55">
                  <c:v>112.29</c:v>
                </c:pt>
                <c:pt idx="56">
                  <c:v>111.46</c:v>
                </c:pt>
                <c:pt idx="57">
                  <c:v>111.74</c:v>
                </c:pt>
                <c:pt idx="58">
                  <c:v>110.27</c:v>
                </c:pt>
                <c:pt idx="59">
                  <c:v>110.05</c:v>
                </c:pt>
                <c:pt idx="60">
                  <c:v>113.55</c:v>
                </c:pt>
                <c:pt idx="61">
                  <c:v>112.89</c:v>
                </c:pt>
                <c:pt idx="62">
                  <c:v>112.18</c:v>
                </c:pt>
                <c:pt idx="63">
                  <c:v>111.15</c:v>
                </c:pt>
                <c:pt idx="64">
                  <c:v>112.18</c:v>
                </c:pt>
                <c:pt idx="65">
                  <c:v>112.24</c:v>
                </c:pt>
                <c:pt idx="66">
                  <c:v>112.96</c:v>
                </c:pt>
                <c:pt idx="67">
                  <c:v>111.59</c:v>
                </c:pt>
                <c:pt idx="68">
                  <c:v>111.38</c:v>
                </c:pt>
                <c:pt idx="69">
                  <c:v>111.48</c:v>
                </c:pt>
                <c:pt idx="70">
                  <c:v>112.14</c:v>
                </c:pt>
                <c:pt idx="71">
                  <c:v>110.4</c:v>
                </c:pt>
                <c:pt idx="72">
                  <c:v>109.09</c:v>
                </c:pt>
                <c:pt idx="73">
                  <c:v>109.19</c:v>
                </c:pt>
                <c:pt idx="74">
                  <c:v>107.97</c:v>
                </c:pt>
                <c:pt idx="75">
                  <c:v>110.5</c:v>
                </c:pt>
                <c:pt idx="76">
                  <c:v>111.36</c:v>
                </c:pt>
                <c:pt idx="77">
                  <c:v>109</c:v>
                </c:pt>
                <c:pt idx="78">
                  <c:v>107.84</c:v>
                </c:pt>
                <c:pt idx="79">
                  <c:v>108.65</c:v>
                </c:pt>
                <c:pt idx="80">
                  <c:v>107.96</c:v>
                </c:pt>
                <c:pt idx="81">
                  <c:v>106.89</c:v>
                </c:pt>
                <c:pt idx="82">
                  <c:v>107.06</c:v>
                </c:pt>
                <c:pt idx="83">
                  <c:v>106.73</c:v>
                </c:pt>
                <c:pt idx="84">
                  <c:v>107.09</c:v>
                </c:pt>
                <c:pt idx="85">
                  <c:v>106.84</c:v>
                </c:pt>
                <c:pt idx="86">
                  <c:v>108.37</c:v>
                </c:pt>
                <c:pt idx="87">
                  <c:v>106.05</c:v>
                </c:pt>
                <c:pt idx="88">
                  <c:v>107.92</c:v>
                </c:pt>
                <c:pt idx="89">
                  <c:v>112.74</c:v>
                </c:pt>
                <c:pt idx="90">
                  <c:v>109.04</c:v>
                </c:pt>
                <c:pt idx="91">
                  <c:v>111.48</c:v>
                </c:pt>
                <c:pt idx="92">
                  <c:v>111.33</c:v>
                </c:pt>
                <c:pt idx="93">
                  <c:v>112.64</c:v>
                </c:pt>
                <c:pt idx="94">
                  <c:v>111.64</c:v>
                </c:pt>
                <c:pt idx="95">
                  <c:v>110.3</c:v>
                </c:pt>
                <c:pt idx="96">
                  <c:v>111.53</c:v>
                </c:pt>
                <c:pt idx="97">
                  <c:v>110.56</c:v>
                </c:pt>
                <c:pt idx="98">
                  <c:v>107.79</c:v>
                </c:pt>
                <c:pt idx="99">
                  <c:v>107.24</c:v>
                </c:pt>
                <c:pt idx="100">
                  <c:v>103.95</c:v>
                </c:pt>
                <c:pt idx="101">
                  <c:v>106.23</c:v>
                </c:pt>
                <c:pt idx="102">
                  <c:v>104.67</c:v>
                </c:pt>
                <c:pt idx="103">
                  <c:v>104.95</c:v>
                </c:pt>
                <c:pt idx="104">
                  <c:v>107.54</c:v>
                </c:pt>
                <c:pt idx="105">
                  <c:v>109.87</c:v>
                </c:pt>
                <c:pt idx="106">
                  <c:v>109.22</c:v>
                </c:pt>
                <c:pt idx="107">
                  <c:v>111.69</c:v>
                </c:pt>
                <c:pt idx="108">
                  <c:v>112.29</c:v>
                </c:pt>
                <c:pt idx="109">
                  <c:v>110.3</c:v>
                </c:pt>
                <c:pt idx="110">
                  <c:v>109.88</c:v>
                </c:pt>
                <c:pt idx="111">
                  <c:v>107.92</c:v>
                </c:pt>
                <c:pt idx="112">
                  <c:v>109.19</c:v>
                </c:pt>
                <c:pt idx="113">
                  <c:v>108.65</c:v>
                </c:pt>
                <c:pt idx="114">
                  <c:v>109.15</c:v>
                </c:pt>
                <c:pt idx="115">
                  <c:v>110.32</c:v>
                </c:pt>
                <c:pt idx="116">
                  <c:v>111.16</c:v>
                </c:pt>
                <c:pt idx="117">
                  <c:v>113.31</c:v>
                </c:pt>
                <c:pt idx="118">
                  <c:v>114.47</c:v>
                </c:pt>
                <c:pt idx="119">
                  <c:v>113.46</c:v>
                </c:pt>
                <c:pt idx="120">
                  <c:v>112.46</c:v>
                </c:pt>
                <c:pt idx="121">
                  <c:v>114.02</c:v>
                </c:pt>
                <c:pt idx="122">
                  <c:v>113.32</c:v>
                </c:pt>
                <c:pt idx="123">
                  <c:v>113.7</c:v>
                </c:pt>
                <c:pt idx="124">
                  <c:v>116.48</c:v>
                </c:pt>
                <c:pt idx="125">
                  <c:v>115.42</c:v>
                </c:pt>
                <c:pt idx="126">
                  <c:v>114.75</c:v>
                </c:pt>
                <c:pt idx="127">
                  <c:v>114.24</c:v>
                </c:pt>
                <c:pt idx="128">
                  <c:v>114.25</c:v>
                </c:pt>
                <c:pt idx="129">
                  <c:v>113.79</c:v>
                </c:pt>
                <c:pt idx="130">
                  <c:v>114.07</c:v>
                </c:pt>
                <c:pt idx="131">
                  <c:v>114.72</c:v>
                </c:pt>
                <c:pt idx="132">
                  <c:v>115.45</c:v>
                </c:pt>
                <c:pt idx="133">
                  <c:v>113.75</c:v>
                </c:pt>
                <c:pt idx="134">
                  <c:v>112.52</c:v>
                </c:pt>
                <c:pt idx="135">
                  <c:v>109.87</c:v>
                </c:pt>
                <c:pt idx="136">
                  <c:v>111.66</c:v>
                </c:pt>
                <c:pt idx="137">
                  <c:v>111.31</c:v>
                </c:pt>
                <c:pt idx="138">
                  <c:v>111.78</c:v>
                </c:pt>
                <c:pt idx="139">
                  <c:v>110.1</c:v>
                </c:pt>
                <c:pt idx="140">
                  <c:v>112.14</c:v>
                </c:pt>
                <c:pt idx="141">
                  <c:v>110.78</c:v>
                </c:pt>
                <c:pt idx="142">
                  <c:v>110.47</c:v>
                </c:pt>
                <c:pt idx="143">
                  <c:v>108.44</c:v>
                </c:pt>
                <c:pt idx="144">
                  <c:v>108.34</c:v>
                </c:pt>
                <c:pt idx="145">
                  <c:v>108.22</c:v>
                </c:pt>
                <c:pt idx="146">
                  <c:v>105.9</c:v>
                </c:pt>
                <c:pt idx="147">
                  <c:v>105.47</c:v>
                </c:pt>
                <c:pt idx="148">
                  <c:v>100.22</c:v>
                </c:pt>
                <c:pt idx="149">
                  <c:v>102.09</c:v>
                </c:pt>
                <c:pt idx="150">
                  <c:v>101.33</c:v>
                </c:pt>
                <c:pt idx="151">
                  <c:v>104.34</c:v>
                </c:pt>
                <c:pt idx="152">
                  <c:v>103.55</c:v>
                </c:pt>
                <c:pt idx="153">
                  <c:v>101.74</c:v>
                </c:pt>
                <c:pt idx="154">
                  <c:v>100.96</c:v>
                </c:pt>
                <c:pt idx="155">
                  <c:v>98.89</c:v>
                </c:pt>
                <c:pt idx="156">
                  <c:v>98.07</c:v>
                </c:pt>
                <c:pt idx="157">
                  <c:v>99.63</c:v>
                </c:pt>
                <c:pt idx="158">
                  <c:v>101.74</c:v>
                </c:pt>
                <c:pt idx="159">
                  <c:v>100.45</c:v>
                </c:pt>
                <c:pt idx="160">
                  <c:v>101.86</c:v>
                </c:pt>
                <c:pt idx="161">
                  <c:v>100.47</c:v>
                </c:pt>
                <c:pt idx="162">
                  <c:v>97.49</c:v>
                </c:pt>
                <c:pt idx="163">
                  <c:v>97.38</c:v>
                </c:pt>
                <c:pt idx="164">
                  <c:v>96.73</c:v>
                </c:pt>
                <c:pt idx="165">
                  <c:v>97.86</c:v>
                </c:pt>
                <c:pt idx="166">
                  <c:v>99.63</c:v>
                </c:pt>
                <c:pt idx="167">
                  <c:v>99.19</c:v>
                </c:pt>
                <c:pt idx="168">
                  <c:v>98.04</c:v>
                </c:pt>
                <c:pt idx="169">
                  <c:v>100.33</c:v>
                </c:pt>
                <c:pt idx="170">
                  <c:v>102.77</c:v>
                </c:pt>
                <c:pt idx="171">
                  <c:v>102.97</c:v>
                </c:pt>
                <c:pt idx="172">
                  <c:v>103.74</c:v>
                </c:pt>
                <c:pt idx="173">
                  <c:v>106.18</c:v>
                </c:pt>
                <c:pt idx="174">
                  <c:v>105.83</c:v>
                </c:pt>
                <c:pt idx="175">
                  <c:v>106.48</c:v>
                </c:pt>
                <c:pt idx="176">
                  <c:v>108.72</c:v>
                </c:pt>
                <c:pt idx="177">
                  <c:v>109.35</c:v>
                </c:pt>
                <c:pt idx="178">
                  <c:v>109.44</c:v>
                </c:pt>
                <c:pt idx="179">
                  <c:v>110.15</c:v>
                </c:pt>
                <c:pt idx="180">
                  <c:v>109.57</c:v>
                </c:pt>
                <c:pt idx="181">
                  <c:v>111</c:v>
                </c:pt>
                <c:pt idx="182">
                  <c:v>109.37</c:v>
                </c:pt>
                <c:pt idx="183">
                  <c:v>107.92</c:v>
                </c:pt>
                <c:pt idx="184">
                  <c:v>106.76</c:v>
                </c:pt>
                <c:pt idx="185">
                  <c:v>104.67</c:v>
                </c:pt>
                <c:pt idx="186">
                  <c:v>104.88</c:v>
                </c:pt>
                <c:pt idx="187">
                  <c:v>104.75</c:v>
                </c:pt>
                <c:pt idx="188">
                  <c:v>104.65</c:v>
                </c:pt>
                <c:pt idx="189">
                  <c:v>102.34</c:v>
                </c:pt>
                <c:pt idx="190">
                  <c:v>103.52</c:v>
                </c:pt>
                <c:pt idx="191">
                  <c:v>104.07</c:v>
                </c:pt>
                <c:pt idx="192">
                  <c:v>102.16</c:v>
                </c:pt>
                <c:pt idx="193">
                  <c:v>98.97</c:v>
                </c:pt>
                <c:pt idx="194">
                  <c:v>101.33</c:v>
                </c:pt>
                <c:pt idx="195">
                  <c:v>101.89</c:v>
                </c:pt>
                <c:pt idx="196">
                  <c:v>104.09</c:v>
                </c:pt>
                <c:pt idx="197">
                  <c:v>104.47</c:v>
                </c:pt>
                <c:pt idx="198">
                  <c:v>104.65</c:v>
                </c:pt>
                <c:pt idx="199">
                  <c:v>103.75</c:v>
                </c:pt>
                <c:pt idx="200">
                  <c:v>103.69</c:v>
                </c:pt>
                <c:pt idx="201">
                  <c:v>103.9</c:v>
                </c:pt>
                <c:pt idx="202">
                  <c:v>105.76</c:v>
                </c:pt>
                <c:pt idx="203">
                  <c:v>106.08</c:v>
                </c:pt>
                <c:pt idx="204">
                  <c:v>106.1</c:v>
                </c:pt>
                <c:pt idx="205">
                  <c:v>106.88</c:v>
                </c:pt>
                <c:pt idx="206">
                  <c:v>106.81</c:v>
                </c:pt>
                <c:pt idx="207">
                  <c:v>103.99</c:v>
                </c:pt>
                <c:pt idx="208">
                  <c:v>103.72</c:v>
                </c:pt>
                <c:pt idx="209">
                  <c:v>103.36</c:v>
                </c:pt>
                <c:pt idx="210">
                  <c:v>102.24</c:v>
                </c:pt>
                <c:pt idx="211">
                  <c:v>103.67</c:v>
                </c:pt>
                <c:pt idx="212">
                  <c:v>103.67</c:v>
                </c:pt>
                <c:pt idx="213">
                  <c:v>103.06</c:v>
                </c:pt>
                <c:pt idx="214">
                  <c:v>101.4</c:v>
                </c:pt>
                <c:pt idx="215">
                  <c:v>102.64</c:v>
                </c:pt>
                <c:pt idx="216">
                  <c:v>102.56</c:v>
                </c:pt>
                <c:pt idx="217">
                  <c:v>102.06</c:v>
                </c:pt>
                <c:pt idx="218">
                  <c:v>102.57</c:v>
                </c:pt>
                <c:pt idx="219">
                  <c:v>101.78</c:v>
                </c:pt>
                <c:pt idx="220">
                  <c:v>101.59</c:v>
                </c:pt>
                <c:pt idx="221">
                  <c:v>102.04</c:v>
                </c:pt>
                <c:pt idx="222">
                  <c:v>100.5</c:v>
                </c:pt>
                <c:pt idx="223">
                  <c:v>99.34</c:v>
                </c:pt>
                <c:pt idx="224">
                  <c:v>99.97</c:v>
                </c:pt>
                <c:pt idx="225">
                  <c:v>101.61</c:v>
                </c:pt>
                <c:pt idx="226">
                  <c:v>101.06</c:v>
                </c:pt>
                <c:pt idx="227">
                  <c:v>101.91</c:v>
                </c:pt>
                <c:pt idx="228">
                  <c:v>101.41</c:v>
                </c:pt>
                <c:pt idx="229">
                  <c:v>101.78</c:v>
                </c:pt>
                <c:pt idx="230">
                  <c:v>100.56</c:v>
                </c:pt>
                <c:pt idx="231">
                  <c:v>100.78</c:v>
                </c:pt>
                <c:pt idx="232">
                  <c:v>99.07</c:v>
                </c:pt>
                <c:pt idx="233">
                  <c:v>98.7</c:v>
                </c:pt>
                <c:pt idx="234">
                  <c:v>98.57</c:v>
                </c:pt>
                <c:pt idx="235">
                  <c:v>100.38</c:v>
                </c:pt>
                <c:pt idx="236">
                  <c:v>99.7</c:v>
                </c:pt>
                <c:pt idx="237">
                  <c:v>100.05</c:v>
                </c:pt>
                <c:pt idx="238">
                  <c:v>98.95</c:v>
                </c:pt>
                <c:pt idx="239">
                  <c:v>98.77</c:v>
                </c:pt>
                <c:pt idx="240">
                  <c:v>101.31</c:v>
                </c:pt>
                <c:pt idx="241">
                  <c:v>101.69</c:v>
                </c:pt>
                <c:pt idx="242">
                  <c:v>102.19</c:v>
                </c:pt>
                <c:pt idx="243">
                  <c:v>102.24</c:v>
                </c:pt>
                <c:pt idx="244">
                  <c:v>102.13</c:v>
                </c:pt>
                <c:pt idx="245">
                  <c:v>101.68</c:v>
                </c:pt>
                <c:pt idx="246">
                  <c:v>103.99</c:v>
                </c:pt>
                <c:pt idx="247">
                  <c:v>102.86</c:v>
                </c:pt>
                <c:pt idx="248">
                  <c:v>102.72</c:v>
                </c:pt>
                <c:pt idx="249">
                  <c:v>101.79</c:v>
                </c:pt>
                <c:pt idx="250">
                  <c:v>101.33</c:v>
                </c:pt>
                <c:pt idx="251">
                  <c:v>101.45</c:v>
                </c:pt>
                <c:pt idx="252">
                  <c:v>103.52</c:v>
                </c:pt>
                <c:pt idx="253">
                  <c:v>104.04</c:v>
                </c:pt>
                <c:pt idx="254">
                  <c:v>104.58</c:v>
                </c:pt>
                <c:pt idx="255">
                  <c:v>105.65</c:v>
                </c:pt>
                <c:pt idx="256">
                  <c:v>102.97</c:v>
                </c:pt>
                <c:pt idx="257">
                  <c:v>105.07</c:v>
                </c:pt>
                <c:pt idx="258">
                  <c:v>105.86</c:v>
                </c:pt>
                <c:pt idx="259">
                  <c:v>106.23</c:v>
                </c:pt>
                <c:pt idx="260">
                  <c:v>106.26</c:v>
                </c:pt>
                <c:pt idx="261">
                  <c:v>108.62</c:v>
                </c:pt>
                <c:pt idx="262">
                  <c:v>109.32</c:v>
                </c:pt>
                <c:pt idx="263">
                  <c:v>109.63</c:v>
                </c:pt>
                <c:pt idx="264">
                  <c:v>107.01</c:v>
                </c:pt>
                <c:pt idx="265">
                  <c:v>105.22</c:v>
                </c:pt>
                <c:pt idx="266">
                  <c:v>104.4</c:v>
                </c:pt>
                <c:pt idx="267">
                  <c:v>101.58</c:v>
                </c:pt>
                <c:pt idx="268">
                  <c:v>98.92</c:v>
                </c:pt>
                <c:pt idx="269">
                  <c:v>99.25</c:v>
                </c:pt>
                <c:pt idx="270">
                  <c:v>97.81</c:v>
                </c:pt>
                <c:pt idx="271">
                  <c:v>99.4</c:v>
                </c:pt>
                <c:pt idx="272">
                  <c:v>98.41</c:v>
                </c:pt>
                <c:pt idx="273">
                  <c:v>97.57</c:v>
                </c:pt>
                <c:pt idx="274">
                  <c:v>98.37</c:v>
                </c:pt>
                <c:pt idx="275">
                  <c:v>99.14</c:v>
                </c:pt>
                <c:pt idx="276">
                  <c:v>95.76</c:v>
                </c:pt>
                <c:pt idx="277">
                  <c:v>94.34</c:v>
                </c:pt>
                <c:pt idx="278">
                  <c:v>90.6</c:v>
                </c:pt>
                <c:pt idx="279">
                  <c:v>91.31</c:v>
                </c:pt>
                <c:pt idx="280">
                  <c:v>91.66</c:v>
                </c:pt>
                <c:pt idx="281">
                  <c:v>90.96</c:v>
                </c:pt>
                <c:pt idx="282">
                  <c:v>91.33</c:v>
                </c:pt>
                <c:pt idx="283">
                  <c:v>91.74</c:v>
                </c:pt>
                <c:pt idx="284">
                  <c:v>91.94</c:v>
                </c:pt>
                <c:pt idx="285">
                  <c:v>91.15</c:v>
                </c:pt>
                <c:pt idx="286">
                  <c:v>89.19</c:v>
                </c:pt>
                <c:pt idx="287">
                  <c:v>86.23</c:v>
                </c:pt>
                <c:pt idx="288">
                  <c:v>82.82</c:v>
                </c:pt>
                <c:pt idx="289">
                  <c:v>80.180000000000007</c:v>
                </c:pt>
                <c:pt idx="290">
                  <c:v>79.53</c:v>
                </c:pt>
                <c:pt idx="291">
                  <c:v>85.2</c:v>
                </c:pt>
                <c:pt idx="292">
                  <c:v>86.51</c:v>
                </c:pt>
                <c:pt idx="293">
                  <c:v>83.95</c:v>
                </c:pt>
                <c:pt idx="294">
                  <c:v>82.14</c:v>
                </c:pt>
                <c:pt idx="295">
                  <c:v>76.38</c:v>
                </c:pt>
                <c:pt idx="296">
                  <c:v>75.61</c:v>
                </c:pt>
                <c:pt idx="297">
                  <c:v>61.93</c:v>
                </c:pt>
                <c:pt idx="298">
                  <c:v>65.81</c:v>
                </c:pt>
                <c:pt idx="299">
                  <c:v>65.349999999999994</c:v>
                </c:pt>
                <c:pt idx="300">
                  <c:v>58.74</c:v>
                </c:pt>
                <c:pt idx="301">
                  <c:v>58.8</c:v>
                </c:pt>
                <c:pt idx="302">
                  <c:v>58.59</c:v>
                </c:pt>
                <c:pt idx="303">
                  <c:v>57.43</c:v>
                </c:pt>
                <c:pt idx="304">
                  <c:v>49.53</c:v>
                </c:pt>
                <c:pt idx="305">
                  <c:v>52.82</c:v>
                </c:pt>
                <c:pt idx="306">
                  <c:v>58.21</c:v>
                </c:pt>
                <c:pt idx="307">
                  <c:v>49.67</c:v>
                </c:pt>
                <c:pt idx="308">
                  <c:v>55.78</c:v>
                </c:pt>
                <c:pt idx="309">
                  <c:v>55.33</c:v>
                </c:pt>
                <c:pt idx="310">
                  <c:v>57.67</c:v>
                </c:pt>
                <c:pt idx="311">
                  <c:v>55.66</c:v>
                </c:pt>
                <c:pt idx="312">
                  <c:v>54.05</c:v>
                </c:pt>
                <c:pt idx="313">
                  <c:v>55.65</c:v>
                </c:pt>
                <c:pt idx="314">
                  <c:v>53.16</c:v>
                </c:pt>
                <c:pt idx="315">
                  <c:v>56.35</c:v>
                </c:pt>
                <c:pt idx="316">
                  <c:v>53.49</c:v>
                </c:pt>
                <c:pt idx="317">
                  <c:v>56.76</c:v>
                </c:pt>
                <c:pt idx="318">
                  <c:v>56</c:v>
                </c:pt>
                <c:pt idx="319">
                  <c:v>60.65</c:v>
                </c:pt>
                <c:pt idx="320">
                  <c:v>64.09</c:v>
                </c:pt>
                <c:pt idx="321">
                  <c:v>63.55</c:v>
                </c:pt>
                <c:pt idx="322">
                  <c:v>65.849999999999994</c:v>
                </c:pt>
                <c:pt idx="323">
                  <c:v>65.88</c:v>
                </c:pt>
                <c:pt idx="324">
                  <c:v>63.77</c:v>
                </c:pt>
                <c:pt idx="325">
                  <c:v>68.650000000000006</c:v>
                </c:pt>
                <c:pt idx="326">
                  <c:v>69.2</c:v>
                </c:pt>
                <c:pt idx="327">
                  <c:v>68.599999999999994</c:v>
                </c:pt>
                <c:pt idx="328">
                  <c:v>67.709999999999994</c:v>
                </c:pt>
                <c:pt idx="329">
                  <c:v>68.44</c:v>
                </c:pt>
                <c:pt idx="330">
                  <c:v>69.55</c:v>
                </c:pt>
                <c:pt idx="331">
                  <c:v>71.099999999999994</c:v>
                </c:pt>
                <c:pt idx="332">
                  <c:v>71.56</c:v>
                </c:pt>
                <c:pt idx="333">
                  <c:v>75.900000000000006</c:v>
                </c:pt>
                <c:pt idx="334">
                  <c:v>77.56</c:v>
                </c:pt>
                <c:pt idx="335">
                  <c:v>71.84</c:v>
                </c:pt>
                <c:pt idx="336">
                  <c:v>71.89</c:v>
                </c:pt>
                <c:pt idx="337">
                  <c:v>69.98</c:v>
                </c:pt>
                <c:pt idx="338">
                  <c:v>70.599999999999994</c:v>
                </c:pt>
                <c:pt idx="339">
                  <c:v>71.78</c:v>
                </c:pt>
                <c:pt idx="340">
                  <c:v>73.92</c:v>
                </c:pt>
                <c:pt idx="341">
                  <c:v>73.84</c:v>
                </c:pt>
                <c:pt idx="342">
                  <c:v>72.61</c:v>
                </c:pt>
                <c:pt idx="343">
                  <c:v>67.13</c:v>
                </c:pt>
                <c:pt idx="344">
                  <c:v>69.400000000000006</c:v>
                </c:pt>
                <c:pt idx="345">
                  <c:v>68.55</c:v>
                </c:pt>
                <c:pt idx="346">
                  <c:v>72.290000000000006</c:v>
                </c:pt>
                <c:pt idx="347">
                  <c:v>71.64</c:v>
                </c:pt>
                <c:pt idx="348">
                  <c:v>76.010000000000005</c:v>
                </c:pt>
                <c:pt idx="349">
                  <c:v>74.239999999999995</c:v>
                </c:pt>
                <c:pt idx="350">
                  <c:v>76.180000000000007</c:v>
                </c:pt>
                <c:pt idx="351">
                  <c:v>76.400000000000006</c:v>
                </c:pt>
                <c:pt idx="352">
                  <c:v>74.8</c:v>
                </c:pt>
                <c:pt idx="353">
                  <c:v>73.55</c:v>
                </c:pt>
                <c:pt idx="354">
                  <c:v>73.67</c:v>
                </c:pt>
                <c:pt idx="355">
                  <c:v>74.290000000000006</c:v>
                </c:pt>
                <c:pt idx="356">
                  <c:v>78.55</c:v>
                </c:pt>
                <c:pt idx="357">
                  <c:v>82.28</c:v>
                </c:pt>
                <c:pt idx="358">
                  <c:v>80.48</c:v>
                </c:pt>
                <c:pt idx="359">
                  <c:v>84.22</c:v>
                </c:pt>
                <c:pt idx="360">
                  <c:v>85.13</c:v>
                </c:pt>
                <c:pt idx="361">
                  <c:v>84.73</c:v>
                </c:pt>
                <c:pt idx="362">
                  <c:v>80.83</c:v>
                </c:pt>
                <c:pt idx="363">
                  <c:v>76.66</c:v>
                </c:pt>
                <c:pt idx="364">
                  <c:v>76.58</c:v>
                </c:pt>
                <c:pt idx="365">
                  <c:v>78.16</c:v>
                </c:pt>
                <c:pt idx="366">
                  <c:v>80.88</c:v>
                </c:pt>
                <c:pt idx="367">
                  <c:v>79.849999999999994</c:v>
                </c:pt>
                <c:pt idx="368">
                  <c:v>80.42</c:v>
                </c:pt>
                <c:pt idx="369">
                  <c:v>81.23</c:v>
                </c:pt>
                <c:pt idx="370">
                  <c:v>81.25</c:v>
                </c:pt>
                <c:pt idx="371">
                  <c:v>79.25</c:v>
                </c:pt>
                <c:pt idx="372">
                  <c:v>77.44</c:v>
                </c:pt>
                <c:pt idx="373">
                  <c:v>78.849999999999994</c:v>
                </c:pt>
                <c:pt idx="374">
                  <c:v>74.72</c:v>
                </c:pt>
                <c:pt idx="375">
                  <c:v>77.13</c:v>
                </c:pt>
                <c:pt idx="376">
                  <c:v>80.27</c:v>
                </c:pt>
                <c:pt idx="377">
                  <c:v>79.849999999999994</c:v>
                </c:pt>
                <c:pt idx="378">
                  <c:v>81.06</c:v>
                </c:pt>
                <c:pt idx="379">
                  <c:v>84.14</c:v>
                </c:pt>
                <c:pt idx="380">
                  <c:v>83.97</c:v>
                </c:pt>
                <c:pt idx="381">
                  <c:v>83.9</c:v>
                </c:pt>
                <c:pt idx="382">
                  <c:v>82.74</c:v>
                </c:pt>
                <c:pt idx="383">
                  <c:v>80.709999999999994</c:v>
                </c:pt>
                <c:pt idx="384">
                  <c:v>81.23</c:v>
                </c:pt>
                <c:pt idx="385">
                  <c:v>82.04</c:v>
                </c:pt>
                <c:pt idx="386">
                  <c:v>84.07</c:v>
                </c:pt>
                <c:pt idx="387">
                  <c:v>83.95</c:v>
                </c:pt>
                <c:pt idx="388">
                  <c:v>82.79</c:v>
                </c:pt>
                <c:pt idx="389">
                  <c:v>79.819999999999993</c:v>
                </c:pt>
                <c:pt idx="390">
                  <c:v>83.97</c:v>
                </c:pt>
                <c:pt idx="391">
                  <c:v>82.14</c:v>
                </c:pt>
                <c:pt idx="392">
                  <c:v>83.07</c:v>
                </c:pt>
                <c:pt idx="393">
                  <c:v>81.38</c:v>
                </c:pt>
                <c:pt idx="394">
                  <c:v>80.849999999999994</c:v>
                </c:pt>
                <c:pt idx="395">
                  <c:v>80.61</c:v>
                </c:pt>
                <c:pt idx="396">
                  <c:v>81.540000000000006</c:v>
                </c:pt>
                <c:pt idx="397">
                  <c:v>81.680000000000007</c:v>
                </c:pt>
                <c:pt idx="398">
                  <c:v>82.19</c:v>
                </c:pt>
                <c:pt idx="399">
                  <c:v>83.06</c:v>
                </c:pt>
                <c:pt idx="400">
                  <c:v>86.56</c:v>
                </c:pt>
                <c:pt idx="401">
                  <c:v>86.71</c:v>
                </c:pt>
                <c:pt idx="402">
                  <c:v>88.24</c:v>
                </c:pt>
                <c:pt idx="403">
                  <c:v>88.6</c:v>
                </c:pt>
                <c:pt idx="404">
                  <c:v>91.01</c:v>
                </c:pt>
                <c:pt idx="405">
                  <c:v>89.07</c:v>
                </c:pt>
                <c:pt idx="406">
                  <c:v>88.67</c:v>
                </c:pt>
                <c:pt idx="407">
                  <c:v>89.05</c:v>
                </c:pt>
                <c:pt idx="408">
                  <c:v>90.12</c:v>
                </c:pt>
                <c:pt idx="409">
                  <c:v>89.65</c:v>
                </c:pt>
                <c:pt idx="410">
                  <c:v>87.84</c:v>
                </c:pt>
                <c:pt idx="411">
                  <c:v>85.85</c:v>
                </c:pt>
                <c:pt idx="412">
                  <c:v>84.85</c:v>
                </c:pt>
                <c:pt idx="413">
                  <c:v>85.8</c:v>
                </c:pt>
                <c:pt idx="414">
                  <c:v>88.54</c:v>
                </c:pt>
                <c:pt idx="415">
                  <c:v>87.44</c:v>
                </c:pt>
                <c:pt idx="416">
                  <c:v>84.77</c:v>
                </c:pt>
                <c:pt idx="417">
                  <c:v>86.31</c:v>
                </c:pt>
                <c:pt idx="418">
                  <c:v>87.01</c:v>
                </c:pt>
                <c:pt idx="419">
                  <c:v>86.46</c:v>
                </c:pt>
                <c:pt idx="420">
                  <c:v>89.27</c:v>
                </c:pt>
                <c:pt idx="421">
                  <c:v>90.17</c:v>
                </c:pt>
                <c:pt idx="422">
                  <c:v>88.06</c:v>
                </c:pt>
                <c:pt idx="423">
                  <c:v>86.46</c:v>
                </c:pt>
                <c:pt idx="424">
                  <c:v>82.67</c:v>
                </c:pt>
                <c:pt idx="425">
                  <c:v>81.94</c:v>
                </c:pt>
                <c:pt idx="426">
                  <c:v>81.459999999999994</c:v>
                </c:pt>
                <c:pt idx="427">
                  <c:v>81.45</c:v>
                </c:pt>
                <c:pt idx="428">
                  <c:v>82.33</c:v>
                </c:pt>
                <c:pt idx="429">
                  <c:v>80.180000000000007</c:v>
                </c:pt>
                <c:pt idx="430">
                  <c:v>83.89</c:v>
                </c:pt>
                <c:pt idx="431">
                  <c:v>84.44</c:v>
                </c:pt>
                <c:pt idx="432">
                  <c:v>83.92</c:v>
                </c:pt>
                <c:pt idx="433">
                  <c:v>82.46</c:v>
                </c:pt>
                <c:pt idx="434">
                  <c:v>83.72</c:v>
                </c:pt>
                <c:pt idx="435">
                  <c:v>80.56</c:v>
                </c:pt>
                <c:pt idx="436">
                  <c:v>81.36</c:v>
                </c:pt>
                <c:pt idx="437">
                  <c:v>82.48</c:v>
                </c:pt>
                <c:pt idx="438">
                  <c:v>81.94</c:v>
                </c:pt>
                <c:pt idx="439">
                  <c:v>80.63</c:v>
                </c:pt>
                <c:pt idx="440">
                  <c:v>76.86</c:v>
                </c:pt>
                <c:pt idx="441">
                  <c:v>76.98</c:v>
                </c:pt>
                <c:pt idx="442">
                  <c:v>78.09</c:v>
                </c:pt>
                <c:pt idx="443">
                  <c:v>78.95</c:v>
                </c:pt>
                <c:pt idx="444">
                  <c:v>77.41</c:v>
                </c:pt>
                <c:pt idx="445">
                  <c:v>76.959999999999994</c:v>
                </c:pt>
                <c:pt idx="446">
                  <c:v>80.3</c:v>
                </c:pt>
                <c:pt idx="447">
                  <c:v>80.22</c:v>
                </c:pt>
                <c:pt idx="448">
                  <c:v>81.45</c:v>
                </c:pt>
                <c:pt idx="449">
                  <c:v>82.82</c:v>
                </c:pt>
                <c:pt idx="450">
                  <c:v>82.24</c:v>
                </c:pt>
                <c:pt idx="451">
                  <c:v>84.53</c:v>
                </c:pt>
                <c:pt idx="452">
                  <c:v>83.12</c:v>
                </c:pt>
                <c:pt idx="453">
                  <c:v>81.400000000000006</c:v>
                </c:pt>
                <c:pt idx="454">
                  <c:v>82.77</c:v>
                </c:pt>
                <c:pt idx="455">
                  <c:v>82.33</c:v>
                </c:pt>
                <c:pt idx="456">
                  <c:v>82.86</c:v>
                </c:pt>
                <c:pt idx="457">
                  <c:v>80.900000000000006</c:v>
                </c:pt>
                <c:pt idx="458">
                  <c:v>79.12</c:v>
                </c:pt>
                <c:pt idx="459">
                  <c:v>79.55</c:v>
                </c:pt>
                <c:pt idx="460">
                  <c:v>78.790000000000006</c:v>
                </c:pt>
                <c:pt idx="461">
                  <c:v>79.900000000000006</c:v>
                </c:pt>
                <c:pt idx="462">
                  <c:v>79.52</c:v>
                </c:pt>
                <c:pt idx="463">
                  <c:v>78.16</c:v>
                </c:pt>
                <c:pt idx="464">
                  <c:v>79.77</c:v>
                </c:pt>
                <c:pt idx="465">
                  <c:v>80.099999999999994</c:v>
                </c:pt>
                <c:pt idx="466">
                  <c:v>82.23</c:v>
                </c:pt>
                <c:pt idx="467">
                  <c:v>83.02</c:v>
                </c:pt>
                <c:pt idx="468">
                  <c:v>86.05</c:v>
                </c:pt>
                <c:pt idx="469">
                  <c:v>85.55</c:v>
                </c:pt>
                <c:pt idx="470">
                  <c:v>89.55</c:v>
                </c:pt>
                <c:pt idx="471">
                  <c:v>85.55</c:v>
                </c:pt>
                <c:pt idx="472">
                  <c:v>86.5</c:v>
                </c:pt>
                <c:pt idx="473">
                  <c:v>87.87</c:v>
                </c:pt>
                <c:pt idx="474">
                  <c:v>89.92</c:v>
                </c:pt>
                <c:pt idx="475">
                  <c:v>88.64</c:v>
                </c:pt>
                <c:pt idx="476">
                  <c:v>91.81</c:v>
                </c:pt>
                <c:pt idx="477">
                  <c:v>90.43</c:v>
                </c:pt>
                <c:pt idx="478">
                  <c:v>93.54</c:v>
                </c:pt>
                <c:pt idx="479">
                  <c:v>97.96</c:v>
                </c:pt>
                <c:pt idx="480">
                  <c:v>98.85</c:v>
                </c:pt>
                <c:pt idx="481">
                  <c:v>97.64</c:v>
                </c:pt>
                <c:pt idx="482">
                  <c:v>94.17</c:v>
                </c:pt>
                <c:pt idx="483">
                  <c:v>94.25</c:v>
                </c:pt>
                <c:pt idx="484">
                  <c:v>95.32</c:v>
                </c:pt>
                <c:pt idx="485">
                  <c:v>96.88</c:v>
                </c:pt>
                <c:pt idx="486">
                  <c:v>99.34</c:v>
                </c:pt>
                <c:pt idx="487">
                  <c:v>99.44</c:v>
                </c:pt>
                <c:pt idx="488">
                  <c:v>101.63</c:v>
                </c:pt>
                <c:pt idx="489">
                  <c:v>100.42</c:v>
                </c:pt>
                <c:pt idx="490">
                  <c:v>102.03</c:v>
                </c:pt>
                <c:pt idx="491">
                  <c:v>100.55</c:v>
                </c:pt>
                <c:pt idx="492">
                  <c:v>98.31</c:v>
                </c:pt>
                <c:pt idx="493">
                  <c:v>100.65</c:v>
                </c:pt>
                <c:pt idx="494">
                  <c:v>98.09</c:v>
                </c:pt>
                <c:pt idx="495">
                  <c:v>97.94</c:v>
                </c:pt>
                <c:pt idx="496">
                  <c:v>96.59</c:v>
                </c:pt>
                <c:pt idx="497">
                  <c:v>95.96</c:v>
                </c:pt>
                <c:pt idx="498">
                  <c:v>95.65</c:v>
                </c:pt>
                <c:pt idx="499">
                  <c:v>96.69</c:v>
                </c:pt>
                <c:pt idx="500">
                  <c:v>96.18</c:v>
                </c:pt>
                <c:pt idx="501">
                  <c:v>98.02</c:v>
                </c:pt>
                <c:pt idx="502">
                  <c:v>99.34</c:v>
                </c:pt>
                <c:pt idx="503">
                  <c:v>101</c:v>
                </c:pt>
                <c:pt idx="504">
                  <c:v>99.72</c:v>
                </c:pt>
                <c:pt idx="505">
                  <c:v>97.86</c:v>
                </c:pt>
                <c:pt idx="506">
                  <c:v>102.21</c:v>
                </c:pt>
                <c:pt idx="507">
                  <c:v>103.95</c:v>
                </c:pt>
                <c:pt idx="508">
                  <c:v>107.61</c:v>
                </c:pt>
                <c:pt idx="509">
                  <c:v>106.63</c:v>
                </c:pt>
                <c:pt idx="510">
                  <c:v>111.41</c:v>
                </c:pt>
                <c:pt idx="511">
                  <c:v>111.3</c:v>
                </c:pt>
                <c:pt idx="512">
                  <c:v>109.09</c:v>
                </c:pt>
                <c:pt idx="513">
                  <c:v>109.63</c:v>
                </c:pt>
                <c:pt idx="514">
                  <c:v>110.08</c:v>
                </c:pt>
                <c:pt idx="515">
                  <c:v>112.34</c:v>
                </c:pt>
                <c:pt idx="516">
                  <c:v>111.33</c:v>
                </c:pt>
                <c:pt idx="517">
                  <c:v>110.86</c:v>
                </c:pt>
                <c:pt idx="518">
                  <c:v>109.63</c:v>
                </c:pt>
                <c:pt idx="519">
                  <c:v>107.86</c:v>
                </c:pt>
                <c:pt idx="520">
                  <c:v>100.76</c:v>
                </c:pt>
                <c:pt idx="521">
                  <c:v>98.85</c:v>
                </c:pt>
                <c:pt idx="522">
                  <c:v>104.87</c:v>
                </c:pt>
                <c:pt idx="523">
                  <c:v>105.2</c:v>
                </c:pt>
                <c:pt idx="524">
                  <c:v>105.05</c:v>
                </c:pt>
                <c:pt idx="525">
                  <c:v>107.11</c:v>
                </c:pt>
                <c:pt idx="526">
                  <c:v>108.72</c:v>
                </c:pt>
                <c:pt idx="527">
                  <c:v>107.81</c:v>
                </c:pt>
                <c:pt idx="528">
                  <c:v>110.28</c:v>
                </c:pt>
                <c:pt idx="529">
                  <c:v>111.51</c:v>
                </c:pt>
                <c:pt idx="530">
                  <c:v>110.95</c:v>
                </c:pt>
                <c:pt idx="531">
                  <c:v>112.19</c:v>
                </c:pt>
                <c:pt idx="532">
                  <c:v>113.16</c:v>
                </c:pt>
                <c:pt idx="533">
                  <c:v>112.33</c:v>
                </c:pt>
                <c:pt idx="534">
                  <c:v>113.95</c:v>
                </c:pt>
                <c:pt idx="535">
                  <c:v>115.1</c:v>
                </c:pt>
                <c:pt idx="536">
                  <c:v>111.81</c:v>
                </c:pt>
                <c:pt idx="537">
                  <c:v>114.78</c:v>
                </c:pt>
                <c:pt idx="538">
                  <c:v>114.19</c:v>
                </c:pt>
                <c:pt idx="539">
                  <c:v>115.43</c:v>
                </c:pt>
                <c:pt idx="540">
                  <c:v>116.36</c:v>
                </c:pt>
                <c:pt idx="541">
                  <c:v>113.44</c:v>
                </c:pt>
                <c:pt idx="542">
                  <c:v>111.94</c:v>
                </c:pt>
                <c:pt idx="543">
                  <c:v>113.41</c:v>
                </c:pt>
                <c:pt idx="544">
                  <c:v>114.97</c:v>
                </c:pt>
                <c:pt idx="545">
                  <c:v>114.75</c:v>
                </c:pt>
                <c:pt idx="546">
                  <c:v>121.71</c:v>
                </c:pt>
                <c:pt idx="547">
                  <c:v>120.68</c:v>
                </c:pt>
                <c:pt idx="548">
                  <c:v>121.59</c:v>
                </c:pt>
                <c:pt idx="549">
                  <c:v>118.52</c:v>
                </c:pt>
                <c:pt idx="550">
                  <c:v>122.92</c:v>
                </c:pt>
                <c:pt idx="551">
                  <c:v>123.04</c:v>
                </c:pt>
                <c:pt idx="552">
                  <c:v>124.82</c:v>
                </c:pt>
                <c:pt idx="553">
                  <c:v>126.46</c:v>
                </c:pt>
                <c:pt idx="554">
                  <c:v>124.5</c:v>
                </c:pt>
                <c:pt idx="555">
                  <c:v>123.12</c:v>
                </c:pt>
                <c:pt idx="556">
                  <c:v>118.74</c:v>
                </c:pt>
                <c:pt idx="557">
                  <c:v>118.37</c:v>
                </c:pt>
                <c:pt idx="558">
                  <c:v>120.68</c:v>
                </c:pt>
                <c:pt idx="559">
                  <c:v>117.76</c:v>
                </c:pt>
                <c:pt idx="560">
                  <c:v>119.52</c:v>
                </c:pt>
                <c:pt idx="561">
                  <c:v>120.38</c:v>
                </c:pt>
                <c:pt idx="562">
                  <c:v>123.01</c:v>
                </c:pt>
                <c:pt idx="563">
                  <c:v>121.76</c:v>
                </c:pt>
                <c:pt idx="564">
                  <c:v>119.93</c:v>
                </c:pt>
                <c:pt idx="565">
                  <c:v>119.62</c:v>
                </c:pt>
                <c:pt idx="566">
                  <c:v>119.27</c:v>
                </c:pt>
                <c:pt idx="567">
                  <c:v>118.37</c:v>
                </c:pt>
                <c:pt idx="568">
                  <c:v>117.49</c:v>
                </c:pt>
                <c:pt idx="569">
                  <c:v>122.36</c:v>
                </c:pt>
                <c:pt idx="570">
                  <c:v>121.18</c:v>
                </c:pt>
                <c:pt idx="571">
                  <c:v>121.46</c:v>
                </c:pt>
                <c:pt idx="572">
                  <c:v>119.93</c:v>
                </c:pt>
                <c:pt idx="573">
                  <c:v>120.43</c:v>
                </c:pt>
                <c:pt idx="574">
                  <c:v>122.51</c:v>
                </c:pt>
                <c:pt idx="575">
                  <c:v>123.89</c:v>
                </c:pt>
                <c:pt idx="576">
                  <c:v>122.87</c:v>
                </c:pt>
                <c:pt idx="577">
                  <c:v>124</c:v>
                </c:pt>
                <c:pt idx="578">
                  <c:v>121.63</c:v>
                </c:pt>
                <c:pt idx="579">
                  <c:v>122.16</c:v>
                </c:pt>
                <c:pt idx="580">
                  <c:v>120.8</c:v>
                </c:pt>
                <c:pt idx="581">
                  <c:v>123.24</c:v>
                </c:pt>
                <c:pt idx="582">
                  <c:v>123.92</c:v>
                </c:pt>
                <c:pt idx="583">
                  <c:v>123.77</c:v>
                </c:pt>
                <c:pt idx="584">
                  <c:v>126.78</c:v>
                </c:pt>
                <c:pt idx="585">
                  <c:v>127.91</c:v>
                </c:pt>
                <c:pt idx="586">
                  <c:v>128.77000000000001</c:v>
                </c:pt>
                <c:pt idx="587">
                  <c:v>130.9</c:v>
                </c:pt>
                <c:pt idx="588">
                  <c:v>132.13999999999999</c:v>
                </c:pt>
                <c:pt idx="589">
                  <c:v>134.55000000000001</c:v>
                </c:pt>
                <c:pt idx="590">
                  <c:v>133.59</c:v>
                </c:pt>
                <c:pt idx="591">
                  <c:v>137.29</c:v>
                </c:pt>
                <c:pt idx="592">
                  <c:v>135.68</c:v>
                </c:pt>
                <c:pt idx="593">
                  <c:v>136.43</c:v>
                </c:pt>
                <c:pt idx="594">
                  <c:v>136.05000000000001</c:v>
                </c:pt>
                <c:pt idx="595">
                  <c:v>136.79</c:v>
                </c:pt>
                <c:pt idx="596">
                  <c:v>139.25</c:v>
                </c:pt>
                <c:pt idx="597">
                  <c:v>139.69999999999999</c:v>
                </c:pt>
                <c:pt idx="598">
                  <c:v>139.04</c:v>
                </c:pt>
                <c:pt idx="599">
                  <c:v>138.85</c:v>
                </c:pt>
                <c:pt idx="600">
                  <c:v>139.5</c:v>
                </c:pt>
                <c:pt idx="601">
                  <c:v>138.66999999999999</c:v>
                </c:pt>
                <c:pt idx="602">
                  <c:v>140.68</c:v>
                </c:pt>
                <c:pt idx="603">
                  <c:v>140.55000000000001</c:v>
                </c:pt>
                <c:pt idx="604">
                  <c:v>140.37</c:v>
                </c:pt>
                <c:pt idx="605">
                  <c:v>139.83000000000001</c:v>
                </c:pt>
                <c:pt idx="606">
                  <c:v>141.03</c:v>
                </c:pt>
                <c:pt idx="607">
                  <c:v>141.72999999999999</c:v>
                </c:pt>
                <c:pt idx="608">
                  <c:v>144.24</c:v>
                </c:pt>
                <c:pt idx="609">
                  <c:v>144.88</c:v>
                </c:pt>
                <c:pt idx="610">
                  <c:v>145.1</c:v>
                </c:pt>
                <c:pt idx="611">
                  <c:v>147.54</c:v>
                </c:pt>
                <c:pt idx="612">
                  <c:v>148.63999999999999</c:v>
                </c:pt>
                <c:pt idx="613">
                  <c:v>146.54</c:v>
                </c:pt>
                <c:pt idx="614">
                  <c:v>146.18</c:v>
                </c:pt>
                <c:pt idx="615">
                  <c:v>147.24</c:v>
                </c:pt>
                <c:pt idx="616">
                  <c:v>147.54</c:v>
                </c:pt>
                <c:pt idx="617">
                  <c:v>146.96</c:v>
                </c:pt>
                <c:pt idx="618">
                  <c:v>147.19</c:v>
                </c:pt>
                <c:pt idx="619">
                  <c:v>143.52000000000001</c:v>
                </c:pt>
                <c:pt idx="620">
                  <c:v>138.29</c:v>
                </c:pt>
                <c:pt idx="621">
                  <c:v>141.59</c:v>
                </c:pt>
                <c:pt idx="622">
                  <c:v>144.24</c:v>
                </c:pt>
                <c:pt idx="623">
                  <c:v>145.38</c:v>
                </c:pt>
                <c:pt idx="624">
                  <c:v>145.35</c:v>
                </c:pt>
                <c:pt idx="625">
                  <c:v>145.25</c:v>
                </c:pt>
                <c:pt idx="626">
                  <c:v>143.62</c:v>
                </c:pt>
                <c:pt idx="627">
                  <c:v>143.24</c:v>
                </c:pt>
                <c:pt idx="628">
                  <c:v>144.09</c:v>
                </c:pt>
                <c:pt idx="629">
                  <c:v>144.53</c:v>
                </c:pt>
                <c:pt idx="630">
                  <c:v>145.63</c:v>
                </c:pt>
                <c:pt idx="631">
                  <c:v>146.1</c:v>
                </c:pt>
                <c:pt idx="632">
                  <c:v>145.47999999999999</c:v>
                </c:pt>
                <c:pt idx="633">
                  <c:v>145.15</c:v>
                </c:pt>
                <c:pt idx="634">
                  <c:v>146.19999999999999</c:v>
                </c:pt>
                <c:pt idx="635">
                  <c:v>144.02000000000001</c:v>
                </c:pt>
                <c:pt idx="636">
                  <c:v>139.34</c:v>
                </c:pt>
                <c:pt idx="637">
                  <c:v>138.59</c:v>
                </c:pt>
                <c:pt idx="638">
                  <c:v>137.99</c:v>
                </c:pt>
                <c:pt idx="639">
                  <c:v>138.80000000000001</c:v>
                </c:pt>
                <c:pt idx="640">
                  <c:v>134.27000000000001</c:v>
                </c:pt>
                <c:pt idx="641">
                  <c:v>138.87</c:v>
                </c:pt>
                <c:pt idx="642">
                  <c:v>140.13</c:v>
                </c:pt>
                <c:pt idx="643">
                  <c:v>140.16999999999999</c:v>
                </c:pt>
                <c:pt idx="644">
                  <c:v>139.35</c:v>
                </c:pt>
                <c:pt idx="645">
                  <c:v>141.76</c:v>
                </c:pt>
                <c:pt idx="646">
                  <c:v>140.58000000000001</c:v>
                </c:pt>
                <c:pt idx="647">
                  <c:v>141.47999999999999</c:v>
                </c:pt>
                <c:pt idx="648">
                  <c:v>144.27000000000001</c:v>
                </c:pt>
                <c:pt idx="649">
                  <c:v>141.08000000000001</c:v>
                </c:pt>
                <c:pt idx="650">
                  <c:v>141.03</c:v>
                </c:pt>
                <c:pt idx="651">
                  <c:v>143.12</c:v>
                </c:pt>
                <c:pt idx="652">
                  <c:v>141.94</c:v>
                </c:pt>
                <c:pt idx="653">
                  <c:v>142.71</c:v>
                </c:pt>
                <c:pt idx="654">
                  <c:v>140.6</c:v>
                </c:pt>
                <c:pt idx="655">
                  <c:v>139.34</c:v>
                </c:pt>
                <c:pt idx="656">
                  <c:v>145.63</c:v>
                </c:pt>
                <c:pt idx="657">
                  <c:v>143.69999999999999</c:v>
                </c:pt>
                <c:pt idx="658">
                  <c:v>146.4</c:v>
                </c:pt>
                <c:pt idx="659">
                  <c:v>144.72999999999999</c:v>
                </c:pt>
                <c:pt idx="660">
                  <c:v>141.19999999999999</c:v>
                </c:pt>
                <c:pt idx="661">
                  <c:v>142.97</c:v>
                </c:pt>
                <c:pt idx="662">
                  <c:v>142.66</c:v>
                </c:pt>
                <c:pt idx="663">
                  <c:v>137.94</c:v>
                </c:pt>
                <c:pt idx="664">
                  <c:v>138.69</c:v>
                </c:pt>
                <c:pt idx="665">
                  <c:v>142.52000000000001</c:v>
                </c:pt>
                <c:pt idx="666">
                  <c:v>144.37</c:v>
                </c:pt>
                <c:pt idx="667">
                  <c:v>147.06</c:v>
                </c:pt>
                <c:pt idx="668">
                  <c:v>146.05000000000001</c:v>
                </c:pt>
                <c:pt idx="669">
                  <c:v>149</c:v>
                </c:pt>
                <c:pt idx="670">
                  <c:v>147.76</c:v>
                </c:pt>
                <c:pt idx="671">
                  <c:v>145.28</c:v>
                </c:pt>
                <c:pt idx="672">
                  <c:v>146.66</c:v>
                </c:pt>
                <c:pt idx="673">
                  <c:v>149.09</c:v>
                </c:pt>
                <c:pt idx="674">
                  <c:v>149.37</c:v>
                </c:pt>
                <c:pt idx="675">
                  <c:v>149.24</c:v>
                </c:pt>
                <c:pt idx="676">
                  <c:v>149.47</c:v>
                </c:pt>
                <c:pt idx="677">
                  <c:v>145.44999999999999</c:v>
                </c:pt>
                <c:pt idx="678">
                  <c:v>146.26</c:v>
                </c:pt>
                <c:pt idx="679">
                  <c:v>150.88</c:v>
                </c:pt>
                <c:pt idx="680">
                  <c:v>147.08000000000001</c:v>
                </c:pt>
                <c:pt idx="681">
                  <c:v>152.97</c:v>
                </c:pt>
                <c:pt idx="682">
                  <c:v>150.66</c:v>
                </c:pt>
                <c:pt idx="683">
                  <c:v>144.4</c:v>
                </c:pt>
                <c:pt idx="684">
                  <c:v>141.63999999999999</c:v>
                </c:pt>
                <c:pt idx="685">
                  <c:v>145.75</c:v>
                </c:pt>
                <c:pt idx="686">
                  <c:v>149.37</c:v>
                </c:pt>
                <c:pt idx="687">
                  <c:v>155.80000000000001</c:v>
                </c:pt>
                <c:pt idx="688">
                  <c:v>157.26</c:v>
                </c:pt>
                <c:pt idx="689">
                  <c:v>159.49</c:v>
                </c:pt>
                <c:pt idx="690">
                  <c:v>161.01</c:v>
                </c:pt>
                <c:pt idx="691">
                  <c:v>162.11000000000001</c:v>
                </c:pt>
                <c:pt idx="692">
                  <c:v>162.24</c:v>
                </c:pt>
                <c:pt idx="693">
                  <c:v>164.17</c:v>
                </c:pt>
                <c:pt idx="694">
                  <c:v>169.93</c:v>
                </c:pt>
                <c:pt idx="695">
                  <c:v>166.84</c:v>
                </c:pt>
                <c:pt idx="696">
                  <c:v>164.12</c:v>
                </c:pt>
                <c:pt idx="697">
                  <c:v>166.21</c:v>
                </c:pt>
                <c:pt idx="698">
                  <c:v>165.56</c:v>
                </c:pt>
                <c:pt idx="699">
                  <c:v>168.82</c:v>
                </c:pt>
                <c:pt idx="700">
                  <c:v>170.3</c:v>
                </c:pt>
                <c:pt idx="701">
                  <c:v>174.44</c:v>
                </c:pt>
                <c:pt idx="702">
                  <c:v>176.03</c:v>
                </c:pt>
                <c:pt idx="703">
                  <c:v>183.54</c:v>
                </c:pt>
                <c:pt idx="704">
                  <c:v>185.23</c:v>
                </c:pt>
                <c:pt idx="705">
                  <c:v>179.88</c:v>
                </c:pt>
                <c:pt idx="706">
                  <c:v>173.01</c:v>
                </c:pt>
                <c:pt idx="707">
                  <c:v>175.91</c:v>
                </c:pt>
                <c:pt idx="708">
                  <c:v>174.87</c:v>
                </c:pt>
                <c:pt idx="709">
                  <c:v>179.4</c:v>
                </c:pt>
                <c:pt idx="710">
                  <c:v>178.04</c:v>
                </c:pt>
                <c:pt idx="711">
                  <c:v>175.85</c:v>
                </c:pt>
                <c:pt idx="712">
                  <c:v>173.7</c:v>
                </c:pt>
                <c:pt idx="713">
                  <c:v>171.76</c:v>
                </c:pt>
                <c:pt idx="714">
                  <c:v>174.98</c:v>
                </c:pt>
                <c:pt idx="715">
                  <c:v>175.92</c:v>
                </c:pt>
                <c:pt idx="716">
                  <c:v>176.03</c:v>
                </c:pt>
                <c:pt idx="717">
                  <c:v>175.92</c:v>
                </c:pt>
                <c:pt idx="718">
                  <c:v>179.67</c:v>
                </c:pt>
                <c:pt idx="719">
                  <c:v>180.02</c:v>
                </c:pt>
                <c:pt idx="720">
                  <c:v>178.17</c:v>
                </c:pt>
                <c:pt idx="721">
                  <c:v>174.28</c:v>
                </c:pt>
                <c:pt idx="722">
                  <c:v>173.67</c:v>
                </c:pt>
                <c:pt idx="723">
                  <c:v>173.82</c:v>
                </c:pt>
                <c:pt idx="724">
                  <c:v>172.3</c:v>
                </c:pt>
                <c:pt idx="725">
                  <c:v>177.03</c:v>
                </c:pt>
                <c:pt idx="726">
                  <c:v>174.78</c:v>
                </c:pt>
                <c:pt idx="727">
                  <c:v>178.65</c:v>
                </c:pt>
                <c:pt idx="728">
                  <c:v>173.68</c:v>
                </c:pt>
                <c:pt idx="729">
                  <c:v>171.38</c:v>
                </c:pt>
                <c:pt idx="730">
                  <c:v>174.72</c:v>
                </c:pt>
                <c:pt idx="731">
                  <c:v>181.38</c:v>
                </c:pt>
                <c:pt idx="732">
                  <c:v>178.12</c:v>
                </c:pt>
                <c:pt idx="733">
                  <c:v>177.63</c:v>
                </c:pt>
                <c:pt idx="734">
                  <c:v>174.65</c:v>
                </c:pt>
                <c:pt idx="735">
                  <c:v>169.6</c:v>
                </c:pt>
                <c:pt idx="736">
                  <c:v>175</c:v>
                </c:pt>
                <c:pt idx="737">
                  <c:v>172.48</c:v>
                </c:pt>
                <c:pt idx="738">
                  <c:v>175.58</c:v>
                </c:pt>
                <c:pt idx="739">
                  <c:v>177.57</c:v>
                </c:pt>
                <c:pt idx="740">
                  <c:v>175.77</c:v>
                </c:pt>
                <c:pt idx="741">
                  <c:v>170.25</c:v>
                </c:pt>
                <c:pt idx="742">
                  <c:v>171.7</c:v>
                </c:pt>
                <c:pt idx="743">
                  <c:v>170.55</c:v>
                </c:pt>
                <c:pt idx="744">
                  <c:v>170.1</c:v>
                </c:pt>
                <c:pt idx="745">
                  <c:v>169.05</c:v>
                </c:pt>
                <c:pt idx="746">
                  <c:v>168.07</c:v>
                </c:pt>
                <c:pt idx="747">
                  <c:v>167.32</c:v>
                </c:pt>
                <c:pt idx="748">
                  <c:v>168.5</c:v>
                </c:pt>
                <c:pt idx="749">
                  <c:v>175.92</c:v>
                </c:pt>
                <c:pt idx="750">
                  <c:v>172.77</c:v>
                </c:pt>
                <c:pt idx="751">
                  <c:v>173.22</c:v>
                </c:pt>
                <c:pt idx="752">
                  <c:v>172.35</c:v>
                </c:pt>
                <c:pt idx="753">
                  <c:v>172.97</c:v>
                </c:pt>
                <c:pt idx="754">
                  <c:v>172.38</c:v>
                </c:pt>
                <c:pt idx="755">
                  <c:v>168.83</c:v>
                </c:pt>
                <c:pt idx="756">
                  <c:v>169</c:v>
                </c:pt>
                <c:pt idx="757">
                  <c:v>170.78</c:v>
                </c:pt>
                <c:pt idx="758">
                  <c:v>174.53</c:v>
                </c:pt>
                <c:pt idx="759">
                  <c:v>175.38</c:v>
                </c:pt>
                <c:pt idx="760">
                  <c:v>182.57</c:v>
                </c:pt>
                <c:pt idx="761">
                  <c:v>180.83</c:v>
                </c:pt>
                <c:pt idx="762">
                  <c:v>179.88</c:v>
                </c:pt>
                <c:pt idx="763">
                  <c:v>185.25</c:v>
                </c:pt>
                <c:pt idx="764">
                  <c:v>190.46</c:v>
                </c:pt>
                <c:pt idx="765">
                  <c:v>187.81</c:v>
                </c:pt>
                <c:pt idx="766">
                  <c:v>188.3</c:v>
                </c:pt>
                <c:pt idx="767">
                  <c:v>187.16</c:v>
                </c:pt>
                <c:pt idx="768">
                  <c:v>180.52</c:v>
                </c:pt>
                <c:pt idx="769">
                  <c:v>177.12</c:v>
                </c:pt>
                <c:pt idx="770">
                  <c:v>174.22</c:v>
                </c:pt>
                <c:pt idx="771">
                  <c:v>175.18</c:v>
                </c:pt>
                <c:pt idx="772">
                  <c:v>183.1</c:v>
                </c:pt>
                <c:pt idx="773">
                  <c:v>183.73</c:v>
                </c:pt>
                <c:pt idx="774">
                  <c:v>183.57</c:v>
                </c:pt>
                <c:pt idx="775">
                  <c:v>188.06</c:v>
                </c:pt>
                <c:pt idx="776">
                  <c:v>186.46</c:v>
                </c:pt>
                <c:pt idx="777">
                  <c:v>191.71</c:v>
                </c:pt>
                <c:pt idx="778">
                  <c:v>195.2</c:v>
                </c:pt>
                <c:pt idx="779">
                  <c:v>191.45</c:v>
                </c:pt>
                <c:pt idx="780">
                  <c:v>190.59</c:v>
                </c:pt>
                <c:pt idx="781">
                  <c:v>194.69</c:v>
                </c:pt>
                <c:pt idx="782">
                  <c:v>191.81</c:v>
                </c:pt>
                <c:pt idx="783">
                  <c:v>193.77</c:v>
                </c:pt>
                <c:pt idx="784">
                  <c:v>193.59</c:v>
                </c:pt>
                <c:pt idx="785">
                  <c:v>200.94</c:v>
                </c:pt>
                <c:pt idx="786">
                  <c:v>195.34</c:v>
                </c:pt>
                <c:pt idx="787">
                  <c:v>190.49</c:v>
                </c:pt>
                <c:pt idx="788">
                  <c:v>192</c:v>
                </c:pt>
                <c:pt idx="789">
                  <c:v>193.65</c:v>
                </c:pt>
                <c:pt idx="790">
                  <c:v>193.89</c:v>
                </c:pt>
                <c:pt idx="791">
                  <c:v>193.39</c:v>
                </c:pt>
                <c:pt idx="792">
                  <c:v>198.73</c:v>
                </c:pt>
                <c:pt idx="793">
                  <c:v>213.91</c:v>
                </c:pt>
                <c:pt idx="794">
                  <c:v>216</c:v>
                </c:pt>
                <c:pt idx="795">
                  <c:v>222.1</c:v>
                </c:pt>
                <c:pt idx="796">
                  <c:v>215.95</c:v>
                </c:pt>
                <c:pt idx="797">
                  <c:v>223.03</c:v>
                </c:pt>
                <c:pt idx="798">
                  <c:v>223.28</c:v>
                </c:pt>
                <c:pt idx="799">
                  <c:v>233.34</c:v>
                </c:pt>
                <c:pt idx="800">
                  <c:v>232.31</c:v>
                </c:pt>
                <c:pt idx="801">
                  <c:v>224.3</c:v>
                </c:pt>
                <c:pt idx="802">
                  <c:v>223.97</c:v>
                </c:pt>
                <c:pt idx="803">
                  <c:v>221.56</c:v>
                </c:pt>
                <c:pt idx="804">
                  <c:v>216.35</c:v>
                </c:pt>
                <c:pt idx="805">
                  <c:v>214.73</c:v>
                </c:pt>
                <c:pt idx="806">
                  <c:v>211.5</c:v>
                </c:pt>
                <c:pt idx="807">
                  <c:v>210.36</c:v>
                </c:pt>
                <c:pt idx="808">
                  <c:v>214.39</c:v>
                </c:pt>
                <c:pt idx="809">
                  <c:v>220.36</c:v>
                </c:pt>
                <c:pt idx="810">
                  <c:v>226.94</c:v>
                </c:pt>
                <c:pt idx="811">
                  <c:v>224.42</c:v>
                </c:pt>
                <c:pt idx="812">
                  <c:v>233.91</c:v>
                </c:pt>
                <c:pt idx="813">
                  <c:v>236.58</c:v>
                </c:pt>
                <c:pt idx="814">
                  <c:v>249.5</c:v>
                </c:pt>
                <c:pt idx="815">
                  <c:v>234.21</c:v>
                </c:pt>
                <c:pt idx="816">
                  <c:v>231.6</c:v>
                </c:pt>
                <c:pt idx="817">
                  <c:v>236.1</c:v>
                </c:pt>
                <c:pt idx="818">
                  <c:v>231.7</c:v>
                </c:pt>
                <c:pt idx="819">
                  <c:v>237.45</c:v>
                </c:pt>
                <c:pt idx="820">
                  <c:v>236.37</c:v>
                </c:pt>
                <c:pt idx="821">
                  <c:v>235.23</c:v>
                </c:pt>
                <c:pt idx="822">
                  <c:v>235.73</c:v>
                </c:pt>
                <c:pt idx="823">
                  <c:v>239.88</c:v>
                </c:pt>
                <c:pt idx="824">
                  <c:v>240.95</c:v>
                </c:pt>
                <c:pt idx="825">
                  <c:v>232.66</c:v>
                </c:pt>
                <c:pt idx="826">
                  <c:v>230.55</c:v>
                </c:pt>
                <c:pt idx="827">
                  <c:v>228.03</c:v>
                </c:pt>
                <c:pt idx="828">
                  <c:v>233.18</c:v>
                </c:pt>
                <c:pt idx="829">
                  <c:v>232.71</c:v>
                </c:pt>
                <c:pt idx="830">
                  <c:v>232.51</c:v>
                </c:pt>
                <c:pt idx="831">
                  <c:v>230.6</c:v>
                </c:pt>
                <c:pt idx="832">
                  <c:v>228.25</c:v>
                </c:pt>
                <c:pt idx="833">
                  <c:v>226.78</c:v>
                </c:pt>
                <c:pt idx="834">
                  <c:v>219.14</c:v>
                </c:pt>
                <c:pt idx="835">
                  <c:v>226.42</c:v>
                </c:pt>
                <c:pt idx="836">
                  <c:v>234.43</c:v>
                </c:pt>
                <c:pt idx="837">
                  <c:v>236.35</c:v>
                </c:pt>
                <c:pt idx="838">
                  <c:v>226.96</c:v>
                </c:pt>
                <c:pt idx="839">
                  <c:v>227.36</c:v>
                </c:pt>
                <c:pt idx="840">
                  <c:v>234.73</c:v>
                </c:pt>
                <c:pt idx="841">
                  <c:v>244.49</c:v>
                </c:pt>
                <c:pt idx="842">
                  <c:v>238.64</c:v>
                </c:pt>
                <c:pt idx="843">
                  <c:v>246.11</c:v>
                </c:pt>
                <c:pt idx="844">
                  <c:v>225.01</c:v>
                </c:pt>
                <c:pt idx="845">
                  <c:v>219.58</c:v>
                </c:pt>
                <c:pt idx="846">
                  <c:v>222.11</c:v>
                </c:pt>
                <c:pt idx="847">
                  <c:v>221.1</c:v>
                </c:pt>
                <c:pt idx="848">
                  <c:v>227</c:v>
                </c:pt>
                <c:pt idx="849">
                  <c:v>229.08</c:v>
                </c:pt>
                <c:pt idx="850">
                  <c:v>229.55</c:v>
                </c:pt>
                <c:pt idx="851">
                  <c:v>222.71</c:v>
                </c:pt>
                <c:pt idx="852">
                  <c:v>218.46</c:v>
                </c:pt>
                <c:pt idx="853">
                  <c:v>218.41</c:v>
                </c:pt>
                <c:pt idx="854">
                  <c:v>219.6</c:v>
                </c:pt>
                <c:pt idx="855">
                  <c:v>218.56</c:v>
                </c:pt>
                <c:pt idx="856">
                  <c:v>228.52</c:v>
                </c:pt>
                <c:pt idx="857">
                  <c:v>227.94</c:v>
                </c:pt>
                <c:pt idx="858">
                  <c:v>231.69</c:v>
                </c:pt>
                <c:pt idx="859">
                  <c:v>229.08</c:v>
                </c:pt>
                <c:pt idx="860">
                  <c:v>234.45</c:v>
                </c:pt>
                <c:pt idx="861">
                  <c:v>240.13</c:v>
                </c:pt>
                <c:pt idx="862">
                  <c:v>237.77</c:v>
                </c:pt>
                <c:pt idx="863">
                  <c:v>234.5</c:v>
                </c:pt>
                <c:pt idx="864">
                  <c:v>244.95</c:v>
                </c:pt>
                <c:pt idx="865">
                  <c:v>238.15</c:v>
                </c:pt>
                <c:pt idx="866">
                  <c:v>230.05</c:v>
                </c:pt>
                <c:pt idx="867">
                  <c:v>226.85</c:v>
                </c:pt>
                <c:pt idx="868">
                  <c:v>214.12</c:v>
                </c:pt>
                <c:pt idx="869">
                  <c:v>218.61</c:v>
                </c:pt>
                <c:pt idx="870">
                  <c:v>218.52</c:v>
                </c:pt>
                <c:pt idx="871">
                  <c:v>207.94</c:v>
                </c:pt>
                <c:pt idx="872">
                  <c:v>211</c:v>
                </c:pt>
                <c:pt idx="873">
                  <c:v>222.31</c:v>
                </c:pt>
                <c:pt idx="874">
                  <c:v>212.44</c:v>
                </c:pt>
                <c:pt idx="875">
                  <c:v>209.61</c:v>
                </c:pt>
                <c:pt idx="876">
                  <c:v>212.01</c:v>
                </c:pt>
                <c:pt idx="877">
                  <c:v>219.45</c:v>
                </c:pt>
                <c:pt idx="878">
                  <c:v>225.88</c:v>
                </c:pt>
                <c:pt idx="879">
                  <c:v>225.27</c:v>
                </c:pt>
                <c:pt idx="880">
                  <c:v>222.81</c:v>
                </c:pt>
                <c:pt idx="881">
                  <c:v>221</c:v>
                </c:pt>
                <c:pt idx="882">
                  <c:v>221.05</c:v>
                </c:pt>
                <c:pt idx="883">
                  <c:v>208.39</c:v>
                </c:pt>
                <c:pt idx="884">
                  <c:v>221</c:v>
                </c:pt>
                <c:pt idx="885">
                  <c:v>214.15</c:v>
                </c:pt>
                <c:pt idx="886">
                  <c:v>207.6</c:v>
                </c:pt>
                <c:pt idx="887">
                  <c:v>208.17</c:v>
                </c:pt>
                <c:pt idx="888">
                  <c:v>204.99</c:v>
                </c:pt>
                <c:pt idx="889">
                  <c:v>207.49</c:v>
                </c:pt>
                <c:pt idx="890">
                  <c:v>207.97</c:v>
                </c:pt>
                <c:pt idx="891">
                  <c:v>211.86</c:v>
                </c:pt>
                <c:pt idx="892">
                  <c:v>221.27</c:v>
                </c:pt>
                <c:pt idx="893">
                  <c:v>227.38</c:v>
                </c:pt>
                <c:pt idx="894">
                  <c:v>229.83</c:v>
                </c:pt>
                <c:pt idx="895">
                  <c:v>224.6</c:v>
                </c:pt>
                <c:pt idx="896">
                  <c:v>234.49</c:v>
                </c:pt>
                <c:pt idx="897">
                  <c:v>241.45</c:v>
                </c:pt>
                <c:pt idx="898">
                  <c:v>245.27</c:v>
                </c:pt>
                <c:pt idx="899">
                  <c:v>244.67</c:v>
                </c:pt>
                <c:pt idx="900">
                  <c:v>250.53</c:v>
                </c:pt>
                <c:pt idx="901">
                  <c:v>246.16</c:v>
                </c:pt>
                <c:pt idx="902">
                  <c:v>244.49</c:v>
                </c:pt>
                <c:pt idx="903">
                  <c:v>243.51</c:v>
                </c:pt>
                <c:pt idx="904">
                  <c:v>241.4</c:v>
                </c:pt>
                <c:pt idx="905">
                  <c:v>245.83</c:v>
                </c:pt>
                <c:pt idx="906">
                  <c:v>247.96</c:v>
                </c:pt>
                <c:pt idx="907">
                  <c:v>250.07</c:v>
                </c:pt>
                <c:pt idx="908">
                  <c:v>253.09</c:v>
                </c:pt>
                <c:pt idx="909">
                  <c:v>259.81</c:v>
                </c:pt>
                <c:pt idx="910">
                  <c:v>266.39</c:v>
                </c:pt>
                <c:pt idx="911">
                  <c:v>264.51</c:v>
                </c:pt>
                <c:pt idx="912">
                  <c:v>270.74</c:v>
                </c:pt>
                <c:pt idx="913">
                  <c:v>271.07</c:v>
                </c:pt>
                <c:pt idx="914">
                  <c:v>281.27999999999997</c:v>
                </c:pt>
                <c:pt idx="915">
                  <c:v>278.41000000000003</c:v>
                </c:pt>
                <c:pt idx="916">
                  <c:v>277.38</c:v>
                </c:pt>
                <c:pt idx="917">
                  <c:v>287.08999999999997</c:v>
                </c:pt>
                <c:pt idx="918">
                  <c:v>288.2</c:v>
                </c:pt>
                <c:pt idx="919">
                  <c:v>285.31</c:v>
                </c:pt>
                <c:pt idx="920">
                  <c:v>281.61</c:v>
                </c:pt>
                <c:pt idx="921">
                  <c:v>277.45</c:v>
                </c:pt>
                <c:pt idx="922">
                  <c:v>270.83999999999997</c:v>
                </c:pt>
                <c:pt idx="923">
                  <c:v>268.89</c:v>
                </c:pt>
                <c:pt idx="924">
                  <c:v>263.13</c:v>
                </c:pt>
                <c:pt idx="925">
                  <c:v>272.55</c:v>
                </c:pt>
                <c:pt idx="926">
                  <c:v>266.2</c:v>
                </c:pt>
                <c:pt idx="927">
                  <c:v>261.32</c:v>
                </c:pt>
                <c:pt idx="928">
                  <c:v>267.20999999999998</c:v>
                </c:pt>
                <c:pt idx="929">
                  <c:v>270.69</c:v>
                </c:pt>
                <c:pt idx="930">
                  <c:v>269.81</c:v>
                </c:pt>
                <c:pt idx="931">
                  <c:v>278.11</c:v>
                </c:pt>
                <c:pt idx="932">
                  <c:v>292.38</c:v>
                </c:pt>
                <c:pt idx="933">
                  <c:v>288.89999999999998</c:v>
                </c:pt>
                <c:pt idx="934">
                  <c:v>280.76</c:v>
                </c:pt>
                <c:pt idx="935">
                  <c:v>282.86</c:v>
                </c:pt>
                <c:pt idx="936">
                  <c:v>282.10000000000002</c:v>
                </c:pt>
                <c:pt idx="937">
                  <c:v>277.8</c:v>
                </c:pt>
                <c:pt idx="938">
                  <c:v>279.02999999999997</c:v>
                </c:pt>
                <c:pt idx="939">
                  <c:v>260.5</c:v>
                </c:pt>
                <c:pt idx="940">
                  <c:v>250.04</c:v>
                </c:pt>
                <c:pt idx="941">
                  <c:v>256.12</c:v>
                </c:pt>
                <c:pt idx="942">
                  <c:v>273.91000000000003</c:v>
                </c:pt>
                <c:pt idx="943">
                  <c:v>275.82</c:v>
                </c:pt>
                <c:pt idx="944">
                  <c:v>278.51</c:v>
                </c:pt>
                <c:pt idx="945">
                  <c:v>280.89</c:v>
                </c:pt>
                <c:pt idx="946">
                  <c:v>286.08</c:v>
                </c:pt>
                <c:pt idx="947">
                  <c:v>287.79000000000002</c:v>
                </c:pt>
                <c:pt idx="948">
                  <c:v>289.58999999999997</c:v>
                </c:pt>
                <c:pt idx="949">
                  <c:v>292.08999999999997</c:v>
                </c:pt>
                <c:pt idx="950">
                  <c:v>281.83</c:v>
                </c:pt>
                <c:pt idx="951">
                  <c:v>282.25</c:v>
                </c:pt>
                <c:pt idx="952">
                  <c:v>288.08</c:v>
                </c:pt>
                <c:pt idx="953">
                  <c:v>299.08999999999997</c:v>
                </c:pt>
                <c:pt idx="954">
                  <c:v>286.3</c:v>
                </c:pt>
                <c:pt idx="955">
                  <c:v>288.06</c:v>
                </c:pt>
                <c:pt idx="956">
                  <c:v>281.97000000000003</c:v>
                </c:pt>
                <c:pt idx="957">
                  <c:v>286.63</c:v>
                </c:pt>
                <c:pt idx="958">
                  <c:v>291.92</c:v>
                </c:pt>
                <c:pt idx="959">
                  <c:v>295.08999999999997</c:v>
                </c:pt>
                <c:pt idx="960">
                  <c:v>283.51</c:v>
                </c:pt>
                <c:pt idx="961">
                  <c:v>284.17</c:v>
                </c:pt>
                <c:pt idx="962">
                  <c:v>284.27999999999997</c:v>
                </c:pt>
                <c:pt idx="963">
                  <c:v>292.31</c:v>
                </c:pt>
                <c:pt idx="964">
                  <c:v>292.89999999999998</c:v>
                </c:pt>
                <c:pt idx="965">
                  <c:v>296.14</c:v>
                </c:pt>
                <c:pt idx="966">
                  <c:v>301.93</c:v>
                </c:pt>
                <c:pt idx="967">
                  <c:v>299.85000000000002</c:v>
                </c:pt>
                <c:pt idx="968">
                  <c:v>297.20999999999998</c:v>
                </c:pt>
                <c:pt idx="969">
                  <c:v>288.36</c:v>
                </c:pt>
                <c:pt idx="970">
                  <c:v>286.81</c:v>
                </c:pt>
                <c:pt idx="971">
                  <c:v>291.7</c:v>
                </c:pt>
                <c:pt idx="972">
                  <c:v>274.04000000000002</c:v>
                </c:pt>
                <c:pt idx="973">
                  <c:v>281.52</c:v>
                </c:pt>
                <c:pt idx="974">
                  <c:v>272.17</c:v>
                </c:pt>
                <c:pt idx="975">
                  <c:v>276.77999999999997</c:v>
                </c:pt>
                <c:pt idx="976">
                  <c:v>278.24</c:v>
                </c:pt>
                <c:pt idx="977">
                  <c:v>282.01</c:v>
                </c:pt>
                <c:pt idx="978">
                  <c:v>278.43</c:v>
                </c:pt>
                <c:pt idx="979">
                  <c:v>282.25</c:v>
                </c:pt>
                <c:pt idx="980">
                  <c:v>276.83</c:v>
                </c:pt>
                <c:pt idx="981">
                  <c:v>290.19</c:v>
                </c:pt>
                <c:pt idx="982">
                  <c:v>290.74</c:v>
                </c:pt>
                <c:pt idx="983">
                  <c:v>291.22000000000003</c:v>
                </c:pt>
                <c:pt idx="984">
                  <c:v>286.76</c:v>
                </c:pt>
                <c:pt idx="985">
                  <c:v>290.49</c:v>
                </c:pt>
                <c:pt idx="986">
                  <c:v>295.05</c:v>
                </c:pt>
                <c:pt idx="987">
                  <c:v>295.33999999999997</c:v>
                </c:pt>
                <c:pt idx="988">
                  <c:v>293.97000000000003</c:v>
                </c:pt>
                <c:pt idx="989">
                  <c:v>289.97000000000003</c:v>
                </c:pt>
                <c:pt idx="990">
                  <c:v>275.48</c:v>
                </c:pt>
                <c:pt idx="991">
                  <c:v>283.31</c:v>
                </c:pt>
                <c:pt idx="992">
                  <c:v>274.42</c:v>
                </c:pt>
                <c:pt idx="993">
                  <c:v>266.73</c:v>
                </c:pt>
                <c:pt idx="994">
                  <c:v>273.39999999999998</c:v>
                </c:pt>
                <c:pt idx="995">
                  <c:v>277.95999999999998</c:v>
                </c:pt>
                <c:pt idx="996">
                  <c:v>274.58999999999997</c:v>
                </c:pt>
                <c:pt idx="997">
                  <c:v>270.22000000000003</c:v>
                </c:pt>
                <c:pt idx="998">
                  <c:v>265.19</c:v>
                </c:pt>
                <c:pt idx="999">
                  <c:v>256.2</c:v>
                </c:pt>
                <c:pt idx="1000">
                  <c:v>258.61</c:v>
                </c:pt>
                <c:pt idx="1001">
                  <c:v>264.7</c:v>
                </c:pt>
                <c:pt idx="1002">
                  <c:v>256.5</c:v>
                </c:pt>
                <c:pt idx="1003">
                  <c:v>262.33999999999997</c:v>
                </c:pt>
                <c:pt idx="1004">
                  <c:v>261.64999999999998</c:v>
                </c:pt>
                <c:pt idx="1005">
                  <c:v>251.47</c:v>
                </c:pt>
                <c:pt idx="1006">
                  <c:v>252.15</c:v>
                </c:pt>
                <c:pt idx="1007">
                  <c:v>252.31</c:v>
                </c:pt>
                <c:pt idx="1008">
                  <c:v>236.45</c:v>
                </c:pt>
                <c:pt idx="1009">
                  <c:v>243.45</c:v>
                </c:pt>
                <c:pt idx="1010">
                  <c:v>243.62</c:v>
                </c:pt>
                <c:pt idx="1011">
                  <c:v>240.4</c:v>
                </c:pt>
                <c:pt idx="1012">
                  <c:v>241.43</c:v>
                </c:pt>
                <c:pt idx="1013">
                  <c:v>246.51</c:v>
                </c:pt>
                <c:pt idx="1014">
                  <c:v>251.47</c:v>
                </c:pt>
                <c:pt idx="1015">
                  <c:v>258.22000000000003</c:v>
                </c:pt>
                <c:pt idx="1016">
                  <c:v>263.33999999999997</c:v>
                </c:pt>
                <c:pt idx="1017">
                  <c:v>252.16</c:v>
                </c:pt>
                <c:pt idx="1018">
                  <c:v>254.69</c:v>
                </c:pt>
                <c:pt idx="1019">
                  <c:v>253.37</c:v>
                </c:pt>
                <c:pt idx="1020">
                  <c:v>255.29</c:v>
                </c:pt>
                <c:pt idx="1021">
                  <c:v>260.64</c:v>
                </c:pt>
                <c:pt idx="1022">
                  <c:v>254.1</c:v>
                </c:pt>
                <c:pt idx="1023">
                  <c:v>250.43</c:v>
                </c:pt>
                <c:pt idx="1024">
                  <c:v>255.34</c:v>
                </c:pt>
                <c:pt idx="1025">
                  <c:v>252.82</c:v>
                </c:pt>
                <c:pt idx="1026">
                  <c:v>250.21</c:v>
                </c:pt>
                <c:pt idx="1027">
                  <c:v>257.08</c:v>
                </c:pt>
                <c:pt idx="1028">
                  <c:v>259.04000000000002</c:v>
                </c:pt>
                <c:pt idx="1029">
                  <c:v>251.17</c:v>
                </c:pt>
                <c:pt idx="1030">
                  <c:v>248.73</c:v>
                </c:pt>
                <c:pt idx="1031">
                  <c:v>250.27</c:v>
                </c:pt>
                <c:pt idx="1032">
                  <c:v>252.94</c:v>
                </c:pt>
                <c:pt idx="1033">
                  <c:v>250.93</c:v>
                </c:pt>
                <c:pt idx="1034">
                  <c:v>248.81</c:v>
                </c:pt>
                <c:pt idx="1035">
                  <c:v>256.38</c:v>
                </c:pt>
                <c:pt idx="1036">
                  <c:v>249.35</c:v>
                </c:pt>
                <c:pt idx="1037">
                  <c:v>251.02</c:v>
                </c:pt>
                <c:pt idx="1038">
                  <c:v>254.8</c:v>
                </c:pt>
                <c:pt idx="1039">
                  <c:v>251.03</c:v>
                </c:pt>
                <c:pt idx="1040">
                  <c:v>244.4</c:v>
                </c:pt>
                <c:pt idx="1041">
                  <c:v>242.73</c:v>
                </c:pt>
                <c:pt idx="1042">
                  <c:v>249.45</c:v>
                </c:pt>
                <c:pt idx="1043">
                  <c:v>273</c:v>
                </c:pt>
                <c:pt idx="1044">
                  <c:v>266.17</c:v>
                </c:pt>
                <c:pt idx="1045">
                  <c:v>267.39999999999998</c:v>
                </c:pt>
                <c:pt idx="1046">
                  <c:v>265.44</c:v>
                </c:pt>
                <c:pt idx="1047">
                  <c:v>271.26</c:v>
                </c:pt>
                <c:pt idx="1048">
                  <c:v>275.52999999999997</c:v>
                </c:pt>
                <c:pt idx="1049">
                  <c:v>277.32</c:v>
                </c:pt>
                <c:pt idx="1050">
                  <c:v>264.11</c:v>
                </c:pt>
                <c:pt idx="1051">
                  <c:v>262.69</c:v>
                </c:pt>
                <c:pt idx="1052">
                  <c:v>261.8</c:v>
                </c:pt>
                <c:pt idx="1053">
                  <c:v>258.37</c:v>
                </c:pt>
                <c:pt idx="1054">
                  <c:v>260.19</c:v>
                </c:pt>
                <c:pt idx="1055">
                  <c:v>259.72000000000003</c:v>
                </c:pt>
                <c:pt idx="1056">
                  <c:v>253.58</c:v>
                </c:pt>
                <c:pt idx="1057">
                  <c:v>243.09</c:v>
                </c:pt>
                <c:pt idx="1058">
                  <c:v>247.79</c:v>
                </c:pt>
                <c:pt idx="1059">
                  <c:v>242.72</c:v>
                </c:pt>
                <c:pt idx="1060">
                  <c:v>246.31</c:v>
                </c:pt>
                <c:pt idx="1061">
                  <c:v>251.3</c:v>
                </c:pt>
                <c:pt idx="1062">
                  <c:v>248.72</c:v>
                </c:pt>
                <c:pt idx="1063">
                  <c:v>247.41</c:v>
                </c:pt>
                <c:pt idx="1064">
                  <c:v>248.55</c:v>
                </c:pt>
                <c:pt idx="1065">
                  <c:v>250.86</c:v>
                </c:pt>
                <c:pt idx="1066">
                  <c:v>259</c:v>
                </c:pt>
                <c:pt idx="1067">
                  <c:v>262.32</c:v>
                </c:pt>
                <c:pt idx="1068">
                  <c:v>264.68</c:v>
                </c:pt>
                <c:pt idx="1069">
                  <c:v>265.88</c:v>
                </c:pt>
                <c:pt idx="1070">
                  <c:v>266.81</c:v>
                </c:pt>
                <c:pt idx="1071">
                  <c:v>258.95999999999998</c:v>
                </c:pt>
                <c:pt idx="1072">
                  <c:v>263.92</c:v>
                </c:pt>
                <c:pt idx="1073">
                  <c:v>258.37</c:v>
                </c:pt>
                <c:pt idx="1074">
                  <c:v>258.95</c:v>
                </c:pt>
                <c:pt idx="1075">
                  <c:v>256.94</c:v>
                </c:pt>
                <c:pt idx="1076">
                  <c:v>258.14</c:v>
                </c:pt>
                <c:pt idx="1077">
                  <c:v>257.24</c:v>
                </c:pt>
                <c:pt idx="1078">
                  <c:v>257.77999999999997</c:v>
                </c:pt>
                <c:pt idx="1079">
                  <c:v>253.33</c:v>
                </c:pt>
                <c:pt idx="1080">
                  <c:v>253.9</c:v>
                </c:pt>
                <c:pt idx="1081">
                  <c:v>254.46</c:v>
                </c:pt>
                <c:pt idx="1082">
                  <c:v>254.88</c:v>
                </c:pt>
                <c:pt idx="1083">
                  <c:v>253.75</c:v>
                </c:pt>
                <c:pt idx="1084">
                  <c:v>257.77999999999997</c:v>
                </c:pt>
                <c:pt idx="1085">
                  <c:v>252.25</c:v>
                </c:pt>
                <c:pt idx="1086">
                  <c:v>253.73</c:v>
                </c:pt>
                <c:pt idx="1087">
                  <c:v>255.77</c:v>
                </c:pt>
                <c:pt idx="1088">
                  <c:v>258.12</c:v>
                </c:pt>
                <c:pt idx="1089">
                  <c:v>258.12</c:v>
                </c:pt>
                <c:pt idx="1090">
                  <c:v>251.86</c:v>
                </c:pt>
                <c:pt idx="1091">
                  <c:v>242.14</c:v>
                </c:pt>
                <c:pt idx="1092">
                  <c:v>245.06</c:v>
                </c:pt>
                <c:pt idx="1093">
                  <c:v>250</c:v>
                </c:pt>
                <c:pt idx="1094">
                  <c:v>252.37</c:v>
                </c:pt>
                <c:pt idx="1095">
                  <c:v>253.02</c:v>
                </c:pt>
                <c:pt idx="1096">
                  <c:v>250.8</c:v>
                </c:pt>
                <c:pt idx="1097">
                  <c:v>248.65</c:v>
                </c:pt>
                <c:pt idx="1098">
                  <c:v>250.19</c:v>
                </c:pt>
                <c:pt idx="1099">
                  <c:v>253.39</c:v>
                </c:pt>
                <c:pt idx="1100">
                  <c:v>241.67</c:v>
                </c:pt>
                <c:pt idx="1101">
                  <c:v>240.84</c:v>
                </c:pt>
                <c:pt idx="1102">
                  <c:v>240.08</c:v>
                </c:pt>
                <c:pt idx="1103">
                  <c:v>238.81</c:v>
                </c:pt>
                <c:pt idx="1104">
                  <c:v>243.46</c:v>
                </c:pt>
                <c:pt idx="1105">
                  <c:v>246.29</c:v>
                </c:pt>
                <c:pt idx="1106">
                  <c:v>242.72</c:v>
                </c:pt>
                <c:pt idx="1107">
                  <c:v>239.08</c:v>
                </c:pt>
                <c:pt idx="1108">
                  <c:v>234.95</c:v>
                </c:pt>
                <c:pt idx="1109">
                  <c:v>233.01</c:v>
                </c:pt>
                <c:pt idx="1110">
                  <c:v>236.42</c:v>
                </c:pt>
                <c:pt idx="1111">
                  <c:v>240.58</c:v>
                </c:pt>
                <c:pt idx="1112">
                  <c:v>246.57</c:v>
                </c:pt>
                <c:pt idx="1113">
                  <c:v>242.55</c:v>
                </c:pt>
                <c:pt idx="1114">
                  <c:v>239.86</c:v>
                </c:pt>
                <c:pt idx="1115">
                  <c:v>245.68</c:v>
                </c:pt>
                <c:pt idx="1116">
                  <c:v>249.21</c:v>
                </c:pt>
                <c:pt idx="1117">
                  <c:v>248.89</c:v>
                </c:pt>
                <c:pt idx="1118">
                  <c:v>244.51</c:v>
                </c:pt>
                <c:pt idx="1119">
                  <c:v>245.88</c:v>
                </c:pt>
                <c:pt idx="1120">
                  <c:v>248.65</c:v>
                </c:pt>
                <c:pt idx="1121">
                  <c:v>248.96</c:v>
                </c:pt>
                <c:pt idx="1122">
                  <c:v>251.5</c:v>
                </c:pt>
                <c:pt idx="1123">
                  <c:v>251.92</c:v>
                </c:pt>
                <c:pt idx="1124">
                  <c:v>253.96</c:v>
                </c:pt>
                <c:pt idx="1125">
                  <c:v>252.88</c:v>
                </c:pt>
                <c:pt idx="1126">
                  <c:v>251.29</c:v>
                </c:pt>
                <c:pt idx="1127">
                  <c:v>249.38</c:v>
                </c:pt>
                <c:pt idx="1128">
                  <c:v>252.73</c:v>
                </c:pt>
                <c:pt idx="1129">
                  <c:v>253.73</c:v>
                </c:pt>
                <c:pt idx="1130">
                  <c:v>255.77</c:v>
                </c:pt>
                <c:pt idx="1131">
                  <c:v>257.72000000000003</c:v>
                </c:pt>
                <c:pt idx="1132">
                  <c:v>260.02</c:v>
                </c:pt>
                <c:pt idx="1133">
                  <c:v>256.83999999999997</c:v>
                </c:pt>
                <c:pt idx="1134">
                  <c:v>254.61</c:v>
                </c:pt>
                <c:pt idx="1135">
                  <c:v>257.43</c:v>
                </c:pt>
                <c:pt idx="1136">
                  <c:v>258.52</c:v>
                </c:pt>
                <c:pt idx="1137">
                  <c:v>267.89999999999998</c:v>
                </c:pt>
                <c:pt idx="1138">
                  <c:v>265.52999999999997</c:v>
                </c:pt>
                <c:pt idx="1139">
                  <c:v>266.16000000000003</c:v>
                </c:pt>
                <c:pt idx="1140">
                  <c:v>260.33</c:v>
                </c:pt>
                <c:pt idx="1141">
                  <c:v>262.17</c:v>
                </c:pt>
                <c:pt idx="1142">
                  <c:v>268.11</c:v>
                </c:pt>
                <c:pt idx="1143">
                  <c:v>266.20999999999998</c:v>
                </c:pt>
                <c:pt idx="1144">
                  <c:v>265.18</c:v>
                </c:pt>
                <c:pt idx="1145">
                  <c:v>267.56</c:v>
                </c:pt>
                <c:pt idx="1146">
                  <c:v>269.88</c:v>
                </c:pt>
                <c:pt idx="1147">
                  <c:v>272.45</c:v>
                </c:pt>
                <c:pt idx="1148">
                  <c:v>270.52</c:v>
                </c:pt>
                <c:pt idx="1149">
                  <c:v>268.60000000000002</c:v>
                </c:pt>
                <c:pt idx="1150">
                  <c:v>269.81</c:v>
                </c:pt>
                <c:pt idx="1151">
                  <c:v>273.79000000000002</c:v>
                </c:pt>
                <c:pt idx="1152">
                  <c:v>271.07</c:v>
                </c:pt>
                <c:pt idx="1153">
                  <c:v>269.19</c:v>
                </c:pt>
                <c:pt idx="1154">
                  <c:v>278.81</c:v>
                </c:pt>
                <c:pt idx="1155">
                  <c:v>276.16000000000003</c:v>
                </c:pt>
                <c:pt idx="1156">
                  <c:v>274.16000000000003</c:v>
                </c:pt>
                <c:pt idx="1157">
                  <c:v>276.7</c:v>
                </c:pt>
                <c:pt idx="1158">
                  <c:v>283.89999999999998</c:v>
                </c:pt>
                <c:pt idx="1159">
                  <c:v>283</c:v>
                </c:pt>
                <c:pt idx="1160">
                  <c:v>283.19</c:v>
                </c:pt>
                <c:pt idx="1161">
                  <c:v>279.08999999999997</c:v>
                </c:pt>
                <c:pt idx="1162">
                  <c:v>275.31</c:v>
                </c:pt>
                <c:pt idx="1163">
                  <c:v>271.63</c:v>
                </c:pt>
                <c:pt idx="1164">
                  <c:v>277.05</c:v>
                </c:pt>
                <c:pt idx="1165">
                  <c:v>277.92</c:v>
                </c:pt>
                <c:pt idx="1166">
                  <c:v>278.31</c:v>
                </c:pt>
                <c:pt idx="1167">
                  <c:v>282.97000000000003</c:v>
                </c:pt>
                <c:pt idx="1168">
                  <c:v>282.17</c:v>
                </c:pt>
                <c:pt idx="1169">
                  <c:v>272.95</c:v>
                </c:pt>
                <c:pt idx="1170">
                  <c:v>273.33999999999997</c:v>
                </c:pt>
                <c:pt idx="1171">
                  <c:v>275.63</c:v>
                </c:pt>
                <c:pt idx="1172">
                  <c:v>277.58</c:v>
                </c:pt>
                <c:pt idx="1173">
                  <c:v>279.75</c:v>
                </c:pt>
                <c:pt idx="1174">
                  <c:v>276.73</c:v>
                </c:pt>
                <c:pt idx="1175">
                  <c:v>283.75</c:v>
                </c:pt>
                <c:pt idx="1176">
                  <c:v>281.77999999999997</c:v>
                </c:pt>
                <c:pt idx="1177">
                  <c:v>274.29000000000002</c:v>
                </c:pt>
                <c:pt idx="1178">
                  <c:v>271.08</c:v>
                </c:pt>
                <c:pt idx="1179">
                  <c:v>275.85000000000002</c:v>
                </c:pt>
                <c:pt idx="1180">
                  <c:v>273.93</c:v>
                </c:pt>
                <c:pt idx="1181">
                  <c:v>278.24</c:v>
                </c:pt>
                <c:pt idx="1182">
                  <c:v>275.92</c:v>
                </c:pt>
                <c:pt idx="1183">
                  <c:v>280.73</c:v>
                </c:pt>
                <c:pt idx="1184">
                  <c:v>277.17</c:v>
                </c:pt>
                <c:pt idx="1185">
                  <c:v>276.98</c:v>
                </c:pt>
                <c:pt idx="1186">
                  <c:v>274.02999999999997</c:v>
                </c:pt>
                <c:pt idx="1187">
                  <c:v>273.8</c:v>
                </c:pt>
                <c:pt idx="1188">
                  <c:v>269.35000000000002</c:v>
                </c:pt>
                <c:pt idx="1189">
                  <c:v>271.17</c:v>
                </c:pt>
                <c:pt idx="1190">
                  <c:v>278.32</c:v>
                </c:pt>
                <c:pt idx="1191">
                  <c:v>274.70999999999998</c:v>
                </c:pt>
                <c:pt idx="1192">
                  <c:v>280.56</c:v>
                </c:pt>
                <c:pt idx="1193">
                  <c:v>286.45999999999998</c:v>
                </c:pt>
                <c:pt idx="1194">
                  <c:v>281.41000000000003</c:v>
                </c:pt>
                <c:pt idx="1195">
                  <c:v>275.58999999999997</c:v>
                </c:pt>
                <c:pt idx="1196">
                  <c:v>275.73</c:v>
                </c:pt>
                <c:pt idx="1197">
                  <c:v>269.52</c:v>
                </c:pt>
                <c:pt idx="1198">
                  <c:v>272.32</c:v>
                </c:pt>
                <c:pt idx="1199">
                  <c:v>276.98</c:v>
                </c:pt>
                <c:pt idx="1200">
                  <c:v>286.16000000000003</c:v>
                </c:pt>
                <c:pt idx="1201">
                  <c:v>289.95999999999998</c:v>
                </c:pt>
                <c:pt idx="1202">
                  <c:v>292.31</c:v>
                </c:pt>
                <c:pt idx="1203">
                  <c:v>295.42</c:v>
                </c:pt>
                <c:pt idx="1204">
                  <c:v>299.64</c:v>
                </c:pt>
                <c:pt idx="1205">
                  <c:v>294.99</c:v>
                </c:pt>
                <c:pt idx="1206">
                  <c:v>293.77</c:v>
                </c:pt>
                <c:pt idx="1207">
                  <c:v>297.82</c:v>
                </c:pt>
                <c:pt idx="1208">
                  <c:v>297.64999999999998</c:v>
                </c:pt>
                <c:pt idx="1209">
                  <c:v>291.36</c:v>
                </c:pt>
                <c:pt idx="1210">
                  <c:v>287.04000000000002</c:v>
                </c:pt>
                <c:pt idx="1211">
                  <c:v>284.87</c:v>
                </c:pt>
                <c:pt idx="1212">
                  <c:v>284.77999999999997</c:v>
                </c:pt>
                <c:pt idx="1213">
                  <c:v>284.62</c:v>
                </c:pt>
                <c:pt idx="1214">
                  <c:v>282.94</c:v>
                </c:pt>
                <c:pt idx="1215">
                  <c:v>282.92</c:v>
                </c:pt>
                <c:pt idx="1216">
                  <c:v>282.19</c:v>
                </c:pt>
                <c:pt idx="1217">
                  <c:v>285.94</c:v>
                </c:pt>
                <c:pt idx="1218">
                  <c:v>299.99</c:v>
                </c:pt>
                <c:pt idx="1219">
                  <c:v>294.35000000000002</c:v>
                </c:pt>
                <c:pt idx="1220">
                  <c:v>290.06</c:v>
                </c:pt>
                <c:pt idx="1221">
                  <c:v>286.45999999999998</c:v>
                </c:pt>
                <c:pt idx="1222">
                  <c:v>289.38</c:v>
                </c:pt>
                <c:pt idx="1223">
                  <c:v>290.14</c:v>
                </c:pt>
                <c:pt idx="1224">
                  <c:v>291.76</c:v>
                </c:pt>
                <c:pt idx="1225">
                  <c:v>290.57</c:v>
                </c:pt>
                <c:pt idx="1226">
                  <c:v>292.77999999999997</c:v>
                </c:pt>
                <c:pt idx="1227">
                  <c:v>292.05</c:v>
                </c:pt>
                <c:pt idx="1228">
                  <c:v>295.52</c:v>
                </c:pt>
                <c:pt idx="1229">
                  <c:v>294.95999999999998</c:v>
                </c:pt>
                <c:pt idx="1230">
                  <c:v>295.33</c:v>
                </c:pt>
                <c:pt idx="1231">
                  <c:v>299.27</c:v>
                </c:pt>
                <c:pt idx="1232">
                  <c:v>302.23</c:v>
                </c:pt>
                <c:pt idx="1233">
                  <c:v>304.66000000000003</c:v>
                </c:pt>
                <c:pt idx="1234">
                  <c:v>303.69</c:v>
                </c:pt>
                <c:pt idx="1235">
                  <c:v>305</c:v>
                </c:pt>
                <c:pt idx="1236">
                  <c:v>306.75</c:v>
                </c:pt>
                <c:pt idx="1237">
                  <c:v>309.66000000000003</c:v>
                </c:pt>
                <c:pt idx="1238">
                  <c:v>308.74</c:v>
                </c:pt>
                <c:pt idx="1239">
                  <c:v>296.08999999999997</c:v>
                </c:pt>
                <c:pt idx="1240">
                  <c:v>289.12</c:v>
                </c:pt>
                <c:pt idx="1241">
                  <c:v>293.68</c:v>
                </c:pt>
                <c:pt idx="1242">
                  <c:v>292.12</c:v>
                </c:pt>
                <c:pt idx="1243">
                  <c:v>299.56</c:v>
                </c:pt>
                <c:pt idx="1244">
                  <c:v>293.99</c:v>
                </c:pt>
                <c:pt idx="1245">
                  <c:v>290.39999999999998</c:v>
                </c:pt>
                <c:pt idx="1246">
                  <c:v>289.18</c:v>
                </c:pt>
                <c:pt idx="1247">
                  <c:v>291.62</c:v>
                </c:pt>
                <c:pt idx="1248">
                  <c:v>289.35000000000002</c:v>
                </c:pt>
                <c:pt idx="1249">
                  <c:v>295.33</c:v>
                </c:pt>
                <c:pt idx="1250">
                  <c:v>294.75</c:v>
                </c:pt>
                <c:pt idx="1251">
                  <c:v>290.83999999999997</c:v>
                </c:pt>
                <c:pt idx="1252">
                  <c:v>291.93</c:v>
                </c:pt>
                <c:pt idx="1253">
                  <c:v>293.39</c:v>
                </c:pt>
                <c:pt idx="1254">
                  <c:v>291.27</c:v>
                </c:pt>
                <c:pt idx="1255">
                  <c:v>291.32</c:v>
                </c:pt>
                <c:pt idx="1256">
                  <c:v>290.74</c:v>
                </c:pt>
                <c:pt idx="1257">
                  <c:v>290.20999999999998</c:v>
                </c:pt>
                <c:pt idx="1258">
                  <c:v>288</c:v>
                </c:pt>
                <c:pt idx="1259">
                  <c:v>287.92</c:v>
                </c:pt>
                <c:pt idx="1260">
                  <c:v>287.07</c:v>
                </c:pt>
                <c:pt idx="1261">
                  <c:v>284.87</c:v>
                </c:pt>
                <c:pt idx="1262">
                  <c:v>283.82</c:v>
                </c:pt>
                <c:pt idx="1263">
                  <c:v>284.48</c:v>
                </c:pt>
                <c:pt idx="1264">
                  <c:v>284.14</c:v>
                </c:pt>
                <c:pt idx="1265">
                  <c:v>279.93</c:v>
                </c:pt>
                <c:pt idx="1266">
                  <c:v>280.61</c:v>
                </c:pt>
                <c:pt idx="1267">
                  <c:v>278.52</c:v>
                </c:pt>
                <c:pt idx="1268">
                  <c:v>276.31</c:v>
                </c:pt>
                <c:pt idx="1269">
                  <c:v>276.08</c:v>
                </c:pt>
                <c:pt idx="1270">
                  <c:v>273.79000000000002</c:v>
                </c:pt>
                <c:pt idx="1271">
                  <c:v>275.91000000000003</c:v>
                </c:pt>
                <c:pt idx="1272">
                  <c:v>276.2</c:v>
                </c:pt>
                <c:pt idx="1273">
                  <c:v>281.07</c:v>
                </c:pt>
                <c:pt idx="1274">
                  <c:v>279.20999999999998</c:v>
                </c:pt>
                <c:pt idx="1275">
                  <c:v>285.13</c:v>
                </c:pt>
                <c:pt idx="1276">
                  <c:v>283.24</c:v>
                </c:pt>
                <c:pt idx="1277">
                  <c:v>283.14</c:v>
                </c:pt>
                <c:pt idx="1278">
                  <c:v>278.79000000000002</c:v>
                </c:pt>
                <c:pt idx="1279">
                  <c:v>277.10000000000002</c:v>
                </c:pt>
                <c:pt idx="1280">
                  <c:v>275.08</c:v>
                </c:pt>
                <c:pt idx="1281">
                  <c:v>272.48</c:v>
                </c:pt>
                <c:pt idx="1282">
                  <c:v>273.18</c:v>
                </c:pt>
                <c:pt idx="1283">
                  <c:v>272.87</c:v>
                </c:pt>
                <c:pt idx="1284">
                  <c:v>271.07</c:v>
                </c:pt>
                <c:pt idx="1285">
                  <c:v>269.31</c:v>
                </c:pt>
                <c:pt idx="1286">
                  <c:v>270.85000000000002</c:v>
                </c:pt>
                <c:pt idx="1287">
                  <c:v>268.44</c:v>
                </c:pt>
                <c:pt idx="1288">
                  <c:v>265.22000000000003</c:v>
                </c:pt>
                <c:pt idx="1289">
                  <c:v>270.97000000000003</c:v>
                </c:pt>
                <c:pt idx="1290">
                  <c:v>273.37</c:v>
                </c:pt>
                <c:pt idx="1291">
                  <c:v>274.61</c:v>
                </c:pt>
                <c:pt idx="1292">
                  <c:v>280.48</c:v>
                </c:pt>
                <c:pt idx="1293">
                  <c:v>268.77999999999997</c:v>
                </c:pt>
                <c:pt idx="1294">
                  <c:v>268.87</c:v>
                </c:pt>
                <c:pt idx="1295">
                  <c:v>264.2</c:v>
                </c:pt>
                <c:pt idx="1296">
                  <c:v>261.11</c:v>
                </c:pt>
                <c:pt idx="1297">
                  <c:v>260.62</c:v>
                </c:pt>
                <c:pt idx="1298">
                  <c:v>264.56</c:v>
                </c:pt>
                <c:pt idx="1299">
                  <c:v>266.23</c:v>
                </c:pt>
                <c:pt idx="1300">
                  <c:v>261.27</c:v>
                </c:pt>
                <c:pt idx="1301">
                  <c:v>261.68</c:v>
                </c:pt>
                <c:pt idx="1302">
                  <c:v>262</c:v>
                </c:pt>
                <c:pt idx="1303">
                  <c:v>262.87</c:v>
                </c:pt>
                <c:pt idx="1304">
                  <c:v>264.13</c:v>
                </c:pt>
                <c:pt idx="1305">
                  <c:v>266.64999999999998</c:v>
                </c:pt>
                <c:pt idx="1306">
                  <c:v>266.62</c:v>
                </c:pt>
                <c:pt idx="1307">
                  <c:v>267.33</c:v>
                </c:pt>
                <c:pt idx="1308">
                  <c:v>269.31</c:v>
                </c:pt>
                <c:pt idx="1309">
                  <c:v>274.94</c:v>
                </c:pt>
                <c:pt idx="1310">
                  <c:v>273.88</c:v>
                </c:pt>
                <c:pt idx="1311">
                  <c:v>275.43</c:v>
                </c:pt>
                <c:pt idx="1312">
                  <c:v>277.43</c:v>
                </c:pt>
                <c:pt idx="1313">
                  <c:v>272.19</c:v>
                </c:pt>
                <c:pt idx="1314">
                  <c:v>272.26</c:v>
                </c:pt>
                <c:pt idx="1315">
                  <c:v>272.86</c:v>
                </c:pt>
                <c:pt idx="1316">
                  <c:v>272.29000000000002</c:v>
                </c:pt>
                <c:pt idx="1317">
                  <c:v>274.68</c:v>
                </c:pt>
                <c:pt idx="1318">
                  <c:v>274.92</c:v>
                </c:pt>
                <c:pt idx="1319">
                  <c:v>271.60000000000002</c:v>
                </c:pt>
                <c:pt idx="1320">
                  <c:v>270.35000000000002</c:v>
                </c:pt>
                <c:pt idx="1321">
                  <c:v>269.82</c:v>
                </c:pt>
                <c:pt idx="1322">
                  <c:v>264.27</c:v>
                </c:pt>
                <c:pt idx="1323">
                  <c:v>267.22000000000003</c:v>
                </c:pt>
                <c:pt idx="1324">
                  <c:v>266.74</c:v>
                </c:pt>
                <c:pt idx="1325">
                  <c:v>267.69</c:v>
                </c:pt>
                <c:pt idx="1326">
                  <c:v>269.43</c:v>
                </c:pt>
                <c:pt idx="1327">
                  <c:v>270.77999999999997</c:v>
                </c:pt>
                <c:pt idx="1328">
                  <c:v>267.27</c:v>
                </c:pt>
                <c:pt idx="1329">
                  <c:v>263.24</c:v>
                </c:pt>
                <c:pt idx="1330">
                  <c:v>262.97000000000003</c:v>
                </c:pt>
                <c:pt idx="1331">
                  <c:v>267.3</c:v>
                </c:pt>
                <c:pt idx="1332">
                  <c:v>273.47000000000003</c:v>
                </c:pt>
                <c:pt idx="1333">
                  <c:v>276.10000000000002</c:v>
                </c:pt>
                <c:pt idx="1334">
                  <c:v>273.52</c:v>
                </c:pt>
                <c:pt idx="1335">
                  <c:v>270.86</c:v>
                </c:pt>
                <c:pt idx="1336">
                  <c:v>268.33999999999997</c:v>
                </c:pt>
                <c:pt idx="1337">
                  <c:v>271.64999999999998</c:v>
                </c:pt>
                <c:pt idx="1338">
                  <c:v>271.27</c:v>
                </c:pt>
                <c:pt idx="1339">
                  <c:v>275.64</c:v>
                </c:pt>
                <c:pt idx="1340">
                  <c:v>269.02</c:v>
                </c:pt>
                <c:pt idx="1341">
                  <c:v>267.68</c:v>
                </c:pt>
                <c:pt idx="1342">
                  <c:v>273.81</c:v>
                </c:pt>
                <c:pt idx="1343">
                  <c:v>268.54000000000002</c:v>
                </c:pt>
                <c:pt idx="1344">
                  <c:v>267.32</c:v>
                </c:pt>
                <c:pt idx="1345">
                  <c:v>266.45</c:v>
                </c:pt>
                <c:pt idx="1346">
                  <c:v>267.85000000000002</c:v>
                </c:pt>
                <c:pt idx="1347">
                  <c:v>269.7</c:v>
                </c:pt>
                <c:pt idx="1348">
                  <c:v>268.49</c:v>
                </c:pt>
                <c:pt idx="1349">
                  <c:v>264.5</c:v>
                </c:pt>
                <c:pt idx="1350">
                  <c:v>269.08999999999997</c:v>
                </c:pt>
                <c:pt idx="1351">
                  <c:v>266.86</c:v>
                </c:pt>
                <c:pt idx="1352">
                  <c:v>269.97000000000003</c:v>
                </c:pt>
                <c:pt idx="1353">
                  <c:v>273.77</c:v>
                </c:pt>
                <c:pt idx="1354">
                  <c:v>273.14999999999998</c:v>
                </c:pt>
                <c:pt idx="1355">
                  <c:v>273.24</c:v>
                </c:pt>
                <c:pt idx="1356">
                  <c:v>271.60000000000002</c:v>
                </c:pt>
                <c:pt idx="1357">
                  <c:v>268.56</c:v>
                </c:pt>
                <c:pt idx="1358">
                  <c:v>268.33</c:v>
                </c:pt>
                <c:pt idx="1359">
                  <c:v>266.97000000000003</c:v>
                </c:pt>
                <c:pt idx="1360">
                  <c:v>263.02</c:v>
                </c:pt>
                <c:pt idx="1361">
                  <c:v>265.75</c:v>
                </c:pt>
                <c:pt idx="1362">
                  <c:v>269.72000000000003</c:v>
                </c:pt>
                <c:pt idx="1363">
                  <c:v>274.54000000000002</c:v>
                </c:pt>
                <c:pt idx="1364">
                  <c:v>274.98</c:v>
                </c:pt>
                <c:pt idx="1365">
                  <c:v>273.5</c:v>
                </c:pt>
                <c:pt idx="1366">
                  <c:v>274.5</c:v>
                </c:pt>
                <c:pt idx="1367">
                  <c:v>272.79000000000002</c:v>
                </c:pt>
                <c:pt idx="1368">
                  <c:v>270.02999999999997</c:v>
                </c:pt>
                <c:pt idx="1369">
                  <c:v>269</c:v>
                </c:pt>
                <c:pt idx="1370">
                  <c:v>270.86</c:v>
                </c:pt>
                <c:pt idx="1371">
                  <c:v>272.16000000000003</c:v>
                </c:pt>
                <c:pt idx="1372">
                  <c:v>266.45</c:v>
                </c:pt>
                <c:pt idx="1373">
                  <c:v>265.10000000000002</c:v>
                </c:pt>
                <c:pt idx="1374">
                  <c:v>275.39</c:v>
                </c:pt>
                <c:pt idx="1375">
                  <c:v>280.20999999999998</c:v>
                </c:pt>
                <c:pt idx="1376">
                  <c:v>281.91000000000003</c:v>
                </c:pt>
                <c:pt idx="1377">
                  <c:v>283.68</c:v>
                </c:pt>
                <c:pt idx="1378">
                  <c:v>290.20999999999998</c:v>
                </c:pt>
                <c:pt idx="1379">
                  <c:v>292.42</c:v>
                </c:pt>
                <c:pt idx="1380">
                  <c:v>294.35000000000002</c:v>
                </c:pt>
                <c:pt idx="1381">
                  <c:v>298.83999999999997</c:v>
                </c:pt>
                <c:pt idx="1382">
                  <c:v>295.85000000000002</c:v>
                </c:pt>
                <c:pt idx="1383">
                  <c:v>298.2</c:v>
                </c:pt>
                <c:pt idx="1384">
                  <c:v>297.55</c:v>
                </c:pt>
                <c:pt idx="1385">
                  <c:v>297.73</c:v>
                </c:pt>
                <c:pt idx="1386">
                  <c:v>299.82</c:v>
                </c:pt>
                <c:pt idx="1387">
                  <c:v>300.81</c:v>
                </c:pt>
                <c:pt idx="1388">
                  <c:v>299</c:v>
                </c:pt>
                <c:pt idx="1389">
                  <c:v>301.55</c:v>
                </c:pt>
                <c:pt idx="1390">
                  <c:v>303.51</c:v>
                </c:pt>
                <c:pt idx="1391">
                  <c:v>303.68</c:v>
                </c:pt>
                <c:pt idx="1392">
                  <c:v>305.43</c:v>
                </c:pt>
                <c:pt idx="1393">
                  <c:v>310.37</c:v>
                </c:pt>
                <c:pt idx="1394">
                  <c:v>311.14999999999998</c:v>
                </c:pt>
                <c:pt idx="1395">
                  <c:v>310.98</c:v>
                </c:pt>
                <c:pt idx="1396">
                  <c:v>309.22000000000003</c:v>
                </c:pt>
                <c:pt idx="1397">
                  <c:v>302.35000000000002</c:v>
                </c:pt>
                <c:pt idx="1398">
                  <c:v>298.98</c:v>
                </c:pt>
                <c:pt idx="1399">
                  <c:v>301.44</c:v>
                </c:pt>
                <c:pt idx="1400">
                  <c:v>302.08</c:v>
                </c:pt>
                <c:pt idx="1401">
                  <c:v>303.72000000000003</c:v>
                </c:pt>
                <c:pt idx="1402">
                  <c:v>310.89999999999998</c:v>
                </c:pt>
                <c:pt idx="1403">
                  <c:v>312.19</c:v>
                </c:pt>
                <c:pt idx="1404">
                  <c:v>307.27</c:v>
                </c:pt>
                <c:pt idx="1405">
                  <c:v>301.77999999999997</c:v>
                </c:pt>
                <c:pt idx="1406">
                  <c:v>294.42</c:v>
                </c:pt>
                <c:pt idx="1407">
                  <c:v>301.64999999999998</c:v>
                </c:pt>
                <c:pt idx="1408">
                  <c:v>303.68</c:v>
                </c:pt>
                <c:pt idx="1409">
                  <c:v>308.19</c:v>
                </c:pt>
                <c:pt idx="1410">
                  <c:v>313.86</c:v>
                </c:pt>
                <c:pt idx="1411">
                  <c:v>313.99</c:v>
                </c:pt>
                <c:pt idx="1412">
                  <c:v>311.7</c:v>
                </c:pt>
                <c:pt idx="1413">
                  <c:v>315.49</c:v>
                </c:pt>
                <c:pt idx="1414">
                  <c:v>316.38</c:v>
                </c:pt>
                <c:pt idx="1415">
                  <c:v>316.95999999999998</c:v>
                </c:pt>
                <c:pt idx="1416">
                  <c:v>318.86</c:v>
                </c:pt>
                <c:pt idx="1417">
                  <c:v>313.69</c:v>
                </c:pt>
                <c:pt idx="1418">
                  <c:v>311.60000000000002</c:v>
                </c:pt>
                <c:pt idx="1419">
                  <c:v>311.7</c:v>
                </c:pt>
                <c:pt idx="1420">
                  <c:v>315.20999999999998</c:v>
                </c:pt>
                <c:pt idx="1421">
                  <c:v>315.83</c:v>
                </c:pt>
                <c:pt idx="1422">
                  <c:v>315.61</c:v>
                </c:pt>
                <c:pt idx="1423">
                  <c:v>312.74</c:v>
                </c:pt>
                <c:pt idx="1424">
                  <c:v>315.08999999999997</c:v>
                </c:pt>
                <c:pt idx="1425">
                  <c:v>317.44</c:v>
                </c:pt>
                <c:pt idx="1426">
                  <c:v>313.36</c:v>
                </c:pt>
                <c:pt idx="1427">
                  <c:v>310.27999999999997</c:v>
                </c:pt>
                <c:pt idx="1428">
                  <c:v>310.62</c:v>
                </c:pt>
                <c:pt idx="1429">
                  <c:v>309.52</c:v>
                </c:pt>
                <c:pt idx="1430">
                  <c:v>305.83999999999997</c:v>
                </c:pt>
                <c:pt idx="1431">
                  <c:v>304.61</c:v>
                </c:pt>
                <c:pt idx="1432">
                  <c:v>302.62</c:v>
                </c:pt>
                <c:pt idx="1433">
                  <c:v>303.64999999999998</c:v>
                </c:pt>
                <c:pt idx="1434">
                  <c:v>306.8</c:v>
                </c:pt>
                <c:pt idx="1435">
                  <c:v>312.8</c:v>
                </c:pt>
                <c:pt idx="1436">
                  <c:v>309.77999999999997</c:v>
                </c:pt>
                <c:pt idx="1437">
                  <c:v>308.60000000000002</c:v>
                </c:pt>
                <c:pt idx="1438">
                  <c:v>311.97000000000003</c:v>
                </c:pt>
                <c:pt idx="1439">
                  <c:v>309.56</c:v>
                </c:pt>
                <c:pt idx="1440">
                  <c:v>312.42</c:v>
                </c:pt>
                <c:pt idx="1441">
                  <c:v>309.57</c:v>
                </c:pt>
                <c:pt idx="1442">
                  <c:v>307.95999999999998</c:v>
                </c:pt>
                <c:pt idx="1443">
                  <c:v>305.45999999999998</c:v>
                </c:pt>
                <c:pt idx="1444">
                  <c:v>307.79000000000002</c:v>
                </c:pt>
                <c:pt idx="1445">
                  <c:v>308.14999999999998</c:v>
                </c:pt>
                <c:pt idx="1446">
                  <c:v>310.64999999999998</c:v>
                </c:pt>
                <c:pt idx="1447">
                  <c:v>316.14999999999998</c:v>
                </c:pt>
                <c:pt idx="1448">
                  <c:v>320.73</c:v>
                </c:pt>
                <c:pt idx="1449">
                  <c:v>322.89</c:v>
                </c:pt>
                <c:pt idx="1450">
                  <c:v>325.63</c:v>
                </c:pt>
                <c:pt idx="1451">
                  <c:v>322.02999999999997</c:v>
                </c:pt>
                <c:pt idx="1452">
                  <c:v>327.24</c:v>
                </c:pt>
                <c:pt idx="1453">
                  <c:v>328.63</c:v>
                </c:pt>
                <c:pt idx="1454">
                  <c:v>326.98</c:v>
                </c:pt>
                <c:pt idx="1455">
                  <c:v>323.45</c:v>
                </c:pt>
                <c:pt idx="1456">
                  <c:v>314.92</c:v>
                </c:pt>
                <c:pt idx="1457">
                  <c:v>312.85000000000002</c:v>
                </c:pt>
                <c:pt idx="1458">
                  <c:v>312.61</c:v>
                </c:pt>
                <c:pt idx="1459">
                  <c:v>312.18</c:v>
                </c:pt>
                <c:pt idx="1460">
                  <c:v>310.26</c:v>
                </c:pt>
                <c:pt idx="1461">
                  <c:v>312.52</c:v>
                </c:pt>
                <c:pt idx="1462">
                  <c:v>313.33</c:v>
                </c:pt>
                <c:pt idx="1463">
                  <c:v>319.33999999999997</c:v>
                </c:pt>
                <c:pt idx="1464">
                  <c:v>316.87</c:v>
                </c:pt>
                <c:pt idx="1465">
                  <c:v>314.56</c:v>
                </c:pt>
                <c:pt idx="1466">
                  <c:v>312.76</c:v>
                </c:pt>
                <c:pt idx="1467">
                  <c:v>311.72000000000003</c:v>
                </c:pt>
                <c:pt idx="1468">
                  <c:v>327.93</c:v>
                </c:pt>
                <c:pt idx="1469">
                  <c:v>321.36</c:v>
                </c:pt>
                <c:pt idx="1470">
                  <c:v>323.45</c:v>
                </c:pt>
                <c:pt idx="1471">
                  <c:v>329.98</c:v>
                </c:pt>
                <c:pt idx="1472">
                  <c:v>339.13</c:v>
                </c:pt>
                <c:pt idx="1473">
                  <c:v>346.11</c:v>
                </c:pt>
                <c:pt idx="1474">
                  <c:v>353.29</c:v>
                </c:pt>
                <c:pt idx="1475">
                  <c:v>369.11</c:v>
                </c:pt>
                <c:pt idx="1476">
                  <c:v>367.73</c:v>
                </c:pt>
                <c:pt idx="1477">
                  <c:v>360.72</c:v>
                </c:pt>
                <c:pt idx="1478">
                  <c:v>362.06</c:v>
                </c:pt>
                <c:pt idx="1479">
                  <c:v>364.67</c:v>
                </c:pt>
                <c:pt idx="1480">
                  <c:v>368.88</c:v>
                </c:pt>
                <c:pt idx="1481">
                  <c:v>377.97</c:v>
                </c:pt>
                <c:pt idx="1482">
                  <c:v>379</c:v>
                </c:pt>
                <c:pt idx="1483">
                  <c:v>386.47</c:v>
                </c:pt>
                <c:pt idx="1484">
                  <c:v>382.37</c:v>
                </c:pt>
                <c:pt idx="1485">
                  <c:v>374.84</c:v>
                </c:pt>
                <c:pt idx="1486">
                  <c:v>381.16</c:v>
                </c:pt>
                <c:pt idx="1487">
                  <c:v>380.94</c:v>
                </c:pt>
                <c:pt idx="1488">
                  <c:v>384.79</c:v>
                </c:pt>
                <c:pt idx="1489">
                  <c:v>382.32</c:v>
                </c:pt>
                <c:pt idx="1490">
                  <c:v>383.24</c:v>
                </c:pt>
                <c:pt idx="1491">
                  <c:v>384.29</c:v>
                </c:pt>
                <c:pt idx="1492">
                  <c:v>388.07</c:v>
                </c:pt>
                <c:pt idx="1493">
                  <c:v>381.22</c:v>
                </c:pt>
                <c:pt idx="1494">
                  <c:v>368.09</c:v>
                </c:pt>
                <c:pt idx="1495">
                  <c:v>365.58</c:v>
                </c:pt>
                <c:pt idx="1496">
                  <c:v>369.66</c:v>
                </c:pt>
                <c:pt idx="1497">
                  <c:v>368.68</c:v>
                </c:pt>
                <c:pt idx="1498">
                  <c:v>365.98</c:v>
                </c:pt>
                <c:pt idx="1499">
                  <c:v>361.65</c:v>
                </c:pt>
                <c:pt idx="1500">
                  <c:v>361.89</c:v>
                </c:pt>
                <c:pt idx="1501">
                  <c:v>354.97</c:v>
                </c:pt>
                <c:pt idx="1502">
                  <c:v>353.75</c:v>
                </c:pt>
                <c:pt idx="1503">
                  <c:v>358.82</c:v>
                </c:pt>
                <c:pt idx="1504">
                  <c:v>359.66</c:v>
                </c:pt>
                <c:pt idx="1505">
                  <c:v>361.57</c:v>
                </c:pt>
                <c:pt idx="1506">
                  <c:v>361.19</c:v>
                </c:pt>
                <c:pt idx="1507">
                  <c:v>361.55</c:v>
                </c:pt>
                <c:pt idx="1508">
                  <c:v>366</c:v>
                </c:pt>
                <c:pt idx="1509">
                  <c:v>369.09</c:v>
                </c:pt>
                <c:pt idx="1510">
                  <c:v>378.93</c:v>
                </c:pt>
                <c:pt idx="1511">
                  <c:v>382.16</c:v>
                </c:pt>
                <c:pt idx="1512">
                  <c:v>384.62</c:v>
                </c:pt>
                <c:pt idx="1513">
                  <c:v>383.93</c:v>
                </c:pt>
                <c:pt idx="1514">
                  <c:v>386.82</c:v>
                </c:pt>
                <c:pt idx="1515">
                  <c:v>386.87</c:v>
                </c:pt>
                <c:pt idx="1516">
                  <c:v>394.12</c:v>
                </c:pt>
                <c:pt idx="1517">
                  <c:v>417.56</c:v>
                </c:pt>
                <c:pt idx="1518">
                  <c:v>422.36</c:v>
                </c:pt>
                <c:pt idx="1519">
                  <c:v>435.72</c:v>
                </c:pt>
                <c:pt idx="1520">
                  <c:v>434.17</c:v>
                </c:pt>
                <c:pt idx="1521">
                  <c:v>428.8</c:v>
                </c:pt>
                <c:pt idx="1522">
                  <c:v>400.85</c:v>
                </c:pt>
                <c:pt idx="1523">
                  <c:v>402.45</c:v>
                </c:pt>
                <c:pt idx="1524">
                  <c:v>398.27</c:v>
                </c:pt>
                <c:pt idx="1525">
                  <c:v>385.56</c:v>
                </c:pt>
                <c:pt idx="1526">
                  <c:v>389.01</c:v>
                </c:pt>
                <c:pt idx="1527">
                  <c:v>391.71</c:v>
                </c:pt>
                <c:pt idx="1528">
                  <c:v>395.42</c:v>
                </c:pt>
                <c:pt idx="1529">
                  <c:v>384.17</c:v>
                </c:pt>
                <c:pt idx="1530">
                  <c:v>394.32</c:v>
                </c:pt>
                <c:pt idx="1531">
                  <c:v>391.66</c:v>
                </c:pt>
                <c:pt idx="1532">
                  <c:v>396.09</c:v>
                </c:pt>
                <c:pt idx="1533">
                  <c:v>375.53</c:v>
                </c:pt>
                <c:pt idx="1534">
                  <c:v>374.41</c:v>
                </c:pt>
                <c:pt idx="1535">
                  <c:v>381.37</c:v>
                </c:pt>
                <c:pt idx="1536">
                  <c:v>377.39</c:v>
                </c:pt>
                <c:pt idx="1537">
                  <c:v>360.38</c:v>
                </c:pt>
                <c:pt idx="1538">
                  <c:v>361.53</c:v>
                </c:pt>
                <c:pt idx="1539">
                  <c:v>367.61</c:v>
                </c:pt>
                <c:pt idx="1540">
                  <c:v>371.28</c:v>
                </c:pt>
                <c:pt idx="1541">
                  <c:v>376.72</c:v>
                </c:pt>
                <c:pt idx="1542">
                  <c:v>390.68</c:v>
                </c:pt>
                <c:pt idx="1543">
                  <c:v>380.76</c:v>
                </c:pt>
                <c:pt idx="1544">
                  <c:v>378.39</c:v>
                </c:pt>
                <c:pt idx="1545">
                  <c:v>371.95</c:v>
                </c:pt>
                <c:pt idx="1546">
                  <c:v>377.03</c:v>
                </c:pt>
                <c:pt idx="1547">
                  <c:v>378.65</c:v>
                </c:pt>
                <c:pt idx="1548">
                  <c:v>393.5</c:v>
                </c:pt>
                <c:pt idx="1549">
                  <c:v>380.23</c:v>
                </c:pt>
                <c:pt idx="1550">
                  <c:v>378.73</c:v>
                </c:pt>
                <c:pt idx="1551">
                  <c:v>374.57</c:v>
                </c:pt>
                <c:pt idx="1552">
                  <c:v>370.86</c:v>
                </c:pt>
                <c:pt idx="1553">
                  <c:v>379.11</c:v>
                </c:pt>
                <c:pt idx="1554">
                  <c:v>369.13</c:v>
                </c:pt>
                <c:pt idx="1555">
                  <c:v>363.91</c:v>
                </c:pt>
                <c:pt idx="1556">
                  <c:v>370.43</c:v>
                </c:pt>
                <c:pt idx="1557">
                  <c:v>364.22</c:v>
                </c:pt>
                <c:pt idx="1558">
                  <c:v>376.24</c:v>
                </c:pt>
                <c:pt idx="1559">
                  <c:v>383.11</c:v>
                </c:pt>
                <c:pt idx="1560">
                  <c:v>385.71</c:v>
                </c:pt>
                <c:pt idx="1561">
                  <c:v>391.28</c:v>
                </c:pt>
                <c:pt idx="1562">
                  <c:v>396.38</c:v>
                </c:pt>
                <c:pt idx="1563">
                  <c:v>390.53</c:v>
                </c:pt>
                <c:pt idx="1564">
                  <c:v>402.16</c:v>
                </c:pt>
                <c:pt idx="1565">
                  <c:v>399.43</c:v>
                </c:pt>
                <c:pt idx="1566">
                  <c:v>400.2</c:v>
                </c:pt>
                <c:pt idx="1567">
                  <c:v>390.46</c:v>
                </c:pt>
                <c:pt idx="1568">
                  <c:v>389.49</c:v>
                </c:pt>
                <c:pt idx="1569">
                  <c:v>398.39</c:v>
                </c:pt>
                <c:pt idx="1570">
                  <c:v>397.62</c:v>
                </c:pt>
                <c:pt idx="1571">
                  <c:v>403.94</c:v>
                </c:pt>
                <c:pt idx="1572">
                  <c:v>378.89</c:v>
                </c:pt>
                <c:pt idx="1573">
                  <c:v>339.6</c:v>
                </c:pt>
                <c:pt idx="1574">
                  <c:v>348.12</c:v>
                </c:pt>
                <c:pt idx="1575">
                  <c:v>353.22</c:v>
                </c:pt>
                <c:pt idx="1576">
                  <c:v>375.03</c:v>
                </c:pt>
                <c:pt idx="1577">
                  <c:v>366.44</c:v>
                </c:pt>
                <c:pt idx="1578">
                  <c:v>379.3</c:v>
                </c:pt>
                <c:pt idx="1579">
                  <c:v>381.61</c:v>
                </c:pt>
                <c:pt idx="1580">
                  <c:v>390.73</c:v>
                </c:pt>
                <c:pt idx="1581">
                  <c:v>391.59</c:v>
                </c:pt>
                <c:pt idx="1582">
                  <c:v>398.48</c:v>
                </c:pt>
                <c:pt idx="1583">
                  <c:v>384.52</c:v>
                </c:pt>
                <c:pt idx="1584">
                  <c:v>395.64</c:v>
                </c:pt>
                <c:pt idx="1585">
                  <c:v>392.7</c:v>
                </c:pt>
                <c:pt idx="1586">
                  <c:v>399.89</c:v>
                </c:pt>
                <c:pt idx="1587">
                  <c:v>401.46</c:v>
                </c:pt>
                <c:pt idx="1588">
                  <c:v>409.07</c:v>
                </c:pt>
                <c:pt idx="1589">
                  <c:v>409.46</c:v>
                </c:pt>
                <c:pt idx="1590">
                  <c:v>397.89</c:v>
                </c:pt>
                <c:pt idx="1591">
                  <c:v>396.83</c:v>
                </c:pt>
                <c:pt idx="1592">
                  <c:v>405.95</c:v>
                </c:pt>
                <c:pt idx="1593">
                  <c:v>405.47</c:v>
                </c:pt>
                <c:pt idx="1594">
                  <c:v>403.66</c:v>
                </c:pt>
                <c:pt idx="1595">
                  <c:v>411.07</c:v>
                </c:pt>
                <c:pt idx="1596">
                  <c:v>408.57</c:v>
                </c:pt>
                <c:pt idx="1597">
                  <c:v>403.38</c:v>
                </c:pt>
                <c:pt idx="1598">
                  <c:v>397.65</c:v>
                </c:pt>
                <c:pt idx="1599">
                  <c:v>401.51</c:v>
                </c:pt>
                <c:pt idx="1600">
                  <c:v>402.43</c:v>
                </c:pt>
                <c:pt idx="1601">
                  <c:v>406.69</c:v>
                </c:pt>
                <c:pt idx="1602">
                  <c:v>405.57</c:v>
                </c:pt>
                <c:pt idx="1603">
                  <c:v>402.36</c:v>
                </c:pt>
                <c:pt idx="1604">
                  <c:v>401.91</c:v>
                </c:pt>
                <c:pt idx="1605">
                  <c:v>395.63</c:v>
                </c:pt>
                <c:pt idx="1606">
                  <c:v>394.25</c:v>
                </c:pt>
                <c:pt idx="1607">
                  <c:v>395.3</c:v>
                </c:pt>
                <c:pt idx="1608">
                  <c:v>399.68</c:v>
                </c:pt>
                <c:pt idx="1609">
                  <c:v>403.07</c:v>
                </c:pt>
                <c:pt idx="1610">
                  <c:v>399.94</c:v>
                </c:pt>
                <c:pt idx="1611">
                  <c:v>408.88</c:v>
                </c:pt>
                <c:pt idx="1612">
                  <c:v>419.65</c:v>
                </c:pt>
                <c:pt idx="1613">
                  <c:v>421.54</c:v>
                </c:pt>
                <c:pt idx="1614">
                  <c:v>415.61</c:v>
                </c:pt>
                <c:pt idx="1615">
                  <c:v>420.78</c:v>
                </c:pt>
                <c:pt idx="1616">
                  <c:v>419.4</c:v>
                </c:pt>
                <c:pt idx="1617">
                  <c:v>394.71</c:v>
                </c:pt>
                <c:pt idx="1618">
                  <c:v>397.08</c:v>
                </c:pt>
                <c:pt idx="1619">
                  <c:v>405.45</c:v>
                </c:pt>
                <c:pt idx="1620">
                  <c:v>405.52</c:v>
                </c:pt>
                <c:pt idx="1621">
                  <c:v>411.21</c:v>
                </c:pt>
                <c:pt idx="1622">
                  <c:v>403.05</c:v>
                </c:pt>
                <c:pt idx="1623">
                  <c:v>407.15</c:v>
                </c:pt>
                <c:pt idx="1624">
                  <c:v>405.55</c:v>
                </c:pt>
                <c:pt idx="1625">
                  <c:v>405.36</c:v>
                </c:pt>
                <c:pt idx="1626">
                  <c:v>401.18</c:v>
                </c:pt>
                <c:pt idx="1627">
                  <c:v>413.99</c:v>
                </c:pt>
                <c:pt idx="1628">
                  <c:v>407.72</c:v>
                </c:pt>
                <c:pt idx="1629">
                  <c:v>417.68</c:v>
                </c:pt>
                <c:pt idx="1630">
                  <c:v>414.07</c:v>
                </c:pt>
                <c:pt idx="1631">
                  <c:v>420.15</c:v>
                </c:pt>
                <c:pt idx="1632">
                  <c:v>407.24</c:v>
                </c:pt>
                <c:pt idx="1633">
                  <c:v>414.54</c:v>
                </c:pt>
                <c:pt idx="1634">
                  <c:v>413.42</c:v>
                </c:pt>
                <c:pt idx="1635">
                  <c:v>411.59</c:v>
                </c:pt>
                <c:pt idx="1636">
                  <c:v>408.52</c:v>
                </c:pt>
                <c:pt idx="1637">
                  <c:v>407.1</c:v>
                </c:pt>
                <c:pt idx="1638">
                  <c:v>404.12</c:v>
                </c:pt>
                <c:pt idx="1639">
                  <c:v>405.84</c:v>
                </c:pt>
                <c:pt idx="1640">
                  <c:v>416.71</c:v>
                </c:pt>
                <c:pt idx="1641">
                  <c:v>406.02</c:v>
                </c:pt>
                <c:pt idx="1642">
                  <c:v>399.43</c:v>
                </c:pt>
                <c:pt idx="1643">
                  <c:v>399.7</c:v>
                </c:pt>
                <c:pt idx="1644">
                  <c:v>421.46</c:v>
                </c:pt>
                <c:pt idx="1645">
                  <c:v>390.68</c:v>
                </c:pt>
                <c:pt idx="1646">
                  <c:v>384.19</c:v>
                </c:pt>
                <c:pt idx="1647">
                  <c:v>385.24</c:v>
                </c:pt>
                <c:pt idx="1648">
                  <c:v>389.57</c:v>
                </c:pt>
                <c:pt idx="1649">
                  <c:v>388.83</c:v>
                </c:pt>
                <c:pt idx="1650">
                  <c:v>394.2</c:v>
                </c:pt>
                <c:pt idx="1651">
                  <c:v>405.45</c:v>
                </c:pt>
                <c:pt idx="1652">
                  <c:v>402.5</c:v>
                </c:pt>
                <c:pt idx="1653">
                  <c:v>406.96</c:v>
                </c:pt>
                <c:pt idx="1654">
                  <c:v>411.16</c:v>
                </c:pt>
                <c:pt idx="1655">
                  <c:v>417.54</c:v>
                </c:pt>
                <c:pt idx="1656">
                  <c:v>413.43</c:v>
                </c:pt>
                <c:pt idx="1657">
                  <c:v>407.02</c:v>
                </c:pt>
                <c:pt idx="1658">
                  <c:v>405.91</c:v>
                </c:pt>
                <c:pt idx="1659">
                  <c:v>399.1</c:v>
                </c:pt>
                <c:pt idx="1660">
                  <c:v>397.75</c:v>
                </c:pt>
                <c:pt idx="1661">
                  <c:v>397.27</c:v>
                </c:pt>
                <c:pt idx="1662">
                  <c:v>399.9</c:v>
                </c:pt>
                <c:pt idx="1663">
                  <c:v>402.21</c:v>
                </c:pt>
                <c:pt idx="1664">
                  <c:v>397.91</c:v>
                </c:pt>
                <c:pt idx="1665">
                  <c:v>397.56</c:v>
                </c:pt>
                <c:pt idx="1666">
                  <c:v>398.36</c:v>
                </c:pt>
                <c:pt idx="1667">
                  <c:v>408.06</c:v>
                </c:pt>
                <c:pt idx="1668">
                  <c:v>416.01</c:v>
                </c:pt>
                <c:pt idx="1669">
                  <c:v>410.74</c:v>
                </c:pt>
                <c:pt idx="1670">
                  <c:v>413.83</c:v>
                </c:pt>
                <c:pt idx="1671">
                  <c:v>417.69</c:v>
                </c:pt>
                <c:pt idx="1672">
                  <c:v>417.72</c:v>
                </c:pt>
                <c:pt idx="1673">
                  <c:v>418.65</c:v>
                </c:pt>
                <c:pt idx="1674">
                  <c:v>418.1</c:v>
                </c:pt>
                <c:pt idx="1675">
                  <c:v>416.44</c:v>
                </c:pt>
                <c:pt idx="1676">
                  <c:v>413.9</c:v>
                </c:pt>
                <c:pt idx="1677">
                  <c:v>409.72</c:v>
                </c:pt>
                <c:pt idx="1678">
                  <c:v>407.66</c:v>
                </c:pt>
                <c:pt idx="1679">
                  <c:v>403.53</c:v>
                </c:pt>
                <c:pt idx="1680">
                  <c:v>405.29</c:v>
                </c:pt>
                <c:pt idx="1681">
                  <c:v>409.84</c:v>
                </c:pt>
                <c:pt idx="1682">
                  <c:v>409.89</c:v>
                </c:pt>
                <c:pt idx="1683">
                  <c:v>408.19</c:v>
                </c:pt>
                <c:pt idx="1684">
                  <c:v>402.54</c:v>
                </c:pt>
                <c:pt idx="1685">
                  <c:v>406.14</c:v>
                </c:pt>
                <c:pt idx="1686">
                  <c:v>406.86</c:v>
                </c:pt>
                <c:pt idx="1687">
                  <c:v>405.17</c:v>
                </c:pt>
                <c:pt idx="1688">
                  <c:v>400.26</c:v>
                </c:pt>
                <c:pt idx="1689">
                  <c:v>399.05</c:v>
                </c:pt>
                <c:pt idx="1690">
                  <c:v>406.15</c:v>
                </c:pt>
                <c:pt idx="1691">
                  <c:v>409.09</c:v>
                </c:pt>
                <c:pt idx="1692">
                  <c:v>410.84</c:v>
                </c:pt>
                <c:pt idx="1693">
                  <c:v>412.24</c:v>
                </c:pt>
                <c:pt idx="1694">
                  <c:v>407.11</c:v>
                </c:pt>
                <c:pt idx="1695">
                  <c:v>406.28</c:v>
                </c:pt>
                <c:pt idx="1696">
                  <c:v>401.31</c:v>
                </c:pt>
                <c:pt idx="1697">
                  <c:v>400.76</c:v>
                </c:pt>
                <c:pt idx="1698">
                  <c:v>401.61</c:v>
                </c:pt>
                <c:pt idx="1699">
                  <c:v>403.3</c:v>
                </c:pt>
                <c:pt idx="1700">
                  <c:v>406.9</c:v>
                </c:pt>
                <c:pt idx="1701">
                  <c:v>407.59</c:v>
                </c:pt>
                <c:pt idx="1702">
                  <c:v>400.05</c:v>
                </c:pt>
                <c:pt idx="1703">
                  <c:v>393.12</c:v>
                </c:pt>
                <c:pt idx="1704">
                  <c:v>392.48</c:v>
                </c:pt>
                <c:pt idx="1705">
                  <c:v>391.13</c:v>
                </c:pt>
                <c:pt idx="1706">
                  <c:v>389.42</c:v>
                </c:pt>
                <c:pt idx="1707">
                  <c:v>380.5</c:v>
                </c:pt>
                <c:pt idx="1708">
                  <c:v>378.58</c:v>
                </c:pt>
                <c:pt idx="1709">
                  <c:v>382.66</c:v>
                </c:pt>
                <c:pt idx="1710">
                  <c:v>384.21</c:v>
                </c:pt>
                <c:pt idx="1711">
                  <c:v>388.09</c:v>
                </c:pt>
                <c:pt idx="1712">
                  <c:v>383.04</c:v>
                </c:pt>
                <c:pt idx="1713">
                  <c:v>379.67</c:v>
                </c:pt>
                <c:pt idx="1714">
                  <c:v>380.03</c:v>
                </c:pt>
                <c:pt idx="1715">
                  <c:v>373.46</c:v>
                </c:pt>
                <c:pt idx="1716">
                  <c:v>365.04</c:v>
                </c:pt>
                <c:pt idx="1717">
                  <c:v>365.71</c:v>
                </c:pt>
                <c:pt idx="1718">
                  <c:v>366.54</c:v>
                </c:pt>
                <c:pt idx="1719">
                  <c:v>362.41</c:v>
                </c:pt>
                <c:pt idx="1720">
                  <c:v>357.47</c:v>
                </c:pt>
                <c:pt idx="1721">
                  <c:v>355.53</c:v>
                </c:pt>
                <c:pt idx="1722">
                  <c:v>359.68</c:v>
                </c:pt>
                <c:pt idx="1723">
                  <c:v>360.42</c:v>
                </c:pt>
                <c:pt idx="1724">
                  <c:v>366.74</c:v>
                </c:pt>
                <c:pt idx="1725">
                  <c:v>367.52</c:v>
                </c:pt>
                <c:pt idx="1726">
                  <c:v>370.21</c:v>
                </c:pt>
                <c:pt idx="1727">
                  <c:v>369.78</c:v>
                </c:pt>
                <c:pt idx="1728">
                  <c:v>373.05</c:v>
                </c:pt>
                <c:pt idx="1729">
                  <c:v>373.09</c:v>
                </c:pt>
                <c:pt idx="1730">
                  <c:v>368.32</c:v>
                </c:pt>
                <c:pt idx="1731">
                  <c:v>363.4</c:v>
                </c:pt>
                <c:pt idx="1732">
                  <c:v>360.88</c:v>
                </c:pt>
                <c:pt idx="1733">
                  <c:v>356.26</c:v>
                </c:pt>
                <c:pt idx="1734">
                  <c:v>354.66</c:v>
                </c:pt>
                <c:pt idx="1735">
                  <c:v>355.23</c:v>
                </c:pt>
                <c:pt idx="1736">
                  <c:v>356.76</c:v>
                </c:pt>
                <c:pt idx="1737">
                  <c:v>361.39</c:v>
                </c:pt>
                <c:pt idx="1738">
                  <c:v>365.25</c:v>
                </c:pt>
                <c:pt idx="1739">
                  <c:v>362.81</c:v>
                </c:pt>
                <c:pt idx="1740">
                  <c:v>361.39</c:v>
                </c:pt>
                <c:pt idx="1741">
                  <c:v>360.42</c:v>
                </c:pt>
                <c:pt idx="1742">
                  <c:v>356.58</c:v>
                </c:pt>
                <c:pt idx="1743">
                  <c:v>348.11</c:v>
                </c:pt>
                <c:pt idx="1744">
                  <c:v>344.5</c:v>
                </c:pt>
                <c:pt idx="1745">
                  <c:v>334.43</c:v>
                </c:pt>
                <c:pt idx="1746">
                  <c:v>332.16</c:v>
                </c:pt>
                <c:pt idx="1747">
                  <c:v>328.28</c:v>
                </c:pt>
                <c:pt idx="1748">
                  <c:v>327.36</c:v>
                </c:pt>
                <c:pt idx="1749">
                  <c:v>328.14</c:v>
                </c:pt>
                <c:pt idx="1750">
                  <c:v>329.99</c:v>
                </c:pt>
                <c:pt idx="1751">
                  <c:v>329.12</c:v>
                </c:pt>
                <c:pt idx="1752">
                  <c:v>328.97</c:v>
                </c:pt>
                <c:pt idx="1753">
                  <c:v>328.29</c:v>
                </c:pt>
                <c:pt idx="1754">
                  <c:v>332.33</c:v>
                </c:pt>
                <c:pt idx="1755">
                  <c:v>329.96</c:v>
                </c:pt>
                <c:pt idx="1756">
                  <c:v>328.19</c:v>
                </c:pt>
                <c:pt idx="1757">
                  <c:v>333.89</c:v>
                </c:pt>
                <c:pt idx="1758">
                  <c:v>335.35</c:v>
                </c:pt>
                <c:pt idx="1759">
                  <c:v>337</c:v>
                </c:pt>
                <c:pt idx="1760">
                  <c:v>342.91</c:v>
                </c:pt>
                <c:pt idx="1761">
                  <c:v>344.5</c:v>
                </c:pt>
                <c:pt idx="1762">
                  <c:v>337.34</c:v>
                </c:pt>
                <c:pt idx="1763">
                  <c:v>339.91</c:v>
                </c:pt>
                <c:pt idx="1764">
                  <c:v>340.65</c:v>
                </c:pt>
                <c:pt idx="1765">
                  <c:v>336.63</c:v>
                </c:pt>
                <c:pt idx="1766">
                  <c:v>335.35</c:v>
                </c:pt>
                <c:pt idx="1767">
                  <c:v>335.78</c:v>
                </c:pt>
                <c:pt idx="1768">
                  <c:v>346.24</c:v>
                </c:pt>
                <c:pt idx="1769">
                  <c:v>351.47</c:v>
                </c:pt>
                <c:pt idx="1770">
                  <c:v>358.34</c:v>
                </c:pt>
                <c:pt idx="1771">
                  <c:v>351.99</c:v>
                </c:pt>
                <c:pt idx="1772">
                  <c:v>359.38</c:v>
                </c:pt>
                <c:pt idx="1773">
                  <c:v>358.49</c:v>
                </c:pt>
                <c:pt idx="1774">
                  <c:v>359.46</c:v>
                </c:pt>
                <c:pt idx="1775">
                  <c:v>358.01</c:v>
                </c:pt>
                <c:pt idx="1776">
                  <c:v>356.65</c:v>
                </c:pt>
                <c:pt idx="1777">
                  <c:v>360.66</c:v>
                </c:pt>
                <c:pt idx="1778">
                  <c:v>369.24</c:v>
                </c:pt>
                <c:pt idx="1779">
                  <c:v>366.69</c:v>
                </c:pt>
                <c:pt idx="1780">
                  <c:v>360.17</c:v>
                </c:pt>
                <c:pt idx="1781">
                  <c:v>365.72</c:v>
                </c:pt>
                <c:pt idx="1782">
                  <c:v>370.75</c:v>
                </c:pt>
                <c:pt idx="1783">
                  <c:v>364.99</c:v>
                </c:pt>
                <c:pt idx="1784">
                  <c:v>370.42</c:v>
                </c:pt>
                <c:pt idx="1785">
                  <c:v>374.84</c:v>
                </c:pt>
                <c:pt idx="1786">
                  <c:v>379.57</c:v>
                </c:pt>
                <c:pt idx="1787">
                  <c:v>381.38</c:v>
                </c:pt>
                <c:pt idx="1788">
                  <c:v>378.39</c:v>
                </c:pt>
                <c:pt idx="1789">
                  <c:v>383.77</c:v>
                </c:pt>
                <c:pt idx="1790">
                  <c:v>380.68</c:v>
                </c:pt>
                <c:pt idx="1791">
                  <c:v>388.87</c:v>
                </c:pt>
                <c:pt idx="1792">
                  <c:v>393.16</c:v>
                </c:pt>
                <c:pt idx="1793">
                  <c:v>393.65</c:v>
                </c:pt>
                <c:pt idx="1794">
                  <c:v>388.22</c:v>
                </c:pt>
                <c:pt idx="1795">
                  <c:v>384.07</c:v>
                </c:pt>
                <c:pt idx="1796">
                  <c:v>383.58</c:v>
                </c:pt>
                <c:pt idx="1797">
                  <c:v>404.15</c:v>
                </c:pt>
                <c:pt idx="1798">
                  <c:v>409.74</c:v>
                </c:pt>
                <c:pt idx="1799">
                  <c:v>432.69</c:v>
                </c:pt>
                <c:pt idx="1800">
                  <c:v>427.72</c:v>
                </c:pt>
                <c:pt idx="1801">
                  <c:v>432.77</c:v>
                </c:pt>
                <c:pt idx="1802">
                  <c:v>433.75</c:v>
                </c:pt>
                <c:pt idx="1803">
                  <c:v>443.5</c:v>
                </c:pt>
                <c:pt idx="1804">
                  <c:v>435.94</c:v>
                </c:pt>
                <c:pt idx="1805">
                  <c:v>427.18</c:v>
                </c:pt>
                <c:pt idx="1806">
                  <c:v>435.1</c:v>
                </c:pt>
                <c:pt idx="1807">
                  <c:v>441.22</c:v>
                </c:pt>
                <c:pt idx="1808">
                  <c:v>438.49</c:v>
                </c:pt>
                <c:pt idx="1809">
                  <c:v>436.79</c:v>
                </c:pt>
                <c:pt idx="1810">
                  <c:v>437.15</c:v>
                </c:pt>
                <c:pt idx="1811">
                  <c:v>462.74</c:v>
                </c:pt>
                <c:pt idx="1812">
                  <c:v>489.94</c:v>
                </c:pt>
                <c:pt idx="1813">
                  <c:v>488.24</c:v>
                </c:pt>
                <c:pt idx="1814">
                  <c:v>499.21</c:v>
                </c:pt>
                <c:pt idx="1815">
                  <c:v>512.03</c:v>
                </c:pt>
                <c:pt idx="1816">
                  <c:v>494.32</c:v>
                </c:pt>
                <c:pt idx="1817">
                  <c:v>506.51</c:v>
                </c:pt>
                <c:pt idx="1818">
                  <c:v>516.08000000000004</c:v>
                </c:pt>
                <c:pt idx="1819">
                  <c:v>510.4</c:v>
                </c:pt>
                <c:pt idx="1820">
                  <c:v>493.23</c:v>
                </c:pt>
                <c:pt idx="1821">
                  <c:v>479.46</c:v>
                </c:pt>
                <c:pt idx="1822">
                  <c:v>488.71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B6A-8145-A699-A30C7B674312}"/>
            </c:ext>
          </c:extLst>
        </c:ser>
        <c:ser>
          <c:idx val="5"/>
          <c:order val="5"/>
          <c:tx>
            <c:strRef>
              <c:f>'04_Performance'!$G$117</c:f>
              <c:strCache>
                <c:ptCount val="1"/>
                <c:pt idx="0">
                  <c:v>VG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'04_Performance'!$A$118:$A$1940</c:f>
              <c:numCache>
                <c:formatCode>yyyy\-mm\-dd</c:formatCode>
                <c:ptCount val="1823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  <c:pt idx="1612">
                  <c:v>45810</c:v>
                </c:pt>
                <c:pt idx="1613">
                  <c:v>45811</c:v>
                </c:pt>
                <c:pt idx="1614">
                  <c:v>45812</c:v>
                </c:pt>
                <c:pt idx="1615">
                  <c:v>45813</c:v>
                </c:pt>
                <c:pt idx="1616">
                  <c:v>45814</c:v>
                </c:pt>
                <c:pt idx="1617">
                  <c:v>45817</c:v>
                </c:pt>
                <c:pt idx="1618">
                  <c:v>45818</c:v>
                </c:pt>
                <c:pt idx="1619">
                  <c:v>45819</c:v>
                </c:pt>
                <c:pt idx="1620">
                  <c:v>45820</c:v>
                </c:pt>
                <c:pt idx="1621">
                  <c:v>45821</c:v>
                </c:pt>
                <c:pt idx="1622">
                  <c:v>45824</c:v>
                </c:pt>
                <c:pt idx="1623">
                  <c:v>45825</c:v>
                </c:pt>
                <c:pt idx="1624">
                  <c:v>45826</c:v>
                </c:pt>
                <c:pt idx="1625">
                  <c:v>45828</c:v>
                </c:pt>
                <c:pt idx="1626">
                  <c:v>45831</c:v>
                </c:pt>
                <c:pt idx="1627">
                  <c:v>45832</c:v>
                </c:pt>
                <c:pt idx="1628">
                  <c:v>45833</c:v>
                </c:pt>
                <c:pt idx="1629">
                  <c:v>45834</c:v>
                </c:pt>
                <c:pt idx="1630">
                  <c:v>45835</c:v>
                </c:pt>
                <c:pt idx="1631">
                  <c:v>45838</c:v>
                </c:pt>
                <c:pt idx="1632">
                  <c:v>45839</c:v>
                </c:pt>
                <c:pt idx="1633">
                  <c:v>45840</c:v>
                </c:pt>
                <c:pt idx="1634">
                  <c:v>45841</c:v>
                </c:pt>
                <c:pt idx="1635">
                  <c:v>45845</c:v>
                </c:pt>
                <c:pt idx="1636">
                  <c:v>45846</c:v>
                </c:pt>
                <c:pt idx="1637">
                  <c:v>45847</c:v>
                </c:pt>
                <c:pt idx="1638">
                  <c:v>45848</c:v>
                </c:pt>
                <c:pt idx="1639">
                  <c:v>45849</c:v>
                </c:pt>
                <c:pt idx="1640">
                  <c:v>45852</c:v>
                </c:pt>
                <c:pt idx="1641">
                  <c:v>45853</c:v>
                </c:pt>
                <c:pt idx="1642">
                  <c:v>45854</c:v>
                </c:pt>
                <c:pt idx="1643">
                  <c:v>45855</c:v>
                </c:pt>
                <c:pt idx="1644">
                  <c:v>45856</c:v>
                </c:pt>
                <c:pt idx="1645">
                  <c:v>45859</c:v>
                </c:pt>
                <c:pt idx="1646">
                  <c:v>45860</c:v>
                </c:pt>
                <c:pt idx="1647">
                  <c:v>45861</c:v>
                </c:pt>
                <c:pt idx="1648">
                  <c:v>45862</c:v>
                </c:pt>
                <c:pt idx="1649">
                  <c:v>45863</c:v>
                </c:pt>
                <c:pt idx="1650">
                  <c:v>45866</c:v>
                </c:pt>
                <c:pt idx="1651">
                  <c:v>45867</c:v>
                </c:pt>
                <c:pt idx="1652">
                  <c:v>45868</c:v>
                </c:pt>
                <c:pt idx="1653">
                  <c:v>45869</c:v>
                </c:pt>
                <c:pt idx="1654">
                  <c:v>45870</c:v>
                </c:pt>
                <c:pt idx="1655">
                  <c:v>45873</c:v>
                </c:pt>
                <c:pt idx="1656">
                  <c:v>45874</c:v>
                </c:pt>
                <c:pt idx="1657">
                  <c:v>45875</c:v>
                </c:pt>
                <c:pt idx="1658">
                  <c:v>45876</c:v>
                </c:pt>
                <c:pt idx="1659">
                  <c:v>45877</c:v>
                </c:pt>
                <c:pt idx="1660">
                  <c:v>45880</c:v>
                </c:pt>
                <c:pt idx="1661">
                  <c:v>45881</c:v>
                </c:pt>
                <c:pt idx="1662">
                  <c:v>45882</c:v>
                </c:pt>
                <c:pt idx="1663">
                  <c:v>45883</c:v>
                </c:pt>
                <c:pt idx="1664">
                  <c:v>45884</c:v>
                </c:pt>
                <c:pt idx="1665">
                  <c:v>45887</c:v>
                </c:pt>
                <c:pt idx="1666">
                  <c:v>45888</c:v>
                </c:pt>
                <c:pt idx="1667">
                  <c:v>45889</c:v>
                </c:pt>
                <c:pt idx="1668">
                  <c:v>45890</c:v>
                </c:pt>
                <c:pt idx="1669">
                  <c:v>45891</c:v>
                </c:pt>
                <c:pt idx="1670">
                  <c:v>45894</c:v>
                </c:pt>
                <c:pt idx="1671">
                  <c:v>45895</c:v>
                </c:pt>
                <c:pt idx="1672">
                  <c:v>45896</c:v>
                </c:pt>
                <c:pt idx="1673">
                  <c:v>45897</c:v>
                </c:pt>
                <c:pt idx="1674">
                  <c:v>45898</c:v>
                </c:pt>
                <c:pt idx="1675">
                  <c:v>45902</c:v>
                </c:pt>
                <c:pt idx="1676">
                  <c:v>45903</c:v>
                </c:pt>
                <c:pt idx="1677">
                  <c:v>45904</c:v>
                </c:pt>
                <c:pt idx="1678">
                  <c:v>45905</c:v>
                </c:pt>
                <c:pt idx="1679">
                  <c:v>45908</c:v>
                </c:pt>
                <c:pt idx="1680">
                  <c:v>45909</c:v>
                </c:pt>
                <c:pt idx="1681">
                  <c:v>45910</c:v>
                </c:pt>
                <c:pt idx="1682">
                  <c:v>45911</c:v>
                </c:pt>
                <c:pt idx="1683">
                  <c:v>45912</c:v>
                </c:pt>
                <c:pt idx="1684">
                  <c:v>45915</c:v>
                </c:pt>
                <c:pt idx="1685">
                  <c:v>45916</c:v>
                </c:pt>
                <c:pt idx="1686">
                  <c:v>45917</c:v>
                </c:pt>
                <c:pt idx="1687">
                  <c:v>45918</c:v>
                </c:pt>
                <c:pt idx="1688">
                  <c:v>45919</c:v>
                </c:pt>
                <c:pt idx="1689">
                  <c:v>45922</c:v>
                </c:pt>
                <c:pt idx="1690">
                  <c:v>45923</c:v>
                </c:pt>
                <c:pt idx="1691">
                  <c:v>45924</c:v>
                </c:pt>
                <c:pt idx="1692">
                  <c:v>45925</c:v>
                </c:pt>
                <c:pt idx="1693">
                  <c:v>45926</c:v>
                </c:pt>
                <c:pt idx="1694">
                  <c:v>45929</c:v>
                </c:pt>
                <c:pt idx="1695">
                  <c:v>45930</c:v>
                </c:pt>
                <c:pt idx="1696">
                  <c:v>45931</c:v>
                </c:pt>
                <c:pt idx="1697">
                  <c:v>45932</c:v>
                </c:pt>
                <c:pt idx="1698">
                  <c:v>45933</c:v>
                </c:pt>
                <c:pt idx="1699">
                  <c:v>45936</c:v>
                </c:pt>
                <c:pt idx="1700">
                  <c:v>45937</c:v>
                </c:pt>
                <c:pt idx="1701">
                  <c:v>45938</c:v>
                </c:pt>
                <c:pt idx="1702">
                  <c:v>45939</c:v>
                </c:pt>
                <c:pt idx="1703">
                  <c:v>45940</c:v>
                </c:pt>
                <c:pt idx="1704">
                  <c:v>45943</c:v>
                </c:pt>
                <c:pt idx="1705">
                  <c:v>45944</c:v>
                </c:pt>
                <c:pt idx="1706">
                  <c:v>45945</c:v>
                </c:pt>
                <c:pt idx="1707">
                  <c:v>45946</c:v>
                </c:pt>
                <c:pt idx="1708">
                  <c:v>45947</c:v>
                </c:pt>
                <c:pt idx="1709">
                  <c:v>45950</c:v>
                </c:pt>
                <c:pt idx="1710">
                  <c:v>45951</c:v>
                </c:pt>
                <c:pt idx="1711">
                  <c:v>45952</c:v>
                </c:pt>
                <c:pt idx="1712">
                  <c:v>45953</c:v>
                </c:pt>
                <c:pt idx="1713">
                  <c:v>45954</c:v>
                </c:pt>
                <c:pt idx="1714">
                  <c:v>45957</c:v>
                </c:pt>
                <c:pt idx="1715">
                  <c:v>45958</c:v>
                </c:pt>
                <c:pt idx="1716">
                  <c:v>45959</c:v>
                </c:pt>
                <c:pt idx="1717">
                  <c:v>45960</c:v>
                </c:pt>
                <c:pt idx="1718">
                  <c:v>45961</c:v>
                </c:pt>
                <c:pt idx="1719">
                  <c:v>45964</c:v>
                </c:pt>
                <c:pt idx="1720">
                  <c:v>45965</c:v>
                </c:pt>
                <c:pt idx="1721">
                  <c:v>45966</c:v>
                </c:pt>
                <c:pt idx="1722">
                  <c:v>45967</c:v>
                </c:pt>
                <c:pt idx="1723">
                  <c:v>45968</c:v>
                </c:pt>
                <c:pt idx="1724">
                  <c:v>45971</c:v>
                </c:pt>
                <c:pt idx="1725">
                  <c:v>45972</c:v>
                </c:pt>
                <c:pt idx="1726">
                  <c:v>45973</c:v>
                </c:pt>
                <c:pt idx="1727">
                  <c:v>45974</c:v>
                </c:pt>
                <c:pt idx="1728">
                  <c:v>45975</c:v>
                </c:pt>
                <c:pt idx="1729">
                  <c:v>45978</c:v>
                </c:pt>
                <c:pt idx="1730">
                  <c:v>45979</c:v>
                </c:pt>
                <c:pt idx="1731">
                  <c:v>45980</c:v>
                </c:pt>
                <c:pt idx="1732">
                  <c:v>45981</c:v>
                </c:pt>
                <c:pt idx="1733">
                  <c:v>45982</c:v>
                </c:pt>
                <c:pt idx="1734">
                  <c:v>45985</c:v>
                </c:pt>
                <c:pt idx="1735">
                  <c:v>45986</c:v>
                </c:pt>
                <c:pt idx="1736">
                  <c:v>45987</c:v>
                </c:pt>
                <c:pt idx="1737">
                  <c:v>45989</c:v>
                </c:pt>
                <c:pt idx="1738">
                  <c:v>45992</c:v>
                </c:pt>
                <c:pt idx="1739">
                  <c:v>45993</c:v>
                </c:pt>
                <c:pt idx="1740">
                  <c:v>45994</c:v>
                </c:pt>
                <c:pt idx="1741">
                  <c:v>45995</c:v>
                </c:pt>
                <c:pt idx="1742">
                  <c:v>45996</c:v>
                </c:pt>
                <c:pt idx="1743">
                  <c:v>45999</c:v>
                </c:pt>
                <c:pt idx="1744">
                  <c:v>46000</c:v>
                </c:pt>
                <c:pt idx="1745">
                  <c:v>46001</c:v>
                </c:pt>
                <c:pt idx="1746">
                  <c:v>46002</c:v>
                </c:pt>
                <c:pt idx="1747">
                  <c:v>46003</c:v>
                </c:pt>
                <c:pt idx="1748">
                  <c:v>46006</c:v>
                </c:pt>
                <c:pt idx="1749">
                  <c:v>46007</c:v>
                </c:pt>
                <c:pt idx="1750">
                  <c:v>46008</c:v>
                </c:pt>
                <c:pt idx="1751">
                  <c:v>46009</c:v>
                </c:pt>
                <c:pt idx="1752">
                  <c:v>46010</c:v>
                </c:pt>
                <c:pt idx="1753">
                  <c:v>46013</c:v>
                </c:pt>
                <c:pt idx="1754">
                  <c:v>46014</c:v>
                </c:pt>
                <c:pt idx="1755">
                  <c:v>46015</c:v>
                </c:pt>
                <c:pt idx="1756">
                  <c:v>46017</c:v>
                </c:pt>
                <c:pt idx="1757">
                  <c:v>46020</c:v>
                </c:pt>
                <c:pt idx="1758">
                  <c:v>46021</c:v>
                </c:pt>
                <c:pt idx="1759">
                  <c:v>46022</c:v>
                </c:pt>
                <c:pt idx="1760">
                  <c:v>46024</c:v>
                </c:pt>
                <c:pt idx="1761">
                  <c:v>46027</c:v>
                </c:pt>
                <c:pt idx="1762">
                  <c:v>46028</c:v>
                </c:pt>
                <c:pt idx="1763">
                  <c:v>46029</c:v>
                </c:pt>
                <c:pt idx="1764">
                  <c:v>46030</c:v>
                </c:pt>
                <c:pt idx="1765">
                  <c:v>46031</c:v>
                </c:pt>
                <c:pt idx="1766">
                  <c:v>46034</c:v>
                </c:pt>
                <c:pt idx="1767">
                  <c:v>46035</c:v>
                </c:pt>
                <c:pt idx="1768">
                  <c:v>46036</c:v>
                </c:pt>
                <c:pt idx="1769">
                  <c:v>46037</c:v>
                </c:pt>
                <c:pt idx="1770">
                  <c:v>46038</c:v>
                </c:pt>
                <c:pt idx="1771">
                  <c:v>46042</c:v>
                </c:pt>
                <c:pt idx="1772">
                  <c:v>46043</c:v>
                </c:pt>
                <c:pt idx="1773">
                  <c:v>46044</c:v>
                </c:pt>
                <c:pt idx="1774">
                  <c:v>46045</c:v>
                </c:pt>
                <c:pt idx="1775">
                  <c:v>46048</c:v>
                </c:pt>
                <c:pt idx="1776">
                  <c:v>46049</c:v>
                </c:pt>
                <c:pt idx="1777">
                  <c:v>46050</c:v>
                </c:pt>
                <c:pt idx="1778">
                  <c:v>46051</c:v>
                </c:pt>
                <c:pt idx="1779">
                  <c:v>46052</c:v>
                </c:pt>
                <c:pt idx="1780">
                  <c:v>46055</c:v>
                </c:pt>
                <c:pt idx="1781">
                  <c:v>46056</c:v>
                </c:pt>
                <c:pt idx="1782">
                  <c:v>46057</c:v>
                </c:pt>
                <c:pt idx="1783">
                  <c:v>46058</c:v>
                </c:pt>
                <c:pt idx="1784">
                  <c:v>46059</c:v>
                </c:pt>
                <c:pt idx="1785">
                  <c:v>46062</c:v>
                </c:pt>
                <c:pt idx="1786">
                  <c:v>46063</c:v>
                </c:pt>
                <c:pt idx="1787">
                  <c:v>46064</c:v>
                </c:pt>
                <c:pt idx="1788">
                  <c:v>46065</c:v>
                </c:pt>
                <c:pt idx="1789">
                  <c:v>46066</c:v>
                </c:pt>
                <c:pt idx="1790">
                  <c:v>46070</c:v>
                </c:pt>
                <c:pt idx="1791">
                  <c:v>46071</c:v>
                </c:pt>
                <c:pt idx="1792">
                  <c:v>46072</c:v>
                </c:pt>
                <c:pt idx="1793">
                  <c:v>46073</c:v>
                </c:pt>
                <c:pt idx="1794">
                  <c:v>46076</c:v>
                </c:pt>
                <c:pt idx="1795">
                  <c:v>46077</c:v>
                </c:pt>
                <c:pt idx="1796">
                  <c:v>46078</c:v>
                </c:pt>
                <c:pt idx="1797">
                  <c:v>46079</c:v>
                </c:pt>
                <c:pt idx="1798">
                  <c:v>46080</c:v>
                </c:pt>
                <c:pt idx="1799">
                  <c:v>46083</c:v>
                </c:pt>
                <c:pt idx="1800">
                  <c:v>46084</c:v>
                </c:pt>
                <c:pt idx="1801">
                  <c:v>46085</c:v>
                </c:pt>
                <c:pt idx="1802">
                  <c:v>46086</c:v>
                </c:pt>
                <c:pt idx="1803">
                  <c:v>46087</c:v>
                </c:pt>
                <c:pt idx="1804">
                  <c:v>46090</c:v>
                </c:pt>
                <c:pt idx="1805">
                  <c:v>46091</c:v>
                </c:pt>
                <c:pt idx="1806">
                  <c:v>46092</c:v>
                </c:pt>
                <c:pt idx="1807">
                  <c:v>46093</c:v>
                </c:pt>
                <c:pt idx="1808">
                  <c:v>46094</c:v>
                </c:pt>
                <c:pt idx="1809">
                  <c:v>46097</c:v>
                </c:pt>
                <c:pt idx="1810">
                  <c:v>46098</c:v>
                </c:pt>
                <c:pt idx="1811">
                  <c:v>46099</c:v>
                </c:pt>
                <c:pt idx="1812">
                  <c:v>46100</c:v>
                </c:pt>
                <c:pt idx="1813">
                  <c:v>46101</c:v>
                </c:pt>
                <c:pt idx="1814">
                  <c:v>46104</c:v>
                </c:pt>
                <c:pt idx="1815">
                  <c:v>46105</c:v>
                </c:pt>
                <c:pt idx="1816">
                  <c:v>46106</c:v>
                </c:pt>
                <c:pt idx="1817">
                  <c:v>46107</c:v>
                </c:pt>
                <c:pt idx="1818">
                  <c:v>46108</c:v>
                </c:pt>
                <c:pt idx="1819">
                  <c:v>46111</c:v>
                </c:pt>
                <c:pt idx="1820">
                  <c:v>46112</c:v>
                </c:pt>
                <c:pt idx="1821">
                  <c:v>46113</c:v>
                </c:pt>
                <c:pt idx="1822">
                  <c:v>46114</c:v>
                </c:pt>
              </c:numCache>
            </c:numRef>
          </c:cat>
          <c:val>
            <c:numRef>
              <c:f>'04_Performance'!$G$118:$G$1940</c:f>
              <c:numCache>
                <c:formatCode>General</c:formatCode>
                <c:ptCount val="182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100</c:v>
                </c:pt>
                <c:pt idx="1068">
                  <c:v>100</c:v>
                </c:pt>
                <c:pt idx="1069">
                  <c:v>100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100</c:v>
                </c:pt>
                <c:pt idx="1086">
                  <c:v>100</c:v>
                </c:pt>
                <c:pt idx="1087">
                  <c:v>100</c:v>
                </c:pt>
                <c:pt idx="1088">
                  <c:v>100</c:v>
                </c:pt>
                <c:pt idx="1089">
                  <c:v>100</c:v>
                </c:pt>
                <c:pt idx="1090">
                  <c:v>100</c:v>
                </c:pt>
                <c:pt idx="1091">
                  <c:v>100</c:v>
                </c:pt>
                <c:pt idx="1092">
                  <c:v>100</c:v>
                </c:pt>
                <c:pt idx="1093">
                  <c:v>100</c:v>
                </c:pt>
                <c:pt idx="1094">
                  <c:v>100</c:v>
                </c:pt>
                <c:pt idx="1095">
                  <c:v>100</c:v>
                </c:pt>
                <c:pt idx="1096">
                  <c:v>100</c:v>
                </c:pt>
                <c:pt idx="1097">
                  <c:v>100</c:v>
                </c:pt>
                <c:pt idx="1098">
                  <c:v>100</c:v>
                </c:pt>
                <c:pt idx="1099">
                  <c:v>100</c:v>
                </c:pt>
                <c:pt idx="1100">
                  <c:v>100</c:v>
                </c:pt>
                <c:pt idx="1101">
                  <c:v>100</c:v>
                </c:pt>
                <c:pt idx="1102">
                  <c:v>100</c:v>
                </c:pt>
                <c:pt idx="1103">
                  <c:v>100</c:v>
                </c:pt>
                <c:pt idx="1104">
                  <c:v>100</c:v>
                </c:pt>
                <c:pt idx="1105">
                  <c:v>100</c:v>
                </c:pt>
                <c:pt idx="1106">
                  <c:v>100</c:v>
                </c:pt>
                <c:pt idx="1107">
                  <c:v>100</c:v>
                </c:pt>
                <c:pt idx="1108">
                  <c:v>100</c:v>
                </c:pt>
                <c:pt idx="1109">
                  <c:v>100</c:v>
                </c:pt>
                <c:pt idx="1110">
                  <c:v>100</c:v>
                </c:pt>
                <c:pt idx="1111">
                  <c:v>100</c:v>
                </c:pt>
                <c:pt idx="1112">
                  <c:v>100</c:v>
                </c:pt>
                <c:pt idx="1113">
                  <c:v>100</c:v>
                </c:pt>
                <c:pt idx="1114">
                  <c:v>100</c:v>
                </c:pt>
                <c:pt idx="1115">
                  <c:v>100</c:v>
                </c:pt>
                <c:pt idx="1116">
                  <c:v>100</c:v>
                </c:pt>
                <c:pt idx="1117">
                  <c:v>100</c:v>
                </c:pt>
                <c:pt idx="1118">
                  <c:v>100</c:v>
                </c:pt>
                <c:pt idx="1119">
                  <c:v>100</c:v>
                </c:pt>
                <c:pt idx="1120">
                  <c:v>100</c:v>
                </c:pt>
                <c:pt idx="1121">
                  <c:v>100</c:v>
                </c:pt>
                <c:pt idx="1122">
                  <c:v>100</c:v>
                </c:pt>
                <c:pt idx="1123">
                  <c:v>100</c:v>
                </c:pt>
                <c:pt idx="1124">
                  <c:v>100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100</c:v>
                </c:pt>
                <c:pt idx="1129">
                  <c:v>100</c:v>
                </c:pt>
                <c:pt idx="1130">
                  <c:v>100</c:v>
                </c:pt>
                <c:pt idx="1131">
                  <c:v>100</c:v>
                </c:pt>
                <c:pt idx="1132">
                  <c:v>100</c:v>
                </c:pt>
                <c:pt idx="1133">
                  <c:v>100</c:v>
                </c:pt>
                <c:pt idx="1134">
                  <c:v>100</c:v>
                </c:pt>
                <c:pt idx="1135">
                  <c:v>100</c:v>
                </c:pt>
                <c:pt idx="1136">
                  <c:v>100</c:v>
                </c:pt>
                <c:pt idx="1137">
                  <c:v>100</c:v>
                </c:pt>
                <c:pt idx="1138">
                  <c:v>100</c:v>
                </c:pt>
                <c:pt idx="1139">
                  <c:v>100</c:v>
                </c:pt>
                <c:pt idx="1140">
                  <c:v>100</c:v>
                </c:pt>
                <c:pt idx="1141">
                  <c:v>100</c:v>
                </c:pt>
                <c:pt idx="1142">
                  <c:v>100</c:v>
                </c:pt>
                <c:pt idx="1143">
                  <c:v>100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100</c:v>
                </c:pt>
                <c:pt idx="1148">
                  <c:v>100</c:v>
                </c:pt>
                <c:pt idx="1149">
                  <c:v>100</c:v>
                </c:pt>
                <c:pt idx="1150">
                  <c:v>100</c:v>
                </c:pt>
                <c:pt idx="1151">
                  <c:v>100</c:v>
                </c:pt>
                <c:pt idx="1152">
                  <c:v>100</c:v>
                </c:pt>
                <c:pt idx="1153">
                  <c:v>100</c:v>
                </c:pt>
                <c:pt idx="1154">
                  <c:v>100</c:v>
                </c:pt>
                <c:pt idx="1155">
                  <c:v>100</c:v>
                </c:pt>
                <c:pt idx="1156">
                  <c:v>100</c:v>
                </c:pt>
                <c:pt idx="1157">
                  <c:v>100</c:v>
                </c:pt>
                <c:pt idx="1158">
                  <c:v>100</c:v>
                </c:pt>
                <c:pt idx="1159">
                  <c:v>100</c:v>
                </c:pt>
                <c:pt idx="1160">
                  <c:v>100</c:v>
                </c:pt>
                <c:pt idx="1161">
                  <c:v>100</c:v>
                </c:pt>
                <c:pt idx="1162">
                  <c:v>100</c:v>
                </c:pt>
                <c:pt idx="1163">
                  <c:v>100</c:v>
                </c:pt>
                <c:pt idx="1164">
                  <c:v>100</c:v>
                </c:pt>
                <c:pt idx="1165">
                  <c:v>100</c:v>
                </c:pt>
                <c:pt idx="1166">
                  <c:v>100</c:v>
                </c:pt>
                <c:pt idx="1167">
                  <c:v>100</c:v>
                </c:pt>
                <c:pt idx="1168">
                  <c:v>100</c:v>
                </c:pt>
                <c:pt idx="1169">
                  <c:v>100</c:v>
                </c:pt>
                <c:pt idx="1170">
                  <c:v>100</c:v>
                </c:pt>
                <c:pt idx="1171">
                  <c:v>100</c:v>
                </c:pt>
                <c:pt idx="1172">
                  <c:v>100</c:v>
                </c:pt>
                <c:pt idx="1173">
                  <c:v>100</c:v>
                </c:pt>
                <c:pt idx="1174">
                  <c:v>100</c:v>
                </c:pt>
                <c:pt idx="1175">
                  <c:v>100</c:v>
                </c:pt>
                <c:pt idx="1176">
                  <c:v>100</c:v>
                </c:pt>
                <c:pt idx="1177">
                  <c:v>100</c:v>
                </c:pt>
                <c:pt idx="1178">
                  <c:v>100</c:v>
                </c:pt>
                <c:pt idx="1179">
                  <c:v>100</c:v>
                </c:pt>
                <c:pt idx="1180">
                  <c:v>100</c:v>
                </c:pt>
                <c:pt idx="1181">
                  <c:v>100</c:v>
                </c:pt>
                <c:pt idx="1182">
                  <c:v>100</c:v>
                </c:pt>
                <c:pt idx="1183">
                  <c:v>100</c:v>
                </c:pt>
                <c:pt idx="1184">
                  <c:v>100</c:v>
                </c:pt>
                <c:pt idx="1185">
                  <c:v>100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100</c:v>
                </c:pt>
                <c:pt idx="1192">
                  <c:v>100</c:v>
                </c:pt>
                <c:pt idx="1193">
                  <c:v>100</c:v>
                </c:pt>
                <c:pt idx="1194">
                  <c:v>100</c:v>
                </c:pt>
                <c:pt idx="1195">
                  <c:v>100</c:v>
                </c:pt>
                <c:pt idx="1196">
                  <c:v>100</c:v>
                </c:pt>
                <c:pt idx="1197">
                  <c:v>100</c:v>
                </c:pt>
                <c:pt idx="1198">
                  <c:v>100</c:v>
                </c:pt>
                <c:pt idx="1199">
                  <c:v>100</c:v>
                </c:pt>
                <c:pt idx="1200">
                  <c:v>100</c:v>
                </c:pt>
                <c:pt idx="1201">
                  <c:v>100</c:v>
                </c:pt>
                <c:pt idx="1202">
                  <c:v>100</c:v>
                </c:pt>
                <c:pt idx="1203">
                  <c:v>100</c:v>
                </c:pt>
                <c:pt idx="1204">
                  <c:v>100</c:v>
                </c:pt>
                <c:pt idx="1205">
                  <c:v>100</c:v>
                </c:pt>
                <c:pt idx="1206">
                  <c:v>100</c:v>
                </c:pt>
                <c:pt idx="1207">
                  <c:v>100</c:v>
                </c:pt>
                <c:pt idx="1208">
                  <c:v>100</c:v>
                </c:pt>
                <c:pt idx="1209">
                  <c:v>100</c:v>
                </c:pt>
                <c:pt idx="1210">
                  <c:v>100</c:v>
                </c:pt>
                <c:pt idx="1211">
                  <c:v>100</c:v>
                </c:pt>
                <c:pt idx="1212">
                  <c:v>100</c:v>
                </c:pt>
                <c:pt idx="1213">
                  <c:v>100</c:v>
                </c:pt>
                <c:pt idx="1214">
                  <c:v>100</c:v>
                </c:pt>
                <c:pt idx="1215">
                  <c:v>100</c:v>
                </c:pt>
                <c:pt idx="1216">
                  <c:v>100</c:v>
                </c:pt>
                <c:pt idx="1217">
                  <c:v>100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100</c:v>
                </c:pt>
                <c:pt idx="1222">
                  <c:v>100</c:v>
                </c:pt>
                <c:pt idx="1223">
                  <c:v>100</c:v>
                </c:pt>
                <c:pt idx="1224">
                  <c:v>100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100</c:v>
                </c:pt>
                <c:pt idx="1233">
                  <c:v>100</c:v>
                </c:pt>
                <c:pt idx="1234">
                  <c:v>100</c:v>
                </c:pt>
                <c:pt idx="1235">
                  <c:v>100</c:v>
                </c:pt>
                <c:pt idx="1236">
                  <c:v>100</c:v>
                </c:pt>
                <c:pt idx="1237">
                  <c:v>100</c:v>
                </c:pt>
                <c:pt idx="1238">
                  <c:v>100</c:v>
                </c:pt>
                <c:pt idx="1239">
                  <c:v>100</c:v>
                </c:pt>
                <c:pt idx="1240">
                  <c:v>100</c:v>
                </c:pt>
                <c:pt idx="1241">
                  <c:v>100</c:v>
                </c:pt>
                <c:pt idx="1242">
                  <c:v>100</c:v>
                </c:pt>
                <c:pt idx="1243">
                  <c:v>100</c:v>
                </c:pt>
                <c:pt idx="1244">
                  <c:v>100</c:v>
                </c:pt>
                <c:pt idx="1245">
                  <c:v>100</c:v>
                </c:pt>
                <c:pt idx="1246">
                  <c:v>100</c:v>
                </c:pt>
                <c:pt idx="1247">
                  <c:v>100</c:v>
                </c:pt>
                <c:pt idx="1248">
                  <c:v>100</c:v>
                </c:pt>
                <c:pt idx="1249">
                  <c:v>100</c:v>
                </c:pt>
                <c:pt idx="1250">
                  <c:v>100</c:v>
                </c:pt>
                <c:pt idx="1251">
                  <c:v>100</c:v>
                </c:pt>
                <c:pt idx="1252">
                  <c:v>100</c:v>
                </c:pt>
                <c:pt idx="1253">
                  <c:v>100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100</c:v>
                </c:pt>
                <c:pt idx="1259">
                  <c:v>100</c:v>
                </c:pt>
                <c:pt idx="1260">
                  <c:v>100</c:v>
                </c:pt>
                <c:pt idx="1261">
                  <c:v>100</c:v>
                </c:pt>
                <c:pt idx="1262">
                  <c:v>100</c:v>
                </c:pt>
                <c:pt idx="1263">
                  <c:v>100</c:v>
                </c:pt>
                <c:pt idx="1264">
                  <c:v>100</c:v>
                </c:pt>
                <c:pt idx="1265">
                  <c:v>100</c:v>
                </c:pt>
                <c:pt idx="1266">
                  <c:v>100</c:v>
                </c:pt>
                <c:pt idx="1267">
                  <c:v>100</c:v>
                </c:pt>
                <c:pt idx="1268">
                  <c:v>100</c:v>
                </c:pt>
                <c:pt idx="1269">
                  <c:v>100</c:v>
                </c:pt>
                <c:pt idx="1270">
                  <c:v>100</c:v>
                </c:pt>
                <c:pt idx="1271">
                  <c:v>100</c:v>
                </c:pt>
                <c:pt idx="1272">
                  <c:v>100</c:v>
                </c:pt>
                <c:pt idx="1273">
                  <c:v>100</c:v>
                </c:pt>
                <c:pt idx="1274">
                  <c:v>100</c:v>
                </c:pt>
                <c:pt idx="1275">
                  <c:v>100</c:v>
                </c:pt>
                <c:pt idx="1276">
                  <c:v>100</c:v>
                </c:pt>
                <c:pt idx="1277">
                  <c:v>100</c:v>
                </c:pt>
                <c:pt idx="1278">
                  <c:v>100</c:v>
                </c:pt>
                <c:pt idx="1279">
                  <c:v>100</c:v>
                </c:pt>
                <c:pt idx="1280">
                  <c:v>100</c:v>
                </c:pt>
                <c:pt idx="1281">
                  <c:v>100</c:v>
                </c:pt>
                <c:pt idx="1282">
                  <c:v>100</c:v>
                </c:pt>
                <c:pt idx="1283">
                  <c:v>100</c:v>
                </c:pt>
                <c:pt idx="1284">
                  <c:v>100</c:v>
                </c:pt>
                <c:pt idx="1285">
                  <c:v>100</c:v>
                </c:pt>
                <c:pt idx="1286">
                  <c:v>100</c:v>
                </c:pt>
                <c:pt idx="1287">
                  <c:v>100</c:v>
                </c:pt>
                <c:pt idx="1288">
                  <c:v>100</c:v>
                </c:pt>
                <c:pt idx="1289">
                  <c:v>100</c:v>
                </c:pt>
                <c:pt idx="1290">
                  <c:v>100</c:v>
                </c:pt>
                <c:pt idx="1291">
                  <c:v>100</c:v>
                </c:pt>
                <c:pt idx="1292">
                  <c:v>100</c:v>
                </c:pt>
                <c:pt idx="1293">
                  <c:v>100</c:v>
                </c:pt>
                <c:pt idx="1294">
                  <c:v>100</c:v>
                </c:pt>
                <c:pt idx="1295">
                  <c:v>100</c:v>
                </c:pt>
                <c:pt idx="1296">
                  <c:v>100</c:v>
                </c:pt>
                <c:pt idx="1297">
                  <c:v>100</c:v>
                </c:pt>
                <c:pt idx="1298">
                  <c:v>100</c:v>
                </c:pt>
                <c:pt idx="1299">
                  <c:v>100</c:v>
                </c:pt>
                <c:pt idx="1300">
                  <c:v>100</c:v>
                </c:pt>
                <c:pt idx="1301">
                  <c:v>100</c:v>
                </c:pt>
                <c:pt idx="1302">
                  <c:v>100</c:v>
                </c:pt>
                <c:pt idx="1303">
                  <c:v>100</c:v>
                </c:pt>
                <c:pt idx="1304">
                  <c:v>100</c:v>
                </c:pt>
                <c:pt idx="1305">
                  <c:v>100</c:v>
                </c:pt>
                <c:pt idx="1306">
                  <c:v>100</c:v>
                </c:pt>
                <c:pt idx="1307">
                  <c:v>100</c:v>
                </c:pt>
                <c:pt idx="1308">
                  <c:v>100</c:v>
                </c:pt>
                <c:pt idx="1309">
                  <c:v>100</c:v>
                </c:pt>
                <c:pt idx="1310">
                  <c:v>100</c:v>
                </c:pt>
                <c:pt idx="1311">
                  <c:v>100</c:v>
                </c:pt>
                <c:pt idx="1312">
                  <c:v>100</c:v>
                </c:pt>
                <c:pt idx="1313">
                  <c:v>100</c:v>
                </c:pt>
                <c:pt idx="1314">
                  <c:v>100</c:v>
                </c:pt>
                <c:pt idx="1315">
                  <c:v>100</c:v>
                </c:pt>
                <c:pt idx="1316">
                  <c:v>100</c:v>
                </c:pt>
                <c:pt idx="1317">
                  <c:v>100</c:v>
                </c:pt>
                <c:pt idx="1318">
                  <c:v>100</c:v>
                </c:pt>
                <c:pt idx="1319">
                  <c:v>100</c:v>
                </c:pt>
                <c:pt idx="1320">
                  <c:v>100</c:v>
                </c:pt>
                <c:pt idx="1321">
                  <c:v>100</c:v>
                </c:pt>
                <c:pt idx="1322">
                  <c:v>100</c:v>
                </c:pt>
                <c:pt idx="1323">
                  <c:v>100</c:v>
                </c:pt>
                <c:pt idx="1324">
                  <c:v>100</c:v>
                </c:pt>
                <c:pt idx="1325">
                  <c:v>100</c:v>
                </c:pt>
                <c:pt idx="1326">
                  <c:v>100</c:v>
                </c:pt>
                <c:pt idx="1327">
                  <c:v>100</c:v>
                </c:pt>
                <c:pt idx="1328">
                  <c:v>100</c:v>
                </c:pt>
                <c:pt idx="1329">
                  <c:v>100</c:v>
                </c:pt>
                <c:pt idx="1330">
                  <c:v>100</c:v>
                </c:pt>
                <c:pt idx="1331">
                  <c:v>100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100</c:v>
                </c:pt>
                <c:pt idx="1336">
                  <c:v>100</c:v>
                </c:pt>
                <c:pt idx="1337">
                  <c:v>100</c:v>
                </c:pt>
                <c:pt idx="1338">
                  <c:v>100</c:v>
                </c:pt>
                <c:pt idx="1339">
                  <c:v>100</c:v>
                </c:pt>
                <c:pt idx="1340">
                  <c:v>100</c:v>
                </c:pt>
                <c:pt idx="1341">
                  <c:v>100</c:v>
                </c:pt>
                <c:pt idx="1342">
                  <c:v>100</c:v>
                </c:pt>
                <c:pt idx="1343">
                  <c:v>100</c:v>
                </c:pt>
                <c:pt idx="1344">
                  <c:v>100</c:v>
                </c:pt>
                <c:pt idx="1345">
                  <c:v>100</c:v>
                </c:pt>
                <c:pt idx="1346">
                  <c:v>100</c:v>
                </c:pt>
                <c:pt idx="1347">
                  <c:v>100</c:v>
                </c:pt>
                <c:pt idx="1348">
                  <c:v>100</c:v>
                </c:pt>
                <c:pt idx="1349">
                  <c:v>100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100</c:v>
                </c:pt>
                <c:pt idx="1354">
                  <c:v>100</c:v>
                </c:pt>
                <c:pt idx="1355">
                  <c:v>100</c:v>
                </c:pt>
                <c:pt idx="1356">
                  <c:v>100</c:v>
                </c:pt>
                <c:pt idx="1357">
                  <c:v>100</c:v>
                </c:pt>
                <c:pt idx="1358">
                  <c:v>100</c:v>
                </c:pt>
                <c:pt idx="1359">
                  <c:v>100</c:v>
                </c:pt>
                <c:pt idx="1360">
                  <c:v>100</c:v>
                </c:pt>
                <c:pt idx="1361">
                  <c:v>100</c:v>
                </c:pt>
                <c:pt idx="1362">
                  <c:v>100</c:v>
                </c:pt>
                <c:pt idx="1363">
                  <c:v>100</c:v>
                </c:pt>
                <c:pt idx="1364">
                  <c:v>100</c:v>
                </c:pt>
                <c:pt idx="1365">
                  <c:v>100</c:v>
                </c:pt>
                <c:pt idx="1366">
                  <c:v>100</c:v>
                </c:pt>
                <c:pt idx="1367">
                  <c:v>100</c:v>
                </c:pt>
                <c:pt idx="1368">
                  <c:v>100</c:v>
                </c:pt>
                <c:pt idx="1369">
                  <c:v>100</c:v>
                </c:pt>
                <c:pt idx="1370">
                  <c:v>100</c:v>
                </c:pt>
                <c:pt idx="1371">
                  <c:v>100</c:v>
                </c:pt>
                <c:pt idx="1372">
                  <c:v>100</c:v>
                </c:pt>
                <c:pt idx="1373">
                  <c:v>100</c:v>
                </c:pt>
                <c:pt idx="1374">
                  <c:v>100</c:v>
                </c:pt>
                <c:pt idx="1375">
                  <c:v>100</c:v>
                </c:pt>
                <c:pt idx="1376">
                  <c:v>100</c:v>
                </c:pt>
                <c:pt idx="1377">
                  <c:v>100</c:v>
                </c:pt>
                <c:pt idx="1378">
                  <c:v>100</c:v>
                </c:pt>
                <c:pt idx="1379">
                  <c:v>100</c:v>
                </c:pt>
                <c:pt idx="1380">
                  <c:v>100</c:v>
                </c:pt>
                <c:pt idx="1381">
                  <c:v>100</c:v>
                </c:pt>
                <c:pt idx="1382">
                  <c:v>100</c:v>
                </c:pt>
                <c:pt idx="1383">
                  <c:v>100</c:v>
                </c:pt>
                <c:pt idx="1384">
                  <c:v>100</c:v>
                </c:pt>
                <c:pt idx="1385">
                  <c:v>100</c:v>
                </c:pt>
                <c:pt idx="1386">
                  <c:v>100</c:v>
                </c:pt>
                <c:pt idx="1387">
                  <c:v>100</c:v>
                </c:pt>
                <c:pt idx="1388">
                  <c:v>100</c:v>
                </c:pt>
                <c:pt idx="1389">
                  <c:v>100</c:v>
                </c:pt>
                <c:pt idx="1390">
                  <c:v>100</c:v>
                </c:pt>
                <c:pt idx="1391">
                  <c:v>100</c:v>
                </c:pt>
                <c:pt idx="1392">
                  <c:v>100</c:v>
                </c:pt>
                <c:pt idx="1393">
                  <c:v>100</c:v>
                </c:pt>
                <c:pt idx="1394">
                  <c:v>100</c:v>
                </c:pt>
                <c:pt idx="1395">
                  <c:v>100</c:v>
                </c:pt>
                <c:pt idx="1396">
                  <c:v>100</c:v>
                </c:pt>
                <c:pt idx="1397">
                  <c:v>100</c:v>
                </c:pt>
                <c:pt idx="1398">
                  <c:v>100</c:v>
                </c:pt>
                <c:pt idx="1399">
                  <c:v>100</c:v>
                </c:pt>
                <c:pt idx="1400">
                  <c:v>100</c:v>
                </c:pt>
                <c:pt idx="1401">
                  <c:v>100</c:v>
                </c:pt>
                <c:pt idx="1402">
                  <c:v>100</c:v>
                </c:pt>
                <c:pt idx="1403">
                  <c:v>100</c:v>
                </c:pt>
                <c:pt idx="1404">
                  <c:v>100</c:v>
                </c:pt>
                <c:pt idx="1405">
                  <c:v>100</c:v>
                </c:pt>
                <c:pt idx="1406">
                  <c:v>100</c:v>
                </c:pt>
                <c:pt idx="1407">
                  <c:v>100</c:v>
                </c:pt>
                <c:pt idx="1408">
                  <c:v>100</c:v>
                </c:pt>
                <c:pt idx="1409">
                  <c:v>100</c:v>
                </c:pt>
                <c:pt idx="1410">
                  <c:v>100</c:v>
                </c:pt>
                <c:pt idx="1411">
                  <c:v>100</c:v>
                </c:pt>
                <c:pt idx="1412">
                  <c:v>100</c:v>
                </c:pt>
                <c:pt idx="1413">
                  <c:v>100</c:v>
                </c:pt>
                <c:pt idx="1414">
                  <c:v>100</c:v>
                </c:pt>
                <c:pt idx="1415">
                  <c:v>100</c:v>
                </c:pt>
                <c:pt idx="1416">
                  <c:v>100</c:v>
                </c:pt>
                <c:pt idx="1417">
                  <c:v>100</c:v>
                </c:pt>
                <c:pt idx="1418">
                  <c:v>100</c:v>
                </c:pt>
                <c:pt idx="1419">
                  <c:v>100</c:v>
                </c:pt>
                <c:pt idx="1420">
                  <c:v>100</c:v>
                </c:pt>
                <c:pt idx="1421">
                  <c:v>100</c:v>
                </c:pt>
                <c:pt idx="1422">
                  <c:v>100</c:v>
                </c:pt>
                <c:pt idx="1423">
                  <c:v>100</c:v>
                </c:pt>
                <c:pt idx="1424">
                  <c:v>100</c:v>
                </c:pt>
                <c:pt idx="1425">
                  <c:v>100</c:v>
                </c:pt>
                <c:pt idx="1426">
                  <c:v>100</c:v>
                </c:pt>
                <c:pt idx="1427">
                  <c:v>100</c:v>
                </c:pt>
                <c:pt idx="1428">
                  <c:v>100</c:v>
                </c:pt>
                <c:pt idx="1429">
                  <c:v>100</c:v>
                </c:pt>
                <c:pt idx="1430">
                  <c:v>100</c:v>
                </c:pt>
                <c:pt idx="1431">
                  <c:v>100</c:v>
                </c:pt>
                <c:pt idx="1432">
                  <c:v>100</c:v>
                </c:pt>
                <c:pt idx="1433">
                  <c:v>100</c:v>
                </c:pt>
                <c:pt idx="1434">
                  <c:v>100</c:v>
                </c:pt>
                <c:pt idx="1435">
                  <c:v>100</c:v>
                </c:pt>
                <c:pt idx="1436">
                  <c:v>100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100</c:v>
                </c:pt>
                <c:pt idx="1453">
                  <c:v>100</c:v>
                </c:pt>
                <c:pt idx="1454">
                  <c:v>100</c:v>
                </c:pt>
                <c:pt idx="1455">
                  <c:v>100</c:v>
                </c:pt>
                <c:pt idx="1456">
                  <c:v>100</c:v>
                </c:pt>
                <c:pt idx="1457">
                  <c:v>100</c:v>
                </c:pt>
                <c:pt idx="1458">
                  <c:v>100</c:v>
                </c:pt>
                <c:pt idx="1459">
                  <c:v>100</c:v>
                </c:pt>
                <c:pt idx="1460">
                  <c:v>100</c:v>
                </c:pt>
                <c:pt idx="1461">
                  <c:v>100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100</c:v>
                </c:pt>
                <c:pt idx="1474">
                  <c:v>100</c:v>
                </c:pt>
                <c:pt idx="1475">
                  <c:v>100</c:v>
                </c:pt>
                <c:pt idx="1476">
                  <c:v>100</c:v>
                </c:pt>
                <c:pt idx="1477">
                  <c:v>100</c:v>
                </c:pt>
                <c:pt idx="1478">
                  <c:v>100</c:v>
                </c:pt>
                <c:pt idx="1479">
                  <c:v>100</c:v>
                </c:pt>
                <c:pt idx="1480">
                  <c:v>100</c:v>
                </c:pt>
                <c:pt idx="1481">
                  <c:v>100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100</c:v>
                </c:pt>
                <c:pt idx="1493">
                  <c:v>100</c:v>
                </c:pt>
                <c:pt idx="1494">
                  <c:v>100</c:v>
                </c:pt>
                <c:pt idx="1495">
                  <c:v>100</c:v>
                </c:pt>
                <c:pt idx="1496">
                  <c:v>100</c:v>
                </c:pt>
                <c:pt idx="1497">
                  <c:v>100</c:v>
                </c:pt>
                <c:pt idx="1498">
                  <c:v>100</c:v>
                </c:pt>
                <c:pt idx="1499">
                  <c:v>100</c:v>
                </c:pt>
                <c:pt idx="1500">
                  <c:v>100</c:v>
                </c:pt>
                <c:pt idx="1501">
                  <c:v>100</c:v>
                </c:pt>
                <c:pt idx="1502">
                  <c:v>100</c:v>
                </c:pt>
                <c:pt idx="1503">
                  <c:v>100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100</c:v>
                </c:pt>
                <c:pt idx="1511">
                  <c:v>100</c:v>
                </c:pt>
                <c:pt idx="1512">
                  <c:v>100</c:v>
                </c:pt>
                <c:pt idx="1513">
                  <c:v>100</c:v>
                </c:pt>
                <c:pt idx="1514">
                  <c:v>100</c:v>
                </c:pt>
                <c:pt idx="1515">
                  <c:v>100</c:v>
                </c:pt>
                <c:pt idx="1516">
                  <c:v>100</c:v>
                </c:pt>
                <c:pt idx="1517">
                  <c:v>100</c:v>
                </c:pt>
                <c:pt idx="1518">
                  <c:v>100</c:v>
                </c:pt>
                <c:pt idx="1519">
                  <c:v>100</c:v>
                </c:pt>
                <c:pt idx="1520">
                  <c:v>100</c:v>
                </c:pt>
                <c:pt idx="1521">
                  <c:v>100</c:v>
                </c:pt>
                <c:pt idx="1522">
                  <c:v>100</c:v>
                </c:pt>
                <c:pt idx="1523">
                  <c:v>100</c:v>
                </c:pt>
                <c:pt idx="1524">
                  <c:v>100</c:v>
                </c:pt>
                <c:pt idx="1525">
                  <c:v>83.04</c:v>
                </c:pt>
                <c:pt idx="1526">
                  <c:v>83.33</c:v>
                </c:pt>
                <c:pt idx="1527">
                  <c:v>83.13</c:v>
                </c:pt>
                <c:pt idx="1528">
                  <c:v>84.92</c:v>
                </c:pt>
                <c:pt idx="1529">
                  <c:v>85.21</c:v>
                </c:pt>
                <c:pt idx="1530">
                  <c:v>89.33</c:v>
                </c:pt>
                <c:pt idx="1531">
                  <c:v>85.21</c:v>
                </c:pt>
                <c:pt idx="1532">
                  <c:v>82</c:v>
                </c:pt>
                <c:pt idx="1533">
                  <c:v>72.83</c:v>
                </c:pt>
                <c:pt idx="1534">
                  <c:v>73.08</c:v>
                </c:pt>
                <c:pt idx="1535">
                  <c:v>71.709999999999994</c:v>
                </c:pt>
                <c:pt idx="1536">
                  <c:v>68.75</c:v>
                </c:pt>
                <c:pt idx="1537">
                  <c:v>63.46</c:v>
                </c:pt>
                <c:pt idx="1538">
                  <c:v>63.71</c:v>
                </c:pt>
                <c:pt idx="1539">
                  <c:v>66.5</c:v>
                </c:pt>
                <c:pt idx="1540">
                  <c:v>70.540000000000006</c:v>
                </c:pt>
                <c:pt idx="1541">
                  <c:v>67.12</c:v>
                </c:pt>
                <c:pt idx="1542">
                  <c:v>68.92</c:v>
                </c:pt>
                <c:pt idx="1543">
                  <c:v>64.040000000000006</c:v>
                </c:pt>
                <c:pt idx="1544">
                  <c:v>63.25</c:v>
                </c:pt>
                <c:pt idx="1545">
                  <c:v>58.79</c:v>
                </c:pt>
                <c:pt idx="1546">
                  <c:v>59.17</c:v>
                </c:pt>
                <c:pt idx="1547">
                  <c:v>58</c:v>
                </c:pt>
                <c:pt idx="1548">
                  <c:v>62.87</c:v>
                </c:pt>
                <c:pt idx="1549">
                  <c:v>57.96</c:v>
                </c:pt>
                <c:pt idx="1550">
                  <c:v>57.38</c:v>
                </c:pt>
                <c:pt idx="1551">
                  <c:v>59.29</c:v>
                </c:pt>
                <c:pt idx="1552">
                  <c:v>37.92</c:v>
                </c:pt>
                <c:pt idx="1553">
                  <c:v>38.46</c:v>
                </c:pt>
                <c:pt idx="1554">
                  <c:v>37.36</c:v>
                </c:pt>
                <c:pt idx="1555">
                  <c:v>40.369999999999997</c:v>
                </c:pt>
                <c:pt idx="1556">
                  <c:v>42.79</c:v>
                </c:pt>
                <c:pt idx="1557">
                  <c:v>40.409999999999997</c:v>
                </c:pt>
                <c:pt idx="1558">
                  <c:v>44.71</c:v>
                </c:pt>
                <c:pt idx="1559">
                  <c:v>47.13</c:v>
                </c:pt>
                <c:pt idx="1560">
                  <c:v>45.46</c:v>
                </c:pt>
                <c:pt idx="1561">
                  <c:v>46.75</c:v>
                </c:pt>
                <c:pt idx="1562">
                  <c:v>49.17</c:v>
                </c:pt>
                <c:pt idx="1563">
                  <c:v>48.46</c:v>
                </c:pt>
                <c:pt idx="1564">
                  <c:v>48.3</c:v>
                </c:pt>
                <c:pt idx="1565">
                  <c:v>47.88</c:v>
                </c:pt>
                <c:pt idx="1566">
                  <c:v>46.92</c:v>
                </c:pt>
                <c:pt idx="1567">
                  <c:v>44.46</c:v>
                </c:pt>
                <c:pt idx="1568">
                  <c:v>41.53</c:v>
                </c:pt>
                <c:pt idx="1569">
                  <c:v>43</c:v>
                </c:pt>
                <c:pt idx="1570">
                  <c:v>41.74</c:v>
                </c:pt>
                <c:pt idx="1571">
                  <c:v>41.58</c:v>
                </c:pt>
                <c:pt idx="1572">
                  <c:v>37.49</c:v>
                </c:pt>
                <c:pt idx="1573">
                  <c:v>31.22</c:v>
                </c:pt>
                <c:pt idx="1574">
                  <c:v>29.22</c:v>
                </c:pt>
                <c:pt idx="1575">
                  <c:v>32.64</c:v>
                </c:pt>
                <c:pt idx="1576">
                  <c:v>36.44</c:v>
                </c:pt>
                <c:pt idx="1577">
                  <c:v>32.6</c:v>
                </c:pt>
                <c:pt idx="1578">
                  <c:v>34.56</c:v>
                </c:pt>
                <c:pt idx="1579">
                  <c:v>35.15</c:v>
                </c:pt>
                <c:pt idx="1580">
                  <c:v>34.61</c:v>
                </c:pt>
                <c:pt idx="1581">
                  <c:v>37.07</c:v>
                </c:pt>
                <c:pt idx="1582">
                  <c:v>35.979999999999997</c:v>
                </c:pt>
                <c:pt idx="1583">
                  <c:v>35.69</c:v>
                </c:pt>
                <c:pt idx="1584">
                  <c:v>35.9</c:v>
                </c:pt>
                <c:pt idx="1585">
                  <c:v>37.44</c:v>
                </c:pt>
                <c:pt idx="1586">
                  <c:v>36.36</c:v>
                </c:pt>
                <c:pt idx="1587">
                  <c:v>36.020000000000003</c:v>
                </c:pt>
                <c:pt idx="1588">
                  <c:v>36.020000000000003</c:v>
                </c:pt>
                <c:pt idx="1589">
                  <c:v>35.9</c:v>
                </c:pt>
                <c:pt idx="1590">
                  <c:v>35.020000000000003</c:v>
                </c:pt>
                <c:pt idx="1591">
                  <c:v>36.32</c:v>
                </c:pt>
                <c:pt idx="1592">
                  <c:v>36.82</c:v>
                </c:pt>
                <c:pt idx="1593">
                  <c:v>35.69</c:v>
                </c:pt>
                <c:pt idx="1594">
                  <c:v>36.32</c:v>
                </c:pt>
                <c:pt idx="1595">
                  <c:v>37.57</c:v>
                </c:pt>
                <c:pt idx="1596">
                  <c:v>38.24</c:v>
                </c:pt>
                <c:pt idx="1597">
                  <c:v>39.03</c:v>
                </c:pt>
                <c:pt idx="1598">
                  <c:v>41.37</c:v>
                </c:pt>
                <c:pt idx="1599">
                  <c:v>44.75</c:v>
                </c:pt>
                <c:pt idx="1600">
                  <c:v>42.41</c:v>
                </c:pt>
                <c:pt idx="1601">
                  <c:v>41.08</c:v>
                </c:pt>
                <c:pt idx="1602">
                  <c:v>40.869999999999997</c:v>
                </c:pt>
                <c:pt idx="1603">
                  <c:v>42.2</c:v>
                </c:pt>
                <c:pt idx="1604">
                  <c:v>43.41</c:v>
                </c:pt>
                <c:pt idx="1605">
                  <c:v>43.41</c:v>
                </c:pt>
                <c:pt idx="1606">
                  <c:v>45.83</c:v>
                </c:pt>
                <c:pt idx="1607">
                  <c:v>47.55</c:v>
                </c:pt>
                <c:pt idx="1608">
                  <c:v>51.68</c:v>
                </c:pt>
                <c:pt idx="1609">
                  <c:v>50.01</c:v>
                </c:pt>
                <c:pt idx="1610">
                  <c:v>49.47</c:v>
                </c:pt>
                <c:pt idx="1611">
                  <c:v>48.3</c:v>
                </c:pt>
                <c:pt idx="1612">
                  <c:v>49.22</c:v>
                </c:pt>
                <c:pt idx="1613">
                  <c:v>59.61</c:v>
                </c:pt>
                <c:pt idx="1614">
                  <c:v>62.24</c:v>
                </c:pt>
                <c:pt idx="1615">
                  <c:v>58.9</c:v>
                </c:pt>
                <c:pt idx="1616">
                  <c:v>63.53</c:v>
                </c:pt>
                <c:pt idx="1617">
                  <c:v>65.7</c:v>
                </c:pt>
                <c:pt idx="1618">
                  <c:v>71.209999999999994</c:v>
                </c:pt>
                <c:pt idx="1619">
                  <c:v>70.040000000000006</c:v>
                </c:pt>
                <c:pt idx="1620">
                  <c:v>69.83</c:v>
                </c:pt>
                <c:pt idx="1621">
                  <c:v>73.72</c:v>
                </c:pt>
                <c:pt idx="1622">
                  <c:v>72.709999999999994</c:v>
                </c:pt>
                <c:pt idx="1623">
                  <c:v>74.010000000000005</c:v>
                </c:pt>
                <c:pt idx="1624">
                  <c:v>76.39</c:v>
                </c:pt>
                <c:pt idx="1625">
                  <c:v>79.44</c:v>
                </c:pt>
                <c:pt idx="1626">
                  <c:v>69.12</c:v>
                </c:pt>
                <c:pt idx="1627">
                  <c:v>69.87</c:v>
                </c:pt>
                <c:pt idx="1628">
                  <c:v>67.53</c:v>
                </c:pt>
                <c:pt idx="1629">
                  <c:v>70.08</c:v>
                </c:pt>
                <c:pt idx="1630">
                  <c:v>65.569999999999993</c:v>
                </c:pt>
                <c:pt idx="1631">
                  <c:v>65.11</c:v>
                </c:pt>
                <c:pt idx="1632">
                  <c:v>62.35</c:v>
                </c:pt>
                <c:pt idx="1633">
                  <c:v>64.61</c:v>
                </c:pt>
                <c:pt idx="1634">
                  <c:v>65.02</c:v>
                </c:pt>
                <c:pt idx="1635">
                  <c:v>63.35</c:v>
                </c:pt>
                <c:pt idx="1636">
                  <c:v>65.86</c:v>
                </c:pt>
                <c:pt idx="1637">
                  <c:v>68.62</c:v>
                </c:pt>
                <c:pt idx="1638">
                  <c:v>70.459999999999994</c:v>
                </c:pt>
                <c:pt idx="1639">
                  <c:v>74.72</c:v>
                </c:pt>
                <c:pt idx="1640">
                  <c:v>70.12</c:v>
                </c:pt>
                <c:pt idx="1641">
                  <c:v>69.2</c:v>
                </c:pt>
                <c:pt idx="1642">
                  <c:v>68.12</c:v>
                </c:pt>
                <c:pt idx="1643">
                  <c:v>68.03</c:v>
                </c:pt>
                <c:pt idx="1644">
                  <c:v>66.44</c:v>
                </c:pt>
                <c:pt idx="1645">
                  <c:v>63.39</c:v>
                </c:pt>
                <c:pt idx="1646">
                  <c:v>62.93</c:v>
                </c:pt>
                <c:pt idx="1647">
                  <c:v>61.68</c:v>
                </c:pt>
                <c:pt idx="1648">
                  <c:v>60.43</c:v>
                </c:pt>
                <c:pt idx="1649">
                  <c:v>60.84</c:v>
                </c:pt>
                <c:pt idx="1650">
                  <c:v>63.39</c:v>
                </c:pt>
                <c:pt idx="1651">
                  <c:v>65.48</c:v>
                </c:pt>
                <c:pt idx="1652">
                  <c:v>64.19</c:v>
                </c:pt>
                <c:pt idx="1653">
                  <c:v>64.06</c:v>
                </c:pt>
                <c:pt idx="1654">
                  <c:v>62.35</c:v>
                </c:pt>
                <c:pt idx="1655">
                  <c:v>62.39</c:v>
                </c:pt>
                <c:pt idx="1656">
                  <c:v>61.72</c:v>
                </c:pt>
                <c:pt idx="1657">
                  <c:v>59.88</c:v>
                </c:pt>
                <c:pt idx="1658">
                  <c:v>57.13</c:v>
                </c:pt>
                <c:pt idx="1659">
                  <c:v>51.61</c:v>
                </c:pt>
                <c:pt idx="1660">
                  <c:v>50.44</c:v>
                </c:pt>
                <c:pt idx="1661">
                  <c:v>50.9</c:v>
                </c:pt>
                <c:pt idx="1662">
                  <c:v>57</c:v>
                </c:pt>
                <c:pt idx="1663">
                  <c:v>57.29</c:v>
                </c:pt>
                <c:pt idx="1664">
                  <c:v>52.19</c:v>
                </c:pt>
                <c:pt idx="1665">
                  <c:v>51.73</c:v>
                </c:pt>
                <c:pt idx="1666">
                  <c:v>51.19</c:v>
                </c:pt>
                <c:pt idx="1667">
                  <c:v>52.49</c:v>
                </c:pt>
                <c:pt idx="1668">
                  <c:v>53.36</c:v>
                </c:pt>
                <c:pt idx="1669">
                  <c:v>53.74</c:v>
                </c:pt>
                <c:pt idx="1670">
                  <c:v>55.79</c:v>
                </c:pt>
                <c:pt idx="1671">
                  <c:v>53.82</c:v>
                </c:pt>
                <c:pt idx="1672">
                  <c:v>54.33</c:v>
                </c:pt>
                <c:pt idx="1673">
                  <c:v>53.57</c:v>
                </c:pt>
                <c:pt idx="1674">
                  <c:v>54.33</c:v>
                </c:pt>
                <c:pt idx="1675">
                  <c:v>54.33</c:v>
                </c:pt>
                <c:pt idx="1676">
                  <c:v>53.16</c:v>
                </c:pt>
                <c:pt idx="1677">
                  <c:v>53.78</c:v>
                </c:pt>
                <c:pt idx="1678">
                  <c:v>53.66</c:v>
                </c:pt>
                <c:pt idx="1679">
                  <c:v>56.67</c:v>
                </c:pt>
                <c:pt idx="1680">
                  <c:v>55.54</c:v>
                </c:pt>
                <c:pt idx="1681">
                  <c:v>58.38</c:v>
                </c:pt>
                <c:pt idx="1682">
                  <c:v>57.46</c:v>
                </c:pt>
                <c:pt idx="1683">
                  <c:v>56.83</c:v>
                </c:pt>
                <c:pt idx="1684">
                  <c:v>57.04</c:v>
                </c:pt>
                <c:pt idx="1685">
                  <c:v>58.92</c:v>
                </c:pt>
                <c:pt idx="1686">
                  <c:v>58.3</c:v>
                </c:pt>
                <c:pt idx="1687">
                  <c:v>57.84</c:v>
                </c:pt>
                <c:pt idx="1688">
                  <c:v>55.44</c:v>
                </c:pt>
                <c:pt idx="1689">
                  <c:v>59.5</c:v>
                </c:pt>
                <c:pt idx="1690">
                  <c:v>60.96</c:v>
                </c:pt>
                <c:pt idx="1691">
                  <c:v>60.79</c:v>
                </c:pt>
                <c:pt idx="1692">
                  <c:v>61.71</c:v>
                </c:pt>
                <c:pt idx="1693">
                  <c:v>62.05</c:v>
                </c:pt>
                <c:pt idx="1694">
                  <c:v>59.5</c:v>
                </c:pt>
                <c:pt idx="1695">
                  <c:v>59.37</c:v>
                </c:pt>
                <c:pt idx="1696">
                  <c:v>61.59</c:v>
                </c:pt>
                <c:pt idx="1697">
                  <c:v>57.66</c:v>
                </c:pt>
                <c:pt idx="1698">
                  <c:v>58.37</c:v>
                </c:pt>
                <c:pt idx="1699">
                  <c:v>58.37</c:v>
                </c:pt>
                <c:pt idx="1700">
                  <c:v>53.97</c:v>
                </c:pt>
                <c:pt idx="1701">
                  <c:v>54.52</c:v>
                </c:pt>
                <c:pt idx="1702">
                  <c:v>52.63</c:v>
                </c:pt>
                <c:pt idx="1703">
                  <c:v>39.54</c:v>
                </c:pt>
                <c:pt idx="1704">
                  <c:v>37.82</c:v>
                </c:pt>
                <c:pt idx="1705">
                  <c:v>37.659999999999997</c:v>
                </c:pt>
                <c:pt idx="1706">
                  <c:v>38.24</c:v>
                </c:pt>
                <c:pt idx="1707">
                  <c:v>38.200000000000003</c:v>
                </c:pt>
                <c:pt idx="1708">
                  <c:v>37.15</c:v>
                </c:pt>
                <c:pt idx="1709">
                  <c:v>38.869999999999997</c:v>
                </c:pt>
                <c:pt idx="1710">
                  <c:v>40.21</c:v>
                </c:pt>
                <c:pt idx="1711">
                  <c:v>39.92</c:v>
                </c:pt>
                <c:pt idx="1712">
                  <c:v>40.33</c:v>
                </c:pt>
                <c:pt idx="1713">
                  <c:v>39.71</c:v>
                </c:pt>
                <c:pt idx="1714">
                  <c:v>39.159999999999997</c:v>
                </c:pt>
                <c:pt idx="1715">
                  <c:v>39.29</c:v>
                </c:pt>
                <c:pt idx="1716">
                  <c:v>36.82</c:v>
                </c:pt>
                <c:pt idx="1717">
                  <c:v>35.9</c:v>
                </c:pt>
                <c:pt idx="1718">
                  <c:v>35.86</c:v>
                </c:pt>
                <c:pt idx="1719">
                  <c:v>34.979999999999997</c:v>
                </c:pt>
                <c:pt idx="1720">
                  <c:v>33.35</c:v>
                </c:pt>
                <c:pt idx="1721">
                  <c:v>32.43</c:v>
                </c:pt>
                <c:pt idx="1722">
                  <c:v>32.43</c:v>
                </c:pt>
                <c:pt idx="1723">
                  <c:v>33.43</c:v>
                </c:pt>
                <c:pt idx="1724">
                  <c:v>35.520000000000003</c:v>
                </c:pt>
                <c:pt idx="1725">
                  <c:v>31.51</c:v>
                </c:pt>
                <c:pt idx="1726">
                  <c:v>34.020000000000003</c:v>
                </c:pt>
                <c:pt idx="1727">
                  <c:v>32.89</c:v>
                </c:pt>
                <c:pt idx="1728">
                  <c:v>33.39</c:v>
                </c:pt>
                <c:pt idx="1729">
                  <c:v>33.93</c:v>
                </c:pt>
                <c:pt idx="1730">
                  <c:v>33.049999999999997</c:v>
                </c:pt>
                <c:pt idx="1731">
                  <c:v>32.51</c:v>
                </c:pt>
                <c:pt idx="1732">
                  <c:v>29.92</c:v>
                </c:pt>
                <c:pt idx="1733">
                  <c:v>30.33</c:v>
                </c:pt>
                <c:pt idx="1734">
                  <c:v>29.46</c:v>
                </c:pt>
                <c:pt idx="1735">
                  <c:v>28.83</c:v>
                </c:pt>
                <c:pt idx="1736">
                  <c:v>29.83</c:v>
                </c:pt>
                <c:pt idx="1737">
                  <c:v>31.21</c:v>
                </c:pt>
                <c:pt idx="1738">
                  <c:v>28.79</c:v>
                </c:pt>
                <c:pt idx="1739">
                  <c:v>27.74</c:v>
                </c:pt>
                <c:pt idx="1740">
                  <c:v>28.83</c:v>
                </c:pt>
                <c:pt idx="1741">
                  <c:v>29.37</c:v>
                </c:pt>
                <c:pt idx="1742">
                  <c:v>28.53</c:v>
                </c:pt>
                <c:pt idx="1743">
                  <c:v>27.61</c:v>
                </c:pt>
                <c:pt idx="1744">
                  <c:v>27.74</c:v>
                </c:pt>
                <c:pt idx="1745">
                  <c:v>25.4</c:v>
                </c:pt>
                <c:pt idx="1746">
                  <c:v>26.11</c:v>
                </c:pt>
                <c:pt idx="1747">
                  <c:v>25.73</c:v>
                </c:pt>
                <c:pt idx="1748">
                  <c:v>24.88</c:v>
                </c:pt>
                <c:pt idx="1749">
                  <c:v>24.84</c:v>
                </c:pt>
                <c:pt idx="1750">
                  <c:v>24.92</c:v>
                </c:pt>
                <c:pt idx="1751">
                  <c:v>25.43</c:v>
                </c:pt>
                <c:pt idx="1752">
                  <c:v>26.64</c:v>
                </c:pt>
                <c:pt idx="1753">
                  <c:v>27.73</c:v>
                </c:pt>
                <c:pt idx="1754">
                  <c:v>29.5</c:v>
                </c:pt>
                <c:pt idx="1755">
                  <c:v>30.33</c:v>
                </c:pt>
                <c:pt idx="1756">
                  <c:v>29.16</c:v>
                </c:pt>
                <c:pt idx="1757">
                  <c:v>29.45</c:v>
                </c:pt>
                <c:pt idx="1758">
                  <c:v>29.41</c:v>
                </c:pt>
                <c:pt idx="1759">
                  <c:v>28.61</c:v>
                </c:pt>
                <c:pt idx="1760">
                  <c:v>29.54</c:v>
                </c:pt>
                <c:pt idx="1761">
                  <c:v>28.66</c:v>
                </c:pt>
                <c:pt idx="1762">
                  <c:v>29.2</c:v>
                </c:pt>
                <c:pt idx="1763">
                  <c:v>28.61</c:v>
                </c:pt>
                <c:pt idx="1764">
                  <c:v>31.55</c:v>
                </c:pt>
                <c:pt idx="1765">
                  <c:v>30.33</c:v>
                </c:pt>
                <c:pt idx="1766">
                  <c:v>30.96</c:v>
                </c:pt>
                <c:pt idx="1767">
                  <c:v>33.06</c:v>
                </c:pt>
                <c:pt idx="1768">
                  <c:v>33.229999999999997</c:v>
                </c:pt>
                <c:pt idx="1769">
                  <c:v>33.4</c:v>
                </c:pt>
                <c:pt idx="1770">
                  <c:v>36.92</c:v>
                </c:pt>
                <c:pt idx="1771">
                  <c:v>35.58</c:v>
                </c:pt>
                <c:pt idx="1772">
                  <c:v>37.97</c:v>
                </c:pt>
                <c:pt idx="1773">
                  <c:v>39.979999999999997</c:v>
                </c:pt>
                <c:pt idx="1774">
                  <c:v>41.45</c:v>
                </c:pt>
                <c:pt idx="1775">
                  <c:v>39.35</c:v>
                </c:pt>
                <c:pt idx="1776">
                  <c:v>37.380000000000003</c:v>
                </c:pt>
                <c:pt idx="1777">
                  <c:v>39.9</c:v>
                </c:pt>
                <c:pt idx="1778">
                  <c:v>40.57</c:v>
                </c:pt>
                <c:pt idx="1779">
                  <c:v>41.12</c:v>
                </c:pt>
                <c:pt idx="1780">
                  <c:v>37.840000000000003</c:v>
                </c:pt>
                <c:pt idx="1781">
                  <c:v>39.770000000000003</c:v>
                </c:pt>
                <c:pt idx="1782">
                  <c:v>40.32</c:v>
                </c:pt>
                <c:pt idx="1783">
                  <c:v>39.1</c:v>
                </c:pt>
                <c:pt idx="1784">
                  <c:v>41.54</c:v>
                </c:pt>
                <c:pt idx="1785">
                  <c:v>42.67</c:v>
                </c:pt>
                <c:pt idx="1786">
                  <c:v>42.54</c:v>
                </c:pt>
                <c:pt idx="1787">
                  <c:v>41.03</c:v>
                </c:pt>
                <c:pt idx="1788">
                  <c:v>38.94</c:v>
                </c:pt>
                <c:pt idx="1789">
                  <c:v>39.270000000000003</c:v>
                </c:pt>
                <c:pt idx="1790">
                  <c:v>36.799999999999997</c:v>
                </c:pt>
                <c:pt idx="1791">
                  <c:v>40.07</c:v>
                </c:pt>
                <c:pt idx="1792">
                  <c:v>41.49</c:v>
                </c:pt>
                <c:pt idx="1793">
                  <c:v>40.659999999999997</c:v>
                </c:pt>
                <c:pt idx="1794">
                  <c:v>39.56</c:v>
                </c:pt>
                <c:pt idx="1795">
                  <c:v>39.229999999999997</c:v>
                </c:pt>
                <c:pt idx="1796">
                  <c:v>39.06</c:v>
                </c:pt>
                <c:pt idx="1797">
                  <c:v>39.729999999999997</c:v>
                </c:pt>
                <c:pt idx="1798">
                  <c:v>40.659999999999997</c:v>
                </c:pt>
                <c:pt idx="1799">
                  <c:v>47.75</c:v>
                </c:pt>
                <c:pt idx="1800">
                  <c:v>48.08</c:v>
                </c:pt>
                <c:pt idx="1801">
                  <c:v>46.82</c:v>
                </c:pt>
                <c:pt idx="1802">
                  <c:v>51.52</c:v>
                </c:pt>
                <c:pt idx="1803">
                  <c:v>52.36</c:v>
                </c:pt>
                <c:pt idx="1804">
                  <c:v>48.29</c:v>
                </c:pt>
                <c:pt idx="1805">
                  <c:v>47.83</c:v>
                </c:pt>
                <c:pt idx="1806">
                  <c:v>52.28</c:v>
                </c:pt>
                <c:pt idx="1807">
                  <c:v>53.58</c:v>
                </c:pt>
                <c:pt idx="1808">
                  <c:v>54.96</c:v>
                </c:pt>
                <c:pt idx="1809">
                  <c:v>51.59</c:v>
                </c:pt>
                <c:pt idx="1810">
                  <c:v>54.49</c:v>
                </c:pt>
                <c:pt idx="1811">
                  <c:v>62.39</c:v>
                </c:pt>
                <c:pt idx="1812">
                  <c:v>60.04</c:v>
                </c:pt>
                <c:pt idx="1813">
                  <c:v>66.42</c:v>
                </c:pt>
                <c:pt idx="1814">
                  <c:v>66.38</c:v>
                </c:pt>
                <c:pt idx="1815">
                  <c:v>69.739999999999995</c:v>
                </c:pt>
                <c:pt idx="1816">
                  <c:v>70.209999999999994</c:v>
                </c:pt>
                <c:pt idx="1817">
                  <c:v>70.67</c:v>
                </c:pt>
                <c:pt idx="1818">
                  <c:v>73.650000000000006</c:v>
                </c:pt>
                <c:pt idx="1819">
                  <c:v>70.959999999999994</c:v>
                </c:pt>
                <c:pt idx="1820">
                  <c:v>66.209999999999994</c:v>
                </c:pt>
                <c:pt idx="1821">
                  <c:v>61.68</c:v>
                </c:pt>
                <c:pt idx="1822">
                  <c:v>61.51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B6A-8145-A699-A30C7B674312}"/>
            </c:ext>
          </c:extLst>
        </c:ser>
        <c:ser>
          <c:idx val="6"/>
          <c:order val="6"/>
          <c:tx>
            <c:strRef>
              <c:f>'04_Performance'!$H$117</c:f>
              <c:strCache>
                <c:ptCount val="1"/>
                <c:pt idx="0">
                  <c:v>FRO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'04_Performance'!$A$118:$A$1940</c:f>
              <c:numCache>
                <c:formatCode>yyyy\-mm\-dd</c:formatCode>
                <c:ptCount val="1823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  <c:pt idx="1612">
                  <c:v>45810</c:v>
                </c:pt>
                <c:pt idx="1613">
                  <c:v>45811</c:v>
                </c:pt>
                <c:pt idx="1614">
                  <c:v>45812</c:v>
                </c:pt>
                <c:pt idx="1615">
                  <c:v>45813</c:v>
                </c:pt>
                <c:pt idx="1616">
                  <c:v>45814</c:v>
                </c:pt>
                <c:pt idx="1617">
                  <c:v>45817</c:v>
                </c:pt>
                <c:pt idx="1618">
                  <c:v>45818</c:v>
                </c:pt>
                <c:pt idx="1619">
                  <c:v>45819</c:v>
                </c:pt>
                <c:pt idx="1620">
                  <c:v>45820</c:v>
                </c:pt>
                <c:pt idx="1621">
                  <c:v>45821</c:v>
                </c:pt>
                <c:pt idx="1622">
                  <c:v>45824</c:v>
                </c:pt>
                <c:pt idx="1623">
                  <c:v>45825</c:v>
                </c:pt>
                <c:pt idx="1624">
                  <c:v>45826</c:v>
                </c:pt>
                <c:pt idx="1625">
                  <c:v>45828</c:v>
                </c:pt>
                <c:pt idx="1626">
                  <c:v>45831</c:v>
                </c:pt>
                <c:pt idx="1627">
                  <c:v>45832</c:v>
                </c:pt>
                <c:pt idx="1628">
                  <c:v>45833</c:v>
                </c:pt>
                <c:pt idx="1629">
                  <c:v>45834</c:v>
                </c:pt>
                <c:pt idx="1630">
                  <c:v>45835</c:v>
                </c:pt>
                <c:pt idx="1631">
                  <c:v>45838</c:v>
                </c:pt>
                <c:pt idx="1632">
                  <c:v>45839</c:v>
                </c:pt>
                <c:pt idx="1633">
                  <c:v>45840</c:v>
                </c:pt>
                <c:pt idx="1634">
                  <c:v>45841</c:v>
                </c:pt>
                <c:pt idx="1635">
                  <c:v>45845</c:v>
                </c:pt>
                <c:pt idx="1636">
                  <c:v>45846</c:v>
                </c:pt>
                <c:pt idx="1637">
                  <c:v>45847</c:v>
                </c:pt>
                <c:pt idx="1638">
                  <c:v>45848</c:v>
                </c:pt>
                <c:pt idx="1639">
                  <c:v>45849</c:v>
                </c:pt>
                <c:pt idx="1640">
                  <c:v>45852</c:v>
                </c:pt>
                <c:pt idx="1641">
                  <c:v>45853</c:v>
                </c:pt>
                <c:pt idx="1642">
                  <c:v>45854</c:v>
                </c:pt>
                <c:pt idx="1643">
                  <c:v>45855</c:v>
                </c:pt>
                <c:pt idx="1644">
                  <c:v>45856</c:v>
                </c:pt>
                <c:pt idx="1645">
                  <c:v>45859</c:v>
                </c:pt>
                <c:pt idx="1646">
                  <c:v>45860</c:v>
                </c:pt>
                <c:pt idx="1647">
                  <c:v>45861</c:v>
                </c:pt>
                <c:pt idx="1648">
                  <c:v>45862</c:v>
                </c:pt>
                <c:pt idx="1649">
                  <c:v>45863</c:v>
                </c:pt>
                <c:pt idx="1650">
                  <c:v>45866</c:v>
                </c:pt>
                <c:pt idx="1651">
                  <c:v>45867</c:v>
                </c:pt>
                <c:pt idx="1652">
                  <c:v>45868</c:v>
                </c:pt>
                <c:pt idx="1653">
                  <c:v>45869</c:v>
                </c:pt>
                <c:pt idx="1654">
                  <c:v>45870</c:v>
                </c:pt>
                <c:pt idx="1655">
                  <c:v>45873</c:v>
                </c:pt>
                <c:pt idx="1656">
                  <c:v>45874</c:v>
                </c:pt>
                <c:pt idx="1657">
                  <c:v>45875</c:v>
                </c:pt>
                <c:pt idx="1658">
                  <c:v>45876</c:v>
                </c:pt>
                <c:pt idx="1659">
                  <c:v>45877</c:v>
                </c:pt>
                <c:pt idx="1660">
                  <c:v>45880</c:v>
                </c:pt>
                <c:pt idx="1661">
                  <c:v>45881</c:v>
                </c:pt>
                <c:pt idx="1662">
                  <c:v>45882</c:v>
                </c:pt>
                <c:pt idx="1663">
                  <c:v>45883</c:v>
                </c:pt>
                <c:pt idx="1664">
                  <c:v>45884</c:v>
                </c:pt>
                <c:pt idx="1665">
                  <c:v>45887</c:v>
                </c:pt>
                <c:pt idx="1666">
                  <c:v>45888</c:v>
                </c:pt>
                <c:pt idx="1667">
                  <c:v>45889</c:v>
                </c:pt>
                <c:pt idx="1668">
                  <c:v>45890</c:v>
                </c:pt>
                <c:pt idx="1669">
                  <c:v>45891</c:v>
                </c:pt>
                <c:pt idx="1670">
                  <c:v>45894</c:v>
                </c:pt>
                <c:pt idx="1671">
                  <c:v>45895</c:v>
                </c:pt>
                <c:pt idx="1672">
                  <c:v>45896</c:v>
                </c:pt>
                <c:pt idx="1673">
                  <c:v>45897</c:v>
                </c:pt>
                <c:pt idx="1674">
                  <c:v>45898</c:v>
                </c:pt>
                <c:pt idx="1675">
                  <c:v>45902</c:v>
                </c:pt>
                <c:pt idx="1676">
                  <c:v>45903</c:v>
                </c:pt>
                <c:pt idx="1677">
                  <c:v>45904</c:v>
                </c:pt>
                <c:pt idx="1678">
                  <c:v>45905</c:v>
                </c:pt>
                <c:pt idx="1679">
                  <c:v>45908</c:v>
                </c:pt>
                <c:pt idx="1680">
                  <c:v>45909</c:v>
                </c:pt>
                <c:pt idx="1681">
                  <c:v>45910</c:v>
                </c:pt>
                <c:pt idx="1682">
                  <c:v>45911</c:v>
                </c:pt>
                <c:pt idx="1683">
                  <c:v>45912</c:v>
                </c:pt>
                <c:pt idx="1684">
                  <c:v>45915</c:v>
                </c:pt>
                <c:pt idx="1685">
                  <c:v>45916</c:v>
                </c:pt>
                <c:pt idx="1686">
                  <c:v>45917</c:v>
                </c:pt>
                <c:pt idx="1687">
                  <c:v>45918</c:v>
                </c:pt>
                <c:pt idx="1688">
                  <c:v>45919</c:v>
                </c:pt>
                <c:pt idx="1689">
                  <c:v>45922</c:v>
                </c:pt>
                <c:pt idx="1690">
                  <c:v>45923</c:v>
                </c:pt>
                <c:pt idx="1691">
                  <c:v>45924</c:v>
                </c:pt>
                <c:pt idx="1692">
                  <c:v>45925</c:v>
                </c:pt>
                <c:pt idx="1693">
                  <c:v>45926</c:v>
                </c:pt>
                <c:pt idx="1694">
                  <c:v>45929</c:v>
                </c:pt>
                <c:pt idx="1695">
                  <c:v>45930</c:v>
                </c:pt>
                <c:pt idx="1696">
                  <c:v>45931</c:v>
                </c:pt>
                <c:pt idx="1697">
                  <c:v>45932</c:v>
                </c:pt>
                <c:pt idx="1698">
                  <c:v>45933</c:v>
                </c:pt>
                <c:pt idx="1699">
                  <c:v>45936</c:v>
                </c:pt>
                <c:pt idx="1700">
                  <c:v>45937</c:v>
                </c:pt>
                <c:pt idx="1701">
                  <c:v>45938</c:v>
                </c:pt>
                <c:pt idx="1702">
                  <c:v>45939</c:v>
                </c:pt>
                <c:pt idx="1703">
                  <c:v>45940</c:v>
                </c:pt>
                <c:pt idx="1704">
                  <c:v>45943</c:v>
                </c:pt>
                <c:pt idx="1705">
                  <c:v>45944</c:v>
                </c:pt>
                <c:pt idx="1706">
                  <c:v>45945</c:v>
                </c:pt>
                <c:pt idx="1707">
                  <c:v>45946</c:v>
                </c:pt>
                <c:pt idx="1708">
                  <c:v>45947</c:v>
                </c:pt>
                <c:pt idx="1709">
                  <c:v>45950</c:v>
                </c:pt>
                <c:pt idx="1710">
                  <c:v>45951</c:v>
                </c:pt>
                <c:pt idx="1711">
                  <c:v>45952</c:v>
                </c:pt>
                <c:pt idx="1712">
                  <c:v>45953</c:v>
                </c:pt>
                <c:pt idx="1713">
                  <c:v>45954</c:v>
                </c:pt>
                <c:pt idx="1714">
                  <c:v>45957</c:v>
                </c:pt>
                <c:pt idx="1715">
                  <c:v>45958</c:v>
                </c:pt>
                <c:pt idx="1716">
                  <c:v>45959</c:v>
                </c:pt>
                <c:pt idx="1717">
                  <c:v>45960</c:v>
                </c:pt>
                <c:pt idx="1718">
                  <c:v>45961</c:v>
                </c:pt>
                <c:pt idx="1719">
                  <c:v>45964</c:v>
                </c:pt>
                <c:pt idx="1720">
                  <c:v>45965</c:v>
                </c:pt>
                <c:pt idx="1721">
                  <c:v>45966</c:v>
                </c:pt>
                <c:pt idx="1722">
                  <c:v>45967</c:v>
                </c:pt>
                <c:pt idx="1723">
                  <c:v>45968</c:v>
                </c:pt>
                <c:pt idx="1724">
                  <c:v>45971</c:v>
                </c:pt>
                <c:pt idx="1725">
                  <c:v>45972</c:v>
                </c:pt>
                <c:pt idx="1726">
                  <c:v>45973</c:v>
                </c:pt>
                <c:pt idx="1727">
                  <c:v>45974</c:v>
                </c:pt>
                <c:pt idx="1728">
                  <c:v>45975</c:v>
                </c:pt>
                <c:pt idx="1729">
                  <c:v>45978</c:v>
                </c:pt>
                <c:pt idx="1730">
                  <c:v>45979</c:v>
                </c:pt>
                <c:pt idx="1731">
                  <c:v>45980</c:v>
                </c:pt>
                <c:pt idx="1732">
                  <c:v>45981</c:v>
                </c:pt>
                <c:pt idx="1733">
                  <c:v>45982</c:v>
                </c:pt>
                <c:pt idx="1734">
                  <c:v>45985</c:v>
                </c:pt>
                <c:pt idx="1735">
                  <c:v>45986</c:v>
                </c:pt>
                <c:pt idx="1736">
                  <c:v>45987</c:v>
                </c:pt>
                <c:pt idx="1737">
                  <c:v>45989</c:v>
                </c:pt>
                <c:pt idx="1738">
                  <c:v>45992</c:v>
                </c:pt>
                <c:pt idx="1739">
                  <c:v>45993</c:v>
                </c:pt>
                <c:pt idx="1740">
                  <c:v>45994</c:v>
                </c:pt>
                <c:pt idx="1741">
                  <c:v>45995</c:v>
                </c:pt>
                <c:pt idx="1742">
                  <c:v>45996</c:v>
                </c:pt>
                <c:pt idx="1743">
                  <c:v>45999</c:v>
                </c:pt>
                <c:pt idx="1744">
                  <c:v>46000</c:v>
                </c:pt>
                <c:pt idx="1745">
                  <c:v>46001</c:v>
                </c:pt>
                <c:pt idx="1746">
                  <c:v>46002</c:v>
                </c:pt>
                <c:pt idx="1747">
                  <c:v>46003</c:v>
                </c:pt>
                <c:pt idx="1748">
                  <c:v>46006</c:v>
                </c:pt>
                <c:pt idx="1749">
                  <c:v>46007</c:v>
                </c:pt>
                <c:pt idx="1750">
                  <c:v>46008</c:v>
                </c:pt>
                <c:pt idx="1751">
                  <c:v>46009</c:v>
                </c:pt>
                <c:pt idx="1752">
                  <c:v>46010</c:v>
                </c:pt>
                <c:pt idx="1753">
                  <c:v>46013</c:v>
                </c:pt>
                <c:pt idx="1754">
                  <c:v>46014</c:v>
                </c:pt>
                <c:pt idx="1755">
                  <c:v>46015</c:v>
                </c:pt>
                <c:pt idx="1756">
                  <c:v>46017</c:v>
                </c:pt>
                <c:pt idx="1757">
                  <c:v>46020</c:v>
                </c:pt>
                <c:pt idx="1758">
                  <c:v>46021</c:v>
                </c:pt>
                <c:pt idx="1759">
                  <c:v>46022</c:v>
                </c:pt>
                <c:pt idx="1760">
                  <c:v>46024</c:v>
                </c:pt>
                <c:pt idx="1761">
                  <c:v>46027</c:v>
                </c:pt>
                <c:pt idx="1762">
                  <c:v>46028</c:v>
                </c:pt>
                <c:pt idx="1763">
                  <c:v>46029</c:v>
                </c:pt>
                <c:pt idx="1764">
                  <c:v>46030</c:v>
                </c:pt>
                <c:pt idx="1765">
                  <c:v>46031</c:v>
                </c:pt>
                <c:pt idx="1766">
                  <c:v>46034</c:v>
                </c:pt>
                <c:pt idx="1767">
                  <c:v>46035</c:v>
                </c:pt>
                <c:pt idx="1768">
                  <c:v>46036</c:v>
                </c:pt>
                <c:pt idx="1769">
                  <c:v>46037</c:v>
                </c:pt>
                <c:pt idx="1770">
                  <c:v>46038</c:v>
                </c:pt>
                <c:pt idx="1771">
                  <c:v>46042</c:v>
                </c:pt>
                <c:pt idx="1772">
                  <c:v>46043</c:v>
                </c:pt>
                <c:pt idx="1773">
                  <c:v>46044</c:v>
                </c:pt>
                <c:pt idx="1774">
                  <c:v>46045</c:v>
                </c:pt>
                <c:pt idx="1775">
                  <c:v>46048</c:v>
                </c:pt>
                <c:pt idx="1776">
                  <c:v>46049</c:v>
                </c:pt>
                <c:pt idx="1777">
                  <c:v>46050</c:v>
                </c:pt>
                <c:pt idx="1778">
                  <c:v>46051</c:v>
                </c:pt>
                <c:pt idx="1779">
                  <c:v>46052</c:v>
                </c:pt>
                <c:pt idx="1780">
                  <c:v>46055</c:v>
                </c:pt>
                <c:pt idx="1781">
                  <c:v>46056</c:v>
                </c:pt>
                <c:pt idx="1782">
                  <c:v>46057</c:v>
                </c:pt>
                <c:pt idx="1783">
                  <c:v>46058</c:v>
                </c:pt>
                <c:pt idx="1784">
                  <c:v>46059</c:v>
                </c:pt>
                <c:pt idx="1785">
                  <c:v>46062</c:v>
                </c:pt>
                <c:pt idx="1786">
                  <c:v>46063</c:v>
                </c:pt>
                <c:pt idx="1787">
                  <c:v>46064</c:v>
                </c:pt>
                <c:pt idx="1788">
                  <c:v>46065</c:v>
                </c:pt>
                <c:pt idx="1789">
                  <c:v>46066</c:v>
                </c:pt>
                <c:pt idx="1790">
                  <c:v>46070</c:v>
                </c:pt>
                <c:pt idx="1791">
                  <c:v>46071</c:v>
                </c:pt>
                <c:pt idx="1792">
                  <c:v>46072</c:v>
                </c:pt>
                <c:pt idx="1793">
                  <c:v>46073</c:v>
                </c:pt>
                <c:pt idx="1794">
                  <c:v>46076</c:v>
                </c:pt>
                <c:pt idx="1795">
                  <c:v>46077</c:v>
                </c:pt>
                <c:pt idx="1796">
                  <c:v>46078</c:v>
                </c:pt>
                <c:pt idx="1797">
                  <c:v>46079</c:v>
                </c:pt>
                <c:pt idx="1798">
                  <c:v>46080</c:v>
                </c:pt>
                <c:pt idx="1799">
                  <c:v>46083</c:v>
                </c:pt>
                <c:pt idx="1800">
                  <c:v>46084</c:v>
                </c:pt>
                <c:pt idx="1801">
                  <c:v>46085</c:v>
                </c:pt>
                <c:pt idx="1802">
                  <c:v>46086</c:v>
                </c:pt>
                <c:pt idx="1803">
                  <c:v>46087</c:v>
                </c:pt>
                <c:pt idx="1804">
                  <c:v>46090</c:v>
                </c:pt>
                <c:pt idx="1805">
                  <c:v>46091</c:v>
                </c:pt>
                <c:pt idx="1806">
                  <c:v>46092</c:v>
                </c:pt>
                <c:pt idx="1807">
                  <c:v>46093</c:v>
                </c:pt>
                <c:pt idx="1808">
                  <c:v>46094</c:v>
                </c:pt>
                <c:pt idx="1809">
                  <c:v>46097</c:v>
                </c:pt>
                <c:pt idx="1810">
                  <c:v>46098</c:v>
                </c:pt>
                <c:pt idx="1811">
                  <c:v>46099</c:v>
                </c:pt>
                <c:pt idx="1812">
                  <c:v>46100</c:v>
                </c:pt>
                <c:pt idx="1813">
                  <c:v>46101</c:v>
                </c:pt>
                <c:pt idx="1814">
                  <c:v>46104</c:v>
                </c:pt>
                <c:pt idx="1815">
                  <c:v>46105</c:v>
                </c:pt>
                <c:pt idx="1816">
                  <c:v>46106</c:v>
                </c:pt>
                <c:pt idx="1817">
                  <c:v>46107</c:v>
                </c:pt>
                <c:pt idx="1818">
                  <c:v>46108</c:v>
                </c:pt>
                <c:pt idx="1819">
                  <c:v>46111</c:v>
                </c:pt>
                <c:pt idx="1820">
                  <c:v>46112</c:v>
                </c:pt>
                <c:pt idx="1821">
                  <c:v>46113</c:v>
                </c:pt>
                <c:pt idx="1822">
                  <c:v>46114</c:v>
                </c:pt>
              </c:numCache>
            </c:numRef>
          </c:cat>
          <c:val>
            <c:numRef>
              <c:f>'04_Performance'!$H$118:$H$1940</c:f>
              <c:numCache>
                <c:formatCode>General</c:formatCode>
                <c:ptCount val="1823"/>
                <c:pt idx="0">
                  <c:v>100</c:v>
                </c:pt>
                <c:pt idx="1">
                  <c:v>100.89</c:v>
                </c:pt>
                <c:pt idx="2">
                  <c:v>105.5</c:v>
                </c:pt>
                <c:pt idx="3">
                  <c:v>106.74</c:v>
                </c:pt>
                <c:pt idx="4">
                  <c:v>108.87</c:v>
                </c:pt>
                <c:pt idx="5">
                  <c:v>110.64</c:v>
                </c:pt>
                <c:pt idx="6">
                  <c:v>103.01</c:v>
                </c:pt>
                <c:pt idx="7">
                  <c:v>99.47</c:v>
                </c:pt>
                <c:pt idx="8">
                  <c:v>97.16</c:v>
                </c:pt>
                <c:pt idx="9">
                  <c:v>100.35</c:v>
                </c:pt>
                <c:pt idx="10">
                  <c:v>98.76</c:v>
                </c:pt>
                <c:pt idx="11">
                  <c:v>99.47</c:v>
                </c:pt>
                <c:pt idx="12">
                  <c:v>102.84</c:v>
                </c:pt>
                <c:pt idx="13">
                  <c:v>100</c:v>
                </c:pt>
                <c:pt idx="14">
                  <c:v>100.18</c:v>
                </c:pt>
                <c:pt idx="15">
                  <c:v>99.11</c:v>
                </c:pt>
                <c:pt idx="16">
                  <c:v>96.81</c:v>
                </c:pt>
                <c:pt idx="17">
                  <c:v>92.38</c:v>
                </c:pt>
                <c:pt idx="18">
                  <c:v>92.38</c:v>
                </c:pt>
                <c:pt idx="19">
                  <c:v>94.68</c:v>
                </c:pt>
                <c:pt idx="20">
                  <c:v>91.31</c:v>
                </c:pt>
                <c:pt idx="21">
                  <c:v>89.89</c:v>
                </c:pt>
                <c:pt idx="22">
                  <c:v>90.25</c:v>
                </c:pt>
                <c:pt idx="23">
                  <c:v>94.5</c:v>
                </c:pt>
                <c:pt idx="24">
                  <c:v>92.91</c:v>
                </c:pt>
                <c:pt idx="25">
                  <c:v>89.01</c:v>
                </c:pt>
                <c:pt idx="26">
                  <c:v>86.88</c:v>
                </c:pt>
                <c:pt idx="27">
                  <c:v>89.18</c:v>
                </c:pt>
                <c:pt idx="28">
                  <c:v>97.34</c:v>
                </c:pt>
                <c:pt idx="29">
                  <c:v>97.34</c:v>
                </c:pt>
                <c:pt idx="30">
                  <c:v>100.89</c:v>
                </c:pt>
                <c:pt idx="31">
                  <c:v>103.72</c:v>
                </c:pt>
                <c:pt idx="32">
                  <c:v>104.08</c:v>
                </c:pt>
                <c:pt idx="33">
                  <c:v>101.42</c:v>
                </c:pt>
                <c:pt idx="34">
                  <c:v>101.77</c:v>
                </c:pt>
                <c:pt idx="35">
                  <c:v>107.45</c:v>
                </c:pt>
                <c:pt idx="36">
                  <c:v>103.19</c:v>
                </c:pt>
                <c:pt idx="37">
                  <c:v>105.67</c:v>
                </c:pt>
                <c:pt idx="38">
                  <c:v>111.7</c:v>
                </c:pt>
                <c:pt idx="39">
                  <c:v>113.83</c:v>
                </c:pt>
                <c:pt idx="40">
                  <c:v>116.49</c:v>
                </c:pt>
                <c:pt idx="41">
                  <c:v>118.09</c:v>
                </c:pt>
                <c:pt idx="42">
                  <c:v>119.68</c:v>
                </c:pt>
                <c:pt idx="43">
                  <c:v>116.31</c:v>
                </c:pt>
                <c:pt idx="44">
                  <c:v>112.41</c:v>
                </c:pt>
                <c:pt idx="45">
                  <c:v>112.23</c:v>
                </c:pt>
                <c:pt idx="46">
                  <c:v>109.93</c:v>
                </c:pt>
                <c:pt idx="47">
                  <c:v>114.72</c:v>
                </c:pt>
                <c:pt idx="48">
                  <c:v>115.78</c:v>
                </c:pt>
                <c:pt idx="49">
                  <c:v>112.41</c:v>
                </c:pt>
                <c:pt idx="50">
                  <c:v>115.25</c:v>
                </c:pt>
                <c:pt idx="51">
                  <c:v>119.86</c:v>
                </c:pt>
                <c:pt idx="52">
                  <c:v>118.97</c:v>
                </c:pt>
                <c:pt idx="53">
                  <c:v>119.15</c:v>
                </c:pt>
                <c:pt idx="54">
                  <c:v>123.94</c:v>
                </c:pt>
                <c:pt idx="55">
                  <c:v>121.63</c:v>
                </c:pt>
                <c:pt idx="56">
                  <c:v>116.49</c:v>
                </c:pt>
                <c:pt idx="57">
                  <c:v>117.38</c:v>
                </c:pt>
                <c:pt idx="58">
                  <c:v>116.67</c:v>
                </c:pt>
                <c:pt idx="59">
                  <c:v>111.88</c:v>
                </c:pt>
                <c:pt idx="60">
                  <c:v>114.54</c:v>
                </c:pt>
                <c:pt idx="61">
                  <c:v>120.74</c:v>
                </c:pt>
                <c:pt idx="62">
                  <c:v>120.04</c:v>
                </c:pt>
                <c:pt idx="63">
                  <c:v>120.21</c:v>
                </c:pt>
                <c:pt idx="64">
                  <c:v>121.28</c:v>
                </c:pt>
                <c:pt idx="65">
                  <c:v>121.81</c:v>
                </c:pt>
                <c:pt idx="66">
                  <c:v>137.94</c:v>
                </c:pt>
                <c:pt idx="67">
                  <c:v>133.51</c:v>
                </c:pt>
                <c:pt idx="68">
                  <c:v>141.84</c:v>
                </c:pt>
                <c:pt idx="69">
                  <c:v>140.6</c:v>
                </c:pt>
                <c:pt idx="70">
                  <c:v>140.25</c:v>
                </c:pt>
                <c:pt idx="71">
                  <c:v>138.12</c:v>
                </c:pt>
                <c:pt idx="72">
                  <c:v>138.47999999999999</c:v>
                </c:pt>
                <c:pt idx="73">
                  <c:v>138.47999999999999</c:v>
                </c:pt>
                <c:pt idx="74">
                  <c:v>137.59</c:v>
                </c:pt>
                <c:pt idx="75">
                  <c:v>144.33000000000001</c:v>
                </c:pt>
                <c:pt idx="76">
                  <c:v>142.19999999999999</c:v>
                </c:pt>
                <c:pt idx="77">
                  <c:v>142.91</c:v>
                </c:pt>
                <c:pt idx="78">
                  <c:v>143.44</c:v>
                </c:pt>
                <c:pt idx="79">
                  <c:v>142.55000000000001</c:v>
                </c:pt>
                <c:pt idx="80">
                  <c:v>145.74</c:v>
                </c:pt>
                <c:pt idx="81">
                  <c:v>145.21</c:v>
                </c:pt>
                <c:pt idx="82">
                  <c:v>142.91</c:v>
                </c:pt>
                <c:pt idx="83">
                  <c:v>141.66999999999999</c:v>
                </c:pt>
                <c:pt idx="84">
                  <c:v>146.1</c:v>
                </c:pt>
                <c:pt idx="85">
                  <c:v>141.31</c:v>
                </c:pt>
                <c:pt idx="86">
                  <c:v>138.65</c:v>
                </c:pt>
                <c:pt idx="87">
                  <c:v>140.25</c:v>
                </c:pt>
                <c:pt idx="88">
                  <c:v>140.43</c:v>
                </c:pt>
                <c:pt idx="89">
                  <c:v>140.07</c:v>
                </c:pt>
                <c:pt idx="90">
                  <c:v>134.75</c:v>
                </c:pt>
                <c:pt idx="91">
                  <c:v>150.18</c:v>
                </c:pt>
                <c:pt idx="92">
                  <c:v>159.4</c:v>
                </c:pt>
                <c:pt idx="93">
                  <c:v>164.18</c:v>
                </c:pt>
                <c:pt idx="94">
                  <c:v>159.75</c:v>
                </c:pt>
                <c:pt idx="95">
                  <c:v>165.25</c:v>
                </c:pt>
                <c:pt idx="96">
                  <c:v>161.16999999999999</c:v>
                </c:pt>
                <c:pt idx="97">
                  <c:v>155.13999999999999</c:v>
                </c:pt>
                <c:pt idx="98">
                  <c:v>149.82</c:v>
                </c:pt>
                <c:pt idx="99">
                  <c:v>151.6</c:v>
                </c:pt>
                <c:pt idx="100">
                  <c:v>148.94</c:v>
                </c:pt>
                <c:pt idx="101">
                  <c:v>142.72999999999999</c:v>
                </c:pt>
                <c:pt idx="102">
                  <c:v>139.72</c:v>
                </c:pt>
                <c:pt idx="103">
                  <c:v>139.01</c:v>
                </c:pt>
                <c:pt idx="104">
                  <c:v>137.41</c:v>
                </c:pt>
                <c:pt idx="105">
                  <c:v>138.65</c:v>
                </c:pt>
                <c:pt idx="106">
                  <c:v>142.55000000000001</c:v>
                </c:pt>
                <c:pt idx="107">
                  <c:v>137.77000000000001</c:v>
                </c:pt>
                <c:pt idx="108">
                  <c:v>138.47999999999999</c:v>
                </c:pt>
                <c:pt idx="109">
                  <c:v>135.99</c:v>
                </c:pt>
                <c:pt idx="110">
                  <c:v>137.41</c:v>
                </c:pt>
                <c:pt idx="111">
                  <c:v>128.01</c:v>
                </c:pt>
                <c:pt idx="112">
                  <c:v>141.66999999999999</c:v>
                </c:pt>
                <c:pt idx="113">
                  <c:v>134.75</c:v>
                </c:pt>
                <c:pt idx="114">
                  <c:v>134.93</c:v>
                </c:pt>
                <c:pt idx="115">
                  <c:v>136.35</c:v>
                </c:pt>
                <c:pt idx="116">
                  <c:v>137.22999999999999</c:v>
                </c:pt>
                <c:pt idx="117">
                  <c:v>142.38</c:v>
                </c:pt>
                <c:pt idx="118">
                  <c:v>148.05000000000001</c:v>
                </c:pt>
                <c:pt idx="119">
                  <c:v>142.19999999999999</c:v>
                </c:pt>
                <c:pt idx="120">
                  <c:v>139.54</c:v>
                </c:pt>
                <c:pt idx="121">
                  <c:v>138.65</c:v>
                </c:pt>
                <c:pt idx="122">
                  <c:v>144.33000000000001</c:v>
                </c:pt>
                <c:pt idx="123">
                  <c:v>141.84</c:v>
                </c:pt>
                <c:pt idx="124">
                  <c:v>143.79</c:v>
                </c:pt>
                <c:pt idx="125">
                  <c:v>141.84</c:v>
                </c:pt>
                <c:pt idx="126">
                  <c:v>140.6</c:v>
                </c:pt>
                <c:pt idx="127">
                  <c:v>142.38</c:v>
                </c:pt>
                <c:pt idx="128">
                  <c:v>151.41999999999999</c:v>
                </c:pt>
                <c:pt idx="129">
                  <c:v>142.55000000000001</c:v>
                </c:pt>
                <c:pt idx="130">
                  <c:v>144.86000000000001</c:v>
                </c:pt>
                <c:pt idx="131">
                  <c:v>143.79</c:v>
                </c:pt>
                <c:pt idx="132">
                  <c:v>142.55000000000001</c:v>
                </c:pt>
                <c:pt idx="133">
                  <c:v>141.13</c:v>
                </c:pt>
                <c:pt idx="134">
                  <c:v>147.52000000000001</c:v>
                </c:pt>
                <c:pt idx="135">
                  <c:v>143.62</c:v>
                </c:pt>
                <c:pt idx="136">
                  <c:v>137.06</c:v>
                </c:pt>
                <c:pt idx="137">
                  <c:v>137.94</c:v>
                </c:pt>
                <c:pt idx="138">
                  <c:v>140.6</c:v>
                </c:pt>
                <c:pt idx="139">
                  <c:v>142.19999999999999</c:v>
                </c:pt>
                <c:pt idx="140">
                  <c:v>144.15</c:v>
                </c:pt>
                <c:pt idx="141">
                  <c:v>142.72999999999999</c:v>
                </c:pt>
                <c:pt idx="142">
                  <c:v>142.72999999999999</c:v>
                </c:pt>
                <c:pt idx="143">
                  <c:v>135.11000000000001</c:v>
                </c:pt>
                <c:pt idx="144">
                  <c:v>132.62</c:v>
                </c:pt>
                <c:pt idx="145">
                  <c:v>130.66999999999999</c:v>
                </c:pt>
                <c:pt idx="146">
                  <c:v>129.96</c:v>
                </c:pt>
                <c:pt idx="147">
                  <c:v>128.9</c:v>
                </c:pt>
                <c:pt idx="148">
                  <c:v>119.86</c:v>
                </c:pt>
                <c:pt idx="149">
                  <c:v>125.18</c:v>
                </c:pt>
                <c:pt idx="150">
                  <c:v>123.94</c:v>
                </c:pt>
                <c:pt idx="151">
                  <c:v>127.48</c:v>
                </c:pt>
                <c:pt idx="152">
                  <c:v>127.13</c:v>
                </c:pt>
                <c:pt idx="153">
                  <c:v>122.52</c:v>
                </c:pt>
                <c:pt idx="154">
                  <c:v>127.3</c:v>
                </c:pt>
                <c:pt idx="155">
                  <c:v>115.25</c:v>
                </c:pt>
                <c:pt idx="156">
                  <c:v>114.18</c:v>
                </c:pt>
                <c:pt idx="157">
                  <c:v>124.29</c:v>
                </c:pt>
                <c:pt idx="158">
                  <c:v>136.52000000000001</c:v>
                </c:pt>
                <c:pt idx="159">
                  <c:v>139.18</c:v>
                </c:pt>
                <c:pt idx="160">
                  <c:v>141.84</c:v>
                </c:pt>
                <c:pt idx="161">
                  <c:v>139.01</c:v>
                </c:pt>
                <c:pt idx="162">
                  <c:v>140.43</c:v>
                </c:pt>
                <c:pt idx="163">
                  <c:v>145.21</c:v>
                </c:pt>
                <c:pt idx="164">
                  <c:v>141.84</c:v>
                </c:pt>
                <c:pt idx="165">
                  <c:v>150.71</c:v>
                </c:pt>
                <c:pt idx="166">
                  <c:v>154.08000000000001</c:v>
                </c:pt>
                <c:pt idx="167">
                  <c:v>150.88999999999999</c:v>
                </c:pt>
                <c:pt idx="168">
                  <c:v>144.33000000000001</c:v>
                </c:pt>
                <c:pt idx="169">
                  <c:v>145.21</c:v>
                </c:pt>
                <c:pt idx="170">
                  <c:v>144.33000000000001</c:v>
                </c:pt>
                <c:pt idx="171">
                  <c:v>150.71</c:v>
                </c:pt>
                <c:pt idx="172">
                  <c:v>160.46</c:v>
                </c:pt>
                <c:pt idx="173">
                  <c:v>156.91</c:v>
                </c:pt>
                <c:pt idx="174">
                  <c:v>154.79</c:v>
                </c:pt>
                <c:pt idx="175">
                  <c:v>154.61000000000001</c:v>
                </c:pt>
                <c:pt idx="176">
                  <c:v>162.94</c:v>
                </c:pt>
                <c:pt idx="177">
                  <c:v>159.75</c:v>
                </c:pt>
                <c:pt idx="178">
                  <c:v>155.66999999999999</c:v>
                </c:pt>
                <c:pt idx="179">
                  <c:v>156.91</c:v>
                </c:pt>
                <c:pt idx="180">
                  <c:v>156.21</c:v>
                </c:pt>
                <c:pt idx="181">
                  <c:v>159.75</c:v>
                </c:pt>
                <c:pt idx="182">
                  <c:v>159.4</c:v>
                </c:pt>
                <c:pt idx="183">
                  <c:v>154.96</c:v>
                </c:pt>
                <c:pt idx="184">
                  <c:v>158.16</c:v>
                </c:pt>
                <c:pt idx="185">
                  <c:v>163.83000000000001</c:v>
                </c:pt>
                <c:pt idx="186">
                  <c:v>161.69999999999999</c:v>
                </c:pt>
                <c:pt idx="187">
                  <c:v>161.35</c:v>
                </c:pt>
                <c:pt idx="188">
                  <c:v>166.84</c:v>
                </c:pt>
                <c:pt idx="189">
                  <c:v>166.49</c:v>
                </c:pt>
                <c:pt idx="190">
                  <c:v>167.55</c:v>
                </c:pt>
                <c:pt idx="191">
                  <c:v>182.27</c:v>
                </c:pt>
                <c:pt idx="192">
                  <c:v>196.81</c:v>
                </c:pt>
                <c:pt idx="193">
                  <c:v>200.53</c:v>
                </c:pt>
                <c:pt idx="194">
                  <c:v>198.58</c:v>
                </c:pt>
                <c:pt idx="195">
                  <c:v>198.4</c:v>
                </c:pt>
                <c:pt idx="196">
                  <c:v>202.66</c:v>
                </c:pt>
                <c:pt idx="197">
                  <c:v>207.62</c:v>
                </c:pt>
                <c:pt idx="198">
                  <c:v>190.78</c:v>
                </c:pt>
                <c:pt idx="199">
                  <c:v>187.41</c:v>
                </c:pt>
                <c:pt idx="200">
                  <c:v>192.2</c:v>
                </c:pt>
                <c:pt idx="201">
                  <c:v>189.36</c:v>
                </c:pt>
                <c:pt idx="202">
                  <c:v>187.06</c:v>
                </c:pt>
                <c:pt idx="203">
                  <c:v>186.35</c:v>
                </c:pt>
                <c:pt idx="204">
                  <c:v>190.96</c:v>
                </c:pt>
                <c:pt idx="205">
                  <c:v>185.99</c:v>
                </c:pt>
                <c:pt idx="206">
                  <c:v>182.8</c:v>
                </c:pt>
                <c:pt idx="207">
                  <c:v>183.51</c:v>
                </c:pt>
                <c:pt idx="208">
                  <c:v>187.23</c:v>
                </c:pt>
                <c:pt idx="209">
                  <c:v>188.48</c:v>
                </c:pt>
                <c:pt idx="210">
                  <c:v>184.75</c:v>
                </c:pt>
                <c:pt idx="211">
                  <c:v>187.06</c:v>
                </c:pt>
                <c:pt idx="212">
                  <c:v>183.51</c:v>
                </c:pt>
                <c:pt idx="213">
                  <c:v>175.35</c:v>
                </c:pt>
                <c:pt idx="214">
                  <c:v>169.33</c:v>
                </c:pt>
                <c:pt idx="215">
                  <c:v>168.44</c:v>
                </c:pt>
                <c:pt idx="216">
                  <c:v>171.28</c:v>
                </c:pt>
                <c:pt idx="217">
                  <c:v>168.09</c:v>
                </c:pt>
                <c:pt idx="218">
                  <c:v>175.18</c:v>
                </c:pt>
                <c:pt idx="219">
                  <c:v>176.06</c:v>
                </c:pt>
                <c:pt idx="220">
                  <c:v>178.19</c:v>
                </c:pt>
                <c:pt idx="221">
                  <c:v>187.06</c:v>
                </c:pt>
                <c:pt idx="222">
                  <c:v>185.11</c:v>
                </c:pt>
                <c:pt idx="223">
                  <c:v>184.75</c:v>
                </c:pt>
                <c:pt idx="224">
                  <c:v>192.91</c:v>
                </c:pt>
                <c:pt idx="225">
                  <c:v>195.39</c:v>
                </c:pt>
                <c:pt idx="226">
                  <c:v>196.45</c:v>
                </c:pt>
                <c:pt idx="227">
                  <c:v>202.3</c:v>
                </c:pt>
                <c:pt idx="228">
                  <c:v>199.65</c:v>
                </c:pt>
                <c:pt idx="229">
                  <c:v>196.99</c:v>
                </c:pt>
                <c:pt idx="230">
                  <c:v>199.11</c:v>
                </c:pt>
                <c:pt idx="231">
                  <c:v>191.49</c:v>
                </c:pt>
                <c:pt idx="232">
                  <c:v>189.72</c:v>
                </c:pt>
                <c:pt idx="233">
                  <c:v>193.09</c:v>
                </c:pt>
                <c:pt idx="234">
                  <c:v>190.07</c:v>
                </c:pt>
                <c:pt idx="235">
                  <c:v>198.4</c:v>
                </c:pt>
                <c:pt idx="236">
                  <c:v>203.9</c:v>
                </c:pt>
                <c:pt idx="237">
                  <c:v>205.51</c:v>
                </c:pt>
                <c:pt idx="238">
                  <c:v>201.58</c:v>
                </c:pt>
                <c:pt idx="239">
                  <c:v>198.71</c:v>
                </c:pt>
                <c:pt idx="240">
                  <c:v>202.29</c:v>
                </c:pt>
                <c:pt idx="241">
                  <c:v>204.26</c:v>
                </c:pt>
                <c:pt idx="242">
                  <c:v>202.29</c:v>
                </c:pt>
                <c:pt idx="243">
                  <c:v>208.37</c:v>
                </c:pt>
                <c:pt idx="244">
                  <c:v>216.6</c:v>
                </c:pt>
                <c:pt idx="245">
                  <c:v>214.81</c:v>
                </c:pt>
                <c:pt idx="246">
                  <c:v>222.32</c:v>
                </c:pt>
                <c:pt idx="247">
                  <c:v>223.04</c:v>
                </c:pt>
                <c:pt idx="248">
                  <c:v>226.26</c:v>
                </c:pt>
                <c:pt idx="249">
                  <c:v>221.79</c:v>
                </c:pt>
                <c:pt idx="250">
                  <c:v>227.51</c:v>
                </c:pt>
                <c:pt idx="251">
                  <c:v>230.01</c:v>
                </c:pt>
                <c:pt idx="252">
                  <c:v>231.45</c:v>
                </c:pt>
                <c:pt idx="253">
                  <c:v>235.74</c:v>
                </c:pt>
                <c:pt idx="254">
                  <c:v>230.55</c:v>
                </c:pt>
                <c:pt idx="255">
                  <c:v>231.98</c:v>
                </c:pt>
                <c:pt idx="256">
                  <c:v>227.51</c:v>
                </c:pt>
                <c:pt idx="257">
                  <c:v>235.02</c:v>
                </c:pt>
                <c:pt idx="258">
                  <c:v>224.47</c:v>
                </c:pt>
                <c:pt idx="259">
                  <c:v>228.05</c:v>
                </c:pt>
                <c:pt idx="260">
                  <c:v>221.79</c:v>
                </c:pt>
                <c:pt idx="261">
                  <c:v>213.38</c:v>
                </c:pt>
                <c:pt idx="262">
                  <c:v>215.35</c:v>
                </c:pt>
                <c:pt idx="263">
                  <c:v>221.43</c:v>
                </c:pt>
                <c:pt idx="264">
                  <c:v>212.84</c:v>
                </c:pt>
                <c:pt idx="265">
                  <c:v>214.63</c:v>
                </c:pt>
                <c:pt idx="266">
                  <c:v>201.75</c:v>
                </c:pt>
                <c:pt idx="267">
                  <c:v>193.35</c:v>
                </c:pt>
                <c:pt idx="268">
                  <c:v>187.62</c:v>
                </c:pt>
                <c:pt idx="269">
                  <c:v>183.33</c:v>
                </c:pt>
                <c:pt idx="270">
                  <c:v>180.65</c:v>
                </c:pt>
                <c:pt idx="271">
                  <c:v>169.56</c:v>
                </c:pt>
                <c:pt idx="272">
                  <c:v>156.68</c:v>
                </c:pt>
                <c:pt idx="273">
                  <c:v>153.63999999999999</c:v>
                </c:pt>
                <c:pt idx="274">
                  <c:v>153.82</c:v>
                </c:pt>
                <c:pt idx="275">
                  <c:v>157.04</c:v>
                </c:pt>
                <c:pt idx="276">
                  <c:v>145.06</c:v>
                </c:pt>
                <c:pt idx="277">
                  <c:v>139.51</c:v>
                </c:pt>
                <c:pt idx="278">
                  <c:v>143.97999999999999</c:v>
                </c:pt>
                <c:pt idx="279">
                  <c:v>148.99</c:v>
                </c:pt>
                <c:pt idx="280">
                  <c:v>149.35</c:v>
                </c:pt>
                <c:pt idx="281">
                  <c:v>146.66999999999999</c:v>
                </c:pt>
                <c:pt idx="282">
                  <c:v>146.31</c:v>
                </c:pt>
                <c:pt idx="283">
                  <c:v>146.31</c:v>
                </c:pt>
                <c:pt idx="284">
                  <c:v>150.24</c:v>
                </c:pt>
                <c:pt idx="285">
                  <c:v>146.31</c:v>
                </c:pt>
                <c:pt idx="286">
                  <c:v>145.41</c:v>
                </c:pt>
                <c:pt idx="287">
                  <c:v>132.54</c:v>
                </c:pt>
                <c:pt idx="288">
                  <c:v>128.06</c:v>
                </c:pt>
                <c:pt idx="289">
                  <c:v>130.93</c:v>
                </c:pt>
                <c:pt idx="290">
                  <c:v>136.29</c:v>
                </c:pt>
                <c:pt idx="291">
                  <c:v>146.49</c:v>
                </c:pt>
                <c:pt idx="292">
                  <c:v>146.49</c:v>
                </c:pt>
                <c:pt idx="293">
                  <c:v>139.33000000000001</c:v>
                </c:pt>
                <c:pt idx="294">
                  <c:v>136.65</c:v>
                </c:pt>
                <c:pt idx="295">
                  <c:v>119.84</c:v>
                </c:pt>
                <c:pt idx="296">
                  <c:v>125.92</c:v>
                </c:pt>
                <c:pt idx="297">
                  <c:v>135.22</c:v>
                </c:pt>
                <c:pt idx="298">
                  <c:v>172.6</c:v>
                </c:pt>
                <c:pt idx="299">
                  <c:v>164.19</c:v>
                </c:pt>
                <c:pt idx="300">
                  <c:v>167.75</c:v>
                </c:pt>
                <c:pt idx="301">
                  <c:v>174.85</c:v>
                </c:pt>
                <c:pt idx="302">
                  <c:v>145.31</c:v>
                </c:pt>
                <c:pt idx="303">
                  <c:v>139.51</c:v>
                </c:pt>
                <c:pt idx="304">
                  <c:v>119.87</c:v>
                </c:pt>
                <c:pt idx="305">
                  <c:v>129.97</c:v>
                </c:pt>
                <c:pt idx="306">
                  <c:v>119.31</c:v>
                </c:pt>
                <c:pt idx="307">
                  <c:v>125.48</c:v>
                </c:pt>
                <c:pt idx="308">
                  <c:v>140.63</c:v>
                </c:pt>
                <c:pt idx="309">
                  <c:v>144.37</c:v>
                </c:pt>
                <c:pt idx="310">
                  <c:v>162.13999999999999</c:v>
                </c:pt>
                <c:pt idx="311">
                  <c:v>175.6</c:v>
                </c:pt>
                <c:pt idx="312">
                  <c:v>197.11</c:v>
                </c:pt>
                <c:pt idx="313">
                  <c:v>179.72</c:v>
                </c:pt>
                <c:pt idx="314">
                  <c:v>187.2</c:v>
                </c:pt>
                <c:pt idx="315">
                  <c:v>157.46</c:v>
                </c:pt>
                <c:pt idx="316">
                  <c:v>147.55000000000001</c:v>
                </c:pt>
                <c:pt idx="317">
                  <c:v>157.09</c:v>
                </c:pt>
                <c:pt idx="318">
                  <c:v>151.85</c:v>
                </c:pt>
                <c:pt idx="319">
                  <c:v>149.41999999999999</c:v>
                </c:pt>
                <c:pt idx="320">
                  <c:v>164.19</c:v>
                </c:pt>
                <c:pt idx="321">
                  <c:v>164.57</c:v>
                </c:pt>
                <c:pt idx="322">
                  <c:v>164.57</c:v>
                </c:pt>
                <c:pt idx="323">
                  <c:v>164.38</c:v>
                </c:pt>
                <c:pt idx="324">
                  <c:v>174.48</c:v>
                </c:pt>
                <c:pt idx="325">
                  <c:v>179.53</c:v>
                </c:pt>
                <c:pt idx="326">
                  <c:v>202.34</c:v>
                </c:pt>
                <c:pt idx="327">
                  <c:v>199.73</c:v>
                </c:pt>
                <c:pt idx="328">
                  <c:v>204.77</c:v>
                </c:pt>
                <c:pt idx="329">
                  <c:v>198.79</c:v>
                </c:pt>
                <c:pt idx="330">
                  <c:v>198.23</c:v>
                </c:pt>
                <c:pt idx="331">
                  <c:v>201.6</c:v>
                </c:pt>
                <c:pt idx="332">
                  <c:v>195.8</c:v>
                </c:pt>
                <c:pt idx="333">
                  <c:v>173.36</c:v>
                </c:pt>
                <c:pt idx="334">
                  <c:v>175.04</c:v>
                </c:pt>
                <c:pt idx="335">
                  <c:v>169.24</c:v>
                </c:pt>
                <c:pt idx="336">
                  <c:v>169.62</c:v>
                </c:pt>
                <c:pt idx="337">
                  <c:v>152.22999999999999</c:v>
                </c:pt>
                <c:pt idx="338">
                  <c:v>138.94999999999999</c:v>
                </c:pt>
                <c:pt idx="339">
                  <c:v>146.99</c:v>
                </c:pt>
                <c:pt idx="340">
                  <c:v>150.91999999999999</c:v>
                </c:pt>
                <c:pt idx="341">
                  <c:v>144.18</c:v>
                </c:pt>
                <c:pt idx="342">
                  <c:v>137.83000000000001</c:v>
                </c:pt>
                <c:pt idx="343">
                  <c:v>142.5</c:v>
                </c:pt>
                <c:pt idx="344">
                  <c:v>135.21</c:v>
                </c:pt>
                <c:pt idx="345">
                  <c:v>141.19</c:v>
                </c:pt>
                <c:pt idx="346">
                  <c:v>142.31</c:v>
                </c:pt>
                <c:pt idx="347">
                  <c:v>146.99</c:v>
                </c:pt>
                <c:pt idx="348">
                  <c:v>148.30000000000001</c:v>
                </c:pt>
                <c:pt idx="349">
                  <c:v>151.85</c:v>
                </c:pt>
                <c:pt idx="350">
                  <c:v>150.91999999999999</c:v>
                </c:pt>
                <c:pt idx="351">
                  <c:v>159.71</c:v>
                </c:pt>
                <c:pt idx="352">
                  <c:v>169.99</c:v>
                </c:pt>
                <c:pt idx="353">
                  <c:v>169.99</c:v>
                </c:pt>
                <c:pt idx="354">
                  <c:v>170.74</c:v>
                </c:pt>
                <c:pt idx="355">
                  <c:v>172.8</c:v>
                </c:pt>
                <c:pt idx="356">
                  <c:v>169.8</c:v>
                </c:pt>
                <c:pt idx="357">
                  <c:v>161.9</c:v>
                </c:pt>
                <c:pt idx="358">
                  <c:v>161.09</c:v>
                </c:pt>
                <c:pt idx="359">
                  <c:v>165.35</c:v>
                </c:pt>
                <c:pt idx="360">
                  <c:v>182.16</c:v>
                </c:pt>
                <c:pt idx="361">
                  <c:v>178.31</c:v>
                </c:pt>
                <c:pt idx="362">
                  <c:v>166.97</c:v>
                </c:pt>
                <c:pt idx="363">
                  <c:v>152.18</c:v>
                </c:pt>
                <c:pt idx="364">
                  <c:v>161.09</c:v>
                </c:pt>
                <c:pt idx="365">
                  <c:v>163.72999999999999</c:v>
                </c:pt>
                <c:pt idx="366">
                  <c:v>160.47999999999999</c:v>
                </c:pt>
                <c:pt idx="367">
                  <c:v>154.4</c:v>
                </c:pt>
                <c:pt idx="368">
                  <c:v>159.47</c:v>
                </c:pt>
                <c:pt idx="369">
                  <c:v>154</c:v>
                </c:pt>
                <c:pt idx="370">
                  <c:v>149.54</c:v>
                </c:pt>
                <c:pt idx="371">
                  <c:v>152.18</c:v>
                </c:pt>
                <c:pt idx="372">
                  <c:v>151.77000000000001</c:v>
                </c:pt>
                <c:pt idx="373">
                  <c:v>149.34</c:v>
                </c:pt>
                <c:pt idx="374">
                  <c:v>141.84</c:v>
                </c:pt>
                <c:pt idx="375">
                  <c:v>144.07</c:v>
                </c:pt>
                <c:pt idx="376">
                  <c:v>141.44</c:v>
                </c:pt>
                <c:pt idx="377">
                  <c:v>150.55000000000001</c:v>
                </c:pt>
                <c:pt idx="378">
                  <c:v>141.22999999999999</c:v>
                </c:pt>
                <c:pt idx="379">
                  <c:v>150.55000000000001</c:v>
                </c:pt>
                <c:pt idx="380">
                  <c:v>143.87</c:v>
                </c:pt>
                <c:pt idx="381">
                  <c:v>149.94999999999999</c:v>
                </c:pt>
                <c:pt idx="382">
                  <c:v>146.5</c:v>
                </c:pt>
                <c:pt idx="383">
                  <c:v>152.99</c:v>
                </c:pt>
                <c:pt idx="384">
                  <c:v>149.74</c:v>
                </c:pt>
                <c:pt idx="385">
                  <c:v>153.19</c:v>
                </c:pt>
                <c:pt idx="386">
                  <c:v>157.24</c:v>
                </c:pt>
                <c:pt idx="387">
                  <c:v>154.19999999999999</c:v>
                </c:pt>
                <c:pt idx="388">
                  <c:v>155.01</c:v>
                </c:pt>
                <c:pt idx="389">
                  <c:v>154.81</c:v>
                </c:pt>
                <c:pt idx="390">
                  <c:v>151.77000000000001</c:v>
                </c:pt>
                <c:pt idx="391">
                  <c:v>152.99</c:v>
                </c:pt>
                <c:pt idx="392">
                  <c:v>155.62</c:v>
                </c:pt>
                <c:pt idx="393">
                  <c:v>155.62</c:v>
                </c:pt>
                <c:pt idx="394">
                  <c:v>157.65</c:v>
                </c:pt>
                <c:pt idx="395">
                  <c:v>160.47999999999999</c:v>
                </c:pt>
                <c:pt idx="396">
                  <c:v>168.39</c:v>
                </c:pt>
                <c:pt idx="397">
                  <c:v>162.91</c:v>
                </c:pt>
                <c:pt idx="398">
                  <c:v>162.1</c:v>
                </c:pt>
                <c:pt idx="399">
                  <c:v>160.69</c:v>
                </c:pt>
                <c:pt idx="400">
                  <c:v>165.35</c:v>
                </c:pt>
                <c:pt idx="401">
                  <c:v>167.78</c:v>
                </c:pt>
                <c:pt idx="402">
                  <c:v>165.35</c:v>
                </c:pt>
                <c:pt idx="403">
                  <c:v>166.16</c:v>
                </c:pt>
                <c:pt idx="404">
                  <c:v>166.16</c:v>
                </c:pt>
                <c:pt idx="405">
                  <c:v>170.61</c:v>
                </c:pt>
                <c:pt idx="406">
                  <c:v>175.28</c:v>
                </c:pt>
                <c:pt idx="407">
                  <c:v>171.43</c:v>
                </c:pt>
                <c:pt idx="408">
                  <c:v>174.87</c:v>
                </c:pt>
                <c:pt idx="409">
                  <c:v>175.88</c:v>
                </c:pt>
                <c:pt idx="410">
                  <c:v>173.05</c:v>
                </c:pt>
                <c:pt idx="411">
                  <c:v>169.4</c:v>
                </c:pt>
                <c:pt idx="412">
                  <c:v>169.6</c:v>
                </c:pt>
                <c:pt idx="413">
                  <c:v>169.2</c:v>
                </c:pt>
                <c:pt idx="414">
                  <c:v>169.2</c:v>
                </c:pt>
                <c:pt idx="415">
                  <c:v>169.6</c:v>
                </c:pt>
                <c:pt idx="416">
                  <c:v>167.58</c:v>
                </c:pt>
                <c:pt idx="417">
                  <c:v>157.44</c:v>
                </c:pt>
                <c:pt idx="418">
                  <c:v>158.66</c:v>
                </c:pt>
                <c:pt idx="419">
                  <c:v>161.29</c:v>
                </c:pt>
                <c:pt idx="420">
                  <c:v>157.65</c:v>
                </c:pt>
                <c:pt idx="421">
                  <c:v>151.97</c:v>
                </c:pt>
                <c:pt idx="422">
                  <c:v>149.34</c:v>
                </c:pt>
                <c:pt idx="423">
                  <c:v>154.4</c:v>
                </c:pt>
                <c:pt idx="424">
                  <c:v>156.84</c:v>
                </c:pt>
                <c:pt idx="425">
                  <c:v>158.86000000000001</c:v>
                </c:pt>
                <c:pt idx="426">
                  <c:v>159.08000000000001</c:v>
                </c:pt>
                <c:pt idx="427">
                  <c:v>162.11000000000001</c:v>
                </c:pt>
                <c:pt idx="428">
                  <c:v>168.39</c:v>
                </c:pt>
                <c:pt idx="429">
                  <c:v>160.38</c:v>
                </c:pt>
                <c:pt idx="430">
                  <c:v>160.38</c:v>
                </c:pt>
                <c:pt idx="431">
                  <c:v>158.86000000000001</c:v>
                </c:pt>
                <c:pt idx="432">
                  <c:v>155.4</c:v>
                </c:pt>
                <c:pt idx="433">
                  <c:v>143.5</c:v>
                </c:pt>
                <c:pt idx="434">
                  <c:v>143.93</c:v>
                </c:pt>
                <c:pt idx="435">
                  <c:v>134.84</c:v>
                </c:pt>
                <c:pt idx="436">
                  <c:v>137</c:v>
                </c:pt>
                <c:pt idx="437">
                  <c:v>139.16999999999999</c:v>
                </c:pt>
                <c:pt idx="438">
                  <c:v>137.87</c:v>
                </c:pt>
                <c:pt idx="439">
                  <c:v>137.22</c:v>
                </c:pt>
                <c:pt idx="440">
                  <c:v>140.68</c:v>
                </c:pt>
                <c:pt idx="441">
                  <c:v>140.9</c:v>
                </c:pt>
                <c:pt idx="442">
                  <c:v>141.11000000000001</c:v>
                </c:pt>
                <c:pt idx="443">
                  <c:v>146.74</c:v>
                </c:pt>
                <c:pt idx="444">
                  <c:v>144.58000000000001</c:v>
                </c:pt>
                <c:pt idx="445">
                  <c:v>143.5</c:v>
                </c:pt>
                <c:pt idx="446">
                  <c:v>148.47</c:v>
                </c:pt>
                <c:pt idx="447">
                  <c:v>146.31</c:v>
                </c:pt>
                <c:pt idx="448">
                  <c:v>146.96</c:v>
                </c:pt>
                <c:pt idx="449">
                  <c:v>144.36000000000001</c:v>
                </c:pt>
                <c:pt idx="450">
                  <c:v>146.74</c:v>
                </c:pt>
                <c:pt idx="451">
                  <c:v>146.74</c:v>
                </c:pt>
                <c:pt idx="452">
                  <c:v>144.36000000000001</c:v>
                </c:pt>
                <c:pt idx="453">
                  <c:v>142.85</c:v>
                </c:pt>
                <c:pt idx="454">
                  <c:v>141.33000000000001</c:v>
                </c:pt>
                <c:pt idx="455">
                  <c:v>136.57</c:v>
                </c:pt>
                <c:pt idx="456">
                  <c:v>139.6</c:v>
                </c:pt>
                <c:pt idx="457">
                  <c:v>133.97</c:v>
                </c:pt>
                <c:pt idx="458">
                  <c:v>132.02000000000001</c:v>
                </c:pt>
                <c:pt idx="459">
                  <c:v>130.72999999999999</c:v>
                </c:pt>
                <c:pt idx="460">
                  <c:v>122.28</c:v>
                </c:pt>
                <c:pt idx="461">
                  <c:v>124.02</c:v>
                </c:pt>
                <c:pt idx="462">
                  <c:v>117.09</c:v>
                </c:pt>
                <c:pt idx="463">
                  <c:v>121.2</c:v>
                </c:pt>
                <c:pt idx="464">
                  <c:v>122.07</c:v>
                </c:pt>
                <c:pt idx="465">
                  <c:v>120.99</c:v>
                </c:pt>
                <c:pt idx="466">
                  <c:v>124.02</c:v>
                </c:pt>
                <c:pt idx="467">
                  <c:v>121.85</c:v>
                </c:pt>
                <c:pt idx="468">
                  <c:v>134.62</c:v>
                </c:pt>
                <c:pt idx="469">
                  <c:v>141.76</c:v>
                </c:pt>
                <c:pt idx="470">
                  <c:v>140.9</c:v>
                </c:pt>
                <c:pt idx="471">
                  <c:v>133.76</c:v>
                </c:pt>
                <c:pt idx="472">
                  <c:v>136.35</c:v>
                </c:pt>
                <c:pt idx="473">
                  <c:v>146.53</c:v>
                </c:pt>
                <c:pt idx="474">
                  <c:v>143.93</c:v>
                </c:pt>
                <c:pt idx="475">
                  <c:v>143.93</c:v>
                </c:pt>
                <c:pt idx="476">
                  <c:v>148.47</c:v>
                </c:pt>
                <c:pt idx="477">
                  <c:v>150.19999999999999</c:v>
                </c:pt>
                <c:pt idx="478">
                  <c:v>156.91</c:v>
                </c:pt>
                <c:pt idx="479">
                  <c:v>160.16</c:v>
                </c:pt>
                <c:pt idx="480">
                  <c:v>146.31</c:v>
                </c:pt>
                <c:pt idx="481">
                  <c:v>143.06</c:v>
                </c:pt>
                <c:pt idx="482">
                  <c:v>135.27000000000001</c:v>
                </c:pt>
                <c:pt idx="483">
                  <c:v>132.88999999999999</c:v>
                </c:pt>
                <c:pt idx="484">
                  <c:v>132.24</c:v>
                </c:pt>
                <c:pt idx="485">
                  <c:v>133.54</c:v>
                </c:pt>
                <c:pt idx="486">
                  <c:v>143.5</c:v>
                </c:pt>
                <c:pt idx="487">
                  <c:v>143.06</c:v>
                </c:pt>
                <c:pt idx="488">
                  <c:v>141.33000000000001</c:v>
                </c:pt>
                <c:pt idx="489">
                  <c:v>140.25</c:v>
                </c:pt>
                <c:pt idx="490">
                  <c:v>148.26</c:v>
                </c:pt>
                <c:pt idx="491">
                  <c:v>145.88</c:v>
                </c:pt>
                <c:pt idx="492">
                  <c:v>144.58000000000001</c:v>
                </c:pt>
                <c:pt idx="493">
                  <c:v>144.58000000000001</c:v>
                </c:pt>
                <c:pt idx="494">
                  <c:v>145.44</c:v>
                </c:pt>
                <c:pt idx="495">
                  <c:v>144.13999999999999</c:v>
                </c:pt>
                <c:pt idx="496">
                  <c:v>139.82</c:v>
                </c:pt>
                <c:pt idx="497">
                  <c:v>136.57</c:v>
                </c:pt>
                <c:pt idx="498">
                  <c:v>133.32</c:v>
                </c:pt>
                <c:pt idx="499">
                  <c:v>137.65</c:v>
                </c:pt>
                <c:pt idx="500">
                  <c:v>139.16999999999999</c:v>
                </c:pt>
                <c:pt idx="501">
                  <c:v>135.69999999999999</c:v>
                </c:pt>
                <c:pt idx="502">
                  <c:v>134.84</c:v>
                </c:pt>
                <c:pt idx="503">
                  <c:v>133.76</c:v>
                </c:pt>
                <c:pt idx="504">
                  <c:v>134.62</c:v>
                </c:pt>
                <c:pt idx="505">
                  <c:v>138.52000000000001</c:v>
                </c:pt>
                <c:pt idx="506">
                  <c:v>141.11000000000001</c:v>
                </c:pt>
                <c:pt idx="507">
                  <c:v>137.22</c:v>
                </c:pt>
                <c:pt idx="508">
                  <c:v>138.52000000000001</c:v>
                </c:pt>
                <c:pt idx="509">
                  <c:v>142.85</c:v>
                </c:pt>
                <c:pt idx="510">
                  <c:v>137.87</c:v>
                </c:pt>
                <c:pt idx="511">
                  <c:v>143.06</c:v>
                </c:pt>
                <c:pt idx="512">
                  <c:v>140.68</c:v>
                </c:pt>
                <c:pt idx="513">
                  <c:v>142.63</c:v>
                </c:pt>
                <c:pt idx="514">
                  <c:v>136.13999999999999</c:v>
                </c:pt>
                <c:pt idx="515">
                  <c:v>134.19</c:v>
                </c:pt>
                <c:pt idx="516">
                  <c:v>133.54</c:v>
                </c:pt>
                <c:pt idx="517">
                  <c:v>133.76</c:v>
                </c:pt>
                <c:pt idx="518">
                  <c:v>133.76</c:v>
                </c:pt>
                <c:pt idx="519">
                  <c:v>131.16</c:v>
                </c:pt>
                <c:pt idx="520">
                  <c:v>130.94</c:v>
                </c:pt>
                <c:pt idx="521">
                  <c:v>127.91</c:v>
                </c:pt>
                <c:pt idx="522">
                  <c:v>125.75</c:v>
                </c:pt>
                <c:pt idx="523">
                  <c:v>127.7</c:v>
                </c:pt>
                <c:pt idx="524">
                  <c:v>129.43</c:v>
                </c:pt>
                <c:pt idx="525">
                  <c:v>130.94</c:v>
                </c:pt>
                <c:pt idx="526">
                  <c:v>134.62</c:v>
                </c:pt>
                <c:pt idx="527">
                  <c:v>134.19</c:v>
                </c:pt>
                <c:pt idx="528">
                  <c:v>140.47</c:v>
                </c:pt>
                <c:pt idx="529">
                  <c:v>144.36000000000001</c:v>
                </c:pt>
                <c:pt idx="530">
                  <c:v>143.71</c:v>
                </c:pt>
                <c:pt idx="531">
                  <c:v>148.91</c:v>
                </c:pt>
                <c:pt idx="532">
                  <c:v>146.31</c:v>
                </c:pt>
                <c:pt idx="533">
                  <c:v>154.32</c:v>
                </c:pt>
                <c:pt idx="534">
                  <c:v>164.71</c:v>
                </c:pt>
                <c:pt idx="535">
                  <c:v>163.19</c:v>
                </c:pt>
                <c:pt idx="536">
                  <c:v>156.05000000000001</c:v>
                </c:pt>
                <c:pt idx="537">
                  <c:v>159.72999999999999</c:v>
                </c:pt>
                <c:pt idx="538">
                  <c:v>154.53</c:v>
                </c:pt>
                <c:pt idx="539">
                  <c:v>150.41999999999999</c:v>
                </c:pt>
                <c:pt idx="540">
                  <c:v>151.07</c:v>
                </c:pt>
                <c:pt idx="541">
                  <c:v>153.44999999999999</c:v>
                </c:pt>
                <c:pt idx="542">
                  <c:v>146.53</c:v>
                </c:pt>
                <c:pt idx="543">
                  <c:v>150.85</c:v>
                </c:pt>
                <c:pt idx="544">
                  <c:v>154.32</c:v>
                </c:pt>
                <c:pt idx="545">
                  <c:v>159.29</c:v>
                </c:pt>
                <c:pt idx="546">
                  <c:v>153.66999999999999</c:v>
                </c:pt>
                <c:pt idx="547">
                  <c:v>153.22999999999999</c:v>
                </c:pt>
                <c:pt idx="548">
                  <c:v>153.22999999999999</c:v>
                </c:pt>
                <c:pt idx="549">
                  <c:v>152.37</c:v>
                </c:pt>
                <c:pt idx="550">
                  <c:v>160.59</c:v>
                </c:pt>
                <c:pt idx="551">
                  <c:v>167.74</c:v>
                </c:pt>
                <c:pt idx="552">
                  <c:v>166.44</c:v>
                </c:pt>
                <c:pt idx="553">
                  <c:v>174.01</c:v>
                </c:pt>
                <c:pt idx="554">
                  <c:v>167.74</c:v>
                </c:pt>
                <c:pt idx="555">
                  <c:v>168.6</c:v>
                </c:pt>
                <c:pt idx="556">
                  <c:v>168.82</c:v>
                </c:pt>
                <c:pt idx="557">
                  <c:v>168.82</c:v>
                </c:pt>
                <c:pt idx="558">
                  <c:v>168.39</c:v>
                </c:pt>
                <c:pt idx="559">
                  <c:v>157.35</c:v>
                </c:pt>
                <c:pt idx="560">
                  <c:v>161.03</c:v>
                </c:pt>
                <c:pt idx="561">
                  <c:v>165.14</c:v>
                </c:pt>
                <c:pt idx="562">
                  <c:v>175.09</c:v>
                </c:pt>
                <c:pt idx="563">
                  <c:v>157.78</c:v>
                </c:pt>
                <c:pt idx="564">
                  <c:v>154.1</c:v>
                </c:pt>
                <c:pt idx="565">
                  <c:v>154.75</c:v>
                </c:pt>
                <c:pt idx="566">
                  <c:v>159.08000000000001</c:v>
                </c:pt>
                <c:pt idx="567">
                  <c:v>159.94</c:v>
                </c:pt>
                <c:pt idx="568">
                  <c:v>162.11000000000001</c:v>
                </c:pt>
                <c:pt idx="569">
                  <c:v>165.79</c:v>
                </c:pt>
                <c:pt idx="570">
                  <c:v>164.27</c:v>
                </c:pt>
                <c:pt idx="571">
                  <c:v>159.51</c:v>
                </c:pt>
                <c:pt idx="572">
                  <c:v>146.53</c:v>
                </c:pt>
                <c:pt idx="573">
                  <c:v>144.36000000000001</c:v>
                </c:pt>
                <c:pt idx="574">
                  <c:v>149.99</c:v>
                </c:pt>
                <c:pt idx="575">
                  <c:v>151.29</c:v>
                </c:pt>
                <c:pt idx="576">
                  <c:v>152.37</c:v>
                </c:pt>
                <c:pt idx="577">
                  <c:v>160.59</c:v>
                </c:pt>
                <c:pt idx="578">
                  <c:v>157.13</c:v>
                </c:pt>
                <c:pt idx="579">
                  <c:v>161.46</c:v>
                </c:pt>
                <c:pt idx="580">
                  <c:v>159.08000000000001</c:v>
                </c:pt>
                <c:pt idx="581">
                  <c:v>160.16</c:v>
                </c:pt>
                <c:pt idx="582">
                  <c:v>159.08000000000001</c:v>
                </c:pt>
                <c:pt idx="583">
                  <c:v>156.47999999999999</c:v>
                </c:pt>
                <c:pt idx="584">
                  <c:v>161.88999999999999</c:v>
                </c:pt>
                <c:pt idx="585">
                  <c:v>166.65</c:v>
                </c:pt>
                <c:pt idx="586">
                  <c:v>165.35</c:v>
                </c:pt>
                <c:pt idx="587">
                  <c:v>172.28</c:v>
                </c:pt>
                <c:pt idx="588">
                  <c:v>167.52</c:v>
                </c:pt>
                <c:pt idx="589">
                  <c:v>170.12</c:v>
                </c:pt>
                <c:pt idx="590">
                  <c:v>169.03</c:v>
                </c:pt>
                <c:pt idx="591">
                  <c:v>172.28</c:v>
                </c:pt>
                <c:pt idx="592">
                  <c:v>174.01</c:v>
                </c:pt>
                <c:pt idx="593">
                  <c:v>171.63</c:v>
                </c:pt>
                <c:pt idx="594">
                  <c:v>169.9</c:v>
                </c:pt>
                <c:pt idx="595">
                  <c:v>170.55</c:v>
                </c:pt>
                <c:pt idx="596">
                  <c:v>170.77</c:v>
                </c:pt>
                <c:pt idx="597">
                  <c:v>171.2</c:v>
                </c:pt>
                <c:pt idx="598">
                  <c:v>174.88</c:v>
                </c:pt>
                <c:pt idx="599">
                  <c:v>179.64</c:v>
                </c:pt>
                <c:pt idx="600">
                  <c:v>185.05</c:v>
                </c:pt>
                <c:pt idx="601">
                  <c:v>192.63</c:v>
                </c:pt>
                <c:pt idx="602">
                  <c:v>192.63</c:v>
                </c:pt>
                <c:pt idx="603">
                  <c:v>187.86</c:v>
                </c:pt>
                <c:pt idx="604">
                  <c:v>184.18</c:v>
                </c:pt>
                <c:pt idx="605">
                  <c:v>178.56</c:v>
                </c:pt>
                <c:pt idx="606">
                  <c:v>184.4</c:v>
                </c:pt>
                <c:pt idx="607">
                  <c:v>189.6</c:v>
                </c:pt>
                <c:pt idx="608">
                  <c:v>186.13</c:v>
                </c:pt>
                <c:pt idx="609">
                  <c:v>182.45</c:v>
                </c:pt>
                <c:pt idx="610">
                  <c:v>181.37</c:v>
                </c:pt>
                <c:pt idx="611">
                  <c:v>185.92</c:v>
                </c:pt>
                <c:pt idx="612">
                  <c:v>185.27</c:v>
                </c:pt>
                <c:pt idx="613">
                  <c:v>184.83</c:v>
                </c:pt>
                <c:pt idx="614">
                  <c:v>190.24</c:v>
                </c:pt>
                <c:pt idx="615">
                  <c:v>191.98</c:v>
                </c:pt>
                <c:pt idx="616">
                  <c:v>188.95</c:v>
                </c:pt>
                <c:pt idx="617">
                  <c:v>187.86</c:v>
                </c:pt>
                <c:pt idx="618">
                  <c:v>189.38</c:v>
                </c:pt>
                <c:pt idx="619">
                  <c:v>183.75</c:v>
                </c:pt>
                <c:pt idx="620">
                  <c:v>177.04</c:v>
                </c:pt>
                <c:pt idx="621">
                  <c:v>184.18</c:v>
                </c:pt>
                <c:pt idx="622">
                  <c:v>185.05</c:v>
                </c:pt>
                <c:pt idx="623">
                  <c:v>188.3</c:v>
                </c:pt>
                <c:pt idx="624">
                  <c:v>190.46</c:v>
                </c:pt>
                <c:pt idx="625">
                  <c:v>191.33</c:v>
                </c:pt>
                <c:pt idx="626">
                  <c:v>186.13</c:v>
                </c:pt>
                <c:pt idx="627">
                  <c:v>185.92</c:v>
                </c:pt>
                <c:pt idx="628">
                  <c:v>194.79</c:v>
                </c:pt>
                <c:pt idx="629">
                  <c:v>188.3</c:v>
                </c:pt>
                <c:pt idx="630">
                  <c:v>193.27</c:v>
                </c:pt>
                <c:pt idx="631">
                  <c:v>191.98</c:v>
                </c:pt>
                <c:pt idx="632">
                  <c:v>189.38</c:v>
                </c:pt>
                <c:pt idx="633">
                  <c:v>185.27</c:v>
                </c:pt>
                <c:pt idx="634">
                  <c:v>187.86</c:v>
                </c:pt>
                <c:pt idx="635">
                  <c:v>186.13</c:v>
                </c:pt>
                <c:pt idx="636">
                  <c:v>176.83</c:v>
                </c:pt>
                <c:pt idx="637">
                  <c:v>180.51</c:v>
                </c:pt>
                <c:pt idx="638">
                  <c:v>176.39</c:v>
                </c:pt>
                <c:pt idx="639">
                  <c:v>171.63</c:v>
                </c:pt>
                <c:pt idx="640">
                  <c:v>167.3</c:v>
                </c:pt>
                <c:pt idx="641">
                  <c:v>169.47</c:v>
                </c:pt>
                <c:pt idx="642">
                  <c:v>178.77</c:v>
                </c:pt>
                <c:pt idx="643">
                  <c:v>174.01</c:v>
                </c:pt>
                <c:pt idx="644">
                  <c:v>173.8</c:v>
                </c:pt>
                <c:pt idx="645">
                  <c:v>176.18</c:v>
                </c:pt>
                <c:pt idx="646">
                  <c:v>170.98</c:v>
                </c:pt>
                <c:pt idx="647">
                  <c:v>172.28</c:v>
                </c:pt>
                <c:pt idx="648">
                  <c:v>172.71</c:v>
                </c:pt>
                <c:pt idx="649">
                  <c:v>172.28</c:v>
                </c:pt>
                <c:pt idx="650">
                  <c:v>171.42</c:v>
                </c:pt>
                <c:pt idx="651">
                  <c:v>169.68</c:v>
                </c:pt>
                <c:pt idx="652">
                  <c:v>164.27</c:v>
                </c:pt>
                <c:pt idx="653">
                  <c:v>162.11000000000001</c:v>
                </c:pt>
                <c:pt idx="654">
                  <c:v>164.06</c:v>
                </c:pt>
                <c:pt idx="655">
                  <c:v>156.91</c:v>
                </c:pt>
                <c:pt idx="656">
                  <c:v>156.91</c:v>
                </c:pt>
                <c:pt idx="657">
                  <c:v>165.57</c:v>
                </c:pt>
                <c:pt idx="658">
                  <c:v>162.11000000000001</c:v>
                </c:pt>
                <c:pt idx="659">
                  <c:v>160.16</c:v>
                </c:pt>
                <c:pt idx="660">
                  <c:v>160.16</c:v>
                </c:pt>
                <c:pt idx="661">
                  <c:v>162.11000000000001</c:v>
                </c:pt>
                <c:pt idx="662">
                  <c:v>162.97</c:v>
                </c:pt>
                <c:pt idx="663">
                  <c:v>157.56</c:v>
                </c:pt>
                <c:pt idx="664">
                  <c:v>156.69999999999999</c:v>
                </c:pt>
                <c:pt idx="665">
                  <c:v>161.03</c:v>
                </c:pt>
                <c:pt idx="666">
                  <c:v>162.97</c:v>
                </c:pt>
                <c:pt idx="667">
                  <c:v>162.54</c:v>
                </c:pt>
                <c:pt idx="668">
                  <c:v>164.71</c:v>
                </c:pt>
                <c:pt idx="669">
                  <c:v>159.51</c:v>
                </c:pt>
                <c:pt idx="670">
                  <c:v>157.56</c:v>
                </c:pt>
                <c:pt idx="671">
                  <c:v>156.26</c:v>
                </c:pt>
                <c:pt idx="672">
                  <c:v>164.92</c:v>
                </c:pt>
                <c:pt idx="673">
                  <c:v>168.17</c:v>
                </c:pt>
                <c:pt idx="674">
                  <c:v>166</c:v>
                </c:pt>
                <c:pt idx="675">
                  <c:v>170.77</c:v>
                </c:pt>
                <c:pt idx="676">
                  <c:v>167.52</c:v>
                </c:pt>
                <c:pt idx="677">
                  <c:v>174.01</c:v>
                </c:pt>
                <c:pt idx="678">
                  <c:v>168.82</c:v>
                </c:pt>
                <c:pt idx="679">
                  <c:v>168.17</c:v>
                </c:pt>
                <c:pt idx="680">
                  <c:v>167.09</c:v>
                </c:pt>
                <c:pt idx="681">
                  <c:v>171.2</c:v>
                </c:pt>
                <c:pt idx="682">
                  <c:v>171.63</c:v>
                </c:pt>
                <c:pt idx="683">
                  <c:v>172.06</c:v>
                </c:pt>
                <c:pt idx="684">
                  <c:v>159.72999999999999</c:v>
                </c:pt>
                <c:pt idx="685">
                  <c:v>167.95</c:v>
                </c:pt>
                <c:pt idx="686">
                  <c:v>177.04</c:v>
                </c:pt>
                <c:pt idx="687">
                  <c:v>175.31</c:v>
                </c:pt>
                <c:pt idx="688">
                  <c:v>182.89</c:v>
                </c:pt>
                <c:pt idx="689">
                  <c:v>192.19</c:v>
                </c:pt>
                <c:pt idx="690">
                  <c:v>189.81</c:v>
                </c:pt>
                <c:pt idx="691">
                  <c:v>195.44</c:v>
                </c:pt>
                <c:pt idx="692">
                  <c:v>202.8</c:v>
                </c:pt>
                <c:pt idx="693">
                  <c:v>208.86</c:v>
                </c:pt>
                <c:pt idx="694">
                  <c:v>199.12</c:v>
                </c:pt>
                <c:pt idx="695">
                  <c:v>201.5</c:v>
                </c:pt>
                <c:pt idx="696">
                  <c:v>198.25</c:v>
                </c:pt>
                <c:pt idx="697">
                  <c:v>196.95</c:v>
                </c:pt>
                <c:pt idx="698">
                  <c:v>191.33</c:v>
                </c:pt>
                <c:pt idx="699">
                  <c:v>195.87</c:v>
                </c:pt>
                <c:pt idx="700">
                  <c:v>193.92</c:v>
                </c:pt>
                <c:pt idx="701">
                  <c:v>187.21</c:v>
                </c:pt>
                <c:pt idx="702">
                  <c:v>191.54</c:v>
                </c:pt>
                <c:pt idx="703">
                  <c:v>195.22</c:v>
                </c:pt>
                <c:pt idx="704">
                  <c:v>198.69</c:v>
                </c:pt>
                <c:pt idx="705">
                  <c:v>208.64</c:v>
                </c:pt>
                <c:pt idx="706">
                  <c:v>205.4</c:v>
                </c:pt>
                <c:pt idx="707">
                  <c:v>199.34</c:v>
                </c:pt>
                <c:pt idx="708">
                  <c:v>200.63</c:v>
                </c:pt>
                <c:pt idx="709">
                  <c:v>201.72</c:v>
                </c:pt>
                <c:pt idx="710">
                  <c:v>197.6</c:v>
                </c:pt>
                <c:pt idx="711">
                  <c:v>194.79</c:v>
                </c:pt>
                <c:pt idx="712">
                  <c:v>193.71</c:v>
                </c:pt>
                <c:pt idx="713">
                  <c:v>190.68</c:v>
                </c:pt>
                <c:pt idx="714">
                  <c:v>197.6</c:v>
                </c:pt>
                <c:pt idx="715">
                  <c:v>193.71</c:v>
                </c:pt>
                <c:pt idx="716">
                  <c:v>196.3</c:v>
                </c:pt>
                <c:pt idx="717">
                  <c:v>194.36</c:v>
                </c:pt>
                <c:pt idx="718">
                  <c:v>186.57</c:v>
                </c:pt>
                <c:pt idx="719">
                  <c:v>183.75</c:v>
                </c:pt>
                <c:pt idx="720">
                  <c:v>183.1</c:v>
                </c:pt>
                <c:pt idx="721">
                  <c:v>179.21</c:v>
                </c:pt>
                <c:pt idx="722">
                  <c:v>183.32</c:v>
                </c:pt>
                <c:pt idx="723">
                  <c:v>182.02</c:v>
                </c:pt>
                <c:pt idx="724">
                  <c:v>172.93</c:v>
                </c:pt>
                <c:pt idx="725">
                  <c:v>167.09</c:v>
                </c:pt>
                <c:pt idx="726">
                  <c:v>164.49</c:v>
                </c:pt>
                <c:pt idx="727">
                  <c:v>161.24</c:v>
                </c:pt>
                <c:pt idx="728">
                  <c:v>156.91</c:v>
                </c:pt>
                <c:pt idx="729">
                  <c:v>153.88</c:v>
                </c:pt>
                <c:pt idx="730">
                  <c:v>152.15</c:v>
                </c:pt>
                <c:pt idx="731">
                  <c:v>156.05000000000001</c:v>
                </c:pt>
                <c:pt idx="732">
                  <c:v>147.16999999999999</c:v>
                </c:pt>
                <c:pt idx="733">
                  <c:v>143.5</c:v>
                </c:pt>
                <c:pt idx="734">
                  <c:v>148.26</c:v>
                </c:pt>
                <c:pt idx="735">
                  <c:v>138.72999999999999</c:v>
                </c:pt>
                <c:pt idx="736">
                  <c:v>148.04</c:v>
                </c:pt>
                <c:pt idx="737">
                  <c:v>143.06</c:v>
                </c:pt>
                <c:pt idx="738">
                  <c:v>149.12</c:v>
                </c:pt>
                <c:pt idx="739">
                  <c:v>157.13</c:v>
                </c:pt>
                <c:pt idx="740">
                  <c:v>160.38</c:v>
                </c:pt>
                <c:pt idx="741">
                  <c:v>153.66999999999999</c:v>
                </c:pt>
                <c:pt idx="742">
                  <c:v>154.1</c:v>
                </c:pt>
                <c:pt idx="743">
                  <c:v>148.26</c:v>
                </c:pt>
                <c:pt idx="744">
                  <c:v>143.06</c:v>
                </c:pt>
                <c:pt idx="745">
                  <c:v>143.28</c:v>
                </c:pt>
                <c:pt idx="746">
                  <c:v>145.44</c:v>
                </c:pt>
                <c:pt idx="747">
                  <c:v>144.79</c:v>
                </c:pt>
                <c:pt idx="748">
                  <c:v>147.61000000000001</c:v>
                </c:pt>
                <c:pt idx="749">
                  <c:v>147.82</c:v>
                </c:pt>
                <c:pt idx="750">
                  <c:v>153.88</c:v>
                </c:pt>
                <c:pt idx="751">
                  <c:v>153.22999999999999</c:v>
                </c:pt>
                <c:pt idx="752">
                  <c:v>152.80000000000001</c:v>
                </c:pt>
                <c:pt idx="753">
                  <c:v>155.4</c:v>
                </c:pt>
                <c:pt idx="754">
                  <c:v>151.07</c:v>
                </c:pt>
                <c:pt idx="755">
                  <c:v>152.59</c:v>
                </c:pt>
                <c:pt idx="756">
                  <c:v>153.02000000000001</c:v>
                </c:pt>
                <c:pt idx="757">
                  <c:v>163.84</c:v>
                </c:pt>
                <c:pt idx="758">
                  <c:v>161.24</c:v>
                </c:pt>
                <c:pt idx="759">
                  <c:v>157.35</c:v>
                </c:pt>
                <c:pt idx="760">
                  <c:v>159.08000000000001</c:v>
                </c:pt>
                <c:pt idx="761">
                  <c:v>161.88999999999999</c:v>
                </c:pt>
                <c:pt idx="762">
                  <c:v>160.81</c:v>
                </c:pt>
                <c:pt idx="763">
                  <c:v>168.17</c:v>
                </c:pt>
                <c:pt idx="764">
                  <c:v>169.25</c:v>
                </c:pt>
                <c:pt idx="765">
                  <c:v>164.92</c:v>
                </c:pt>
                <c:pt idx="766">
                  <c:v>163.41</c:v>
                </c:pt>
                <c:pt idx="767">
                  <c:v>156.69999999999999</c:v>
                </c:pt>
                <c:pt idx="768">
                  <c:v>153.22999999999999</c:v>
                </c:pt>
                <c:pt idx="769">
                  <c:v>147.38999999999999</c:v>
                </c:pt>
                <c:pt idx="770">
                  <c:v>140.68</c:v>
                </c:pt>
                <c:pt idx="771">
                  <c:v>139.16999999999999</c:v>
                </c:pt>
                <c:pt idx="772">
                  <c:v>141.97999999999999</c:v>
                </c:pt>
                <c:pt idx="773">
                  <c:v>140.9</c:v>
                </c:pt>
                <c:pt idx="774">
                  <c:v>142.63</c:v>
                </c:pt>
                <c:pt idx="775">
                  <c:v>143.5</c:v>
                </c:pt>
                <c:pt idx="776">
                  <c:v>142.19999999999999</c:v>
                </c:pt>
                <c:pt idx="777">
                  <c:v>147.16999999999999</c:v>
                </c:pt>
                <c:pt idx="778">
                  <c:v>149.12</c:v>
                </c:pt>
                <c:pt idx="779">
                  <c:v>143.28</c:v>
                </c:pt>
                <c:pt idx="780">
                  <c:v>149.77000000000001</c:v>
                </c:pt>
                <c:pt idx="781">
                  <c:v>154.1</c:v>
                </c:pt>
                <c:pt idx="782">
                  <c:v>153.66999999999999</c:v>
                </c:pt>
                <c:pt idx="783">
                  <c:v>156.05000000000001</c:v>
                </c:pt>
                <c:pt idx="784">
                  <c:v>159.72999999999999</c:v>
                </c:pt>
                <c:pt idx="785">
                  <c:v>164.71</c:v>
                </c:pt>
                <c:pt idx="786">
                  <c:v>162.76</c:v>
                </c:pt>
                <c:pt idx="787">
                  <c:v>164.27</c:v>
                </c:pt>
                <c:pt idx="788">
                  <c:v>166.65</c:v>
                </c:pt>
                <c:pt idx="789">
                  <c:v>178.12</c:v>
                </c:pt>
                <c:pt idx="790">
                  <c:v>174.45</c:v>
                </c:pt>
                <c:pt idx="791">
                  <c:v>183.1</c:v>
                </c:pt>
                <c:pt idx="792">
                  <c:v>184.18</c:v>
                </c:pt>
                <c:pt idx="793">
                  <c:v>194.36</c:v>
                </c:pt>
                <c:pt idx="794">
                  <c:v>196.09</c:v>
                </c:pt>
                <c:pt idx="795">
                  <c:v>203.66</c:v>
                </c:pt>
                <c:pt idx="796">
                  <c:v>206.26</c:v>
                </c:pt>
                <c:pt idx="797">
                  <c:v>198.25</c:v>
                </c:pt>
                <c:pt idx="798">
                  <c:v>197.39</c:v>
                </c:pt>
                <c:pt idx="799">
                  <c:v>204.31</c:v>
                </c:pt>
                <c:pt idx="800">
                  <c:v>223.58</c:v>
                </c:pt>
                <c:pt idx="801">
                  <c:v>203.23</c:v>
                </c:pt>
                <c:pt idx="802">
                  <c:v>190.46</c:v>
                </c:pt>
                <c:pt idx="803">
                  <c:v>188.51</c:v>
                </c:pt>
                <c:pt idx="804">
                  <c:v>179.21</c:v>
                </c:pt>
                <c:pt idx="805">
                  <c:v>174.01</c:v>
                </c:pt>
                <c:pt idx="806">
                  <c:v>177.69</c:v>
                </c:pt>
                <c:pt idx="807">
                  <c:v>182.89</c:v>
                </c:pt>
                <c:pt idx="808">
                  <c:v>186.35</c:v>
                </c:pt>
                <c:pt idx="809">
                  <c:v>187.86</c:v>
                </c:pt>
                <c:pt idx="810">
                  <c:v>184.4</c:v>
                </c:pt>
                <c:pt idx="811">
                  <c:v>184.18</c:v>
                </c:pt>
                <c:pt idx="812">
                  <c:v>184.4</c:v>
                </c:pt>
                <c:pt idx="813">
                  <c:v>178.99</c:v>
                </c:pt>
                <c:pt idx="814">
                  <c:v>188.73</c:v>
                </c:pt>
                <c:pt idx="815">
                  <c:v>182.67</c:v>
                </c:pt>
                <c:pt idx="816">
                  <c:v>180.72</c:v>
                </c:pt>
                <c:pt idx="817">
                  <c:v>189.6</c:v>
                </c:pt>
                <c:pt idx="818">
                  <c:v>190.46</c:v>
                </c:pt>
                <c:pt idx="819">
                  <c:v>198.69</c:v>
                </c:pt>
                <c:pt idx="820">
                  <c:v>204.75</c:v>
                </c:pt>
                <c:pt idx="821">
                  <c:v>200.85</c:v>
                </c:pt>
                <c:pt idx="822">
                  <c:v>204.53</c:v>
                </c:pt>
                <c:pt idx="823">
                  <c:v>188.95</c:v>
                </c:pt>
                <c:pt idx="824">
                  <c:v>212.32</c:v>
                </c:pt>
                <c:pt idx="825">
                  <c:v>203.01</c:v>
                </c:pt>
                <c:pt idx="826">
                  <c:v>201.07</c:v>
                </c:pt>
                <c:pt idx="827">
                  <c:v>202.58</c:v>
                </c:pt>
                <c:pt idx="828">
                  <c:v>204.75</c:v>
                </c:pt>
                <c:pt idx="829">
                  <c:v>202.15</c:v>
                </c:pt>
                <c:pt idx="830">
                  <c:v>194.36</c:v>
                </c:pt>
                <c:pt idx="831">
                  <c:v>192.19</c:v>
                </c:pt>
                <c:pt idx="832">
                  <c:v>186.57</c:v>
                </c:pt>
                <c:pt idx="833">
                  <c:v>186.35</c:v>
                </c:pt>
                <c:pt idx="834">
                  <c:v>178.56</c:v>
                </c:pt>
                <c:pt idx="835">
                  <c:v>179.64</c:v>
                </c:pt>
                <c:pt idx="836">
                  <c:v>183.75</c:v>
                </c:pt>
                <c:pt idx="837">
                  <c:v>185.05</c:v>
                </c:pt>
                <c:pt idx="838">
                  <c:v>180.29</c:v>
                </c:pt>
                <c:pt idx="839">
                  <c:v>177.91</c:v>
                </c:pt>
                <c:pt idx="840">
                  <c:v>182.89</c:v>
                </c:pt>
                <c:pt idx="841">
                  <c:v>190.24</c:v>
                </c:pt>
                <c:pt idx="842">
                  <c:v>186.35</c:v>
                </c:pt>
                <c:pt idx="843">
                  <c:v>189.6</c:v>
                </c:pt>
                <c:pt idx="844">
                  <c:v>164.92</c:v>
                </c:pt>
                <c:pt idx="845">
                  <c:v>171.2</c:v>
                </c:pt>
                <c:pt idx="846">
                  <c:v>170.12</c:v>
                </c:pt>
                <c:pt idx="847">
                  <c:v>165.79</c:v>
                </c:pt>
                <c:pt idx="848">
                  <c:v>172.93</c:v>
                </c:pt>
                <c:pt idx="849">
                  <c:v>185.7</c:v>
                </c:pt>
                <c:pt idx="850">
                  <c:v>177.91</c:v>
                </c:pt>
                <c:pt idx="851">
                  <c:v>186.13</c:v>
                </c:pt>
                <c:pt idx="852">
                  <c:v>191.54</c:v>
                </c:pt>
                <c:pt idx="853">
                  <c:v>189.16</c:v>
                </c:pt>
                <c:pt idx="854">
                  <c:v>194.79</c:v>
                </c:pt>
                <c:pt idx="855">
                  <c:v>207.56</c:v>
                </c:pt>
                <c:pt idx="856">
                  <c:v>227.25</c:v>
                </c:pt>
                <c:pt idx="857">
                  <c:v>234.83</c:v>
                </c:pt>
                <c:pt idx="858">
                  <c:v>247.38</c:v>
                </c:pt>
                <c:pt idx="859">
                  <c:v>209.51</c:v>
                </c:pt>
                <c:pt idx="860">
                  <c:v>219.03</c:v>
                </c:pt>
                <c:pt idx="861">
                  <c:v>220.55</c:v>
                </c:pt>
                <c:pt idx="862">
                  <c:v>225.09</c:v>
                </c:pt>
                <c:pt idx="863">
                  <c:v>224.66</c:v>
                </c:pt>
                <c:pt idx="864">
                  <c:v>225.09</c:v>
                </c:pt>
                <c:pt idx="865">
                  <c:v>216.87</c:v>
                </c:pt>
                <c:pt idx="866">
                  <c:v>201.07</c:v>
                </c:pt>
                <c:pt idx="867">
                  <c:v>201.72</c:v>
                </c:pt>
                <c:pt idx="868">
                  <c:v>189.81</c:v>
                </c:pt>
                <c:pt idx="869">
                  <c:v>189.16</c:v>
                </c:pt>
                <c:pt idx="870">
                  <c:v>191.54</c:v>
                </c:pt>
                <c:pt idx="871">
                  <c:v>184.83</c:v>
                </c:pt>
                <c:pt idx="872">
                  <c:v>180.51</c:v>
                </c:pt>
                <c:pt idx="873">
                  <c:v>195.66</c:v>
                </c:pt>
                <c:pt idx="874">
                  <c:v>188.73</c:v>
                </c:pt>
                <c:pt idx="875">
                  <c:v>186.57</c:v>
                </c:pt>
                <c:pt idx="876">
                  <c:v>194.36</c:v>
                </c:pt>
                <c:pt idx="877">
                  <c:v>204.75</c:v>
                </c:pt>
                <c:pt idx="878">
                  <c:v>202.8</c:v>
                </c:pt>
                <c:pt idx="879">
                  <c:v>197.6</c:v>
                </c:pt>
                <c:pt idx="880">
                  <c:v>191.76</c:v>
                </c:pt>
                <c:pt idx="881">
                  <c:v>195.22</c:v>
                </c:pt>
                <c:pt idx="882">
                  <c:v>191.33</c:v>
                </c:pt>
                <c:pt idx="883">
                  <c:v>176.83</c:v>
                </c:pt>
                <c:pt idx="884">
                  <c:v>181.15</c:v>
                </c:pt>
                <c:pt idx="885">
                  <c:v>180.51</c:v>
                </c:pt>
                <c:pt idx="886">
                  <c:v>175.09</c:v>
                </c:pt>
                <c:pt idx="887">
                  <c:v>177.91</c:v>
                </c:pt>
                <c:pt idx="888">
                  <c:v>185.05</c:v>
                </c:pt>
                <c:pt idx="889">
                  <c:v>183.75</c:v>
                </c:pt>
                <c:pt idx="890">
                  <c:v>192.41</c:v>
                </c:pt>
                <c:pt idx="891">
                  <c:v>199.77</c:v>
                </c:pt>
                <c:pt idx="892">
                  <c:v>205.61</c:v>
                </c:pt>
                <c:pt idx="893">
                  <c:v>204.1</c:v>
                </c:pt>
                <c:pt idx="894">
                  <c:v>205.18</c:v>
                </c:pt>
                <c:pt idx="895">
                  <c:v>198.47</c:v>
                </c:pt>
                <c:pt idx="896">
                  <c:v>203.23</c:v>
                </c:pt>
                <c:pt idx="897">
                  <c:v>202.15</c:v>
                </c:pt>
                <c:pt idx="898">
                  <c:v>214.92</c:v>
                </c:pt>
                <c:pt idx="899">
                  <c:v>205.18</c:v>
                </c:pt>
                <c:pt idx="900">
                  <c:v>207.56</c:v>
                </c:pt>
                <c:pt idx="901">
                  <c:v>218.81</c:v>
                </c:pt>
                <c:pt idx="902">
                  <c:v>224.01</c:v>
                </c:pt>
                <c:pt idx="903">
                  <c:v>223.14</c:v>
                </c:pt>
                <c:pt idx="904">
                  <c:v>221.63</c:v>
                </c:pt>
                <c:pt idx="905">
                  <c:v>227.04</c:v>
                </c:pt>
                <c:pt idx="906">
                  <c:v>235.05</c:v>
                </c:pt>
                <c:pt idx="907">
                  <c:v>241.11</c:v>
                </c:pt>
                <c:pt idx="908">
                  <c:v>236.56</c:v>
                </c:pt>
                <c:pt idx="909">
                  <c:v>247.82</c:v>
                </c:pt>
                <c:pt idx="910">
                  <c:v>246.3</c:v>
                </c:pt>
                <c:pt idx="911">
                  <c:v>243.49</c:v>
                </c:pt>
                <c:pt idx="912">
                  <c:v>247.6</c:v>
                </c:pt>
                <c:pt idx="913">
                  <c:v>264.48</c:v>
                </c:pt>
                <c:pt idx="914">
                  <c:v>259.94</c:v>
                </c:pt>
                <c:pt idx="915">
                  <c:v>253.88</c:v>
                </c:pt>
                <c:pt idx="916">
                  <c:v>254.53</c:v>
                </c:pt>
                <c:pt idx="917">
                  <c:v>251.28</c:v>
                </c:pt>
                <c:pt idx="918">
                  <c:v>259.72000000000003</c:v>
                </c:pt>
                <c:pt idx="919">
                  <c:v>254.53</c:v>
                </c:pt>
                <c:pt idx="920">
                  <c:v>257.33999999999997</c:v>
                </c:pt>
                <c:pt idx="921">
                  <c:v>269.02999999999997</c:v>
                </c:pt>
                <c:pt idx="922">
                  <c:v>256.26</c:v>
                </c:pt>
                <c:pt idx="923">
                  <c:v>256.69</c:v>
                </c:pt>
                <c:pt idx="924">
                  <c:v>252.36</c:v>
                </c:pt>
                <c:pt idx="925">
                  <c:v>257.99</c:v>
                </c:pt>
                <c:pt idx="926">
                  <c:v>281.14999999999998</c:v>
                </c:pt>
                <c:pt idx="927">
                  <c:v>260.8</c:v>
                </c:pt>
                <c:pt idx="928">
                  <c:v>263.62</c:v>
                </c:pt>
                <c:pt idx="929">
                  <c:v>276.60000000000002</c:v>
                </c:pt>
                <c:pt idx="930">
                  <c:v>279.63</c:v>
                </c:pt>
                <c:pt idx="931">
                  <c:v>272.49</c:v>
                </c:pt>
                <c:pt idx="932">
                  <c:v>287.20999999999998</c:v>
                </c:pt>
                <c:pt idx="933">
                  <c:v>282.39</c:v>
                </c:pt>
                <c:pt idx="934">
                  <c:v>279.98</c:v>
                </c:pt>
                <c:pt idx="935">
                  <c:v>300.77999999999997</c:v>
                </c:pt>
                <c:pt idx="936">
                  <c:v>294.64999999999998</c:v>
                </c:pt>
                <c:pt idx="937">
                  <c:v>288.08</c:v>
                </c:pt>
                <c:pt idx="938">
                  <c:v>282.39</c:v>
                </c:pt>
                <c:pt idx="939">
                  <c:v>265.10000000000002</c:v>
                </c:pt>
                <c:pt idx="940">
                  <c:v>260.94</c:v>
                </c:pt>
                <c:pt idx="941">
                  <c:v>256.77999999999997</c:v>
                </c:pt>
                <c:pt idx="942">
                  <c:v>255.03</c:v>
                </c:pt>
                <c:pt idx="943">
                  <c:v>237.08</c:v>
                </c:pt>
                <c:pt idx="944">
                  <c:v>239.27</c:v>
                </c:pt>
                <c:pt idx="945">
                  <c:v>237.08</c:v>
                </c:pt>
                <c:pt idx="946">
                  <c:v>233.14</c:v>
                </c:pt>
                <c:pt idx="947">
                  <c:v>226.13</c:v>
                </c:pt>
                <c:pt idx="948">
                  <c:v>235.98</c:v>
                </c:pt>
                <c:pt idx="949">
                  <c:v>238.39</c:v>
                </c:pt>
                <c:pt idx="950">
                  <c:v>237.3</c:v>
                </c:pt>
                <c:pt idx="951">
                  <c:v>230.73</c:v>
                </c:pt>
                <c:pt idx="952">
                  <c:v>236.64</c:v>
                </c:pt>
                <c:pt idx="953">
                  <c:v>248.68</c:v>
                </c:pt>
                <c:pt idx="954">
                  <c:v>260.94</c:v>
                </c:pt>
                <c:pt idx="955">
                  <c:v>273.42</c:v>
                </c:pt>
                <c:pt idx="956">
                  <c:v>279.98</c:v>
                </c:pt>
                <c:pt idx="957">
                  <c:v>272.54000000000002</c:v>
                </c:pt>
                <c:pt idx="958">
                  <c:v>266.19</c:v>
                </c:pt>
                <c:pt idx="959">
                  <c:v>272.32</c:v>
                </c:pt>
                <c:pt idx="960">
                  <c:v>278.45</c:v>
                </c:pt>
                <c:pt idx="961">
                  <c:v>279.98</c:v>
                </c:pt>
                <c:pt idx="962">
                  <c:v>282.39</c:v>
                </c:pt>
                <c:pt idx="963">
                  <c:v>279.76</c:v>
                </c:pt>
                <c:pt idx="964">
                  <c:v>272.98</c:v>
                </c:pt>
                <c:pt idx="965">
                  <c:v>274.95</c:v>
                </c:pt>
                <c:pt idx="966">
                  <c:v>289.39999999999998</c:v>
                </c:pt>
                <c:pt idx="967">
                  <c:v>287.43</c:v>
                </c:pt>
                <c:pt idx="968">
                  <c:v>287.86</c:v>
                </c:pt>
                <c:pt idx="969">
                  <c:v>299.25</c:v>
                </c:pt>
                <c:pt idx="970">
                  <c:v>297.70999999999998</c:v>
                </c:pt>
                <c:pt idx="971">
                  <c:v>306.02999999999997</c:v>
                </c:pt>
                <c:pt idx="972">
                  <c:v>291.8</c:v>
                </c:pt>
                <c:pt idx="973">
                  <c:v>288.52</c:v>
                </c:pt>
                <c:pt idx="974">
                  <c:v>293.33999999999997</c:v>
                </c:pt>
                <c:pt idx="975">
                  <c:v>296.62</c:v>
                </c:pt>
                <c:pt idx="976">
                  <c:v>310.19</c:v>
                </c:pt>
                <c:pt idx="977">
                  <c:v>307.35000000000002</c:v>
                </c:pt>
                <c:pt idx="978">
                  <c:v>314.35000000000002</c:v>
                </c:pt>
                <c:pt idx="979">
                  <c:v>313.04000000000002</c:v>
                </c:pt>
                <c:pt idx="980">
                  <c:v>315.88</c:v>
                </c:pt>
                <c:pt idx="981">
                  <c:v>310.41000000000003</c:v>
                </c:pt>
                <c:pt idx="982">
                  <c:v>302.97000000000003</c:v>
                </c:pt>
                <c:pt idx="983">
                  <c:v>301.22000000000003</c:v>
                </c:pt>
                <c:pt idx="984">
                  <c:v>283.92</c:v>
                </c:pt>
                <c:pt idx="985">
                  <c:v>283.27</c:v>
                </c:pt>
                <c:pt idx="986">
                  <c:v>302.75</c:v>
                </c:pt>
                <c:pt idx="987">
                  <c:v>299.68</c:v>
                </c:pt>
                <c:pt idx="988">
                  <c:v>315.66000000000003</c:v>
                </c:pt>
                <c:pt idx="989">
                  <c:v>304.72000000000003</c:v>
                </c:pt>
                <c:pt idx="990">
                  <c:v>287.43</c:v>
                </c:pt>
                <c:pt idx="991">
                  <c:v>269.48</c:v>
                </c:pt>
                <c:pt idx="992">
                  <c:v>285.02</c:v>
                </c:pt>
                <c:pt idx="993">
                  <c:v>280.86</c:v>
                </c:pt>
                <c:pt idx="994">
                  <c:v>311.51</c:v>
                </c:pt>
                <c:pt idx="995">
                  <c:v>306.02999999999997</c:v>
                </c:pt>
                <c:pt idx="996">
                  <c:v>296.83999999999997</c:v>
                </c:pt>
                <c:pt idx="997">
                  <c:v>302.75</c:v>
                </c:pt>
                <c:pt idx="998">
                  <c:v>296.18</c:v>
                </c:pt>
                <c:pt idx="999">
                  <c:v>282.39</c:v>
                </c:pt>
                <c:pt idx="1000">
                  <c:v>286.77</c:v>
                </c:pt>
                <c:pt idx="1001">
                  <c:v>279.98</c:v>
                </c:pt>
                <c:pt idx="1002">
                  <c:v>271.45</c:v>
                </c:pt>
                <c:pt idx="1003">
                  <c:v>273.42</c:v>
                </c:pt>
                <c:pt idx="1004">
                  <c:v>273.2</c:v>
                </c:pt>
                <c:pt idx="1005">
                  <c:v>260.94</c:v>
                </c:pt>
                <c:pt idx="1006">
                  <c:v>264</c:v>
                </c:pt>
                <c:pt idx="1007">
                  <c:v>265.75</c:v>
                </c:pt>
                <c:pt idx="1008">
                  <c:v>252.84</c:v>
                </c:pt>
                <c:pt idx="1009">
                  <c:v>233.79</c:v>
                </c:pt>
                <c:pt idx="1010">
                  <c:v>242.55</c:v>
                </c:pt>
                <c:pt idx="1011">
                  <c:v>243.64</c:v>
                </c:pt>
                <c:pt idx="1012">
                  <c:v>248.02</c:v>
                </c:pt>
                <c:pt idx="1013">
                  <c:v>311.72000000000003</c:v>
                </c:pt>
                <c:pt idx="1014">
                  <c:v>287.43</c:v>
                </c:pt>
                <c:pt idx="1015">
                  <c:v>302.97000000000003</c:v>
                </c:pt>
                <c:pt idx="1016">
                  <c:v>309.10000000000002</c:v>
                </c:pt>
                <c:pt idx="1017">
                  <c:v>309.32</c:v>
                </c:pt>
                <c:pt idx="1018">
                  <c:v>297.5</c:v>
                </c:pt>
                <c:pt idx="1019">
                  <c:v>297.70999999999998</c:v>
                </c:pt>
                <c:pt idx="1020">
                  <c:v>307.77999999999997</c:v>
                </c:pt>
                <c:pt idx="1021">
                  <c:v>303.19</c:v>
                </c:pt>
                <c:pt idx="1022">
                  <c:v>299.89999999999998</c:v>
                </c:pt>
                <c:pt idx="1023">
                  <c:v>293.33999999999997</c:v>
                </c:pt>
                <c:pt idx="1024">
                  <c:v>292.68</c:v>
                </c:pt>
                <c:pt idx="1025">
                  <c:v>305.16000000000003</c:v>
                </c:pt>
                <c:pt idx="1026">
                  <c:v>297.93</c:v>
                </c:pt>
                <c:pt idx="1027">
                  <c:v>302.75</c:v>
                </c:pt>
                <c:pt idx="1028">
                  <c:v>316.98</c:v>
                </c:pt>
                <c:pt idx="1029">
                  <c:v>317.85000000000002</c:v>
                </c:pt>
                <c:pt idx="1030">
                  <c:v>319.17</c:v>
                </c:pt>
                <c:pt idx="1031">
                  <c:v>334.49</c:v>
                </c:pt>
                <c:pt idx="1032">
                  <c:v>338.21</c:v>
                </c:pt>
                <c:pt idx="1033">
                  <c:v>337.12</c:v>
                </c:pt>
                <c:pt idx="1034">
                  <c:v>360.76</c:v>
                </c:pt>
                <c:pt idx="1035">
                  <c:v>354.63</c:v>
                </c:pt>
                <c:pt idx="1036">
                  <c:v>373.89</c:v>
                </c:pt>
                <c:pt idx="1037">
                  <c:v>379.59</c:v>
                </c:pt>
                <c:pt idx="1038">
                  <c:v>382.87</c:v>
                </c:pt>
                <c:pt idx="1039">
                  <c:v>380.02</c:v>
                </c:pt>
                <c:pt idx="1040">
                  <c:v>375.86</c:v>
                </c:pt>
                <c:pt idx="1041">
                  <c:v>376.08</c:v>
                </c:pt>
                <c:pt idx="1042">
                  <c:v>372.58</c:v>
                </c:pt>
                <c:pt idx="1043">
                  <c:v>392.94</c:v>
                </c:pt>
                <c:pt idx="1044">
                  <c:v>394.91</c:v>
                </c:pt>
                <c:pt idx="1045">
                  <c:v>406.07</c:v>
                </c:pt>
                <c:pt idx="1046">
                  <c:v>413.3</c:v>
                </c:pt>
                <c:pt idx="1047">
                  <c:v>405.42</c:v>
                </c:pt>
                <c:pt idx="1048">
                  <c:v>400.6</c:v>
                </c:pt>
                <c:pt idx="1049">
                  <c:v>415.49</c:v>
                </c:pt>
                <c:pt idx="1050">
                  <c:v>398.63</c:v>
                </c:pt>
                <c:pt idx="1051">
                  <c:v>397.76</c:v>
                </c:pt>
                <c:pt idx="1052">
                  <c:v>406.73</c:v>
                </c:pt>
                <c:pt idx="1053">
                  <c:v>398.85</c:v>
                </c:pt>
                <c:pt idx="1054">
                  <c:v>392.5</c:v>
                </c:pt>
                <c:pt idx="1055">
                  <c:v>384.4</c:v>
                </c:pt>
                <c:pt idx="1056">
                  <c:v>390.53</c:v>
                </c:pt>
                <c:pt idx="1057">
                  <c:v>376.09</c:v>
                </c:pt>
                <c:pt idx="1058">
                  <c:v>368.41</c:v>
                </c:pt>
                <c:pt idx="1059">
                  <c:v>370.27</c:v>
                </c:pt>
                <c:pt idx="1060">
                  <c:v>387.5</c:v>
                </c:pt>
                <c:pt idx="1061">
                  <c:v>407.07</c:v>
                </c:pt>
                <c:pt idx="1062">
                  <c:v>396.35</c:v>
                </c:pt>
                <c:pt idx="1063">
                  <c:v>389.37</c:v>
                </c:pt>
                <c:pt idx="1064">
                  <c:v>379.82</c:v>
                </c:pt>
                <c:pt idx="1065">
                  <c:v>388.44</c:v>
                </c:pt>
                <c:pt idx="1066">
                  <c:v>390.07</c:v>
                </c:pt>
                <c:pt idx="1067">
                  <c:v>382.85</c:v>
                </c:pt>
                <c:pt idx="1068">
                  <c:v>380.05</c:v>
                </c:pt>
                <c:pt idx="1069">
                  <c:v>385.64</c:v>
                </c:pt>
                <c:pt idx="1070">
                  <c:v>347.22</c:v>
                </c:pt>
                <c:pt idx="1071">
                  <c:v>348.38</c:v>
                </c:pt>
                <c:pt idx="1072">
                  <c:v>359.56</c:v>
                </c:pt>
                <c:pt idx="1073">
                  <c:v>347.22</c:v>
                </c:pt>
                <c:pt idx="1074">
                  <c:v>348.38</c:v>
                </c:pt>
                <c:pt idx="1075">
                  <c:v>351.18</c:v>
                </c:pt>
                <c:pt idx="1076">
                  <c:v>352.81</c:v>
                </c:pt>
                <c:pt idx="1077">
                  <c:v>364.68</c:v>
                </c:pt>
                <c:pt idx="1078">
                  <c:v>373.07</c:v>
                </c:pt>
                <c:pt idx="1079">
                  <c:v>388.2</c:v>
                </c:pt>
                <c:pt idx="1080">
                  <c:v>397.75</c:v>
                </c:pt>
                <c:pt idx="1081">
                  <c:v>387.74</c:v>
                </c:pt>
                <c:pt idx="1082">
                  <c:v>371.9</c:v>
                </c:pt>
                <c:pt idx="1083">
                  <c:v>358.86</c:v>
                </c:pt>
                <c:pt idx="1084">
                  <c:v>383.55</c:v>
                </c:pt>
                <c:pt idx="1085">
                  <c:v>368.41</c:v>
                </c:pt>
                <c:pt idx="1086">
                  <c:v>354.2</c:v>
                </c:pt>
                <c:pt idx="1087">
                  <c:v>358.86</c:v>
                </c:pt>
                <c:pt idx="1088">
                  <c:v>360.26</c:v>
                </c:pt>
                <c:pt idx="1089">
                  <c:v>363.05</c:v>
                </c:pt>
                <c:pt idx="1090">
                  <c:v>355.37</c:v>
                </c:pt>
                <c:pt idx="1091">
                  <c:v>346.75</c:v>
                </c:pt>
                <c:pt idx="1092">
                  <c:v>343.26</c:v>
                </c:pt>
                <c:pt idx="1093">
                  <c:v>351.64</c:v>
                </c:pt>
                <c:pt idx="1094">
                  <c:v>336.27</c:v>
                </c:pt>
                <c:pt idx="1095">
                  <c:v>338.83</c:v>
                </c:pt>
                <c:pt idx="1096">
                  <c:v>347.45</c:v>
                </c:pt>
                <c:pt idx="1097">
                  <c:v>351.18</c:v>
                </c:pt>
                <c:pt idx="1098">
                  <c:v>344.89</c:v>
                </c:pt>
                <c:pt idx="1099">
                  <c:v>345.35</c:v>
                </c:pt>
                <c:pt idx="1100">
                  <c:v>344.89</c:v>
                </c:pt>
                <c:pt idx="1101">
                  <c:v>341.16</c:v>
                </c:pt>
                <c:pt idx="1102">
                  <c:v>337.44</c:v>
                </c:pt>
                <c:pt idx="1103">
                  <c:v>344.19</c:v>
                </c:pt>
                <c:pt idx="1104">
                  <c:v>338.6</c:v>
                </c:pt>
                <c:pt idx="1105">
                  <c:v>334.41</c:v>
                </c:pt>
                <c:pt idx="1106">
                  <c:v>332.78</c:v>
                </c:pt>
                <c:pt idx="1107">
                  <c:v>334.18</c:v>
                </c:pt>
                <c:pt idx="1108">
                  <c:v>352.57</c:v>
                </c:pt>
                <c:pt idx="1109">
                  <c:v>350.01</c:v>
                </c:pt>
                <c:pt idx="1110">
                  <c:v>329.05</c:v>
                </c:pt>
                <c:pt idx="1111">
                  <c:v>339.07</c:v>
                </c:pt>
                <c:pt idx="1112">
                  <c:v>343.96</c:v>
                </c:pt>
                <c:pt idx="1113">
                  <c:v>318.81</c:v>
                </c:pt>
                <c:pt idx="1114">
                  <c:v>322.52999999999997</c:v>
                </c:pt>
                <c:pt idx="1115">
                  <c:v>325.79000000000002</c:v>
                </c:pt>
                <c:pt idx="1116">
                  <c:v>331.38</c:v>
                </c:pt>
                <c:pt idx="1117">
                  <c:v>341.63</c:v>
                </c:pt>
                <c:pt idx="1118">
                  <c:v>341.39</c:v>
                </c:pt>
                <c:pt idx="1119">
                  <c:v>350.48</c:v>
                </c:pt>
                <c:pt idx="1120">
                  <c:v>366.55</c:v>
                </c:pt>
                <c:pt idx="1121">
                  <c:v>374.59</c:v>
                </c:pt>
                <c:pt idx="1122">
                  <c:v>371.42</c:v>
                </c:pt>
                <c:pt idx="1123">
                  <c:v>366.3</c:v>
                </c:pt>
                <c:pt idx="1124">
                  <c:v>370.2</c:v>
                </c:pt>
                <c:pt idx="1125">
                  <c:v>362.4</c:v>
                </c:pt>
                <c:pt idx="1126">
                  <c:v>349.73</c:v>
                </c:pt>
                <c:pt idx="1127">
                  <c:v>334.38</c:v>
                </c:pt>
                <c:pt idx="1128">
                  <c:v>325.60000000000002</c:v>
                </c:pt>
                <c:pt idx="1129">
                  <c:v>334.62</c:v>
                </c:pt>
                <c:pt idx="1130">
                  <c:v>339.25</c:v>
                </c:pt>
                <c:pt idx="1131">
                  <c:v>354.12</c:v>
                </c:pt>
                <c:pt idx="1132">
                  <c:v>355.82</c:v>
                </c:pt>
                <c:pt idx="1133">
                  <c:v>367.76</c:v>
                </c:pt>
                <c:pt idx="1134">
                  <c:v>359.72</c:v>
                </c:pt>
                <c:pt idx="1135">
                  <c:v>373.86</c:v>
                </c:pt>
                <c:pt idx="1136">
                  <c:v>367.76</c:v>
                </c:pt>
                <c:pt idx="1137">
                  <c:v>382.63</c:v>
                </c:pt>
                <c:pt idx="1138">
                  <c:v>383.12</c:v>
                </c:pt>
                <c:pt idx="1139">
                  <c:v>387.75</c:v>
                </c:pt>
                <c:pt idx="1140">
                  <c:v>371.91</c:v>
                </c:pt>
                <c:pt idx="1141">
                  <c:v>369.23</c:v>
                </c:pt>
                <c:pt idx="1142">
                  <c:v>368.49</c:v>
                </c:pt>
                <c:pt idx="1143">
                  <c:v>365.57</c:v>
                </c:pt>
                <c:pt idx="1144">
                  <c:v>364.6</c:v>
                </c:pt>
                <c:pt idx="1145">
                  <c:v>360.94</c:v>
                </c:pt>
                <c:pt idx="1146">
                  <c:v>365.57</c:v>
                </c:pt>
                <c:pt idx="1147">
                  <c:v>382.39</c:v>
                </c:pt>
                <c:pt idx="1148">
                  <c:v>379.22</c:v>
                </c:pt>
                <c:pt idx="1149">
                  <c:v>378.73</c:v>
                </c:pt>
                <c:pt idx="1150">
                  <c:v>391.89</c:v>
                </c:pt>
                <c:pt idx="1151">
                  <c:v>412.61</c:v>
                </c:pt>
                <c:pt idx="1152">
                  <c:v>407</c:v>
                </c:pt>
                <c:pt idx="1153">
                  <c:v>401.88</c:v>
                </c:pt>
                <c:pt idx="1154">
                  <c:v>419.43</c:v>
                </c:pt>
                <c:pt idx="1155">
                  <c:v>420.16</c:v>
                </c:pt>
                <c:pt idx="1156">
                  <c:v>420.65</c:v>
                </c:pt>
                <c:pt idx="1157">
                  <c:v>421.14</c:v>
                </c:pt>
                <c:pt idx="1158">
                  <c:v>427.47</c:v>
                </c:pt>
                <c:pt idx="1159">
                  <c:v>429.42</c:v>
                </c:pt>
                <c:pt idx="1160">
                  <c:v>427.72</c:v>
                </c:pt>
                <c:pt idx="1161">
                  <c:v>430.4</c:v>
                </c:pt>
                <c:pt idx="1162">
                  <c:v>431.62</c:v>
                </c:pt>
                <c:pt idx="1163">
                  <c:v>433.32</c:v>
                </c:pt>
                <c:pt idx="1164">
                  <c:v>440.63</c:v>
                </c:pt>
                <c:pt idx="1165">
                  <c:v>440.39</c:v>
                </c:pt>
                <c:pt idx="1166">
                  <c:v>439.42</c:v>
                </c:pt>
                <c:pt idx="1167">
                  <c:v>436.73</c:v>
                </c:pt>
                <c:pt idx="1168">
                  <c:v>434.05</c:v>
                </c:pt>
                <c:pt idx="1169">
                  <c:v>438.44</c:v>
                </c:pt>
                <c:pt idx="1170">
                  <c:v>447.95</c:v>
                </c:pt>
                <c:pt idx="1171">
                  <c:v>442.1</c:v>
                </c:pt>
                <c:pt idx="1172">
                  <c:v>450.87</c:v>
                </c:pt>
                <c:pt idx="1173">
                  <c:v>443.07</c:v>
                </c:pt>
                <c:pt idx="1174">
                  <c:v>429.42</c:v>
                </c:pt>
                <c:pt idx="1175">
                  <c:v>426.01</c:v>
                </c:pt>
                <c:pt idx="1176">
                  <c:v>403.83</c:v>
                </c:pt>
                <c:pt idx="1177">
                  <c:v>400.91</c:v>
                </c:pt>
                <c:pt idx="1178">
                  <c:v>401.64</c:v>
                </c:pt>
                <c:pt idx="1179">
                  <c:v>419.19</c:v>
                </c:pt>
                <c:pt idx="1180">
                  <c:v>407.25</c:v>
                </c:pt>
                <c:pt idx="1181">
                  <c:v>409.44</c:v>
                </c:pt>
                <c:pt idx="1182">
                  <c:v>407.25</c:v>
                </c:pt>
                <c:pt idx="1183">
                  <c:v>409.29</c:v>
                </c:pt>
                <c:pt idx="1184">
                  <c:v>418.25</c:v>
                </c:pt>
                <c:pt idx="1185">
                  <c:v>431.56</c:v>
                </c:pt>
                <c:pt idx="1186">
                  <c:v>433.1</c:v>
                </c:pt>
                <c:pt idx="1187">
                  <c:v>444.1</c:v>
                </c:pt>
                <c:pt idx="1188">
                  <c:v>457.42</c:v>
                </c:pt>
                <c:pt idx="1189">
                  <c:v>460.74</c:v>
                </c:pt>
                <c:pt idx="1190">
                  <c:v>468.68</c:v>
                </c:pt>
                <c:pt idx="1191">
                  <c:v>469.96</c:v>
                </c:pt>
                <c:pt idx="1192">
                  <c:v>468.93</c:v>
                </c:pt>
                <c:pt idx="1193">
                  <c:v>476.61</c:v>
                </c:pt>
                <c:pt idx="1194">
                  <c:v>480.71</c:v>
                </c:pt>
                <c:pt idx="1195">
                  <c:v>459.46</c:v>
                </c:pt>
                <c:pt idx="1196">
                  <c:v>461.25</c:v>
                </c:pt>
                <c:pt idx="1197">
                  <c:v>444.36</c:v>
                </c:pt>
                <c:pt idx="1198">
                  <c:v>478.4</c:v>
                </c:pt>
                <c:pt idx="1199">
                  <c:v>467.65</c:v>
                </c:pt>
                <c:pt idx="1200">
                  <c:v>492.99</c:v>
                </c:pt>
                <c:pt idx="1201">
                  <c:v>504</c:v>
                </c:pt>
                <c:pt idx="1202">
                  <c:v>516.79999999999995</c:v>
                </c:pt>
                <c:pt idx="1203">
                  <c:v>521.91999999999996</c:v>
                </c:pt>
                <c:pt idx="1204">
                  <c:v>527.54999999999995</c:v>
                </c:pt>
                <c:pt idx="1205">
                  <c:v>538.04999999999995</c:v>
                </c:pt>
                <c:pt idx="1206">
                  <c:v>543.41999999999996</c:v>
                </c:pt>
                <c:pt idx="1207">
                  <c:v>536.51</c:v>
                </c:pt>
                <c:pt idx="1208">
                  <c:v>529.85</c:v>
                </c:pt>
                <c:pt idx="1209">
                  <c:v>539.32000000000005</c:v>
                </c:pt>
                <c:pt idx="1210">
                  <c:v>536.25</c:v>
                </c:pt>
                <c:pt idx="1211">
                  <c:v>549.04999999999995</c:v>
                </c:pt>
                <c:pt idx="1212">
                  <c:v>551.61</c:v>
                </c:pt>
                <c:pt idx="1213">
                  <c:v>548.28</c:v>
                </c:pt>
                <c:pt idx="1214">
                  <c:v>570.04</c:v>
                </c:pt>
                <c:pt idx="1215">
                  <c:v>559.29</c:v>
                </c:pt>
                <c:pt idx="1216">
                  <c:v>569.53</c:v>
                </c:pt>
                <c:pt idx="1217">
                  <c:v>581.82000000000005</c:v>
                </c:pt>
                <c:pt idx="1218">
                  <c:v>582.84</c:v>
                </c:pt>
                <c:pt idx="1219">
                  <c:v>580.28</c:v>
                </c:pt>
                <c:pt idx="1220">
                  <c:v>570.29999999999995</c:v>
                </c:pt>
                <c:pt idx="1221">
                  <c:v>558.01</c:v>
                </c:pt>
                <c:pt idx="1222">
                  <c:v>547.77</c:v>
                </c:pt>
                <c:pt idx="1223">
                  <c:v>544.44000000000005</c:v>
                </c:pt>
                <c:pt idx="1224">
                  <c:v>549.04999999999995</c:v>
                </c:pt>
                <c:pt idx="1225">
                  <c:v>553.15</c:v>
                </c:pt>
                <c:pt idx="1226">
                  <c:v>550.33000000000004</c:v>
                </c:pt>
                <c:pt idx="1227">
                  <c:v>557.24</c:v>
                </c:pt>
                <c:pt idx="1228">
                  <c:v>545.72</c:v>
                </c:pt>
                <c:pt idx="1229">
                  <c:v>558.52</c:v>
                </c:pt>
                <c:pt idx="1230">
                  <c:v>567.99</c:v>
                </c:pt>
                <c:pt idx="1231">
                  <c:v>566.46</c:v>
                </c:pt>
                <c:pt idx="1232">
                  <c:v>561.34</c:v>
                </c:pt>
                <c:pt idx="1233">
                  <c:v>577.21</c:v>
                </c:pt>
                <c:pt idx="1234">
                  <c:v>568.51</c:v>
                </c:pt>
                <c:pt idx="1235">
                  <c:v>553.66</c:v>
                </c:pt>
                <c:pt idx="1236">
                  <c:v>542.14</c:v>
                </c:pt>
                <c:pt idx="1237">
                  <c:v>508.86</c:v>
                </c:pt>
                <c:pt idx="1238">
                  <c:v>514.75</c:v>
                </c:pt>
                <c:pt idx="1239">
                  <c:v>503.75</c:v>
                </c:pt>
                <c:pt idx="1240">
                  <c:v>492.74</c:v>
                </c:pt>
                <c:pt idx="1241">
                  <c:v>491.2</c:v>
                </c:pt>
                <c:pt idx="1242">
                  <c:v>493.51</c:v>
                </c:pt>
                <c:pt idx="1243">
                  <c:v>495.04</c:v>
                </c:pt>
                <c:pt idx="1244">
                  <c:v>485.57</c:v>
                </c:pt>
                <c:pt idx="1245">
                  <c:v>475.08</c:v>
                </c:pt>
                <c:pt idx="1246">
                  <c:v>483.78</c:v>
                </c:pt>
                <c:pt idx="1247">
                  <c:v>490.54</c:v>
                </c:pt>
                <c:pt idx="1248">
                  <c:v>522.53</c:v>
                </c:pt>
                <c:pt idx="1249">
                  <c:v>535.54</c:v>
                </c:pt>
                <c:pt idx="1250">
                  <c:v>537.36</c:v>
                </c:pt>
                <c:pt idx="1251">
                  <c:v>527.74</c:v>
                </c:pt>
                <c:pt idx="1252">
                  <c:v>542.55999999999995</c:v>
                </c:pt>
                <c:pt idx="1253">
                  <c:v>558.42999999999995</c:v>
                </c:pt>
                <c:pt idx="1254">
                  <c:v>537.62</c:v>
                </c:pt>
                <c:pt idx="1255">
                  <c:v>524.09</c:v>
                </c:pt>
                <c:pt idx="1256">
                  <c:v>519.41</c:v>
                </c:pt>
                <c:pt idx="1257">
                  <c:v>521.49</c:v>
                </c:pt>
                <c:pt idx="1258">
                  <c:v>524.35</c:v>
                </c:pt>
                <c:pt idx="1259">
                  <c:v>549.32000000000005</c:v>
                </c:pt>
                <c:pt idx="1260">
                  <c:v>544.38</c:v>
                </c:pt>
                <c:pt idx="1261">
                  <c:v>578.46</c:v>
                </c:pt>
                <c:pt idx="1262">
                  <c:v>566.49</c:v>
                </c:pt>
                <c:pt idx="1263">
                  <c:v>569.87</c:v>
                </c:pt>
                <c:pt idx="1264">
                  <c:v>567.27</c:v>
                </c:pt>
                <c:pt idx="1265">
                  <c:v>556.87</c:v>
                </c:pt>
                <c:pt idx="1266">
                  <c:v>575.85</c:v>
                </c:pt>
                <c:pt idx="1267">
                  <c:v>579.24</c:v>
                </c:pt>
                <c:pt idx="1268">
                  <c:v>584.96</c:v>
                </c:pt>
                <c:pt idx="1269">
                  <c:v>574.80999999999995</c:v>
                </c:pt>
                <c:pt idx="1270">
                  <c:v>578.46</c:v>
                </c:pt>
                <c:pt idx="1271">
                  <c:v>560.77</c:v>
                </c:pt>
                <c:pt idx="1272">
                  <c:v>550.36</c:v>
                </c:pt>
                <c:pt idx="1273">
                  <c:v>567.79</c:v>
                </c:pt>
                <c:pt idx="1274">
                  <c:v>566.23</c:v>
                </c:pt>
                <c:pt idx="1275">
                  <c:v>591.46</c:v>
                </c:pt>
                <c:pt idx="1276">
                  <c:v>579.24</c:v>
                </c:pt>
                <c:pt idx="1277">
                  <c:v>595.62</c:v>
                </c:pt>
                <c:pt idx="1278">
                  <c:v>590.16</c:v>
                </c:pt>
                <c:pt idx="1279">
                  <c:v>573.25</c:v>
                </c:pt>
                <c:pt idx="1280">
                  <c:v>557.39</c:v>
                </c:pt>
                <c:pt idx="1281">
                  <c:v>564.92999999999995</c:v>
                </c:pt>
                <c:pt idx="1282">
                  <c:v>558.69000000000005</c:v>
                </c:pt>
                <c:pt idx="1283">
                  <c:v>580.79999999999995</c:v>
                </c:pt>
                <c:pt idx="1284">
                  <c:v>574.29</c:v>
                </c:pt>
                <c:pt idx="1285">
                  <c:v>579.24</c:v>
                </c:pt>
                <c:pt idx="1286">
                  <c:v>601.08000000000004</c:v>
                </c:pt>
                <c:pt idx="1287">
                  <c:v>593.79999999999995</c:v>
                </c:pt>
                <c:pt idx="1288">
                  <c:v>603.67999999999995</c:v>
                </c:pt>
                <c:pt idx="1289">
                  <c:v>622.15</c:v>
                </c:pt>
                <c:pt idx="1290">
                  <c:v>628.13</c:v>
                </c:pt>
                <c:pt idx="1291">
                  <c:v>612.27</c:v>
                </c:pt>
                <c:pt idx="1292">
                  <c:v>598.48</c:v>
                </c:pt>
                <c:pt idx="1293">
                  <c:v>600.04</c:v>
                </c:pt>
                <c:pt idx="1294">
                  <c:v>595.36</c:v>
                </c:pt>
                <c:pt idx="1295">
                  <c:v>602.64</c:v>
                </c:pt>
                <c:pt idx="1296">
                  <c:v>580.54</c:v>
                </c:pt>
                <c:pt idx="1297">
                  <c:v>591.46</c:v>
                </c:pt>
                <c:pt idx="1298">
                  <c:v>586</c:v>
                </c:pt>
                <c:pt idx="1299">
                  <c:v>587.29999999999995</c:v>
                </c:pt>
                <c:pt idx="1300">
                  <c:v>586.78</c:v>
                </c:pt>
                <c:pt idx="1301">
                  <c:v>607.33000000000004</c:v>
                </c:pt>
                <c:pt idx="1302">
                  <c:v>606.29</c:v>
                </c:pt>
                <c:pt idx="1303">
                  <c:v>611.23</c:v>
                </c:pt>
                <c:pt idx="1304">
                  <c:v>603.41999999999996</c:v>
                </c:pt>
                <c:pt idx="1305">
                  <c:v>590.41999999999996</c:v>
                </c:pt>
                <c:pt idx="1306">
                  <c:v>589.9</c:v>
                </c:pt>
                <c:pt idx="1307">
                  <c:v>607.07000000000005</c:v>
                </c:pt>
                <c:pt idx="1308">
                  <c:v>633.49</c:v>
                </c:pt>
                <c:pt idx="1309">
                  <c:v>625.04</c:v>
                </c:pt>
                <c:pt idx="1310">
                  <c:v>626.09</c:v>
                </c:pt>
                <c:pt idx="1311">
                  <c:v>613.94000000000005</c:v>
                </c:pt>
                <c:pt idx="1312">
                  <c:v>598.34</c:v>
                </c:pt>
                <c:pt idx="1313">
                  <c:v>619.49</c:v>
                </c:pt>
                <c:pt idx="1314">
                  <c:v>608.91999999999996</c:v>
                </c:pt>
                <c:pt idx="1315">
                  <c:v>608.65</c:v>
                </c:pt>
                <c:pt idx="1316">
                  <c:v>602.57000000000005</c:v>
                </c:pt>
                <c:pt idx="1317">
                  <c:v>615.26</c:v>
                </c:pt>
                <c:pt idx="1318">
                  <c:v>617.9</c:v>
                </c:pt>
                <c:pt idx="1319">
                  <c:v>632.44000000000005</c:v>
                </c:pt>
                <c:pt idx="1320">
                  <c:v>624.24</c:v>
                </c:pt>
                <c:pt idx="1321">
                  <c:v>645.91999999999996</c:v>
                </c:pt>
                <c:pt idx="1322">
                  <c:v>641.41999999999996</c:v>
                </c:pt>
                <c:pt idx="1323">
                  <c:v>632.16999999999996</c:v>
                </c:pt>
                <c:pt idx="1324">
                  <c:v>620.80999999999995</c:v>
                </c:pt>
                <c:pt idx="1325">
                  <c:v>609.44000000000005</c:v>
                </c:pt>
                <c:pt idx="1326">
                  <c:v>610.5</c:v>
                </c:pt>
                <c:pt idx="1327">
                  <c:v>646.44000000000005</c:v>
                </c:pt>
                <c:pt idx="1328">
                  <c:v>636.4</c:v>
                </c:pt>
                <c:pt idx="1329">
                  <c:v>638.52</c:v>
                </c:pt>
                <c:pt idx="1330">
                  <c:v>643.54</c:v>
                </c:pt>
                <c:pt idx="1331">
                  <c:v>635.34</c:v>
                </c:pt>
                <c:pt idx="1332">
                  <c:v>604.41999999999996</c:v>
                </c:pt>
                <c:pt idx="1333">
                  <c:v>610.5</c:v>
                </c:pt>
                <c:pt idx="1334">
                  <c:v>604.95000000000005</c:v>
                </c:pt>
                <c:pt idx="1335">
                  <c:v>618.69000000000005</c:v>
                </c:pt>
                <c:pt idx="1336">
                  <c:v>600.46</c:v>
                </c:pt>
                <c:pt idx="1337">
                  <c:v>619.49</c:v>
                </c:pt>
                <c:pt idx="1338">
                  <c:v>629</c:v>
                </c:pt>
                <c:pt idx="1339">
                  <c:v>626.36</c:v>
                </c:pt>
                <c:pt idx="1340">
                  <c:v>620.80999999999995</c:v>
                </c:pt>
                <c:pt idx="1341">
                  <c:v>618.16999999999996</c:v>
                </c:pt>
                <c:pt idx="1342">
                  <c:v>649.35</c:v>
                </c:pt>
                <c:pt idx="1343">
                  <c:v>653.84</c:v>
                </c:pt>
                <c:pt idx="1344">
                  <c:v>650.94000000000005</c:v>
                </c:pt>
                <c:pt idx="1345">
                  <c:v>657.28</c:v>
                </c:pt>
                <c:pt idx="1346">
                  <c:v>668.64</c:v>
                </c:pt>
                <c:pt idx="1347">
                  <c:v>680.01</c:v>
                </c:pt>
                <c:pt idx="1348">
                  <c:v>692.17</c:v>
                </c:pt>
                <c:pt idx="1349">
                  <c:v>702.21</c:v>
                </c:pt>
                <c:pt idx="1350">
                  <c:v>707.23</c:v>
                </c:pt>
                <c:pt idx="1351">
                  <c:v>717.01</c:v>
                </c:pt>
                <c:pt idx="1352">
                  <c:v>722.03</c:v>
                </c:pt>
                <c:pt idx="1353">
                  <c:v>726.26</c:v>
                </c:pt>
                <c:pt idx="1354">
                  <c:v>742.64</c:v>
                </c:pt>
                <c:pt idx="1355">
                  <c:v>764.05</c:v>
                </c:pt>
                <c:pt idx="1356">
                  <c:v>740</c:v>
                </c:pt>
                <c:pt idx="1357">
                  <c:v>738.94</c:v>
                </c:pt>
                <c:pt idx="1358">
                  <c:v>754.54</c:v>
                </c:pt>
                <c:pt idx="1359">
                  <c:v>771.98</c:v>
                </c:pt>
                <c:pt idx="1360">
                  <c:v>759.03</c:v>
                </c:pt>
                <c:pt idx="1361">
                  <c:v>738.94</c:v>
                </c:pt>
                <c:pt idx="1362">
                  <c:v>748.46</c:v>
                </c:pt>
                <c:pt idx="1363">
                  <c:v>738.68</c:v>
                </c:pt>
                <c:pt idx="1364">
                  <c:v>710.4</c:v>
                </c:pt>
                <c:pt idx="1365">
                  <c:v>725.47</c:v>
                </c:pt>
                <c:pt idx="1366">
                  <c:v>709.08</c:v>
                </c:pt>
                <c:pt idx="1367">
                  <c:v>693.75</c:v>
                </c:pt>
                <c:pt idx="1368">
                  <c:v>706.7</c:v>
                </c:pt>
                <c:pt idx="1369">
                  <c:v>685.03</c:v>
                </c:pt>
                <c:pt idx="1370">
                  <c:v>699.57</c:v>
                </c:pt>
                <c:pt idx="1371">
                  <c:v>680.8</c:v>
                </c:pt>
                <c:pt idx="1372">
                  <c:v>651.01</c:v>
                </c:pt>
                <c:pt idx="1373">
                  <c:v>648.58000000000004</c:v>
                </c:pt>
                <c:pt idx="1374">
                  <c:v>668.34</c:v>
                </c:pt>
                <c:pt idx="1375">
                  <c:v>686.22</c:v>
                </c:pt>
                <c:pt idx="1376">
                  <c:v>695.7</c:v>
                </c:pt>
                <c:pt idx="1377">
                  <c:v>705.17</c:v>
                </c:pt>
                <c:pt idx="1378">
                  <c:v>695.7</c:v>
                </c:pt>
                <c:pt idx="1379">
                  <c:v>706.8</c:v>
                </c:pt>
                <c:pt idx="1380">
                  <c:v>711.4</c:v>
                </c:pt>
                <c:pt idx="1381">
                  <c:v>697.59</c:v>
                </c:pt>
                <c:pt idx="1382">
                  <c:v>675.93</c:v>
                </c:pt>
                <c:pt idx="1383">
                  <c:v>685.41</c:v>
                </c:pt>
                <c:pt idx="1384">
                  <c:v>682.43</c:v>
                </c:pt>
                <c:pt idx="1385">
                  <c:v>659.68</c:v>
                </c:pt>
                <c:pt idx="1386">
                  <c:v>644.51</c:v>
                </c:pt>
                <c:pt idx="1387">
                  <c:v>636.39</c:v>
                </c:pt>
                <c:pt idx="1388">
                  <c:v>632.05999999999995</c:v>
                </c:pt>
                <c:pt idx="1389">
                  <c:v>632.6</c:v>
                </c:pt>
                <c:pt idx="1390">
                  <c:v>637.47</c:v>
                </c:pt>
                <c:pt idx="1391">
                  <c:v>638.55999999999995</c:v>
                </c:pt>
                <c:pt idx="1392">
                  <c:v>644.51</c:v>
                </c:pt>
                <c:pt idx="1393">
                  <c:v>633.95000000000005</c:v>
                </c:pt>
                <c:pt idx="1394">
                  <c:v>638.55999999999995</c:v>
                </c:pt>
                <c:pt idx="1395">
                  <c:v>648.85</c:v>
                </c:pt>
                <c:pt idx="1396">
                  <c:v>691.9</c:v>
                </c:pt>
                <c:pt idx="1397">
                  <c:v>683.78</c:v>
                </c:pt>
                <c:pt idx="1398">
                  <c:v>664.01</c:v>
                </c:pt>
                <c:pt idx="1399">
                  <c:v>645.87</c:v>
                </c:pt>
                <c:pt idx="1400">
                  <c:v>638.83000000000004</c:v>
                </c:pt>
                <c:pt idx="1401">
                  <c:v>649.66</c:v>
                </c:pt>
                <c:pt idx="1402">
                  <c:v>654.79999999999995</c:v>
                </c:pt>
                <c:pt idx="1403">
                  <c:v>666.45</c:v>
                </c:pt>
                <c:pt idx="1404">
                  <c:v>655.08000000000004</c:v>
                </c:pt>
                <c:pt idx="1405">
                  <c:v>630.97</c:v>
                </c:pt>
                <c:pt idx="1406">
                  <c:v>600.37</c:v>
                </c:pt>
                <c:pt idx="1407">
                  <c:v>617.42999999999995</c:v>
                </c:pt>
                <c:pt idx="1408">
                  <c:v>616.35</c:v>
                </c:pt>
                <c:pt idx="1409">
                  <c:v>625.83000000000004</c:v>
                </c:pt>
                <c:pt idx="1410">
                  <c:v>624.47</c:v>
                </c:pt>
                <c:pt idx="1411">
                  <c:v>640.99</c:v>
                </c:pt>
                <c:pt idx="1412">
                  <c:v>637.20000000000005</c:v>
                </c:pt>
                <c:pt idx="1413">
                  <c:v>648.85</c:v>
                </c:pt>
                <c:pt idx="1414">
                  <c:v>671.87</c:v>
                </c:pt>
                <c:pt idx="1415">
                  <c:v>681.34</c:v>
                </c:pt>
                <c:pt idx="1416">
                  <c:v>680.53</c:v>
                </c:pt>
                <c:pt idx="1417">
                  <c:v>662.12</c:v>
                </c:pt>
                <c:pt idx="1418">
                  <c:v>663.47</c:v>
                </c:pt>
                <c:pt idx="1419">
                  <c:v>646.41</c:v>
                </c:pt>
                <c:pt idx="1420">
                  <c:v>649.92999999999995</c:v>
                </c:pt>
                <c:pt idx="1421">
                  <c:v>654.26</c:v>
                </c:pt>
                <c:pt idx="1422">
                  <c:v>646.41</c:v>
                </c:pt>
                <c:pt idx="1423">
                  <c:v>632.05999999999995</c:v>
                </c:pt>
                <c:pt idx="1424">
                  <c:v>631.52</c:v>
                </c:pt>
                <c:pt idx="1425">
                  <c:v>653.72</c:v>
                </c:pt>
                <c:pt idx="1426">
                  <c:v>622.85</c:v>
                </c:pt>
                <c:pt idx="1427">
                  <c:v>602</c:v>
                </c:pt>
                <c:pt idx="1428">
                  <c:v>603.08000000000004</c:v>
                </c:pt>
                <c:pt idx="1429">
                  <c:v>601.73</c:v>
                </c:pt>
                <c:pt idx="1430">
                  <c:v>602</c:v>
                </c:pt>
                <c:pt idx="1431">
                  <c:v>590.35</c:v>
                </c:pt>
                <c:pt idx="1432">
                  <c:v>603.62</c:v>
                </c:pt>
                <c:pt idx="1433">
                  <c:v>617.97</c:v>
                </c:pt>
                <c:pt idx="1434">
                  <c:v>622.71</c:v>
                </c:pt>
                <c:pt idx="1435">
                  <c:v>646.37</c:v>
                </c:pt>
                <c:pt idx="1436">
                  <c:v>646.65</c:v>
                </c:pt>
                <c:pt idx="1437">
                  <c:v>644.14</c:v>
                </c:pt>
                <c:pt idx="1438">
                  <c:v>666.41</c:v>
                </c:pt>
                <c:pt idx="1439">
                  <c:v>619.37</c:v>
                </c:pt>
                <c:pt idx="1440">
                  <c:v>622.15</c:v>
                </c:pt>
                <c:pt idx="1441">
                  <c:v>631.61</c:v>
                </c:pt>
                <c:pt idx="1442">
                  <c:v>597.1</c:v>
                </c:pt>
                <c:pt idx="1443">
                  <c:v>636.35</c:v>
                </c:pt>
                <c:pt idx="1444">
                  <c:v>635.51</c:v>
                </c:pt>
                <c:pt idx="1445">
                  <c:v>636.07000000000005</c:v>
                </c:pt>
                <c:pt idx="1446">
                  <c:v>648.04</c:v>
                </c:pt>
                <c:pt idx="1447">
                  <c:v>670.03</c:v>
                </c:pt>
                <c:pt idx="1448">
                  <c:v>689.52</c:v>
                </c:pt>
                <c:pt idx="1449">
                  <c:v>682.28</c:v>
                </c:pt>
                <c:pt idx="1450">
                  <c:v>714.85</c:v>
                </c:pt>
                <c:pt idx="1451">
                  <c:v>696.75</c:v>
                </c:pt>
                <c:pt idx="1452">
                  <c:v>673.37</c:v>
                </c:pt>
                <c:pt idx="1453">
                  <c:v>680.33</c:v>
                </c:pt>
                <c:pt idx="1454">
                  <c:v>675.32</c:v>
                </c:pt>
                <c:pt idx="1455">
                  <c:v>645.80999999999995</c:v>
                </c:pt>
                <c:pt idx="1456">
                  <c:v>610.17999999999995</c:v>
                </c:pt>
                <c:pt idx="1457">
                  <c:v>609.35</c:v>
                </c:pt>
                <c:pt idx="1458">
                  <c:v>612.96</c:v>
                </c:pt>
                <c:pt idx="1459">
                  <c:v>615.47</c:v>
                </c:pt>
                <c:pt idx="1460">
                  <c:v>609.07000000000005</c:v>
                </c:pt>
                <c:pt idx="1461">
                  <c:v>591.25</c:v>
                </c:pt>
                <c:pt idx="1462">
                  <c:v>559.79999999999995</c:v>
                </c:pt>
                <c:pt idx="1463">
                  <c:v>560.35</c:v>
                </c:pt>
                <c:pt idx="1464">
                  <c:v>563.14</c:v>
                </c:pt>
                <c:pt idx="1465">
                  <c:v>550.04999999999995</c:v>
                </c:pt>
                <c:pt idx="1466">
                  <c:v>549.78</c:v>
                </c:pt>
                <c:pt idx="1467">
                  <c:v>539.20000000000005</c:v>
                </c:pt>
                <c:pt idx="1468">
                  <c:v>542.54</c:v>
                </c:pt>
                <c:pt idx="1469">
                  <c:v>539.75</c:v>
                </c:pt>
                <c:pt idx="1470">
                  <c:v>532.52</c:v>
                </c:pt>
                <c:pt idx="1471">
                  <c:v>528.05999999999995</c:v>
                </c:pt>
                <c:pt idx="1472">
                  <c:v>527.23</c:v>
                </c:pt>
                <c:pt idx="1473">
                  <c:v>538.91999999999996</c:v>
                </c:pt>
                <c:pt idx="1474">
                  <c:v>528.9</c:v>
                </c:pt>
                <c:pt idx="1475">
                  <c:v>525.84</c:v>
                </c:pt>
                <c:pt idx="1476">
                  <c:v>516.09</c:v>
                </c:pt>
                <c:pt idx="1477">
                  <c:v>537.53</c:v>
                </c:pt>
                <c:pt idx="1478">
                  <c:v>550.61</c:v>
                </c:pt>
                <c:pt idx="1479">
                  <c:v>535.29999999999995</c:v>
                </c:pt>
                <c:pt idx="1480">
                  <c:v>561.74</c:v>
                </c:pt>
                <c:pt idx="1481">
                  <c:v>570.65</c:v>
                </c:pt>
                <c:pt idx="1482">
                  <c:v>563.97</c:v>
                </c:pt>
                <c:pt idx="1483">
                  <c:v>543.65</c:v>
                </c:pt>
                <c:pt idx="1484">
                  <c:v>544.21</c:v>
                </c:pt>
                <c:pt idx="1485">
                  <c:v>529.73</c:v>
                </c:pt>
                <c:pt idx="1486">
                  <c:v>503.01</c:v>
                </c:pt>
                <c:pt idx="1487">
                  <c:v>467.1</c:v>
                </c:pt>
                <c:pt idx="1488">
                  <c:v>450.4</c:v>
                </c:pt>
                <c:pt idx="1489">
                  <c:v>437.31</c:v>
                </c:pt>
                <c:pt idx="1490">
                  <c:v>475.73</c:v>
                </c:pt>
                <c:pt idx="1491">
                  <c:v>450.12</c:v>
                </c:pt>
                <c:pt idx="1492">
                  <c:v>438.71</c:v>
                </c:pt>
                <c:pt idx="1493">
                  <c:v>425.62</c:v>
                </c:pt>
                <c:pt idx="1494">
                  <c:v>423.67</c:v>
                </c:pt>
                <c:pt idx="1495">
                  <c:v>412.82</c:v>
                </c:pt>
                <c:pt idx="1496">
                  <c:v>405.13</c:v>
                </c:pt>
                <c:pt idx="1497">
                  <c:v>391.17</c:v>
                </c:pt>
                <c:pt idx="1498">
                  <c:v>404.84</c:v>
                </c:pt>
                <c:pt idx="1499">
                  <c:v>393.45</c:v>
                </c:pt>
                <c:pt idx="1500">
                  <c:v>394.02</c:v>
                </c:pt>
                <c:pt idx="1501">
                  <c:v>392.59</c:v>
                </c:pt>
                <c:pt idx="1502">
                  <c:v>380.06</c:v>
                </c:pt>
                <c:pt idx="1503">
                  <c:v>381.19</c:v>
                </c:pt>
                <c:pt idx="1504">
                  <c:v>400.85</c:v>
                </c:pt>
                <c:pt idx="1505">
                  <c:v>408.83</c:v>
                </c:pt>
                <c:pt idx="1506">
                  <c:v>401.14</c:v>
                </c:pt>
                <c:pt idx="1507">
                  <c:v>398.86</c:v>
                </c:pt>
                <c:pt idx="1508">
                  <c:v>395.72</c:v>
                </c:pt>
                <c:pt idx="1509">
                  <c:v>404.27</c:v>
                </c:pt>
                <c:pt idx="1510">
                  <c:v>418.52</c:v>
                </c:pt>
                <c:pt idx="1511">
                  <c:v>405.98</c:v>
                </c:pt>
                <c:pt idx="1512">
                  <c:v>406.55</c:v>
                </c:pt>
                <c:pt idx="1513">
                  <c:v>452.99</c:v>
                </c:pt>
                <c:pt idx="1514">
                  <c:v>450.99</c:v>
                </c:pt>
                <c:pt idx="1515">
                  <c:v>490.88</c:v>
                </c:pt>
                <c:pt idx="1516">
                  <c:v>521.36</c:v>
                </c:pt>
                <c:pt idx="1517">
                  <c:v>525.64</c:v>
                </c:pt>
                <c:pt idx="1518">
                  <c:v>532.76</c:v>
                </c:pt>
                <c:pt idx="1519">
                  <c:v>498.29</c:v>
                </c:pt>
                <c:pt idx="1520">
                  <c:v>494.58</c:v>
                </c:pt>
                <c:pt idx="1521">
                  <c:v>467.23</c:v>
                </c:pt>
                <c:pt idx="1522">
                  <c:v>474.07</c:v>
                </c:pt>
                <c:pt idx="1523">
                  <c:v>480.05</c:v>
                </c:pt>
                <c:pt idx="1524">
                  <c:v>455.84</c:v>
                </c:pt>
                <c:pt idx="1525">
                  <c:v>454.41</c:v>
                </c:pt>
                <c:pt idx="1526">
                  <c:v>467.52</c:v>
                </c:pt>
                <c:pt idx="1527">
                  <c:v>482.62</c:v>
                </c:pt>
                <c:pt idx="1528">
                  <c:v>498</c:v>
                </c:pt>
                <c:pt idx="1529">
                  <c:v>493.44</c:v>
                </c:pt>
                <c:pt idx="1530">
                  <c:v>500</c:v>
                </c:pt>
                <c:pt idx="1531">
                  <c:v>537.6</c:v>
                </c:pt>
                <c:pt idx="1532">
                  <c:v>526.78</c:v>
                </c:pt>
                <c:pt idx="1533">
                  <c:v>511.11</c:v>
                </c:pt>
                <c:pt idx="1534">
                  <c:v>508.26</c:v>
                </c:pt>
                <c:pt idx="1535">
                  <c:v>506.27</c:v>
                </c:pt>
                <c:pt idx="1536">
                  <c:v>495.72</c:v>
                </c:pt>
                <c:pt idx="1537">
                  <c:v>504.27</c:v>
                </c:pt>
                <c:pt idx="1538">
                  <c:v>492.87</c:v>
                </c:pt>
                <c:pt idx="1539">
                  <c:v>503.42</c:v>
                </c:pt>
                <c:pt idx="1540">
                  <c:v>502.56</c:v>
                </c:pt>
                <c:pt idx="1541">
                  <c:v>496.58</c:v>
                </c:pt>
                <c:pt idx="1542">
                  <c:v>477.49</c:v>
                </c:pt>
                <c:pt idx="1543">
                  <c:v>471.22</c:v>
                </c:pt>
                <c:pt idx="1544">
                  <c:v>465.81</c:v>
                </c:pt>
                <c:pt idx="1545">
                  <c:v>449.29</c:v>
                </c:pt>
                <c:pt idx="1546">
                  <c:v>454.98</c:v>
                </c:pt>
                <c:pt idx="1547">
                  <c:v>436.18</c:v>
                </c:pt>
                <c:pt idx="1548">
                  <c:v>457.26</c:v>
                </c:pt>
                <c:pt idx="1549">
                  <c:v>462.39</c:v>
                </c:pt>
                <c:pt idx="1550">
                  <c:v>472.93</c:v>
                </c:pt>
                <c:pt idx="1551">
                  <c:v>449.86</c:v>
                </c:pt>
                <c:pt idx="1552">
                  <c:v>461.25</c:v>
                </c:pt>
                <c:pt idx="1553">
                  <c:v>472.36</c:v>
                </c:pt>
                <c:pt idx="1554">
                  <c:v>431.34</c:v>
                </c:pt>
                <c:pt idx="1555">
                  <c:v>444.16</c:v>
                </c:pt>
                <c:pt idx="1556">
                  <c:v>443.59</c:v>
                </c:pt>
                <c:pt idx="1557">
                  <c:v>445.3</c:v>
                </c:pt>
                <c:pt idx="1558">
                  <c:v>445.3</c:v>
                </c:pt>
                <c:pt idx="1559">
                  <c:v>459.15</c:v>
                </c:pt>
                <c:pt idx="1560">
                  <c:v>456.26</c:v>
                </c:pt>
                <c:pt idx="1561">
                  <c:v>479.64</c:v>
                </c:pt>
                <c:pt idx="1562">
                  <c:v>487.14</c:v>
                </c:pt>
                <c:pt idx="1563">
                  <c:v>464.63</c:v>
                </c:pt>
                <c:pt idx="1564">
                  <c:v>470.12</c:v>
                </c:pt>
                <c:pt idx="1565">
                  <c:v>464.34</c:v>
                </c:pt>
                <c:pt idx="1566">
                  <c:v>454.53</c:v>
                </c:pt>
                <c:pt idx="1567">
                  <c:v>430.29</c:v>
                </c:pt>
                <c:pt idx="1568">
                  <c:v>432.02</c:v>
                </c:pt>
                <c:pt idx="1569">
                  <c:v>428.56</c:v>
                </c:pt>
                <c:pt idx="1570">
                  <c:v>433.75</c:v>
                </c:pt>
                <c:pt idx="1571">
                  <c:v>431.44</c:v>
                </c:pt>
                <c:pt idx="1572">
                  <c:v>413.84</c:v>
                </c:pt>
                <c:pt idx="1573">
                  <c:v>370.26</c:v>
                </c:pt>
                <c:pt idx="1574">
                  <c:v>412.4</c:v>
                </c:pt>
                <c:pt idx="1575">
                  <c:v>381.52</c:v>
                </c:pt>
                <c:pt idx="1576">
                  <c:v>414.13</c:v>
                </c:pt>
                <c:pt idx="1577">
                  <c:v>404.89</c:v>
                </c:pt>
                <c:pt idx="1578">
                  <c:v>447.32</c:v>
                </c:pt>
                <c:pt idx="1579">
                  <c:v>432.6</c:v>
                </c:pt>
                <c:pt idx="1580">
                  <c:v>419.04</c:v>
                </c:pt>
                <c:pt idx="1581">
                  <c:v>426.25</c:v>
                </c:pt>
                <c:pt idx="1582">
                  <c:v>445.59</c:v>
                </c:pt>
                <c:pt idx="1583">
                  <c:v>428.85</c:v>
                </c:pt>
                <c:pt idx="1584">
                  <c:v>432.02</c:v>
                </c:pt>
                <c:pt idx="1585">
                  <c:v>453.09</c:v>
                </c:pt>
                <c:pt idx="1586">
                  <c:v>470.12</c:v>
                </c:pt>
                <c:pt idx="1587">
                  <c:v>477.91</c:v>
                </c:pt>
                <c:pt idx="1588">
                  <c:v>470.12</c:v>
                </c:pt>
                <c:pt idx="1589">
                  <c:v>482.81</c:v>
                </c:pt>
                <c:pt idx="1590">
                  <c:v>485.12</c:v>
                </c:pt>
                <c:pt idx="1591">
                  <c:v>483.68</c:v>
                </c:pt>
                <c:pt idx="1592">
                  <c:v>494.36</c:v>
                </c:pt>
                <c:pt idx="1593">
                  <c:v>513.4</c:v>
                </c:pt>
                <c:pt idx="1594">
                  <c:v>507.06</c:v>
                </c:pt>
                <c:pt idx="1595">
                  <c:v>495.22</c:v>
                </c:pt>
                <c:pt idx="1596">
                  <c:v>493.78</c:v>
                </c:pt>
                <c:pt idx="1597">
                  <c:v>500.71</c:v>
                </c:pt>
                <c:pt idx="1598">
                  <c:v>505.32</c:v>
                </c:pt>
                <c:pt idx="1599">
                  <c:v>514.85</c:v>
                </c:pt>
                <c:pt idx="1600">
                  <c:v>525.24</c:v>
                </c:pt>
                <c:pt idx="1601">
                  <c:v>521.49</c:v>
                </c:pt>
                <c:pt idx="1602">
                  <c:v>528.70000000000005</c:v>
                </c:pt>
                <c:pt idx="1603">
                  <c:v>531.01</c:v>
                </c:pt>
                <c:pt idx="1604">
                  <c:v>519.46</c:v>
                </c:pt>
                <c:pt idx="1605">
                  <c:v>510.81</c:v>
                </c:pt>
                <c:pt idx="1606">
                  <c:v>495.8</c:v>
                </c:pt>
                <c:pt idx="1607">
                  <c:v>529.28</c:v>
                </c:pt>
                <c:pt idx="1608">
                  <c:v>541.11</c:v>
                </c:pt>
                <c:pt idx="1609">
                  <c:v>506.48</c:v>
                </c:pt>
                <c:pt idx="1610">
                  <c:v>505.61</c:v>
                </c:pt>
                <c:pt idx="1611">
                  <c:v>527.54999999999995</c:v>
                </c:pt>
                <c:pt idx="1612">
                  <c:v>522.92999999999995</c:v>
                </c:pt>
                <c:pt idx="1613">
                  <c:v>515.14</c:v>
                </c:pt>
                <c:pt idx="1614">
                  <c:v>524.08000000000004</c:v>
                </c:pt>
                <c:pt idx="1615">
                  <c:v>523.22</c:v>
                </c:pt>
                <c:pt idx="1616">
                  <c:v>508.79</c:v>
                </c:pt>
                <c:pt idx="1617">
                  <c:v>504.46</c:v>
                </c:pt>
                <c:pt idx="1618">
                  <c:v>506.48</c:v>
                </c:pt>
                <c:pt idx="1619">
                  <c:v>518.30999999999995</c:v>
                </c:pt>
                <c:pt idx="1620">
                  <c:v>535.51</c:v>
                </c:pt>
                <c:pt idx="1621">
                  <c:v>575.45000000000005</c:v>
                </c:pt>
                <c:pt idx="1622">
                  <c:v>550.66999999999996</c:v>
                </c:pt>
                <c:pt idx="1623">
                  <c:v>576.32000000000005</c:v>
                </c:pt>
                <c:pt idx="1624">
                  <c:v>569.91</c:v>
                </c:pt>
                <c:pt idx="1625">
                  <c:v>553.29</c:v>
                </c:pt>
                <c:pt idx="1626">
                  <c:v>541.63</c:v>
                </c:pt>
                <c:pt idx="1627">
                  <c:v>511.02</c:v>
                </c:pt>
                <c:pt idx="1628">
                  <c:v>514.80999999999995</c:v>
                </c:pt>
                <c:pt idx="1629">
                  <c:v>506.94</c:v>
                </c:pt>
                <c:pt idx="1630">
                  <c:v>494.99</c:v>
                </c:pt>
                <c:pt idx="1631">
                  <c:v>478.37</c:v>
                </c:pt>
                <c:pt idx="1632">
                  <c:v>481</c:v>
                </c:pt>
                <c:pt idx="1633">
                  <c:v>495.28</c:v>
                </c:pt>
                <c:pt idx="1634">
                  <c:v>508.4</c:v>
                </c:pt>
                <c:pt idx="1635">
                  <c:v>540.16999999999996</c:v>
                </c:pt>
                <c:pt idx="1636">
                  <c:v>532.59</c:v>
                </c:pt>
                <c:pt idx="1637">
                  <c:v>522.1</c:v>
                </c:pt>
                <c:pt idx="1638">
                  <c:v>537.84</c:v>
                </c:pt>
                <c:pt idx="1639">
                  <c:v>556.21</c:v>
                </c:pt>
                <c:pt idx="1640">
                  <c:v>541.91999999999996</c:v>
                </c:pt>
                <c:pt idx="1641">
                  <c:v>532.29999999999995</c:v>
                </c:pt>
                <c:pt idx="1642">
                  <c:v>533.17999999999995</c:v>
                </c:pt>
                <c:pt idx="1643">
                  <c:v>536.67999999999995</c:v>
                </c:pt>
                <c:pt idx="1644">
                  <c:v>534.34</c:v>
                </c:pt>
                <c:pt idx="1645">
                  <c:v>527.35</c:v>
                </c:pt>
                <c:pt idx="1646">
                  <c:v>533.17999999999995</c:v>
                </c:pt>
                <c:pt idx="1647">
                  <c:v>550.66999999999996</c:v>
                </c:pt>
                <c:pt idx="1648">
                  <c:v>549.5</c:v>
                </c:pt>
                <c:pt idx="1649">
                  <c:v>539.88</c:v>
                </c:pt>
                <c:pt idx="1650">
                  <c:v>559.12</c:v>
                </c:pt>
                <c:pt idx="1651">
                  <c:v>555.62</c:v>
                </c:pt>
                <c:pt idx="1652">
                  <c:v>546.29999999999995</c:v>
                </c:pt>
                <c:pt idx="1653">
                  <c:v>536.97</c:v>
                </c:pt>
                <c:pt idx="1654">
                  <c:v>548.04</c:v>
                </c:pt>
                <c:pt idx="1655">
                  <c:v>560.58000000000004</c:v>
                </c:pt>
                <c:pt idx="1656">
                  <c:v>597.89</c:v>
                </c:pt>
                <c:pt idx="1657">
                  <c:v>576.61</c:v>
                </c:pt>
                <c:pt idx="1658">
                  <c:v>580.99</c:v>
                </c:pt>
                <c:pt idx="1659">
                  <c:v>557.96</c:v>
                </c:pt>
                <c:pt idx="1660">
                  <c:v>538.72</c:v>
                </c:pt>
                <c:pt idx="1661">
                  <c:v>541.63</c:v>
                </c:pt>
                <c:pt idx="1662">
                  <c:v>548.91999999999996</c:v>
                </c:pt>
                <c:pt idx="1663">
                  <c:v>542.79999999999995</c:v>
                </c:pt>
                <c:pt idx="1664">
                  <c:v>547.75</c:v>
                </c:pt>
                <c:pt idx="1665">
                  <c:v>553.29</c:v>
                </c:pt>
                <c:pt idx="1666">
                  <c:v>539.01</c:v>
                </c:pt>
                <c:pt idx="1667">
                  <c:v>555.04</c:v>
                </c:pt>
                <c:pt idx="1668">
                  <c:v>591.77</c:v>
                </c:pt>
                <c:pt idx="1669">
                  <c:v>599.64</c:v>
                </c:pt>
                <c:pt idx="1670">
                  <c:v>596.44000000000005</c:v>
                </c:pt>
                <c:pt idx="1671">
                  <c:v>585.94000000000005</c:v>
                </c:pt>
                <c:pt idx="1672">
                  <c:v>598.19000000000005</c:v>
                </c:pt>
                <c:pt idx="1673">
                  <c:v>604.02</c:v>
                </c:pt>
                <c:pt idx="1674">
                  <c:v>609.26</c:v>
                </c:pt>
                <c:pt idx="1675">
                  <c:v>608.97</c:v>
                </c:pt>
                <c:pt idx="1676">
                  <c:v>635.79</c:v>
                </c:pt>
                <c:pt idx="1677">
                  <c:v>634.62</c:v>
                </c:pt>
                <c:pt idx="1678">
                  <c:v>645.70000000000005</c:v>
                </c:pt>
                <c:pt idx="1679">
                  <c:v>668.15</c:v>
                </c:pt>
                <c:pt idx="1680">
                  <c:v>655.61</c:v>
                </c:pt>
                <c:pt idx="1681">
                  <c:v>657.95</c:v>
                </c:pt>
                <c:pt idx="1682">
                  <c:v>671.06</c:v>
                </c:pt>
                <c:pt idx="1683">
                  <c:v>677.19</c:v>
                </c:pt>
                <c:pt idx="1684">
                  <c:v>699.34</c:v>
                </c:pt>
                <c:pt idx="1685">
                  <c:v>689.72</c:v>
                </c:pt>
                <c:pt idx="1686">
                  <c:v>694.68</c:v>
                </c:pt>
                <c:pt idx="1687">
                  <c:v>695.84</c:v>
                </c:pt>
                <c:pt idx="1688">
                  <c:v>676.6</c:v>
                </c:pt>
                <c:pt idx="1689">
                  <c:v>673.69</c:v>
                </c:pt>
                <c:pt idx="1690">
                  <c:v>700.21</c:v>
                </c:pt>
                <c:pt idx="1691">
                  <c:v>690.01</c:v>
                </c:pt>
                <c:pt idx="1692">
                  <c:v>673.4</c:v>
                </c:pt>
                <c:pt idx="1693">
                  <c:v>673.1</c:v>
                </c:pt>
                <c:pt idx="1694">
                  <c:v>664.94</c:v>
                </c:pt>
                <c:pt idx="1695">
                  <c:v>664.36</c:v>
                </c:pt>
                <c:pt idx="1696">
                  <c:v>666.69</c:v>
                </c:pt>
                <c:pt idx="1697">
                  <c:v>661.74</c:v>
                </c:pt>
                <c:pt idx="1698">
                  <c:v>675.14</c:v>
                </c:pt>
                <c:pt idx="1699">
                  <c:v>669.9</c:v>
                </c:pt>
                <c:pt idx="1700">
                  <c:v>639.58000000000004</c:v>
                </c:pt>
                <c:pt idx="1701">
                  <c:v>648.62</c:v>
                </c:pt>
                <c:pt idx="1702">
                  <c:v>670.19</c:v>
                </c:pt>
                <c:pt idx="1703">
                  <c:v>662.61</c:v>
                </c:pt>
                <c:pt idx="1704">
                  <c:v>664.36</c:v>
                </c:pt>
                <c:pt idx="1705">
                  <c:v>641.62</c:v>
                </c:pt>
                <c:pt idx="1706">
                  <c:v>662.9</c:v>
                </c:pt>
                <c:pt idx="1707">
                  <c:v>670.77</c:v>
                </c:pt>
                <c:pt idx="1708">
                  <c:v>680.98</c:v>
                </c:pt>
                <c:pt idx="1709">
                  <c:v>685.64</c:v>
                </c:pt>
                <c:pt idx="1710">
                  <c:v>665.52</c:v>
                </c:pt>
                <c:pt idx="1711">
                  <c:v>687.68</c:v>
                </c:pt>
                <c:pt idx="1712">
                  <c:v>709.83</c:v>
                </c:pt>
                <c:pt idx="1713">
                  <c:v>686.22</c:v>
                </c:pt>
                <c:pt idx="1714">
                  <c:v>694.97</c:v>
                </c:pt>
                <c:pt idx="1715">
                  <c:v>706.34</c:v>
                </c:pt>
                <c:pt idx="1716">
                  <c:v>721.5</c:v>
                </c:pt>
                <c:pt idx="1717">
                  <c:v>710.42</c:v>
                </c:pt>
                <c:pt idx="1718">
                  <c:v>729.95</c:v>
                </c:pt>
                <c:pt idx="1719">
                  <c:v>706.63</c:v>
                </c:pt>
                <c:pt idx="1720">
                  <c:v>678.64</c:v>
                </c:pt>
                <c:pt idx="1721">
                  <c:v>680.1</c:v>
                </c:pt>
                <c:pt idx="1722">
                  <c:v>691.47</c:v>
                </c:pt>
                <c:pt idx="1723">
                  <c:v>689.72</c:v>
                </c:pt>
                <c:pt idx="1724">
                  <c:v>702.55</c:v>
                </c:pt>
                <c:pt idx="1725">
                  <c:v>702.55</c:v>
                </c:pt>
                <c:pt idx="1726">
                  <c:v>725.29</c:v>
                </c:pt>
                <c:pt idx="1727">
                  <c:v>730.24</c:v>
                </c:pt>
                <c:pt idx="1728">
                  <c:v>742.78</c:v>
                </c:pt>
                <c:pt idx="1729">
                  <c:v>737.53</c:v>
                </c:pt>
                <c:pt idx="1730">
                  <c:v>751.23</c:v>
                </c:pt>
                <c:pt idx="1731">
                  <c:v>734.61</c:v>
                </c:pt>
                <c:pt idx="1732">
                  <c:v>728.49</c:v>
                </c:pt>
                <c:pt idx="1733">
                  <c:v>755.02</c:v>
                </c:pt>
                <c:pt idx="1734">
                  <c:v>727.62</c:v>
                </c:pt>
                <c:pt idx="1735">
                  <c:v>699.34</c:v>
                </c:pt>
                <c:pt idx="1736">
                  <c:v>685.64</c:v>
                </c:pt>
                <c:pt idx="1737">
                  <c:v>685.64</c:v>
                </c:pt>
                <c:pt idx="1738">
                  <c:v>666.11</c:v>
                </c:pt>
                <c:pt idx="1739">
                  <c:v>679.23</c:v>
                </c:pt>
                <c:pt idx="1740">
                  <c:v>687.97</c:v>
                </c:pt>
                <c:pt idx="1741">
                  <c:v>677.48</c:v>
                </c:pt>
                <c:pt idx="1742">
                  <c:v>681.56</c:v>
                </c:pt>
                <c:pt idx="1743">
                  <c:v>685.35</c:v>
                </c:pt>
                <c:pt idx="1744">
                  <c:v>663.19</c:v>
                </c:pt>
                <c:pt idx="1745">
                  <c:v>664.36</c:v>
                </c:pt>
                <c:pt idx="1746">
                  <c:v>669.31</c:v>
                </c:pt>
                <c:pt idx="1747">
                  <c:v>666.4</c:v>
                </c:pt>
                <c:pt idx="1748">
                  <c:v>663.19</c:v>
                </c:pt>
                <c:pt idx="1749">
                  <c:v>655.61</c:v>
                </c:pt>
                <c:pt idx="1750">
                  <c:v>668.44</c:v>
                </c:pt>
                <c:pt idx="1751">
                  <c:v>641.33000000000004</c:v>
                </c:pt>
                <c:pt idx="1752">
                  <c:v>633.16999999999996</c:v>
                </c:pt>
                <c:pt idx="1753">
                  <c:v>636.66</c:v>
                </c:pt>
                <c:pt idx="1754">
                  <c:v>627.04999999999995</c:v>
                </c:pt>
                <c:pt idx="1755">
                  <c:v>624.71</c:v>
                </c:pt>
                <c:pt idx="1756">
                  <c:v>635.79</c:v>
                </c:pt>
                <c:pt idx="1757">
                  <c:v>645.12</c:v>
                </c:pt>
                <c:pt idx="1758">
                  <c:v>633.16999999999996</c:v>
                </c:pt>
                <c:pt idx="1759">
                  <c:v>636.08000000000004</c:v>
                </c:pt>
                <c:pt idx="1760">
                  <c:v>599.92999999999995</c:v>
                </c:pt>
                <c:pt idx="1761">
                  <c:v>606.05999999999995</c:v>
                </c:pt>
                <c:pt idx="1762">
                  <c:v>629.96</c:v>
                </c:pt>
                <c:pt idx="1763">
                  <c:v>690.01</c:v>
                </c:pt>
                <c:pt idx="1764">
                  <c:v>712.17</c:v>
                </c:pt>
                <c:pt idx="1765">
                  <c:v>728.2</c:v>
                </c:pt>
                <c:pt idx="1766">
                  <c:v>733.74</c:v>
                </c:pt>
                <c:pt idx="1767">
                  <c:v>758.81</c:v>
                </c:pt>
                <c:pt idx="1768">
                  <c:v>761.14</c:v>
                </c:pt>
                <c:pt idx="1769">
                  <c:v>756.48</c:v>
                </c:pt>
                <c:pt idx="1770">
                  <c:v>766.39</c:v>
                </c:pt>
                <c:pt idx="1771">
                  <c:v>755.6</c:v>
                </c:pt>
                <c:pt idx="1772">
                  <c:v>768.72</c:v>
                </c:pt>
                <c:pt idx="1773">
                  <c:v>737.82</c:v>
                </c:pt>
                <c:pt idx="1774">
                  <c:v>759.68</c:v>
                </c:pt>
                <c:pt idx="1775">
                  <c:v>777.76</c:v>
                </c:pt>
                <c:pt idx="1776">
                  <c:v>788.25</c:v>
                </c:pt>
                <c:pt idx="1777">
                  <c:v>817.99</c:v>
                </c:pt>
                <c:pt idx="1778">
                  <c:v>825.27</c:v>
                </c:pt>
                <c:pt idx="1779">
                  <c:v>833.14</c:v>
                </c:pt>
                <c:pt idx="1780">
                  <c:v>832.56</c:v>
                </c:pt>
                <c:pt idx="1781">
                  <c:v>840.72</c:v>
                </c:pt>
                <c:pt idx="1782">
                  <c:v>822.07</c:v>
                </c:pt>
                <c:pt idx="1783">
                  <c:v>816.24</c:v>
                </c:pt>
                <c:pt idx="1784">
                  <c:v>856.17</c:v>
                </c:pt>
                <c:pt idx="1785">
                  <c:v>848.3</c:v>
                </c:pt>
                <c:pt idx="1786">
                  <c:v>846.85</c:v>
                </c:pt>
                <c:pt idx="1787">
                  <c:v>878.04</c:v>
                </c:pt>
                <c:pt idx="1788">
                  <c:v>865.5</c:v>
                </c:pt>
                <c:pt idx="1789">
                  <c:v>901.36</c:v>
                </c:pt>
                <c:pt idx="1790">
                  <c:v>918.85</c:v>
                </c:pt>
                <c:pt idx="1791">
                  <c:v>970.16</c:v>
                </c:pt>
                <c:pt idx="1792">
                  <c:v>985.9</c:v>
                </c:pt>
                <c:pt idx="1793">
                  <c:v>1012.13</c:v>
                </c:pt>
                <c:pt idx="1794">
                  <c:v>1022.92</c:v>
                </c:pt>
                <c:pt idx="1795">
                  <c:v>1064.6099999999999</c:v>
                </c:pt>
                <c:pt idx="1796">
                  <c:v>1062.8599999999999</c:v>
                </c:pt>
                <c:pt idx="1797">
                  <c:v>1086.76</c:v>
                </c:pt>
                <c:pt idx="1798">
                  <c:v>1106.29</c:v>
                </c:pt>
                <c:pt idx="1799">
                  <c:v>1154.98</c:v>
                </c:pt>
                <c:pt idx="1800">
                  <c:v>1082.68</c:v>
                </c:pt>
                <c:pt idx="1801">
                  <c:v>1057.6099999999999</c:v>
                </c:pt>
                <c:pt idx="1802">
                  <c:v>1017.96</c:v>
                </c:pt>
                <c:pt idx="1803">
                  <c:v>1007.47</c:v>
                </c:pt>
                <c:pt idx="1804">
                  <c:v>1034.58</c:v>
                </c:pt>
                <c:pt idx="1805">
                  <c:v>1027.29</c:v>
                </c:pt>
                <c:pt idx="1806">
                  <c:v>976.57</c:v>
                </c:pt>
                <c:pt idx="1807">
                  <c:v>925.44</c:v>
                </c:pt>
                <c:pt idx="1808">
                  <c:v>907.7</c:v>
                </c:pt>
                <c:pt idx="1809">
                  <c:v>957.32</c:v>
                </c:pt>
                <c:pt idx="1810">
                  <c:v>941.38</c:v>
                </c:pt>
                <c:pt idx="1811">
                  <c:v>967.25</c:v>
                </c:pt>
                <c:pt idx="1812">
                  <c:v>988.9</c:v>
                </c:pt>
                <c:pt idx="1813">
                  <c:v>967.55</c:v>
                </c:pt>
                <c:pt idx="1814">
                  <c:v>1017.47</c:v>
                </c:pt>
                <c:pt idx="1815">
                  <c:v>1065.9000000000001</c:v>
                </c:pt>
                <c:pt idx="1816">
                  <c:v>1015.07</c:v>
                </c:pt>
                <c:pt idx="1817">
                  <c:v>1009.65</c:v>
                </c:pt>
                <c:pt idx="1818">
                  <c:v>1012.06</c:v>
                </c:pt>
                <c:pt idx="1819">
                  <c:v>1004.24</c:v>
                </c:pt>
                <c:pt idx="1820">
                  <c:v>1048.45</c:v>
                </c:pt>
                <c:pt idx="1821">
                  <c:v>1047.55</c:v>
                </c:pt>
                <c:pt idx="1822">
                  <c:v>1100.78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B6A-8145-A699-A30C7B674312}"/>
            </c:ext>
          </c:extLst>
        </c:ser>
        <c:ser>
          <c:idx val="7"/>
          <c:order val="7"/>
          <c:tx>
            <c:strRef>
              <c:f>'04_Performance'!$I$117</c:f>
              <c:strCache>
                <c:ptCount val="1"/>
                <c:pt idx="0">
                  <c:v>STNG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'04_Performance'!$A$118:$A$1940</c:f>
              <c:numCache>
                <c:formatCode>yyyy\-mm\-dd</c:formatCode>
                <c:ptCount val="1823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  <c:pt idx="1612">
                  <c:v>45810</c:v>
                </c:pt>
                <c:pt idx="1613">
                  <c:v>45811</c:v>
                </c:pt>
                <c:pt idx="1614">
                  <c:v>45812</c:v>
                </c:pt>
                <c:pt idx="1615">
                  <c:v>45813</c:v>
                </c:pt>
                <c:pt idx="1616">
                  <c:v>45814</c:v>
                </c:pt>
                <c:pt idx="1617">
                  <c:v>45817</c:v>
                </c:pt>
                <c:pt idx="1618">
                  <c:v>45818</c:v>
                </c:pt>
                <c:pt idx="1619">
                  <c:v>45819</c:v>
                </c:pt>
                <c:pt idx="1620">
                  <c:v>45820</c:v>
                </c:pt>
                <c:pt idx="1621">
                  <c:v>45821</c:v>
                </c:pt>
                <c:pt idx="1622">
                  <c:v>45824</c:v>
                </c:pt>
                <c:pt idx="1623">
                  <c:v>45825</c:v>
                </c:pt>
                <c:pt idx="1624">
                  <c:v>45826</c:v>
                </c:pt>
                <c:pt idx="1625">
                  <c:v>45828</c:v>
                </c:pt>
                <c:pt idx="1626">
                  <c:v>45831</c:v>
                </c:pt>
                <c:pt idx="1627">
                  <c:v>45832</c:v>
                </c:pt>
                <c:pt idx="1628">
                  <c:v>45833</c:v>
                </c:pt>
                <c:pt idx="1629">
                  <c:v>45834</c:v>
                </c:pt>
                <c:pt idx="1630">
                  <c:v>45835</c:v>
                </c:pt>
                <c:pt idx="1631">
                  <c:v>45838</c:v>
                </c:pt>
                <c:pt idx="1632">
                  <c:v>45839</c:v>
                </c:pt>
                <c:pt idx="1633">
                  <c:v>45840</c:v>
                </c:pt>
                <c:pt idx="1634">
                  <c:v>45841</c:v>
                </c:pt>
                <c:pt idx="1635">
                  <c:v>45845</c:v>
                </c:pt>
                <c:pt idx="1636">
                  <c:v>45846</c:v>
                </c:pt>
                <c:pt idx="1637">
                  <c:v>45847</c:v>
                </c:pt>
                <c:pt idx="1638">
                  <c:v>45848</c:v>
                </c:pt>
                <c:pt idx="1639">
                  <c:v>45849</c:v>
                </c:pt>
                <c:pt idx="1640">
                  <c:v>45852</c:v>
                </c:pt>
                <c:pt idx="1641">
                  <c:v>45853</c:v>
                </c:pt>
                <c:pt idx="1642">
                  <c:v>45854</c:v>
                </c:pt>
                <c:pt idx="1643">
                  <c:v>45855</c:v>
                </c:pt>
                <c:pt idx="1644">
                  <c:v>45856</c:v>
                </c:pt>
                <c:pt idx="1645">
                  <c:v>45859</c:v>
                </c:pt>
                <c:pt idx="1646">
                  <c:v>45860</c:v>
                </c:pt>
                <c:pt idx="1647">
                  <c:v>45861</c:v>
                </c:pt>
                <c:pt idx="1648">
                  <c:v>45862</c:v>
                </c:pt>
                <c:pt idx="1649">
                  <c:v>45863</c:v>
                </c:pt>
                <c:pt idx="1650">
                  <c:v>45866</c:v>
                </c:pt>
                <c:pt idx="1651">
                  <c:v>45867</c:v>
                </c:pt>
                <c:pt idx="1652">
                  <c:v>45868</c:v>
                </c:pt>
                <c:pt idx="1653">
                  <c:v>45869</c:v>
                </c:pt>
                <c:pt idx="1654">
                  <c:v>45870</c:v>
                </c:pt>
                <c:pt idx="1655">
                  <c:v>45873</c:v>
                </c:pt>
                <c:pt idx="1656">
                  <c:v>45874</c:v>
                </c:pt>
                <c:pt idx="1657">
                  <c:v>45875</c:v>
                </c:pt>
                <c:pt idx="1658">
                  <c:v>45876</c:v>
                </c:pt>
                <c:pt idx="1659">
                  <c:v>45877</c:v>
                </c:pt>
                <c:pt idx="1660">
                  <c:v>45880</c:v>
                </c:pt>
                <c:pt idx="1661">
                  <c:v>45881</c:v>
                </c:pt>
                <c:pt idx="1662">
                  <c:v>45882</c:v>
                </c:pt>
                <c:pt idx="1663">
                  <c:v>45883</c:v>
                </c:pt>
                <c:pt idx="1664">
                  <c:v>45884</c:v>
                </c:pt>
                <c:pt idx="1665">
                  <c:v>45887</c:v>
                </c:pt>
                <c:pt idx="1666">
                  <c:v>45888</c:v>
                </c:pt>
                <c:pt idx="1667">
                  <c:v>45889</c:v>
                </c:pt>
                <c:pt idx="1668">
                  <c:v>45890</c:v>
                </c:pt>
                <c:pt idx="1669">
                  <c:v>45891</c:v>
                </c:pt>
                <c:pt idx="1670">
                  <c:v>45894</c:v>
                </c:pt>
                <c:pt idx="1671">
                  <c:v>45895</c:v>
                </c:pt>
                <c:pt idx="1672">
                  <c:v>45896</c:v>
                </c:pt>
                <c:pt idx="1673">
                  <c:v>45897</c:v>
                </c:pt>
                <c:pt idx="1674">
                  <c:v>45898</c:v>
                </c:pt>
                <c:pt idx="1675">
                  <c:v>45902</c:v>
                </c:pt>
                <c:pt idx="1676">
                  <c:v>45903</c:v>
                </c:pt>
                <c:pt idx="1677">
                  <c:v>45904</c:v>
                </c:pt>
                <c:pt idx="1678">
                  <c:v>45905</c:v>
                </c:pt>
                <c:pt idx="1679">
                  <c:v>45908</c:v>
                </c:pt>
                <c:pt idx="1680">
                  <c:v>45909</c:v>
                </c:pt>
                <c:pt idx="1681">
                  <c:v>45910</c:v>
                </c:pt>
                <c:pt idx="1682">
                  <c:v>45911</c:v>
                </c:pt>
                <c:pt idx="1683">
                  <c:v>45912</c:v>
                </c:pt>
                <c:pt idx="1684">
                  <c:v>45915</c:v>
                </c:pt>
                <c:pt idx="1685">
                  <c:v>45916</c:v>
                </c:pt>
                <c:pt idx="1686">
                  <c:v>45917</c:v>
                </c:pt>
                <c:pt idx="1687">
                  <c:v>45918</c:v>
                </c:pt>
                <c:pt idx="1688">
                  <c:v>45919</c:v>
                </c:pt>
                <c:pt idx="1689">
                  <c:v>45922</c:v>
                </c:pt>
                <c:pt idx="1690">
                  <c:v>45923</c:v>
                </c:pt>
                <c:pt idx="1691">
                  <c:v>45924</c:v>
                </c:pt>
                <c:pt idx="1692">
                  <c:v>45925</c:v>
                </c:pt>
                <c:pt idx="1693">
                  <c:v>45926</c:v>
                </c:pt>
                <c:pt idx="1694">
                  <c:v>45929</c:v>
                </c:pt>
                <c:pt idx="1695">
                  <c:v>45930</c:v>
                </c:pt>
                <c:pt idx="1696">
                  <c:v>45931</c:v>
                </c:pt>
                <c:pt idx="1697">
                  <c:v>45932</c:v>
                </c:pt>
                <c:pt idx="1698">
                  <c:v>45933</c:v>
                </c:pt>
                <c:pt idx="1699">
                  <c:v>45936</c:v>
                </c:pt>
                <c:pt idx="1700">
                  <c:v>45937</c:v>
                </c:pt>
                <c:pt idx="1701">
                  <c:v>45938</c:v>
                </c:pt>
                <c:pt idx="1702">
                  <c:v>45939</c:v>
                </c:pt>
                <c:pt idx="1703">
                  <c:v>45940</c:v>
                </c:pt>
                <c:pt idx="1704">
                  <c:v>45943</c:v>
                </c:pt>
                <c:pt idx="1705">
                  <c:v>45944</c:v>
                </c:pt>
                <c:pt idx="1706">
                  <c:v>45945</c:v>
                </c:pt>
                <c:pt idx="1707">
                  <c:v>45946</c:v>
                </c:pt>
                <c:pt idx="1708">
                  <c:v>45947</c:v>
                </c:pt>
                <c:pt idx="1709">
                  <c:v>45950</c:v>
                </c:pt>
                <c:pt idx="1710">
                  <c:v>45951</c:v>
                </c:pt>
                <c:pt idx="1711">
                  <c:v>45952</c:v>
                </c:pt>
                <c:pt idx="1712">
                  <c:v>45953</c:v>
                </c:pt>
                <c:pt idx="1713">
                  <c:v>45954</c:v>
                </c:pt>
                <c:pt idx="1714">
                  <c:v>45957</c:v>
                </c:pt>
                <c:pt idx="1715">
                  <c:v>45958</c:v>
                </c:pt>
                <c:pt idx="1716">
                  <c:v>45959</c:v>
                </c:pt>
                <c:pt idx="1717">
                  <c:v>45960</c:v>
                </c:pt>
                <c:pt idx="1718">
                  <c:v>45961</c:v>
                </c:pt>
                <c:pt idx="1719">
                  <c:v>45964</c:v>
                </c:pt>
                <c:pt idx="1720">
                  <c:v>45965</c:v>
                </c:pt>
                <c:pt idx="1721">
                  <c:v>45966</c:v>
                </c:pt>
                <c:pt idx="1722">
                  <c:v>45967</c:v>
                </c:pt>
                <c:pt idx="1723">
                  <c:v>45968</c:v>
                </c:pt>
                <c:pt idx="1724">
                  <c:v>45971</c:v>
                </c:pt>
                <c:pt idx="1725">
                  <c:v>45972</c:v>
                </c:pt>
                <c:pt idx="1726">
                  <c:v>45973</c:v>
                </c:pt>
                <c:pt idx="1727">
                  <c:v>45974</c:v>
                </c:pt>
                <c:pt idx="1728">
                  <c:v>45975</c:v>
                </c:pt>
                <c:pt idx="1729">
                  <c:v>45978</c:v>
                </c:pt>
                <c:pt idx="1730">
                  <c:v>45979</c:v>
                </c:pt>
                <c:pt idx="1731">
                  <c:v>45980</c:v>
                </c:pt>
                <c:pt idx="1732">
                  <c:v>45981</c:v>
                </c:pt>
                <c:pt idx="1733">
                  <c:v>45982</c:v>
                </c:pt>
                <c:pt idx="1734">
                  <c:v>45985</c:v>
                </c:pt>
                <c:pt idx="1735">
                  <c:v>45986</c:v>
                </c:pt>
                <c:pt idx="1736">
                  <c:v>45987</c:v>
                </c:pt>
                <c:pt idx="1737">
                  <c:v>45989</c:v>
                </c:pt>
                <c:pt idx="1738">
                  <c:v>45992</c:v>
                </c:pt>
                <c:pt idx="1739">
                  <c:v>45993</c:v>
                </c:pt>
                <c:pt idx="1740">
                  <c:v>45994</c:v>
                </c:pt>
                <c:pt idx="1741">
                  <c:v>45995</c:v>
                </c:pt>
                <c:pt idx="1742">
                  <c:v>45996</c:v>
                </c:pt>
                <c:pt idx="1743">
                  <c:v>45999</c:v>
                </c:pt>
                <c:pt idx="1744">
                  <c:v>46000</c:v>
                </c:pt>
                <c:pt idx="1745">
                  <c:v>46001</c:v>
                </c:pt>
                <c:pt idx="1746">
                  <c:v>46002</c:v>
                </c:pt>
                <c:pt idx="1747">
                  <c:v>46003</c:v>
                </c:pt>
                <c:pt idx="1748">
                  <c:v>46006</c:v>
                </c:pt>
                <c:pt idx="1749">
                  <c:v>46007</c:v>
                </c:pt>
                <c:pt idx="1750">
                  <c:v>46008</c:v>
                </c:pt>
                <c:pt idx="1751">
                  <c:v>46009</c:v>
                </c:pt>
                <c:pt idx="1752">
                  <c:v>46010</c:v>
                </c:pt>
                <c:pt idx="1753">
                  <c:v>46013</c:v>
                </c:pt>
                <c:pt idx="1754">
                  <c:v>46014</c:v>
                </c:pt>
                <c:pt idx="1755">
                  <c:v>46015</c:v>
                </c:pt>
                <c:pt idx="1756">
                  <c:v>46017</c:v>
                </c:pt>
                <c:pt idx="1757">
                  <c:v>46020</c:v>
                </c:pt>
                <c:pt idx="1758">
                  <c:v>46021</c:v>
                </c:pt>
                <c:pt idx="1759">
                  <c:v>46022</c:v>
                </c:pt>
                <c:pt idx="1760">
                  <c:v>46024</c:v>
                </c:pt>
                <c:pt idx="1761">
                  <c:v>46027</c:v>
                </c:pt>
                <c:pt idx="1762">
                  <c:v>46028</c:v>
                </c:pt>
                <c:pt idx="1763">
                  <c:v>46029</c:v>
                </c:pt>
                <c:pt idx="1764">
                  <c:v>46030</c:v>
                </c:pt>
                <c:pt idx="1765">
                  <c:v>46031</c:v>
                </c:pt>
                <c:pt idx="1766">
                  <c:v>46034</c:v>
                </c:pt>
                <c:pt idx="1767">
                  <c:v>46035</c:v>
                </c:pt>
                <c:pt idx="1768">
                  <c:v>46036</c:v>
                </c:pt>
                <c:pt idx="1769">
                  <c:v>46037</c:v>
                </c:pt>
                <c:pt idx="1770">
                  <c:v>46038</c:v>
                </c:pt>
                <c:pt idx="1771">
                  <c:v>46042</c:v>
                </c:pt>
                <c:pt idx="1772">
                  <c:v>46043</c:v>
                </c:pt>
                <c:pt idx="1773">
                  <c:v>46044</c:v>
                </c:pt>
                <c:pt idx="1774">
                  <c:v>46045</c:v>
                </c:pt>
                <c:pt idx="1775">
                  <c:v>46048</c:v>
                </c:pt>
                <c:pt idx="1776">
                  <c:v>46049</c:v>
                </c:pt>
                <c:pt idx="1777">
                  <c:v>46050</c:v>
                </c:pt>
                <c:pt idx="1778">
                  <c:v>46051</c:v>
                </c:pt>
                <c:pt idx="1779">
                  <c:v>46052</c:v>
                </c:pt>
                <c:pt idx="1780">
                  <c:v>46055</c:v>
                </c:pt>
                <c:pt idx="1781">
                  <c:v>46056</c:v>
                </c:pt>
                <c:pt idx="1782">
                  <c:v>46057</c:v>
                </c:pt>
                <c:pt idx="1783">
                  <c:v>46058</c:v>
                </c:pt>
                <c:pt idx="1784">
                  <c:v>46059</c:v>
                </c:pt>
                <c:pt idx="1785">
                  <c:v>46062</c:v>
                </c:pt>
                <c:pt idx="1786">
                  <c:v>46063</c:v>
                </c:pt>
                <c:pt idx="1787">
                  <c:v>46064</c:v>
                </c:pt>
                <c:pt idx="1788">
                  <c:v>46065</c:v>
                </c:pt>
                <c:pt idx="1789">
                  <c:v>46066</c:v>
                </c:pt>
                <c:pt idx="1790">
                  <c:v>46070</c:v>
                </c:pt>
                <c:pt idx="1791">
                  <c:v>46071</c:v>
                </c:pt>
                <c:pt idx="1792">
                  <c:v>46072</c:v>
                </c:pt>
                <c:pt idx="1793">
                  <c:v>46073</c:v>
                </c:pt>
                <c:pt idx="1794">
                  <c:v>46076</c:v>
                </c:pt>
                <c:pt idx="1795">
                  <c:v>46077</c:v>
                </c:pt>
                <c:pt idx="1796">
                  <c:v>46078</c:v>
                </c:pt>
                <c:pt idx="1797">
                  <c:v>46079</c:v>
                </c:pt>
                <c:pt idx="1798">
                  <c:v>46080</c:v>
                </c:pt>
                <c:pt idx="1799">
                  <c:v>46083</c:v>
                </c:pt>
                <c:pt idx="1800">
                  <c:v>46084</c:v>
                </c:pt>
                <c:pt idx="1801">
                  <c:v>46085</c:v>
                </c:pt>
                <c:pt idx="1802">
                  <c:v>46086</c:v>
                </c:pt>
                <c:pt idx="1803">
                  <c:v>46087</c:v>
                </c:pt>
                <c:pt idx="1804">
                  <c:v>46090</c:v>
                </c:pt>
                <c:pt idx="1805">
                  <c:v>46091</c:v>
                </c:pt>
                <c:pt idx="1806">
                  <c:v>46092</c:v>
                </c:pt>
                <c:pt idx="1807">
                  <c:v>46093</c:v>
                </c:pt>
                <c:pt idx="1808">
                  <c:v>46094</c:v>
                </c:pt>
                <c:pt idx="1809">
                  <c:v>46097</c:v>
                </c:pt>
                <c:pt idx="1810">
                  <c:v>46098</c:v>
                </c:pt>
                <c:pt idx="1811">
                  <c:v>46099</c:v>
                </c:pt>
                <c:pt idx="1812">
                  <c:v>46100</c:v>
                </c:pt>
                <c:pt idx="1813">
                  <c:v>46101</c:v>
                </c:pt>
                <c:pt idx="1814">
                  <c:v>46104</c:v>
                </c:pt>
                <c:pt idx="1815">
                  <c:v>46105</c:v>
                </c:pt>
                <c:pt idx="1816">
                  <c:v>46106</c:v>
                </c:pt>
                <c:pt idx="1817">
                  <c:v>46107</c:v>
                </c:pt>
                <c:pt idx="1818">
                  <c:v>46108</c:v>
                </c:pt>
                <c:pt idx="1819">
                  <c:v>46111</c:v>
                </c:pt>
                <c:pt idx="1820">
                  <c:v>46112</c:v>
                </c:pt>
                <c:pt idx="1821">
                  <c:v>46113</c:v>
                </c:pt>
                <c:pt idx="1822">
                  <c:v>46114</c:v>
                </c:pt>
              </c:numCache>
            </c:numRef>
          </c:cat>
          <c:val>
            <c:numRef>
              <c:f>'04_Performance'!$I$118:$I$1940</c:f>
              <c:numCache>
                <c:formatCode>General</c:formatCode>
                <c:ptCount val="1823"/>
                <c:pt idx="0">
                  <c:v>100</c:v>
                </c:pt>
                <c:pt idx="1">
                  <c:v>103.21</c:v>
                </c:pt>
                <c:pt idx="2">
                  <c:v>106.95</c:v>
                </c:pt>
                <c:pt idx="3">
                  <c:v>109.09</c:v>
                </c:pt>
                <c:pt idx="4">
                  <c:v>109.09</c:v>
                </c:pt>
                <c:pt idx="5">
                  <c:v>108.02</c:v>
                </c:pt>
                <c:pt idx="6">
                  <c:v>107.49</c:v>
                </c:pt>
                <c:pt idx="7">
                  <c:v>105.88</c:v>
                </c:pt>
                <c:pt idx="8">
                  <c:v>103.74</c:v>
                </c:pt>
                <c:pt idx="9">
                  <c:v>106.42</c:v>
                </c:pt>
                <c:pt idx="10">
                  <c:v>102.67</c:v>
                </c:pt>
                <c:pt idx="11">
                  <c:v>105.88</c:v>
                </c:pt>
                <c:pt idx="12">
                  <c:v>112.57</c:v>
                </c:pt>
                <c:pt idx="13">
                  <c:v>107.11</c:v>
                </c:pt>
                <c:pt idx="14">
                  <c:v>106.31</c:v>
                </c:pt>
                <c:pt idx="15">
                  <c:v>108.02</c:v>
                </c:pt>
                <c:pt idx="16">
                  <c:v>109.25</c:v>
                </c:pt>
                <c:pt idx="17">
                  <c:v>108.61</c:v>
                </c:pt>
                <c:pt idx="18">
                  <c:v>107.33</c:v>
                </c:pt>
                <c:pt idx="19">
                  <c:v>105.4</c:v>
                </c:pt>
                <c:pt idx="20">
                  <c:v>100.16</c:v>
                </c:pt>
                <c:pt idx="21">
                  <c:v>98.82</c:v>
                </c:pt>
                <c:pt idx="22">
                  <c:v>98.56</c:v>
                </c:pt>
                <c:pt idx="23">
                  <c:v>95.67</c:v>
                </c:pt>
                <c:pt idx="24">
                  <c:v>90.27</c:v>
                </c:pt>
                <c:pt idx="25">
                  <c:v>85.72</c:v>
                </c:pt>
                <c:pt idx="26">
                  <c:v>83.37</c:v>
                </c:pt>
                <c:pt idx="27">
                  <c:v>86.74</c:v>
                </c:pt>
                <c:pt idx="28">
                  <c:v>90.91</c:v>
                </c:pt>
                <c:pt idx="29">
                  <c:v>95.4</c:v>
                </c:pt>
                <c:pt idx="30">
                  <c:v>103.69</c:v>
                </c:pt>
                <c:pt idx="31">
                  <c:v>105.72</c:v>
                </c:pt>
                <c:pt idx="32">
                  <c:v>106.68</c:v>
                </c:pt>
                <c:pt idx="33">
                  <c:v>105.19</c:v>
                </c:pt>
                <c:pt idx="34">
                  <c:v>104.6</c:v>
                </c:pt>
                <c:pt idx="35">
                  <c:v>103.9</c:v>
                </c:pt>
                <c:pt idx="36">
                  <c:v>104.28</c:v>
                </c:pt>
                <c:pt idx="37">
                  <c:v>105.03</c:v>
                </c:pt>
                <c:pt idx="38">
                  <c:v>100</c:v>
                </c:pt>
                <c:pt idx="39">
                  <c:v>98.45</c:v>
                </c:pt>
                <c:pt idx="40">
                  <c:v>98.56</c:v>
                </c:pt>
                <c:pt idx="41">
                  <c:v>100.32</c:v>
                </c:pt>
                <c:pt idx="42">
                  <c:v>98.66</c:v>
                </c:pt>
                <c:pt idx="43">
                  <c:v>93.8</c:v>
                </c:pt>
                <c:pt idx="44">
                  <c:v>91.87</c:v>
                </c:pt>
                <c:pt idx="45">
                  <c:v>90.8</c:v>
                </c:pt>
                <c:pt idx="46">
                  <c:v>94.81</c:v>
                </c:pt>
                <c:pt idx="47">
                  <c:v>96.48</c:v>
                </c:pt>
                <c:pt idx="48">
                  <c:v>95.89</c:v>
                </c:pt>
                <c:pt idx="49">
                  <c:v>94.54</c:v>
                </c:pt>
                <c:pt idx="50">
                  <c:v>99.98</c:v>
                </c:pt>
                <c:pt idx="51">
                  <c:v>102.93</c:v>
                </c:pt>
                <c:pt idx="52">
                  <c:v>103.69</c:v>
                </c:pt>
                <c:pt idx="53">
                  <c:v>104.76</c:v>
                </c:pt>
                <c:pt idx="54">
                  <c:v>104.92</c:v>
                </c:pt>
                <c:pt idx="55">
                  <c:v>101.27</c:v>
                </c:pt>
                <c:pt idx="56">
                  <c:v>102.18</c:v>
                </c:pt>
                <c:pt idx="57">
                  <c:v>104.92</c:v>
                </c:pt>
                <c:pt idx="58">
                  <c:v>104.01</c:v>
                </c:pt>
                <c:pt idx="59">
                  <c:v>106.38</c:v>
                </c:pt>
                <c:pt idx="60">
                  <c:v>106.7</c:v>
                </c:pt>
                <c:pt idx="61">
                  <c:v>105.25</c:v>
                </c:pt>
                <c:pt idx="62">
                  <c:v>105.35</c:v>
                </c:pt>
                <c:pt idx="63">
                  <c:v>104.33</c:v>
                </c:pt>
                <c:pt idx="64">
                  <c:v>104.44</c:v>
                </c:pt>
                <c:pt idx="65">
                  <c:v>104.87</c:v>
                </c:pt>
                <c:pt idx="66">
                  <c:v>109.55</c:v>
                </c:pt>
                <c:pt idx="67">
                  <c:v>107.67</c:v>
                </c:pt>
                <c:pt idx="68">
                  <c:v>115.63</c:v>
                </c:pt>
                <c:pt idx="69">
                  <c:v>127.56</c:v>
                </c:pt>
                <c:pt idx="70">
                  <c:v>129.44999999999999</c:v>
                </c:pt>
                <c:pt idx="71">
                  <c:v>130.52000000000001</c:v>
                </c:pt>
                <c:pt idx="72">
                  <c:v>128.53</c:v>
                </c:pt>
                <c:pt idx="73">
                  <c:v>133.75</c:v>
                </c:pt>
                <c:pt idx="74">
                  <c:v>128.41999999999999</c:v>
                </c:pt>
                <c:pt idx="75">
                  <c:v>129.34</c:v>
                </c:pt>
                <c:pt idx="76">
                  <c:v>134.18</c:v>
                </c:pt>
                <c:pt idx="77">
                  <c:v>136.33000000000001</c:v>
                </c:pt>
                <c:pt idx="78">
                  <c:v>137.66999999999999</c:v>
                </c:pt>
                <c:pt idx="79">
                  <c:v>137.57</c:v>
                </c:pt>
                <c:pt idx="80">
                  <c:v>142.35</c:v>
                </c:pt>
                <c:pt idx="81">
                  <c:v>138.63999999999999</c:v>
                </c:pt>
                <c:pt idx="82">
                  <c:v>139.61000000000001</c:v>
                </c:pt>
                <c:pt idx="83">
                  <c:v>149.61000000000001</c:v>
                </c:pt>
                <c:pt idx="84">
                  <c:v>149.13</c:v>
                </c:pt>
                <c:pt idx="85">
                  <c:v>148.54</c:v>
                </c:pt>
                <c:pt idx="86">
                  <c:v>146.71</c:v>
                </c:pt>
                <c:pt idx="87">
                  <c:v>142.68</c:v>
                </c:pt>
                <c:pt idx="88">
                  <c:v>143.32</c:v>
                </c:pt>
                <c:pt idx="89">
                  <c:v>148.27000000000001</c:v>
                </c:pt>
                <c:pt idx="90">
                  <c:v>140.26</c:v>
                </c:pt>
                <c:pt idx="91">
                  <c:v>142.84</c:v>
                </c:pt>
                <c:pt idx="92">
                  <c:v>144.66999999999999</c:v>
                </c:pt>
                <c:pt idx="93">
                  <c:v>146.38999999999999</c:v>
                </c:pt>
                <c:pt idx="94">
                  <c:v>142.25</c:v>
                </c:pt>
                <c:pt idx="95">
                  <c:v>145.9</c:v>
                </c:pt>
                <c:pt idx="96">
                  <c:v>145.15</c:v>
                </c:pt>
                <c:pt idx="97">
                  <c:v>141.33000000000001</c:v>
                </c:pt>
                <c:pt idx="98">
                  <c:v>133.27000000000001</c:v>
                </c:pt>
                <c:pt idx="99">
                  <c:v>141.91999999999999</c:v>
                </c:pt>
                <c:pt idx="100">
                  <c:v>139.88</c:v>
                </c:pt>
                <c:pt idx="101">
                  <c:v>141.22</c:v>
                </c:pt>
                <c:pt idx="102">
                  <c:v>140.36000000000001</c:v>
                </c:pt>
                <c:pt idx="103">
                  <c:v>139.99</c:v>
                </c:pt>
                <c:pt idx="104">
                  <c:v>142.08000000000001</c:v>
                </c:pt>
                <c:pt idx="105">
                  <c:v>142.35</c:v>
                </c:pt>
                <c:pt idx="106">
                  <c:v>143.06</c:v>
                </c:pt>
                <c:pt idx="107">
                  <c:v>141.11000000000001</c:v>
                </c:pt>
                <c:pt idx="108">
                  <c:v>143.76</c:v>
                </c:pt>
                <c:pt idx="109">
                  <c:v>142.88999999999999</c:v>
                </c:pt>
                <c:pt idx="110">
                  <c:v>140.63</c:v>
                </c:pt>
                <c:pt idx="111">
                  <c:v>127.73</c:v>
                </c:pt>
                <c:pt idx="112">
                  <c:v>138.79</c:v>
                </c:pt>
                <c:pt idx="113">
                  <c:v>137.12</c:v>
                </c:pt>
                <c:pt idx="114">
                  <c:v>136.85</c:v>
                </c:pt>
                <c:pt idx="115">
                  <c:v>143.11000000000001</c:v>
                </c:pt>
                <c:pt idx="116">
                  <c:v>138.41</c:v>
                </c:pt>
                <c:pt idx="117">
                  <c:v>140.36000000000001</c:v>
                </c:pt>
                <c:pt idx="118">
                  <c:v>140.74</c:v>
                </c:pt>
                <c:pt idx="119">
                  <c:v>139.71</c:v>
                </c:pt>
                <c:pt idx="120">
                  <c:v>143</c:v>
                </c:pt>
                <c:pt idx="121">
                  <c:v>150.24</c:v>
                </c:pt>
                <c:pt idx="122">
                  <c:v>146.62</c:v>
                </c:pt>
                <c:pt idx="123">
                  <c:v>159.36000000000001</c:v>
                </c:pt>
                <c:pt idx="124">
                  <c:v>163.08000000000001</c:v>
                </c:pt>
                <c:pt idx="125">
                  <c:v>163.08000000000001</c:v>
                </c:pt>
                <c:pt idx="126">
                  <c:v>158.66</c:v>
                </c:pt>
                <c:pt idx="127">
                  <c:v>164</c:v>
                </c:pt>
                <c:pt idx="128">
                  <c:v>163.57</c:v>
                </c:pt>
                <c:pt idx="129">
                  <c:v>162.65</c:v>
                </c:pt>
                <c:pt idx="130">
                  <c:v>162.91999999999999</c:v>
                </c:pt>
                <c:pt idx="131">
                  <c:v>161.63</c:v>
                </c:pt>
                <c:pt idx="132">
                  <c:v>159.31</c:v>
                </c:pt>
                <c:pt idx="133">
                  <c:v>152.99</c:v>
                </c:pt>
                <c:pt idx="134">
                  <c:v>158.71</c:v>
                </c:pt>
                <c:pt idx="135">
                  <c:v>154.56</c:v>
                </c:pt>
                <c:pt idx="136">
                  <c:v>154.5</c:v>
                </c:pt>
                <c:pt idx="137">
                  <c:v>150.29</c:v>
                </c:pt>
                <c:pt idx="138">
                  <c:v>151.80000000000001</c:v>
                </c:pt>
                <c:pt idx="139">
                  <c:v>152.07</c:v>
                </c:pt>
                <c:pt idx="140">
                  <c:v>155.04</c:v>
                </c:pt>
                <c:pt idx="141">
                  <c:v>152.99</c:v>
                </c:pt>
                <c:pt idx="142">
                  <c:v>152.83000000000001</c:v>
                </c:pt>
                <c:pt idx="143">
                  <c:v>141.76</c:v>
                </c:pt>
                <c:pt idx="144">
                  <c:v>143.33000000000001</c:v>
                </c:pt>
                <c:pt idx="145">
                  <c:v>141.49</c:v>
                </c:pt>
                <c:pt idx="146">
                  <c:v>136.15</c:v>
                </c:pt>
                <c:pt idx="147">
                  <c:v>136.63</c:v>
                </c:pt>
                <c:pt idx="148">
                  <c:v>127.78</c:v>
                </c:pt>
                <c:pt idx="149">
                  <c:v>132.41999999999999</c:v>
                </c:pt>
                <c:pt idx="150">
                  <c:v>132.91</c:v>
                </c:pt>
                <c:pt idx="151">
                  <c:v>132.96</c:v>
                </c:pt>
                <c:pt idx="152">
                  <c:v>126.86</c:v>
                </c:pt>
                <c:pt idx="153">
                  <c:v>127.24</c:v>
                </c:pt>
                <c:pt idx="154">
                  <c:v>129.61000000000001</c:v>
                </c:pt>
                <c:pt idx="155">
                  <c:v>124</c:v>
                </c:pt>
                <c:pt idx="156">
                  <c:v>120.87</c:v>
                </c:pt>
                <c:pt idx="157">
                  <c:v>128.86000000000001</c:v>
                </c:pt>
                <c:pt idx="158">
                  <c:v>137.01</c:v>
                </c:pt>
                <c:pt idx="159">
                  <c:v>139.97999999999999</c:v>
                </c:pt>
                <c:pt idx="160">
                  <c:v>141.91999999999999</c:v>
                </c:pt>
                <c:pt idx="161">
                  <c:v>142.03</c:v>
                </c:pt>
                <c:pt idx="162">
                  <c:v>132.80000000000001</c:v>
                </c:pt>
                <c:pt idx="163">
                  <c:v>134.80000000000001</c:v>
                </c:pt>
                <c:pt idx="164">
                  <c:v>130.41999999999999</c:v>
                </c:pt>
                <c:pt idx="165">
                  <c:v>137.12</c:v>
                </c:pt>
                <c:pt idx="166">
                  <c:v>140.03</c:v>
                </c:pt>
                <c:pt idx="167">
                  <c:v>141.91999999999999</c:v>
                </c:pt>
                <c:pt idx="168">
                  <c:v>142.25</c:v>
                </c:pt>
                <c:pt idx="169">
                  <c:v>146.35</c:v>
                </c:pt>
                <c:pt idx="170">
                  <c:v>153.96</c:v>
                </c:pt>
                <c:pt idx="171">
                  <c:v>159.31</c:v>
                </c:pt>
                <c:pt idx="172">
                  <c:v>167</c:v>
                </c:pt>
                <c:pt idx="173">
                  <c:v>165.48</c:v>
                </c:pt>
                <c:pt idx="174">
                  <c:v>166.4</c:v>
                </c:pt>
                <c:pt idx="175">
                  <c:v>168.95</c:v>
                </c:pt>
                <c:pt idx="176">
                  <c:v>172.96</c:v>
                </c:pt>
                <c:pt idx="177">
                  <c:v>167.27</c:v>
                </c:pt>
                <c:pt idx="178">
                  <c:v>165.48</c:v>
                </c:pt>
                <c:pt idx="179">
                  <c:v>157.46</c:v>
                </c:pt>
                <c:pt idx="180">
                  <c:v>153.29</c:v>
                </c:pt>
                <c:pt idx="181">
                  <c:v>152.81</c:v>
                </c:pt>
                <c:pt idx="182">
                  <c:v>152.1</c:v>
                </c:pt>
                <c:pt idx="183">
                  <c:v>146.31</c:v>
                </c:pt>
                <c:pt idx="184">
                  <c:v>147.88</c:v>
                </c:pt>
                <c:pt idx="185">
                  <c:v>157.30000000000001</c:v>
                </c:pt>
                <c:pt idx="186">
                  <c:v>159.79</c:v>
                </c:pt>
                <c:pt idx="187">
                  <c:v>161.19999999999999</c:v>
                </c:pt>
                <c:pt idx="188">
                  <c:v>159.25</c:v>
                </c:pt>
                <c:pt idx="189">
                  <c:v>163.75</c:v>
                </c:pt>
                <c:pt idx="190">
                  <c:v>167</c:v>
                </c:pt>
                <c:pt idx="191">
                  <c:v>182.27</c:v>
                </c:pt>
                <c:pt idx="192">
                  <c:v>182.81</c:v>
                </c:pt>
                <c:pt idx="193">
                  <c:v>183.3</c:v>
                </c:pt>
                <c:pt idx="194">
                  <c:v>187.47</c:v>
                </c:pt>
                <c:pt idx="195">
                  <c:v>185.96</c:v>
                </c:pt>
                <c:pt idx="196">
                  <c:v>188.18</c:v>
                </c:pt>
                <c:pt idx="197">
                  <c:v>195.11</c:v>
                </c:pt>
                <c:pt idx="198">
                  <c:v>191.48</c:v>
                </c:pt>
                <c:pt idx="199">
                  <c:v>190.78</c:v>
                </c:pt>
                <c:pt idx="200">
                  <c:v>192.51</c:v>
                </c:pt>
                <c:pt idx="201">
                  <c:v>188.88</c:v>
                </c:pt>
                <c:pt idx="202">
                  <c:v>181.08</c:v>
                </c:pt>
                <c:pt idx="203">
                  <c:v>182.49</c:v>
                </c:pt>
                <c:pt idx="204">
                  <c:v>188.93</c:v>
                </c:pt>
                <c:pt idx="205">
                  <c:v>184.44</c:v>
                </c:pt>
                <c:pt idx="206">
                  <c:v>180.76</c:v>
                </c:pt>
                <c:pt idx="207">
                  <c:v>177.72</c:v>
                </c:pt>
                <c:pt idx="208">
                  <c:v>177.99</c:v>
                </c:pt>
                <c:pt idx="209">
                  <c:v>178.64</c:v>
                </c:pt>
                <c:pt idx="210">
                  <c:v>172.31</c:v>
                </c:pt>
                <c:pt idx="211">
                  <c:v>182.22</c:v>
                </c:pt>
                <c:pt idx="212">
                  <c:v>184.22</c:v>
                </c:pt>
                <c:pt idx="213">
                  <c:v>177.13</c:v>
                </c:pt>
                <c:pt idx="214">
                  <c:v>174.58</c:v>
                </c:pt>
                <c:pt idx="215">
                  <c:v>162.01</c:v>
                </c:pt>
                <c:pt idx="216">
                  <c:v>165.16</c:v>
                </c:pt>
                <c:pt idx="217">
                  <c:v>164.34</c:v>
                </c:pt>
                <c:pt idx="218">
                  <c:v>169.71</c:v>
                </c:pt>
                <c:pt idx="219">
                  <c:v>168.95</c:v>
                </c:pt>
                <c:pt idx="220">
                  <c:v>170.84</c:v>
                </c:pt>
                <c:pt idx="221">
                  <c:v>173.71</c:v>
                </c:pt>
                <c:pt idx="222">
                  <c:v>168.84</c:v>
                </c:pt>
                <c:pt idx="223">
                  <c:v>175.39</c:v>
                </c:pt>
                <c:pt idx="224">
                  <c:v>183.14</c:v>
                </c:pt>
                <c:pt idx="225">
                  <c:v>182.43</c:v>
                </c:pt>
                <c:pt idx="226">
                  <c:v>184.72</c:v>
                </c:pt>
                <c:pt idx="227">
                  <c:v>194.6</c:v>
                </c:pt>
                <c:pt idx="228">
                  <c:v>188.52</c:v>
                </c:pt>
                <c:pt idx="229">
                  <c:v>189.66</c:v>
                </c:pt>
                <c:pt idx="230">
                  <c:v>186.84</c:v>
                </c:pt>
                <c:pt idx="231">
                  <c:v>184.12</c:v>
                </c:pt>
                <c:pt idx="232">
                  <c:v>182.71</c:v>
                </c:pt>
                <c:pt idx="233">
                  <c:v>182.43</c:v>
                </c:pt>
                <c:pt idx="234">
                  <c:v>182.92</c:v>
                </c:pt>
                <c:pt idx="235">
                  <c:v>191.62</c:v>
                </c:pt>
                <c:pt idx="236">
                  <c:v>198.46</c:v>
                </c:pt>
                <c:pt idx="237">
                  <c:v>197.05</c:v>
                </c:pt>
                <c:pt idx="238">
                  <c:v>194.93</c:v>
                </c:pt>
                <c:pt idx="239">
                  <c:v>192.27</c:v>
                </c:pt>
                <c:pt idx="240">
                  <c:v>192.05</c:v>
                </c:pt>
                <c:pt idx="241">
                  <c:v>193.63</c:v>
                </c:pt>
                <c:pt idx="242">
                  <c:v>193.08</c:v>
                </c:pt>
                <c:pt idx="243">
                  <c:v>196.83</c:v>
                </c:pt>
                <c:pt idx="244">
                  <c:v>204</c:v>
                </c:pt>
                <c:pt idx="245">
                  <c:v>200.85</c:v>
                </c:pt>
                <c:pt idx="246">
                  <c:v>207.48</c:v>
                </c:pt>
                <c:pt idx="247">
                  <c:v>209.65</c:v>
                </c:pt>
                <c:pt idx="248">
                  <c:v>209.22</c:v>
                </c:pt>
                <c:pt idx="249">
                  <c:v>205.63</c:v>
                </c:pt>
                <c:pt idx="250">
                  <c:v>211.83</c:v>
                </c:pt>
                <c:pt idx="251">
                  <c:v>213.73</c:v>
                </c:pt>
                <c:pt idx="252">
                  <c:v>215.63</c:v>
                </c:pt>
                <c:pt idx="253">
                  <c:v>214.16</c:v>
                </c:pt>
                <c:pt idx="254">
                  <c:v>209.87</c:v>
                </c:pt>
                <c:pt idx="255">
                  <c:v>212.32</c:v>
                </c:pt>
                <c:pt idx="256">
                  <c:v>200.15</c:v>
                </c:pt>
                <c:pt idx="257">
                  <c:v>208.51</c:v>
                </c:pt>
                <c:pt idx="258">
                  <c:v>191.29</c:v>
                </c:pt>
                <c:pt idx="259">
                  <c:v>185.97</c:v>
                </c:pt>
                <c:pt idx="260">
                  <c:v>181.84</c:v>
                </c:pt>
                <c:pt idx="261">
                  <c:v>175.7</c:v>
                </c:pt>
                <c:pt idx="262">
                  <c:v>177.49</c:v>
                </c:pt>
                <c:pt idx="263">
                  <c:v>176.73</c:v>
                </c:pt>
                <c:pt idx="264">
                  <c:v>171.84</c:v>
                </c:pt>
                <c:pt idx="265">
                  <c:v>167.71</c:v>
                </c:pt>
                <c:pt idx="266">
                  <c:v>167.55</c:v>
                </c:pt>
                <c:pt idx="267">
                  <c:v>157.66</c:v>
                </c:pt>
                <c:pt idx="268">
                  <c:v>144.68</c:v>
                </c:pt>
                <c:pt idx="269">
                  <c:v>142.94</c:v>
                </c:pt>
                <c:pt idx="270">
                  <c:v>145</c:v>
                </c:pt>
                <c:pt idx="271">
                  <c:v>134.68</c:v>
                </c:pt>
                <c:pt idx="272">
                  <c:v>126.8</c:v>
                </c:pt>
                <c:pt idx="273">
                  <c:v>127.07</c:v>
                </c:pt>
                <c:pt idx="274">
                  <c:v>130.66</c:v>
                </c:pt>
                <c:pt idx="275">
                  <c:v>131.69</c:v>
                </c:pt>
                <c:pt idx="276">
                  <c:v>122.56</c:v>
                </c:pt>
                <c:pt idx="277">
                  <c:v>118.06</c:v>
                </c:pt>
                <c:pt idx="278">
                  <c:v>120.17</c:v>
                </c:pt>
                <c:pt idx="279">
                  <c:v>129.25</c:v>
                </c:pt>
                <c:pt idx="280">
                  <c:v>128.91999999999999</c:v>
                </c:pt>
                <c:pt idx="281">
                  <c:v>126.15</c:v>
                </c:pt>
                <c:pt idx="282">
                  <c:v>123.98</c:v>
                </c:pt>
                <c:pt idx="283">
                  <c:v>123.11</c:v>
                </c:pt>
                <c:pt idx="284">
                  <c:v>126.75</c:v>
                </c:pt>
                <c:pt idx="285">
                  <c:v>118.82</c:v>
                </c:pt>
                <c:pt idx="286">
                  <c:v>107.95</c:v>
                </c:pt>
                <c:pt idx="287">
                  <c:v>98.5</c:v>
                </c:pt>
                <c:pt idx="288">
                  <c:v>94.64</c:v>
                </c:pt>
                <c:pt idx="289">
                  <c:v>96.22</c:v>
                </c:pt>
                <c:pt idx="290">
                  <c:v>103.22</c:v>
                </c:pt>
                <c:pt idx="291">
                  <c:v>108.03</c:v>
                </c:pt>
                <c:pt idx="292">
                  <c:v>104.86</c:v>
                </c:pt>
                <c:pt idx="293">
                  <c:v>96.29</c:v>
                </c:pt>
                <c:pt idx="294">
                  <c:v>99.4</c:v>
                </c:pt>
                <c:pt idx="295">
                  <c:v>90.33</c:v>
                </c:pt>
                <c:pt idx="296">
                  <c:v>89.57</c:v>
                </c:pt>
                <c:pt idx="297">
                  <c:v>82.52</c:v>
                </c:pt>
                <c:pt idx="298">
                  <c:v>105.79</c:v>
                </c:pt>
                <c:pt idx="299">
                  <c:v>96.07</c:v>
                </c:pt>
                <c:pt idx="300">
                  <c:v>97.65</c:v>
                </c:pt>
                <c:pt idx="301">
                  <c:v>111.96</c:v>
                </c:pt>
                <c:pt idx="302">
                  <c:v>87</c:v>
                </c:pt>
                <c:pt idx="303">
                  <c:v>83.29</c:v>
                </c:pt>
                <c:pt idx="304">
                  <c:v>71.11</c:v>
                </c:pt>
                <c:pt idx="305">
                  <c:v>83.02</c:v>
                </c:pt>
                <c:pt idx="306">
                  <c:v>76.95</c:v>
                </c:pt>
                <c:pt idx="307">
                  <c:v>87.28</c:v>
                </c:pt>
                <c:pt idx="308">
                  <c:v>91.43</c:v>
                </c:pt>
                <c:pt idx="309">
                  <c:v>89.3</c:v>
                </c:pt>
                <c:pt idx="310">
                  <c:v>97.71</c:v>
                </c:pt>
                <c:pt idx="311">
                  <c:v>103.22</c:v>
                </c:pt>
                <c:pt idx="312">
                  <c:v>112.89</c:v>
                </c:pt>
                <c:pt idx="313">
                  <c:v>104.43</c:v>
                </c:pt>
                <c:pt idx="314">
                  <c:v>105.95</c:v>
                </c:pt>
                <c:pt idx="315">
                  <c:v>86.51</c:v>
                </c:pt>
                <c:pt idx="316">
                  <c:v>81.16</c:v>
                </c:pt>
                <c:pt idx="317">
                  <c:v>89.9</c:v>
                </c:pt>
                <c:pt idx="318">
                  <c:v>91.15</c:v>
                </c:pt>
                <c:pt idx="319">
                  <c:v>93.45</c:v>
                </c:pt>
                <c:pt idx="320">
                  <c:v>95.09</c:v>
                </c:pt>
                <c:pt idx="321">
                  <c:v>92.85</c:v>
                </c:pt>
                <c:pt idx="322">
                  <c:v>96.51</c:v>
                </c:pt>
                <c:pt idx="323">
                  <c:v>99.02</c:v>
                </c:pt>
                <c:pt idx="324">
                  <c:v>105.79</c:v>
                </c:pt>
                <c:pt idx="325">
                  <c:v>107.81</c:v>
                </c:pt>
                <c:pt idx="326">
                  <c:v>127.69</c:v>
                </c:pt>
                <c:pt idx="327">
                  <c:v>129.99</c:v>
                </c:pt>
                <c:pt idx="328">
                  <c:v>137.41</c:v>
                </c:pt>
                <c:pt idx="329">
                  <c:v>137.52000000000001</c:v>
                </c:pt>
                <c:pt idx="330">
                  <c:v>136.54</c:v>
                </c:pt>
                <c:pt idx="331">
                  <c:v>145.5</c:v>
                </c:pt>
                <c:pt idx="332">
                  <c:v>143.37</c:v>
                </c:pt>
                <c:pt idx="333">
                  <c:v>120.92</c:v>
                </c:pt>
                <c:pt idx="334">
                  <c:v>119.55</c:v>
                </c:pt>
                <c:pt idx="335">
                  <c:v>113</c:v>
                </c:pt>
                <c:pt idx="336">
                  <c:v>127.42</c:v>
                </c:pt>
                <c:pt idx="337">
                  <c:v>116.06</c:v>
                </c:pt>
                <c:pt idx="338">
                  <c:v>103.99</c:v>
                </c:pt>
                <c:pt idx="339">
                  <c:v>106.17</c:v>
                </c:pt>
                <c:pt idx="340">
                  <c:v>106.12</c:v>
                </c:pt>
                <c:pt idx="341">
                  <c:v>96.4</c:v>
                </c:pt>
                <c:pt idx="342">
                  <c:v>93.88</c:v>
                </c:pt>
                <c:pt idx="343">
                  <c:v>102.08</c:v>
                </c:pt>
                <c:pt idx="344">
                  <c:v>91.7</c:v>
                </c:pt>
                <c:pt idx="345">
                  <c:v>91.7</c:v>
                </c:pt>
                <c:pt idx="346">
                  <c:v>93.45</c:v>
                </c:pt>
                <c:pt idx="347">
                  <c:v>91.21</c:v>
                </c:pt>
                <c:pt idx="348">
                  <c:v>95.58</c:v>
                </c:pt>
                <c:pt idx="349">
                  <c:v>94.05</c:v>
                </c:pt>
                <c:pt idx="350">
                  <c:v>92.74</c:v>
                </c:pt>
                <c:pt idx="351">
                  <c:v>99.73</c:v>
                </c:pt>
                <c:pt idx="352">
                  <c:v>105.85</c:v>
                </c:pt>
                <c:pt idx="353">
                  <c:v>98.85</c:v>
                </c:pt>
                <c:pt idx="354">
                  <c:v>97.43</c:v>
                </c:pt>
                <c:pt idx="355">
                  <c:v>96.38</c:v>
                </c:pt>
                <c:pt idx="356">
                  <c:v>91.44</c:v>
                </c:pt>
                <c:pt idx="357">
                  <c:v>92.87</c:v>
                </c:pt>
                <c:pt idx="358">
                  <c:v>89.63</c:v>
                </c:pt>
                <c:pt idx="359">
                  <c:v>94.57</c:v>
                </c:pt>
                <c:pt idx="360">
                  <c:v>104.51</c:v>
                </c:pt>
                <c:pt idx="361">
                  <c:v>100.94</c:v>
                </c:pt>
                <c:pt idx="362">
                  <c:v>93.91</c:v>
                </c:pt>
                <c:pt idx="363">
                  <c:v>86.94</c:v>
                </c:pt>
                <c:pt idx="364">
                  <c:v>90.07</c:v>
                </c:pt>
                <c:pt idx="365">
                  <c:v>89.85</c:v>
                </c:pt>
                <c:pt idx="366">
                  <c:v>86.44</c:v>
                </c:pt>
                <c:pt idx="367">
                  <c:v>81.5</c:v>
                </c:pt>
                <c:pt idx="368">
                  <c:v>83.42</c:v>
                </c:pt>
                <c:pt idx="369">
                  <c:v>81.77</c:v>
                </c:pt>
                <c:pt idx="370">
                  <c:v>80.400000000000006</c:v>
                </c:pt>
                <c:pt idx="371">
                  <c:v>80.73</c:v>
                </c:pt>
                <c:pt idx="372">
                  <c:v>76.17</c:v>
                </c:pt>
                <c:pt idx="373">
                  <c:v>73.87</c:v>
                </c:pt>
                <c:pt idx="374">
                  <c:v>70.569999999999993</c:v>
                </c:pt>
                <c:pt idx="375">
                  <c:v>72.709999999999994</c:v>
                </c:pt>
                <c:pt idx="376">
                  <c:v>70.349999999999994</c:v>
                </c:pt>
                <c:pt idx="377">
                  <c:v>75.180000000000007</c:v>
                </c:pt>
                <c:pt idx="378">
                  <c:v>71.67</c:v>
                </c:pt>
                <c:pt idx="379">
                  <c:v>74.64</c:v>
                </c:pt>
                <c:pt idx="380">
                  <c:v>72.05</c:v>
                </c:pt>
                <c:pt idx="381">
                  <c:v>73.37</c:v>
                </c:pt>
                <c:pt idx="382">
                  <c:v>69.09</c:v>
                </c:pt>
                <c:pt idx="383">
                  <c:v>73.040000000000006</c:v>
                </c:pt>
                <c:pt idx="384">
                  <c:v>70.3</c:v>
                </c:pt>
                <c:pt idx="385">
                  <c:v>70.02</c:v>
                </c:pt>
                <c:pt idx="386">
                  <c:v>71.34</c:v>
                </c:pt>
                <c:pt idx="387">
                  <c:v>69.42</c:v>
                </c:pt>
                <c:pt idx="388">
                  <c:v>71.010000000000005</c:v>
                </c:pt>
                <c:pt idx="389">
                  <c:v>72.55</c:v>
                </c:pt>
                <c:pt idx="390">
                  <c:v>70.63</c:v>
                </c:pt>
                <c:pt idx="391">
                  <c:v>71.61</c:v>
                </c:pt>
                <c:pt idx="392">
                  <c:v>72.819999999999993</c:v>
                </c:pt>
                <c:pt idx="393">
                  <c:v>73.099999999999994</c:v>
                </c:pt>
                <c:pt idx="394">
                  <c:v>71.5</c:v>
                </c:pt>
                <c:pt idx="395">
                  <c:v>72.489999999999995</c:v>
                </c:pt>
                <c:pt idx="396">
                  <c:v>76.34</c:v>
                </c:pt>
                <c:pt idx="397">
                  <c:v>73.099999999999994</c:v>
                </c:pt>
                <c:pt idx="398">
                  <c:v>72.599999999999994</c:v>
                </c:pt>
                <c:pt idx="399">
                  <c:v>70.569999999999993</c:v>
                </c:pt>
                <c:pt idx="400">
                  <c:v>71.94</c:v>
                </c:pt>
                <c:pt idx="401">
                  <c:v>73.81</c:v>
                </c:pt>
                <c:pt idx="402">
                  <c:v>71.61</c:v>
                </c:pt>
                <c:pt idx="403">
                  <c:v>69.09</c:v>
                </c:pt>
                <c:pt idx="404">
                  <c:v>66.67</c:v>
                </c:pt>
                <c:pt idx="405">
                  <c:v>67</c:v>
                </c:pt>
                <c:pt idx="406">
                  <c:v>69.58</c:v>
                </c:pt>
                <c:pt idx="407">
                  <c:v>68.98</c:v>
                </c:pt>
                <c:pt idx="408">
                  <c:v>73.319999999999993</c:v>
                </c:pt>
                <c:pt idx="409">
                  <c:v>72.599999999999994</c:v>
                </c:pt>
                <c:pt idx="410">
                  <c:v>69.64</c:v>
                </c:pt>
                <c:pt idx="411">
                  <c:v>67.5</c:v>
                </c:pt>
                <c:pt idx="412">
                  <c:v>68.760000000000005</c:v>
                </c:pt>
                <c:pt idx="413">
                  <c:v>66.67</c:v>
                </c:pt>
                <c:pt idx="414">
                  <c:v>67.66</c:v>
                </c:pt>
                <c:pt idx="415">
                  <c:v>68.650000000000006</c:v>
                </c:pt>
                <c:pt idx="416">
                  <c:v>67.06</c:v>
                </c:pt>
                <c:pt idx="417">
                  <c:v>62.44</c:v>
                </c:pt>
                <c:pt idx="418">
                  <c:v>64.42</c:v>
                </c:pt>
                <c:pt idx="419">
                  <c:v>65.02</c:v>
                </c:pt>
                <c:pt idx="420">
                  <c:v>62.39</c:v>
                </c:pt>
                <c:pt idx="421">
                  <c:v>61.13</c:v>
                </c:pt>
                <c:pt idx="422">
                  <c:v>59.86</c:v>
                </c:pt>
                <c:pt idx="423">
                  <c:v>63.71</c:v>
                </c:pt>
                <c:pt idx="424">
                  <c:v>71.349999999999994</c:v>
                </c:pt>
                <c:pt idx="425">
                  <c:v>70.239999999999995</c:v>
                </c:pt>
                <c:pt idx="426">
                  <c:v>70.959999999999994</c:v>
                </c:pt>
                <c:pt idx="427">
                  <c:v>73.790000000000006</c:v>
                </c:pt>
                <c:pt idx="428">
                  <c:v>75.95</c:v>
                </c:pt>
                <c:pt idx="429">
                  <c:v>74.45</c:v>
                </c:pt>
                <c:pt idx="430">
                  <c:v>73.510000000000005</c:v>
                </c:pt>
                <c:pt idx="431">
                  <c:v>73.349999999999994</c:v>
                </c:pt>
                <c:pt idx="432">
                  <c:v>71.19</c:v>
                </c:pt>
                <c:pt idx="433">
                  <c:v>67.64</c:v>
                </c:pt>
                <c:pt idx="434">
                  <c:v>63.04</c:v>
                </c:pt>
                <c:pt idx="435">
                  <c:v>59.55</c:v>
                </c:pt>
                <c:pt idx="436">
                  <c:v>59.39</c:v>
                </c:pt>
                <c:pt idx="437">
                  <c:v>61.6</c:v>
                </c:pt>
                <c:pt idx="438">
                  <c:v>61.05</c:v>
                </c:pt>
                <c:pt idx="439">
                  <c:v>60.66</c:v>
                </c:pt>
                <c:pt idx="440">
                  <c:v>61.32</c:v>
                </c:pt>
                <c:pt idx="441">
                  <c:v>62.27</c:v>
                </c:pt>
                <c:pt idx="442">
                  <c:v>61.99</c:v>
                </c:pt>
                <c:pt idx="443">
                  <c:v>62.6</c:v>
                </c:pt>
                <c:pt idx="444">
                  <c:v>61.93</c:v>
                </c:pt>
                <c:pt idx="445">
                  <c:v>60.49</c:v>
                </c:pt>
                <c:pt idx="446">
                  <c:v>63.93</c:v>
                </c:pt>
                <c:pt idx="447">
                  <c:v>62.82</c:v>
                </c:pt>
                <c:pt idx="448">
                  <c:v>59.94</c:v>
                </c:pt>
                <c:pt idx="449">
                  <c:v>58.94</c:v>
                </c:pt>
                <c:pt idx="450">
                  <c:v>62.71</c:v>
                </c:pt>
                <c:pt idx="451">
                  <c:v>63.48</c:v>
                </c:pt>
                <c:pt idx="452">
                  <c:v>62.04</c:v>
                </c:pt>
                <c:pt idx="453">
                  <c:v>59.77</c:v>
                </c:pt>
                <c:pt idx="454">
                  <c:v>59.88</c:v>
                </c:pt>
                <c:pt idx="455">
                  <c:v>59.83</c:v>
                </c:pt>
                <c:pt idx="456">
                  <c:v>60.6</c:v>
                </c:pt>
                <c:pt idx="457">
                  <c:v>59.33</c:v>
                </c:pt>
                <c:pt idx="458">
                  <c:v>56.23</c:v>
                </c:pt>
                <c:pt idx="459">
                  <c:v>54.12</c:v>
                </c:pt>
                <c:pt idx="460">
                  <c:v>49.19</c:v>
                </c:pt>
                <c:pt idx="461">
                  <c:v>49.47</c:v>
                </c:pt>
                <c:pt idx="462">
                  <c:v>48.86</c:v>
                </c:pt>
                <c:pt idx="463">
                  <c:v>49.58</c:v>
                </c:pt>
                <c:pt idx="464">
                  <c:v>49.52</c:v>
                </c:pt>
                <c:pt idx="465">
                  <c:v>48.8</c:v>
                </c:pt>
                <c:pt idx="466">
                  <c:v>54.18</c:v>
                </c:pt>
                <c:pt idx="467">
                  <c:v>51.46</c:v>
                </c:pt>
                <c:pt idx="468">
                  <c:v>58.89</c:v>
                </c:pt>
                <c:pt idx="469">
                  <c:v>61.21</c:v>
                </c:pt>
                <c:pt idx="470">
                  <c:v>60.6</c:v>
                </c:pt>
                <c:pt idx="471">
                  <c:v>55.95</c:v>
                </c:pt>
                <c:pt idx="472">
                  <c:v>58.44</c:v>
                </c:pt>
                <c:pt idx="473">
                  <c:v>61.38</c:v>
                </c:pt>
                <c:pt idx="474">
                  <c:v>62.16</c:v>
                </c:pt>
                <c:pt idx="475">
                  <c:v>60.16</c:v>
                </c:pt>
                <c:pt idx="476">
                  <c:v>62.49</c:v>
                </c:pt>
                <c:pt idx="477">
                  <c:v>63.1</c:v>
                </c:pt>
                <c:pt idx="478">
                  <c:v>67.180000000000007</c:v>
                </c:pt>
                <c:pt idx="479">
                  <c:v>69.19</c:v>
                </c:pt>
                <c:pt idx="480">
                  <c:v>67.41</c:v>
                </c:pt>
                <c:pt idx="481">
                  <c:v>68.239999999999995</c:v>
                </c:pt>
                <c:pt idx="482">
                  <c:v>64.5</c:v>
                </c:pt>
                <c:pt idx="483">
                  <c:v>61.87</c:v>
                </c:pt>
                <c:pt idx="484">
                  <c:v>65.34</c:v>
                </c:pt>
                <c:pt idx="485">
                  <c:v>63.55</c:v>
                </c:pt>
                <c:pt idx="486">
                  <c:v>70.14</c:v>
                </c:pt>
                <c:pt idx="487">
                  <c:v>68.86</c:v>
                </c:pt>
                <c:pt idx="488">
                  <c:v>67.63</c:v>
                </c:pt>
                <c:pt idx="489">
                  <c:v>66.959999999999994</c:v>
                </c:pt>
                <c:pt idx="490">
                  <c:v>71.489999999999995</c:v>
                </c:pt>
                <c:pt idx="491">
                  <c:v>70.540000000000006</c:v>
                </c:pt>
                <c:pt idx="492">
                  <c:v>67.91</c:v>
                </c:pt>
                <c:pt idx="493">
                  <c:v>67.97</c:v>
                </c:pt>
                <c:pt idx="494">
                  <c:v>67.63</c:v>
                </c:pt>
                <c:pt idx="495">
                  <c:v>66.290000000000006</c:v>
                </c:pt>
                <c:pt idx="496">
                  <c:v>64.72</c:v>
                </c:pt>
                <c:pt idx="497">
                  <c:v>61.37</c:v>
                </c:pt>
                <c:pt idx="498">
                  <c:v>60.48</c:v>
                </c:pt>
                <c:pt idx="499">
                  <c:v>63.83</c:v>
                </c:pt>
                <c:pt idx="500">
                  <c:v>64.22</c:v>
                </c:pt>
                <c:pt idx="501">
                  <c:v>63.1</c:v>
                </c:pt>
                <c:pt idx="502">
                  <c:v>64.11</c:v>
                </c:pt>
                <c:pt idx="503">
                  <c:v>63.49</c:v>
                </c:pt>
                <c:pt idx="504">
                  <c:v>62.54</c:v>
                </c:pt>
                <c:pt idx="505">
                  <c:v>64.28</c:v>
                </c:pt>
                <c:pt idx="506">
                  <c:v>63.05</c:v>
                </c:pt>
                <c:pt idx="507">
                  <c:v>63.94</c:v>
                </c:pt>
                <c:pt idx="508">
                  <c:v>70.2</c:v>
                </c:pt>
                <c:pt idx="509">
                  <c:v>76.180000000000007</c:v>
                </c:pt>
                <c:pt idx="510">
                  <c:v>70.7</c:v>
                </c:pt>
                <c:pt idx="511">
                  <c:v>75.010000000000005</c:v>
                </c:pt>
                <c:pt idx="512">
                  <c:v>73.67</c:v>
                </c:pt>
                <c:pt idx="513">
                  <c:v>82.05</c:v>
                </c:pt>
                <c:pt idx="514">
                  <c:v>77.02</c:v>
                </c:pt>
                <c:pt idx="515">
                  <c:v>71.540000000000006</c:v>
                </c:pt>
                <c:pt idx="516">
                  <c:v>72.27</c:v>
                </c:pt>
                <c:pt idx="517">
                  <c:v>69.64</c:v>
                </c:pt>
                <c:pt idx="518">
                  <c:v>67.52</c:v>
                </c:pt>
                <c:pt idx="519">
                  <c:v>68.13</c:v>
                </c:pt>
                <c:pt idx="520">
                  <c:v>68.36</c:v>
                </c:pt>
                <c:pt idx="521">
                  <c:v>68.52</c:v>
                </c:pt>
                <c:pt idx="522">
                  <c:v>69.14</c:v>
                </c:pt>
                <c:pt idx="523">
                  <c:v>69.53</c:v>
                </c:pt>
                <c:pt idx="524">
                  <c:v>70.260000000000005</c:v>
                </c:pt>
                <c:pt idx="525">
                  <c:v>72.27</c:v>
                </c:pt>
                <c:pt idx="526">
                  <c:v>77.58</c:v>
                </c:pt>
                <c:pt idx="527">
                  <c:v>77.239999999999995</c:v>
                </c:pt>
                <c:pt idx="528">
                  <c:v>81.599999999999994</c:v>
                </c:pt>
                <c:pt idx="529">
                  <c:v>83.39</c:v>
                </c:pt>
                <c:pt idx="530">
                  <c:v>80.930000000000007</c:v>
                </c:pt>
                <c:pt idx="531">
                  <c:v>86.52</c:v>
                </c:pt>
                <c:pt idx="532">
                  <c:v>88.98</c:v>
                </c:pt>
                <c:pt idx="533">
                  <c:v>92.05</c:v>
                </c:pt>
                <c:pt idx="534">
                  <c:v>92.33</c:v>
                </c:pt>
                <c:pt idx="535">
                  <c:v>88.65</c:v>
                </c:pt>
                <c:pt idx="536">
                  <c:v>88.48</c:v>
                </c:pt>
                <c:pt idx="537">
                  <c:v>94.57</c:v>
                </c:pt>
                <c:pt idx="538">
                  <c:v>89.65</c:v>
                </c:pt>
                <c:pt idx="539">
                  <c:v>87.64</c:v>
                </c:pt>
                <c:pt idx="540">
                  <c:v>89.32</c:v>
                </c:pt>
                <c:pt idx="541">
                  <c:v>88.14</c:v>
                </c:pt>
                <c:pt idx="542">
                  <c:v>82.5</c:v>
                </c:pt>
                <c:pt idx="543">
                  <c:v>87.22</c:v>
                </c:pt>
                <c:pt idx="544">
                  <c:v>89.76</c:v>
                </c:pt>
                <c:pt idx="545">
                  <c:v>96.62</c:v>
                </c:pt>
                <c:pt idx="546">
                  <c:v>89.53</c:v>
                </c:pt>
                <c:pt idx="547">
                  <c:v>88.97</c:v>
                </c:pt>
                <c:pt idx="548">
                  <c:v>88.91</c:v>
                </c:pt>
                <c:pt idx="549">
                  <c:v>93.08</c:v>
                </c:pt>
                <c:pt idx="550">
                  <c:v>104.67</c:v>
                </c:pt>
                <c:pt idx="551">
                  <c:v>103.43</c:v>
                </c:pt>
                <c:pt idx="552">
                  <c:v>106.53</c:v>
                </c:pt>
                <c:pt idx="553">
                  <c:v>109.56</c:v>
                </c:pt>
                <c:pt idx="554">
                  <c:v>104.33</c:v>
                </c:pt>
                <c:pt idx="555">
                  <c:v>107.54</c:v>
                </c:pt>
                <c:pt idx="556">
                  <c:v>105.79</c:v>
                </c:pt>
                <c:pt idx="557">
                  <c:v>111.76</c:v>
                </c:pt>
                <c:pt idx="558">
                  <c:v>108.72</c:v>
                </c:pt>
                <c:pt idx="559">
                  <c:v>102.42</c:v>
                </c:pt>
                <c:pt idx="560">
                  <c:v>102.87</c:v>
                </c:pt>
                <c:pt idx="561">
                  <c:v>109</c:v>
                </c:pt>
                <c:pt idx="562">
                  <c:v>111.25</c:v>
                </c:pt>
                <c:pt idx="563">
                  <c:v>102.92</c:v>
                </c:pt>
                <c:pt idx="564">
                  <c:v>105.12</c:v>
                </c:pt>
                <c:pt idx="565">
                  <c:v>103.88</c:v>
                </c:pt>
                <c:pt idx="566">
                  <c:v>104.84</c:v>
                </c:pt>
                <c:pt idx="567">
                  <c:v>105.18</c:v>
                </c:pt>
                <c:pt idx="568">
                  <c:v>104.89</c:v>
                </c:pt>
                <c:pt idx="569">
                  <c:v>104.73</c:v>
                </c:pt>
                <c:pt idx="570">
                  <c:v>101.35</c:v>
                </c:pt>
                <c:pt idx="571">
                  <c:v>99.04</c:v>
                </c:pt>
                <c:pt idx="572">
                  <c:v>94.82</c:v>
                </c:pt>
                <c:pt idx="573">
                  <c:v>95.38</c:v>
                </c:pt>
                <c:pt idx="574">
                  <c:v>99.89</c:v>
                </c:pt>
                <c:pt idx="575">
                  <c:v>101.29</c:v>
                </c:pt>
                <c:pt idx="576">
                  <c:v>103.15</c:v>
                </c:pt>
                <c:pt idx="577">
                  <c:v>105.74</c:v>
                </c:pt>
                <c:pt idx="578">
                  <c:v>100.84</c:v>
                </c:pt>
                <c:pt idx="579">
                  <c:v>104.56</c:v>
                </c:pt>
                <c:pt idx="580">
                  <c:v>101.52</c:v>
                </c:pt>
                <c:pt idx="581">
                  <c:v>100.79</c:v>
                </c:pt>
                <c:pt idx="582">
                  <c:v>101.91</c:v>
                </c:pt>
                <c:pt idx="583">
                  <c:v>99.66</c:v>
                </c:pt>
                <c:pt idx="584">
                  <c:v>102.76</c:v>
                </c:pt>
                <c:pt idx="585">
                  <c:v>103.88</c:v>
                </c:pt>
                <c:pt idx="586">
                  <c:v>102.08</c:v>
                </c:pt>
                <c:pt idx="587">
                  <c:v>109.73</c:v>
                </c:pt>
                <c:pt idx="588">
                  <c:v>103.77</c:v>
                </c:pt>
                <c:pt idx="589">
                  <c:v>100.67</c:v>
                </c:pt>
                <c:pt idx="590">
                  <c:v>101.35</c:v>
                </c:pt>
                <c:pt idx="591">
                  <c:v>110.47</c:v>
                </c:pt>
                <c:pt idx="592">
                  <c:v>112.32</c:v>
                </c:pt>
                <c:pt idx="593">
                  <c:v>109.51</c:v>
                </c:pt>
                <c:pt idx="594">
                  <c:v>107.37</c:v>
                </c:pt>
                <c:pt idx="595">
                  <c:v>111.2</c:v>
                </c:pt>
                <c:pt idx="596">
                  <c:v>114.35</c:v>
                </c:pt>
                <c:pt idx="597">
                  <c:v>118.06</c:v>
                </c:pt>
                <c:pt idx="598">
                  <c:v>120.76</c:v>
                </c:pt>
                <c:pt idx="599">
                  <c:v>119.41</c:v>
                </c:pt>
                <c:pt idx="600">
                  <c:v>122.64</c:v>
                </c:pt>
                <c:pt idx="601">
                  <c:v>128.57</c:v>
                </c:pt>
                <c:pt idx="602">
                  <c:v>128.01</c:v>
                </c:pt>
                <c:pt idx="603">
                  <c:v>122.18</c:v>
                </c:pt>
                <c:pt idx="604">
                  <c:v>125.8</c:v>
                </c:pt>
                <c:pt idx="605">
                  <c:v>123.31</c:v>
                </c:pt>
                <c:pt idx="606">
                  <c:v>126.54</c:v>
                </c:pt>
                <c:pt idx="607">
                  <c:v>128.57</c:v>
                </c:pt>
                <c:pt idx="608">
                  <c:v>124.05</c:v>
                </c:pt>
                <c:pt idx="609">
                  <c:v>123.99</c:v>
                </c:pt>
                <c:pt idx="610">
                  <c:v>120.83</c:v>
                </c:pt>
                <c:pt idx="611">
                  <c:v>123.71</c:v>
                </c:pt>
                <c:pt idx="612">
                  <c:v>125.12</c:v>
                </c:pt>
                <c:pt idx="613">
                  <c:v>123.54</c:v>
                </c:pt>
                <c:pt idx="614">
                  <c:v>126.42</c:v>
                </c:pt>
                <c:pt idx="615">
                  <c:v>125.41</c:v>
                </c:pt>
                <c:pt idx="616">
                  <c:v>121.9</c:v>
                </c:pt>
                <c:pt idx="617">
                  <c:v>120.54</c:v>
                </c:pt>
                <c:pt idx="618">
                  <c:v>124.73</c:v>
                </c:pt>
                <c:pt idx="619">
                  <c:v>120.49</c:v>
                </c:pt>
                <c:pt idx="620">
                  <c:v>121.17</c:v>
                </c:pt>
                <c:pt idx="621">
                  <c:v>123.26</c:v>
                </c:pt>
                <c:pt idx="622">
                  <c:v>127.55</c:v>
                </c:pt>
                <c:pt idx="623">
                  <c:v>130.83000000000001</c:v>
                </c:pt>
                <c:pt idx="624">
                  <c:v>135.53</c:v>
                </c:pt>
                <c:pt idx="625">
                  <c:v>137.05000000000001</c:v>
                </c:pt>
                <c:pt idx="626">
                  <c:v>129.25</c:v>
                </c:pt>
                <c:pt idx="627">
                  <c:v>126.37</c:v>
                </c:pt>
                <c:pt idx="628">
                  <c:v>124.67</c:v>
                </c:pt>
                <c:pt idx="629">
                  <c:v>122.13</c:v>
                </c:pt>
                <c:pt idx="630">
                  <c:v>121.11</c:v>
                </c:pt>
                <c:pt idx="631">
                  <c:v>120.6</c:v>
                </c:pt>
                <c:pt idx="632">
                  <c:v>112.57</c:v>
                </c:pt>
                <c:pt idx="633">
                  <c:v>111.72</c:v>
                </c:pt>
                <c:pt idx="634">
                  <c:v>114.66</c:v>
                </c:pt>
                <c:pt idx="635">
                  <c:v>110.65</c:v>
                </c:pt>
                <c:pt idx="636">
                  <c:v>102.34</c:v>
                </c:pt>
                <c:pt idx="637">
                  <c:v>102.17</c:v>
                </c:pt>
                <c:pt idx="638">
                  <c:v>99.17</c:v>
                </c:pt>
                <c:pt idx="639">
                  <c:v>93.29</c:v>
                </c:pt>
                <c:pt idx="640">
                  <c:v>93.46</c:v>
                </c:pt>
                <c:pt idx="641">
                  <c:v>94.03</c:v>
                </c:pt>
                <c:pt idx="642">
                  <c:v>98.72</c:v>
                </c:pt>
                <c:pt idx="643">
                  <c:v>94.65</c:v>
                </c:pt>
                <c:pt idx="644">
                  <c:v>92.84</c:v>
                </c:pt>
                <c:pt idx="645">
                  <c:v>94.42</c:v>
                </c:pt>
                <c:pt idx="646">
                  <c:v>92.9</c:v>
                </c:pt>
                <c:pt idx="647">
                  <c:v>94.37</c:v>
                </c:pt>
                <c:pt idx="648">
                  <c:v>94.42</c:v>
                </c:pt>
                <c:pt idx="649">
                  <c:v>92.44</c:v>
                </c:pt>
                <c:pt idx="650">
                  <c:v>93.18</c:v>
                </c:pt>
                <c:pt idx="651">
                  <c:v>91.59</c:v>
                </c:pt>
                <c:pt idx="652">
                  <c:v>86.85</c:v>
                </c:pt>
                <c:pt idx="653">
                  <c:v>78.650000000000006</c:v>
                </c:pt>
                <c:pt idx="654">
                  <c:v>84.41</c:v>
                </c:pt>
                <c:pt idx="655">
                  <c:v>81.42</c:v>
                </c:pt>
                <c:pt idx="656">
                  <c:v>83.96</c:v>
                </c:pt>
                <c:pt idx="657">
                  <c:v>88.32</c:v>
                </c:pt>
                <c:pt idx="658">
                  <c:v>88.65</c:v>
                </c:pt>
                <c:pt idx="659">
                  <c:v>86.9</c:v>
                </c:pt>
                <c:pt idx="660">
                  <c:v>87.02</c:v>
                </c:pt>
                <c:pt idx="661">
                  <c:v>86.96</c:v>
                </c:pt>
                <c:pt idx="662">
                  <c:v>85.09</c:v>
                </c:pt>
                <c:pt idx="663">
                  <c:v>81.7</c:v>
                </c:pt>
                <c:pt idx="664">
                  <c:v>82.21</c:v>
                </c:pt>
                <c:pt idx="665">
                  <c:v>86.56</c:v>
                </c:pt>
                <c:pt idx="666">
                  <c:v>87.24</c:v>
                </c:pt>
                <c:pt idx="667">
                  <c:v>87.13</c:v>
                </c:pt>
                <c:pt idx="668">
                  <c:v>85.55</c:v>
                </c:pt>
                <c:pt idx="669">
                  <c:v>89.11</c:v>
                </c:pt>
                <c:pt idx="670">
                  <c:v>88.94</c:v>
                </c:pt>
                <c:pt idx="671">
                  <c:v>91.65</c:v>
                </c:pt>
                <c:pt idx="672">
                  <c:v>97.19</c:v>
                </c:pt>
                <c:pt idx="673">
                  <c:v>97.76</c:v>
                </c:pt>
                <c:pt idx="674">
                  <c:v>96.85</c:v>
                </c:pt>
                <c:pt idx="675">
                  <c:v>98.89</c:v>
                </c:pt>
                <c:pt idx="676">
                  <c:v>93.15</c:v>
                </c:pt>
                <c:pt idx="677">
                  <c:v>94.51</c:v>
                </c:pt>
                <c:pt idx="678">
                  <c:v>91.55</c:v>
                </c:pt>
                <c:pt idx="679">
                  <c:v>93.49</c:v>
                </c:pt>
                <c:pt idx="680">
                  <c:v>90.59</c:v>
                </c:pt>
                <c:pt idx="681">
                  <c:v>93.2</c:v>
                </c:pt>
                <c:pt idx="682">
                  <c:v>92.69</c:v>
                </c:pt>
                <c:pt idx="683">
                  <c:v>91.44</c:v>
                </c:pt>
                <c:pt idx="684">
                  <c:v>84.27</c:v>
                </c:pt>
                <c:pt idx="685">
                  <c:v>85.87</c:v>
                </c:pt>
                <c:pt idx="686">
                  <c:v>89.9</c:v>
                </c:pt>
                <c:pt idx="687">
                  <c:v>89.79</c:v>
                </c:pt>
                <c:pt idx="688">
                  <c:v>93.88</c:v>
                </c:pt>
                <c:pt idx="689">
                  <c:v>102.3</c:v>
                </c:pt>
                <c:pt idx="690">
                  <c:v>103.67</c:v>
                </c:pt>
                <c:pt idx="691">
                  <c:v>103.49</c:v>
                </c:pt>
                <c:pt idx="692">
                  <c:v>105.43</c:v>
                </c:pt>
                <c:pt idx="693">
                  <c:v>110.43</c:v>
                </c:pt>
                <c:pt idx="694">
                  <c:v>106.51</c:v>
                </c:pt>
                <c:pt idx="695">
                  <c:v>108.56</c:v>
                </c:pt>
                <c:pt idx="696">
                  <c:v>105.09</c:v>
                </c:pt>
                <c:pt idx="697">
                  <c:v>104.52</c:v>
                </c:pt>
                <c:pt idx="698">
                  <c:v>102.93</c:v>
                </c:pt>
                <c:pt idx="699">
                  <c:v>102.19</c:v>
                </c:pt>
                <c:pt idx="700">
                  <c:v>101.56</c:v>
                </c:pt>
                <c:pt idx="701">
                  <c:v>100.54</c:v>
                </c:pt>
                <c:pt idx="702">
                  <c:v>95.31</c:v>
                </c:pt>
                <c:pt idx="703">
                  <c:v>94.45</c:v>
                </c:pt>
                <c:pt idx="704">
                  <c:v>99.46</c:v>
                </c:pt>
                <c:pt idx="705">
                  <c:v>103.55</c:v>
                </c:pt>
                <c:pt idx="706">
                  <c:v>103.84</c:v>
                </c:pt>
                <c:pt idx="707">
                  <c:v>97.24</c:v>
                </c:pt>
                <c:pt idx="708">
                  <c:v>98.21</c:v>
                </c:pt>
                <c:pt idx="709">
                  <c:v>99</c:v>
                </c:pt>
                <c:pt idx="710">
                  <c:v>92.92</c:v>
                </c:pt>
                <c:pt idx="711">
                  <c:v>89.73</c:v>
                </c:pt>
                <c:pt idx="712">
                  <c:v>91.78</c:v>
                </c:pt>
                <c:pt idx="713">
                  <c:v>91.1</c:v>
                </c:pt>
                <c:pt idx="714">
                  <c:v>95.87</c:v>
                </c:pt>
                <c:pt idx="715">
                  <c:v>92.18</c:v>
                </c:pt>
                <c:pt idx="716">
                  <c:v>96.61</c:v>
                </c:pt>
                <c:pt idx="717">
                  <c:v>96.1</c:v>
                </c:pt>
                <c:pt idx="718">
                  <c:v>95.08</c:v>
                </c:pt>
                <c:pt idx="719">
                  <c:v>92.06</c:v>
                </c:pt>
                <c:pt idx="720">
                  <c:v>93.26</c:v>
                </c:pt>
                <c:pt idx="721">
                  <c:v>88.82</c:v>
                </c:pt>
                <c:pt idx="722">
                  <c:v>99.46</c:v>
                </c:pt>
                <c:pt idx="723">
                  <c:v>104.01</c:v>
                </c:pt>
                <c:pt idx="724">
                  <c:v>94.91</c:v>
                </c:pt>
                <c:pt idx="725">
                  <c:v>93.83</c:v>
                </c:pt>
                <c:pt idx="726">
                  <c:v>91.78</c:v>
                </c:pt>
                <c:pt idx="727">
                  <c:v>90.02</c:v>
                </c:pt>
                <c:pt idx="728">
                  <c:v>86.09</c:v>
                </c:pt>
                <c:pt idx="729">
                  <c:v>85.35</c:v>
                </c:pt>
                <c:pt idx="730">
                  <c:v>84.1</c:v>
                </c:pt>
                <c:pt idx="731">
                  <c:v>87.12</c:v>
                </c:pt>
                <c:pt idx="732">
                  <c:v>81.94</c:v>
                </c:pt>
                <c:pt idx="733">
                  <c:v>80.069999999999993</c:v>
                </c:pt>
                <c:pt idx="734">
                  <c:v>79.099999999999994</c:v>
                </c:pt>
                <c:pt idx="735">
                  <c:v>71.760000000000005</c:v>
                </c:pt>
                <c:pt idx="736">
                  <c:v>73.2</c:v>
                </c:pt>
                <c:pt idx="737">
                  <c:v>67.06</c:v>
                </c:pt>
                <c:pt idx="738">
                  <c:v>70.849999999999994</c:v>
                </c:pt>
                <c:pt idx="739">
                  <c:v>75.319999999999993</c:v>
                </c:pt>
                <c:pt idx="740">
                  <c:v>78.53</c:v>
                </c:pt>
                <c:pt idx="741">
                  <c:v>78.010000000000005</c:v>
                </c:pt>
                <c:pt idx="742">
                  <c:v>78.13</c:v>
                </c:pt>
                <c:pt idx="743">
                  <c:v>72.11</c:v>
                </c:pt>
                <c:pt idx="744">
                  <c:v>71.31</c:v>
                </c:pt>
                <c:pt idx="745">
                  <c:v>74.86</c:v>
                </c:pt>
                <c:pt idx="746">
                  <c:v>71.13</c:v>
                </c:pt>
                <c:pt idx="747">
                  <c:v>71.48</c:v>
                </c:pt>
                <c:pt idx="748">
                  <c:v>70.56</c:v>
                </c:pt>
                <c:pt idx="749">
                  <c:v>74.739999999999995</c:v>
                </c:pt>
                <c:pt idx="750">
                  <c:v>76.98</c:v>
                </c:pt>
                <c:pt idx="751">
                  <c:v>75.89</c:v>
                </c:pt>
                <c:pt idx="752">
                  <c:v>73.599999999999994</c:v>
                </c:pt>
                <c:pt idx="753">
                  <c:v>75.150000000000006</c:v>
                </c:pt>
                <c:pt idx="754">
                  <c:v>73.14</c:v>
                </c:pt>
                <c:pt idx="755">
                  <c:v>72.22</c:v>
                </c:pt>
                <c:pt idx="756">
                  <c:v>73.430000000000007</c:v>
                </c:pt>
                <c:pt idx="757">
                  <c:v>79.959999999999994</c:v>
                </c:pt>
                <c:pt idx="758">
                  <c:v>79.099999999999994</c:v>
                </c:pt>
                <c:pt idx="759">
                  <c:v>74.459999999999994</c:v>
                </c:pt>
                <c:pt idx="760">
                  <c:v>73.540000000000006</c:v>
                </c:pt>
                <c:pt idx="761">
                  <c:v>75.260000000000005</c:v>
                </c:pt>
                <c:pt idx="762">
                  <c:v>73.66</c:v>
                </c:pt>
                <c:pt idx="763">
                  <c:v>76.64</c:v>
                </c:pt>
                <c:pt idx="764">
                  <c:v>76.290000000000006</c:v>
                </c:pt>
                <c:pt idx="765">
                  <c:v>73.77</c:v>
                </c:pt>
                <c:pt idx="766">
                  <c:v>74.569999999999993</c:v>
                </c:pt>
                <c:pt idx="767">
                  <c:v>71.36</c:v>
                </c:pt>
                <c:pt idx="768">
                  <c:v>71.650000000000006</c:v>
                </c:pt>
                <c:pt idx="769">
                  <c:v>72.28</c:v>
                </c:pt>
                <c:pt idx="770">
                  <c:v>67.58</c:v>
                </c:pt>
                <c:pt idx="771">
                  <c:v>68.27</c:v>
                </c:pt>
                <c:pt idx="772">
                  <c:v>72.22</c:v>
                </c:pt>
                <c:pt idx="773">
                  <c:v>72.569999999999993</c:v>
                </c:pt>
                <c:pt idx="774">
                  <c:v>77.09</c:v>
                </c:pt>
                <c:pt idx="775">
                  <c:v>77.900000000000006</c:v>
                </c:pt>
                <c:pt idx="776">
                  <c:v>78.010000000000005</c:v>
                </c:pt>
                <c:pt idx="777">
                  <c:v>83.51</c:v>
                </c:pt>
                <c:pt idx="778">
                  <c:v>82.14</c:v>
                </c:pt>
                <c:pt idx="779">
                  <c:v>79.5</c:v>
                </c:pt>
                <c:pt idx="780">
                  <c:v>79.790000000000006</c:v>
                </c:pt>
                <c:pt idx="781">
                  <c:v>83.69</c:v>
                </c:pt>
                <c:pt idx="782">
                  <c:v>82.77</c:v>
                </c:pt>
                <c:pt idx="783">
                  <c:v>83.86</c:v>
                </c:pt>
                <c:pt idx="784">
                  <c:v>86.78</c:v>
                </c:pt>
                <c:pt idx="785">
                  <c:v>89.36</c:v>
                </c:pt>
                <c:pt idx="786">
                  <c:v>87.64</c:v>
                </c:pt>
                <c:pt idx="787">
                  <c:v>91.08</c:v>
                </c:pt>
                <c:pt idx="788">
                  <c:v>93.32</c:v>
                </c:pt>
                <c:pt idx="789">
                  <c:v>93.32</c:v>
                </c:pt>
                <c:pt idx="790">
                  <c:v>89.93</c:v>
                </c:pt>
                <c:pt idx="791">
                  <c:v>93.32</c:v>
                </c:pt>
                <c:pt idx="792">
                  <c:v>90.91</c:v>
                </c:pt>
                <c:pt idx="793">
                  <c:v>98.02</c:v>
                </c:pt>
                <c:pt idx="794">
                  <c:v>98.82</c:v>
                </c:pt>
                <c:pt idx="795">
                  <c:v>99.68</c:v>
                </c:pt>
                <c:pt idx="796">
                  <c:v>101.98</c:v>
                </c:pt>
                <c:pt idx="797">
                  <c:v>101.64</c:v>
                </c:pt>
                <c:pt idx="798">
                  <c:v>107.46</c:v>
                </c:pt>
                <c:pt idx="799">
                  <c:v>109.83</c:v>
                </c:pt>
                <c:pt idx="800">
                  <c:v>107.35</c:v>
                </c:pt>
                <c:pt idx="801">
                  <c:v>107.58</c:v>
                </c:pt>
                <c:pt idx="802">
                  <c:v>104.92</c:v>
                </c:pt>
                <c:pt idx="803">
                  <c:v>105.9</c:v>
                </c:pt>
                <c:pt idx="804">
                  <c:v>104.23</c:v>
                </c:pt>
                <c:pt idx="805">
                  <c:v>97.78</c:v>
                </c:pt>
                <c:pt idx="806">
                  <c:v>100.77</c:v>
                </c:pt>
                <c:pt idx="807">
                  <c:v>101.29</c:v>
                </c:pt>
                <c:pt idx="808">
                  <c:v>104.92</c:v>
                </c:pt>
                <c:pt idx="809">
                  <c:v>110.86</c:v>
                </c:pt>
                <c:pt idx="810">
                  <c:v>114.61</c:v>
                </c:pt>
                <c:pt idx="811">
                  <c:v>114.09</c:v>
                </c:pt>
                <c:pt idx="812">
                  <c:v>117.78</c:v>
                </c:pt>
                <c:pt idx="813">
                  <c:v>115.24</c:v>
                </c:pt>
                <c:pt idx="814">
                  <c:v>118.99</c:v>
                </c:pt>
                <c:pt idx="815">
                  <c:v>117.38</c:v>
                </c:pt>
                <c:pt idx="816">
                  <c:v>115.59</c:v>
                </c:pt>
                <c:pt idx="817">
                  <c:v>119.91</c:v>
                </c:pt>
                <c:pt idx="818">
                  <c:v>123.26</c:v>
                </c:pt>
                <c:pt idx="819">
                  <c:v>125.1</c:v>
                </c:pt>
                <c:pt idx="820">
                  <c:v>124.3</c:v>
                </c:pt>
                <c:pt idx="821">
                  <c:v>120.95</c:v>
                </c:pt>
                <c:pt idx="822">
                  <c:v>121.93</c:v>
                </c:pt>
                <c:pt idx="823">
                  <c:v>125.22</c:v>
                </c:pt>
                <c:pt idx="824">
                  <c:v>126.6</c:v>
                </c:pt>
                <c:pt idx="825">
                  <c:v>124.81</c:v>
                </c:pt>
                <c:pt idx="826">
                  <c:v>127.52</c:v>
                </c:pt>
                <c:pt idx="827">
                  <c:v>129.83000000000001</c:v>
                </c:pt>
                <c:pt idx="828">
                  <c:v>130.87</c:v>
                </c:pt>
                <c:pt idx="829">
                  <c:v>130.93</c:v>
                </c:pt>
                <c:pt idx="830">
                  <c:v>128.16</c:v>
                </c:pt>
                <c:pt idx="831">
                  <c:v>127.99</c:v>
                </c:pt>
                <c:pt idx="832">
                  <c:v>124.18</c:v>
                </c:pt>
                <c:pt idx="833">
                  <c:v>123.89</c:v>
                </c:pt>
                <c:pt idx="834">
                  <c:v>118.76</c:v>
                </c:pt>
                <c:pt idx="835">
                  <c:v>127.47</c:v>
                </c:pt>
                <c:pt idx="836">
                  <c:v>136.63</c:v>
                </c:pt>
                <c:pt idx="837">
                  <c:v>142.28</c:v>
                </c:pt>
                <c:pt idx="838">
                  <c:v>142.57</c:v>
                </c:pt>
                <c:pt idx="839">
                  <c:v>148.80000000000001</c:v>
                </c:pt>
                <c:pt idx="840">
                  <c:v>152.88999999999999</c:v>
                </c:pt>
                <c:pt idx="841">
                  <c:v>153.18</c:v>
                </c:pt>
                <c:pt idx="842">
                  <c:v>151.68</c:v>
                </c:pt>
                <c:pt idx="843">
                  <c:v>154.04</c:v>
                </c:pt>
                <c:pt idx="844">
                  <c:v>138.30000000000001</c:v>
                </c:pt>
                <c:pt idx="845">
                  <c:v>148.68</c:v>
                </c:pt>
                <c:pt idx="846">
                  <c:v>151.79</c:v>
                </c:pt>
                <c:pt idx="847">
                  <c:v>148.74</c:v>
                </c:pt>
                <c:pt idx="848">
                  <c:v>163.44</c:v>
                </c:pt>
                <c:pt idx="849">
                  <c:v>170.3</c:v>
                </c:pt>
                <c:pt idx="850">
                  <c:v>165.98</c:v>
                </c:pt>
                <c:pt idx="851">
                  <c:v>167.88</c:v>
                </c:pt>
                <c:pt idx="852">
                  <c:v>168.4</c:v>
                </c:pt>
                <c:pt idx="853">
                  <c:v>168.52</c:v>
                </c:pt>
                <c:pt idx="854">
                  <c:v>178.7</c:v>
                </c:pt>
                <c:pt idx="855">
                  <c:v>176.21</c:v>
                </c:pt>
                <c:pt idx="856">
                  <c:v>182.8</c:v>
                </c:pt>
                <c:pt idx="857">
                  <c:v>185.06</c:v>
                </c:pt>
                <c:pt idx="858">
                  <c:v>194.14</c:v>
                </c:pt>
                <c:pt idx="859">
                  <c:v>191.19</c:v>
                </c:pt>
                <c:pt idx="860">
                  <c:v>201.43</c:v>
                </c:pt>
                <c:pt idx="861">
                  <c:v>203.57</c:v>
                </c:pt>
                <c:pt idx="862">
                  <c:v>205.94</c:v>
                </c:pt>
                <c:pt idx="863">
                  <c:v>207.45</c:v>
                </c:pt>
                <c:pt idx="864">
                  <c:v>212.08</c:v>
                </c:pt>
                <c:pt idx="865">
                  <c:v>215.95</c:v>
                </c:pt>
                <c:pt idx="866">
                  <c:v>205.54</c:v>
                </c:pt>
                <c:pt idx="867">
                  <c:v>214.22</c:v>
                </c:pt>
                <c:pt idx="868">
                  <c:v>199.35</c:v>
                </c:pt>
                <c:pt idx="869">
                  <c:v>206.52</c:v>
                </c:pt>
                <c:pt idx="870">
                  <c:v>211.56</c:v>
                </c:pt>
                <c:pt idx="871">
                  <c:v>203.92</c:v>
                </c:pt>
                <c:pt idx="872">
                  <c:v>197.21</c:v>
                </c:pt>
                <c:pt idx="873">
                  <c:v>216.07</c:v>
                </c:pt>
                <c:pt idx="874">
                  <c:v>208.32</c:v>
                </c:pt>
                <c:pt idx="875">
                  <c:v>195.82</c:v>
                </c:pt>
                <c:pt idx="876">
                  <c:v>201.43</c:v>
                </c:pt>
                <c:pt idx="877">
                  <c:v>211.67</c:v>
                </c:pt>
                <c:pt idx="878">
                  <c:v>217.46</c:v>
                </c:pt>
                <c:pt idx="879">
                  <c:v>198.89</c:v>
                </c:pt>
                <c:pt idx="880">
                  <c:v>199.64</c:v>
                </c:pt>
                <c:pt idx="881">
                  <c:v>197.67</c:v>
                </c:pt>
                <c:pt idx="882">
                  <c:v>190.09</c:v>
                </c:pt>
                <c:pt idx="883">
                  <c:v>169.44</c:v>
                </c:pt>
                <c:pt idx="884">
                  <c:v>186.39</c:v>
                </c:pt>
                <c:pt idx="885">
                  <c:v>190.96</c:v>
                </c:pt>
                <c:pt idx="886">
                  <c:v>186.8</c:v>
                </c:pt>
                <c:pt idx="887">
                  <c:v>184.89</c:v>
                </c:pt>
                <c:pt idx="888">
                  <c:v>190.96</c:v>
                </c:pt>
                <c:pt idx="889">
                  <c:v>196.57</c:v>
                </c:pt>
                <c:pt idx="890">
                  <c:v>202.65</c:v>
                </c:pt>
                <c:pt idx="891">
                  <c:v>211.38</c:v>
                </c:pt>
                <c:pt idx="892">
                  <c:v>220.64</c:v>
                </c:pt>
                <c:pt idx="893">
                  <c:v>222.14</c:v>
                </c:pt>
                <c:pt idx="894">
                  <c:v>223.01</c:v>
                </c:pt>
                <c:pt idx="895">
                  <c:v>217.86</c:v>
                </c:pt>
                <c:pt idx="896">
                  <c:v>233.02</c:v>
                </c:pt>
                <c:pt idx="897">
                  <c:v>233.48</c:v>
                </c:pt>
                <c:pt idx="898">
                  <c:v>238.86</c:v>
                </c:pt>
                <c:pt idx="899">
                  <c:v>223.99</c:v>
                </c:pt>
                <c:pt idx="900">
                  <c:v>223.36</c:v>
                </c:pt>
                <c:pt idx="901">
                  <c:v>232.9</c:v>
                </c:pt>
                <c:pt idx="902">
                  <c:v>231.57</c:v>
                </c:pt>
                <c:pt idx="903">
                  <c:v>226.25</c:v>
                </c:pt>
                <c:pt idx="904">
                  <c:v>220.7</c:v>
                </c:pt>
                <c:pt idx="905">
                  <c:v>226.89</c:v>
                </c:pt>
                <c:pt idx="906">
                  <c:v>231.11</c:v>
                </c:pt>
                <c:pt idx="907">
                  <c:v>248.35</c:v>
                </c:pt>
                <c:pt idx="908">
                  <c:v>244.23</c:v>
                </c:pt>
                <c:pt idx="909">
                  <c:v>244.99</c:v>
                </c:pt>
                <c:pt idx="910">
                  <c:v>244.93</c:v>
                </c:pt>
                <c:pt idx="911">
                  <c:v>235.88</c:v>
                </c:pt>
                <c:pt idx="912">
                  <c:v>227.59</c:v>
                </c:pt>
                <c:pt idx="913">
                  <c:v>228.52</c:v>
                </c:pt>
                <c:pt idx="914">
                  <c:v>230.32</c:v>
                </c:pt>
                <c:pt idx="915">
                  <c:v>228.58</c:v>
                </c:pt>
                <c:pt idx="916">
                  <c:v>234.66</c:v>
                </c:pt>
                <c:pt idx="917">
                  <c:v>233.56</c:v>
                </c:pt>
                <c:pt idx="918">
                  <c:v>239.36</c:v>
                </c:pt>
                <c:pt idx="919">
                  <c:v>236.93</c:v>
                </c:pt>
                <c:pt idx="920">
                  <c:v>238.9</c:v>
                </c:pt>
                <c:pt idx="921">
                  <c:v>244.46</c:v>
                </c:pt>
                <c:pt idx="922">
                  <c:v>234.49</c:v>
                </c:pt>
                <c:pt idx="923">
                  <c:v>241.22</c:v>
                </c:pt>
                <c:pt idx="924">
                  <c:v>238.66</c:v>
                </c:pt>
                <c:pt idx="925">
                  <c:v>248</c:v>
                </c:pt>
                <c:pt idx="926">
                  <c:v>243.83</c:v>
                </c:pt>
                <c:pt idx="927">
                  <c:v>240.23</c:v>
                </c:pt>
                <c:pt idx="928">
                  <c:v>242.78</c:v>
                </c:pt>
                <c:pt idx="929">
                  <c:v>256.47000000000003</c:v>
                </c:pt>
                <c:pt idx="930">
                  <c:v>258.83999999999997</c:v>
                </c:pt>
                <c:pt idx="931">
                  <c:v>256.81</c:v>
                </c:pt>
                <c:pt idx="932">
                  <c:v>260.7</c:v>
                </c:pt>
                <c:pt idx="933">
                  <c:v>259.60000000000002</c:v>
                </c:pt>
                <c:pt idx="934">
                  <c:v>249.91</c:v>
                </c:pt>
                <c:pt idx="935">
                  <c:v>250.55</c:v>
                </c:pt>
                <c:pt idx="936">
                  <c:v>253.16</c:v>
                </c:pt>
                <c:pt idx="937">
                  <c:v>251.25</c:v>
                </c:pt>
                <c:pt idx="938">
                  <c:v>257.45</c:v>
                </c:pt>
                <c:pt idx="939">
                  <c:v>229.62</c:v>
                </c:pt>
                <c:pt idx="940">
                  <c:v>237.39</c:v>
                </c:pt>
                <c:pt idx="941">
                  <c:v>248</c:v>
                </c:pt>
                <c:pt idx="942">
                  <c:v>244.87</c:v>
                </c:pt>
                <c:pt idx="943">
                  <c:v>242.43</c:v>
                </c:pt>
                <c:pt idx="944">
                  <c:v>243.77</c:v>
                </c:pt>
                <c:pt idx="945">
                  <c:v>241.22</c:v>
                </c:pt>
                <c:pt idx="946">
                  <c:v>238.78</c:v>
                </c:pt>
                <c:pt idx="947">
                  <c:v>226.6</c:v>
                </c:pt>
                <c:pt idx="948">
                  <c:v>237.91</c:v>
                </c:pt>
                <c:pt idx="949">
                  <c:v>244.41</c:v>
                </c:pt>
                <c:pt idx="950">
                  <c:v>236.23</c:v>
                </c:pt>
                <c:pt idx="951">
                  <c:v>243.07</c:v>
                </c:pt>
                <c:pt idx="952">
                  <c:v>256.06</c:v>
                </c:pt>
                <c:pt idx="953">
                  <c:v>259.08</c:v>
                </c:pt>
                <c:pt idx="954">
                  <c:v>268.93</c:v>
                </c:pt>
                <c:pt idx="955">
                  <c:v>273.98</c:v>
                </c:pt>
                <c:pt idx="956">
                  <c:v>285.57</c:v>
                </c:pt>
                <c:pt idx="957">
                  <c:v>284.36</c:v>
                </c:pt>
                <c:pt idx="958">
                  <c:v>278.62</c:v>
                </c:pt>
                <c:pt idx="959">
                  <c:v>276.35000000000002</c:v>
                </c:pt>
                <c:pt idx="960">
                  <c:v>274.14999999999998</c:v>
                </c:pt>
                <c:pt idx="961">
                  <c:v>281.33999999999997</c:v>
                </c:pt>
                <c:pt idx="962">
                  <c:v>277.33999999999997</c:v>
                </c:pt>
                <c:pt idx="963">
                  <c:v>278.04000000000002</c:v>
                </c:pt>
                <c:pt idx="964">
                  <c:v>271.72000000000003</c:v>
                </c:pt>
                <c:pt idx="965">
                  <c:v>277.98</c:v>
                </c:pt>
                <c:pt idx="966">
                  <c:v>298.74</c:v>
                </c:pt>
                <c:pt idx="967">
                  <c:v>289.52</c:v>
                </c:pt>
                <c:pt idx="968">
                  <c:v>301.45999999999998</c:v>
                </c:pt>
                <c:pt idx="969">
                  <c:v>297.81</c:v>
                </c:pt>
                <c:pt idx="970">
                  <c:v>300.94</c:v>
                </c:pt>
                <c:pt idx="971">
                  <c:v>305.29000000000002</c:v>
                </c:pt>
                <c:pt idx="972">
                  <c:v>293.75</c:v>
                </c:pt>
                <c:pt idx="973">
                  <c:v>288.76</c:v>
                </c:pt>
                <c:pt idx="974">
                  <c:v>283.31</c:v>
                </c:pt>
                <c:pt idx="975">
                  <c:v>276.99</c:v>
                </c:pt>
                <c:pt idx="976">
                  <c:v>286.27</c:v>
                </c:pt>
                <c:pt idx="977">
                  <c:v>281.04000000000002</c:v>
                </c:pt>
                <c:pt idx="978">
                  <c:v>289.81</c:v>
                </c:pt>
                <c:pt idx="979">
                  <c:v>300.33</c:v>
                </c:pt>
                <c:pt idx="980">
                  <c:v>308.41000000000003</c:v>
                </c:pt>
                <c:pt idx="981">
                  <c:v>301.38</c:v>
                </c:pt>
                <c:pt idx="982">
                  <c:v>295.16000000000003</c:v>
                </c:pt>
                <c:pt idx="983">
                  <c:v>305.44</c:v>
                </c:pt>
                <c:pt idx="984">
                  <c:v>292.02</c:v>
                </c:pt>
                <c:pt idx="985">
                  <c:v>296.73</c:v>
                </c:pt>
                <c:pt idx="986">
                  <c:v>296.44</c:v>
                </c:pt>
                <c:pt idx="987">
                  <c:v>295.74</c:v>
                </c:pt>
                <c:pt idx="988">
                  <c:v>313.17</c:v>
                </c:pt>
                <c:pt idx="989">
                  <c:v>308.47000000000003</c:v>
                </c:pt>
                <c:pt idx="990">
                  <c:v>296.89999999999998</c:v>
                </c:pt>
                <c:pt idx="991">
                  <c:v>294.87</c:v>
                </c:pt>
                <c:pt idx="992">
                  <c:v>301.49</c:v>
                </c:pt>
                <c:pt idx="993">
                  <c:v>302.60000000000002</c:v>
                </c:pt>
                <c:pt idx="994">
                  <c:v>317.82</c:v>
                </c:pt>
                <c:pt idx="995">
                  <c:v>318.87</c:v>
                </c:pt>
                <c:pt idx="996">
                  <c:v>326.01</c:v>
                </c:pt>
                <c:pt idx="997">
                  <c:v>330.37</c:v>
                </c:pt>
                <c:pt idx="998">
                  <c:v>324.85000000000002</c:v>
                </c:pt>
                <c:pt idx="999">
                  <c:v>321.02</c:v>
                </c:pt>
                <c:pt idx="1000">
                  <c:v>318.81</c:v>
                </c:pt>
                <c:pt idx="1001">
                  <c:v>314.86</c:v>
                </c:pt>
                <c:pt idx="1002">
                  <c:v>314.10000000000002</c:v>
                </c:pt>
                <c:pt idx="1003">
                  <c:v>317.94</c:v>
                </c:pt>
                <c:pt idx="1004">
                  <c:v>315.79000000000002</c:v>
                </c:pt>
                <c:pt idx="1005">
                  <c:v>306.14</c:v>
                </c:pt>
                <c:pt idx="1006">
                  <c:v>310.44</c:v>
                </c:pt>
                <c:pt idx="1007">
                  <c:v>312.42</c:v>
                </c:pt>
                <c:pt idx="1008">
                  <c:v>305.91000000000003</c:v>
                </c:pt>
                <c:pt idx="1009">
                  <c:v>274.01</c:v>
                </c:pt>
                <c:pt idx="1010">
                  <c:v>290.10000000000002</c:v>
                </c:pt>
                <c:pt idx="1011">
                  <c:v>287.37</c:v>
                </c:pt>
                <c:pt idx="1012">
                  <c:v>283.89</c:v>
                </c:pt>
                <c:pt idx="1013">
                  <c:v>300.16000000000003</c:v>
                </c:pt>
                <c:pt idx="1014">
                  <c:v>291.44</c:v>
                </c:pt>
                <c:pt idx="1015">
                  <c:v>293.07</c:v>
                </c:pt>
                <c:pt idx="1016">
                  <c:v>297.66000000000003</c:v>
                </c:pt>
                <c:pt idx="1017">
                  <c:v>305.5</c:v>
                </c:pt>
                <c:pt idx="1018">
                  <c:v>292.08</c:v>
                </c:pt>
                <c:pt idx="1019">
                  <c:v>287.49</c:v>
                </c:pt>
                <c:pt idx="1020">
                  <c:v>284.99</c:v>
                </c:pt>
                <c:pt idx="1021">
                  <c:v>271.86</c:v>
                </c:pt>
                <c:pt idx="1022">
                  <c:v>269.54000000000002</c:v>
                </c:pt>
                <c:pt idx="1023">
                  <c:v>267.04000000000002</c:v>
                </c:pt>
                <c:pt idx="1024">
                  <c:v>265.47000000000003</c:v>
                </c:pt>
                <c:pt idx="1025">
                  <c:v>275.87</c:v>
                </c:pt>
                <c:pt idx="1026">
                  <c:v>268.08</c:v>
                </c:pt>
                <c:pt idx="1027">
                  <c:v>278.14</c:v>
                </c:pt>
                <c:pt idx="1028">
                  <c:v>289.18</c:v>
                </c:pt>
                <c:pt idx="1029">
                  <c:v>285.81</c:v>
                </c:pt>
                <c:pt idx="1030">
                  <c:v>291.38</c:v>
                </c:pt>
                <c:pt idx="1031">
                  <c:v>300.85000000000002</c:v>
                </c:pt>
                <c:pt idx="1032">
                  <c:v>317.64999999999998</c:v>
                </c:pt>
                <c:pt idx="1033">
                  <c:v>321.83</c:v>
                </c:pt>
                <c:pt idx="1034">
                  <c:v>333.04</c:v>
                </c:pt>
                <c:pt idx="1035">
                  <c:v>334.61</c:v>
                </c:pt>
                <c:pt idx="1036">
                  <c:v>343.85</c:v>
                </c:pt>
                <c:pt idx="1037">
                  <c:v>351.29</c:v>
                </c:pt>
                <c:pt idx="1038">
                  <c:v>354.6</c:v>
                </c:pt>
                <c:pt idx="1039">
                  <c:v>367.15</c:v>
                </c:pt>
                <c:pt idx="1040">
                  <c:v>361.16</c:v>
                </c:pt>
                <c:pt idx="1041">
                  <c:v>354.08</c:v>
                </c:pt>
                <c:pt idx="1042">
                  <c:v>341.29</c:v>
                </c:pt>
                <c:pt idx="1043">
                  <c:v>353.61</c:v>
                </c:pt>
                <c:pt idx="1044">
                  <c:v>355.93</c:v>
                </c:pt>
                <c:pt idx="1045">
                  <c:v>359.19</c:v>
                </c:pt>
                <c:pt idx="1046">
                  <c:v>350.71</c:v>
                </c:pt>
                <c:pt idx="1047">
                  <c:v>349.66</c:v>
                </c:pt>
                <c:pt idx="1048">
                  <c:v>342.28</c:v>
                </c:pt>
                <c:pt idx="1049">
                  <c:v>343.38</c:v>
                </c:pt>
                <c:pt idx="1050">
                  <c:v>342.16</c:v>
                </c:pt>
                <c:pt idx="1051">
                  <c:v>352.19</c:v>
                </c:pt>
                <c:pt idx="1052">
                  <c:v>361.92</c:v>
                </c:pt>
                <c:pt idx="1053">
                  <c:v>349.1</c:v>
                </c:pt>
                <c:pt idx="1054">
                  <c:v>345.54</c:v>
                </c:pt>
                <c:pt idx="1055">
                  <c:v>337.67</c:v>
                </c:pt>
                <c:pt idx="1056">
                  <c:v>345.43</c:v>
                </c:pt>
                <c:pt idx="1057">
                  <c:v>321.52</c:v>
                </c:pt>
                <c:pt idx="1058">
                  <c:v>315.52</c:v>
                </c:pt>
                <c:pt idx="1059">
                  <c:v>314.82</c:v>
                </c:pt>
                <c:pt idx="1060">
                  <c:v>320.12</c:v>
                </c:pt>
                <c:pt idx="1061">
                  <c:v>334.58</c:v>
                </c:pt>
                <c:pt idx="1062">
                  <c:v>329.86</c:v>
                </c:pt>
                <c:pt idx="1063">
                  <c:v>323.10000000000002</c:v>
                </c:pt>
                <c:pt idx="1064">
                  <c:v>317.91000000000003</c:v>
                </c:pt>
                <c:pt idx="1065">
                  <c:v>324.38</c:v>
                </c:pt>
                <c:pt idx="1066">
                  <c:v>328.17</c:v>
                </c:pt>
                <c:pt idx="1067">
                  <c:v>323.91000000000003</c:v>
                </c:pt>
                <c:pt idx="1068">
                  <c:v>319.19</c:v>
                </c:pt>
                <c:pt idx="1069">
                  <c:v>328.29</c:v>
                </c:pt>
                <c:pt idx="1070">
                  <c:v>313.58999999999997</c:v>
                </c:pt>
                <c:pt idx="1071">
                  <c:v>316.45</c:v>
                </c:pt>
                <c:pt idx="1072">
                  <c:v>323.56</c:v>
                </c:pt>
                <c:pt idx="1073">
                  <c:v>320.58999999999997</c:v>
                </c:pt>
                <c:pt idx="1074">
                  <c:v>322.39999999999998</c:v>
                </c:pt>
                <c:pt idx="1075">
                  <c:v>326.36</c:v>
                </c:pt>
                <c:pt idx="1076">
                  <c:v>323.97000000000003</c:v>
                </c:pt>
                <c:pt idx="1077">
                  <c:v>327.41000000000003</c:v>
                </c:pt>
                <c:pt idx="1078">
                  <c:v>330.97</c:v>
                </c:pt>
                <c:pt idx="1079">
                  <c:v>347.47</c:v>
                </c:pt>
                <c:pt idx="1080">
                  <c:v>358.72</c:v>
                </c:pt>
                <c:pt idx="1081">
                  <c:v>349.74</c:v>
                </c:pt>
                <c:pt idx="1082">
                  <c:v>340.29</c:v>
                </c:pt>
                <c:pt idx="1083">
                  <c:v>326.89</c:v>
                </c:pt>
                <c:pt idx="1084">
                  <c:v>336.39</c:v>
                </c:pt>
                <c:pt idx="1085">
                  <c:v>325.49</c:v>
                </c:pt>
                <c:pt idx="1086">
                  <c:v>304.85000000000002</c:v>
                </c:pt>
                <c:pt idx="1087">
                  <c:v>305.08</c:v>
                </c:pt>
                <c:pt idx="1088">
                  <c:v>304.62</c:v>
                </c:pt>
                <c:pt idx="1089">
                  <c:v>299.60000000000002</c:v>
                </c:pt>
                <c:pt idx="1090">
                  <c:v>282.99</c:v>
                </c:pt>
                <c:pt idx="1091">
                  <c:v>277.45</c:v>
                </c:pt>
                <c:pt idx="1092">
                  <c:v>271.73</c:v>
                </c:pt>
                <c:pt idx="1093">
                  <c:v>273.95</c:v>
                </c:pt>
                <c:pt idx="1094">
                  <c:v>269.87</c:v>
                </c:pt>
                <c:pt idx="1095">
                  <c:v>269.81</c:v>
                </c:pt>
                <c:pt idx="1096">
                  <c:v>278.38</c:v>
                </c:pt>
                <c:pt idx="1097">
                  <c:v>286.02</c:v>
                </c:pt>
                <c:pt idx="1098">
                  <c:v>281.52999999999997</c:v>
                </c:pt>
                <c:pt idx="1099">
                  <c:v>279.02</c:v>
                </c:pt>
                <c:pt idx="1100">
                  <c:v>274.70999999999998</c:v>
                </c:pt>
                <c:pt idx="1101">
                  <c:v>279.49</c:v>
                </c:pt>
                <c:pt idx="1102">
                  <c:v>281.18</c:v>
                </c:pt>
                <c:pt idx="1103">
                  <c:v>291.56</c:v>
                </c:pt>
                <c:pt idx="1104">
                  <c:v>285.2</c:v>
                </c:pt>
                <c:pt idx="1105">
                  <c:v>282.64</c:v>
                </c:pt>
                <c:pt idx="1106">
                  <c:v>276.45999999999998</c:v>
                </c:pt>
                <c:pt idx="1107">
                  <c:v>275</c:v>
                </c:pt>
                <c:pt idx="1108">
                  <c:v>282.11</c:v>
                </c:pt>
                <c:pt idx="1109">
                  <c:v>274.58999999999997</c:v>
                </c:pt>
                <c:pt idx="1110">
                  <c:v>266.83999999999997</c:v>
                </c:pt>
                <c:pt idx="1111">
                  <c:v>274.3</c:v>
                </c:pt>
                <c:pt idx="1112">
                  <c:v>282.93</c:v>
                </c:pt>
                <c:pt idx="1113">
                  <c:v>270.57</c:v>
                </c:pt>
                <c:pt idx="1114">
                  <c:v>267.77</c:v>
                </c:pt>
                <c:pt idx="1115">
                  <c:v>270.10000000000002</c:v>
                </c:pt>
                <c:pt idx="1116">
                  <c:v>261.58999999999997</c:v>
                </c:pt>
                <c:pt idx="1117">
                  <c:v>261.42</c:v>
                </c:pt>
                <c:pt idx="1118">
                  <c:v>258.60000000000002</c:v>
                </c:pt>
                <c:pt idx="1119">
                  <c:v>259.72000000000003</c:v>
                </c:pt>
                <c:pt idx="1120">
                  <c:v>261.94</c:v>
                </c:pt>
                <c:pt idx="1121">
                  <c:v>266.69</c:v>
                </c:pt>
                <c:pt idx="1122">
                  <c:v>270.27</c:v>
                </c:pt>
                <c:pt idx="1123">
                  <c:v>261.52999999999997</c:v>
                </c:pt>
                <c:pt idx="1124">
                  <c:v>262.52999999999997</c:v>
                </c:pt>
                <c:pt idx="1125">
                  <c:v>264.7</c:v>
                </c:pt>
                <c:pt idx="1126">
                  <c:v>258.31</c:v>
                </c:pt>
                <c:pt idx="1127">
                  <c:v>250.45</c:v>
                </c:pt>
                <c:pt idx="1128">
                  <c:v>252.56</c:v>
                </c:pt>
                <c:pt idx="1129">
                  <c:v>253.21</c:v>
                </c:pt>
                <c:pt idx="1130">
                  <c:v>258.48</c:v>
                </c:pt>
                <c:pt idx="1131">
                  <c:v>276.89</c:v>
                </c:pt>
                <c:pt idx="1132">
                  <c:v>268.51</c:v>
                </c:pt>
                <c:pt idx="1133">
                  <c:v>270.62</c:v>
                </c:pt>
                <c:pt idx="1134">
                  <c:v>258.48</c:v>
                </c:pt>
                <c:pt idx="1135">
                  <c:v>267.45</c:v>
                </c:pt>
                <c:pt idx="1136">
                  <c:v>260.64999999999998</c:v>
                </c:pt>
                <c:pt idx="1137">
                  <c:v>262.88</c:v>
                </c:pt>
                <c:pt idx="1138">
                  <c:v>261.42</c:v>
                </c:pt>
                <c:pt idx="1139">
                  <c:v>260.83</c:v>
                </c:pt>
                <c:pt idx="1140">
                  <c:v>246.99</c:v>
                </c:pt>
                <c:pt idx="1141">
                  <c:v>250.51</c:v>
                </c:pt>
                <c:pt idx="1142">
                  <c:v>248.05</c:v>
                </c:pt>
                <c:pt idx="1143">
                  <c:v>247.87</c:v>
                </c:pt>
                <c:pt idx="1144">
                  <c:v>248.34</c:v>
                </c:pt>
                <c:pt idx="1145">
                  <c:v>240.43</c:v>
                </c:pt>
                <c:pt idx="1146">
                  <c:v>250.63</c:v>
                </c:pt>
                <c:pt idx="1147">
                  <c:v>249.22</c:v>
                </c:pt>
                <c:pt idx="1148">
                  <c:v>252.45</c:v>
                </c:pt>
                <c:pt idx="1149">
                  <c:v>253.38</c:v>
                </c:pt>
                <c:pt idx="1150">
                  <c:v>269.20999999999998</c:v>
                </c:pt>
                <c:pt idx="1151">
                  <c:v>275.77999999999997</c:v>
                </c:pt>
                <c:pt idx="1152">
                  <c:v>277.95</c:v>
                </c:pt>
                <c:pt idx="1153">
                  <c:v>287.5</c:v>
                </c:pt>
                <c:pt idx="1154">
                  <c:v>292.55</c:v>
                </c:pt>
                <c:pt idx="1155">
                  <c:v>291.02</c:v>
                </c:pt>
                <c:pt idx="1156">
                  <c:v>292.77999999999997</c:v>
                </c:pt>
                <c:pt idx="1157">
                  <c:v>286.33</c:v>
                </c:pt>
                <c:pt idx="1158">
                  <c:v>293.60000000000002</c:v>
                </c:pt>
                <c:pt idx="1159">
                  <c:v>292.83999999999997</c:v>
                </c:pt>
                <c:pt idx="1160">
                  <c:v>296.58999999999997</c:v>
                </c:pt>
                <c:pt idx="1161">
                  <c:v>294.70999999999998</c:v>
                </c:pt>
                <c:pt idx="1162">
                  <c:v>297.77</c:v>
                </c:pt>
                <c:pt idx="1163">
                  <c:v>301.48</c:v>
                </c:pt>
                <c:pt idx="1164">
                  <c:v>304.25</c:v>
                </c:pt>
                <c:pt idx="1165">
                  <c:v>308.43</c:v>
                </c:pt>
                <c:pt idx="1166">
                  <c:v>305.72000000000003</c:v>
                </c:pt>
                <c:pt idx="1167">
                  <c:v>304.72000000000003</c:v>
                </c:pt>
                <c:pt idx="1168">
                  <c:v>301.66000000000003</c:v>
                </c:pt>
                <c:pt idx="1169">
                  <c:v>299.42</c:v>
                </c:pt>
                <c:pt idx="1170">
                  <c:v>296.18</c:v>
                </c:pt>
                <c:pt idx="1171">
                  <c:v>299.70999999999998</c:v>
                </c:pt>
                <c:pt idx="1172">
                  <c:v>304.89999999999998</c:v>
                </c:pt>
                <c:pt idx="1173">
                  <c:v>306.83999999999997</c:v>
                </c:pt>
                <c:pt idx="1174">
                  <c:v>297.58999999999997</c:v>
                </c:pt>
                <c:pt idx="1175">
                  <c:v>296.18</c:v>
                </c:pt>
                <c:pt idx="1176">
                  <c:v>285.27999999999997</c:v>
                </c:pt>
                <c:pt idx="1177">
                  <c:v>285.63</c:v>
                </c:pt>
                <c:pt idx="1178">
                  <c:v>287.33999999999997</c:v>
                </c:pt>
                <c:pt idx="1179">
                  <c:v>303.31</c:v>
                </c:pt>
                <c:pt idx="1180">
                  <c:v>298.58999999999997</c:v>
                </c:pt>
                <c:pt idx="1181">
                  <c:v>302.48</c:v>
                </c:pt>
                <c:pt idx="1182">
                  <c:v>300.54000000000002</c:v>
                </c:pt>
                <c:pt idx="1183">
                  <c:v>311.56</c:v>
                </c:pt>
                <c:pt idx="1184">
                  <c:v>309.02</c:v>
                </c:pt>
                <c:pt idx="1185">
                  <c:v>317.27</c:v>
                </c:pt>
                <c:pt idx="1186">
                  <c:v>305.72000000000003</c:v>
                </c:pt>
                <c:pt idx="1187">
                  <c:v>300.89</c:v>
                </c:pt>
                <c:pt idx="1188">
                  <c:v>308.61</c:v>
                </c:pt>
                <c:pt idx="1189">
                  <c:v>309.08</c:v>
                </c:pt>
                <c:pt idx="1190">
                  <c:v>313.5</c:v>
                </c:pt>
                <c:pt idx="1191">
                  <c:v>320.10000000000002</c:v>
                </c:pt>
                <c:pt idx="1192">
                  <c:v>321.33999999999997</c:v>
                </c:pt>
                <c:pt idx="1193">
                  <c:v>320.10000000000002</c:v>
                </c:pt>
                <c:pt idx="1194">
                  <c:v>318.86</c:v>
                </c:pt>
                <c:pt idx="1195">
                  <c:v>303.01</c:v>
                </c:pt>
                <c:pt idx="1196">
                  <c:v>301.77999999999997</c:v>
                </c:pt>
                <c:pt idx="1197">
                  <c:v>287.81</c:v>
                </c:pt>
                <c:pt idx="1198">
                  <c:v>301.95</c:v>
                </c:pt>
                <c:pt idx="1199">
                  <c:v>302.66000000000003</c:v>
                </c:pt>
                <c:pt idx="1200">
                  <c:v>316.08999999999997</c:v>
                </c:pt>
                <c:pt idx="1201">
                  <c:v>310.5</c:v>
                </c:pt>
                <c:pt idx="1202">
                  <c:v>314.14999999999998</c:v>
                </c:pt>
                <c:pt idx="1203">
                  <c:v>319.51</c:v>
                </c:pt>
                <c:pt idx="1204">
                  <c:v>329.94</c:v>
                </c:pt>
                <c:pt idx="1205">
                  <c:v>330.47</c:v>
                </c:pt>
                <c:pt idx="1206">
                  <c:v>333.47</c:v>
                </c:pt>
                <c:pt idx="1207">
                  <c:v>331</c:v>
                </c:pt>
                <c:pt idx="1208">
                  <c:v>330.12</c:v>
                </c:pt>
                <c:pt idx="1209">
                  <c:v>323.45999999999998</c:v>
                </c:pt>
                <c:pt idx="1210">
                  <c:v>324.39999999999998</c:v>
                </c:pt>
                <c:pt idx="1211">
                  <c:v>333</c:v>
                </c:pt>
                <c:pt idx="1212">
                  <c:v>328.11</c:v>
                </c:pt>
                <c:pt idx="1213">
                  <c:v>323.16000000000003</c:v>
                </c:pt>
                <c:pt idx="1214">
                  <c:v>340.07</c:v>
                </c:pt>
                <c:pt idx="1215">
                  <c:v>331.65</c:v>
                </c:pt>
                <c:pt idx="1216">
                  <c:v>330.82</c:v>
                </c:pt>
                <c:pt idx="1217">
                  <c:v>341.07</c:v>
                </c:pt>
                <c:pt idx="1218">
                  <c:v>344.49</c:v>
                </c:pt>
                <c:pt idx="1219">
                  <c:v>344.96</c:v>
                </c:pt>
                <c:pt idx="1220">
                  <c:v>338.01</c:v>
                </c:pt>
                <c:pt idx="1221">
                  <c:v>327.29000000000002</c:v>
                </c:pt>
                <c:pt idx="1222">
                  <c:v>321.63</c:v>
                </c:pt>
                <c:pt idx="1223">
                  <c:v>338.01</c:v>
                </c:pt>
                <c:pt idx="1224">
                  <c:v>345.14</c:v>
                </c:pt>
                <c:pt idx="1225">
                  <c:v>342.61</c:v>
                </c:pt>
                <c:pt idx="1226">
                  <c:v>344.26</c:v>
                </c:pt>
                <c:pt idx="1227">
                  <c:v>334.83</c:v>
                </c:pt>
                <c:pt idx="1228">
                  <c:v>326.33999999999997</c:v>
                </c:pt>
                <c:pt idx="1229">
                  <c:v>331.06</c:v>
                </c:pt>
                <c:pt idx="1230">
                  <c:v>331.65</c:v>
                </c:pt>
                <c:pt idx="1231">
                  <c:v>325.33999999999997</c:v>
                </c:pt>
                <c:pt idx="1232">
                  <c:v>334</c:v>
                </c:pt>
                <c:pt idx="1233">
                  <c:v>334.95</c:v>
                </c:pt>
                <c:pt idx="1234">
                  <c:v>328.82</c:v>
                </c:pt>
                <c:pt idx="1235">
                  <c:v>322.93</c:v>
                </c:pt>
                <c:pt idx="1236">
                  <c:v>320.62</c:v>
                </c:pt>
                <c:pt idx="1237">
                  <c:v>325.48</c:v>
                </c:pt>
                <c:pt idx="1238">
                  <c:v>330.34</c:v>
                </c:pt>
                <c:pt idx="1239">
                  <c:v>327.61</c:v>
                </c:pt>
                <c:pt idx="1240">
                  <c:v>325.70999999999998</c:v>
                </c:pt>
                <c:pt idx="1241">
                  <c:v>321.02999999999997</c:v>
                </c:pt>
                <c:pt idx="1242">
                  <c:v>317</c:v>
                </c:pt>
                <c:pt idx="1243">
                  <c:v>320.14</c:v>
                </c:pt>
                <c:pt idx="1244">
                  <c:v>319.67</c:v>
                </c:pt>
                <c:pt idx="1245">
                  <c:v>315.63</c:v>
                </c:pt>
                <c:pt idx="1246">
                  <c:v>331.53</c:v>
                </c:pt>
                <c:pt idx="1247">
                  <c:v>331.88</c:v>
                </c:pt>
                <c:pt idx="1248">
                  <c:v>348.13</c:v>
                </c:pt>
                <c:pt idx="1249">
                  <c:v>357.2</c:v>
                </c:pt>
                <c:pt idx="1250">
                  <c:v>369.65</c:v>
                </c:pt>
                <c:pt idx="1251">
                  <c:v>365.32</c:v>
                </c:pt>
                <c:pt idx="1252">
                  <c:v>379.32</c:v>
                </c:pt>
                <c:pt idx="1253">
                  <c:v>382.88</c:v>
                </c:pt>
                <c:pt idx="1254">
                  <c:v>369.06</c:v>
                </c:pt>
                <c:pt idx="1255">
                  <c:v>364.97</c:v>
                </c:pt>
                <c:pt idx="1256">
                  <c:v>360.58</c:v>
                </c:pt>
                <c:pt idx="1257">
                  <c:v>360.52</c:v>
                </c:pt>
                <c:pt idx="1258">
                  <c:v>370.72</c:v>
                </c:pt>
                <c:pt idx="1259">
                  <c:v>384.6</c:v>
                </c:pt>
                <c:pt idx="1260">
                  <c:v>381.39</c:v>
                </c:pt>
                <c:pt idx="1261">
                  <c:v>383.47</c:v>
                </c:pt>
                <c:pt idx="1262">
                  <c:v>374.57</c:v>
                </c:pt>
                <c:pt idx="1263">
                  <c:v>372.74</c:v>
                </c:pt>
                <c:pt idx="1264">
                  <c:v>371.31</c:v>
                </c:pt>
                <c:pt idx="1265">
                  <c:v>377.78</c:v>
                </c:pt>
                <c:pt idx="1266">
                  <c:v>383.65</c:v>
                </c:pt>
                <c:pt idx="1267">
                  <c:v>373.09</c:v>
                </c:pt>
                <c:pt idx="1268">
                  <c:v>381.33</c:v>
                </c:pt>
                <c:pt idx="1269">
                  <c:v>389.1</c:v>
                </c:pt>
                <c:pt idx="1270">
                  <c:v>386.08</c:v>
                </c:pt>
                <c:pt idx="1271">
                  <c:v>387.09</c:v>
                </c:pt>
                <c:pt idx="1272">
                  <c:v>392.78</c:v>
                </c:pt>
                <c:pt idx="1273">
                  <c:v>410.03</c:v>
                </c:pt>
                <c:pt idx="1274">
                  <c:v>407.66</c:v>
                </c:pt>
                <c:pt idx="1275">
                  <c:v>424.86</c:v>
                </c:pt>
                <c:pt idx="1276">
                  <c:v>419.52</c:v>
                </c:pt>
                <c:pt idx="1277">
                  <c:v>424.62</c:v>
                </c:pt>
                <c:pt idx="1278">
                  <c:v>419.22</c:v>
                </c:pt>
                <c:pt idx="1279">
                  <c:v>403.45</c:v>
                </c:pt>
                <c:pt idx="1280">
                  <c:v>396.28</c:v>
                </c:pt>
                <c:pt idx="1281">
                  <c:v>393.91</c:v>
                </c:pt>
                <c:pt idx="1282">
                  <c:v>387.8</c:v>
                </c:pt>
                <c:pt idx="1283">
                  <c:v>394.97</c:v>
                </c:pt>
                <c:pt idx="1284">
                  <c:v>391.77</c:v>
                </c:pt>
                <c:pt idx="1285">
                  <c:v>390.23</c:v>
                </c:pt>
                <c:pt idx="1286">
                  <c:v>403.63</c:v>
                </c:pt>
                <c:pt idx="1287">
                  <c:v>399.89</c:v>
                </c:pt>
                <c:pt idx="1288">
                  <c:v>392.9</c:v>
                </c:pt>
                <c:pt idx="1289">
                  <c:v>417.33</c:v>
                </c:pt>
                <c:pt idx="1290">
                  <c:v>412.23</c:v>
                </c:pt>
                <c:pt idx="1291">
                  <c:v>392.13</c:v>
                </c:pt>
                <c:pt idx="1292">
                  <c:v>394.91</c:v>
                </c:pt>
                <c:pt idx="1293">
                  <c:v>396.87</c:v>
                </c:pt>
                <c:pt idx="1294">
                  <c:v>393.85</c:v>
                </c:pt>
                <c:pt idx="1295">
                  <c:v>403.39</c:v>
                </c:pt>
                <c:pt idx="1296">
                  <c:v>398.71</c:v>
                </c:pt>
                <c:pt idx="1297">
                  <c:v>396.1</c:v>
                </c:pt>
                <c:pt idx="1298">
                  <c:v>398.06</c:v>
                </c:pt>
                <c:pt idx="1299">
                  <c:v>397.88</c:v>
                </c:pt>
                <c:pt idx="1300">
                  <c:v>383.65</c:v>
                </c:pt>
                <c:pt idx="1301">
                  <c:v>396.4</c:v>
                </c:pt>
                <c:pt idx="1302">
                  <c:v>404.82</c:v>
                </c:pt>
                <c:pt idx="1303">
                  <c:v>413.05</c:v>
                </c:pt>
                <c:pt idx="1304">
                  <c:v>407.5</c:v>
                </c:pt>
                <c:pt idx="1305">
                  <c:v>407.2</c:v>
                </c:pt>
                <c:pt idx="1306">
                  <c:v>411.68</c:v>
                </c:pt>
                <c:pt idx="1307">
                  <c:v>425.45</c:v>
                </c:pt>
                <c:pt idx="1308">
                  <c:v>428.85</c:v>
                </c:pt>
                <c:pt idx="1309">
                  <c:v>425.63</c:v>
                </c:pt>
                <c:pt idx="1310">
                  <c:v>427.9</c:v>
                </c:pt>
                <c:pt idx="1311">
                  <c:v>432.73</c:v>
                </c:pt>
                <c:pt idx="1312">
                  <c:v>430.76</c:v>
                </c:pt>
                <c:pt idx="1313">
                  <c:v>435.71</c:v>
                </c:pt>
                <c:pt idx="1314">
                  <c:v>432.43</c:v>
                </c:pt>
                <c:pt idx="1315">
                  <c:v>429.33</c:v>
                </c:pt>
                <c:pt idx="1316">
                  <c:v>420.03</c:v>
                </c:pt>
                <c:pt idx="1317">
                  <c:v>420.74</c:v>
                </c:pt>
                <c:pt idx="1318">
                  <c:v>426.77</c:v>
                </c:pt>
                <c:pt idx="1319">
                  <c:v>433.92</c:v>
                </c:pt>
                <c:pt idx="1320">
                  <c:v>433.03</c:v>
                </c:pt>
                <c:pt idx="1321">
                  <c:v>436.85</c:v>
                </c:pt>
                <c:pt idx="1322">
                  <c:v>429.87</c:v>
                </c:pt>
                <c:pt idx="1323">
                  <c:v>428.08</c:v>
                </c:pt>
                <c:pt idx="1324">
                  <c:v>422.41</c:v>
                </c:pt>
                <c:pt idx="1325">
                  <c:v>411.38</c:v>
                </c:pt>
                <c:pt idx="1326">
                  <c:v>418.36</c:v>
                </c:pt>
                <c:pt idx="1327">
                  <c:v>427.3</c:v>
                </c:pt>
                <c:pt idx="1328">
                  <c:v>423.31</c:v>
                </c:pt>
                <c:pt idx="1329">
                  <c:v>420.92</c:v>
                </c:pt>
                <c:pt idx="1330">
                  <c:v>423.19</c:v>
                </c:pt>
                <c:pt idx="1331">
                  <c:v>422.17</c:v>
                </c:pt>
                <c:pt idx="1332">
                  <c:v>408.33</c:v>
                </c:pt>
                <c:pt idx="1333">
                  <c:v>414.72</c:v>
                </c:pt>
                <c:pt idx="1334">
                  <c:v>416.57</c:v>
                </c:pt>
                <c:pt idx="1335">
                  <c:v>421.34</c:v>
                </c:pt>
                <c:pt idx="1336">
                  <c:v>422.53</c:v>
                </c:pt>
                <c:pt idx="1337">
                  <c:v>428.32</c:v>
                </c:pt>
                <c:pt idx="1338">
                  <c:v>434.04</c:v>
                </c:pt>
                <c:pt idx="1339">
                  <c:v>430.94</c:v>
                </c:pt>
                <c:pt idx="1340">
                  <c:v>419.67</c:v>
                </c:pt>
                <c:pt idx="1341">
                  <c:v>413.4</c:v>
                </c:pt>
                <c:pt idx="1342">
                  <c:v>426.47</c:v>
                </c:pt>
                <c:pt idx="1343">
                  <c:v>431.84</c:v>
                </c:pt>
                <c:pt idx="1344">
                  <c:v>429.45</c:v>
                </c:pt>
                <c:pt idx="1345">
                  <c:v>433.62</c:v>
                </c:pt>
                <c:pt idx="1346">
                  <c:v>449.91</c:v>
                </c:pt>
                <c:pt idx="1347">
                  <c:v>457.78</c:v>
                </c:pt>
                <c:pt idx="1348">
                  <c:v>464.16</c:v>
                </c:pt>
                <c:pt idx="1349">
                  <c:v>472.57</c:v>
                </c:pt>
                <c:pt idx="1350">
                  <c:v>474.6</c:v>
                </c:pt>
                <c:pt idx="1351">
                  <c:v>475.38</c:v>
                </c:pt>
                <c:pt idx="1352">
                  <c:v>483.43</c:v>
                </c:pt>
                <c:pt idx="1353">
                  <c:v>487.25</c:v>
                </c:pt>
                <c:pt idx="1354">
                  <c:v>491.36</c:v>
                </c:pt>
                <c:pt idx="1355">
                  <c:v>494.94</c:v>
                </c:pt>
                <c:pt idx="1356">
                  <c:v>485.1</c:v>
                </c:pt>
                <c:pt idx="1357">
                  <c:v>482.47</c:v>
                </c:pt>
                <c:pt idx="1358">
                  <c:v>485.46</c:v>
                </c:pt>
                <c:pt idx="1359">
                  <c:v>484.2</c:v>
                </c:pt>
                <c:pt idx="1360">
                  <c:v>480.57</c:v>
                </c:pt>
                <c:pt idx="1361">
                  <c:v>489.93</c:v>
                </c:pt>
                <c:pt idx="1362">
                  <c:v>489.51</c:v>
                </c:pt>
                <c:pt idx="1363">
                  <c:v>480.21</c:v>
                </c:pt>
                <c:pt idx="1364">
                  <c:v>475.68</c:v>
                </c:pt>
                <c:pt idx="1365">
                  <c:v>483.13</c:v>
                </c:pt>
                <c:pt idx="1366">
                  <c:v>479.43</c:v>
                </c:pt>
                <c:pt idx="1367">
                  <c:v>479.37</c:v>
                </c:pt>
                <c:pt idx="1368">
                  <c:v>483.73</c:v>
                </c:pt>
                <c:pt idx="1369">
                  <c:v>465.48</c:v>
                </c:pt>
                <c:pt idx="1370">
                  <c:v>477.82</c:v>
                </c:pt>
                <c:pt idx="1371">
                  <c:v>467.98</c:v>
                </c:pt>
                <c:pt idx="1372">
                  <c:v>451.85</c:v>
                </c:pt>
                <c:pt idx="1373">
                  <c:v>470.08</c:v>
                </c:pt>
                <c:pt idx="1374">
                  <c:v>484.11</c:v>
                </c:pt>
                <c:pt idx="1375">
                  <c:v>482.67</c:v>
                </c:pt>
                <c:pt idx="1376">
                  <c:v>492.2</c:v>
                </c:pt>
                <c:pt idx="1377">
                  <c:v>494.96</c:v>
                </c:pt>
                <c:pt idx="1378">
                  <c:v>497.72</c:v>
                </c:pt>
                <c:pt idx="1379">
                  <c:v>500.17</c:v>
                </c:pt>
                <c:pt idx="1380">
                  <c:v>500.77</c:v>
                </c:pt>
                <c:pt idx="1381">
                  <c:v>487.35</c:v>
                </c:pt>
                <c:pt idx="1382">
                  <c:v>475.83</c:v>
                </c:pt>
                <c:pt idx="1383">
                  <c:v>483.75</c:v>
                </c:pt>
                <c:pt idx="1384">
                  <c:v>489.08</c:v>
                </c:pt>
                <c:pt idx="1385">
                  <c:v>478.95</c:v>
                </c:pt>
                <c:pt idx="1386">
                  <c:v>468.16</c:v>
                </c:pt>
                <c:pt idx="1387">
                  <c:v>469.78</c:v>
                </c:pt>
                <c:pt idx="1388">
                  <c:v>469.6</c:v>
                </c:pt>
                <c:pt idx="1389">
                  <c:v>469.06</c:v>
                </c:pt>
                <c:pt idx="1390">
                  <c:v>458.09</c:v>
                </c:pt>
                <c:pt idx="1391">
                  <c:v>461.21</c:v>
                </c:pt>
                <c:pt idx="1392">
                  <c:v>465.22</c:v>
                </c:pt>
                <c:pt idx="1393">
                  <c:v>454.37</c:v>
                </c:pt>
                <c:pt idx="1394">
                  <c:v>446.94</c:v>
                </c:pt>
                <c:pt idx="1395">
                  <c:v>451.73</c:v>
                </c:pt>
                <c:pt idx="1396">
                  <c:v>465.16</c:v>
                </c:pt>
                <c:pt idx="1397">
                  <c:v>458.99</c:v>
                </c:pt>
                <c:pt idx="1398">
                  <c:v>449.52</c:v>
                </c:pt>
                <c:pt idx="1399">
                  <c:v>440.4</c:v>
                </c:pt>
                <c:pt idx="1400">
                  <c:v>435.79</c:v>
                </c:pt>
                <c:pt idx="1401">
                  <c:v>446.52</c:v>
                </c:pt>
                <c:pt idx="1402">
                  <c:v>460.85</c:v>
                </c:pt>
                <c:pt idx="1403">
                  <c:v>459.71</c:v>
                </c:pt>
                <c:pt idx="1404">
                  <c:v>458.57</c:v>
                </c:pt>
                <c:pt idx="1405">
                  <c:v>444.48</c:v>
                </c:pt>
                <c:pt idx="1406">
                  <c:v>430.45</c:v>
                </c:pt>
                <c:pt idx="1407">
                  <c:v>444.72</c:v>
                </c:pt>
                <c:pt idx="1408">
                  <c:v>441.54</c:v>
                </c:pt>
                <c:pt idx="1409">
                  <c:v>443.34</c:v>
                </c:pt>
                <c:pt idx="1410">
                  <c:v>445.26</c:v>
                </c:pt>
                <c:pt idx="1411">
                  <c:v>447.48</c:v>
                </c:pt>
                <c:pt idx="1412">
                  <c:v>439.2</c:v>
                </c:pt>
                <c:pt idx="1413">
                  <c:v>440.76</c:v>
                </c:pt>
                <c:pt idx="1414">
                  <c:v>449.2</c:v>
                </c:pt>
                <c:pt idx="1415">
                  <c:v>442.69</c:v>
                </c:pt>
                <c:pt idx="1416">
                  <c:v>438.53</c:v>
                </c:pt>
                <c:pt idx="1417">
                  <c:v>427.74</c:v>
                </c:pt>
                <c:pt idx="1418">
                  <c:v>426.78</c:v>
                </c:pt>
                <c:pt idx="1419">
                  <c:v>424.67</c:v>
                </c:pt>
                <c:pt idx="1420">
                  <c:v>425.03</c:v>
                </c:pt>
                <c:pt idx="1421">
                  <c:v>428.65</c:v>
                </c:pt>
                <c:pt idx="1422">
                  <c:v>430.52</c:v>
                </c:pt>
                <c:pt idx="1423">
                  <c:v>424.61</c:v>
                </c:pt>
                <c:pt idx="1424">
                  <c:v>425.81</c:v>
                </c:pt>
                <c:pt idx="1425">
                  <c:v>431.24</c:v>
                </c:pt>
                <c:pt idx="1426">
                  <c:v>409.84</c:v>
                </c:pt>
                <c:pt idx="1427">
                  <c:v>412.91</c:v>
                </c:pt>
                <c:pt idx="1428">
                  <c:v>411.89</c:v>
                </c:pt>
                <c:pt idx="1429">
                  <c:v>408.15</c:v>
                </c:pt>
                <c:pt idx="1430">
                  <c:v>413.09</c:v>
                </c:pt>
                <c:pt idx="1431">
                  <c:v>400.32</c:v>
                </c:pt>
                <c:pt idx="1432">
                  <c:v>404.11</c:v>
                </c:pt>
                <c:pt idx="1433">
                  <c:v>407.61</c:v>
                </c:pt>
                <c:pt idx="1434">
                  <c:v>410.02</c:v>
                </c:pt>
                <c:pt idx="1435">
                  <c:v>414</c:v>
                </c:pt>
                <c:pt idx="1436">
                  <c:v>419.3</c:v>
                </c:pt>
                <c:pt idx="1437">
                  <c:v>418.64</c:v>
                </c:pt>
                <c:pt idx="1438">
                  <c:v>424.79</c:v>
                </c:pt>
                <c:pt idx="1439">
                  <c:v>411.47</c:v>
                </c:pt>
                <c:pt idx="1440">
                  <c:v>420.27</c:v>
                </c:pt>
                <c:pt idx="1441">
                  <c:v>427.98</c:v>
                </c:pt>
                <c:pt idx="1442">
                  <c:v>418.88</c:v>
                </c:pt>
                <c:pt idx="1443">
                  <c:v>428.53</c:v>
                </c:pt>
                <c:pt idx="1444">
                  <c:v>431.9</c:v>
                </c:pt>
                <c:pt idx="1445">
                  <c:v>429.79</c:v>
                </c:pt>
                <c:pt idx="1446">
                  <c:v>429.55</c:v>
                </c:pt>
                <c:pt idx="1447">
                  <c:v>441.61</c:v>
                </c:pt>
                <c:pt idx="1448">
                  <c:v>447.94</c:v>
                </c:pt>
                <c:pt idx="1449">
                  <c:v>439.68</c:v>
                </c:pt>
                <c:pt idx="1450">
                  <c:v>440.88</c:v>
                </c:pt>
                <c:pt idx="1451">
                  <c:v>439.07</c:v>
                </c:pt>
                <c:pt idx="1452">
                  <c:v>427.14</c:v>
                </c:pt>
                <c:pt idx="1453">
                  <c:v>427.92</c:v>
                </c:pt>
                <c:pt idx="1454">
                  <c:v>427.32</c:v>
                </c:pt>
                <c:pt idx="1455">
                  <c:v>419.24</c:v>
                </c:pt>
                <c:pt idx="1456">
                  <c:v>402.06</c:v>
                </c:pt>
                <c:pt idx="1457">
                  <c:v>402.97</c:v>
                </c:pt>
                <c:pt idx="1458">
                  <c:v>399.29</c:v>
                </c:pt>
                <c:pt idx="1459">
                  <c:v>403.99</c:v>
                </c:pt>
                <c:pt idx="1460">
                  <c:v>401.22</c:v>
                </c:pt>
                <c:pt idx="1461">
                  <c:v>390.37</c:v>
                </c:pt>
                <c:pt idx="1462">
                  <c:v>371.2</c:v>
                </c:pt>
                <c:pt idx="1463">
                  <c:v>369.69</c:v>
                </c:pt>
                <c:pt idx="1464">
                  <c:v>373.85</c:v>
                </c:pt>
                <c:pt idx="1465">
                  <c:v>367.4</c:v>
                </c:pt>
                <c:pt idx="1466">
                  <c:v>357.58</c:v>
                </c:pt>
                <c:pt idx="1467">
                  <c:v>350.04</c:v>
                </c:pt>
                <c:pt idx="1468">
                  <c:v>351.25</c:v>
                </c:pt>
                <c:pt idx="1469">
                  <c:v>351.97</c:v>
                </c:pt>
                <c:pt idx="1470">
                  <c:v>349.14</c:v>
                </c:pt>
                <c:pt idx="1471">
                  <c:v>346.55</c:v>
                </c:pt>
                <c:pt idx="1472">
                  <c:v>340.64</c:v>
                </c:pt>
                <c:pt idx="1473">
                  <c:v>334.25</c:v>
                </c:pt>
                <c:pt idx="1474">
                  <c:v>329.55</c:v>
                </c:pt>
                <c:pt idx="1475">
                  <c:v>328.94</c:v>
                </c:pt>
                <c:pt idx="1476">
                  <c:v>320.2</c:v>
                </c:pt>
                <c:pt idx="1477">
                  <c:v>326.47000000000003</c:v>
                </c:pt>
                <c:pt idx="1478">
                  <c:v>331.36</c:v>
                </c:pt>
                <c:pt idx="1479">
                  <c:v>323.88</c:v>
                </c:pt>
                <c:pt idx="1480">
                  <c:v>330.27</c:v>
                </c:pt>
                <c:pt idx="1481">
                  <c:v>335.76</c:v>
                </c:pt>
                <c:pt idx="1482">
                  <c:v>329.55</c:v>
                </c:pt>
                <c:pt idx="1483">
                  <c:v>318.94</c:v>
                </c:pt>
                <c:pt idx="1484">
                  <c:v>320.33999999999997</c:v>
                </c:pt>
                <c:pt idx="1485">
                  <c:v>314.38</c:v>
                </c:pt>
                <c:pt idx="1486">
                  <c:v>311.04000000000002</c:v>
                </c:pt>
                <c:pt idx="1487">
                  <c:v>307.88</c:v>
                </c:pt>
                <c:pt idx="1488">
                  <c:v>307.7</c:v>
                </c:pt>
                <c:pt idx="1489">
                  <c:v>304.85000000000002</c:v>
                </c:pt>
                <c:pt idx="1490">
                  <c:v>314.44</c:v>
                </c:pt>
                <c:pt idx="1491">
                  <c:v>304.73</c:v>
                </c:pt>
                <c:pt idx="1492">
                  <c:v>300.95999999999998</c:v>
                </c:pt>
                <c:pt idx="1493">
                  <c:v>296.39999999999998</c:v>
                </c:pt>
                <c:pt idx="1494">
                  <c:v>296.83</c:v>
                </c:pt>
                <c:pt idx="1495">
                  <c:v>297.38</c:v>
                </c:pt>
                <c:pt idx="1496">
                  <c:v>290.94</c:v>
                </c:pt>
                <c:pt idx="1497">
                  <c:v>286.87</c:v>
                </c:pt>
                <c:pt idx="1498">
                  <c:v>293.43</c:v>
                </c:pt>
                <c:pt idx="1499">
                  <c:v>288.39</c:v>
                </c:pt>
                <c:pt idx="1500">
                  <c:v>286.38</c:v>
                </c:pt>
                <c:pt idx="1501">
                  <c:v>292.58</c:v>
                </c:pt>
                <c:pt idx="1502">
                  <c:v>286.93</c:v>
                </c:pt>
                <c:pt idx="1503">
                  <c:v>288.45</c:v>
                </c:pt>
                <c:pt idx="1504">
                  <c:v>298.58999999999997</c:v>
                </c:pt>
                <c:pt idx="1505">
                  <c:v>302.3</c:v>
                </c:pt>
                <c:pt idx="1506">
                  <c:v>299.02</c:v>
                </c:pt>
                <c:pt idx="1507">
                  <c:v>300.72000000000003</c:v>
                </c:pt>
                <c:pt idx="1508">
                  <c:v>295.8</c:v>
                </c:pt>
                <c:pt idx="1509">
                  <c:v>301.81</c:v>
                </c:pt>
                <c:pt idx="1510">
                  <c:v>303.88</c:v>
                </c:pt>
                <c:pt idx="1511">
                  <c:v>296.77</c:v>
                </c:pt>
                <c:pt idx="1512">
                  <c:v>292.58</c:v>
                </c:pt>
                <c:pt idx="1513">
                  <c:v>321.06</c:v>
                </c:pt>
                <c:pt idx="1514">
                  <c:v>318.20999999999998</c:v>
                </c:pt>
                <c:pt idx="1515">
                  <c:v>333.15</c:v>
                </c:pt>
                <c:pt idx="1516">
                  <c:v>343.9</c:v>
                </c:pt>
                <c:pt idx="1517">
                  <c:v>342.26</c:v>
                </c:pt>
                <c:pt idx="1518">
                  <c:v>343.05</c:v>
                </c:pt>
                <c:pt idx="1519">
                  <c:v>330.54</c:v>
                </c:pt>
                <c:pt idx="1520">
                  <c:v>320.82</c:v>
                </c:pt>
                <c:pt idx="1521">
                  <c:v>290.57</c:v>
                </c:pt>
                <c:pt idx="1522">
                  <c:v>290.08999999999997</c:v>
                </c:pt>
                <c:pt idx="1523">
                  <c:v>289.83999999999997</c:v>
                </c:pt>
                <c:pt idx="1524">
                  <c:v>282.25</c:v>
                </c:pt>
                <c:pt idx="1525">
                  <c:v>283.58999999999997</c:v>
                </c:pt>
                <c:pt idx="1526">
                  <c:v>281.64</c:v>
                </c:pt>
                <c:pt idx="1527">
                  <c:v>290.20999999999998</c:v>
                </c:pt>
                <c:pt idx="1528">
                  <c:v>291.12</c:v>
                </c:pt>
                <c:pt idx="1529">
                  <c:v>289.24</c:v>
                </c:pt>
                <c:pt idx="1530">
                  <c:v>291.24</c:v>
                </c:pt>
                <c:pt idx="1531">
                  <c:v>304.36</c:v>
                </c:pt>
                <c:pt idx="1532">
                  <c:v>301.38</c:v>
                </c:pt>
                <c:pt idx="1533">
                  <c:v>295.43</c:v>
                </c:pt>
                <c:pt idx="1534">
                  <c:v>286.02</c:v>
                </c:pt>
                <c:pt idx="1535">
                  <c:v>292.08999999999997</c:v>
                </c:pt>
                <c:pt idx="1536">
                  <c:v>292.64</c:v>
                </c:pt>
                <c:pt idx="1537">
                  <c:v>290.69</c:v>
                </c:pt>
                <c:pt idx="1538">
                  <c:v>271.26</c:v>
                </c:pt>
                <c:pt idx="1539">
                  <c:v>268.04000000000002</c:v>
                </c:pt>
                <c:pt idx="1540">
                  <c:v>265.91000000000003</c:v>
                </c:pt>
                <c:pt idx="1541">
                  <c:v>260.39</c:v>
                </c:pt>
                <c:pt idx="1542">
                  <c:v>257.64999999999998</c:v>
                </c:pt>
                <c:pt idx="1543">
                  <c:v>250.43</c:v>
                </c:pt>
                <c:pt idx="1544">
                  <c:v>254.8</c:v>
                </c:pt>
                <c:pt idx="1545">
                  <c:v>250</c:v>
                </c:pt>
                <c:pt idx="1546">
                  <c:v>247.57</c:v>
                </c:pt>
                <c:pt idx="1547">
                  <c:v>239.49</c:v>
                </c:pt>
                <c:pt idx="1548">
                  <c:v>242.04</c:v>
                </c:pt>
                <c:pt idx="1549">
                  <c:v>239.01</c:v>
                </c:pt>
                <c:pt idx="1550">
                  <c:v>239.07</c:v>
                </c:pt>
                <c:pt idx="1551">
                  <c:v>238.46</c:v>
                </c:pt>
                <c:pt idx="1552">
                  <c:v>243.08</c:v>
                </c:pt>
                <c:pt idx="1553">
                  <c:v>243.32</c:v>
                </c:pt>
                <c:pt idx="1554">
                  <c:v>235.9</c:v>
                </c:pt>
                <c:pt idx="1555">
                  <c:v>233.57</c:v>
                </c:pt>
                <c:pt idx="1556">
                  <c:v>233.38</c:v>
                </c:pt>
                <c:pt idx="1557">
                  <c:v>237.8</c:v>
                </c:pt>
                <c:pt idx="1558">
                  <c:v>242.77</c:v>
                </c:pt>
                <c:pt idx="1559">
                  <c:v>247.25</c:v>
                </c:pt>
                <c:pt idx="1560">
                  <c:v>250.19</c:v>
                </c:pt>
                <c:pt idx="1561">
                  <c:v>254.86</c:v>
                </c:pt>
                <c:pt idx="1562">
                  <c:v>258.77999999999997</c:v>
                </c:pt>
                <c:pt idx="1563">
                  <c:v>243.26</c:v>
                </c:pt>
                <c:pt idx="1564">
                  <c:v>245.28</c:v>
                </c:pt>
                <c:pt idx="1565">
                  <c:v>240.01</c:v>
                </c:pt>
                <c:pt idx="1566">
                  <c:v>240.99</c:v>
                </c:pt>
                <c:pt idx="1567">
                  <c:v>233.44</c:v>
                </c:pt>
                <c:pt idx="1568">
                  <c:v>234.85</c:v>
                </c:pt>
                <c:pt idx="1569">
                  <c:v>230.56</c:v>
                </c:pt>
                <c:pt idx="1570">
                  <c:v>233.75</c:v>
                </c:pt>
                <c:pt idx="1571">
                  <c:v>229.64</c:v>
                </c:pt>
                <c:pt idx="1572">
                  <c:v>210.99</c:v>
                </c:pt>
                <c:pt idx="1573">
                  <c:v>195.47</c:v>
                </c:pt>
                <c:pt idx="1574">
                  <c:v>216.94</c:v>
                </c:pt>
                <c:pt idx="1575">
                  <c:v>204.3</c:v>
                </c:pt>
                <c:pt idx="1576">
                  <c:v>211.05</c:v>
                </c:pt>
                <c:pt idx="1577">
                  <c:v>204.24</c:v>
                </c:pt>
                <c:pt idx="1578">
                  <c:v>218.96</c:v>
                </c:pt>
                <c:pt idx="1579">
                  <c:v>210.62</c:v>
                </c:pt>
                <c:pt idx="1580">
                  <c:v>206.08</c:v>
                </c:pt>
                <c:pt idx="1581">
                  <c:v>209.39</c:v>
                </c:pt>
                <c:pt idx="1582">
                  <c:v>216.76</c:v>
                </c:pt>
                <c:pt idx="1583">
                  <c:v>209.52</c:v>
                </c:pt>
                <c:pt idx="1584">
                  <c:v>211.36</c:v>
                </c:pt>
                <c:pt idx="1585">
                  <c:v>216.02</c:v>
                </c:pt>
                <c:pt idx="1586">
                  <c:v>220.81</c:v>
                </c:pt>
                <c:pt idx="1587">
                  <c:v>228.9</c:v>
                </c:pt>
                <c:pt idx="1588">
                  <c:v>224.42</c:v>
                </c:pt>
                <c:pt idx="1589">
                  <c:v>231.91</c:v>
                </c:pt>
                <c:pt idx="1590">
                  <c:v>231.23</c:v>
                </c:pt>
                <c:pt idx="1591">
                  <c:v>235.28</c:v>
                </c:pt>
                <c:pt idx="1592">
                  <c:v>243.93</c:v>
                </c:pt>
                <c:pt idx="1593">
                  <c:v>249.64</c:v>
                </c:pt>
                <c:pt idx="1594">
                  <c:v>249.58</c:v>
                </c:pt>
                <c:pt idx="1595">
                  <c:v>246.08</c:v>
                </c:pt>
                <c:pt idx="1596">
                  <c:v>249.58</c:v>
                </c:pt>
                <c:pt idx="1597">
                  <c:v>252.28</c:v>
                </c:pt>
                <c:pt idx="1598">
                  <c:v>258.35000000000002</c:v>
                </c:pt>
                <c:pt idx="1599">
                  <c:v>259.14999999999998</c:v>
                </c:pt>
                <c:pt idx="1600">
                  <c:v>256.94</c:v>
                </c:pt>
                <c:pt idx="1601">
                  <c:v>255.78</c:v>
                </c:pt>
                <c:pt idx="1602">
                  <c:v>258.11</c:v>
                </c:pt>
                <c:pt idx="1603">
                  <c:v>254.92</c:v>
                </c:pt>
                <c:pt idx="1604">
                  <c:v>255.28</c:v>
                </c:pt>
                <c:pt idx="1605">
                  <c:v>251.05</c:v>
                </c:pt>
                <c:pt idx="1606">
                  <c:v>242.09</c:v>
                </c:pt>
                <c:pt idx="1607">
                  <c:v>245.71</c:v>
                </c:pt>
                <c:pt idx="1608">
                  <c:v>251.42</c:v>
                </c:pt>
                <c:pt idx="1609">
                  <c:v>242.22</c:v>
                </c:pt>
                <c:pt idx="1610">
                  <c:v>246.08</c:v>
                </c:pt>
                <c:pt idx="1611">
                  <c:v>246.27</c:v>
                </c:pt>
                <c:pt idx="1612">
                  <c:v>245.59</c:v>
                </c:pt>
                <c:pt idx="1613">
                  <c:v>248.37</c:v>
                </c:pt>
                <c:pt idx="1614">
                  <c:v>248.87</c:v>
                </c:pt>
                <c:pt idx="1615">
                  <c:v>244.9</c:v>
                </c:pt>
                <c:pt idx="1616">
                  <c:v>245.9</c:v>
                </c:pt>
                <c:pt idx="1617">
                  <c:v>245.83</c:v>
                </c:pt>
                <c:pt idx="1618">
                  <c:v>246.02</c:v>
                </c:pt>
                <c:pt idx="1619">
                  <c:v>255.5</c:v>
                </c:pt>
                <c:pt idx="1620">
                  <c:v>259.27999999999997</c:v>
                </c:pt>
                <c:pt idx="1621">
                  <c:v>268.95</c:v>
                </c:pt>
                <c:pt idx="1622">
                  <c:v>256.8</c:v>
                </c:pt>
                <c:pt idx="1623">
                  <c:v>274.08999999999997</c:v>
                </c:pt>
                <c:pt idx="1624">
                  <c:v>274.52999999999997</c:v>
                </c:pt>
                <c:pt idx="1625">
                  <c:v>265.91000000000003</c:v>
                </c:pt>
                <c:pt idx="1626">
                  <c:v>262.19</c:v>
                </c:pt>
                <c:pt idx="1627">
                  <c:v>250.67</c:v>
                </c:pt>
                <c:pt idx="1628">
                  <c:v>253.64</c:v>
                </c:pt>
                <c:pt idx="1629">
                  <c:v>253.58</c:v>
                </c:pt>
                <c:pt idx="1630">
                  <c:v>250.36</c:v>
                </c:pt>
                <c:pt idx="1631">
                  <c:v>242.49</c:v>
                </c:pt>
                <c:pt idx="1632">
                  <c:v>247.26</c:v>
                </c:pt>
                <c:pt idx="1633">
                  <c:v>259.33999999999997</c:v>
                </c:pt>
                <c:pt idx="1634">
                  <c:v>263.06</c:v>
                </c:pt>
                <c:pt idx="1635">
                  <c:v>267.64999999999998</c:v>
                </c:pt>
                <c:pt idx="1636">
                  <c:v>265.73</c:v>
                </c:pt>
                <c:pt idx="1637">
                  <c:v>258.54000000000002</c:v>
                </c:pt>
                <c:pt idx="1638">
                  <c:v>282.27</c:v>
                </c:pt>
                <c:pt idx="1639">
                  <c:v>281.39999999999998</c:v>
                </c:pt>
                <c:pt idx="1640">
                  <c:v>282.52</c:v>
                </c:pt>
                <c:pt idx="1641">
                  <c:v>274.45999999999998</c:v>
                </c:pt>
                <c:pt idx="1642">
                  <c:v>265.35000000000002</c:v>
                </c:pt>
                <c:pt idx="1643">
                  <c:v>271.06</c:v>
                </c:pt>
                <c:pt idx="1644">
                  <c:v>269.88</c:v>
                </c:pt>
                <c:pt idx="1645">
                  <c:v>265.35000000000002</c:v>
                </c:pt>
                <c:pt idx="1646">
                  <c:v>267.64999999999998</c:v>
                </c:pt>
                <c:pt idx="1647">
                  <c:v>277.31</c:v>
                </c:pt>
                <c:pt idx="1648">
                  <c:v>276.63</c:v>
                </c:pt>
                <c:pt idx="1649">
                  <c:v>273.22000000000003</c:v>
                </c:pt>
                <c:pt idx="1650">
                  <c:v>277.81</c:v>
                </c:pt>
                <c:pt idx="1651">
                  <c:v>279.48</c:v>
                </c:pt>
                <c:pt idx="1652">
                  <c:v>283.2</c:v>
                </c:pt>
                <c:pt idx="1653">
                  <c:v>280.17</c:v>
                </c:pt>
                <c:pt idx="1654">
                  <c:v>291.57</c:v>
                </c:pt>
                <c:pt idx="1655">
                  <c:v>296.33999999999997</c:v>
                </c:pt>
                <c:pt idx="1656">
                  <c:v>303.64999999999998</c:v>
                </c:pt>
                <c:pt idx="1657">
                  <c:v>295.04000000000002</c:v>
                </c:pt>
                <c:pt idx="1658">
                  <c:v>291.38</c:v>
                </c:pt>
                <c:pt idx="1659">
                  <c:v>283.2</c:v>
                </c:pt>
                <c:pt idx="1660">
                  <c:v>273.10000000000002</c:v>
                </c:pt>
                <c:pt idx="1661">
                  <c:v>278.37</c:v>
                </c:pt>
                <c:pt idx="1662">
                  <c:v>281.43</c:v>
                </c:pt>
                <c:pt idx="1663">
                  <c:v>280.87</c:v>
                </c:pt>
                <c:pt idx="1664">
                  <c:v>281.12</c:v>
                </c:pt>
                <c:pt idx="1665">
                  <c:v>292.56</c:v>
                </c:pt>
                <c:pt idx="1666">
                  <c:v>285.12</c:v>
                </c:pt>
                <c:pt idx="1667">
                  <c:v>289.12</c:v>
                </c:pt>
                <c:pt idx="1668">
                  <c:v>302.19</c:v>
                </c:pt>
                <c:pt idx="1669">
                  <c:v>306.19</c:v>
                </c:pt>
                <c:pt idx="1670">
                  <c:v>304.44</c:v>
                </c:pt>
                <c:pt idx="1671">
                  <c:v>306.57</c:v>
                </c:pt>
                <c:pt idx="1672">
                  <c:v>311.19</c:v>
                </c:pt>
                <c:pt idx="1673">
                  <c:v>311.94</c:v>
                </c:pt>
                <c:pt idx="1674">
                  <c:v>315.13</c:v>
                </c:pt>
                <c:pt idx="1675">
                  <c:v>316.38</c:v>
                </c:pt>
                <c:pt idx="1676">
                  <c:v>323.01</c:v>
                </c:pt>
                <c:pt idx="1677">
                  <c:v>321.64</c:v>
                </c:pt>
                <c:pt idx="1678">
                  <c:v>331.7</c:v>
                </c:pt>
                <c:pt idx="1679">
                  <c:v>366.97</c:v>
                </c:pt>
                <c:pt idx="1680">
                  <c:v>357.21</c:v>
                </c:pt>
                <c:pt idx="1681">
                  <c:v>357.59</c:v>
                </c:pt>
                <c:pt idx="1682">
                  <c:v>364.4</c:v>
                </c:pt>
                <c:pt idx="1683">
                  <c:v>366.97</c:v>
                </c:pt>
                <c:pt idx="1684">
                  <c:v>380.47</c:v>
                </c:pt>
                <c:pt idx="1685">
                  <c:v>379.22</c:v>
                </c:pt>
                <c:pt idx="1686">
                  <c:v>376.72</c:v>
                </c:pt>
                <c:pt idx="1687">
                  <c:v>373.16</c:v>
                </c:pt>
                <c:pt idx="1688">
                  <c:v>367.72</c:v>
                </c:pt>
                <c:pt idx="1689">
                  <c:v>361.47</c:v>
                </c:pt>
                <c:pt idx="1690">
                  <c:v>368.34</c:v>
                </c:pt>
                <c:pt idx="1691">
                  <c:v>363.15</c:v>
                </c:pt>
                <c:pt idx="1692">
                  <c:v>360.72</c:v>
                </c:pt>
                <c:pt idx="1693">
                  <c:v>361.47</c:v>
                </c:pt>
                <c:pt idx="1694">
                  <c:v>357.03</c:v>
                </c:pt>
                <c:pt idx="1695">
                  <c:v>350.46</c:v>
                </c:pt>
                <c:pt idx="1696">
                  <c:v>353.46</c:v>
                </c:pt>
                <c:pt idx="1697">
                  <c:v>352.02</c:v>
                </c:pt>
                <c:pt idx="1698">
                  <c:v>358.28</c:v>
                </c:pt>
                <c:pt idx="1699">
                  <c:v>351.65</c:v>
                </c:pt>
                <c:pt idx="1700">
                  <c:v>339.71</c:v>
                </c:pt>
                <c:pt idx="1701">
                  <c:v>338.27</c:v>
                </c:pt>
                <c:pt idx="1702">
                  <c:v>347.21</c:v>
                </c:pt>
                <c:pt idx="1703">
                  <c:v>338.33</c:v>
                </c:pt>
                <c:pt idx="1704">
                  <c:v>338.58</c:v>
                </c:pt>
                <c:pt idx="1705">
                  <c:v>333.89</c:v>
                </c:pt>
                <c:pt idx="1706">
                  <c:v>341.21</c:v>
                </c:pt>
                <c:pt idx="1707">
                  <c:v>348.46</c:v>
                </c:pt>
                <c:pt idx="1708">
                  <c:v>359.34</c:v>
                </c:pt>
                <c:pt idx="1709">
                  <c:v>362.28</c:v>
                </c:pt>
                <c:pt idx="1710">
                  <c:v>355.65</c:v>
                </c:pt>
                <c:pt idx="1711">
                  <c:v>365.41</c:v>
                </c:pt>
                <c:pt idx="1712">
                  <c:v>377.22</c:v>
                </c:pt>
                <c:pt idx="1713">
                  <c:v>377.47</c:v>
                </c:pt>
                <c:pt idx="1714">
                  <c:v>376.35</c:v>
                </c:pt>
                <c:pt idx="1715">
                  <c:v>384.16</c:v>
                </c:pt>
                <c:pt idx="1716">
                  <c:v>387.85</c:v>
                </c:pt>
                <c:pt idx="1717">
                  <c:v>382.29</c:v>
                </c:pt>
                <c:pt idx="1718">
                  <c:v>385.79</c:v>
                </c:pt>
                <c:pt idx="1719">
                  <c:v>385.29</c:v>
                </c:pt>
                <c:pt idx="1720">
                  <c:v>379.79</c:v>
                </c:pt>
                <c:pt idx="1721">
                  <c:v>383.29</c:v>
                </c:pt>
                <c:pt idx="1722">
                  <c:v>395.17</c:v>
                </c:pt>
                <c:pt idx="1723">
                  <c:v>399.98</c:v>
                </c:pt>
                <c:pt idx="1724">
                  <c:v>403.42</c:v>
                </c:pt>
                <c:pt idx="1725">
                  <c:v>391.42</c:v>
                </c:pt>
                <c:pt idx="1726">
                  <c:v>394.04</c:v>
                </c:pt>
                <c:pt idx="1727">
                  <c:v>386.16</c:v>
                </c:pt>
                <c:pt idx="1728">
                  <c:v>386.73</c:v>
                </c:pt>
                <c:pt idx="1729">
                  <c:v>384.98</c:v>
                </c:pt>
                <c:pt idx="1730">
                  <c:v>389.42</c:v>
                </c:pt>
                <c:pt idx="1731">
                  <c:v>382.04</c:v>
                </c:pt>
                <c:pt idx="1732">
                  <c:v>376.16</c:v>
                </c:pt>
                <c:pt idx="1733">
                  <c:v>386.66</c:v>
                </c:pt>
                <c:pt idx="1734">
                  <c:v>376.35</c:v>
                </c:pt>
                <c:pt idx="1735">
                  <c:v>368.03</c:v>
                </c:pt>
                <c:pt idx="1736">
                  <c:v>362.09</c:v>
                </c:pt>
                <c:pt idx="1737">
                  <c:v>358.46</c:v>
                </c:pt>
                <c:pt idx="1738">
                  <c:v>347.4</c:v>
                </c:pt>
                <c:pt idx="1739">
                  <c:v>352.34</c:v>
                </c:pt>
                <c:pt idx="1740">
                  <c:v>353.78</c:v>
                </c:pt>
                <c:pt idx="1741">
                  <c:v>349.77</c:v>
                </c:pt>
                <c:pt idx="1742">
                  <c:v>349.46</c:v>
                </c:pt>
                <c:pt idx="1743">
                  <c:v>347.46</c:v>
                </c:pt>
                <c:pt idx="1744">
                  <c:v>342.21</c:v>
                </c:pt>
                <c:pt idx="1745">
                  <c:v>340.02</c:v>
                </c:pt>
                <c:pt idx="1746">
                  <c:v>332.77</c:v>
                </c:pt>
                <c:pt idx="1747">
                  <c:v>325.08</c:v>
                </c:pt>
                <c:pt idx="1748">
                  <c:v>325.64</c:v>
                </c:pt>
                <c:pt idx="1749">
                  <c:v>321.32</c:v>
                </c:pt>
                <c:pt idx="1750">
                  <c:v>324.08</c:v>
                </c:pt>
                <c:pt idx="1751">
                  <c:v>318.76</c:v>
                </c:pt>
                <c:pt idx="1752">
                  <c:v>320.51</c:v>
                </c:pt>
                <c:pt idx="1753">
                  <c:v>320.2</c:v>
                </c:pt>
                <c:pt idx="1754">
                  <c:v>317.57</c:v>
                </c:pt>
                <c:pt idx="1755">
                  <c:v>318.95</c:v>
                </c:pt>
                <c:pt idx="1756">
                  <c:v>321.7</c:v>
                </c:pt>
                <c:pt idx="1757">
                  <c:v>322.82</c:v>
                </c:pt>
                <c:pt idx="1758">
                  <c:v>317.01</c:v>
                </c:pt>
                <c:pt idx="1759">
                  <c:v>317.82</c:v>
                </c:pt>
                <c:pt idx="1760">
                  <c:v>310.69</c:v>
                </c:pt>
                <c:pt idx="1761">
                  <c:v>309.57</c:v>
                </c:pt>
                <c:pt idx="1762">
                  <c:v>323.45</c:v>
                </c:pt>
                <c:pt idx="1763">
                  <c:v>350.84</c:v>
                </c:pt>
                <c:pt idx="1764">
                  <c:v>351.27</c:v>
                </c:pt>
                <c:pt idx="1765">
                  <c:v>342.71</c:v>
                </c:pt>
                <c:pt idx="1766">
                  <c:v>343.46</c:v>
                </c:pt>
                <c:pt idx="1767">
                  <c:v>375.72</c:v>
                </c:pt>
                <c:pt idx="1768">
                  <c:v>370.72</c:v>
                </c:pt>
                <c:pt idx="1769">
                  <c:v>364.97</c:v>
                </c:pt>
                <c:pt idx="1770">
                  <c:v>369.41</c:v>
                </c:pt>
                <c:pt idx="1771">
                  <c:v>363.03</c:v>
                </c:pt>
                <c:pt idx="1772">
                  <c:v>367.66</c:v>
                </c:pt>
                <c:pt idx="1773">
                  <c:v>356.96</c:v>
                </c:pt>
                <c:pt idx="1774">
                  <c:v>365.97</c:v>
                </c:pt>
                <c:pt idx="1775">
                  <c:v>358.9</c:v>
                </c:pt>
                <c:pt idx="1776">
                  <c:v>375.16</c:v>
                </c:pt>
                <c:pt idx="1777">
                  <c:v>390.79</c:v>
                </c:pt>
                <c:pt idx="1778">
                  <c:v>396.23</c:v>
                </c:pt>
                <c:pt idx="1779">
                  <c:v>397.79</c:v>
                </c:pt>
                <c:pt idx="1780">
                  <c:v>398.42</c:v>
                </c:pt>
                <c:pt idx="1781">
                  <c:v>406.23</c:v>
                </c:pt>
                <c:pt idx="1782">
                  <c:v>403.3</c:v>
                </c:pt>
                <c:pt idx="1783">
                  <c:v>408.92</c:v>
                </c:pt>
                <c:pt idx="1784">
                  <c:v>427.87</c:v>
                </c:pt>
                <c:pt idx="1785">
                  <c:v>423.37</c:v>
                </c:pt>
                <c:pt idx="1786">
                  <c:v>426.06</c:v>
                </c:pt>
                <c:pt idx="1787">
                  <c:v>437</c:v>
                </c:pt>
                <c:pt idx="1788">
                  <c:v>423.74</c:v>
                </c:pt>
                <c:pt idx="1789">
                  <c:v>440.87</c:v>
                </c:pt>
                <c:pt idx="1790">
                  <c:v>437.81</c:v>
                </c:pt>
                <c:pt idx="1791">
                  <c:v>442.31</c:v>
                </c:pt>
                <c:pt idx="1792">
                  <c:v>452.94</c:v>
                </c:pt>
                <c:pt idx="1793">
                  <c:v>448.07</c:v>
                </c:pt>
                <c:pt idx="1794">
                  <c:v>448.94</c:v>
                </c:pt>
                <c:pt idx="1795">
                  <c:v>458.76</c:v>
                </c:pt>
                <c:pt idx="1796">
                  <c:v>461.45</c:v>
                </c:pt>
                <c:pt idx="1797">
                  <c:v>481.52</c:v>
                </c:pt>
                <c:pt idx="1798">
                  <c:v>494.46</c:v>
                </c:pt>
                <c:pt idx="1799">
                  <c:v>489.46</c:v>
                </c:pt>
                <c:pt idx="1800">
                  <c:v>496.52</c:v>
                </c:pt>
                <c:pt idx="1801">
                  <c:v>501.4</c:v>
                </c:pt>
                <c:pt idx="1802">
                  <c:v>492.21</c:v>
                </c:pt>
                <c:pt idx="1803">
                  <c:v>483.28</c:v>
                </c:pt>
                <c:pt idx="1804">
                  <c:v>479.69</c:v>
                </c:pt>
                <c:pt idx="1805">
                  <c:v>473.47</c:v>
                </c:pt>
                <c:pt idx="1806">
                  <c:v>460.7</c:v>
                </c:pt>
                <c:pt idx="1807">
                  <c:v>423.98</c:v>
                </c:pt>
                <c:pt idx="1808">
                  <c:v>417.5</c:v>
                </c:pt>
                <c:pt idx="1809">
                  <c:v>430.27</c:v>
                </c:pt>
                <c:pt idx="1810">
                  <c:v>416.93</c:v>
                </c:pt>
                <c:pt idx="1811">
                  <c:v>431.15</c:v>
                </c:pt>
                <c:pt idx="1812">
                  <c:v>434.92</c:v>
                </c:pt>
                <c:pt idx="1813">
                  <c:v>427.5</c:v>
                </c:pt>
                <c:pt idx="1814">
                  <c:v>444.48</c:v>
                </c:pt>
                <c:pt idx="1815">
                  <c:v>472.4</c:v>
                </c:pt>
                <c:pt idx="1816">
                  <c:v>455.23</c:v>
                </c:pt>
                <c:pt idx="1817">
                  <c:v>464.79</c:v>
                </c:pt>
                <c:pt idx="1818">
                  <c:v>476.11</c:v>
                </c:pt>
                <c:pt idx="1819">
                  <c:v>463.22</c:v>
                </c:pt>
                <c:pt idx="1820">
                  <c:v>469.51</c:v>
                </c:pt>
                <c:pt idx="1821">
                  <c:v>465.99</c:v>
                </c:pt>
                <c:pt idx="1822">
                  <c:v>480.64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B6A-8145-A699-A30C7B674312}"/>
            </c:ext>
          </c:extLst>
        </c:ser>
        <c:ser>
          <c:idx val="8"/>
          <c:order val="8"/>
          <c:tx>
            <c:strRef>
              <c:f>'04_Performance'!$J$117</c:f>
              <c:strCache>
                <c:ptCount val="1"/>
                <c:pt idx="0">
                  <c:v>ET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'04_Performance'!$A$118:$A$1940</c:f>
              <c:numCache>
                <c:formatCode>yyyy\-mm\-dd</c:formatCode>
                <c:ptCount val="1823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  <c:pt idx="1612">
                  <c:v>45810</c:v>
                </c:pt>
                <c:pt idx="1613">
                  <c:v>45811</c:v>
                </c:pt>
                <c:pt idx="1614">
                  <c:v>45812</c:v>
                </c:pt>
                <c:pt idx="1615">
                  <c:v>45813</c:v>
                </c:pt>
                <c:pt idx="1616">
                  <c:v>45814</c:v>
                </c:pt>
                <c:pt idx="1617">
                  <c:v>45817</c:v>
                </c:pt>
                <c:pt idx="1618">
                  <c:v>45818</c:v>
                </c:pt>
                <c:pt idx="1619">
                  <c:v>45819</c:v>
                </c:pt>
                <c:pt idx="1620">
                  <c:v>45820</c:v>
                </c:pt>
                <c:pt idx="1621">
                  <c:v>45821</c:v>
                </c:pt>
                <c:pt idx="1622">
                  <c:v>45824</c:v>
                </c:pt>
                <c:pt idx="1623">
                  <c:v>45825</c:v>
                </c:pt>
                <c:pt idx="1624">
                  <c:v>45826</c:v>
                </c:pt>
                <c:pt idx="1625">
                  <c:v>45828</c:v>
                </c:pt>
                <c:pt idx="1626">
                  <c:v>45831</c:v>
                </c:pt>
                <c:pt idx="1627">
                  <c:v>45832</c:v>
                </c:pt>
                <c:pt idx="1628">
                  <c:v>45833</c:v>
                </c:pt>
                <c:pt idx="1629">
                  <c:v>45834</c:v>
                </c:pt>
                <c:pt idx="1630">
                  <c:v>45835</c:v>
                </c:pt>
                <c:pt idx="1631">
                  <c:v>45838</c:v>
                </c:pt>
                <c:pt idx="1632">
                  <c:v>45839</c:v>
                </c:pt>
                <c:pt idx="1633">
                  <c:v>45840</c:v>
                </c:pt>
                <c:pt idx="1634">
                  <c:v>45841</c:v>
                </c:pt>
                <c:pt idx="1635">
                  <c:v>45845</c:v>
                </c:pt>
                <c:pt idx="1636">
                  <c:v>45846</c:v>
                </c:pt>
                <c:pt idx="1637">
                  <c:v>45847</c:v>
                </c:pt>
                <c:pt idx="1638">
                  <c:v>45848</c:v>
                </c:pt>
                <c:pt idx="1639">
                  <c:v>45849</c:v>
                </c:pt>
                <c:pt idx="1640">
                  <c:v>45852</c:v>
                </c:pt>
                <c:pt idx="1641">
                  <c:v>45853</c:v>
                </c:pt>
                <c:pt idx="1642">
                  <c:v>45854</c:v>
                </c:pt>
                <c:pt idx="1643">
                  <c:v>45855</c:v>
                </c:pt>
                <c:pt idx="1644">
                  <c:v>45856</c:v>
                </c:pt>
                <c:pt idx="1645">
                  <c:v>45859</c:v>
                </c:pt>
                <c:pt idx="1646">
                  <c:v>45860</c:v>
                </c:pt>
                <c:pt idx="1647">
                  <c:v>45861</c:v>
                </c:pt>
                <c:pt idx="1648">
                  <c:v>45862</c:v>
                </c:pt>
                <c:pt idx="1649">
                  <c:v>45863</c:v>
                </c:pt>
                <c:pt idx="1650">
                  <c:v>45866</c:v>
                </c:pt>
                <c:pt idx="1651">
                  <c:v>45867</c:v>
                </c:pt>
                <c:pt idx="1652">
                  <c:v>45868</c:v>
                </c:pt>
                <c:pt idx="1653">
                  <c:v>45869</c:v>
                </c:pt>
                <c:pt idx="1654">
                  <c:v>45870</c:v>
                </c:pt>
                <c:pt idx="1655">
                  <c:v>45873</c:v>
                </c:pt>
                <c:pt idx="1656">
                  <c:v>45874</c:v>
                </c:pt>
                <c:pt idx="1657">
                  <c:v>45875</c:v>
                </c:pt>
                <c:pt idx="1658">
                  <c:v>45876</c:v>
                </c:pt>
                <c:pt idx="1659">
                  <c:v>45877</c:v>
                </c:pt>
                <c:pt idx="1660">
                  <c:v>45880</c:v>
                </c:pt>
                <c:pt idx="1661">
                  <c:v>45881</c:v>
                </c:pt>
                <c:pt idx="1662">
                  <c:v>45882</c:v>
                </c:pt>
                <c:pt idx="1663">
                  <c:v>45883</c:v>
                </c:pt>
                <c:pt idx="1664">
                  <c:v>45884</c:v>
                </c:pt>
                <c:pt idx="1665">
                  <c:v>45887</c:v>
                </c:pt>
                <c:pt idx="1666">
                  <c:v>45888</c:v>
                </c:pt>
                <c:pt idx="1667">
                  <c:v>45889</c:v>
                </c:pt>
                <c:pt idx="1668">
                  <c:v>45890</c:v>
                </c:pt>
                <c:pt idx="1669">
                  <c:v>45891</c:v>
                </c:pt>
                <c:pt idx="1670">
                  <c:v>45894</c:v>
                </c:pt>
                <c:pt idx="1671">
                  <c:v>45895</c:v>
                </c:pt>
                <c:pt idx="1672">
                  <c:v>45896</c:v>
                </c:pt>
                <c:pt idx="1673">
                  <c:v>45897</c:v>
                </c:pt>
                <c:pt idx="1674">
                  <c:v>45898</c:v>
                </c:pt>
                <c:pt idx="1675">
                  <c:v>45902</c:v>
                </c:pt>
                <c:pt idx="1676">
                  <c:v>45903</c:v>
                </c:pt>
                <c:pt idx="1677">
                  <c:v>45904</c:v>
                </c:pt>
                <c:pt idx="1678">
                  <c:v>45905</c:v>
                </c:pt>
                <c:pt idx="1679">
                  <c:v>45908</c:v>
                </c:pt>
                <c:pt idx="1680">
                  <c:v>45909</c:v>
                </c:pt>
                <c:pt idx="1681">
                  <c:v>45910</c:v>
                </c:pt>
                <c:pt idx="1682">
                  <c:v>45911</c:v>
                </c:pt>
                <c:pt idx="1683">
                  <c:v>45912</c:v>
                </c:pt>
                <c:pt idx="1684">
                  <c:v>45915</c:v>
                </c:pt>
                <c:pt idx="1685">
                  <c:v>45916</c:v>
                </c:pt>
                <c:pt idx="1686">
                  <c:v>45917</c:v>
                </c:pt>
                <c:pt idx="1687">
                  <c:v>45918</c:v>
                </c:pt>
                <c:pt idx="1688">
                  <c:v>45919</c:v>
                </c:pt>
                <c:pt idx="1689">
                  <c:v>45922</c:v>
                </c:pt>
                <c:pt idx="1690">
                  <c:v>45923</c:v>
                </c:pt>
                <c:pt idx="1691">
                  <c:v>45924</c:v>
                </c:pt>
                <c:pt idx="1692">
                  <c:v>45925</c:v>
                </c:pt>
                <c:pt idx="1693">
                  <c:v>45926</c:v>
                </c:pt>
                <c:pt idx="1694">
                  <c:v>45929</c:v>
                </c:pt>
                <c:pt idx="1695">
                  <c:v>45930</c:v>
                </c:pt>
                <c:pt idx="1696">
                  <c:v>45931</c:v>
                </c:pt>
                <c:pt idx="1697">
                  <c:v>45932</c:v>
                </c:pt>
                <c:pt idx="1698">
                  <c:v>45933</c:v>
                </c:pt>
                <c:pt idx="1699">
                  <c:v>45936</c:v>
                </c:pt>
                <c:pt idx="1700">
                  <c:v>45937</c:v>
                </c:pt>
                <c:pt idx="1701">
                  <c:v>45938</c:v>
                </c:pt>
                <c:pt idx="1702">
                  <c:v>45939</c:v>
                </c:pt>
                <c:pt idx="1703">
                  <c:v>45940</c:v>
                </c:pt>
                <c:pt idx="1704">
                  <c:v>45943</c:v>
                </c:pt>
                <c:pt idx="1705">
                  <c:v>45944</c:v>
                </c:pt>
                <c:pt idx="1706">
                  <c:v>45945</c:v>
                </c:pt>
                <c:pt idx="1707">
                  <c:v>45946</c:v>
                </c:pt>
                <c:pt idx="1708">
                  <c:v>45947</c:v>
                </c:pt>
                <c:pt idx="1709">
                  <c:v>45950</c:v>
                </c:pt>
                <c:pt idx="1710">
                  <c:v>45951</c:v>
                </c:pt>
                <c:pt idx="1711">
                  <c:v>45952</c:v>
                </c:pt>
                <c:pt idx="1712">
                  <c:v>45953</c:v>
                </c:pt>
                <c:pt idx="1713">
                  <c:v>45954</c:v>
                </c:pt>
                <c:pt idx="1714">
                  <c:v>45957</c:v>
                </c:pt>
                <c:pt idx="1715">
                  <c:v>45958</c:v>
                </c:pt>
                <c:pt idx="1716">
                  <c:v>45959</c:v>
                </c:pt>
                <c:pt idx="1717">
                  <c:v>45960</c:v>
                </c:pt>
                <c:pt idx="1718">
                  <c:v>45961</c:v>
                </c:pt>
                <c:pt idx="1719">
                  <c:v>45964</c:v>
                </c:pt>
                <c:pt idx="1720">
                  <c:v>45965</c:v>
                </c:pt>
                <c:pt idx="1721">
                  <c:v>45966</c:v>
                </c:pt>
                <c:pt idx="1722">
                  <c:v>45967</c:v>
                </c:pt>
                <c:pt idx="1723">
                  <c:v>45968</c:v>
                </c:pt>
                <c:pt idx="1724">
                  <c:v>45971</c:v>
                </c:pt>
                <c:pt idx="1725">
                  <c:v>45972</c:v>
                </c:pt>
                <c:pt idx="1726">
                  <c:v>45973</c:v>
                </c:pt>
                <c:pt idx="1727">
                  <c:v>45974</c:v>
                </c:pt>
                <c:pt idx="1728">
                  <c:v>45975</c:v>
                </c:pt>
                <c:pt idx="1729">
                  <c:v>45978</c:v>
                </c:pt>
                <c:pt idx="1730">
                  <c:v>45979</c:v>
                </c:pt>
                <c:pt idx="1731">
                  <c:v>45980</c:v>
                </c:pt>
                <c:pt idx="1732">
                  <c:v>45981</c:v>
                </c:pt>
                <c:pt idx="1733">
                  <c:v>45982</c:v>
                </c:pt>
                <c:pt idx="1734">
                  <c:v>45985</c:v>
                </c:pt>
                <c:pt idx="1735">
                  <c:v>45986</c:v>
                </c:pt>
                <c:pt idx="1736">
                  <c:v>45987</c:v>
                </c:pt>
                <c:pt idx="1737">
                  <c:v>45989</c:v>
                </c:pt>
                <c:pt idx="1738">
                  <c:v>45992</c:v>
                </c:pt>
                <c:pt idx="1739">
                  <c:v>45993</c:v>
                </c:pt>
                <c:pt idx="1740">
                  <c:v>45994</c:v>
                </c:pt>
                <c:pt idx="1741">
                  <c:v>45995</c:v>
                </c:pt>
                <c:pt idx="1742">
                  <c:v>45996</c:v>
                </c:pt>
                <c:pt idx="1743">
                  <c:v>45999</c:v>
                </c:pt>
                <c:pt idx="1744">
                  <c:v>46000</c:v>
                </c:pt>
                <c:pt idx="1745">
                  <c:v>46001</c:v>
                </c:pt>
                <c:pt idx="1746">
                  <c:v>46002</c:v>
                </c:pt>
                <c:pt idx="1747">
                  <c:v>46003</c:v>
                </c:pt>
                <c:pt idx="1748">
                  <c:v>46006</c:v>
                </c:pt>
                <c:pt idx="1749">
                  <c:v>46007</c:v>
                </c:pt>
                <c:pt idx="1750">
                  <c:v>46008</c:v>
                </c:pt>
                <c:pt idx="1751">
                  <c:v>46009</c:v>
                </c:pt>
                <c:pt idx="1752">
                  <c:v>46010</c:v>
                </c:pt>
                <c:pt idx="1753">
                  <c:v>46013</c:v>
                </c:pt>
                <c:pt idx="1754">
                  <c:v>46014</c:v>
                </c:pt>
                <c:pt idx="1755">
                  <c:v>46015</c:v>
                </c:pt>
                <c:pt idx="1756">
                  <c:v>46017</c:v>
                </c:pt>
                <c:pt idx="1757">
                  <c:v>46020</c:v>
                </c:pt>
                <c:pt idx="1758">
                  <c:v>46021</c:v>
                </c:pt>
                <c:pt idx="1759">
                  <c:v>46022</c:v>
                </c:pt>
                <c:pt idx="1760">
                  <c:v>46024</c:v>
                </c:pt>
                <c:pt idx="1761">
                  <c:v>46027</c:v>
                </c:pt>
                <c:pt idx="1762">
                  <c:v>46028</c:v>
                </c:pt>
                <c:pt idx="1763">
                  <c:v>46029</c:v>
                </c:pt>
                <c:pt idx="1764">
                  <c:v>46030</c:v>
                </c:pt>
                <c:pt idx="1765">
                  <c:v>46031</c:v>
                </c:pt>
                <c:pt idx="1766">
                  <c:v>46034</c:v>
                </c:pt>
                <c:pt idx="1767">
                  <c:v>46035</c:v>
                </c:pt>
                <c:pt idx="1768">
                  <c:v>46036</c:v>
                </c:pt>
                <c:pt idx="1769">
                  <c:v>46037</c:v>
                </c:pt>
                <c:pt idx="1770">
                  <c:v>46038</c:v>
                </c:pt>
                <c:pt idx="1771">
                  <c:v>46042</c:v>
                </c:pt>
                <c:pt idx="1772">
                  <c:v>46043</c:v>
                </c:pt>
                <c:pt idx="1773">
                  <c:v>46044</c:v>
                </c:pt>
                <c:pt idx="1774">
                  <c:v>46045</c:v>
                </c:pt>
                <c:pt idx="1775">
                  <c:v>46048</c:v>
                </c:pt>
                <c:pt idx="1776">
                  <c:v>46049</c:v>
                </c:pt>
                <c:pt idx="1777">
                  <c:v>46050</c:v>
                </c:pt>
                <c:pt idx="1778">
                  <c:v>46051</c:v>
                </c:pt>
                <c:pt idx="1779">
                  <c:v>46052</c:v>
                </c:pt>
                <c:pt idx="1780">
                  <c:v>46055</c:v>
                </c:pt>
                <c:pt idx="1781">
                  <c:v>46056</c:v>
                </c:pt>
                <c:pt idx="1782">
                  <c:v>46057</c:v>
                </c:pt>
                <c:pt idx="1783">
                  <c:v>46058</c:v>
                </c:pt>
                <c:pt idx="1784">
                  <c:v>46059</c:v>
                </c:pt>
                <c:pt idx="1785">
                  <c:v>46062</c:v>
                </c:pt>
                <c:pt idx="1786">
                  <c:v>46063</c:v>
                </c:pt>
                <c:pt idx="1787">
                  <c:v>46064</c:v>
                </c:pt>
                <c:pt idx="1788">
                  <c:v>46065</c:v>
                </c:pt>
                <c:pt idx="1789">
                  <c:v>46066</c:v>
                </c:pt>
                <c:pt idx="1790">
                  <c:v>46070</c:v>
                </c:pt>
                <c:pt idx="1791">
                  <c:v>46071</c:v>
                </c:pt>
                <c:pt idx="1792">
                  <c:v>46072</c:v>
                </c:pt>
                <c:pt idx="1793">
                  <c:v>46073</c:v>
                </c:pt>
                <c:pt idx="1794">
                  <c:v>46076</c:v>
                </c:pt>
                <c:pt idx="1795">
                  <c:v>46077</c:v>
                </c:pt>
                <c:pt idx="1796">
                  <c:v>46078</c:v>
                </c:pt>
                <c:pt idx="1797">
                  <c:v>46079</c:v>
                </c:pt>
                <c:pt idx="1798">
                  <c:v>46080</c:v>
                </c:pt>
                <c:pt idx="1799">
                  <c:v>46083</c:v>
                </c:pt>
                <c:pt idx="1800">
                  <c:v>46084</c:v>
                </c:pt>
                <c:pt idx="1801">
                  <c:v>46085</c:v>
                </c:pt>
                <c:pt idx="1802">
                  <c:v>46086</c:v>
                </c:pt>
                <c:pt idx="1803">
                  <c:v>46087</c:v>
                </c:pt>
                <c:pt idx="1804">
                  <c:v>46090</c:v>
                </c:pt>
                <c:pt idx="1805">
                  <c:v>46091</c:v>
                </c:pt>
                <c:pt idx="1806">
                  <c:v>46092</c:v>
                </c:pt>
                <c:pt idx="1807">
                  <c:v>46093</c:v>
                </c:pt>
                <c:pt idx="1808">
                  <c:v>46094</c:v>
                </c:pt>
                <c:pt idx="1809">
                  <c:v>46097</c:v>
                </c:pt>
                <c:pt idx="1810">
                  <c:v>46098</c:v>
                </c:pt>
                <c:pt idx="1811">
                  <c:v>46099</c:v>
                </c:pt>
                <c:pt idx="1812">
                  <c:v>46100</c:v>
                </c:pt>
                <c:pt idx="1813">
                  <c:v>46101</c:v>
                </c:pt>
                <c:pt idx="1814">
                  <c:v>46104</c:v>
                </c:pt>
                <c:pt idx="1815">
                  <c:v>46105</c:v>
                </c:pt>
                <c:pt idx="1816">
                  <c:v>46106</c:v>
                </c:pt>
                <c:pt idx="1817">
                  <c:v>46107</c:v>
                </c:pt>
                <c:pt idx="1818">
                  <c:v>46108</c:v>
                </c:pt>
                <c:pt idx="1819">
                  <c:v>46111</c:v>
                </c:pt>
                <c:pt idx="1820">
                  <c:v>46112</c:v>
                </c:pt>
                <c:pt idx="1821">
                  <c:v>46113</c:v>
                </c:pt>
                <c:pt idx="1822">
                  <c:v>46114</c:v>
                </c:pt>
              </c:numCache>
            </c:numRef>
          </c:cat>
          <c:val>
            <c:numRef>
              <c:f>'04_Performance'!$J$118:$J$1940</c:f>
              <c:numCache>
                <c:formatCode>General</c:formatCode>
                <c:ptCount val="1823"/>
                <c:pt idx="0">
                  <c:v>100</c:v>
                </c:pt>
                <c:pt idx="1">
                  <c:v>100.68</c:v>
                </c:pt>
                <c:pt idx="2">
                  <c:v>107.02</c:v>
                </c:pt>
                <c:pt idx="3">
                  <c:v>109.13</c:v>
                </c:pt>
                <c:pt idx="4">
                  <c:v>111.55</c:v>
                </c:pt>
                <c:pt idx="5">
                  <c:v>114.04</c:v>
                </c:pt>
                <c:pt idx="6">
                  <c:v>113.96</c:v>
                </c:pt>
                <c:pt idx="7">
                  <c:v>113.51</c:v>
                </c:pt>
                <c:pt idx="8">
                  <c:v>111.02</c:v>
                </c:pt>
                <c:pt idx="9">
                  <c:v>112.23</c:v>
                </c:pt>
                <c:pt idx="10">
                  <c:v>110.57</c:v>
                </c:pt>
                <c:pt idx="11">
                  <c:v>110.26</c:v>
                </c:pt>
                <c:pt idx="12">
                  <c:v>109.96</c:v>
                </c:pt>
                <c:pt idx="13">
                  <c:v>106.42</c:v>
                </c:pt>
                <c:pt idx="14">
                  <c:v>105.96</c:v>
                </c:pt>
                <c:pt idx="15">
                  <c:v>106.57</c:v>
                </c:pt>
                <c:pt idx="16">
                  <c:v>108.23</c:v>
                </c:pt>
                <c:pt idx="17">
                  <c:v>107.17</c:v>
                </c:pt>
                <c:pt idx="18">
                  <c:v>107.77</c:v>
                </c:pt>
                <c:pt idx="19">
                  <c:v>110.72</c:v>
                </c:pt>
                <c:pt idx="20">
                  <c:v>111.02</c:v>
                </c:pt>
                <c:pt idx="21">
                  <c:v>113.51</c:v>
                </c:pt>
                <c:pt idx="22">
                  <c:v>113.81</c:v>
                </c:pt>
                <c:pt idx="23">
                  <c:v>113.96</c:v>
                </c:pt>
                <c:pt idx="24">
                  <c:v>113.06</c:v>
                </c:pt>
                <c:pt idx="25">
                  <c:v>111.02</c:v>
                </c:pt>
                <c:pt idx="26">
                  <c:v>110.63</c:v>
                </c:pt>
                <c:pt idx="27">
                  <c:v>109.78</c:v>
                </c:pt>
                <c:pt idx="28">
                  <c:v>112.02</c:v>
                </c:pt>
                <c:pt idx="29">
                  <c:v>114.17</c:v>
                </c:pt>
                <c:pt idx="30">
                  <c:v>115.64</c:v>
                </c:pt>
                <c:pt idx="31">
                  <c:v>115.95</c:v>
                </c:pt>
                <c:pt idx="32">
                  <c:v>120.34</c:v>
                </c:pt>
                <c:pt idx="33">
                  <c:v>119.41</c:v>
                </c:pt>
                <c:pt idx="34">
                  <c:v>119.72</c:v>
                </c:pt>
                <c:pt idx="35">
                  <c:v>118.41</c:v>
                </c:pt>
                <c:pt idx="36">
                  <c:v>118.41</c:v>
                </c:pt>
                <c:pt idx="37">
                  <c:v>114.87</c:v>
                </c:pt>
                <c:pt idx="38">
                  <c:v>114.48</c:v>
                </c:pt>
                <c:pt idx="39">
                  <c:v>113.94</c:v>
                </c:pt>
                <c:pt idx="40">
                  <c:v>115.41</c:v>
                </c:pt>
                <c:pt idx="41">
                  <c:v>115.48</c:v>
                </c:pt>
                <c:pt idx="42">
                  <c:v>115.18</c:v>
                </c:pt>
                <c:pt idx="43">
                  <c:v>114.4</c:v>
                </c:pt>
                <c:pt idx="44">
                  <c:v>115.71</c:v>
                </c:pt>
                <c:pt idx="45">
                  <c:v>114.17</c:v>
                </c:pt>
                <c:pt idx="46">
                  <c:v>116.87</c:v>
                </c:pt>
                <c:pt idx="47">
                  <c:v>117.26</c:v>
                </c:pt>
                <c:pt idx="48">
                  <c:v>116.79</c:v>
                </c:pt>
                <c:pt idx="49">
                  <c:v>116.18</c:v>
                </c:pt>
                <c:pt idx="50">
                  <c:v>116.02</c:v>
                </c:pt>
                <c:pt idx="51">
                  <c:v>117.87</c:v>
                </c:pt>
                <c:pt idx="52">
                  <c:v>118.8</c:v>
                </c:pt>
                <c:pt idx="53">
                  <c:v>119.26</c:v>
                </c:pt>
                <c:pt idx="54">
                  <c:v>119.49</c:v>
                </c:pt>
                <c:pt idx="55">
                  <c:v>118.49</c:v>
                </c:pt>
                <c:pt idx="56">
                  <c:v>117.87</c:v>
                </c:pt>
                <c:pt idx="57">
                  <c:v>117.72</c:v>
                </c:pt>
                <c:pt idx="58">
                  <c:v>117.02</c:v>
                </c:pt>
                <c:pt idx="59">
                  <c:v>117.26</c:v>
                </c:pt>
                <c:pt idx="60">
                  <c:v>118.41</c:v>
                </c:pt>
                <c:pt idx="61">
                  <c:v>120.18</c:v>
                </c:pt>
                <c:pt idx="62">
                  <c:v>119.41</c:v>
                </c:pt>
                <c:pt idx="63">
                  <c:v>119.49</c:v>
                </c:pt>
                <c:pt idx="64">
                  <c:v>119.64</c:v>
                </c:pt>
                <c:pt idx="65">
                  <c:v>121.26</c:v>
                </c:pt>
                <c:pt idx="66">
                  <c:v>121.18</c:v>
                </c:pt>
                <c:pt idx="67">
                  <c:v>119.18</c:v>
                </c:pt>
                <c:pt idx="68">
                  <c:v>118.87</c:v>
                </c:pt>
                <c:pt idx="69">
                  <c:v>119.34</c:v>
                </c:pt>
                <c:pt idx="70">
                  <c:v>119.8</c:v>
                </c:pt>
                <c:pt idx="71">
                  <c:v>118.72</c:v>
                </c:pt>
                <c:pt idx="72">
                  <c:v>118.26</c:v>
                </c:pt>
                <c:pt idx="73">
                  <c:v>118.18</c:v>
                </c:pt>
                <c:pt idx="74">
                  <c:v>117.72</c:v>
                </c:pt>
                <c:pt idx="75">
                  <c:v>120.03</c:v>
                </c:pt>
                <c:pt idx="76">
                  <c:v>119.87</c:v>
                </c:pt>
                <c:pt idx="77">
                  <c:v>118.72</c:v>
                </c:pt>
                <c:pt idx="78">
                  <c:v>117.56</c:v>
                </c:pt>
                <c:pt idx="79">
                  <c:v>117.1</c:v>
                </c:pt>
                <c:pt idx="80">
                  <c:v>117.49</c:v>
                </c:pt>
                <c:pt idx="81">
                  <c:v>116.48</c:v>
                </c:pt>
                <c:pt idx="82">
                  <c:v>116.79</c:v>
                </c:pt>
                <c:pt idx="83">
                  <c:v>114.87</c:v>
                </c:pt>
                <c:pt idx="84">
                  <c:v>118.33</c:v>
                </c:pt>
                <c:pt idx="85">
                  <c:v>119</c:v>
                </c:pt>
                <c:pt idx="86">
                  <c:v>118.77</c:v>
                </c:pt>
                <c:pt idx="87">
                  <c:v>118.53</c:v>
                </c:pt>
                <c:pt idx="88">
                  <c:v>116.96</c:v>
                </c:pt>
                <c:pt idx="89">
                  <c:v>118.77</c:v>
                </c:pt>
                <c:pt idx="90">
                  <c:v>116.17</c:v>
                </c:pt>
                <c:pt idx="91">
                  <c:v>116.96</c:v>
                </c:pt>
                <c:pt idx="92">
                  <c:v>117.43</c:v>
                </c:pt>
                <c:pt idx="93">
                  <c:v>116.64</c:v>
                </c:pt>
                <c:pt idx="94">
                  <c:v>116.33</c:v>
                </c:pt>
                <c:pt idx="95">
                  <c:v>115.78</c:v>
                </c:pt>
                <c:pt idx="96">
                  <c:v>117.35</c:v>
                </c:pt>
                <c:pt idx="97">
                  <c:v>117.27</c:v>
                </c:pt>
                <c:pt idx="98">
                  <c:v>113.74</c:v>
                </c:pt>
                <c:pt idx="99">
                  <c:v>114.76</c:v>
                </c:pt>
                <c:pt idx="100">
                  <c:v>112.64</c:v>
                </c:pt>
                <c:pt idx="101">
                  <c:v>113.11</c:v>
                </c:pt>
                <c:pt idx="102">
                  <c:v>109.57</c:v>
                </c:pt>
                <c:pt idx="103">
                  <c:v>108</c:v>
                </c:pt>
                <c:pt idx="104">
                  <c:v>110.36</c:v>
                </c:pt>
                <c:pt idx="105">
                  <c:v>113.74</c:v>
                </c:pt>
                <c:pt idx="106">
                  <c:v>109.88</c:v>
                </c:pt>
                <c:pt idx="107">
                  <c:v>111.06</c:v>
                </c:pt>
                <c:pt idx="108">
                  <c:v>110.51</c:v>
                </c:pt>
                <c:pt idx="109">
                  <c:v>110.83</c:v>
                </c:pt>
                <c:pt idx="110">
                  <c:v>112.56</c:v>
                </c:pt>
                <c:pt idx="111">
                  <c:v>111.93</c:v>
                </c:pt>
                <c:pt idx="112">
                  <c:v>112.56</c:v>
                </c:pt>
                <c:pt idx="113">
                  <c:v>111.38</c:v>
                </c:pt>
                <c:pt idx="114">
                  <c:v>110.59</c:v>
                </c:pt>
                <c:pt idx="115">
                  <c:v>111.14</c:v>
                </c:pt>
                <c:pt idx="116">
                  <c:v>111.14</c:v>
                </c:pt>
                <c:pt idx="117">
                  <c:v>112.01</c:v>
                </c:pt>
                <c:pt idx="118">
                  <c:v>113.34</c:v>
                </c:pt>
                <c:pt idx="119">
                  <c:v>111.61</c:v>
                </c:pt>
                <c:pt idx="120">
                  <c:v>109.88</c:v>
                </c:pt>
                <c:pt idx="121">
                  <c:v>111.22</c:v>
                </c:pt>
                <c:pt idx="122">
                  <c:v>110.2</c:v>
                </c:pt>
                <c:pt idx="123">
                  <c:v>110.67</c:v>
                </c:pt>
                <c:pt idx="124">
                  <c:v>110.83</c:v>
                </c:pt>
                <c:pt idx="125">
                  <c:v>111.46</c:v>
                </c:pt>
                <c:pt idx="126">
                  <c:v>113.81</c:v>
                </c:pt>
                <c:pt idx="127">
                  <c:v>114.76</c:v>
                </c:pt>
                <c:pt idx="128">
                  <c:v>114.84</c:v>
                </c:pt>
                <c:pt idx="129">
                  <c:v>114.13</c:v>
                </c:pt>
                <c:pt idx="130">
                  <c:v>115.54</c:v>
                </c:pt>
                <c:pt idx="131">
                  <c:v>115.94</c:v>
                </c:pt>
                <c:pt idx="132">
                  <c:v>116.49</c:v>
                </c:pt>
                <c:pt idx="133">
                  <c:v>117.19</c:v>
                </c:pt>
                <c:pt idx="134">
                  <c:v>117.51</c:v>
                </c:pt>
                <c:pt idx="135">
                  <c:v>118.37</c:v>
                </c:pt>
                <c:pt idx="136">
                  <c:v>117.67</c:v>
                </c:pt>
                <c:pt idx="137">
                  <c:v>118.69</c:v>
                </c:pt>
                <c:pt idx="138">
                  <c:v>118.45</c:v>
                </c:pt>
                <c:pt idx="139">
                  <c:v>117.67</c:v>
                </c:pt>
                <c:pt idx="140">
                  <c:v>117.82</c:v>
                </c:pt>
                <c:pt idx="141">
                  <c:v>116.49</c:v>
                </c:pt>
                <c:pt idx="142">
                  <c:v>115.7</c:v>
                </c:pt>
                <c:pt idx="143">
                  <c:v>113.26</c:v>
                </c:pt>
                <c:pt idx="144">
                  <c:v>112.95</c:v>
                </c:pt>
                <c:pt idx="145">
                  <c:v>113.03</c:v>
                </c:pt>
                <c:pt idx="146">
                  <c:v>112.4</c:v>
                </c:pt>
                <c:pt idx="147">
                  <c:v>111.14</c:v>
                </c:pt>
                <c:pt idx="148">
                  <c:v>106.84</c:v>
                </c:pt>
                <c:pt idx="149">
                  <c:v>108.85</c:v>
                </c:pt>
                <c:pt idx="150">
                  <c:v>107.08</c:v>
                </c:pt>
                <c:pt idx="151">
                  <c:v>112.71</c:v>
                </c:pt>
                <c:pt idx="152">
                  <c:v>111.66</c:v>
                </c:pt>
                <c:pt idx="153">
                  <c:v>107.49</c:v>
                </c:pt>
                <c:pt idx="154">
                  <c:v>108.53</c:v>
                </c:pt>
                <c:pt idx="155">
                  <c:v>105.56</c:v>
                </c:pt>
                <c:pt idx="156">
                  <c:v>105.16</c:v>
                </c:pt>
                <c:pt idx="157">
                  <c:v>108.21</c:v>
                </c:pt>
                <c:pt idx="158">
                  <c:v>110.38</c:v>
                </c:pt>
                <c:pt idx="159">
                  <c:v>110.86</c:v>
                </c:pt>
                <c:pt idx="160">
                  <c:v>111.1</c:v>
                </c:pt>
                <c:pt idx="161">
                  <c:v>109.9</c:v>
                </c:pt>
                <c:pt idx="162">
                  <c:v>105.88</c:v>
                </c:pt>
                <c:pt idx="163">
                  <c:v>105.96</c:v>
                </c:pt>
                <c:pt idx="164">
                  <c:v>104.59</c:v>
                </c:pt>
                <c:pt idx="165">
                  <c:v>106.76</c:v>
                </c:pt>
                <c:pt idx="166">
                  <c:v>108.21</c:v>
                </c:pt>
                <c:pt idx="167">
                  <c:v>109.33</c:v>
                </c:pt>
                <c:pt idx="168">
                  <c:v>109.25</c:v>
                </c:pt>
                <c:pt idx="169">
                  <c:v>109.33</c:v>
                </c:pt>
                <c:pt idx="170">
                  <c:v>108.29</c:v>
                </c:pt>
                <c:pt idx="171">
                  <c:v>107.41</c:v>
                </c:pt>
                <c:pt idx="172">
                  <c:v>111.91</c:v>
                </c:pt>
                <c:pt idx="173">
                  <c:v>112.07</c:v>
                </c:pt>
                <c:pt idx="174">
                  <c:v>112.79</c:v>
                </c:pt>
                <c:pt idx="175">
                  <c:v>111.82</c:v>
                </c:pt>
                <c:pt idx="176">
                  <c:v>112.63</c:v>
                </c:pt>
                <c:pt idx="177">
                  <c:v>107.89</c:v>
                </c:pt>
                <c:pt idx="178">
                  <c:v>106.84</c:v>
                </c:pt>
                <c:pt idx="179">
                  <c:v>108.45</c:v>
                </c:pt>
                <c:pt idx="180">
                  <c:v>109.09</c:v>
                </c:pt>
                <c:pt idx="181">
                  <c:v>110.22</c:v>
                </c:pt>
                <c:pt idx="182">
                  <c:v>108.85</c:v>
                </c:pt>
                <c:pt idx="183">
                  <c:v>106.6</c:v>
                </c:pt>
                <c:pt idx="184">
                  <c:v>106.44</c:v>
                </c:pt>
                <c:pt idx="185">
                  <c:v>105.24</c:v>
                </c:pt>
                <c:pt idx="186">
                  <c:v>105.24</c:v>
                </c:pt>
                <c:pt idx="187">
                  <c:v>105.08</c:v>
                </c:pt>
                <c:pt idx="188">
                  <c:v>104.35</c:v>
                </c:pt>
                <c:pt idx="189">
                  <c:v>101.78</c:v>
                </c:pt>
                <c:pt idx="190">
                  <c:v>103.39</c:v>
                </c:pt>
                <c:pt idx="191">
                  <c:v>103.63</c:v>
                </c:pt>
                <c:pt idx="192">
                  <c:v>102.1</c:v>
                </c:pt>
                <c:pt idx="193">
                  <c:v>99.29</c:v>
                </c:pt>
                <c:pt idx="194">
                  <c:v>99.05</c:v>
                </c:pt>
                <c:pt idx="195">
                  <c:v>99.77</c:v>
                </c:pt>
                <c:pt idx="196">
                  <c:v>100.98</c:v>
                </c:pt>
                <c:pt idx="197">
                  <c:v>100.18</c:v>
                </c:pt>
                <c:pt idx="198">
                  <c:v>100.34</c:v>
                </c:pt>
                <c:pt idx="199">
                  <c:v>100.82</c:v>
                </c:pt>
                <c:pt idx="200">
                  <c:v>100.9</c:v>
                </c:pt>
                <c:pt idx="201">
                  <c:v>102.35</c:v>
                </c:pt>
                <c:pt idx="202">
                  <c:v>103.31</c:v>
                </c:pt>
                <c:pt idx="203">
                  <c:v>102.02</c:v>
                </c:pt>
                <c:pt idx="204">
                  <c:v>101.22</c:v>
                </c:pt>
                <c:pt idx="205">
                  <c:v>99.94</c:v>
                </c:pt>
                <c:pt idx="206">
                  <c:v>100.82</c:v>
                </c:pt>
                <c:pt idx="207">
                  <c:v>99.29</c:v>
                </c:pt>
                <c:pt idx="208">
                  <c:v>99.21</c:v>
                </c:pt>
                <c:pt idx="209">
                  <c:v>99.21</c:v>
                </c:pt>
                <c:pt idx="210">
                  <c:v>101.14</c:v>
                </c:pt>
                <c:pt idx="211">
                  <c:v>103.71</c:v>
                </c:pt>
                <c:pt idx="212">
                  <c:v>104</c:v>
                </c:pt>
                <c:pt idx="213">
                  <c:v>104.16</c:v>
                </c:pt>
                <c:pt idx="214">
                  <c:v>100.87</c:v>
                </c:pt>
                <c:pt idx="215">
                  <c:v>99.64</c:v>
                </c:pt>
                <c:pt idx="216">
                  <c:v>100.54</c:v>
                </c:pt>
                <c:pt idx="217">
                  <c:v>98.49</c:v>
                </c:pt>
                <c:pt idx="218">
                  <c:v>95.94</c:v>
                </c:pt>
                <c:pt idx="219">
                  <c:v>91.82</c:v>
                </c:pt>
                <c:pt idx="220">
                  <c:v>91.99</c:v>
                </c:pt>
                <c:pt idx="221">
                  <c:v>95.61</c:v>
                </c:pt>
                <c:pt idx="222">
                  <c:v>93.22</c:v>
                </c:pt>
                <c:pt idx="223">
                  <c:v>93.63</c:v>
                </c:pt>
                <c:pt idx="224">
                  <c:v>93.47</c:v>
                </c:pt>
                <c:pt idx="225">
                  <c:v>97.99</c:v>
                </c:pt>
                <c:pt idx="226">
                  <c:v>98.16</c:v>
                </c:pt>
                <c:pt idx="227">
                  <c:v>101.2</c:v>
                </c:pt>
                <c:pt idx="228">
                  <c:v>98.4</c:v>
                </c:pt>
                <c:pt idx="229">
                  <c:v>97.66</c:v>
                </c:pt>
                <c:pt idx="230">
                  <c:v>97.17</c:v>
                </c:pt>
                <c:pt idx="231">
                  <c:v>95.69</c:v>
                </c:pt>
                <c:pt idx="232">
                  <c:v>93.8</c:v>
                </c:pt>
                <c:pt idx="233">
                  <c:v>93.22</c:v>
                </c:pt>
                <c:pt idx="234">
                  <c:v>95.44</c:v>
                </c:pt>
                <c:pt idx="235">
                  <c:v>94.62</c:v>
                </c:pt>
                <c:pt idx="236">
                  <c:v>97.01</c:v>
                </c:pt>
                <c:pt idx="237">
                  <c:v>99.06</c:v>
                </c:pt>
                <c:pt idx="238">
                  <c:v>100.05</c:v>
                </c:pt>
                <c:pt idx="239">
                  <c:v>104</c:v>
                </c:pt>
                <c:pt idx="240">
                  <c:v>104.74</c:v>
                </c:pt>
                <c:pt idx="241">
                  <c:v>105.32</c:v>
                </c:pt>
                <c:pt idx="242">
                  <c:v>103.83</c:v>
                </c:pt>
                <c:pt idx="243">
                  <c:v>106.55</c:v>
                </c:pt>
                <c:pt idx="244">
                  <c:v>106.3</c:v>
                </c:pt>
                <c:pt idx="245">
                  <c:v>107.54</c:v>
                </c:pt>
                <c:pt idx="246">
                  <c:v>107.37</c:v>
                </c:pt>
                <c:pt idx="247">
                  <c:v>107.54</c:v>
                </c:pt>
                <c:pt idx="248">
                  <c:v>108.11</c:v>
                </c:pt>
                <c:pt idx="249">
                  <c:v>106.88</c:v>
                </c:pt>
                <c:pt idx="250">
                  <c:v>104.57</c:v>
                </c:pt>
                <c:pt idx="251">
                  <c:v>105.56</c:v>
                </c:pt>
                <c:pt idx="252">
                  <c:v>109.76</c:v>
                </c:pt>
                <c:pt idx="253">
                  <c:v>111.49</c:v>
                </c:pt>
                <c:pt idx="254">
                  <c:v>112.56</c:v>
                </c:pt>
                <c:pt idx="255">
                  <c:v>112.14</c:v>
                </c:pt>
                <c:pt idx="256">
                  <c:v>109.76</c:v>
                </c:pt>
                <c:pt idx="257">
                  <c:v>110.5</c:v>
                </c:pt>
                <c:pt idx="258">
                  <c:v>109.18</c:v>
                </c:pt>
                <c:pt idx="259">
                  <c:v>111.16</c:v>
                </c:pt>
                <c:pt idx="260">
                  <c:v>111.57</c:v>
                </c:pt>
                <c:pt idx="261">
                  <c:v>111.07</c:v>
                </c:pt>
                <c:pt idx="262">
                  <c:v>111.73</c:v>
                </c:pt>
                <c:pt idx="263">
                  <c:v>111.57</c:v>
                </c:pt>
                <c:pt idx="264">
                  <c:v>107.62</c:v>
                </c:pt>
                <c:pt idx="265">
                  <c:v>104.57</c:v>
                </c:pt>
                <c:pt idx="266">
                  <c:v>106.88</c:v>
                </c:pt>
                <c:pt idx="267">
                  <c:v>104.9</c:v>
                </c:pt>
                <c:pt idx="268">
                  <c:v>103.75</c:v>
                </c:pt>
                <c:pt idx="269">
                  <c:v>105.23</c:v>
                </c:pt>
                <c:pt idx="270">
                  <c:v>105.73</c:v>
                </c:pt>
                <c:pt idx="271">
                  <c:v>105.15</c:v>
                </c:pt>
                <c:pt idx="272">
                  <c:v>103.59</c:v>
                </c:pt>
                <c:pt idx="273">
                  <c:v>105.32</c:v>
                </c:pt>
                <c:pt idx="274">
                  <c:v>105.97</c:v>
                </c:pt>
                <c:pt idx="275">
                  <c:v>106.96</c:v>
                </c:pt>
                <c:pt idx="276">
                  <c:v>107.09</c:v>
                </c:pt>
                <c:pt idx="277">
                  <c:v>105.82</c:v>
                </c:pt>
                <c:pt idx="278">
                  <c:v>102.71</c:v>
                </c:pt>
                <c:pt idx="279">
                  <c:v>104.22</c:v>
                </c:pt>
                <c:pt idx="280">
                  <c:v>108.1</c:v>
                </c:pt>
                <c:pt idx="281">
                  <c:v>107.93</c:v>
                </c:pt>
                <c:pt idx="282">
                  <c:v>107.17</c:v>
                </c:pt>
                <c:pt idx="283">
                  <c:v>107</c:v>
                </c:pt>
                <c:pt idx="284">
                  <c:v>106.83</c:v>
                </c:pt>
                <c:pt idx="285">
                  <c:v>105.66</c:v>
                </c:pt>
                <c:pt idx="286">
                  <c:v>102.28</c:v>
                </c:pt>
                <c:pt idx="287">
                  <c:v>97.31</c:v>
                </c:pt>
                <c:pt idx="288">
                  <c:v>94.53</c:v>
                </c:pt>
                <c:pt idx="289">
                  <c:v>90.83</c:v>
                </c:pt>
                <c:pt idx="290">
                  <c:v>90.57</c:v>
                </c:pt>
                <c:pt idx="291">
                  <c:v>93.35</c:v>
                </c:pt>
                <c:pt idx="292">
                  <c:v>99.67</c:v>
                </c:pt>
                <c:pt idx="293">
                  <c:v>97.31</c:v>
                </c:pt>
                <c:pt idx="294">
                  <c:v>97.23</c:v>
                </c:pt>
                <c:pt idx="295">
                  <c:v>94.79</c:v>
                </c:pt>
                <c:pt idx="296">
                  <c:v>86.02</c:v>
                </c:pt>
                <c:pt idx="297">
                  <c:v>62.1</c:v>
                </c:pt>
                <c:pt idx="298">
                  <c:v>64.290000000000006</c:v>
                </c:pt>
                <c:pt idx="299">
                  <c:v>59.4</c:v>
                </c:pt>
                <c:pt idx="300">
                  <c:v>53.08</c:v>
                </c:pt>
                <c:pt idx="301">
                  <c:v>56.7</c:v>
                </c:pt>
                <c:pt idx="302">
                  <c:v>48.45</c:v>
                </c:pt>
                <c:pt idx="303">
                  <c:v>44.23</c:v>
                </c:pt>
                <c:pt idx="304">
                  <c:v>38.42</c:v>
                </c:pt>
                <c:pt idx="305">
                  <c:v>45.92</c:v>
                </c:pt>
                <c:pt idx="306">
                  <c:v>44.23</c:v>
                </c:pt>
                <c:pt idx="307">
                  <c:v>40.36</c:v>
                </c:pt>
                <c:pt idx="308">
                  <c:v>40.44</c:v>
                </c:pt>
                <c:pt idx="309">
                  <c:v>41.45</c:v>
                </c:pt>
                <c:pt idx="310">
                  <c:v>42.8</c:v>
                </c:pt>
                <c:pt idx="311">
                  <c:v>40.19</c:v>
                </c:pt>
                <c:pt idx="312">
                  <c:v>38.17</c:v>
                </c:pt>
                <c:pt idx="313">
                  <c:v>38.76</c:v>
                </c:pt>
                <c:pt idx="314">
                  <c:v>42.38</c:v>
                </c:pt>
                <c:pt idx="315">
                  <c:v>43.98</c:v>
                </c:pt>
                <c:pt idx="316">
                  <c:v>46.09</c:v>
                </c:pt>
                <c:pt idx="317">
                  <c:v>46.68</c:v>
                </c:pt>
                <c:pt idx="318">
                  <c:v>47.01</c:v>
                </c:pt>
                <c:pt idx="319">
                  <c:v>47.6</c:v>
                </c:pt>
                <c:pt idx="320">
                  <c:v>48.95</c:v>
                </c:pt>
                <c:pt idx="321">
                  <c:v>50.22</c:v>
                </c:pt>
                <c:pt idx="322">
                  <c:v>51.73</c:v>
                </c:pt>
                <c:pt idx="323">
                  <c:v>49.63</c:v>
                </c:pt>
                <c:pt idx="324">
                  <c:v>47.94</c:v>
                </c:pt>
                <c:pt idx="325">
                  <c:v>51.9</c:v>
                </c:pt>
                <c:pt idx="326">
                  <c:v>51.23</c:v>
                </c:pt>
                <c:pt idx="327">
                  <c:v>51.73</c:v>
                </c:pt>
                <c:pt idx="328">
                  <c:v>54.6</c:v>
                </c:pt>
                <c:pt idx="329">
                  <c:v>59.4</c:v>
                </c:pt>
                <c:pt idx="330">
                  <c:v>60.58</c:v>
                </c:pt>
                <c:pt idx="331">
                  <c:v>60.92</c:v>
                </c:pt>
                <c:pt idx="332">
                  <c:v>61.08</c:v>
                </c:pt>
                <c:pt idx="333">
                  <c:v>68.58</c:v>
                </c:pt>
                <c:pt idx="334">
                  <c:v>70.77</c:v>
                </c:pt>
                <c:pt idx="335">
                  <c:v>65.8</c:v>
                </c:pt>
                <c:pt idx="336">
                  <c:v>68.16</c:v>
                </c:pt>
                <c:pt idx="337">
                  <c:v>69.260000000000005</c:v>
                </c:pt>
                <c:pt idx="338">
                  <c:v>66.33</c:v>
                </c:pt>
                <c:pt idx="339">
                  <c:v>65.540000000000006</c:v>
                </c:pt>
                <c:pt idx="340">
                  <c:v>66.849999999999994</c:v>
                </c:pt>
                <c:pt idx="341">
                  <c:v>67.290000000000006</c:v>
                </c:pt>
                <c:pt idx="342">
                  <c:v>65.709999999999994</c:v>
                </c:pt>
                <c:pt idx="343">
                  <c:v>60.73</c:v>
                </c:pt>
                <c:pt idx="344">
                  <c:v>60.64</c:v>
                </c:pt>
                <c:pt idx="345">
                  <c:v>63</c:v>
                </c:pt>
                <c:pt idx="346">
                  <c:v>68.34</c:v>
                </c:pt>
                <c:pt idx="347">
                  <c:v>69.56</c:v>
                </c:pt>
                <c:pt idx="348">
                  <c:v>72.540000000000006</c:v>
                </c:pt>
                <c:pt idx="349">
                  <c:v>71.58</c:v>
                </c:pt>
                <c:pt idx="350">
                  <c:v>71.75</c:v>
                </c:pt>
                <c:pt idx="351">
                  <c:v>73.680000000000007</c:v>
                </c:pt>
                <c:pt idx="352">
                  <c:v>72.28</c:v>
                </c:pt>
                <c:pt idx="353">
                  <c:v>72.36</c:v>
                </c:pt>
                <c:pt idx="354">
                  <c:v>71.400000000000006</c:v>
                </c:pt>
                <c:pt idx="355">
                  <c:v>71.84</c:v>
                </c:pt>
                <c:pt idx="356">
                  <c:v>72.709999999999994</c:v>
                </c:pt>
                <c:pt idx="357">
                  <c:v>74.64</c:v>
                </c:pt>
                <c:pt idx="358">
                  <c:v>77.180000000000007</c:v>
                </c:pt>
                <c:pt idx="359">
                  <c:v>80.150000000000006</c:v>
                </c:pt>
                <c:pt idx="360">
                  <c:v>81.73</c:v>
                </c:pt>
                <c:pt idx="361">
                  <c:v>78.31</c:v>
                </c:pt>
                <c:pt idx="362">
                  <c:v>76.739999999999995</c:v>
                </c:pt>
                <c:pt idx="363">
                  <c:v>68.510000000000005</c:v>
                </c:pt>
                <c:pt idx="364">
                  <c:v>67.989999999999995</c:v>
                </c:pt>
                <c:pt idx="365">
                  <c:v>71.23</c:v>
                </c:pt>
                <c:pt idx="366">
                  <c:v>72.19</c:v>
                </c:pt>
                <c:pt idx="367">
                  <c:v>70.790000000000006</c:v>
                </c:pt>
                <c:pt idx="368">
                  <c:v>70.53</c:v>
                </c:pt>
                <c:pt idx="369">
                  <c:v>69.739999999999995</c:v>
                </c:pt>
                <c:pt idx="370">
                  <c:v>69.39</c:v>
                </c:pt>
                <c:pt idx="371">
                  <c:v>68.95</c:v>
                </c:pt>
                <c:pt idx="372">
                  <c:v>65.45</c:v>
                </c:pt>
                <c:pt idx="373">
                  <c:v>64.84</c:v>
                </c:pt>
                <c:pt idx="374">
                  <c:v>61.78</c:v>
                </c:pt>
                <c:pt idx="375">
                  <c:v>61.43</c:v>
                </c:pt>
                <c:pt idx="376">
                  <c:v>62.3</c:v>
                </c:pt>
                <c:pt idx="377">
                  <c:v>62.04</c:v>
                </c:pt>
                <c:pt idx="378">
                  <c:v>61.6</c:v>
                </c:pt>
                <c:pt idx="379">
                  <c:v>53.99</c:v>
                </c:pt>
                <c:pt idx="380">
                  <c:v>55.21</c:v>
                </c:pt>
                <c:pt idx="381">
                  <c:v>57.23</c:v>
                </c:pt>
                <c:pt idx="382">
                  <c:v>55.48</c:v>
                </c:pt>
                <c:pt idx="383">
                  <c:v>56.35</c:v>
                </c:pt>
                <c:pt idx="384">
                  <c:v>55.65</c:v>
                </c:pt>
                <c:pt idx="385">
                  <c:v>55.65</c:v>
                </c:pt>
                <c:pt idx="386">
                  <c:v>57.93</c:v>
                </c:pt>
                <c:pt idx="387">
                  <c:v>57.66</c:v>
                </c:pt>
                <c:pt idx="388">
                  <c:v>56.61</c:v>
                </c:pt>
                <c:pt idx="389">
                  <c:v>56.7</c:v>
                </c:pt>
                <c:pt idx="390">
                  <c:v>58.98</c:v>
                </c:pt>
                <c:pt idx="391">
                  <c:v>57.66</c:v>
                </c:pt>
                <c:pt idx="392">
                  <c:v>57.93</c:v>
                </c:pt>
                <c:pt idx="393">
                  <c:v>58.19</c:v>
                </c:pt>
                <c:pt idx="394">
                  <c:v>55.83</c:v>
                </c:pt>
                <c:pt idx="395">
                  <c:v>54.6</c:v>
                </c:pt>
                <c:pt idx="396">
                  <c:v>58.36</c:v>
                </c:pt>
                <c:pt idx="397">
                  <c:v>57.05</c:v>
                </c:pt>
                <c:pt idx="398">
                  <c:v>57.31</c:v>
                </c:pt>
                <c:pt idx="399">
                  <c:v>58.98</c:v>
                </c:pt>
                <c:pt idx="400">
                  <c:v>60.46</c:v>
                </c:pt>
                <c:pt idx="401">
                  <c:v>62.56</c:v>
                </c:pt>
                <c:pt idx="402">
                  <c:v>60.6</c:v>
                </c:pt>
                <c:pt idx="403">
                  <c:v>58.77</c:v>
                </c:pt>
                <c:pt idx="404">
                  <c:v>59.5</c:v>
                </c:pt>
                <c:pt idx="405">
                  <c:v>59.68</c:v>
                </c:pt>
                <c:pt idx="406">
                  <c:v>59.87</c:v>
                </c:pt>
                <c:pt idx="407">
                  <c:v>59.87</c:v>
                </c:pt>
                <c:pt idx="408">
                  <c:v>60.51</c:v>
                </c:pt>
                <c:pt idx="409">
                  <c:v>60.23</c:v>
                </c:pt>
                <c:pt idx="410">
                  <c:v>59.32</c:v>
                </c:pt>
                <c:pt idx="411">
                  <c:v>59.59</c:v>
                </c:pt>
                <c:pt idx="412">
                  <c:v>60.78</c:v>
                </c:pt>
                <c:pt idx="413">
                  <c:v>60.78</c:v>
                </c:pt>
                <c:pt idx="414">
                  <c:v>60.42</c:v>
                </c:pt>
                <c:pt idx="415">
                  <c:v>60.05</c:v>
                </c:pt>
                <c:pt idx="416">
                  <c:v>59.04</c:v>
                </c:pt>
                <c:pt idx="417">
                  <c:v>59.68</c:v>
                </c:pt>
                <c:pt idx="418">
                  <c:v>60.32</c:v>
                </c:pt>
                <c:pt idx="419">
                  <c:v>58.68</c:v>
                </c:pt>
                <c:pt idx="420">
                  <c:v>57.49</c:v>
                </c:pt>
                <c:pt idx="421">
                  <c:v>57.58</c:v>
                </c:pt>
                <c:pt idx="422">
                  <c:v>56.85</c:v>
                </c:pt>
                <c:pt idx="423">
                  <c:v>57.12</c:v>
                </c:pt>
                <c:pt idx="424">
                  <c:v>55.3</c:v>
                </c:pt>
                <c:pt idx="425">
                  <c:v>55.39</c:v>
                </c:pt>
                <c:pt idx="426">
                  <c:v>54.47</c:v>
                </c:pt>
                <c:pt idx="427">
                  <c:v>53.56</c:v>
                </c:pt>
                <c:pt idx="428">
                  <c:v>54.11</c:v>
                </c:pt>
                <c:pt idx="429">
                  <c:v>53.38</c:v>
                </c:pt>
                <c:pt idx="430">
                  <c:v>55.57</c:v>
                </c:pt>
                <c:pt idx="431">
                  <c:v>55.21</c:v>
                </c:pt>
                <c:pt idx="432">
                  <c:v>54.84</c:v>
                </c:pt>
                <c:pt idx="433">
                  <c:v>53.93</c:v>
                </c:pt>
                <c:pt idx="434">
                  <c:v>53.19</c:v>
                </c:pt>
                <c:pt idx="435">
                  <c:v>50.82</c:v>
                </c:pt>
                <c:pt idx="436">
                  <c:v>50.45</c:v>
                </c:pt>
                <c:pt idx="437">
                  <c:v>50.18</c:v>
                </c:pt>
                <c:pt idx="438">
                  <c:v>50.73</c:v>
                </c:pt>
                <c:pt idx="439">
                  <c:v>51.18</c:v>
                </c:pt>
                <c:pt idx="440">
                  <c:v>49.54</c:v>
                </c:pt>
                <c:pt idx="441">
                  <c:v>49.54</c:v>
                </c:pt>
                <c:pt idx="442">
                  <c:v>49.63</c:v>
                </c:pt>
                <c:pt idx="443">
                  <c:v>50.45</c:v>
                </c:pt>
                <c:pt idx="444">
                  <c:v>49.26</c:v>
                </c:pt>
                <c:pt idx="445">
                  <c:v>50.18</c:v>
                </c:pt>
                <c:pt idx="446">
                  <c:v>54.11</c:v>
                </c:pt>
                <c:pt idx="447">
                  <c:v>53.83</c:v>
                </c:pt>
                <c:pt idx="448">
                  <c:v>55.3</c:v>
                </c:pt>
                <c:pt idx="449">
                  <c:v>56.03</c:v>
                </c:pt>
                <c:pt idx="450">
                  <c:v>57.49</c:v>
                </c:pt>
                <c:pt idx="451">
                  <c:v>57.49</c:v>
                </c:pt>
                <c:pt idx="452">
                  <c:v>55.02</c:v>
                </c:pt>
                <c:pt idx="453">
                  <c:v>53.74</c:v>
                </c:pt>
                <c:pt idx="454">
                  <c:v>54.11</c:v>
                </c:pt>
                <c:pt idx="455">
                  <c:v>53.29</c:v>
                </c:pt>
                <c:pt idx="456">
                  <c:v>57.12</c:v>
                </c:pt>
                <c:pt idx="457">
                  <c:v>57.58</c:v>
                </c:pt>
                <c:pt idx="458">
                  <c:v>56.49</c:v>
                </c:pt>
                <c:pt idx="459">
                  <c:v>51.64</c:v>
                </c:pt>
                <c:pt idx="460">
                  <c:v>48.17</c:v>
                </c:pt>
                <c:pt idx="461">
                  <c:v>48.35</c:v>
                </c:pt>
                <c:pt idx="462">
                  <c:v>47.07</c:v>
                </c:pt>
                <c:pt idx="463">
                  <c:v>47.25</c:v>
                </c:pt>
                <c:pt idx="464">
                  <c:v>50.27</c:v>
                </c:pt>
                <c:pt idx="465">
                  <c:v>48.9</c:v>
                </c:pt>
                <c:pt idx="466">
                  <c:v>50.43</c:v>
                </c:pt>
                <c:pt idx="467">
                  <c:v>48.08</c:v>
                </c:pt>
                <c:pt idx="468">
                  <c:v>52.69</c:v>
                </c:pt>
                <c:pt idx="469">
                  <c:v>51.19</c:v>
                </c:pt>
                <c:pt idx="470">
                  <c:v>50.34</c:v>
                </c:pt>
                <c:pt idx="471">
                  <c:v>49.87</c:v>
                </c:pt>
                <c:pt idx="472">
                  <c:v>50.43</c:v>
                </c:pt>
                <c:pt idx="473">
                  <c:v>51.19</c:v>
                </c:pt>
                <c:pt idx="474">
                  <c:v>52.97</c:v>
                </c:pt>
                <c:pt idx="475">
                  <c:v>53.16</c:v>
                </c:pt>
                <c:pt idx="476">
                  <c:v>57.58</c:v>
                </c:pt>
                <c:pt idx="477">
                  <c:v>57.21</c:v>
                </c:pt>
                <c:pt idx="478">
                  <c:v>60.5</c:v>
                </c:pt>
                <c:pt idx="479">
                  <c:v>63.13</c:v>
                </c:pt>
                <c:pt idx="480">
                  <c:v>61.06</c:v>
                </c:pt>
                <c:pt idx="481">
                  <c:v>59.84</c:v>
                </c:pt>
                <c:pt idx="482">
                  <c:v>58.15</c:v>
                </c:pt>
                <c:pt idx="483">
                  <c:v>58.05</c:v>
                </c:pt>
                <c:pt idx="484">
                  <c:v>59.56</c:v>
                </c:pt>
                <c:pt idx="485">
                  <c:v>61.63</c:v>
                </c:pt>
                <c:pt idx="486">
                  <c:v>65.2</c:v>
                </c:pt>
                <c:pt idx="487">
                  <c:v>63.04</c:v>
                </c:pt>
                <c:pt idx="488">
                  <c:v>63.42</c:v>
                </c:pt>
                <c:pt idx="489">
                  <c:v>61.06</c:v>
                </c:pt>
                <c:pt idx="490">
                  <c:v>64.17</c:v>
                </c:pt>
                <c:pt idx="491">
                  <c:v>65.959999999999994</c:v>
                </c:pt>
                <c:pt idx="492">
                  <c:v>65.39</c:v>
                </c:pt>
                <c:pt idx="493">
                  <c:v>65.77</c:v>
                </c:pt>
                <c:pt idx="494">
                  <c:v>64.64</c:v>
                </c:pt>
                <c:pt idx="495">
                  <c:v>64.73</c:v>
                </c:pt>
                <c:pt idx="496">
                  <c:v>63.79</c:v>
                </c:pt>
                <c:pt idx="497">
                  <c:v>62.1</c:v>
                </c:pt>
                <c:pt idx="498">
                  <c:v>60.78</c:v>
                </c:pt>
                <c:pt idx="499">
                  <c:v>61.35</c:v>
                </c:pt>
                <c:pt idx="500">
                  <c:v>60.59</c:v>
                </c:pt>
                <c:pt idx="501">
                  <c:v>58.62</c:v>
                </c:pt>
                <c:pt idx="502">
                  <c:v>58.34</c:v>
                </c:pt>
                <c:pt idx="503">
                  <c:v>57.96</c:v>
                </c:pt>
                <c:pt idx="504">
                  <c:v>58.15</c:v>
                </c:pt>
                <c:pt idx="505">
                  <c:v>57.4</c:v>
                </c:pt>
                <c:pt idx="506">
                  <c:v>60.78</c:v>
                </c:pt>
                <c:pt idx="507">
                  <c:v>62.29</c:v>
                </c:pt>
                <c:pt idx="508">
                  <c:v>62.57</c:v>
                </c:pt>
                <c:pt idx="509">
                  <c:v>63.32</c:v>
                </c:pt>
                <c:pt idx="510">
                  <c:v>64.260000000000005</c:v>
                </c:pt>
                <c:pt idx="511">
                  <c:v>67.180000000000007</c:v>
                </c:pt>
                <c:pt idx="512">
                  <c:v>68.12</c:v>
                </c:pt>
                <c:pt idx="513">
                  <c:v>67.09</c:v>
                </c:pt>
                <c:pt idx="514">
                  <c:v>65.959999999999994</c:v>
                </c:pt>
                <c:pt idx="515">
                  <c:v>64.45</c:v>
                </c:pt>
                <c:pt idx="516">
                  <c:v>64.260000000000005</c:v>
                </c:pt>
                <c:pt idx="517">
                  <c:v>62.29</c:v>
                </c:pt>
                <c:pt idx="518">
                  <c:v>61.16</c:v>
                </c:pt>
                <c:pt idx="519">
                  <c:v>61.82</c:v>
                </c:pt>
                <c:pt idx="520">
                  <c:v>62.29</c:v>
                </c:pt>
                <c:pt idx="521">
                  <c:v>60.88</c:v>
                </c:pt>
                <c:pt idx="522">
                  <c:v>60.31</c:v>
                </c:pt>
                <c:pt idx="523">
                  <c:v>58.99</c:v>
                </c:pt>
                <c:pt idx="524">
                  <c:v>59.84</c:v>
                </c:pt>
                <c:pt idx="525">
                  <c:v>61.44</c:v>
                </c:pt>
                <c:pt idx="526">
                  <c:v>62.76</c:v>
                </c:pt>
                <c:pt idx="527">
                  <c:v>63.51</c:v>
                </c:pt>
                <c:pt idx="528">
                  <c:v>64.7</c:v>
                </c:pt>
                <c:pt idx="529">
                  <c:v>67.97</c:v>
                </c:pt>
                <c:pt idx="530">
                  <c:v>65.27</c:v>
                </c:pt>
                <c:pt idx="531">
                  <c:v>65.75</c:v>
                </c:pt>
                <c:pt idx="532">
                  <c:v>65.27</c:v>
                </c:pt>
                <c:pt idx="533">
                  <c:v>65.66</c:v>
                </c:pt>
                <c:pt idx="534">
                  <c:v>67.010000000000005</c:v>
                </c:pt>
                <c:pt idx="535">
                  <c:v>66.33</c:v>
                </c:pt>
                <c:pt idx="536">
                  <c:v>65.27</c:v>
                </c:pt>
                <c:pt idx="537">
                  <c:v>67.39</c:v>
                </c:pt>
                <c:pt idx="538">
                  <c:v>71.92</c:v>
                </c:pt>
                <c:pt idx="539">
                  <c:v>74.319999999999993</c:v>
                </c:pt>
                <c:pt idx="540">
                  <c:v>78.17</c:v>
                </c:pt>
                <c:pt idx="541">
                  <c:v>77.599999999999994</c:v>
                </c:pt>
                <c:pt idx="542">
                  <c:v>73.55</c:v>
                </c:pt>
                <c:pt idx="543">
                  <c:v>78.17</c:v>
                </c:pt>
                <c:pt idx="544">
                  <c:v>76.83</c:v>
                </c:pt>
                <c:pt idx="545">
                  <c:v>75.77</c:v>
                </c:pt>
                <c:pt idx="546">
                  <c:v>77.400000000000006</c:v>
                </c:pt>
                <c:pt idx="547">
                  <c:v>78.459999999999994</c:v>
                </c:pt>
                <c:pt idx="548">
                  <c:v>77.98</c:v>
                </c:pt>
                <c:pt idx="549">
                  <c:v>77.5</c:v>
                </c:pt>
                <c:pt idx="550">
                  <c:v>82.6</c:v>
                </c:pt>
                <c:pt idx="551">
                  <c:v>80.48</c:v>
                </c:pt>
                <c:pt idx="552">
                  <c:v>81.64</c:v>
                </c:pt>
                <c:pt idx="553">
                  <c:v>80</c:v>
                </c:pt>
                <c:pt idx="554">
                  <c:v>77.88</c:v>
                </c:pt>
                <c:pt idx="555">
                  <c:v>78.37</c:v>
                </c:pt>
                <c:pt idx="556">
                  <c:v>74.8</c:v>
                </c:pt>
                <c:pt idx="557">
                  <c:v>76.83</c:v>
                </c:pt>
                <c:pt idx="558">
                  <c:v>77.98</c:v>
                </c:pt>
                <c:pt idx="559">
                  <c:v>74.319999999999993</c:v>
                </c:pt>
                <c:pt idx="560">
                  <c:v>73.459999999999994</c:v>
                </c:pt>
                <c:pt idx="561">
                  <c:v>74.709999999999994</c:v>
                </c:pt>
                <c:pt idx="562">
                  <c:v>76.34</c:v>
                </c:pt>
                <c:pt idx="563">
                  <c:v>75.290000000000006</c:v>
                </c:pt>
                <c:pt idx="564">
                  <c:v>74.709999999999994</c:v>
                </c:pt>
                <c:pt idx="565">
                  <c:v>73.94</c:v>
                </c:pt>
                <c:pt idx="566">
                  <c:v>75.569999999999993</c:v>
                </c:pt>
                <c:pt idx="567">
                  <c:v>75.290000000000006</c:v>
                </c:pt>
                <c:pt idx="568">
                  <c:v>75.19</c:v>
                </c:pt>
                <c:pt idx="569">
                  <c:v>75.09</c:v>
                </c:pt>
                <c:pt idx="570">
                  <c:v>75.86</c:v>
                </c:pt>
                <c:pt idx="571">
                  <c:v>77.400000000000006</c:v>
                </c:pt>
                <c:pt idx="572">
                  <c:v>77.69</c:v>
                </c:pt>
                <c:pt idx="573">
                  <c:v>77.02</c:v>
                </c:pt>
                <c:pt idx="574">
                  <c:v>77.209999999999994</c:v>
                </c:pt>
                <c:pt idx="575">
                  <c:v>77.599999999999994</c:v>
                </c:pt>
                <c:pt idx="576">
                  <c:v>75.77</c:v>
                </c:pt>
                <c:pt idx="577">
                  <c:v>77.400000000000006</c:v>
                </c:pt>
                <c:pt idx="578">
                  <c:v>76.34</c:v>
                </c:pt>
                <c:pt idx="579">
                  <c:v>76.83</c:v>
                </c:pt>
                <c:pt idx="580">
                  <c:v>77.599999999999994</c:v>
                </c:pt>
                <c:pt idx="581">
                  <c:v>78.849999999999994</c:v>
                </c:pt>
                <c:pt idx="582">
                  <c:v>78.75</c:v>
                </c:pt>
                <c:pt idx="583">
                  <c:v>80.97</c:v>
                </c:pt>
                <c:pt idx="584">
                  <c:v>82.79</c:v>
                </c:pt>
                <c:pt idx="585">
                  <c:v>85.11</c:v>
                </c:pt>
                <c:pt idx="586">
                  <c:v>82.89</c:v>
                </c:pt>
                <c:pt idx="587">
                  <c:v>83.08</c:v>
                </c:pt>
                <c:pt idx="588">
                  <c:v>84.82</c:v>
                </c:pt>
                <c:pt idx="589">
                  <c:v>86.16</c:v>
                </c:pt>
                <c:pt idx="590">
                  <c:v>88.57</c:v>
                </c:pt>
                <c:pt idx="591">
                  <c:v>94.73</c:v>
                </c:pt>
                <c:pt idx="592">
                  <c:v>95.74</c:v>
                </c:pt>
                <c:pt idx="593">
                  <c:v>93.2</c:v>
                </c:pt>
                <c:pt idx="594">
                  <c:v>93.39</c:v>
                </c:pt>
                <c:pt idx="595">
                  <c:v>97.6</c:v>
                </c:pt>
                <c:pt idx="596">
                  <c:v>98.87</c:v>
                </c:pt>
                <c:pt idx="597">
                  <c:v>101.8</c:v>
                </c:pt>
                <c:pt idx="598">
                  <c:v>101.41</c:v>
                </c:pt>
                <c:pt idx="599">
                  <c:v>98.28</c:v>
                </c:pt>
                <c:pt idx="600">
                  <c:v>97.99</c:v>
                </c:pt>
                <c:pt idx="601">
                  <c:v>99.65</c:v>
                </c:pt>
                <c:pt idx="602">
                  <c:v>100.63</c:v>
                </c:pt>
                <c:pt idx="603">
                  <c:v>96.72</c:v>
                </c:pt>
                <c:pt idx="604">
                  <c:v>98.38</c:v>
                </c:pt>
                <c:pt idx="605">
                  <c:v>97.89</c:v>
                </c:pt>
                <c:pt idx="606">
                  <c:v>96.82</c:v>
                </c:pt>
                <c:pt idx="607">
                  <c:v>100.34</c:v>
                </c:pt>
                <c:pt idx="608">
                  <c:v>102.39</c:v>
                </c:pt>
                <c:pt idx="609">
                  <c:v>102.59</c:v>
                </c:pt>
                <c:pt idx="610">
                  <c:v>105.42</c:v>
                </c:pt>
                <c:pt idx="611">
                  <c:v>106.69</c:v>
                </c:pt>
                <c:pt idx="612">
                  <c:v>106.3</c:v>
                </c:pt>
                <c:pt idx="613">
                  <c:v>106.3</c:v>
                </c:pt>
                <c:pt idx="614">
                  <c:v>108.06</c:v>
                </c:pt>
                <c:pt idx="615">
                  <c:v>110.51</c:v>
                </c:pt>
                <c:pt idx="616">
                  <c:v>109.04</c:v>
                </c:pt>
                <c:pt idx="617">
                  <c:v>109.72</c:v>
                </c:pt>
                <c:pt idx="618">
                  <c:v>111</c:v>
                </c:pt>
                <c:pt idx="619">
                  <c:v>104.35</c:v>
                </c:pt>
                <c:pt idx="620">
                  <c:v>103.27</c:v>
                </c:pt>
                <c:pt idx="621">
                  <c:v>107.67</c:v>
                </c:pt>
                <c:pt idx="622">
                  <c:v>106.99</c:v>
                </c:pt>
                <c:pt idx="623">
                  <c:v>105.81</c:v>
                </c:pt>
                <c:pt idx="624">
                  <c:v>106.89</c:v>
                </c:pt>
                <c:pt idx="625">
                  <c:v>104.83</c:v>
                </c:pt>
                <c:pt idx="626">
                  <c:v>101.41</c:v>
                </c:pt>
                <c:pt idx="627">
                  <c:v>103.17</c:v>
                </c:pt>
                <c:pt idx="628">
                  <c:v>103.95</c:v>
                </c:pt>
                <c:pt idx="629">
                  <c:v>104.64</c:v>
                </c:pt>
                <c:pt idx="630">
                  <c:v>104.74</c:v>
                </c:pt>
                <c:pt idx="631">
                  <c:v>104.25</c:v>
                </c:pt>
                <c:pt idx="632">
                  <c:v>102.39</c:v>
                </c:pt>
                <c:pt idx="633">
                  <c:v>101.41</c:v>
                </c:pt>
                <c:pt idx="634">
                  <c:v>103.56</c:v>
                </c:pt>
                <c:pt idx="635">
                  <c:v>102.29</c:v>
                </c:pt>
                <c:pt idx="636">
                  <c:v>100.53</c:v>
                </c:pt>
                <c:pt idx="637">
                  <c:v>98.58</c:v>
                </c:pt>
                <c:pt idx="638">
                  <c:v>95.74</c:v>
                </c:pt>
                <c:pt idx="639">
                  <c:v>94.66</c:v>
                </c:pt>
                <c:pt idx="640">
                  <c:v>91.05</c:v>
                </c:pt>
                <c:pt idx="641">
                  <c:v>95.54</c:v>
                </c:pt>
                <c:pt idx="642">
                  <c:v>97.5</c:v>
                </c:pt>
                <c:pt idx="643">
                  <c:v>97.21</c:v>
                </c:pt>
                <c:pt idx="644">
                  <c:v>97.79</c:v>
                </c:pt>
                <c:pt idx="645">
                  <c:v>98.09</c:v>
                </c:pt>
                <c:pt idx="646">
                  <c:v>95.35</c:v>
                </c:pt>
                <c:pt idx="647">
                  <c:v>97.3</c:v>
                </c:pt>
                <c:pt idx="648">
                  <c:v>97.5</c:v>
                </c:pt>
                <c:pt idx="649">
                  <c:v>96.42</c:v>
                </c:pt>
                <c:pt idx="650">
                  <c:v>94.86</c:v>
                </c:pt>
                <c:pt idx="651">
                  <c:v>94.96</c:v>
                </c:pt>
                <c:pt idx="652">
                  <c:v>90.65</c:v>
                </c:pt>
                <c:pt idx="653">
                  <c:v>90.68</c:v>
                </c:pt>
                <c:pt idx="654">
                  <c:v>92.18</c:v>
                </c:pt>
                <c:pt idx="655">
                  <c:v>91.78</c:v>
                </c:pt>
                <c:pt idx="656">
                  <c:v>93.47</c:v>
                </c:pt>
                <c:pt idx="657">
                  <c:v>94.86</c:v>
                </c:pt>
                <c:pt idx="658">
                  <c:v>96.65</c:v>
                </c:pt>
                <c:pt idx="659">
                  <c:v>94.56</c:v>
                </c:pt>
                <c:pt idx="660">
                  <c:v>94.56</c:v>
                </c:pt>
                <c:pt idx="661">
                  <c:v>92.67</c:v>
                </c:pt>
                <c:pt idx="662">
                  <c:v>90.49</c:v>
                </c:pt>
                <c:pt idx="663">
                  <c:v>88.99</c:v>
                </c:pt>
                <c:pt idx="664">
                  <c:v>89.69</c:v>
                </c:pt>
                <c:pt idx="665">
                  <c:v>91.58</c:v>
                </c:pt>
                <c:pt idx="666">
                  <c:v>92.77</c:v>
                </c:pt>
                <c:pt idx="667">
                  <c:v>94.26</c:v>
                </c:pt>
                <c:pt idx="668">
                  <c:v>91.48</c:v>
                </c:pt>
                <c:pt idx="669">
                  <c:v>94.36</c:v>
                </c:pt>
                <c:pt idx="670">
                  <c:v>92.47</c:v>
                </c:pt>
                <c:pt idx="671">
                  <c:v>92.47</c:v>
                </c:pt>
                <c:pt idx="672">
                  <c:v>93.87</c:v>
                </c:pt>
                <c:pt idx="673">
                  <c:v>96.15</c:v>
                </c:pt>
                <c:pt idx="674">
                  <c:v>95.95</c:v>
                </c:pt>
                <c:pt idx="675">
                  <c:v>94.46</c:v>
                </c:pt>
                <c:pt idx="676">
                  <c:v>93.87</c:v>
                </c:pt>
                <c:pt idx="677">
                  <c:v>92.67</c:v>
                </c:pt>
                <c:pt idx="678">
                  <c:v>92.47</c:v>
                </c:pt>
                <c:pt idx="679">
                  <c:v>92.87</c:v>
                </c:pt>
                <c:pt idx="680">
                  <c:v>92.47</c:v>
                </c:pt>
                <c:pt idx="681">
                  <c:v>91.88</c:v>
                </c:pt>
                <c:pt idx="682">
                  <c:v>90.88</c:v>
                </c:pt>
                <c:pt idx="683">
                  <c:v>90.49</c:v>
                </c:pt>
                <c:pt idx="684">
                  <c:v>86.81</c:v>
                </c:pt>
                <c:pt idx="685">
                  <c:v>88</c:v>
                </c:pt>
                <c:pt idx="686">
                  <c:v>91.98</c:v>
                </c:pt>
                <c:pt idx="687">
                  <c:v>94.36</c:v>
                </c:pt>
                <c:pt idx="688">
                  <c:v>92.28</c:v>
                </c:pt>
                <c:pt idx="689">
                  <c:v>95.76</c:v>
                </c:pt>
                <c:pt idx="690">
                  <c:v>94.56</c:v>
                </c:pt>
                <c:pt idx="691">
                  <c:v>95.26</c:v>
                </c:pt>
                <c:pt idx="692">
                  <c:v>95.26</c:v>
                </c:pt>
                <c:pt idx="693">
                  <c:v>96.95</c:v>
                </c:pt>
                <c:pt idx="694">
                  <c:v>100.23</c:v>
                </c:pt>
                <c:pt idx="695">
                  <c:v>98.04</c:v>
                </c:pt>
                <c:pt idx="696">
                  <c:v>93.67</c:v>
                </c:pt>
                <c:pt idx="697">
                  <c:v>95.86</c:v>
                </c:pt>
                <c:pt idx="698">
                  <c:v>98.84</c:v>
                </c:pt>
                <c:pt idx="699">
                  <c:v>98.74</c:v>
                </c:pt>
                <c:pt idx="700">
                  <c:v>98.44</c:v>
                </c:pt>
                <c:pt idx="701">
                  <c:v>99.04</c:v>
                </c:pt>
                <c:pt idx="702">
                  <c:v>98.84</c:v>
                </c:pt>
                <c:pt idx="703">
                  <c:v>99.34</c:v>
                </c:pt>
                <c:pt idx="704">
                  <c:v>99.93</c:v>
                </c:pt>
                <c:pt idx="705">
                  <c:v>100.13</c:v>
                </c:pt>
                <c:pt idx="706">
                  <c:v>101.32</c:v>
                </c:pt>
                <c:pt idx="707">
                  <c:v>98.34</c:v>
                </c:pt>
                <c:pt idx="708">
                  <c:v>98.24</c:v>
                </c:pt>
                <c:pt idx="709">
                  <c:v>99.24</c:v>
                </c:pt>
                <c:pt idx="710">
                  <c:v>98.04</c:v>
                </c:pt>
                <c:pt idx="711">
                  <c:v>96.75</c:v>
                </c:pt>
                <c:pt idx="712">
                  <c:v>96.25</c:v>
                </c:pt>
                <c:pt idx="713">
                  <c:v>94.56</c:v>
                </c:pt>
                <c:pt idx="714">
                  <c:v>98.74</c:v>
                </c:pt>
                <c:pt idx="715">
                  <c:v>97.74</c:v>
                </c:pt>
                <c:pt idx="716">
                  <c:v>96.25</c:v>
                </c:pt>
                <c:pt idx="717">
                  <c:v>93.25</c:v>
                </c:pt>
                <c:pt idx="718">
                  <c:v>93.96</c:v>
                </c:pt>
                <c:pt idx="719">
                  <c:v>94.46</c:v>
                </c:pt>
                <c:pt idx="720">
                  <c:v>94.57</c:v>
                </c:pt>
                <c:pt idx="721">
                  <c:v>91.74</c:v>
                </c:pt>
                <c:pt idx="722">
                  <c:v>92.65</c:v>
                </c:pt>
                <c:pt idx="723">
                  <c:v>92.24</c:v>
                </c:pt>
                <c:pt idx="724">
                  <c:v>93.86</c:v>
                </c:pt>
                <c:pt idx="725">
                  <c:v>93.35</c:v>
                </c:pt>
                <c:pt idx="726">
                  <c:v>90.73</c:v>
                </c:pt>
                <c:pt idx="727">
                  <c:v>89.72</c:v>
                </c:pt>
                <c:pt idx="728">
                  <c:v>87.9</c:v>
                </c:pt>
                <c:pt idx="729">
                  <c:v>89.11</c:v>
                </c:pt>
                <c:pt idx="730">
                  <c:v>90.42</c:v>
                </c:pt>
                <c:pt idx="731">
                  <c:v>91.33</c:v>
                </c:pt>
                <c:pt idx="732">
                  <c:v>89.31</c:v>
                </c:pt>
                <c:pt idx="733">
                  <c:v>86.99</c:v>
                </c:pt>
                <c:pt idx="734">
                  <c:v>85.07</c:v>
                </c:pt>
                <c:pt idx="735">
                  <c:v>82.44</c:v>
                </c:pt>
                <c:pt idx="736">
                  <c:v>84.06</c:v>
                </c:pt>
                <c:pt idx="737">
                  <c:v>83.15</c:v>
                </c:pt>
                <c:pt idx="738">
                  <c:v>82.64</c:v>
                </c:pt>
                <c:pt idx="739">
                  <c:v>84.46</c:v>
                </c:pt>
                <c:pt idx="740">
                  <c:v>86.08</c:v>
                </c:pt>
                <c:pt idx="741">
                  <c:v>86.58</c:v>
                </c:pt>
                <c:pt idx="742">
                  <c:v>85.67</c:v>
                </c:pt>
                <c:pt idx="743">
                  <c:v>83.15</c:v>
                </c:pt>
                <c:pt idx="744">
                  <c:v>83.35</c:v>
                </c:pt>
                <c:pt idx="745">
                  <c:v>84.46</c:v>
                </c:pt>
                <c:pt idx="746">
                  <c:v>85.78</c:v>
                </c:pt>
                <c:pt idx="747">
                  <c:v>84.36</c:v>
                </c:pt>
                <c:pt idx="748">
                  <c:v>83.35</c:v>
                </c:pt>
                <c:pt idx="749">
                  <c:v>82.64</c:v>
                </c:pt>
                <c:pt idx="750">
                  <c:v>82.95</c:v>
                </c:pt>
                <c:pt idx="751">
                  <c:v>83.05</c:v>
                </c:pt>
                <c:pt idx="752">
                  <c:v>83.86</c:v>
                </c:pt>
                <c:pt idx="753">
                  <c:v>83.55</c:v>
                </c:pt>
                <c:pt idx="754">
                  <c:v>82.34</c:v>
                </c:pt>
                <c:pt idx="755">
                  <c:v>82.44</c:v>
                </c:pt>
                <c:pt idx="756">
                  <c:v>83.15</c:v>
                </c:pt>
                <c:pt idx="757">
                  <c:v>88</c:v>
                </c:pt>
                <c:pt idx="758">
                  <c:v>90.12</c:v>
                </c:pt>
                <c:pt idx="759">
                  <c:v>89.01</c:v>
                </c:pt>
                <c:pt idx="760">
                  <c:v>91.74</c:v>
                </c:pt>
                <c:pt idx="761">
                  <c:v>93.35</c:v>
                </c:pt>
                <c:pt idx="762">
                  <c:v>92.14</c:v>
                </c:pt>
                <c:pt idx="763">
                  <c:v>94.26</c:v>
                </c:pt>
                <c:pt idx="764">
                  <c:v>97.29</c:v>
                </c:pt>
                <c:pt idx="765">
                  <c:v>95.37</c:v>
                </c:pt>
                <c:pt idx="766">
                  <c:v>96.89</c:v>
                </c:pt>
                <c:pt idx="767">
                  <c:v>98</c:v>
                </c:pt>
                <c:pt idx="768">
                  <c:v>96.89</c:v>
                </c:pt>
                <c:pt idx="769">
                  <c:v>96.28</c:v>
                </c:pt>
                <c:pt idx="770">
                  <c:v>92.65</c:v>
                </c:pt>
                <c:pt idx="771">
                  <c:v>92.75</c:v>
                </c:pt>
                <c:pt idx="772">
                  <c:v>93.86</c:v>
                </c:pt>
                <c:pt idx="773">
                  <c:v>97.9</c:v>
                </c:pt>
                <c:pt idx="774">
                  <c:v>96.99</c:v>
                </c:pt>
                <c:pt idx="775">
                  <c:v>95.98</c:v>
                </c:pt>
                <c:pt idx="776">
                  <c:v>96.69</c:v>
                </c:pt>
                <c:pt idx="777">
                  <c:v>99.01</c:v>
                </c:pt>
                <c:pt idx="778">
                  <c:v>100.63</c:v>
                </c:pt>
                <c:pt idx="779">
                  <c:v>103.46</c:v>
                </c:pt>
                <c:pt idx="780">
                  <c:v>103.46</c:v>
                </c:pt>
                <c:pt idx="781">
                  <c:v>102.07</c:v>
                </c:pt>
                <c:pt idx="782">
                  <c:v>102.48</c:v>
                </c:pt>
                <c:pt idx="783">
                  <c:v>102.58</c:v>
                </c:pt>
                <c:pt idx="784">
                  <c:v>102.79</c:v>
                </c:pt>
                <c:pt idx="785">
                  <c:v>105.87</c:v>
                </c:pt>
                <c:pt idx="786">
                  <c:v>103.82</c:v>
                </c:pt>
                <c:pt idx="787">
                  <c:v>104.54</c:v>
                </c:pt>
                <c:pt idx="788">
                  <c:v>104.12</c:v>
                </c:pt>
                <c:pt idx="789">
                  <c:v>105.05</c:v>
                </c:pt>
                <c:pt idx="790">
                  <c:v>103.3</c:v>
                </c:pt>
                <c:pt idx="791">
                  <c:v>100.32</c:v>
                </c:pt>
                <c:pt idx="792">
                  <c:v>100.53</c:v>
                </c:pt>
                <c:pt idx="793">
                  <c:v>99.7</c:v>
                </c:pt>
                <c:pt idx="794">
                  <c:v>100.63</c:v>
                </c:pt>
                <c:pt idx="795">
                  <c:v>104.23</c:v>
                </c:pt>
                <c:pt idx="796">
                  <c:v>107.11</c:v>
                </c:pt>
                <c:pt idx="797">
                  <c:v>107.82</c:v>
                </c:pt>
                <c:pt idx="798">
                  <c:v>106.59</c:v>
                </c:pt>
                <c:pt idx="799">
                  <c:v>107.21</c:v>
                </c:pt>
                <c:pt idx="800">
                  <c:v>106.28</c:v>
                </c:pt>
                <c:pt idx="801">
                  <c:v>107.11</c:v>
                </c:pt>
                <c:pt idx="802">
                  <c:v>104.64</c:v>
                </c:pt>
                <c:pt idx="803">
                  <c:v>105.97</c:v>
                </c:pt>
                <c:pt idx="804">
                  <c:v>103.82</c:v>
                </c:pt>
                <c:pt idx="805">
                  <c:v>100.94</c:v>
                </c:pt>
                <c:pt idx="806">
                  <c:v>100.22</c:v>
                </c:pt>
                <c:pt idx="807">
                  <c:v>101.14</c:v>
                </c:pt>
                <c:pt idx="808">
                  <c:v>101.76</c:v>
                </c:pt>
                <c:pt idx="809">
                  <c:v>100.63</c:v>
                </c:pt>
                <c:pt idx="810">
                  <c:v>101.76</c:v>
                </c:pt>
                <c:pt idx="811">
                  <c:v>104.84</c:v>
                </c:pt>
                <c:pt idx="812">
                  <c:v>103.71</c:v>
                </c:pt>
                <c:pt idx="813">
                  <c:v>105.36</c:v>
                </c:pt>
                <c:pt idx="814">
                  <c:v>108.65</c:v>
                </c:pt>
                <c:pt idx="815">
                  <c:v>111.83</c:v>
                </c:pt>
                <c:pt idx="816">
                  <c:v>113.58</c:v>
                </c:pt>
                <c:pt idx="817">
                  <c:v>118.51</c:v>
                </c:pt>
                <c:pt idx="818">
                  <c:v>115.02</c:v>
                </c:pt>
                <c:pt idx="819">
                  <c:v>118.41</c:v>
                </c:pt>
                <c:pt idx="820">
                  <c:v>117.69</c:v>
                </c:pt>
                <c:pt idx="821">
                  <c:v>115.02</c:v>
                </c:pt>
                <c:pt idx="822">
                  <c:v>113.99</c:v>
                </c:pt>
                <c:pt idx="823">
                  <c:v>113.48</c:v>
                </c:pt>
                <c:pt idx="824">
                  <c:v>115.43</c:v>
                </c:pt>
                <c:pt idx="825">
                  <c:v>113.58</c:v>
                </c:pt>
                <c:pt idx="826">
                  <c:v>116.77</c:v>
                </c:pt>
                <c:pt idx="827">
                  <c:v>118.82</c:v>
                </c:pt>
                <c:pt idx="828">
                  <c:v>118.51</c:v>
                </c:pt>
                <c:pt idx="829">
                  <c:v>119.44</c:v>
                </c:pt>
                <c:pt idx="830">
                  <c:v>120.47</c:v>
                </c:pt>
                <c:pt idx="831">
                  <c:v>122.22</c:v>
                </c:pt>
                <c:pt idx="832">
                  <c:v>119.75</c:v>
                </c:pt>
                <c:pt idx="833">
                  <c:v>115.95</c:v>
                </c:pt>
                <c:pt idx="834">
                  <c:v>114.2</c:v>
                </c:pt>
                <c:pt idx="835">
                  <c:v>115.84</c:v>
                </c:pt>
                <c:pt idx="836">
                  <c:v>115.64</c:v>
                </c:pt>
                <c:pt idx="837">
                  <c:v>117.18</c:v>
                </c:pt>
                <c:pt idx="838">
                  <c:v>113.89</c:v>
                </c:pt>
                <c:pt idx="839">
                  <c:v>115.95</c:v>
                </c:pt>
                <c:pt idx="840">
                  <c:v>120.67</c:v>
                </c:pt>
                <c:pt idx="841">
                  <c:v>124.17</c:v>
                </c:pt>
                <c:pt idx="842">
                  <c:v>122.11</c:v>
                </c:pt>
                <c:pt idx="843">
                  <c:v>121.59</c:v>
                </c:pt>
                <c:pt idx="844">
                  <c:v>113.23</c:v>
                </c:pt>
                <c:pt idx="845">
                  <c:v>111.76</c:v>
                </c:pt>
                <c:pt idx="846">
                  <c:v>112.18</c:v>
                </c:pt>
                <c:pt idx="847">
                  <c:v>111.45</c:v>
                </c:pt>
                <c:pt idx="848">
                  <c:v>115.53</c:v>
                </c:pt>
                <c:pt idx="849">
                  <c:v>118.56</c:v>
                </c:pt>
                <c:pt idx="850">
                  <c:v>122.64</c:v>
                </c:pt>
                <c:pt idx="851">
                  <c:v>117.41</c:v>
                </c:pt>
                <c:pt idx="852">
                  <c:v>115.63</c:v>
                </c:pt>
                <c:pt idx="853">
                  <c:v>116.15</c:v>
                </c:pt>
                <c:pt idx="854">
                  <c:v>117.83</c:v>
                </c:pt>
                <c:pt idx="855">
                  <c:v>116.78</c:v>
                </c:pt>
                <c:pt idx="856">
                  <c:v>119.6</c:v>
                </c:pt>
                <c:pt idx="857">
                  <c:v>120.96</c:v>
                </c:pt>
                <c:pt idx="858">
                  <c:v>121.8</c:v>
                </c:pt>
                <c:pt idx="859">
                  <c:v>121.9</c:v>
                </c:pt>
                <c:pt idx="860">
                  <c:v>124.83</c:v>
                </c:pt>
                <c:pt idx="861">
                  <c:v>125.56</c:v>
                </c:pt>
                <c:pt idx="862">
                  <c:v>123.89</c:v>
                </c:pt>
                <c:pt idx="863">
                  <c:v>123.99</c:v>
                </c:pt>
                <c:pt idx="864">
                  <c:v>128.69999999999999</c:v>
                </c:pt>
                <c:pt idx="865">
                  <c:v>128.18</c:v>
                </c:pt>
                <c:pt idx="866">
                  <c:v>125.88</c:v>
                </c:pt>
                <c:pt idx="867">
                  <c:v>121.69</c:v>
                </c:pt>
                <c:pt idx="868">
                  <c:v>115.63</c:v>
                </c:pt>
                <c:pt idx="869">
                  <c:v>113.12</c:v>
                </c:pt>
                <c:pt idx="870">
                  <c:v>112.08</c:v>
                </c:pt>
                <c:pt idx="871">
                  <c:v>105.91</c:v>
                </c:pt>
                <c:pt idx="872">
                  <c:v>102.77</c:v>
                </c:pt>
                <c:pt idx="873">
                  <c:v>108.52</c:v>
                </c:pt>
                <c:pt idx="874">
                  <c:v>104.55</c:v>
                </c:pt>
                <c:pt idx="875">
                  <c:v>102.35</c:v>
                </c:pt>
                <c:pt idx="876">
                  <c:v>105.59</c:v>
                </c:pt>
                <c:pt idx="877">
                  <c:v>106.01</c:v>
                </c:pt>
                <c:pt idx="878">
                  <c:v>108.1</c:v>
                </c:pt>
                <c:pt idx="879">
                  <c:v>106.43</c:v>
                </c:pt>
                <c:pt idx="880">
                  <c:v>104.34</c:v>
                </c:pt>
                <c:pt idx="881">
                  <c:v>104.76</c:v>
                </c:pt>
                <c:pt idx="882">
                  <c:v>103.29</c:v>
                </c:pt>
                <c:pt idx="883">
                  <c:v>99.74</c:v>
                </c:pt>
                <c:pt idx="884">
                  <c:v>103.19</c:v>
                </c:pt>
                <c:pt idx="885">
                  <c:v>104.03</c:v>
                </c:pt>
                <c:pt idx="886">
                  <c:v>101.73</c:v>
                </c:pt>
                <c:pt idx="887">
                  <c:v>101.2</c:v>
                </c:pt>
                <c:pt idx="888">
                  <c:v>103.08</c:v>
                </c:pt>
                <c:pt idx="889">
                  <c:v>100.99</c:v>
                </c:pt>
                <c:pt idx="890">
                  <c:v>102.67</c:v>
                </c:pt>
                <c:pt idx="891">
                  <c:v>105.49</c:v>
                </c:pt>
                <c:pt idx="892">
                  <c:v>109.04</c:v>
                </c:pt>
                <c:pt idx="893">
                  <c:v>109.46</c:v>
                </c:pt>
                <c:pt idx="894">
                  <c:v>108.31</c:v>
                </c:pt>
                <c:pt idx="895">
                  <c:v>107.16</c:v>
                </c:pt>
                <c:pt idx="896">
                  <c:v>110.82</c:v>
                </c:pt>
                <c:pt idx="897">
                  <c:v>111.34</c:v>
                </c:pt>
                <c:pt idx="898">
                  <c:v>114.48</c:v>
                </c:pt>
                <c:pt idx="899">
                  <c:v>116.88</c:v>
                </c:pt>
                <c:pt idx="900">
                  <c:v>118.24</c:v>
                </c:pt>
                <c:pt idx="901">
                  <c:v>118.35</c:v>
                </c:pt>
                <c:pt idx="902">
                  <c:v>117.83</c:v>
                </c:pt>
                <c:pt idx="903">
                  <c:v>117.62</c:v>
                </c:pt>
                <c:pt idx="904">
                  <c:v>116.15</c:v>
                </c:pt>
                <c:pt idx="905">
                  <c:v>115.51</c:v>
                </c:pt>
                <c:pt idx="906">
                  <c:v>116.26</c:v>
                </c:pt>
                <c:pt idx="907">
                  <c:v>117.11</c:v>
                </c:pt>
                <c:pt idx="908">
                  <c:v>120.32</c:v>
                </c:pt>
                <c:pt idx="909">
                  <c:v>122.67</c:v>
                </c:pt>
                <c:pt idx="910">
                  <c:v>124.59</c:v>
                </c:pt>
                <c:pt idx="911">
                  <c:v>123.63</c:v>
                </c:pt>
                <c:pt idx="912">
                  <c:v>125.97</c:v>
                </c:pt>
                <c:pt idx="913">
                  <c:v>124.05</c:v>
                </c:pt>
                <c:pt idx="914">
                  <c:v>127.36</c:v>
                </c:pt>
                <c:pt idx="915">
                  <c:v>126.08</c:v>
                </c:pt>
                <c:pt idx="916">
                  <c:v>126.19</c:v>
                </c:pt>
                <c:pt idx="917">
                  <c:v>130.03</c:v>
                </c:pt>
                <c:pt idx="918">
                  <c:v>131.21</c:v>
                </c:pt>
                <c:pt idx="919">
                  <c:v>131.94999999999999</c:v>
                </c:pt>
                <c:pt idx="920">
                  <c:v>129.6</c:v>
                </c:pt>
                <c:pt idx="921">
                  <c:v>131.31</c:v>
                </c:pt>
                <c:pt idx="922">
                  <c:v>126.08</c:v>
                </c:pt>
                <c:pt idx="923">
                  <c:v>125.01</c:v>
                </c:pt>
                <c:pt idx="924">
                  <c:v>125.23</c:v>
                </c:pt>
                <c:pt idx="925">
                  <c:v>125.44</c:v>
                </c:pt>
                <c:pt idx="926">
                  <c:v>123.2</c:v>
                </c:pt>
                <c:pt idx="927">
                  <c:v>122.45</c:v>
                </c:pt>
                <c:pt idx="928">
                  <c:v>123.63</c:v>
                </c:pt>
                <c:pt idx="929">
                  <c:v>127.15</c:v>
                </c:pt>
                <c:pt idx="930">
                  <c:v>129.38999999999999</c:v>
                </c:pt>
                <c:pt idx="931">
                  <c:v>124.69</c:v>
                </c:pt>
                <c:pt idx="932">
                  <c:v>128.22</c:v>
                </c:pt>
                <c:pt idx="933">
                  <c:v>128.43</c:v>
                </c:pt>
                <c:pt idx="934">
                  <c:v>126.08</c:v>
                </c:pt>
                <c:pt idx="935">
                  <c:v>127.04</c:v>
                </c:pt>
                <c:pt idx="936">
                  <c:v>127.36</c:v>
                </c:pt>
                <c:pt idx="937">
                  <c:v>126.62</c:v>
                </c:pt>
                <c:pt idx="938">
                  <c:v>120.85</c:v>
                </c:pt>
                <c:pt idx="939">
                  <c:v>112.52</c:v>
                </c:pt>
                <c:pt idx="940">
                  <c:v>109.11</c:v>
                </c:pt>
                <c:pt idx="941">
                  <c:v>111.99</c:v>
                </c:pt>
                <c:pt idx="942">
                  <c:v>118.61</c:v>
                </c:pt>
                <c:pt idx="943">
                  <c:v>117.11</c:v>
                </c:pt>
                <c:pt idx="944">
                  <c:v>117.75</c:v>
                </c:pt>
                <c:pt idx="945">
                  <c:v>121.06</c:v>
                </c:pt>
                <c:pt idx="946">
                  <c:v>125.23</c:v>
                </c:pt>
                <c:pt idx="947">
                  <c:v>126.51</c:v>
                </c:pt>
                <c:pt idx="948">
                  <c:v>123.31</c:v>
                </c:pt>
                <c:pt idx="949">
                  <c:v>123.2</c:v>
                </c:pt>
                <c:pt idx="950">
                  <c:v>121.06</c:v>
                </c:pt>
                <c:pt idx="951">
                  <c:v>123.09</c:v>
                </c:pt>
                <c:pt idx="952">
                  <c:v>122.77</c:v>
                </c:pt>
                <c:pt idx="953">
                  <c:v>125.01</c:v>
                </c:pt>
                <c:pt idx="954">
                  <c:v>122.45</c:v>
                </c:pt>
                <c:pt idx="955">
                  <c:v>124.91</c:v>
                </c:pt>
                <c:pt idx="956">
                  <c:v>125.87</c:v>
                </c:pt>
                <c:pt idx="957">
                  <c:v>126.83</c:v>
                </c:pt>
                <c:pt idx="958">
                  <c:v>126.94</c:v>
                </c:pt>
                <c:pt idx="959">
                  <c:v>129.07</c:v>
                </c:pt>
                <c:pt idx="960">
                  <c:v>128.86000000000001</c:v>
                </c:pt>
                <c:pt idx="961">
                  <c:v>128.54</c:v>
                </c:pt>
                <c:pt idx="962">
                  <c:v>131.1</c:v>
                </c:pt>
                <c:pt idx="963">
                  <c:v>132.81</c:v>
                </c:pt>
                <c:pt idx="964">
                  <c:v>133.77000000000001</c:v>
                </c:pt>
                <c:pt idx="965">
                  <c:v>136.33000000000001</c:v>
                </c:pt>
                <c:pt idx="966">
                  <c:v>136.12</c:v>
                </c:pt>
                <c:pt idx="967">
                  <c:v>131.94999999999999</c:v>
                </c:pt>
                <c:pt idx="968">
                  <c:v>132.99</c:v>
                </c:pt>
                <c:pt idx="969">
                  <c:v>134.19</c:v>
                </c:pt>
                <c:pt idx="970">
                  <c:v>135.16999999999999</c:v>
                </c:pt>
                <c:pt idx="971">
                  <c:v>133.86000000000001</c:v>
                </c:pt>
                <c:pt idx="972">
                  <c:v>130.59</c:v>
                </c:pt>
                <c:pt idx="973">
                  <c:v>134.41</c:v>
                </c:pt>
                <c:pt idx="974">
                  <c:v>133.1</c:v>
                </c:pt>
                <c:pt idx="975">
                  <c:v>131.24</c:v>
                </c:pt>
                <c:pt idx="976">
                  <c:v>131.35</c:v>
                </c:pt>
                <c:pt idx="977">
                  <c:v>132.12</c:v>
                </c:pt>
                <c:pt idx="978">
                  <c:v>130.37</c:v>
                </c:pt>
                <c:pt idx="979">
                  <c:v>132.77000000000001</c:v>
                </c:pt>
                <c:pt idx="980">
                  <c:v>132.66</c:v>
                </c:pt>
                <c:pt idx="981">
                  <c:v>136.26</c:v>
                </c:pt>
                <c:pt idx="982">
                  <c:v>135.61000000000001</c:v>
                </c:pt>
                <c:pt idx="983">
                  <c:v>134.84</c:v>
                </c:pt>
                <c:pt idx="984">
                  <c:v>132.55000000000001</c:v>
                </c:pt>
                <c:pt idx="985">
                  <c:v>135.38999999999999</c:v>
                </c:pt>
                <c:pt idx="986">
                  <c:v>136.81</c:v>
                </c:pt>
                <c:pt idx="987">
                  <c:v>135.72</c:v>
                </c:pt>
                <c:pt idx="988">
                  <c:v>136.69999999999999</c:v>
                </c:pt>
                <c:pt idx="989">
                  <c:v>132.88</c:v>
                </c:pt>
                <c:pt idx="990">
                  <c:v>130.26</c:v>
                </c:pt>
                <c:pt idx="991">
                  <c:v>129.94</c:v>
                </c:pt>
                <c:pt idx="992">
                  <c:v>127.64</c:v>
                </c:pt>
                <c:pt idx="993">
                  <c:v>124.59</c:v>
                </c:pt>
                <c:pt idx="994">
                  <c:v>127.64</c:v>
                </c:pt>
                <c:pt idx="995">
                  <c:v>129.94</c:v>
                </c:pt>
                <c:pt idx="996">
                  <c:v>128.63</c:v>
                </c:pt>
                <c:pt idx="997">
                  <c:v>127.21</c:v>
                </c:pt>
                <c:pt idx="998">
                  <c:v>127.21</c:v>
                </c:pt>
                <c:pt idx="999">
                  <c:v>126.12</c:v>
                </c:pt>
                <c:pt idx="1000">
                  <c:v>127.43</c:v>
                </c:pt>
                <c:pt idx="1001">
                  <c:v>130.37</c:v>
                </c:pt>
                <c:pt idx="1002">
                  <c:v>128.84</c:v>
                </c:pt>
                <c:pt idx="1003">
                  <c:v>130.47999999999999</c:v>
                </c:pt>
                <c:pt idx="1004">
                  <c:v>129.83000000000001</c:v>
                </c:pt>
                <c:pt idx="1005">
                  <c:v>127.32</c:v>
                </c:pt>
                <c:pt idx="1006">
                  <c:v>129.38999999999999</c:v>
                </c:pt>
                <c:pt idx="1007">
                  <c:v>129.5</c:v>
                </c:pt>
                <c:pt idx="1008">
                  <c:v>126.77</c:v>
                </c:pt>
                <c:pt idx="1009">
                  <c:v>127.21</c:v>
                </c:pt>
                <c:pt idx="1010">
                  <c:v>130.15</c:v>
                </c:pt>
                <c:pt idx="1011">
                  <c:v>132.55000000000001</c:v>
                </c:pt>
                <c:pt idx="1012">
                  <c:v>134.30000000000001</c:v>
                </c:pt>
                <c:pt idx="1013">
                  <c:v>135.16999999999999</c:v>
                </c:pt>
                <c:pt idx="1014">
                  <c:v>136.69999999999999</c:v>
                </c:pt>
                <c:pt idx="1015">
                  <c:v>137.9</c:v>
                </c:pt>
                <c:pt idx="1016">
                  <c:v>138.22999999999999</c:v>
                </c:pt>
                <c:pt idx="1017">
                  <c:v>137.68</c:v>
                </c:pt>
                <c:pt idx="1018">
                  <c:v>136.47999999999999</c:v>
                </c:pt>
                <c:pt idx="1019">
                  <c:v>137.46</c:v>
                </c:pt>
                <c:pt idx="1020">
                  <c:v>139.21</c:v>
                </c:pt>
                <c:pt idx="1021">
                  <c:v>141.94</c:v>
                </c:pt>
                <c:pt idx="1022">
                  <c:v>142.59</c:v>
                </c:pt>
                <c:pt idx="1023">
                  <c:v>143.46</c:v>
                </c:pt>
                <c:pt idx="1024">
                  <c:v>147.28</c:v>
                </c:pt>
                <c:pt idx="1025">
                  <c:v>145.75</c:v>
                </c:pt>
                <c:pt idx="1026">
                  <c:v>142.91999999999999</c:v>
                </c:pt>
                <c:pt idx="1027">
                  <c:v>144.88</c:v>
                </c:pt>
                <c:pt idx="1028">
                  <c:v>142.59</c:v>
                </c:pt>
                <c:pt idx="1029">
                  <c:v>144.88</c:v>
                </c:pt>
                <c:pt idx="1030">
                  <c:v>144.88</c:v>
                </c:pt>
                <c:pt idx="1031">
                  <c:v>144.94</c:v>
                </c:pt>
                <c:pt idx="1032">
                  <c:v>143.49</c:v>
                </c:pt>
                <c:pt idx="1033">
                  <c:v>142.69999999999999</c:v>
                </c:pt>
                <c:pt idx="1034">
                  <c:v>142.47999999999999</c:v>
                </c:pt>
                <c:pt idx="1035">
                  <c:v>143.37</c:v>
                </c:pt>
                <c:pt idx="1036">
                  <c:v>144.6</c:v>
                </c:pt>
                <c:pt idx="1037">
                  <c:v>146.16999999999999</c:v>
                </c:pt>
                <c:pt idx="1038">
                  <c:v>146.72</c:v>
                </c:pt>
                <c:pt idx="1039">
                  <c:v>145.72</c:v>
                </c:pt>
                <c:pt idx="1040">
                  <c:v>143.71</c:v>
                </c:pt>
                <c:pt idx="1041">
                  <c:v>142.26</c:v>
                </c:pt>
                <c:pt idx="1042">
                  <c:v>145.16</c:v>
                </c:pt>
                <c:pt idx="1043">
                  <c:v>145.27000000000001</c:v>
                </c:pt>
                <c:pt idx="1044">
                  <c:v>143.6</c:v>
                </c:pt>
                <c:pt idx="1045">
                  <c:v>142.47999999999999</c:v>
                </c:pt>
                <c:pt idx="1046">
                  <c:v>141.36000000000001</c:v>
                </c:pt>
                <c:pt idx="1047">
                  <c:v>142.82</c:v>
                </c:pt>
                <c:pt idx="1048">
                  <c:v>144.6</c:v>
                </c:pt>
                <c:pt idx="1049">
                  <c:v>145.72</c:v>
                </c:pt>
                <c:pt idx="1050">
                  <c:v>147.38999999999999</c:v>
                </c:pt>
                <c:pt idx="1051">
                  <c:v>146.61000000000001</c:v>
                </c:pt>
                <c:pt idx="1052">
                  <c:v>146.94999999999999</c:v>
                </c:pt>
                <c:pt idx="1053">
                  <c:v>144.04</c:v>
                </c:pt>
                <c:pt idx="1054">
                  <c:v>140.69</c:v>
                </c:pt>
                <c:pt idx="1055">
                  <c:v>136.9</c:v>
                </c:pt>
                <c:pt idx="1056">
                  <c:v>137.79</c:v>
                </c:pt>
                <c:pt idx="1057">
                  <c:v>133.32</c:v>
                </c:pt>
                <c:pt idx="1058">
                  <c:v>136.79</c:v>
                </c:pt>
                <c:pt idx="1059">
                  <c:v>133.88</c:v>
                </c:pt>
                <c:pt idx="1060">
                  <c:v>132.21</c:v>
                </c:pt>
                <c:pt idx="1061">
                  <c:v>135.22</c:v>
                </c:pt>
                <c:pt idx="1062">
                  <c:v>131.31</c:v>
                </c:pt>
                <c:pt idx="1063">
                  <c:v>130.41999999999999</c:v>
                </c:pt>
                <c:pt idx="1064">
                  <c:v>130.63999999999999</c:v>
                </c:pt>
                <c:pt idx="1065">
                  <c:v>132.21</c:v>
                </c:pt>
                <c:pt idx="1066">
                  <c:v>134.55000000000001</c:v>
                </c:pt>
                <c:pt idx="1067">
                  <c:v>136.22999999999999</c:v>
                </c:pt>
                <c:pt idx="1068">
                  <c:v>138.91</c:v>
                </c:pt>
                <c:pt idx="1069">
                  <c:v>139.24</c:v>
                </c:pt>
                <c:pt idx="1070">
                  <c:v>143.15</c:v>
                </c:pt>
                <c:pt idx="1071">
                  <c:v>142.37</c:v>
                </c:pt>
                <c:pt idx="1072">
                  <c:v>142.47999999999999</c:v>
                </c:pt>
                <c:pt idx="1073">
                  <c:v>139.69</c:v>
                </c:pt>
                <c:pt idx="1074">
                  <c:v>139.69</c:v>
                </c:pt>
                <c:pt idx="1075">
                  <c:v>140.25</c:v>
                </c:pt>
                <c:pt idx="1076">
                  <c:v>140.91999999999999</c:v>
                </c:pt>
                <c:pt idx="1077">
                  <c:v>142.47999999999999</c:v>
                </c:pt>
                <c:pt idx="1078">
                  <c:v>143.37</c:v>
                </c:pt>
                <c:pt idx="1079">
                  <c:v>143.82</c:v>
                </c:pt>
                <c:pt idx="1080">
                  <c:v>144.16</c:v>
                </c:pt>
                <c:pt idx="1081">
                  <c:v>141.59</c:v>
                </c:pt>
                <c:pt idx="1082">
                  <c:v>141.47999999999999</c:v>
                </c:pt>
                <c:pt idx="1083">
                  <c:v>142.59</c:v>
                </c:pt>
                <c:pt idx="1084">
                  <c:v>141.69999999999999</c:v>
                </c:pt>
                <c:pt idx="1085">
                  <c:v>139.91</c:v>
                </c:pt>
                <c:pt idx="1086">
                  <c:v>139.35</c:v>
                </c:pt>
                <c:pt idx="1087">
                  <c:v>142.82</c:v>
                </c:pt>
                <c:pt idx="1088">
                  <c:v>143.82</c:v>
                </c:pt>
                <c:pt idx="1089">
                  <c:v>144.16</c:v>
                </c:pt>
                <c:pt idx="1090">
                  <c:v>141.69999999999999</c:v>
                </c:pt>
                <c:pt idx="1091">
                  <c:v>141.36000000000001</c:v>
                </c:pt>
                <c:pt idx="1092">
                  <c:v>140.81</c:v>
                </c:pt>
                <c:pt idx="1093">
                  <c:v>141.47</c:v>
                </c:pt>
                <c:pt idx="1094">
                  <c:v>141.13</c:v>
                </c:pt>
                <c:pt idx="1095">
                  <c:v>143.07</c:v>
                </c:pt>
                <c:pt idx="1096">
                  <c:v>142.5</c:v>
                </c:pt>
                <c:pt idx="1097">
                  <c:v>141.24</c:v>
                </c:pt>
                <c:pt idx="1098">
                  <c:v>141.01</c:v>
                </c:pt>
                <c:pt idx="1099">
                  <c:v>143.19</c:v>
                </c:pt>
                <c:pt idx="1100">
                  <c:v>142.61000000000001</c:v>
                </c:pt>
                <c:pt idx="1101">
                  <c:v>143.41999999999999</c:v>
                </c:pt>
                <c:pt idx="1102">
                  <c:v>145.59</c:v>
                </c:pt>
                <c:pt idx="1103">
                  <c:v>146.05000000000001</c:v>
                </c:pt>
                <c:pt idx="1104">
                  <c:v>145.69999999999999</c:v>
                </c:pt>
                <c:pt idx="1105">
                  <c:v>146.05000000000001</c:v>
                </c:pt>
                <c:pt idx="1106">
                  <c:v>146.51</c:v>
                </c:pt>
                <c:pt idx="1107">
                  <c:v>145.69999999999999</c:v>
                </c:pt>
                <c:pt idx="1108">
                  <c:v>144.79</c:v>
                </c:pt>
                <c:pt idx="1109">
                  <c:v>142.96</c:v>
                </c:pt>
                <c:pt idx="1110">
                  <c:v>141.93</c:v>
                </c:pt>
                <c:pt idx="1111">
                  <c:v>144.22</c:v>
                </c:pt>
                <c:pt idx="1112">
                  <c:v>147.41999999999999</c:v>
                </c:pt>
                <c:pt idx="1113">
                  <c:v>147.54</c:v>
                </c:pt>
                <c:pt idx="1114">
                  <c:v>147.76</c:v>
                </c:pt>
                <c:pt idx="1115">
                  <c:v>147.65</c:v>
                </c:pt>
                <c:pt idx="1116">
                  <c:v>147.54</c:v>
                </c:pt>
                <c:pt idx="1117">
                  <c:v>145.82</c:v>
                </c:pt>
                <c:pt idx="1118">
                  <c:v>144.33000000000001</c:v>
                </c:pt>
                <c:pt idx="1119">
                  <c:v>145.02000000000001</c:v>
                </c:pt>
                <c:pt idx="1120">
                  <c:v>144.79</c:v>
                </c:pt>
                <c:pt idx="1121">
                  <c:v>146.96</c:v>
                </c:pt>
                <c:pt idx="1122">
                  <c:v>146.72999999999999</c:v>
                </c:pt>
                <c:pt idx="1123">
                  <c:v>145.93</c:v>
                </c:pt>
                <c:pt idx="1124">
                  <c:v>146.28</c:v>
                </c:pt>
                <c:pt idx="1125">
                  <c:v>145.02000000000001</c:v>
                </c:pt>
                <c:pt idx="1126">
                  <c:v>143.07</c:v>
                </c:pt>
                <c:pt idx="1127">
                  <c:v>144.22</c:v>
                </c:pt>
                <c:pt idx="1128">
                  <c:v>144.66999999999999</c:v>
                </c:pt>
                <c:pt idx="1129">
                  <c:v>145.82</c:v>
                </c:pt>
                <c:pt idx="1130">
                  <c:v>146.16</c:v>
                </c:pt>
                <c:pt idx="1131">
                  <c:v>145.36000000000001</c:v>
                </c:pt>
                <c:pt idx="1132">
                  <c:v>147.08000000000001</c:v>
                </c:pt>
                <c:pt idx="1133">
                  <c:v>146.96</c:v>
                </c:pt>
                <c:pt idx="1134">
                  <c:v>146.51</c:v>
                </c:pt>
                <c:pt idx="1135">
                  <c:v>145.93</c:v>
                </c:pt>
                <c:pt idx="1136">
                  <c:v>146.96</c:v>
                </c:pt>
                <c:pt idx="1137">
                  <c:v>148.22</c:v>
                </c:pt>
                <c:pt idx="1138">
                  <c:v>148.68</c:v>
                </c:pt>
                <c:pt idx="1139">
                  <c:v>149.13999999999999</c:v>
                </c:pt>
                <c:pt idx="1140">
                  <c:v>147.65</c:v>
                </c:pt>
                <c:pt idx="1141">
                  <c:v>148.44999999999999</c:v>
                </c:pt>
                <c:pt idx="1142">
                  <c:v>150.05000000000001</c:v>
                </c:pt>
                <c:pt idx="1143">
                  <c:v>150.86000000000001</c:v>
                </c:pt>
                <c:pt idx="1144">
                  <c:v>151.08000000000001</c:v>
                </c:pt>
                <c:pt idx="1145">
                  <c:v>150.51</c:v>
                </c:pt>
                <c:pt idx="1146">
                  <c:v>152</c:v>
                </c:pt>
                <c:pt idx="1147">
                  <c:v>151.19999999999999</c:v>
                </c:pt>
                <c:pt idx="1148">
                  <c:v>150.63</c:v>
                </c:pt>
                <c:pt idx="1149">
                  <c:v>150.4</c:v>
                </c:pt>
                <c:pt idx="1150">
                  <c:v>151.66</c:v>
                </c:pt>
                <c:pt idx="1151">
                  <c:v>152.11000000000001</c:v>
                </c:pt>
                <c:pt idx="1152">
                  <c:v>152</c:v>
                </c:pt>
                <c:pt idx="1153">
                  <c:v>150.4</c:v>
                </c:pt>
                <c:pt idx="1154">
                  <c:v>146.96</c:v>
                </c:pt>
                <c:pt idx="1155">
                  <c:v>145.93</c:v>
                </c:pt>
                <c:pt idx="1156">
                  <c:v>148.11000000000001</c:v>
                </c:pt>
                <c:pt idx="1157">
                  <c:v>147.41999999999999</c:v>
                </c:pt>
                <c:pt idx="1158">
                  <c:v>148.57</c:v>
                </c:pt>
                <c:pt idx="1159">
                  <c:v>149.6</c:v>
                </c:pt>
                <c:pt idx="1160">
                  <c:v>149.6</c:v>
                </c:pt>
                <c:pt idx="1161">
                  <c:v>149.13</c:v>
                </c:pt>
                <c:pt idx="1162">
                  <c:v>147.25</c:v>
                </c:pt>
                <c:pt idx="1163">
                  <c:v>149.71</c:v>
                </c:pt>
                <c:pt idx="1164">
                  <c:v>151.24</c:v>
                </c:pt>
                <c:pt idx="1165">
                  <c:v>152.41</c:v>
                </c:pt>
                <c:pt idx="1166">
                  <c:v>152.41</c:v>
                </c:pt>
                <c:pt idx="1167">
                  <c:v>152.06</c:v>
                </c:pt>
                <c:pt idx="1168">
                  <c:v>151.94</c:v>
                </c:pt>
                <c:pt idx="1169">
                  <c:v>151.71</c:v>
                </c:pt>
                <c:pt idx="1170">
                  <c:v>154.29</c:v>
                </c:pt>
                <c:pt idx="1171">
                  <c:v>157.22</c:v>
                </c:pt>
                <c:pt idx="1172">
                  <c:v>158.51</c:v>
                </c:pt>
                <c:pt idx="1173">
                  <c:v>158.86000000000001</c:v>
                </c:pt>
                <c:pt idx="1174">
                  <c:v>157.91999999999999</c:v>
                </c:pt>
                <c:pt idx="1175">
                  <c:v>159.68</c:v>
                </c:pt>
                <c:pt idx="1176">
                  <c:v>161.55000000000001</c:v>
                </c:pt>
                <c:pt idx="1177">
                  <c:v>158.27000000000001</c:v>
                </c:pt>
                <c:pt idx="1178">
                  <c:v>160.62</c:v>
                </c:pt>
                <c:pt idx="1179">
                  <c:v>161.32</c:v>
                </c:pt>
                <c:pt idx="1180">
                  <c:v>159.44</c:v>
                </c:pt>
                <c:pt idx="1181">
                  <c:v>160.15</c:v>
                </c:pt>
                <c:pt idx="1182">
                  <c:v>158.74</c:v>
                </c:pt>
                <c:pt idx="1183">
                  <c:v>159.09</c:v>
                </c:pt>
                <c:pt idx="1184">
                  <c:v>159.33000000000001</c:v>
                </c:pt>
                <c:pt idx="1185">
                  <c:v>161.44</c:v>
                </c:pt>
                <c:pt idx="1186">
                  <c:v>162.02000000000001</c:v>
                </c:pt>
                <c:pt idx="1187">
                  <c:v>162.96</c:v>
                </c:pt>
                <c:pt idx="1188">
                  <c:v>160.72999999999999</c:v>
                </c:pt>
                <c:pt idx="1189">
                  <c:v>162.02000000000001</c:v>
                </c:pt>
                <c:pt idx="1190">
                  <c:v>164.25</c:v>
                </c:pt>
                <c:pt idx="1191">
                  <c:v>162.49</c:v>
                </c:pt>
                <c:pt idx="1192">
                  <c:v>163.55000000000001</c:v>
                </c:pt>
                <c:pt idx="1193">
                  <c:v>164.37</c:v>
                </c:pt>
                <c:pt idx="1194">
                  <c:v>164.49</c:v>
                </c:pt>
                <c:pt idx="1195">
                  <c:v>161.55000000000001</c:v>
                </c:pt>
                <c:pt idx="1196">
                  <c:v>158.86000000000001</c:v>
                </c:pt>
                <c:pt idx="1197">
                  <c:v>156.4</c:v>
                </c:pt>
                <c:pt idx="1198">
                  <c:v>156.63</c:v>
                </c:pt>
                <c:pt idx="1199">
                  <c:v>157.80000000000001</c:v>
                </c:pt>
                <c:pt idx="1200">
                  <c:v>160.5</c:v>
                </c:pt>
                <c:pt idx="1201">
                  <c:v>161.91</c:v>
                </c:pt>
                <c:pt idx="1202">
                  <c:v>161.32</c:v>
                </c:pt>
                <c:pt idx="1203">
                  <c:v>161.44</c:v>
                </c:pt>
                <c:pt idx="1204">
                  <c:v>162.13999999999999</c:v>
                </c:pt>
                <c:pt idx="1205">
                  <c:v>162.96</c:v>
                </c:pt>
                <c:pt idx="1206">
                  <c:v>162.26</c:v>
                </c:pt>
                <c:pt idx="1207">
                  <c:v>163.31</c:v>
                </c:pt>
                <c:pt idx="1208">
                  <c:v>164.49</c:v>
                </c:pt>
                <c:pt idx="1209">
                  <c:v>164.13</c:v>
                </c:pt>
                <c:pt idx="1210">
                  <c:v>161.55000000000001</c:v>
                </c:pt>
                <c:pt idx="1211">
                  <c:v>161.19999999999999</c:v>
                </c:pt>
                <c:pt idx="1212">
                  <c:v>160.5</c:v>
                </c:pt>
                <c:pt idx="1213">
                  <c:v>159.09</c:v>
                </c:pt>
                <c:pt idx="1214">
                  <c:v>157.33000000000001</c:v>
                </c:pt>
                <c:pt idx="1215">
                  <c:v>157.81</c:v>
                </c:pt>
                <c:pt idx="1216">
                  <c:v>157.81</c:v>
                </c:pt>
                <c:pt idx="1217">
                  <c:v>157.81</c:v>
                </c:pt>
                <c:pt idx="1218">
                  <c:v>163.69</c:v>
                </c:pt>
                <c:pt idx="1219">
                  <c:v>163.93</c:v>
                </c:pt>
                <c:pt idx="1220">
                  <c:v>162.13</c:v>
                </c:pt>
                <c:pt idx="1221">
                  <c:v>159.72999999999999</c:v>
                </c:pt>
                <c:pt idx="1222">
                  <c:v>156.85</c:v>
                </c:pt>
                <c:pt idx="1223">
                  <c:v>156.25</c:v>
                </c:pt>
                <c:pt idx="1224">
                  <c:v>157.69</c:v>
                </c:pt>
                <c:pt idx="1225">
                  <c:v>158.29</c:v>
                </c:pt>
                <c:pt idx="1226">
                  <c:v>159.72999999999999</c:v>
                </c:pt>
                <c:pt idx="1227">
                  <c:v>160.33000000000001</c:v>
                </c:pt>
                <c:pt idx="1228">
                  <c:v>158.16999999999999</c:v>
                </c:pt>
                <c:pt idx="1229">
                  <c:v>162.25</c:v>
                </c:pt>
                <c:pt idx="1230">
                  <c:v>162.72999999999999</c:v>
                </c:pt>
                <c:pt idx="1231">
                  <c:v>164.41</c:v>
                </c:pt>
                <c:pt idx="1232">
                  <c:v>164.89</c:v>
                </c:pt>
                <c:pt idx="1233">
                  <c:v>164.65</c:v>
                </c:pt>
                <c:pt idx="1234">
                  <c:v>164.05</c:v>
                </c:pt>
                <c:pt idx="1235">
                  <c:v>164.05</c:v>
                </c:pt>
                <c:pt idx="1236">
                  <c:v>164.17</c:v>
                </c:pt>
                <c:pt idx="1237">
                  <c:v>166.69</c:v>
                </c:pt>
                <c:pt idx="1238">
                  <c:v>166.69</c:v>
                </c:pt>
                <c:pt idx="1239">
                  <c:v>166.69</c:v>
                </c:pt>
                <c:pt idx="1240">
                  <c:v>165.13</c:v>
                </c:pt>
                <c:pt idx="1241">
                  <c:v>161.77000000000001</c:v>
                </c:pt>
                <c:pt idx="1242">
                  <c:v>159.97</c:v>
                </c:pt>
                <c:pt idx="1243">
                  <c:v>159.61000000000001</c:v>
                </c:pt>
                <c:pt idx="1244">
                  <c:v>159.25</c:v>
                </c:pt>
                <c:pt idx="1245">
                  <c:v>159.01</c:v>
                </c:pt>
                <c:pt idx="1246">
                  <c:v>162.37</c:v>
                </c:pt>
                <c:pt idx="1247">
                  <c:v>165.13</c:v>
                </c:pt>
                <c:pt idx="1248">
                  <c:v>164.53</c:v>
                </c:pt>
                <c:pt idx="1249">
                  <c:v>166.21</c:v>
                </c:pt>
                <c:pt idx="1250">
                  <c:v>166.45</c:v>
                </c:pt>
                <c:pt idx="1251">
                  <c:v>164.65</c:v>
                </c:pt>
                <c:pt idx="1252">
                  <c:v>165.49</c:v>
                </c:pt>
                <c:pt idx="1253">
                  <c:v>165.13</c:v>
                </c:pt>
                <c:pt idx="1254">
                  <c:v>165.37</c:v>
                </c:pt>
                <c:pt idx="1255">
                  <c:v>165.49</c:v>
                </c:pt>
                <c:pt idx="1256">
                  <c:v>165.25</c:v>
                </c:pt>
                <c:pt idx="1257">
                  <c:v>165.61</c:v>
                </c:pt>
                <c:pt idx="1258">
                  <c:v>166.57</c:v>
                </c:pt>
                <c:pt idx="1259">
                  <c:v>168.25</c:v>
                </c:pt>
                <c:pt idx="1260">
                  <c:v>166.45</c:v>
                </c:pt>
                <c:pt idx="1261">
                  <c:v>167.41</c:v>
                </c:pt>
                <c:pt idx="1262">
                  <c:v>167.77</c:v>
                </c:pt>
                <c:pt idx="1263">
                  <c:v>168.01</c:v>
                </c:pt>
                <c:pt idx="1264">
                  <c:v>167.05</c:v>
                </c:pt>
                <c:pt idx="1265">
                  <c:v>167.05</c:v>
                </c:pt>
                <c:pt idx="1266">
                  <c:v>168.13</c:v>
                </c:pt>
                <c:pt idx="1267">
                  <c:v>166.81</c:v>
                </c:pt>
                <c:pt idx="1268">
                  <c:v>165.25</c:v>
                </c:pt>
                <c:pt idx="1269">
                  <c:v>164.65</c:v>
                </c:pt>
                <c:pt idx="1270">
                  <c:v>165.49</c:v>
                </c:pt>
                <c:pt idx="1271">
                  <c:v>166.57</c:v>
                </c:pt>
                <c:pt idx="1272">
                  <c:v>167.29</c:v>
                </c:pt>
                <c:pt idx="1273">
                  <c:v>168.85</c:v>
                </c:pt>
                <c:pt idx="1274">
                  <c:v>171.37</c:v>
                </c:pt>
                <c:pt idx="1275">
                  <c:v>173.53</c:v>
                </c:pt>
                <c:pt idx="1276">
                  <c:v>174.37</c:v>
                </c:pt>
                <c:pt idx="1277">
                  <c:v>174.73</c:v>
                </c:pt>
                <c:pt idx="1278">
                  <c:v>171.61</c:v>
                </c:pt>
                <c:pt idx="1279">
                  <c:v>172.45</c:v>
                </c:pt>
                <c:pt idx="1280">
                  <c:v>171.97</c:v>
                </c:pt>
                <c:pt idx="1281">
                  <c:v>171.73</c:v>
                </c:pt>
                <c:pt idx="1282">
                  <c:v>171.42</c:v>
                </c:pt>
                <c:pt idx="1283">
                  <c:v>170.56</c:v>
                </c:pt>
                <c:pt idx="1284">
                  <c:v>170.69</c:v>
                </c:pt>
                <c:pt idx="1285">
                  <c:v>171.05</c:v>
                </c:pt>
                <c:pt idx="1286">
                  <c:v>172.89</c:v>
                </c:pt>
                <c:pt idx="1287">
                  <c:v>171.3</c:v>
                </c:pt>
                <c:pt idx="1288">
                  <c:v>173.14</c:v>
                </c:pt>
                <c:pt idx="1289">
                  <c:v>176.94</c:v>
                </c:pt>
                <c:pt idx="1290">
                  <c:v>178.54</c:v>
                </c:pt>
                <c:pt idx="1291">
                  <c:v>179.64</c:v>
                </c:pt>
                <c:pt idx="1292">
                  <c:v>182.22</c:v>
                </c:pt>
                <c:pt idx="1293">
                  <c:v>181.48</c:v>
                </c:pt>
                <c:pt idx="1294">
                  <c:v>182.71</c:v>
                </c:pt>
                <c:pt idx="1295">
                  <c:v>180.26</c:v>
                </c:pt>
                <c:pt idx="1296">
                  <c:v>180.26</c:v>
                </c:pt>
                <c:pt idx="1297">
                  <c:v>178.29</c:v>
                </c:pt>
                <c:pt idx="1298">
                  <c:v>179.64</c:v>
                </c:pt>
                <c:pt idx="1299">
                  <c:v>183.82</c:v>
                </c:pt>
                <c:pt idx="1300">
                  <c:v>182.83</c:v>
                </c:pt>
                <c:pt idx="1301">
                  <c:v>184.31</c:v>
                </c:pt>
                <c:pt idx="1302">
                  <c:v>185.9</c:v>
                </c:pt>
                <c:pt idx="1303">
                  <c:v>186.39</c:v>
                </c:pt>
                <c:pt idx="1304">
                  <c:v>184.43</c:v>
                </c:pt>
                <c:pt idx="1305">
                  <c:v>184.18</c:v>
                </c:pt>
                <c:pt idx="1306">
                  <c:v>184.18</c:v>
                </c:pt>
                <c:pt idx="1307">
                  <c:v>185.29</c:v>
                </c:pt>
                <c:pt idx="1308">
                  <c:v>184.55</c:v>
                </c:pt>
                <c:pt idx="1309">
                  <c:v>188.23</c:v>
                </c:pt>
                <c:pt idx="1310">
                  <c:v>190.93</c:v>
                </c:pt>
                <c:pt idx="1311">
                  <c:v>192.41</c:v>
                </c:pt>
                <c:pt idx="1312">
                  <c:v>192.16</c:v>
                </c:pt>
                <c:pt idx="1313">
                  <c:v>191.3</c:v>
                </c:pt>
                <c:pt idx="1314">
                  <c:v>190.93</c:v>
                </c:pt>
                <c:pt idx="1315">
                  <c:v>190.93</c:v>
                </c:pt>
                <c:pt idx="1316">
                  <c:v>190.07</c:v>
                </c:pt>
                <c:pt idx="1317">
                  <c:v>190.69</c:v>
                </c:pt>
                <c:pt idx="1318">
                  <c:v>193.02</c:v>
                </c:pt>
                <c:pt idx="1319">
                  <c:v>192.53</c:v>
                </c:pt>
                <c:pt idx="1320">
                  <c:v>193.63</c:v>
                </c:pt>
                <c:pt idx="1321">
                  <c:v>196.33</c:v>
                </c:pt>
                <c:pt idx="1322">
                  <c:v>194</c:v>
                </c:pt>
                <c:pt idx="1323">
                  <c:v>194.37</c:v>
                </c:pt>
                <c:pt idx="1324">
                  <c:v>194.12</c:v>
                </c:pt>
                <c:pt idx="1325">
                  <c:v>192.9</c:v>
                </c:pt>
                <c:pt idx="1326">
                  <c:v>193.63</c:v>
                </c:pt>
                <c:pt idx="1327">
                  <c:v>192.41</c:v>
                </c:pt>
                <c:pt idx="1328">
                  <c:v>189.21</c:v>
                </c:pt>
                <c:pt idx="1329">
                  <c:v>186.88</c:v>
                </c:pt>
                <c:pt idx="1330">
                  <c:v>185.29</c:v>
                </c:pt>
                <c:pt idx="1331">
                  <c:v>186.88</c:v>
                </c:pt>
                <c:pt idx="1332">
                  <c:v>190.56</c:v>
                </c:pt>
                <c:pt idx="1333">
                  <c:v>193.51</c:v>
                </c:pt>
                <c:pt idx="1334">
                  <c:v>194.25</c:v>
                </c:pt>
                <c:pt idx="1335">
                  <c:v>195.1</c:v>
                </c:pt>
                <c:pt idx="1336">
                  <c:v>194.74</c:v>
                </c:pt>
                <c:pt idx="1337">
                  <c:v>195.6</c:v>
                </c:pt>
                <c:pt idx="1338">
                  <c:v>195.84</c:v>
                </c:pt>
                <c:pt idx="1339">
                  <c:v>196.09</c:v>
                </c:pt>
                <c:pt idx="1340">
                  <c:v>193.02</c:v>
                </c:pt>
                <c:pt idx="1341">
                  <c:v>189.95</c:v>
                </c:pt>
                <c:pt idx="1342">
                  <c:v>193.63</c:v>
                </c:pt>
                <c:pt idx="1343">
                  <c:v>194.98</c:v>
                </c:pt>
                <c:pt idx="1344">
                  <c:v>197.07</c:v>
                </c:pt>
                <c:pt idx="1345">
                  <c:v>197.93</c:v>
                </c:pt>
                <c:pt idx="1346">
                  <c:v>199.4</c:v>
                </c:pt>
                <c:pt idx="1347">
                  <c:v>199.15</c:v>
                </c:pt>
                <c:pt idx="1348">
                  <c:v>199.5</c:v>
                </c:pt>
                <c:pt idx="1349">
                  <c:v>198</c:v>
                </c:pt>
                <c:pt idx="1350">
                  <c:v>198.63</c:v>
                </c:pt>
                <c:pt idx="1351">
                  <c:v>198.88</c:v>
                </c:pt>
                <c:pt idx="1352">
                  <c:v>198.13</c:v>
                </c:pt>
                <c:pt idx="1353">
                  <c:v>199.75</c:v>
                </c:pt>
                <c:pt idx="1354">
                  <c:v>201.88</c:v>
                </c:pt>
                <c:pt idx="1355">
                  <c:v>199.38</c:v>
                </c:pt>
                <c:pt idx="1356">
                  <c:v>196.88</c:v>
                </c:pt>
                <c:pt idx="1357">
                  <c:v>192.87</c:v>
                </c:pt>
                <c:pt idx="1358">
                  <c:v>193.25</c:v>
                </c:pt>
                <c:pt idx="1359">
                  <c:v>193.87</c:v>
                </c:pt>
                <c:pt idx="1360">
                  <c:v>193.12</c:v>
                </c:pt>
                <c:pt idx="1361">
                  <c:v>194.5</c:v>
                </c:pt>
                <c:pt idx="1362">
                  <c:v>196.13</c:v>
                </c:pt>
                <c:pt idx="1363">
                  <c:v>192.5</c:v>
                </c:pt>
                <c:pt idx="1364">
                  <c:v>192.37</c:v>
                </c:pt>
                <c:pt idx="1365">
                  <c:v>192.5</c:v>
                </c:pt>
                <c:pt idx="1366">
                  <c:v>193.37</c:v>
                </c:pt>
                <c:pt idx="1367">
                  <c:v>193.75</c:v>
                </c:pt>
                <c:pt idx="1368">
                  <c:v>196.5</c:v>
                </c:pt>
                <c:pt idx="1369">
                  <c:v>194.87</c:v>
                </c:pt>
                <c:pt idx="1370">
                  <c:v>193.75</c:v>
                </c:pt>
                <c:pt idx="1371">
                  <c:v>191.49</c:v>
                </c:pt>
                <c:pt idx="1372">
                  <c:v>189.74</c:v>
                </c:pt>
                <c:pt idx="1373">
                  <c:v>191.74</c:v>
                </c:pt>
                <c:pt idx="1374">
                  <c:v>193.75</c:v>
                </c:pt>
                <c:pt idx="1375">
                  <c:v>196.5</c:v>
                </c:pt>
                <c:pt idx="1376">
                  <c:v>196.75</c:v>
                </c:pt>
                <c:pt idx="1377">
                  <c:v>199.13</c:v>
                </c:pt>
                <c:pt idx="1378">
                  <c:v>200.26</c:v>
                </c:pt>
                <c:pt idx="1379">
                  <c:v>199.25</c:v>
                </c:pt>
                <c:pt idx="1380">
                  <c:v>200.63</c:v>
                </c:pt>
                <c:pt idx="1381">
                  <c:v>203.01</c:v>
                </c:pt>
                <c:pt idx="1382">
                  <c:v>204.76</c:v>
                </c:pt>
                <c:pt idx="1383">
                  <c:v>205.26</c:v>
                </c:pt>
                <c:pt idx="1384">
                  <c:v>204.39</c:v>
                </c:pt>
                <c:pt idx="1385">
                  <c:v>202.51</c:v>
                </c:pt>
                <c:pt idx="1386">
                  <c:v>201.38</c:v>
                </c:pt>
                <c:pt idx="1387">
                  <c:v>201.76</c:v>
                </c:pt>
                <c:pt idx="1388">
                  <c:v>203.76</c:v>
                </c:pt>
                <c:pt idx="1389">
                  <c:v>204.14</c:v>
                </c:pt>
                <c:pt idx="1390">
                  <c:v>203.38</c:v>
                </c:pt>
                <c:pt idx="1391">
                  <c:v>205.14</c:v>
                </c:pt>
                <c:pt idx="1392">
                  <c:v>204.76</c:v>
                </c:pt>
                <c:pt idx="1393">
                  <c:v>201.63</c:v>
                </c:pt>
                <c:pt idx="1394">
                  <c:v>204.64</c:v>
                </c:pt>
                <c:pt idx="1395">
                  <c:v>205.76</c:v>
                </c:pt>
                <c:pt idx="1396">
                  <c:v>205.01</c:v>
                </c:pt>
                <c:pt idx="1397">
                  <c:v>205.26</c:v>
                </c:pt>
                <c:pt idx="1398">
                  <c:v>202.51</c:v>
                </c:pt>
                <c:pt idx="1399">
                  <c:v>201.88</c:v>
                </c:pt>
                <c:pt idx="1400">
                  <c:v>203.63</c:v>
                </c:pt>
                <c:pt idx="1401">
                  <c:v>200.51</c:v>
                </c:pt>
                <c:pt idx="1402">
                  <c:v>202.88</c:v>
                </c:pt>
                <c:pt idx="1403">
                  <c:v>203.63</c:v>
                </c:pt>
                <c:pt idx="1404">
                  <c:v>202.63</c:v>
                </c:pt>
                <c:pt idx="1405">
                  <c:v>199.63</c:v>
                </c:pt>
                <c:pt idx="1406">
                  <c:v>193.12</c:v>
                </c:pt>
                <c:pt idx="1407">
                  <c:v>200.13</c:v>
                </c:pt>
                <c:pt idx="1408">
                  <c:v>195.5</c:v>
                </c:pt>
                <c:pt idx="1409">
                  <c:v>203.38</c:v>
                </c:pt>
                <c:pt idx="1410">
                  <c:v>199.94</c:v>
                </c:pt>
                <c:pt idx="1411">
                  <c:v>198.53</c:v>
                </c:pt>
                <c:pt idx="1412">
                  <c:v>198.92</c:v>
                </c:pt>
                <c:pt idx="1413">
                  <c:v>203.9</c:v>
                </c:pt>
                <c:pt idx="1414">
                  <c:v>204.15</c:v>
                </c:pt>
                <c:pt idx="1415">
                  <c:v>208.11</c:v>
                </c:pt>
                <c:pt idx="1416">
                  <c:v>208.11</c:v>
                </c:pt>
                <c:pt idx="1417">
                  <c:v>205.04</c:v>
                </c:pt>
                <c:pt idx="1418">
                  <c:v>204.53</c:v>
                </c:pt>
                <c:pt idx="1419">
                  <c:v>203.64</c:v>
                </c:pt>
                <c:pt idx="1420">
                  <c:v>206.19</c:v>
                </c:pt>
                <c:pt idx="1421">
                  <c:v>205.68</c:v>
                </c:pt>
                <c:pt idx="1422">
                  <c:v>203.13</c:v>
                </c:pt>
                <c:pt idx="1423">
                  <c:v>202.75</c:v>
                </c:pt>
                <c:pt idx="1424">
                  <c:v>203.77</c:v>
                </c:pt>
                <c:pt idx="1425">
                  <c:v>205.56</c:v>
                </c:pt>
                <c:pt idx="1426">
                  <c:v>204.66</c:v>
                </c:pt>
                <c:pt idx="1427">
                  <c:v>203.26</c:v>
                </c:pt>
                <c:pt idx="1428">
                  <c:v>204.53</c:v>
                </c:pt>
                <c:pt idx="1429">
                  <c:v>202.87</c:v>
                </c:pt>
                <c:pt idx="1430">
                  <c:v>201.85</c:v>
                </c:pt>
                <c:pt idx="1431">
                  <c:v>202.11</c:v>
                </c:pt>
                <c:pt idx="1432">
                  <c:v>202.62</c:v>
                </c:pt>
                <c:pt idx="1433">
                  <c:v>204.28</c:v>
                </c:pt>
                <c:pt idx="1434">
                  <c:v>206.45</c:v>
                </c:pt>
                <c:pt idx="1435">
                  <c:v>206.58</c:v>
                </c:pt>
                <c:pt idx="1436">
                  <c:v>204.53</c:v>
                </c:pt>
                <c:pt idx="1437">
                  <c:v>205.68</c:v>
                </c:pt>
                <c:pt idx="1438">
                  <c:v>206.45</c:v>
                </c:pt>
                <c:pt idx="1439">
                  <c:v>206.83</c:v>
                </c:pt>
                <c:pt idx="1440">
                  <c:v>207.85</c:v>
                </c:pt>
                <c:pt idx="1441">
                  <c:v>206.96</c:v>
                </c:pt>
                <c:pt idx="1442">
                  <c:v>206.83</c:v>
                </c:pt>
                <c:pt idx="1443">
                  <c:v>203.26</c:v>
                </c:pt>
                <c:pt idx="1444">
                  <c:v>205.17</c:v>
                </c:pt>
                <c:pt idx="1445">
                  <c:v>204.92</c:v>
                </c:pt>
                <c:pt idx="1446">
                  <c:v>205.56</c:v>
                </c:pt>
                <c:pt idx="1447">
                  <c:v>204.92</c:v>
                </c:pt>
                <c:pt idx="1448">
                  <c:v>208.24</c:v>
                </c:pt>
                <c:pt idx="1449">
                  <c:v>208.11</c:v>
                </c:pt>
                <c:pt idx="1450">
                  <c:v>207.09</c:v>
                </c:pt>
                <c:pt idx="1451">
                  <c:v>206.45</c:v>
                </c:pt>
                <c:pt idx="1452">
                  <c:v>207.73</c:v>
                </c:pt>
                <c:pt idx="1453">
                  <c:v>208.87</c:v>
                </c:pt>
                <c:pt idx="1454">
                  <c:v>210.92</c:v>
                </c:pt>
                <c:pt idx="1455">
                  <c:v>211.3</c:v>
                </c:pt>
                <c:pt idx="1456">
                  <c:v>209</c:v>
                </c:pt>
                <c:pt idx="1457">
                  <c:v>209.39</c:v>
                </c:pt>
                <c:pt idx="1458">
                  <c:v>210.53</c:v>
                </c:pt>
                <c:pt idx="1459">
                  <c:v>209.51</c:v>
                </c:pt>
                <c:pt idx="1460">
                  <c:v>209.39</c:v>
                </c:pt>
                <c:pt idx="1461">
                  <c:v>209.13</c:v>
                </c:pt>
                <c:pt idx="1462">
                  <c:v>209.13</c:v>
                </c:pt>
                <c:pt idx="1463">
                  <c:v>209.39</c:v>
                </c:pt>
                <c:pt idx="1464">
                  <c:v>210.02</c:v>
                </c:pt>
                <c:pt idx="1465">
                  <c:v>209.39</c:v>
                </c:pt>
                <c:pt idx="1466">
                  <c:v>209.13</c:v>
                </c:pt>
                <c:pt idx="1467">
                  <c:v>210.28</c:v>
                </c:pt>
                <c:pt idx="1468">
                  <c:v>210.41</c:v>
                </c:pt>
                <c:pt idx="1469">
                  <c:v>209.77</c:v>
                </c:pt>
                <c:pt idx="1470">
                  <c:v>210.79</c:v>
                </c:pt>
                <c:pt idx="1471">
                  <c:v>215.77</c:v>
                </c:pt>
                <c:pt idx="1472">
                  <c:v>222.41</c:v>
                </c:pt>
                <c:pt idx="1473">
                  <c:v>222.28</c:v>
                </c:pt>
                <c:pt idx="1474">
                  <c:v>225.05</c:v>
                </c:pt>
                <c:pt idx="1475">
                  <c:v>224.27</c:v>
                </c:pt>
                <c:pt idx="1476">
                  <c:v>221.8</c:v>
                </c:pt>
                <c:pt idx="1477">
                  <c:v>222.45</c:v>
                </c:pt>
                <c:pt idx="1478">
                  <c:v>223.1</c:v>
                </c:pt>
                <c:pt idx="1479">
                  <c:v>224.92</c:v>
                </c:pt>
                <c:pt idx="1480">
                  <c:v>228.69</c:v>
                </c:pt>
                <c:pt idx="1481">
                  <c:v>233.64</c:v>
                </c:pt>
                <c:pt idx="1482">
                  <c:v>237.8</c:v>
                </c:pt>
                <c:pt idx="1483">
                  <c:v>246.78</c:v>
                </c:pt>
                <c:pt idx="1484">
                  <c:v>248.08</c:v>
                </c:pt>
                <c:pt idx="1485">
                  <c:v>246.78</c:v>
                </c:pt>
                <c:pt idx="1486">
                  <c:v>249.77</c:v>
                </c:pt>
                <c:pt idx="1487">
                  <c:v>252.63</c:v>
                </c:pt>
                <c:pt idx="1488">
                  <c:v>258.35000000000002</c:v>
                </c:pt>
                <c:pt idx="1489">
                  <c:v>252.63</c:v>
                </c:pt>
                <c:pt idx="1490">
                  <c:v>250.55</c:v>
                </c:pt>
                <c:pt idx="1491">
                  <c:v>246.91</c:v>
                </c:pt>
                <c:pt idx="1492">
                  <c:v>248.08</c:v>
                </c:pt>
                <c:pt idx="1493">
                  <c:v>250.55</c:v>
                </c:pt>
                <c:pt idx="1494">
                  <c:v>245.08</c:v>
                </c:pt>
                <c:pt idx="1495">
                  <c:v>243.78</c:v>
                </c:pt>
                <c:pt idx="1496">
                  <c:v>249.51</c:v>
                </c:pt>
                <c:pt idx="1497">
                  <c:v>249.9</c:v>
                </c:pt>
                <c:pt idx="1498">
                  <c:v>247.69</c:v>
                </c:pt>
                <c:pt idx="1499">
                  <c:v>243.26</c:v>
                </c:pt>
                <c:pt idx="1500">
                  <c:v>242.48</c:v>
                </c:pt>
                <c:pt idx="1501">
                  <c:v>236.76</c:v>
                </c:pt>
                <c:pt idx="1502">
                  <c:v>237.67</c:v>
                </c:pt>
                <c:pt idx="1503">
                  <c:v>245.34</c:v>
                </c:pt>
                <c:pt idx="1504">
                  <c:v>247.69</c:v>
                </c:pt>
                <c:pt idx="1505">
                  <c:v>254.97</c:v>
                </c:pt>
                <c:pt idx="1506">
                  <c:v>250.55</c:v>
                </c:pt>
                <c:pt idx="1507">
                  <c:v>250.81</c:v>
                </c:pt>
                <c:pt idx="1508">
                  <c:v>254.58</c:v>
                </c:pt>
                <c:pt idx="1509">
                  <c:v>254.84</c:v>
                </c:pt>
                <c:pt idx="1510">
                  <c:v>256.39999999999998</c:v>
                </c:pt>
                <c:pt idx="1511">
                  <c:v>255.49</c:v>
                </c:pt>
                <c:pt idx="1512">
                  <c:v>255.23</c:v>
                </c:pt>
                <c:pt idx="1513">
                  <c:v>253.54</c:v>
                </c:pt>
                <c:pt idx="1514">
                  <c:v>256.66000000000003</c:v>
                </c:pt>
                <c:pt idx="1515">
                  <c:v>252.63</c:v>
                </c:pt>
                <c:pt idx="1516">
                  <c:v>253.28</c:v>
                </c:pt>
                <c:pt idx="1517">
                  <c:v>259.26</c:v>
                </c:pt>
                <c:pt idx="1518">
                  <c:v>260.7</c:v>
                </c:pt>
                <c:pt idx="1519">
                  <c:v>263.43</c:v>
                </c:pt>
                <c:pt idx="1520">
                  <c:v>263.95</c:v>
                </c:pt>
                <c:pt idx="1521">
                  <c:v>272.01</c:v>
                </c:pt>
                <c:pt idx="1522">
                  <c:v>272.14</c:v>
                </c:pt>
                <c:pt idx="1523">
                  <c:v>273.95999999999998</c:v>
                </c:pt>
                <c:pt idx="1524">
                  <c:v>273.83</c:v>
                </c:pt>
                <c:pt idx="1525">
                  <c:v>257.7</c:v>
                </c:pt>
                <c:pt idx="1526">
                  <c:v>264.73</c:v>
                </c:pt>
                <c:pt idx="1527">
                  <c:v>267.07</c:v>
                </c:pt>
                <c:pt idx="1528">
                  <c:v>274.22000000000003</c:v>
                </c:pt>
                <c:pt idx="1529">
                  <c:v>266.42</c:v>
                </c:pt>
                <c:pt idx="1530">
                  <c:v>270.06</c:v>
                </c:pt>
                <c:pt idx="1531">
                  <c:v>270.19</c:v>
                </c:pt>
                <c:pt idx="1532">
                  <c:v>270.45</c:v>
                </c:pt>
                <c:pt idx="1533">
                  <c:v>264.99</c:v>
                </c:pt>
                <c:pt idx="1534">
                  <c:v>263.47000000000003</c:v>
                </c:pt>
                <c:pt idx="1535">
                  <c:v>265.58</c:v>
                </c:pt>
                <c:pt idx="1536">
                  <c:v>261.88</c:v>
                </c:pt>
                <c:pt idx="1537">
                  <c:v>259.77</c:v>
                </c:pt>
                <c:pt idx="1538">
                  <c:v>262.01</c:v>
                </c:pt>
                <c:pt idx="1539">
                  <c:v>264.26</c:v>
                </c:pt>
                <c:pt idx="1540">
                  <c:v>268.36</c:v>
                </c:pt>
                <c:pt idx="1541">
                  <c:v>265.98</c:v>
                </c:pt>
                <c:pt idx="1542">
                  <c:v>263.60000000000002</c:v>
                </c:pt>
                <c:pt idx="1543">
                  <c:v>256.33</c:v>
                </c:pt>
                <c:pt idx="1544">
                  <c:v>250.78</c:v>
                </c:pt>
                <c:pt idx="1545">
                  <c:v>250.12</c:v>
                </c:pt>
                <c:pt idx="1546">
                  <c:v>253.29</c:v>
                </c:pt>
                <c:pt idx="1547">
                  <c:v>250.38</c:v>
                </c:pt>
                <c:pt idx="1548">
                  <c:v>255.01</c:v>
                </c:pt>
                <c:pt idx="1549">
                  <c:v>251.57</c:v>
                </c:pt>
                <c:pt idx="1550">
                  <c:v>244.17</c:v>
                </c:pt>
                <c:pt idx="1551">
                  <c:v>240.6</c:v>
                </c:pt>
                <c:pt idx="1552">
                  <c:v>233.99</c:v>
                </c:pt>
                <c:pt idx="1553">
                  <c:v>230.82</c:v>
                </c:pt>
                <c:pt idx="1554">
                  <c:v>228.17</c:v>
                </c:pt>
                <c:pt idx="1555">
                  <c:v>235.71</c:v>
                </c:pt>
                <c:pt idx="1556">
                  <c:v>243.24</c:v>
                </c:pt>
                <c:pt idx="1557">
                  <c:v>240.2</c:v>
                </c:pt>
                <c:pt idx="1558">
                  <c:v>247.6</c:v>
                </c:pt>
                <c:pt idx="1559">
                  <c:v>249.85</c:v>
                </c:pt>
                <c:pt idx="1560">
                  <c:v>246.94</c:v>
                </c:pt>
                <c:pt idx="1561">
                  <c:v>250.38</c:v>
                </c:pt>
                <c:pt idx="1562">
                  <c:v>249.19</c:v>
                </c:pt>
                <c:pt idx="1563">
                  <c:v>245.89</c:v>
                </c:pt>
                <c:pt idx="1564">
                  <c:v>249.59</c:v>
                </c:pt>
                <c:pt idx="1565">
                  <c:v>249.59</c:v>
                </c:pt>
                <c:pt idx="1566">
                  <c:v>250.25</c:v>
                </c:pt>
                <c:pt idx="1567">
                  <c:v>249.59</c:v>
                </c:pt>
                <c:pt idx="1568">
                  <c:v>247.34</c:v>
                </c:pt>
                <c:pt idx="1569">
                  <c:v>245.75</c:v>
                </c:pt>
                <c:pt idx="1570">
                  <c:v>247.6</c:v>
                </c:pt>
                <c:pt idx="1571">
                  <c:v>250.25</c:v>
                </c:pt>
                <c:pt idx="1572">
                  <c:v>234.38</c:v>
                </c:pt>
                <c:pt idx="1573">
                  <c:v>213.63</c:v>
                </c:pt>
                <c:pt idx="1574">
                  <c:v>209.8</c:v>
                </c:pt>
                <c:pt idx="1575">
                  <c:v>206.89</c:v>
                </c:pt>
                <c:pt idx="1576">
                  <c:v>220.37</c:v>
                </c:pt>
                <c:pt idx="1577">
                  <c:v>210.32</c:v>
                </c:pt>
                <c:pt idx="1578">
                  <c:v>215.88</c:v>
                </c:pt>
                <c:pt idx="1579">
                  <c:v>222.35</c:v>
                </c:pt>
                <c:pt idx="1580">
                  <c:v>226.19</c:v>
                </c:pt>
                <c:pt idx="1581">
                  <c:v>223.68</c:v>
                </c:pt>
                <c:pt idx="1582">
                  <c:v>228.3</c:v>
                </c:pt>
                <c:pt idx="1583">
                  <c:v>218.92</c:v>
                </c:pt>
                <c:pt idx="1584">
                  <c:v>224.47</c:v>
                </c:pt>
                <c:pt idx="1585">
                  <c:v>226.06</c:v>
                </c:pt>
                <c:pt idx="1586">
                  <c:v>232.53</c:v>
                </c:pt>
                <c:pt idx="1587">
                  <c:v>230.68</c:v>
                </c:pt>
                <c:pt idx="1588">
                  <c:v>228.44</c:v>
                </c:pt>
                <c:pt idx="1589">
                  <c:v>225.26</c:v>
                </c:pt>
                <c:pt idx="1590">
                  <c:v>218.65</c:v>
                </c:pt>
                <c:pt idx="1591">
                  <c:v>218.52</c:v>
                </c:pt>
                <c:pt idx="1592">
                  <c:v>220.37</c:v>
                </c:pt>
                <c:pt idx="1593">
                  <c:v>214.03</c:v>
                </c:pt>
                <c:pt idx="1594">
                  <c:v>209</c:v>
                </c:pt>
                <c:pt idx="1595">
                  <c:v>223.28</c:v>
                </c:pt>
                <c:pt idx="1596">
                  <c:v>229.63</c:v>
                </c:pt>
                <c:pt idx="1597">
                  <c:v>231.89</c:v>
                </c:pt>
                <c:pt idx="1598">
                  <c:v>234.99</c:v>
                </c:pt>
                <c:pt idx="1599">
                  <c:v>242.53</c:v>
                </c:pt>
                <c:pt idx="1600">
                  <c:v>244.69</c:v>
                </c:pt>
                <c:pt idx="1601">
                  <c:v>242.13</c:v>
                </c:pt>
                <c:pt idx="1602">
                  <c:v>241.86</c:v>
                </c:pt>
                <c:pt idx="1603">
                  <c:v>242.53</c:v>
                </c:pt>
                <c:pt idx="1604">
                  <c:v>244.42</c:v>
                </c:pt>
                <c:pt idx="1605">
                  <c:v>239.3</c:v>
                </c:pt>
                <c:pt idx="1606">
                  <c:v>240.92</c:v>
                </c:pt>
                <c:pt idx="1607">
                  <c:v>240.51</c:v>
                </c:pt>
                <c:pt idx="1608">
                  <c:v>241.86</c:v>
                </c:pt>
                <c:pt idx="1609">
                  <c:v>239.3</c:v>
                </c:pt>
                <c:pt idx="1610">
                  <c:v>238.22</c:v>
                </c:pt>
                <c:pt idx="1611">
                  <c:v>235.53</c:v>
                </c:pt>
                <c:pt idx="1612">
                  <c:v>235.53</c:v>
                </c:pt>
                <c:pt idx="1613">
                  <c:v>241.19</c:v>
                </c:pt>
                <c:pt idx="1614">
                  <c:v>236.2</c:v>
                </c:pt>
                <c:pt idx="1615">
                  <c:v>238.09</c:v>
                </c:pt>
                <c:pt idx="1616">
                  <c:v>241.59</c:v>
                </c:pt>
                <c:pt idx="1617">
                  <c:v>238.63</c:v>
                </c:pt>
                <c:pt idx="1618">
                  <c:v>242.4</c:v>
                </c:pt>
                <c:pt idx="1619">
                  <c:v>245.9</c:v>
                </c:pt>
                <c:pt idx="1620">
                  <c:v>248.6</c:v>
                </c:pt>
                <c:pt idx="1621">
                  <c:v>246.85</c:v>
                </c:pt>
                <c:pt idx="1622">
                  <c:v>244.55</c:v>
                </c:pt>
                <c:pt idx="1623">
                  <c:v>241.59</c:v>
                </c:pt>
                <c:pt idx="1624">
                  <c:v>240.92</c:v>
                </c:pt>
                <c:pt idx="1625">
                  <c:v>240.51</c:v>
                </c:pt>
                <c:pt idx="1626">
                  <c:v>237.68</c:v>
                </c:pt>
                <c:pt idx="1627">
                  <c:v>238.36</c:v>
                </c:pt>
                <c:pt idx="1628">
                  <c:v>238.09</c:v>
                </c:pt>
                <c:pt idx="1629">
                  <c:v>244.96</c:v>
                </c:pt>
                <c:pt idx="1630">
                  <c:v>245.23</c:v>
                </c:pt>
                <c:pt idx="1631">
                  <c:v>244.29</c:v>
                </c:pt>
                <c:pt idx="1632">
                  <c:v>239.97</c:v>
                </c:pt>
                <c:pt idx="1633">
                  <c:v>241.19</c:v>
                </c:pt>
                <c:pt idx="1634">
                  <c:v>242.13</c:v>
                </c:pt>
                <c:pt idx="1635">
                  <c:v>239.17</c:v>
                </c:pt>
                <c:pt idx="1636">
                  <c:v>239.84</c:v>
                </c:pt>
                <c:pt idx="1637">
                  <c:v>237.68</c:v>
                </c:pt>
                <c:pt idx="1638">
                  <c:v>234.99</c:v>
                </c:pt>
                <c:pt idx="1639">
                  <c:v>235.26</c:v>
                </c:pt>
                <c:pt idx="1640">
                  <c:v>235.66</c:v>
                </c:pt>
                <c:pt idx="1641">
                  <c:v>237.01</c:v>
                </c:pt>
                <c:pt idx="1642">
                  <c:v>234.99</c:v>
                </c:pt>
                <c:pt idx="1643">
                  <c:v>236.34</c:v>
                </c:pt>
                <c:pt idx="1644">
                  <c:v>235.39</c:v>
                </c:pt>
                <c:pt idx="1645">
                  <c:v>232.29</c:v>
                </c:pt>
                <c:pt idx="1646">
                  <c:v>233.51</c:v>
                </c:pt>
                <c:pt idx="1647">
                  <c:v>234.99</c:v>
                </c:pt>
                <c:pt idx="1648">
                  <c:v>238.76</c:v>
                </c:pt>
                <c:pt idx="1649">
                  <c:v>238.76</c:v>
                </c:pt>
                <c:pt idx="1650">
                  <c:v>239.57</c:v>
                </c:pt>
                <c:pt idx="1651">
                  <c:v>244.69</c:v>
                </c:pt>
                <c:pt idx="1652">
                  <c:v>243.21</c:v>
                </c:pt>
                <c:pt idx="1653">
                  <c:v>243.07</c:v>
                </c:pt>
                <c:pt idx="1654">
                  <c:v>239.7</c:v>
                </c:pt>
                <c:pt idx="1655">
                  <c:v>239.7</c:v>
                </c:pt>
                <c:pt idx="1656">
                  <c:v>238.9</c:v>
                </c:pt>
                <c:pt idx="1657">
                  <c:v>240.65</c:v>
                </c:pt>
                <c:pt idx="1658">
                  <c:v>237.41</c:v>
                </c:pt>
                <c:pt idx="1659">
                  <c:v>237.28</c:v>
                </c:pt>
                <c:pt idx="1660">
                  <c:v>235.63</c:v>
                </c:pt>
                <c:pt idx="1661">
                  <c:v>238.79</c:v>
                </c:pt>
                <c:pt idx="1662">
                  <c:v>240.16</c:v>
                </c:pt>
                <c:pt idx="1663">
                  <c:v>238.65</c:v>
                </c:pt>
                <c:pt idx="1664">
                  <c:v>236.73</c:v>
                </c:pt>
                <c:pt idx="1665">
                  <c:v>238.1</c:v>
                </c:pt>
                <c:pt idx="1666">
                  <c:v>238.24</c:v>
                </c:pt>
                <c:pt idx="1667">
                  <c:v>237.96</c:v>
                </c:pt>
                <c:pt idx="1668">
                  <c:v>239.75</c:v>
                </c:pt>
                <c:pt idx="1669">
                  <c:v>240.43</c:v>
                </c:pt>
                <c:pt idx="1670">
                  <c:v>240.57</c:v>
                </c:pt>
                <c:pt idx="1671">
                  <c:v>241.53</c:v>
                </c:pt>
                <c:pt idx="1672">
                  <c:v>241.26</c:v>
                </c:pt>
                <c:pt idx="1673">
                  <c:v>242.49</c:v>
                </c:pt>
                <c:pt idx="1674">
                  <c:v>243.32</c:v>
                </c:pt>
                <c:pt idx="1675">
                  <c:v>243.04</c:v>
                </c:pt>
                <c:pt idx="1676">
                  <c:v>241.26</c:v>
                </c:pt>
                <c:pt idx="1677">
                  <c:v>242.36</c:v>
                </c:pt>
                <c:pt idx="1678">
                  <c:v>238.79</c:v>
                </c:pt>
                <c:pt idx="1679">
                  <c:v>235.49</c:v>
                </c:pt>
                <c:pt idx="1680">
                  <c:v>235.77</c:v>
                </c:pt>
                <c:pt idx="1681">
                  <c:v>239.2</c:v>
                </c:pt>
                <c:pt idx="1682">
                  <c:v>240.16</c:v>
                </c:pt>
                <c:pt idx="1683">
                  <c:v>239.61</c:v>
                </c:pt>
                <c:pt idx="1684">
                  <c:v>240.85</c:v>
                </c:pt>
                <c:pt idx="1685">
                  <c:v>241.4</c:v>
                </c:pt>
                <c:pt idx="1686">
                  <c:v>240.71</c:v>
                </c:pt>
                <c:pt idx="1687">
                  <c:v>239.47</c:v>
                </c:pt>
                <c:pt idx="1688">
                  <c:v>237.55</c:v>
                </c:pt>
                <c:pt idx="1689">
                  <c:v>235.22</c:v>
                </c:pt>
                <c:pt idx="1690">
                  <c:v>234.94</c:v>
                </c:pt>
                <c:pt idx="1691">
                  <c:v>238.92</c:v>
                </c:pt>
                <c:pt idx="1692">
                  <c:v>239.06</c:v>
                </c:pt>
                <c:pt idx="1693">
                  <c:v>239.75</c:v>
                </c:pt>
                <c:pt idx="1694">
                  <c:v>236.18</c:v>
                </c:pt>
                <c:pt idx="1695">
                  <c:v>235.63</c:v>
                </c:pt>
                <c:pt idx="1696">
                  <c:v>233.29</c:v>
                </c:pt>
                <c:pt idx="1697">
                  <c:v>232.33</c:v>
                </c:pt>
                <c:pt idx="1698">
                  <c:v>230.69</c:v>
                </c:pt>
                <c:pt idx="1699">
                  <c:v>228.76</c:v>
                </c:pt>
                <c:pt idx="1700">
                  <c:v>228.9</c:v>
                </c:pt>
                <c:pt idx="1701">
                  <c:v>228.9</c:v>
                </c:pt>
                <c:pt idx="1702">
                  <c:v>228.21</c:v>
                </c:pt>
                <c:pt idx="1703">
                  <c:v>223.68</c:v>
                </c:pt>
                <c:pt idx="1704">
                  <c:v>226.84</c:v>
                </c:pt>
                <c:pt idx="1705">
                  <c:v>226.98</c:v>
                </c:pt>
                <c:pt idx="1706">
                  <c:v>232.06</c:v>
                </c:pt>
                <c:pt idx="1707">
                  <c:v>229.04</c:v>
                </c:pt>
                <c:pt idx="1708">
                  <c:v>225.88</c:v>
                </c:pt>
                <c:pt idx="1709">
                  <c:v>230.27</c:v>
                </c:pt>
                <c:pt idx="1710">
                  <c:v>230.14</c:v>
                </c:pt>
                <c:pt idx="1711">
                  <c:v>232.2</c:v>
                </c:pt>
                <c:pt idx="1712">
                  <c:v>231.37</c:v>
                </c:pt>
                <c:pt idx="1713">
                  <c:v>229.72</c:v>
                </c:pt>
                <c:pt idx="1714">
                  <c:v>232.2</c:v>
                </c:pt>
                <c:pt idx="1715">
                  <c:v>233.29</c:v>
                </c:pt>
                <c:pt idx="1716">
                  <c:v>232.47</c:v>
                </c:pt>
                <c:pt idx="1717">
                  <c:v>230.27</c:v>
                </c:pt>
                <c:pt idx="1718">
                  <c:v>231.1</c:v>
                </c:pt>
                <c:pt idx="1719">
                  <c:v>231.1</c:v>
                </c:pt>
                <c:pt idx="1720">
                  <c:v>227.25</c:v>
                </c:pt>
                <c:pt idx="1721">
                  <c:v>232.2</c:v>
                </c:pt>
                <c:pt idx="1722">
                  <c:v>231.65</c:v>
                </c:pt>
                <c:pt idx="1723">
                  <c:v>230.43</c:v>
                </c:pt>
                <c:pt idx="1724">
                  <c:v>233.79</c:v>
                </c:pt>
                <c:pt idx="1725">
                  <c:v>233.93</c:v>
                </c:pt>
                <c:pt idx="1726">
                  <c:v>232.25</c:v>
                </c:pt>
                <c:pt idx="1727">
                  <c:v>232.95</c:v>
                </c:pt>
                <c:pt idx="1728">
                  <c:v>238.27</c:v>
                </c:pt>
                <c:pt idx="1729">
                  <c:v>237.29</c:v>
                </c:pt>
                <c:pt idx="1730">
                  <c:v>237.71</c:v>
                </c:pt>
                <c:pt idx="1731">
                  <c:v>237.01</c:v>
                </c:pt>
                <c:pt idx="1732">
                  <c:v>233.09</c:v>
                </c:pt>
                <c:pt idx="1733">
                  <c:v>231.27</c:v>
                </c:pt>
                <c:pt idx="1734">
                  <c:v>230.99</c:v>
                </c:pt>
                <c:pt idx="1735">
                  <c:v>227.91</c:v>
                </c:pt>
                <c:pt idx="1736">
                  <c:v>230.15</c:v>
                </c:pt>
                <c:pt idx="1737">
                  <c:v>234.07</c:v>
                </c:pt>
                <c:pt idx="1738">
                  <c:v>235.75</c:v>
                </c:pt>
                <c:pt idx="1739">
                  <c:v>232.39</c:v>
                </c:pt>
                <c:pt idx="1740">
                  <c:v>234.07</c:v>
                </c:pt>
                <c:pt idx="1741">
                  <c:v>235.33</c:v>
                </c:pt>
                <c:pt idx="1742">
                  <c:v>235.33</c:v>
                </c:pt>
                <c:pt idx="1743">
                  <c:v>235.33</c:v>
                </c:pt>
                <c:pt idx="1744">
                  <c:v>233.51</c:v>
                </c:pt>
                <c:pt idx="1745">
                  <c:v>230.43</c:v>
                </c:pt>
                <c:pt idx="1746">
                  <c:v>229.87</c:v>
                </c:pt>
                <c:pt idx="1747">
                  <c:v>231.97</c:v>
                </c:pt>
                <c:pt idx="1748">
                  <c:v>231.13</c:v>
                </c:pt>
                <c:pt idx="1749">
                  <c:v>229.17</c:v>
                </c:pt>
                <c:pt idx="1750">
                  <c:v>229.59</c:v>
                </c:pt>
                <c:pt idx="1751">
                  <c:v>227.07</c:v>
                </c:pt>
                <c:pt idx="1752">
                  <c:v>229.59</c:v>
                </c:pt>
                <c:pt idx="1753">
                  <c:v>228.33</c:v>
                </c:pt>
                <c:pt idx="1754">
                  <c:v>229.17</c:v>
                </c:pt>
                <c:pt idx="1755">
                  <c:v>229.59</c:v>
                </c:pt>
                <c:pt idx="1756">
                  <c:v>227.63</c:v>
                </c:pt>
                <c:pt idx="1757">
                  <c:v>227.91</c:v>
                </c:pt>
                <c:pt idx="1758">
                  <c:v>231.69</c:v>
                </c:pt>
                <c:pt idx="1759">
                  <c:v>230.99</c:v>
                </c:pt>
                <c:pt idx="1760">
                  <c:v>232.39</c:v>
                </c:pt>
                <c:pt idx="1761">
                  <c:v>230.01</c:v>
                </c:pt>
                <c:pt idx="1762">
                  <c:v>227.63</c:v>
                </c:pt>
                <c:pt idx="1763">
                  <c:v>231.41</c:v>
                </c:pt>
                <c:pt idx="1764">
                  <c:v>236.59</c:v>
                </c:pt>
                <c:pt idx="1765">
                  <c:v>237.57</c:v>
                </c:pt>
                <c:pt idx="1766">
                  <c:v>240.23</c:v>
                </c:pt>
                <c:pt idx="1767">
                  <c:v>243.74</c:v>
                </c:pt>
                <c:pt idx="1768">
                  <c:v>245.14</c:v>
                </c:pt>
                <c:pt idx="1769">
                  <c:v>244.58</c:v>
                </c:pt>
                <c:pt idx="1770">
                  <c:v>243.03</c:v>
                </c:pt>
                <c:pt idx="1771">
                  <c:v>244.3</c:v>
                </c:pt>
                <c:pt idx="1772">
                  <c:v>247.24</c:v>
                </c:pt>
                <c:pt idx="1773">
                  <c:v>253.68</c:v>
                </c:pt>
                <c:pt idx="1774">
                  <c:v>252</c:v>
                </c:pt>
                <c:pt idx="1775">
                  <c:v>251.58</c:v>
                </c:pt>
                <c:pt idx="1776">
                  <c:v>251.44</c:v>
                </c:pt>
                <c:pt idx="1777">
                  <c:v>255.5</c:v>
                </c:pt>
                <c:pt idx="1778">
                  <c:v>259.56</c:v>
                </c:pt>
                <c:pt idx="1779">
                  <c:v>258.44</c:v>
                </c:pt>
                <c:pt idx="1780">
                  <c:v>254.1</c:v>
                </c:pt>
                <c:pt idx="1781">
                  <c:v>257.88</c:v>
                </c:pt>
                <c:pt idx="1782">
                  <c:v>257.32</c:v>
                </c:pt>
                <c:pt idx="1783">
                  <c:v>254.8</c:v>
                </c:pt>
                <c:pt idx="1784">
                  <c:v>256.01</c:v>
                </c:pt>
                <c:pt idx="1785">
                  <c:v>257.58</c:v>
                </c:pt>
                <c:pt idx="1786">
                  <c:v>258.44</c:v>
                </c:pt>
                <c:pt idx="1787">
                  <c:v>259.87</c:v>
                </c:pt>
                <c:pt idx="1788">
                  <c:v>260.58</c:v>
                </c:pt>
                <c:pt idx="1789">
                  <c:v>267.57</c:v>
                </c:pt>
                <c:pt idx="1790">
                  <c:v>265.58</c:v>
                </c:pt>
                <c:pt idx="1791">
                  <c:v>269.14</c:v>
                </c:pt>
                <c:pt idx="1792">
                  <c:v>269.70999999999998</c:v>
                </c:pt>
                <c:pt idx="1793">
                  <c:v>270.86</c:v>
                </c:pt>
                <c:pt idx="1794">
                  <c:v>268.57</c:v>
                </c:pt>
                <c:pt idx="1795">
                  <c:v>268.29000000000002</c:v>
                </c:pt>
                <c:pt idx="1796">
                  <c:v>265.29000000000002</c:v>
                </c:pt>
                <c:pt idx="1797">
                  <c:v>266.72000000000003</c:v>
                </c:pt>
                <c:pt idx="1798">
                  <c:v>268.86</c:v>
                </c:pt>
                <c:pt idx="1799">
                  <c:v>272.57</c:v>
                </c:pt>
                <c:pt idx="1800">
                  <c:v>269.14</c:v>
                </c:pt>
                <c:pt idx="1801">
                  <c:v>267.72000000000003</c:v>
                </c:pt>
                <c:pt idx="1802">
                  <c:v>266.43</c:v>
                </c:pt>
                <c:pt idx="1803">
                  <c:v>267.43</c:v>
                </c:pt>
                <c:pt idx="1804">
                  <c:v>265.29000000000002</c:v>
                </c:pt>
                <c:pt idx="1805">
                  <c:v>261.14999999999998</c:v>
                </c:pt>
                <c:pt idx="1806">
                  <c:v>267.57</c:v>
                </c:pt>
                <c:pt idx="1807">
                  <c:v>264.86</c:v>
                </c:pt>
                <c:pt idx="1808">
                  <c:v>267.57</c:v>
                </c:pt>
                <c:pt idx="1809">
                  <c:v>267.43</c:v>
                </c:pt>
                <c:pt idx="1810">
                  <c:v>268.14</c:v>
                </c:pt>
                <c:pt idx="1811">
                  <c:v>266.29000000000002</c:v>
                </c:pt>
                <c:pt idx="1812">
                  <c:v>270.57</c:v>
                </c:pt>
                <c:pt idx="1813">
                  <c:v>271.27999999999997</c:v>
                </c:pt>
                <c:pt idx="1814">
                  <c:v>272</c:v>
                </c:pt>
                <c:pt idx="1815">
                  <c:v>274.14</c:v>
                </c:pt>
                <c:pt idx="1816">
                  <c:v>273.14</c:v>
                </c:pt>
                <c:pt idx="1817">
                  <c:v>277.42</c:v>
                </c:pt>
                <c:pt idx="1818">
                  <c:v>280.7</c:v>
                </c:pt>
                <c:pt idx="1819">
                  <c:v>279.56</c:v>
                </c:pt>
                <c:pt idx="1820">
                  <c:v>275.42</c:v>
                </c:pt>
                <c:pt idx="1821">
                  <c:v>271.43</c:v>
                </c:pt>
                <c:pt idx="1822">
                  <c:v>270.14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7B6A-8145-A699-A30C7B674312}"/>
            </c:ext>
          </c:extLst>
        </c:ser>
        <c:ser>
          <c:idx val="9"/>
          <c:order val="9"/>
          <c:tx>
            <c:strRef>
              <c:f>'04_Performance'!$K$117</c:f>
              <c:strCache>
                <c:ptCount val="1"/>
                <c:pt idx="0">
                  <c:v>BIL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'04_Performance'!$A$118:$A$1940</c:f>
              <c:numCache>
                <c:formatCode>yyyy\-mm\-dd</c:formatCode>
                <c:ptCount val="1823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43487</c:v>
                </c:pt>
                <c:pt idx="14">
                  <c:v>43488</c:v>
                </c:pt>
                <c:pt idx="15">
                  <c:v>43489</c:v>
                </c:pt>
                <c:pt idx="16">
                  <c:v>43490</c:v>
                </c:pt>
                <c:pt idx="17">
                  <c:v>43493</c:v>
                </c:pt>
                <c:pt idx="18">
                  <c:v>43494</c:v>
                </c:pt>
                <c:pt idx="19">
                  <c:v>43495</c:v>
                </c:pt>
                <c:pt idx="20">
                  <c:v>43496</c:v>
                </c:pt>
                <c:pt idx="21">
                  <c:v>43497</c:v>
                </c:pt>
                <c:pt idx="22">
                  <c:v>43500</c:v>
                </c:pt>
                <c:pt idx="23">
                  <c:v>43501</c:v>
                </c:pt>
                <c:pt idx="24">
                  <c:v>43502</c:v>
                </c:pt>
                <c:pt idx="25">
                  <c:v>43503</c:v>
                </c:pt>
                <c:pt idx="26">
                  <c:v>43504</c:v>
                </c:pt>
                <c:pt idx="27">
                  <c:v>43507</c:v>
                </c:pt>
                <c:pt idx="28">
                  <c:v>43508</c:v>
                </c:pt>
                <c:pt idx="29">
                  <c:v>43509</c:v>
                </c:pt>
                <c:pt idx="30">
                  <c:v>43510</c:v>
                </c:pt>
                <c:pt idx="31">
                  <c:v>43511</c:v>
                </c:pt>
                <c:pt idx="32">
                  <c:v>43515</c:v>
                </c:pt>
                <c:pt idx="33">
                  <c:v>43516</c:v>
                </c:pt>
                <c:pt idx="34">
                  <c:v>43517</c:v>
                </c:pt>
                <c:pt idx="35">
                  <c:v>43518</c:v>
                </c:pt>
                <c:pt idx="36">
                  <c:v>43521</c:v>
                </c:pt>
                <c:pt idx="37">
                  <c:v>43522</c:v>
                </c:pt>
                <c:pt idx="38">
                  <c:v>43523</c:v>
                </c:pt>
                <c:pt idx="39">
                  <c:v>43524</c:v>
                </c:pt>
                <c:pt idx="40">
                  <c:v>43525</c:v>
                </c:pt>
                <c:pt idx="41">
                  <c:v>43528</c:v>
                </c:pt>
                <c:pt idx="42">
                  <c:v>43529</c:v>
                </c:pt>
                <c:pt idx="43">
                  <c:v>43530</c:v>
                </c:pt>
                <c:pt idx="44">
                  <c:v>43531</c:v>
                </c:pt>
                <c:pt idx="45">
                  <c:v>43532</c:v>
                </c:pt>
                <c:pt idx="46">
                  <c:v>43535</c:v>
                </c:pt>
                <c:pt idx="47">
                  <c:v>43536</c:v>
                </c:pt>
                <c:pt idx="48">
                  <c:v>43537</c:v>
                </c:pt>
                <c:pt idx="49">
                  <c:v>43538</c:v>
                </c:pt>
                <c:pt idx="50">
                  <c:v>43539</c:v>
                </c:pt>
                <c:pt idx="51">
                  <c:v>43542</c:v>
                </c:pt>
                <c:pt idx="52">
                  <c:v>43543</c:v>
                </c:pt>
                <c:pt idx="53">
                  <c:v>43544</c:v>
                </c:pt>
                <c:pt idx="54">
                  <c:v>43545</c:v>
                </c:pt>
                <c:pt idx="55">
                  <c:v>43546</c:v>
                </c:pt>
                <c:pt idx="56">
                  <c:v>43549</c:v>
                </c:pt>
                <c:pt idx="57">
                  <c:v>43550</c:v>
                </c:pt>
                <c:pt idx="58">
                  <c:v>43551</c:v>
                </c:pt>
                <c:pt idx="59">
                  <c:v>43552</c:v>
                </c:pt>
                <c:pt idx="60">
                  <c:v>43553</c:v>
                </c:pt>
                <c:pt idx="61">
                  <c:v>43556</c:v>
                </c:pt>
                <c:pt idx="62">
                  <c:v>43557</c:v>
                </c:pt>
                <c:pt idx="63">
                  <c:v>43558</c:v>
                </c:pt>
                <c:pt idx="64">
                  <c:v>43559</c:v>
                </c:pt>
                <c:pt idx="65">
                  <c:v>43560</c:v>
                </c:pt>
                <c:pt idx="66">
                  <c:v>43563</c:v>
                </c:pt>
                <c:pt idx="67">
                  <c:v>43564</c:v>
                </c:pt>
                <c:pt idx="68">
                  <c:v>43565</c:v>
                </c:pt>
                <c:pt idx="69">
                  <c:v>43566</c:v>
                </c:pt>
                <c:pt idx="70">
                  <c:v>43567</c:v>
                </c:pt>
                <c:pt idx="71">
                  <c:v>43570</c:v>
                </c:pt>
                <c:pt idx="72">
                  <c:v>43571</c:v>
                </c:pt>
                <c:pt idx="73">
                  <c:v>43572</c:v>
                </c:pt>
                <c:pt idx="74">
                  <c:v>43573</c:v>
                </c:pt>
                <c:pt idx="75">
                  <c:v>43577</c:v>
                </c:pt>
                <c:pt idx="76">
                  <c:v>43578</c:v>
                </c:pt>
                <c:pt idx="77">
                  <c:v>43579</c:v>
                </c:pt>
                <c:pt idx="78">
                  <c:v>43580</c:v>
                </c:pt>
                <c:pt idx="79">
                  <c:v>43581</c:v>
                </c:pt>
                <c:pt idx="80">
                  <c:v>43584</c:v>
                </c:pt>
                <c:pt idx="81">
                  <c:v>43585</c:v>
                </c:pt>
                <c:pt idx="82">
                  <c:v>43586</c:v>
                </c:pt>
                <c:pt idx="83">
                  <c:v>43587</c:v>
                </c:pt>
                <c:pt idx="84">
                  <c:v>43588</c:v>
                </c:pt>
                <c:pt idx="85">
                  <c:v>43591</c:v>
                </c:pt>
                <c:pt idx="86">
                  <c:v>43592</c:v>
                </c:pt>
                <c:pt idx="87">
                  <c:v>43593</c:v>
                </c:pt>
                <c:pt idx="88">
                  <c:v>43594</c:v>
                </c:pt>
                <c:pt idx="89">
                  <c:v>43595</c:v>
                </c:pt>
                <c:pt idx="90">
                  <c:v>43598</c:v>
                </c:pt>
                <c:pt idx="91">
                  <c:v>43599</c:v>
                </c:pt>
                <c:pt idx="92">
                  <c:v>43600</c:v>
                </c:pt>
                <c:pt idx="93">
                  <c:v>43601</c:v>
                </c:pt>
                <c:pt idx="94">
                  <c:v>43602</c:v>
                </c:pt>
                <c:pt idx="95">
                  <c:v>43605</c:v>
                </c:pt>
                <c:pt idx="96">
                  <c:v>43606</c:v>
                </c:pt>
                <c:pt idx="97">
                  <c:v>43607</c:v>
                </c:pt>
                <c:pt idx="98">
                  <c:v>43608</c:v>
                </c:pt>
                <c:pt idx="99">
                  <c:v>43609</c:v>
                </c:pt>
                <c:pt idx="100">
                  <c:v>43613</c:v>
                </c:pt>
                <c:pt idx="101">
                  <c:v>43614</c:v>
                </c:pt>
                <c:pt idx="102">
                  <c:v>43615</c:v>
                </c:pt>
                <c:pt idx="103">
                  <c:v>43616</c:v>
                </c:pt>
                <c:pt idx="104">
                  <c:v>43619</c:v>
                </c:pt>
                <c:pt idx="105">
                  <c:v>43620</c:v>
                </c:pt>
                <c:pt idx="106">
                  <c:v>43621</c:v>
                </c:pt>
                <c:pt idx="107">
                  <c:v>43622</c:v>
                </c:pt>
                <c:pt idx="108">
                  <c:v>43623</c:v>
                </c:pt>
                <c:pt idx="109">
                  <c:v>43626</c:v>
                </c:pt>
                <c:pt idx="110">
                  <c:v>43627</c:v>
                </c:pt>
                <c:pt idx="111">
                  <c:v>43628</c:v>
                </c:pt>
                <c:pt idx="112">
                  <c:v>43629</c:v>
                </c:pt>
                <c:pt idx="113">
                  <c:v>43630</c:v>
                </c:pt>
                <c:pt idx="114">
                  <c:v>43633</c:v>
                </c:pt>
                <c:pt idx="115">
                  <c:v>43634</c:v>
                </c:pt>
                <c:pt idx="116">
                  <c:v>43635</c:v>
                </c:pt>
                <c:pt idx="117">
                  <c:v>43636</c:v>
                </c:pt>
                <c:pt idx="118">
                  <c:v>43637</c:v>
                </c:pt>
                <c:pt idx="119">
                  <c:v>43640</c:v>
                </c:pt>
                <c:pt idx="120">
                  <c:v>43641</c:v>
                </c:pt>
                <c:pt idx="121">
                  <c:v>43642</c:v>
                </c:pt>
                <c:pt idx="122">
                  <c:v>43643</c:v>
                </c:pt>
                <c:pt idx="123">
                  <c:v>43644</c:v>
                </c:pt>
                <c:pt idx="124">
                  <c:v>43647</c:v>
                </c:pt>
                <c:pt idx="125">
                  <c:v>43648</c:v>
                </c:pt>
                <c:pt idx="126">
                  <c:v>43649</c:v>
                </c:pt>
                <c:pt idx="127">
                  <c:v>43651</c:v>
                </c:pt>
                <c:pt idx="128">
                  <c:v>43654</c:v>
                </c:pt>
                <c:pt idx="129">
                  <c:v>43655</c:v>
                </c:pt>
                <c:pt idx="130">
                  <c:v>43656</c:v>
                </c:pt>
                <c:pt idx="131">
                  <c:v>43657</c:v>
                </c:pt>
                <c:pt idx="132">
                  <c:v>43658</c:v>
                </c:pt>
                <c:pt idx="133">
                  <c:v>43661</c:v>
                </c:pt>
                <c:pt idx="134">
                  <c:v>43662</c:v>
                </c:pt>
                <c:pt idx="135">
                  <c:v>43663</c:v>
                </c:pt>
                <c:pt idx="136">
                  <c:v>43664</c:v>
                </c:pt>
                <c:pt idx="137">
                  <c:v>43665</c:v>
                </c:pt>
                <c:pt idx="138">
                  <c:v>43668</c:v>
                </c:pt>
                <c:pt idx="139">
                  <c:v>43669</c:v>
                </c:pt>
                <c:pt idx="140">
                  <c:v>43670</c:v>
                </c:pt>
                <c:pt idx="141">
                  <c:v>43671</c:v>
                </c:pt>
                <c:pt idx="142">
                  <c:v>43672</c:v>
                </c:pt>
                <c:pt idx="143">
                  <c:v>43675</c:v>
                </c:pt>
                <c:pt idx="144">
                  <c:v>43676</c:v>
                </c:pt>
                <c:pt idx="145">
                  <c:v>43677</c:v>
                </c:pt>
                <c:pt idx="146">
                  <c:v>43678</c:v>
                </c:pt>
                <c:pt idx="147">
                  <c:v>43679</c:v>
                </c:pt>
                <c:pt idx="148">
                  <c:v>43682</c:v>
                </c:pt>
                <c:pt idx="149">
                  <c:v>43683</c:v>
                </c:pt>
                <c:pt idx="150">
                  <c:v>43684</c:v>
                </c:pt>
                <c:pt idx="151">
                  <c:v>43685</c:v>
                </c:pt>
                <c:pt idx="152">
                  <c:v>43686</c:v>
                </c:pt>
                <c:pt idx="153">
                  <c:v>43689</c:v>
                </c:pt>
                <c:pt idx="154">
                  <c:v>43690</c:v>
                </c:pt>
                <c:pt idx="155">
                  <c:v>43691</c:v>
                </c:pt>
                <c:pt idx="156">
                  <c:v>43692</c:v>
                </c:pt>
                <c:pt idx="157">
                  <c:v>43693</c:v>
                </c:pt>
                <c:pt idx="158">
                  <c:v>43696</c:v>
                </c:pt>
                <c:pt idx="159">
                  <c:v>43697</c:v>
                </c:pt>
                <c:pt idx="160">
                  <c:v>43698</c:v>
                </c:pt>
                <c:pt idx="161">
                  <c:v>43699</c:v>
                </c:pt>
                <c:pt idx="162">
                  <c:v>43700</c:v>
                </c:pt>
                <c:pt idx="163">
                  <c:v>43703</c:v>
                </c:pt>
                <c:pt idx="164">
                  <c:v>43704</c:v>
                </c:pt>
                <c:pt idx="165">
                  <c:v>43705</c:v>
                </c:pt>
                <c:pt idx="166">
                  <c:v>43706</c:v>
                </c:pt>
                <c:pt idx="167">
                  <c:v>43707</c:v>
                </c:pt>
                <c:pt idx="168">
                  <c:v>43711</c:v>
                </c:pt>
                <c:pt idx="169">
                  <c:v>43712</c:v>
                </c:pt>
                <c:pt idx="170">
                  <c:v>43713</c:v>
                </c:pt>
                <c:pt idx="171">
                  <c:v>43714</c:v>
                </c:pt>
                <c:pt idx="172">
                  <c:v>43717</c:v>
                </c:pt>
                <c:pt idx="173">
                  <c:v>43718</c:v>
                </c:pt>
                <c:pt idx="174">
                  <c:v>43719</c:v>
                </c:pt>
                <c:pt idx="175">
                  <c:v>43720</c:v>
                </c:pt>
                <c:pt idx="176">
                  <c:v>43721</c:v>
                </c:pt>
                <c:pt idx="177">
                  <c:v>43724</c:v>
                </c:pt>
                <c:pt idx="178">
                  <c:v>43725</c:v>
                </c:pt>
                <c:pt idx="179">
                  <c:v>43726</c:v>
                </c:pt>
                <c:pt idx="180">
                  <c:v>43727</c:v>
                </c:pt>
                <c:pt idx="181">
                  <c:v>43728</c:v>
                </c:pt>
                <c:pt idx="182">
                  <c:v>43731</c:v>
                </c:pt>
                <c:pt idx="183">
                  <c:v>43732</c:v>
                </c:pt>
                <c:pt idx="184">
                  <c:v>43733</c:v>
                </c:pt>
                <c:pt idx="185">
                  <c:v>43734</c:v>
                </c:pt>
                <c:pt idx="186">
                  <c:v>43735</c:v>
                </c:pt>
                <c:pt idx="187">
                  <c:v>43738</c:v>
                </c:pt>
                <c:pt idx="188">
                  <c:v>43739</c:v>
                </c:pt>
                <c:pt idx="189">
                  <c:v>43740</c:v>
                </c:pt>
                <c:pt idx="190">
                  <c:v>43741</c:v>
                </c:pt>
                <c:pt idx="191">
                  <c:v>43742</c:v>
                </c:pt>
                <c:pt idx="192">
                  <c:v>43745</c:v>
                </c:pt>
                <c:pt idx="193">
                  <c:v>43746</c:v>
                </c:pt>
                <c:pt idx="194">
                  <c:v>43747</c:v>
                </c:pt>
                <c:pt idx="195">
                  <c:v>43748</c:v>
                </c:pt>
                <c:pt idx="196">
                  <c:v>43749</c:v>
                </c:pt>
                <c:pt idx="197">
                  <c:v>43752</c:v>
                </c:pt>
                <c:pt idx="198">
                  <c:v>43753</c:v>
                </c:pt>
                <c:pt idx="199">
                  <c:v>43754</c:v>
                </c:pt>
                <c:pt idx="200">
                  <c:v>43755</c:v>
                </c:pt>
                <c:pt idx="201">
                  <c:v>43756</c:v>
                </c:pt>
                <c:pt idx="202">
                  <c:v>43759</c:v>
                </c:pt>
                <c:pt idx="203">
                  <c:v>43760</c:v>
                </c:pt>
                <c:pt idx="204">
                  <c:v>43761</c:v>
                </c:pt>
                <c:pt idx="205">
                  <c:v>43762</c:v>
                </c:pt>
                <c:pt idx="206">
                  <c:v>43763</c:v>
                </c:pt>
                <c:pt idx="207">
                  <c:v>43766</c:v>
                </c:pt>
                <c:pt idx="208">
                  <c:v>43767</c:v>
                </c:pt>
                <c:pt idx="209">
                  <c:v>43768</c:v>
                </c:pt>
                <c:pt idx="210">
                  <c:v>43769</c:v>
                </c:pt>
                <c:pt idx="211">
                  <c:v>43770</c:v>
                </c:pt>
                <c:pt idx="212">
                  <c:v>43773</c:v>
                </c:pt>
                <c:pt idx="213">
                  <c:v>43774</c:v>
                </c:pt>
                <c:pt idx="214">
                  <c:v>43775</c:v>
                </c:pt>
                <c:pt idx="215">
                  <c:v>43776</c:v>
                </c:pt>
                <c:pt idx="216">
                  <c:v>43777</c:v>
                </c:pt>
                <c:pt idx="217">
                  <c:v>43780</c:v>
                </c:pt>
                <c:pt idx="218">
                  <c:v>43781</c:v>
                </c:pt>
                <c:pt idx="219">
                  <c:v>43782</c:v>
                </c:pt>
                <c:pt idx="220">
                  <c:v>43783</c:v>
                </c:pt>
                <c:pt idx="221">
                  <c:v>43784</c:v>
                </c:pt>
                <c:pt idx="222">
                  <c:v>43787</c:v>
                </c:pt>
                <c:pt idx="223">
                  <c:v>43788</c:v>
                </c:pt>
                <c:pt idx="224">
                  <c:v>43789</c:v>
                </c:pt>
                <c:pt idx="225">
                  <c:v>43790</c:v>
                </c:pt>
                <c:pt idx="226">
                  <c:v>43791</c:v>
                </c:pt>
                <c:pt idx="227">
                  <c:v>43794</c:v>
                </c:pt>
                <c:pt idx="228">
                  <c:v>43795</c:v>
                </c:pt>
                <c:pt idx="229">
                  <c:v>43796</c:v>
                </c:pt>
                <c:pt idx="230">
                  <c:v>43798</c:v>
                </c:pt>
                <c:pt idx="231">
                  <c:v>43801</c:v>
                </c:pt>
                <c:pt idx="232">
                  <c:v>43802</c:v>
                </c:pt>
                <c:pt idx="233">
                  <c:v>43803</c:v>
                </c:pt>
                <c:pt idx="234">
                  <c:v>43804</c:v>
                </c:pt>
                <c:pt idx="235">
                  <c:v>43805</c:v>
                </c:pt>
                <c:pt idx="236">
                  <c:v>43808</c:v>
                </c:pt>
                <c:pt idx="237">
                  <c:v>43809</c:v>
                </c:pt>
                <c:pt idx="238">
                  <c:v>43810</c:v>
                </c:pt>
                <c:pt idx="239">
                  <c:v>43811</c:v>
                </c:pt>
                <c:pt idx="240">
                  <c:v>43812</c:v>
                </c:pt>
                <c:pt idx="241">
                  <c:v>43815</c:v>
                </c:pt>
                <c:pt idx="242">
                  <c:v>43816</c:v>
                </c:pt>
                <c:pt idx="243">
                  <c:v>43817</c:v>
                </c:pt>
                <c:pt idx="244">
                  <c:v>43818</c:v>
                </c:pt>
                <c:pt idx="245">
                  <c:v>43819</c:v>
                </c:pt>
                <c:pt idx="246">
                  <c:v>43822</c:v>
                </c:pt>
                <c:pt idx="247">
                  <c:v>43823</c:v>
                </c:pt>
                <c:pt idx="248">
                  <c:v>43825</c:v>
                </c:pt>
                <c:pt idx="249">
                  <c:v>43826</c:v>
                </c:pt>
                <c:pt idx="250">
                  <c:v>43829</c:v>
                </c:pt>
                <c:pt idx="251">
                  <c:v>43830</c:v>
                </c:pt>
                <c:pt idx="252">
                  <c:v>43832</c:v>
                </c:pt>
                <c:pt idx="253">
                  <c:v>43833</c:v>
                </c:pt>
                <c:pt idx="254">
                  <c:v>43836</c:v>
                </c:pt>
                <c:pt idx="255">
                  <c:v>43837</c:v>
                </c:pt>
                <c:pt idx="256">
                  <c:v>43838</c:v>
                </c:pt>
                <c:pt idx="257">
                  <c:v>43839</c:v>
                </c:pt>
                <c:pt idx="258">
                  <c:v>43840</c:v>
                </c:pt>
                <c:pt idx="259">
                  <c:v>43843</c:v>
                </c:pt>
                <c:pt idx="260">
                  <c:v>43844</c:v>
                </c:pt>
                <c:pt idx="261">
                  <c:v>43845</c:v>
                </c:pt>
                <c:pt idx="262">
                  <c:v>43846</c:v>
                </c:pt>
                <c:pt idx="263">
                  <c:v>43847</c:v>
                </c:pt>
                <c:pt idx="264">
                  <c:v>43851</c:v>
                </c:pt>
                <c:pt idx="265">
                  <c:v>43852</c:v>
                </c:pt>
                <c:pt idx="266">
                  <c:v>43853</c:v>
                </c:pt>
                <c:pt idx="267">
                  <c:v>43854</c:v>
                </c:pt>
                <c:pt idx="268">
                  <c:v>43857</c:v>
                </c:pt>
                <c:pt idx="269">
                  <c:v>43858</c:v>
                </c:pt>
                <c:pt idx="270">
                  <c:v>43859</c:v>
                </c:pt>
                <c:pt idx="271">
                  <c:v>43860</c:v>
                </c:pt>
                <c:pt idx="272">
                  <c:v>43861</c:v>
                </c:pt>
                <c:pt idx="273">
                  <c:v>43864</c:v>
                </c:pt>
                <c:pt idx="274">
                  <c:v>43865</c:v>
                </c:pt>
                <c:pt idx="275">
                  <c:v>43866</c:v>
                </c:pt>
                <c:pt idx="276">
                  <c:v>43867</c:v>
                </c:pt>
                <c:pt idx="277">
                  <c:v>43868</c:v>
                </c:pt>
                <c:pt idx="278">
                  <c:v>43871</c:v>
                </c:pt>
                <c:pt idx="279">
                  <c:v>43872</c:v>
                </c:pt>
                <c:pt idx="280">
                  <c:v>43873</c:v>
                </c:pt>
                <c:pt idx="281">
                  <c:v>43874</c:v>
                </c:pt>
                <c:pt idx="282">
                  <c:v>43875</c:v>
                </c:pt>
                <c:pt idx="283">
                  <c:v>43879</c:v>
                </c:pt>
                <c:pt idx="284">
                  <c:v>43880</c:v>
                </c:pt>
                <c:pt idx="285">
                  <c:v>43881</c:v>
                </c:pt>
                <c:pt idx="286">
                  <c:v>43882</c:v>
                </c:pt>
                <c:pt idx="287">
                  <c:v>43885</c:v>
                </c:pt>
                <c:pt idx="288">
                  <c:v>43886</c:v>
                </c:pt>
                <c:pt idx="289">
                  <c:v>43887</c:v>
                </c:pt>
                <c:pt idx="290">
                  <c:v>43888</c:v>
                </c:pt>
                <c:pt idx="291">
                  <c:v>43889</c:v>
                </c:pt>
                <c:pt idx="292">
                  <c:v>43892</c:v>
                </c:pt>
                <c:pt idx="293">
                  <c:v>43893</c:v>
                </c:pt>
                <c:pt idx="294">
                  <c:v>43894</c:v>
                </c:pt>
                <c:pt idx="295">
                  <c:v>43895</c:v>
                </c:pt>
                <c:pt idx="296">
                  <c:v>43896</c:v>
                </c:pt>
                <c:pt idx="297">
                  <c:v>43899</c:v>
                </c:pt>
                <c:pt idx="298">
                  <c:v>43900</c:v>
                </c:pt>
                <c:pt idx="299">
                  <c:v>43901</c:v>
                </c:pt>
                <c:pt idx="300">
                  <c:v>43902</c:v>
                </c:pt>
                <c:pt idx="301">
                  <c:v>43903</c:v>
                </c:pt>
                <c:pt idx="302">
                  <c:v>43906</c:v>
                </c:pt>
                <c:pt idx="303">
                  <c:v>43907</c:v>
                </c:pt>
                <c:pt idx="304">
                  <c:v>43908</c:v>
                </c:pt>
                <c:pt idx="305">
                  <c:v>43909</c:v>
                </c:pt>
                <c:pt idx="306">
                  <c:v>43910</c:v>
                </c:pt>
                <c:pt idx="307">
                  <c:v>43913</c:v>
                </c:pt>
                <c:pt idx="308">
                  <c:v>43914</c:v>
                </c:pt>
                <c:pt idx="309">
                  <c:v>43915</c:v>
                </c:pt>
                <c:pt idx="310">
                  <c:v>43916</c:v>
                </c:pt>
                <c:pt idx="311">
                  <c:v>43917</c:v>
                </c:pt>
                <c:pt idx="312">
                  <c:v>43920</c:v>
                </c:pt>
                <c:pt idx="313">
                  <c:v>43921</c:v>
                </c:pt>
                <c:pt idx="314">
                  <c:v>43922</c:v>
                </c:pt>
                <c:pt idx="315">
                  <c:v>43923</c:v>
                </c:pt>
                <c:pt idx="316">
                  <c:v>43924</c:v>
                </c:pt>
                <c:pt idx="317">
                  <c:v>43927</c:v>
                </c:pt>
                <c:pt idx="318">
                  <c:v>43928</c:v>
                </c:pt>
                <c:pt idx="319">
                  <c:v>43929</c:v>
                </c:pt>
                <c:pt idx="320">
                  <c:v>43930</c:v>
                </c:pt>
                <c:pt idx="321">
                  <c:v>43934</c:v>
                </c:pt>
                <c:pt idx="322">
                  <c:v>43935</c:v>
                </c:pt>
                <c:pt idx="323">
                  <c:v>43936</c:v>
                </c:pt>
                <c:pt idx="324">
                  <c:v>43937</c:v>
                </c:pt>
                <c:pt idx="325">
                  <c:v>43938</c:v>
                </c:pt>
                <c:pt idx="326">
                  <c:v>43941</c:v>
                </c:pt>
                <c:pt idx="327">
                  <c:v>43942</c:v>
                </c:pt>
                <c:pt idx="328">
                  <c:v>43943</c:v>
                </c:pt>
                <c:pt idx="329">
                  <c:v>43944</c:v>
                </c:pt>
                <c:pt idx="330">
                  <c:v>43945</c:v>
                </c:pt>
                <c:pt idx="331">
                  <c:v>43948</c:v>
                </c:pt>
                <c:pt idx="332">
                  <c:v>43949</c:v>
                </c:pt>
                <c:pt idx="333">
                  <c:v>43950</c:v>
                </c:pt>
                <c:pt idx="334">
                  <c:v>43951</c:v>
                </c:pt>
                <c:pt idx="335">
                  <c:v>43952</c:v>
                </c:pt>
                <c:pt idx="336">
                  <c:v>43955</c:v>
                </c:pt>
                <c:pt idx="337">
                  <c:v>43956</c:v>
                </c:pt>
                <c:pt idx="338">
                  <c:v>43957</c:v>
                </c:pt>
                <c:pt idx="339">
                  <c:v>43958</c:v>
                </c:pt>
                <c:pt idx="340">
                  <c:v>43959</c:v>
                </c:pt>
                <c:pt idx="341">
                  <c:v>43962</c:v>
                </c:pt>
                <c:pt idx="342">
                  <c:v>43963</c:v>
                </c:pt>
                <c:pt idx="343">
                  <c:v>43964</c:v>
                </c:pt>
                <c:pt idx="344">
                  <c:v>43965</c:v>
                </c:pt>
                <c:pt idx="345">
                  <c:v>43966</c:v>
                </c:pt>
                <c:pt idx="346">
                  <c:v>43969</c:v>
                </c:pt>
                <c:pt idx="347">
                  <c:v>43970</c:v>
                </c:pt>
                <c:pt idx="348">
                  <c:v>43971</c:v>
                </c:pt>
                <c:pt idx="349">
                  <c:v>43972</c:v>
                </c:pt>
                <c:pt idx="350">
                  <c:v>43973</c:v>
                </c:pt>
                <c:pt idx="351">
                  <c:v>43977</c:v>
                </c:pt>
                <c:pt idx="352">
                  <c:v>43978</c:v>
                </c:pt>
                <c:pt idx="353">
                  <c:v>43979</c:v>
                </c:pt>
                <c:pt idx="354">
                  <c:v>43980</c:v>
                </c:pt>
                <c:pt idx="355">
                  <c:v>43983</c:v>
                </c:pt>
                <c:pt idx="356">
                  <c:v>43984</c:v>
                </c:pt>
                <c:pt idx="357">
                  <c:v>43985</c:v>
                </c:pt>
                <c:pt idx="358">
                  <c:v>43986</c:v>
                </c:pt>
                <c:pt idx="359">
                  <c:v>43987</c:v>
                </c:pt>
                <c:pt idx="360">
                  <c:v>43990</c:v>
                </c:pt>
                <c:pt idx="361">
                  <c:v>43991</c:v>
                </c:pt>
                <c:pt idx="362">
                  <c:v>43992</c:v>
                </c:pt>
                <c:pt idx="363">
                  <c:v>43993</c:v>
                </c:pt>
                <c:pt idx="364">
                  <c:v>43994</c:v>
                </c:pt>
                <c:pt idx="365">
                  <c:v>43997</c:v>
                </c:pt>
                <c:pt idx="366">
                  <c:v>43998</c:v>
                </c:pt>
                <c:pt idx="367">
                  <c:v>43999</c:v>
                </c:pt>
                <c:pt idx="368">
                  <c:v>44000</c:v>
                </c:pt>
                <c:pt idx="369">
                  <c:v>44001</c:v>
                </c:pt>
                <c:pt idx="370">
                  <c:v>44004</c:v>
                </c:pt>
                <c:pt idx="371">
                  <c:v>44005</c:v>
                </c:pt>
                <c:pt idx="372">
                  <c:v>44006</c:v>
                </c:pt>
                <c:pt idx="373">
                  <c:v>44007</c:v>
                </c:pt>
                <c:pt idx="374">
                  <c:v>44008</c:v>
                </c:pt>
                <c:pt idx="375">
                  <c:v>44011</c:v>
                </c:pt>
                <c:pt idx="376">
                  <c:v>44012</c:v>
                </c:pt>
                <c:pt idx="377">
                  <c:v>44013</c:v>
                </c:pt>
                <c:pt idx="378">
                  <c:v>44014</c:v>
                </c:pt>
                <c:pt idx="379">
                  <c:v>44018</c:v>
                </c:pt>
                <c:pt idx="380">
                  <c:v>44019</c:v>
                </c:pt>
                <c:pt idx="381">
                  <c:v>44020</c:v>
                </c:pt>
                <c:pt idx="382">
                  <c:v>44021</c:v>
                </c:pt>
                <c:pt idx="383">
                  <c:v>44022</c:v>
                </c:pt>
                <c:pt idx="384">
                  <c:v>44025</c:v>
                </c:pt>
                <c:pt idx="385">
                  <c:v>44026</c:v>
                </c:pt>
                <c:pt idx="386">
                  <c:v>44027</c:v>
                </c:pt>
                <c:pt idx="387">
                  <c:v>44028</c:v>
                </c:pt>
                <c:pt idx="388">
                  <c:v>44029</c:v>
                </c:pt>
                <c:pt idx="389">
                  <c:v>44032</c:v>
                </c:pt>
                <c:pt idx="390">
                  <c:v>44033</c:v>
                </c:pt>
                <c:pt idx="391">
                  <c:v>44034</c:v>
                </c:pt>
                <c:pt idx="392">
                  <c:v>44035</c:v>
                </c:pt>
                <c:pt idx="393">
                  <c:v>44036</c:v>
                </c:pt>
                <c:pt idx="394">
                  <c:v>44039</c:v>
                </c:pt>
                <c:pt idx="395">
                  <c:v>44040</c:v>
                </c:pt>
                <c:pt idx="396">
                  <c:v>44041</c:v>
                </c:pt>
                <c:pt idx="397">
                  <c:v>44042</c:v>
                </c:pt>
                <c:pt idx="398">
                  <c:v>44043</c:v>
                </c:pt>
                <c:pt idx="399">
                  <c:v>44046</c:v>
                </c:pt>
                <c:pt idx="400">
                  <c:v>44047</c:v>
                </c:pt>
                <c:pt idx="401">
                  <c:v>44048</c:v>
                </c:pt>
                <c:pt idx="402">
                  <c:v>44049</c:v>
                </c:pt>
                <c:pt idx="403">
                  <c:v>44050</c:v>
                </c:pt>
                <c:pt idx="404">
                  <c:v>44053</c:v>
                </c:pt>
                <c:pt idx="405">
                  <c:v>44054</c:v>
                </c:pt>
                <c:pt idx="406">
                  <c:v>44055</c:v>
                </c:pt>
                <c:pt idx="407">
                  <c:v>44056</c:v>
                </c:pt>
                <c:pt idx="408">
                  <c:v>44057</c:v>
                </c:pt>
                <c:pt idx="409">
                  <c:v>44060</c:v>
                </c:pt>
                <c:pt idx="410">
                  <c:v>44061</c:v>
                </c:pt>
                <c:pt idx="411">
                  <c:v>44062</c:v>
                </c:pt>
                <c:pt idx="412">
                  <c:v>44063</c:v>
                </c:pt>
                <c:pt idx="413">
                  <c:v>44064</c:v>
                </c:pt>
                <c:pt idx="414">
                  <c:v>44067</c:v>
                </c:pt>
                <c:pt idx="415">
                  <c:v>44068</c:v>
                </c:pt>
                <c:pt idx="416">
                  <c:v>44069</c:v>
                </c:pt>
                <c:pt idx="417">
                  <c:v>44070</c:v>
                </c:pt>
                <c:pt idx="418">
                  <c:v>44071</c:v>
                </c:pt>
                <c:pt idx="419">
                  <c:v>44074</c:v>
                </c:pt>
                <c:pt idx="420">
                  <c:v>44075</c:v>
                </c:pt>
                <c:pt idx="421">
                  <c:v>44076</c:v>
                </c:pt>
                <c:pt idx="422">
                  <c:v>44077</c:v>
                </c:pt>
                <c:pt idx="423">
                  <c:v>44078</c:v>
                </c:pt>
                <c:pt idx="424">
                  <c:v>44082</c:v>
                </c:pt>
                <c:pt idx="425">
                  <c:v>44083</c:v>
                </c:pt>
                <c:pt idx="426">
                  <c:v>44084</c:v>
                </c:pt>
                <c:pt idx="427">
                  <c:v>44085</c:v>
                </c:pt>
                <c:pt idx="428">
                  <c:v>44088</c:v>
                </c:pt>
                <c:pt idx="429">
                  <c:v>44089</c:v>
                </c:pt>
                <c:pt idx="430">
                  <c:v>44090</c:v>
                </c:pt>
                <c:pt idx="431">
                  <c:v>44091</c:v>
                </c:pt>
                <c:pt idx="432">
                  <c:v>44092</c:v>
                </c:pt>
                <c:pt idx="433">
                  <c:v>44095</c:v>
                </c:pt>
                <c:pt idx="434">
                  <c:v>44096</c:v>
                </c:pt>
                <c:pt idx="435">
                  <c:v>44097</c:v>
                </c:pt>
                <c:pt idx="436">
                  <c:v>44098</c:v>
                </c:pt>
                <c:pt idx="437">
                  <c:v>44099</c:v>
                </c:pt>
                <c:pt idx="438">
                  <c:v>44102</c:v>
                </c:pt>
                <c:pt idx="439">
                  <c:v>44103</c:v>
                </c:pt>
                <c:pt idx="440">
                  <c:v>44104</c:v>
                </c:pt>
                <c:pt idx="441">
                  <c:v>44105</c:v>
                </c:pt>
                <c:pt idx="442">
                  <c:v>44106</c:v>
                </c:pt>
                <c:pt idx="443">
                  <c:v>44109</c:v>
                </c:pt>
                <c:pt idx="444">
                  <c:v>44110</c:v>
                </c:pt>
                <c:pt idx="445">
                  <c:v>44111</c:v>
                </c:pt>
                <c:pt idx="446">
                  <c:v>44112</c:v>
                </c:pt>
                <c:pt idx="447">
                  <c:v>44113</c:v>
                </c:pt>
                <c:pt idx="448">
                  <c:v>44116</c:v>
                </c:pt>
                <c:pt idx="449">
                  <c:v>44117</c:v>
                </c:pt>
                <c:pt idx="450">
                  <c:v>44118</c:v>
                </c:pt>
                <c:pt idx="451">
                  <c:v>44119</c:v>
                </c:pt>
                <c:pt idx="452">
                  <c:v>44120</c:v>
                </c:pt>
                <c:pt idx="453">
                  <c:v>44123</c:v>
                </c:pt>
                <c:pt idx="454">
                  <c:v>44124</c:v>
                </c:pt>
                <c:pt idx="455">
                  <c:v>44125</c:v>
                </c:pt>
                <c:pt idx="456">
                  <c:v>44126</c:v>
                </c:pt>
                <c:pt idx="457">
                  <c:v>44127</c:v>
                </c:pt>
                <c:pt idx="458">
                  <c:v>44130</c:v>
                </c:pt>
                <c:pt idx="459">
                  <c:v>44131</c:v>
                </c:pt>
                <c:pt idx="460">
                  <c:v>44132</c:v>
                </c:pt>
                <c:pt idx="461">
                  <c:v>44133</c:v>
                </c:pt>
                <c:pt idx="462">
                  <c:v>44134</c:v>
                </c:pt>
                <c:pt idx="463">
                  <c:v>44137</c:v>
                </c:pt>
                <c:pt idx="464">
                  <c:v>44138</c:v>
                </c:pt>
                <c:pt idx="465">
                  <c:v>44139</c:v>
                </c:pt>
                <c:pt idx="466">
                  <c:v>44140</c:v>
                </c:pt>
                <c:pt idx="467">
                  <c:v>44141</c:v>
                </c:pt>
                <c:pt idx="468">
                  <c:v>44144</c:v>
                </c:pt>
                <c:pt idx="469">
                  <c:v>44145</c:v>
                </c:pt>
                <c:pt idx="470">
                  <c:v>44146</c:v>
                </c:pt>
                <c:pt idx="471">
                  <c:v>44147</c:v>
                </c:pt>
                <c:pt idx="472">
                  <c:v>44148</c:v>
                </c:pt>
                <c:pt idx="473">
                  <c:v>44151</c:v>
                </c:pt>
                <c:pt idx="474">
                  <c:v>44152</c:v>
                </c:pt>
                <c:pt idx="475">
                  <c:v>44153</c:v>
                </c:pt>
                <c:pt idx="476">
                  <c:v>44154</c:v>
                </c:pt>
                <c:pt idx="477">
                  <c:v>44155</c:v>
                </c:pt>
                <c:pt idx="478">
                  <c:v>44158</c:v>
                </c:pt>
                <c:pt idx="479">
                  <c:v>44159</c:v>
                </c:pt>
                <c:pt idx="480">
                  <c:v>44160</c:v>
                </c:pt>
                <c:pt idx="481">
                  <c:v>44162</c:v>
                </c:pt>
                <c:pt idx="482">
                  <c:v>44165</c:v>
                </c:pt>
                <c:pt idx="483">
                  <c:v>44166</c:v>
                </c:pt>
                <c:pt idx="484">
                  <c:v>44167</c:v>
                </c:pt>
                <c:pt idx="485">
                  <c:v>44168</c:v>
                </c:pt>
                <c:pt idx="486">
                  <c:v>44169</c:v>
                </c:pt>
                <c:pt idx="487">
                  <c:v>44172</c:v>
                </c:pt>
                <c:pt idx="488">
                  <c:v>44173</c:v>
                </c:pt>
                <c:pt idx="489">
                  <c:v>44174</c:v>
                </c:pt>
                <c:pt idx="490">
                  <c:v>44175</c:v>
                </c:pt>
                <c:pt idx="491">
                  <c:v>44176</c:v>
                </c:pt>
                <c:pt idx="492">
                  <c:v>44179</c:v>
                </c:pt>
                <c:pt idx="493">
                  <c:v>44180</c:v>
                </c:pt>
                <c:pt idx="494">
                  <c:v>44181</c:v>
                </c:pt>
                <c:pt idx="495">
                  <c:v>44182</c:v>
                </c:pt>
                <c:pt idx="496">
                  <c:v>44183</c:v>
                </c:pt>
                <c:pt idx="497">
                  <c:v>44186</c:v>
                </c:pt>
                <c:pt idx="498">
                  <c:v>44187</c:v>
                </c:pt>
                <c:pt idx="499">
                  <c:v>44188</c:v>
                </c:pt>
                <c:pt idx="500">
                  <c:v>44189</c:v>
                </c:pt>
                <c:pt idx="501">
                  <c:v>44193</c:v>
                </c:pt>
                <c:pt idx="502">
                  <c:v>44194</c:v>
                </c:pt>
                <c:pt idx="503">
                  <c:v>44195</c:v>
                </c:pt>
                <c:pt idx="504">
                  <c:v>44196</c:v>
                </c:pt>
                <c:pt idx="505">
                  <c:v>44200</c:v>
                </c:pt>
                <c:pt idx="506">
                  <c:v>44201</c:v>
                </c:pt>
                <c:pt idx="507">
                  <c:v>44202</c:v>
                </c:pt>
                <c:pt idx="508">
                  <c:v>44203</c:v>
                </c:pt>
                <c:pt idx="509">
                  <c:v>44204</c:v>
                </c:pt>
                <c:pt idx="510">
                  <c:v>44207</c:v>
                </c:pt>
                <c:pt idx="511">
                  <c:v>44208</c:v>
                </c:pt>
                <c:pt idx="512">
                  <c:v>44209</c:v>
                </c:pt>
                <c:pt idx="513">
                  <c:v>44210</c:v>
                </c:pt>
                <c:pt idx="514">
                  <c:v>44211</c:v>
                </c:pt>
                <c:pt idx="515">
                  <c:v>44215</c:v>
                </c:pt>
                <c:pt idx="516">
                  <c:v>44216</c:v>
                </c:pt>
                <c:pt idx="517">
                  <c:v>44217</c:v>
                </c:pt>
                <c:pt idx="518">
                  <c:v>44218</c:v>
                </c:pt>
                <c:pt idx="519">
                  <c:v>44221</c:v>
                </c:pt>
                <c:pt idx="520">
                  <c:v>44222</c:v>
                </c:pt>
                <c:pt idx="521">
                  <c:v>44223</c:v>
                </c:pt>
                <c:pt idx="522">
                  <c:v>44224</c:v>
                </c:pt>
                <c:pt idx="523">
                  <c:v>44225</c:v>
                </c:pt>
                <c:pt idx="524">
                  <c:v>44228</c:v>
                </c:pt>
                <c:pt idx="525">
                  <c:v>44229</c:v>
                </c:pt>
                <c:pt idx="526">
                  <c:v>44230</c:v>
                </c:pt>
                <c:pt idx="527">
                  <c:v>44231</c:v>
                </c:pt>
                <c:pt idx="528">
                  <c:v>44232</c:v>
                </c:pt>
                <c:pt idx="529">
                  <c:v>44235</c:v>
                </c:pt>
                <c:pt idx="530">
                  <c:v>44236</c:v>
                </c:pt>
                <c:pt idx="531">
                  <c:v>44237</c:v>
                </c:pt>
                <c:pt idx="532">
                  <c:v>44238</c:v>
                </c:pt>
                <c:pt idx="533">
                  <c:v>44239</c:v>
                </c:pt>
                <c:pt idx="534">
                  <c:v>44243</c:v>
                </c:pt>
                <c:pt idx="535">
                  <c:v>44244</c:v>
                </c:pt>
                <c:pt idx="536">
                  <c:v>44245</c:v>
                </c:pt>
                <c:pt idx="537">
                  <c:v>44246</c:v>
                </c:pt>
                <c:pt idx="538">
                  <c:v>44249</c:v>
                </c:pt>
                <c:pt idx="539">
                  <c:v>44250</c:v>
                </c:pt>
                <c:pt idx="540">
                  <c:v>44251</c:v>
                </c:pt>
                <c:pt idx="541">
                  <c:v>44252</c:v>
                </c:pt>
                <c:pt idx="542">
                  <c:v>44253</c:v>
                </c:pt>
                <c:pt idx="543">
                  <c:v>44256</c:v>
                </c:pt>
                <c:pt idx="544">
                  <c:v>44257</c:v>
                </c:pt>
                <c:pt idx="545">
                  <c:v>44258</c:v>
                </c:pt>
                <c:pt idx="546">
                  <c:v>44259</c:v>
                </c:pt>
                <c:pt idx="547">
                  <c:v>44260</c:v>
                </c:pt>
                <c:pt idx="548">
                  <c:v>44263</c:v>
                </c:pt>
                <c:pt idx="549">
                  <c:v>44264</c:v>
                </c:pt>
                <c:pt idx="550">
                  <c:v>44265</c:v>
                </c:pt>
                <c:pt idx="551">
                  <c:v>44266</c:v>
                </c:pt>
                <c:pt idx="552">
                  <c:v>44267</c:v>
                </c:pt>
                <c:pt idx="553">
                  <c:v>44270</c:v>
                </c:pt>
                <c:pt idx="554">
                  <c:v>44271</c:v>
                </c:pt>
                <c:pt idx="555">
                  <c:v>44272</c:v>
                </c:pt>
                <c:pt idx="556">
                  <c:v>44273</c:v>
                </c:pt>
                <c:pt idx="557">
                  <c:v>44274</c:v>
                </c:pt>
                <c:pt idx="558">
                  <c:v>44277</c:v>
                </c:pt>
                <c:pt idx="559">
                  <c:v>44278</c:v>
                </c:pt>
                <c:pt idx="560">
                  <c:v>44279</c:v>
                </c:pt>
                <c:pt idx="561">
                  <c:v>44280</c:v>
                </c:pt>
                <c:pt idx="562">
                  <c:v>44281</c:v>
                </c:pt>
                <c:pt idx="563">
                  <c:v>44284</c:v>
                </c:pt>
                <c:pt idx="564">
                  <c:v>44285</c:v>
                </c:pt>
                <c:pt idx="565">
                  <c:v>44286</c:v>
                </c:pt>
                <c:pt idx="566">
                  <c:v>44287</c:v>
                </c:pt>
                <c:pt idx="567">
                  <c:v>44291</c:v>
                </c:pt>
                <c:pt idx="568">
                  <c:v>44292</c:v>
                </c:pt>
                <c:pt idx="569">
                  <c:v>44293</c:v>
                </c:pt>
                <c:pt idx="570">
                  <c:v>44294</c:v>
                </c:pt>
                <c:pt idx="571">
                  <c:v>44295</c:v>
                </c:pt>
                <c:pt idx="572">
                  <c:v>44298</c:v>
                </c:pt>
                <c:pt idx="573">
                  <c:v>44299</c:v>
                </c:pt>
                <c:pt idx="574">
                  <c:v>44300</c:v>
                </c:pt>
                <c:pt idx="575">
                  <c:v>44301</c:v>
                </c:pt>
                <c:pt idx="576">
                  <c:v>44302</c:v>
                </c:pt>
                <c:pt idx="577">
                  <c:v>44305</c:v>
                </c:pt>
                <c:pt idx="578">
                  <c:v>44306</c:v>
                </c:pt>
                <c:pt idx="579">
                  <c:v>44307</c:v>
                </c:pt>
                <c:pt idx="580">
                  <c:v>44308</c:v>
                </c:pt>
                <c:pt idx="581">
                  <c:v>44309</c:v>
                </c:pt>
                <c:pt idx="582">
                  <c:v>44312</c:v>
                </c:pt>
                <c:pt idx="583">
                  <c:v>44313</c:v>
                </c:pt>
                <c:pt idx="584">
                  <c:v>44314</c:v>
                </c:pt>
                <c:pt idx="585">
                  <c:v>44315</c:v>
                </c:pt>
                <c:pt idx="586">
                  <c:v>44316</c:v>
                </c:pt>
                <c:pt idx="587">
                  <c:v>44319</c:v>
                </c:pt>
                <c:pt idx="588">
                  <c:v>44320</c:v>
                </c:pt>
                <c:pt idx="589">
                  <c:v>44321</c:v>
                </c:pt>
                <c:pt idx="590">
                  <c:v>44322</c:v>
                </c:pt>
                <c:pt idx="591">
                  <c:v>44323</c:v>
                </c:pt>
                <c:pt idx="592">
                  <c:v>44326</c:v>
                </c:pt>
                <c:pt idx="593">
                  <c:v>44327</c:v>
                </c:pt>
                <c:pt idx="594">
                  <c:v>44328</c:v>
                </c:pt>
                <c:pt idx="595">
                  <c:v>44329</c:v>
                </c:pt>
                <c:pt idx="596">
                  <c:v>44330</c:v>
                </c:pt>
                <c:pt idx="597">
                  <c:v>44333</c:v>
                </c:pt>
                <c:pt idx="598">
                  <c:v>44334</c:v>
                </c:pt>
                <c:pt idx="599">
                  <c:v>44335</c:v>
                </c:pt>
                <c:pt idx="600">
                  <c:v>44336</c:v>
                </c:pt>
                <c:pt idx="601">
                  <c:v>44337</c:v>
                </c:pt>
                <c:pt idx="602">
                  <c:v>44340</c:v>
                </c:pt>
                <c:pt idx="603">
                  <c:v>44341</c:v>
                </c:pt>
                <c:pt idx="604">
                  <c:v>44342</c:v>
                </c:pt>
                <c:pt idx="605">
                  <c:v>44343</c:v>
                </c:pt>
                <c:pt idx="606">
                  <c:v>44344</c:v>
                </c:pt>
                <c:pt idx="607">
                  <c:v>44348</c:v>
                </c:pt>
                <c:pt idx="608">
                  <c:v>44349</c:v>
                </c:pt>
                <c:pt idx="609">
                  <c:v>44350</c:v>
                </c:pt>
                <c:pt idx="610">
                  <c:v>44351</c:v>
                </c:pt>
                <c:pt idx="611">
                  <c:v>44354</c:v>
                </c:pt>
                <c:pt idx="612">
                  <c:v>44355</c:v>
                </c:pt>
                <c:pt idx="613">
                  <c:v>44356</c:v>
                </c:pt>
                <c:pt idx="614">
                  <c:v>44357</c:v>
                </c:pt>
                <c:pt idx="615">
                  <c:v>44358</c:v>
                </c:pt>
                <c:pt idx="616">
                  <c:v>44361</c:v>
                </c:pt>
                <c:pt idx="617">
                  <c:v>44362</c:v>
                </c:pt>
                <c:pt idx="618">
                  <c:v>44363</c:v>
                </c:pt>
                <c:pt idx="619">
                  <c:v>44364</c:v>
                </c:pt>
                <c:pt idx="620">
                  <c:v>44365</c:v>
                </c:pt>
                <c:pt idx="621">
                  <c:v>44368</c:v>
                </c:pt>
                <c:pt idx="622">
                  <c:v>44369</c:v>
                </c:pt>
                <c:pt idx="623">
                  <c:v>44370</c:v>
                </c:pt>
                <c:pt idx="624">
                  <c:v>44371</c:v>
                </c:pt>
                <c:pt idx="625">
                  <c:v>44372</c:v>
                </c:pt>
                <c:pt idx="626">
                  <c:v>44375</c:v>
                </c:pt>
                <c:pt idx="627">
                  <c:v>44376</c:v>
                </c:pt>
                <c:pt idx="628">
                  <c:v>44377</c:v>
                </c:pt>
                <c:pt idx="629">
                  <c:v>44378</c:v>
                </c:pt>
                <c:pt idx="630">
                  <c:v>44379</c:v>
                </c:pt>
                <c:pt idx="631">
                  <c:v>44383</c:v>
                </c:pt>
                <c:pt idx="632">
                  <c:v>44384</c:v>
                </c:pt>
                <c:pt idx="633">
                  <c:v>44385</c:v>
                </c:pt>
                <c:pt idx="634">
                  <c:v>44386</c:v>
                </c:pt>
                <c:pt idx="635">
                  <c:v>44389</c:v>
                </c:pt>
                <c:pt idx="636">
                  <c:v>44390</c:v>
                </c:pt>
                <c:pt idx="637">
                  <c:v>44391</c:v>
                </c:pt>
                <c:pt idx="638">
                  <c:v>44392</c:v>
                </c:pt>
                <c:pt idx="639">
                  <c:v>44393</c:v>
                </c:pt>
                <c:pt idx="640">
                  <c:v>44396</c:v>
                </c:pt>
                <c:pt idx="641">
                  <c:v>44397</c:v>
                </c:pt>
                <c:pt idx="642">
                  <c:v>44398</c:v>
                </c:pt>
                <c:pt idx="643">
                  <c:v>44399</c:v>
                </c:pt>
                <c:pt idx="644">
                  <c:v>44400</c:v>
                </c:pt>
                <c:pt idx="645">
                  <c:v>44403</c:v>
                </c:pt>
                <c:pt idx="646">
                  <c:v>44404</c:v>
                </c:pt>
                <c:pt idx="647">
                  <c:v>44405</c:v>
                </c:pt>
                <c:pt idx="648">
                  <c:v>44406</c:v>
                </c:pt>
                <c:pt idx="649">
                  <c:v>44407</c:v>
                </c:pt>
                <c:pt idx="650">
                  <c:v>44410</c:v>
                </c:pt>
                <c:pt idx="651">
                  <c:v>44411</c:v>
                </c:pt>
                <c:pt idx="652">
                  <c:v>44412</c:v>
                </c:pt>
                <c:pt idx="653">
                  <c:v>44413</c:v>
                </c:pt>
                <c:pt idx="654">
                  <c:v>44414</c:v>
                </c:pt>
                <c:pt idx="655">
                  <c:v>44417</c:v>
                </c:pt>
                <c:pt idx="656">
                  <c:v>44418</c:v>
                </c:pt>
                <c:pt idx="657">
                  <c:v>44419</c:v>
                </c:pt>
                <c:pt idx="658">
                  <c:v>44420</c:v>
                </c:pt>
                <c:pt idx="659">
                  <c:v>44421</c:v>
                </c:pt>
                <c:pt idx="660">
                  <c:v>44424</c:v>
                </c:pt>
                <c:pt idx="661">
                  <c:v>44425</c:v>
                </c:pt>
                <c:pt idx="662">
                  <c:v>44426</c:v>
                </c:pt>
                <c:pt idx="663">
                  <c:v>44427</c:v>
                </c:pt>
                <c:pt idx="664">
                  <c:v>44428</c:v>
                </c:pt>
                <c:pt idx="665">
                  <c:v>44431</c:v>
                </c:pt>
                <c:pt idx="666">
                  <c:v>44432</c:v>
                </c:pt>
                <c:pt idx="667">
                  <c:v>44433</c:v>
                </c:pt>
                <c:pt idx="668">
                  <c:v>44434</c:v>
                </c:pt>
                <c:pt idx="669">
                  <c:v>44435</c:v>
                </c:pt>
                <c:pt idx="670">
                  <c:v>44438</c:v>
                </c:pt>
                <c:pt idx="671">
                  <c:v>44439</c:v>
                </c:pt>
                <c:pt idx="672">
                  <c:v>44440</c:v>
                </c:pt>
                <c:pt idx="673">
                  <c:v>44441</c:v>
                </c:pt>
                <c:pt idx="674">
                  <c:v>44442</c:v>
                </c:pt>
                <c:pt idx="675">
                  <c:v>44446</c:v>
                </c:pt>
                <c:pt idx="676">
                  <c:v>44447</c:v>
                </c:pt>
                <c:pt idx="677">
                  <c:v>44448</c:v>
                </c:pt>
                <c:pt idx="678">
                  <c:v>44449</c:v>
                </c:pt>
                <c:pt idx="679">
                  <c:v>44452</c:v>
                </c:pt>
                <c:pt idx="680">
                  <c:v>44453</c:v>
                </c:pt>
                <c:pt idx="681">
                  <c:v>44454</c:v>
                </c:pt>
                <c:pt idx="682">
                  <c:v>44455</c:v>
                </c:pt>
                <c:pt idx="683">
                  <c:v>44456</c:v>
                </c:pt>
                <c:pt idx="684">
                  <c:v>44459</c:v>
                </c:pt>
                <c:pt idx="685">
                  <c:v>44460</c:v>
                </c:pt>
                <c:pt idx="686">
                  <c:v>44461</c:v>
                </c:pt>
                <c:pt idx="687">
                  <c:v>44462</c:v>
                </c:pt>
                <c:pt idx="688">
                  <c:v>44463</c:v>
                </c:pt>
                <c:pt idx="689">
                  <c:v>44466</c:v>
                </c:pt>
                <c:pt idx="690">
                  <c:v>44467</c:v>
                </c:pt>
                <c:pt idx="691">
                  <c:v>44468</c:v>
                </c:pt>
                <c:pt idx="692">
                  <c:v>44469</c:v>
                </c:pt>
                <c:pt idx="693">
                  <c:v>44470</c:v>
                </c:pt>
                <c:pt idx="694">
                  <c:v>44473</c:v>
                </c:pt>
                <c:pt idx="695">
                  <c:v>44474</c:v>
                </c:pt>
                <c:pt idx="696">
                  <c:v>44475</c:v>
                </c:pt>
                <c:pt idx="697">
                  <c:v>44476</c:v>
                </c:pt>
                <c:pt idx="698">
                  <c:v>44477</c:v>
                </c:pt>
                <c:pt idx="699">
                  <c:v>44480</c:v>
                </c:pt>
                <c:pt idx="700">
                  <c:v>44481</c:v>
                </c:pt>
                <c:pt idx="701">
                  <c:v>44482</c:v>
                </c:pt>
                <c:pt idx="702">
                  <c:v>44483</c:v>
                </c:pt>
                <c:pt idx="703">
                  <c:v>44484</c:v>
                </c:pt>
                <c:pt idx="704">
                  <c:v>44487</c:v>
                </c:pt>
                <c:pt idx="705">
                  <c:v>44488</c:v>
                </c:pt>
                <c:pt idx="706">
                  <c:v>44489</c:v>
                </c:pt>
                <c:pt idx="707">
                  <c:v>44490</c:v>
                </c:pt>
                <c:pt idx="708">
                  <c:v>44491</c:v>
                </c:pt>
                <c:pt idx="709">
                  <c:v>44494</c:v>
                </c:pt>
                <c:pt idx="710">
                  <c:v>44495</c:v>
                </c:pt>
                <c:pt idx="711">
                  <c:v>44496</c:v>
                </c:pt>
                <c:pt idx="712">
                  <c:v>44497</c:v>
                </c:pt>
                <c:pt idx="713">
                  <c:v>44498</c:v>
                </c:pt>
                <c:pt idx="714">
                  <c:v>44501</c:v>
                </c:pt>
                <c:pt idx="715">
                  <c:v>44502</c:v>
                </c:pt>
                <c:pt idx="716">
                  <c:v>44503</c:v>
                </c:pt>
                <c:pt idx="717">
                  <c:v>44504</c:v>
                </c:pt>
                <c:pt idx="718">
                  <c:v>44505</c:v>
                </c:pt>
                <c:pt idx="719">
                  <c:v>44508</c:v>
                </c:pt>
                <c:pt idx="720">
                  <c:v>44509</c:v>
                </c:pt>
                <c:pt idx="721">
                  <c:v>44510</c:v>
                </c:pt>
                <c:pt idx="722">
                  <c:v>44511</c:v>
                </c:pt>
                <c:pt idx="723">
                  <c:v>44512</c:v>
                </c:pt>
                <c:pt idx="724">
                  <c:v>44515</c:v>
                </c:pt>
                <c:pt idx="725">
                  <c:v>44516</c:v>
                </c:pt>
                <c:pt idx="726">
                  <c:v>44517</c:v>
                </c:pt>
                <c:pt idx="727">
                  <c:v>44518</c:v>
                </c:pt>
                <c:pt idx="728">
                  <c:v>44519</c:v>
                </c:pt>
                <c:pt idx="729">
                  <c:v>44522</c:v>
                </c:pt>
                <c:pt idx="730">
                  <c:v>44523</c:v>
                </c:pt>
                <c:pt idx="731">
                  <c:v>44524</c:v>
                </c:pt>
                <c:pt idx="732">
                  <c:v>44526</c:v>
                </c:pt>
                <c:pt idx="733">
                  <c:v>44529</c:v>
                </c:pt>
                <c:pt idx="734">
                  <c:v>44530</c:v>
                </c:pt>
                <c:pt idx="735">
                  <c:v>44531</c:v>
                </c:pt>
                <c:pt idx="736">
                  <c:v>44532</c:v>
                </c:pt>
                <c:pt idx="737">
                  <c:v>44533</c:v>
                </c:pt>
                <c:pt idx="738">
                  <c:v>44536</c:v>
                </c:pt>
                <c:pt idx="739">
                  <c:v>44537</c:v>
                </c:pt>
                <c:pt idx="740">
                  <c:v>44538</c:v>
                </c:pt>
                <c:pt idx="741">
                  <c:v>44539</c:v>
                </c:pt>
                <c:pt idx="742">
                  <c:v>44540</c:v>
                </c:pt>
                <c:pt idx="743">
                  <c:v>44543</c:v>
                </c:pt>
                <c:pt idx="744">
                  <c:v>44544</c:v>
                </c:pt>
                <c:pt idx="745">
                  <c:v>44545</c:v>
                </c:pt>
                <c:pt idx="746">
                  <c:v>44546</c:v>
                </c:pt>
                <c:pt idx="747">
                  <c:v>44547</c:v>
                </c:pt>
                <c:pt idx="748">
                  <c:v>44550</c:v>
                </c:pt>
                <c:pt idx="749">
                  <c:v>44551</c:v>
                </c:pt>
                <c:pt idx="750">
                  <c:v>44552</c:v>
                </c:pt>
                <c:pt idx="751">
                  <c:v>44553</c:v>
                </c:pt>
                <c:pt idx="752">
                  <c:v>44557</c:v>
                </c:pt>
                <c:pt idx="753">
                  <c:v>44558</c:v>
                </c:pt>
                <c:pt idx="754">
                  <c:v>44559</c:v>
                </c:pt>
                <c:pt idx="755">
                  <c:v>44560</c:v>
                </c:pt>
                <c:pt idx="756">
                  <c:v>44561</c:v>
                </c:pt>
                <c:pt idx="757">
                  <c:v>44564</c:v>
                </c:pt>
                <c:pt idx="758">
                  <c:v>44565</c:v>
                </c:pt>
                <c:pt idx="759">
                  <c:v>44566</c:v>
                </c:pt>
                <c:pt idx="760">
                  <c:v>44567</c:v>
                </c:pt>
                <c:pt idx="761">
                  <c:v>44568</c:v>
                </c:pt>
                <c:pt idx="762">
                  <c:v>44571</c:v>
                </c:pt>
                <c:pt idx="763">
                  <c:v>44572</c:v>
                </c:pt>
                <c:pt idx="764">
                  <c:v>44573</c:v>
                </c:pt>
                <c:pt idx="765">
                  <c:v>44574</c:v>
                </c:pt>
                <c:pt idx="766">
                  <c:v>44575</c:v>
                </c:pt>
                <c:pt idx="767">
                  <c:v>44579</c:v>
                </c:pt>
                <c:pt idx="768">
                  <c:v>44580</c:v>
                </c:pt>
                <c:pt idx="769">
                  <c:v>44581</c:v>
                </c:pt>
                <c:pt idx="770">
                  <c:v>44582</c:v>
                </c:pt>
                <c:pt idx="771">
                  <c:v>44585</c:v>
                </c:pt>
                <c:pt idx="772">
                  <c:v>44586</c:v>
                </c:pt>
                <c:pt idx="773">
                  <c:v>44587</c:v>
                </c:pt>
                <c:pt idx="774">
                  <c:v>44588</c:v>
                </c:pt>
                <c:pt idx="775">
                  <c:v>44589</c:v>
                </c:pt>
                <c:pt idx="776">
                  <c:v>44592</c:v>
                </c:pt>
                <c:pt idx="777">
                  <c:v>44593</c:v>
                </c:pt>
                <c:pt idx="778">
                  <c:v>44594</c:v>
                </c:pt>
                <c:pt idx="779">
                  <c:v>44595</c:v>
                </c:pt>
                <c:pt idx="780">
                  <c:v>44596</c:v>
                </c:pt>
                <c:pt idx="781">
                  <c:v>44599</c:v>
                </c:pt>
                <c:pt idx="782">
                  <c:v>44600</c:v>
                </c:pt>
                <c:pt idx="783">
                  <c:v>44601</c:v>
                </c:pt>
                <c:pt idx="784">
                  <c:v>44602</c:v>
                </c:pt>
                <c:pt idx="785">
                  <c:v>44603</c:v>
                </c:pt>
                <c:pt idx="786">
                  <c:v>44606</c:v>
                </c:pt>
                <c:pt idx="787">
                  <c:v>44607</c:v>
                </c:pt>
                <c:pt idx="788">
                  <c:v>44608</c:v>
                </c:pt>
                <c:pt idx="789">
                  <c:v>44609</c:v>
                </c:pt>
                <c:pt idx="790">
                  <c:v>44610</c:v>
                </c:pt>
                <c:pt idx="791">
                  <c:v>44614</c:v>
                </c:pt>
                <c:pt idx="792">
                  <c:v>44615</c:v>
                </c:pt>
                <c:pt idx="793">
                  <c:v>44616</c:v>
                </c:pt>
                <c:pt idx="794">
                  <c:v>44617</c:v>
                </c:pt>
                <c:pt idx="795">
                  <c:v>44620</c:v>
                </c:pt>
                <c:pt idx="796">
                  <c:v>44621</c:v>
                </c:pt>
                <c:pt idx="797">
                  <c:v>44622</c:v>
                </c:pt>
                <c:pt idx="798">
                  <c:v>44623</c:v>
                </c:pt>
                <c:pt idx="799">
                  <c:v>44624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44634</c:v>
                </c:pt>
                <c:pt idx="806">
                  <c:v>44635</c:v>
                </c:pt>
                <c:pt idx="807">
                  <c:v>44636</c:v>
                </c:pt>
                <c:pt idx="808">
                  <c:v>44637</c:v>
                </c:pt>
                <c:pt idx="809">
                  <c:v>44638</c:v>
                </c:pt>
                <c:pt idx="810">
                  <c:v>44641</c:v>
                </c:pt>
                <c:pt idx="811">
                  <c:v>44642</c:v>
                </c:pt>
                <c:pt idx="812">
                  <c:v>44643</c:v>
                </c:pt>
                <c:pt idx="813">
                  <c:v>44644</c:v>
                </c:pt>
                <c:pt idx="814">
                  <c:v>44645</c:v>
                </c:pt>
                <c:pt idx="815">
                  <c:v>44648</c:v>
                </c:pt>
                <c:pt idx="816">
                  <c:v>44649</c:v>
                </c:pt>
                <c:pt idx="817">
                  <c:v>44650</c:v>
                </c:pt>
                <c:pt idx="818">
                  <c:v>44651</c:v>
                </c:pt>
                <c:pt idx="819">
                  <c:v>44652</c:v>
                </c:pt>
                <c:pt idx="820">
                  <c:v>44655</c:v>
                </c:pt>
                <c:pt idx="821">
                  <c:v>44656</c:v>
                </c:pt>
                <c:pt idx="822">
                  <c:v>44657</c:v>
                </c:pt>
                <c:pt idx="823">
                  <c:v>44658</c:v>
                </c:pt>
                <c:pt idx="824">
                  <c:v>44659</c:v>
                </c:pt>
                <c:pt idx="825">
                  <c:v>44662</c:v>
                </c:pt>
                <c:pt idx="826">
                  <c:v>44663</c:v>
                </c:pt>
                <c:pt idx="827">
                  <c:v>44664</c:v>
                </c:pt>
                <c:pt idx="828">
                  <c:v>44665</c:v>
                </c:pt>
                <c:pt idx="829">
                  <c:v>44669</c:v>
                </c:pt>
                <c:pt idx="830">
                  <c:v>44670</c:v>
                </c:pt>
                <c:pt idx="831">
                  <c:v>44671</c:v>
                </c:pt>
                <c:pt idx="832">
                  <c:v>44672</c:v>
                </c:pt>
                <c:pt idx="833">
                  <c:v>44673</c:v>
                </c:pt>
                <c:pt idx="834">
                  <c:v>44676</c:v>
                </c:pt>
                <c:pt idx="835">
                  <c:v>44677</c:v>
                </c:pt>
                <c:pt idx="836">
                  <c:v>44678</c:v>
                </c:pt>
                <c:pt idx="837">
                  <c:v>44679</c:v>
                </c:pt>
                <c:pt idx="838">
                  <c:v>44680</c:v>
                </c:pt>
                <c:pt idx="839">
                  <c:v>44683</c:v>
                </c:pt>
                <c:pt idx="840">
                  <c:v>44684</c:v>
                </c:pt>
                <c:pt idx="841">
                  <c:v>44685</c:v>
                </c:pt>
                <c:pt idx="842">
                  <c:v>44686</c:v>
                </c:pt>
                <c:pt idx="843">
                  <c:v>44687</c:v>
                </c:pt>
                <c:pt idx="844">
                  <c:v>44690</c:v>
                </c:pt>
                <c:pt idx="845">
                  <c:v>44691</c:v>
                </c:pt>
                <c:pt idx="846">
                  <c:v>44692</c:v>
                </c:pt>
                <c:pt idx="847">
                  <c:v>44693</c:v>
                </c:pt>
                <c:pt idx="848">
                  <c:v>44694</c:v>
                </c:pt>
                <c:pt idx="849">
                  <c:v>44697</c:v>
                </c:pt>
                <c:pt idx="850">
                  <c:v>44698</c:v>
                </c:pt>
                <c:pt idx="851">
                  <c:v>44699</c:v>
                </c:pt>
                <c:pt idx="852">
                  <c:v>44700</c:v>
                </c:pt>
                <c:pt idx="853">
                  <c:v>44701</c:v>
                </c:pt>
                <c:pt idx="854">
                  <c:v>44704</c:v>
                </c:pt>
                <c:pt idx="855">
                  <c:v>44705</c:v>
                </c:pt>
                <c:pt idx="856">
                  <c:v>44706</c:v>
                </c:pt>
                <c:pt idx="857">
                  <c:v>44707</c:v>
                </c:pt>
                <c:pt idx="858">
                  <c:v>44708</c:v>
                </c:pt>
                <c:pt idx="859">
                  <c:v>44712</c:v>
                </c:pt>
                <c:pt idx="860">
                  <c:v>44713</c:v>
                </c:pt>
                <c:pt idx="861">
                  <c:v>44714</c:v>
                </c:pt>
                <c:pt idx="862">
                  <c:v>44715</c:v>
                </c:pt>
                <c:pt idx="863">
                  <c:v>44718</c:v>
                </c:pt>
                <c:pt idx="864">
                  <c:v>44719</c:v>
                </c:pt>
                <c:pt idx="865">
                  <c:v>44720</c:v>
                </c:pt>
                <c:pt idx="866">
                  <c:v>44721</c:v>
                </c:pt>
                <c:pt idx="867">
                  <c:v>44722</c:v>
                </c:pt>
                <c:pt idx="868">
                  <c:v>44725</c:v>
                </c:pt>
                <c:pt idx="869">
                  <c:v>44726</c:v>
                </c:pt>
                <c:pt idx="870">
                  <c:v>44727</c:v>
                </c:pt>
                <c:pt idx="871">
                  <c:v>44728</c:v>
                </c:pt>
                <c:pt idx="872">
                  <c:v>44729</c:v>
                </c:pt>
                <c:pt idx="873">
                  <c:v>44733</c:v>
                </c:pt>
                <c:pt idx="874">
                  <c:v>44734</c:v>
                </c:pt>
                <c:pt idx="875">
                  <c:v>44735</c:v>
                </c:pt>
                <c:pt idx="876">
                  <c:v>44736</c:v>
                </c:pt>
                <c:pt idx="877">
                  <c:v>44739</c:v>
                </c:pt>
                <c:pt idx="878">
                  <c:v>44740</c:v>
                </c:pt>
                <c:pt idx="879">
                  <c:v>44741</c:v>
                </c:pt>
                <c:pt idx="880">
                  <c:v>44742</c:v>
                </c:pt>
                <c:pt idx="881">
                  <c:v>44743</c:v>
                </c:pt>
                <c:pt idx="882">
                  <c:v>44747</c:v>
                </c:pt>
                <c:pt idx="883">
                  <c:v>44748</c:v>
                </c:pt>
                <c:pt idx="884">
                  <c:v>44749</c:v>
                </c:pt>
                <c:pt idx="885">
                  <c:v>44750</c:v>
                </c:pt>
                <c:pt idx="886">
                  <c:v>44753</c:v>
                </c:pt>
                <c:pt idx="887">
                  <c:v>44754</c:v>
                </c:pt>
                <c:pt idx="888">
                  <c:v>44755</c:v>
                </c:pt>
                <c:pt idx="889">
                  <c:v>44756</c:v>
                </c:pt>
                <c:pt idx="890">
                  <c:v>44757</c:v>
                </c:pt>
                <c:pt idx="891">
                  <c:v>44760</c:v>
                </c:pt>
                <c:pt idx="892">
                  <c:v>44761</c:v>
                </c:pt>
                <c:pt idx="893">
                  <c:v>44762</c:v>
                </c:pt>
                <c:pt idx="894">
                  <c:v>44763</c:v>
                </c:pt>
                <c:pt idx="895">
                  <c:v>44764</c:v>
                </c:pt>
                <c:pt idx="896">
                  <c:v>44767</c:v>
                </c:pt>
                <c:pt idx="897">
                  <c:v>44768</c:v>
                </c:pt>
                <c:pt idx="898">
                  <c:v>44769</c:v>
                </c:pt>
                <c:pt idx="899">
                  <c:v>44770</c:v>
                </c:pt>
                <c:pt idx="900">
                  <c:v>44771</c:v>
                </c:pt>
                <c:pt idx="901">
                  <c:v>44774</c:v>
                </c:pt>
                <c:pt idx="902">
                  <c:v>44775</c:v>
                </c:pt>
                <c:pt idx="903">
                  <c:v>44776</c:v>
                </c:pt>
                <c:pt idx="904">
                  <c:v>44777</c:v>
                </c:pt>
                <c:pt idx="905">
                  <c:v>44778</c:v>
                </c:pt>
                <c:pt idx="906">
                  <c:v>44781</c:v>
                </c:pt>
                <c:pt idx="907">
                  <c:v>44782</c:v>
                </c:pt>
                <c:pt idx="908">
                  <c:v>44783</c:v>
                </c:pt>
                <c:pt idx="909">
                  <c:v>44784</c:v>
                </c:pt>
                <c:pt idx="910">
                  <c:v>44785</c:v>
                </c:pt>
                <c:pt idx="911">
                  <c:v>44788</c:v>
                </c:pt>
                <c:pt idx="912">
                  <c:v>44789</c:v>
                </c:pt>
                <c:pt idx="913">
                  <c:v>44790</c:v>
                </c:pt>
                <c:pt idx="914">
                  <c:v>44791</c:v>
                </c:pt>
                <c:pt idx="915">
                  <c:v>44792</c:v>
                </c:pt>
                <c:pt idx="916">
                  <c:v>44795</c:v>
                </c:pt>
                <c:pt idx="917">
                  <c:v>44796</c:v>
                </c:pt>
                <c:pt idx="918">
                  <c:v>44797</c:v>
                </c:pt>
                <c:pt idx="919">
                  <c:v>44798</c:v>
                </c:pt>
                <c:pt idx="920">
                  <c:v>44799</c:v>
                </c:pt>
                <c:pt idx="921">
                  <c:v>44802</c:v>
                </c:pt>
                <c:pt idx="922">
                  <c:v>44803</c:v>
                </c:pt>
                <c:pt idx="923">
                  <c:v>44804</c:v>
                </c:pt>
                <c:pt idx="924">
                  <c:v>44805</c:v>
                </c:pt>
                <c:pt idx="925">
                  <c:v>44806</c:v>
                </c:pt>
                <c:pt idx="926">
                  <c:v>44810</c:v>
                </c:pt>
                <c:pt idx="927">
                  <c:v>44811</c:v>
                </c:pt>
                <c:pt idx="928">
                  <c:v>44812</c:v>
                </c:pt>
                <c:pt idx="929">
                  <c:v>44813</c:v>
                </c:pt>
                <c:pt idx="930">
                  <c:v>44816</c:v>
                </c:pt>
                <c:pt idx="931">
                  <c:v>44817</c:v>
                </c:pt>
                <c:pt idx="932">
                  <c:v>44818</c:v>
                </c:pt>
                <c:pt idx="933">
                  <c:v>44819</c:v>
                </c:pt>
                <c:pt idx="934">
                  <c:v>44820</c:v>
                </c:pt>
                <c:pt idx="935">
                  <c:v>44823</c:v>
                </c:pt>
                <c:pt idx="936">
                  <c:v>44824</c:v>
                </c:pt>
                <c:pt idx="937">
                  <c:v>44825</c:v>
                </c:pt>
                <c:pt idx="938">
                  <c:v>44826</c:v>
                </c:pt>
                <c:pt idx="939">
                  <c:v>44827</c:v>
                </c:pt>
                <c:pt idx="940">
                  <c:v>44830</c:v>
                </c:pt>
                <c:pt idx="941">
                  <c:v>44831</c:v>
                </c:pt>
                <c:pt idx="942">
                  <c:v>44832</c:v>
                </c:pt>
                <c:pt idx="943">
                  <c:v>44833</c:v>
                </c:pt>
                <c:pt idx="944">
                  <c:v>44834</c:v>
                </c:pt>
                <c:pt idx="945">
                  <c:v>44837</c:v>
                </c:pt>
                <c:pt idx="946">
                  <c:v>44838</c:v>
                </c:pt>
                <c:pt idx="947">
                  <c:v>44839</c:v>
                </c:pt>
                <c:pt idx="948">
                  <c:v>44840</c:v>
                </c:pt>
                <c:pt idx="949">
                  <c:v>44841</c:v>
                </c:pt>
                <c:pt idx="950">
                  <c:v>44844</c:v>
                </c:pt>
                <c:pt idx="951">
                  <c:v>44845</c:v>
                </c:pt>
                <c:pt idx="952">
                  <c:v>44846</c:v>
                </c:pt>
                <c:pt idx="953">
                  <c:v>44847</c:v>
                </c:pt>
                <c:pt idx="954">
                  <c:v>44848</c:v>
                </c:pt>
                <c:pt idx="955">
                  <c:v>44851</c:v>
                </c:pt>
                <c:pt idx="956">
                  <c:v>44852</c:v>
                </c:pt>
                <c:pt idx="957">
                  <c:v>44853</c:v>
                </c:pt>
                <c:pt idx="958">
                  <c:v>44854</c:v>
                </c:pt>
                <c:pt idx="959">
                  <c:v>44855</c:v>
                </c:pt>
                <c:pt idx="960">
                  <c:v>44858</c:v>
                </c:pt>
                <c:pt idx="961">
                  <c:v>44859</c:v>
                </c:pt>
                <c:pt idx="962">
                  <c:v>44860</c:v>
                </c:pt>
                <c:pt idx="963">
                  <c:v>44861</c:v>
                </c:pt>
                <c:pt idx="964">
                  <c:v>44862</c:v>
                </c:pt>
                <c:pt idx="965">
                  <c:v>44865</c:v>
                </c:pt>
                <c:pt idx="966">
                  <c:v>44866</c:v>
                </c:pt>
                <c:pt idx="967">
                  <c:v>44867</c:v>
                </c:pt>
                <c:pt idx="968">
                  <c:v>44868</c:v>
                </c:pt>
                <c:pt idx="969">
                  <c:v>44869</c:v>
                </c:pt>
                <c:pt idx="970">
                  <c:v>44872</c:v>
                </c:pt>
                <c:pt idx="971">
                  <c:v>44873</c:v>
                </c:pt>
                <c:pt idx="972">
                  <c:v>44874</c:v>
                </c:pt>
                <c:pt idx="973">
                  <c:v>44875</c:v>
                </c:pt>
                <c:pt idx="974">
                  <c:v>44876</c:v>
                </c:pt>
                <c:pt idx="975">
                  <c:v>44879</c:v>
                </c:pt>
                <c:pt idx="976">
                  <c:v>44880</c:v>
                </c:pt>
                <c:pt idx="977">
                  <c:v>44881</c:v>
                </c:pt>
                <c:pt idx="978">
                  <c:v>44882</c:v>
                </c:pt>
                <c:pt idx="979">
                  <c:v>44883</c:v>
                </c:pt>
                <c:pt idx="980">
                  <c:v>44886</c:v>
                </c:pt>
                <c:pt idx="981">
                  <c:v>44887</c:v>
                </c:pt>
                <c:pt idx="982">
                  <c:v>44888</c:v>
                </c:pt>
                <c:pt idx="983">
                  <c:v>44890</c:v>
                </c:pt>
                <c:pt idx="984">
                  <c:v>44893</c:v>
                </c:pt>
                <c:pt idx="985">
                  <c:v>44894</c:v>
                </c:pt>
                <c:pt idx="986">
                  <c:v>44895</c:v>
                </c:pt>
                <c:pt idx="987">
                  <c:v>44896</c:v>
                </c:pt>
                <c:pt idx="988">
                  <c:v>44897</c:v>
                </c:pt>
                <c:pt idx="989">
                  <c:v>44900</c:v>
                </c:pt>
                <c:pt idx="990">
                  <c:v>44901</c:v>
                </c:pt>
                <c:pt idx="991">
                  <c:v>44902</c:v>
                </c:pt>
                <c:pt idx="992">
                  <c:v>44903</c:v>
                </c:pt>
                <c:pt idx="993">
                  <c:v>44904</c:v>
                </c:pt>
                <c:pt idx="994">
                  <c:v>44907</c:v>
                </c:pt>
                <c:pt idx="995">
                  <c:v>44908</c:v>
                </c:pt>
                <c:pt idx="996">
                  <c:v>44909</c:v>
                </c:pt>
                <c:pt idx="997">
                  <c:v>44910</c:v>
                </c:pt>
                <c:pt idx="998">
                  <c:v>44911</c:v>
                </c:pt>
                <c:pt idx="999">
                  <c:v>44914</c:v>
                </c:pt>
                <c:pt idx="1000">
                  <c:v>44915</c:v>
                </c:pt>
                <c:pt idx="1001">
                  <c:v>44916</c:v>
                </c:pt>
                <c:pt idx="1002">
                  <c:v>44917</c:v>
                </c:pt>
                <c:pt idx="1003">
                  <c:v>44918</c:v>
                </c:pt>
                <c:pt idx="1004">
                  <c:v>44922</c:v>
                </c:pt>
                <c:pt idx="1005">
                  <c:v>44923</c:v>
                </c:pt>
                <c:pt idx="1006">
                  <c:v>44924</c:v>
                </c:pt>
                <c:pt idx="1007">
                  <c:v>44925</c:v>
                </c:pt>
                <c:pt idx="1008">
                  <c:v>44929</c:v>
                </c:pt>
                <c:pt idx="1009">
                  <c:v>44930</c:v>
                </c:pt>
                <c:pt idx="1010">
                  <c:v>44931</c:v>
                </c:pt>
                <c:pt idx="1011">
                  <c:v>44932</c:v>
                </c:pt>
                <c:pt idx="1012">
                  <c:v>44935</c:v>
                </c:pt>
                <c:pt idx="1013">
                  <c:v>44936</c:v>
                </c:pt>
                <c:pt idx="1014">
                  <c:v>44937</c:v>
                </c:pt>
                <c:pt idx="1015">
                  <c:v>44938</c:v>
                </c:pt>
                <c:pt idx="1016">
                  <c:v>44939</c:v>
                </c:pt>
                <c:pt idx="1017">
                  <c:v>44943</c:v>
                </c:pt>
                <c:pt idx="1018">
                  <c:v>44944</c:v>
                </c:pt>
                <c:pt idx="1019">
                  <c:v>44945</c:v>
                </c:pt>
                <c:pt idx="1020">
                  <c:v>44946</c:v>
                </c:pt>
                <c:pt idx="1021">
                  <c:v>44949</c:v>
                </c:pt>
                <c:pt idx="1022">
                  <c:v>44950</c:v>
                </c:pt>
                <c:pt idx="1023">
                  <c:v>44951</c:v>
                </c:pt>
                <c:pt idx="1024">
                  <c:v>44952</c:v>
                </c:pt>
                <c:pt idx="1025">
                  <c:v>44953</c:v>
                </c:pt>
                <c:pt idx="1026">
                  <c:v>44956</c:v>
                </c:pt>
                <c:pt idx="1027">
                  <c:v>44957</c:v>
                </c:pt>
                <c:pt idx="1028">
                  <c:v>44958</c:v>
                </c:pt>
                <c:pt idx="1029">
                  <c:v>44959</c:v>
                </c:pt>
                <c:pt idx="1030">
                  <c:v>44960</c:v>
                </c:pt>
                <c:pt idx="1031">
                  <c:v>44963</c:v>
                </c:pt>
                <c:pt idx="1032">
                  <c:v>44964</c:v>
                </c:pt>
                <c:pt idx="1033">
                  <c:v>44965</c:v>
                </c:pt>
                <c:pt idx="1034">
                  <c:v>44966</c:v>
                </c:pt>
                <c:pt idx="1035">
                  <c:v>44967</c:v>
                </c:pt>
                <c:pt idx="1036">
                  <c:v>44970</c:v>
                </c:pt>
                <c:pt idx="1037">
                  <c:v>44971</c:v>
                </c:pt>
                <c:pt idx="1038">
                  <c:v>44972</c:v>
                </c:pt>
                <c:pt idx="1039">
                  <c:v>44973</c:v>
                </c:pt>
                <c:pt idx="1040">
                  <c:v>44974</c:v>
                </c:pt>
                <c:pt idx="1041">
                  <c:v>44978</c:v>
                </c:pt>
                <c:pt idx="1042">
                  <c:v>44979</c:v>
                </c:pt>
                <c:pt idx="1043">
                  <c:v>44980</c:v>
                </c:pt>
                <c:pt idx="1044">
                  <c:v>44981</c:v>
                </c:pt>
                <c:pt idx="1045">
                  <c:v>44984</c:v>
                </c:pt>
                <c:pt idx="1046">
                  <c:v>44985</c:v>
                </c:pt>
                <c:pt idx="1047">
                  <c:v>44986</c:v>
                </c:pt>
                <c:pt idx="1048">
                  <c:v>44987</c:v>
                </c:pt>
                <c:pt idx="1049">
                  <c:v>44988</c:v>
                </c:pt>
                <c:pt idx="1050">
                  <c:v>44991</c:v>
                </c:pt>
                <c:pt idx="1051">
                  <c:v>44992</c:v>
                </c:pt>
                <c:pt idx="1052">
                  <c:v>44993</c:v>
                </c:pt>
                <c:pt idx="1053">
                  <c:v>44994</c:v>
                </c:pt>
                <c:pt idx="1054">
                  <c:v>44995</c:v>
                </c:pt>
                <c:pt idx="1055">
                  <c:v>44998</c:v>
                </c:pt>
                <c:pt idx="1056">
                  <c:v>44999</c:v>
                </c:pt>
                <c:pt idx="1057">
                  <c:v>45000</c:v>
                </c:pt>
                <c:pt idx="1058">
                  <c:v>45001</c:v>
                </c:pt>
                <c:pt idx="1059">
                  <c:v>45002</c:v>
                </c:pt>
                <c:pt idx="1060">
                  <c:v>45005</c:v>
                </c:pt>
                <c:pt idx="1061">
                  <c:v>45006</c:v>
                </c:pt>
                <c:pt idx="1062">
                  <c:v>45007</c:v>
                </c:pt>
                <c:pt idx="1063">
                  <c:v>45008</c:v>
                </c:pt>
                <c:pt idx="1064">
                  <c:v>45009</c:v>
                </c:pt>
                <c:pt idx="1065">
                  <c:v>45012</c:v>
                </c:pt>
                <c:pt idx="1066">
                  <c:v>45013</c:v>
                </c:pt>
                <c:pt idx="1067">
                  <c:v>45014</c:v>
                </c:pt>
                <c:pt idx="1068">
                  <c:v>45015</c:v>
                </c:pt>
                <c:pt idx="1069">
                  <c:v>45016</c:v>
                </c:pt>
                <c:pt idx="1070">
                  <c:v>45019</c:v>
                </c:pt>
                <c:pt idx="1071">
                  <c:v>45020</c:v>
                </c:pt>
                <c:pt idx="1072">
                  <c:v>45021</c:v>
                </c:pt>
                <c:pt idx="1073">
                  <c:v>45022</c:v>
                </c:pt>
                <c:pt idx="1074">
                  <c:v>45026</c:v>
                </c:pt>
                <c:pt idx="1075">
                  <c:v>45027</c:v>
                </c:pt>
                <c:pt idx="1076">
                  <c:v>45028</c:v>
                </c:pt>
                <c:pt idx="1077">
                  <c:v>45029</c:v>
                </c:pt>
                <c:pt idx="1078">
                  <c:v>45030</c:v>
                </c:pt>
                <c:pt idx="1079">
                  <c:v>45033</c:v>
                </c:pt>
                <c:pt idx="1080">
                  <c:v>45034</c:v>
                </c:pt>
                <c:pt idx="1081">
                  <c:v>45035</c:v>
                </c:pt>
                <c:pt idx="1082">
                  <c:v>45036</c:v>
                </c:pt>
                <c:pt idx="1083">
                  <c:v>45037</c:v>
                </c:pt>
                <c:pt idx="1084">
                  <c:v>45040</c:v>
                </c:pt>
                <c:pt idx="1085">
                  <c:v>45041</c:v>
                </c:pt>
                <c:pt idx="1086">
                  <c:v>45042</c:v>
                </c:pt>
                <c:pt idx="1087">
                  <c:v>45043</c:v>
                </c:pt>
                <c:pt idx="1088">
                  <c:v>45044</c:v>
                </c:pt>
                <c:pt idx="1089">
                  <c:v>45047</c:v>
                </c:pt>
                <c:pt idx="1090">
                  <c:v>45048</c:v>
                </c:pt>
                <c:pt idx="1091">
                  <c:v>45049</c:v>
                </c:pt>
                <c:pt idx="1092">
                  <c:v>45050</c:v>
                </c:pt>
                <c:pt idx="1093">
                  <c:v>45051</c:v>
                </c:pt>
                <c:pt idx="1094">
                  <c:v>45054</c:v>
                </c:pt>
                <c:pt idx="1095">
                  <c:v>45055</c:v>
                </c:pt>
                <c:pt idx="1096">
                  <c:v>45056</c:v>
                </c:pt>
                <c:pt idx="1097">
                  <c:v>45057</c:v>
                </c:pt>
                <c:pt idx="1098">
                  <c:v>45058</c:v>
                </c:pt>
                <c:pt idx="1099">
                  <c:v>45061</c:v>
                </c:pt>
                <c:pt idx="1100">
                  <c:v>45062</c:v>
                </c:pt>
                <c:pt idx="1101">
                  <c:v>45063</c:v>
                </c:pt>
                <c:pt idx="1102">
                  <c:v>45064</c:v>
                </c:pt>
                <c:pt idx="1103">
                  <c:v>45065</c:v>
                </c:pt>
                <c:pt idx="1104">
                  <c:v>45068</c:v>
                </c:pt>
                <c:pt idx="1105">
                  <c:v>45069</c:v>
                </c:pt>
                <c:pt idx="1106">
                  <c:v>45070</c:v>
                </c:pt>
                <c:pt idx="1107">
                  <c:v>45071</c:v>
                </c:pt>
                <c:pt idx="1108">
                  <c:v>45072</c:v>
                </c:pt>
                <c:pt idx="1109">
                  <c:v>45076</c:v>
                </c:pt>
                <c:pt idx="1110">
                  <c:v>45077</c:v>
                </c:pt>
                <c:pt idx="1111">
                  <c:v>45078</c:v>
                </c:pt>
                <c:pt idx="1112">
                  <c:v>45079</c:v>
                </c:pt>
                <c:pt idx="1113">
                  <c:v>45082</c:v>
                </c:pt>
                <c:pt idx="1114">
                  <c:v>45083</c:v>
                </c:pt>
                <c:pt idx="1115">
                  <c:v>45084</c:v>
                </c:pt>
                <c:pt idx="1116">
                  <c:v>45085</c:v>
                </c:pt>
                <c:pt idx="1117">
                  <c:v>45086</c:v>
                </c:pt>
                <c:pt idx="1118">
                  <c:v>45089</c:v>
                </c:pt>
                <c:pt idx="1119">
                  <c:v>45090</c:v>
                </c:pt>
                <c:pt idx="1120">
                  <c:v>45091</c:v>
                </c:pt>
                <c:pt idx="1121">
                  <c:v>45092</c:v>
                </c:pt>
                <c:pt idx="1122">
                  <c:v>45093</c:v>
                </c:pt>
                <c:pt idx="1123">
                  <c:v>45097</c:v>
                </c:pt>
                <c:pt idx="1124">
                  <c:v>45098</c:v>
                </c:pt>
                <c:pt idx="1125">
                  <c:v>45099</c:v>
                </c:pt>
                <c:pt idx="1126">
                  <c:v>45100</c:v>
                </c:pt>
                <c:pt idx="1127">
                  <c:v>45103</c:v>
                </c:pt>
                <c:pt idx="1128">
                  <c:v>45104</c:v>
                </c:pt>
                <c:pt idx="1129">
                  <c:v>45105</c:v>
                </c:pt>
                <c:pt idx="1130">
                  <c:v>45106</c:v>
                </c:pt>
                <c:pt idx="1131">
                  <c:v>45107</c:v>
                </c:pt>
                <c:pt idx="1132">
                  <c:v>45110</c:v>
                </c:pt>
                <c:pt idx="1133">
                  <c:v>45112</c:v>
                </c:pt>
                <c:pt idx="1134">
                  <c:v>45113</c:v>
                </c:pt>
                <c:pt idx="1135">
                  <c:v>45114</c:v>
                </c:pt>
                <c:pt idx="1136">
                  <c:v>45117</c:v>
                </c:pt>
                <c:pt idx="1137">
                  <c:v>45118</c:v>
                </c:pt>
                <c:pt idx="1138">
                  <c:v>45119</c:v>
                </c:pt>
                <c:pt idx="1139">
                  <c:v>45120</c:v>
                </c:pt>
                <c:pt idx="1140">
                  <c:v>45121</c:v>
                </c:pt>
                <c:pt idx="1141">
                  <c:v>45124</c:v>
                </c:pt>
                <c:pt idx="1142">
                  <c:v>45125</c:v>
                </c:pt>
                <c:pt idx="1143">
                  <c:v>45126</c:v>
                </c:pt>
                <c:pt idx="1144">
                  <c:v>45127</c:v>
                </c:pt>
                <c:pt idx="1145">
                  <c:v>45128</c:v>
                </c:pt>
                <c:pt idx="1146">
                  <c:v>45131</c:v>
                </c:pt>
                <c:pt idx="1147">
                  <c:v>45132</c:v>
                </c:pt>
                <c:pt idx="1148">
                  <c:v>45133</c:v>
                </c:pt>
                <c:pt idx="1149">
                  <c:v>45134</c:v>
                </c:pt>
                <c:pt idx="1150">
                  <c:v>45135</c:v>
                </c:pt>
                <c:pt idx="1151">
                  <c:v>45138</c:v>
                </c:pt>
                <c:pt idx="1152">
                  <c:v>45139</c:v>
                </c:pt>
                <c:pt idx="1153">
                  <c:v>45140</c:v>
                </c:pt>
                <c:pt idx="1154">
                  <c:v>45141</c:v>
                </c:pt>
                <c:pt idx="1155">
                  <c:v>45142</c:v>
                </c:pt>
                <c:pt idx="1156">
                  <c:v>45145</c:v>
                </c:pt>
                <c:pt idx="1157">
                  <c:v>45146</c:v>
                </c:pt>
                <c:pt idx="1158">
                  <c:v>45147</c:v>
                </c:pt>
                <c:pt idx="1159">
                  <c:v>45148</c:v>
                </c:pt>
                <c:pt idx="1160">
                  <c:v>45149</c:v>
                </c:pt>
                <c:pt idx="1161">
                  <c:v>45152</c:v>
                </c:pt>
                <c:pt idx="1162">
                  <c:v>45153</c:v>
                </c:pt>
                <c:pt idx="1163">
                  <c:v>45154</c:v>
                </c:pt>
                <c:pt idx="1164">
                  <c:v>45155</c:v>
                </c:pt>
                <c:pt idx="1165">
                  <c:v>45156</c:v>
                </c:pt>
                <c:pt idx="1166">
                  <c:v>45159</c:v>
                </c:pt>
                <c:pt idx="1167">
                  <c:v>45160</c:v>
                </c:pt>
                <c:pt idx="1168">
                  <c:v>45161</c:v>
                </c:pt>
                <c:pt idx="1169">
                  <c:v>45162</c:v>
                </c:pt>
                <c:pt idx="1170">
                  <c:v>45163</c:v>
                </c:pt>
                <c:pt idx="1171">
                  <c:v>45166</c:v>
                </c:pt>
                <c:pt idx="1172">
                  <c:v>45167</c:v>
                </c:pt>
                <c:pt idx="1173">
                  <c:v>45168</c:v>
                </c:pt>
                <c:pt idx="1174">
                  <c:v>45169</c:v>
                </c:pt>
                <c:pt idx="1175">
                  <c:v>45170</c:v>
                </c:pt>
                <c:pt idx="1176">
                  <c:v>45174</c:v>
                </c:pt>
                <c:pt idx="1177">
                  <c:v>45175</c:v>
                </c:pt>
                <c:pt idx="1178">
                  <c:v>45176</c:v>
                </c:pt>
                <c:pt idx="1179">
                  <c:v>45177</c:v>
                </c:pt>
                <c:pt idx="1180">
                  <c:v>45180</c:v>
                </c:pt>
                <c:pt idx="1181">
                  <c:v>45181</c:v>
                </c:pt>
                <c:pt idx="1182">
                  <c:v>45182</c:v>
                </c:pt>
                <c:pt idx="1183">
                  <c:v>45183</c:v>
                </c:pt>
                <c:pt idx="1184">
                  <c:v>45184</c:v>
                </c:pt>
                <c:pt idx="1185">
                  <c:v>45187</c:v>
                </c:pt>
                <c:pt idx="1186">
                  <c:v>45188</c:v>
                </c:pt>
                <c:pt idx="1187">
                  <c:v>45189</c:v>
                </c:pt>
                <c:pt idx="1188">
                  <c:v>45190</c:v>
                </c:pt>
                <c:pt idx="1189">
                  <c:v>45191</c:v>
                </c:pt>
                <c:pt idx="1190">
                  <c:v>45194</c:v>
                </c:pt>
                <c:pt idx="1191">
                  <c:v>45195</c:v>
                </c:pt>
                <c:pt idx="1192">
                  <c:v>45196</c:v>
                </c:pt>
                <c:pt idx="1193">
                  <c:v>45197</c:v>
                </c:pt>
                <c:pt idx="1194">
                  <c:v>45198</c:v>
                </c:pt>
                <c:pt idx="1195">
                  <c:v>45201</c:v>
                </c:pt>
                <c:pt idx="1196">
                  <c:v>45202</c:v>
                </c:pt>
                <c:pt idx="1197">
                  <c:v>45203</c:v>
                </c:pt>
                <c:pt idx="1198">
                  <c:v>45204</c:v>
                </c:pt>
                <c:pt idx="1199">
                  <c:v>45205</c:v>
                </c:pt>
                <c:pt idx="1200">
                  <c:v>45208</c:v>
                </c:pt>
                <c:pt idx="1201">
                  <c:v>45209</c:v>
                </c:pt>
                <c:pt idx="1202">
                  <c:v>45210</c:v>
                </c:pt>
                <c:pt idx="1203">
                  <c:v>45211</c:v>
                </c:pt>
                <c:pt idx="1204">
                  <c:v>45212</c:v>
                </c:pt>
                <c:pt idx="1205">
                  <c:v>45215</c:v>
                </c:pt>
                <c:pt idx="1206">
                  <c:v>45216</c:v>
                </c:pt>
                <c:pt idx="1207">
                  <c:v>45217</c:v>
                </c:pt>
                <c:pt idx="1208">
                  <c:v>45218</c:v>
                </c:pt>
                <c:pt idx="1209">
                  <c:v>45219</c:v>
                </c:pt>
                <c:pt idx="1210">
                  <c:v>45222</c:v>
                </c:pt>
                <c:pt idx="1211">
                  <c:v>45223</c:v>
                </c:pt>
                <c:pt idx="1212">
                  <c:v>45224</c:v>
                </c:pt>
                <c:pt idx="1213">
                  <c:v>45225</c:v>
                </c:pt>
                <c:pt idx="1214">
                  <c:v>45226</c:v>
                </c:pt>
                <c:pt idx="1215">
                  <c:v>45229</c:v>
                </c:pt>
                <c:pt idx="1216">
                  <c:v>45230</c:v>
                </c:pt>
                <c:pt idx="1217">
                  <c:v>45231</c:v>
                </c:pt>
                <c:pt idx="1218">
                  <c:v>45232</c:v>
                </c:pt>
                <c:pt idx="1219">
                  <c:v>45233</c:v>
                </c:pt>
                <c:pt idx="1220">
                  <c:v>45236</c:v>
                </c:pt>
                <c:pt idx="1221">
                  <c:v>45237</c:v>
                </c:pt>
                <c:pt idx="1222">
                  <c:v>45238</c:v>
                </c:pt>
                <c:pt idx="1223">
                  <c:v>45239</c:v>
                </c:pt>
                <c:pt idx="1224">
                  <c:v>45240</c:v>
                </c:pt>
                <c:pt idx="1225">
                  <c:v>45243</c:v>
                </c:pt>
                <c:pt idx="1226">
                  <c:v>45244</c:v>
                </c:pt>
                <c:pt idx="1227">
                  <c:v>45245</c:v>
                </c:pt>
                <c:pt idx="1228">
                  <c:v>45246</c:v>
                </c:pt>
                <c:pt idx="1229">
                  <c:v>45247</c:v>
                </c:pt>
                <c:pt idx="1230">
                  <c:v>45250</c:v>
                </c:pt>
                <c:pt idx="1231">
                  <c:v>45251</c:v>
                </c:pt>
                <c:pt idx="1232">
                  <c:v>45252</c:v>
                </c:pt>
                <c:pt idx="1233">
                  <c:v>45254</c:v>
                </c:pt>
                <c:pt idx="1234">
                  <c:v>45257</c:v>
                </c:pt>
                <c:pt idx="1235">
                  <c:v>45258</c:v>
                </c:pt>
                <c:pt idx="1236">
                  <c:v>45259</c:v>
                </c:pt>
                <c:pt idx="1237">
                  <c:v>45260</c:v>
                </c:pt>
                <c:pt idx="1238">
                  <c:v>45261</c:v>
                </c:pt>
                <c:pt idx="1239">
                  <c:v>45264</c:v>
                </c:pt>
                <c:pt idx="1240">
                  <c:v>45265</c:v>
                </c:pt>
                <c:pt idx="1241">
                  <c:v>45266</c:v>
                </c:pt>
                <c:pt idx="1242">
                  <c:v>45267</c:v>
                </c:pt>
                <c:pt idx="1243">
                  <c:v>45268</c:v>
                </c:pt>
                <c:pt idx="1244">
                  <c:v>45271</c:v>
                </c:pt>
                <c:pt idx="1245">
                  <c:v>45272</c:v>
                </c:pt>
                <c:pt idx="1246">
                  <c:v>45273</c:v>
                </c:pt>
                <c:pt idx="1247">
                  <c:v>45274</c:v>
                </c:pt>
                <c:pt idx="1248">
                  <c:v>45275</c:v>
                </c:pt>
                <c:pt idx="1249">
                  <c:v>45278</c:v>
                </c:pt>
                <c:pt idx="1250">
                  <c:v>45279</c:v>
                </c:pt>
                <c:pt idx="1251">
                  <c:v>45280</c:v>
                </c:pt>
                <c:pt idx="1252">
                  <c:v>45281</c:v>
                </c:pt>
                <c:pt idx="1253">
                  <c:v>45282</c:v>
                </c:pt>
                <c:pt idx="1254">
                  <c:v>45286</c:v>
                </c:pt>
                <c:pt idx="1255">
                  <c:v>45287</c:v>
                </c:pt>
                <c:pt idx="1256">
                  <c:v>45288</c:v>
                </c:pt>
                <c:pt idx="1257">
                  <c:v>45289</c:v>
                </c:pt>
                <c:pt idx="1258">
                  <c:v>45293</c:v>
                </c:pt>
                <c:pt idx="1259">
                  <c:v>45294</c:v>
                </c:pt>
                <c:pt idx="1260">
                  <c:v>45295</c:v>
                </c:pt>
                <c:pt idx="1261">
                  <c:v>45296</c:v>
                </c:pt>
                <c:pt idx="1262">
                  <c:v>45299</c:v>
                </c:pt>
                <c:pt idx="1263">
                  <c:v>45300</c:v>
                </c:pt>
                <c:pt idx="1264">
                  <c:v>45301</c:v>
                </c:pt>
                <c:pt idx="1265">
                  <c:v>45302</c:v>
                </c:pt>
                <c:pt idx="1266">
                  <c:v>45303</c:v>
                </c:pt>
                <c:pt idx="1267">
                  <c:v>45307</c:v>
                </c:pt>
                <c:pt idx="1268">
                  <c:v>45308</c:v>
                </c:pt>
                <c:pt idx="1269">
                  <c:v>45309</c:v>
                </c:pt>
                <c:pt idx="1270">
                  <c:v>45310</c:v>
                </c:pt>
                <c:pt idx="1271">
                  <c:v>45313</c:v>
                </c:pt>
                <c:pt idx="1272">
                  <c:v>45314</c:v>
                </c:pt>
                <c:pt idx="1273">
                  <c:v>45315</c:v>
                </c:pt>
                <c:pt idx="1274">
                  <c:v>45316</c:v>
                </c:pt>
                <c:pt idx="1275">
                  <c:v>45317</c:v>
                </c:pt>
                <c:pt idx="1276">
                  <c:v>45320</c:v>
                </c:pt>
                <c:pt idx="1277">
                  <c:v>45321</c:v>
                </c:pt>
                <c:pt idx="1278">
                  <c:v>45322</c:v>
                </c:pt>
                <c:pt idx="1279">
                  <c:v>45323</c:v>
                </c:pt>
                <c:pt idx="1280">
                  <c:v>45324</c:v>
                </c:pt>
                <c:pt idx="1281">
                  <c:v>45327</c:v>
                </c:pt>
                <c:pt idx="1282">
                  <c:v>45328</c:v>
                </c:pt>
                <c:pt idx="1283">
                  <c:v>45329</c:v>
                </c:pt>
                <c:pt idx="1284">
                  <c:v>45330</c:v>
                </c:pt>
                <c:pt idx="1285">
                  <c:v>45331</c:v>
                </c:pt>
                <c:pt idx="1286">
                  <c:v>45334</c:v>
                </c:pt>
                <c:pt idx="1287">
                  <c:v>45335</c:v>
                </c:pt>
                <c:pt idx="1288">
                  <c:v>45336</c:v>
                </c:pt>
                <c:pt idx="1289">
                  <c:v>45337</c:v>
                </c:pt>
                <c:pt idx="1290">
                  <c:v>45338</c:v>
                </c:pt>
                <c:pt idx="1291">
                  <c:v>45342</c:v>
                </c:pt>
                <c:pt idx="1292">
                  <c:v>45343</c:v>
                </c:pt>
                <c:pt idx="1293">
                  <c:v>45344</c:v>
                </c:pt>
                <c:pt idx="1294">
                  <c:v>45345</c:v>
                </c:pt>
                <c:pt idx="1295">
                  <c:v>45348</c:v>
                </c:pt>
                <c:pt idx="1296">
                  <c:v>45349</c:v>
                </c:pt>
                <c:pt idx="1297">
                  <c:v>45350</c:v>
                </c:pt>
                <c:pt idx="1298">
                  <c:v>45351</c:v>
                </c:pt>
                <c:pt idx="1299">
                  <c:v>45352</c:v>
                </c:pt>
                <c:pt idx="1300">
                  <c:v>45355</c:v>
                </c:pt>
                <c:pt idx="1301">
                  <c:v>45356</c:v>
                </c:pt>
                <c:pt idx="1302">
                  <c:v>45357</c:v>
                </c:pt>
                <c:pt idx="1303">
                  <c:v>45358</c:v>
                </c:pt>
                <c:pt idx="1304">
                  <c:v>45359</c:v>
                </c:pt>
                <c:pt idx="1305">
                  <c:v>45362</c:v>
                </c:pt>
                <c:pt idx="1306">
                  <c:v>45363</c:v>
                </c:pt>
                <c:pt idx="1307">
                  <c:v>45364</c:v>
                </c:pt>
                <c:pt idx="1308">
                  <c:v>45365</c:v>
                </c:pt>
                <c:pt idx="1309">
                  <c:v>45366</c:v>
                </c:pt>
                <c:pt idx="1310">
                  <c:v>45369</c:v>
                </c:pt>
                <c:pt idx="1311">
                  <c:v>45370</c:v>
                </c:pt>
                <c:pt idx="1312">
                  <c:v>45371</c:v>
                </c:pt>
                <c:pt idx="1313">
                  <c:v>45372</c:v>
                </c:pt>
                <c:pt idx="1314">
                  <c:v>45373</c:v>
                </c:pt>
                <c:pt idx="1315">
                  <c:v>45376</c:v>
                </c:pt>
                <c:pt idx="1316">
                  <c:v>45377</c:v>
                </c:pt>
                <c:pt idx="1317">
                  <c:v>45378</c:v>
                </c:pt>
                <c:pt idx="1318">
                  <c:v>45379</c:v>
                </c:pt>
                <c:pt idx="1319">
                  <c:v>45383</c:v>
                </c:pt>
                <c:pt idx="1320">
                  <c:v>45384</c:v>
                </c:pt>
                <c:pt idx="1321">
                  <c:v>45385</c:v>
                </c:pt>
                <c:pt idx="1322">
                  <c:v>45386</c:v>
                </c:pt>
                <c:pt idx="1323">
                  <c:v>45387</c:v>
                </c:pt>
                <c:pt idx="1324">
                  <c:v>45390</c:v>
                </c:pt>
                <c:pt idx="1325">
                  <c:v>45391</c:v>
                </c:pt>
                <c:pt idx="1326">
                  <c:v>45392</c:v>
                </c:pt>
                <c:pt idx="1327">
                  <c:v>45393</c:v>
                </c:pt>
                <c:pt idx="1328">
                  <c:v>45394</c:v>
                </c:pt>
                <c:pt idx="1329">
                  <c:v>45397</c:v>
                </c:pt>
                <c:pt idx="1330">
                  <c:v>45398</c:v>
                </c:pt>
                <c:pt idx="1331">
                  <c:v>45399</c:v>
                </c:pt>
                <c:pt idx="1332">
                  <c:v>45400</c:v>
                </c:pt>
                <c:pt idx="1333">
                  <c:v>45401</c:v>
                </c:pt>
                <c:pt idx="1334">
                  <c:v>45404</c:v>
                </c:pt>
                <c:pt idx="1335">
                  <c:v>45405</c:v>
                </c:pt>
                <c:pt idx="1336">
                  <c:v>45406</c:v>
                </c:pt>
                <c:pt idx="1337">
                  <c:v>45407</c:v>
                </c:pt>
                <c:pt idx="1338">
                  <c:v>45408</c:v>
                </c:pt>
                <c:pt idx="1339">
                  <c:v>45411</c:v>
                </c:pt>
                <c:pt idx="1340">
                  <c:v>45412</c:v>
                </c:pt>
                <c:pt idx="1341">
                  <c:v>45413</c:v>
                </c:pt>
                <c:pt idx="1342">
                  <c:v>45414</c:v>
                </c:pt>
                <c:pt idx="1343">
                  <c:v>45415</c:v>
                </c:pt>
                <c:pt idx="1344">
                  <c:v>45418</c:v>
                </c:pt>
                <c:pt idx="1345">
                  <c:v>45419</c:v>
                </c:pt>
                <c:pt idx="1346">
                  <c:v>45420</c:v>
                </c:pt>
                <c:pt idx="1347">
                  <c:v>45421</c:v>
                </c:pt>
                <c:pt idx="1348">
                  <c:v>45422</c:v>
                </c:pt>
                <c:pt idx="1349">
                  <c:v>45425</c:v>
                </c:pt>
                <c:pt idx="1350">
                  <c:v>45426</c:v>
                </c:pt>
                <c:pt idx="1351">
                  <c:v>45427</c:v>
                </c:pt>
                <c:pt idx="1352">
                  <c:v>45428</c:v>
                </c:pt>
                <c:pt idx="1353">
                  <c:v>45429</c:v>
                </c:pt>
                <c:pt idx="1354">
                  <c:v>45432</c:v>
                </c:pt>
                <c:pt idx="1355">
                  <c:v>45433</c:v>
                </c:pt>
                <c:pt idx="1356">
                  <c:v>45434</c:v>
                </c:pt>
                <c:pt idx="1357">
                  <c:v>45435</c:v>
                </c:pt>
                <c:pt idx="1358">
                  <c:v>45436</c:v>
                </c:pt>
                <c:pt idx="1359">
                  <c:v>45440</c:v>
                </c:pt>
                <c:pt idx="1360">
                  <c:v>45441</c:v>
                </c:pt>
                <c:pt idx="1361">
                  <c:v>45442</c:v>
                </c:pt>
                <c:pt idx="1362">
                  <c:v>45443</c:v>
                </c:pt>
                <c:pt idx="1363">
                  <c:v>45446</c:v>
                </c:pt>
                <c:pt idx="1364">
                  <c:v>45447</c:v>
                </c:pt>
                <c:pt idx="1365">
                  <c:v>45448</c:v>
                </c:pt>
                <c:pt idx="1366">
                  <c:v>45449</c:v>
                </c:pt>
                <c:pt idx="1367">
                  <c:v>45450</c:v>
                </c:pt>
                <c:pt idx="1368">
                  <c:v>45453</c:v>
                </c:pt>
                <c:pt idx="1369">
                  <c:v>45454</c:v>
                </c:pt>
                <c:pt idx="1370">
                  <c:v>45455</c:v>
                </c:pt>
                <c:pt idx="1371">
                  <c:v>45456</c:v>
                </c:pt>
                <c:pt idx="1372">
                  <c:v>45457</c:v>
                </c:pt>
                <c:pt idx="1373">
                  <c:v>45460</c:v>
                </c:pt>
                <c:pt idx="1374">
                  <c:v>45461</c:v>
                </c:pt>
                <c:pt idx="1375">
                  <c:v>45463</c:v>
                </c:pt>
                <c:pt idx="1376">
                  <c:v>45464</c:v>
                </c:pt>
                <c:pt idx="1377">
                  <c:v>45467</c:v>
                </c:pt>
                <c:pt idx="1378">
                  <c:v>45468</c:v>
                </c:pt>
                <c:pt idx="1379">
                  <c:v>45469</c:v>
                </c:pt>
                <c:pt idx="1380">
                  <c:v>45470</c:v>
                </c:pt>
                <c:pt idx="1381">
                  <c:v>45471</c:v>
                </c:pt>
                <c:pt idx="1382">
                  <c:v>45474</c:v>
                </c:pt>
                <c:pt idx="1383">
                  <c:v>45475</c:v>
                </c:pt>
                <c:pt idx="1384">
                  <c:v>45476</c:v>
                </c:pt>
                <c:pt idx="1385">
                  <c:v>45478</c:v>
                </c:pt>
                <c:pt idx="1386">
                  <c:v>45481</c:v>
                </c:pt>
                <c:pt idx="1387">
                  <c:v>45482</c:v>
                </c:pt>
                <c:pt idx="1388">
                  <c:v>45483</c:v>
                </c:pt>
                <c:pt idx="1389">
                  <c:v>45484</c:v>
                </c:pt>
                <c:pt idx="1390">
                  <c:v>45485</c:v>
                </c:pt>
                <c:pt idx="1391">
                  <c:v>45488</c:v>
                </c:pt>
                <c:pt idx="1392">
                  <c:v>45489</c:v>
                </c:pt>
                <c:pt idx="1393">
                  <c:v>45490</c:v>
                </c:pt>
                <c:pt idx="1394">
                  <c:v>45491</c:v>
                </c:pt>
                <c:pt idx="1395">
                  <c:v>45492</c:v>
                </c:pt>
                <c:pt idx="1396">
                  <c:v>45495</c:v>
                </c:pt>
                <c:pt idx="1397">
                  <c:v>45496</c:v>
                </c:pt>
                <c:pt idx="1398">
                  <c:v>45497</c:v>
                </c:pt>
                <c:pt idx="1399">
                  <c:v>45498</c:v>
                </c:pt>
                <c:pt idx="1400">
                  <c:v>45499</c:v>
                </c:pt>
                <c:pt idx="1401">
                  <c:v>45502</c:v>
                </c:pt>
                <c:pt idx="1402">
                  <c:v>45503</c:v>
                </c:pt>
                <c:pt idx="1403">
                  <c:v>45504</c:v>
                </c:pt>
                <c:pt idx="1404">
                  <c:v>45505</c:v>
                </c:pt>
                <c:pt idx="1405">
                  <c:v>45506</c:v>
                </c:pt>
                <c:pt idx="1406">
                  <c:v>45509</c:v>
                </c:pt>
                <c:pt idx="1407">
                  <c:v>45510</c:v>
                </c:pt>
                <c:pt idx="1408">
                  <c:v>45511</c:v>
                </c:pt>
                <c:pt idx="1409">
                  <c:v>45512</c:v>
                </c:pt>
                <c:pt idx="1410">
                  <c:v>45513</c:v>
                </c:pt>
                <c:pt idx="1411">
                  <c:v>45516</c:v>
                </c:pt>
                <c:pt idx="1412">
                  <c:v>45517</c:v>
                </c:pt>
                <c:pt idx="1413">
                  <c:v>45518</c:v>
                </c:pt>
                <c:pt idx="1414">
                  <c:v>45519</c:v>
                </c:pt>
                <c:pt idx="1415">
                  <c:v>45520</c:v>
                </c:pt>
                <c:pt idx="1416">
                  <c:v>45523</c:v>
                </c:pt>
                <c:pt idx="1417">
                  <c:v>45524</c:v>
                </c:pt>
                <c:pt idx="1418">
                  <c:v>45525</c:v>
                </c:pt>
                <c:pt idx="1419">
                  <c:v>45526</c:v>
                </c:pt>
                <c:pt idx="1420">
                  <c:v>45527</c:v>
                </c:pt>
                <c:pt idx="1421">
                  <c:v>45530</c:v>
                </c:pt>
                <c:pt idx="1422">
                  <c:v>45531</c:v>
                </c:pt>
                <c:pt idx="1423">
                  <c:v>45532</c:v>
                </c:pt>
                <c:pt idx="1424">
                  <c:v>45533</c:v>
                </c:pt>
                <c:pt idx="1425">
                  <c:v>45534</c:v>
                </c:pt>
                <c:pt idx="1426">
                  <c:v>45538</c:v>
                </c:pt>
                <c:pt idx="1427">
                  <c:v>45539</c:v>
                </c:pt>
                <c:pt idx="1428">
                  <c:v>45540</c:v>
                </c:pt>
                <c:pt idx="1429">
                  <c:v>45541</c:v>
                </c:pt>
                <c:pt idx="1430">
                  <c:v>45544</c:v>
                </c:pt>
                <c:pt idx="1431">
                  <c:v>45545</c:v>
                </c:pt>
                <c:pt idx="1432">
                  <c:v>45546</c:v>
                </c:pt>
                <c:pt idx="1433">
                  <c:v>45547</c:v>
                </c:pt>
                <c:pt idx="1434">
                  <c:v>45548</c:v>
                </c:pt>
                <c:pt idx="1435">
                  <c:v>45551</c:v>
                </c:pt>
                <c:pt idx="1436">
                  <c:v>45552</c:v>
                </c:pt>
                <c:pt idx="1437">
                  <c:v>45553</c:v>
                </c:pt>
                <c:pt idx="1438">
                  <c:v>45554</c:v>
                </c:pt>
                <c:pt idx="1439">
                  <c:v>45555</c:v>
                </c:pt>
                <c:pt idx="1440">
                  <c:v>45558</c:v>
                </c:pt>
                <c:pt idx="1441">
                  <c:v>45559</c:v>
                </c:pt>
                <c:pt idx="1442">
                  <c:v>45560</c:v>
                </c:pt>
                <c:pt idx="1443">
                  <c:v>45561</c:v>
                </c:pt>
                <c:pt idx="1444">
                  <c:v>45562</c:v>
                </c:pt>
                <c:pt idx="1445">
                  <c:v>45565</c:v>
                </c:pt>
                <c:pt idx="1446">
                  <c:v>45566</c:v>
                </c:pt>
                <c:pt idx="1447">
                  <c:v>45567</c:v>
                </c:pt>
                <c:pt idx="1448">
                  <c:v>45568</c:v>
                </c:pt>
                <c:pt idx="1449">
                  <c:v>45569</c:v>
                </c:pt>
                <c:pt idx="1450">
                  <c:v>45572</c:v>
                </c:pt>
                <c:pt idx="1451">
                  <c:v>45573</c:v>
                </c:pt>
                <c:pt idx="1452">
                  <c:v>45574</c:v>
                </c:pt>
                <c:pt idx="1453">
                  <c:v>45575</c:v>
                </c:pt>
                <c:pt idx="1454">
                  <c:v>45576</c:v>
                </c:pt>
                <c:pt idx="1455">
                  <c:v>45579</c:v>
                </c:pt>
                <c:pt idx="1456">
                  <c:v>45580</c:v>
                </c:pt>
                <c:pt idx="1457">
                  <c:v>45581</c:v>
                </c:pt>
                <c:pt idx="1458">
                  <c:v>45582</c:v>
                </c:pt>
                <c:pt idx="1459">
                  <c:v>45583</c:v>
                </c:pt>
                <c:pt idx="1460">
                  <c:v>45586</c:v>
                </c:pt>
                <c:pt idx="1461">
                  <c:v>45587</c:v>
                </c:pt>
                <c:pt idx="1462">
                  <c:v>45588</c:v>
                </c:pt>
                <c:pt idx="1463">
                  <c:v>45589</c:v>
                </c:pt>
                <c:pt idx="1464">
                  <c:v>45590</c:v>
                </c:pt>
                <c:pt idx="1465">
                  <c:v>45593</c:v>
                </c:pt>
                <c:pt idx="1466">
                  <c:v>45594</c:v>
                </c:pt>
                <c:pt idx="1467">
                  <c:v>45595</c:v>
                </c:pt>
                <c:pt idx="1468">
                  <c:v>45596</c:v>
                </c:pt>
                <c:pt idx="1469">
                  <c:v>45597</c:v>
                </c:pt>
                <c:pt idx="1470">
                  <c:v>45600</c:v>
                </c:pt>
                <c:pt idx="1471">
                  <c:v>45601</c:v>
                </c:pt>
                <c:pt idx="1472">
                  <c:v>45602</c:v>
                </c:pt>
                <c:pt idx="1473">
                  <c:v>45603</c:v>
                </c:pt>
                <c:pt idx="1474">
                  <c:v>45604</c:v>
                </c:pt>
                <c:pt idx="1475">
                  <c:v>45607</c:v>
                </c:pt>
                <c:pt idx="1476">
                  <c:v>45608</c:v>
                </c:pt>
                <c:pt idx="1477">
                  <c:v>45609</c:v>
                </c:pt>
                <c:pt idx="1478">
                  <c:v>45610</c:v>
                </c:pt>
                <c:pt idx="1479">
                  <c:v>45611</c:v>
                </c:pt>
                <c:pt idx="1480">
                  <c:v>45614</c:v>
                </c:pt>
                <c:pt idx="1481">
                  <c:v>45615</c:v>
                </c:pt>
                <c:pt idx="1482">
                  <c:v>45616</c:v>
                </c:pt>
                <c:pt idx="1483">
                  <c:v>45617</c:v>
                </c:pt>
                <c:pt idx="1484">
                  <c:v>45618</c:v>
                </c:pt>
                <c:pt idx="1485">
                  <c:v>45621</c:v>
                </c:pt>
                <c:pt idx="1486">
                  <c:v>45622</c:v>
                </c:pt>
                <c:pt idx="1487">
                  <c:v>45623</c:v>
                </c:pt>
                <c:pt idx="1488">
                  <c:v>45625</c:v>
                </c:pt>
                <c:pt idx="1489">
                  <c:v>45628</c:v>
                </c:pt>
                <c:pt idx="1490">
                  <c:v>45629</c:v>
                </c:pt>
                <c:pt idx="1491">
                  <c:v>45630</c:v>
                </c:pt>
                <c:pt idx="1492">
                  <c:v>45631</c:v>
                </c:pt>
                <c:pt idx="1493">
                  <c:v>45632</c:v>
                </c:pt>
                <c:pt idx="1494">
                  <c:v>45635</c:v>
                </c:pt>
                <c:pt idx="1495">
                  <c:v>45636</c:v>
                </c:pt>
                <c:pt idx="1496">
                  <c:v>45637</c:v>
                </c:pt>
                <c:pt idx="1497">
                  <c:v>45638</c:v>
                </c:pt>
                <c:pt idx="1498">
                  <c:v>45639</c:v>
                </c:pt>
                <c:pt idx="1499">
                  <c:v>45642</c:v>
                </c:pt>
                <c:pt idx="1500">
                  <c:v>45643</c:v>
                </c:pt>
                <c:pt idx="1501">
                  <c:v>45644</c:v>
                </c:pt>
                <c:pt idx="1502">
                  <c:v>45645</c:v>
                </c:pt>
                <c:pt idx="1503">
                  <c:v>45646</c:v>
                </c:pt>
                <c:pt idx="1504">
                  <c:v>45649</c:v>
                </c:pt>
                <c:pt idx="1505">
                  <c:v>45650</c:v>
                </c:pt>
                <c:pt idx="1506">
                  <c:v>45652</c:v>
                </c:pt>
                <c:pt idx="1507">
                  <c:v>45653</c:v>
                </c:pt>
                <c:pt idx="1508">
                  <c:v>45656</c:v>
                </c:pt>
                <c:pt idx="1509">
                  <c:v>45657</c:v>
                </c:pt>
                <c:pt idx="1510">
                  <c:v>45659</c:v>
                </c:pt>
                <c:pt idx="1511">
                  <c:v>45660</c:v>
                </c:pt>
                <c:pt idx="1512">
                  <c:v>45663</c:v>
                </c:pt>
                <c:pt idx="1513">
                  <c:v>45664</c:v>
                </c:pt>
                <c:pt idx="1514">
                  <c:v>45665</c:v>
                </c:pt>
                <c:pt idx="1515">
                  <c:v>45667</c:v>
                </c:pt>
                <c:pt idx="1516">
                  <c:v>45670</c:v>
                </c:pt>
                <c:pt idx="1517">
                  <c:v>45671</c:v>
                </c:pt>
                <c:pt idx="1518">
                  <c:v>45672</c:v>
                </c:pt>
                <c:pt idx="1519">
                  <c:v>45673</c:v>
                </c:pt>
                <c:pt idx="1520">
                  <c:v>45674</c:v>
                </c:pt>
                <c:pt idx="1521">
                  <c:v>45678</c:v>
                </c:pt>
                <c:pt idx="1522">
                  <c:v>45679</c:v>
                </c:pt>
                <c:pt idx="1523">
                  <c:v>45680</c:v>
                </c:pt>
                <c:pt idx="1524">
                  <c:v>45681</c:v>
                </c:pt>
                <c:pt idx="1525">
                  <c:v>45684</c:v>
                </c:pt>
                <c:pt idx="1526">
                  <c:v>45685</c:v>
                </c:pt>
                <c:pt idx="1527">
                  <c:v>45686</c:v>
                </c:pt>
                <c:pt idx="1528">
                  <c:v>45687</c:v>
                </c:pt>
                <c:pt idx="1529">
                  <c:v>45688</c:v>
                </c:pt>
                <c:pt idx="1530">
                  <c:v>45691</c:v>
                </c:pt>
                <c:pt idx="1531">
                  <c:v>45692</c:v>
                </c:pt>
                <c:pt idx="1532">
                  <c:v>45693</c:v>
                </c:pt>
                <c:pt idx="1533">
                  <c:v>45694</c:v>
                </c:pt>
                <c:pt idx="1534">
                  <c:v>45695</c:v>
                </c:pt>
                <c:pt idx="1535">
                  <c:v>45698</c:v>
                </c:pt>
                <c:pt idx="1536">
                  <c:v>45699</c:v>
                </c:pt>
                <c:pt idx="1537">
                  <c:v>45700</c:v>
                </c:pt>
                <c:pt idx="1538">
                  <c:v>45701</c:v>
                </c:pt>
                <c:pt idx="1539">
                  <c:v>45702</c:v>
                </c:pt>
                <c:pt idx="1540">
                  <c:v>45706</c:v>
                </c:pt>
                <c:pt idx="1541">
                  <c:v>45707</c:v>
                </c:pt>
                <c:pt idx="1542">
                  <c:v>45708</c:v>
                </c:pt>
                <c:pt idx="1543">
                  <c:v>45709</c:v>
                </c:pt>
                <c:pt idx="1544">
                  <c:v>45712</c:v>
                </c:pt>
                <c:pt idx="1545">
                  <c:v>45713</c:v>
                </c:pt>
                <c:pt idx="1546">
                  <c:v>45714</c:v>
                </c:pt>
                <c:pt idx="1547">
                  <c:v>45715</c:v>
                </c:pt>
                <c:pt idx="1548">
                  <c:v>45716</c:v>
                </c:pt>
                <c:pt idx="1549">
                  <c:v>45719</c:v>
                </c:pt>
                <c:pt idx="1550">
                  <c:v>45720</c:v>
                </c:pt>
                <c:pt idx="1551">
                  <c:v>45721</c:v>
                </c:pt>
                <c:pt idx="1552">
                  <c:v>45722</c:v>
                </c:pt>
                <c:pt idx="1553">
                  <c:v>45723</c:v>
                </c:pt>
                <c:pt idx="1554">
                  <c:v>45726</c:v>
                </c:pt>
                <c:pt idx="1555">
                  <c:v>45727</c:v>
                </c:pt>
                <c:pt idx="1556">
                  <c:v>45728</c:v>
                </c:pt>
                <c:pt idx="1557">
                  <c:v>45729</c:v>
                </c:pt>
                <c:pt idx="1558">
                  <c:v>45730</c:v>
                </c:pt>
                <c:pt idx="1559">
                  <c:v>45733</c:v>
                </c:pt>
                <c:pt idx="1560">
                  <c:v>45734</c:v>
                </c:pt>
                <c:pt idx="1561">
                  <c:v>45735</c:v>
                </c:pt>
                <c:pt idx="1562">
                  <c:v>45736</c:v>
                </c:pt>
                <c:pt idx="1563">
                  <c:v>45737</c:v>
                </c:pt>
                <c:pt idx="1564">
                  <c:v>45740</c:v>
                </c:pt>
                <c:pt idx="1565">
                  <c:v>45741</c:v>
                </c:pt>
                <c:pt idx="1566">
                  <c:v>45742</c:v>
                </c:pt>
                <c:pt idx="1567">
                  <c:v>45743</c:v>
                </c:pt>
                <c:pt idx="1568">
                  <c:v>45744</c:v>
                </c:pt>
                <c:pt idx="1569">
                  <c:v>45747</c:v>
                </c:pt>
                <c:pt idx="1570">
                  <c:v>45748</c:v>
                </c:pt>
                <c:pt idx="1571">
                  <c:v>45749</c:v>
                </c:pt>
                <c:pt idx="1572">
                  <c:v>45750</c:v>
                </c:pt>
                <c:pt idx="1573">
                  <c:v>45751</c:v>
                </c:pt>
                <c:pt idx="1574">
                  <c:v>45754</c:v>
                </c:pt>
                <c:pt idx="1575">
                  <c:v>45755</c:v>
                </c:pt>
                <c:pt idx="1576">
                  <c:v>45756</c:v>
                </c:pt>
                <c:pt idx="1577">
                  <c:v>45757</c:v>
                </c:pt>
                <c:pt idx="1578">
                  <c:v>45758</c:v>
                </c:pt>
                <c:pt idx="1579">
                  <c:v>45761</c:v>
                </c:pt>
                <c:pt idx="1580">
                  <c:v>45762</c:v>
                </c:pt>
                <c:pt idx="1581">
                  <c:v>45763</c:v>
                </c:pt>
                <c:pt idx="1582">
                  <c:v>45764</c:v>
                </c:pt>
                <c:pt idx="1583">
                  <c:v>45768</c:v>
                </c:pt>
                <c:pt idx="1584">
                  <c:v>45769</c:v>
                </c:pt>
                <c:pt idx="1585">
                  <c:v>45770</c:v>
                </c:pt>
                <c:pt idx="1586">
                  <c:v>45771</c:v>
                </c:pt>
                <c:pt idx="1587">
                  <c:v>45772</c:v>
                </c:pt>
                <c:pt idx="1588">
                  <c:v>45775</c:v>
                </c:pt>
                <c:pt idx="1589">
                  <c:v>45776</c:v>
                </c:pt>
                <c:pt idx="1590">
                  <c:v>45777</c:v>
                </c:pt>
                <c:pt idx="1591">
                  <c:v>45778</c:v>
                </c:pt>
                <c:pt idx="1592">
                  <c:v>45779</c:v>
                </c:pt>
                <c:pt idx="1593">
                  <c:v>45782</c:v>
                </c:pt>
                <c:pt idx="1594">
                  <c:v>45783</c:v>
                </c:pt>
                <c:pt idx="1595">
                  <c:v>45784</c:v>
                </c:pt>
                <c:pt idx="1596">
                  <c:v>45785</c:v>
                </c:pt>
                <c:pt idx="1597">
                  <c:v>45786</c:v>
                </c:pt>
                <c:pt idx="1598">
                  <c:v>45789</c:v>
                </c:pt>
                <c:pt idx="1599">
                  <c:v>45790</c:v>
                </c:pt>
                <c:pt idx="1600">
                  <c:v>45791</c:v>
                </c:pt>
                <c:pt idx="1601">
                  <c:v>45792</c:v>
                </c:pt>
                <c:pt idx="1602">
                  <c:v>45793</c:v>
                </c:pt>
                <c:pt idx="1603">
                  <c:v>45796</c:v>
                </c:pt>
                <c:pt idx="1604">
                  <c:v>45797</c:v>
                </c:pt>
                <c:pt idx="1605">
                  <c:v>45798</c:v>
                </c:pt>
                <c:pt idx="1606">
                  <c:v>45799</c:v>
                </c:pt>
                <c:pt idx="1607">
                  <c:v>45800</c:v>
                </c:pt>
                <c:pt idx="1608">
                  <c:v>45804</c:v>
                </c:pt>
                <c:pt idx="1609">
                  <c:v>45805</c:v>
                </c:pt>
                <c:pt idx="1610">
                  <c:v>45806</c:v>
                </c:pt>
                <c:pt idx="1611">
                  <c:v>45807</c:v>
                </c:pt>
                <c:pt idx="1612">
                  <c:v>45810</c:v>
                </c:pt>
                <c:pt idx="1613">
                  <c:v>45811</c:v>
                </c:pt>
                <c:pt idx="1614">
                  <c:v>45812</c:v>
                </c:pt>
                <c:pt idx="1615">
                  <c:v>45813</c:v>
                </c:pt>
                <c:pt idx="1616">
                  <c:v>45814</c:v>
                </c:pt>
                <c:pt idx="1617">
                  <c:v>45817</c:v>
                </c:pt>
                <c:pt idx="1618">
                  <c:v>45818</c:v>
                </c:pt>
                <c:pt idx="1619">
                  <c:v>45819</c:v>
                </c:pt>
                <c:pt idx="1620">
                  <c:v>45820</c:v>
                </c:pt>
                <c:pt idx="1621">
                  <c:v>45821</c:v>
                </c:pt>
                <c:pt idx="1622">
                  <c:v>45824</c:v>
                </c:pt>
                <c:pt idx="1623">
                  <c:v>45825</c:v>
                </c:pt>
                <c:pt idx="1624">
                  <c:v>45826</c:v>
                </c:pt>
                <c:pt idx="1625">
                  <c:v>45828</c:v>
                </c:pt>
                <c:pt idx="1626">
                  <c:v>45831</c:v>
                </c:pt>
                <c:pt idx="1627">
                  <c:v>45832</c:v>
                </c:pt>
                <c:pt idx="1628">
                  <c:v>45833</c:v>
                </c:pt>
                <c:pt idx="1629">
                  <c:v>45834</c:v>
                </c:pt>
                <c:pt idx="1630">
                  <c:v>45835</c:v>
                </c:pt>
                <c:pt idx="1631">
                  <c:v>45838</c:v>
                </c:pt>
                <c:pt idx="1632">
                  <c:v>45839</c:v>
                </c:pt>
                <c:pt idx="1633">
                  <c:v>45840</c:v>
                </c:pt>
                <c:pt idx="1634">
                  <c:v>45841</c:v>
                </c:pt>
                <c:pt idx="1635">
                  <c:v>45845</c:v>
                </c:pt>
                <c:pt idx="1636">
                  <c:v>45846</c:v>
                </c:pt>
                <c:pt idx="1637">
                  <c:v>45847</c:v>
                </c:pt>
                <c:pt idx="1638">
                  <c:v>45848</c:v>
                </c:pt>
                <c:pt idx="1639">
                  <c:v>45849</c:v>
                </c:pt>
                <c:pt idx="1640">
                  <c:v>45852</c:v>
                </c:pt>
                <c:pt idx="1641">
                  <c:v>45853</c:v>
                </c:pt>
                <c:pt idx="1642">
                  <c:v>45854</c:v>
                </c:pt>
                <c:pt idx="1643">
                  <c:v>45855</c:v>
                </c:pt>
                <c:pt idx="1644">
                  <c:v>45856</c:v>
                </c:pt>
                <c:pt idx="1645">
                  <c:v>45859</c:v>
                </c:pt>
                <c:pt idx="1646">
                  <c:v>45860</c:v>
                </c:pt>
                <c:pt idx="1647">
                  <c:v>45861</c:v>
                </c:pt>
                <c:pt idx="1648">
                  <c:v>45862</c:v>
                </c:pt>
                <c:pt idx="1649">
                  <c:v>45863</c:v>
                </c:pt>
                <c:pt idx="1650">
                  <c:v>45866</c:v>
                </c:pt>
                <c:pt idx="1651">
                  <c:v>45867</c:v>
                </c:pt>
                <c:pt idx="1652">
                  <c:v>45868</c:v>
                </c:pt>
                <c:pt idx="1653">
                  <c:v>45869</c:v>
                </c:pt>
                <c:pt idx="1654">
                  <c:v>45870</c:v>
                </c:pt>
                <c:pt idx="1655">
                  <c:v>45873</c:v>
                </c:pt>
                <c:pt idx="1656">
                  <c:v>45874</c:v>
                </c:pt>
                <c:pt idx="1657">
                  <c:v>45875</c:v>
                </c:pt>
                <c:pt idx="1658">
                  <c:v>45876</c:v>
                </c:pt>
                <c:pt idx="1659">
                  <c:v>45877</c:v>
                </c:pt>
                <c:pt idx="1660">
                  <c:v>45880</c:v>
                </c:pt>
                <c:pt idx="1661">
                  <c:v>45881</c:v>
                </c:pt>
                <c:pt idx="1662">
                  <c:v>45882</c:v>
                </c:pt>
                <c:pt idx="1663">
                  <c:v>45883</c:v>
                </c:pt>
                <c:pt idx="1664">
                  <c:v>45884</c:v>
                </c:pt>
                <c:pt idx="1665">
                  <c:v>45887</c:v>
                </c:pt>
                <c:pt idx="1666">
                  <c:v>45888</c:v>
                </c:pt>
                <c:pt idx="1667">
                  <c:v>45889</c:v>
                </c:pt>
                <c:pt idx="1668">
                  <c:v>45890</c:v>
                </c:pt>
                <c:pt idx="1669">
                  <c:v>45891</c:v>
                </c:pt>
                <c:pt idx="1670">
                  <c:v>45894</c:v>
                </c:pt>
                <c:pt idx="1671">
                  <c:v>45895</c:v>
                </c:pt>
                <c:pt idx="1672">
                  <c:v>45896</c:v>
                </c:pt>
                <c:pt idx="1673">
                  <c:v>45897</c:v>
                </c:pt>
                <c:pt idx="1674">
                  <c:v>45898</c:v>
                </c:pt>
                <c:pt idx="1675">
                  <c:v>45902</c:v>
                </c:pt>
                <c:pt idx="1676">
                  <c:v>45903</c:v>
                </c:pt>
                <c:pt idx="1677">
                  <c:v>45904</c:v>
                </c:pt>
                <c:pt idx="1678">
                  <c:v>45905</c:v>
                </c:pt>
                <c:pt idx="1679">
                  <c:v>45908</c:v>
                </c:pt>
                <c:pt idx="1680">
                  <c:v>45909</c:v>
                </c:pt>
                <c:pt idx="1681">
                  <c:v>45910</c:v>
                </c:pt>
                <c:pt idx="1682">
                  <c:v>45911</c:v>
                </c:pt>
                <c:pt idx="1683">
                  <c:v>45912</c:v>
                </c:pt>
                <c:pt idx="1684">
                  <c:v>45915</c:v>
                </c:pt>
                <c:pt idx="1685">
                  <c:v>45916</c:v>
                </c:pt>
                <c:pt idx="1686">
                  <c:v>45917</c:v>
                </c:pt>
                <c:pt idx="1687">
                  <c:v>45918</c:v>
                </c:pt>
                <c:pt idx="1688">
                  <c:v>45919</c:v>
                </c:pt>
                <c:pt idx="1689">
                  <c:v>45922</c:v>
                </c:pt>
                <c:pt idx="1690">
                  <c:v>45923</c:v>
                </c:pt>
                <c:pt idx="1691">
                  <c:v>45924</c:v>
                </c:pt>
                <c:pt idx="1692">
                  <c:v>45925</c:v>
                </c:pt>
                <c:pt idx="1693">
                  <c:v>45926</c:v>
                </c:pt>
                <c:pt idx="1694">
                  <c:v>45929</c:v>
                </c:pt>
                <c:pt idx="1695">
                  <c:v>45930</c:v>
                </c:pt>
                <c:pt idx="1696">
                  <c:v>45931</c:v>
                </c:pt>
                <c:pt idx="1697">
                  <c:v>45932</c:v>
                </c:pt>
                <c:pt idx="1698">
                  <c:v>45933</c:v>
                </c:pt>
                <c:pt idx="1699">
                  <c:v>45936</c:v>
                </c:pt>
                <c:pt idx="1700">
                  <c:v>45937</c:v>
                </c:pt>
                <c:pt idx="1701">
                  <c:v>45938</c:v>
                </c:pt>
                <c:pt idx="1702">
                  <c:v>45939</c:v>
                </c:pt>
                <c:pt idx="1703">
                  <c:v>45940</c:v>
                </c:pt>
                <c:pt idx="1704">
                  <c:v>45943</c:v>
                </c:pt>
                <c:pt idx="1705">
                  <c:v>45944</c:v>
                </c:pt>
                <c:pt idx="1706">
                  <c:v>45945</c:v>
                </c:pt>
                <c:pt idx="1707">
                  <c:v>45946</c:v>
                </c:pt>
                <c:pt idx="1708">
                  <c:v>45947</c:v>
                </c:pt>
                <c:pt idx="1709">
                  <c:v>45950</c:v>
                </c:pt>
                <c:pt idx="1710">
                  <c:v>45951</c:v>
                </c:pt>
                <c:pt idx="1711">
                  <c:v>45952</c:v>
                </c:pt>
                <c:pt idx="1712">
                  <c:v>45953</c:v>
                </c:pt>
                <c:pt idx="1713">
                  <c:v>45954</c:v>
                </c:pt>
                <c:pt idx="1714">
                  <c:v>45957</c:v>
                </c:pt>
                <c:pt idx="1715">
                  <c:v>45958</c:v>
                </c:pt>
                <c:pt idx="1716">
                  <c:v>45959</c:v>
                </c:pt>
                <c:pt idx="1717">
                  <c:v>45960</c:v>
                </c:pt>
                <c:pt idx="1718">
                  <c:v>45961</c:v>
                </c:pt>
                <c:pt idx="1719">
                  <c:v>45964</c:v>
                </c:pt>
                <c:pt idx="1720">
                  <c:v>45965</c:v>
                </c:pt>
                <c:pt idx="1721">
                  <c:v>45966</c:v>
                </c:pt>
                <c:pt idx="1722">
                  <c:v>45967</c:v>
                </c:pt>
                <c:pt idx="1723">
                  <c:v>45968</c:v>
                </c:pt>
                <c:pt idx="1724">
                  <c:v>45971</c:v>
                </c:pt>
                <c:pt idx="1725">
                  <c:v>45972</c:v>
                </c:pt>
                <c:pt idx="1726">
                  <c:v>45973</c:v>
                </c:pt>
                <c:pt idx="1727">
                  <c:v>45974</c:v>
                </c:pt>
                <c:pt idx="1728">
                  <c:v>45975</c:v>
                </c:pt>
                <c:pt idx="1729">
                  <c:v>45978</c:v>
                </c:pt>
                <c:pt idx="1730">
                  <c:v>45979</c:v>
                </c:pt>
                <c:pt idx="1731">
                  <c:v>45980</c:v>
                </c:pt>
                <c:pt idx="1732">
                  <c:v>45981</c:v>
                </c:pt>
                <c:pt idx="1733">
                  <c:v>45982</c:v>
                </c:pt>
                <c:pt idx="1734">
                  <c:v>45985</c:v>
                </c:pt>
                <c:pt idx="1735">
                  <c:v>45986</c:v>
                </c:pt>
                <c:pt idx="1736">
                  <c:v>45987</c:v>
                </c:pt>
                <c:pt idx="1737">
                  <c:v>45989</c:v>
                </c:pt>
                <c:pt idx="1738">
                  <c:v>45992</c:v>
                </c:pt>
                <c:pt idx="1739">
                  <c:v>45993</c:v>
                </c:pt>
                <c:pt idx="1740">
                  <c:v>45994</c:v>
                </c:pt>
                <c:pt idx="1741">
                  <c:v>45995</c:v>
                </c:pt>
                <c:pt idx="1742">
                  <c:v>45996</c:v>
                </c:pt>
                <c:pt idx="1743">
                  <c:v>45999</c:v>
                </c:pt>
                <c:pt idx="1744">
                  <c:v>46000</c:v>
                </c:pt>
                <c:pt idx="1745">
                  <c:v>46001</c:v>
                </c:pt>
                <c:pt idx="1746">
                  <c:v>46002</c:v>
                </c:pt>
                <c:pt idx="1747">
                  <c:v>46003</c:v>
                </c:pt>
                <c:pt idx="1748">
                  <c:v>46006</c:v>
                </c:pt>
                <c:pt idx="1749">
                  <c:v>46007</c:v>
                </c:pt>
                <c:pt idx="1750">
                  <c:v>46008</c:v>
                </c:pt>
                <c:pt idx="1751">
                  <c:v>46009</c:v>
                </c:pt>
                <c:pt idx="1752">
                  <c:v>46010</c:v>
                </c:pt>
                <c:pt idx="1753">
                  <c:v>46013</c:v>
                </c:pt>
                <c:pt idx="1754">
                  <c:v>46014</c:v>
                </c:pt>
                <c:pt idx="1755">
                  <c:v>46015</c:v>
                </c:pt>
                <c:pt idx="1756">
                  <c:v>46017</c:v>
                </c:pt>
                <c:pt idx="1757">
                  <c:v>46020</c:v>
                </c:pt>
                <c:pt idx="1758">
                  <c:v>46021</c:v>
                </c:pt>
                <c:pt idx="1759">
                  <c:v>46022</c:v>
                </c:pt>
                <c:pt idx="1760">
                  <c:v>46024</c:v>
                </c:pt>
                <c:pt idx="1761">
                  <c:v>46027</c:v>
                </c:pt>
                <c:pt idx="1762">
                  <c:v>46028</c:v>
                </c:pt>
                <c:pt idx="1763">
                  <c:v>46029</c:v>
                </c:pt>
                <c:pt idx="1764">
                  <c:v>46030</c:v>
                </c:pt>
                <c:pt idx="1765">
                  <c:v>46031</c:v>
                </c:pt>
                <c:pt idx="1766">
                  <c:v>46034</c:v>
                </c:pt>
                <c:pt idx="1767">
                  <c:v>46035</c:v>
                </c:pt>
                <c:pt idx="1768">
                  <c:v>46036</c:v>
                </c:pt>
                <c:pt idx="1769">
                  <c:v>46037</c:v>
                </c:pt>
                <c:pt idx="1770">
                  <c:v>46038</c:v>
                </c:pt>
                <c:pt idx="1771">
                  <c:v>46042</c:v>
                </c:pt>
                <c:pt idx="1772">
                  <c:v>46043</c:v>
                </c:pt>
                <c:pt idx="1773">
                  <c:v>46044</c:v>
                </c:pt>
                <c:pt idx="1774">
                  <c:v>46045</c:v>
                </c:pt>
                <c:pt idx="1775">
                  <c:v>46048</c:v>
                </c:pt>
                <c:pt idx="1776">
                  <c:v>46049</c:v>
                </c:pt>
                <c:pt idx="1777">
                  <c:v>46050</c:v>
                </c:pt>
                <c:pt idx="1778">
                  <c:v>46051</c:v>
                </c:pt>
                <c:pt idx="1779">
                  <c:v>46052</c:v>
                </c:pt>
                <c:pt idx="1780">
                  <c:v>46055</c:v>
                </c:pt>
                <c:pt idx="1781">
                  <c:v>46056</c:v>
                </c:pt>
                <c:pt idx="1782">
                  <c:v>46057</c:v>
                </c:pt>
                <c:pt idx="1783">
                  <c:v>46058</c:v>
                </c:pt>
                <c:pt idx="1784">
                  <c:v>46059</c:v>
                </c:pt>
                <c:pt idx="1785">
                  <c:v>46062</c:v>
                </c:pt>
                <c:pt idx="1786">
                  <c:v>46063</c:v>
                </c:pt>
                <c:pt idx="1787">
                  <c:v>46064</c:v>
                </c:pt>
                <c:pt idx="1788">
                  <c:v>46065</c:v>
                </c:pt>
                <c:pt idx="1789">
                  <c:v>46066</c:v>
                </c:pt>
                <c:pt idx="1790">
                  <c:v>46070</c:v>
                </c:pt>
                <c:pt idx="1791">
                  <c:v>46071</c:v>
                </c:pt>
                <c:pt idx="1792">
                  <c:v>46072</c:v>
                </c:pt>
                <c:pt idx="1793">
                  <c:v>46073</c:v>
                </c:pt>
                <c:pt idx="1794">
                  <c:v>46076</c:v>
                </c:pt>
                <c:pt idx="1795">
                  <c:v>46077</c:v>
                </c:pt>
                <c:pt idx="1796">
                  <c:v>46078</c:v>
                </c:pt>
                <c:pt idx="1797">
                  <c:v>46079</c:v>
                </c:pt>
                <c:pt idx="1798">
                  <c:v>46080</c:v>
                </c:pt>
                <c:pt idx="1799">
                  <c:v>46083</c:v>
                </c:pt>
                <c:pt idx="1800">
                  <c:v>46084</c:v>
                </c:pt>
                <c:pt idx="1801">
                  <c:v>46085</c:v>
                </c:pt>
                <c:pt idx="1802">
                  <c:v>46086</c:v>
                </c:pt>
                <c:pt idx="1803">
                  <c:v>46087</c:v>
                </c:pt>
                <c:pt idx="1804">
                  <c:v>46090</c:v>
                </c:pt>
                <c:pt idx="1805">
                  <c:v>46091</c:v>
                </c:pt>
                <c:pt idx="1806">
                  <c:v>46092</c:v>
                </c:pt>
                <c:pt idx="1807">
                  <c:v>46093</c:v>
                </c:pt>
                <c:pt idx="1808">
                  <c:v>46094</c:v>
                </c:pt>
                <c:pt idx="1809">
                  <c:v>46097</c:v>
                </c:pt>
                <c:pt idx="1810">
                  <c:v>46098</c:v>
                </c:pt>
                <c:pt idx="1811">
                  <c:v>46099</c:v>
                </c:pt>
                <c:pt idx="1812">
                  <c:v>46100</c:v>
                </c:pt>
                <c:pt idx="1813">
                  <c:v>46101</c:v>
                </c:pt>
                <c:pt idx="1814">
                  <c:v>46104</c:v>
                </c:pt>
                <c:pt idx="1815">
                  <c:v>46105</c:v>
                </c:pt>
                <c:pt idx="1816">
                  <c:v>46106</c:v>
                </c:pt>
                <c:pt idx="1817">
                  <c:v>46107</c:v>
                </c:pt>
                <c:pt idx="1818">
                  <c:v>46108</c:v>
                </c:pt>
                <c:pt idx="1819">
                  <c:v>46111</c:v>
                </c:pt>
                <c:pt idx="1820">
                  <c:v>46112</c:v>
                </c:pt>
                <c:pt idx="1821">
                  <c:v>46113</c:v>
                </c:pt>
                <c:pt idx="1822">
                  <c:v>46114</c:v>
                </c:pt>
              </c:numCache>
            </c:numRef>
          </c:cat>
          <c:val>
            <c:numRef>
              <c:f>'04_Performance'!$K$118:$K$1940</c:f>
              <c:numCache>
                <c:formatCode>General</c:formatCode>
                <c:ptCount val="1823"/>
                <c:pt idx="0">
                  <c:v>100</c:v>
                </c:pt>
                <c:pt idx="1">
                  <c:v>100.03</c:v>
                </c:pt>
                <c:pt idx="2">
                  <c:v>100.04</c:v>
                </c:pt>
                <c:pt idx="3">
                  <c:v>100.04</c:v>
                </c:pt>
                <c:pt idx="4">
                  <c:v>100.04</c:v>
                </c:pt>
                <c:pt idx="5">
                  <c:v>100.04</c:v>
                </c:pt>
                <c:pt idx="6">
                  <c:v>100.05</c:v>
                </c:pt>
                <c:pt idx="7">
                  <c:v>100.08</c:v>
                </c:pt>
                <c:pt idx="8">
                  <c:v>100.07</c:v>
                </c:pt>
                <c:pt idx="9">
                  <c:v>100.09</c:v>
                </c:pt>
                <c:pt idx="10">
                  <c:v>100.1</c:v>
                </c:pt>
                <c:pt idx="11">
                  <c:v>100.12</c:v>
                </c:pt>
                <c:pt idx="12">
                  <c:v>100.12</c:v>
                </c:pt>
                <c:pt idx="13">
                  <c:v>100.13</c:v>
                </c:pt>
                <c:pt idx="14">
                  <c:v>100.13</c:v>
                </c:pt>
                <c:pt idx="15">
                  <c:v>100.16</c:v>
                </c:pt>
                <c:pt idx="16">
                  <c:v>100.15</c:v>
                </c:pt>
                <c:pt idx="17">
                  <c:v>100.16</c:v>
                </c:pt>
                <c:pt idx="18">
                  <c:v>100.16</c:v>
                </c:pt>
                <c:pt idx="19">
                  <c:v>100.19</c:v>
                </c:pt>
                <c:pt idx="20">
                  <c:v>100.19</c:v>
                </c:pt>
                <c:pt idx="21">
                  <c:v>100.2</c:v>
                </c:pt>
                <c:pt idx="22">
                  <c:v>100.21</c:v>
                </c:pt>
                <c:pt idx="23">
                  <c:v>100.21</c:v>
                </c:pt>
                <c:pt idx="24">
                  <c:v>100.23</c:v>
                </c:pt>
                <c:pt idx="25">
                  <c:v>100.23</c:v>
                </c:pt>
                <c:pt idx="26">
                  <c:v>100.25</c:v>
                </c:pt>
                <c:pt idx="27">
                  <c:v>100.24</c:v>
                </c:pt>
                <c:pt idx="28">
                  <c:v>100.26</c:v>
                </c:pt>
                <c:pt idx="29">
                  <c:v>100.26</c:v>
                </c:pt>
                <c:pt idx="30">
                  <c:v>100.28</c:v>
                </c:pt>
                <c:pt idx="31">
                  <c:v>100.28</c:v>
                </c:pt>
                <c:pt idx="32">
                  <c:v>100.31</c:v>
                </c:pt>
                <c:pt idx="33">
                  <c:v>100.31</c:v>
                </c:pt>
                <c:pt idx="34">
                  <c:v>100.32</c:v>
                </c:pt>
                <c:pt idx="35">
                  <c:v>100.34</c:v>
                </c:pt>
                <c:pt idx="36">
                  <c:v>100.33</c:v>
                </c:pt>
                <c:pt idx="37">
                  <c:v>100.34</c:v>
                </c:pt>
                <c:pt idx="38">
                  <c:v>100.35</c:v>
                </c:pt>
                <c:pt idx="39">
                  <c:v>100.37</c:v>
                </c:pt>
                <c:pt idx="40">
                  <c:v>100.38</c:v>
                </c:pt>
                <c:pt idx="41">
                  <c:v>100.37</c:v>
                </c:pt>
                <c:pt idx="42">
                  <c:v>100.38</c:v>
                </c:pt>
                <c:pt idx="43">
                  <c:v>100.39</c:v>
                </c:pt>
                <c:pt idx="44">
                  <c:v>100.42</c:v>
                </c:pt>
                <c:pt idx="45">
                  <c:v>100.43</c:v>
                </c:pt>
                <c:pt idx="46">
                  <c:v>100.43</c:v>
                </c:pt>
                <c:pt idx="47">
                  <c:v>100.44</c:v>
                </c:pt>
                <c:pt idx="48">
                  <c:v>100.45</c:v>
                </c:pt>
                <c:pt idx="49">
                  <c:v>100.45</c:v>
                </c:pt>
                <c:pt idx="50">
                  <c:v>100.46</c:v>
                </c:pt>
                <c:pt idx="51">
                  <c:v>100.47</c:v>
                </c:pt>
                <c:pt idx="52">
                  <c:v>100.47</c:v>
                </c:pt>
                <c:pt idx="53">
                  <c:v>100.47</c:v>
                </c:pt>
                <c:pt idx="54">
                  <c:v>100.5</c:v>
                </c:pt>
                <c:pt idx="55">
                  <c:v>100.5</c:v>
                </c:pt>
                <c:pt idx="56">
                  <c:v>100.5</c:v>
                </c:pt>
                <c:pt idx="57">
                  <c:v>100.51</c:v>
                </c:pt>
                <c:pt idx="58">
                  <c:v>100.52</c:v>
                </c:pt>
                <c:pt idx="59">
                  <c:v>100.55</c:v>
                </c:pt>
                <c:pt idx="60">
                  <c:v>100.55</c:v>
                </c:pt>
                <c:pt idx="61">
                  <c:v>100.56</c:v>
                </c:pt>
                <c:pt idx="62">
                  <c:v>100.55</c:v>
                </c:pt>
                <c:pt idx="63">
                  <c:v>100.56</c:v>
                </c:pt>
                <c:pt idx="64">
                  <c:v>100.6</c:v>
                </c:pt>
                <c:pt idx="65">
                  <c:v>100.6</c:v>
                </c:pt>
                <c:pt idx="66">
                  <c:v>100.6</c:v>
                </c:pt>
                <c:pt idx="67">
                  <c:v>100.61</c:v>
                </c:pt>
                <c:pt idx="68">
                  <c:v>100.61</c:v>
                </c:pt>
                <c:pt idx="69">
                  <c:v>100.64</c:v>
                </c:pt>
                <c:pt idx="70">
                  <c:v>100.64</c:v>
                </c:pt>
                <c:pt idx="71">
                  <c:v>100.65</c:v>
                </c:pt>
                <c:pt idx="72">
                  <c:v>100.65</c:v>
                </c:pt>
                <c:pt idx="73">
                  <c:v>100.67</c:v>
                </c:pt>
                <c:pt idx="74">
                  <c:v>100.69</c:v>
                </c:pt>
                <c:pt idx="75">
                  <c:v>100.69</c:v>
                </c:pt>
                <c:pt idx="76">
                  <c:v>100.69</c:v>
                </c:pt>
                <c:pt idx="77">
                  <c:v>100.71</c:v>
                </c:pt>
                <c:pt idx="78">
                  <c:v>100.73</c:v>
                </c:pt>
                <c:pt idx="79">
                  <c:v>100.72</c:v>
                </c:pt>
                <c:pt idx="80">
                  <c:v>100.73</c:v>
                </c:pt>
                <c:pt idx="81">
                  <c:v>100.74</c:v>
                </c:pt>
                <c:pt idx="82">
                  <c:v>100.74</c:v>
                </c:pt>
                <c:pt idx="83">
                  <c:v>100.76</c:v>
                </c:pt>
                <c:pt idx="84">
                  <c:v>100.77</c:v>
                </c:pt>
                <c:pt idx="85">
                  <c:v>100.78</c:v>
                </c:pt>
                <c:pt idx="86">
                  <c:v>100.79</c:v>
                </c:pt>
                <c:pt idx="87">
                  <c:v>100.79</c:v>
                </c:pt>
                <c:pt idx="88">
                  <c:v>100.8</c:v>
                </c:pt>
                <c:pt idx="89">
                  <c:v>100.82</c:v>
                </c:pt>
                <c:pt idx="90">
                  <c:v>100.81</c:v>
                </c:pt>
                <c:pt idx="91">
                  <c:v>100.82</c:v>
                </c:pt>
                <c:pt idx="92">
                  <c:v>100.83</c:v>
                </c:pt>
                <c:pt idx="93">
                  <c:v>100.84</c:v>
                </c:pt>
                <c:pt idx="94">
                  <c:v>100.85</c:v>
                </c:pt>
                <c:pt idx="95">
                  <c:v>100.87</c:v>
                </c:pt>
                <c:pt idx="96">
                  <c:v>100.87</c:v>
                </c:pt>
                <c:pt idx="97">
                  <c:v>100.89</c:v>
                </c:pt>
                <c:pt idx="98">
                  <c:v>100.91</c:v>
                </c:pt>
                <c:pt idx="99">
                  <c:v>100.91</c:v>
                </c:pt>
                <c:pt idx="100">
                  <c:v>100.92</c:v>
                </c:pt>
                <c:pt idx="101">
                  <c:v>100.92</c:v>
                </c:pt>
                <c:pt idx="102">
                  <c:v>100.95</c:v>
                </c:pt>
                <c:pt idx="103">
                  <c:v>100.95</c:v>
                </c:pt>
                <c:pt idx="104">
                  <c:v>100.95</c:v>
                </c:pt>
                <c:pt idx="105">
                  <c:v>100.97</c:v>
                </c:pt>
                <c:pt idx="106">
                  <c:v>100.97</c:v>
                </c:pt>
                <c:pt idx="107">
                  <c:v>101</c:v>
                </c:pt>
                <c:pt idx="108">
                  <c:v>100.99</c:v>
                </c:pt>
                <c:pt idx="109">
                  <c:v>101.02</c:v>
                </c:pt>
                <c:pt idx="110">
                  <c:v>101</c:v>
                </c:pt>
                <c:pt idx="111">
                  <c:v>101.02</c:v>
                </c:pt>
                <c:pt idx="112">
                  <c:v>101.05</c:v>
                </c:pt>
                <c:pt idx="113">
                  <c:v>101.06</c:v>
                </c:pt>
                <c:pt idx="114">
                  <c:v>101.06</c:v>
                </c:pt>
                <c:pt idx="115">
                  <c:v>101.06</c:v>
                </c:pt>
                <c:pt idx="116">
                  <c:v>101.08</c:v>
                </c:pt>
                <c:pt idx="117">
                  <c:v>101.09</c:v>
                </c:pt>
                <c:pt idx="118">
                  <c:v>101.09</c:v>
                </c:pt>
                <c:pt idx="119">
                  <c:v>101.1</c:v>
                </c:pt>
                <c:pt idx="120">
                  <c:v>101.1</c:v>
                </c:pt>
                <c:pt idx="121">
                  <c:v>101.13</c:v>
                </c:pt>
                <c:pt idx="122">
                  <c:v>101.13</c:v>
                </c:pt>
                <c:pt idx="123">
                  <c:v>101.14</c:v>
                </c:pt>
                <c:pt idx="124">
                  <c:v>101.13</c:v>
                </c:pt>
                <c:pt idx="125">
                  <c:v>101.14</c:v>
                </c:pt>
                <c:pt idx="126">
                  <c:v>101.18</c:v>
                </c:pt>
                <c:pt idx="127">
                  <c:v>101.16</c:v>
                </c:pt>
                <c:pt idx="128">
                  <c:v>101.16</c:v>
                </c:pt>
                <c:pt idx="129">
                  <c:v>101.18</c:v>
                </c:pt>
                <c:pt idx="130">
                  <c:v>101.19</c:v>
                </c:pt>
                <c:pt idx="131">
                  <c:v>101.21</c:v>
                </c:pt>
                <c:pt idx="132">
                  <c:v>101.22</c:v>
                </c:pt>
                <c:pt idx="133">
                  <c:v>101.22</c:v>
                </c:pt>
                <c:pt idx="134">
                  <c:v>101.23</c:v>
                </c:pt>
                <c:pt idx="135">
                  <c:v>101.23</c:v>
                </c:pt>
                <c:pt idx="136">
                  <c:v>101.26</c:v>
                </c:pt>
                <c:pt idx="137">
                  <c:v>101.26</c:v>
                </c:pt>
                <c:pt idx="138">
                  <c:v>101.26</c:v>
                </c:pt>
                <c:pt idx="139">
                  <c:v>101.25</c:v>
                </c:pt>
                <c:pt idx="140">
                  <c:v>101.28</c:v>
                </c:pt>
                <c:pt idx="141">
                  <c:v>101.3</c:v>
                </c:pt>
                <c:pt idx="142">
                  <c:v>101.29</c:v>
                </c:pt>
                <c:pt idx="143">
                  <c:v>101.31</c:v>
                </c:pt>
                <c:pt idx="144">
                  <c:v>101.31</c:v>
                </c:pt>
                <c:pt idx="145">
                  <c:v>101.32</c:v>
                </c:pt>
                <c:pt idx="146">
                  <c:v>101.35</c:v>
                </c:pt>
                <c:pt idx="147">
                  <c:v>101.35</c:v>
                </c:pt>
                <c:pt idx="148">
                  <c:v>101.34</c:v>
                </c:pt>
                <c:pt idx="149">
                  <c:v>101.35</c:v>
                </c:pt>
                <c:pt idx="150">
                  <c:v>101.37</c:v>
                </c:pt>
                <c:pt idx="151">
                  <c:v>101.38</c:v>
                </c:pt>
                <c:pt idx="152">
                  <c:v>101.37</c:v>
                </c:pt>
                <c:pt idx="153">
                  <c:v>101.39</c:v>
                </c:pt>
                <c:pt idx="154">
                  <c:v>101.4</c:v>
                </c:pt>
                <c:pt idx="155">
                  <c:v>101.39</c:v>
                </c:pt>
                <c:pt idx="156">
                  <c:v>101.44</c:v>
                </c:pt>
                <c:pt idx="157">
                  <c:v>101.43</c:v>
                </c:pt>
                <c:pt idx="158">
                  <c:v>101.43</c:v>
                </c:pt>
                <c:pt idx="159">
                  <c:v>101.44</c:v>
                </c:pt>
                <c:pt idx="160">
                  <c:v>101.43</c:v>
                </c:pt>
                <c:pt idx="161">
                  <c:v>101.46</c:v>
                </c:pt>
                <c:pt idx="162">
                  <c:v>101.45</c:v>
                </c:pt>
                <c:pt idx="163">
                  <c:v>101.46</c:v>
                </c:pt>
                <c:pt idx="164">
                  <c:v>101.47</c:v>
                </c:pt>
                <c:pt idx="165">
                  <c:v>101.46</c:v>
                </c:pt>
                <c:pt idx="166">
                  <c:v>101.48</c:v>
                </c:pt>
                <c:pt idx="167">
                  <c:v>101.49</c:v>
                </c:pt>
                <c:pt idx="168">
                  <c:v>101.51</c:v>
                </c:pt>
                <c:pt idx="169">
                  <c:v>101.5</c:v>
                </c:pt>
                <c:pt idx="170">
                  <c:v>101.51</c:v>
                </c:pt>
                <c:pt idx="171">
                  <c:v>101.52</c:v>
                </c:pt>
                <c:pt idx="172">
                  <c:v>101.52</c:v>
                </c:pt>
                <c:pt idx="173">
                  <c:v>101.54</c:v>
                </c:pt>
                <c:pt idx="174">
                  <c:v>101.53</c:v>
                </c:pt>
                <c:pt idx="175">
                  <c:v>101.56</c:v>
                </c:pt>
                <c:pt idx="176">
                  <c:v>101.56</c:v>
                </c:pt>
                <c:pt idx="177">
                  <c:v>101.56</c:v>
                </c:pt>
                <c:pt idx="178">
                  <c:v>101.57</c:v>
                </c:pt>
                <c:pt idx="179">
                  <c:v>101.59</c:v>
                </c:pt>
                <c:pt idx="180">
                  <c:v>101.59</c:v>
                </c:pt>
                <c:pt idx="181">
                  <c:v>101.6</c:v>
                </c:pt>
                <c:pt idx="182">
                  <c:v>101.62</c:v>
                </c:pt>
                <c:pt idx="183">
                  <c:v>101.62</c:v>
                </c:pt>
                <c:pt idx="184">
                  <c:v>101.62</c:v>
                </c:pt>
                <c:pt idx="185">
                  <c:v>101.64</c:v>
                </c:pt>
                <c:pt idx="186">
                  <c:v>101.64</c:v>
                </c:pt>
                <c:pt idx="187">
                  <c:v>101.66</c:v>
                </c:pt>
                <c:pt idx="188">
                  <c:v>101.65</c:v>
                </c:pt>
                <c:pt idx="189">
                  <c:v>101.65</c:v>
                </c:pt>
                <c:pt idx="190">
                  <c:v>101.69</c:v>
                </c:pt>
                <c:pt idx="191">
                  <c:v>101.69</c:v>
                </c:pt>
                <c:pt idx="192">
                  <c:v>101.7</c:v>
                </c:pt>
                <c:pt idx="193">
                  <c:v>101.7</c:v>
                </c:pt>
                <c:pt idx="194">
                  <c:v>101.7</c:v>
                </c:pt>
                <c:pt idx="195">
                  <c:v>101.72</c:v>
                </c:pt>
                <c:pt idx="196">
                  <c:v>101.73</c:v>
                </c:pt>
                <c:pt idx="197">
                  <c:v>101.72</c:v>
                </c:pt>
                <c:pt idx="198">
                  <c:v>101.73</c:v>
                </c:pt>
                <c:pt idx="199">
                  <c:v>101.74</c:v>
                </c:pt>
                <c:pt idx="200">
                  <c:v>101.75</c:v>
                </c:pt>
                <c:pt idx="201">
                  <c:v>101.75</c:v>
                </c:pt>
                <c:pt idx="202">
                  <c:v>101.76</c:v>
                </c:pt>
                <c:pt idx="203">
                  <c:v>101.76</c:v>
                </c:pt>
                <c:pt idx="204">
                  <c:v>101.76</c:v>
                </c:pt>
                <c:pt idx="205">
                  <c:v>101.79</c:v>
                </c:pt>
                <c:pt idx="206">
                  <c:v>101.79</c:v>
                </c:pt>
                <c:pt idx="207">
                  <c:v>101.77</c:v>
                </c:pt>
                <c:pt idx="208">
                  <c:v>101.8</c:v>
                </c:pt>
                <c:pt idx="209">
                  <c:v>101.81</c:v>
                </c:pt>
                <c:pt idx="210">
                  <c:v>101.82</c:v>
                </c:pt>
                <c:pt idx="211">
                  <c:v>101.82</c:v>
                </c:pt>
                <c:pt idx="212">
                  <c:v>101.83</c:v>
                </c:pt>
                <c:pt idx="213">
                  <c:v>101.82</c:v>
                </c:pt>
                <c:pt idx="214">
                  <c:v>101.83</c:v>
                </c:pt>
                <c:pt idx="215">
                  <c:v>101.85</c:v>
                </c:pt>
                <c:pt idx="216">
                  <c:v>101.85</c:v>
                </c:pt>
                <c:pt idx="217">
                  <c:v>101.85</c:v>
                </c:pt>
                <c:pt idx="218">
                  <c:v>101.86</c:v>
                </c:pt>
                <c:pt idx="219">
                  <c:v>101.86</c:v>
                </c:pt>
                <c:pt idx="220">
                  <c:v>101.87</c:v>
                </c:pt>
                <c:pt idx="221">
                  <c:v>101.86</c:v>
                </c:pt>
                <c:pt idx="222">
                  <c:v>101.88</c:v>
                </c:pt>
                <c:pt idx="223">
                  <c:v>101.87</c:v>
                </c:pt>
                <c:pt idx="224">
                  <c:v>101.88</c:v>
                </c:pt>
                <c:pt idx="225">
                  <c:v>101.88</c:v>
                </c:pt>
                <c:pt idx="226">
                  <c:v>101.9</c:v>
                </c:pt>
                <c:pt idx="227">
                  <c:v>101.9</c:v>
                </c:pt>
                <c:pt idx="228">
                  <c:v>101.91</c:v>
                </c:pt>
                <c:pt idx="229">
                  <c:v>101.93</c:v>
                </c:pt>
                <c:pt idx="230">
                  <c:v>101.93</c:v>
                </c:pt>
                <c:pt idx="231">
                  <c:v>101.94</c:v>
                </c:pt>
                <c:pt idx="232">
                  <c:v>101.93</c:v>
                </c:pt>
                <c:pt idx="233">
                  <c:v>101.94</c:v>
                </c:pt>
                <c:pt idx="234">
                  <c:v>101.96</c:v>
                </c:pt>
                <c:pt idx="235">
                  <c:v>101.96</c:v>
                </c:pt>
                <c:pt idx="236">
                  <c:v>101.97</c:v>
                </c:pt>
                <c:pt idx="237">
                  <c:v>101.97</c:v>
                </c:pt>
                <c:pt idx="238">
                  <c:v>101.97</c:v>
                </c:pt>
                <c:pt idx="239">
                  <c:v>101.99</c:v>
                </c:pt>
                <c:pt idx="240">
                  <c:v>101.97</c:v>
                </c:pt>
                <c:pt idx="241">
                  <c:v>101.99</c:v>
                </c:pt>
                <c:pt idx="242">
                  <c:v>101.98</c:v>
                </c:pt>
                <c:pt idx="243">
                  <c:v>102</c:v>
                </c:pt>
                <c:pt idx="244">
                  <c:v>102.02</c:v>
                </c:pt>
                <c:pt idx="245">
                  <c:v>102.02</c:v>
                </c:pt>
                <c:pt idx="246">
                  <c:v>102.02</c:v>
                </c:pt>
                <c:pt idx="247">
                  <c:v>102.03</c:v>
                </c:pt>
                <c:pt idx="248">
                  <c:v>102.04</c:v>
                </c:pt>
                <c:pt idx="249">
                  <c:v>102.03</c:v>
                </c:pt>
                <c:pt idx="250">
                  <c:v>102.04</c:v>
                </c:pt>
                <c:pt idx="251">
                  <c:v>102.04</c:v>
                </c:pt>
                <c:pt idx="252">
                  <c:v>102.08</c:v>
                </c:pt>
                <c:pt idx="253">
                  <c:v>102.08</c:v>
                </c:pt>
                <c:pt idx="254">
                  <c:v>102.07</c:v>
                </c:pt>
                <c:pt idx="255">
                  <c:v>102.07</c:v>
                </c:pt>
                <c:pt idx="256">
                  <c:v>102.09</c:v>
                </c:pt>
                <c:pt idx="257">
                  <c:v>102.1</c:v>
                </c:pt>
                <c:pt idx="258">
                  <c:v>102.1</c:v>
                </c:pt>
                <c:pt idx="259">
                  <c:v>102.1</c:v>
                </c:pt>
                <c:pt idx="260">
                  <c:v>102.1</c:v>
                </c:pt>
                <c:pt idx="261">
                  <c:v>102.11</c:v>
                </c:pt>
                <c:pt idx="262">
                  <c:v>102.13</c:v>
                </c:pt>
                <c:pt idx="263">
                  <c:v>102.12</c:v>
                </c:pt>
                <c:pt idx="264">
                  <c:v>102.13</c:v>
                </c:pt>
                <c:pt idx="265">
                  <c:v>102.13</c:v>
                </c:pt>
                <c:pt idx="266">
                  <c:v>102.14</c:v>
                </c:pt>
                <c:pt idx="267">
                  <c:v>102.14</c:v>
                </c:pt>
                <c:pt idx="268">
                  <c:v>102.15</c:v>
                </c:pt>
                <c:pt idx="269">
                  <c:v>102.15</c:v>
                </c:pt>
                <c:pt idx="270">
                  <c:v>102.17</c:v>
                </c:pt>
                <c:pt idx="271">
                  <c:v>102.17</c:v>
                </c:pt>
                <c:pt idx="272">
                  <c:v>102.17</c:v>
                </c:pt>
                <c:pt idx="273">
                  <c:v>102.17</c:v>
                </c:pt>
                <c:pt idx="274">
                  <c:v>102.17</c:v>
                </c:pt>
                <c:pt idx="275">
                  <c:v>102.2</c:v>
                </c:pt>
                <c:pt idx="276">
                  <c:v>102.21</c:v>
                </c:pt>
                <c:pt idx="277">
                  <c:v>102.21</c:v>
                </c:pt>
                <c:pt idx="278">
                  <c:v>102.2</c:v>
                </c:pt>
                <c:pt idx="279">
                  <c:v>102.21</c:v>
                </c:pt>
                <c:pt idx="280">
                  <c:v>102.22</c:v>
                </c:pt>
                <c:pt idx="281">
                  <c:v>102.23</c:v>
                </c:pt>
                <c:pt idx="282">
                  <c:v>102.23</c:v>
                </c:pt>
                <c:pt idx="283">
                  <c:v>102.24</c:v>
                </c:pt>
                <c:pt idx="284">
                  <c:v>102.24</c:v>
                </c:pt>
                <c:pt idx="285">
                  <c:v>102.24</c:v>
                </c:pt>
                <c:pt idx="286">
                  <c:v>102.26</c:v>
                </c:pt>
                <c:pt idx="287">
                  <c:v>102.25</c:v>
                </c:pt>
                <c:pt idx="288">
                  <c:v>102.25</c:v>
                </c:pt>
                <c:pt idx="289">
                  <c:v>102.28</c:v>
                </c:pt>
                <c:pt idx="290">
                  <c:v>102.3</c:v>
                </c:pt>
                <c:pt idx="291">
                  <c:v>102.29</c:v>
                </c:pt>
                <c:pt idx="292">
                  <c:v>102.32</c:v>
                </c:pt>
                <c:pt idx="293">
                  <c:v>102.34</c:v>
                </c:pt>
                <c:pt idx="294">
                  <c:v>102.38</c:v>
                </c:pt>
                <c:pt idx="295">
                  <c:v>102.41</c:v>
                </c:pt>
                <c:pt idx="296">
                  <c:v>102.41</c:v>
                </c:pt>
                <c:pt idx="297">
                  <c:v>102.45</c:v>
                </c:pt>
                <c:pt idx="298">
                  <c:v>102.43</c:v>
                </c:pt>
                <c:pt idx="299">
                  <c:v>102.45</c:v>
                </c:pt>
                <c:pt idx="300">
                  <c:v>102.46</c:v>
                </c:pt>
                <c:pt idx="301">
                  <c:v>102.48</c:v>
                </c:pt>
                <c:pt idx="302">
                  <c:v>102.5</c:v>
                </c:pt>
                <c:pt idx="303">
                  <c:v>102.5</c:v>
                </c:pt>
                <c:pt idx="304">
                  <c:v>102.52</c:v>
                </c:pt>
                <c:pt idx="305">
                  <c:v>102.5</c:v>
                </c:pt>
                <c:pt idx="306">
                  <c:v>102.53</c:v>
                </c:pt>
                <c:pt idx="307">
                  <c:v>102.51</c:v>
                </c:pt>
                <c:pt idx="308">
                  <c:v>102.51</c:v>
                </c:pt>
                <c:pt idx="309">
                  <c:v>102.51</c:v>
                </c:pt>
                <c:pt idx="310">
                  <c:v>102.51</c:v>
                </c:pt>
                <c:pt idx="311">
                  <c:v>102.48</c:v>
                </c:pt>
                <c:pt idx="312">
                  <c:v>102.48</c:v>
                </c:pt>
                <c:pt idx="313">
                  <c:v>102.5</c:v>
                </c:pt>
                <c:pt idx="314">
                  <c:v>102.49</c:v>
                </c:pt>
                <c:pt idx="315">
                  <c:v>102.5</c:v>
                </c:pt>
                <c:pt idx="316">
                  <c:v>102.46</c:v>
                </c:pt>
                <c:pt idx="317">
                  <c:v>102.48</c:v>
                </c:pt>
                <c:pt idx="318">
                  <c:v>102.45</c:v>
                </c:pt>
                <c:pt idx="319">
                  <c:v>102.46</c:v>
                </c:pt>
                <c:pt idx="320">
                  <c:v>102.44</c:v>
                </c:pt>
                <c:pt idx="321">
                  <c:v>102.46</c:v>
                </c:pt>
                <c:pt idx="322">
                  <c:v>102.48</c:v>
                </c:pt>
                <c:pt idx="323">
                  <c:v>102.46</c:v>
                </c:pt>
                <c:pt idx="324">
                  <c:v>102.45</c:v>
                </c:pt>
                <c:pt idx="325">
                  <c:v>102.48</c:v>
                </c:pt>
                <c:pt idx="326">
                  <c:v>102.46</c:v>
                </c:pt>
                <c:pt idx="327">
                  <c:v>102.46</c:v>
                </c:pt>
                <c:pt idx="328">
                  <c:v>102.46</c:v>
                </c:pt>
                <c:pt idx="329">
                  <c:v>102.48</c:v>
                </c:pt>
                <c:pt idx="330">
                  <c:v>102.46</c:v>
                </c:pt>
                <c:pt idx="331">
                  <c:v>102.46</c:v>
                </c:pt>
                <c:pt idx="332">
                  <c:v>102.46</c:v>
                </c:pt>
                <c:pt idx="333">
                  <c:v>102.45</c:v>
                </c:pt>
                <c:pt idx="334">
                  <c:v>102.48</c:v>
                </c:pt>
                <c:pt idx="335">
                  <c:v>102.46</c:v>
                </c:pt>
                <c:pt idx="336">
                  <c:v>102.46</c:v>
                </c:pt>
                <c:pt idx="337">
                  <c:v>102.46</c:v>
                </c:pt>
                <c:pt idx="338">
                  <c:v>102.47</c:v>
                </c:pt>
                <c:pt idx="339">
                  <c:v>102.46</c:v>
                </c:pt>
                <c:pt idx="340">
                  <c:v>102.46</c:v>
                </c:pt>
                <c:pt idx="341">
                  <c:v>102.47</c:v>
                </c:pt>
                <c:pt idx="342">
                  <c:v>102.47</c:v>
                </c:pt>
                <c:pt idx="343">
                  <c:v>102.47</c:v>
                </c:pt>
                <c:pt idx="344">
                  <c:v>102.48</c:v>
                </c:pt>
                <c:pt idx="345">
                  <c:v>102.46</c:v>
                </c:pt>
                <c:pt idx="346">
                  <c:v>102.46</c:v>
                </c:pt>
                <c:pt idx="347">
                  <c:v>102.46</c:v>
                </c:pt>
                <c:pt idx="348">
                  <c:v>102.46</c:v>
                </c:pt>
                <c:pt idx="349">
                  <c:v>102.47</c:v>
                </c:pt>
                <c:pt idx="350">
                  <c:v>102.46</c:v>
                </c:pt>
                <c:pt idx="351">
                  <c:v>102.47</c:v>
                </c:pt>
                <c:pt idx="352">
                  <c:v>102.46</c:v>
                </c:pt>
                <c:pt idx="353">
                  <c:v>102.46</c:v>
                </c:pt>
                <c:pt idx="354">
                  <c:v>102.46</c:v>
                </c:pt>
                <c:pt idx="355">
                  <c:v>102.47</c:v>
                </c:pt>
                <c:pt idx="356">
                  <c:v>102.47</c:v>
                </c:pt>
                <c:pt idx="357">
                  <c:v>102.47</c:v>
                </c:pt>
                <c:pt idx="358">
                  <c:v>102.47</c:v>
                </c:pt>
                <c:pt idx="359">
                  <c:v>102.45</c:v>
                </c:pt>
                <c:pt idx="360">
                  <c:v>102.46</c:v>
                </c:pt>
                <c:pt idx="361">
                  <c:v>102.46</c:v>
                </c:pt>
                <c:pt idx="362">
                  <c:v>102.47</c:v>
                </c:pt>
                <c:pt idx="363">
                  <c:v>102.45</c:v>
                </c:pt>
                <c:pt idx="364">
                  <c:v>102.47</c:v>
                </c:pt>
                <c:pt idx="365">
                  <c:v>102.47</c:v>
                </c:pt>
                <c:pt idx="366">
                  <c:v>102.47</c:v>
                </c:pt>
                <c:pt idx="367">
                  <c:v>102.47</c:v>
                </c:pt>
                <c:pt idx="368">
                  <c:v>102.46</c:v>
                </c:pt>
                <c:pt idx="369">
                  <c:v>102.46</c:v>
                </c:pt>
                <c:pt idx="370">
                  <c:v>102.46</c:v>
                </c:pt>
                <c:pt idx="371">
                  <c:v>102.46</c:v>
                </c:pt>
                <c:pt idx="372">
                  <c:v>102.46</c:v>
                </c:pt>
                <c:pt idx="373">
                  <c:v>102.47</c:v>
                </c:pt>
                <c:pt idx="374">
                  <c:v>102.46</c:v>
                </c:pt>
                <c:pt idx="375">
                  <c:v>102.46</c:v>
                </c:pt>
                <c:pt idx="376">
                  <c:v>102.46</c:v>
                </c:pt>
                <c:pt idx="377">
                  <c:v>102.46</c:v>
                </c:pt>
                <c:pt idx="378">
                  <c:v>102.47</c:v>
                </c:pt>
                <c:pt idx="379">
                  <c:v>102.46</c:v>
                </c:pt>
                <c:pt idx="380">
                  <c:v>102.46</c:v>
                </c:pt>
                <c:pt idx="381">
                  <c:v>102.46</c:v>
                </c:pt>
                <c:pt idx="382">
                  <c:v>102.46</c:v>
                </c:pt>
                <c:pt idx="383">
                  <c:v>102.47</c:v>
                </c:pt>
                <c:pt idx="384">
                  <c:v>102.47</c:v>
                </c:pt>
                <c:pt idx="385">
                  <c:v>102.47</c:v>
                </c:pt>
                <c:pt idx="386">
                  <c:v>102.47</c:v>
                </c:pt>
                <c:pt idx="387">
                  <c:v>102.46</c:v>
                </c:pt>
                <c:pt idx="388">
                  <c:v>102.47</c:v>
                </c:pt>
                <c:pt idx="389">
                  <c:v>102.47</c:v>
                </c:pt>
                <c:pt idx="390">
                  <c:v>102.47</c:v>
                </c:pt>
                <c:pt idx="391">
                  <c:v>102.46</c:v>
                </c:pt>
                <c:pt idx="392">
                  <c:v>102.47</c:v>
                </c:pt>
                <c:pt idx="393">
                  <c:v>102.46</c:v>
                </c:pt>
                <c:pt idx="394">
                  <c:v>102.46</c:v>
                </c:pt>
                <c:pt idx="395">
                  <c:v>102.47</c:v>
                </c:pt>
                <c:pt idx="396">
                  <c:v>102.47</c:v>
                </c:pt>
                <c:pt idx="397">
                  <c:v>102.46</c:v>
                </c:pt>
                <c:pt idx="398">
                  <c:v>102.47</c:v>
                </c:pt>
                <c:pt idx="399">
                  <c:v>102.46</c:v>
                </c:pt>
                <c:pt idx="400">
                  <c:v>102.47</c:v>
                </c:pt>
                <c:pt idx="401">
                  <c:v>102.46</c:v>
                </c:pt>
                <c:pt idx="402">
                  <c:v>102.46</c:v>
                </c:pt>
                <c:pt idx="403">
                  <c:v>102.47</c:v>
                </c:pt>
                <c:pt idx="404">
                  <c:v>102.47</c:v>
                </c:pt>
                <c:pt idx="405">
                  <c:v>102.46</c:v>
                </c:pt>
                <c:pt idx="406">
                  <c:v>102.46</c:v>
                </c:pt>
                <c:pt idx="407">
                  <c:v>102.47</c:v>
                </c:pt>
                <c:pt idx="408">
                  <c:v>102.46</c:v>
                </c:pt>
                <c:pt idx="409">
                  <c:v>102.46</c:v>
                </c:pt>
                <c:pt idx="410">
                  <c:v>102.47</c:v>
                </c:pt>
                <c:pt idx="411">
                  <c:v>102.47</c:v>
                </c:pt>
                <c:pt idx="412">
                  <c:v>102.47</c:v>
                </c:pt>
                <c:pt idx="413">
                  <c:v>102.47</c:v>
                </c:pt>
                <c:pt idx="414">
                  <c:v>102.47</c:v>
                </c:pt>
                <c:pt idx="415">
                  <c:v>102.46</c:v>
                </c:pt>
                <c:pt idx="416">
                  <c:v>102.46</c:v>
                </c:pt>
                <c:pt idx="417">
                  <c:v>102.46</c:v>
                </c:pt>
                <c:pt idx="418">
                  <c:v>102.47</c:v>
                </c:pt>
                <c:pt idx="419">
                  <c:v>102.47</c:v>
                </c:pt>
                <c:pt idx="420">
                  <c:v>102.47</c:v>
                </c:pt>
                <c:pt idx="421">
                  <c:v>102.47</c:v>
                </c:pt>
                <c:pt idx="422">
                  <c:v>102.46</c:v>
                </c:pt>
                <c:pt idx="423">
                  <c:v>102.47</c:v>
                </c:pt>
                <c:pt idx="424">
                  <c:v>102.47</c:v>
                </c:pt>
                <c:pt idx="425">
                  <c:v>102.46</c:v>
                </c:pt>
                <c:pt idx="426">
                  <c:v>102.46</c:v>
                </c:pt>
                <c:pt idx="427">
                  <c:v>102.45</c:v>
                </c:pt>
                <c:pt idx="428">
                  <c:v>102.47</c:v>
                </c:pt>
                <c:pt idx="429">
                  <c:v>102.45</c:v>
                </c:pt>
                <c:pt idx="430">
                  <c:v>102.47</c:v>
                </c:pt>
                <c:pt idx="431">
                  <c:v>102.47</c:v>
                </c:pt>
                <c:pt idx="432">
                  <c:v>102.45</c:v>
                </c:pt>
                <c:pt idx="433">
                  <c:v>102.45</c:v>
                </c:pt>
                <c:pt idx="434">
                  <c:v>102.45</c:v>
                </c:pt>
                <c:pt idx="435">
                  <c:v>102.45</c:v>
                </c:pt>
                <c:pt idx="436">
                  <c:v>102.46</c:v>
                </c:pt>
                <c:pt idx="437">
                  <c:v>102.45</c:v>
                </c:pt>
                <c:pt idx="438">
                  <c:v>102.46</c:v>
                </c:pt>
                <c:pt idx="439">
                  <c:v>102.46</c:v>
                </c:pt>
                <c:pt idx="440">
                  <c:v>102.45</c:v>
                </c:pt>
                <c:pt idx="441">
                  <c:v>102.45</c:v>
                </c:pt>
                <c:pt idx="442">
                  <c:v>102.45</c:v>
                </c:pt>
                <c:pt idx="443">
                  <c:v>102.45</c:v>
                </c:pt>
                <c:pt idx="444">
                  <c:v>102.46</c:v>
                </c:pt>
                <c:pt idx="445">
                  <c:v>102.45</c:v>
                </c:pt>
                <c:pt idx="446">
                  <c:v>102.45</c:v>
                </c:pt>
                <c:pt idx="447">
                  <c:v>102.45</c:v>
                </c:pt>
                <c:pt idx="448">
                  <c:v>102.46</c:v>
                </c:pt>
                <c:pt idx="449">
                  <c:v>102.45</c:v>
                </c:pt>
                <c:pt idx="450">
                  <c:v>102.45</c:v>
                </c:pt>
                <c:pt idx="451">
                  <c:v>102.45</c:v>
                </c:pt>
                <c:pt idx="452">
                  <c:v>102.46</c:v>
                </c:pt>
                <c:pt idx="453">
                  <c:v>102.46</c:v>
                </c:pt>
                <c:pt idx="454">
                  <c:v>102.45</c:v>
                </c:pt>
                <c:pt idx="455">
                  <c:v>102.45</c:v>
                </c:pt>
                <c:pt idx="456">
                  <c:v>102.46</c:v>
                </c:pt>
                <c:pt idx="457">
                  <c:v>102.46</c:v>
                </c:pt>
                <c:pt idx="458">
                  <c:v>102.46</c:v>
                </c:pt>
                <c:pt idx="459">
                  <c:v>102.45</c:v>
                </c:pt>
                <c:pt idx="460">
                  <c:v>102.45</c:v>
                </c:pt>
                <c:pt idx="461">
                  <c:v>102.46</c:v>
                </c:pt>
                <c:pt idx="462">
                  <c:v>102.46</c:v>
                </c:pt>
                <c:pt idx="463">
                  <c:v>102.46</c:v>
                </c:pt>
                <c:pt idx="464">
                  <c:v>102.46</c:v>
                </c:pt>
                <c:pt idx="465">
                  <c:v>102.45</c:v>
                </c:pt>
                <c:pt idx="466">
                  <c:v>102.46</c:v>
                </c:pt>
                <c:pt idx="467">
                  <c:v>102.45</c:v>
                </c:pt>
                <c:pt idx="468">
                  <c:v>102.46</c:v>
                </c:pt>
                <c:pt idx="469">
                  <c:v>102.45</c:v>
                </c:pt>
                <c:pt idx="470">
                  <c:v>102.45</c:v>
                </c:pt>
                <c:pt idx="471">
                  <c:v>102.45</c:v>
                </c:pt>
                <c:pt idx="472">
                  <c:v>102.46</c:v>
                </c:pt>
                <c:pt idx="473">
                  <c:v>102.46</c:v>
                </c:pt>
                <c:pt idx="474">
                  <c:v>102.46</c:v>
                </c:pt>
                <c:pt idx="475">
                  <c:v>102.46</c:v>
                </c:pt>
                <c:pt idx="476">
                  <c:v>102.46</c:v>
                </c:pt>
                <c:pt idx="477">
                  <c:v>102.46</c:v>
                </c:pt>
                <c:pt idx="478">
                  <c:v>102.46</c:v>
                </c:pt>
                <c:pt idx="479">
                  <c:v>102.46</c:v>
                </c:pt>
                <c:pt idx="480">
                  <c:v>102.45</c:v>
                </c:pt>
                <c:pt idx="481">
                  <c:v>102.46</c:v>
                </c:pt>
                <c:pt idx="482">
                  <c:v>102.45</c:v>
                </c:pt>
                <c:pt idx="483">
                  <c:v>102.44</c:v>
                </c:pt>
                <c:pt idx="484">
                  <c:v>102.45</c:v>
                </c:pt>
                <c:pt idx="485">
                  <c:v>102.45</c:v>
                </c:pt>
                <c:pt idx="486">
                  <c:v>102.46</c:v>
                </c:pt>
                <c:pt idx="487">
                  <c:v>102.44</c:v>
                </c:pt>
                <c:pt idx="488">
                  <c:v>102.44</c:v>
                </c:pt>
                <c:pt idx="489">
                  <c:v>102.44</c:v>
                </c:pt>
                <c:pt idx="490">
                  <c:v>102.44</c:v>
                </c:pt>
                <c:pt idx="491">
                  <c:v>102.45</c:v>
                </c:pt>
                <c:pt idx="492">
                  <c:v>102.44</c:v>
                </c:pt>
                <c:pt idx="493">
                  <c:v>102.44</c:v>
                </c:pt>
                <c:pt idx="494">
                  <c:v>102.45</c:v>
                </c:pt>
                <c:pt idx="495">
                  <c:v>102.45</c:v>
                </c:pt>
                <c:pt idx="496">
                  <c:v>102.45</c:v>
                </c:pt>
                <c:pt idx="497">
                  <c:v>102.45</c:v>
                </c:pt>
                <c:pt idx="498">
                  <c:v>102.45</c:v>
                </c:pt>
                <c:pt idx="499">
                  <c:v>102.44</c:v>
                </c:pt>
                <c:pt idx="500">
                  <c:v>102.45</c:v>
                </c:pt>
                <c:pt idx="501">
                  <c:v>102.45</c:v>
                </c:pt>
                <c:pt idx="502">
                  <c:v>102.45</c:v>
                </c:pt>
                <c:pt idx="503">
                  <c:v>102.44</c:v>
                </c:pt>
                <c:pt idx="504">
                  <c:v>102.45</c:v>
                </c:pt>
                <c:pt idx="505">
                  <c:v>102.45</c:v>
                </c:pt>
                <c:pt idx="506">
                  <c:v>102.44</c:v>
                </c:pt>
                <c:pt idx="507">
                  <c:v>102.45</c:v>
                </c:pt>
                <c:pt idx="508">
                  <c:v>102.45</c:v>
                </c:pt>
                <c:pt idx="509">
                  <c:v>102.44</c:v>
                </c:pt>
                <c:pt idx="510">
                  <c:v>102.45</c:v>
                </c:pt>
                <c:pt idx="511">
                  <c:v>102.44</c:v>
                </c:pt>
                <c:pt idx="512">
                  <c:v>102.44</c:v>
                </c:pt>
                <c:pt idx="513">
                  <c:v>102.45</c:v>
                </c:pt>
                <c:pt idx="514">
                  <c:v>102.45</c:v>
                </c:pt>
                <c:pt idx="515">
                  <c:v>102.45</c:v>
                </c:pt>
                <c:pt idx="516">
                  <c:v>102.45</c:v>
                </c:pt>
                <c:pt idx="517">
                  <c:v>102.45</c:v>
                </c:pt>
                <c:pt idx="518">
                  <c:v>102.44</c:v>
                </c:pt>
                <c:pt idx="519">
                  <c:v>102.45</c:v>
                </c:pt>
                <c:pt idx="520">
                  <c:v>102.44</c:v>
                </c:pt>
                <c:pt idx="521">
                  <c:v>102.44</c:v>
                </c:pt>
                <c:pt idx="522">
                  <c:v>102.45</c:v>
                </c:pt>
                <c:pt idx="523">
                  <c:v>102.45</c:v>
                </c:pt>
                <c:pt idx="524">
                  <c:v>102.45</c:v>
                </c:pt>
                <c:pt idx="525">
                  <c:v>102.44</c:v>
                </c:pt>
                <c:pt idx="526">
                  <c:v>102.44</c:v>
                </c:pt>
                <c:pt idx="527">
                  <c:v>102.45</c:v>
                </c:pt>
                <c:pt idx="528">
                  <c:v>102.45</c:v>
                </c:pt>
                <c:pt idx="529">
                  <c:v>102.45</c:v>
                </c:pt>
                <c:pt idx="530">
                  <c:v>102.45</c:v>
                </c:pt>
                <c:pt idx="531">
                  <c:v>102.44</c:v>
                </c:pt>
                <c:pt idx="532">
                  <c:v>102.45</c:v>
                </c:pt>
                <c:pt idx="533">
                  <c:v>102.44</c:v>
                </c:pt>
                <c:pt idx="534">
                  <c:v>102.45</c:v>
                </c:pt>
                <c:pt idx="535">
                  <c:v>102.45</c:v>
                </c:pt>
                <c:pt idx="536">
                  <c:v>102.44</c:v>
                </c:pt>
                <c:pt idx="537">
                  <c:v>102.45</c:v>
                </c:pt>
                <c:pt idx="538">
                  <c:v>102.44</c:v>
                </c:pt>
                <c:pt idx="539">
                  <c:v>102.44</c:v>
                </c:pt>
                <c:pt idx="540">
                  <c:v>102.43</c:v>
                </c:pt>
                <c:pt idx="541">
                  <c:v>102.44</c:v>
                </c:pt>
                <c:pt idx="542">
                  <c:v>102.44</c:v>
                </c:pt>
                <c:pt idx="543">
                  <c:v>102.43</c:v>
                </c:pt>
                <c:pt idx="544">
                  <c:v>102.43</c:v>
                </c:pt>
                <c:pt idx="545">
                  <c:v>102.44</c:v>
                </c:pt>
                <c:pt idx="546">
                  <c:v>102.44</c:v>
                </c:pt>
                <c:pt idx="547">
                  <c:v>102.44</c:v>
                </c:pt>
                <c:pt idx="548">
                  <c:v>102.43</c:v>
                </c:pt>
                <c:pt idx="549">
                  <c:v>102.43</c:v>
                </c:pt>
                <c:pt idx="550">
                  <c:v>102.43</c:v>
                </c:pt>
                <c:pt idx="551">
                  <c:v>102.44</c:v>
                </c:pt>
                <c:pt idx="552">
                  <c:v>102.43</c:v>
                </c:pt>
                <c:pt idx="553">
                  <c:v>102.43</c:v>
                </c:pt>
                <c:pt idx="554">
                  <c:v>102.43</c:v>
                </c:pt>
                <c:pt idx="555">
                  <c:v>102.44</c:v>
                </c:pt>
                <c:pt idx="556">
                  <c:v>102.43</c:v>
                </c:pt>
                <c:pt idx="557">
                  <c:v>102.43</c:v>
                </c:pt>
                <c:pt idx="558">
                  <c:v>102.43</c:v>
                </c:pt>
                <c:pt idx="559">
                  <c:v>102.44</c:v>
                </c:pt>
                <c:pt idx="560">
                  <c:v>102.43</c:v>
                </c:pt>
                <c:pt idx="561">
                  <c:v>102.43</c:v>
                </c:pt>
                <c:pt idx="562">
                  <c:v>102.43</c:v>
                </c:pt>
                <c:pt idx="563">
                  <c:v>102.43</c:v>
                </c:pt>
                <c:pt idx="564">
                  <c:v>102.44</c:v>
                </c:pt>
                <c:pt idx="565">
                  <c:v>102.43</c:v>
                </c:pt>
                <c:pt idx="566">
                  <c:v>102.44</c:v>
                </c:pt>
                <c:pt idx="567">
                  <c:v>102.43</c:v>
                </c:pt>
                <c:pt idx="568">
                  <c:v>102.42</c:v>
                </c:pt>
                <c:pt idx="569">
                  <c:v>102.42</c:v>
                </c:pt>
                <c:pt idx="570">
                  <c:v>102.43</c:v>
                </c:pt>
                <c:pt idx="571">
                  <c:v>102.42</c:v>
                </c:pt>
                <c:pt idx="572">
                  <c:v>102.42</c:v>
                </c:pt>
                <c:pt idx="573">
                  <c:v>102.42</c:v>
                </c:pt>
                <c:pt idx="574">
                  <c:v>102.42</c:v>
                </c:pt>
                <c:pt idx="575">
                  <c:v>102.43</c:v>
                </c:pt>
                <c:pt idx="576">
                  <c:v>102.43</c:v>
                </c:pt>
                <c:pt idx="577">
                  <c:v>102.42</c:v>
                </c:pt>
                <c:pt idx="578">
                  <c:v>102.42</c:v>
                </c:pt>
                <c:pt idx="579">
                  <c:v>102.42</c:v>
                </c:pt>
                <c:pt idx="580">
                  <c:v>102.43</c:v>
                </c:pt>
                <c:pt idx="581">
                  <c:v>102.43</c:v>
                </c:pt>
                <c:pt idx="582">
                  <c:v>102.42</c:v>
                </c:pt>
                <c:pt idx="583">
                  <c:v>102.43</c:v>
                </c:pt>
                <c:pt idx="584">
                  <c:v>102.42</c:v>
                </c:pt>
                <c:pt idx="585">
                  <c:v>102.42</c:v>
                </c:pt>
                <c:pt idx="586">
                  <c:v>102.43</c:v>
                </c:pt>
                <c:pt idx="587">
                  <c:v>102.43</c:v>
                </c:pt>
                <c:pt idx="588">
                  <c:v>102.42</c:v>
                </c:pt>
                <c:pt idx="589">
                  <c:v>102.43</c:v>
                </c:pt>
                <c:pt idx="590">
                  <c:v>102.43</c:v>
                </c:pt>
                <c:pt idx="591">
                  <c:v>102.42</c:v>
                </c:pt>
                <c:pt idx="592">
                  <c:v>102.42</c:v>
                </c:pt>
                <c:pt idx="593">
                  <c:v>102.42</c:v>
                </c:pt>
                <c:pt idx="594">
                  <c:v>102.41</c:v>
                </c:pt>
                <c:pt idx="595">
                  <c:v>102.41</c:v>
                </c:pt>
                <c:pt idx="596">
                  <c:v>102.41</c:v>
                </c:pt>
                <c:pt idx="597">
                  <c:v>102.42</c:v>
                </c:pt>
                <c:pt idx="598">
                  <c:v>102.42</c:v>
                </c:pt>
                <c:pt idx="599">
                  <c:v>102.41</c:v>
                </c:pt>
                <c:pt idx="600">
                  <c:v>102.41</c:v>
                </c:pt>
                <c:pt idx="601">
                  <c:v>102.42</c:v>
                </c:pt>
                <c:pt idx="602">
                  <c:v>102.41</c:v>
                </c:pt>
                <c:pt idx="603">
                  <c:v>102.41</c:v>
                </c:pt>
                <c:pt idx="604">
                  <c:v>102.41</c:v>
                </c:pt>
                <c:pt idx="605">
                  <c:v>102.42</c:v>
                </c:pt>
                <c:pt idx="606">
                  <c:v>102.42</c:v>
                </c:pt>
                <c:pt idx="607">
                  <c:v>102.41</c:v>
                </c:pt>
                <c:pt idx="608">
                  <c:v>102.41</c:v>
                </c:pt>
                <c:pt idx="609">
                  <c:v>102.41</c:v>
                </c:pt>
                <c:pt idx="610">
                  <c:v>102.42</c:v>
                </c:pt>
                <c:pt idx="611">
                  <c:v>102.39</c:v>
                </c:pt>
                <c:pt idx="612">
                  <c:v>102.39</c:v>
                </c:pt>
                <c:pt idx="613">
                  <c:v>102.39</c:v>
                </c:pt>
                <c:pt idx="614">
                  <c:v>102.39</c:v>
                </c:pt>
                <c:pt idx="615">
                  <c:v>102.41</c:v>
                </c:pt>
                <c:pt idx="616">
                  <c:v>102.39</c:v>
                </c:pt>
                <c:pt idx="617">
                  <c:v>102.39</c:v>
                </c:pt>
                <c:pt idx="618">
                  <c:v>102.41</c:v>
                </c:pt>
                <c:pt idx="619">
                  <c:v>102.39</c:v>
                </c:pt>
                <c:pt idx="620">
                  <c:v>102.41</c:v>
                </c:pt>
                <c:pt idx="621">
                  <c:v>102.39</c:v>
                </c:pt>
                <c:pt idx="622">
                  <c:v>102.39</c:v>
                </c:pt>
                <c:pt idx="623">
                  <c:v>102.39</c:v>
                </c:pt>
                <c:pt idx="624">
                  <c:v>102.41</c:v>
                </c:pt>
                <c:pt idx="625">
                  <c:v>102.41</c:v>
                </c:pt>
                <c:pt idx="626">
                  <c:v>102.39</c:v>
                </c:pt>
                <c:pt idx="627">
                  <c:v>102.39</c:v>
                </c:pt>
                <c:pt idx="628">
                  <c:v>102.39</c:v>
                </c:pt>
                <c:pt idx="629">
                  <c:v>102.41</c:v>
                </c:pt>
                <c:pt idx="630">
                  <c:v>102.39</c:v>
                </c:pt>
                <c:pt idx="631">
                  <c:v>102.38</c:v>
                </c:pt>
                <c:pt idx="632">
                  <c:v>102.38</c:v>
                </c:pt>
                <c:pt idx="633">
                  <c:v>102.39</c:v>
                </c:pt>
                <c:pt idx="634">
                  <c:v>102.39</c:v>
                </c:pt>
                <c:pt idx="635">
                  <c:v>102.39</c:v>
                </c:pt>
                <c:pt idx="636">
                  <c:v>102.39</c:v>
                </c:pt>
                <c:pt idx="637">
                  <c:v>102.38</c:v>
                </c:pt>
                <c:pt idx="638">
                  <c:v>102.39</c:v>
                </c:pt>
                <c:pt idx="639">
                  <c:v>102.39</c:v>
                </c:pt>
                <c:pt idx="640">
                  <c:v>102.38</c:v>
                </c:pt>
                <c:pt idx="641">
                  <c:v>102.38</c:v>
                </c:pt>
                <c:pt idx="642">
                  <c:v>102.38</c:v>
                </c:pt>
                <c:pt idx="643">
                  <c:v>102.39</c:v>
                </c:pt>
                <c:pt idx="644">
                  <c:v>102.38</c:v>
                </c:pt>
                <c:pt idx="645">
                  <c:v>102.39</c:v>
                </c:pt>
                <c:pt idx="646">
                  <c:v>102.38</c:v>
                </c:pt>
                <c:pt idx="647">
                  <c:v>102.38</c:v>
                </c:pt>
                <c:pt idx="648">
                  <c:v>102.39</c:v>
                </c:pt>
                <c:pt idx="649">
                  <c:v>102.38</c:v>
                </c:pt>
                <c:pt idx="650">
                  <c:v>102.38</c:v>
                </c:pt>
                <c:pt idx="651">
                  <c:v>102.38</c:v>
                </c:pt>
                <c:pt idx="652">
                  <c:v>102.38</c:v>
                </c:pt>
                <c:pt idx="653">
                  <c:v>102.38</c:v>
                </c:pt>
                <c:pt idx="654">
                  <c:v>102.39</c:v>
                </c:pt>
                <c:pt idx="655">
                  <c:v>102.39</c:v>
                </c:pt>
                <c:pt idx="656">
                  <c:v>102.38</c:v>
                </c:pt>
                <c:pt idx="657">
                  <c:v>102.38</c:v>
                </c:pt>
                <c:pt idx="658">
                  <c:v>102.38</c:v>
                </c:pt>
                <c:pt idx="659">
                  <c:v>102.39</c:v>
                </c:pt>
                <c:pt idx="660">
                  <c:v>102.37</c:v>
                </c:pt>
                <c:pt idx="661">
                  <c:v>102.37</c:v>
                </c:pt>
                <c:pt idx="662">
                  <c:v>102.37</c:v>
                </c:pt>
                <c:pt idx="663">
                  <c:v>102.39</c:v>
                </c:pt>
                <c:pt idx="664">
                  <c:v>102.39</c:v>
                </c:pt>
                <c:pt idx="665">
                  <c:v>102.37</c:v>
                </c:pt>
                <c:pt idx="666">
                  <c:v>102.37</c:v>
                </c:pt>
                <c:pt idx="667">
                  <c:v>102.37</c:v>
                </c:pt>
                <c:pt idx="668">
                  <c:v>102.38</c:v>
                </c:pt>
                <c:pt idx="669">
                  <c:v>102.38</c:v>
                </c:pt>
                <c:pt idx="670">
                  <c:v>102.38</c:v>
                </c:pt>
                <c:pt idx="671">
                  <c:v>102.37</c:v>
                </c:pt>
                <c:pt idx="672">
                  <c:v>102.37</c:v>
                </c:pt>
                <c:pt idx="673">
                  <c:v>102.39</c:v>
                </c:pt>
                <c:pt idx="674">
                  <c:v>102.37</c:v>
                </c:pt>
                <c:pt idx="675">
                  <c:v>102.37</c:v>
                </c:pt>
                <c:pt idx="676">
                  <c:v>102.37</c:v>
                </c:pt>
                <c:pt idx="677">
                  <c:v>102.37</c:v>
                </c:pt>
                <c:pt idx="678">
                  <c:v>102.38</c:v>
                </c:pt>
                <c:pt idx="679">
                  <c:v>102.38</c:v>
                </c:pt>
                <c:pt idx="680">
                  <c:v>102.37</c:v>
                </c:pt>
                <c:pt idx="681">
                  <c:v>102.37</c:v>
                </c:pt>
                <c:pt idx="682">
                  <c:v>102.38</c:v>
                </c:pt>
                <c:pt idx="683">
                  <c:v>102.37</c:v>
                </c:pt>
                <c:pt idx="684">
                  <c:v>102.38</c:v>
                </c:pt>
                <c:pt idx="685">
                  <c:v>102.37</c:v>
                </c:pt>
                <c:pt idx="686">
                  <c:v>102.37</c:v>
                </c:pt>
                <c:pt idx="687">
                  <c:v>102.38</c:v>
                </c:pt>
                <c:pt idx="688">
                  <c:v>102.37</c:v>
                </c:pt>
                <c:pt idx="689">
                  <c:v>102.37</c:v>
                </c:pt>
                <c:pt idx="690">
                  <c:v>102.37</c:v>
                </c:pt>
                <c:pt idx="691">
                  <c:v>102.38</c:v>
                </c:pt>
                <c:pt idx="692">
                  <c:v>102.38</c:v>
                </c:pt>
                <c:pt idx="693">
                  <c:v>102.38</c:v>
                </c:pt>
                <c:pt idx="694">
                  <c:v>102.36</c:v>
                </c:pt>
                <c:pt idx="695">
                  <c:v>102.37</c:v>
                </c:pt>
                <c:pt idx="696">
                  <c:v>102.37</c:v>
                </c:pt>
                <c:pt idx="697">
                  <c:v>102.37</c:v>
                </c:pt>
                <c:pt idx="698">
                  <c:v>102.37</c:v>
                </c:pt>
                <c:pt idx="699">
                  <c:v>102.37</c:v>
                </c:pt>
                <c:pt idx="700">
                  <c:v>102.37</c:v>
                </c:pt>
                <c:pt idx="701">
                  <c:v>102.37</c:v>
                </c:pt>
                <c:pt idx="702">
                  <c:v>102.36</c:v>
                </c:pt>
                <c:pt idx="703">
                  <c:v>102.37</c:v>
                </c:pt>
                <c:pt idx="704">
                  <c:v>102.36</c:v>
                </c:pt>
                <c:pt idx="705">
                  <c:v>102.36</c:v>
                </c:pt>
                <c:pt idx="706">
                  <c:v>102.36</c:v>
                </c:pt>
                <c:pt idx="707">
                  <c:v>102.36</c:v>
                </c:pt>
                <c:pt idx="708">
                  <c:v>102.36</c:v>
                </c:pt>
                <c:pt idx="709">
                  <c:v>102.37</c:v>
                </c:pt>
                <c:pt idx="710">
                  <c:v>102.35</c:v>
                </c:pt>
                <c:pt idx="711">
                  <c:v>102.35</c:v>
                </c:pt>
                <c:pt idx="712">
                  <c:v>102.37</c:v>
                </c:pt>
                <c:pt idx="713">
                  <c:v>102.37</c:v>
                </c:pt>
                <c:pt idx="714">
                  <c:v>102.37</c:v>
                </c:pt>
                <c:pt idx="715">
                  <c:v>102.35</c:v>
                </c:pt>
                <c:pt idx="716">
                  <c:v>102.35</c:v>
                </c:pt>
                <c:pt idx="717">
                  <c:v>102.36</c:v>
                </c:pt>
                <c:pt idx="718">
                  <c:v>102.36</c:v>
                </c:pt>
                <c:pt idx="719">
                  <c:v>102.37</c:v>
                </c:pt>
                <c:pt idx="720">
                  <c:v>102.35</c:v>
                </c:pt>
                <c:pt idx="721">
                  <c:v>102.35</c:v>
                </c:pt>
                <c:pt idx="722">
                  <c:v>102.36</c:v>
                </c:pt>
                <c:pt idx="723">
                  <c:v>102.36</c:v>
                </c:pt>
                <c:pt idx="724">
                  <c:v>102.36</c:v>
                </c:pt>
                <c:pt idx="725">
                  <c:v>102.35</c:v>
                </c:pt>
                <c:pt idx="726">
                  <c:v>102.35</c:v>
                </c:pt>
                <c:pt idx="727">
                  <c:v>102.36</c:v>
                </c:pt>
                <c:pt idx="728">
                  <c:v>102.36</c:v>
                </c:pt>
                <c:pt idx="729">
                  <c:v>102.36</c:v>
                </c:pt>
                <c:pt idx="730">
                  <c:v>102.35</c:v>
                </c:pt>
                <c:pt idx="731">
                  <c:v>102.36</c:v>
                </c:pt>
                <c:pt idx="732">
                  <c:v>102.35</c:v>
                </c:pt>
                <c:pt idx="733">
                  <c:v>102.36</c:v>
                </c:pt>
                <c:pt idx="734">
                  <c:v>102.35</c:v>
                </c:pt>
                <c:pt idx="735">
                  <c:v>102.36</c:v>
                </c:pt>
                <c:pt idx="736">
                  <c:v>102.36</c:v>
                </c:pt>
                <c:pt idx="737">
                  <c:v>102.35</c:v>
                </c:pt>
                <c:pt idx="738">
                  <c:v>102.35</c:v>
                </c:pt>
                <c:pt idx="739">
                  <c:v>102.35</c:v>
                </c:pt>
                <c:pt idx="740">
                  <c:v>102.36</c:v>
                </c:pt>
                <c:pt idx="741">
                  <c:v>102.35</c:v>
                </c:pt>
                <c:pt idx="742">
                  <c:v>102.36</c:v>
                </c:pt>
                <c:pt idx="743">
                  <c:v>102.36</c:v>
                </c:pt>
                <c:pt idx="744">
                  <c:v>102.36</c:v>
                </c:pt>
                <c:pt idx="745">
                  <c:v>102.36</c:v>
                </c:pt>
                <c:pt idx="746">
                  <c:v>102.35</c:v>
                </c:pt>
                <c:pt idx="747">
                  <c:v>102.36</c:v>
                </c:pt>
                <c:pt idx="748">
                  <c:v>102.35</c:v>
                </c:pt>
                <c:pt idx="749">
                  <c:v>102.34</c:v>
                </c:pt>
                <c:pt idx="750">
                  <c:v>102.34</c:v>
                </c:pt>
                <c:pt idx="751">
                  <c:v>102.34</c:v>
                </c:pt>
                <c:pt idx="752">
                  <c:v>102.35</c:v>
                </c:pt>
                <c:pt idx="753">
                  <c:v>102.34</c:v>
                </c:pt>
                <c:pt idx="754">
                  <c:v>102.34</c:v>
                </c:pt>
                <c:pt idx="755">
                  <c:v>102.35</c:v>
                </c:pt>
                <c:pt idx="756">
                  <c:v>102.35</c:v>
                </c:pt>
                <c:pt idx="757">
                  <c:v>102.34</c:v>
                </c:pt>
                <c:pt idx="758">
                  <c:v>102.35</c:v>
                </c:pt>
                <c:pt idx="759">
                  <c:v>102.35</c:v>
                </c:pt>
                <c:pt idx="760">
                  <c:v>102.35</c:v>
                </c:pt>
                <c:pt idx="761">
                  <c:v>102.35</c:v>
                </c:pt>
                <c:pt idx="762">
                  <c:v>102.34</c:v>
                </c:pt>
                <c:pt idx="763">
                  <c:v>102.33</c:v>
                </c:pt>
                <c:pt idx="764">
                  <c:v>102.34</c:v>
                </c:pt>
                <c:pt idx="765">
                  <c:v>102.35</c:v>
                </c:pt>
                <c:pt idx="766">
                  <c:v>102.35</c:v>
                </c:pt>
                <c:pt idx="767">
                  <c:v>102.33</c:v>
                </c:pt>
                <c:pt idx="768">
                  <c:v>102.35</c:v>
                </c:pt>
                <c:pt idx="769">
                  <c:v>102.35</c:v>
                </c:pt>
                <c:pt idx="770">
                  <c:v>102.34</c:v>
                </c:pt>
                <c:pt idx="771">
                  <c:v>102.35</c:v>
                </c:pt>
                <c:pt idx="772">
                  <c:v>102.33</c:v>
                </c:pt>
                <c:pt idx="773">
                  <c:v>102.34</c:v>
                </c:pt>
                <c:pt idx="774">
                  <c:v>102.35</c:v>
                </c:pt>
                <c:pt idx="775">
                  <c:v>102.33</c:v>
                </c:pt>
                <c:pt idx="776">
                  <c:v>102.35</c:v>
                </c:pt>
                <c:pt idx="777">
                  <c:v>102.34</c:v>
                </c:pt>
                <c:pt idx="778">
                  <c:v>102.35</c:v>
                </c:pt>
                <c:pt idx="779">
                  <c:v>102.35</c:v>
                </c:pt>
                <c:pt idx="780">
                  <c:v>102.33</c:v>
                </c:pt>
                <c:pt idx="781">
                  <c:v>102.33</c:v>
                </c:pt>
                <c:pt idx="782">
                  <c:v>102.34</c:v>
                </c:pt>
                <c:pt idx="783">
                  <c:v>102.33</c:v>
                </c:pt>
                <c:pt idx="784">
                  <c:v>102.33</c:v>
                </c:pt>
                <c:pt idx="785">
                  <c:v>102.33</c:v>
                </c:pt>
                <c:pt idx="786">
                  <c:v>102.32</c:v>
                </c:pt>
                <c:pt idx="787">
                  <c:v>102.34</c:v>
                </c:pt>
                <c:pt idx="788">
                  <c:v>102.34</c:v>
                </c:pt>
                <c:pt idx="789">
                  <c:v>102.33</c:v>
                </c:pt>
                <c:pt idx="790">
                  <c:v>102.34</c:v>
                </c:pt>
                <c:pt idx="791">
                  <c:v>102.34</c:v>
                </c:pt>
                <c:pt idx="792">
                  <c:v>102.33</c:v>
                </c:pt>
                <c:pt idx="793">
                  <c:v>102.33</c:v>
                </c:pt>
                <c:pt idx="794">
                  <c:v>102.33</c:v>
                </c:pt>
                <c:pt idx="795">
                  <c:v>102.33</c:v>
                </c:pt>
                <c:pt idx="796">
                  <c:v>102.35</c:v>
                </c:pt>
                <c:pt idx="797">
                  <c:v>102.35</c:v>
                </c:pt>
                <c:pt idx="798">
                  <c:v>102.36</c:v>
                </c:pt>
                <c:pt idx="799">
                  <c:v>102.36</c:v>
                </c:pt>
                <c:pt idx="800">
                  <c:v>102.36</c:v>
                </c:pt>
                <c:pt idx="801">
                  <c:v>102.36</c:v>
                </c:pt>
                <c:pt idx="802">
                  <c:v>102.36</c:v>
                </c:pt>
                <c:pt idx="803">
                  <c:v>102.36</c:v>
                </c:pt>
                <c:pt idx="804">
                  <c:v>102.35</c:v>
                </c:pt>
                <c:pt idx="805">
                  <c:v>102.36</c:v>
                </c:pt>
                <c:pt idx="806">
                  <c:v>102.34</c:v>
                </c:pt>
                <c:pt idx="807">
                  <c:v>102.36</c:v>
                </c:pt>
                <c:pt idx="808">
                  <c:v>102.36</c:v>
                </c:pt>
                <c:pt idx="809">
                  <c:v>102.35</c:v>
                </c:pt>
                <c:pt idx="810">
                  <c:v>102.35</c:v>
                </c:pt>
                <c:pt idx="811">
                  <c:v>102.35</c:v>
                </c:pt>
                <c:pt idx="812">
                  <c:v>102.37</c:v>
                </c:pt>
                <c:pt idx="813">
                  <c:v>102.37</c:v>
                </c:pt>
                <c:pt idx="814">
                  <c:v>102.35</c:v>
                </c:pt>
                <c:pt idx="815">
                  <c:v>102.35</c:v>
                </c:pt>
                <c:pt idx="816">
                  <c:v>102.35</c:v>
                </c:pt>
                <c:pt idx="817">
                  <c:v>102.37</c:v>
                </c:pt>
                <c:pt idx="818">
                  <c:v>102.37</c:v>
                </c:pt>
                <c:pt idx="819">
                  <c:v>102.37</c:v>
                </c:pt>
                <c:pt idx="820">
                  <c:v>102.36</c:v>
                </c:pt>
                <c:pt idx="821">
                  <c:v>102.35</c:v>
                </c:pt>
                <c:pt idx="822">
                  <c:v>102.36</c:v>
                </c:pt>
                <c:pt idx="823">
                  <c:v>102.36</c:v>
                </c:pt>
                <c:pt idx="824">
                  <c:v>102.35</c:v>
                </c:pt>
                <c:pt idx="825">
                  <c:v>102.36</c:v>
                </c:pt>
                <c:pt idx="826">
                  <c:v>102.36</c:v>
                </c:pt>
                <c:pt idx="827">
                  <c:v>102.36</c:v>
                </c:pt>
                <c:pt idx="828">
                  <c:v>102.35</c:v>
                </c:pt>
                <c:pt idx="829">
                  <c:v>102.36</c:v>
                </c:pt>
                <c:pt idx="830">
                  <c:v>102.35</c:v>
                </c:pt>
                <c:pt idx="831">
                  <c:v>102.37</c:v>
                </c:pt>
                <c:pt idx="832">
                  <c:v>102.37</c:v>
                </c:pt>
                <c:pt idx="833">
                  <c:v>102.36</c:v>
                </c:pt>
                <c:pt idx="834">
                  <c:v>102.37</c:v>
                </c:pt>
                <c:pt idx="835">
                  <c:v>102.36</c:v>
                </c:pt>
                <c:pt idx="836">
                  <c:v>102.36</c:v>
                </c:pt>
                <c:pt idx="837">
                  <c:v>102.38</c:v>
                </c:pt>
                <c:pt idx="838">
                  <c:v>102.36</c:v>
                </c:pt>
                <c:pt idx="839">
                  <c:v>102.37</c:v>
                </c:pt>
                <c:pt idx="840">
                  <c:v>102.36</c:v>
                </c:pt>
                <c:pt idx="841">
                  <c:v>102.38</c:v>
                </c:pt>
                <c:pt idx="842">
                  <c:v>102.38</c:v>
                </c:pt>
                <c:pt idx="843">
                  <c:v>102.38</c:v>
                </c:pt>
                <c:pt idx="844">
                  <c:v>102.37</c:v>
                </c:pt>
                <c:pt idx="845">
                  <c:v>102.37</c:v>
                </c:pt>
                <c:pt idx="846">
                  <c:v>102.37</c:v>
                </c:pt>
                <c:pt idx="847">
                  <c:v>102.38</c:v>
                </c:pt>
                <c:pt idx="848">
                  <c:v>102.4</c:v>
                </c:pt>
                <c:pt idx="849">
                  <c:v>102.38</c:v>
                </c:pt>
                <c:pt idx="850">
                  <c:v>102.38</c:v>
                </c:pt>
                <c:pt idx="851">
                  <c:v>102.38</c:v>
                </c:pt>
                <c:pt idx="852">
                  <c:v>102.41</c:v>
                </c:pt>
                <c:pt idx="853">
                  <c:v>102.41</c:v>
                </c:pt>
                <c:pt idx="854">
                  <c:v>102.41</c:v>
                </c:pt>
                <c:pt idx="855">
                  <c:v>102.4</c:v>
                </c:pt>
                <c:pt idx="856">
                  <c:v>102.41</c:v>
                </c:pt>
                <c:pt idx="857">
                  <c:v>102.43</c:v>
                </c:pt>
                <c:pt idx="858">
                  <c:v>102.41</c:v>
                </c:pt>
                <c:pt idx="859">
                  <c:v>102.4</c:v>
                </c:pt>
                <c:pt idx="860">
                  <c:v>102.4</c:v>
                </c:pt>
                <c:pt idx="861">
                  <c:v>102.42</c:v>
                </c:pt>
                <c:pt idx="862">
                  <c:v>102.4</c:v>
                </c:pt>
                <c:pt idx="863">
                  <c:v>102.41</c:v>
                </c:pt>
                <c:pt idx="864">
                  <c:v>102.4</c:v>
                </c:pt>
                <c:pt idx="865">
                  <c:v>102.41</c:v>
                </c:pt>
                <c:pt idx="866">
                  <c:v>102.42</c:v>
                </c:pt>
                <c:pt idx="867">
                  <c:v>102.4</c:v>
                </c:pt>
                <c:pt idx="868">
                  <c:v>102.41</c:v>
                </c:pt>
                <c:pt idx="869">
                  <c:v>102.4</c:v>
                </c:pt>
                <c:pt idx="870">
                  <c:v>102.41</c:v>
                </c:pt>
                <c:pt idx="871">
                  <c:v>102.43</c:v>
                </c:pt>
                <c:pt idx="872">
                  <c:v>102.42</c:v>
                </c:pt>
                <c:pt idx="873">
                  <c:v>102.44</c:v>
                </c:pt>
                <c:pt idx="874">
                  <c:v>102.45</c:v>
                </c:pt>
                <c:pt idx="875">
                  <c:v>102.45</c:v>
                </c:pt>
                <c:pt idx="876">
                  <c:v>102.43</c:v>
                </c:pt>
                <c:pt idx="877">
                  <c:v>102.43</c:v>
                </c:pt>
                <c:pt idx="878">
                  <c:v>102.45</c:v>
                </c:pt>
                <c:pt idx="879">
                  <c:v>102.46</c:v>
                </c:pt>
                <c:pt idx="880">
                  <c:v>102.48</c:v>
                </c:pt>
                <c:pt idx="881">
                  <c:v>102.47</c:v>
                </c:pt>
                <c:pt idx="882">
                  <c:v>102.47</c:v>
                </c:pt>
                <c:pt idx="883">
                  <c:v>102.47</c:v>
                </c:pt>
                <c:pt idx="884">
                  <c:v>102.47</c:v>
                </c:pt>
                <c:pt idx="885">
                  <c:v>102.46</c:v>
                </c:pt>
                <c:pt idx="886">
                  <c:v>102.47</c:v>
                </c:pt>
                <c:pt idx="887">
                  <c:v>102.46</c:v>
                </c:pt>
                <c:pt idx="888">
                  <c:v>102.46</c:v>
                </c:pt>
                <c:pt idx="889">
                  <c:v>102.47</c:v>
                </c:pt>
                <c:pt idx="890">
                  <c:v>102.46</c:v>
                </c:pt>
                <c:pt idx="891">
                  <c:v>102.46</c:v>
                </c:pt>
                <c:pt idx="892">
                  <c:v>102.46</c:v>
                </c:pt>
                <c:pt idx="893">
                  <c:v>102.46</c:v>
                </c:pt>
                <c:pt idx="894">
                  <c:v>102.49</c:v>
                </c:pt>
                <c:pt idx="895">
                  <c:v>102.5</c:v>
                </c:pt>
                <c:pt idx="896">
                  <c:v>102.49</c:v>
                </c:pt>
                <c:pt idx="897">
                  <c:v>102.49</c:v>
                </c:pt>
                <c:pt idx="898">
                  <c:v>102.49</c:v>
                </c:pt>
                <c:pt idx="899">
                  <c:v>102.5</c:v>
                </c:pt>
                <c:pt idx="900">
                  <c:v>102.51</c:v>
                </c:pt>
                <c:pt idx="901">
                  <c:v>102.52</c:v>
                </c:pt>
                <c:pt idx="902">
                  <c:v>102.53</c:v>
                </c:pt>
                <c:pt idx="903">
                  <c:v>102.52</c:v>
                </c:pt>
                <c:pt idx="904">
                  <c:v>102.54</c:v>
                </c:pt>
                <c:pt idx="905">
                  <c:v>102.57</c:v>
                </c:pt>
                <c:pt idx="906">
                  <c:v>102.58</c:v>
                </c:pt>
                <c:pt idx="907">
                  <c:v>102.57</c:v>
                </c:pt>
                <c:pt idx="908">
                  <c:v>102.58</c:v>
                </c:pt>
                <c:pt idx="909">
                  <c:v>102.58</c:v>
                </c:pt>
                <c:pt idx="910">
                  <c:v>102.6</c:v>
                </c:pt>
                <c:pt idx="911">
                  <c:v>102.59</c:v>
                </c:pt>
                <c:pt idx="912">
                  <c:v>102.6</c:v>
                </c:pt>
                <c:pt idx="913">
                  <c:v>102.6</c:v>
                </c:pt>
                <c:pt idx="914">
                  <c:v>102.64</c:v>
                </c:pt>
                <c:pt idx="915">
                  <c:v>102.64</c:v>
                </c:pt>
                <c:pt idx="916">
                  <c:v>102.66</c:v>
                </c:pt>
                <c:pt idx="917">
                  <c:v>102.63</c:v>
                </c:pt>
                <c:pt idx="918">
                  <c:v>102.67</c:v>
                </c:pt>
                <c:pt idx="919">
                  <c:v>102.68</c:v>
                </c:pt>
                <c:pt idx="920">
                  <c:v>102.68</c:v>
                </c:pt>
                <c:pt idx="921">
                  <c:v>102.68</c:v>
                </c:pt>
                <c:pt idx="922">
                  <c:v>102.69</c:v>
                </c:pt>
                <c:pt idx="923">
                  <c:v>102.71</c:v>
                </c:pt>
                <c:pt idx="924">
                  <c:v>102.73</c:v>
                </c:pt>
                <c:pt idx="925">
                  <c:v>102.74</c:v>
                </c:pt>
                <c:pt idx="926">
                  <c:v>102.74</c:v>
                </c:pt>
                <c:pt idx="927">
                  <c:v>102.76</c:v>
                </c:pt>
                <c:pt idx="928">
                  <c:v>102.78</c:v>
                </c:pt>
                <c:pt idx="929">
                  <c:v>102.78</c:v>
                </c:pt>
                <c:pt idx="930">
                  <c:v>102.77</c:v>
                </c:pt>
                <c:pt idx="931">
                  <c:v>102.79</c:v>
                </c:pt>
                <c:pt idx="932">
                  <c:v>102.79</c:v>
                </c:pt>
                <c:pt idx="933">
                  <c:v>102.82</c:v>
                </c:pt>
                <c:pt idx="934">
                  <c:v>102.82</c:v>
                </c:pt>
                <c:pt idx="935">
                  <c:v>102.82</c:v>
                </c:pt>
                <c:pt idx="936">
                  <c:v>102.81</c:v>
                </c:pt>
                <c:pt idx="937">
                  <c:v>102.83</c:v>
                </c:pt>
                <c:pt idx="938">
                  <c:v>102.88</c:v>
                </c:pt>
                <c:pt idx="939">
                  <c:v>102.88</c:v>
                </c:pt>
                <c:pt idx="940">
                  <c:v>102.86</c:v>
                </c:pt>
                <c:pt idx="941">
                  <c:v>102.89</c:v>
                </c:pt>
                <c:pt idx="942">
                  <c:v>102.9</c:v>
                </c:pt>
                <c:pt idx="943">
                  <c:v>102.92</c:v>
                </c:pt>
                <c:pt idx="944">
                  <c:v>102.92</c:v>
                </c:pt>
                <c:pt idx="945">
                  <c:v>102.9</c:v>
                </c:pt>
                <c:pt idx="946">
                  <c:v>102.93</c:v>
                </c:pt>
                <c:pt idx="947">
                  <c:v>102.93</c:v>
                </c:pt>
                <c:pt idx="948">
                  <c:v>102.95</c:v>
                </c:pt>
                <c:pt idx="949">
                  <c:v>102.95</c:v>
                </c:pt>
                <c:pt idx="950">
                  <c:v>102.96</c:v>
                </c:pt>
                <c:pt idx="951">
                  <c:v>102.96</c:v>
                </c:pt>
                <c:pt idx="952">
                  <c:v>102.96</c:v>
                </c:pt>
                <c:pt idx="953">
                  <c:v>103</c:v>
                </c:pt>
                <c:pt idx="954">
                  <c:v>103</c:v>
                </c:pt>
                <c:pt idx="955">
                  <c:v>103</c:v>
                </c:pt>
                <c:pt idx="956">
                  <c:v>103</c:v>
                </c:pt>
                <c:pt idx="957">
                  <c:v>103</c:v>
                </c:pt>
                <c:pt idx="958">
                  <c:v>103.04</c:v>
                </c:pt>
                <c:pt idx="959">
                  <c:v>103.05</c:v>
                </c:pt>
                <c:pt idx="960">
                  <c:v>103.04</c:v>
                </c:pt>
                <c:pt idx="961">
                  <c:v>103.04</c:v>
                </c:pt>
                <c:pt idx="962">
                  <c:v>103.06</c:v>
                </c:pt>
                <c:pt idx="963">
                  <c:v>103.1</c:v>
                </c:pt>
                <c:pt idx="964">
                  <c:v>103.09</c:v>
                </c:pt>
                <c:pt idx="965">
                  <c:v>103.09</c:v>
                </c:pt>
                <c:pt idx="966">
                  <c:v>103.1</c:v>
                </c:pt>
                <c:pt idx="967">
                  <c:v>103.13</c:v>
                </c:pt>
                <c:pt idx="968">
                  <c:v>103.16</c:v>
                </c:pt>
                <c:pt idx="969">
                  <c:v>103.19</c:v>
                </c:pt>
                <c:pt idx="970">
                  <c:v>103.17</c:v>
                </c:pt>
                <c:pt idx="971">
                  <c:v>103.19</c:v>
                </c:pt>
                <c:pt idx="972">
                  <c:v>103.24</c:v>
                </c:pt>
                <c:pt idx="973">
                  <c:v>103.25</c:v>
                </c:pt>
                <c:pt idx="974">
                  <c:v>103.24</c:v>
                </c:pt>
                <c:pt idx="975">
                  <c:v>103.24</c:v>
                </c:pt>
                <c:pt idx="976">
                  <c:v>103.27</c:v>
                </c:pt>
                <c:pt idx="977">
                  <c:v>103.28</c:v>
                </c:pt>
                <c:pt idx="978">
                  <c:v>103.31</c:v>
                </c:pt>
                <c:pt idx="979">
                  <c:v>103.31</c:v>
                </c:pt>
                <c:pt idx="980">
                  <c:v>103.32</c:v>
                </c:pt>
                <c:pt idx="981">
                  <c:v>103.34</c:v>
                </c:pt>
                <c:pt idx="982">
                  <c:v>103.37</c:v>
                </c:pt>
                <c:pt idx="983">
                  <c:v>103.37</c:v>
                </c:pt>
                <c:pt idx="984">
                  <c:v>103.38</c:v>
                </c:pt>
                <c:pt idx="985">
                  <c:v>103.41</c:v>
                </c:pt>
                <c:pt idx="986">
                  <c:v>103.41</c:v>
                </c:pt>
                <c:pt idx="987">
                  <c:v>103.43</c:v>
                </c:pt>
                <c:pt idx="988">
                  <c:v>103.45</c:v>
                </c:pt>
                <c:pt idx="989">
                  <c:v>103.46</c:v>
                </c:pt>
                <c:pt idx="990">
                  <c:v>103.49</c:v>
                </c:pt>
                <c:pt idx="991">
                  <c:v>103.49</c:v>
                </c:pt>
                <c:pt idx="992">
                  <c:v>103.56</c:v>
                </c:pt>
                <c:pt idx="993">
                  <c:v>103.55</c:v>
                </c:pt>
                <c:pt idx="994">
                  <c:v>103.56</c:v>
                </c:pt>
                <c:pt idx="995">
                  <c:v>103.56</c:v>
                </c:pt>
                <c:pt idx="996">
                  <c:v>103.59</c:v>
                </c:pt>
                <c:pt idx="997">
                  <c:v>103.62</c:v>
                </c:pt>
                <c:pt idx="998">
                  <c:v>103.62</c:v>
                </c:pt>
                <c:pt idx="999">
                  <c:v>103.63</c:v>
                </c:pt>
                <c:pt idx="1000">
                  <c:v>103.64</c:v>
                </c:pt>
                <c:pt idx="1001">
                  <c:v>103.65</c:v>
                </c:pt>
                <c:pt idx="1002">
                  <c:v>103.72</c:v>
                </c:pt>
                <c:pt idx="1003">
                  <c:v>103.72</c:v>
                </c:pt>
                <c:pt idx="1004">
                  <c:v>103.72</c:v>
                </c:pt>
                <c:pt idx="1005">
                  <c:v>103.75</c:v>
                </c:pt>
                <c:pt idx="1006">
                  <c:v>103.8</c:v>
                </c:pt>
                <c:pt idx="1007">
                  <c:v>103.79</c:v>
                </c:pt>
                <c:pt idx="1008">
                  <c:v>103.8</c:v>
                </c:pt>
                <c:pt idx="1009">
                  <c:v>103.79</c:v>
                </c:pt>
                <c:pt idx="1010">
                  <c:v>103.82</c:v>
                </c:pt>
                <c:pt idx="1011">
                  <c:v>103.81</c:v>
                </c:pt>
                <c:pt idx="1012">
                  <c:v>103.83</c:v>
                </c:pt>
                <c:pt idx="1013">
                  <c:v>103.82</c:v>
                </c:pt>
                <c:pt idx="1014">
                  <c:v>103.82</c:v>
                </c:pt>
                <c:pt idx="1015">
                  <c:v>103.9</c:v>
                </c:pt>
                <c:pt idx="1016">
                  <c:v>103.91</c:v>
                </c:pt>
                <c:pt idx="1017">
                  <c:v>103.91</c:v>
                </c:pt>
                <c:pt idx="1018">
                  <c:v>103.92</c:v>
                </c:pt>
                <c:pt idx="1019">
                  <c:v>103.97</c:v>
                </c:pt>
                <c:pt idx="1020">
                  <c:v>103.98</c:v>
                </c:pt>
                <c:pt idx="1021">
                  <c:v>103.98</c:v>
                </c:pt>
                <c:pt idx="1022">
                  <c:v>103.99</c:v>
                </c:pt>
                <c:pt idx="1023">
                  <c:v>104</c:v>
                </c:pt>
                <c:pt idx="1024">
                  <c:v>104.06</c:v>
                </c:pt>
                <c:pt idx="1025">
                  <c:v>104.07</c:v>
                </c:pt>
                <c:pt idx="1026">
                  <c:v>104.07</c:v>
                </c:pt>
                <c:pt idx="1027">
                  <c:v>104.08</c:v>
                </c:pt>
                <c:pt idx="1028">
                  <c:v>104.09</c:v>
                </c:pt>
                <c:pt idx="1029">
                  <c:v>104.13</c:v>
                </c:pt>
                <c:pt idx="1030">
                  <c:v>104.16</c:v>
                </c:pt>
                <c:pt idx="1031">
                  <c:v>104.17</c:v>
                </c:pt>
                <c:pt idx="1032">
                  <c:v>104.18</c:v>
                </c:pt>
                <c:pt idx="1033">
                  <c:v>104.18</c:v>
                </c:pt>
                <c:pt idx="1034">
                  <c:v>104.21</c:v>
                </c:pt>
                <c:pt idx="1035">
                  <c:v>104.23</c:v>
                </c:pt>
                <c:pt idx="1036">
                  <c:v>104.25</c:v>
                </c:pt>
                <c:pt idx="1037">
                  <c:v>104.25</c:v>
                </c:pt>
                <c:pt idx="1038">
                  <c:v>104.27</c:v>
                </c:pt>
                <c:pt idx="1039">
                  <c:v>104.33</c:v>
                </c:pt>
                <c:pt idx="1040">
                  <c:v>104.34</c:v>
                </c:pt>
                <c:pt idx="1041">
                  <c:v>104.34</c:v>
                </c:pt>
                <c:pt idx="1042">
                  <c:v>104.37</c:v>
                </c:pt>
                <c:pt idx="1043">
                  <c:v>104.41</c:v>
                </c:pt>
                <c:pt idx="1044">
                  <c:v>104.42</c:v>
                </c:pt>
                <c:pt idx="1045">
                  <c:v>104.43</c:v>
                </c:pt>
                <c:pt idx="1046">
                  <c:v>104.44</c:v>
                </c:pt>
                <c:pt idx="1047">
                  <c:v>104.45</c:v>
                </c:pt>
                <c:pt idx="1048">
                  <c:v>104.48</c:v>
                </c:pt>
                <c:pt idx="1049">
                  <c:v>104.5</c:v>
                </c:pt>
                <c:pt idx="1050">
                  <c:v>104.52</c:v>
                </c:pt>
                <c:pt idx="1051">
                  <c:v>104.52</c:v>
                </c:pt>
                <c:pt idx="1052">
                  <c:v>104.54</c:v>
                </c:pt>
                <c:pt idx="1053">
                  <c:v>104.56</c:v>
                </c:pt>
                <c:pt idx="1054">
                  <c:v>104.58</c:v>
                </c:pt>
                <c:pt idx="1055">
                  <c:v>104.61</c:v>
                </c:pt>
                <c:pt idx="1056">
                  <c:v>104.62</c:v>
                </c:pt>
                <c:pt idx="1057">
                  <c:v>104.68</c:v>
                </c:pt>
                <c:pt idx="1058">
                  <c:v>104.72</c:v>
                </c:pt>
                <c:pt idx="1059">
                  <c:v>104.74</c:v>
                </c:pt>
                <c:pt idx="1060">
                  <c:v>104.76</c:v>
                </c:pt>
                <c:pt idx="1061">
                  <c:v>104.76</c:v>
                </c:pt>
                <c:pt idx="1062">
                  <c:v>104.78</c:v>
                </c:pt>
                <c:pt idx="1063">
                  <c:v>104.82</c:v>
                </c:pt>
                <c:pt idx="1064">
                  <c:v>104.85</c:v>
                </c:pt>
                <c:pt idx="1065">
                  <c:v>104.84</c:v>
                </c:pt>
                <c:pt idx="1066">
                  <c:v>104.86</c:v>
                </c:pt>
                <c:pt idx="1067">
                  <c:v>104.86</c:v>
                </c:pt>
                <c:pt idx="1068">
                  <c:v>104.88</c:v>
                </c:pt>
                <c:pt idx="1069">
                  <c:v>104.86</c:v>
                </c:pt>
                <c:pt idx="1070">
                  <c:v>104.88</c:v>
                </c:pt>
                <c:pt idx="1071">
                  <c:v>104.9</c:v>
                </c:pt>
                <c:pt idx="1072">
                  <c:v>104.95</c:v>
                </c:pt>
                <c:pt idx="1073">
                  <c:v>104.96</c:v>
                </c:pt>
                <c:pt idx="1074">
                  <c:v>104.98</c:v>
                </c:pt>
                <c:pt idx="1075">
                  <c:v>104.99</c:v>
                </c:pt>
                <c:pt idx="1076">
                  <c:v>105.01</c:v>
                </c:pt>
                <c:pt idx="1077">
                  <c:v>105.07</c:v>
                </c:pt>
                <c:pt idx="1078">
                  <c:v>105.07</c:v>
                </c:pt>
                <c:pt idx="1079">
                  <c:v>105.09</c:v>
                </c:pt>
                <c:pt idx="1080">
                  <c:v>105.1</c:v>
                </c:pt>
                <c:pt idx="1081">
                  <c:v>105.11</c:v>
                </c:pt>
                <c:pt idx="1082">
                  <c:v>105.19</c:v>
                </c:pt>
                <c:pt idx="1083">
                  <c:v>105.18</c:v>
                </c:pt>
                <c:pt idx="1084">
                  <c:v>105.19</c:v>
                </c:pt>
                <c:pt idx="1085">
                  <c:v>105.18</c:v>
                </c:pt>
                <c:pt idx="1086">
                  <c:v>105.2</c:v>
                </c:pt>
                <c:pt idx="1087">
                  <c:v>105.24</c:v>
                </c:pt>
                <c:pt idx="1088">
                  <c:v>105.24</c:v>
                </c:pt>
                <c:pt idx="1089">
                  <c:v>105.24</c:v>
                </c:pt>
                <c:pt idx="1090">
                  <c:v>105.22</c:v>
                </c:pt>
                <c:pt idx="1091">
                  <c:v>105.23</c:v>
                </c:pt>
                <c:pt idx="1092">
                  <c:v>105.27</c:v>
                </c:pt>
                <c:pt idx="1093">
                  <c:v>105.29</c:v>
                </c:pt>
                <c:pt idx="1094">
                  <c:v>105.3</c:v>
                </c:pt>
                <c:pt idx="1095">
                  <c:v>105.31</c:v>
                </c:pt>
                <c:pt idx="1096">
                  <c:v>105.32</c:v>
                </c:pt>
                <c:pt idx="1097">
                  <c:v>105.39</c:v>
                </c:pt>
                <c:pt idx="1098">
                  <c:v>105.42</c:v>
                </c:pt>
                <c:pt idx="1099">
                  <c:v>105.43</c:v>
                </c:pt>
                <c:pt idx="1100">
                  <c:v>105.42</c:v>
                </c:pt>
                <c:pt idx="1101">
                  <c:v>105.44</c:v>
                </c:pt>
                <c:pt idx="1102">
                  <c:v>105.5</c:v>
                </c:pt>
                <c:pt idx="1103">
                  <c:v>105.5</c:v>
                </c:pt>
                <c:pt idx="1104">
                  <c:v>105.51</c:v>
                </c:pt>
                <c:pt idx="1105">
                  <c:v>105.51</c:v>
                </c:pt>
                <c:pt idx="1106">
                  <c:v>105.51</c:v>
                </c:pt>
                <c:pt idx="1107">
                  <c:v>105.58</c:v>
                </c:pt>
                <c:pt idx="1108">
                  <c:v>105.6</c:v>
                </c:pt>
                <c:pt idx="1109">
                  <c:v>105.61</c:v>
                </c:pt>
                <c:pt idx="1110">
                  <c:v>105.63</c:v>
                </c:pt>
                <c:pt idx="1111">
                  <c:v>105.69</c:v>
                </c:pt>
                <c:pt idx="1112">
                  <c:v>105.7</c:v>
                </c:pt>
                <c:pt idx="1113">
                  <c:v>105.7</c:v>
                </c:pt>
                <c:pt idx="1114">
                  <c:v>105.73</c:v>
                </c:pt>
                <c:pt idx="1115">
                  <c:v>105.74</c:v>
                </c:pt>
                <c:pt idx="1116">
                  <c:v>105.8</c:v>
                </c:pt>
                <c:pt idx="1117">
                  <c:v>105.81</c:v>
                </c:pt>
                <c:pt idx="1118">
                  <c:v>105.82</c:v>
                </c:pt>
                <c:pt idx="1119">
                  <c:v>105.84</c:v>
                </c:pt>
                <c:pt idx="1120">
                  <c:v>105.87</c:v>
                </c:pt>
                <c:pt idx="1121">
                  <c:v>105.91</c:v>
                </c:pt>
                <c:pt idx="1122">
                  <c:v>105.92</c:v>
                </c:pt>
                <c:pt idx="1123">
                  <c:v>105.95</c:v>
                </c:pt>
                <c:pt idx="1124">
                  <c:v>105.95</c:v>
                </c:pt>
                <c:pt idx="1125">
                  <c:v>105.99</c:v>
                </c:pt>
                <c:pt idx="1126">
                  <c:v>106</c:v>
                </c:pt>
                <c:pt idx="1127">
                  <c:v>106.02</c:v>
                </c:pt>
                <c:pt idx="1128">
                  <c:v>106.04</c:v>
                </c:pt>
                <c:pt idx="1129">
                  <c:v>106.05</c:v>
                </c:pt>
                <c:pt idx="1130">
                  <c:v>106.09</c:v>
                </c:pt>
                <c:pt idx="1131">
                  <c:v>106.12</c:v>
                </c:pt>
                <c:pt idx="1132">
                  <c:v>106.15</c:v>
                </c:pt>
                <c:pt idx="1133">
                  <c:v>106.16</c:v>
                </c:pt>
                <c:pt idx="1134">
                  <c:v>106.19</c:v>
                </c:pt>
                <c:pt idx="1135">
                  <c:v>106.21</c:v>
                </c:pt>
                <c:pt idx="1136">
                  <c:v>106.23</c:v>
                </c:pt>
                <c:pt idx="1137">
                  <c:v>106.24</c:v>
                </c:pt>
                <c:pt idx="1138">
                  <c:v>106.26</c:v>
                </c:pt>
                <c:pt idx="1139">
                  <c:v>106.31</c:v>
                </c:pt>
                <c:pt idx="1140">
                  <c:v>106.32</c:v>
                </c:pt>
                <c:pt idx="1141">
                  <c:v>106.33</c:v>
                </c:pt>
                <c:pt idx="1142">
                  <c:v>106.33</c:v>
                </c:pt>
                <c:pt idx="1143">
                  <c:v>106.36</c:v>
                </c:pt>
                <c:pt idx="1144">
                  <c:v>106.41</c:v>
                </c:pt>
                <c:pt idx="1145">
                  <c:v>106.41</c:v>
                </c:pt>
                <c:pt idx="1146">
                  <c:v>106.43</c:v>
                </c:pt>
                <c:pt idx="1147">
                  <c:v>106.44</c:v>
                </c:pt>
                <c:pt idx="1148">
                  <c:v>106.45</c:v>
                </c:pt>
                <c:pt idx="1149">
                  <c:v>106.51</c:v>
                </c:pt>
                <c:pt idx="1150">
                  <c:v>106.52</c:v>
                </c:pt>
                <c:pt idx="1151">
                  <c:v>106.53</c:v>
                </c:pt>
                <c:pt idx="1152">
                  <c:v>106.56</c:v>
                </c:pt>
                <c:pt idx="1153">
                  <c:v>106.57</c:v>
                </c:pt>
                <c:pt idx="1154">
                  <c:v>106.62</c:v>
                </c:pt>
                <c:pt idx="1155">
                  <c:v>106.64</c:v>
                </c:pt>
                <c:pt idx="1156">
                  <c:v>106.64</c:v>
                </c:pt>
                <c:pt idx="1157">
                  <c:v>106.66</c:v>
                </c:pt>
                <c:pt idx="1158">
                  <c:v>106.67</c:v>
                </c:pt>
                <c:pt idx="1159">
                  <c:v>106.73</c:v>
                </c:pt>
                <c:pt idx="1160">
                  <c:v>106.74</c:v>
                </c:pt>
                <c:pt idx="1161">
                  <c:v>106.76</c:v>
                </c:pt>
                <c:pt idx="1162">
                  <c:v>106.77</c:v>
                </c:pt>
                <c:pt idx="1163">
                  <c:v>106.79</c:v>
                </c:pt>
                <c:pt idx="1164">
                  <c:v>106.84</c:v>
                </c:pt>
                <c:pt idx="1165">
                  <c:v>106.85</c:v>
                </c:pt>
                <c:pt idx="1166">
                  <c:v>106.86</c:v>
                </c:pt>
                <c:pt idx="1167">
                  <c:v>106.87</c:v>
                </c:pt>
                <c:pt idx="1168">
                  <c:v>106.9</c:v>
                </c:pt>
                <c:pt idx="1169">
                  <c:v>106.93</c:v>
                </c:pt>
                <c:pt idx="1170">
                  <c:v>106.95</c:v>
                </c:pt>
                <c:pt idx="1171">
                  <c:v>106.98</c:v>
                </c:pt>
                <c:pt idx="1172">
                  <c:v>106.97</c:v>
                </c:pt>
                <c:pt idx="1173">
                  <c:v>106.99</c:v>
                </c:pt>
                <c:pt idx="1174">
                  <c:v>107.06</c:v>
                </c:pt>
                <c:pt idx="1175">
                  <c:v>107.08</c:v>
                </c:pt>
                <c:pt idx="1176">
                  <c:v>107.1</c:v>
                </c:pt>
                <c:pt idx="1177">
                  <c:v>107.1</c:v>
                </c:pt>
                <c:pt idx="1178">
                  <c:v>107.16</c:v>
                </c:pt>
                <c:pt idx="1179">
                  <c:v>107.17</c:v>
                </c:pt>
                <c:pt idx="1180">
                  <c:v>107.17</c:v>
                </c:pt>
                <c:pt idx="1181">
                  <c:v>107.21</c:v>
                </c:pt>
                <c:pt idx="1182">
                  <c:v>107.22</c:v>
                </c:pt>
                <c:pt idx="1183">
                  <c:v>107.25</c:v>
                </c:pt>
                <c:pt idx="1184">
                  <c:v>107.28</c:v>
                </c:pt>
                <c:pt idx="1185">
                  <c:v>107.29</c:v>
                </c:pt>
                <c:pt idx="1186">
                  <c:v>107.3</c:v>
                </c:pt>
                <c:pt idx="1187">
                  <c:v>107.31</c:v>
                </c:pt>
                <c:pt idx="1188">
                  <c:v>107.37</c:v>
                </c:pt>
                <c:pt idx="1189">
                  <c:v>107.38</c:v>
                </c:pt>
                <c:pt idx="1190">
                  <c:v>107.39</c:v>
                </c:pt>
                <c:pt idx="1191">
                  <c:v>107.4</c:v>
                </c:pt>
                <c:pt idx="1192">
                  <c:v>107.44</c:v>
                </c:pt>
                <c:pt idx="1193">
                  <c:v>107.47</c:v>
                </c:pt>
                <c:pt idx="1194">
                  <c:v>107.49</c:v>
                </c:pt>
                <c:pt idx="1195">
                  <c:v>107.5</c:v>
                </c:pt>
                <c:pt idx="1196">
                  <c:v>107.53</c:v>
                </c:pt>
                <c:pt idx="1197">
                  <c:v>107.54</c:v>
                </c:pt>
                <c:pt idx="1198">
                  <c:v>107.61</c:v>
                </c:pt>
                <c:pt idx="1199">
                  <c:v>107.61</c:v>
                </c:pt>
                <c:pt idx="1200">
                  <c:v>107.62</c:v>
                </c:pt>
                <c:pt idx="1201">
                  <c:v>107.62</c:v>
                </c:pt>
                <c:pt idx="1202">
                  <c:v>107.64</c:v>
                </c:pt>
                <c:pt idx="1203">
                  <c:v>107.69</c:v>
                </c:pt>
                <c:pt idx="1204">
                  <c:v>107.71</c:v>
                </c:pt>
                <c:pt idx="1205">
                  <c:v>107.73</c:v>
                </c:pt>
                <c:pt idx="1206">
                  <c:v>107.74</c:v>
                </c:pt>
                <c:pt idx="1207">
                  <c:v>107.75</c:v>
                </c:pt>
                <c:pt idx="1208">
                  <c:v>107.8</c:v>
                </c:pt>
                <c:pt idx="1209">
                  <c:v>107.82</c:v>
                </c:pt>
                <c:pt idx="1210">
                  <c:v>107.83</c:v>
                </c:pt>
                <c:pt idx="1211">
                  <c:v>107.84</c:v>
                </c:pt>
                <c:pt idx="1212">
                  <c:v>107.86</c:v>
                </c:pt>
                <c:pt idx="1213">
                  <c:v>107.9</c:v>
                </c:pt>
                <c:pt idx="1214">
                  <c:v>107.94</c:v>
                </c:pt>
                <c:pt idx="1215">
                  <c:v>107.95</c:v>
                </c:pt>
                <c:pt idx="1216">
                  <c:v>107.95</c:v>
                </c:pt>
                <c:pt idx="1217">
                  <c:v>107.98</c:v>
                </c:pt>
                <c:pt idx="1218">
                  <c:v>108.02</c:v>
                </c:pt>
                <c:pt idx="1219">
                  <c:v>108.03</c:v>
                </c:pt>
                <c:pt idx="1220">
                  <c:v>108.04</c:v>
                </c:pt>
                <c:pt idx="1221">
                  <c:v>108.07</c:v>
                </c:pt>
                <c:pt idx="1222">
                  <c:v>108.08</c:v>
                </c:pt>
                <c:pt idx="1223">
                  <c:v>108.14</c:v>
                </c:pt>
                <c:pt idx="1224">
                  <c:v>108.15</c:v>
                </c:pt>
                <c:pt idx="1225">
                  <c:v>108.16</c:v>
                </c:pt>
                <c:pt idx="1226">
                  <c:v>108.17</c:v>
                </c:pt>
                <c:pt idx="1227">
                  <c:v>108.2</c:v>
                </c:pt>
                <c:pt idx="1228">
                  <c:v>108.24</c:v>
                </c:pt>
                <c:pt idx="1229">
                  <c:v>108.27</c:v>
                </c:pt>
                <c:pt idx="1230">
                  <c:v>108.27</c:v>
                </c:pt>
                <c:pt idx="1231">
                  <c:v>108.3</c:v>
                </c:pt>
                <c:pt idx="1232">
                  <c:v>108.35</c:v>
                </c:pt>
                <c:pt idx="1233">
                  <c:v>108.36</c:v>
                </c:pt>
                <c:pt idx="1234">
                  <c:v>108.37</c:v>
                </c:pt>
                <c:pt idx="1235">
                  <c:v>108.4</c:v>
                </c:pt>
                <c:pt idx="1236">
                  <c:v>108.41</c:v>
                </c:pt>
                <c:pt idx="1237">
                  <c:v>108.46</c:v>
                </c:pt>
                <c:pt idx="1238">
                  <c:v>108.48</c:v>
                </c:pt>
                <c:pt idx="1239">
                  <c:v>108.48</c:v>
                </c:pt>
                <c:pt idx="1240">
                  <c:v>108.5</c:v>
                </c:pt>
                <c:pt idx="1241">
                  <c:v>108.51</c:v>
                </c:pt>
                <c:pt idx="1242">
                  <c:v>108.56</c:v>
                </c:pt>
                <c:pt idx="1243">
                  <c:v>108.58</c:v>
                </c:pt>
                <c:pt idx="1244">
                  <c:v>108.61</c:v>
                </c:pt>
                <c:pt idx="1245">
                  <c:v>108.61</c:v>
                </c:pt>
                <c:pt idx="1246">
                  <c:v>108.62</c:v>
                </c:pt>
                <c:pt idx="1247">
                  <c:v>108.67</c:v>
                </c:pt>
                <c:pt idx="1248">
                  <c:v>108.7</c:v>
                </c:pt>
                <c:pt idx="1249">
                  <c:v>108.72</c:v>
                </c:pt>
                <c:pt idx="1250">
                  <c:v>108.72</c:v>
                </c:pt>
                <c:pt idx="1251">
                  <c:v>108.74</c:v>
                </c:pt>
                <c:pt idx="1252">
                  <c:v>108.81</c:v>
                </c:pt>
                <c:pt idx="1253">
                  <c:v>108.82</c:v>
                </c:pt>
                <c:pt idx="1254">
                  <c:v>108.85</c:v>
                </c:pt>
                <c:pt idx="1255">
                  <c:v>108.85</c:v>
                </c:pt>
                <c:pt idx="1256">
                  <c:v>108.92</c:v>
                </c:pt>
                <c:pt idx="1257">
                  <c:v>108.92</c:v>
                </c:pt>
                <c:pt idx="1258">
                  <c:v>108.93</c:v>
                </c:pt>
                <c:pt idx="1259">
                  <c:v>108.97</c:v>
                </c:pt>
                <c:pt idx="1260">
                  <c:v>109</c:v>
                </c:pt>
                <c:pt idx="1261">
                  <c:v>109.01</c:v>
                </c:pt>
                <c:pt idx="1262">
                  <c:v>109.03</c:v>
                </c:pt>
                <c:pt idx="1263">
                  <c:v>109.04</c:v>
                </c:pt>
                <c:pt idx="1264">
                  <c:v>109.06</c:v>
                </c:pt>
                <c:pt idx="1265">
                  <c:v>109.12</c:v>
                </c:pt>
                <c:pt idx="1266">
                  <c:v>109.15</c:v>
                </c:pt>
                <c:pt idx="1267">
                  <c:v>109.16</c:v>
                </c:pt>
                <c:pt idx="1268">
                  <c:v>109.18</c:v>
                </c:pt>
                <c:pt idx="1269">
                  <c:v>109.23</c:v>
                </c:pt>
                <c:pt idx="1270">
                  <c:v>109.24</c:v>
                </c:pt>
                <c:pt idx="1271">
                  <c:v>109.25</c:v>
                </c:pt>
                <c:pt idx="1272">
                  <c:v>109.26</c:v>
                </c:pt>
                <c:pt idx="1273">
                  <c:v>109.28</c:v>
                </c:pt>
                <c:pt idx="1274">
                  <c:v>109.34</c:v>
                </c:pt>
                <c:pt idx="1275">
                  <c:v>109.35</c:v>
                </c:pt>
                <c:pt idx="1276">
                  <c:v>109.36</c:v>
                </c:pt>
                <c:pt idx="1277">
                  <c:v>109.37</c:v>
                </c:pt>
                <c:pt idx="1278">
                  <c:v>109.38</c:v>
                </c:pt>
                <c:pt idx="1279">
                  <c:v>109.44</c:v>
                </c:pt>
                <c:pt idx="1280">
                  <c:v>109.46</c:v>
                </c:pt>
                <c:pt idx="1281">
                  <c:v>109.46</c:v>
                </c:pt>
                <c:pt idx="1282">
                  <c:v>109.49</c:v>
                </c:pt>
                <c:pt idx="1283">
                  <c:v>109.5</c:v>
                </c:pt>
                <c:pt idx="1284">
                  <c:v>109.55</c:v>
                </c:pt>
                <c:pt idx="1285">
                  <c:v>109.56</c:v>
                </c:pt>
                <c:pt idx="1286">
                  <c:v>109.58</c:v>
                </c:pt>
                <c:pt idx="1287">
                  <c:v>109.58</c:v>
                </c:pt>
                <c:pt idx="1288">
                  <c:v>109.61</c:v>
                </c:pt>
                <c:pt idx="1289">
                  <c:v>109.67</c:v>
                </c:pt>
                <c:pt idx="1290">
                  <c:v>109.69</c:v>
                </c:pt>
                <c:pt idx="1291">
                  <c:v>109.7</c:v>
                </c:pt>
                <c:pt idx="1292">
                  <c:v>109.71</c:v>
                </c:pt>
                <c:pt idx="1293">
                  <c:v>109.77</c:v>
                </c:pt>
                <c:pt idx="1294">
                  <c:v>109.79</c:v>
                </c:pt>
                <c:pt idx="1295">
                  <c:v>109.79</c:v>
                </c:pt>
                <c:pt idx="1296">
                  <c:v>109.81</c:v>
                </c:pt>
                <c:pt idx="1297">
                  <c:v>109.82</c:v>
                </c:pt>
                <c:pt idx="1298">
                  <c:v>109.87</c:v>
                </c:pt>
                <c:pt idx="1299">
                  <c:v>109.9</c:v>
                </c:pt>
                <c:pt idx="1300">
                  <c:v>109.91</c:v>
                </c:pt>
                <c:pt idx="1301">
                  <c:v>109.91</c:v>
                </c:pt>
                <c:pt idx="1302">
                  <c:v>109.94</c:v>
                </c:pt>
                <c:pt idx="1303">
                  <c:v>109.98</c:v>
                </c:pt>
                <c:pt idx="1304">
                  <c:v>110</c:v>
                </c:pt>
                <c:pt idx="1305">
                  <c:v>110.01</c:v>
                </c:pt>
                <c:pt idx="1306">
                  <c:v>110.04</c:v>
                </c:pt>
                <c:pt idx="1307">
                  <c:v>110.04</c:v>
                </c:pt>
                <c:pt idx="1308">
                  <c:v>110.09</c:v>
                </c:pt>
                <c:pt idx="1309">
                  <c:v>110.12</c:v>
                </c:pt>
                <c:pt idx="1310">
                  <c:v>110.13</c:v>
                </c:pt>
                <c:pt idx="1311">
                  <c:v>110.15</c:v>
                </c:pt>
                <c:pt idx="1312">
                  <c:v>110.16</c:v>
                </c:pt>
                <c:pt idx="1313">
                  <c:v>110.2</c:v>
                </c:pt>
                <c:pt idx="1314">
                  <c:v>110.21</c:v>
                </c:pt>
                <c:pt idx="1315">
                  <c:v>110.24</c:v>
                </c:pt>
                <c:pt idx="1316">
                  <c:v>110.25</c:v>
                </c:pt>
                <c:pt idx="1317">
                  <c:v>110.32</c:v>
                </c:pt>
                <c:pt idx="1318">
                  <c:v>110.32</c:v>
                </c:pt>
                <c:pt idx="1319">
                  <c:v>110.35</c:v>
                </c:pt>
                <c:pt idx="1320">
                  <c:v>110.37</c:v>
                </c:pt>
                <c:pt idx="1321">
                  <c:v>110.37</c:v>
                </c:pt>
                <c:pt idx="1322">
                  <c:v>110.42</c:v>
                </c:pt>
                <c:pt idx="1323">
                  <c:v>110.45</c:v>
                </c:pt>
                <c:pt idx="1324">
                  <c:v>110.46</c:v>
                </c:pt>
                <c:pt idx="1325">
                  <c:v>110.47</c:v>
                </c:pt>
                <c:pt idx="1326">
                  <c:v>110.5</c:v>
                </c:pt>
                <c:pt idx="1327">
                  <c:v>110.53</c:v>
                </c:pt>
                <c:pt idx="1328">
                  <c:v>110.54</c:v>
                </c:pt>
                <c:pt idx="1329">
                  <c:v>110.57</c:v>
                </c:pt>
                <c:pt idx="1330">
                  <c:v>110.58</c:v>
                </c:pt>
                <c:pt idx="1331">
                  <c:v>110.59</c:v>
                </c:pt>
                <c:pt idx="1332">
                  <c:v>110.65</c:v>
                </c:pt>
                <c:pt idx="1333">
                  <c:v>110.66</c:v>
                </c:pt>
                <c:pt idx="1334">
                  <c:v>110.69</c:v>
                </c:pt>
                <c:pt idx="1335">
                  <c:v>110.7</c:v>
                </c:pt>
                <c:pt idx="1336">
                  <c:v>110.7</c:v>
                </c:pt>
                <c:pt idx="1337">
                  <c:v>110.76</c:v>
                </c:pt>
                <c:pt idx="1338">
                  <c:v>110.76</c:v>
                </c:pt>
                <c:pt idx="1339">
                  <c:v>110.78</c:v>
                </c:pt>
                <c:pt idx="1340">
                  <c:v>110.8</c:v>
                </c:pt>
                <c:pt idx="1341">
                  <c:v>110.82</c:v>
                </c:pt>
                <c:pt idx="1342">
                  <c:v>110.88</c:v>
                </c:pt>
                <c:pt idx="1343">
                  <c:v>110.89</c:v>
                </c:pt>
                <c:pt idx="1344">
                  <c:v>110.89</c:v>
                </c:pt>
                <c:pt idx="1345">
                  <c:v>110.9</c:v>
                </c:pt>
                <c:pt idx="1346">
                  <c:v>110.93</c:v>
                </c:pt>
                <c:pt idx="1347">
                  <c:v>110.99</c:v>
                </c:pt>
                <c:pt idx="1348">
                  <c:v>110.99</c:v>
                </c:pt>
                <c:pt idx="1349">
                  <c:v>111.01</c:v>
                </c:pt>
                <c:pt idx="1350">
                  <c:v>111.02</c:v>
                </c:pt>
                <c:pt idx="1351">
                  <c:v>111.04</c:v>
                </c:pt>
                <c:pt idx="1352">
                  <c:v>111.09</c:v>
                </c:pt>
                <c:pt idx="1353">
                  <c:v>111.1</c:v>
                </c:pt>
                <c:pt idx="1354">
                  <c:v>111.12</c:v>
                </c:pt>
                <c:pt idx="1355">
                  <c:v>111.13</c:v>
                </c:pt>
                <c:pt idx="1356">
                  <c:v>111.16</c:v>
                </c:pt>
                <c:pt idx="1357">
                  <c:v>111.23</c:v>
                </c:pt>
                <c:pt idx="1358">
                  <c:v>111.24</c:v>
                </c:pt>
                <c:pt idx="1359">
                  <c:v>111.23</c:v>
                </c:pt>
                <c:pt idx="1360">
                  <c:v>111.26</c:v>
                </c:pt>
                <c:pt idx="1361">
                  <c:v>111.28</c:v>
                </c:pt>
                <c:pt idx="1362">
                  <c:v>111.3</c:v>
                </c:pt>
                <c:pt idx="1363">
                  <c:v>111.32</c:v>
                </c:pt>
                <c:pt idx="1364">
                  <c:v>111.35</c:v>
                </c:pt>
                <c:pt idx="1365">
                  <c:v>111.36</c:v>
                </c:pt>
                <c:pt idx="1366">
                  <c:v>111.37</c:v>
                </c:pt>
                <c:pt idx="1367">
                  <c:v>111.42</c:v>
                </c:pt>
                <c:pt idx="1368">
                  <c:v>111.44</c:v>
                </c:pt>
                <c:pt idx="1369">
                  <c:v>111.46</c:v>
                </c:pt>
                <c:pt idx="1370">
                  <c:v>111.48</c:v>
                </c:pt>
                <c:pt idx="1371">
                  <c:v>111.49</c:v>
                </c:pt>
                <c:pt idx="1372">
                  <c:v>111.55</c:v>
                </c:pt>
                <c:pt idx="1373">
                  <c:v>111.57</c:v>
                </c:pt>
                <c:pt idx="1374">
                  <c:v>111.59</c:v>
                </c:pt>
                <c:pt idx="1375">
                  <c:v>111.61</c:v>
                </c:pt>
                <c:pt idx="1376">
                  <c:v>111.65</c:v>
                </c:pt>
                <c:pt idx="1377">
                  <c:v>111.68</c:v>
                </c:pt>
                <c:pt idx="1378">
                  <c:v>111.68</c:v>
                </c:pt>
                <c:pt idx="1379">
                  <c:v>111.69</c:v>
                </c:pt>
                <c:pt idx="1380">
                  <c:v>111.71</c:v>
                </c:pt>
                <c:pt idx="1381">
                  <c:v>111.75</c:v>
                </c:pt>
                <c:pt idx="1382">
                  <c:v>111.79</c:v>
                </c:pt>
                <c:pt idx="1383">
                  <c:v>111.8</c:v>
                </c:pt>
                <c:pt idx="1384">
                  <c:v>111.84</c:v>
                </c:pt>
                <c:pt idx="1385">
                  <c:v>111.87</c:v>
                </c:pt>
                <c:pt idx="1386">
                  <c:v>111.9</c:v>
                </c:pt>
                <c:pt idx="1387">
                  <c:v>111.9</c:v>
                </c:pt>
                <c:pt idx="1388">
                  <c:v>111.92</c:v>
                </c:pt>
                <c:pt idx="1389">
                  <c:v>111.93</c:v>
                </c:pt>
                <c:pt idx="1390">
                  <c:v>111.98</c:v>
                </c:pt>
                <c:pt idx="1391">
                  <c:v>112.01</c:v>
                </c:pt>
                <c:pt idx="1392">
                  <c:v>112.01</c:v>
                </c:pt>
                <c:pt idx="1393">
                  <c:v>112.04</c:v>
                </c:pt>
                <c:pt idx="1394">
                  <c:v>112.06</c:v>
                </c:pt>
                <c:pt idx="1395">
                  <c:v>112.09</c:v>
                </c:pt>
                <c:pt idx="1396">
                  <c:v>112.12</c:v>
                </c:pt>
                <c:pt idx="1397">
                  <c:v>112.12</c:v>
                </c:pt>
                <c:pt idx="1398">
                  <c:v>112.15</c:v>
                </c:pt>
                <c:pt idx="1399">
                  <c:v>112.15</c:v>
                </c:pt>
                <c:pt idx="1400">
                  <c:v>112.22</c:v>
                </c:pt>
                <c:pt idx="1401">
                  <c:v>112.22</c:v>
                </c:pt>
                <c:pt idx="1402">
                  <c:v>112.23</c:v>
                </c:pt>
                <c:pt idx="1403">
                  <c:v>112.25</c:v>
                </c:pt>
                <c:pt idx="1404">
                  <c:v>112.28</c:v>
                </c:pt>
                <c:pt idx="1405">
                  <c:v>112.34</c:v>
                </c:pt>
                <c:pt idx="1406">
                  <c:v>112.34</c:v>
                </c:pt>
                <c:pt idx="1407">
                  <c:v>112.36</c:v>
                </c:pt>
                <c:pt idx="1408">
                  <c:v>112.39</c:v>
                </c:pt>
                <c:pt idx="1409">
                  <c:v>112.4</c:v>
                </c:pt>
                <c:pt idx="1410">
                  <c:v>112.43</c:v>
                </c:pt>
                <c:pt idx="1411">
                  <c:v>112.46</c:v>
                </c:pt>
                <c:pt idx="1412">
                  <c:v>112.48</c:v>
                </c:pt>
                <c:pt idx="1413">
                  <c:v>112.49</c:v>
                </c:pt>
                <c:pt idx="1414">
                  <c:v>112.5</c:v>
                </c:pt>
                <c:pt idx="1415">
                  <c:v>112.56</c:v>
                </c:pt>
                <c:pt idx="1416">
                  <c:v>112.56</c:v>
                </c:pt>
                <c:pt idx="1417">
                  <c:v>112.59</c:v>
                </c:pt>
                <c:pt idx="1418">
                  <c:v>112.61</c:v>
                </c:pt>
                <c:pt idx="1419">
                  <c:v>112.61</c:v>
                </c:pt>
                <c:pt idx="1420">
                  <c:v>112.66</c:v>
                </c:pt>
                <c:pt idx="1421">
                  <c:v>112.67</c:v>
                </c:pt>
                <c:pt idx="1422">
                  <c:v>112.7</c:v>
                </c:pt>
                <c:pt idx="1423">
                  <c:v>112.71</c:v>
                </c:pt>
                <c:pt idx="1424">
                  <c:v>112.71</c:v>
                </c:pt>
                <c:pt idx="1425">
                  <c:v>112.77</c:v>
                </c:pt>
                <c:pt idx="1426">
                  <c:v>112.81</c:v>
                </c:pt>
                <c:pt idx="1427">
                  <c:v>112.83</c:v>
                </c:pt>
                <c:pt idx="1428">
                  <c:v>112.84</c:v>
                </c:pt>
                <c:pt idx="1429">
                  <c:v>112.9</c:v>
                </c:pt>
                <c:pt idx="1430">
                  <c:v>112.9</c:v>
                </c:pt>
                <c:pt idx="1431">
                  <c:v>112.94</c:v>
                </c:pt>
                <c:pt idx="1432">
                  <c:v>112.94</c:v>
                </c:pt>
                <c:pt idx="1433">
                  <c:v>112.95</c:v>
                </c:pt>
                <c:pt idx="1434">
                  <c:v>113.01</c:v>
                </c:pt>
                <c:pt idx="1435">
                  <c:v>113.04</c:v>
                </c:pt>
                <c:pt idx="1436">
                  <c:v>113.05</c:v>
                </c:pt>
                <c:pt idx="1437">
                  <c:v>113.07</c:v>
                </c:pt>
                <c:pt idx="1438">
                  <c:v>113.1</c:v>
                </c:pt>
                <c:pt idx="1439">
                  <c:v>113.15</c:v>
                </c:pt>
                <c:pt idx="1440">
                  <c:v>113.16</c:v>
                </c:pt>
                <c:pt idx="1441">
                  <c:v>113.17</c:v>
                </c:pt>
                <c:pt idx="1442">
                  <c:v>113.2</c:v>
                </c:pt>
                <c:pt idx="1443">
                  <c:v>113.2</c:v>
                </c:pt>
                <c:pt idx="1444">
                  <c:v>113.23</c:v>
                </c:pt>
                <c:pt idx="1445">
                  <c:v>113.25</c:v>
                </c:pt>
                <c:pt idx="1446">
                  <c:v>113.27</c:v>
                </c:pt>
                <c:pt idx="1447">
                  <c:v>113.28</c:v>
                </c:pt>
                <c:pt idx="1448">
                  <c:v>113.31</c:v>
                </c:pt>
                <c:pt idx="1449">
                  <c:v>113.33</c:v>
                </c:pt>
                <c:pt idx="1450">
                  <c:v>113.36</c:v>
                </c:pt>
                <c:pt idx="1451">
                  <c:v>113.36</c:v>
                </c:pt>
                <c:pt idx="1452">
                  <c:v>113.37</c:v>
                </c:pt>
                <c:pt idx="1453">
                  <c:v>113.38</c:v>
                </c:pt>
                <c:pt idx="1454">
                  <c:v>113.45</c:v>
                </c:pt>
                <c:pt idx="1455">
                  <c:v>113.43</c:v>
                </c:pt>
                <c:pt idx="1456">
                  <c:v>113.47</c:v>
                </c:pt>
                <c:pt idx="1457">
                  <c:v>113.47</c:v>
                </c:pt>
                <c:pt idx="1458">
                  <c:v>113.5</c:v>
                </c:pt>
                <c:pt idx="1459">
                  <c:v>113.53</c:v>
                </c:pt>
                <c:pt idx="1460">
                  <c:v>113.56</c:v>
                </c:pt>
                <c:pt idx="1461">
                  <c:v>113.57</c:v>
                </c:pt>
                <c:pt idx="1462">
                  <c:v>113.57</c:v>
                </c:pt>
                <c:pt idx="1463">
                  <c:v>113.58</c:v>
                </c:pt>
                <c:pt idx="1464">
                  <c:v>113.63</c:v>
                </c:pt>
                <c:pt idx="1465">
                  <c:v>113.63</c:v>
                </c:pt>
                <c:pt idx="1466">
                  <c:v>113.66</c:v>
                </c:pt>
                <c:pt idx="1467">
                  <c:v>113.67</c:v>
                </c:pt>
                <c:pt idx="1468">
                  <c:v>113.69</c:v>
                </c:pt>
                <c:pt idx="1469">
                  <c:v>113.74</c:v>
                </c:pt>
                <c:pt idx="1470">
                  <c:v>113.77</c:v>
                </c:pt>
                <c:pt idx="1471">
                  <c:v>113.77</c:v>
                </c:pt>
                <c:pt idx="1472">
                  <c:v>113.79</c:v>
                </c:pt>
                <c:pt idx="1473">
                  <c:v>113.8</c:v>
                </c:pt>
                <c:pt idx="1474">
                  <c:v>113.87</c:v>
                </c:pt>
                <c:pt idx="1475">
                  <c:v>113.85</c:v>
                </c:pt>
                <c:pt idx="1476">
                  <c:v>113.87</c:v>
                </c:pt>
                <c:pt idx="1477">
                  <c:v>113.89</c:v>
                </c:pt>
                <c:pt idx="1478">
                  <c:v>113.89</c:v>
                </c:pt>
                <c:pt idx="1479">
                  <c:v>113.93</c:v>
                </c:pt>
                <c:pt idx="1480">
                  <c:v>113.94</c:v>
                </c:pt>
                <c:pt idx="1481">
                  <c:v>113.98</c:v>
                </c:pt>
                <c:pt idx="1482">
                  <c:v>113.99</c:v>
                </c:pt>
                <c:pt idx="1483">
                  <c:v>114</c:v>
                </c:pt>
                <c:pt idx="1484">
                  <c:v>114.04</c:v>
                </c:pt>
                <c:pt idx="1485">
                  <c:v>114.05</c:v>
                </c:pt>
                <c:pt idx="1486">
                  <c:v>114.05</c:v>
                </c:pt>
                <c:pt idx="1487">
                  <c:v>114.09</c:v>
                </c:pt>
                <c:pt idx="1488">
                  <c:v>114.11</c:v>
                </c:pt>
                <c:pt idx="1489">
                  <c:v>114.15</c:v>
                </c:pt>
                <c:pt idx="1490">
                  <c:v>114.17</c:v>
                </c:pt>
                <c:pt idx="1491">
                  <c:v>114.18</c:v>
                </c:pt>
                <c:pt idx="1492">
                  <c:v>114.2</c:v>
                </c:pt>
                <c:pt idx="1493">
                  <c:v>114.25</c:v>
                </c:pt>
                <c:pt idx="1494">
                  <c:v>114.26</c:v>
                </c:pt>
                <c:pt idx="1495">
                  <c:v>114.28</c:v>
                </c:pt>
                <c:pt idx="1496">
                  <c:v>114.3</c:v>
                </c:pt>
                <c:pt idx="1497">
                  <c:v>114.32</c:v>
                </c:pt>
                <c:pt idx="1498">
                  <c:v>114.36</c:v>
                </c:pt>
                <c:pt idx="1499">
                  <c:v>114.37</c:v>
                </c:pt>
                <c:pt idx="1500">
                  <c:v>114.38</c:v>
                </c:pt>
                <c:pt idx="1501">
                  <c:v>114.38</c:v>
                </c:pt>
                <c:pt idx="1502">
                  <c:v>114.4</c:v>
                </c:pt>
                <c:pt idx="1503">
                  <c:v>114.45</c:v>
                </c:pt>
                <c:pt idx="1504">
                  <c:v>114.45</c:v>
                </c:pt>
                <c:pt idx="1505">
                  <c:v>114.47</c:v>
                </c:pt>
                <c:pt idx="1506">
                  <c:v>114.5</c:v>
                </c:pt>
                <c:pt idx="1507">
                  <c:v>114.55</c:v>
                </c:pt>
                <c:pt idx="1508">
                  <c:v>114.55</c:v>
                </c:pt>
                <c:pt idx="1509">
                  <c:v>114.57</c:v>
                </c:pt>
                <c:pt idx="1510">
                  <c:v>114.6</c:v>
                </c:pt>
                <c:pt idx="1511">
                  <c:v>114.61</c:v>
                </c:pt>
                <c:pt idx="1512">
                  <c:v>114.63</c:v>
                </c:pt>
                <c:pt idx="1513">
                  <c:v>114.65</c:v>
                </c:pt>
                <c:pt idx="1514">
                  <c:v>114.68</c:v>
                </c:pt>
                <c:pt idx="1515">
                  <c:v>114.71</c:v>
                </c:pt>
                <c:pt idx="1516">
                  <c:v>114.73</c:v>
                </c:pt>
                <c:pt idx="1517">
                  <c:v>114.75</c:v>
                </c:pt>
                <c:pt idx="1518">
                  <c:v>114.76</c:v>
                </c:pt>
                <c:pt idx="1519">
                  <c:v>114.76</c:v>
                </c:pt>
                <c:pt idx="1520">
                  <c:v>114.83</c:v>
                </c:pt>
                <c:pt idx="1521">
                  <c:v>114.83</c:v>
                </c:pt>
                <c:pt idx="1522">
                  <c:v>114.85</c:v>
                </c:pt>
                <c:pt idx="1523">
                  <c:v>114.85</c:v>
                </c:pt>
                <c:pt idx="1524">
                  <c:v>114.9</c:v>
                </c:pt>
                <c:pt idx="1525">
                  <c:v>114.91</c:v>
                </c:pt>
                <c:pt idx="1526">
                  <c:v>114.91</c:v>
                </c:pt>
                <c:pt idx="1527">
                  <c:v>114.93</c:v>
                </c:pt>
                <c:pt idx="1528">
                  <c:v>114.94</c:v>
                </c:pt>
                <c:pt idx="1529">
                  <c:v>114.98</c:v>
                </c:pt>
                <c:pt idx="1530">
                  <c:v>115.01</c:v>
                </c:pt>
                <c:pt idx="1531">
                  <c:v>115.01</c:v>
                </c:pt>
                <c:pt idx="1532">
                  <c:v>115.02</c:v>
                </c:pt>
                <c:pt idx="1533">
                  <c:v>115.05</c:v>
                </c:pt>
                <c:pt idx="1534">
                  <c:v>115.07</c:v>
                </c:pt>
                <c:pt idx="1535">
                  <c:v>115.08</c:v>
                </c:pt>
                <c:pt idx="1536">
                  <c:v>115.1</c:v>
                </c:pt>
                <c:pt idx="1537">
                  <c:v>115.11</c:v>
                </c:pt>
                <c:pt idx="1538">
                  <c:v>115.13</c:v>
                </c:pt>
                <c:pt idx="1539">
                  <c:v>115.17</c:v>
                </c:pt>
                <c:pt idx="1540">
                  <c:v>115.2</c:v>
                </c:pt>
                <c:pt idx="1541">
                  <c:v>115.21</c:v>
                </c:pt>
                <c:pt idx="1542">
                  <c:v>115.24</c:v>
                </c:pt>
                <c:pt idx="1543">
                  <c:v>115.27</c:v>
                </c:pt>
                <c:pt idx="1544">
                  <c:v>115.29</c:v>
                </c:pt>
                <c:pt idx="1545">
                  <c:v>115.29</c:v>
                </c:pt>
                <c:pt idx="1546">
                  <c:v>115.31</c:v>
                </c:pt>
                <c:pt idx="1547">
                  <c:v>115.32</c:v>
                </c:pt>
                <c:pt idx="1548">
                  <c:v>115.35</c:v>
                </c:pt>
                <c:pt idx="1549">
                  <c:v>115.37</c:v>
                </c:pt>
                <c:pt idx="1550">
                  <c:v>115.37</c:v>
                </c:pt>
                <c:pt idx="1551">
                  <c:v>115.38</c:v>
                </c:pt>
                <c:pt idx="1552">
                  <c:v>115.4</c:v>
                </c:pt>
                <c:pt idx="1553">
                  <c:v>115.45</c:v>
                </c:pt>
                <c:pt idx="1554">
                  <c:v>115.46</c:v>
                </c:pt>
                <c:pt idx="1555">
                  <c:v>115.47</c:v>
                </c:pt>
                <c:pt idx="1556">
                  <c:v>115.49</c:v>
                </c:pt>
                <c:pt idx="1557">
                  <c:v>115.51</c:v>
                </c:pt>
                <c:pt idx="1558">
                  <c:v>115.54</c:v>
                </c:pt>
                <c:pt idx="1559">
                  <c:v>115.56</c:v>
                </c:pt>
                <c:pt idx="1560">
                  <c:v>115.56</c:v>
                </c:pt>
                <c:pt idx="1561">
                  <c:v>115.57</c:v>
                </c:pt>
                <c:pt idx="1562">
                  <c:v>115.6</c:v>
                </c:pt>
                <c:pt idx="1563">
                  <c:v>115.64</c:v>
                </c:pt>
                <c:pt idx="1564">
                  <c:v>115.64</c:v>
                </c:pt>
                <c:pt idx="1565">
                  <c:v>115.65</c:v>
                </c:pt>
                <c:pt idx="1566">
                  <c:v>115.66</c:v>
                </c:pt>
                <c:pt idx="1567">
                  <c:v>115.69</c:v>
                </c:pt>
                <c:pt idx="1568">
                  <c:v>115.73</c:v>
                </c:pt>
                <c:pt idx="1569">
                  <c:v>115.73</c:v>
                </c:pt>
                <c:pt idx="1570">
                  <c:v>115.75</c:v>
                </c:pt>
                <c:pt idx="1571">
                  <c:v>115.76</c:v>
                </c:pt>
                <c:pt idx="1572">
                  <c:v>115.78</c:v>
                </c:pt>
                <c:pt idx="1573">
                  <c:v>115.82</c:v>
                </c:pt>
                <c:pt idx="1574">
                  <c:v>115.83</c:v>
                </c:pt>
                <c:pt idx="1575">
                  <c:v>115.85</c:v>
                </c:pt>
                <c:pt idx="1576">
                  <c:v>115.85</c:v>
                </c:pt>
                <c:pt idx="1577">
                  <c:v>115.87</c:v>
                </c:pt>
                <c:pt idx="1578">
                  <c:v>115.92</c:v>
                </c:pt>
                <c:pt idx="1579">
                  <c:v>115.92</c:v>
                </c:pt>
                <c:pt idx="1580">
                  <c:v>115.94</c:v>
                </c:pt>
                <c:pt idx="1581">
                  <c:v>115.95</c:v>
                </c:pt>
                <c:pt idx="1582">
                  <c:v>116.01</c:v>
                </c:pt>
                <c:pt idx="1583">
                  <c:v>116.02</c:v>
                </c:pt>
                <c:pt idx="1584">
                  <c:v>116.02</c:v>
                </c:pt>
                <c:pt idx="1585">
                  <c:v>116.04</c:v>
                </c:pt>
                <c:pt idx="1586">
                  <c:v>116.04</c:v>
                </c:pt>
                <c:pt idx="1587">
                  <c:v>116.09</c:v>
                </c:pt>
                <c:pt idx="1588">
                  <c:v>116.11</c:v>
                </c:pt>
                <c:pt idx="1589">
                  <c:v>116.11</c:v>
                </c:pt>
                <c:pt idx="1590">
                  <c:v>116.12</c:v>
                </c:pt>
                <c:pt idx="1591">
                  <c:v>116.15</c:v>
                </c:pt>
                <c:pt idx="1592">
                  <c:v>116.19</c:v>
                </c:pt>
                <c:pt idx="1593">
                  <c:v>116.19</c:v>
                </c:pt>
                <c:pt idx="1594">
                  <c:v>116.21</c:v>
                </c:pt>
                <c:pt idx="1595">
                  <c:v>116.21</c:v>
                </c:pt>
                <c:pt idx="1596">
                  <c:v>116.24</c:v>
                </c:pt>
                <c:pt idx="1597">
                  <c:v>116.27</c:v>
                </c:pt>
                <c:pt idx="1598">
                  <c:v>116.27</c:v>
                </c:pt>
                <c:pt idx="1599">
                  <c:v>116.3</c:v>
                </c:pt>
                <c:pt idx="1600">
                  <c:v>116.3</c:v>
                </c:pt>
                <c:pt idx="1601">
                  <c:v>116.31</c:v>
                </c:pt>
                <c:pt idx="1602">
                  <c:v>116.36</c:v>
                </c:pt>
                <c:pt idx="1603">
                  <c:v>116.36</c:v>
                </c:pt>
                <c:pt idx="1604">
                  <c:v>116.39</c:v>
                </c:pt>
                <c:pt idx="1605">
                  <c:v>116.4</c:v>
                </c:pt>
                <c:pt idx="1606">
                  <c:v>116.43</c:v>
                </c:pt>
                <c:pt idx="1607">
                  <c:v>116.48</c:v>
                </c:pt>
                <c:pt idx="1608">
                  <c:v>116.48</c:v>
                </c:pt>
                <c:pt idx="1609">
                  <c:v>116.49</c:v>
                </c:pt>
                <c:pt idx="1610">
                  <c:v>116.5</c:v>
                </c:pt>
                <c:pt idx="1611">
                  <c:v>116.54</c:v>
                </c:pt>
                <c:pt idx="1612">
                  <c:v>116.56</c:v>
                </c:pt>
                <c:pt idx="1613">
                  <c:v>116.59</c:v>
                </c:pt>
                <c:pt idx="1614">
                  <c:v>116.59</c:v>
                </c:pt>
                <c:pt idx="1615">
                  <c:v>116.6</c:v>
                </c:pt>
                <c:pt idx="1616">
                  <c:v>116.64</c:v>
                </c:pt>
                <c:pt idx="1617">
                  <c:v>116.66</c:v>
                </c:pt>
                <c:pt idx="1618">
                  <c:v>116.68</c:v>
                </c:pt>
                <c:pt idx="1619">
                  <c:v>116.68</c:v>
                </c:pt>
                <c:pt idx="1620">
                  <c:v>116.69</c:v>
                </c:pt>
                <c:pt idx="1621">
                  <c:v>116.74</c:v>
                </c:pt>
                <c:pt idx="1622">
                  <c:v>116.74</c:v>
                </c:pt>
                <c:pt idx="1623">
                  <c:v>116.77</c:v>
                </c:pt>
                <c:pt idx="1624">
                  <c:v>116.79</c:v>
                </c:pt>
                <c:pt idx="1625">
                  <c:v>116.82</c:v>
                </c:pt>
                <c:pt idx="1626">
                  <c:v>116.84</c:v>
                </c:pt>
                <c:pt idx="1627">
                  <c:v>116.84</c:v>
                </c:pt>
                <c:pt idx="1628">
                  <c:v>116.85</c:v>
                </c:pt>
                <c:pt idx="1629">
                  <c:v>116.87</c:v>
                </c:pt>
                <c:pt idx="1630">
                  <c:v>116.92</c:v>
                </c:pt>
                <c:pt idx="1631">
                  <c:v>116.93</c:v>
                </c:pt>
                <c:pt idx="1632">
                  <c:v>116.95</c:v>
                </c:pt>
                <c:pt idx="1633">
                  <c:v>116.96</c:v>
                </c:pt>
                <c:pt idx="1634">
                  <c:v>117.03</c:v>
                </c:pt>
                <c:pt idx="1635">
                  <c:v>117.04</c:v>
                </c:pt>
                <c:pt idx="1636">
                  <c:v>117.04</c:v>
                </c:pt>
                <c:pt idx="1637">
                  <c:v>117.05</c:v>
                </c:pt>
                <c:pt idx="1638">
                  <c:v>117.08</c:v>
                </c:pt>
                <c:pt idx="1639">
                  <c:v>117.1</c:v>
                </c:pt>
                <c:pt idx="1640">
                  <c:v>117.12</c:v>
                </c:pt>
                <c:pt idx="1641">
                  <c:v>117.13</c:v>
                </c:pt>
                <c:pt idx="1642">
                  <c:v>117.16</c:v>
                </c:pt>
                <c:pt idx="1643">
                  <c:v>117.16</c:v>
                </c:pt>
                <c:pt idx="1644">
                  <c:v>117.21</c:v>
                </c:pt>
                <c:pt idx="1645">
                  <c:v>117.23</c:v>
                </c:pt>
                <c:pt idx="1646">
                  <c:v>117.25</c:v>
                </c:pt>
                <c:pt idx="1647">
                  <c:v>117.26</c:v>
                </c:pt>
                <c:pt idx="1648">
                  <c:v>117.26</c:v>
                </c:pt>
                <c:pt idx="1649">
                  <c:v>117.3</c:v>
                </c:pt>
                <c:pt idx="1650">
                  <c:v>117.31</c:v>
                </c:pt>
                <c:pt idx="1651">
                  <c:v>117.32</c:v>
                </c:pt>
                <c:pt idx="1652">
                  <c:v>117.34</c:v>
                </c:pt>
                <c:pt idx="1653">
                  <c:v>117.35</c:v>
                </c:pt>
                <c:pt idx="1654">
                  <c:v>117.4</c:v>
                </c:pt>
                <c:pt idx="1655">
                  <c:v>117.41</c:v>
                </c:pt>
                <c:pt idx="1656">
                  <c:v>117.41</c:v>
                </c:pt>
                <c:pt idx="1657">
                  <c:v>117.45</c:v>
                </c:pt>
                <c:pt idx="1658">
                  <c:v>117.45</c:v>
                </c:pt>
                <c:pt idx="1659">
                  <c:v>117.49</c:v>
                </c:pt>
                <c:pt idx="1660">
                  <c:v>117.5</c:v>
                </c:pt>
                <c:pt idx="1661">
                  <c:v>117.51</c:v>
                </c:pt>
                <c:pt idx="1662">
                  <c:v>117.53</c:v>
                </c:pt>
                <c:pt idx="1663">
                  <c:v>117.54</c:v>
                </c:pt>
                <c:pt idx="1664">
                  <c:v>117.59</c:v>
                </c:pt>
                <c:pt idx="1665">
                  <c:v>117.59</c:v>
                </c:pt>
                <c:pt idx="1666">
                  <c:v>117.62</c:v>
                </c:pt>
                <c:pt idx="1667">
                  <c:v>117.64</c:v>
                </c:pt>
                <c:pt idx="1668">
                  <c:v>117.64</c:v>
                </c:pt>
                <c:pt idx="1669">
                  <c:v>117.68</c:v>
                </c:pt>
                <c:pt idx="1670">
                  <c:v>117.69</c:v>
                </c:pt>
                <c:pt idx="1671">
                  <c:v>117.71</c:v>
                </c:pt>
                <c:pt idx="1672">
                  <c:v>117.72</c:v>
                </c:pt>
                <c:pt idx="1673">
                  <c:v>117.73</c:v>
                </c:pt>
                <c:pt idx="1674">
                  <c:v>117.78</c:v>
                </c:pt>
                <c:pt idx="1675">
                  <c:v>117.81</c:v>
                </c:pt>
                <c:pt idx="1676">
                  <c:v>117.82</c:v>
                </c:pt>
                <c:pt idx="1677">
                  <c:v>117.85</c:v>
                </c:pt>
                <c:pt idx="1678">
                  <c:v>117.89</c:v>
                </c:pt>
                <c:pt idx="1679">
                  <c:v>117.9</c:v>
                </c:pt>
                <c:pt idx="1680">
                  <c:v>117.91</c:v>
                </c:pt>
                <c:pt idx="1681">
                  <c:v>117.93</c:v>
                </c:pt>
                <c:pt idx="1682">
                  <c:v>117.94</c:v>
                </c:pt>
                <c:pt idx="1683">
                  <c:v>117.98</c:v>
                </c:pt>
                <c:pt idx="1684">
                  <c:v>117.99</c:v>
                </c:pt>
                <c:pt idx="1685">
                  <c:v>118</c:v>
                </c:pt>
                <c:pt idx="1686">
                  <c:v>118.02</c:v>
                </c:pt>
                <c:pt idx="1687">
                  <c:v>118.03</c:v>
                </c:pt>
                <c:pt idx="1688">
                  <c:v>118.08</c:v>
                </c:pt>
                <c:pt idx="1689">
                  <c:v>118.09</c:v>
                </c:pt>
                <c:pt idx="1690">
                  <c:v>118.09</c:v>
                </c:pt>
                <c:pt idx="1691">
                  <c:v>118.12</c:v>
                </c:pt>
                <c:pt idx="1692">
                  <c:v>118.12</c:v>
                </c:pt>
                <c:pt idx="1693">
                  <c:v>118.16</c:v>
                </c:pt>
                <c:pt idx="1694">
                  <c:v>118.17</c:v>
                </c:pt>
                <c:pt idx="1695">
                  <c:v>118.17</c:v>
                </c:pt>
                <c:pt idx="1696">
                  <c:v>118.2</c:v>
                </c:pt>
                <c:pt idx="1697">
                  <c:v>118.21</c:v>
                </c:pt>
                <c:pt idx="1698">
                  <c:v>118.24</c:v>
                </c:pt>
                <c:pt idx="1699">
                  <c:v>118.26</c:v>
                </c:pt>
                <c:pt idx="1700">
                  <c:v>118.26</c:v>
                </c:pt>
                <c:pt idx="1701">
                  <c:v>118.29</c:v>
                </c:pt>
                <c:pt idx="1702">
                  <c:v>118.29</c:v>
                </c:pt>
                <c:pt idx="1703">
                  <c:v>118.34</c:v>
                </c:pt>
                <c:pt idx="1704">
                  <c:v>118.35</c:v>
                </c:pt>
                <c:pt idx="1705">
                  <c:v>118.35</c:v>
                </c:pt>
                <c:pt idx="1706">
                  <c:v>118.37</c:v>
                </c:pt>
                <c:pt idx="1707">
                  <c:v>118.38</c:v>
                </c:pt>
                <c:pt idx="1708">
                  <c:v>118.41</c:v>
                </c:pt>
                <c:pt idx="1709">
                  <c:v>118.43</c:v>
                </c:pt>
                <c:pt idx="1710">
                  <c:v>118.43</c:v>
                </c:pt>
                <c:pt idx="1711">
                  <c:v>118.46</c:v>
                </c:pt>
                <c:pt idx="1712">
                  <c:v>118.47</c:v>
                </c:pt>
                <c:pt idx="1713">
                  <c:v>118.51</c:v>
                </c:pt>
                <c:pt idx="1714">
                  <c:v>118.51</c:v>
                </c:pt>
                <c:pt idx="1715">
                  <c:v>118.52</c:v>
                </c:pt>
                <c:pt idx="1716">
                  <c:v>118.56</c:v>
                </c:pt>
                <c:pt idx="1717">
                  <c:v>118.56</c:v>
                </c:pt>
                <c:pt idx="1718">
                  <c:v>118.59</c:v>
                </c:pt>
                <c:pt idx="1719">
                  <c:v>118.6</c:v>
                </c:pt>
                <c:pt idx="1720">
                  <c:v>118.62</c:v>
                </c:pt>
                <c:pt idx="1721">
                  <c:v>118.63</c:v>
                </c:pt>
                <c:pt idx="1722">
                  <c:v>118.64</c:v>
                </c:pt>
                <c:pt idx="1723">
                  <c:v>118.68</c:v>
                </c:pt>
                <c:pt idx="1724">
                  <c:v>118.71</c:v>
                </c:pt>
                <c:pt idx="1725">
                  <c:v>118.69</c:v>
                </c:pt>
                <c:pt idx="1726">
                  <c:v>118.71</c:v>
                </c:pt>
                <c:pt idx="1727">
                  <c:v>118.72</c:v>
                </c:pt>
                <c:pt idx="1728">
                  <c:v>118.77</c:v>
                </c:pt>
                <c:pt idx="1729">
                  <c:v>118.77</c:v>
                </c:pt>
                <c:pt idx="1730">
                  <c:v>118.8</c:v>
                </c:pt>
                <c:pt idx="1731">
                  <c:v>118.8</c:v>
                </c:pt>
                <c:pt idx="1732">
                  <c:v>118.82</c:v>
                </c:pt>
                <c:pt idx="1733">
                  <c:v>118.85</c:v>
                </c:pt>
                <c:pt idx="1734">
                  <c:v>118.85</c:v>
                </c:pt>
                <c:pt idx="1735">
                  <c:v>118.88</c:v>
                </c:pt>
                <c:pt idx="1736">
                  <c:v>118.89</c:v>
                </c:pt>
                <c:pt idx="1737">
                  <c:v>118.93</c:v>
                </c:pt>
                <c:pt idx="1738">
                  <c:v>118.94</c:v>
                </c:pt>
                <c:pt idx="1739">
                  <c:v>118.98</c:v>
                </c:pt>
                <c:pt idx="1740">
                  <c:v>118.99</c:v>
                </c:pt>
                <c:pt idx="1741">
                  <c:v>119.01</c:v>
                </c:pt>
                <c:pt idx="1742">
                  <c:v>119.03</c:v>
                </c:pt>
                <c:pt idx="1743">
                  <c:v>119.05</c:v>
                </c:pt>
                <c:pt idx="1744">
                  <c:v>119.07</c:v>
                </c:pt>
                <c:pt idx="1745">
                  <c:v>119.07</c:v>
                </c:pt>
                <c:pt idx="1746">
                  <c:v>119.09</c:v>
                </c:pt>
                <c:pt idx="1747">
                  <c:v>119.14</c:v>
                </c:pt>
                <c:pt idx="1748">
                  <c:v>119.14</c:v>
                </c:pt>
                <c:pt idx="1749">
                  <c:v>119.15</c:v>
                </c:pt>
                <c:pt idx="1750">
                  <c:v>119.16</c:v>
                </c:pt>
                <c:pt idx="1751">
                  <c:v>119.18</c:v>
                </c:pt>
                <c:pt idx="1752">
                  <c:v>119.22</c:v>
                </c:pt>
                <c:pt idx="1753">
                  <c:v>119.22</c:v>
                </c:pt>
                <c:pt idx="1754">
                  <c:v>119.22</c:v>
                </c:pt>
                <c:pt idx="1755">
                  <c:v>119.26</c:v>
                </c:pt>
                <c:pt idx="1756">
                  <c:v>119.3</c:v>
                </c:pt>
                <c:pt idx="1757">
                  <c:v>119.3</c:v>
                </c:pt>
                <c:pt idx="1758">
                  <c:v>119.31</c:v>
                </c:pt>
                <c:pt idx="1759">
                  <c:v>119.33</c:v>
                </c:pt>
                <c:pt idx="1760">
                  <c:v>119.38</c:v>
                </c:pt>
                <c:pt idx="1761">
                  <c:v>119.38</c:v>
                </c:pt>
                <c:pt idx="1762">
                  <c:v>119.39</c:v>
                </c:pt>
                <c:pt idx="1763">
                  <c:v>119.42</c:v>
                </c:pt>
                <c:pt idx="1764">
                  <c:v>119.42</c:v>
                </c:pt>
                <c:pt idx="1765">
                  <c:v>119.44</c:v>
                </c:pt>
                <c:pt idx="1766">
                  <c:v>119.46</c:v>
                </c:pt>
                <c:pt idx="1767">
                  <c:v>119.47</c:v>
                </c:pt>
                <c:pt idx="1768">
                  <c:v>119.48</c:v>
                </c:pt>
                <c:pt idx="1769">
                  <c:v>119.48</c:v>
                </c:pt>
                <c:pt idx="1770">
                  <c:v>119.54</c:v>
                </c:pt>
                <c:pt idx="1771">
                  <c:v>119.54</c:v>
                </c:pt>
                <c:pt idx="1772">
                  <c:v>119.55</c:v>
                </c:pt>
                <c:pt idx="1773">
                  <c:v>119.56</c:v>
                </c:pt>
                <c:pt idx="1774">
                  <c:v>119.6</c:v>
                </c:pt>
                <c:pt idx="1775">
                  <c:v>119.6</c:v>
                </c:pt>
                <c:pt idx="1776">
                  <c:v>119.61</c:v>
                </c:pt>
                <c:pt idx="1777">
                  <c:v>119.63</c:v>
                </c:pt>
                <c:pt idx="1778">
                  <c:v>119.65</c:v>
                </c:pt>
                <c:pt idx="1779">
                  <c:v>119.68</c:v>
                </c:pt>
                <c:pt idx="1780">
                  <c:v>119.7</c:v>
                </c:pt>
                <c:pt idx="1781">
                  <c:v>119.7</c:v>
                </c:pt>
                <c:pt idx="1782">
                  <c:v>119.72</c:v>
                </c:pt>
                <c:pt idx="1783">
                  <c:v>119.72</c:v>
                </c:pt>
                <c:pt idx="1784">
                  <c:v>119.76</c:v>
                </c:pt>
                <c:pt idx="1785">
                  <c:v>119.76</c:v>
                </c:pt>
                <c:pt idx="1786">
                  <c:v>119.78</c:v>
                </c:pt>
                <c:pt idx="1787">
                  <c:v>119.8</c:v>
                </c:pt>
                <c:pt idx="1788">
                  <c:v>119.8</c:v>
                </c:pt>
                <c:pt idx="1789">
                  <c:v>119.85</c:v>
                </c:pt>
                <c:pt idx="1790">
                  <c:v>119.87</c:v>
                </c:pt>
                <c:pt idx="1791">
                  <c:v>119.88</c:v>
                </c:pt>
                <c:pt idx="1792">
                  <c:v>119.88</c:v>
                </c:pt>
                <c:pt idx="1793">
                  <c:v>119.92</c:v>
                </c:pt>
                <c:pt idx="1794">
                  <c:v>119.92</c:v>
                </c:pt>
                <c:pt idx="1795">
                  <c:v>119.95</c:v>
                </c:pt>
                <c:pt idx="1796">
                  <c:v>119.96</c:v>
                </c:pt>
                <c:pt idx="1797">
                  <c:v>119.97</c:v>
                </c:pt>
                <c:pt idx="1798">
                  <c:v>120</c:v>
                </c:pt>
                <c:pt idx="1799">
                  <c:v>120.02</c:v>
                </c:pt>
                <c:pt idx="1800">
                  <c:v>120.03</c:v>
                </c:pt>
                <c:pt idx="1801">
                  <c:v>120.04</c:v>
                </c:pt>
                <c:pt idx="1802">
                  <c:v>120.06</c:v>
                </c:pt>
                <c:pt idx="1803">
                  <c:v>120.08</c:v>
                </c:pt>
                <c:pt idx="1804">
                  <c:v>120.09</c:v>
                </c:pt>
                <c:pt idx="1805">
                  <c:v>120.11</c:v>
                </c:pt>
                <c:pt idx="1806">
                  <c:v>120.11</c:v>
                </c:pt>
                <c:pt idx="1807">
                  <c:v>120.13</c:v>
                </c:pt>
                <c:pt idx="1808">
                  <c:v>120.17</c:v>
                </c:pt>
                <c:pt idx="1809">
                  <c:v>120.17</c:v>
                </c:pt>
                <c:pt idx="1810">
                  <c:v>120.19</c:v>
                </c:pt>
                <c:pt idx="1811">
                  <c:v>120.21</c:v>
                </c:pt>
                <c:pt idx="1812">
                  <c:v>120.21</c:v>
                </c:pt>
                <c:pt idx="1813">
                  <c:v>120.25</c:v>
                </c:pt>
                <c:pt idx="1814">
                  <c:v>120.27</c:v>
                </c:pt>
                <c:pt idx="1815">
                  <c:v>120.28</c:v>
                </c:pt>
                <c:pt idx="1816">
                  <c:v>120.27</c:v>
                </c:pt>
                <c:pt idx="1817">
                  <c:v>120.29</c:v>
                </c:pt>
                <c:pt idx="1818">
                  <c:v>120.33</c:v>
                </c:pt>
                <c:pt idx="1819">
                  <c:v>120.34</c:v>
                </c:pt>
                <c:pt idx="1820">
                  <c:v>120.34</c:v>
                </c:pt>
                <c:pt idx="1821">
                  <c:v>120.38</c:v>
                </c:pt>
                <c:pt idx="1822">
                  <c:v>120.4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7B6A-8145-A699-A30C7B674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Oil Beta (WTI) by Security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'06_Regression'!$B$191</c:f>
              <c:strCache>
                <c:ptCount val="1"/>
                <c:pt idx="0">
                  <c:v>Full Period β₁ (WTI)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'06_Regression'!$A$192:$A$200</c:f>
              <c:strCache>
                <c:ptCount val="9"/>
                <c:pt idx="0">
                  <c:v>XOM</c:v>
                </c:pt>
                <c:pt idx="1">
                  <c:v>CVX</c:v>
                </c:pt>
                <c:pt idx="2">
                  <c:v>COP</c:v>
                </c:pt>
                <c:pt idx="3">
                  <c:v>OXY</c:v>
                </c:pt>
                <c:pt idx="4">
                  <c:v>LNG</c:v>
                </c:pt>
                <c:pt idx="5">
                  <c:v>VG</c:v>
                </c:pt>
                <c:pt idx="6">
                  <c:v>FRO</c:v>
                </c:pt>
                <c:pt idx="7">
                  <c:v>STNG</c:v>
                </c:pt>
                <c:pt idx="8">
                  <c:v>ET</c:v>
                </c:pt>
              </c:strCache>
            </c:strRef>
          </c:cat>
          <c:val>
            <c:numRef>
              <c:f>'06_Regression'!$B$192:$B$200</c:f>
              <c:numCache>
                <c:formatCode>0.0000</c:formatCode>
                <c:ptCount val="9"/>
                <c:pt idx="0">
                  <c:v>0.20949999999999999</c:v>
                </c:pt>
                <c:pt idx="1">
                  <c:v>0.16239999999999999</c:v>
                </c:pt>
                <c:pt idx="2">
                  <c:v>0.28470000000000001</c:v>
                </c:pt>
                <c:pt idx="3">
                  <c:v>0.37930000000000003</c:v>
                </c:pt>
                <c:pt idx="4">
                  <c:v>0.1086</c:v>
                </c:pt>
                <c:pt idx="5">
                  <c:v>0.74029999999999996</c:v>
                </c:pt>
                <c:pt idx="6">
                  <c:v>4.9599999999999998E-2</c:v>
                </c:pt>
                <c:pt idx="7">
                  <c:v>6.7400000000000002E-2</c:v>
                </c:pt>
                <c:pt idx="8">
                  <c:v>0.18029999999999999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4-CD48-8B93-573BFB6EE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Beta Coefficient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EWMA Annualized Volatility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'07_Volatility'!$C$7</c:f>
              <c:strCache>
                <c:ptCount val="1"/>
                <c:pt idx="0">
                  <c:v>XOM_AnnVol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'07_Volatility'!$A$7:$A$1830</c:f>
              <c:strCache>
                <c:ptCount val="1824"/>
                <c:pt idx="0">
                  <c:v>Date</c:v>
                </c:pt>
                <c:pt idx="1">
                  <c:v>2019-01-02</c:v>
                </c:pt>
                <c:pt idx="2">
                  <c:v>2019-01-03</c:v>
                </c:pt>
                <c:pt idx="3">
                  <c:v>2019-01-04</c:v>
                </c:pt>
                <c:pt idx="4">
                  <c:v>2019-01-07</c:v>
                </c:pt>
                <c:pt idx="5">
                  <c:v>2019-01-08</c:v>
                </c:pt>
                <c:pt idx="6">
                  <c:v>2019-01-09</c:v>
                </c:pt>
                <c:pt idx="7">
                  <c:v>2019-01-10</c:v>
                </c:pt>
                <c:pt idx="8">
                  <c:v>2019-01-11</c:v>
                </c:pt>
                <c:pt idx="9">
                  <c:v>2019-01-14</c:v>
                </c:pt>
                <c:pt idx="10">
                  <c:v>2019-01-15</c:v>
                </c:pt>
                <c:pt idx="11">
                  <c:v>2019-01-16</c:v>
                </c:pt>
                <c:pt idx="12">
                  <c:v>2019-01-17</c:v>
                </c:pt>
                <c:pt idx="13">
                  <c:v>2019-01-18</c:v>
                </c:pt>
                <c:pt idx="14">
                  <c:v>2019-01-22</c:v>
                </c:pt>
                <c:pt idx="15">
                  <c:v>2019-01-23</c:v>
                </c:pt>
                <c:pt idx="16">
                  <c:v>2019-01-24</c:v>
                </c:pt>
                <c:pt idx="17">
                  <c:v>2019-01-25</c:v>
                </c:pt>
                <c:pt idx="18">
                  <c:v>2019-01-28</c:v>
                </c:pt>
                <c:pt idx="19">
                  <c:v>2019-01-29</c:v>
                </c:pt>
                <c:pt idx="20">
                  <c:v>2019-01-30</c:v>
                </c:pt>
                <c:pt idx="21">
                  <c:v>2019-01-31</c:v>
                </c:pt>
                <c:pt idx="22">
                  <c:v>2019-02-01</c:v>
                </c:pt>
                <c:pt idx="23">
                  <c:v>2019-02-04</c:v>
                </c:pt>
                <c:pt idx="24">
                  <c:v>2019-02-05</c:v>
                </c:pt>
                <c:pt idx="25">
                  <c:v>2019-02-06</c:v>
                </c:pt>
                <c:pt idx="26">
                  <c:v>2019-02-07</c:v>
                </c:pt>
                <c:pt idx="27">
                  <c:v>2019-02-08</c:v>
                </c:pt>
                <c:pt idx="28">
                  <c:v>2019-02-11</c:v>
                </c:pt>
                <c:pt idx="29">
                  <c:v>2019-02-12</c:v>
                </c:pt>
                <c:pt idx="30">
                  <c:v>2019-02-13</c:v>
                </c:pt>
                <c:pt idx="31">
                  <c:v>2019-02-14</c:v>
                </c:pt>
                <c:pt idx="32">
                  <c:v>2019-02-15</c:v>
                </c:pt>
                <c:pt idx="33">
                  <c:v>2019-02-19</c:v>
                </c:pt>
                <c:pt idx="34">
                  <c:v>2019-02-20</c:v>
                </c:pt>
                <c:pt idx="35">
                  <c:v>2019-02-21</c:v>
                </c:pt>
                <c:pt idx="36">
                  <c:v>2019-02-22</c:v>
                </c:pt>
                <c:pt idx="37">
                  <c:v>2019-02-25</c:v>
                </c:pt>
                <c:pt idx="38">
                  <c:v>2019-02-26</c:v>
                </c:pt>
                <c:pt idx="39">
                  <c:v>2019-02-27</c:v>
                </c:pt>
                <c:pt idx="40">
                  <c:v>2019-02-28</c:v>
                </c:pt>
                <c:pt idx="41">
                  <c:v>2019-03-01</c:v>
                </c:pt>
                <c:pt idx="42">
                  <c:v>2019-03-04</c:v>
                </c:pt>
                <c:pt idx="43">
                  <c:v>2019-03-05</c:v>
                </c:pt>
                <c:pt idx="44">
                  <c:v>2019-03-06</c:v>
                </c:pt>
                <c:pt idx="45">
                  <c:v>2019-03-07</c:v>
                </c:pt>
                <c:pt idx="46">
                  <c:v>2019-03-08</c:v>
                </c:pt>
                <c:pt idx="47">
                  <c:v>2019-03-11</c:v>
                </c:pt>
                <c:pt idx="48">
                  <c:v>2019-03-12</c:v>
                </c:pt>
                <c:pt idx="49">
                  <c:v>2019-03-13</c:v>
                </c:pt>
                <c:pt idx="50">
                  <c:v>2019-03-14</c:v>
                </c:pt>
                <c:pt idx="51">
                  <c:v>2019-03-15</c:v>
                </c:pt>
                <c:pt idx="52">
                  <c:v>2019-03-18</c:v>
                </c:pt>
                <c:pt idx="53">
                  <c:v>2019-03-19</c:v>
                </c:pt>
                <c:pt idx="54">
                  <c:v>2019-03-20</c:v>
                </c:pt>
                <c:pt idx="55">
                  <c:v>2019-03-21</c:v>
                </c:pt>
                <c:pt idx="56">
                  <c:v>2019-03-22</c:v>
                </c:pt>
                <c:pt idx="57">
                  <c:v>2019-03-25</c:v>
                </c:pt>
                <c:pt idx="58">
                  <c:v>2019-03-26</c:v>
                </c:pt>
                <c:pt idx="59">
                  <c:v>2019-03-27</c:v>
                </c:pt>
                <c:pt idx="60">
                  <c:v>2019-03-28</c:v>
                </c:pt>
                <c:pt idx="61">
                  <c:v>2019-03-29</c:v>
                </c:pt>
                <c:pt idx="62">
                  <c:v>2019-04-01</c:v>
                </c:pt>
                <c:pt idx="63">
                  <c:v>2019-04-02</c:v>
                </c:pt>
                <c:pt idx="64">
                  <c:v>2019-04-03</c:v>
                </c:pt>
                <c:pt idx="65">
                  <c:v>2019-04-04</c:v>
                </c:pt>
                <c:pt idx="66">
                  <c:v>2019-04-05</c:v>
                </c:pt>
                <c:pt idx="67">
                  <c:v>2019-04-08</c:v>
                </c:pt>
                <c:pt idx="68">
                  <c:v>2019-04-09</c:v>
                </c:pt>
                <c:pt idx="69">
                  <c:v>2019-04-10</c:v>
                </c:pt>
                <c:pt idx="70">
                  <c:v>2019-04-11</c:v>
                </c:pt>
                <c:pt idx="71">
                  <c:v>2019-04-12</c:v>
                </c:pt>
                <c:pt idx="72">
                  <c:v>2019-04-15</c:v>
                </c:pt>
                <c:pt idx="73">
                  <c:v>2019-04-16</c:v>
                </c:pt>
                <c:pt idx="74">
                  <c:v>2019-04-17</c:v>
                </c:pt>
                <c:pt idx="75">
                  <c:v>2019-04-18</c:v>
                </c:pt>
                <c:pt idx="76">
                  <c:v>2019-04-22</c:v>
                </c:pt>
                <c:pt idx="77">
                  <c:v>2019-04-23</c:v>
                </c:pt>
                <c:pt idx="78">
                  <c:v>2019-04-24</c:v>
                </c:pt>
                <c:pt idx="79">
                  <c:v>2019-04-25</c:v>
                </c:pt>
                <c:pt idx="80">
                  <c:v>2019-04-26</c:v>
                </c:pt>
                <c:pt idx="81">
                  <c:v>2019-04-29</c:v>
                </c:pt>
                <c:pt idx="82">
                  <c:v>2019-04-30</c:v>
                </c:pt>
                <c:pt idx="83">
                  <c:v>2019-05-01</c:v>
                </c:pt>
                <c:pt idx="84">
                  <c:v>2019-05-02</c:v>
                </c:pt>
                <c:pt idx="85">
                  <c:v>2019-05-03</c:v>
                </c:pt>
                <c:pt idx="86">
                  <c:v>2019-05-06</c:v>
                </c:pt>
                <c:pt idx="87">
                  <c:v>2019-05-07</c:v>
                </c:pt>
                <c:pt idx="88">
                  <c:v>2019-05-08</c:v>
                </c:pt>
                <c:pt idx="89">
                  <c:v>2019-05-09</c:v>
                </c:pt>
                <c:pt idx="90">
                  <c:v>2019-05-10</c:v>
                </c:pt>
                <c:pt idx="91">
                  <c:v>2019-05-13</c:v>
                </c:pt>
                <c:pt idx="92">
                  <c:v>2019-05-14</c:v>
                </c:pt>
                <c:pt idx="93">
                  <c:v>2019-05-15</c:v>
                </c:pt>
                <c:pt idx="94">
                  <c:v>2019-05-16</c:v>
                </c:pt>
                <c:pt idx="95">
                  <c:v>2019-05-17</c:v>
                </c:pt>
                <c:pt idx="96">
                  <c:v>2019-05-20</c:v>
                </c:pt>
                <c:pt idx="97">
                  <c:v>2019-05-21</c:v>
                </c:pt>
                <c:pt idx="98">
                  <c:v>2019-05-22</c:v>
                </c:pt>
                <c:pt idx="99">
                  <c:v>2019-05-23</c:v>
                </c:pt>
                <c:pt idx="100">
                  <c:v>2019-05-24</c:v>
                </c:pt>
                <c:pt idx="101">
                  <c:v>2019-05-28</c:v>
                </c:pt>
                <c:pt idx="102">
                  <c:v>2019-05-29</c:v>
                </c:pt>
                <c:pt idx="103">
                  <c:v>2019-05-30</c:v>
                </c:pt>
                <c:pt idx="104">
                  <c:v>2019-05-31</c:v>
                </c:pt>
                <c:pt idx="105">
                  <c:v>2019-06-03</c:v>
                </c:pt>
                <c:pt idx="106">
                  <c:v>2019-06-04</c:v>
                </c:pt>
                <c:pt idx="107">
                  <c:v>2019-06-05</c:v>
                </c:pt>
                <c:pt idx="108">
                  <c:v>2019-06-06</c:v>
                </c:pt>
                <c:pt idx="109">
                  <c:v>2019-06-07</c:v>
                </c:pt>
                <c:pt idx="110">
                  <c:v>2019-06-10</c:v>
                </c:pt>
                <c:pt idx="111">
                  <c:v>2019-06-11</c:v>
                </c:pt>
                <c:pt idx="112">
                  <c:v>2019-06-12</c:v>
                </c:pt>
                <c:pt idx="113">
                  <c:v>2019-06-13</c:v>
                </c:pt>
                <c:pt idx="114">
                  <c:v>2019-06-14</c:v>
                </c:pt>
                <c:pt idx="115">
                  <c:v>2019-06-17</c:v>
                </c:pt>
                <c:pt idx="116">
                  <c:v>2019-06-18</c:v>
                </c:pt>
                <c:pt idx="117">
                  <c:v>2019-06-19</c:v>
                </c:pt>
                <c:pt idx="118">
                  <c:v>2019-06-20</c:v>
                </c:pt>
                <c:pt idx="119">
                  <c:v>2019-06-21</c:v>
                </c:pt>
                <c:pt idx="120">
                  <c:v>2019-06-24</c:v>
                </c:pt>
                <c:pt idx="121">
                  <c:v>2019-06-25</c:v>
                </c:pt>
                <c:pt idx="122">
                  <c:v>2019-06-26</c:v>
                </c:pt>
                <c:pt idx="123">
                  <c:v>2019-06-27</c:v>
                </c:pt>
                <c:pt idx="124">
                  <c:v>2019-06-28</c:v>
                </c:pt>
                <c:pt idx="125">
                  <c:v>2019-07-01</c:v>
                </c:pt>
                <c:pt idx="126">
                  <c:v>2019-07-02</c:v>
                </c:pt>
                <c:pt idx="127">
                  <c:v>2019-07-03</c:v>
                </c:pt>
                <c:pt idx="128">
                  <c:v>2019-07-05</c:v>
                </c:pt>
                <c:pt idx="129">
                  <c:v>2019-07-08</c:v>
                </c:pt>
                <c:pt idx="130">
                  <c:v>2019-07-09</c:v>
                </c:pt>
                <c:pt idx="131">
                  <c:v>2019-07-10</c:v>
                </c:pt>
                <c:pt idx="132">
                  <c:v>2019-07-11</c:v>
                </c:pt>
                <c:pt idx="133">
                  <c:v>2019-07-12</c:v>
                </c:pt>
                <c:pt idx="134">
                  <c:v>2019-07-15</c:v>
                </c:pt>
                <c:pt idx="135">
                  <c:v>2019-07-16</c:v>
                </c:pt>
                <c:pt idx="136">
                  <c:v>2019-07-17</c:v>
                </c:pt>
                <c:pt idx="137">
                  <c:v>2019-07-18</c:v>
                </c:pt>
                <c:pt idx="138">
                  <c:v>2019-07-19</c:v>
                </c:pt>
                <c:pt idx="139">
                  <c:v>2019-07-22</c:v>
                </c:pt>
                <c:pt idx="140">
                  <c:v>2019-07-23</c:v>
                </c:pt>
                <c:pt idx="141">
                  <c:v>2019-07-24</c:v>
                </c:pt>
                <c:pt idx="142">
                  <c:v>2019-07-25</c:v>
                </c:pt>
                <c:pt idx="143">
                  <c:v>2019-07-26</c:v>
                </c:pt>
                <c:pt idx="144">
                  <c:v>2019-07-29</c:v>
                </c:pt>
                <c:pt idx="145">
                  <c:v>2019-07-30</c:v>
                </c:pt>
                <c:pt idx="146">
                  <c:v>2019-07-31</c:v>
                </c:pt>
                <c:pt idx="147">
                  <c:v>2019-08-01</c:v>
                </c:pt>
                <c:pt idx="148">
                  <c:v>2019-08-02</c:v>
                </c:pt>
                <c:pt idx="149">
                  <c:v>2019-08-05</c:v>
                </c:pt>
                <c:pt idx="150">
                  <c:v>2019-08-06</c:v>
                </c:pt>
                <c:pt idx="151">
                  <c:v>2019-08-07</c:v>
                </c:pt>
                <c:pt idx="152">
                  <c:v>2019-08-08</c:v>
                </c:pt>
                <c:pt idx="153">
                  <c:v>2019-08-09</c:v>
                </c:pt>
                <c:pt idx="154">
                  <c:v>2019-08-12</c:v>
                </c:pt>
                <c:pt idx="155">
                  <c:v>2019-08-13</c:v>
                </c:pt>
                <c:pt idx="156">
                  <c:v>2019-08-14</c:v>
                </c:pt>
                <c:pt idx="157">
                  <c:v>2019-08-15</c:v>
                </c:pt>
                <c:pt idx="158">
                  <c:v>2019-08-16</c:v>
                </c:pt>
                <c:pt idx="159">
                  <c:v>2019-08-19</c:v>
                </c:pt>
                <c:pt idx="160">
                  <c:v>2019-08-20</c:v>
                </c:pt>
                <c:pt idx="161">
                  <c:v>2019-08-21</c:v>
                </c:pt>
                <c:pt idx="162">
                  <c:v>2019-08-22</c:v>
                </c:pt>
                <c:pt idx="163">
                  <c:v>2019-08-23</c:v>
                </c:pt>
                <c:pt idx="164">
                  <c:v>2019-08-26</c:v>
                </c:pt>
                <c:pt idx="165">
                  <c:v>2019-08-27</c:v>
                </c:pt>
                <c:pt idx="166">
                  <c:v>2019-08-28</c:v>
                </c:pt>
                <c:pt idx="167">
                  <c:v>2019-08-29</c:v>
                </c:pt>
                <c:pt idx="168">
                  <c:v>2019-08-30</c:v>
                </c:pt>
                <c:pt idx="169">
                  <c:v>2019-09-03</c:v>
                </c:pt>
                <c:pt idx="170">
                  <c:v>2019-09-04</c:v>
                </c:pt>
                <c:pt idx="171">
                  <c:v>2019-09-05</c:v>
                </c:pt>
                <c:pt idx="172">
                  <c:v>2019-09-06</c:v>
                </c:pt>
                <c:pt idx="173">
                  <c:v>2019-09-09</c:v>
                </c:pt>
                <c:pt idx="174">
                  <c:v>2019-09-10</c:v>
                </c:pt>
                <c:pt idx="175">
                  <c:v>2019-09-11</c:v>
                </c:pt>
                <c:pt idx="176">
                  <c:v>2019-09-12</c:v>
                </c:pt>
                <c:pt idx="177">
                  <c:v>2019-09-13</c:v>
                </c:pt>
                <c:pt idx="178">
                  <c:v>2019-09-16</c:v>
                </c:pt>
                <c:pt idx="179">
                  <c:v>2019-09-17</c:v>
                </c:pt>
                <c:pt idx="180">
                  <c:v>2019-09-18</c:v>
                </c:pt>
                <c:pt idx="181">
                  <c:v>2019-09-19</c:v>
                </c:pt>
                <c:pt idx="182">
                  <c:v>2019-09-20</c:v>
                </c:pt>
                <c:pt idx="183">
                  <c:v>2019-09-23</c:v>
                </c:pt>
                <c:pt idx="184">
                  <c:v>2019-09-24</c:v>
                </c:pt>
                <c:pt idx="185">
                  <c:v>2019-09-25</c:v>
                </c:pt>
                <c:pt idx="186">
                  <c:v>2019-09-26</c:v>
                </c:pt>
                <c:pt idx="187">
                  <c:v>2019-09-27</c:v>
                </c:pt>
                <c:pt idx="188">
                  <c:v>2019-09-30</c:v>
                </c:pt>
                <c:pt idx="189">
                  <c:v>2019-10-01</c:v>
                </c:pt>
                <c:pt idx="190">
                  <c:v>2019-10-02</c:v>
                </c:pt>
                <c:pt idx="191">
                  <c:v>2019-10-03</c:v>
                </c:pt>
                <c:pt idx="192">
                  <c:v>2019-10-04</c:v>
                </c:pt>
                <c:pt idx="193">
                  <c:v>2019-10-07</c:v>
                </c:pt>
                <c:pt idx="194">
                  <c:v>2019-10-08</c:v>
                </c:pt>
                <c:pt idx="195">
                  <c:v>2019-10-09</c:v>
                </c:pt>
                <c:pt idx="196">
                  <c:v>2019-10-10</c:v>
                </c:pt>
                <c:pt idx="197">
                  <c:v>2019-10-11</c:v>
                </c:pt>
                <c:pt idx="198">
                  <c:v>2019-10-14</c:v>
                </c:pt>
                <c:pt idx="199">
                  <c:v>2019-10-15</c:v>
                </c:pt>
                <c:pt idx="200">
                  <c:v>2019-10-16</c:v>
                </c:pt>
                <c:pt idx="201">
                  <c:v>2019-10-17</c:v>
                </c:pt>
                <c:pt idx="202">
                  <c:v>2019-10-18</c:v>
                </c:pt>
                <c:pt idx="203">
                  <c:v>2019-10-21</c:v>
                </c:pt>
                <c:pt idx="204">
                  <c:v>2019-10-22</c:v>
                </c:pt>
                <c:pt idx="205">
                  <c:v>2019-10-23</c:v>
                </c:pt>
                <c:pt idx="206">
                  <c:v>2019-10-24</c:v>
                </c:pt>
                <c:pt idx="207">
                  <c:v>2019-10-25</c:v>
                </c:pt>
                <c:pt idx="208">
                  <c:v>2019-10-28</c:v>
                </c:pt>
                <c:pt idx="209">
                  <c:v>2019-10-29</c:v>
                </c:pt>
                <c:pt idx="210">
                  <c:v>2019-10-30</c:v>
                </c:pt>
                <c:pt idx="211">
                  <c:v>2019-10-31</c:v>
                </c:pt>
                <c:pt idx="212">
                  <c:v>2019-11-01</c:v>
                </c:pt>
                <c:pt idx="213">
                  <c:v>2019-11-04</c:v>
                </c:pt>
                <c:pt idx="214">
                  <c:v>2019-11-05</c:v>
                </c:pt>
                <c:pt idx="215">
                  <c:v>2019-11-06</c:v>
                </c:pt>
                <c:pt idx="216">
                  <c:v>2019-11-07</c:v>
                </c:pt>
                <c:pt idx="217">
                  <c:v>2019-11-08</c:v>
                </c:pt>
                <c:pt idx="218">
                  <c:v>2019-11-11</c:v>
                </c:pt>
                <c:pt idx="219">
                  <c:v>2019-11-12</c:v>
                </c:pt>
                <c:pt idx="220">
                  <c:v>2019-11-13</c:v>
                </c:pt>
                <c:pt idx="221">
                  <c:v>2019-11-14</c:v>
                </c:pt>
                <c:pt idx="222">
                  <c:v>2019-11-15</c:v>
                </c:pt>
                <c:pt idx="223">
                  <c:v>2019-11-18</c:v>
                </c:pt>
                <c:pt idx="224">
                  <c:v>2019-11-19</c:v>
                </c:pt>
                <c:pt idx="225">
                  <c:v>2019-11-20</c:v>
                </c:pt>
                <c:pt idx="226">
                  <c:v>2019-11-21</c:v>
                </c:pt>
                <c:pt idx="227">
                  <c:v>2019-11-22</c:v>
                </c:pt>
                <c:pt idx="228">
                  <c:v>2019-11-25</c:v>
                </c:pt>
                <c:pt idx="229">
                  <c:v>2019-11-26</c:v>
                </c:pt>
                <c:pt idx="230">
                  <c:v>2019-11-27</c:v>
                </c:pt>
                <c:pt idx="231">
                  <c:v>2019-11-29</c:v>
                </c:pt>
                <c:pt idx="232">
                  <c:v>2019-12-02</c:v>
                </c:pt>
                <c:pt idx="233">
                  <c:v>2019-12-03</c:v>
                </c:pt>
                <c:pt idx="234">
                  <c:v>2019-12-04</c:v>
                </c:pt>
                <c:pt idx="235">
                  <c:v>2019-12-05</c:v>
                </c:pt>
                <c:pt idx="236">
                  <c:v>2019-12-06</c:v>
                </c:pt>
                <c:pt idx="237">
                  <c:v>2019-12-09</c:v>
                </c:pt>
                <c:pt idx="238">
                  <c:v>2019-12-10</c:v>
                </c:pt>
                <c:pt idx="239">
                  <c:v>2019-12-11</c:v>
                </c:pt>
                <c:pt idx="240">
                  <c:v>2019-12-12</c:v>
                </c:pt>
                <c:pt idx="241">
                  <c:v>2019-12-13</c:v>
                </c:pt>
                <c:pt idx="242">
                  <c:v>2019-12-16</c:v>
                </c:pt>
                <c:pt idx="243">
                  <c:v>2019-12-17</c:v>
                </c:pt>
                <c:pt idx="244">
                  <c:v>2019-12-18</c:v>
                </c:pt>
                <c:pt idx="245">
                  <c:v>2019-12-19</c:v>
                </c:pt>
                <c:pt idx="246">
                  <c:v>2019-12-20</c:v>
                </c:pt>
                <c:pt idx="247">
                  <c:v>2019-12-23</c:v>
                </c:pt>
                <c:pt idx="248">
                  <c:v>2019-12-24</c:v>
                </c:pt>
                <c:pt idx="249">
                  <c:v>2019-12-26</c:v>
                </c:pt>
                <c:pt idx="250">
                  <c:v>2019-12-27</c:v>
                </c:pt>
                <c:pt idx="251">
                  <c:v>2019-12-30</c:v>
                </c:pt>
                <c:pt idx="252">
                  <c:v>2019-12-31</c:v>
                </c:pt>
                <c:pt idx="253">
                  <c:v>2020-01-02</c:v>
                </c:pt>
                <c:pt idx="254">
                  <c:v>2020-01-03</c:v>
                </c:pt>
                <c:pt idx="255">
                  <c:v>2020-01-06</c:v>
                </c:pt>
                <c:pt idx="256">
                  <c:v>2020-01-07</c:v>
                </c:pt>
                <c:pt idx="257">
                  <c:v>2020-01-08</c:v>
                </c:pt>
                <c:pt idx="258">
                  <c:v>2020-01-09</c:v>
                </c:pt>
                <c:pt idx="259">
                  <c:v>2020-01-10</c:v>
                </c:pt>
                <c:pt idx="260">
                  <c:v>2020-01-13</c:v>
                </c:pt>
                <c:pt idx="261">
                  <c:v>2020-01-14</c:v>
                </c:pt>
                <c:pt idx="262">
                  <c:v>2020-01-15</c:v>
                </c:pt>
                <c:pt idx="263">
                  <c:v>2020-01-16</c:v>
                </c:pt>
                <c:pt idx="264">
                  <c:v>2020-01-17</c:v>
                </c:pt>
                <c:pt idx="265">
                  <c:v>2020-01-21</c:v>
                </c:pt>
                <c:pt idx="266">
                  <c:v>2020-01-22</c:v>
                </c:pt>
                <c:pt idx="267">
                  <c:v>2020-01-23</c:v>
                </c:pt>
                <c:pt idx="268">
                  <c:v>2020-01-24</c:v>
                </c:pt>
                <c:pt idx="269">
                  <c:v>2020-01-27</c:v>
                </c:pt>
                <c:pt idx="270">
                  <c:v>2020-01-28</c:v>
                </c:pt>
                <c:pt idx="271">
                  <c:v>2020-01-29</c:v>
                </c:pt>
                <c:pt idx="272">
                  <c:v>2020-01-30</c:v>
                </c:pt>
                <c:pt idx="273">
                  <c:v>2020-01-31</c:v>
                </c:pt>
                <c:pt idx="274">
                  <c:v>2020-02-03</c:v>
                </c:pt>
                <c:pt idx="275">
                  <c:v>2020-02-04</c:v>
                </c:pt>
                <c:pt idx="276">
                  <c:v>2020-02-05</c:v>
                </c:pt>
                <c:pt idx="277">
                  <c:v>2020-02-06</c:v>
                </c:pt>
                <c:pt idx="278">
                  <c:v>2020-02-07</c:v>
                </c:pt>
                <c:pt idx="279">
                  <c:v>2020-02-10</c:v>
                </c:pt>
                <c:pt idx="280">
                  <c:v>2020-02-11</c:v>
                </c:pt>
                <c:pt idx="281">
                  <c:v>2020-02-12</c:v>
                </c:pt>
                <c:pt idx="282">
                  <c:v>2020-02-13</c:v>
                </c:pt>
                <c:pt idx="283">
                  <c:v>2020-02-14</c:v>
                </c:pt>
                <c:pt idx="284">
                  <c:v>2020-02-18</c:v>
                </c:pt>
                <c:pt idx="285">
                  <c:v>2020-02-19</c:v>
                </c:pt>
                <c:pt idx="286">
                  <c:v>2020-02-20</c:v>
                </c:pt>
                <c:pt idx="287">
                  <c:v>2020-02-21</c:v>
                </c:pt>
                <c:pt idx="288">
                  <c:v>2020-02-24</c:v>
                </c:pt>
                <c:pt idx="289">
                  <c:v>2020-02-25</c:v>
                </c:pt>
                <c:pt idx="290">
                  <c:v>2020-02-26</c:v>
                </c:pt>
                <c:pt idx="291">
                  <c:v>2020-02-27</c:v>
                </c:pt>
                <c:pt idx="292">
                  <c:v>2020-02-28</c:v>
                </c:pt>
                <c:pt idx="293">
                  <c:v>2020-03-02</c:v>
                </c:pt>
                <c:pt idx="294">
                  <c:v>2020-03-03</c:v>
                </c:pt>
                <c:pt idx="295">
                  <c:v>2020-03-04</c:v>
                </c:pt>
                <c:pt idx="296">
                  <c:v>2020-03-05</c:v>
                </c:pt>
                <c:pt idx="297">
                  <c:v>2020-03-06</c:v>
                </c:pt>
                <c:pt idx="298">
                  <c:v>2020-03-09</c:v>
                </c:pt>
                <c:pt idx="299">
                  <c:v>2020-03-10</c:v>
                </c:pt>
                <c:pt idx="300">
                  <c:v>2020-03-11</c:v>
                </c:pt>
                <c:pt idx="301">
                  <c:v>2020-03-12</c:v>
                </c:pt>
                <c:pt idx="302">
                  <c:v>2020-03-13</c:v>
                </c:pt>
                <c:pt idx="303">
                  <c:v>2020-03-16</c:v>
                </c:pt>
                <c:pt idx="304">
                  <c:v>2020-03-17</c:v>
                </c:pt>
                <c:pt idx="305">
                  <c:v>2020-03-18</c:v>
                </c:pt>
                <c:pt idx="306">
                  <c:v>2020-03-19</c:v>
                </c:pt>
                <c:pt idx="307">
                  <c:v>2020-03-20</c:v>
                </c:pt>
                <c:pt idx="308">
                  <c:v>2020-03-23</c:v>
                </c:pt>
                <c:pt idx="309">
                  <c:v>2020-03-24</c:v>
                </c:pt>
                <c:pt idx="310">
                  <c:v>2020-03-25</c:v>
                </c:pt>
                <c:pt idx="311">
                  <c:v>2020-03-26</c:v>
                </c:pt>
                <c:pt idx="312">
                  <c:v>2020-03-27</c:v>
                </c:pt>
                <c:pt idx="313">
                  <c:v>2020-03-30</c:v>
                </c:pt>
                <c:pt idx="314">
                  <c:v>2020-03-31</c:v>
                </c:pt>
                <c:pt idx="315">
                  <c:v>2020-04-01</c:v>
                </c:pt>
                <c:pt idx="316">
                  <c:v>2020-04-02</c:v>
                </c:pt>
                <c:pt idx="317">
                  <c:v>2020-04-03</c:v>
                </c:pt>
                <c:pt idx="318">
                  <c:v>2020-04-06</c:v>
                </c:pt>
                <c:pt idx="319">
                  <c:v>2020-04-07</c:v>
                </c:pt>
                <c:pt idx="320">
                  <c:v>2020-04-08</c:v>
                </c:pt>
                <c:pt idx="321">
                  <c:v>2020-04-09</c:v>
                </c:pt>
                <c:pt idx="322">
                  <c:v>2020-04-13</c:v>
                </c:pt>
                <c:pt idx="323">
                  <c:v>2020-04-14</c:v>
                </c:pt>
                <c:pt idx="324">
                  <c:v>2020-04-15</c:v>
                </c:pt>
                <c:pt idx="325">
                  <c:v>2020-04-16</c:v>
                </c:pt>
                <c:pt idx="326">
                  <c:v>2020-04-17</c:v>
                </c:pt>
                <c:pt idx="327">
                  <c:v>2020-04-20</c:v>
                </c:pt>
                <c:pt idx="328">
                  <c:v>2020-04-21</c:v>
                </c:pt>
                <c:pt idx="329">
                  <c:v>2020-04-22</c:v>
                </c:pt>
                <c:pt idx="330">
                  <c:v>2020-04-23</c:v>
                </c:pt>
                <c:pt idx="331">
                  <c:v>2020-04-24</c:v>
                </c:pt>
                <c:pt idx="332">
                  <c:v>2020-04-27</c:v>
                </c:pt>
                <c:pt idx="333">
                  <c:v>2020-04-28</c:v>
                </c:pt>
                <c:pt idx="334">
                  <c:v>2020-04-29</c:v>
                </c:pt>
                <c:pt idx="335">
                  <c:v>2020-04-30</c:v>
                </c:pt>
                <c:pt idx="336">
                  <c:v>2020-05-01</c:v>
                </c:pt>
                <c:pt idx="337">
                  <c:v>2020-05-04</c:v>
                </c:pt>
                <c:pt idx="338">
                  <c:v>2020-05-05</c:v>
                </c:pt>
                <c:pt idx="339">
                  <c:v>2020-05-06</c:v>
                </c:pt>
                <c:pt idx="340">
                  <c:v>2020-05-07</c:v>
                </c:pt>
                <c:pt idx="341">
                  <c:v>2020-05-08</c:v>
                </c:pt>
                <c:pt idx="342">
                  <c:v>2020-05-11</c:v>
                </c:pt>
                <c:pt idx="343">
                  <c:v>2020-05-12</c:v>
                </c:pt>
                <c:pt idx="344">
                  <c:v>2020-05-13</c:v>
                </c:pt>
                <c:pt idx="345">
                  <c:v>2020-05-14</c:v>
                </c:pt>
                <c:pt idx="346">
                  <c:v>2020-05-15</c:v>
                </c:pt>
                <c:pt idx="347">
                  <c:v>2020-05-18</c:v>
                </c:pt>
                <c:pt idx="348">
                  <c:v>2020-05-19</c:v>
                </c:pt>
                <c:pt idx="349">
                  <c:v>2020-05-20</c:v>
                </c:pt>
                <c:pt idx="350">
                  <c:v>2020-05-21</c:v>
                </c:pt>
                <c:pt idx="351">
                  <c:v>2020-05-22</c:v>
                </c:pt>
                <c:pt idx="352">
                  <c:v>2020-05-26</c:v>
                </c:pt>
                <c:pt idx="353">
                  <c:v>2020-05-27</c:v>
                </c:pt>
                <c:pt idx="354">
                  <c:v>2020-05-28</c:v>
                </c:pt>
                <c:pt idx="355">
                  <c:v>2020-05-29</c:v>
                </c:pt>
                <c:pt idx="356">
                  <c:v>2020-06-01</c:v>
                </c:pt>
                <c:pt idx="357">
                  <c:v>2020-06-02</c:v>
                </c:pt>
                <c:pt idx="358">
                  <c:v>2020-06-03</c:v>
                </c:pt>
                <c:pt idx="359">
                  <c:v>2020-06-04</c:v>
                </c:pt>
                <c:pt idx="360">
                  <c:v>2020-06-05</c:v>
                </c:pt>
                <c:pt idx="361">
                  <c:v>2020-06-08</c:v>
                </c:pt>
                <c:pt idx="362">
                  <c:v>2020-06-09</c:v>
                </c:pt>
                <c:pt idx="363">
                  <c:v>2020-06-10</c:v>
                </c:pt>
                <c:pt idx="364">
                  <c:v>2020-06-11</c:v>
                </c:pt>
                <c:pt idx="365">
                  <c:v>2020-06-12</c:v>
                </c:pt>
                <c:pt idx="366">
                  <c:v>2020-06-15</c:v>
                </c:pt>
                <c:pt idx="367">
                  <c:v>2020-06-16</c:v>
                </c:pt>
                <c:pt idx="368">
                  <c:v>2020-06-17</c:v>
                </c:pt>
                <c:pt idx="369">
                  <c:v>2020-06-18</c:v>
                </c:pt>
                <c:pt idx="370">
                  <c:v>2020-06-19</c:v>
                </c:pt>
                <c:pt idx="371">
                  <c:v>2020-06-22</c:v>
                </c:pt>
                <c:pt idx="372">
                  <c:v>2020-06-23</c:v>
                </c:pt>
                <c:pt idx="373">
                  <c:v>2020-06-24</c:v>
                </c:pt>
                <c:pt idx="374">
                  <c:v>2020-06-25</c:v>
                </c:pt>
                <c:pt idx="375">
                  <c:v>2020-06-26</c:v>
                </c:pt>
                <c:pt idx="376">
                  <c:v>2020-06-29</c:v>
                </c:pt>
                <c:pt idx="377">
                  <c:v>2020-06-30</c:v>
                </c:pt>
                <c:pt idx="378">
                  <c:v>2020-07-01</c:v>
                </c:pt>
                <c:pt idx="379">
                  <c:v>2020-07-02</c:v>
                </c:pt>
                <c:pt idx="380">
                  <c:v>2020-07-06</c:v>
                </c:pt>
                <c:pt idx="381">
                  <c:v>2020-07-07</c:v>
                </c:pt>
                <c:pt idx="382">
                  <c:v>2020-07-08</c:v>
                </c:pt>
                <c:pt idx="383">
                  <c:v>2020-07-09</c:v>
                </c:pt>
                <c:pt idx="384">
                  <c:v>2020-07-10</c:v>
                </c:pt>
                <c:pt idx="385">
                  <c:v>2020-07-13</c:v>
                </c:pt>
                <c:pt idx="386">
                  <c:v>2020-07-14</c:v>
                </c:pt>
                <c:pt idx="387">
                  <c:v>2020-07-15</c:v>
                </c:pt>
                <c:pt idx="388">
                  <c:v>2020-07-16</c:v>
                </c:pt>
                <c:pt idx="389">
                  <c:v>2020-07-17</c:v>
                </c:pt>
                <c:pt idx="390">
                  <c:v>2020-07-20</c:v>
                </c:pt>
                <c:pt idx="391">
                  <c:v>2020-07-21</c:v>
                </c:pt>
                <c:pt idx="392">
                  <c:v>2020-07-22</c:v>
                </c:pt>
                <c:pt idx="393">
                  <c:v>2020-07-23</c:v>
                </c:pt>
                <c:pt idx="394">
                  <c:v>2020-07-24</c:v>
                </c:pt>
                <c:pt idx="395">
                  <c:v>2020-07-27</c:v>
                </c:pt>
                <c:pt idx="396">
                  <c:v>2020-07-28</c:v>
                </c:pt>
                <c:pt idx="397">
                  <c:v>2020-07-29</c:v>
                </c:pt>
                <c:pt idx="398">
                  <c:v>2020-07-30</c:v>
                </c:pt>
                <c:pt idx="399">
                  <c:v>2020-07-31</c:v>
                </c:pt>
                <c:pt idx="400">
                  <c:v>2020-08-03</c:v>
                </c:pt>
                <c:pt idx="401">
                  <c:v>2020-08-04</c:v>
                </c:pt>
                <c:pt idx="402">
                  <c:v>2020-08-05</c:v>
                </c:pt>
                <c:pt idx="403">
                  <c:v>2020-08-06</c:v>
                </c:pt>
                <c:pt idx="404">
                  <c:v>2020-08-07</c:v>
                </c:pt>
                <c:pt idx="405">
                  <c:v>2020-08-10</c:v>
                </c:pt>
                <c:pt idx="406">
                  <c:v>2020-08-11</c:v>
                </c:pt>
                <c:pt idx="407">
                  <c:v>2020-08-12</c:v>
                </c:pt>
                <c:pt idx="408">
                  <c:v>2020-08-13</c:v>
                </c:pt>
                <c:pt idx="409">
                  <c:v>2020-08-14</c:v>
                </c:pt>
                <c:pt idx="410">
                  <c:v>2020-08-17</c:v>
                </c:pt>
                <c:pt idx="411">
                  <c:v>2020-08-18</c:v>
                </c:pt>
                <c:pt idx="412">
                  <c:v>2020-08-19</c:v>
                </c:pt>
                <c:pt idx="413">
                  <c:v>2020-08-20</c:v>
                </c:pt>
                <c:pt idx="414">
                  <c:v>2020-08-21</c:v>
                </c:pt>
                <c:pt idx="415">
                  <c:v>2020-08-24</c:v>
                </c:pt>
                <c:pt idx="416">
                  <c:v>2020-08-25</c:v>
                </c:pt>
                <c:pt idx="417">
                  <c:v>2020-08-26</c:v>
                </c:pt>
                <c:pt idx="418">
                  <c:v>2020-08-27</c:v>
                </c:pt>
                <c:pt idx="419">
                  <c:v>2020-08-28</c:v>
                </c:pt>
                <c:pt idx="420">
                  <c:v>2020-08-31</c:v>
                </c:pt>
                <c:pt idx="421">
                  <c:v>2020-09-01</c:v>
                </c:pt>
                <c:pt idx="422">
                  <c:v>2020-09-02</c:v>
                </c:pt>
                <c:pt idx="423">
                  <c:v>2020-09-03</c:v>
                </c:pt>
                <c:pt idx="424">
                  <c:v>2020-09-04</c:v>
                </c:pt>
                <c:pt idx="425">
                  <c:v>2020-09-08</c:v>
                </c:pt>
                <c:pt idx="426">
                  <c:v>2020-09-09</c:v>
                </c:pt>
                <c:pt idx="427">
                  <c:v>2020-09-10</c:v>
                </c:pt>
                <c:pt idx="428">
                  <c:v>2020-09-11</c:v>
                </c:pt>
                <c:pt idx="429">
                  <c:v>2020-09-14</c:v>
                </c:pt>
                <c:pt idx="430">
                  <c:v>2020-09-15</c:v>
                </c:pt>
                <c:pt idx="431">
                  <c:v>2020-09-16</c:v>
                </c:pt>
                <c:pt idx="432">
                  <c:v>2020-09-17</c:v>
                </c:pt>
                <c:pt idx="433">
                  <c:v>2020-09-18</c:v>
                </c:pt>
                <c:pt idx="434">
                  <c:v>2020-09-21</c:v>
                </c:pt>
                <c:pt idx="435">
                  <c:v>2020-09-22</c:v>
                </c:pt>
                <c:pt idx="436">
                  <c:v>2020-09-23</c:v>
                </c:pt>
                <c:pt idx="437">
                  <c:v>2020-09-24</c:v>
                </c:pt>
                <c:pt idx="438">
                  <c:v>2020-09-25</c:v>
                </c:pt>
                <c:pt idx="439">
                  <c:v>2020-09-28</c:v>
                </c:pt>
                <c:pt idx="440">
                  <c:v>2020-09-29</c:v>
                </c:pt>
                <c:pt idx="441">
                  <c:v>2020-09-30</c:v>
                </c:pt>
                <c:pt idx="442">
                  <c:v>2020-10-01</c:v>
                </c:pt>
                <c:pt idx="443">
                  <c:v>2020-10-02</c:v>
                </c:pt>
                <c:pt idx="444">
                  <c:v>2020-10-05</c:v>
                </c:pt>
                <c:pt idx="445">
                  <c:v>2020-10-06</c:v>
                </c:pt>
                <c:pt idx="446">
                  <c:v>2020-10-07</c:v>
                </c:pt>
                <c:pt idx="447">
                  <c:v>2020-10-08</c:v>
                </c:pt>
                <c:pt idx="448">
                  <c:v>2020-10-09</c:v>
                </c:pt>
                <c:pt idx="449">
                  <c:v>2020-10-12</c:v>
                </c:pt>
                <c:pt idx="450">
                  <c:v>2020-10-13</c:v>
                </c:pt>
                <c:pt idx="451">
                  <c:v>2020-10-14</c:v>
                </c:pt>
                <c:pt idx="452">
                  <c:v>2020-10-15</c:v>
                </c:pt>
                <c:pt idx="453">
                  <c:v>2020-10-16</c:v>
                </c:pt>
                <c:pt idx="454">
                  <c:v>2020-10-19</c:v>
                </c:pt>
                <c:pt idx="455">
                  <c:v>2020-10-20</c:v>
                </c:pt>
                <c:pt idx="456">
                  <c:v>2020-10-21</c:v>
                </c:pt>
                <c:pt idx="457">
                  <c:v>2020-10-22</c:v>
                </c:pt>
                <c:pt idx="458">
                  <c:v>2020-10-23</c:v>
                </c:pt>
                <c:pt idx="459">
                  <c:v>2020-10-26</c:v>
                </c:pt>
                <c:pt idx="460">
                  <c:v>2020-10-27</c:v>
                </c:pt>
                <c:pt idx="461">
                  <c:v>2020-10-28</c:v>
                </c:pt>
                <c:pt idx="462">
                  <c:v>2020-10-29</c:v>
                </c:pt>
                <c:pt idx="463">
                  <c:v>2020-10-30</c:v>
                </c:pt>
                <c:pt idx="464">
                  <c:v>2020-11-02</c:v>
                </c:pt>
                <c:pt idx="465">
                  <c:v>2020-11-03</c:v>
                </c:pt>
                <c:pt idx="466">
                  <c:v>2020-11-04</c:v>
                </c:pt>
                <c:pt idx="467">
                  <c:v>2020-11-05</c:v>
                </c:pt>
                <c:pt idx="468">
                  <c:v>2020-11-06</c:v>
                </c:pt>
                <c:pt idx="469">
                  <c:v>2020-11-09</c:v>
                </c:pt>
                <c:pt idx="470">
                  <c:v>2020-11-10</c:v>
                </c:pt>
                <c:pt idx="471">
                  <c:v>2020-11-11</c:v>
                </c:pt>
                <c:pt idx="472">
                  <c:v>2020-11-12</c:v>
                </c:pt>
                <c:pt idx="473">
                  <c:v>2020-11-13</c:v>
                </c:pt>
                <c:pt idx="474">
                  <c:v>2020-11-16</c:v>
                </c:pt>
                <c:pt idx="475">
                  <c:v>2020-11-17</c:v>
                </c:pt>
                <c:pt idx="476">
                  <c:v>2020-11-18</c:v>
                </c:pt>
                <c:pt idx="477">
                  <c:v>2020-11-19</c:v>
                </c:pt>
                <c:pt idx="478">
                  <c:v>2020-11-20</c:v>
                </c:pt>
                <c:pt idx="479">
                  <c:v>2020-11-23</c:v>
                </c:pt>
                <c:pt idx="480">
                  <c:v>2020-11-24</c:v>
                </c:pt>
                <c:pt idx="481">
                  <c:v>2020-11-25</c:v>
                </c:pt>
                <c:pt idx="482">
                  <c:v>2020-11-27</c:v>
                </c:pt>
                <c:pt idx="483">
                  <c:v>2020-11-30</c:v>
                </c:pt>
                <c:pt idx="484">
                  <c:v>2020-12-01</c:v>
                </c:pt>
                <c:pt idx="485">
                  <c:v>2020-12-02</c:v>
                </c:pt>
                <c:pt idx="486">
                  <c:v>2020-12-03</c:v>
                </c:pt>
                <c:pt idx="487">
                  <c:v>2020-12-04</c:v>
                </c:pt>
                <c:pt idx="488">
                  <c:v>2020-12-07</c:v>
                </c:pt>
                <c:pt idx="489">
                  <c:v>2020-12-08</c:v>
                </c:pt>
                <c:pt idx="490">
                  <c:v>2020-12-09</c:v>
                </c:pt>
                <c:pt idx="491">
                  <c:v>2020-12-10</c:v>
                </c:pt>
                <c:pt idx="492">
                  <c:v>2020-12-11</c:v>
                </c:pt>
                <c:pt idx="493">
                  <c:v>2020-12-14</c:v>
                </c:pt>
                <c:pt idx="494">
                  <c:v>2020-12-15</c:v>
                </c:pt>
                <c:pt idx="495">
                  <c:v>2020-12-16</c:v>
                </c:pt>
                <c:pt idx="496">
                  <c:v>2020-12-17</c:v>
                </c:pt>
                <c:pt idx="497">
                  <c:v>2020-12-18</c:v>
                </c:pt>
                <c:pt idx="498">
                  <c:v>2020-12-21</c:v>
                </c:pt>
                <c:pt idx="499">
                  <c:v>2020-12-22</c:v>
                </c:pt>
                <c:pt idx="500">
                  <c:v>2020-12-23</c:v>
                </c:pt>
                <c:pt idx="501">
                  <c:v>2020-12-24</c:v>
                </c:pt>
                <c:pt idx="502">
                  <c:v>2020-12-28</c:v>
                </c:pt>
                <c:pt idx="503">
                  <c:v>2020-12-29</c:v>
                </c:pt>
                <c:pt idx="504">
                  <c:v>2020-12-30</c:v>
                </c:pt>
                <c:pt idx="505">
                  <c:v>2020-12-31</c:v>
                </c:pt>
                <c:pt idx="506">
                  <c:v>2021-01-04</c:v>
                </c:pt>
                <c:pt idx="507">
                  <c:v>2021-01-05</c:v>
                </c:pt>
                <c:pt idx="508">
                  <c:v>2021-01-06</c:v>
                </c:pt>
                <c:pt idx="509">
                  <c:v>2021-01-07</c:v>
                </c:pt>
                <c:pt idx="510">
                  <c:v>2021-01-08</c:v>
                </c:pt>
                <c:pt idx="511">
                  <c:v>2021-01-11</c:v>
                </c:pt>
                <c:pt idx="512">
                  <c:v>2021-01-12</c:v>
                </c:pt>
                <c:pt idx="513">
                  <c:v>2021-01-13</c:v>
                </c:pt>
                <c:pt idx="514">
                  <c:v>2021-01-14</c:v>
                </c:pt>
                <c:pt idx="515">
                  <c:v>2021-01-15</c:v>
                </c:pt>
                <c:pt idx="516">
                  <c:v>2021-01-19</c:v>
                </c:pt>
                <c:pt idx="517">
                  <c:v>2021-01-20</c:v>
                </c:pt>
                <c:pt idx="518">
                  <c:v>2021-01-21</c:v>
                </c:pt>
                <c:pt idx="519">
                  <c:v>2021-01-22</c:v>
                </c:pt>
                <c:pt idx="520">
                  <c:v>2021-01-25</c:v>
                </c:pt>
                <c:pt idx="521">
                  <c:v>2021-01-26</c:v>
                </c:pt>
                <c:pt idx="522">
                  <c:v>2021-01-27</c:v>
                </c:pt>
                <c:pt idx="523">
                  <c:v>2021-01-28</c:v>
                </c:pt>
                <c:pt idx="524">
                  <c:v>2021-01-29</c:v>
                </c:pt>
                <c:pt idx="525">
                  <c:v>2021-02-01</c:v>
                </c:pt>
                <c:pt idx="526">
                  <c:v>2021-02-02</c:v>
                </c:pt>
                <c:pt idx="527">
                  <c:v>2021-02-03</c:v>
                </c:pt>
                <c:pt idx="528">
                  <c:v>2021-02-04</c:v>
                </c:pt>
                <c:pt idx="529">
                  <c:v>2021-02-05</c:v>
                </c:pt>
                <c:pt idx="530">
                  <c:v>2021-02-08</c:v>
                </c:pt>
                <c:pt idx="531">
                  <c:v>2021-02-09</c:v>
                </c:pt>
                <c:pt idx="532">
                  <c:v>2021-02-10</c:v>
                </c:pt>
                <c:pt idx="533">
                  <c:v>2021-02-11</c:v>
                </c:pt>
                <c:pt idx="534">
                  <c:v>2021-02-12</c:v>
                </c:pt>
                <c:pt idx="535">
                  <c:v>2021-02-16</c:v>
                </c:pt>
                <c:pt idx="536">
                  <c:v>2021-02-17</c:v>
                </c:pt>
                <c:pt idx="537">
                  <c:v>2021-02-18</c:v>
                </c:pt>
                <c:pt idx="538">
                  <c:v>2021-02-19</c:v>
                </c:pt>
                <c:pt idx="539">
                  <c:v>2021-02-22</c:v>
                </c:pt>
                <c:pt idx="540">
                  <c:v>2021-02-23</c:v>
                </c:pt>
                <c:pt idx="541">
                  <c:v>2021-02-24</c:v>
                </c:pt>
                <c:pt idx="542">
                  <c:v>2021-02-25</c:v>
                </c:pt>
                <c:pt idx="543">
                  <c:v>2021-02-26</c:v>
                </c:pt>
                <c:pt idx="544">
                  <c:v>2021-03-01</c:v>
                </c:pt>
                <c:pt idx="545">
                  <c:v>2021-03-02</c:v>
                </c:pt>
                <c:pt idx="546">
                  <c:v>2021-03-03</c:v>
                </c:pt>
                <c:pt idx="547">
                  <c:v>2021-03-04</c:v>
                </c:pt>
                <c:pt idx="548">
                  <c:v>2021-03-05</c:v>
                </c:pt>
                <c:pt idx="549">
                  <c:v>2021-03-08</c:v>
                </c:pt>
                <c:pt idx="550">
                  <c:v>2021-03-09</c:v>
                </c:pt>
                <c:pt idx="551">
                  <c:v>2021-03-10</c:v>
                </c:pt>
                <c:pt idx="552">
                  <c:v>2021-03-11</c:v>
                </c:pt>
                <c:pt idx="553">
                  <c:v>2021-03-12</c:v>
                </c:pt>
                <c:pt idx="554">
                  <c:v>2021-03-15</c:v>
                </c:pt>
                <c:pt idx="555">
                  <c:v>2021-03-16</c:v>
                </c:pt>
                <c:pt idx="556">
                  <c:v>2021-03-17</c:v>
                </c:pt>
                <c:pt idx="557">
                  <c:v>2021-03-18</c:v>
                </c:pt>
                <c:pt idx="558">
                  <c:v>2021-03-19</c:v>
                </c:pt>
                <c:pt idx="559">
                  <c:v>2021-03-22</c:v>
                </c:pt>
                <c:pt idx="560">
                  <c:v>2021-03-23</c:v>
                </c:pt>
                <c:pt idx="561">
                  <c:v>2021-03-24</c:v>
                </c:pt>
                <c:pt idx="562">
                  <c:v>2021-03-25</c:v>
                </c:pt>
                <c:pt idx="563">
                  <c:v>2021-03-26</c:v>
                </c:pt>
                <c:pt idx="564">
                  <c:v>2021-03-29</c:v>
                </c:pt>
                <c:pt idx="565">
                  <c:v>2021-03-30</c:v>
                </c:pt>
                <c:pt idx="566">
                  <c:v>2021-03-31</c:v>
                </c:pt>
                <c:pt idx="567">
                  <c:v>2021-04-01</c:v>
                </c:pt>
                <c:pt idx="568">
                  <c:v>2021-04-05</c:v>
                </c:pt>
                <c:pt idx="569">
                  <c:v>2021-04-06</c:v>
                </c:pt>
                <c:pt idx="570">
                  <c:v>2021-04-07</c:v>
                </c:pt>
                <c:pt idx="571">
                  <c:v>2021-04-08</c:v>
                </c:pt>
                <c:pt idx="572">
                  <c:v>2021-04-09</c:v>
                </c:pt>
                <c:pt idx="573">
                  <c:v>2021-04-12</c:v>
                </c:pt>
                <c:pt idx="574">
                  <c:v>2021-04-13</c:v>
                </c:pt>
                <c:pt idx="575">
                  <c:v>2021-04-14</c:v>
                </c:pt>
                <c:pt idx="576">
                  <c:v>2021-04-15</c:v>
                </c:pt>
                <c:pt idx="577">
                  <c:v>2021-04-16</c:v>
                </c:pt>
                <c:pt idx="578">
                  <c:v>2021-04-19</c:v>
                </c:pt>
                <c:pt idx="579">
                  <c:v>2021-04-20</c:v>
                </c:pt>
                <c:pt idx="580">
                  <c:v>2021-04-21</c:v>
                </c:pt>
                <c:pt idx="581">
                  <c:v>2021-04-22</c:v>
                </c:pt>
                <c:pt idx="582">
                  <c:v>2021-04-23</c:v>
                </c:pt>
                <c:pt idx="583">
                  <c:v>2021-04-26</c:v>
                </c:pt>
                <c:pt idx="584">
                  <c:v>2021-04-27</c:v>
                </c:pt>
                <c:pt idx="585">
                  <c:v>2021-04-28</c:v>
                </c:pt>
                <c:pt idx="586">
                  <c:v>2021-04-29</c:v>
                </c:pt>
                <c:pt idx="587">
                  <c:v>2021-04-30</c:v>
                </c:pt>
                <c:pt idx="588">
                  <c:v>2021-05-03</c:v>
                </c:pt>
                <c:pt idx="589">
                  <c:v>2021-05-04</c:v>
                </c:pt>
                <c:pt idx="590">
                  <c:v>2021-05-05</c:v>
                </c:pt>
                <c:pt idx="591">
                  <c:v>2021-05-06</c:v>
                </c:pt>
                <c:pt idx="592">
                  <c:v>2021-05-07</c:v>
                </c:pt>
                <c:pt idx="593">
                  <c:v>2021-05-10</c:v>
                </c:pt>
                <c:pt idx="594">
                  <c:v>2021-05-11</c:v>
                </c:pt>
                <c:pt idx="595">
                  <c:v>2021-05-12</c:v>
                </c:pt>
                <c:pt idx="596">
                  <c:v>2021-05-13</c:v>
                </c:pt>
                <c:pt idx="597">
                  <c:v>2021-05-14</c:v>
                </c:pt>
                <c:pt idx="598">
                  <c:v>2021-05-17</c:v>
                </c:pt>
                <c:pt idx="599">
                  <c:v>2021-05-18</c:v>
                </c:pt>
                <c:pt idx="600">
                  <c:v>2021-05-19</c:v>
                </c:pt>
                <c:pt idx="601">
                  <c:v>2021-05-20</c:v>
                </c:pt>
                <c:pt idx="602">
                  <c:v>2021-05-21</c:v>
                </c:pt>
                <c:pt idx="603">
                  <c:v>2021-05-24</c:v>
                </c:pt>
                <c:pt idx="604">
                  <c:v>2021-05-25</c:v>
                </c:pt>
                <c:pt idx="605">
                  <c:v>2021-05-26</c:v>
                </c:pt>
                <c:pt idx="606">
                  <c:v>2021-05-27</c:v>
                </c:pt>
                <c:pt idx="607">
                  <c:v>2021-05-28</c:v>
                </c:pt>
                <c:pt idx="608">
                  <c:v>2021-06-01</c:v>
                </c:pt>
                <c:pt idx="609">
                  <c:v>2021-06-02</c:v>
                </c:pt>
                <c:pt idx="610">
                  <c:v>2021-06-03</c:v>
                </c:pt>
                <c:pt idx="611">
                  <c:v>2021-06-04</c:v>
                </c:pt>
                <c:pt idx="612">
                  <c:v>2021-06-07</c:v>
                </c:pt>
                <c:pt idx="613">
                  <c:v>2021-06-08</c:v>
                </c:pt>
                <c:pt idx="614">
                  <c:v>2021-06-09</c:v>
                </c:pt>
                <c:pt idx="615">
                  <c:v>2021-06-10</c:v>
                </c:pt>
                <c:pt idx="616">
                  <c:v>2021-06-11</c:v>
                </c:pt>
                <c:pt idx="617">
                  <c:v>2021-06-14</c:v>
                </c:pt>
                <c:pt idx="618">
                  <c:v>2021-06-15</c:v>
                </c:pt>
                <c:pt idx="619">
                  <c:v>2021-06-16</c:v>
                </c:pt>
                <c:pt idx="620">
                  <c:v>2021-06-17</c:v>
                </c:pt>
                <c:pt idx="621">
                  <c:v>2021-06-18</c:v>
                </c:pt>
                <c:pt idx="622">
                  <c:v>2021-06-21</c:v>
                </c:pt>
                <c:pt idx="623">
                  <c:v>2021-06-22</c:v>
                </c:pt>
                <c:pt idx="624">
                  <c:v>2021-06-23</c:v>
                </c:pt>
                <c:pt idx="625">
                  <c:v>2021-06-24</c:v>
                </c:pt>
                <c:pt idx="626">
                  <c:v>2021-06-25</c:v>
                </c:pt>
                <c:pt idx="627">
                  <c:v>2021-06-28</c:v>
                </c:pt>
                <c:pt idx="628">
                  <c:v>2021-06-29</c:v>
                </c:pt>
                <c:pt idx="629">
                  <c:v>2021-06-30</c:v>
                </c:pt>
                <c:pt idx="630">
                  <c:v>2021-07-01</c:v>
                </c:pt>
                <c:pt idx="631">
                  <c:v>2021-07-02</c:v>
                </c:pt>
                <c:pt idx="632">
                  <c:v>2021-07-06</c:v>
                </c:pt>
                <c:pt idx="633">
                  <c:v>2021-07-07</c:v>
                </c:pt>
                <c:pt idx="634">
                  <c:v>2021-07-08</c:v>
                </c:pt>
                <c:pt idx="635">
                  <c:v>2021-07-09</c:v>
                </c:pt>
                <c:pt idx="636">
                  <c:v>2021-07-12</c:v>
                </c:pt>
                <c:pt idx="637">
                  <c:v>2021-07-13</c:v>
                </c:pt>
                <c:pt idx="638">
                  <c:v>2021-07-14</c:v>
                </c:pt>
                <c:pt idx="639">
                  <c:v>2021-07-15</c:v>
                </c:pt>
                <c:pt idx="640">
                  <c:v>2021-07-16</c:v>
                </c:pt>
                <c:pt idx="641">
                  <c:v>2021-07-19</c:v>
                </c:pt>
                <c:pt idx="642">
                  <c:v>2021-07-20</c:v>
                </c:pt>
                <c:pt idx="643">
                  <c:v>2021-07-21</c:v>
                </c:pt>
                <c:pt idx="644">
                  <c:v>2021-07-22</c:v>
                </c:pt>
                <c:pt idx="645">
                  <c:v>2021-07-23</c:v>
                </c:pt>
                <c:pt idx="646">
                  <c:v>2021-07-26</c:v>
                </c:pt>
                <c:pt idx="647">
                  <c:v>2021-07-27</c:v>
                </c:pt>
                <c:pt idx="648">
                  <c:v>2021-07-28</c:v>
                </c:pt>
                <c:pt idx="649">
                  <c:v>2021-07-29</c:v>
                </c:pt>
                <c:pt idx="650">
                  <c:v>2021-07-30</c:v>
                </c:pt>
                <c:pt idx="651">
                  <c:v>2021-08-02</c:v>
                </c:pt>
                <c:pt idx="652">
                  <c:v>2021-08-03</c:v>
                </c:pt>
                <c:pt idx="653">
                  <c:v>2021-08-04</c:v>
                </c:pt>
                <c:pt idx="654">
                  <c:v>2021-08-05</c:v>
                </c:pt>
                <c:pt idx="655">
                  <c:v>2021-08-06</c:v>
                </c:pt>
                <c:pt idx="656">
                  <c:v>2021-08-09</c:v>
                </c:pt>
                <c:pt idx="657">
                  <c:v>2021-08-10</c:v>
                </c:pt>
                <c:pt idx="658">
                  <c:v>2021-08-11</c:v>
                </c:pt>
                <c:pt idx="659">
                  <c:v>2021-08-12</c:v>
                </c:pt>
                <c:pt idx="660">
                  <c:v>2021-08-13</c:v>
                </c:pt>
                <c:pt idx="661">
                  <c:v>2021-08-16</c:v>
                </c:pt>
                <c:pt idx="662">
                  <c:v>2021-08-17</c:v>
                </c:pt>
                <c:pt idx="663">
                  <c:v>2021-08-18</c:v>
                </c:pt>
                <c:pt idx="664">
                  <c:v>2021-08-19</c:v>
                </c:pt>
                <c:pt idx="665">
                  <c:v>2021-08-20</c:v>
                </c:pt>
                <c:pt idx="666">
                  <c:v>2021-08-23</c:v>
                </c:pt>
                <c:pt idx="667">
                  <c:v>2021-08-24</c:v>
                </c:pt>
                <c:pt idx="668">
                  <c:v>2021-08-25</c:v>
                </c:pt>
                <c:pt idx="669">
                  <c:v>2021-08-26</c:v>
                </c:pt>
                <c:pt idx="670">
                  <c:v>2021-08-27</c:v>
                </c:pt>
                <c:pt idx="671">
                  <c:v>2021-08-30</c:v>
                </c:pt>
                <c:pt idx="672">
                  <c:v>2021-08-31</c:v>
                </c:pt>
                <c:pt idx="673">
                  <c:v>2021-09-01</c:v>
                </c:pt>
                <c:pt idx="674">
                  <c:v>2021-09-02</c:v>
                </c:pt>
                <c:pt idx="675">
                  <c:v>2021-09-03</c:v>
                </c:pt>
                <c:pt idx="676">
                  <c:v>2021-09-07</c:v>
                </c:pt>
                <c:pt idx="677">
                  <c:v>2021-09-08</c:v>
                </c:pt>
                <c:pt idx="678">
                  <c:v>2021-09-09</c:v>
                </c:pt>
                <c:pt idx="679">
                  <c:v>2021-09-10</c:v>
                </c:pt>
                <c:pt idx="680">
                  <c:v>2021-09-13</c:v>
                </c:pt>
                <c:pt idx="681">
                  <c:v>2021-09-14</c:v>
                </c:pt>
                <c:pt idx="682">
                  <c:v>2021-09-15</c:v>
                </c:pt>
                <c:pt idx="683">
                  <c:v>2021-09-16</c:v>
                </c:pt>
                <c:pt idx="684">
                  <c:v>2021-09-17</c:v>
                </c:pt>
                <c:pt idx="685">
                  <c:v>2021-09-20</c:v>
                </c:pt>
                <c:pt idx="686">
                  <c:v>2021-09-21</c:v>
                </c:pt>
                <c:pt idx="687">
                  <c:v>2021-09-22</c:v>
                </c:pt>
                <c:pt idx="688">
                  <c:v>2021-09-23</c:v>
                </c:pt>
                <c:pt idx="689">
                  <c:v>2021-09-24</c:v>
                </c:pt>
                <c:pt idx="690">
                  <c:v>2021-09-27</c:v>
                </c:pt>
                <c:pt idx="691">
                  <c:v>2021-09-28</c:v>
                </c:pt>
                <c:pt idx="692">
                  <c:v>2021-09-29</c:v>
                </c:pt>
                <c:pt idx="693">
                  <c:v>2021-09-30</c:v>
                </c:pt>
                <c:pt idx="694">
                  <c:v>2021-10-01</c:v>
                </c:pt>
                <c:pt idx="695">
                  <c:v>2021-10-04</c:v>
                </c:pt>
                <c:pt idx="696">
                  <c:v>2021-10-05</c:v>
                </c:pt>
                <c:pt idx="697">
                  <c:v>2021-10-06</c:v>
                </c:pt>
                <c:pt idx="698">
                  <c:v>2021-10-07</c:v>
                </c:pt>
                <c:pt idx="699">
                  <c:v>2021-10-08</c:v>
                </c:pt>
                <c:pt idx="700">
                  <c:v>2021-10-11</c:v>
                </c:pt>
                <c:pt idx="701">
                  <c:v>2021-10-12</c:v>
                </c:pt>
                <c:pt idx="702">
                  <c:v>2021-10-13</c:v>
                </c:pt>
                <c:pt idx="703">
                  <c:v>2021-10-14</c:v>
                </c:pt>
                <c:pt idx="704">
                  <c:v>2021-10-15</c:v>
                </c:pt>
                <c:pt idx="705">
                  <c:v>2021-10-18</c:v>
                </c:pt>
                <c:pt idx="706">
                  <c:v>2021-10-19</c:v>
                </c:pt>
                <c:pt idx="707">
                  <c:v>2021-10-20</c:v>
                </c:pt>
                <c:pt idx="708">
                  <c:v>2021-10-21</c:v>
                </c:pt>
                <c:pt idx="709">
                  <c:v>2021-10-22</c:v>
                </c:pt>
                <c:pt idx="710">
                  <c:v>2021-10-25</c:v>
                </c:pt>
                <c:pt idx="711">
                  <c:v>2021-10-26</c:v>
                </c:pt>
                <c:pt idx="712">
                  <c:v>2021-10-27</c:v>
                </c:pt>
                <c:pt idx="713">
                  <c:v>2021-10-28</c:v>
                </c:pt>
                <c:pt idx="714">
                  <c:v>2021-10-29</c:v>
                </c:pt>
                <c:pt idx="715">
                  <c:v>2021-11-01</c:v>
                </c:pt>
                <c:pt idx="716">
                  <c:v>2021-11-02</c:v>
                </c:pt>
                <c:pt idx="717">
                  <c:v>2021-11-03</c:v>
                </c:pt>
                <c:pt idx="718">
                  <c:v>2021-11-04</c:v>
                </c:pt>
                <c:pt idx="719">
                  <c:v>2021-11-05</c:v>
                </c:pt>
                <c:pt idx="720">
                  <c:v>2021-11-08</c:v>
                </c:pt>
                <c:pt idx="721">
                  <c:v>2021-11-09</c:v>
                </c:pt>
                <c:pt idx="722">
                  <c:v>2021-11-10</c:v>
                </c:pt>
                <c:pt idx="723">
                  <c:v>2021-11-11</c:v>
                </c:pt>
                <c:pt idx="724">
                  <c:v>2021-11-12</c:v>
                </c:pt>
                <c:pt idx="725">
                  <c:v>2021-11-15</c:v>
                </c:pt>
                <c:pt idx="726">
                  <c:v>2021-11-16</c:v>
                </c:pt>
                <c:pt idx="727">
                  <c:v>2021-11-17</c:v>
                </c:pt>
                <c:pt idx="728">
                  <c:v>2021-11-18</c:v>
                </c:pt>
                <c:pt idx="729">
                  <c:v>2021-11-19</c:v>
                </c:pt>
                <c:pt idx="730">
                  <c:v>2021-11-22</c:v>
                </c:pt>
                <c:pt idx="731">
                  <c:v>2021-11-23</c:v>
                </c:pt>
                <c:pt idx="732">
                  <c:v>2021-11-24</c:v>
                </c:pt>
                <c:pt idx="733">
                  <c:v>2021-11-26</c:v>
                </c:pt>
                <c:pt idx="734">
                  <c:v>2021-11-29</c:v>
                </c:pt>
                <c:pt idx="735">
                  <c:v>2021-11-30</c:v>
                </c:pt>
                <c:pt idx="736">
                  <c:v>2021-12-01</c:v>
                </c:pt>
                <c:pt idx="737">
                  <c:v>2021-12-02</c:v>
                </c:pt>
                <c:pt idx="738">
                  <c:v>2021-12-03</c:v>
                </c:pt>
                <c:pt idx="739">
                  <c:v>2021-12-06</c:v>
                </c:pt>
                <c:pt idx="740">
                  <c:v>2021-12-07</c:v>
                </c:pt>
                <c:pt idx="741">
                  <c:v>2021-12-08</c:v>
                </c:pt>
                <c:pt idx="742">
                  <c:v>2021-12-09</c:v>
                </c:pt>
                <c:pt idx="743">
                  <c:v>2021-12-10</c:v>
                </c:pt>
                <c:pt idx="744">
                  <c:v>2021-12-13</c:v>
                </c:pt>
                <c:pt idx="745">
                  <c:v>2021-12-14</c:v>
                </c:pt>
                <c:pt idx="746">
                  <c:v>2021-12-15</c:v>
                </c:pt>
                <c:pt idx="747">
                  <c:v>2021-12-16</c:v>
                </c:pt>
                <c:pt idx="748">
                  <c:v>2021-12-17</c:v>
                </c:pt>
                <c:pt idx="749">
                  <c:v>2021-12-20</c:v>
                </c:pt>
                <c:pt idx="750">
                  <c:v>2021-12-21</c:v>
                </c:pt>
                <c:pt idx="751">
                  <c:v>2021-12-22</c:v>
                </c:pt>
                <c:pt idx="752">
                  <c:v>2021-12-23</c:v>
                </c:pt>
                <c:pt idx="753">
                  <c:v>2021-12-27</c:v>
                </c:pt>
                <c:pt idx="754">
                  <c:v>2021-12-28</c:v>
                </c:pt>
                <c:pt idx="755">
                  <c:v>2021-12-29</c:v>
                </c:pt>
                <c:pt idx="756">
                  <c:v>2021-12-30</c:v>
                </c:pt>
                <c:pt idx="757">
                  <c:v>2021-12-31</c:v>
                </c:pt>
                <c:pt idx="758">
                  <c:v>2022-01-03</c:v>
                </c:pt>
                <c:pt idx="759">
                  <c:v>2022-01-04</c:v>
                </c:pt>
                <c:pt idx="760">
                  <c:v>2022-01-05</c:v>
                </c:pt>
                <c:pt idx="761">
                  <c:v>2022-01-06</c:v>
                </c:pt>
                <c:pt idx="762">
                  <c:v>2022-01-07</c:v>
                </c:pt>
                <c:pt idx="763">
                  <c:v>2022-01-10</c:v>
                </c:pt>
                <c:pt idx="764">
                  <c:v>2022-01-11</c:v>
                </c:pt>
                <c:pt idx="765">
                  <c:v>2022-01-12</c:v>
                </c:pt>
                <c:pt idx="766">
                  <c:v>2022-01-13</c:v>
                </c:pt>
                <c:pt idx="767">
                  <c:v>2022-01-14</c:v>
                </c:pt>
                <c:pt idx="768">
                  <c:v>2022-01-18</c:v>
                </c:pt>
                <c:pt idx="769">
                  <c:v>2022-01-19</c:v>
                </c:pt>
                <c:pt idx="770">
                  <c:v>2022-01-20</c:v>
                </c:pt>
                <c:pt idx="771">
                  <c:v>2022-01-21</c:v>
                </c:pt>
                <c:pt idx="772">
                  <c:v>2022-01-24</c:v>
                </c:pt>
                <c:pt idx="773">
                  <c:v>2022-01-25</c:v>
                </c:pt>
                <c:pt idx="774">
                  <c:v>2022-01-26</c:v>
                </c:pt>
                <c:pt idx="775">
                  <c:v>2022-01-27</c:v>
                </c:pt>
                <c:pt idx="776">
                  <c:v>2022-01-28</c:v>
                </c:pt>
                <c:pt idx="777">
                  <c:v>2022-01-31</c:v>
                </c:pt>
                <c:pt idx="778">
                  <c:v>2022-02-01</c:v>
                </c:pt>
                <c:pt idx="779">
                  <c:v>2022-02-02</c:v>
                </c:pt>
                <c:pt idx="780">
                  <c:v>2022-02-03</c:v>
                </c:pt>
                <c:pt idx="781">
                  <c:v>2022-02-04</c:v>
                </c:pt>
                <c:pt idx="782">
                  <c:v>2022-02-07</c:v>
                </c:pt>
                <c:pt idx="783">
                  <c:v>2022-02-08</c:v>
                </c:pt>
                <c:pt idx="784">
                  <c:v>2022-02-09</c:v>
                </c:pt>
                <c:pt idx="785">
                  <c:v>2022-02-10</c:v>
                </c:pt>
                <c:pt idx="786">
                  <c:v>2022-02-11</c:v>
                </c:pt>
                <c:pt idx="787">
                  <c:v>2022-02-14</c:v>
                </c:pt>
                <c:pt idx="788">
                  <c:v>2022-02-15</c:v>
                </c:pt>
                <c:pt idx="789">
                  <c:v>2022-02-16</c:v>
                </c:pt>
                <c:pt idx="790">
                  <c:v>2022-02-17</c:v>
                </c:pt>
                <c:pt idx="791">
                  <c:v>2022-02-18</c:v>
                </c:pt>
                <c:pt idx="792">
                  <c:v>2022-02-22</c:v>
                </c:pt>
                <c:pt idx="793">
                  <c:v>2022-02-23</c:v>
                </c:pt>
                <c:pt idx="794">
                  <c:v>2022-02-24</c:v>
                </c:pt>
                <c:pt idx="795">
                  <c:v>2022-02-25</c:v>
                </c:pt>
                <c:pt idx="796">
                  <c:v>2022-02-28</c:v>
                </c:pt>
                <c:pt idx="797">
                  <c:v>2022-03-01</c:v>
                </c:pt>
                <c:pt idx="798">
                  <c:v>2022-03-02</c:v>
                </c:pt>
                <c:pt idx="799">
                  <c:v>2022-03-03</c:v>
                </c:pt>
                <c:pt idx="800">
                  <c:v>2022-03-04</c:v>
                </c:pt>
                <c:pt idx="801">
                  <c:v>2022-03-07</c:v>
                </c:pt>
                <c:pt idx="802">
                  <c:v>2022-03-08</c:v>
                </c:pt>
                <c:pt idx="803">
                  <c:v>2022-03-09</c:v>
                </c:pt>
                <c:pt idx="804">
                  <c:v>2022-03-10</c:v>
                </c:pt>
                <c:pt idx="805">
                  <c:v>2022-03-11</c:v>
                </c:pt>
                <c:pt idx="806">
                  <c:v>2022-03-14</c:v>
                </c:pt>
                <c:pt idx="807">
                  <c:v>2022-03-15</c:v>
                </c:pt>
                <c:pt idx="808">
                  <c:v>2022-03-16</c:v>
                </c:pt>
                <c:pt idx="809">
                  <c:v>2022-03-17</c:v>
                </c:pt>
                <c:pt idx="810">
                  <c:v>2022-03-18</c:v>
                </c:pt>
                <c:pt idx="811">
                  <c:v>2022-03-21</c:v>
                </c:pt>
                <c:pt idx="812">
                  <c:v>2022-03-22</c:v>
                </c:pt>
                <c:pt idx="813">
                  <c:v>2022-03-23</c:v>
                </c:pt>
                <c:pt idx="814">
                  <c:v>2022-03-24</c:v>
                </c:pt>
                <c:pt idx="815">
                  <c:v>2022-03-25</c:v>
                </c:pt>
                <c:pt idx="816">
                  <c:v>2022-03-28</c:v>
                </c:pt>
                <c:pt idx="817">
                  <c:v>2022-03-29</c:v>
                </c:pt>
                <c:pt idx="818">
                  <c:v>2022-03-30</c:v>
                </c:pt>
                <c:pt idx="819">
                  <c:v>2022-03-31</c:v>
                </c:pt>
                <c:pt idx="820">
                  <c:v>2022-04-01</c:v>
                </c:pt>
                <c:pt idx="821">
                  <c:v>2022-04-04</c:v>
                </c:pt>
                <c:pt idx="822">
                  <c:v>2022-04-05</c:v>
                </c:pt>
                <c:pt idx="823">
                  <c:v>2022-04-06</c:v>
                </c:pt>
                <c:pt idx="824">
                  <c:v>2022-04-07</c:v>
                </c:pt>
                <c:pt idx="825">
                  <c:v>2022-04-08</c:v>
                </c:pt>
                <c:pt idx="826">
                  <c:v>2022-04-11</c:v>
                </c:pt>
                <c:pt idx="827">
                  <c:v>2022-04-12</c:v>
                </c:pt>
                <c:pt idx="828">
                  <c:v>2022-04-13</c:v>
                </c:pt>
                <c:pt idx="829">
                  <c:v>2022-04-14</c:v>
                </c:pt>
                <c:pt idx="830">
                  <c:v>2022-04-18</c:v>
                </c:pt>
                <c:pt idx="831">
                  <c:v>2022-04-19</c:v>
                </c:pt>
                <c:pt idx="832">
                  <c:v>2022-04-20</c:v>
                </c:pt>
                <c:pt idx="833">
                  <c:v>2022-04-21</c:v>
                </c:pt>
                <c:pt idx="834">
                  <c:v>2022-04-22</c:v>
                </c:pt>
                <c:pt idx="835">
                  <c:v>2022-04-25</c:v>
                </c:pt>
                <c:pt idx="836">
                  <c:v>2022-04-26</c:v>
                </c:pt>
                <c:pt idx="837">
                  <c:v>2022-04-27</c:v>
                </c:pt>
                <c:pt idx="838">
                  <c:v>2022-04-28</c:v>
                </c:pt>
                <c:pt idx="839">
                  <c:v>2022-04-29</c:v>
                </c:pt>
                <c:pt idx="840">
                  <c:v>2022-05-02</c:v>
                </c:pt>
                <c:pt idx="841">
                  <c:v>2022-05-03</c:v>
                </c:pt>
                <c:pt idx="842">
                  <c:v>2022-05-04</c:v>
                </c:pt>
                <c:pt idx="843">
                  <c:v>2022-05-05</c:v>
                </c:pt>
                <c:pt idx="844">
                  <c:v>2022-05-06</c:v>
                </c:pt>
                <c:pt idx="845">
                  <c:v>2022-05-09</c:v>
                </c:pt>
                <c:pt idx="846">
                  <c:v>2022-05-10</c:v>
                </c:pt>
                <c:pt idx="847">
                  <c:v>2022-05-11</c:v>
                </c:pt>
                <c:pt idx="848">
                  <c:v>2022-05-12</c:v>
                </c:pt>
                <c:pt idx="849">
                  <c:v>2022-05-13</c:v>
                </c:pt>
                <c:pt idx="850">
                  <c:v>2022-05-16</c:v>
                </c:pt>
                <c:pt idx="851">
                  <c:v>2022-05-17</c:v>
                </c:pt>
                <c:pt idx="852">
                  <c:v>2022-05-18</c:v>
                </c:pt>
                <c:pt idx="853">
                  <c:v>2022-05-19</c:v>
                </c:pt>
                <c:pt idx="854">
                  <c:v>2022-05-20</c:v>
                </c:pt>
                <c:pt idx="855">
                  <c:v>2022-05-23</c:v>
                </c:pt>
                <c:pt idx="856">
                  <c:v>2022-05-24</c:v>
                </c:pt>
                <c:pt idx="857">
                  <c:v>2022-05-25</c:v>
                </c:pt>
                <c:pt idx="858">
                  <c:v>2022-05-26</c:v>
                </c:pt>
                <c:pt idx="859">
                  <c:v>2022-05-27</c:v>
                </c:pt>
                <c:pt idx="860">
                  <c:v>2022-05-31</c:v>
                </c:pt>
                <c:pt idx="861">
                  <c:v>2022-06-01</c:v>
                </c:pt>
                <c:pt idx="862">
                  <c:v>2022-06-02</c:v>
                </c:pt>
                <c:pt idx="863">
                  <c:v>2022-06-03</c:v>
                </c:pt>
                <c:pt idx="864">
                  <c:v>2022-06-06</c:v>
                </c:pt>
                <c:pt idx="865">
                  <c:v>2022-06-07</c:v>
                </c:pt>
                <c:pt idx="866">
                  <c:v>2022-06-08</c:v>
                </c:pt>
                <c:pt idx="867">
                  <c:v>2022-06-09</c:v>
                </c:pt>
                <c:pt idx="868">
                  <c:v>2022-06-10</c:v>
                </c:pt>
                <c:pt idx="869">
                  <c:v>2022-06-13</c:v>
                </c:pt>
                <c:pt idx="870">
                  <c:v>2022-06-14</c:v>
                </c:pt>
                <c:pt idx="871">
                  <c:v>2022-06-15</c:v>
                </c:pt>
                <c:pt idx="872">
                  <c:v>2022-06-16</c:v>
                </c:pt>
                <c:pt idx="873">
                  <c:v>2022-06-17</c:v>
                </c:pt>
                <c:pt idx="874">
                  <c:v>2022-06-21</c:v>
                </c:pt>
                <c:pt idx="875">
                  <c:v>2022-06-22</c:v>
                </c:pt>
                <c:pt idx="876">
                  <c:v>2022-06-23</c:v>
                </c:pt>
                <c:pt idx="877">
                  <c:v>2022-06-24</c:v>
                </c:pt>
                <c:pt idx="878">
                  <c:v>2022-06-27</c:v>
                </c:pt>
                <c:pt idx="879">
                  <c:v>2022-06-28</c:v>
                </c:pt>
                <c:pt idx="880">
                  <c:v>2022-06-29</c:v>
                </c:pt>
                <c:pt idx="881">
                  <c:v>2022-06-30</c:v>
                </c:pt>
                <c:pt idx="882">
                  <c:v>2022-07-01</c:v>
                </c:pt>
                <c:pt idx="883">
                  <c:v>2022-07-05</c:v>
                </c:pt>
                <c:pt idx="884">
                  <c:v>2022-07-06</c:v>
                </c:pt>
                <c:pt idx="885">
                  <c:v>2022-07-07</c:v>
                </c:pt>
                <c:pt idx="886">
                  <c:v>2022-07-08</c:v>
                </c:pt>
                <c:pt idx="887">
                  <c:v>2022-07-11</c:v>
                </c:pt>
                <c:pt idx="888">
                  <c:v>2022-07-12</c:v>
                </c:pt>
                <c:pt idx="889">
                  <c:v>2022-07-13</c:v>
                </c:pt>
                <c:pt idx="890">
                  <c:v>2022-07-14</c:v>
                </c:pt>
                <c:pt idx="891">
                  <c:v>2022-07-15</c:v>
                </c:pt>
                <c:pt idx="892">
                  <c:v>2022-07-18</c:v>
                </c:pt>
                <c:pt idx="893">
                  <c:v>2022-07-19</c:v>
                </c:pt>
                <c:pt idx="894">
                  <c:v>2022-07-20</c:v>
                </c:pt>
                <c:pt idx="895">
                  <c:v>2022-07-21</c:v>
                </c:pt>
                <c:pt idx="896">
                  <c:v>2022-07-22</c:v>
                </c:pt>
                <c:pt idx="897">
                  <c:v>2022-07-25</c:v>
                </c:pt>
                <c:pt idx="898">
                  <c:v>2022-07-26</c:v>
                </c:pt>
                <c:pt idx="899">
                  <c:v>2022-07-27</c:v>
                </c:pt>
                <c:pt idx="900">
                  <c:v>2022-07-28</c:v>
                </c:pt>
                <c:pt idx="901">
                  <c:v>2022-07-29</c:v>
                </c:pt>
                <c:pt idx="902">
                  <c:v>2022-08-01</c:v>
                </c:pt>
                <c:pt idx="903">
                  <c:v>2022-08-02</c:v>
                </c:pt>
                <c:pt idx="904">
                  <c:v>2022-08-03</c:v>
                </c:pt>
                <c:pt idx="905">
                  <c:v>2022-08-04</c:v>
                </c:pt>
                <c:pt idx="906">
                  <c:v>2022-08-05</c:v>
                </c:pt>
                <c:pt idx="907">
                  <c:v>2022-08-08</c:v>
                </c:pt>
                <c:pt idx="908">
                  <c:v>2022-08-09</c:v>
                </c:pt>
                <c:pt idx="909">
                  <c:v>2022-08-10</c:v>
                </c:pt>
                <c:pt idx="910">
                  <c:v>2022-08-11</c:v>
                </c:pt>
                <c:pt idx="911">
                  <c:v>2022-08-12</c:v>
                </c:pt>
                <c:pt idx="912">
                  <c:v>2022-08-15</c:v>
                </c:pt>
                <c:pt idx="913">
                  <c:v>2022-08-16</c:v>
                </c:pt>
                <c:pt idx="914">
                  <c:v>2022-08-17</c:v>
                </c:pt>
                <c:pt idx="915">
                  <c:v>2022-08-18</c:v>
                </c:pt>
                <c:pt idx="916">
                  <c:v>2022-08-19</c:v>
                </c:pt>
                <c:pt idx="917">
                  <c:v>2022-08-22</c:v>
                </c:pt>
                <c:pt idx="918">
                  <c:v>2022-08-23</c:v>
                </c:pt>
                <c:pt idx="919">
                  <c:v>2022-08-24</c:v>
                </c:pt>
                <c:pt idx="920">
                  <c:v>2022-08-25</c:v>
                </c:pt>
                <c:pt idx="921">
                  <c:v>2022-08-26</c:v>
                </c:pt>
                <c:pt idx="922">
                  <c:v>2022-08-29</c:v>
                </c:pt>
                <c:pt idx="923">
                  <c:v>2022-08-30</c:v>
                </c:pt>
                <c:pt idx="924">
                  <c:v>2022-08-31</c:v>
                </c:pt>
                <c:pt idx="925">
                  <c:v>2022-09-01</c:v>
                </c:pt>
                <c:pt idx="926">
                  <c:v>2022-09-02</c:v>
                </c:pt>
                <c:pt idx="927">
                  <c:v>2022-09-06</c:v>
                </c:pt>
                <c:pt idx="928">
                  <c:v>2022-09-07</c:v>
                </c:pt>
                <c:pt idx="929">
                  <c:v>2022-09-08</c:v>
                </c:pt>
                <c:pt idx="930">
                  <c:v>2022-09-09</c:v>
                </c:pt>
                <c:pt idx="931">
                  <c:v>2022-09-12</c:v>
                </c:pt>
                <c:pt idx="932">
                  <c:v>2022-09-13</c:v>
                </c:pt>
                <c:pt idx="933">
                  <c:v>2022-09-14</c:v>
                </c:pt>
                <c:pt idx="934">
                  <c:v>2022-09-15</c:v>
                </c:pt>
                <c:pt idx="935">
                  <c:v>2022-09-16</c:v>
                </c:pt>
                <c:pt idx="936">
                  <c:v>2022-09-19</c:v>
                </c:pt>
                <c:pt idx="937">
                  <c:v>2022-09-20</c:v>
                </c:pt>
                <c:pt idx="938">
                  <c:v>2022-09-21</c:v>
                </c:pt>
                <c:pt idx="939">
                  <c:v>2022-09-22</c:v>
                </c:pt>
                <c:pt idx="940">
                  <c:v>2022-09-23</c:v>
                </c:pt>
                <c:pt idx="941">
                  <c:v>2022-09-26</c:v>
                </c:pt>
                <c:pt idx="942">
                  <c:v>2022-09-27</c:v>
                </c:pt>
                <c:pt idx="943">
                  <c:v>2022-09-28</c:v>
                </c:pt>
                <c:pt idx="944">
                  <c:v>2022-09-29</c:v>
                </c:pt>
                <c:pt idx="945">
                  <c:v>2022-09-30</c:v>
                </c:pt>
                <c:pt idx="946">
                  <c:v>2022-10-03</c:v>
                </c:pt>
                <c:pt idx="947">
                  <c:v>2022-10-04</c:v>
                </c:pt>
                <c:pt idx="948">
                  <c:v>2022-10-05</c:v>
                </c:pt>
                <c:pt idx="949">
                  <c:v>2022-10-06</c:v>
                </c:pt>
                <c:pt idx="950">
                  <c:v>2022-10-07</c:v>
                </c:pt>
                <c:pt idx="951">
                  <c:v>2022-10-10</c:v>
                </c:pt>
                <c:pt idx="952">
                  <c:v>2022-10-11</c:v>
                </c:pt>
                <c:pt idx="953">
                  <c:v>2022-10-12</c:v>
                </c:pt>
                <c:pt idx="954">
                  <c:v>2022-10-13</c:v>
                </c:pt>
                <c:pt idx="955">
                  <c:v>2022-10-14</c:v>
                </c:pt>
                <c:pt idx="956">
                  <c:v>2022-10-17</c:v>
                </c:pt>
                <c:pt idx="957">
                  <c:v>2022-10-18</c:v>
                </c:pt>
                <c:pt idx="958">
                  <c:v>2022-10-19</c:v>
                </c:pt>
                <c:pt idx="959">
                  <c:v>2022-10-20</c:v>
                </c:pt>
                <c:pt idx="960">
                  <c:v>2022-10-21</c:v>
                </c:pt>
                <c:pt idx="961">
                  <c:v>2022-10-24</c:v>
                </c:pt>
                <c:pt idx="962">
                  <c:v>2022-10-25</c:v>
                </c:pt>
                <c:pt idx="963">
                  <c:v>2022-10-26</c:v>
                </c:pt>
                <c:pt idx="964">
                  <c:v>2022-10-27</c:v>
                </c:pt>
                <c:pt idx="965">
                  <c:v>2022-10-28</c:v>
                </c:pt>
                <c:pt idx="966">
                  <c:v>2022-10-31</c:v>
                </c:pt>
                <c:pt idx="967">
                  <c:v>2022-11-01</c:v>
                </c:pt>
                <c:pt idx="968">
                  <c:v>2022-11-02</c:v>
                </c:pt>
                <c:pt idx="969">
                  <c:v>2022-11-03</c:v>
                </c:pt>
                <c:pt idx="970">
                  <c:v>2022-11-04</c:v>
                </c:pt>
                <c:pt idx="971">
                  <c:v>2022-11-07</c:v>
                </c:pt>
                <c:pt idx="972">
                  <c:v>2022-11-08</c:v>
                </c:pt>
                <c:pt idx="973">
                  <c:v>2022-11-09</c:v>
                </c:pt>
                <c:pt idx="974">
                  <c:v>2022-11-10</c:v>
                </c:pt>
                <c:pt idx="975">
                  <c:v>2022-11-11</c:v>
                </c:pt>
                <c:pt idx="976">
                  <c:v>2022-11-14</c:v>
                </c:pt>
                <c:pt idx="977">
                  <c:v>2022-11-15</c:v>
                </c:pt>
                <c:pt idx="978">
                  <c:v>2022-11-16</c:v>
                </c:pt>
                <c:pt idx="979">
                  <c:v>2022-11-17</c:v>
                </c:pt>
                <c:pt idx="980">
                  <c:v>2022-11-18</c:v>
                </c:pt>
                <c:pt idx="981">
                  <c:v>2022-11-21</c:v>
                </c:pt>
                <c:pt idx="982">
                  <c:v>2022-11-22</c:v>
                </c:pt>
                <c:pt idx="983">
                  <c:v>2022-11-23</c:v>
                </c:pt>
                <c:pt idx="984">
                  <c:v>2022-11-25</c:v>
                </c:pt>
                <c:pt idx="985">
                  <c:v>2022-11-28</c:v>
                </c:pt>
                <c:pt idx="986">
                  <c:v>2022-11-29</c:v>
                </c:pt>
                <c:pt idx="987">
                  <c:v>2022-11-30</c:v>
                </c:pt>
                <c:pt idx="988">
                  <c:v>2022-12-01</c:v>
                </c:pt>
                <c:pt idx="989">
                  <c:v>2022-12-02</c:v>
                </c:pt>
                <c:pt idx="990">
                  <c:v>2022-12-05</c:v>
                </c:pt>
                <c:pt idx="991">
                  <c:v>2022-12-06</c:v>
                </c:pt>
                <c:pt idx="992">
                  <c:v>2022-12-07</c:v>
                </c:pt>
                <c:pt idx="993">
                  <c:v>2022-12-08</c:v>
                </c:pt>
                <c:pt idx="994">
                  <c:v>2022-12-09</c:v>
                </c:pt>
                <c:pt idx="995">
                  <c:v>2022-12-12</c:v>
                </c:pt>
                <c:pt idx="996">
                  <c:v>2022-12-13</c:v>
                </c:pt>
                <c:pt idx="997">
                  <c:v>2022-12-14</c:v>
                </c:pt>
                <c:pt idx="998">
                  <c:v>2022-12-15</c:v>
                </c:pt>
                <c:pt idx="999">
                  <c:v>2022-12-16</c:v>
                </c:pt>
                <c:pt idx="1000">
                  <c:v>2022-12-19</c:v>
                </c:pt>
                <c:pt idx="1001">
                  <c:v>2022-12-20</c:v>
                </c:pt>
                <c:pt idx="1002">
                  <c:v>2022-12-21</c:v>
                </c:pt>
                <c:pt idx="1003">
                  <c:v>2022-12-22</c:v>
                </c:pt>
                <c:pt idx="1004">
                  <c:v>2022-12-23</c:v>
                </c:pt>
                <c:pt idx="1005">
                  <c:v>2022-12-27</c:v>
                </c:pt>
                <c:pt idx="1006">
                  <c:v>2022-12-28</c:v>
                </c:pt>
                <c:pt idx="1007">
                  <c:v>2022-12-29</c:v>
                </c:pt>
                <c:pt idx="1008">
                  <c:v>2022-12-30</c:v>
                </c:pt>
                <c:pt idx="1009">
                  <c:v>2023-01-03</c:v>
                </c:pt>
                <c:pt idx="1010">
                  <c:v>2023-01-04</c:v>
                </c:pt>
                <c:pt idx="1011">
                  <c:v>2023-01-05</c:v>
                </c:pt>
                <c:pt idx="1012">
                  <c:v>2023-01-06</c:v>
                </c:pt>
                <c:pt idx="1013">
                  <c:v>2023-01-09</c:v>
                </c:pt>
                <c:pt idx="1014">
                  <c:v>2023-01-10</c:v>
                </c:pt>
                <c:pt idx="1015">
                  <c:v>2023-01-11</c:v>
                </c:pt>
                <c:pt idx="1016">
                  <c:v>2023-01-12</c:v>
                </c:pt>
                <c:pt idx="1017">
                  <c:v>2023-01-13</c:v>
                </c:pt>
                <c:pt idx="1018">
                  <c:v>2023-01-17</c:v>
                </c:pt>
                <c:pt idx="1019">
                  <c:v>2023-01-18</c:v>
                </c:pt>
                <c:pt idx="1020">
                  <c:v>2023-01-19</c:v>
                </c:pt>
                <c:pt idx="1021">
                  <c:v>2023-01-20</c:v>
                </c:pt>
                <c:pt idx="1022">
                  <c:v>2023-01-23</c:v>
                </c:pt>
                <c:pt idx="1023">
                  <c:v>2023-01-24</c:v>
                </c:pt>
                <c:pt idx="1024">
                  <c:v>2023-01-25</c:v>
                </c:pt>
                <c:pt idx="1025">
                  <c:v>2023-01-26</c:v>
                </c:pt>
                <c:pt idx="1026">
                  <c:v>2023-01-27</c:v>
                </c:pt>
                <c:pt idx="1027">
                  <c:v>2023-01-30</c:v>
                </c:pt>
                <c:pt idx="1028">
                  <c:v>2023-01-31</c:v>
                </c:pt>
                <c:pt idx="1029">
                  <c:v>2023-02-01</c:v>
                </c:pt>
                <c:pt idx="1030">
                  <c:v>2023-02-02</c:v>
                </c:pt>
                <c:pt idx="1031">
                  <c:v>2023-02-03</c:v>
                </c:pt>
                <c:pt idx="1032">
                  <c:v>2023-02-06</c:v>
                </c:pt>
                <c:pt idx="1033">
                  <c:v>2023-02-07</c:v>
                </c:pt>
                <c:pt idx="1034">
                  <c:v>2023-02-08</c:v>
                </c:pt>
                <c:pt idx="1035">
                  <c:v>2023-02-09</c:v>
                </c:pt>
                <c:pt idx="1036">
                  <c:v>2023-02-10</c:v>
                </c:pt>
                <c:pt idx="1037">
                  <c:v>2023-02-13</c:v>
                </c:pt>
                <c:pt idx="1038">
                  <c:v>2023-02-14</c:v>
                </c:pt>
                <c:pt idx="1039">
                  <c:v>2023-02-15</c:v>
                </c:pt>
                <c:pt idx="1040">
                  <c:v>2023-02-16</c:v>
                </c:pt>
                <c:pt idx="1041">
                  <c:v>2023-02-17</c:v>
                </c:pt>
                <c:pt idx="1042">
                  <c:v>2023-02-21</c:v>
                </c:pt>
                <c:pt idx="1043">
                  <c:v>2023-02-22</c:v>
                </c:pt>
                <c:pt idx="1044">
                  <c:v>2023-02-23</c:v>
                </c:pt>
                <c:pt idx="1045">
                  <c:v>2023-02-24</c:v>
                </c:pt>
                <c:pt idx="1046">
                  <c:v>2023-02-27</c:v>
                </c:pt>
                <c:pt idx="1047">
                  <c:v>2023-02-28</c:v>
                </c:pt>
                <c:pt idx="1048">
                  <c:v>2023-03-01</c:v>
                </c:pt>
                <c:pt idx="1049">
                  <c:v>2023-03-02</c:v>
                </c:pt>
                <c:pt idx="1050">
                  <c:v>2023-03-03</c:v>
                </c:pt>
                <c:pt idx="1051">
                  <c:v>2023-03-06</c:v>
                </c:pt>
                <c:pt idx="1052">
                  <c:v>2023-03-07</c:v>
                </c:pt>
                <c:pt idx="1053">
                  <c:v>2023-03-08</c:v>
                </c:pt>
                <c:pt idx="1054">
                  <c:v>2023-03-09</c:v>
                </c:pt>
                <c:pt idx="1055">
                  <c:v>2023-03-10</c:v>
                </c:pt>
                <c:pt idx="1056">
                  <c:v>2023-03-13</c:v>
                </c:pt>
                <c:pt idx="1057">
                  <c:v>2023-03-14</c:v>
                </c:pt>
                <c:pt idx="1058">
                  <c:v>2023-03-15</c:v>
                </c:pt>
                <c:pt idx="1059">
                  <c:v>2023-03-16</c:v>
                </c:pt>
                <c:pt idx="1060">
                  <c:v>2023-03-17</c:v>
                </c:pt>
                <c:pt idx="1061">
                  <c:v>2023-03-20</c:v>
                </c:pt>
                <c:pt idx="1062">
                  <c:v>2023-03-21</c:v>
                </c:pt>
                <c:pt idx="1063">
                  <c:v>2023-03-22</c:v>
                </c:pt>
                <c:pt idx="1064">
                  <c:v>2023-03-23</c:v>
                </c:pt>
                <c:pt idx="1065">
                  <c:v>2023-03-24</c:v>
                </c:pt>
                <c:pt idx="1066">
                  <c:v>2023-03-27</c:v>
                </c:pt>
                <c:pt idx="1067">
                  <c:v>2023-03-28</c:v>
                </c:pt>
                <c:pt idx="1068">
                  <c:v>2023-03-29</c:v>
                </c:pt>
                <c:pt idx="1069">
                  <c:v>2023-03-30</c:v>
                </c:pt>
                <c:pt idx="1070">
                  <c:v>2023-03-31</c:v>
                </c:pt>
                <c:pt idx="1071">
                  <c:v>2023-04-03</c:v>
                </c:pt>
                <c:pt idx="1072">
                  <c:v>2023-04-04</c:v>
                </c:pt>
                <c:pt idx="1073">
                  <c:v>2023-04-05</c:v>
                </c:pt>
                <c:pt idx="1074">
                  <c:v>2023-04-06</c:v>
                </c:pt>
                <c:pt idx="1075">
                  <c:v>2023-04-10</c:v>
                </c:pt>
                <c:pt idx="1076">
                  <c:v>2023-04-11</c:v>
                </c:pt>
                <c:pt idx="1077">
                  <c:v>2023-04-12</c:v>
                </c:pt>
                <c:pt idx="1078">
                  <c:v>2023-04-13</c:v>
                </c:pt>
                <c:pt idx="1079">
                  <c:v>2023-04-14</c:v>
                </c:pt>
                <c:pt idx="1080">
                  <c:v>2023-04-17</c:v>
                </c:pt>
                <c:pt idx="1081">
                  <c:v>2023-04-18</c:v>
                </c:pt>
                <c:pt idx="1082">
                  <c:v>2023-04-19</c:v>
                </c:pt>
                <c:pt idx="1083">
                  <c:v>2023-04-20</c:v>
                </c:pt>
                <c:pt idx="1084">
                  <c:v>2023-04-21</c:v>
                </c:pt>
                <c:pt idx="1085">
                  <c:v>2023-04-24</c:v>
                </c:pt>
                <c:pt idx="1086">
                  <c:v>2023-04-25</c:v>
                </c:pt>
                <c:pt idx="1087">
                  <c:v>2023-04-26</c:v>
                </c:pt>
                <c:pt idx="1088">
                  <c:v>2023-04-27</c:v>
                </c:pt>
                <c:pt idx="1089">
                  <c:v>2023-04-28</c:v>
                </c:pt>
                <c:pt idx="1090">
                  <c:v>2023-05-01</c:v>
                </c:pt>
                <c:pt idx="1091">
                  <c:v>2023-05-02</c:v>
                </c:pt>
                <c:pt idx="1092">
                  <c:v>2023-05-03</c:v>
                </c:pt>
                <c:pt idx="1093">
                  <c:v>2023-05-04</c:v>
                </c:pt>
                <c:pt idx="1094">
                  <c:v>2023-05-05</c:v>
                </c:pt>
                <c:pt idx="1095">
                  <c:v>2023-05-08</c:v>
                </c:pt>
                <c:pt idx="1096">
                  <c:v>2023-05-09</c:v>
                </c:pt>
                <c:pt idx="1097">
                  <c:v>2023-05-10</c:v>
                </c:pt>
                <c:pt idx="1098">
                  <c:v>2023-05-11</c:v>
                </c:pt>
                <c:pt idx="1099">
                  <c:v>2023-05-12</c:v>
                </c:pt>
                <c:pt idx="1100">
                  <c:v>2023-05-15</c:v>
                </c:pt>
                <c:pt idx="1101">
                  <c:v>2023-05-16</c:v>
                </c:pt>
                <c:pt idx="1102">
                  <c:v>2023-05-17</c:v>
                </c:pt>
                <c:pt idx="1103">
                  <c:v>2023-05-18</c:v>
                </c:pt>
                <c:pt idx="1104">
                  <c:v>2023-05-19</c:v>
                </c:pt>
                <c:pt idx="1105">
                  <c:v>2023-05-22</c:v>
                </c:pt>
                <c:pt idx="1106">
                  <c:v>2023-05-23</c:v>
                </c:pt>
                <c:pt idx="1107">
                  <c:v>2023-05-24</c:v>
                </c:pt>
                <c:pt idx="1108">
                  <c:v>2023-05-25</c:v>
                </c:pt>
                <c:pt idx="1109">
                  <c:v>2023-05-26</c:v>
                </c:pt>
                <c:pt idx="1110">
                  <c:v>2023-05-30</c:v>
                </c:pt>
                <c:pt idx="1111">
                  <c:v>2023-05-31</c:v>
                </c:pt>
                <c:pt idx="1112">
                  <c:v>2023-06-01</c:v>
                </c:pt>
                <c:pt idx="1113">
                  <c:v>2023-06-02</c:v>
                </c:pt>
                <c:pt idx="1114">
                  <c:v>2023-06-05</c:v>
                </c:pt>
                <c:pt idx="1115">
                  <c:v>2023-06-06</c:v>
                </c:pt>
                <c:pt idx="1116">
                  <c:v>2023-06-07</c:v>
                </c:pt>
                <c:pt idx="1117">
                  <c:v>2023-06-08</c:v>
                </c:pt>
                <c:pt idx="1118">
                  <c:v>2023-06-09</c:v>
                </c:pt>
                <c:pt idx="1119">
                  <c:v>2023-06-12</c:v>
                </c:pt>
                <c:pt idx="1120">
                  <c:v>2023-06-13</c:v>
                </c:pt>
                <c:pt idx="1121">
                  <c:v>2023-06-14</c:v>
                </c:pt>
                <c:pt idx="1122">
                  <c:v>2023-06-15</c:v>
                </c:pt>
                <c:pt idx="1123">
                  <c:v>2023-06-16</c:v>
                </c:pt>
                <c:pt idx="1124">
                  <c:v>2023-06-20</c:v>
                </c:pt>
                <c:pt idx="1125">
                  <c:v>2023-06-21</c:v>
                </c:pt>
                <c:pt idx="1126">
                  <c:v>2023-06-22</c:v>
                </c:pt>
                <c:pt idx="1127">
                  <c:v>2023-06-23</c:v>
                </c:pt>
                <c:pt idx="1128">
                  <c:v>2023-06-26</c:v>
                </c:pt>
                <c:pt idx="1129">
                  <c:v>2023-06-27</c:v>
                </c:pt>
                <c:pt idx="1130">
                  <c:v>2023-06-28</c:v>
                </c:pt>
                <c:pt idx="1131">
                  <c:v>2023-06-29</c:v>
                </c:pt>
                <c:pt idx="1132">
                  <c:v>2023-06-30</c:v>
                </c:pt>
                <c:pt idx="1133">
                  <c:v>2023-07-03</c:v>
                </c:pt>
                <c:pt idx="1134">
                  <c:v>2023-07-05</c:v>
                </c:pt>
                <c:pt idx="1135">
                  <c:v>2023-07-06</c:v>
                </c:pt>
                <c:pt idx="1136">
                  <c:v>2023-07-07</c:v>
                </c:pt>
                <c:pt idx="1137">
                  <c:v>2023-07-10</c:v>
                </c:pt>
                <c:pt idx="1138">
                  <c:v>2023-07-11</c:v>
                </c:pt>
                <c:pt idx="1139">
                  <c:v>2023-07-12</c:v>
                </c:pt>
                <c:pt idx="1140">
                  <c:v>2023-07-13</c:v>
                </c:pt>
                <c:pt idx="1141">
                  <c:v>2023-07-14</c:v>
                </c:pt>
                <c:pt idx="1142">
                  <c:v>2023-07-17</c:v>
                </c:pt>
                <c:pt idx="1143">
                  <c:v>2023-07-18</c:v>
                </c:pt>
                <c:pt idx="1144">
                  <c:v>2023-07-19</c:v>
                </c:pt>
                <c:pt idx="1145">
                  <c:v>2023-07-20</c:v>
                </c:pt>
                <c:pt idx="1146">
                  <c:v>2023-07-21</c:v>
                </c:pt>
                <c:pt idx="1147">
                  <c:v>2023-07-24</c:v>
                </c:pt>
                <c:pt idx="1148">
                  <c:v>2023-07-25</c:v>
                </c:pt>
                <c:pt idx="1149">
                  <c:v>2023-07-26</c:v>
                </c:pt>
                <c:pt idx="1150">
                  <c:v>2023-07-27</c:v>
                </c:pt>
                <c:pt idx="1151">
                  <c:v>2023-07-28</c:v>
                </c:pt>
                <c:pt idx="1152">
                  <c:v>2023-07-31</c:v>
                </c:pt>
                <c:pt idx="1153">
                  <c:v>2023-08-01</c:v>
                </c:pt>
                <c:pt idx="1154">
                  <c:v>2023-08-02</c:v>
                </c:pt>
                <c:pt idx="1155">
                  <c:v>2023-08-03</c:v>
                </c:pt>
                <c:pt idx="1156">
                  <c:v>2023-08-04</c:v>
                </c:pt>
                <c:pt idx="1157">
                  <c:v>2023-08-07</c:v>
                </c:pt>
                <c:pt idx="1158">
                  <c:v>2023-08-08</c:v>
                </c:pt>
                <c:pt idx="1159">
                  <c:v>2023-08-09</c:v>
                </c:pt>
                <c:pt idx="1160">
                  <c:v>2023-08-10</c:v>
                </c:pt>
                <c:pt idx="1161">
                  <c:v>2023-08-11</c:v>
                </c:pt>
                <c:pt idx="1162">
                  <c:v>2023-08-14</c:v>
                </c:pt>
                <c:pt idx="1163">
                  <c:v>2023-08-15</c:v>
                </c:pt>
                <c:pt idx="1164">
                  <c:v>2023-08-16</c:v>
                </c:pt>
                <c:pt idx="1165">
                  <c:v>2023-08-17</c:v>
                </c:pt>
                <c:pt idx="1166">
                  <c:v>2023-08-18</c:v>
                </c:pt>
                <c:pt idx="1167">
                  <c:v>2023-08-21</c:v>
                </c:pt>
                <c:pt idx="1168">
                  <c:v>2023-08-22</c:v>
                </c:pt>
                <c:pt idx="1169">
                  <c:v>2023-08-23</c:v>
                </c:pt>
                <c:pt idx="1170">
                  <c:v>2023-08-24</c:v>
                </c:pt>
                <c:pt idx="1171">
                  <c:v>2023-08-25</c:v>
                </c:pt>
                <c:pt idx="1172">
                  <c:v>2023-08-28</c:v>
                </c:pt>
                <c:pt idx="1173">
                  <c:v>2023-08-29</c:v>
                </c:pt>
                <c:pt idx="1174">
                  <c:v>2023-08-30</c:v>
                </c:pt>
                <c:pt idx="1175">
                  <c:v>2023-08-31</c:v>
                </c:pt>
                <c:pt idx="1176">
                  <c:v>2023-09-01</c:v>
                </c:pt>
                <c:pt idx="1177">
                  <c:v>2023-09-05</c:v>
                </c:pt>
                <c:pt idx="1178">
                  <c:v>2023-09-06</c:v>
                </c:pt>
                <c:pt idx="1179">
                  <c:v>2023-09-07</c:v>
                </c:pt>
                <c:pt idx="1180">
                  <c:v>2023-09-08</c:v>
                </c:pt>
                <c:pt idx="1181">
                  <c:v>2023-09-11</c:v>
                </c:pt>
                <c:pt idx="1182">
                  <c:v>2023-09-12</c:v>
                </c:pt>
                <c:pt idx="1183">
                  <c:v>2023-09-13</c:v>
                </c:pt>
                <c:pt idx="1184">
                  <c:v>2023-09-14</c:v>
                </c:pt>
                <c:pt idx="1185">
                  <c:v>2023-09-15</c:v>
                </c:pt>
                <c:pt idx="1186">
                  <c:v>2023-09-18</c:v>
                </c:pt>
                <c:pt idx="1187">
                  <c:v>2023-09-19</c:v>
                </c:pt>
                <c:pt idx="1188">
                  <c:v>2023-09-20</c:v>
                </c:pt>
                <c:pt idx="1189">
                  <c:v>2023-09-21</c:v>
                </c:pt>
                <c:pt idx="1190">
                  <c:v>2023-09-22</c:v>
                </c:pt>
                <c:pt idx="1191">
                  <c:v>2023-09-25</c:v>
                </c:pt>
                <c:pt idx="1192">
                  <c:v>2023-09-26</c:v>
                </c:pt>
                <c:pt idx="1193">
                  <c:v>2023-09-27</c:v>
                </c:pt>
                <c:pt idx="1194">
                  <c:v>2023-09-28</c:v>
                </c:pt>
                <c:pt idx="1195">
                  <c:v>2023-09-29</c:v>
                </c:pt>
                <c:pt idx="1196">
                  <c:v>2023-10-02</c:v>
                </c:pt>
                <c:pt idx="1197">
                  <c:v>2023-10-03</c:v>
                </c:pt>
                <c:pt idx="1198">
                  <c:v>2023-10-04</c:v>
                </c:pt>
                <c:pt idx="1199">
                  <c:v>2023-10-05</c:v>
                </c:pt>
                <c:pt idx="1200">
                  <c:v>2023-10-06</c:v>
                </c:pt>
                <c:pt idx="1201">
                  <c:v>2023-10-09</c:v>
                </c:pt>
                <c:pt idx="1202">
                  <c:v>2023-10-10</c:v>
                </c:pt>
                <c:pt idx="1203">
                  <c:v>2023-10-11</c:v>
                </c:pt>
                <c:pt idx="1204">
                  <c:v>2023-10-12</c:v>
                </c:pt>
                <c:pt idx="1205">
                  <c:v>2023-10-13</c:v>
                </c:pt>
                <c:pt idx="1206">
                  <c:v>2023-10-16</c:v>
                </c:pt>
                <c:pt idx="1207">
                  <c:v>2023-10-17</c:v>
                </c:pt>
                <c:pt idx="1208">
                  <c:v>2023-10-18</c:v>
                </c:pt>
                <c:pt idx="1209">
                  <c:v>2023-10-19</c:v>
                </c:pt>
                <c:pt idx="1210">
                  <c:v>2023-10-20</c:v>
                </c:pt>
                <c:pt idx="1211">
                  <c:v>2023-10-23</c:v>
                </c:pt>
                <c:pt idx="1212">
                  <c:v>2023-10-24</c:v>
                </c:pt>
                <c:pt idx="1213">
                  <c:v>2023-10-25</c:v>
                </c:pt>
                <c:pt idx="1214">
                  <c:v>2023-10-26</c:v>
                </c:pt>
                <c:pt idx="1215">
                  <c:v>2023-10-27</c:v>
                </c:pt>
                <c:pt idx="1216">
                  <c:v>2023-10-30</c:v>
                </c:pt>
                <c:pt idx="1217">
                  <c:v>2023-10-31</c:v>
                </c:pt>
                <c:pt idx="1218">
                  <c:v>2023-11-01</c:v>
                </c:pt>
                <c:pt idx="1219">
                  <c:v>2023-11-02</c:v>
                </c:pt>
                <c:pt idx="1220">
                  <c:v>2023-11-03</c:v>
                </c:pt>
                <c:pt idx="1221">
                  <c:v>2023-11-06</c:v>
                </c:pt>
                <c:pt idx="1222">
                  <c:v>2023-11-07</c:v>
                </c:pt>
                <c:pt idx="1223">
                  <c:v>2023-11-08</c:v>
                </c:pt>
                <c:pt idx="1224">
                  <c:v>2023-11-09</c:v>
                </c:pt>
                <c:pt idx="1225">
                  <c:v>2023-11-10</c:v>
                </c:pt>
                <c:pt idx="1226">
                  <c:v>2023-11-13</c:v>
                </c:pt>
                <c:pt idx="1227">
                  <c:v>2023-11-14</c:v>
                </c:pt>
                <c:pt idx="1228">
                  <c:v>2023-11-15</c:v>
                </c:pt>
                <c:pt idx="1229">
                  <c:v>2023-11-16</c:v>
                </c:pt>
                <c:pt idx="1230">
                  <c:v>2023-11-17</c:v>
                </c:pt>
                <c:pt idx="1231">
                  <c:v>2023-11-20</c:v>
                </c:pt>
                <c:pt idx="1232">
                  <c:v>2023-11-21</c:v>
                </c:pt>
                <c:pt idx="1233">
                  <c:v>2023-11-22</c:v>
                </c:pt>
                <c:pt idx="1234">
                  <c:v>2023-11-24</c:v>
                </c:pt>
                <c:pt idx="1235">
                  <c:v>2023-11-27</c:v>
                </c:pt>
                <c:pt idx="1236">
                  <c:v>2023-11-28</c:v>
                </c:pt>
                <c:pt idx="1237">
                  <c:v>2023-11-29</c:v>
                </c:pt>
                <c:pt idx="1238">
                  <c:v>2023-11-30</c:v>
                </c:pt>
                <c:pt idx="1239">
                  <c:v>2023-12-01</c:v>
                </c:pt>
                <c:pt idx="1240">
                  <c:v>2023-12-04</c:v>
                </c:pt>
                <c:pt idx="1241">
                  <c:v>2023-12-05</c:v>
                </c:pt>
                <c:pt idx="1242">
                  <c:v>2023-12-06</c:v>
                </c:pt>
                <c:pt idx="1243">
                  <c:v>2023-12-07</c:v>
                </c:pt>
                <c:pt idx="1244">
                  <c:v>2023-12-08</c:v>
                </c:pt>
                <c:pt idx="1245">
                  <c:v>2023-12-11</c:v>
                </c:pt>
                <c:pt idx="1246">
                  <c:v>2023-12-12</c:v>
                </c:pt>
                <c:pt idx="1247">
                  <c:v>2023-12-13</c:v>
                </c:pt>
                <c:pt idx="1248">
                  <c:v>2023-12-14</c:v>
                </c:pt>
                <c:pt idx="1249">
                  <c:v>2023-12-15</c:v>
                </c:pt>
                <c:pt idx="1250">
                  <c:v>2023-12-18</c:v>
                </c:pt>
                <c:pt idx="1251">
                  <c:v>2023-12-19</c:v>
                </c:pt>
                <c:pt idx="1252">
                  <c:v>2023-12-20</c:v>
                </c:pt>
                <c:pt idx="1253">
                  <c:v>2023-12-21</c:v>
                </c:pt>
                <c:pt idx="1254">
                  <c:v>2023-12-22</c:v>
                </c:pt>
                <c:pt idx="1255">
                  <c:v>2023-12-26</c:v>
                </c:pt>
                <c:pt idx="1256">
                  <c:v>2023-12-27</c:v>
                </c:pt>
                <c:pt idx="1257">
                  <c:v>2023-12-28</c:v>
                </c:pt>
                <c:pt idx="1258">
                  <c:v>2023-12-29</c:v>
                </c:pt>
                <c:pt idx="1259">
                  <c:v>2024-01-02</c:v>
                </c:pt>
                <c:pt idx="1260">
                  <c:v>2024-01-03</c:v>
                </c:pt>
                <c:pt idx="1261">
                  <c:v>2024-01-04</c:v>
                </c:pt>
                <c:pt idx="1262">
                  <c:v>2024-01-05</c:v>
                </c:pt>
                <c:pt idx="1263">
                  <c:v>2024-01-08</c:v>
                </c:pt>
                <c:pt idx="1264">
                  <c:v>2024-01-09</c:v>
                </c:pt>
                <c:pt idx="1265">
                  <c:v>2024-01-10</c:v>
                </c:pt>
                <c:pt idx="1266">
                  <c:v>2024-01-11</c:v>
                </c:pt>
                <c:pt idx="1267">
                  <c:v>2024-01-12</c:v>
                </c:pt>
                <c:pt idx="1268">
                  <c:v>2024-01-16</c:v>
                </c:pt>
                <c:pt idx="1269">
                  <c:v>2024-01-17</c:v>
                </c:pt>
                <c:pt idx="1270">
                  <c:v>2024-01-18</c:v>
                </c:pt>
                <c:pt idx="1271">
                  <c:v>2024-01-19</c:v>
                </c:pt>
                <c:pt idx="1272">
                  <c:v>2024-01-22</c:v>
                </c:pt>
                <c:pt idx="1273">
                  <c:v>2024-01-23</c:v>
                </c:pt>
                <c:pt idx="1274">
                  <c:v>2024-01-24</c:v>
                </c:pt>
                <c:pt idx="1275">
                  <c:v>2024-01-25</c:v>
                </c:pt>
                <c:pt idx="1276">
                  <c:v>2024-01-26</c:v>
                </c:pt>
                <c:pt idx="1277">
                  <c:v>2024-01-29</c:v>
                </c:pt>
                <c:pt idx="1278">
                  <c:v>2024-01-30</c:v>
                </c:pt>
                <c:pt idx="1279">
                  <c:v>2024-01-31</c:v>
                </c:pt>
                <c:pt idx="1280">
                  <c:v>2024-02-01</c:v>
                </c:pt>
                <c:pt idx="1281">
                  <c:v>2024-02-02</c:v>
                </c:pt>
                <c:pt idx="1282">
                  <c:v>2024-02-05</c:v>
                </c:pt>
                <c:pt idx="1283">
                  <c:v>2024-02-06</c:v>
                </c:pt>
                <c:pt idx="1284">
                  <c:v>2024-02-07</c:v>
                </c:pt>
                <c:pt idx="1285">
                  <c:v>2024-02-08</c:v>
                </c:pt>
                <c:pt idx="1286">
                  <c:v>2024-02-09</c:v>
                </c:pt>
                <c:pt idx="1287">
                  <c:v>2024-02-12</c:v>
                </c:pt>
                <c:pt idx="1288">
                  <c:v>2024-02-13</c:v>
                </c:pt>
                <c:pt idx="1289">
                  <c:v>2024-02-14</c:v>
                </c:pt>
                <c:pt idx="1290">
                  <c:v>2024-02-15</c:v>
                </c:pt>
                <c:pt idx="1291">
                  <c:v>2024-02-16</c:v>
                </c:pt>
                <c:pt idx="1292">
                  <c:v>2024-02-20</c:v>
                </c:pt>
                <c:pt idx="1293">
                  <c:v>2024-02-21</c:v>
                </c:pt>
                <c:pt idx="1294">
                  <c:v>2024-02-22</c:v>
                </c:pt>
                <c:pt idx="1295">
                  <c:v>2024-02-23</c:v>
                </c:pt>
                <c:pt idx="1296">
                  <c:v>2024-02-26</c:v>
                </c:pt>
                <c:pt idx="1297">
                  <c:v>2024-02-27</c:v>
                </c:pt>
                <c:pt idx="1298">
                  <c:v>2024-02-28</c:v>
                </c:pt>
                <c:pt idx="1299">
                  <c:v>2024-02-29</c:v>
                </c:pt>
                <c:pt idx="1300">
                  <c:v>2024-03-01</c:v>
                </c:pt>
                <c:pt idx="1301">
                  <c:v>2024-03-04</c:v>
                </c:pt>
                <c:pt idx="1302">
                  <c:v>2024-03-05</c:v>
                </c:pt>
                <c:pt idx="1303">
                  <c:v>2024-03-06</c:v>
                </c:pt>
                <c:pt idx="1304">
                  <c:v>2024-03-07</c:v>
                </c:pt>
                <c:pt idx="1305">
                  <c:v>2024-03-08</c:v>
                </c:pt>
                <c:pt idx="1306">
                  <c:v>2024-03-11</c:v>
                </c:pt>
                <c:pt idx="1307">
                  <c:v>2024-03-12</c:v>
                </c:pt>
                <c:pt idx="1308">
                  <c:v>2024-03-13</c:v>
                </c:pt>
                <c:pt idx="1309">
                  <c:v>2024-03-14</c:v>
                </c:pt>
                <c:pt idx="1310">
                  <c:v>2024-03-15</c:v>
                </c:pt>
                <c:pt idx="1311">
                  <c:v>2024-03-18</c:v>
                </c:pt>
                <c:pt idx="1312">
                  <c:v>2024-03-19</c:v>
                </c:pt>
                <c:pt idx="1313">
                  <c:v>2024-03-20</c:v>
                </c:pt>
                <c:pt idx="1314">
                  <c:v>2024-03-21</c:v>
                </c:pt>
                <c:pt idx="1315">
                  <c:v>2024-03-22</c:v>
                </c:pt>
                <c:pt idx="1316">
                  <c:v>2024-03-25</c:v>
                </c:pt>
                <c:pt idx="1317">
                  <c:v>2024-03-26</c:v>
                </c:pt>
                <c:pt idx="1318">
                  <c:v>2024-03-27</c:v>
                </c:pt>
                <c:pt idx="1319">
                  <c:v>2024-03-28</c:v>
                </c:pt>
                <c:pt idx="1320">
                  <c:v>2024-04-01</c:v>
                </c:pt>
                <c:pt idx="1321">
                  <c:v>2024-04-02</c:v>
                </c:pt>
                <c:pt idx="1322">
                  <c:v>2024-04-03</c:v>
                </c:pt>
                <c:pt idx="1323">
                  <c:v>2024-04-04</c:v>
                </c:pt>
                <c:pt idx="1324">
                  <c:v>2024-04-05</c:v>
                </c:pt>
                <c:pt idx="1325">
                  <c:v>2024-04-08</c:v>
                </c:pt>
                <c:pt idx="1326">
                  <c:v>2024-04-09</c:v>
                </c:pt>
                <c:pt idx="1327">
                  <c:v>2024-04-10</c:v>
                </c:pt>
                <c:pt idx="1328">
                  <c:v>2024-04-11</c:v>
                </c:pt>
                <c:pt idx="1329">
                  <c:v>2024-04-12</c:v>
                </c:pt>
                <c:pt idx="1330">
                  <c:v>2024-04-15</c:v>
                </c:pt>
                <c:pt idx="1331">
                  <c:v>2024-04-16</c:v>
                </c:pt>
                <c:pt idx="1332">
                  <c:v>2024-04-17</c:v>
                </c:pt>
                <c:pt idx="1333">
                  <c:v>2024-04-18</c:v>
                </c:pt>
                <c:pt idx="1334">
                  <c:v>2024-04-19</c:v>
                </c:pt>
                <c:pt idx="1335">
                  <c:v>2024-04-22</c:v>
                </c:pt>
                <c:pt idx="1336">
                  <c:v>2024-04-23</c:v>
                </c:pt>
                <c:pt idx="1337">
                  <c:v>2024-04-24</c:v>
                </c:pt>
                <c:pt idx="1338">
                  <c:v>2024-04-25</c:v>
                </c:pt>
                <c:pt idx="1339">
                  <c:v>2024-04-26</c:v>
                </c:pt>
                <c:pt idx="1340">
                  <c:v>2024-04-29</c:v>
                </c:pt>
                <c:pt idx="1341">
                  <c:v>2024-04-30</c:v>
                </c:pt>
                <c:pt idx="1342">
                  <c:v>2024-05-01</c:v>
                </c:pt>
                <c:pt idx="1343">
                  <c:v>2024-05-02</c:v>
                </c:pt>
                <c:pt idx="1344">
                  <c:v>2024-05-03</c:v>
                </c:pt>
                <c:pt idx="1345">
                  <c:v>2024-05-06</c:v>
                </c:pt>
                <c:pt idx="1346">
                  <c:v>2024-05-07</c:v>
                </c:pt>
                <c:pt idx="1347">
                  <c:v>2024-05-08</c:v>
                </c:pt>
                <c:pt idx="1348">
                  <c:v>2024-05-09</c:v>
                </c:pt>
                <c:pt idx="1349">
                  <c:v>2024-05-10</c:v>
                </c:pt>
                <c:pt idx="1350">
                  <c:v>2024-05-13</c:v>
                </c:pt>
                <c:pt idx="1351">
                  <c:v>2024-05-14</c:v>
                </c:pt>
                <c:pt idx="1352">
                  <c:v>2024-05-15</c:v>
                </c:pt>
                <c:pt idx="1353">
                  <c:v>2024-05-16</c:v>
                </c:pt>
                <c:pt idx="1354">
                  <c:v>2024-05-17</c:v>
                </c:pt>
                <c:pt idx="1355">
                  <c:v>2024-05-20</c:v>
                </c:pt>
                <c:pt idx="1356">
                  <c:v>2024-05-21</c:v>
                </c:pt>
                <c:pt idx="1357">
                  <c:v>2024-05-22</c:v>
                </c:pt>
                <c:pt idx="1358">
                  <c:v>2024-05-23</c:v>
                </c:pt>
                <c:pt idx="1359">
                  <c:v>2024-05-24</c:v>
                </c:pt>
                <c:pt idx="1360">
                  <c:v>2024-05-28</c:v>
                </c:pt>
                <c:pt idx="1361">
                  <c:v>2024-05-29</c:v>
                </c:pt>
                <c:pt idx="1362">
                  <c:v>2024-05-30</c:v>
                </c:pt>
                <c:pt idx="1363">
                  <c:v>2024-05-31</c:v>
                </c:pt>
                <c:pt idx="1364">
                  <c:v>2024-06-03</c:v>
                </c:pt>
                <c:pt idx="1365">
                  <c:v>2024-06-04</c:v>
                </c:pt>
                <c:pt idx="1366">
                  <c:v>2024-06-05</c:v>
                </c:pt>
                <c:pt idx="1367">
                  <c:v>2024-06-06</c:v>
                </c:pt>
                <c:pt idx="1368">
                  <c:v>2024-06-07</c:v>
                </c:pt>
                <c:pt idx="1369">
                  <c:v>2024-06-10</c:v>
                </c:pt>
                <c:pt idx="1370">
                  <c:v>2024-06-11</c:v>
                </c:pt>
                <c:pt idx="1371">
                  <c:v>2024-06-12</c:v>
                </c:pt>
                <c:pt idx="1372">
                  <c:v>2024-06-13</c:v>
                </c:pt>
                <c:pt idx="1373">
                  <c:v>2024-06-14</c:v>
                </c:pt>
                <c:pt idx="1374">
                  <c:v>2024-06-17</c:v>
                </c:pt>
                <c:pt idx="1375">
                  <c:v>2024-06-18</c:v>
                </c:pt>
                <c:pt idx="1376">
                  <c:v>2024-06-20</c:v>
                </c:pt>
                <c:pt idx="1377">
                  <c:v>2024-06-21</c:v>
                </c:pt>
                <c:pt idx="1378">
                  <c:v>2024-06-24</c:v>
                </c:pt>
                <c:pt idx="1379">
                  <c:v>2024-06-25</c:v>
                </c:pt>
                <c:pt idx="1380">
                  <c:v>2024-06-26</c:v>
                </c:pt>
                <c:pt idx="1381">
                  <c:v>2024-06-27</c:v>
                </c:pt>
                <c:pt idx="1382">
                  <c:v>2024-06-28</c:v>
                </c:pt>
                <c:pt idx="1383">
                  <c:v>2024-07-01</c:v>
                </c:pt>
                <c:pt idx="1384">
                  <c:v>2024-07-02</c:v>
                </c:pt>
                <c:pt idx="1385">
                  <c:v>2024-07-03</c:v>
                </c:pt>
                <c:pt idx="1386">
                  <c:v>2024-07-05</c:v>
                </c:pt>
                <c:pt idx="1387">
                  <c:v>2024-07-08</c:v>
                </c:pt>
                <c:pt idx="1388">
                  <c:v>2024-07-09</c:v>
                </c:pt>
                <c:pt idx="1389">
                  <c:v>2024-07-10</c:v>
                </c:pt>
                <c:pt idx="1390">
                  <c:v>2024-07-11</c:v>
                </c:pt>
                <c:pt idx="1391">
                  <c:v>2024-07-12</c:v>
                </c:pt>
                <c:pt idx="1392">
                  <c:v>2024-07-15</c:v>
                </c:pt>
                <c:pt idx="1393">
                  <c:v>2024-07-16</c:v>
                </c:pt>
                <c:pt idx="1394">
                  <c:v>2024-07-17</c:v>
                </c:pt>
                <c:pt idx="1395">
                  <c:v>2024-07-18</c:v>
                </c:pt>
                <c:pt idx="1396">
                  <c:v>2024-07-19</c:v>
                </c:pt>
                <c:pt idx="1397">
                  <c:v>2024-07-22</c:v>
                </c:pt>
                <c:pt idx="1398">
                  <c:v>2024-07-23</c:v>
                </c:pt>
                <c:pt idx="1399">
                  <c:v>2024-07-24</c:v>
                </c:pt>
                <c:pt idx="1400">
                  <c:v>2024-07-25</c:v>
                </c:pt>
                <c:pt idx="1401">
                  <c:v>2024-07-26</c:v>
                </c:pt>
                <c:pt idx="1402">
                  <c:v>2024-07-29</c:v>
                </c:pt>
                <c:pt idx="1403">
                  <c:v>2024-07-30</c:v>
                </c:pt>
                <c:pt idx="1404">
                  <c:v>2024-07-31</c:v>
                </c:pt>
                <c:pt idx="1405">
                  <c:v>2024-08-01</c:v>
                </c:pt>
                <c:pt idx="1406">
                  <c:v>2024-08-02</c:v>
                </c:pt>
                <c:pt idx="1407">
                  <c:v>2024-08-05</c:v>
                </c:pt>
                <c:pt idx="1408">
                  <c:v>2024-08-06</c:v>
                </c:pt>
                <c:pt idx="1409">
                  <c:v>2024-08-07</c:v>
                </c:pt>
                <c:pt idx="1410">
                  <c:v>2024-08-08</c:v>
                </c:pt>
                <c:pt idx="1411">
                  <c:v>2024-08-09</c:v>
                </c:pt>
                <c:pt idx="1412">
                  <c:v>2024-08-12</c:v>
                </c:pt>
                <c:pt idx="1413">
                  <c:v>2024-08-13</c:v>
                </c:pt>
                <c:pt idx="1414">
                  <c:v>2024-08-14</c:v>
                </c:pt>
                <c:pt idx="1415">
                  <c:v>2024-08-15</c:v>
                </c:pt>
                <c:pt idx="1416">
                  <c:v>2024-08-16</c:v>
                </c:pt>
                <c:pt idx="1417">
                  <c:v>2024-08-19</c:v>
                </c:pt>
                <c:pt idx="1418">
                  <c:v>2024-08-20</c:v>
                </c:pt>
                <c:pt idx="1419">
                  <c:v>2024-08-21</c:v>
                </c:pt>
                <c:pt idx="1420">
                  <c:v>2024-08-22</c:v>
                </c:pt>
                <c:pt idx="1421">
                  <c:v>2024-08-23</c:v>
                </c:pt>
                <c:pt idx="1422">
                  <c:v>2024-08-26</c:v>
                </c:pt>
                <c:pt idx="1423">
                  <c:v>2024-08-27</c:v>
                </c:pt>
                <c:pt idx="1424">
                  <c:v>2024-08-28</c:v>
                </c:pt>
                <c:pt idx="1425">
                  <c:v>2024-08-29</c:v>
                </c:pt>
                <c:pt idx="1426">
                  <c:v>2024-08-30</c:v>
                </c:pt>
                <c:pt idx="1427">
                  <c:v>2024-09-03</c:v>
                </c:pt>
                <c:pt idx="1428">
                  <c:v>2024-09-04</c:v>
                </c:pt>
                <c:pt idx="1429">
                  <c:v>2024-09-05</c:v>
                </c:pt>
                <c:pt idx="1430">
                  <c:v>2024-09-06</c:v>
                </c:pt>
                <c:pt idx="1431">
                  <c:v>2024-09-09</c:v>
                </c:pt>
                <c:pt idx="1432">
                  <c:v>2024-09-10</c:v>
                </c:pt>
                <c:pt idx="1433">
                  <c:v>2024-09-11</c:v>
                </c:pt>
                <c:pt idx="1434">
                  <c:v>2024-09-12</c:v>
                </c:pt>
                <c:pt idx="1435">
                  <c:v>2024-09-13</c:v>
                </c:pt>
                <c:pt idx="1436">
                  <c:v>2024-09-16</c:v>
                </c:pt>
                <c:pt idx="1437">
                  <c:v>2024-09-17</c:v>
                </c:pt>
                <c:pt idx="1438">
                  <c:v>2024-09-18</c:v>
                </c:pt>
                <c:pt idx="1439">
                  <c:v>2024-09-19</c:v>
                </c:pt>
                <c:pt idx="1440">
                  <c:v>2024-09-20</c:v>
                </c:pt>
                <c:pt idx="1441">
                  <c:v>2024-09-23</c:v>
                </c:pt>
                <c:pt idx="1442">
                  <c:v>2024-09-24</c:v>
                </c:pt>
                <c:pt idx="1443">
                  <c:v>2024-09-25</c:v>
                </c:pt>
                <c:pt idx="1444">
                  <c:v>2024-09-26</c:v>
                </c:pt>
                <c:pt idx="1445">
                  <c:v>2024-09-27</c:v>
                </c:pt>
                <c:pt idx="1446">
                  <c:v>2024-09-30</c:v>
                </c:pt>
                <c:pt idx="1447">
                  <c:v>2024-10-01</c:v>
                </c:pt>
                <c:pt idx="1448">
                  <c:v>2024-10-02</c:v>
                </c:pt>
                <c:pt idx="1449">
                  <c:v>2024-10-03</c:v>
                </c:pt>
                <c:pt idx="1450">
                  <c:v>2024-10-04</c:v>
                </c:pt>
                <c:pt idx="1451">
                  <c:v>2024-10-07</c:v>
                </c:pt>
                <c:pt idx="1452">
                  <c:v>2024-10-08</c:v>
                </c:pt>
                <c:pt idx="1453">
                  <c:v>2024-10-09</c:v>
                </c:pt>
                <c:pt idx="1454">
                  <c:v>2024-10-10</c:v>
                </c:pt>
                <c:pt idx="1455">
                  <c:v>2024-10-11</c:v>
                </c:pt>
                <c:pt idx="1456">
                  <c:v>2024-10-14</c:v>
                </c:pt>
                <c:pt idx="1457">
                  <c:v>2024-10-15</c:v>
                </c:pt>
                <c:pt idx="1458">
                  <c:v>2024-10-16</c:v>
                </c:pt>
                <c:pt idx="1459">
                  <c:v>2024-10-17</c:v>
                </c:pt>
                <c:pt idx="1460">
                  <c:v>2024-10-18</c:v>
                </c:pt>
                <c:pt idx="1461">
                  <c:v>2024-10-21</c:v>
                </c:pt>
                <c:pt idx="1462">
                  <c:v>2024-10-22</c:v>
                </c:pt>
                <c:pt idx="1463">
                  <c:v>2024-10-23</c:v>
                </c:pt>
                <c:pt idx="1464">
                  <c:v>2024-10-24</c:v>
                </c:pt>
                <c:pt idx="1465">
                  <c:v>2024-10-25</c:v>
                </c:pt>
                <c:pt idx="1466">
                  <c:v>2024-10-28</c:v>
                </c:pt>
                <c:pt idx="1467">
                  <c:v>2024-10-29</c:v>
                </c:pt>
                <c:pt idx="1468">
                  <c:v>2024-10-30</c:v>
                </c:pt>
                <c:pt idx="1469">
                  <c:v>2024-10-31</c:v>
                </c:pt>
                <c:pt idx="1470">
                  <c:v>2024-11-01</c:v>
                </c:pt>
                <c:pt idx="1471">
                  <c:v>2024-11-04</c:v>
                </c:pt>
                <c:pt idx="1472">
                  <c:v>2024-11-05</c:v>
                </c:pt>
                <c:pt idx="1473">
                  <c:v>2024-11-06</c:v>
                </c:pt>
                <c:pt idx="1474">
                  <c:v>2024-11-07</c:v>
                </c:pt>
                <c:pt idx="1475">
                  <c:v>2024-11-08</c:v>
                </c:pt>
                <c:pt idx="1476">
                  <c:v>2024-11-11</c:v>
                </c:pt>
                <c:pt idx="1477">
                  <c:v>2024-11-12</c:v>
                </c:pt>
                <c:pt idx="1478">
                  <c:v>2024-11-13</c:v>
                </c:pt>
                <c:pt idx="1479">
                  <c:v>2024-11-14</c:v>
                </c:pt>
                <c:pt idx="1480">
                  <c:v>2024-11-15</c:v>
                </c:pt>
                <c:pt idx="1481">
                  <c:v>2024-11-18</c:v>
                </c:pt>
                <c:pt idx="1482">
                  <c:v>2024-11-19</c:v>
                </c:pt>
                <c:pt idx="1483">
                  <c:v>2024-11-20</c:v>
                </c:pt>
                <c:pt idx="1484">
                  <c:v>2024-11-21</c:v>
                </c:pt>
                <c:pt idx="1485">
                  <c:v>2024-11-22</c:v>
                </c:pt>
                <c:pt idx="1486">
                  <c:v>2024-11-25</c:v>
                </c:pt>
                <c:pt idx="1487">
                  <c:v>2024-11-26</c:v>
                </c:pt>
                <c:pt idx="1488">
                  <c:v>2024-11-27</c:v>
                </c:pt>
                <c:pt idx="1489">
                  <c:v>2024-11-29</c:v>
                </c:pt>
                <c:pt idx="1490">
                  <c:v>2024-12-02</c:v>
                </c:pt>
                <c:pt idx="1491">
                  <c:v>2024-12-03</c:v>
                </c:pt>
                <c:pt idx="1492">
                  <c:v>2024-12-04</c:v>
                </c:pt>
                <c:pt idx="1493">
                  <c:v>2024-12-05</c:v>
                </c:pt>
                <c:pt idx="1494">
                  <c:v>2024-12-06</c:v>
                </c:pt>
                <c:pt idx="1495">
                  <c:v>2024-12-09</c:v>
                </c:pt>
                <c:pt idx="1496">
                  <c:v>2024-12-10</c:v>
                </c:pt>
                <c:pt idx="1497">
                  <c:v>2024-12-11</c:v>
                </c:pt>
                <c:pt idx="1498">
                  <c:v>2024-12-12</c:v>
                </c:pt>
                <c:pt idx="1499">
                  <c:v>2024-12-13</c:v>
                </c:pt>
                <c:pt idx="1500">
                  <c:v>2024-12-16</c:v>
                </c:pt>
                <c:pt idx="1501">
                  <c:v>2024-12-17</c:v>
                </c:pt>
                <c:pt idx="1502">
                  <c:v>2024-12-18</c:v>
                </c:pt>
                <c:pt idx="1503">
                  <c:v>2024-12-19</c:v>
                </c:pt>
                <c:pt idx="1504">
                  <c:v>2024-12-20</c:v>
                </c:pt>
                <c:pt idx="1505">
                  <c:v>2024-12-23</c:v>
                </c:pt>
                <c:pt idx="1506">
                  <c:v>2024-12-24</c:v>
                </c:pt>
                <c:pt idx="1507">
                  <c:v>2024-12-26</c:v>
                </c:pt>
                <c:pt idx="1508">
                  <c:v>2024-12-27</c:v>
                </c:pt>
                <c:pt idx="1509">
                  <c:v>2024-12-30</c:v>
                </c:pt>
                <c:pt idx="1510">
                  <c:v>2024-12-31</c:v>
                </c:pt>
                <c:pt idx="1511">
                  <c:v>2025-01-02</c:v>
                </c:pt>
                <c:pt idx="1512">
                  <c:v>2025-01-03</c:v>
                </c:pt>
                <c:pt idx="1513">
                  <c:v>2025-01-06</c:v>
                </c:pt>
                <c:pt idx="1514">
                  <c:v>2025-01-07</c:v>
                </c:pt>
                <c:pt idx="1515">
                  <c:v>2025-01-08</c:v>
                </c:pt>
                <c:pt idx="1516">
                  <c:v>2025-01-10</c:v>
                </c:pt>
                <c:pt idx="1517">
                  <c:v>2025-01-13</c:v>
                </c:pt>
                <c:pt idx="1518">
                  <c:v>2025-01-14</c:v>
                </c:pt>
                <c:pt idx="1519">
                  <c:v>2025-01-15</c:v>
                </c:pt>
                <c:pt idx="1520">
                  <c:v>2025-01-16</c:v>
                </c:pt>
                <c:pt idx="1521">
                  <c:v>2025-01-17</c:v>
                </c:pt>
                <c:pt idx="1522">
                  <c:v>2025-01-21</c:v>
                </c:pt>
                <c:pt idx="1523">
                  <c:v>2025-01-22</c:v>
                </c:pt>
                <c:pt idx="1524">
                  <c:v>2025-01-23</c:v>
                </c:pt>
                <c:pt idx="1525">
                  <c:v>2025-01-24</c:v>
                </c:pt>
                <c:pt idx="1526">
                  <c:v>2025-01-27</c:v>
                </c:pt>
                <c:pt idx="1527">
                  <c:v>2025-01-28</c:v>
                </c:pt>
                <c:pt idx="1528">
                  <c:v>2025-01-29</c:v>
                </c:pt>
                <c:pt idx="1529">
                  <c:v>2025-01-30</c:v>
                </c:pt>
                <c:pt idx="1530">
                  <c:v>2025-01-31</c:v>
                </c:pt>
                <c:pt idx="1531">
                  <c:v>2025-02-03</c:v>
                </c:pt>
                <c:pt idx="1532">
                  <c:v>2025-02-04</c:v>
                </c:pt>
                <c:pt idx="1533">
                  <c:v>2025-02-05</c:v>
                </c:pt>
                <c:pt idx="1534">
                  <c:v>2025-02-06</c:v>
                </c:pt>
                <c:pt idx="1535">
                  <c:v>2025-02-07</c:v>
                </c:pt>
                <c:pt idx="1536">
                  <c:v>2025-02-10</c:v>
                </c:pt>
                <c:pt idx="1537">
                  <c:v>2025-02-11</c:v>
                </c:pt>
                <c:pt idx="1538">
                  <c:v>2025-02-12</c:v>
                </c:pt>
                <c:pt idx="1539">
                  <c:v>2025-02-13</c:v>
                </c:pt>
                <c:pt idx="1540">
                  <c:v>2025-02-14</c:v>
                </c:pt>
                <c:pt idx="1541">
                  <c:v>2025-02-18</c:v>
                </c:pt>
                <c:pt idx="1542">
                  <c:v>2025-02-19</c:v>
                </c:pt>
                <c:pt idx="1543">
                  <c:v>2025-02-20</c:v>
                </c:pt>
                <c:pt idx="1544">
                  <c:v>2025-02-21</c:v>
                </c:pt>
                <c:pt idx="1545">
                  <c:v>2025-02-24</c:v>
                </c:pt>
                <c:pt idx="1546">
                  <c:v>2025-02-25</c:v>
                </c:pt>
                <c:pt idx="1547">
                  <c:v>2025-02-26</c:v>
                </c:pt>
                <c:pt idx="1548">
                  <c:v>2025-02-27</c:v>
                </c:pt>
                <c:pt idx="1549">
                  <c:v>2025-02-28</c:v>
                </c:pt>
                <c:pt idx="1550">
                  <c:v>2025-03-03</c:v>
                </c:pt>
                <c:pt idx="1551">
                  <c:v>2025-03-04</c:v>
                </c:pt>
                <c:pt idx="1552">
                  <c:v>2025-03-05</c:v>
                </c:pt>
                <c:pt idx="1553">
                  <c:v>2025-03-06</c:v>
                </c:pt>
                <c:pt idx="1554">
                  <c:v>2025-03-07</c:v>
                </c:pt>
                <c:pt idx="1555">
                  <c:v>2025-03-10</c:v>
                </c:pt>
                <c:pt idx="1556">
                  <c:v>2025-03-11</c:v>
                </c:pt>
                <c:pt idx="1557">
                  <c:v>2025-03-12</c:v>
                </c:pt>
                <c:pt idx="1558">
                  <c:v>2025-03-13</c:v>
                </c:pt>
                <c:pt idx="1559">
                  <c:v>2025-03-14</c:v>
                </c:pt>
                <c:pt idx="1560">
                  <c:v>2025-03-17</c:v>
                </c:pt>
                <c:pt idx="1561">
                  <c:v>2025-03-18</c:v>
                </c:pt>
                <c:pt idx="1562">
                  <c:v>2025-03-19</c:v>
                </c:pt>
                <c:pt idx="1563">
                  <c:v>2025-03-20</c:v>
                </c:pt>
                <c:pt idx="1564">
                  <c:v>2025-03-21</c:v>
                </c:pt>
                <c:pt idx="1565">
                  <c:v>2025-03-24</c:v>
                </c:pt>
                <c:pt idx="1566">
                  <c:v>2025-03-25</c:v>
                </c:pt>
                <c:pt idx="1567">
                  <c:v>2025-03-26</c:v>
                </c:pt>
                <c:pt idx="1568">
                  <c:v>2025-03-27</c:v>
                </c:pt>
                <c:pt idx="1569">
                  <c:v>2025-03-28</c:v>
                </c:pt>
                <c:pt idx="1570">
                  <c:v>2025-03-31</c:v>
                </c:pt>
                <c:pt idx="1571">
                  <c:v>2025-04-01</c:v>
                </c:pt>
                <c:pt idx="1572">
                  <c:v>2025-04-02</c:v>
                </c:pt>
                <c:pt idx="1573">
                  <c:v>2025-04-03</c:v>
                </c:pt>
                <c:pt idx="1574">
                  <c:v>2025-04-04</c:v>
                </c:pt>
                <c:pt idx="1575">
                  <c:v>2025-04-07</c:v>
                </c:pt>
                <c:pt idx="1576">
                  <c:v>2025-04-08</c:v>
                </c:pt>
                <c:pt idx="1577">
                  <c:v>2025-04-09</c:v>
                </c:pt>
                <c:pt idx="1578">
                  <c:v>2025-04-10</c:v>
                </c:pt>
                <c:pt idx="1579">
                  <c:v>2025-04-11</c:v>
                </c:pt>
                <c:pt idx="1580">
                  <c:v>2025-04-14</c:v>
                </c:pt>
                <c:pt idx="1581">
                  <c:v>2025-04-15</c:v>
                </c:pt>
                <c:pt idx="1582">
                  <c:v>2025-04-16</c:v>
                </c:pt>
                <c:pt idx="1583">
                  <c:v>2025-04-17</c:v>
                </c:pt>
                <c:pt idx="1584">
                  <c:v>2025-04-21</c:v>
                </c:pt>
                <c:pt idx="1585">
                  <c:v>2025-04-22</c:v>
                </c:pt>
                <c:pt idx="1586">
                  <c:v>2025-04-23</c:v>
                </c:pt>
                <c:pt idx="1587">
                  <c:v>2025-04-24</c:v>
                </c:pt>
                <c:pt idx="1588">
                  <c:v>2025-04-25</c:v>
                </c:pt>
                <c:pt idx="1589">
                  <c:v>2025-04-28</c:v>
                </c:pt>
                <c:pt idx="1590">
                  <c:v>2025-04-29</c:v>
                </c:pt>
                <c:pt idx="1591">
                  <c:v>2025-04-30</c:v>
                </c:pt>
                <c:pt idx="1592">
                  <c:v>2025-05-01</c:v>
                </c:pt>
                <c:pt idx="1593">
                  <c:v>2025-05-02</c:v>
                </c:pt>
                <c:pt idx="1594">
                  <c:v>2025-05-05</c:v>
                </c:pt>
                <c:pt idx="1595">
                  <c:v>2025-05-06</c:v>
                </c:pt>
                <c:pt idx="1596">
                  <c:v>2025-05-07</c:v>
                </c:pt>
                <c:pt idx="1597">
                  <c:v>2025-05-08</c:v>
                </c:pt>
                <c:pt idx="1598">
                  <c:v>2025-05-09</c:v>
                </c:pt>
                <c:pt idx="1599">
                  <c:v>2025-05-12</c:v>
                </c:pt>
                <c:pt idx="1600">
                  <c:v>2025-05-13</c:v>
                </c:pt>
                <c:pt idx="1601">
                  <c:v>2025-05-14</c:v>
                </c:pt>
                <c:pt idx="1602">
                  <c:v>2025-05-15</c:v>
                </c:pt>
                <c:pt idx="1603">
                  <c:v>2025-05-16</c:v>
                </c:pt>
                <c:pt idx="1604">
                  <c:v>2025-05-19</c:v>
                </c:pt>
                <c:pt idx="1605">
                  <c:v>2025-05-20</c:v>
                </c:pt>
                <c:pt idx="1606">
                  <c:v>2025-05-21</c:v>
                </c:pt>
                <c:pt idx="1607">
                  <c:v>2025-05-22</c:v>
                </c:pt>
                <c:pt idx="1608">
                  <c:v>2025-05-23</c:v>
                </c:pt>
                <c:pt idx="1609">
                  <c:v>2025-05-27</c:v>
                </c:pt>
                <c:pt idx="1610">
                  <c:v>2025-05-28</c:v>
                </c:pt>
                <c:pt idx="1611">
                  <c:v>2025-05-29</c:v>
                </c:pt>
                <c:pt idx="1612">
                  <c:v>2025-05-30</c:v>
                </c:pt>
                <c:pt idx="1613">
                  <c:v>2025-06-02</c:v>
                </c:pt>
                <c:pt idx="1614">
                  <c:v>2025-06-03</c:v>
                </c:pt>
                <c:pt idx="1615">
                  <c:v>2025-06-04</c:v>
                </c:pt>
                <c:pt idx="1616">
                  <c:v>2025-06-05</c:v>
                </c:pt>
                <c:pt idx="1617">
                  <c:v>2025-06-06</c:v>
                </c:pt>
                <c:pt idx="1618">
                  <c:v>2025-06-09</c:v>
                </c:pt>
                <c:pt idx="1619">
                  <c:v>2025-06-10</c:v>
                </c:pt>
                <c:pt idx="1620">
                  <c:v>2025-06-11</c:v>
                </c:pt>
                <c:pt idx="1621">
                  <c:v>2025-06-12</c:v>
                </c:pt>
                <c:pt idx="1622">
                  <c:v>2025-06-13</c:v>
                </c:pt>
                <c:pt idx="1623">
                  <c:v>2025-06-16</c:v>
                </c:pt>
                <c:pt idx="1624">
                  <c:v>2025-06-17</c:v>
                </c:pt>
                <c:pt idx="1625">
                  <c:v>2025-06-18</c:v>
                </c:pt>
                <c:pt idx="1626">
                  <c:v>2025-06-20</c:v>
                </c:pt>
                <c:pt idx="1627">
                  <c:v>2025-06-23</c:v>
                </c:pt>
                <c:pt idx="1628">
                  <c:v>2025-06-24</c:v>
                </c:pt>
                <c:pt idx="1629">
                  <c:v>2025-06-25</c:v>
                </c:pt>
                <c:pt idx="1630">
                  <c:v>2025-06-26</c:v>
                </c:pt>
                <c:pt idx="1631">
                  <c:v>2025-06-27</c:v>
                </c:pt>
                <c:pt idx="1632">
                  <c:v>2025-06-30</c:v>
                </c:pt>
                <c:pt idx="1633">
                  <c:v>2025-07-01</c:v>
                </c:pt>
                <c:pt idx="1634">
                  <c:v>2025-07-02</c:v>
                </c:pt>
                <c:pt idx="1635">
                  <c:v>2025-07-03</c:v>
                </c:pt>
                <c:pt idx="1636">
                  <c:v>2025-07-07</c:v>
                </c:pt>
                <c:pt idx="1637">
                  <c:v>2025-07-08</c:v>
                </c:pt>
                <c:pt idx="1638">
                  <c:v>2025-07-09</c:v>
                </c:pt>
                <c:pt idx="1639">
                  <c:v>2025-07-10</c:v>
                </c:pt>
                <c:pt idx="1640">
                  <c:v>2025-07-11</c:v>
                </c:pt>
                <c:pt idx="1641">
                  <c:v>2025-07-14</c:v>
                </c:pt>
                <c:pt idx="1642">
                  <c:v>2025-07-15</c:v>
                </c:pt>
                <c:pt idx="1643">
                  <c:v>2025-07-16</c:v>
                </c:pt>
                <c:pt idx="1644">
                  <c:v>2025-07-17</c:v>
                </c:pt>
                <c:pt idx="1645">
                  <c:v>2025-07-18</c:v>
                </c:pt>
                <c:pt idx="1646">
                  <c:v>2025-07-21</c:v>
                </c:pt>
                <c:pt idx="1647">
                  <c:v>2025-07-22</c:v>
                </c:pt>
                <c:pt idx="1648">
                  <c:v>2025-07-23</c:v>
                </c:pt>
                <c:pt idx="1649">
                  <c:v>2025-07-24</c:v>
                </c:pt>
                <c:pt idx="1650">
                  <c:v>2025-07-25</c:v>
                </c:pt>
                <c:pt idx="1651">
                  <c:v>2025-07-28</c:v>
                </c:pt>
                <c:pt idx="1652">
                  <c:v>2025-07-29</c:v>
                </c:pt>
                <c:pt idx="1653">
                  <c:v>2025-07-30</c:v>
                </c:pt>
                <c:pt idx="1654">
                  <c:v>2025-07-31</c:v>
                </c:pt>
                <c:pt idx="1655">
                  <c:v>2025-08-01</c:v>
                </c:pt>
                <c:pt idx="1656">
                  <c:v>2025-08-04</c:v>
                </c:pt>
                <c:pt idx="1657">
                  <c:v>2025-08-05</c:v>
                </c:pt>
                <c:pt idx="1658">
                  <c:v>2025-08-06</c:v>
                </c:pt>
                <c:pt idx="1659">
                  <c:v>2025-08-07</c:v>
                </c:pt>
                <c:pt idx="1660">
                  <c:v>2025-08-08</c:v>
                </c:pt>
                <c:pt idx="1661">
                  <c:v>2025-08-11</c:v>
                </c:pt>
                <c:pt idx="1662">
                  <c:v>2025-08-12</c:v>
                </c:pt>
                <c:pt idx="1663">
                  <c:v>2025-08-13</c:v>
                </c:pt>
                <c:pt idx="1664">
                  <c:v>2025-08-14</c:v>
                </c:pt>
                <c:pt idx="1665">
                  <c:v>2025-08-15</c:v>
                </c:pt>
                <c:pt idx="1666">
                  <c:v>2025-08-18</c:v>
                </c:pt>
                <c:pt idx="1667">
                  <c:v>2025-08-19</c:v>
                </c:pt>
                <c:pt idx="1668">
                  <c:v>2025-08-20</c:v>
                </c:pt>
                <c:pt idx="1669">
                  <c:v>2025-08-21</c:v>
                </c:pt>
                <c:pt idx="1670">
                  <c:v>2025-08-22</c:v>
                </c:pt>
                <c:pt idx="1671">
                  <c:v>2025-08-25</c:v>
                </c:pt>
                <c:pt idx="1672">
                  <c:v>2025-08-26</c:v>
                </c:pt>
                <c:pt idx="1673">
                  <c:v>2025-08-27</c:v>
                </c:pt>
                <c:pt idx="1674">
                  <c:v>2025-08-28</c:v>
                </c:pt>
                <c:pt idx="1675">
                  <c:v>2025-08-29</c:v>
                </c:pt>
                <c:pt idx="1676">
                  <c:v>2025-09-02</c:v>
                </c:pt>
                <c:pt idx="1677">
                  <c:v>2025-09-03</c:v>
                </c:pt>
                <c:pt idx="1678">
                  <c:v>2025-09-04</c:v>
                </c:pt>
                <c:pt idx="1679">
                  <c:v>2025-09-05</c:v>
                </c:pt>
                <c:pt idx="1680">
                  <c:v>2025-09-08</c:v>
                </c:pt>
                <c:pt idx="1681">
                  <c:v>2025-09-09</c:v>
                </c:pt>
                <c:pt idx="1682">
                  <c:v>2025-09-10</c:v>
                </c:pt>
                <c:pt idx="1683">
                  <c:v>2025-09-11</c:v>
                </c:pt>
                <c:pt idx="1684">
                  <c:v>2025-09-12</c:v>
                </c:pt>
                <c:pt idx="1685">
                  <c:v>2025-09-15</c:v>
                </c:pt>
                <c:pt idx="1686">
                  <c:v>2025-09-16</c:v>
                </c:pt>
                <c:pt idx="1687">
                  <c:v>2025-09-17</c:v>
                </c:pt>
                <c:pt idx="1688">
                  <c:v>2025-09-18</c:v>
                </c:pt>
                <c:pt idx="1689">
                  <c:v>2025-09-19</c:v>
                </c:pt>
                <c:pt idx="1690">
                  <c:v>2025-09-22</c:v>
                </c:pt>
                <c:pt idx="1691">
                  <c:v>2025-09-23</c:v>
                </c:pt>
                <c:pt idx="1692">
                  <c:v>2025-09-24</c:v>
                </c:pt>
                <c:pt idx="1693">
                  <c:v>2025-09-25</c:v>
                </c:pt>
                <c:pt idx="1694">
                  <c:v>2025-09-26</c:v>
                </c:pt>
                <c:pt idx="1695">
                  <c:v>2025-09-29</c:v>
                </c:pt>
                <c:pt idx="1696">
                  <c:v>2025-09-30</c:v>
                </c:pt>
                <c:pt idx="1697">
                  <c:v>2025-10-01</c:v>
                </c:pt>
                <c:pt idx="1698">
                  <c:v>2025-10-02</c:v>
                </c:pt>
                <c:pt idx="1699">
                  <c:v>2025-10-03</c:v>
                </c:pt>
                <c:pt idx="1700">
                  <c:v>2025-10-06</c:v>
                </c:pt>
                <c:pt idx="1701">
                  <c:v>2025-10-07</c:v>
                </c:pt>
                <c:pt idx="1702">
                  <c:v>2025-10-08</c:v>
                </c:pt>
                <c:pt idx="1703">
                  <c:v>2025-10-09</c:v>
                </c:pt>
                <c:pt idx="1704">
                  <c:v>2025-10-10</c:v>
                </c:pt>
                <c:pt idx="1705">
                  <c:v>2025-10-13</c:v>
                </c:pt>
                <c:pt idx="1706">
                  <c:v>2025-10-14</c:v>
                </c:pt>
                <c:pt idx="1707">
                  <c:v>2025-10-15</c:v>
                </c:pt>
                <c:pt idx="1708">
                  <c:v>2025-10-16</c:v>
                </c:pt>
                <c:pt idx="1709">
                  <c:v>2025-10-17</c:v>
                </c:pt>
                <c:pt idx="1710">
                  <c:v>2025-10-20</c:v>
                </c:pt>
                <c:pt idx="1711">
                  <c:v>2025-10-21</c:v>
                </c:pt>
                <c:pt idx="1712">
                  <c:v>2025-10-22</c:v>
                </c:pt>
                <c:pt idx="1713">
                  <c:v>2025-10-23</c:v>
                </c:pt>
                <c:pt idx="1714">
                  <c:v>2025-10-24</c:v>
                </c:pt>
                <c:pt idx="1715">
                  <c:v>2025-10-27</c:v>
                </c:pt>
                <c:pt idx="1716">
                  <c:v>2025-10-28</c:v>
                </c:pt>
                <c:pt idx="1717">
                  <c:v>2025-10-29</c:v>
                </c:pt>
                <c:pt idx="1718">
                  <c:v>2025-10-30</c:v>
                </c:pt>
                <c:pt idx="1719">
                  <c:v>2025-10-31</c:v>
                </c:pt>
                <c:pt idx="1720">
                  <c:v>2025-11-03</c:v>
                </c:pt>
                <c:pt idx="1721">
                  <c:v>2025-11-04</c:v>
                </c:pt>
                <c:pt idx="1722">
                  <c:v>2025-11-05</c:v>
                </c:pt>
                <c:pt idx="1723">
                  <c:v>2025-11-06</c:v>
                </c:pt>
                <c:pt idx="1724">
                  <c:v>2025-11-07</c:v>
                </c:pt>
                <c:pt idx="1725">
                  <c:v>2025-11-10</c:v>
                </c:pt>
                <c:pt idx="1726">
                  <c:v>2025-11-11</c:v>
                </c:pt>
                <c:pt idx="1727">
                  <c:v>2025-11-12</c:v>
                </c:pt>
                <c:pt idx="1728">
                  <c:v>2025-11-13</c:v>
                </c:pt>
                <c:pt idx="1729">
                  <c:v>2025-11-14</c:v>
                </c:pt>
                <c:pt idx="1730">
                  <c:v>2025-11-17</c:v>
                </c:pt>
                <c:pt idx="1731">
                  <c:v>2025-11-18</c:v>
                </c:pt>
                <c:pt idx="1732">
                  <c:v>2025-11-19</c:v>
                </c:pt>
                <c:pt idx="1733">
                  <c:v>2025-11-20</c:v>
                </c:pt>
                <c:pt idx="1734">
                  <c:v>2025-11-21</c:v>
                </c:pt>
                <c:pt idx="1735">
                  <c:v>2025-11-24</c:v>
                </c:pt>
                <c:pt idx="1736">
                  <c:v>2025-11-25</c:v>
                </c:pt>
                <c:pt idx="1737">
                  <c:v>2025-11-26</c:v>
                </c:pt>
                <c:pt idx="1738">
                  <c:v>2025-11-28</c:v>
                </c:pt>
                <c:pt idx="1739">
                  <c:v>2025-12-01</c:v>
                </c:pt>
                <c:pt idx="1740">
                  <c:v>2025-12-02</c:v>
                </c:pt>
                <c:pt idx="1741">
                  <c:v>2025-12-03</c:v>
                </c:pt>
                <c:pt idx="1742">
                  <c:v>2025-12-04</c:v>
                </c:pt>
                <c:pt idx="1743">
                  <c:v>2025-12-05</c:v>
                </c:pt>
                <c:pt idx="1744">
                  <c:v>2025-12-08</c:v>
                </c:pt>
                <c:pt idx="1745">
                  <c:v>2025-12-09</c:v>
                </c:pt>
                <c:pt idx="1746">
                  <c:v>2025-12-10</c:v>
                </c:pt>
                <c:pt idx="1747">
                  <c:v>2025-12-11</c:v>
                </c:pt>
                <c:pt idx="1748">
                  <c:v>2025-12-12</c:v>
                </c:pt>
                <c:pt idx="1749">
                  <c:v>2025-12-15</c:v>
                </c:pt>
                <c:pt idx="1750">
                  <c:v>2025-12-16</c:v>
                </c:pt>
                <c:pt idx="1751">
                  <c:v>2025-12-17</c:v>
                </c:pt>
                <c:pt idx="1752">
                  <c:v>2025-12-18</c:v>
                </c:pt>
                <c:pt idx="1753">
                  <c:v>2025-12-19</c:v>
                </c:pt>
                <c:pt idx="1754">
                  <c:v>2025-12-22</c:v>
                </c:pt>
                <c:pt idx="1755">
                  <c:v>2025-12-23</c:v>
                </c:pt>
                <c:pt idx="1756">
                  <c:v>2025-12-24</c:v>
                </c:pt>
                <c:pt idx="1757">
                  <c:v>2025-12-26</c:v>
                </c:pt>
                <c:pt idx="1758">
                  <c:v>2025-12-29</c:v>
                </c:pt>
                <c:pt idx="1759">
                  <c:v>2025-12-30</c:v>
                </c:pt>
                <c:pt idx="1760">
                  <c:v>2025-12-31</c:v>
                </c:pt>
                <c:pt idx="1761">
                  <c:v>2026-01-02</c:v>
                </c:pt>
                <c:pt idx="1762">
                  <c:v>2026-01-05</c:v>
                </c:pt>
                <c:pt idx="1763">
                  <c:v>2026-01-06</c:v>
                </c:pt>
                <c:pt idx="1764">
                  <c:v>2026-01-07</c:v>
                </c:pt>
                <c:pt idx="1765">
                  <c:v>2026-01-08</c:v>
                </c:pt>
                <c:pt idx="1766">
                  <c:v>2026-01-09</c:v>
                </c:pt>
                <c:pt idx="1767">
                  <c:v>2026-01-12</c:v>
                </c:pt>
                <c:pt idx="1768">
                  <c:v>2026-01-13</c:v>
                </c:pt>
                <c:pt idx="1769">
                  <c:v>2026-01-14</c:v>
                </c:pt>
                <c:pt idx="1770">
                  <c:v>2026-01-15</c:v>
                </c:pt>
                <c:pt idx="1771">
                  <c:v>2026-01-16</c:v>
                </c:pt>
                <c:pt idx="1772">
                  <c:v>2026-01-20</c:v>
                </c:pt>
                <c:pt idx="1773">
                  <c:v>2026-01-21</c:v>
                </c:pt>
                <c:pt idx="1774">
                  <c:v>2026-01-22</c:v>
                </c:pt>
                <c:pt idx="1775">
                  <c:v>2026-01-23</c:v>
                </c:pt>
                <c:pt idx="1776">
                  <c:v>2026-01-26</c:v>
                </c:pt>
                <c:pt idx="1777">
                  <c:v>2026-01-27</c:v>
                </c:pt>
                <c:pt idx="1778">
                  <c:v>2026-01-28</c:v>
                </c:pt>
                <c:pt idx="1779">
                  <c:v>2026-01-29</c:v>
                </c:pt>
                <c:pt idx="1780">
                  <c:v>2026-01-30</c:v>
                </c:pt>
                <c:pt idx="1781">
                  <c:v>2026-02-02</c:v>
                </c:pt>
                <c:pt idx="1782">
                  <c:v>2026-02-03</c:v>
                </c:pt>
                <c:pt idx="1783">
                  <c:v>2026-02-04</c:v>
                </c:pt>
                <c:pt idx="1784">
                  <c:v>2026-02-05</c:v>
                </c:pt>
                <c:pt idx="1785">
                  <c:v>2026-02-06</c:v>
                </c:pt>
                <c:pt idx="1786">
                  <c:v>2026-02-09</c:v>
                </c:pt>
                <c:pt idx="1787">
                  <c:v>2026-02-10</c:v>
                </c:pt>
                <c:pt idx="1788">
                  <c:v>2026-02-11</c:v>
                </c:pt>
                <c:pt idx="1789">
                  <c:v>2026-02-12</c:v>
                </c:pt>
                <c:pt idx="1790">
                  <c:v>2026-02-13</c:v>
                </c:pt>
                <c:pt idx="1791">
                  <c:v>2026-02-17</c:v>
                </c:pt>
                <c:pt idx="1792">
                  <c:v>2026-02-18</c:v>
                </c:pt>
                <c:pt idx="1793">
                  <c:v>2026-02-19</c:v>
                </c:pt>
                <c:pt idx="1794">
                  <c:v>2026-02-20</c:v>
                </c:pt>
                <c:pt idx="1795">
                  <c:v>2026-02-23</c:v>
                </c:pt>
                <c:pt idx="1796">
                  <c:v>2026-02-24</c:v>
                </c:pt>
                <c:pt idx="1797">
                  <c:v>2026-02-25</c:v>
                </c:pt>
                <c:pt idx="1798">
                  <c:v>2026-02-26</c:v>
                </c:pt>
                <c:pt idx="1799">
                  <c:v>2026-02-27</c:v>
                </c:pt>
                <c:pt idx="1800">
                  <c:v>2026-03-02</c:v>
                </c:pt>
                <c:pt idx="1801">
                  <c:v>2026-03-03</c:v>
                </c:pt>
                <c:pt idx="1802">
                  <c:v>2026-03-04</c:v>
                </c:pt>
                <c:pt idx="1803">
                  <c:v>2026-03-05</c:v>
                </c:pt>
                <c:pt idx="1804">
                  <c:v>2026-03-06</c:v>
                </c:pt>
                <c:pt idx="1805">
                  <c:v>2026-03-09</c:v>
                </c:pt>
                <c:pt idx="1806">
                  <c:v>2026-03-10</c:v>
                </c:pt>
                <c:pt idx="1807">
                  <c:v>2026-03-11</c:v>
                </c:pt>
                <c:pt idx="1808">
                  <c:v>2026-03-12</c:v>
                </c:pt>
                <c:pt idx="1809">
                  <c:v>2026-03-13</c:v>
                </c:pt>
                <c:pt idx="1810">
                  <c:v>2026-03-16</c:v>
                </c:pt>
                <c:pt idx="1811">
                  <c:v>2026-03-17</c:v>
                </c:pt>
                <c:pt idx="1812">
                  <c:v>2026-03-18</c:v>
                </c:pt>
                <c:pt idx="1813">
                  <c:v>2026-03-19</c:v>
                </c:pt>
                <c:pt idx="1814">
                  <c:v>2026-03-20</c:v>
                </c:pt>
                <c:pt idx="1815">
                  <c:v>2026-03-23</c:v>
                </c:pt>
                <c:pt idx="1816">
                  <c:v>2026-03-24</c:v>
                </c:pt>
                <c:pt idx="1817">
                  <c:v>2026-03-25</c:v>
                </c:pt>
                <c:pt idx="1818">
                  <c:v>2026-03-26</c:v>
                </c:pt>
                <c:pt idx="1819">
                  <c:v>2026-03-27</c:v>
                </c:pt>
                <c:pt idx="1820">
                  <c:v>2026-03-30</c:v>
                </c:pt>
                <c:pt idx="1821">
                  <c:v>2026-03-31</c:v>
                </c:pt>
                <c:pt idx="1822">
                  <c:v>2026-04-01</c:v>
                </c:pt>
                <c:pt idx="1823">
                  <c:v>2026-04-02</c:v>
                </c:pt>
              </c:strCache>
            </c:strRef>
          </c:cat>
          <c:val>
            <c:numRef>
              <c:f>'07_Volatility'!$C$8:$C$1830</c:f>
              <c:numCache>
                <c:formatCode>0.00%</c:formatCode>
                <c:ptCount val="1823"/>
                <c:pt idx="0">
                  <c:v>0.16689805503111477</c:v>
                </c:pt>
                <c:pt idx="1">
                  <c:v>0.16689805503111477</c:v>
                </c:pt>
                <c:pt idx="2">
                  <c:v>0.16689805503111477</c:v>
                </c:pt>
                <c:pt idx="3">
                  <c:v>0.16689805503111477</c:v>
                </c:pt>
                <c:pt idx="4">
                  <c:v>0.16689805503111477</c:v>
                </c:pt>
                <c:pt idx="5">
                  <c:v>0.16689805503111477</c:v>
                </c:pt>
                <c:pt idx="6">
                  <c:v>0.16689805503111477</c:v>
                </c:pt>
                <c:pt idx="7">
                  <c:v>0.16689805503111477</c:v>
                </c:pt>
                <c:pt idx="8">
                  <c:v>0.16689805503111477</c:v>
                </c:pt>
                <c:pt idx="9">
                  <c:v>0.16689805503111477</c:v>
                </c:pt>
                <c:pt idx="10">
                  <c:v>0.16689805503111477</c:v>
                </c:pt>
                <c:pt idx="11">
                  <c:v>0.16689805503111477</c:v>
                </c:pt>
                <c:pt idx="12">
                  <c:v>0.16689805503111477</c:v>
                </c:pt>
                <c:pt idx="13">
                  <c:v>0.16689805503111477</c:v>
                </c:pt>
                <c:pt idx="14">
                  <c:v>0.16689805503111477</c:v>
                </c:pt>
                <c:pt idx="15">
                  <c:v>0.16689805503111477</c:v>
                </c:pt>
                <c:pt idx="16">
                  <c:v>0.16689805503111477</c:v>
                </c:pt>
                <c:pt idx="17">
                  <c:v>0.16689805503111477</c:v>
                </c:pt>
                <c:pt idx="18">
                  <c:v>0.16689805503111477</c:v>
                </c:pt>
                <c:pt idx="19">
                  <c:v>0.16689805503111477</c:v>
                </c:pt>
                <c:pt idx="20">
                  <c:v>0.16689805503111477</c:v>
                </c:pt>
                <c:pt idx="21">
                  <c:v>0.16689805503111477</c:v>
                </c:pt>
                <c:pt idx="22">
                  <c:v>0.16689805503111477</c:v>
                </c:pt>
                <c:pt idx="23">
                  <c:v>0.16689805503111477</c:v>
                </c:pt>
                <c:pt idx="24">
                  <c:v>0.16689805503111477</c:v>
                </c:pt>
                <c:pt idx="25">
                  <c:v>0.16689805503111477</c:v>
                </c:pt>
                <c:pt idx="26">
                  <c:v>0.16689805503111477</c:v>
                </c:pt>
                <c:pt idx="27">
                  <c:v>0.16689805503111477</c:v>
                </c:pt>
                <c:pt idx="28">
                  <c:v>0.16689805503111477</c:v>
                </c:pt>
                <c:pt idx="29">
                  <c:v>0.16689805503111477</c:v>
                </c:pt>
                <c:pt idx="30">
                  <c:v>0.16689805503111477</c:v>
                </c:pt>
                <c:pt idx="31">
                  <c:v>0.16689805503111477</c:v>
                </c:pt>
                <c:pt idx="32">
                  <c:v>0.16689805503111477</c:v>
                </c:pt>
                <c:pt idx="33">
                  <c:v>0.16689805503111477</c:v>
                </c:pt>
                <c:pt idx="34">
                  <c:v>0.16689805503111477</c:v>
                </c:pt>
                <c:pt idx="35">
                  <c:v>0.16689805503111477</c:v>
                </c:pt>
                <c:pt idx="36">
                  <c:v>0.16689805503111477</c:v>
                </c:pt>
                <c:pt idx="37">
                  <c:v>0.16689805503111477</c:v>
                </c:pt>
                <c:pt idx="38">
                  <c:v>0.16689805503111477</c:v>
                </c:pt>
                <c:pt idx="39">
                  <c:v>0.16689805503111477</c:v>
                </c:pt>
                <c:pt idx="40">
                  <c:v>0.16689805503111477</c:v>
                </c:pt>
                <c:pt idx="41">
                  <c:v>0.16689805503111477</c:v>
                </c:pt>
                <c:pt idx="42">
                  <c:v>0.16689805503111477</c:v>
                </c:pt>
                <c:pt idx="43">
                  <c:v>0.16689805503111477</c:v>
                </c:pt>
                <c:pt idx="44">
                  <c:v>0.16689805503111477</c:v>
                </c:pt>
                <c:pt idx="45">
                  <c:v>0.16689805503111477</c:v>
                </c:pt>
                <c:pt idx="46">
                  <c:v>0.16689805503111477</c:v>
                </c:pt>
                <c:pt idx="47">
                  <c:v>0.16689805503111477</c:v>
                </c:pt>
                <c:pt idx="48">
                  <c:v>0.16689805503111477</c:v>
                </c:pt>
                <c:pt idx="49">
                  <c:v>0.16689805503111477</c:v>
                </c:pt>
                <c:pt idx="50">
                  <c:v>0.16689805503111477</c:v>
                </c:pt>
                <c:pt idx="51">
                  <c:v>0.16689805503111477</c:v>
                </c:pt>
                <c:pt idx="52">
                  <c:v>0.16689805503111477</c:v>
                </c:pt>
                <c:pt idx="53">
                  <c:v>0.16689805503111477</c:v>
                </c:pt>
                <c:pt idx="54">
                  <c:v>0.16689805503111477</c:v>
                </c:pt>
                <c:pt idx="55">
                  <c:v>0.16689805503111477</c:v>
                </c:pt>
                <c:pt idx="56">
                  <c:v>0.16689805503111477</c:v>
                </c:pt>
                <c:pt idx="57">
                  <c:v>0.16689805503111477</c:v>
                </c:pt>
                <c:pt idx="58">
                  <c:v>0.16689805503111477</c:v>
                </c:pt>
                <c:pt idx="59">
                  <c:v>0.16689805503111477</c:v>
                </c:pt>
                <c:pt idx="60">
                  <c:v>0.16296135144122234</c:v>
                </c:pt>
                <c:pt idx="61">
                  <c:v>0.15802338259782767</c:v>
                </c:pt>
                <c:pt idx="62">
                  <c:v>0.15953973495217219</c:v>
                </c:pt>
                <c:pt idx="63">
                  <c:v>0.1555770149732946</c:v>
                </c:pt>
                <c:pt idx="64">
                  <c:v>0.1525812403928643</c:v>
                </c:pt>
                <c:pt idx="65">
                  <c:v>0.15778710084479516</c:v>
                </c:pt>
                <c:pt idx="66">
                  <c:v>0.15438734533640797</c:v>
                </c:pt>
                <c:pt idx="67">
                  <c:v>0.15159081914410868</c:v>
                </c:pt>
                <c:pt idx="68">
                  <c:v>0.15539310078085064</c:v>
                </c:pt>
                <c:pt idx="69">
                  <c:v>0.15168361507604847</c:v>
                </c:pt>
                <c:pt idx="70">
                  <c:v>0.14822770709855423</c:v>
                </c:pt>
                <c:pt idx="71">
                  <c:v>0.1518944854614715</c:v>
                </c:pt>
                <c:pt idx="72">
                  <c:v>0.14783964749280507</c:v>
                </c:pt>
                <c:pt idx="73">
                  <c:v>0.14575299077735512</c:v>
                </c:pt>
                <c:pt idx="74">
                  <c:v>0.14173985278754417</c:v>
                </c:pt>
                <c:pt idx="75">
                  <c:v>0.13816905173243582</c:v>
                </c:pt>
                <c:pt idx="76">
                  <c:v>0.15807415410946632</c:v>
                </c:pt>
                <c:pt idx="77">
                  <c:v>0.15489390884152029</c:v>
                </c:pt>
                <c:pt idx="78">
                  <c:v>0.16844226454147743</c:v>
                </c:pt>
                <c:pt idx="79">
                  <c:v>0.16476145666288414</c:v>
                </c:pt>
                <c:pt idx="80">
                  <c:v>0.17987446188130088</c:v>
                </c:pt>
                <c:pt idx="81">
                  <c:v>0.17620701843533618</c:v>
                </c:pt>
                <c:pt idx="82">
                  <c:v>0.17150022097358147</c:v>
                </c:pt>
                <c:pt idx="83">
                  <c:v>0.18399242830890639</c:v>
                </c:pt>
                <c:pt idx="84">
                  <c:v>0.19119954414174403</c:v>
                </c:pt>
                <c:pt idx="85">
                  <c:v>0.18559544371416406</c:v>
                </c:pt>
                <c:pt idx="86">
                  <c:v>0.18075208492063677</c:v>
                </c:pt>
                <c:pt idx="87">
                  <c:v>0.17646739999019914</c:v>
                </c:pt>
                <c:pt idx="88">
                  <c:v>0.17119950492683991</c:v>
                </c:pt>
                <c:pt idx="89">
                  <c:v>0.16602193417092176</c:v>
                </c:pt>
                <c:pt idx="90">
                  <c:v>0.16444745226596197</c:v>
                </c:pt>
                <c:pt idx="91">
                  <c:v>0.16524225079153376</c:v>
                </c:pt>
                <c:pt idx="92">
                  <c:v>0.16029032870806409</c:v>
                </c:pt>
                <c:pt idx="93">
                  <c:v>0.15802135664395972</c:v>
                </c:pt>
                <c:pt idx="94">
                  <c:v>0.1532082501160445</c:v>
                </c:pt>
                <c:pt idx="95">
                  <c:v>0.15030737401285912</c:v>
                </c:pt>
                <c:pt idx="96">
                  <c:v>0.14572932163609556</c:v>
                </c:pt>
                <c:pt idx="97">
                  <c:v>0.14241771251432114</c:v>
                </c:pt>
                <c:pt idx="98">
                  <c:v>0.14253163783687731</c:v>
                </c:pt>
                <c:pt idx="99">
                  <c:v>0.16610897129308308</c:v>
                </c:pt>
                <c:pt idx="100">
                  <c:v>0.16187177935678487</c:v>
                </c:pt>
                <c:pt idx="101">
                  <c:v>0.17569526022161966</c:v>
                </c:pt>
                <c:pt idx="102">
                  <c:v>0.17204961132858496</c:v>
                </c:pt>
                <c:pt idx="103">
                  <c:v>0.16712295394560642</c:v>
                </c:pt>
                <c:pt idx="104">
                  <c:v>0.17472466163807798</c:v>
                </c:pt>
                <c:pt idx="105">
                  <c:v>0.17988420843181097</c:v>
                </c:pt>
                <c:pt idx="106">
                  <c:v>0.19691476828423071</c:v>
                </c:pt>
                <c:pt idx="107">
                  <c:v>0.1936400709397316</c:v>
                </c:pt>
                <c:pt idx="108">
                  <c:v>0.20044496543129559</c:v>
                </c:pt>
                <c:pt idx="109">
                  <c:v>0.19484954492081147</c:v>
                </c:pt>
                <c:pt idx="110">
                  <c:v>0.18969244780189454</c:v>
                </c:pt>
                <c:pt idx="111">
                  <c:v>0.18394962634395315</c:v>
                </c:pt>
                <c:pt idx="112">
                  <c:v>0.18329757527569782</c:v>
                </c:pt>
                <c:pt idx="113">
                  <c:v>0.18093601872244014</c:v>
                </c:pt>
                <c:pt idx="114">
                  <c:v>0.17626687306469452</c:v>
                </c:pt>
                <c:pt idx="115">
                  <c:v>0.17518243451310817</c:v>
                </c:pt>
                <c:pt idx="116">
                  <c:v>0.1731200167250829</c:v>
                </c:pt>
                <c:pt idx="117">
                  <c:v>0.16923324657796435</c:v>
                </c:pt>
                <c:pt idx="118">
                  <c:v>0.17686778491306082</c:v>
                </c:pt>
                <c:pt idx="119">
                  <c:v>0.17991055698083916</c:v>
                </c:pt>
                <c:pt idx="120">
                  <c:v>0.17835569757323672</c:v>
                </c:pt>
                <c:pt idx="121">
                  <c:v>0.17633223946488508</c:v>
                </c:pt>
                <c:pt idx="122">
                  <c:v>0.17178244413289182</c:v>
                </c:pt>
                <c:pt idx="123">
                  <c:v>0.17123760518904424</c:v>
                </c:pt>
                <c:pt idx="124">
                  <c:v>0.1710849712109116</c:v>
                </c:pt>
                <c:pt idx="125">
                  <c:v>0.16591100107522869</c:v>
                </c:pt>
                <c:pt idx="126">
                  <c:v>0.16647939161991152</c:v>
                </c:pt>
                <c:pt idx="127">
                  <c:v>0.16554935109571817</c:v>
                </c:pt>
                <c:pt idx="128">
                  <c:v>0.16128220388777847</c:v>
                </c:pt>
                <c:pt idx="129">
                  <c:v>0.15738343593747769</c:v>
                </c:pt>
                <c:pt idx="130">
                  <c:v>0.15261010403303243</c:v>
                </c:pt>
                <c:pt idx="131">
                  <c:v>0.15770099021155973</c:v>
                </c:pt>
                <c:pt idx="132">
                  <c:v>0.15292635022271553</c:v>
                </c:pt>
                <c:pt idx="133">
                  <c:v>0.14829804086724141</c:v>
                </c:pt>
                <c:pt idx="134">
                  <c:v>0.14641461990888008</c:v>
                </c:pt>
                <c:pt idx="135">
                  <c:v>0.15351624524025312</c:v>
                </c:pt>
                <c:pt idx="136">
                  <c:v>0.15062352487332323</c:v>
                </c:pt>
                <c:pt idx="137">
                  <c:v>0.14974135455397458</c:v>
                </c:pt>
                <c:pt idx="138">
                  <c:v>0.14538837670613419</c:v>
                </c:pt>
                <c:pt idx="139">
                  <c:v>0.14102021746552146</c:v>
                </c:pt>
                <c:pt idx="140">
                  <c:v>0.13760064997820873</c:v>
                </c:pt>
                <c:pt idx="141">
                  <c:v>0.13340976731679222</c:v>
                </c:pt>
                <c:pt idx="142">
                  <c:v>0.13124641108702229</c:v>
                </c:pt>
                <c:pt idx="143">
                  <c:v>0.12740046576344416</c:v>
                </c:pt>
                <c:pt idx="144">
                  <c:v>0.12653295650765783</c:v>
                </c:pt>
                <c:pt idx="145">
                  <c:v>0.1226793273184367</c:v>
                </c:pt>
                <c:pt idx="146">
                  <c:v>0.12958305023620098</c:v>
                </c:pt>
                <c:pt idx="147">
                  <c:v>0.16097978916145006</c:v>
                </c:pt>
                <c:pt idx="148">
                  <c:v>0.16070228417026114</c:v>
                </c:pt>
                <c:pt idx="149">
                  <c:v>0.17537254468016059</c:v>
                </c:pt>
                <c:pt idx="150">
                  <c:v>0.17410431156460254</c:v>
                </c:pt>
                <c:pt idx="151">
                  <c:v>0.1706849559048291</c:v>
                </c:pt>
                <c:pt idx="152">
                  <c:v>0.19457043860706311</c:v>
                </c:pt>
                <c:pt idx="153">
                  <c:v>0.20634769529528299</c:v>
                </c:pt>
                <c:pt idx="154">
                  <c:v>0.20095624337006451</c:v>
                </c:pt>
                <c:pt idx="155">
                  <c:v>0.20059618928460202</c:v>
                </c:pt>
                <c:pt idx="156">
                  <c:v>0.25178185500149985</c:v>
                </c:pt>
                <c:pt idx="157">
                  <c:v>0.24519861681674412</c:v>
                </c:pt>
                <c:pt idx="158">
                  <c:v>0.24524430839512662</c:v>
                </c:pt>
                <c:pt idx="159">
                  <c:v>0.24647770225814553</c:v>
                </c:pt>
                <c:pt idx="160">
                  <c:v>0.240130099885702</c:v>
                </c:pt>
                <c:pt idx="161">
                  <c:v>0.23600520444965917</c:v>
                </c:pt>
                <c:pt idx="162">
                  <c:v>0.22896865355541526</c:v>
                </c:pt>
                <c:pt idx="163">
                  <c:v>0.2514230070715624</c:v>
                </c:pt>
                <c:pt idx="164">
                  <c:v>0.24464019812910134</c:v>
                </c:pt>
                <c:pt idx="165">
                  <c:v>0.24021354770497821</c:v>
                </c:pt>
                <c:pt idx="166">
                  <c:v>0.23460314379233413</c:v>
                </c:pt>
                <c:pt idx="167">
                  <c:v>0.23145676567454207</c:v>
                </c:pt>
                <c:pt idx="168">
                  <c:v>0.22442368588226347</c:v>
                </c:pt>
                <c:pt idx="169">
                  <c:v>0.21763414343402754</c:v>
                </c:pt>
                <c:pt idx="170">
                  <c:v>0.21498550632620644</c:v>
                </c:pt>
                <c:pt idx="171">
                  <c:v>0.21547273272566481</c:v>
                </c:pt>
                <c:pt idx="172">
                  <c:v>0.21204749414563215</c:v>
                </c:pt>
                <c:pt idx="173">
                  <c:v>0.20784917936914524</c:v>
                </c:pt>
                <c:pt idx="174">
                  <c:v>0.20395220823354887</c:v>
                </c:pt>
                <c:pt idx="175">
                  <c:v>0.19788348594756119</c:v>
                </c:pt>
                <c:pt idx="176">
                  <c:v>0.19187413790339861</c:v>
                </c:pt>
                <c:pt idx="177">
                  <c:v>0.18938410745829781</c:v>
                </c:pt>
                <c:pt idx="178">
                  <c:v>0.19253270368358127</c:v>
                </c:pt>
                <c:pt idx="179">
                  <c:v>0.18900672289089604</c:v>
                </c:pt>
                <c:pt idx="180">
                  <c:v>0.1841947678549348</c:v>
                </c:pt>
                <c:pt idx="181">
                  <c:v>0.18050375036246855</c:v>
                </c:pt>
                <c:pt idx="182">
                  <c:v>0.17552185124865616</c:v>
                </c:pt>
                <c:pt idx="183">
                  <c:v>0.17019617255586511</c:v>
                </c:pt>
                <c:pt idx="184">
                  <c:v>0.17354228671802119</c:v>
                </c:pt>
                <c:pt idx="185">
                  <c:v>0.16864537472880448</c:v>
                </c:pt>
                <c:pt idx="186">
                  <c:v>0.16482098757610192</c:v>
                </c:pt>
                <c:pt idx="187">
                  <c:v>0.16220767201717984</c:v>
                </c:pt>
                <c:pt idx="188">
                  <c:v>0.16431662003429093</c:v>
                </c:pt>
                <c:pt idx="189">
                  <c:v>0.1842210128931511</c:v>
                </c:pt>
                <c:pt idx="190">
                  <c:v>0.20611332974531171</c:v>
                </c:pt>
                <c:pt idx="191">
                  <c:v>0.20546415432798423</c:v>
                </c:pt>
                <c:pt idx="192">
                  <c:v>0.2069867552782487</c:v>
                </c:pt>
                <c:pt idx="193">
                  <c:v>0.20780079760868186</c:v>
                </c:pt>
                <c:pt idx="194">
                  <c:v>0.21540163395451395</c:v>
                </c:pt>
                <c:pt idx="195">
                  <c:v>0.21320182325081219</c:v>
                </c:pt>
                <c:pt idx="196">
                  <c:v>0.21185524228699038</c:v>
                </c:pt>
                <c:pt idx="197">
                  <c:v>0.20952582200833023</c:v>
                </c:pt>
                <c:pt idx="198">
                  <c:v>0.20345461507890664</c:v>
                </c:pt>
                <c:pt idx="199">
                  <c:v>0.19771573270330045</c:v>
                </c:pt>
                <c:pt idx="200">
                  <c:v>0.20314021711335525</c:v>
                </c:pt>
                <c:pt idx="201">
                  <c:v>0.19701869129607694</c:v>
                </c:pt>
                <c:pt idx="202">
                  <c:v>0.19341440788271344</c:v>
                </c:pt>
                <c:pt idx="203">
                  <c:v>0.19829015140953374</c:v>
                </c:pt>
                <c:pt idx="204">
                  <c:v>0.19326097212841831</c:v>
                </c:pt>
                <c:pt idx="205">
                  <c:v>0.1909855191792002</c:v>
                </c:pt>
                <c:pt idx="206">
                  <c:v>0.18882159254965614</c:v>
                </c:pt>
                <c:pt idx="207">
                  <c:v>0.18328991741908091</c:v>
                </c:pt>
                <c:pt idx="208">
                  <c:v>0.18100485591507592</c:v>
                </c:pt>
                <c:pt idx="209">
                  <c:v>0.1758572491435639</c:v>
                </c:pt>
                <c:pt idx="210">
                  <c:v>0.17538954193274411</c:v>
                </c:pt>
                <c:pt idx="211">
                  <c:v>0.1702648034763041</c:v>
                </c:pt>
                <c:pt idx="212">
                  <c:v>0.20123949488448772</c:v>
                </c:pt>
                <c:pt idx="213">
                  <c:v>0.22595317858916386</c:v>
                </c:pt>
                <c:pt idx="214">
                  <c:v>0.23197283647255171</c:v>
                </c:pt>
                <c:pt idx="215">
                  <c:v>0.2408107574230795</c:v>
                </c:pt>
                <c:pt idx="216">
                  <c:v>0.24739250083400932</c:v>
                </c:pt>
                <c:pt idx="217">
                  <c:v>0.25117503492093801</c:v>
                </c:pt>
                <c:pt idx="218">
                  <c:v>0.24467363032314771</c:v>
                </c:pt>
                <c:pt idx="219">
                  <c:v>0.2432874767573629</c:v>
                </c:pt>
                <c:pt idx="220">
                  <c:v>0.23804825193823881</c:v>
                </c:pt>
                <c:pt idx="221">
                  <c:v>0.23142072844139469</c:v>
                </c:pt>
                <c:pt idx="222">
                  <c:v>0.22772922509164079</c:v>
                </c:pt>
                <c:pt idx="223">
                  <c:v>0.22400977386194088</c:v>
                </c:pt>
                <c:pt idx="224">
                  <c:v>0.22082542324132068</c:v>
                </c:pt>
                <c:pt idx="225">
                  <c:v>0.21443548323868614</c:v>
                </c:pt>
                <c:pt idx="226">
                  <c:v>0.22760225058794537</c:v>
                </c:pt>
                <c:pt idx="227">
                  <c:v>0.22130531148599952</c:v>
                </c:pt>
                <c:pt idx="228">
                  <c:v>0.21611790335856512</c:v>
                </c:pt>
                <c:pt idx="229">
                  <c:v>0.20975404091437366</c:v>
                </c:pt>
                <c:pt idx="230">
                  <c:v>0.20337670420874496</c:v>
                </c:pt>
                <c:pt idx="231">
                  <c:v>0.19982400793011562</c:v>
                </c:pt>
                <c:pt idx="232">
                  <c:v>0.19443906621154045</c:v>
                </c:pt>
                <c:pt idx="233">
                  <c:v>0.19101694372390951</c:v>
                </c:pt>
                <c:pt idx="234">
                  <c:v>0.19032021797920085</c:v>
                </c:pt>
                <c:pt idx="235">
                  <c:v>0.18502386503335211</c:v>
                </c:pt>
                <c:pt idx="236">
                  <c:v>0.1898072348128555</c:v>
                </c:pt>
                <c:pt idx="237">
                  <c:v>0.1842158133434601</c:v>
                </c:pt>
                <c:pt idx="238">
                  <c:v>0.18174362078715917</c:v>
                </c:pt>
                <c:pt idx="239">
                  <c:v>0.1762970796781978</c:v>
                </c:pt>
                <c:pt idx="240">
                  <c:v>0.18748955466682993</c:v>
                </c:pt>
                <c:pt idx="241">
                  <c:v>0.19201332200885207</c:v>
                </c:pt>
                <c:pt idx="242">
                  <c:v>0.19106712694917405</c:v>
                </c:pt>
                <c:pt idx="243">
                  <c:v>0.18610130200772954</c:v>
                </c:pt>
                <c:pt idx="244">
                  <c:v>0.18074252998903365</c:v>
                </c:pt>
                <c:pt idx="245">
                  <c:v>0.17727481993237917</c:v>
                </c:pt>
                <c:pt idx="246">
                  <c:v>0.1745941853400009</c:v>
                </c:pt>
                <c:pt idx="247">
                  <c:v>0.17038500919139535</c:v>
                </c:pt>
                <c:pt idx="248">
                  <c:v>0.16587086352348662</c:v>
                </c:pt>
                <c:pt idx="249">
                  <c:v>0.16093355311937055</c:v>
                </c:pt>
                <c:pt idx="250">
                  <c:v>0.15659957685180476</c:v>
                </c:pt>
                <c:pt idx="251">
                  <c:v>0.15354227495826275</c:v>
                </c:pt>
                <c:pt idx="252">
                  <c:v>0.14980404347809978</c:v>
                </c:pt>
                <c:pt idx="253">
                  <c:v>0.1578877834613748</c:v>
                </c:pt>
                <c:pt idx="254">
                  <c:v>0.15626328068335463</c:v>
                </c:pt>
                <c:pt idx="255">
                  <c:v>0.15439459863224439</c:v>
                </c:pt>
                <c:pt idx="256">
                  <c:v>0.15306252160281394</c:v>
                </c:pt>
                <c:pt idx="257">
                  <c:v>0.15973070090344019</c:v>
                </c:pt>
                <c:pt idx="258">
                  <c:v>0.15767869185302058</c:v>
                </c:pt>
                <c:pt idx="259">
                  <c:v>0.15676768074990496</c:v>
                </c:pt>
                <c:pt idx="260">
                  <c:v>0.15641837228889291</c:v>
                </c:pt>
                <c:pt idx="261">
                  <c:v>0.15532403267768422</c:v>
                </c:pt>
                <c:pt idx="262">
                  <c:v>0.15071953114510531</c:v>
                </c:pt>
                <c:pt idx="263">
                  <c:v>0.14691829054833114</c:v>
                </c:pt>
                <c:pt idx="264">
                  <c:v>0.14320108876266097</c:v>
                </c:pt>
                <c:pt idx="265">
                  <c:v>0.14969995318914067</c:v>
                </c:pt>
                <c:pt idx="266">
                  <c:v>0.14687481631128854</c:v>
                </c:pt>
                <c:pt idx="267">
                  <c:v>0.14447179180572844</c:v>
                </c:pt>
                <c:pt idx="268">
                  <c:v>0.14251832731400577</c:v>
                </c:pt>
                <c:pt idx="269">
                  <c:v>0.16698249158927386</c:v>
                </c:pt>
                <c:pt idx="270">
                  <c:v>0.16198596697809106</c:v>
                </c:pt>
                <c:pt idx="271">
                  <c:v>0.16040211948984504</c:v>
                </c:pt>
                <c:pt idx="272">
                  <c:v>0.16083704769132257</c:v>
                </c:pt>
                <c:pt idx="273">
                  <c:v>0.22604285085039211</c:v>
                </c:pt>
                <c:pt idx="274">
                  <c:v>0.23616065159493721</c:v>
                </c:pt>
                <c:pt idx="275">
                  <c:v>0.23414575908779586</c:v>
                </c:pt>
                <c:pt idx="276">
                  <c:v>0.28661643477869952</c:v>
                </c:pt>
                <c:pt idx="277">
                  <c:v>0.28290364258386552</c:v>
                </c:pt>
                <c:pt idx="278">
                  <c:v>0.27550095035783795</c:v>
                </c:pt>
                <c:pt idx="279">
                  <c:v>0.27027981205173252</c:v>
                </c:pt>
                <c:pt idx="280">
                  <c:v>0.26461590382892419</c:v>
                </c:pt>
                <c:pt idx="281">
                  <c:v>0.26086990556756762</c:v>
                </c:pt>
                <c:pt idx="282">
                  <c:v>0.25384664417902009</c:v>
                </c:pt>
                <c:pt idx="283">
                  <c:v>0.24676402865642152</c:v>
                </c:pt>
                <c:pt idx="284">
                  <c:v>0.24435189529016654</c:v>
                </c:pt>
                <c:pt idx="285">
                  <c:v>0.23876927824918848</c:v>
                </c:pt>
                <c:pt idx="286">
                  <c:v>0.233568453404286</c:v>
                </c:pt>
                <c:pt idx="287">
                  <c:v>0.23142583088372359</c:v>
                </c:pt>
                <c:pt idx="288">
                  <c:v>0.29180298722080145</c:v>
                </c:pt>
                <c:pt idx="289">
                  <c:v>0.32113867580454813</c:v>
                </c:pt>
                <c:pt idx="290">
                  <c:v>0.32310219806461266</c:v>
                </c:pt>
                <c:pt idx="291">
                  <c:v>0.39543731120738423</c:v>
                </c:pt>
                <c:pt idx="292">
                  <c:v>0.40307711716321137</c:v>
                </c:pt>
                <c:pt idx="293">
                  <c:v>0.43034176606168462</c:v>
                </c:pt>
                <c:pt idx="294">
                  <c:v>0.45878770654630918</c:v>
                </c:pt>
                <c:pt idx="295">
                  <c:v>0.45267017074455507</c:v>
                </c:pt>
                <c:pt idx="296">
                  <c:v>0.47257290302336652</c:v>
                </c:pt>
                <c:pt idx="297">
                  <c:v>0.49696212649799071</c:v>
                </c:pt>
                <c:pt idx="298">
                  <c:v>0.69944833087217806</c:v>
                </c:pt>
                <c:pt idx="299">
                  <c:v>0.69272116538196027</c:v>
                </c:pt>
                <c:pt idx="300">
                  <c:v>0.68413172731458038</c:v>
                </c:pt>
                <c:pt idx="301">
                  <c:v>0.81417048624414179</c:v>
                </c:pt>
                <c:pt idx="302">
                  <c:v>0.79531589906250089</c:v>
                </c:pt>
                <c:pt idx="303">
                  <c:v>0.86370451335744902</c:v>
                </c:pt>
                <c:pt idx="304">
                  <c:v>0.87481564010070922</c:v>
                </c:pt>
                <c:pt idx="305">
                  <c:v>0.94238402549707689</c:v>
                </c:pt>
                <c:pt idx="306">
                  <c:v>0.92604288173805527</c:v>
                </c:pt>
                <c:pt idx="307">
                  <c:v>0.91891523146402287</c:v>
                </c:pt>
                <c:pt idx="308">
                  <c:v>0.90452909515265734</c:v>
                </c:pt>
                <c:pt idx="309">
                  <c:v>0.99236170917010325</c:v>
                </c:pt>
                <c:pt idx="310">
                  <c:v>0.98226451500037437</c:v>
                </c:pt>
                <c:pt idx="311">
                  <c:v>0.96509179897222974</c:v>
                </c:pt>
                <c:pt idx="312">
                  <c:v>0.95518266874910185</c:v>
                </c:pt>
                <c:pt idx="313">
                  <c:v>0.92786476343339586</c:v>
                </c:pt>
                <c:pt idx="314">
                  <c:v>0.90090074110985474</c:v>
                </c:pt>
                <c:pt idx="315">
                  <c:v>0.8746303078646408</c:v>
                </c:pt>
                <c:pt idx="316">
                  <c:v>0.89508389455473336</c:v>
                </c:pt>
                <c:pt idx="317">
                  <c:v>0.87556769421566094</c:v>
                </c:pt>
                <c:pt idx="318">
                  <c:v>0.85775675202479118</c:v>
                </c:pt>
                <c:pt idx="319">
                  <c:v>0.83484977136232363</c:v>
                </c:pt>
                <c:pt idx="320">
                  <c:v>0.84385654771217367</c:v>
                </c:pt>
                <c:pt idx="321">
                  <c:v>0.82067807804134574</c:v>
                </c:pt>
                <c:pt idx="322">
                  <c:v>0.7963819987304751</c:v>
                </c:pt>
                <c:pt idx="323">
                  <c:v>0.7727085891251404</c:v>
                </c:pt>
                <c:pt idx="324">
                  <c:v>0.77118016739675899</c:v>
                </c:pt>
                <c:pt idx="325">
                  <c:v>0.75888951833137785</c:v>
                </c:pt>
                <c:pt idx="326">
                  <c:v>0.83021796182900054</c:v>
                </c:pt>
                <c:pt idx="327">
                  <c:v>0.82659148255559056</c:v>
                </c:pt>
                <c:pt idx="328">
                  <c:v>0.80168087302956803</c:v>
                </c:pt>
                <c:pt idx="329">
                  <c:v>0.78493580279335762</c:v>
                </c:pt>
                <c:pt idx="330">
                  <c:v>0.77042047823862569</c:v>
                </c:pt>
                <c:pt idx="331">
                  <c:v>0.74736809405592097</c:v>
                </c:pt>
                <c:pt idx="332">
                  <c:v>0.72483949801905656</c:v>
                </c:pt>
                <c:pt idx="333">
                  <c:v>0.70851097192480539</c:v>
                </c:pt>
                <c:pt idx="334">
                  <c:v>0.71817646652681433</c:v>
                </c:pt>
                <c:pt idx="335">
                  <c:v>0.70110587489682574</c:v>
                </c:pt>
                <c:pt idx="336">
                  <c:v>0.73868252807472168</c:v>
                </c:pt>
                <c:pt idx="337">
                  <c:v>0.73249796696655334</c:v>
                </c:pt>
                <c:pt idx="338">
                  <c:v>0.71019633269959315</c:v>
                </c:pt>
                <c:pt idx="339">
                  <c:v>0.69247773156344505</c:v>
                </c:pt>
                <c:pt idx="340">
                  <c:v>0.67174336600849971</c:v>
                </c:pt>
                <c:pt idx="341">
                  <c:v>0.67231923003263983</c:v>
                </c:pt>
                <c:pt idx="342">
                  <c:v>0.65289940626138121</c:v>
                </c:pt>
                <c:pt idx="343">
                  <c:v>0.63639407026615846</c:v>
                </c:pt>
                <c:pt idx="344">
                  <c:v>0.64798874842577714</c:v>
                </c:pt>
                <c:pt idx="345">
                  <c:v>0.62917684063686796</c:v>
                </c:pt>
                <c:pt idx="346">
                  <c:v>0.61063691355084426</c:v>
                </c:pt>
                <c:pt idx="347">
                  <c:v>0.66259703641539613</c:v>
                </c:pt>
                <c:pt idx="348">
                  <c:v>0.65388576611883409</c:v>
                </c:pt>
                <c:pt idx="349">
                  <c:v>0.64608032764496826</c:v>
                </c:pt>
                <c:pt idx="350">
                  <c:v>0.63030233458100449</c:v>
                </c:pt>
                <c:pt idx="351">
                  <c:v>0.61111074763162754</c:v>
                </c:pt>
                <c:pt idx="352">
                  <c:v>0.60309146047135864</c:v>
                </c:pt>
                <c:pt idx="353">
                  <c:v>0.58538197731584796</c:v>
                </c:pt>
                <c:pt idx="354">
                  <c:v>0.57668449403573752</c:v>
                </c:pt>
                <c:pt idx="355">
                  <c:v>0.56033580977433473</c:v>
                </c:pt>
                <c:pt idx="356">
                  <c:v>0.5475868293552465</c:v>
                </c:pt>
                <c:pt idx="357">
                  <c:v>0.537759356665099</c:v>
                </c:pt>
                <c:pt idx="358">
                  <c:v>0.54406715189344845</c:v>
                </c:pt>
                <c:pt idx="359">
                  <c:v>0.52760897631939141</c:v>
                </c:pt>
                <c:pt idx="360">
                  <c:v>0.59457640850386084</c:v>
                </c:pt>
                <c:pt idx="361">
                  <c:v>0.58876943657354452</c:v>
                </c:pt>
                <c:pt idx="362">
                  <c:v>0.57752247942731427</c:v>
                </c:pt>
                <c:pt idx="363">
                  <c:v>0.59954161261267991</c:v>
                </c:pt>
                <c:pt idx="364">
                  <c:v>0.68334317180145343</c:v>
                </c:pt>
                <c:pt idx="365">
                  <c:v>0.66764054565380604</c:v>
                </c:pt>
                <c:pt idx="366">
                  <c:v>0.64730624285588456</c:v>
                </c:pt>
                <c:pt idx="367">
                  <c:v>0.63351422435088756</c:v>
                </c:pt>
                <c:pt idx="368">
                  <c:v>0.62756549634253855</c:v>
                </c:pt>
                <c:pt idx="369">
                  <c:v>0.60892450500545448</c:v>
                </c:pt>
                <c:pt idx="370">
                  <c:v>0.59559584658314868</c:v>
                </c:pt>
                <c:pt idx="371">
                  <c:v>0.57863808201235334</c:v>
                </c:pt>
                <c:pt idx="372">
                  <c:v>0.56149765848664523</c:v>
                </c:pt>
                <c:pt idx="373">
                  <c:v>0.57582310724493724</c:v>
                </c:pt>
                <c:pt idx="374">
                  <c:v>0.56129741992088689</c:v>
                </c:pt>
                <c:pt idx="375">
                  <c:v>0.56087918497749711</c:v>
                </c:pt>
                <c:pt idx="376">
                  <c:v>0.54730477626477392</c:v>
                </c:pt>
                <c:pt idx="377">
                  <c:v>0.53178073917127722</c:v>
                </c:pt>
                <c:pt idx="378">
                  <c:v>0.52317626823446128</c:v>
                </c:pt>
                <c:pt idx="379">
                  <c:v>0.50829571595023681</c:v>
                </c:pt>
                <c:pt idx="380">
                  <c:v>0.49356379560686225</c:v>
                </c:pt>
                <c:pt idx="381">
                  <c:v>0.48929026334586417</c:v>
                </c:pt>
                <c:pt idx="382">
                  <c:v>0.47447006033303318</c:v>
                </c:pt>
                <c:pt idx="383">
                  <c:v>0.488322083916294</c:v>
                </c:pt>
                <c:pt idx="384">
                  <c:v>0.48827632440212637</c:v>
                </c:pt>
                <c:pt idx="385">
                  <c:v>0.47340234404394121</c:v>
                </c:pt>
                <c:pt idx="386">
                  <c:v>0.47607619882932428</c:v>
                </c:pt>
                <c:pt idx="387">
                  <c:v>0.46417754481411749</c:v>
                </c:pt>
                <c:pt idx="388">
                  <c:v>0.4510769024916389</c:v>
                </c:pt>
                <c:pt idx="389">
                  <c:v>0.44248698194612701</c:v>
                </c:pt>
                <c:pt idx="390">
                  <c:v>0.43880504363490608</c:v>
                </c:pt>
                <c:pt idx="391">
                  <c:v>0.4667134182800719</c:v>
                </c:pt>
                <c:pt idx="392">
                  <c:v>0.46168368683620548</c:v>
                </c:pt>
                <c:pt idx="393">
                  <c:v>0.44769078398993212</c:v>
                </c:pt>
                <c:pt idx="394">
                  <c:v>0.43472077024937178</c:v>
                </c:pt>
                <c:pt idx="395">
                  <c:v>0.42529776267658004</c:v>
                </c:pt>
                <c:pt idx="396">
                  <c:v>0.41491566649249384</c:v>
                </c:pt>
                <c:pt idx="397">
                  <c:v>0.40452661732516471</c:v>
                </c:pt>
                <c:pt idx="398">
                  <c:v>0.43826714631920066</c:v>
                </c:pt>
                <c:pt idx="399">
                  <c:v>0.4253605229055803</c:v>
                </c:pt>
                <c:pt idx="400">
                  <c:v>0.41270036929515813</c:v>
                </c:pt>
                <c:pt idx="401">
                  <c:v>0.41515731540718032</c:v>
                </c:pt>
                <c:pt idx="402">
                  <c:v>0.40393002478822715</c:v>
                </c:pt>
                <c:pt idx="403">
                  <c:v>0.39206952025359798</c:v>
                </c:pt>
                <c:pt idx="404">
                  <c:v>0.38054444585302477</c:v>
                </c:pt>
                <c:pt idx="405">
                  <c:v>0.38088931021808886</c:v>
                </c:pt>
                <c:pt idx="406">
                  <c:v>0.37144351153841193</c:v>
                </c:pt>
                <c:pt idx="407">
                  <c:v>0.36012891793231139</c:v>
                </c:pt>
                <c:pt idx="408">
                  <c:v>0.36223070433274501</c:v>
                </c:pt>
                <c:pt idx="409">
                  <c:v>0.35161354235074133</c:v>
                </c:pt>
                <c:pt idx="410">
                  <c:v>0.34465581011815011</c:v>
                </c:pt>
                <c:pt idx="411">
                  <c:v>0.33470733715675366</c:v>
                </c:pt>
                <c:pt idx="412">
                  <c:v>0.32738851798063534</c:v>
                </c:pt>
                <c:pt idx="413">
                  <c:v>0.32299316477793005</c:v>
                </c:pt>
                <c:pt idx="414">
                  <c:v>0.31451895671054381</c:v>
                </c:pt>
                <c:pt idx="415">
                  <c:v>0.32522286459476168</c:v>
                </c:pt>
                <c:pt idx="416">
                  <c:v>0.33934065259795315</c:v>
                </c:pt>
                <c:pt idx="417">
                  <c:v>0.339469346694519</c:v>
                </c:pt>
                <c:pt idx="418">
                  <c:v>0.33017872867715592</c:v>
                </c:pt>
                <c:pt idx="419">
                  <c:v>0.33303845594309561</c:v>
                </c:pt>
                <c:pt idx="420">
                  <c:v>0.33089770552443726</c:v>
                </c:pt>
                <c:pt idx="421">
                  <c:v>0.32468556195851744</c:v>
                </c:pt>
                <c:pt idx="422">
                  <c:v>0.31568857677638229</c:v>
                </c:pt>
                <c:pt idx="423">
                  <c:v>0.30617448031780486</c:v>
                </c:pt>
                <c:pt idx="424">
                  <c:v>0.29686218957195815</c:v>
                </c:pt>
                <c:pt idx="425">
                  <c:v>0.30174072561713466</c:v>
                </c:pt>
                <c:pt idx="426">
                  <c:v>0.2934900600745769</c:v>
                </c:pt>
                <c:pt idx="427">
                  <c:v>0.30113954879203209</c:v>
                </c:pt>
                <c:pt idx="428">
                  <c:v>0.29215532602146993</c:v>
                </c:pt>
                <c:pt idx="429">
                  <c:v>0.28438967979475321</c:v>
                </c:pt>
                <c:pt idx="430">
                  <c:v>0.27884515562502959</c:v>
                </c:pt>
                <c:pt idx="431">
                  <c:v>0.31501584915871389</c:v>
                </c:pt>
                <c:pt idx="432">
                  <c:v>0.30542091716755787</c:v>
                </c:pt>
                <c:pt idx="433">
                  <c:v>0.30279899248224851</c:v>
                </c:pt>
                <c:pt idx="434">
                  <c:v>0.30435450877912285</c:v>
                </c:pt>
                <c:pt idx="435">
                  <c:v>0.31070145066189353</c:v>
                </c:pt>
                <c:pt idx="436">
                  <c:v>0.32684102248302721</c:v>
                </c:pt>
                <c:pt idx="437">
                  <c:v>0.31698318047400276</c:v>
                </c:pt>
                <c:pt idx="438">
                  <c:v>0.30943837764302179</c:v>
                </c:pt>
                <c:pt idx="439">
                  <c:v>0.30912270788002832</c:v>
                </c:pt>
                <c:pt idx="440">
                  <c:v>0.32105469748692006</c:v>
                </c:pt>
                <c:pt idx="441">
                  <c:v>0.3113258282526869</c:v>
                </c:pt>
                <c:pt idx="442">
                  <c:v>0.33204319925256598</c:v>
                </c:pt>
                <c:pt idx="443">
                  <c:v>0.32241092100037394</c:v>
                </c:pt>
                <c:pt idx="444">
                  <c:v>0.32489969493060755</c:v>
                </c:pt>
                <c:pt idx="445">
                  <c:v>0.31760141617204374</c:v>
                </c:pt>
                <c:pt idx="446">
                  <c:v>0.30819204461981298</c:v>
                </c:pt>
                <c:pt idx="447">
                  <c:v>0.35905554714278903</c:v>
                </c:pt>
                <c:pt idx="448">
                  <c:v>0.35287759625231746</c:v>
                </c:pt>
                <c:pt idx="449">
                  <c:v>0.34234967313994075</c:v>
                </c:pt>
                <c:pt idx="450">
                  <c:v>0.33513686518411728</c:v>
                </c:pt>
                <c:pt idx="451">
                  <c:v>0.32502445888915876</c:v>
                </c:pt>
                <c:pt idx="452">
                  <c:v>0.31695238052301633</c:v>
                </c:pt>
                <c:pt idx="453">
                  <c:v>0.30985204793753829</c:v>
                </c:pt>
                <c:pt idx="454">
                  <c:v>0.31045589452541289</c:v>
                </c:pt>
                <c:pt idx="455">
                  <c:v>0.30274186316973606</c:v>
                </c:pt>
                <c:pt idx="456">
                  <c:v>0.30016477074438164</c:v>
                </c:pt>
                <c:pt idx="457">
                  <c:v>0.3499797796176688</c:v>
                </c:pt>
                <c:pt idx="458">
                  <c:v>0.34836358771415715</c:v>
                </c:pt>
                <c:pt idx="459">
                  <c:v>0.35040637699767535</c:v>
                </c:pt>
                <c:pt idx="460">
                  <c:v>0.34539329535625463</c:v>
                </c:pt>
                <c:pt idx="461">
                  <c:v>0.36734006476370612</c:v>
                </c:pt>
                <c:pt idx="462">
                  <c:v>0.394094766557676</c:v>
                </c:pt>
                <c:pt idx="463">
                  <c:v>0.38433657654629744</c:v>
                </c:pt>
                <c:pt idx="464">
                  <c:v>0.40551624905764422</c:v>
                </c:pt>
                <c:pt idx="465">
                  <c:v>0.39881769867243266</c:v>
                </c:pt>
                <c:pt idx="466">
                  <c:v>0.38723827872865874</c:v>
                </c:pt>
                <c:pt idx="467">
                  <c:v>0.37550729502254432</c:v>
                </c:pt>
                <c:pt idx="468">
                  <c:v>0.36695957692176551</c:v>
                </c:pt>
                <c:pt idx="469">
                  <c:v>0.58432336866963874</c:v>
                </c:pt>
                <c:pt idx="470">
                  <c:v>0.57291130782641542</c:v>
                </c:pt>
                <c:pt idx="471">
                  <c:v>0.55691758133076119</c:v>
                </c:pt>
                <c:pt idx="472">
                  <c:v>0.55671296526706338</c:v>
                </c:pt>
                <c:pt idx="473">
                  <c:v>0.54765601533619424</c:v>
                </c:pt>
                <c:pt idx="474">
                  <c:v>0.57395853090727245</c:v>
                </c:pt>
                <c:pt idx="475">
                  <c:v>0.55886325929131841</c:v>
                </c:pt>
                <c:pt idx="476">
                  <c:v>0.56212591203629547</c:v>
                </c:pt>
                <c:pt idx="477">
                  <c:v>0.54536118881149676</c:v>
                </c:pt>
                <c:pt idx="478">
                  <c:v>0.53093294270472546</c:v>
                </c:pt>
                <c:pt idx="479">
                  <c:v>0.57083998406935665</c:v>
                </c:pt>
                <c:pt idx="480">
                  <c:v>0.60753657628411095</c:v>
                </c:pt>
                <c:pt idx="481">
                  <c:v>0.59919497630981544</c:v>
                </c:pt>
                <c:pt idx="482">
                  <c:v>0.58398325467006118</c:v>
                </c:pt>
                <c:pt idx="483">
                  <c:v>0.60202482454259354</c:v>
                </c:pt>
                <c:pt idx="484">
                  <c:v>0.58489131398477334</c:v>
                </c:pt>
                <c:pt idx="485">
                  <c:v>0.584771822846613</c:v>
                </c:pt>
                <c:pt idx="486">
                  <c:v>0.56756220474436647</c:v>
                </c:pt>
                <c:pt idx="487">
                  <c:v>0.56770816079692865</c:v>
                </c:pt>
                <c:pt idx="488">
                  <c:v>0.55529398106414984</c:v>
                </c:pt>
                <c:pt idx="489">
                  <c:v>0.55277987470349166</c:v>
                </c:pt>
                <c:pt idx="490">
                  <c:v>0.5383816559486575</c:v>
                </c:pt>
                <c:pt idx="491">
                  <c:v>0.53311838951619617</c:v>
                </c:pt>
                <c:pt idx="492">
                  <c:v>0.51721236089387346</c:v>
                </c:pt>
                <c:pt idx="493">
                  <c:v>0.5214058749523377</c:v>
                </c:pt>
                <c:pt idx="494">
                  <c:v>0.51102442826195171</c:v>
                </c:pt>
                <c:pt idx="495">
                  <c:v>0.49897846563691828</c:v>
                </c:pt>
                <c:pt idx="496">
                  <c:v>0.484175389023904</c:v>
                </c:pt>
                <c:pt idx="497">
                  <c:v>0.47427737897139688</c:v>
                </c:pt>
                <c:pt idx="498">
                  <c:v>0.46537591402259693</c:v>
                </c:pt>
                <c:pt idx="499">
                  <c:v>0.45605389132248436</c:v>
                </c:pt>
                <c:pt idx="500">
                  <c:v>0.44493991172702801</c:v>
                </c:pt>
                <c:pt idx="501">
                  <c:v>0.43167652637954945</c:v>
                </c:pt>
                <c:pt idx="502">
                  <c:v>0.41872953129468066</c:v>
                </c:pt>
                <c:pt idx="503">
                  <c:v>0.40835317977647995</c:v>
                </c:pt>
                <c:pt idx="504">
                  <c:v>0.39712221906468137</c:v>
                </c:pt>
                <c:pt idx="505">
                  <c:v>0.38667398000744774</c:v>
                </c:pt>
                <c:pt idx="506">
                  <c:v>0.375817150002972</c:v>
                </c:pt>
                <c:pt idx="507">
                  <c:v>0.40775043381595971</c:v>
                </c:pt>
                <c:pt idx="508">
                  <c:v>0.40728888053471685</c:v>
                </c:pt>
                <c:pt idx="509">
                  <c:v>0.39604909688068701</c:v>
                </c:pt>
                <c:pt idx="510">
                  <c:v>0.3863839368287843</c:v>
                </c:pt>
                <c:pt idx="511">
                  <c:v>0.39224510658093931</c:v>
                </c:pt>
                <c:pt idx="512">
                  <c:v>0.38976533543970604</c:v>
                </c:pt>
                <c:pt idx="513">
                  <c:v>0.38039918369879644</c:v>
                </c:pt>
                <c:pt idx="514">
                  <c:v>0.39773174847265302</c:v>
                </c:pt>
                <c:pt idx="515">
                  <c:v>0.43063222384163141</c:v>
                </c:pt>
                <c:pt idx="516">
                  <c:v>0.42444244883379678</c:v>
                </c:pt>
                <c:pt idx="517">
                  <c:v>0.41511200139785676</c:v>
                </c:pt>
                <c:pt idx="518">
                  <c:v>0.41805819065553745</c:v>
                </c:pt>
                <c:pt idx="519">
                  <c:v>0.40908470130216262</c:v>
                </c:pt>
                <c:pt idx="520">
                  <c:v>0.39902195338302515</c:v>
                </c:pt>
                <c:pt idx="521">
                  <c:v>0.39638420702819738</c:v>
                </c:pt>
                <c:pt idx="522">
                  <c:v>0.38685748884640048</c:v>
                </c:pt>
                <c:pt idx="523">
                  <c:v>0.37990454342062019</c:v>
                </c:pt>
                <c:pt idx="524">
                  <c:v>0.38283573222581563</c:v>
                </c:pt>
                <c:pt idx="525">
                  <c:v>0.37123782107727732</c:v>
                </c:pt>
                <c:pt idx="526">
                  <c:v>0.36505665955382666</c:v>
                </c:pt>
                <c:pt idx="527">
                  <c:v>0.38426199329440913</c:v>
                </c:pt>
                <c:pt idx="528">
                  <c:v>0.37981845765467193</c:v>
                </c:pt>
                <c:pt idx="529">
                  <c:v>0.38992334762117231</c:v>
                </c:pt>
                <c:pt idx="530">
                  <c:v>0.41203312210650672</c:v>
                </c:pt>
                <c:pt idx="531">
                  <c:v>0.40209881289271815</c:v>
                </c:pt>
                <c:pt idx="532">
                  <c:v>0.39164418577928806</c:v>
                </c:pt>
                <c:pt idx="533">
                  <c:v>0.39230726259500109</c:v>
                </c:pt>
                <c:pt idx="534">
                  <c:v>0.3839891533604865</c:v>
                </c:pt>
                <c:pt idx="535">
                  <c:v>0.38972588729038704</c:v>
                </c:pt>
                <c:pt idx="536">
                  <c:v>0.38259626770155397</c:v>
                </c:pt>
                <c:pt idx="537">
                  <c:v>0.37601268159057455</c:v>
                </c:pt>
                <c:pt idx="538">
                  <c:v>0.36548916831727124</c:v>
                </c:pt>
                <c:pt idx="539">
                  <c:v>0.38127583423861777</c:v>
                </c:pt>
                <c:pt idx="540">
                  <c:v>0.37348838685281338</c:v>
                </c:pt>
                <c:pt idx="541">
                  <c:v>0.37988335906380033</c:v>
                </c:pt>
                <c:pt idx="542">
                  <c:v>0.37400243631992997</c:v>
                </c:pt>
                <c:pt idx="543">
                  <c:v>0.37566024013705596</c:v>
                </c:pt>
                <c:pt idx="544">
                  <c:v>0.39111275749087987</c:v>
                </c:pt>
                <c:pt idx="545">
                  <c:v>0.37988393687742361</c:v>
                </c:pt>
                <c:pt idx="546">
                  <c:v>0.36962069144396964</c:v>
                </c:pt>
                <c:pt idx="547">
                  <c:v>0.38765255381641772</c:v>
                </c:pt>
                <c:pt idx="548">
                  <c:v>0.40259939870249223</c:v>
                </c:pt>
                <c:pt idx="549">
                  <c:v>0.39035344312979853</c:v>
                </c:pt>
                <c:pt idx="550">
                  <c:v>0.38326898278582872</c:v>
                </c:pt>
                <c:pt idx="551">
                  <c:v>0.38975301505575427</c:v>
                </c:pt>
                <c:pt idx="552">
                  <c:v>0.37899565219883269</c:v>
                </c:pt>
                <c:pt idx="553">
                  <c:v>0.36980161856251181</c:v>
                </c:pt>
                <c:pt idx="554">
                  <c:v>0.37233550780416647</c:v>
                </c:pt>
                <c:pt idx="555">
                  <c:v>0.37048010255785752</c:v>
                </c:pt>
                <c:pt idx="556">
                  <c:v>0.3595990644782881</c:v>
                </c:pt>
                <c:pt idx="557">
                  <c:v>0.3884951158388546</c:v>
                </c:pt>
                <c:pt idx="558">
                  <c:v>0.37729978640638828</c:v>
                </c:pt>
                <c:pt idx="559">
                  <c:v>0.36800036589358903</c:v>
                </c:pt>
                <c:pt idx="560">
                  <c:v>0.36004200482548099</c:v>
                </c:pt>
                <c:pt idx="561">
                  <c:v>0.35769966469899706</c:v>
                </c:pt>
                <c:pt idx="562">
                  <c:v>0.34697893207431946</c:v>
                </c:pt>
                <c:pt idx="563">
                  <c:v>0.35225985002570537</c:v>
                </c:pt>
                <c:pt idx="564">
                  <c:v>0.34217035521915545</c:v>
                </c:pt>
                <c:pt idx="565">
                  <c:v>0.33525770595232257</c:v>
                </c:pt>
                <c:pt idx="566">
                  <c:v>0.33043477457465886</c:v>
                </c:pt>
                <c:pt idx="567">
                  <c:v>0.33781360360353158</c:v>
                </c:pt>
                <c:pt idx="568">
                  <c:v>0.33311235384074778</c:v>
                </c:pt>
                <c:pt idx="569">
                  <c:v>0.32315257942163145</c:v>
                </c:pt>
                <c:pt idx="570">
                  <c:v>0.31378060724160028</c:v>
                </c:pt>
                <c:pt idx="571">
                  <c:v>0.30693958265061266</c:v>
                </c:pt>
                <c:pt idx="572">
                  <c:v>0.29772605702397248</c:v>
                </c:pt>
                <c:pt idx="573">
                  <c:v>0.28981008698722976</c:v>
                </c:pt>
                <c:pt idx="574">
                  <c:v>0.28136482527825235</c:v>
                </c:pt>
                <c:pt idx="575">
                  <c:v>0.29442781261425244</c:v>
                </c:pt>
                <c:pt idx="576">
                  <c:v>0.2863939614926736</c:v>
                </c:pt>
                <c:pt idx="577">
                  <c:v>0.27853134356091136</c:v>
                </c:pt>
                <c:pt idx="578">
                  <c:v>0.27032935561670696</c:v>
                </c:pt>
                <c:pt idx="579">
                  <c:v>0.27486362654768015</c:v>
                </c:pt>
                <c:pt idx="580">
                  <c:v>0.27106892185339759</c:v>
                </c:pt>
                <c:pt idx="581">
                  <c:v>0.2677171204173876</c:v>
                </c:pt>
                <c:pt idx="582">
                  <c:v>0.26041341873552815</c:v>
                </c:pt>
                <c:pt idx="583">
                  <c:v>0.25259717956482414</c:v>
                </c:pt>
                <c:pt idx="584">
                  <c:v>0.25008542217183444</c:v>
                </c:pt>
                <c:pt idx="585">
                  <c:v>0.26854848995087965</c:v>
                </c:pt>
                <c:pt idx="586">
                  <c:v>0.26614482732275008</c:v>
                </c:pt>
                <c:pt idx="587">
                  <c:v>0.28201923314998423</c:v>
                </c:pt>
                <c:pt idx="588">
                  <c:v>0.29321194340663775</c:v>
                </c:pt>
                <c:pt idx="589">
                  <c:v>0.28532327673931834</c:v>
                </c:pt>
                <c:pt idx="590">
                  <c:v>0.29966350627594629</c:v>
                </c:pt>
                <c:pt idx="591">
                  <c:v>0.29285783604185406</c:v>
                </c:pt>
                <c:pt idx="592">
                  <c:v>0.28925222177745386</c:v>
                </c:pt>
                <c:pt idx="593">
                  <c:v>0.28059575971549366</c:v>
                </c:pt>
                <c:pt idx="594">
                  <c:v>0.29966916838169827</c:v>
                </c:pt>
                <c:pt idx="595">
                  <c:v>0.29128237560389503</c:v>
                </c:pt>
                <c:pt idx="596">
                  <c:v>0.28649627935966165</c:v>
                </c:pt>
                <c:pt idx="597">
                  <c:v>0.29363382047676018</c:v>
                </c:pt>
                <c:pt idx="598">
                  <c:v>0.29852126860887029</c:v>
                </c:pt>
                <c:pt idx="599">
                  <c:v>0.31020965352158192</c:v>
                </c:pt>
                <c:pt idx="600">
                  <c:v>0.31523845767800468</c:v>
                </c:pt>
                <c:pt idx="601">
                  <c:v>0.30577474024829515</c:v>
                </c:pt>
                <c:pt idx="602">
                  <c:v>0.29650679863256701</c:v>
                </c:pt>
                <c:pt idx="603">
                  <c:v>0.29101668265139602</c:v>
                </c:pt>
                <c:pt idx="604">
                  <c:v>0.29587731644906662</c:v>
                </c:pt>
                <c:pt idx="605">
                  <c:v>0.29039022483214183</c:v>
                </c:pt>
                <c:pt idx="606">
                  <c:v>0.2826647033486322</c:v>
                </c:pt>
                <c:pt idx="607">
                  <c:v>0.27434490955354834</c:v>
                </c:pt>
                <c:pt idx="608">
                  <c:v>0.29910141458123712</c:v>
                </c:pt>
                <c:pt idx="609">
                  <c:v>0.2916160350024809</c:v>
                </c:pt>
                <c:pt idx="610">
                  <c:v>0.28314482359113591</c:v>
                </c:pt>
                <c:pt idx="611">
                  <c:v>0.27505265726604022</c:v>
                </c:pt>
                <c:pt idx="612">
                  <c:v>0.26787989106616472</c:v>
                </c:pt>
                <c:pt idx="613">
                  <c:v>0.26852034437024647</c:v>
                </c:pt>
                <c:pt idx="614">
                  <c:v>0.26234953450983667</c:v>
                </c:pt>
                <c:pt idx="615">
                  <c:v>0.25443295473463201</c:v>
                </c:pt>
                <c:pt idx="616">
                  <c:v>0.24931084056200506</c:v>
                </c:pt>
                <c:pt idx="617">
                  <c:v>0.24179672637317851</c:v>
                </c:pt>
                <c:pt idx="618">
                  <c:v>0.2725723144185267</c:v>
                </c:pt>
                <c:pt idx="619">
                  <c:v>0.26463550131291363</c:v>
                </c:pt>
                <c:pt idx="620">
                  <c:v>0.28769403732792881</c:v>
                </c:pt>
                <c:pt idx="621">
                  <c:v>0.29666615811595815</c:v>
                </c:pt>
                <c:pt idx="622">
                  <c:v>0.31923407625954753</c:v>
                </c:pt>
                <c:pt idx="623">
                  <c:v>0.31819529755170206</c:v>
                </c:pt>
                <c:pt idx="624">
                  <c:v>0.30982004617125636</c:v>
                </c:pt>
                <c:pt idx="625">
                  <c:v>0.30079173153259831</c:v>
                </c:pt>
                <c:pt idx="626">
                  <c:v>0.29175021110508714</c:v>
                </c:pt>
                <c:pt idx="627">
                  <c:v>0.30019179850406796</c:v>
                </c:pt>
                <c:pt idx="628">
                  <c:v>0.29204627734189997</c:v>
                </c:pt>
                <c:pt idx="629">
                  <c:v>0.28457641442019238</c:v>
                </c:pt>
                <c:pt idx="630">
                  <c:v>0.27612948956282546</c:v>
                </c:pt>
                <c:pt idx="631">
                  <c:v>0.26777471400431607</c:v>
                </c:pt>
                <c:pt idx="632">
                  <c:v>0.28290812448243247</c:v>
                </c:pt>
                <c:pt idx="633">
                  <c:v>0.28105741662315548</c:v>
                </c:pt>
                <c:pt idx="634">
                  <c:v>0.27305148567380161</c:v>
                </c:pt>
                <c:pt idx="635">
                  <c:v>0.27379161711389866</c:v>
                </c:pt>
                <c:pt idx="636">
                  <c:v>0.265478234449601</c:v>
                </c:pt>
                <c:pt idx="637">
                  <c:v>0.25805294378936844</c:v>
                </c:pt>
                <c:pt idx="638">
                  <c:v>0.26495042956741605</c:v>
                </c:pt>
                <c:pt idx="639">
                  <c:v>0.25968508686167635</c:v>
                </c:pt>
                <c:pt idx="640">
                  <c:v>0.27436944107921707</c:v>
                </c:pt>
                <c:pt idx="641">
                  <c:v>0.29875625735311129</c:v>
                </c:pt>
                <c:pt idx="642">
                  <c:v>0.29277353521802835</c:v>
                </c:pt>
                <c:pt idx="643">
                  <c:v>0.30940043460271088</c:v>
                </c:pt>
                <c:pt idx="644">
                  <c:v>0.3031853938965568</c:v>
                </c:pt>
                <c:pt idx="645">
                  <c:v>0.29398777603084719</c:v>
                </c:pt>
                <c:pt idx="646">
                  <c:v>0.30106745655297951</c:v>
                </c:pt>
                <c:pt idx="647">
                  <c:v>0.29511342057730816</c:v>
                </c:pt>
                <c:pt idx="648">
                  <c:v>0.28731416502764273</c:v>
                </c:pt>
                <c:pt idx="649">
                  <c:v>0.28251978016291723</c:v>
                </c:pt>
                <c:pt idx="650">
                  <c:v>0.28856522570973175</c:v>
                </c:pt>
                <c:pt idx="651">
                  <c:v>0.27977516666367047</c:v>
                </c:pt>
                <c:pt idx="652">
                  <c:v>0.27443060476026665</c:v>
                </c:pt>
                <c:pt idx="653">
                  <c:v>0.28150837223005137</c:v>
                </c:pt>
                <c:pt idx="654">
                  <c:v>0.27403456355721628</c:v>
                </c:pt>
                <c:pt idx="655">
                  <c:v>0.2694055252933189</c:v>
                </c:pt>
                <c:pt idx="656">
                  <c:v>0.26498050568120973</c:v>
                </c:pt>
                <c:pt idx="657">
                  <c:v>0.26526513031052862</c:v>
                </c:pt>
                <c:pt idx="658">
                  <c:v>0.25743416554147414</c:v>
                </c:pt>
                <c:pt idx="659">
                  <c:v>0.24974705677544204</c:v>
                </c:pt>
                <c:pt idx="660">
                  <c:v>0.24534312554980581</c:v>
                </c:pt>
                <c:pt idx="661">
                  <c:v>0.2446656555675446</c:v>
                </c:pt>
                <c:pt idx="662">
                  <c:v>0.23868871240822506</c:v>
                </c:pt>
                <c:pt idx="663">
                  <c:v>0.24576836849129502</c:v>
                </c:pt>
                <c:pt idx="664">
                  <c:v>0.26703038545233038</c:v>
                </c:pt>
                <c:pt idx="665">
                  <c:v>0.25889661322329499</c:v>
                </c:pt>
                <c:pt idx="666">
                  <c:v>0.29595467288720428</c:v>
                </c:pt>
                <c:pt idx="667">
                  <c:v>0.28868778319291144</c:v>
                </c:pt>
                <c:pt idx="668">
                  <c:v>0.27998127564001224</c:v>
                </c:pt>
                <c:pt idx="669">
                  <c:v>0.27656674503803963</c:v>
                </c:pt>
                <c:pt idx="670">
                  <c:v>0.27832962135323097</c:v>
                </c:pt>
                <c:pt idx="671">
                  <c:v>0.27321900306357577</c:v>
                </c:pt>
                <c:pt idx="672">
                  <c:v>0.26875387572249626</c:v>
                </c:pt>
                <c:pt idx="673">
                  <c:v>0.26607541132556023</c:v>
                </c:pt>
                <c:pt idx="674">
                  <c:v>0.27442451333674839</c:v>
                </c:pt>
                <c:pt idx="675">
                  <c:v>0.26647880895720177</c:v>
                </c:pt>
                <c:pt idx="676">
                  <c:v>0.25935973750965435</c:v>
                </c:pt>
                <c:pt idx="677">
                  <c:v>0.25399502567846388</c:v>
                </c:pt>
                <c:pt idx="678">
                  <c:v>0.24627409902482203</c:v>
                </c:pt>
                <c:pt idx="679">
                  <c:v>0.23890265254978502</c:v>
                </c:pt>
                <c:pt idx="680">
                  <c:v>0.25183869420222371</c:v>
                </c:pt>
                <c:pt idx="681">
                  <c:v>0.2504788905650488</c:v>
                </c:pt>
                <c:pt idx="682">
                  <c:v>0.27495232274424253</c:v>
                </c:pt>
                <c:pt idx="683">
                  <c:v>0.26979920935919016</c:v>
                </c:pt>
                <c:pt idx="684">
                  <c:v>0.26563785493755337</c:v>
                </c:pt>
                <c:pt idx="685">
                  <c:v>0.27813658476982767</c:v>
                </c:pt>
                <c:pt idx="686">
                  <c:v>0.26968773668688878</c:v>
                </c:pt>
                <c:pt idx="687">
                  <c:v>0.28451903731662587</c:v>
                </c:pt>
                <c:pt idx="688">
                  <c:v>0.30474481706034118</c:v>
                </c:pt>
                <c:pt idx="689">
                  <c:v>0.29747871115302782</c:v>
                </c:pt>
                <c:pt idx="690">
                  <c:v>0.31004789725618226</c:v>
                </c:pt>
                <c:pt idx="691">
                  <c:v>0.30331064144240472</c:v>
                </c:pt>
                <c:pt idx="692">
                  <c:v>0.29408203057981008</c:v>
                </c:pt>
                <c:pt idx="693">
                  <c:v>0.29345920378710083</c:v>
                </c:pt>
                <c:pt idx="694">
                  <c:v>0.31580279646011494</c:v>
                </c:pt>
                <c:pt idx="695">
                  <c:v>0.31025380747529835</c:v>
                </c:pt>
                <c:pt idx="696">
                  <c:v>0.30086839694570694</c:v>
                </c:pt>
                <c:pt idx="697">
                  <c:v>0.30044887443423968</c:v>
                </c:pt>
                <c:pt idx="698">
                  <c:v>0.29150013864199831</c:v>
                </c:pt>
                <c:pt idx="699">
                  <c:v>0.29855507088806243</c:v>
                </c:pt>
                <c:pt idx="700">
                  <c:v>0.29207045762077727</c:v>
                </c:pt>
                <c:pt idx="701">
                  <c:v>0.28389691110642035</c:v>
                </c:pt>
                <c:pt idx="702">
                  <c:v>0.27546052435033458</c:v>
                </c:pt>
                <c:pt idx="703">
                  <c:v>0.27345898747195135</c:v>
                </c:pt>
                <c:pt idx="704">
                  <c:v>0.26767359027194204</c:v>
                </c:pt>
                <c:pt idx="705">
                  <c:v>0.25952586374045311</c:v>
                </c:pt>
                <c:pt idx="706">
                  <c:v>0.25821478627743144</c:v>
                </c:pt>
                <c:pt idx="707">
                  <c:v>0.25125962899332188</c:v>
                </c:pt>
                <c:pt idx="708">
                  <c:v>0.25382410963038687</c:v>
                </c:pt>
                <c:pt idx="709">
                  <c:v>0.24752315300003866</c:v>
                </c:pt>
                <c:pt idx="710">
                  <c:v>0.25144268074593118</c:v>
                </c:pt>
                <c:pt idx="711">
                  <c:v>0.25952408310225566</c:v>
                </c:pt>
                <c:pt idx="712">
                  <c:v>0.27162926349358524</c:v>
                </c:pt>
                <c:pt idx="713">
                  <c:v>0.26357985125470013</c:v>
                </c:pt>
                <c:pt idx="714">
                  <c:v>0.25573257503814278</c:v>
                </c:pt>
                <c:pt idx="715">
                  <c:v>0.25745672937972769</c:v>
                </c:pt>
                <c:pt idx="716">
                  <c:v>0.25424135801963815</c:v>
                </c:pt>
                <c:pt idx="717">
                  <c:v>0.25229112081944094</c:v>
                </c:pt>
                <c:pt idx="718">
                  <c:v>0.24632866902883943</c:v>
                </c:pt>
                <c:pt idx="719">
                  <c:v>0.24162024647079602</c:v>
                </c:pt>
                <c:pt idx="720">
                  <c:v>0.2379316394246955</c:v>
                </c:pt>
                <c:pt idx="721">
                  <c:v>0.23374147640585471</c:v>
                </c:pt>
                <c:pt idx="722">
                  <c:v>0.23946513155644356</c:v>
                </c:pt>
                <c:pt idx="723">
                  <c:v>0.2322835780141124</c:v>
                </c:pt>
                <c:pt idx="724">
                  <c:v>0.22716264693404312</c:v>
                </c:pt>
                <c:pt idx="725">
                  <c:v>0.22275556515983061</c:v>
                </c:pt>
                <c:pt idx="726">
                  <c:v>0.21947491694757063</c:v>
                </c:pt>
                <c:pt idx="727">
                  <c:v>0.21702976592030793</c:v>
                </c:pt>
                <c:pt idx="728">
                  <c:v>0.21467751513462643</c:v>
                </c:pt>
                <c:pt idx="729">
                  <c:v>0.27781409812319763</c:v>
                </c:pt>
                <c:pt idx="730">
                  <c:v>0.27460587644921186</c:v>
                </c:pt>
                <c:pt idx="731">
                  <c:v>0.28478554386795668</c:v>
                </c:pt>
                <c:pt idx="732">
                  <c:v>0.27694530909483167</c:v>
                </c:pt>
                <c:pt idx="733">
                  <c:v>0.30237676901955918</c:v>
                </c:pt>
                <c:pt idx="734">
                  <c:v>0.29395420818145973</c:v>
                </c:pt>
                <c:pt idx="735">
                  <c:v>0.30624787939155268</c:v>
                </c:pt>
                <c:pt idx="736">
                  <c:v>0.29693613320542667</c:v>
                </c:pt>
                <c:pt idx="737">
                  <c:v>0.30338396521663197</c:v>
                </c:pt>
                <c:pt idx="738">
                  <c:v>0.29518741944963955</c:v>
                </c:pt>
                <c:pt idx="739">
                  <c:v>0.28952990006313833</c:v>
                </c:pt>
                <c:pt idx="740">
                  <c:v>0.2840331212076152</c:v>
                </c:pt>
                <c:pt idx="741">
                  <c:v>0.27560888011351731</c:v>
                </c:pt>
                <c:pt idx="742">
                  <c:v>0.26739791901370868</c:v>
                </c:pt>
                <c:pt idx="743">
                  <c:v>0.26043237392025526</c:v>
                </c:pt>
                <c:pt idx="744">
                  <c:v>0.26677698763501989</c:v>
                </c:pt>
                <c:pt idx="745">
                  <c:v>0.25871235912676405</c:v>
                </c:pt>
                <c:pt idx="746">
                  <c:v>0.2514130248474411</c:v>
                </c:pt>
                <c:pt idx="747">
                  <c:v>0.24383647446199072</c:v>
                </c:pt>
                <c:pt idx="748">
                  <c:v>0.25151295441586763</c:v>
                </c:pt>
                <c:pt idx="749">
                  <c:v>0.25036962492914899</c:v>
                </c:pt>
                <c:pt idx="750">
                  <c:v>0.25789213355832308</c:v>
                </c:pt>
                <c:pt idx="751">
                  <c:v>0.25199549472701449</c:v>
                </c:pt>
                <c:pt idx="752">
                  <c:v>0.24432620593152518</c:v>
                </c:pt>
                <c:pt idx="753">
                  <c:v>0.24319377664264152</c:v>
                </c:pt>
                <c:pt idx="754">
                  <c:v>0.2361205393665704</c:v>
                </c:pt>
                <c:pt idx="755">
                  <c:v>0.23146613419847181</c:v>
                </c:pt>
                <c:pt idx="756">
                  <c:v>0.22558649495088512</c:v>
                </c:pt>
                <c:pt idx="757">
                  <c:v>0.22019660121000442</c:v>
                </c:pt>
                <c:pt idx="758">
                  <c:v>0.2589388705830083</c:v>
                </c:pt>
                <c:pt idx="759">
                  <c:v>0.28920843507925337</c:v>
                </c:pt>
                <c:pt idx="760">
                  <c:v>0.2844876226339777</c:v>
                </c:pt>
                <c:pt idx="761">
                  <c:v>0.29025599988094175</c:v>
                </c:pt>
                <c:pt idx="762">
                  <c:v>0.28319879019296751</c:v>
                </c:pt>
                <c:pt idx="763">
                  <c:v>0.27555134241538243</c:v>
                </c:pt>
                <c:pt idx="764">
                  <c:v>0.31151437414146543</c:v>
                </c:pt>
                <c:pt idx="765">
                  <c:v>0.30224182965341101</c:v>
                </c:pt>
                <c:pt idx="766">
                  <c:v>0.29436659960071071</c:v>
                </c:pt>
                <c:pt idx="767">
                  <c:v>0.29331191871280937</c:v>
                </c:pt>
                <c:pt idx="768">
                  <c:v>0.29169268183877484</c:v>
                </c:pt>
                <c:pt idx="769">
                  <c:v>0.28281106639676035</c:v>
                </c:pt>
                <c:pt idx="770">
                  <c:v>0.27432725061124191</c:v>
                </c:pt>
                <c:pt idx="771">
                  <c:v>0.272396460926359</c:v>
                </c:pt>
                <c:pt idx="772">
                  <c:v>0.26618432611555215</c:v>
                </c:pt>
                <c:pt idx="773">
                  <c:v>0.28159812521601024</c:v>
                </c:pt>
                <c:pt idx="774">
                  <c:v>0.27588247478697381</c:v>
                </c:pt>
                <c:pt idx="775">
                  <c:v>0.27201727638294659</c:v>
                </c:pt>
                <c:pt idx="776">
                  <c:v>0.26386028573536369</c:v>
                </c:pt>
                <c:pt idx="777">
                  <c:v>0.25820111803671048</c:v>
                </c:pt>
                <c:pt idx="778">
                  <c:v>0.34792929842798026</c:v>
                </c:pt>
                <c:pt idx="779">
                  <c:v>0.33748163143872456</c:v>
                </c:pt>
                <c:pt idx="780">
                  <c:v>0.33036327705549956</c:v>
                </c:pt>
                <c:pt idx="781">
                  <c:v>0.33100890324207594</c:v>
                </c:pt>
                <c:pt idx="782">
                  <c:v>0.32428057727775256</c:v>
                </c:pt>
                <c:pt idx="783">
                  <c:v>0.33048722723958029</c:v>
                </c:pt>
                <c:pt idx="784">
                  <c:v>0.32096200839838507</c:v>
                </c:pt>
                <c:pt idx="785">
                  <c:v>0.31344659767780214</c:v>
                </c:pt>
                <c:pt idx="786">
                  <c:v>0.31891164878573425</c:v>
                </c:pt>
                <c:pt idx="787">
                  <c:v>0.31498132396548323</c:v>
                </c:pt>
                <c:pt idx="788">
                  <c:v>0.30929993268031486</c:v>
                </c:pt>
                <c:pt idx="789">
                  <c:v>0.30041164210409971</c:v>
                </c:pt>
                <c:pt idx="790">
                  <c:v>0.29132090796923071</c:v>
                </c:pt>
                <c:pt idx="791">
                  <c:v>0.28577408885615541</c:v>
                </c:pt>
                <c:pt idx="792">
                  <c:v>0.28077952351420377</c:v>
                </c:pt>
                <c:pt idx="793">
                  <c:v>0.27268004151489539</c:v>
                </c:pt>
                <c:pt idx="794">
                  <c:v>0.26895659735798499</c:v>
                </c:pt>
                <c:pt idx="795">
                  <c:v>0.28046593465035868</c:v>
                </c:pt>
                <c:pt idx="796">
                  <c:v>0.27344968028635808</c:v>
                </c:pt>
                <c:pt idx="797">
                  <c:v>0.26769010063103693</c:v>
                </c:pt>
                <c:pt idx="798">
                  <c:v>0.26785264146666277</c:v>
                </c:pt>
                <c:pt idx="799">
                  <c:v>0.2608504075915839</c:v>
                </c:pt>
                <c:pt idx="800">
                  <c:v>0.29085720527383346</c:v>
                </c:pt>
                <c:pt idx="801">
                  <c:v>0.31379762034772363</c:v>
                </c:pt>
                <c:pt idx="802">
                  <c:v>0.30565016366724429</c:v>
                </c:pt>
                <c:pt idx="803">
                  <c:v>0.37364221942629255</c:v>
                </c:pt>
                <c:pt idx="804">
                  <c:v>0.38126509883075049</c:v>
                </c:pt>
                <c:pt idx="805">
                  <c:v>0.37019631669033454</c:v>
                </c:pt>
                <c:pt idx="806">
                  <c:v>0.38589522951727562</c:v>
                </c:pt>
                <c:pt idx="807">
                  <c:v>0.43806072603382568</c:v>
                </c:pt>
                <c:pt idx="808">
                  <c:v>0.42496755436435818</c:v>
                </c:pt>
                <c:pt idx="809">
                  <c:v>0.42452305938877927</c:v>
                </c:pt>
                <c:pt idx="810">
                  <c:v>0.41187452065442048</c:v>
                </c:pt>
                <c:pt idx="811">
                  <c:v>0.43427365320374323</c:v>
                </c:pt>
                <c:pt idx="812">
                  <c:v>0.42138970413893573</c:v>
                </c:pt>
                <c:pt idx="813">
                  <c:v>0.41305393426005571</c:v>
                </c:pt>
                <c:pt idx="814">
                  <c:v>0.40064076232525137</c:v>
                </c:pt>
                <c:pt idx="815">
                  <c:v>0.39740656560009729</c:v>
                </c:pt>
                <c:pt idx="816">
                  <c:v>0.40086978191966954</c:v>
                </c:pt>
                <c:pt idx="817">
                  <c:v>0.38920935175324323</c:v>
                </c:pt>
                <c:pt idx="818">
                  <c:v>0.38308108854925577</c:v>
                </c:pt>
                <c:pt idx="819">
                  <c:v>0.37555395963133398</c:v>
                </c:pt>
                <c:pt idx="820">
                  <c:v>0.36496191877797296</c:v>
                </c:pt>
                <c:pt idx="821">
                  <c:v>0.35384863832307067</c:v>
                </c:pt>
                <c:pt idx="822">
                  <c:v>0.34366073956426263</c:v>
                </c:pt>
                <c:pt idx="823">
                  <c:v>0.33595526203615333</c:v>
                </c:pt>
                <c:pt idx="824">
                  <c:v>0.33205300892456069</c:v>
                </c:pt>
                <c:pt idx="825">
                  <c:v>0.33196852376278846</c:v>
                </c:pt>
                <c:pt idx="826">
                  <c:v>0.34950356716819103</c:v>
                </c:pt>
                <c:pt idx="827">
                  <c:v>0.34824505427083235</c:v>
                </c:pt>
                <c:pt idx="828">
                  <c:v>0.34201867876842657</c:v>
                </c:pt>
                <c:pt idx="829">
                  <c:v>0.33469654989239495</c:v>
                </c:pt>
                <c:pt idx="830">
                  <c:v>0.32604907527375643</c:v>
                </c:pt>
                <c:pt idx="831">
                  <c:v>0.31803063795085096</c:v>
                </c:pt>
                <c:pt idx="832">
                  <c:v>0.30846905516349549</c:v>
                </c:pt>
                <c:pt idx="833">
                  <c:v>0.30191374453125525</c:v>
                </c:pt>
                <c:pt idx="834">
                  <c:v>0.30504183370963378</c:v>
                </c:pt>
                <c:pt idx="835">
                  <c:v>0.32442196529499828</c:v>
                </c:pt>
                <c:pt idx="836">
                  <c:v>0.31454195079850134</c:v>
                </c:pt>
                <c:pt idx="837">
                  <c:v>0.32401989282608357</c:v>
                </c:pt>
                <c:pt idx="838">
                  <c:v>0.33483433187363837</c:v>
                </c:pt>
                <c:pt idx="839">
                  <c:v>0.33633479776447511</c:v>
                </c:pt>
                <c:pt idx="840">
                  <c:v>0.330296399013701</c:v>
                </c:pt>
                <c:pt idx="841">
                  <c:v>0.32990397749426886</c:v>
                </c:pt>
                <c:pt idx="842">
                  <c:v>0.35403023592506899</c:v>
                </c:pt>
                <c:pt idx="843">
                  <c:v>0.34834549603785109</c:v>
                </c:pt>
                <c:pt idx="844">
                  <c:v>0.34284284678323385</c:v>
                </c:pt>
                <c:pt idx="845">
                  <c:v>0.46096932056646783</c:v>
                </c:pt>
                <c:pt idx="846">
                  <c:v>0.44766454964558278</c:v>
                </c:pt>
                <c:pt idx="847">
                  <c:v>0.44135970658893636</c:v>
                </c:pt>
                <c:pt idx="848">
                  <c:v>0.42827636310814038</c:v>
                </c:pt>
                <c:pt idx="849">
                  <c:v>0.43050705668027328</c:v>
                </c:pt>
                <c:pt idx="850">
                  <c:v>0.42706966745752956</c:v>
                </c:pt>
                <c:pt idx="851">
                  <c:v>0.41698144475602955</c:v>
                </c:pt>
                <c:pt idx="852">
                  <c:v>0.40902412752803341</c:v>
                </c:pt>
                <c:pt idx="853">
                  <c:v>0.39711711110003584</c:v>
                </c:pt>
                <c:pt idx="854">
                  <c:v>0.38623315414563841</c:v>
                </c:pt>
                <c:pt idx="855">
                  <c:v>0.38399143548244746</c:v>
                </c:pt>
                <c:pt idx="856">
                  <c:v>0.37288906912888403</c:v>
                </c:pt>
                <c:pt idx="857">
                  <c:v>0.36974008952201726</c:v>
                </c:pt>
                <c:pt idx="858">
                  <c:v>0.35873817615677661</c:v>
                </c:pt>
                <c:pt idx="859">
                  <c:v>0.34988343506569708</c:v>
                </c:pt>
                <c:pt idx="860">
                  <c:v>0.34518605587755569</c:v>
                </c:pt>
                <c:pt idx="861">
                  <c:v>0.34271518878572738</c:v>
                </c:pt>
                <c:pt idx="862">
                  <c:v>0.3323434579602399</c:v>
                </c:pt>
                <c:pt idx="863">
                  <c:v>0.32707037812897916</c:v>
                </c:pt>
                <c:pt idx="864">
                  <c:v>0.31725863062557952</c:v>
                </c:pt>
                <c:pt idx="865">
                  <c:v>0.35352163785306057</c:v>
                </c:pt>
                <c:pt idx="866">
                  <c:v>0.34577527264330582</c:v>
                </c:pt>
                <c:pt idx="867">
                  <c:v>0.34583577207398991</c:v>
                </c:pt>
                <c:pt idx="868">
                  <c:v>0.34288419082497401</c:v>
                </c:pt>
                <c:pt idx="869">
                  <c:v>0.37931331608390978</c:v>
                </c:pt>
                <c:pt idx="870">
                  <c:v>0.36789726582035581</c:v>
                </c:pt>
                <c:pt idx="871">
                  <c:v>0.36007669283962446</c:v>
                </c:pt>
                <c:pt idx="872">
                  <c:v>0.378458679044897</c:v>
                </c:pt>
                <c:pt idx="873">
                  <c:v>0.43356188145069108</c:v>
                </c:pt>
                <c:pt idx="874">
                  <c:v>0.48147489282099276</c:v>
                </c:pt>
                <c:pt idx="875">
                  <c:v>0.49250143902869681</c:v>
                </c:pt>
                <c:pt idx="876">
                  <c:v>0.49212382979548663</c:v>
                </c:pt>
                <c:pt idx="877">
                  <c:v>0.48320430261417374</c:v>
                </c:pt>
                <c:pt idx="878">
                  <c:v>0.47785337907919023</c:v>
                </c:pt>
                <c:pt idx="879">
                  <c:v>0.47535850336371716</c:v>
                </c:pt>
                <c:pt idx="880">
                  <c:v>0.48355801525295866</c:v>
                </c:pt>
                <c:pt idx="881">
                  <c:v>0.4817893929640793</c:v>
                </c:pt>
                <c:pt idx="882">
                  <c:v>0.47492146562986198</c:v>
                </c:pt>
                <c:pt idx="883">
                  <c:v>0.47676375113384256</c:v>
                </c:pt>
                <c:pt idx="884">
                  <c:v>0.46762896389646896</c:v>
                </c:pt>
                <c:pt idx="885">
                  <c:v>0.46957726023265939</c:v>
                </c:pt>
                <c:pt idx="886">
                  <c:v>0.45531607978264371</c:v>
                </c:pt>
                <c:pt idx="887">
                  <c:v>0.44189499292984197</c:v>
                </c:pt>
                <c:pt idx="888">
                  <c:v>0.43159007588682707</c:v>
                </c:pt>
                <c:pt idx="889">
                  <c:v>0.41873332705831812</c:v>
                </c:pt>
                <c:pt idx="890">
                  <c:v>0.41353593909371666</c:v>
                </c:pt>
                <c:pt idx="891">
                  <c:v>0.40616170564934845</c:v>
                </c:pt>
                <c:pt idx="892">
                  <c:v>0.40015561952091699</c:v>
                </c:pt>
                <c:pt idx="893">
                  <c:v>0.39985519847612916</c:v>
                </c:pt>
                <c:pt idx="894">
                  <c:v>0.3899963574092723</c:v>
                </c:pt>
                <c:pt idx="895">
                  <c:v>0.3837415006475543</c:v>
                </c:pt>
                <c:pt idx="896">
                  <c:v>0.373242983240061</c:v>
                </c:pt>
                <c:pt idx="897">
                  <c:v>0.38363941498323595</c:v>
                </c:pt>
                <c:pt idx="898">
                  <c:v>0.37226079676123291</c:v>
                </c:pt>
                <c:pt idx="899">
                  <c:v>0.37039961543146999</c:v>
                </c:pt>
                <c:pt idx="900">
                  <c:v>0.36194623088540234</c:v>
                </c:pt>
                <c:pt idx="901">
                  <c:v>0.39259216061704888</c:v>
                </c:pt>
                <c:pt idx="902">
                  <c:v>0.39343507106137282</c:v>
                </c:pt>
                <c:pt idx="903">
                  <c:v>0.38182407252559497</c:v>
                </c:pt>
                <c:pt idx="904">
                  <c:v>0.39174948237711649</c:v>
                </c:pt>
                <c:pt idx="905">
                  <c:v>0.41497425510890296</c:v>
                </c:pt>
                <c:pt idx="906">
                  <c:v>0.4061823485880306</c:v>
                </c:pt>
                <c:pt idx="907">
                  <c:v>0.39441778700218583</c:v>
                </c:pt>
                <c:pt idx="908">
                  <c:v>0.38894488310161812</c:v>
                </c:pt>
                <c:pt idx="909">
                  <c:v>0.37888179401316602</c:v>
                </c:pt>
                <c:pt idx="910">
                  <c:v>0.38371148899377788</c:v>
                </c:pt>
                <c:pt idx="911">
                  <c:v>0.37354113183765864</c:v>
                </c:pt>
                <c:pt idx="912">
                  <c:v>0.36888823934812093</c:v>
                </c:pt>
                <c:pt idx="913">
                  <c:v>0.35949709660927559</c:v>
                </c:pt>
                <c:pt idx="914">
                  <c:v>0.34995081911318471</c:v>
                </c:pt>
                <c:pt idx="915">
                  <c:v>0.3512487182627787</c:v>
                </c:pt>
                <c:pt idx="916">
                  <c:v>0.34077327879834129</c:v>
                </c:pt>
                <c:pt idx="917">
                  <c:v>0.33040462056100806</c:v>
                </c:pt>
                <c:pt idx="918">
                  <c:v>0.35880406120158015</c:v>
                </c:pt>
                <c:pt idx="919">
                  <c:v>0.34862924498999998</c:v>
                </c:pt>
                <c:pt idx="920">
                  <c:v>0.33860383393712723</c:v>
                </c:pt>
                <c:pt idx="921">
                  <c:v>0.33180466864551655</c:v>
                </c:pt>
                <c:pt idx="922">
                  <c:v>0.33361749768338489</c:v>
                </c:pt>
                <c:pt idx="923">
                  <c:v>0.35690682084459058</c:v>
                </c:pt>
                <c:pt idx="924">
                  <c:v>0.34726174748951449</c:v>
                </c:pt>
                <c:pt idx="925">
                  <c:v>0.34400672758658069</c:v>
                </c:pt>
                <c:pt idx="926">
                  <c:v>0.34091867291021649</c:v>
                </c:pt>
                <c:pt idx="927">
                  <c:v>0.33156361149886088</c:v>
                </c:pt>
                <c:pt idx="928">
                  <c:v>0.32318455742629837</c:v>
                </c:pt>
                <c:pt idx="929">
                  <c:v>0.31493592832753853</c:v>
                </c:pt>
                <c:pt idx="930">
                  <c:v>0.31210116757960726</c:v>
                </c:pt>
                <c:pt idx="931">
                  <c:v>0.30584365354758852</c:v>
                </c:pt>
                <c:pt idx="932">
                  <c:v>0.31044243925894677</c:v>
                </c:pt>
                <c:pt idx="933">
                  <c:v>0.31541103817810701</c:v>
                </c:pt>
                <c:pt idx="934">
                  <c:v>0.32662129015226049</c:v>
                </c:pt>
                <c:pt idx="935">
                  <c:v>0.32368105202019443</c:v>
                </c:pt>
                <c:pt idx="936">
                  <c:v>0.31382070124295441</c:v>
                </c:pt>
                <c:pt idx="937">
                  <c:v>0.30592158073921788</c:v>
                </c:pt>
                <c:pt idx="938">
                  <c:v>0.30325784686248769</c:v>
                </c:pt>
                <c:pt idx="939">
                  <c:v>0.29446987757864695</c:v>
                </c:pt>
                <c:pt idx="940">
                  <c:v>0.35598997285340778</c:v>
                </c:pt>
                <c:pt idx="941">
                  <c:v>0.35454621315839646</c:v>
                </c:pt>
                <c:pt idx="942">
                  <c:v>0.35307970219746698</c:v>
                </c:pt>
                <c:pt idx="943">
                  <c:v>0.36946266309309445</c:v>
                </c:pt>
                <c:pt idx="944">
                  <c:v>0.35829411389499993</c:v>
                </c:pt>
                <c:pt idx="945">
                  <c:v>0.35261560975680284</c:v>
                </c:pt>
                <c:pt idx="946">
                  <c:v>0.39611710782201981</c:v>
                </c:pt>
                <c:pt idx="947">
                  <c:v>0.40849452032903327</c:v>
                </c:pt>
                <c:pt idx="948">
                  <c:v>0.42495392832925782</c:v>
                </c:pt>
                <c:pt idx="949">
                  <c:v>0.42739842183089422</c:v>
                </c:pt>
                <c:pt idx="950">
                  <c:v>0.41625134085303711</c:v>
                </c:pt>
                <c:pt idx="951">
                  <c:v>0.41246943263112512</c:v>
                </c:pt>
                <c:pt idx="952">
                  <c:v>0.40127853872222402</c:v>
                </c:pt>
                <c:pt idx="953">
                  <c:v>0.38942625676999681</c:v>
                </c:pt>
                <c:pt idx="954">
                  <c:v>0.40049519356691121</c:v>
                </c:pt>
                <c:pt idx="955">
                  <c:v>0.40189559109953732</c:v>
                </c:pt>
                <c:pt idx="956">
                  <c:v>0.39360756526553087</c:v>
                </c:pt>
                <c:pt idx="957">
                  <c:v>0.38167997667319103</c:v>
                </c:pt>
                <c:pt idx="958">
                  <c:v>0.38711570031072989</c:v>
                </c:pt>
                <c:pt idx="959">
                  <c:v>0.37535917097742677</c:v>
                </c:pt>
                <c:pt idx="960">
                  <c:v>0.37089060302495458</c:v>
                </c:pt>
                <c:pt idx="961">
                  <c:v>0.36061067982731188</c:v>
                </c:pt>
                <c:pt idx="962">
                  <c:v>0.35061683400479932</c:v>
                </c:pt>
                <c:pt idx="963">
                  <c:v>0.34303359210560697</c:v>
                </c:pt>
                <c:pt idx="964">
                  <c:v>0.33291497636039669</c:v>
                </c:pt>
                <c:pt idx="965">
                  <c:v>0.3417350898470346</c:v>
                </c:pt>
                <c:pt idx="966">
                  <c:v>0.33134693492011991</c:v>
                </c:pt>
                <c:pt idx="967">
                  <c:v>0.32354109267039832</c:v>
                </c:pt>
                <c:pt idx="968">
                  <c:v>0.32391153769393422</c:v>
                </c:pt>
                <c:pt idx="969">
                  <c:v>0.31840234580346038</c:v>
                </c:pt>
                <c:pt idx="970">
                  <c:v>0.31156272305283211</c:v>
                </c:pt>
                <c:pt idx="971">
                  <c:v>0.30552035712039094</c:v>
                </c:pt>
                <c:pt idx="972">
                  <c:v>0.29646820598251433</c:v>
                </c:pt>
                <c:pt idx="973">
                  <c:v>0.33807228022485114</c:v>
                </c:pt>
                <c:pt idx="974">
                  <c:v>0.33264396732541585</c:v>
                </c:pt>
                <c:pt idx="975">
                  <c:v>0.3439533997395981</c:v>
                </c:pt>
                <c:pt idx="976">
                  <c:v>0.33366780319781203</c:v>
                </c:pt>
                <c:pt idx="977">
                  <c:v>0.32454456536707621</c:v>
                </c:pt>
                <c:pt idx="978">
                  <c:v>0.31742035214791059</c:v>
                </c:pt>
                <c:pt idx="979">
                  <c:v>0.30779374293092399</c:v>
                </c:pt>
                <c:pt idx="980">
                  <c:v>0.30033104522730164</c:v>
                </c:pt>
                <c:pt idx="981">
                  <c:v>0.29374260313507206</c:v>
                </c:pt>
                <c:pt idx="982">
                  <c:v>0.30561886891263584</c:v>
                </c:pt>
                <c:pt idx="983">
                  <c:v>0.2969467608570025</c:v>
                </c:pt>
                <c:pt idx="984">
                  <c:v>0.28822703367970537</c:v>
                </c:pt>
                <c:pt idx="985">
                  <c:v>0.3035617354902288</c:v>
                </c:pt>
                <c:pt idx="986">
                  <c:v>0.29543961025919929</c:v>
                </c:pt>
                <c:pt idx="987">
                  <c:v>0.28780847268547771</c:v>
                </c:pt>
                <c:pt idx="988">
                  <c:v>0.27968020993920989</c:v>
                </c:pt>
                <c:pt idx="989">
                  <c:v>0.27317657267612461</c:v>
                </c:pt>
                <c:pt idx="990">
                  <c:v>0.28603707903799652</c:v>
                </c:pt>
                <c:pt idx="991">
                  <c:v>0.29819934047740465</c:v>
                </c:pt>
                <c:pt idx="992">
                  <c:v>0.2892434514159602</c:v>
                </c:pt>
                <c:pt idx="993">
                  <c:v>0.28190473682469924</c:v>
                </c:pt>
                <c:pt idx="994">
                  <c:v>0.27529039453696175</c:v>
                </c:pt>
                <c:pt idx="995">
                  <c:v>0.28317411222848982</c:v>
                </c:pt>
                <c:pt idx="996">
                  <c:v>0.27778439560426366</c:v>
                </c:pt>
                <c:pt idx="997">
                  <c:v>0.2708517356310704</c:v>
                </c:pt>
                <c:pt idx="998">
                  <c:v>0.26525517514379598</c:v>
                </c:pt>
                <c:pt idx="999">
                  <c:v>0.25862870252429648</c:v>
                </c:pt>
                <c:pt idx="1000">
                  <c:v>0.25135386599098691</c:v>
                </c:pt>
                <c:pt idx="1001">
                  <c:v>0.25000317908014241</c:v>
                </c:pt>
                <c:pt idx="1002">
                  <c:v>0.24741229069879864</c:v>
                </c:pt>
                <c:pt idx="1003">
                  <c:v>0.25262660303933709</c:v>
                </c:pt>
                <c:pt idx="1004">
                  <c:v>0.26512740986986361</c:v>
                </c:pt>
                <c:pt idx="1005">
                  <c:v>0.26258985105320082</c:v>
                </c:pt>
                <c:pt idx="1006">
                  <c:v>0.26261002827646107</c:v>
                </c:pt>
                <c:pt idx="1007">
                  <c:v>0.25629158181616596</c:v>
                </c:pt>
                <c:pt idx="1008">
                  <c:v>0.25152163706975916</c:v>
                </c:pt>
                <c:pt idx="1009">
                  <c:v>0.27919982424843565</c:v>
                </c:pt>
                <c:pt idx="1010">
                  <c:v>0.27093012905152036</c:v>
                </c:pt>
                <c:pt idx="1011">
                  <c:v>0.27640839195628247</c:v>
                </c:pt>
                <c:pt idx="1012">
                  <c:v>0.27202983225886546</c:v>
                </c:pt>
                <c:pt idx="1013">
                  <c:v>0.27370039384837347</c:v>
                </c:pt>
                <c:pt idx="1014">
                  <c:v>0.27155092794937491</c:v>
                </c:pt>
                <c:pt idx="1015">
                  <c:v>0.26708798805651235</c:v>
                </c:pt>
                <c:pt idx="1016">
                  <c:v>0.26675757475353423</c:v>
                </c:pt>
                <c:pt idx="1017">
                  <c:v>0.25864223718903762</c:v>
                </c:pt>
                <c:pt idx="1018">
                  <c:v>0.25087709367081201</c:v>
                </c:pt>
                <c:pt idx="1019">
                  <c:v>0.25627758874052348</c:v>
                </c:pt>
                <c:pt idx="1020">
                  <c:v>0.24971300525545126</c:v>
                </c:pt>
                <c:pt idx="1021">
                  <c:v>0.25209723414451635</c:v>
                </c:pt>
                <c:pt idx="1022">
                  <c:v>0.24525813708166294</c:v>
                </c:pt>
                <c:pt idx="1023">
                  <c:v>0.24050233751948946</c:v>
                </c:pt>
                <c:pt idx="1024">
                  <c:v>0.2340797794857539</c:v>
                </c:pt>
                <c:pt idx="1025">
                  <c:v>0.27382798801549502</c:v>
                </c:pt>
                <c:pt idx="1026">
                  <c:v>0.27498426058739084</c:v>
                </c:pt>
                <c:pt idx="1027">
                  <c:v>0.27553408789319939</c:v>
                </c:pt>
                <c:pt idx="1028">
                  <c:v>0.27973659212484986</c:v>
                </c:pt>
                <c:pt idx="1029">
                  <c:v>0.27457125789541231</c:v>
                </c:pt>
                <c:pt idx="1030">
                  <c:v>0.29350408756169338</c:v>
                </c:pt>
                <c:pt idx="1031">
                  <c:v>0.28582607194316784</c:v>
                </c:pt>
                <c:pt idx="1032">
                  <c:v>0.27719736446994053</c:v>
                </c:pt>
                <c:pt idx="1033">
                  <c:v>0.2901905054937961</c:v>
                </c:pt>
                <c:pt idx="1034">
                  <c:v>0.28339557092915441</c:v>
                </c:pt>
                <c:pt idx="1035">
                  <c:v>0.27515249325422897</c:v>
                </c:pt>
                <c:pt idx="1036">
                  <c:v>0.31135287163472636</c:v>
                </c:pt>
                <c:pt idx="1037">
                  <c:v>0.30224789873612301</c:v>
                </c:pt>
                <c:pt idx="1038">
                  <c:v>0.29660091906147318</c:v>
                </c:pt>
                <c:pt idx="1039">
                  <c:v>0.28780346250997529</c:v>
                </c:pt>
                <c:pt idx="1040">
                  <c:v>0.27926888969445651</c:v>
                </c:pt>
                <c:pt idx="1041">
                  <c:v>0.31073891349961535</c:v>
                </c:pt>
                <c:pt idx="1042">
                  <c:v>0.30129708750657108</c:v>
                </c:pt>
                <c:pt idx="1043">
                  <c:v>0.29648497935530382</c:v>
                </c:pt>
                <c:pt idx="1044">
                  <c:v>0.28965257448556958</c:v>
                </c:pt>
                <c:pt idx="1045">
                  <c:v>0.28082880828428081</c:v>
                </c:pt>
                <c:pt idx="1046">
                  <c:v>0.27236434899459427</c:v>
                </c:pt>
                <c:pt idx="1047">
                  <c:v>0.26503050547669171</c:v>
                </c:pt>
                <c:pt idx="1048">
                  <c:v>0.25926487720052849</c:v>
                </c:pt>
                <c:pt idx="1049">
                  <c:v>0.25199912882497488</c:v>
                </c:pt>
                <c:pt idx="1050">
                  <c:v>0.24916921978927631</c:v>
                </c:pt>
                <c:pt idx="1051">
                  <c:v>0.24400374500475613</c:v>
                </c:pt>
                <c:pt idx="1052">
                  <c:v>0.24844841716456292</c:v>
                </c:pt>
                <c:pt idx="1053">
                  <c:v>0.24757932304571062</c:v>
                </c:pt>
                <c:pt idx="1054">
                  <c:v>0.24192569964857427</c:v>
                </c:pt>
                <c:pt idx="1055">
                  <c:v>0.23949829861871194</c:v>
                </c:pt>
                <c:pt idx="1056">
                  <c:v>0.23652157993109829</c:v>
                </c:pt>
                <c:pt idx="1057">
                  <c:v>0.22977878035083912</c:v>
                </c:pt>
                <c:pt idx="1058">
                  <c:v>0.29832981480437903</c:v>
                </c:pt>
                <c:pt idx="1059">
                  <c:v>0.2901262906667304</c:v>
                </c:pt>
                <c:pt idx="1060">
                  <c:v>0.28503565220825128</c:v>
                </c:pt>
                <c:pt idx="1061">
                  <c:v>0.29400655412505039</c:v>
                </c:pt>
                <c:pt idx="1062">
                  <c:v>0.332109058790797</c:v>
                </c:pt>
                <c:pt idx="1063">
                  <c:v>0.3343424787228706</c:v>
                </c:pt>
                <c:pt idx="1064">
                  <c:v>0.32714554586732125</c:v>
                </c:pt>
                <c:pt idx="1065">
                  <c:v>0.31721140318417163</c:v>
                </c:pt>
                <c:pt idx="1066">
                  <c:v>0.31890187914831852</c:v>
                </c:pt>
                <c:pt idx="1067">
                  <c:v>0.312923164758104</c:v>
                </c:pt>
                <c:pt idx="1068">
                  <c:v>0.31053443073525921</c:v>
                </c:pt>
                <c:pt idx="1069">
                  <c:v>0.30166485335486132</c:v>
                </c:pt>
                <c:pt idx="1070">
                  <c:v>0.29253714173677686</c:v>
                </c:pt>
                <c:pt idx="1071">
                  <c:v>0.36073664531875688</c:v>
                </c:pt>
                <c:pt idx="1072">
                  <c:v>0.35173524952158125</c:v>
                </c:pt>
                <c:pt idx="1073">
                  <c:v>0.3473545081861048</c:v>
                </c:pt>
                <c:pt idx="1074">
                  <c:v>0.3429918574233497</c:v>
                </c:pt>
                <c:pt idx="1075">
                  <c:v>0.33299139008985423</c:v>
                </c:pt>
                <c:pt idx="1076">
                  <c:v>0.32400770876091795</c:v>
                </c:pt>
                <c:pt idx="1077">
                  <c:v>0.31416317659931903</c:v>
                </c:pt>
                <c:pt idx="1078">
                  <c:v>0.30513462100671279</c:v>
                </c:pt>
                <c:pt idx="1079">
                  <c:v>0.29598805910213122</c:v>
                </c:pt>
                <c:pt idx="1080">
                  <c:v>0.29055547327624259</c:v>
                </c:pt>
                <c:pt idx="1081">
                  <c:v>0.29156997762161885</c:v>
                </c:pt>
                <c:pt idx="1082">
                  <c:v>0.28295607020350533</c:v>
                </c:pt>
                <c:pt idx="1083">
                  <c:v>0.2760985176243822</c:v>
                </c:pt>
                <c:pt idx="1084">
                  <c:v>0.26797553149347614</c:v>
                </c:pt>
                <c:pt idx="1085">
                  <c:v>0.26979652553460304</c:v>
                </c:pt>
                <c:pt idx="1086">
                  <c:v>0.26743463108378607</c:v>
                </c:pt>
                <c:pt idx="1087">
                  <c:v>0.2617571621877478</c:v>
                </c:pt>
                <c:pt idx="1088">
                  <c:v>0.25795457916857772</c:v>
                </c:pt>
                <c:pt idx="1089">
                  <c:v>0.25503274313297164</c:v>
                </c:pt>
                <c:pt idx="1090">
                  <c:v>0.27594321298357893</c:v>
                </c:pt>
                <c:pt idx="1091">
                  <c:v>0.31078072668709306</c:v>
                </c:pt>
                <c:pt idx="1092">
                  <c:v>0.3110963274501104</c:v>
                </c:pt>
                <c:pt idx="1093">
                  <c:v>0.30934306363638897</c:v>
                </c:pt>
                <c:pt idx="1094">
                  <c:v>0.31479417502743812</c:v>
                </c:pt>
                <c:pt idx="1095">
                  <c:v>0.30559016982972598</c:v>
                </c:pt>
                <c:pt idx="1096">
                  <c:v>0.29628259246813465</c:v>
                </c:pt>
                <c:pt idx="1097">
                  <c:v>0.29161058139511919</c:v>
                </c:pt>
                <c:pt idx="1098">
                  <c:v>0.29151034868888975</c:v>
                </c:pt>
                <c:pt idx="1099">
                  <c:v>0.28263001191585452</c:v>
                </c:pt>
                <c:pt idx="1100">
                  <c:v>0.27412015605816353</c:v>
                </c:pt>
                <c:pt idx="1101">
                  <c:v>0.28241869014900262</c:v>
                </c:pt>
                <c:pt idx="1102">
                  <c:v>0.28708443277623918</c:v>
                </c:pt>
                <c:pt idx="1103">
                  <c:v>0.28054093594730722</c:v>
                </c:pt>
                <c:pt idx="1104">
                  <c:v>0.27258775300227089</c:v>
                </c:pt>
                <c:pt idx="1105">
                  <c:v>0.26851769924355823</c:v>
                </c:pt>
                <c:pt idx="1106">
                  <c:v>0.26560139597160681</c:v>
                </c:pt>
                <c:pt idx="1107">
                  <c:v>0.26111595749298377</c:v>
                </c:pt>
                <c:pt idx="1108">
                  <c:v>0.26276351469322212</c:v>
                </c:pt>
                <c:pt idx="1109">
                  <c:v>0.25602930109492106</c:v>
                </c:pt>
                <c:pt idx="1110">
                  <c:v>0.25063000802808827</c:v>
                </c:pt>
                <c:pt idx="1111">
                  <c:v>0.25291697284093528</c:v>
                </c:pt>
                <c:pt idx="1112">
                  <c:v>0.24924378076846912</c:v>
                </c:pt>
                <c:pt idx="1113">
                  <c:v>0.25760826814610793</c:v>
                </c:pt>
                <c:pt idx="1114">
                  <c:v>0.25036036775052023</c:v>
                </c:pt>
                <c:pt idx="1115">
                  <c:v>0.24478604096614401</c:v>
                </c:pt>
                <c:pt idx="1116">
                  <c:v>0.25250575821762983</c:v>
                </c:pt>
                <c:pt idx="1117">
                  <c:v>0.24511734446635289</c:v>
                </c:pt>
                <c:pt idx="1118">
                  <c:v>0.23939601259306836</c:v>
                </c:pt>
                <c:pt idx="1119">
                  <c:v>0.23476921881843085</c:v>
                </c:pt>
                <c:pt idx="1120">
                  <c:v>0.22761837359636591</c:v>
                </c:pt>
                <c:pt idx="1121">
                  <c:v>0.22564237367128287</c:v>
                </c:pt>
                <c:pt idx="1122">
                  <c:v>0.22041576209055566</c:v>
                </c:pt>
                <c:pt idx="1123">
                  <c:v>0.21552890642352396</c:v>
                </c:pt>
                <c:pt idx="1124">
                  <c:v>0.22759045892392962</c:v>
                </c:pt>
                <c:pt idx="1125">
                  <c:v>0.22486410301636026</c:v>
                </c:pt>
                <c:pt idx="1126">
                  <c:v>0.21906124502467222</c:v>
                </c:pt>
                <c:pt idx="1127">
                  <c:v>0.21509637949218255</c:v>
                </c:pt>
                <c:pt idx="1128">
                  <c:v>0.22033561422351083</c:v>
                </c:pt>
                <c:pt idx="1129">
                  <c:v>0.21384261294420237</c:v>
                </c:pt>
                <c:pt idx="1130">
                  <c:v>0.20970504661125475</c:v>
                </c:pt>
                <c:pt idx="1131">
                  <c:v>0.20882978070525188</c:v>
                </c:pt>
                <c:pt idx="1132">
                  <c:v>0.20345258483171424</c:v>
                </c:pt>
                <c:pt idx="1133">
                  <c:v>0.19740111213536815</c:v>
                </c:pt>
                <c:pt idx="1134">
                  <c:v>0.19242471936926464</c:v>
                </c:pt>
                <c:pt idx="1135">
                  <c:v>0.2380733002877867</c:v>
                </c:pt>
                <c:pt idx="1136">
                  <c:v>0.23099828406578923</c:v>
                </c:pt>
                <c:pt idx="1137">
                  <c:v>0.23116160703650637</c:v>
                </c:pt>
                <c:pt idx="1138">
                  <c:v>0.22904651856650998</c:v>
                </c:pt>
                <c:pt idx="1139">
                  <c:v>0.2228831301809519</c:v>
                </c:pt>
                <c:pt idx="1140">
                  <c:v>0.22772874922516148</c:v>
                </c:pt>
                <c:pt idx="1141">
                  <c:v>0.25945554611959171</c:v>
                </c:pt>
                <c:pt idx="1142">
                  <c:v>0.25211934031423922</c:v>
                </c:pt>
                <c:pt idx="1143">
                  <c:v>0.24507745259001432</c:v>
                </c:pt>
                <c:pt idx="1144">
                  <c:v>0.23912665618125536</c:v>
                </c:pt>
                <c:pt idx="1145">
                  <c:v>0.24158046525760365</c:v>
                </c:pt>
                <c:pt idx="1146">
                  <c:v>0.23491197047268303</c:v>
                </c:pt>
                <c:pt idx="1147">
                  <c:v>0.23566296638966067</c:v>
                </c:pt>
                <c:pt idx="1148">
                  <c:v>0.22855965002409673</c:v>
                </c:pt>
                <c:pt idx="1149">
                  <c:v>0.22266340547621932</c:v>
                </c:pt>
                <c:pt idx="1150">
                  <c:v>0.21622403796489578</c:v>
                </c:pt>
                <c:pt idx="1151">
                  <c:v>0.21478734654775097</c:v>
                </c:pt>
                <c:pt idx="1152">
                  <c:v>0.23707748534432763</c:v>
                </c:pt>
                <c:pt idx="1153">
                  <c:v>0.2309584040759099</c:v>
                </c:pt>
                <c:pt idx="1154">
                  <c:v>0.22918067903723691</c:v>
                </c:pt>
                <c:pt idx="1155">
                  <c:v>0.23208180609689177</c:v>
                </c:pt>
                <c:pt idx="1156">
                  <c:v>0.22527424979405189</c:v>
                </c:pt>
                <c:pt idx="1157">
                  <c:v>0.21855683144338331</c:v>
                </c:pt>
                <c:pt idx="1158">
                  <c:v>0.2127647515586272</c:v>
                </c:pt>
                <c:pt idx="1159">
                  <c:v>0.21643103845481287</c:v>
                </c:pt>
                <c:pt idx="1160">
                  <c:v>0.21077201477802798</c:v>
                </c:pt>
                <c:pt idx="1161">
                  <c:v>0.21295454445377057</c:v>
                </c:pt>
                <c:pt idx="1162">
                  <c:v>0.2064908058293505</c:v>
                </c:pt>
                <c:pt idx="1163">
                  <c:v>0.22429480331919793</c:v>
                </c:pt>
                <c:pt idx="1164">
                  <c:v>0.22725387501252514</c:v>
                </c:pt>
                <c:pt idx="1165">
                  <c:v>0.23261917122537856</c:v>
                </c:pt>
                <c:pt idx="1166">
                  <c:v>0.23296857052442671</c:v>
                </c:pt>
                <c:pt idx="1167">
                  <c:v>0.23076745883119096</c:v>
                </c:pt>
                <c:pt idx="1168">
                  <c:v>0.22480469062466596</c:v>
                </c:pt>
                <c:pt idx="1169">
                  <c:v>0.22064228538187902</c:v>
                </c:pt>
                <c:pt idx="1170">
                  <c:v>0.21589649626755722</c:v>
                </c:pt>
                <c:pt idx="1171">
                  <c:v>0.22035378582845677</c:v>
                </c:pt>
                <c:pt idx="1172">
                  <c:v>0.21610673346961701</c:v>
                </c:pt>
                <c:pt idx="1173">
                  <c:v>0.21079104174612345</c:v>
                </c:pt>
                <c:pt idx="1174">
                  <c:v>0.20781888083549438</c:v>
                </c:pt>
                <c:pt idx="1175">
                  <c:v>0.20178004512384326</c:v>
                </c:pt>
                <c:pt idx="1176">
                  <c:v>0.21160124971890207</c:v>
                </c:pt>
                <c:pt idx="1177">
                  <c:v>0.20515531025908174</c:v>
                </c:pt>
                <c:pt idx="1178">
                  <c:v>0.2016940902697216</c:v>
                </c:pt>
                <c:pt idx="1179">
                  <c:v>0.19647663531274392</c:v>
                </c:pt>
                <c:pt idx="1180">
                  <c:v>0.19861881250530347</c:v>
                </c:pt>
                <c:pt idx="1181">
                  <c:v>0.19872370514121585</c:v>
                </c:pt>
                <c:pt idx="1182">
                  <c:v>0.22275769862994638</c:v>
                </c:pt>
                <c:pt idx="1183">
                  <c:v>0.2187742817777546</c:v>
                </c:pt>
                <c:pt idx="1184">
                  <c:v>0.22300346806854868</c:v>
                </c:pt>
                <c:pt idx="1185">
                  <c:v>0.22442707138117166</c:v>
                </c:pt>
                <c:pt idx="1186">
                  <c:v>0.21981486556572738</c:v>
                </c:pt>
                <c:pt idx="1187">
                  <c:v>0.21336535197184947</c:v>
                </c:pt>
                <c:pt idx="1188">
                  <c:v>0.20916679089586573</c:v>
                </c:pt>
                <c:pt idx="1189">
                  <c:v>0.21016701686164765</c:v>
                </c:pt>
                <c:pt idx="1190">
                  <c:v>0.20385562077998312</c:v>
                </c:pt>
                <c:pt idx="1191">
                  <c:v>0.20235391220661411</c:v>
                </c:pt>
                <c:pt idx="1192">
                  <c:v>0.19628167522981518</c:v>
                </c:pt>
                <c:pt idx="1193">
                  <c:v>0.22745350148593266</c:v>
                </c:pt>
                <c:pt idx="1194">
                  <c:v>0.22179290961526138</c:v>
                </c:pt>
                <c:pt idx="1195">
                  <c:v>0.22379749623207304</c:v>
                </c:pt>
                <c:pt idx="1196">
                  <c:v>0.22651463851204717</c:v>
                </c:pt>
                <c:pt idx="1197">
                  <c:v>0.2197168284240405</c:v>
                </c:pt>
                <c:pt idx="1198">
                  <c:v>0.25947206866242156</c:v>
                </c:pt>
                <c:pt idx="1199">
                  <c:v>0.2666916875880615</c:v>
                </c:pt>
                <c:pt idx="1200">
                  <c:v>0.26673022864214202</c:v>
                </c:pt>
                <c:pt idx="1201">
                  <c:v>0.29113837078887084</c:v>
                </c:pt>
                <c:pt idx="1202">
                  <c:v>0.2827515057036773</c:v>
                </c:pt>
                <c:pt idx="1203">
                  <c:v>0.30872025276415221</c:v>
                </c:pt>
                <c:pt idx="1204">
                  <c:v>0.2993162847419471</c:v>
                </c:pt>
                <c:pt idx="1205">
                  <c:v>0.31488945513205258</c:v>
                </c:pt>
                <c:pt idx="1206">
                  <c:v>0.30530978816446142</c:v>
                </c:pt>
                <c:pt idx="1207">
                  <c:v>0.30030166126721231</c:v>
                </c:pt>
                <c:pt idx="1208">
                  <c:v>0.29613303802182539</c:v>
                </c:pt>
                <c:pt idx="1209">
                  <c:v>0.28712171619593685</c:v>
                </c:pt>
                <c:pt idx="1210">
                  <c:v>0.28640024803859915</c:v>
                </c:pt>
                <c:pt idx="1211">
                  <c:v>0.2835620961853173</c:v>
                </c:pt>
                <c:pt idx="1212">
                  <c:v>0.27751586438653053</c:v>
                </c:pt>
                <c:pt idx="1213">
                  <c:v>0.26915704162137077</c:v>
                </c:pt>
                <c:pt idx="1214">
                  <c:v>0.26337615282483495</c:v>
                </c:pt>
                <c:pt idx="1215">
                  <c:v>0.26608290749172336</c:v>
                </c:pt>
                <c:pt idx="1216">
                  <c:v>0.25826252427252905</c:v>
                </c:pt>
                <c:pt idx="1217">
                  <c:v>0.25039724140089192</c:v>
                </c:pt>
                <c:pt idx="1218">
                  <c:v>0.24289188566612174</c:v>
                </c:pt>
                <c:pt idx="1219">
                  <c:v>0.2669277920410299</c:v>
                </c:pt>
                <c:pt idx="1220">
                  <c:v>0.26315400573728254</c:v>
                </c:pt>
                <c:pt idx="1221">
                  <c:v>0.26443996414173837</c:v>
                </c:pt>
                <c:pt idx="1222">
                  <c:v>0.26364664341979355</c:v>
                </c:pt>
                <c:pt idx="1223">
                  <c:v>0.26009314804140943</c:v>
                </c:pt>
                <c:pt idx="1224">
                  <c:v>0.25217221891858216</c:v>
                </c:pt>
                <c:pt idx="1225">
                  <c:v>0.24629006769403433</c:v>
                </c:pt>
                <c:pt idx="1226">
                  <c:v>0.24222024300321093</c:v>
                </c:pt>
                <c:pt idx="1227">
                  <c:v>0.23531629899599552</c:v>
                </c:pt>
                <c:pt idx="1228">
                  <c:v>0.22936111020078379</c:v>
                </c:pt>
                <c:pt idx="1229">
                  <c:v>0.22693609541564441</c:v>
                </c:pt>
                <c:pt idx="1230">
                  <c:v>0.23915844749779527</c:v>
                </c:pt>
                <c:pt idx="1231">
                  <c:v>0.23250075072891824</c:v>
                </c:pt>
                <c:pt idx="1232">
                  <c:v>0.22542276641014317</c:v>
                </c:pt>
                <c:pt idx="1233">
                  <c:v>0.2191993230543702</c:v>
                </c:pt>
                <c:pt idx="1234">
                  <c:v>0.2135448530614677</c:v>
                </c:pt>
                <c:pt idx="1235">
                  <c:v>0.20828538164469707</c:v>
                </c:pt>
                <c:pt idx="1236">
                  <c:v>0.20195264842981878</c:v>
                </c:pt>
                <c:pt idx="1237">
                  <c:v>0.20444612114985189</c:v>
                </c:pt>
                <c:pt idx="1238">
                  <c:v>0.19879727384864054</c:v>
                </c:pt>
                <c:pt idx="1239">
                  <c:v>0.192972749377569</c:v>
                </c:pt>
                <c:pt idx="1240">
                  <c:v>0.18829139793423522</c:v>
                </c:pt>
                <c:pt idx="1241">
                  <c:v>0.19785508645956826</c:v>
                </c:pt>
                <c:pt idx="1242">
                  <c:v>0.19870634177587346</c:v>
                </c:pt>
                <c:pt idx="1243">
                  <c:v>0.19455909873567795</c:v>
                </c:pt>
                <c:pt idx="1244">
                  <c:v>0.19378520213273617</c:v>
                </c:pt>
                <c:pt idx="1245">
                  <c:v>0.18790156635916341</c:v>
                </c:pt>
                <c:pt idx="1246">
                  <c:v>0.19236344080388473</c:v>
                </c:pt>
                <c:pt idx="1247">
                  <c:v>0.18963983887804509</c:v>
                </c:pt>
                <c:pt idx="1248">
                  <c:v>0.21083651755387128</c:v>
                </c:pt>
                <c:pt idx="1249">
                  <c:v>0.20607539362457938</c:v>
                </c:pt>
                <c:pt idx="1250">
                  <c:v>0.2018617007134613</c:v>
                </c:pt>
                <c:pt idx="1251">
                  <c:v>0.20222950517176427</c:v>
                </c:pt>
                <c:pt idx="1252">
                  <c:v>0.20671686667110262</c:v>
                </c:pt>
                <c:pt idx="1253">
                  <c:v>0.20119293215781986</c:v>
                </c:pt>
                <c:pt idx="1254">
                  <c:v>0.19518474111348705</c:v>
                </c:pt>
                <c:pt idx="1255">
                  <c:v>0.18944170094651069</c:v>
                </c:pt>
                <c:pt idx="1256">
                  <c:v>0.18458171744563165</c:v>
                </c:pt>
                <c:pt idx="1257">
                  <c:v>0.18770703415683776</c:v>
                </c:pt>
                <c:pt idx="1258">
                  <c:v>0.18217153993522353</c:v>
                </c:pt>
                <c:pt idx="1259">
                  <c:v>0.19890590561364016</c:v>
                </c:pt>
                <c:pt idx="1260">
                  <c:v>0.1955714891597834</c:v>
                </c:pt>
                <c:pt idx="1261">
                  <c:v>0.19264682342934936</c:v>
                </c:pt>
                <c:pt idx="1262">
                  <c:v>0.18714794859416778</c:v>
                </c:pt>
                <c:pt idx="1263">
                  <c:v>0.1928509960657743</c:v>
                </c:pt>
                <c:pt idx="1264">
                  <c:v>0.19315402960719233</c:v>
                </c:pt>
                <c:pt idx="1265">
                  <c:v>0.19117092522141865</c:v>
                </c:pt>
                <c:pt idx="1266">
                  <c:v>0.18534877647716941</c:v>
                </c:pt>
                <c:pt idx="1267">
                  <c:v>0.18656097161950666</c:v>
                </c:pt>
                <c:pt idx="1268">
                  <c:v>0.20155751213459086</c:v>
                </c:pt>
                <c:pt idx="1269">
                  <c:v>0.19746505585981103</c:v>
                </c:pt>
                <c:pt idx="1270">
                  <c:v>0.19158573206797525</c:v>
                </c:pt>
                <c:pt idx="1271">
                  <c:v>0.18584682503561237</c:v>
                </c:pt>
                <c:pt idx="1272">
                  <c:v>0.18026075828524707</c:v>
                </c:pt>
                <c:pt idx="1273">
                  <c:v>0.18010916146786121</c:v>
                </c:pt>
                <c:pt idx="1274">
                  <c:v>0.18687265977278172</c:v>
                </c:pt>
                <c:pt idx="1275">
                  <c:v>0.20576668393570011</c:v>
                </c:pt>
                <c:pt idx="1276">
                  <c:v>0.20220616275209055</c:v>
                </c:pt>
                <c:pt idx="1277">
                  <c:v>0.19610753309280265</c:v>
                </c:pt>
                <c:pt idx="1278">
                  <c:v>0.20071748702673295</c:v>
                </c:pt>
                <c:pt idx="1279">
                  <c:v>0.20906338502311783</c:v>
                </c:pt>
                <c:pt idx="1280">
                  <c:v>0.20331860377999711</c:v>
                </c:pt>
                <c:pt idx="1281">
                  <c:v>0.19777168809538026</c:v>
                </c:pt>
                <c:pt idx="1282">
                  <c:v>0.19241698552304098</c:v>
                </c:pt>
                <c:pt idx="1283">
                  <c:v>0.18845769760476824</c:v>
                </c:pt>
                <c:pt idx="1284">
                  <c:v>0.18272008014843627</c:v>
                </c:pt>
                <c:pt idx="1285">
                  <c:v>0.18905164385915904</c:v>
                </c:pt>
                <c:pt idx="1286">
                  <c:v>0.20127729235525407</c:v>
                </c:pt>
                <c:pt idx="1287">
                  <c:v>0.20224860101379741</c:v>
                </c:pt>
                <c:pt idx="1288">
                  <c:v>0.19894865239106038</c:v>
                </c:pt>
                <c:pt idx="1289">
                  <c:v>0.19384430409467138</c:v>
                </c:pt>
                <c:pt idx="1290">
                  <c:v>0.21770021659129957</c:v>
                </c:pt>
                <c:pt idx="1291">
                  <c:v>0.21106819098496299</c:v>
                </c:pt>
                <c:pt idx="1292">
                  <c:v>0.2079410749487014</c:v>
                </c:pt>
                <c:pt idx="1293">
                  <c:v>0.21641279479536771</c:v>
                </c:pt>
                <c:pt idx="1294">
                  <c:v>0.20984657718976449</c:v>
                </c:pt>
                <c:pt idx="1295">
                  <c:v>0.20632470281642887</c:v>
                </c:pt>
                <c:pt idx="1296">
                  <c:v>0.20062540961510339</c:v>
                </c:pt>
                <c:pt idx="1297">
                  <c:v>0.19468701616259901</c:v>
                </c:pt>
                <c:pt idx="1298">
                  <c:v>0.1890661601451466</c:v>
                </c:pt>
                <c:pt idx="1299">
                  <c:v>0.18345761082614886</c:v>
                </c:pt>
                <c:pt idx="1300">
                  <c:v>0.18444193314439308</c:v>
                </c:pt>
                <c:pt idx="1301">
                  <c:v>0.18701867185798887</c:v>
                </c:pt>
                <c:pt idx="1302">
                  <c:v>0.18741537578867598</c:v>
                </c:pt>
                <c:pt idx="1303">
                  <c:v>0.18635657238215569</c:v>
                </c:pt>
                <c:pt idx="1304">
                  <c:v>0.18198848332902987</c:v>
                </c:pt>
                <c:pt idx="1305">
                  <c:v>0.18016145478458692</c:v>
                </c:pt>
                <c:pt idx="1306">
                  <c:v>0.17616680914097121</c:v>
                </c:pt>
                <c:pt idx="1307">
                  <c:v>0.17262660457068785</c:v>
                </c:pt>
                <c:pt idx="1308">
                  <c:v>0.17285185134550363</c:v>
                </c:pt>
                <c:pt idx="1309">
                  <c:v>0.1809578114125969</c:v>
                </c:pt>
                <c:pt idx="1310">
                  <c:v>0.17558410189982435</c:v>
                </c:pt>
                <c:pt idx="1311">
                  <c:v>0.17396486150415305</c:v>
                </c:pt>
                <c:pt idx="1312">
                  <c:v>0.17085411168409198</c:v>
                </c:pt>
                <c:pt idx="1313">
                  <c:v>0.16568497972015678</c:v>
                </c:pt>
                <c:pt idx="1314">
                  <c:v>0.16155243571926028</c:v>
                </c:pt>
                <c:pt idx="1315">
                  <c:v>0.15663089771056085</c:v>
                </c:pt>
                <c:pt idx="1316">
                  <c:v>0.15692359475871273</c:v>
                </c:pt>
                <c:pt idx="1317">
                  <c:v>0.15493456368854241</c:v>
                </c:pt>
                <c:pt idx="1318">
                  <c:v>0.15547932325091168</c:v>
                </c:pt>
                <c:pt idx="1319">
                  <c:v>0.15667838712757062</c:v>
                </c:pt>
                <c:pt idx="1320">
                  <c:v>0.15395007355139556</c:v>
                </c:pt>
                <c:pt idx="1321">
                  <c:v>0.1672132019164688</c:v>
                </c:pt>
                <c:pt idx="1322">
                  <c:v>0.16212052436652308</c:v>
                </c:pt>
                <c:pt idx="1323">
                  <c:v>0.15777462488680147</c:v>
                </c:pt>
                <c:pt idx="1324">
                  <c:v>0.16196348491641829</c:v>
                </c:pt>
                <c:pt idx="1325">
                  <c:v>0.15922614471313623</c:v>
                </c:pt>
                <c:pt idx="1326">
                  <c:v>0.15569993998157133</c:v>
                </c:pt>
                <c:pt idx="1327">
                  <c:v>0.15443575899258188</c:v>
                </c:pt>
                <c:pt idx="1328">
                  <c:v>0.15030041334788866</c:v>
                </c:pt>
                <c:pt idx="1329">
                  <c:v>0.15269070722495851</c:v>
                </c:pt>
                <c:pt idx="1330">
                  <c:v>0.1497173580387369</c:v>
                </c:pt>
                <c:pt idx="1331">
                  <c:v>0.14870597770375349</c:v>
                </c:pt>
                <c:pt idx="1332">
                  <c:v>0.14418924232970209</c:v>
                </c:pt>
                <c:pt idx="1333">
                  <c:v>0.1398431225826402</c:v>
                </c:pt>
                <c:pt idx="1334">
                  <c:v>0.14265705069163004</c:v>
                </c:pt>
                <c:pt idx="1335">
                  <c:v>0.14004873787812672</c:v>
                </c:pt>
                <c:pt idx="1336">
                  <c:v>0.13662277844875981</c:v>
                </c:pt>
                <c:pt idx="1337">
                  <c:v>0.13246225575301923</c:v>
                </c:pt>
                <c:pt idx="1338">
                  <c:v>0.12874062494204019</c:v>
                </c:pt>
                <c:pt idx="1339">
                  <c:v>0.1660635549189691</c:v>
                </c:pt>
                <c:pt idx="1340">
                  <c:v>0.17013648021003713</c:v>
                </c:pt>
                <c:pt idx="1341">
                  <c:v>0.17092414659174274</c:v>
                </c:pt>
                <c:pt idx="1342">
                  <c:v>0.18163295887680364</c:v>
                </c:pt>
                <c:pt idx="1343">
                  <c:v>0.17624000873051679</c:v>
                </c:pt>
                <c:pt idx="1344">
                  <c:v>0.17106000528168938</c:v>
                </c:pt>
                <c:pt idx="1345">
                  <c:v>0.16773136795212926</c:v>
                </c:pt>
                <c:pt idx="1346">
                  <c:v>0.16377048134407082</c:v>
                </c:pt>
                <c:pt idx="1347">
                  <c:v>0.15878278353715308</c:v>
                </c:pt>
                <c:pt idx="1348">
                  <c:v>0.17164827599218835</c:v>
                </c:pt>
                <c:pt idx="1349">
                  <c:v>0.16716696841186263</c:v>
                </c:pt>
                <c:pt idx="1350">
                  <c:v>0.16208275134444733</c:v>
                </c:pt>
                <c:pt idx="1351">
                  <c:v>0.15889741972876426</c:v>
                </c:pt>
                <c:pt idx="1352">
                  <c:v>0.15694171379077887</c:v>
                </c:pt>
                <c:pt idx="1353">
                  <c:v>0.15394162673883052</c:v>
                </c:pt>
                <c:pt idx="1354">
                  <c:v>0.16010884406915207</c:v>
                </c:pt>
                <c:pt idx="1355">
                  <c:v>0.15842572668332935</c:v>
                </c:pt>
                <c:pt idx="1356">
                  <c:v>0.1559478534700538</c:v>
                </c:pt>
                <c:pt idx="1357">
                  <c:v>0.17058998015688925</c:v>
                </c:pt>
                <c:pt idx="1358">
                  <c:v>0.17841283996243135</c:v>
                </c:pt>
                <c:pt idx="1359">
                  <c:v>0.17300519189078359</c:v>
                </c:pt>
                <c:pt idx="1360">
                  <c:v>0.17476207076549244</c:v>
                </c:pt>
                <c:pt idx="1361">
                  <c:v>0.17453382445253349</c:v>
                </c:pt>
                <c:pt idx="1362">
                  <c:v>0.16966321698811304</c:v>
                </c:pt>
                <c:pt idx="1363">
                  <c:v>0.1978722378380601</c:v>
                </c:pt>
                <c:pt idx="1364">
                  <c:v>0.21377528540355611</c:v>
                </c:pt>
                <c:pt idx="1365">
                  <c:v>0.21603903716870693</c:v>
                </c:pt>
                <c:pt idx="1366">
                  <c:v>0.21003038841099644</c:v>
                </c:pt>
                <c:pt idx="1367">
                  <c:v>0.20570211535835795</c:v>
                </c:pt>
                <c:pt idx="1368">
                  <c:v>0.20377871828715299</c:v>
                </c:pt>
                <c:pt idx="1369">
                  <c:v>0.19789730125249802</c:v>
                </c:pt>
                <c:pt idx="1370">
                  <c:v>0.19442416816242283</c:v>
                </c:pt>
                <c:pt idx="1371">
                  <c:v>0.19339373607268423</c:v>
                </c:pt>
                <c:pt idx="1372">
                  <c:v>0.19010050669377976</c:v>
                </c:pt>
                <c:pt idx="1373">
                  <c:v>0.18724063707677582</c:v>
                </c:pt>
                <c:pt idx="1374">
                  <c:v>0.18350706820184429</c:v>
                </c:pt>
                <c:pt idx="1375">
                  <c:v>0.18160853729883539</c:v>
                </c:pt>
                <c:pt idx="1376">
                  <c:v>0.19465982016364614</c:v>
                </c:pt>
                <c:pt idx="1377">
                  <c:v>0.19181256568145991</c:v>
                </c:pt>
                <c:pt idx="1378">
                  <c:v>0.21803448162496733</c:v>
                </c:pt>
                <c:pt idx="1379">
                  <c:v>0.21167284098357614</c:v>
                </c:pt>
                <c:pt idx="1380">
                  <c:v>0.20522893489548724</c:v>
                </c:pt>
                <c:pt idx="1381">
                  <c:v>0.19966964423840036</c:v>
                </c:pt>
                <c:pt idx="1382">
                  <c:v>0.19372972048023718</c:v>
                </c:pt>
                <c:pt idx="1383">
                  <c:v>0.18790572338428602</c:v>
                </c:pt>
                <c:pt idx="1384">
                  <c:v>0.18409474302466153</c:v>
                </c:pt>
                <c:pt idx="1385">
                  <c:v>0.17957046662048876</c:v>
                </c:pt>
                <c:pt idx="1386">
                  <c:v>0.18043325850166228</c:v>
                </c:pt>
                <c:pt idx="1387">
                  <c:v>0.17968364597208825</c:v>
                </c:pt>
                <c:pt idx="1388">
                  <c:v>0.1794913027962638</c:v>
                </c:pt>
                <c:pt idx="1389">
                  <c:v>0.17735127458259672</c:v>
                </c:pt>
                <c:pt idx="1390">
                  <c:v>0.17797914751380017</c:v>
                </c:pt>
                <c:pt idx="1391">
                  <c:v>0.17255854368967938</c:v>
                </c:pt>
                <c:pt idx="1392">
                  <c:v>0.17986277908247311</c:v>
                </c:pt>
                <c:pt idx="1393">
                  <c:v>0.17660306536395415</c:v>
                </c:pt>
                <c:pt idx="1394">
                  <c:v>0.1793119741348484</c:v>
                </c:pt>
                <c:pt idx="1395">
                  <c:v>0.17798733333308556</c:v>
                </c:pt>
                <c:pt idx="1396">
                  <c:v>0.19480950642523304</c:v>
                </c:pt>
                <c:pt idx="1397">
                  <c:v>0.19078012525142299</c:v>
                </c:pt>
                <c:pt idx="1398">
                  <c:v>0.19548503170882853</c:v>
                </c:pt>
                <c:pt idx="1399">
                  <c:v>0.19720317069641533</c:v>
                </c:pt>
                <c:pt idx="1400">
                  <c:v>0.20763412282019603</c:v>
                </c:pt>
                <c:pt idx="1401">
                  <c:v>0.20133601662291584</c:v>
                </c:pt>
                <c:pt idx="1402">
                  <c:v>0.19945703361645389</c:v>
                </c:pt>
                <c:pt idx="1403">
                  <c:v>0.20522718926540015</c:v>
                </c:pt>
                <c:pt idx="1404">
                  <c:v>0.19945287723710639</c:v>
                </c:pt>
                <c:pt idx="1405">
                  <c:v>0.20081498701640277</c:v>
                </c:pt>
                <c:pt idx="1406">
                  <c:v>0.194711273676793</c:v>
                </c:pt>
                <c:pt idx="1407">
                  <c:v>0.20163367738720314</c:v>
                </c:pt>
                <c:pt idx="1408">
                  <c:v>0.19658625478653807</c:v>
                </c:pt>
                <c:pt idx="1409">
                  <c:v>0.1974150397665573</c:v>
                </c:pt>
                <c:pt idx="1410">
                  <c:v>0.20505887336386502</c:v>
                </c:pt>
                <c:pt idx="1411">
                  <c:v>0.20129759324520466</c:v>
                </c:pt>
                <c:pt idx="1412">
                  <c:v>0.19522685384624586</c:v>
                </c:pt>
                <c:pt idx="1413">
                  <c:v>0.19294486943516187</c:v>
                </c:pt>
                <c:pt idx="1414">
                  <c:v>0.19046130266544406</c:v>
                </c:pt>
                <c:pt idx="1415">
                  <c:v>0.18620983365738072</c:v>
                </c:pt>
                <c:pt idx="1416">
                  <c:v>0.18147060251598499</c:v>
                </c:pt>
                <c:pt idx="1417">
                  <c:v>0.17633930174086382</c:v>
                </c:pt>
                <c:pt idx="1418">
                  <c:v>0.21586719381458924</c:v>
                </c:pt>
                <c:pt idx="1419">
                  <c:v>0.210761490102786</c:v>
                </c:pt>
                <c:pt idx="1420">
                  <c:v>0.20652285019806141</c:v>
                </c:pt>
                <c:pt idx="1421">
                  <c:v>0.20725990784591106</c:v>
                </c:pt>
                <c:pt idx="1422">
                  <c:v>0.21716894300207232</c:v>
                </c:pt>
                <c:pt idx="1423">
                  <c:v>0.21380675936288118</c:v>
                </c:pt>
                <c:pt idx="1424">
                  <c:v>0.21084205707153861</c:v>
                </c:pt>
                <c:pt idx="1425">
                  <c:v>0.21126821033807652</c:v>
                </c:pt>
                <c:pt idx="1426">
                  <c:v>0.20492765985527772</c:v>
                </c:pt>
                <c:pt idx="1427">
                  <c:v>0.21505569105199737</c:v>
                </c:pt>
                <c:pt idx="1428">
                  <c:v>0.2139076356130851</c:v>
                </c:pt>
                <c:pt idx="1429">
                  <c:v>0.20961632656882889</c:v>
                </c:pt>
                <c:pt idx="1430">
                  <c:v>0.20404859043059637</c:v>
                </c:pt>
                <c:pt idx="1431">
                  <c:v>0.21376024063441335</c:v>
                </c:pt>
                <c:pt idx="1432">
                  <c:v>0.25254028052713962</c:v>
                </c:pt>
                <c:pt idx="1433">
                  <c:v>0.24790019501577504</c:v>
                </c:pt>
                <c:pt idx="1434">
                  <c:v>0.24615448786970201</c:v>
                </c:pt>
                <c:pt idx="1435">
                  <c:v>0.23867205755109142</c:v>
                </c:pt>
                <c:pt idx="1436">
                  <c:v>0.23766342517145972</c:v>
                </c:pt>
                <c:pt idx="1437">
                  <c:v>0.23586796969774346</c:v>
                </c:pt>
                <c:pt idx="1438">
                  <c:v>0.22908630095376009</c:v>
                </c:pt>
                <c:pt idx="1439">
                  <c:v>0.22721268827616348</c:v>
                </c:pt>
                <c:pt idx="1440">
                  <c:v>0.22165439524842917</c:v>
                </c:pt>
                <c:pt idx="1441">
                  <c:v>0.22597482509647038</c:v>
                </c:pt>
                <c:pt idx="1442">
                  <c:v>0.21933194437285977</c:v>
                </c:pt>
                <c:pt idx="1443">
                  <c:v>0.22598832967598531</c:v>
                </c:pt>
                <c:pt idx="1444">
                  <c:v>0.22921388336533519</c:v>
                </c:pt>
                <c:pt idx="1445">
                  <c:v>0.24482915719399054</c:v>
                </c:pt>
                <c:pt idx="1446">
                  <c:v>0.24192514974909729</c:v>
                </c:pt>
                <c:pt idx="1447">
                  <c:v>0.25082788817075929</c:v>
                </c:pt>
                <c:pt idx="1448">
                  <c:v>0.2485204439492463</c:v>
                </c:pt>
                <c:pt idx="1449">
                  <c:v>0.24330454905646237</c:v>
                </c:pt>
                <c:pt idx="1450">
                  <c:v>0.24626717836853412</c:v>
                </c:pt>
                <c:pt idx="1451">
                  <c:v>0.23935408676748679</c:v>
                </c:pt>
                <c:pt idx="1452">
                  <c:v>0.25457881468815186</c:v>
                </c:pt>
                <c:pt idx="1453">
                  <c:v>0.24682845319788557</c:v>
                </c:pt>
                <c:pt idx="1454">
                  <c:v>0.24161450443182517</c:v>
                </c:pt>
                <c:pt idx="1455">
                  <c:v>0.23472186723290109</c:v>
                </c:pt>
                <c:pt idx="1456">
                  <c:v>0.22804927433208819</c:v>
                </c:pt>
                <c:pt idx="1457">
                  <c:v>0.25094244902254137</c:v>
                </c:pt>
                <c:pt idx="1458">
                  <c:v>0.24350338477982103</c:v>
                </c:pt>
                <c:pt idx="1459">
                  <c:v>0.23629722160101768</c:v>
                </c:pt>
                <c:pt idx="1460">
                  <c:v>0.22936255975881598</c:v>
                </c:pt>
                <c:pt idx="1461">
                  <c:v>0.22238680174560713</c:v>
                </c:pt>
                <c:pt idx="1462">
                  <c:v>0.21654010393581796</c:v>
                </c:pt>
                <c:pt idx="1463">
                  <c:v>0.21040164173969234</c:v>
                </c:pt>
                <c:pt idx="1464">
                  <c:v>0.20518004274134904</c:v>
                </c:pt>
                <c:pt idx="1465">
                  <c:v>0.19895600259996982</c:v>
                </c:pt>
                <c:pt idx="1466">
                  <c:v>0.1938531019082774</c:v>
                </c:pt>
                <c:pt idx="1467">
                  <c:v>0.19537058981973096</c:v>
                </c:pt>
                <c:pt idx="1468">
                  <c:v>0.19043115792015844</c:v>
                </c:pt>
                <c:pt idx="1469">
                  <c:v>0.18465417452101957</c:v>
                </c:pt>
                <c:pt idx="1470">
                  <c:v>0.18927003238561257</c:v>
                </c:pt>
                <c:pt idx="1471">
                  <c:v>0.2202891745015069</c:v>
                </c:pt>
                <c:pt idx="1472">
                  <c:v>0.21388547882219927</c:v>
                </c:pt>
                <c:pt idx="1473">
                  <c:v>0.2176543994897033</c:v>
                </c:pt>
                <c:pt idx="1474">
                  <c:v>0.21107878065257049</c:v>
                </c:pt>
                <c:pt idx="1475">
                  <c:v>0.20465251680199698</c:v>
                </c:pt>
                <c:pt idx="1476">
                  <c:v>0.19948455743986732</c:v>
                </c:pt>
                <c:pt idx="1477">
                  <c:v>0.19344630830173015</c:v>
                </c:pt>
                <c:pt idx="1478">
                  <c:v>0.19098087730353541</c:v>
                </c:pt>
                <c:pt idx="1479">
                  <c:v>0.18518079279053906</c:v>
                </c:pt>
                <c:pt idx="1480">
                  <c:v>0.18405615652918447</c:v>
                </c:pt>
                <c:pt idx="1481">
                  <c:v>0.18137637347427923</c:v>
                </c:pt>
                <c:pt idx="1482">
                  <c:v>0.1841562790746856</c:v>
                </c:pt>
                <c:pt idx="1483">
                  <c:v>0.18682673218500179</c:v>
                </c:pt>
                <c:pt idx="1484">
                  <c:v>0.18836497665134799</c:v>
                </c:pt>
                <c:pt idx="1485">
                  <c:v>0.18268129114197471</c:v>
                </c:pt>
                <c:pt idx="1486">
                  <c:v>0.18654122282524135</c:v>
                </c:pt>
                <c:pt idx="1487">
                  <c:v>0.19230941093393281</c:v>
                </c:pt>
                <c:pt idx="1488">
                  <c:v>0.18673150779584427</c:v>
                </c:pt>
                <c:pt idx="1489">
                  <c:v>0.18131356206667598</c:v>
                </c:pt>
                <c:pt idx="1490">
                  <c:v>0.17582744673318693</c:v>
                </c:pt>
                <c:pt idx="1491">
                  <c:v>0.17057464387191737</c:v>
                </c:pt>
                <c:pt idx="1492">
                  <c:v>0.20067467808199391</c:v>
                </c:pt>
                <c:pt idx="1493">
                  <c:v>0.19530047081062954</c:v>
                </c:pt>
                <c:pt idx="1494">
                  <c:v>0.19378370893444041</c:v>
                </c:pt>
                <c:pt idx="1495">
                  <c:v>0.18928377063337923</c:v>
                </c:pt>
                <c:pt idx="1496">
                  <c:v>0.18368867840291242</c:v>
                </c:pt>
                <c:pt idx="1497">
                  <c:v>0.17997608244410973</c:v>
                </c:pt>
                <c:pt idx="1498">
                  <c:v>0.17452788634474564</c:v>
                </c:pt>
                <c:pt idx="1499">
                  <c:v>0.17263873282920952</c:v>
                </c:pt>
                <c:pt idx="1500">
                  <c:v>0.18729414386954349</c:v>
                </c:pt>
                <c:pt idx="1501">
                  <c:v>0.18233886264666721</c:v>
                </c:pt>
                <c:pt idx="1502">
                  <c:v>0.18595230664467119</c:v>
                </c:pt>
                <c:pt idx="1503">
                  <c:v>0.18335343792690731</c:v>
                </c:pt>
                <c:pt idx="1504">
                  <c:v>0.17826031955673979</c:v>
                </c:pt>
                <c:pt idx="1505">
                  <c:v>0.17354687379623776</c:v>
                </c:pt>
                <c:pt idx="1506">
                  <c:v>0.16829972282456995</c:v>
                </c:pt>
                <c:pt idx="1507">
                  <c:v>0.16320572337652128</c:v>
                </c:pt>
                <c:pt idx="1508">
                  <c:v>0.1582342424922604</c:v>
                </c:pt>
                <c:pt idx="1509">
                  <c:v>0.15566564555891965</c:v>
                </c:pt>
                <c:pt idx="1510">
                  <c:v>0.16471809137319979</c:v>
                </c:pt>
                <c:pt idx="1511">
                  <c:v>0.15997724377184172</c:v>
                </c:pt>
                <c:pt idx="1512">
                  <c:v>0.15637277117919426</c:v>
                </c:pt>
                <c:pt idx="1513">
                  <c:v>0.15167082025153972</c:v>
                </c:pt>
                <c:pt idx="1514">
                  <c:v>0.15146024120920659</c:v>
                </c:pt>
                <c:pt idx="1515">
                  <c:v>0.16084425357089041</c:v>
                </c:pt>
                <c:pt idx="1516">
                  <c:v>0.15659018924030249</c:v>
                </c:pt>
                <c:pt idx="1517">
                  <c:v>0.18129852804843721</c:v>
                </c:pt>
                <c:pt idx="1518">
                  <c:v>0.17643728306019787</c:v>
                </c:pt>
                <c:pt idx="1519">
                  <c:v>0.18226874681332556</c:v>
                </c:pt>
                <c:pt idx="1520">
                  <c:v>0.17684039363808576</c:v>
                </c:pt>
                <c:pt idx="1521">
                  <c:v>0.17494399536601221</c:v>
                </c:pt>
                <c:pt idx="1522">
                  <c:v>0.1721674629111444</c:v>
                </c:pt>
                <c:pt idx="1523">
                  <c:v>0.18034330298769066</c:v>
                </c:pt>
                <c:pt idx="1524">
                  <c:v>0.17622157370361125</c:v>
                </c:pt>
                <c:pt idx="1525">
                  <c:v>0.17887316266382006</c:v>
                </c:pt>
                <c:pt idx="1526">
                  <c:v>0.18153704955676453</c:v>
                </c:pt>
                <c:pt idx="1527">
                  <c:v>0.19168053634476728</c:v>
                </c:pt>
                <c:pt idx="1528">
                  <c:v>0.18721144550042512</c:v>
                </c:pt>
                <c:pt idx="1529">
                  <c:v>0.18431991106825135</c:v>
                </c:pt>
                <c:pt idx="1530">
                  <c:v>0.20404062231836972</c:v>
                </c:pt>
                <c:pt idx="1531">
                  <c:v>0.19805034237152314</c:v>
                </c:pt>
                <c:pt idx="1532">
                  <c:v>0.21782195826513265</c:v>
                </c:pt>
                <c:pt idx="1533">
                  <c:v>0.21120520634409065</c:v>
                </c:pt>
                <c:pt idx="1534">
                  <c:v>0.21118552953424233</c:v>
                </c:pt>
                <c:pt idx="1535">
                  <c:v>0.20541268591282305</c:v>
                </c:pt>
                <c:pt idx="1536">
                  <c:v>0.21231166927491502</c:v>
                </c:pt>
                <c:pt idx="1537">
                  <c:v>0.2072907422692046</c:v>
                </c:pt>
                <c:pt idx="1538">
                  <c:v>0.2334559997882191</c:v>
                </c:pt>
                <c:pt idx="1539">
                  <c:v>0.22808793915710535</c:v>
                </c:pt>
                <c:pt idx="1540">
                  <c:v>0.22117483802413146</c:v>
                </c:pt>
                <c:pt idx="1541">
                  <c:v>0.22485927695974914</c:v>
                </c:pt>
                <c:pt idx="1542">
                  <c:v>0.21808223388010051</c:v>
                </c:pt>
                <c:pt idx="1543">
                  <c:v>0.21964344496338614</c:v>
                </c:pt>
                <c:pt idx="1544">
                  <c:v>0.21781108631338864</c:v>
                </c:pt>
                <c:pt idx="1545">
                  <c:v>0.21215110553044858</c:v>
                </c:pt>
                <c:pt idx="1546">
                  <c:v>0.21270704867619741</c:v>
                </c:pt>
                <c:pt idx="1547">
                  <c:v>0.20644945818275168</c:v>
                </c:pt>
                <c:pt idx="1548">
                  <c:v>0.20164573065802888</c:v>
                </c:pt>
                <c:pt idx="1549">
                  <c:v>0.19984522744171482</c:v>
                </c:pt>
                <c:pt idx="1550">
                  <c:v>0.23152322345367643</c:v>
                </c:pt>
                <c:pt idx="1551">
                  <c:v>0.22461072326920253</c:v>
                </c:pt>
                <c:pt idx="1552">
                  <c:v>0.23087454279941813</c:v>
                </c:pt>
                <c:pt idx="1553">
                  <c:v>0.23756496328786933</c:v>
                </c:pt>
                <c:pt idx="1554">
                  <c:v>0.2357471628929052</c:v>
                </c:pt>
                <c:pt idx="1555">
                  <c:v>0.24865330391427257</c:v>
                </c:pt>
                <c:pt idx="1556">
                  <c:v>0.25836633078990467</c:v>
                </c:pt>
                <c:pt idx="1557">
                  <c:v>0.2504977310826495</c:v>
                </c:pt>
                <c:pt idx="1558">
                  <c:v>0.24342129039227436</c:v>
                </c:pt>
                <c:pt idx="1559">
                  <c:v>0.26204964553298893</c:v>
                </c:pt>
                <c:pt idx="1560">
                  <c:v>0.26202836524077783</c:v>
                </c:pt>
                <c:pt idx="1561">
                  <c:v>0.25407906312095785</c:v>
                </c:pt>
                <c:pt idx="1562">
                  <c:v>0.25356362315025593</c:v>
                </c:pt>
                <c:pt idx="1563">
                  <c:v>0.24639037722024873</c:v>
                </c:pt>
                <c:pt idx="1564">
                  <c:v>0.23926226804332365</c:v>
                </c:pt>
                <c:pt idx="1565">
                  <c:v>0.23219266905382188</c:v>
                </c:pt>
                <c:pt idx="1566">
                  <c:v>0.22666595400678499</c:v>
                </c:pt>
                <c:pt idx="1567">
                  <c:v>0.22669272657773468</c:v>
                </c:pt>
                <c:pt idx="1568">
                  <c:v>0.22014274314121104</c:v>
                </c:pt>
                <c:pt idx="1569">
                  <c:v>0.21350155896617373</c:v>
                </c:pt>
                <c:pt idx="1570">
                  <c:v>0.21071982006866807</c:v>
                </c:pt>
                <c:pt idx="1571">
                  <c:v>0.20433204232615398</c:v>
                </c:pt>
                <c:pt idx="1572">
                  <c:v>0.19847672170287184</c:v>
                </c:pt>
                <c:pt idx="1573">
                  <c:v>0.28485917934504057</c:v>
                </c:pt>
                <c:pt idx="1574">
                  <c:v>0.40074130516403911</c:v>
                </c:pt>
                <c:pt idx="1575">
                  <c:v>0.39206719234362786</c:v>
                </c:pt>
                <c:pt idx="1576">
                  <c:v>0.38904707256980986</c:v>
                </c:pt>
                <c:pt idx="1577">
                  <c:v>0.42207868441229895</c:v>
                </c:pt>
                <c:pt idx="1578">
                  <c:v>0.46553744343634212</c:v>
                </c:pt>
                <c:pt idx="1579">
                  <c:v>0.46779985771305416</c:v>
                </c:pt>
                <c:pt idx="1580">
                  <c:v>0.45364647751942377</c:v>
                </c:pt>
                <c:pt idx="1581">
                  <c:v>0.43996220176394296</c:v>
                </c:pt>
                <c:pt idx="1582">
                  <c:v>0.42851495515363791</c:v>
                </c:pt>
                <c:pt idx="1583">
                  <c:v>0.42746052470814394</c:v>
                </c:pt>
                <c:pt idx="1584">
                  <c:v>0.41841078359219436</c:v>
                </c:pt>
                <c:pt idx="1585">
                  <c:v>0.41963732649289731</c:v>
                </c:pt>
                <c:pt idx="1586">
                  <c:v>0.40823320842080923</c:v>
                </c:pt>
                <c:pt idx="1587">
                  <c:v>0.39838798312419915</c:v>
                </c:pt>
                <c:pt idx="1588">
                  <c:v>0.38625745317985788</c:v>
                </c:pt>
                <c:pt idx="1589">
                  <c:v>0.37449665562439899</c:v>
                </c:pt>
                <c:pt idx="1590">
                  <c:v>0.36321687435789513</c:v>
                </c:pt>
                <c:pt idx="1591">
                  <c:v>0.36586251022907529</c:v>
                </c:pt>
                <c:pt idx="1592">
                  <c:v>0.35475976866107345</c:v>
                </c:pt>
                <c:pt idx="1593">
                  <c:v>0.34431387398812779</c:v>
                </c:pt>
                <c:pt idx="1594">
                  <c:v>0.35121668815159285</c:v>
                </c:pt>
                <c:pt idx="1595">
                  <c:v>0.34474786933502283</c:v>
                </c:pt>
                <c:pt idx="1596">
                  <c:v>0.33426607519074281</c:v>
                </c:pt>
                <c:pt idx="1597">
                  <c:v>0.3285336528663772</c:v>
                </c:pt>
                <c:pt idx="1598">
                  <c:v>0.32171531493325967</c:v>
                </c:pt>
                <c:pt idx="1599">
                  <c:v>0.31891693779049157</c:v>
                </c:pt>
                <c:pt idx="1600">
                  <c:v>0.30938563476727304</c:v>
                </c:pt>
                <c:pt idx="1601">
                  <c:v>0.30199230916886766</c:v>
                </c:pt>
                <c:pt idx="1602">
                  <c:v>0.29540913605914454</c:v>
                </c:pt>
                <c:pt idx="1603">
                  <c:v>0.28675131197574211</c:v>
                </c:pt>
                <c:pt idx="1604">
                  <c:v>0.28491399568710235</c:v>
                </c:pt>
                <c:pt idx="1605">
                  <c:v>0.28183590958456411</c:v>
                </c:pt>
                <c:pt idx="1606">
                  <c:v>0.27745017036755071</c:v>
                </c:pt>
                <c:pt idx="1607">
                  <c:v>0.27024849348202323</c:v>
                </c:pt>
                <c:pt idx="1608">
                  <c:v>0.26202544607086109</c:v>
                </c:pt>
                <c:pt idx="1609">
                  <c:v>0.2547118853634045</c:v>
                </c:pt>
                <c:pt idx="1610">
                  <c:v>0.2526442755919473</c:v>
                </c:pt>
                <c:pt idx="1611">
                  <c:v>0.24593589049942013</c:v>
                </c:pt>
                <c:pt idx="1612">
                  <c:v>0.23890226004116744</c:v>
                </c:pt>
                <c:pt idx="1613">
                  <c:v>0.23335954720369673</c:v>
                </c:pt>
                <c:pt idx="1614">
                  <c:v>0.22800054108825923</c:v>
                </c:pt>
                <c:pt idx="1615">
                  <c:v>0.22818584058714772</c:v>
                </c:pt>
                <c:pt idx="1616">
                  <c:v>0.22195790861335046</c:v>
                </c:pt>
                <c:pt idx="1617">
                  <c:v>0.23406674306318831</c:v>
                </c:pt>
                <c:pt idx="1618">
                  <c:v>0.22842272264370539</c:v>
                </c:pt>
                <c:pt idx="1619">
                  <c:v>0.2363200186415618</c:v>
                </c:pt>
                <c:pt idx="1620">
                  <c:v>0.24110458817525834</c:v>
                </c:pt>
                <c:pt idx="1621">
                  <c:v>0.23423474068313871</c:v>
                </c:pt>
                <c:pt idx="1622">
                  <c:v>0.24206150541209337</c:v>
                </c:pt>
                <c:pt idx="1623">
                  <c:v>0.23501805330063716</c:v>
                </c:pt>
                <c:pt idx="1624">
                  <c:v>0.23375970967240303</c:v>
                </c:pt>
                <c:pt idx="1625">
                  <c:v>0.22832819276470923</c:v>
                </c:pt>
                <c:pt idx="1626">
                  <c:v>0.22729094904233038</c:v>
                </c:pt>
                <c:pt idx="1627">
                  <c:v>0.2426869270606645</c:v>
                </c:pt>
                <c:pt idx="1628">
                  <c:v>0.26419828429743181</c:v>
                </c:pt>
                <c:pt idx="1629">
                  <c:v>0.25615200718706166</c:v>
                </c:pt>
                <c:pt idx="1630">
                  <c:v>0.25496265391412681</c:v>
                </c:pt>
                <c:pt idx="1631">
                  <c:v>0.24813935177223206</c:v>
                </c:pt>
                <c:pt idx="1632">
                  <c:v>0.24714354263815969</c:v>
                </c:pt>
                <c:pt idx="1633">
                  <c:v>0.24510723688115865</c:v>
                </c:pt>
                <c:pt idx="1634">
                  <c:v>0.2460815339465533</c:v>
                </c:pt>
                <c:pt idx="1635">
                  <c:v>0.2419245399890598</c:v>
                </c:pt>
                <c:pt idx="1636">
                  <c:v>0.23760641976496391</c:v>
                </c:pt>
                <c:pt idx="1637">
                  <c:v>0.25371959660082466</c:v>
                </c:pt>
                <c:pt idx="1638">
                  <c:v>0.24634969779221186</c:v>
                </c:pt>
                <c:pt idx="1639">
                  <c:v>0.24191519540005044</c:v>
                </c:pt>
                <c:pt idx="1640">
                  <c:v>0.23515225070331822</c:v>
                </c:pt>
                <c:pt idx="1641">
                  <c:v>0.23366754191361144</c:v>
                </c:pt>
                <c:pt idx="1642">
                  <c:v>0.22918057996757715</c:v>
                </c:pt>
                <c:pt idx="1643">
                  <c:v>0.22343664319226203</c:v>
                </c:pt>
                <c:pt idx="1644">
                  <c:v>0.21753295745883072</c:v>
                </c:pt>
                <c:pt idx="1645">
                  <c:v>0.25197694856188829</c:v>
                </c:pt>
                <c:pt idx="1646">
                  <c:v>0.24450898724860018</c:v>
                </c:pt>
                <c:pt idx="1647">
                  <c:v>0.23771228899981303</c:v>
                </c:pt>
                <c:pt idx="1648">
                  <c:v>0.23572233062016298</c:v>
                </c:pt>
                <c:pt idx="1649">
                  <c:v>0.23054136576992029</c:v>
                </c:pt>
                <c:pt idx="1650">
                  <c:v>0.22393831180566523</c:v>
                </c:pt>
                <c:pt idx="1651">
                  <c:v>0.22015602198974893</c:v>
                </c:pt>
                <c:pt idx="1652">
                  <c:v>0.21920986556338906</c:v>
                </c:pt>
                <c:pt idx="1653">
                  <c:v>0.21521959088925174</c:v>
                </c:pt>
                <c:pt idx="1654">
                  <c:v>0.20885912906641402</c:v>
                </c:pt>
                <c:pt idx="1655">
                  <c:v>0.21434996306795448</c:v>
                </c:pt>
                <c:pt idx="1656">
                  <c:v>0.22317537106187402</c:v>
                </c:pt>
                <c:pt idx="1657">
                  <c:v>0.21642779367351747</c:v>
                </c:pt>
                <c:pt idx="1658">
                  <c:v>0.21150898152960534</c:v>
                </c:pt>
                <c:pt idx="1659">
                  <c:v>0.20608720673605793</c:v>
                </c:pt>
                <c:pt idx="1660">
                  <c:v>0.20221018752792458</c:v>
                </c:pt>
                <c:pt idx="1661">
                  <c:v>0.19923416174410008</c:v>
                </c:pt>
                <c:pt idx="1662">
                  <c:v>0.19347802927653832</c:v>
                </c:pt>
                <c:pt idx="1663">
                  <c:v>0.19506041007441305</c:v>
                </c:pt>
                <c:pt idx="1664">
                  <c:v>0.18928538576174184</c:v>
                </c:pt>
                <c:pt idx="1665">
                  <c:v>0.18355536468555567</c:v>
                </c:pt>
                <c:pt idx="1666">
                  <c:v>0.17816116454832168</c:v>
                </c:pt>
                <c:pt idx="1667">
                  <c:v>0.17459416150671034</c:v>
                </c:pt>
                <c:pt idx="1668">
                  <c:v>0.1739313045504072</c:v>
                </c:pt>
                <c:pt idx="1669">
                  <c:v>0.17047542773382307</c:v>
                </c:pt>
                <c:pt idx="1670">
                  <c:v>0.18040439831428562</c:v>
                </c:pt>
                <c:pt idx="1671">
                  <c:v>0.17564256833544037</c:v>
                </c:pt>
                <c:pt idx="1672">
                  <c:v>0.17051438037378502</c:v>
                </c:pt>
                <c:pt idx="1673">
                  <c:v>0.170997667111941</c:v>
                </c:pt>
                <c:pt idx="1674">
                  <c:v>0.16706811796097693</c:v>
                </c:pt>
                <c:pt idx="1675">
                  <c:v>0.16513070706853339</c:v>
                </c:pt>
                <c:pt idx="1676">
                  <c:v>0.16067549824978042</c:v>
                </c:pt>
                <c:pt idx="1677">
                  <c:v>0.18267773553799826</c:v>
                </c:pt>
                <c:pt idx="1678">
                  <c:v>0.17792541049400923</c:v>
                </c:pt>
                <c:pt idx="1679">
                  <c:v>0.20526226472323247</c:v>
                </c:pt>
                <c:pt idx="1680">
                  <c:v>0.20022262635116655</c:v>
                </c:pt>
                <c:pt idx="1681">
                  <c:v>0.19616281171324354</c:v>
                </c:pt>
                <c:pt idx="1682">
                  <c:v>0.20081831968232383</c:v>
                </c:pt>
                <c:pt idx="1683">
                  <c:v>0.19509902551607877</c:v>
                </c:pt>
                <c:pt idx="1684">
                  <c:v>0.18915679489493201</c:v>
                </c:pt>
                <c:pt idx="1685">
                  <c:v>0.18351236715367927</c:v>
                </c:pt>
                <c:pt idx="1686">
                  <c:v>0.19500479230355314</c:v>
                </c:pt>
                <c:pt idx="1687">
                  <c:v>0.19018616675817532</c:v>
                </c:pt>
                <c:pt idx="1688">
                  <c:v>0.19007810528040561</c:v>
                </c:pt>
                <c:pt idx="1689">
                  <c:v>0.18817883144414319</c:v>
                </c:pt>
                <c:pt idx="1690">
                  <c:v>0.1845325292871984</c:v>
                </c:pt>
                <c:pt idx="1691">
                  <c:v>0.19084349508578508</c:v>
                </c:pt>
                <c:pt idx="1692">
                  <c:v>0.1861906051309786</c:v>
                </c:pt>
                <c:pt idx="1693">
                  <c:v>0.18384302212160047</c:v>
                </c:pt>
                <c:pt idx="1694">
                  <c:v>0.18637408381426387</c:v>
                </c:pt>
                <c:pt idx="1695">
                  <c:v>0.20691617967800616</c:v>
                </c:pt>
                <c:pt idx="1696">
                  <c:v>0.2068391554739081</c:v>
                </c:pt>
                <c:pt idx="1697">
                  <c:v>0.2022550174023007</c:v>
                </c:pt>
                <c:pt idx="1698">
                  <c:v>0.19760369824763357</c:v>
                </c:pt>
                <c:pt idx="1699">
                  <c:v>0.20337077385469748</c:v>
                </c:pt>
                <c:pt idx="1700">
                  <c:v>0.19977749431150688</c:v>
                </c:pt>
                <c:pt idx="1701">
                  <c:v>0.19370224031673891</c:v>
                </c:pt>
                <c:pt idx="1702">
                  <c:v>0.18797911928611144</c:v>
                </c:pt>
                <c:pt idx="1703">
                  <c:v>0.18618014867446858</c:v>
                </c:pt>
                <c:pt idx="1704">
                  <c:v>0.19578172283986073</c:v>
                </c:pt>
                <c:pt idx="1705">
                  <c:v>0.1969886755055241</c:v>
                </c:pt>
                <c:pt idx="1706">
                  <c:v>0.19099544628954265</c:v>
                </c:pt>
                <c:pt idx="1707">
                  <c:v>0.18667698265530261</c:v>
                </c:pt>
                <c:pt idx="1708">
                  <c:v>0.18414573293115058</c:v>
                </c:pt>
                <c:pt idx="1709">
                  <c:v>0.18706224076162206</c:v>
                </c:pt>
                <c:pt idx="1710">
                  <c:v>0.18205955270024377</c:v>
                </c:pt>
                <c:pt idx="1711">
                  <c:v>0.17651361921631276</c:v>
                </c:pt>
                <c:pt idx="1712">
                  <c:v>0.18429660425445976</c:v>
                </c:pt>
                <c:pt idx="1713">
                  <c:v>0.18374030264173416</c:v>
                </c:pt>
                <c:pt idx="1714">
                  <c:v>0.1792432276824121</c:v>
                </c:pt>
                <c:pt idx="1715">
                  <c:v>0.17476355738939051</c:v>
                </c:pt>
                <c:pt idx="1716">
                  <c:v>0.17218745074449018</c:v>
                </c:pt>
                <c:pt idx="1717">
                  <c:v>0.17362427876023404</c:v>
                </c:pt>
                <c:pt idx="1718">
                  <c:v>0.17844736540471534</c:v>
                </c:pt>
                <c:pt idx="1719">
                  <c:v>0.17337340546443625</c:v>
                </c:pt>
                <c:pt idx="1720">
                  <c:v>0.16933190215023497</c:v>
                </c:pt>
                <c:pt idx="1721">
                  <c:v>0.16468464888187229</c:v>
                </c:pt>
                <c:pt idx="1722">
                  <c:v>0.16043800349076684</c:v>
                </c:pt>
                <c:pt idx="1723">
                  <c:v>0.15804108365682509</c:v>
                </c:pt>
                <c:pt idx="1724">
                  <c:v>0.17836136589248475</c:v>
                </c:pt>
                <c:pt idx="1725">
                  <c:v>0.17605444147608751</c:v>
                </c:pt>
                <c:pt idx="1726">
                  <c:v>0.17813989239015898</c:v>
                </c:pt>
                <c:pt idx="1727">
                  <c:v>0.18103738781363835</c:v>
                </c:pt>
                <c:pt idx="1728">
                  <c:v>0.1768948762699557</c:v>
                </c:pt>
                <c:pt idx="1729">
                  <c:v>0.1787007588644958</c:v>
                </c:pt>
                <c:pt idx="1730">
                  <c:v>0.18113522723929767</c:v>
                </c:pt>
                <c:pt idx="1731">
                  <c:v>0.18113176780128137</c:v>
                </c:pt>
                <c:pt idx="1732">
                  <c:v>0.18410694380792242</c:v>
                </c:pt>
                <c:pt idx="1733">
                  <c:v>0.17883382919104587</c:v>
                </c:pt>
                <c:pt idx="1734">
                  <c:v>0.1733972858092874</c:v>
                </c:pt>
                <c:pt idx="1735">
                  <c:v>0.17214756192179201</c:v>
                </c:pt>
                <c:pt idx="1736">
                  <c:v>0.17402168392146561</c:v>
                </c:pt>
                <c:pt idx="1737">
                  <c:v>0.16895064136013146</c:v>
                </c:pt>
                <c:pt idx="1738">
                  <c:v>0.16832911476797624</c:v>
                </c:pt>
                <c:pt idx="1739">
                  <c:v>0.1649193024145191</c:v>
                </c:pt>
                <c:pt idx="1740">
                  <c:v>0.16529457122514979</c:v>
                </c:pt>
                <c:pt idx="1741">
                  <c:v>0.17943728146660462</c:v>
                </c:pt>
                <c:pt idx="1742">
                  <c:v>0.17533717891334882</c:v>
                </c:pt>
                <c:pt idx="1743">
                  <c:v>0.17116432675979718</c:v>
                </c:pt>
                <c:pt idx="1744">
                  <c:v>0.16700362393085416</c:v>
                </c:pt>
                <c:pt idx="1745">
                  <c:v>0.17859786168584249</c:v>
                </c:pt>
                <c:pt idx="1746">
                  <c:v>0.17822303282899107</c:v>
                </c:pt>
                <c:pt idx="1747">
                  <c:v>0.17279364127454983</c:v>
                </c:pt>
                <c:pt idx="1748">
                  <c:v>0.16916847405527807</c:v>
                </c:pt>
                <c:pt idx="1749">
                  <c:v>0.16767554680728564</c:v>
                </c:pt>
                <c:pt idx="1750">
                  <c:v>0.19248004987528955</c:v>
                </c:pt>
                <c:pt idx="1751">
                  <c:v>0.2078324482149117</c:v>
                </c:pt>
                <c:pt idx="1752">
                  <c:v>0.20356566246013003</c:v>
                </c:pt>
                <c:pt idx="1753">
                  <c:v>0.19742759264741794</c:v>
                </c:pt>
                <c:pt idx="1754">
                  <c:v>0.19742483453421361</c:v>
                </c:pt>
                <c:pt idx="1755">
                  <c:v>0.19587341838397804</c:v>
                </c:pt>
                <c:pt idx="1756">
                  <c:v>0.19001816422863205</c:v>
                </c:pt>
                <c:pt idx="1757">
                  <c:v>0.18426442667488172</c:v>
                </c:pt>
                <c:pt idx="1758">
                  <c:v>0.18449883450436849</c:v>
                </c:pt>
                <c:pt idx="1759">
                  <c:v>0.17949057780918101</c:v>
                </c:pt>
                <c:pt idx="1760">
                  <c:v>0.17527866806538131</c:v>
                </c:pt>
                <c:pt idx="1761">
                  <c:v>0.1853251907609326</c:v>
                </c:pt>
                <c:pt idx="1762">
                  <c:v>0.19876305164088251</c:v>
                </c:pt>
                <c:pt idx="1763">
                  <c:v>0.23588929473580869</c:v>
                </c:pt>
                <c:pt idx="1764">
                  <c:v>0.24333859252653667</c:v>
                </c:pt>
                <c:pt idx="1765">
                  <c:v>0.27557571462022801</c:v>
                </c:pt>
                <c:pt idx="1766">
                  <c:v>0.27246708791047214</c:v>
                </c:pt>
                <c:pt idx="1767">
                  <c:v>0.26478868284524326</c:v>
                </c:pt>
                <c:pt idx="1768">
                  <c:v>0.26828166789303209</c:v>
                </c:pt>
                <c:pt idx="1769">
                  <c:v>0.28275332047296931</c:v>
                </c:pt>
                <c:pt idx="1770">
                  <c:v>0.27601099354430714</c:v>
                </c:pt>
                <c:pt idx="1771">
                  <c:v>0.26857377645471658</c:v>
                </c:pt>
                <c:pt idx="1772">
                  <c:v>0.26094795278038352</c:v>
                </c:pt>
                <c:pt idx="1773">
                  <c:v>0.26947106499219065</c:v>
                </c:pt>
                <c:pt idx="1774">
                  <c:v>0.26126334916858357</c:v>
                </c:pt>
                <c:pt idx="1775">
                  <c:v>0.25621440996281197</c:v>
                </c:pt>
                <c:pt idx="1776">
                  <c:v>0.24843732893477499</c:v>
                </c:pt>
                <c:pt idx="1777">
                  <c:v>0.24751369019393363</c:v>
                </c:pt>
                <c:pt idx="1778">
                  <c:v>0.24091308611896473</c:v>
                </c:pt>
                <c:pt idx="1779">
                  <c:v>0.24753016598156782</c:v>
                </c:pt>
                <c:pt idx="1780">
                  <c:v>0.24124171848908821</c:v>
                </c:pt>
                <c:pt idx="1781">
                  <c:v>0.24831203421483578</c:v>
                </c:pt>
                <c:pt idx="1782">
                  <c:v>0.28204642103051392</c:v>
                </c:pt>
                <c:pt idx="1783">
                  <c:v>0.29222732896529202</c:v>
                </c:pt>
                <c:pt idx="1784">
                  <c:v>0.28613287003879867</c:v>
                </c:pt>
                <c:pt idx="1785">
                  <c:v>0.2882444292209555</c:v>
                </c:pt>
                <c:pt idx="1786">
                  <c:v>0.28500829687081447</c:v>
                </c:pt>
                <c:pt idx="1787">
                  <c:v>0.27649810889936283</c:v>
                </c:pt>
                <c:pt idx="1788">
                  <c:v>0.28630254915251896</c:v>
                </c:pt>
                <c:pt idx="1789">
                  <c:v>0.30142838810848255</c:v>
                </c:pt>
                <c:pt idx="1790">
                  <c:v>0.29478047547414049</c:v>
                </c:pt>
                <c:pt idx="1791">
                  <c:v>0.2919593440871342</c:v>
                </c:pt>
                <c:pt idx="1792">
                  <c:v>0.30653339123134155</c:v>
                </c:pt>
                <c:pt idx="1793">
                  <c:v>0.29728917807757949</c:v>
                </c:pt>
                <c:pt idx="1794">
                  <c:v>0.30386947809524983</c:v>
                </c:pt>
                <c:pt idx="1795">
                  <c:v>0.30829010482433555</c:v>
                </c:pt>
                <c:pt idx="1796">
                  <c:v>0.30141672983191553</c:v>
                </c:pt>
                <c:pt idx="1797">
                  <c:v>0.29228086822993238</c:v>
                </c:pt>
                <c:pt idx="1798">
                  <c:v>0.28370243452934163</c:v>
                </c:pt>
                <c:pt idx="1799">
                  <c:v>0.29346959668544148</c:v>
                </c:pt>
                <c:pt idx="1800">
                  <c:v>0.28785215965302574</c:v>
                </c:pt>
                <c:pt idx="1801">
                  <c:v>0.28561469633588921</c:v>
                </c:pt>
                <c:pt idx="1802">
                  <c:v>0.28172081274537003</c:v>
                </c:pt>
                <c:pt idx="1803">
                  <c:v>0.27421909690113266</c:v>
                </c:pt>
                <c:pt idx="1804">
                  <c:v>0.26611774984898895</c:v>
                </c:pt>
                <c:pt idx="1805">
                  <c:v>0.25877330052915781</c:v>
                </c:pt>
                <c:pt idx="1806">
                  <c:v>0.2580043384505844</c:v>
                </c:pt>
                <c:pt idx="1807">
                  <c:v>0.26568202521759593</c:v>
                </c:pt>
                <c:pt idx="1808">
                  <c:v>0.26233984501036928</c:v>
                </c:pt>
                <c:pt idx="1809">
                  <c:v>0.26253440617390095</c:v>
                </c:pt>
                <c:pt idx="1810">
                  <c:v>0.25602301850513698</c:v>
                </c:pt>
                <c:pt idx="1811">
                  <c:v>0.25124999765133987</c:v>
                </c:pt>
                <c:pt idx="1812">
                  <c:v>0.2454346778681315</c:v>
                </c:pt>
                <c:pt idx="1813">
                  <c:v>0.23837152784046253</c:v>
                </c:pt>
                <c:pt idx="1814">
                  <c:v>0.23404461679987648</c:v>
                </c:pt>
                <c:pt idx="1815">
                  <c:v>0.22965842437880288</c:v>
                </c:pt>
                <c:pt idx="1816">
                  <c:v>0.24459470221519627</c:v>
                </c:pt>
                <c:pt idx="1817">
                  <c:v>0.2423918501996597</c:v>
                </c:pt>
                <c:pt idx="1818">
                  <c:v>0.2405508993246214</c:v>
                </c:pt>
                <c:pt idx="1819">
                  <c:v>0.26629944101926795</c:v>
                </c:pt>
                <c:pt idx="1820">
                  <c:v>0.25841688180722017</c:v>
                </c:pt>
                <c:pt idx="1821">
                  <c:v>0.25391972010834274</c:v>
                </c:pt>
                <c:pt idx="1822">
                  <c:v>0.32296241127790454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C5-A241-A1C3-D91F598DF41F}"/>
            </c:ext>
          </c:extLst>
        </c:ser>
        <c:ser>
          <c:idx val="1"/>
          <c:order val="1"/>
          <c:tx>
            <c:strRef>
              <c:f>'07_Volatility'!$E$7</c:f>
              <c:strCache>
                <c:ptCount val="1"/>
                <c:pt idx="0">
                  <c:v>CVX_AnnVol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'07_Volatility'!$A$7:$A$1830</c:f>
              <c:strCache>
                <c:ptCount val="1824"/>
                <c:pt idx="0">
                  <c:v>Date</c:v>
                </c:pt>
                <c:pt idx="1">
                  <c:v>2019-01-02</c:v>
                </c:pt>
                <c:pt idx="2">
                  <c:v>2019-01-03</c:v>
                </c:pt>
                <c:pt idx="3">
                  <c:v>2019-01-04</c:v>
                </c:pt>
                <c:pt idx="4">
                  <c:v>2019-01-07</c:v>
                </c:pt>
                <c:pt idx="5">
                  <c:v>2019-01-08</c:v>
                </c:pt>
                <c:pt idx="6">
                  <c:v>2019-01-09</c:v>
                </c:pt>
                <c:pt idx="7">
                  <c:v>2019-01-10</c:v>
                </c:pt>
                <c:pt idx="8">
                  <c:v>2019-01-11</c:v>
                </c:pt>
                <c:pt idx="9">
                  <c:v>2019-01-14</c:v>
                </c:pt>
                <c:pt idx="10">
                  <c:v>2019-01-15</c:v>
                </c:pt>
                <c:pt idx="11">
                  <c:v>2019-01-16</c:v>
                </c:pt>
                <c:pt idx="12">
                  <c:v>2019-01-17</c:v>
                </c:pt>
                <c:pt idx="13">
                  <c:v>2019-01-18</c:v>
                </c:pt>
                <c:pt idx="14">
                  <c:v>2019-01-22</c:v>
                </c:pt>
                <c:pt idx="15">
                  <c:v>2019-01-23</c:v>
                </c:pt>
                <c:pt idx="16">
                  <c:v>2019-01-24</c:v>
                </c:pt>
                <c:pt idx="17">
                  <c:v>2019-01-25</c:v>
                </c:pt>
                <c:pt idx="18">
                  <c:v>2019-01-28</c:v>
                </c:pt>
                <c:pt idx="19">
                  <c:v>2019-01-29</c:v>
                </c:pt>
                <c:pt idx="20">
                  <c:v>2019-01-30</c:v>
                </c:pt>
                <c:pt idx="21">
                  <c:v>2019-01-31</c:v>
                </c:pt>
                <c:pt idx="22">
                  <c:v>2019-02-01</c:v>
                </c:pt>
                <c:pt idx="23">
                  <c:v>2019-02-04</c:v>
                </c:pt>
                <c:pt idx="24">
                  <c:v>2019-02-05</c:v>
                </c:pt>
                <c:pt idx="25">
                  <c:v>2019-02-06</c:v>
                </c:pt>
                <c:pt idx="26">
                  <c:v>2019-02-07</c:v>
                </c:pt>
                <c:pt idx="27">
                  <c:v>2019-02-08</c:v>
                </c:pt>
                <c:pt idx="28">
                  <c:v>2019-02-11</c:v>
                </c:pt>
                <c:pt idx="29">
                  <c:v>2019-02-12</c:v>
                </c:pt>
                <c:pt idx="30">
                  <c:v>2019-02-13</c:v>
                </c:pt>
                <c:pt idx="31">
                  <c:v>2019-02-14</c:v>
                </c:pt>
                <c:pt idx="32">
                  <c:v>2019-02-15</c:v>
                </c:pt>
                <c:pt idx="33">
                  <c:v>2019-02-19</c:v>
                </c:pt>
                <c:pt idx="34">
                  <c:v>2019-02-20</c:v>
                </c:pt>
                <c:pt idx="35">
                  <c:v>2019-02-21</c:v>
                </c:pt>
                <c:pt idx="36">
                  <c:v>2019-02-22</c:v>
                </c:pt>
                <c:pt idx="37">
                  <c:v>2019-02-25</c:v>
                </c:pt>
                <c:pt idx="38">
                  <c:v>2019-02-26</c:v>
                </c:pt>
                <c:pt idx="39">
                  <c:v>2019-02-27</c:v>
                </c:pt>
                <c:pt idx="40">
                  <c:v>2019-02-28</c:v>
                </c:pt>
                <c:pt idx="41">
                  <c:v>2019-03-01</c:v>
                </c:pt>
                <c:pt idx="42">
                  <c:v>2019-03-04</c:v>
                </c:pt>
                <c:pt idx="43">
                  <c:v>2019-03-05</c:v>
                </c:pt>
                <c:pt idx="44">
                  <c:v>2019-03-06</c:v>
                </c:pt>
                <c:pt idx="45">
                  <c:v>2019-03-07</c:v>
                </c:pt>
                <c:pt idx="46">
                  <c:v>2019-03-08</c:v>
                </c:pt>
                <c:pt idx="47">
                  <c:v>2019-03-11</c:v>
                </c:pt>
                <c:pt idx="48">
                  <c:v>2019-03-12</c:v>
                </c:pt>
                <c:pt idx="49">
                  <c:v>2019-03-13</c:v>
                </c:pt>
                <c:pt idx="50">
                  <c:v>2019-03-14</c:v>
                </c:pt>
                <c:pt idx="51">
                  <c:v>2019-03-15</c:v>
                </c:pt>
                <c:pt idx="52">
                  <c:v>2019-03-18</c:v>
                </c:pt>
                <c:pt idx="53">
                  <c:v>2019-03-19</c:v>
                </c:pt>
                <c:pt idx="54">
                  <c:v>2019-03-20</c:v>
                </c:pt>
                <c:pt idx="55">
                  <c:v>2019-03-21</c:v>
                </c:pt>
                <c:pt idx="56">
                  <c:v>2019-03-22</c:v>
                </c:pt>
                <c:pt idx="57">
                  <c:v>2019-03-25</c:v>
                </c:pt>
                <c:pt idx="58">
                  <c:v>2019-03-26</c:v>
                </c:pt>
                <c:pt idx="59">
                  <c:v>2019-03-27</c:v>
                </c:pt>
                <c:pt idx="60">
                  <c:v>2019-03-28</c:v>
                </c:pt>
                <c:pt idx="61">
                  <c:v>2019-03-29</c:v>
                </c:pt>
                <c:pt idx="62">
                  <c:v>2019-04-01</c:v>
                </c:pt>
                <c:pt idx="63">
                  <c:v>2019-04-02</c:v>
                </c:pt>
                <c:pt idx="64">
                  <c:v>2019-04-03</c:v>
                </c:pt>
                <c:pt idx="65">
                  <c:v>2019-04-04</c:v>
                </c:pt>
                <c:pt idx="66">
                  <c:v>2019-04-05</c:v>
                </c:pt>
                <c:pt idx="67">
                  <c:v>2019-04-08</c:v>
                </c:pt>
                <c:pt idx="68">
                  <c:v>2019-04-09</c:v>
                </c:pt>
                <c:pt idx="69">
                  <c:v>2019-04-10</c:v>
                </c:pt>
                <c:pt idx="70">
                  <c:v>2019-04-11</c:v>
                </c:pt>
                <c:pt idx="71">
                  <c:v>2019-04-12</c:v>
                </c:pt>
                <c:pt idx="72">
                  <c:v>2019-04-15</c:v>
                </c:pt>
                <c:pt idx="73">
                  <c:v>2019-04-16</c:v>
                </c:pt>
                <c:pt idx="74">
                  <c:v>2019-04-17</c:v>
                </c:pt>
                <c:pt idx="75">
                  <c:v>2019-04-18</c:v>
                </c:pt>
                <c:pt idx="76">
                  <c:v>2019-04-22</c:v>
                </c:pt>
                <c:pt idx="77">
                  <c:v>2019-04-23</c:v>
                </c:pt>
                <c:pt idx="78">
                  <c:v>2019-04-24</c:v>
                </c:pt>
                <c:pt idx="79">
                  <c:v>2019-04-25</c:v>
                </c:pt>
                <c:pt idx="80">
                  <c:v>2019-04-26</c:v>
                </c:pt>
                <c:pt idx="81">
                  <c:v>2019-04-29</c:v>
                </c:pt>
                <c:pt idx="82">
                  <c:v>2019-04-30</c:v>
                </c:pt>
                <c:pt idx="83">
                  <c:v>2019-05-01</c:v>
                </c:pt>
                <c:pt idx="84">
                  <c:v>2019-05-02</c:v>
                </c:pt>
                <c:pt idx="85">
                  <c:v>2019-05-03</c:v>
                </c:pt>
                <c:pt idx="86">
                  <c:v>2019-05-06</c:v>
                </c:pt>
                <c:pt idx="87">
                  <c:v>2019-05-07</c:v>
                </c:pt>
                <c:pt idx="88">
                  <c:v>2019-05-08</c:v>
                </c:pt>
                <c:pt idx="89">
                  <c:v>2019-05-09</c:v>
                </c:pt>
                <c:pt idx="90">
                  <c:v>2019-05-10</c:v>
                </c:pt>
                <c:pt idx="91">
                  <c:v>2019-05-13</c:v>
                </c:pt>
                <c:pt idx="92">
                  <c:v>2019-05-14</c:v>
                </c:pt>
                <c:pt idx="93">
                  <c:v>2019-05-15</c:v>
                </c:pt>
                <c:pt idx="94">
                  <c:v>2019-05-16</c:v>
                </c:pt>
                <c:pt idx="95">
                  <c:v>2019-05-17</c:v>
                </c:pt>
                <c:pt idx="96">
                  <c:v>2019-05-20</c:v>
                </c:pt>
                <c:pt idx="97">
                  <c:v>2019-05-21</c:v>
                </c:pt>
                <c:pt idx="98">
                  <c:v>2019-05-22</c:v>
                </c:pt>
                <c:pt idx="99">
                  <c:v>2019-05-23</c:v>
                </c:pt>
                <c:pt idx="100">
                  <c:v>2019-05-24</c:v>
                </c:pt>
                <c:pt idx="101">
                  <c:v>2019-05-28</c:v>
                </c:pt>
                <c:pt idx="102">
                  <c:v>2019-05-29</c:v>
                </c:pt>
                <c:pt idx="103">
                  <c:v>2019-05-30</c:v>
                </c:pt>
                <c:pt idx="104">
                  <c:v>2019-05-31</c:v>
                </c:pt>
                <c:pt idx="105">
                  <c:v>2019-06-03</c:v>
                </c:pt>
                <c:pt idx="106">
                  <c:v>2019-06-04</c:v>
                </c:pt>
                <c:pt idx="107">
                  <c:v>2019-06-05</c:v>
                </c:pt>
                <c:pt idx="108">
                  <c:v>2019-06-06</c:v>
                </c:pt>
                <c:pt idx="109">
                  <c:v>2019-06-07</c:v>
                </c:pt>
                <c:pt idx="110">
                  <c:v>2019-06-10</c:v>
                </c:pt>
                <c:pt idx="111">
                  <c:v>2019-06-11</c:v>
                </c:pt>
                <c:pt idx="112">
                  <c:v>2019-06-12</c:v>
                </c:pt>
                <c:pt idx="113">
                  <c:v>2019-06-13</c:v>
                </c:pt>
                <c:pt idx="114">
                  <c:v>2019-06-14</c:v>
                </c:pt>
                <c:pt idx="115">
                  <c:v>2019-06-17</c:v>
                </c:pt>
                <c:pt idx="116">
                  <c:v>2019-06-18</c:v>
                </c:pt>
                <c:pt idx="117">
                  <c:v>2019-06-19</c:v>
                </c:pt>
                <c:pt idx="118">
                  <c:v>2019-06-20</c:v>
                </c:pt>
                <c:pt idx="119">
                  <c:v>2019-06-21</c:v>
                </c:pt>
                <c:pt idx="120">
                  <c:v>2019-06-24</c:v>
                </c:pt>
                <c:pt idx="121">
                  <c:v>2019-06-25</c:v>
                </c:pt>
                <c:pt idx="122">
                  <c:v>2019-06-26</c:v>
                </c:pt>
                <c:pt idx="123">
                  <c:v>2019-06-27</c:v>
                </c:pt>
                <c:pt idx="124">
                  <c:v>2019-06-28</c:v>
                </c:pt>
                <c:pt idx="125">
                  <c:v>2019-07-01</c:v>
                </c:pt>
                <c:pt idx="126">
                  <c:v>2019-07-02</c:v>
                </c:pt>
                <c:pt idx="127">
                  <c:v>2019-07-03</c:v>
                </c:pt>
                <c:pt idx="128">
                  <c:v>2019-07-05</c:v>
                </c:pt>
                <c:pt idx="129">
                  <c:v>2019-07-08</c:v>
                </c:pt>
                <c:pt idx="130">
                  <c:v>2019-07-09</c:v>
                </c:pt>
                <c:pt idx="131">
                  <c:v>2019-07-10</c:v>
                </c:pt>
                <c:pt idx="132">
                  <c:v>2019-07-11</c:v>
                </c:pt>
                <c:pt idx="133">
                  <c:v>2019-07-12</c:v>
                </c:pt>
                <c:pt idx="134">
                  <c:v>2019-07-15</c:v>
                </c:pt>
                <c:pt idx="135">
                  <c:v>2019-07-16</c:v>
                </c:pt>
                <c:pt idx="136">
                  <c:v>2019-07-17</c:v>
                </c:pt>
                <c:pt idx="137">
                  <c:v>2019-07-18</c:v>
                </c:pt>
                <c:pt idx="138">
                  <c:v>2019-07-19</c:v>
                </c:pt>
                <c:pt idx="139">
                  <c:v>2019-07-22</c:v>
                </c:pt>
                <c:pt idx="140">
                  <c:v>2019-07-23</c:v>
                </c:pt>
                <c:pt idx="141">
                  <c:v>2019-07-24</c:v>
                </c:pt>
                <c:pt idx="142">
                  <c:v>2019-07-25</c:v>
                </c:pt>
                <c:pt idx="143">
                  <c:v>2019-07-26</c:v>
                </c:pt>
                <c:pt idx="144">
                  <c:v>2019-07-29</c:v>
                </c:pt>
                <c:pt idx="145">
                  <c:v>2019-07-30</c:v>
                </c:pt>
                <c:pt idx="146">
                  <c:v>2019-07-31</c:v>
                </c:pt>
                <c:pt idx="147">
                  <c:v>2019-08-01</c:v>
                </c:pt>
                <c:pt idx="148">
                  <c:v>2019-08-02</c:v>
                </c:pt>
                <c:pt idx="149">
                  <c:v>2019-08-05</c:v>
                </c:pt>
                <c:pt idx="150">
                  <c:v>2019-08-06</c:v>
                </c:pt>
                <c:pt idx="151">
                  <c:v>2019-08-07</c:v>
                </c:pt>
                <c:pt idx="152">
                  <c:v>2019-08-08</c:v>
                </c:pt>
                <c:pt idx="153">
                  <c:v>2019-08-09</c:v>
                </c:pt>
                <c:pt idx="154">
                  <c:v>2019-08-12</c:v>
                </c:pt>
                <c:pt idx="155">
                  <c:v>2019-08-13</c:v>
                </c:pt>
                <c:pt idx="156">
                  <c:v>2019-08-14</c:v>
                </c:pt>
                <c:pt idx="157">
                  <c:v>2019-08-15</c:v>
                </c:pt>
                <c:pt idx="158">
                  <c:v>2019-08-16</c:v>
                </c:pt>
                <c:pt idx="159">
                  <c:v>2019-08-19</c:v>
                </c:pt>
                <c:pt idx="160">
                  <c:v>2019-08-20</c:v>
                </c:pt>
                <c:pt idx="161">
                  <c:v>2019-08-21</c:v>
                </c:pt>
                <c:pt idx="162">
                  <c:v>2019-08-22</c:v>
                </c:pt>
                <c:pt idx="163">
                  <c:v>2019-08-23</c:v>
                </c:pt>
                <c:pt idx="164">
                  <c:v>2019-08-26</c:v>
                </c:pt>
                <c:pt idx="165">
                  <c:v>2019-08-27</c:v>
                </c:pt>
                <c:pt idx="166">
                  <c:v>2019-08-28</c:v>
                </c:pt>
                <c:pt idx="167">
                  <c:v>2019-08-29</c:v>
                </c:pt>
                <c:pt idx="168">
                  <c:v>2019-08-30</c:v>
                </c:pt>
                <c:pt idx="169">
                  <c:v>2019-09-03</c:v>
                </c:pt>
                <c:pt idx="170">
                  <c:v>2019-09-04</c:v>
                </c:pt>
                <c:pt idx="171">
                  <c:v>2019-09-05</c:v>
                </c:pt>
                <c:pt idx="172">
                  <c:v>2019-09-06</c:v>
                </c:pt>
                <c:pt idx="173">
                  <c:v>2019-09-09</c:v>
                </c:pt>
                <c:pt idx="174">
                  <c:v>2019-09-10</c:v>
                </c:pt>
                <c:pt idx="175">
                  <c:v>2019-09-11</c:v>
                </c:pt>
                <c:pt idx="176">
                  <c:v>2019-09-12</c:v>
                </c:pt>
                <c:pt idx="177">
                  <c:v>2019-09-13</c:v>
                </c:pt>
                <c:pt idx="178">
                  <c:v>2019-09-16</c:v>
                </c:pt>
                <c:pt idx="179">
                  <c:v>2019-09-17</c:v>
                </c:pt>
                <c:pt idx="180">
                  <c:v>2019-09-18</c:v>
                </c:pt>
                <c:pt idx="181">
                  <c:v>2019-09-19</c:v>
                </c:pt>
                <c:pt idx="182">
                  <c:v>2019-09-20</c:v>
                </c:pt>
                <c:pt idx="183">
                  <c:v>2019-09-23</c:v>
                </c:pt>
                <c:pt idx="184">
                  <c:v>2019-09-24</c:v>
                </c:pt>
                <c:pt idx="185">
                  <c:v>2019-09-25</c:v>
                </c:pt>
                <c:pt idx="186">
                  <c:v>2019-09-26</c:v>
                </c:pt>
                <c:pt idx="187">
                  <c:v>2019-09-27</c:v>
                </c:pt>
                <c:pt idx="188">
                  <c:v>2019-09-30</c:v>
                </c:pt>
                <c:pt idx="189">
                  <c:v>2019-10-01</c:v>
                </c:pt>
                <c:pt idx="190">
                  <c:v>2019-10-02</c:v>
                </c:pt>
                <c:pt idx="191">
                  <c:v>2019-10-03</c:v>
                </c:pt>
                <c:pt idx="192">
                  <c:v>2019-10-04</c:v>
                </c:pt>
                <c:pt idx="193">
                  <c:v>2019-10-07</c:v>
                </c:pt>
                <c:pt idx="194">
                  <c:v>2019-10-08</c:v>
                </c:pt>
                <c:pt idx="195">
                  <c:v>2019-10-09</c:v>
                </c:pt>
                <c:pt idx="196">
                  <c:v>2019-10-10</c:v>
                </c:pt>
                <c:pt idx="197">
                  <c:v>2019-10-11</c:v>
                </c:pt>
                <c:pt idx="198">
                  <c:v>2019-10-14</c:v>
                </c:pt>
                <c:pt idx="199">
                  <c:v>2019-10-15</c:v>
                </c:pt>
                <c:pt idx="200">
                  <c:v>2019-10-16</c:v>
                </c:pt>
                <c:pt idx="201">
                  <c:v>2019-10-17</c:v>
                </c:pt>
                <c:pt idx="202">
                  <c:v>2019-10-18</c:v>
                </c:pt>
                <c:pt idx="203">
                  <c:v>2019-10-21</c:v>
                </c:pt>
                <c:pt idx="204">
                  <c:v>2019-10-22</c:v>
                </c:pt>
                <c:pt idx="205">
                  <c:v>2019-10-23</c:v>
                </c:pt>
                <c:pt idx="206">
                  <c:v>2019-10-24</c:v>
                </c:pt>
                <c:pt idx="207">
                  <c:v>2019-10-25</c:v>
                </c:pt>
                <c:pt idx="208">
                  <c:v>2019-10-28</c:v>
                </c:pt>
                <c:pt idx="209">
                  <c:v>2019-10-29</c:v>
                </c:pt>
                <c:pt idx="210">
                  <c:v>2019-10-30</c:v>
                </c:pt>
                <c:pt idx="211">
                  <c:v>2019-10-31</c:v>
                </c:pt>
                <c:pt idx="212">
                  <c:v>2019-11-01</c:v>
                </c:pt>
                <c:pt idx="213">
                  <c:v>2019-11-04</c:v>
                </c:pt>
                <c:pt idx="214">
                  <c:v>2019-11-05</c:v>
                </c:pt>
                <c:pt idx="215">
                  <c:v>2019-11-06</c:v>
                </c:pt>
                <c:pt idx="216">
                  <c:v>2019-11-07</c:v>
                </c:pt>
                <c:pt idx="217">
                  <c:v>2019-11-08</c:v>
                </c:pt>
                <c:pt idx="218">
                  <c:v>2019-11-11</c:v>
                </c:pt>
                <c:pt idx="219">
                  <c:v>2019-11-12</c:v>
                </c:pt>
                <c:pt idx="220">
                  <c:v>2019-11-13</c:v>
                </c:pt>
                <c:pt idx="221">
                  <c:v>2019-11-14</c:v>
                </c:pt>
                <c:pt idx="222">
                  <c:v>2019-11-15</c:v>
                </c:pt>
                <c:pt idx="223">
                  <c:v>2019-11-18</c:v>
                </c:pt>
                <c:pt idx="224">
                  <c:v>2019-11-19</c:v>
                </c:pt>
                <c:pt idx="225">
                  <c:v>2019-11-20</c:v>
                </c:pt>
                <c:pt idx="226">
                  <c:v>2019-11-21</c:v>
                </c:pt>
                <c:pt idx="227">
                  <c:v>2019-11-22</c:v>
                </c:pt>
                <c:pt idx="228">
                  <c:v>2019-11-25</c:v>
                </c:pt>
                <c:pt idx="229">
                  <c:v>2019-11-26</c:v>
                </c:pt>
                <c:pt idx="230">
                  <c:v>2019-11-27</c:v>
                </c:pt>
                <c:pt idx="231">
                  <c:v>2019-11-29</c:v>
                </c:pt>
                <c:pt idx="232">
                  <c:v>2019-12-02</c:v>
                </c:pt>
                <c:pt idx="233">
                  <c:v>2019-12-03</c:v>
                </c:pt>
                <c:pt idx="234">
                  <c:v>2019-12-04</c:v>
                </c:pt>
                <c:pt idx="235">
                  <c:v>2019-12-05</c:v>
                </c:pt>
                <c:pt idx="236">
                  <c:v>2019-12-06</c:v>
                </c:pt>
                <c:pt idx="237">
                  <c:v>2019-12-09</c:v>
                </c:pt>
                <c:pt idx="238">
                  <c:v>2019-12-10</c:v>
                </c:pt>
                <c:pt idx="239">
                  <c:v>2019-12-11</c:v>
                </c:pt>
                <c:pt idx="240">
                  <c:v>2019-12-12</c:v>
                </c:pt>
                <c:pt idx="241">
                  <c:v>2019-12-13</c:v>
                </c:pt>
                <c:pt idx="242">
                  <c:v>2019-12-16</c:v>
                </c:pt>
                <c:pt idx="243">
                  <c:v>2019-12-17</c:v>
                </c:pt>
                <c:pt idx="244">
                  <c:v>2019-12-18</c:v>
                </c:pt>
                <c:pt idx="245">
                  <c:v>2019-12-19</c:v>
                </c:pt>
                <c:pt idx="246">
                  <c:v>2019-12-20</c:v>
                </c:pt>
                <c:pt idx="247">
                  <c:v>2019-12-23</c:v>
                </c:pt>
                <c:pt idx="248">
                  <c:v>2019-12-24</c:v>
                </c:pt>
                <c:pt idx="249">
                  <c:v>2019-12-26</c:v>
                </c:pt>
                <c:pt idx="250">
                  <c:v>2019-12-27</c:v>
                </c:pt>
                <c:pt idx="251">
                  <c:v>2019-12-30</c:v>
                </c:pt>
                <c:pt idx="252">
                  <c:v>2019-12-31</c:v>
                </c:pt>
                <c:pt idx="253">
                  <c:v>2020-01-02</c:v>
                </c:pt>
                <c:pt idx="254">
                  <c:v>2020-01-03</c:v>
                </c:pt>
                <c:pt idx="255">
                  <c:v>2020-01-06</c:v>
                </c:pt>
                <c:pt idx="256">
                  <c:v>2020-01-07</c:v>
                </c:pt>
                <c:pt idx="257">
                  <c:v>2020-01-08</c:v>
                </c:pt>
                <c:pt idx="258">
                  <c:v>2020-01-09</c:v>
                </c:pt>
                <c:pt idx="259">
                  <c:v>2020-01-10</c:v>
                </c:pt>
                <c:pt idx="260">
                  <c:v>2020-01-13</c:v>
                </c:pt>
                <c:pt idx="261">
                  <c:v>2020-01-14</c:v>
                </c:pt>
                <c:pt idx="262">
                  <c:v>2020-01-15</c:v>
                </c:pt>
                <c:pt idx="263">
                  <c:v>2020-01-16</c:v>
                </c:pt>
                <c:pt idx="264">
                  <c:v>2020-01-17</c:v>
                </c:pt>
                <c:pt idx="265">
                  <c:v>2020-01-21</c:v>
                </c:pt>
                <c:pt idx="266">
                  <c:v>2020-01-22</c:v>
                </c:pt>
                <c:pt idx="267">
                  <c:v>2020-01-23</c:v>
                </c:pt>
                <c:pt idx="268">
                  <c:v>2020-01-24</c:v>
                </c:pt>
                <c:pt idx="269">
                  <c:v>2020-01-27</c:v>
                </c:pt>
                <c:pt idx="270">
                  <c:v>2020-01-28</c:v>
                </c:pt>
                <c:pt idx="271">
                  <c:v>2020-01-29</c:v>
                </c:pt>
                <c:pt idx="272">
                  <c:v>2020-01-30</c:v>
                </c:pt>
                <c:pt idx="273">
                  <c:v>2020-01-31</c:v>
                </c:pt>
                <c:pt idx="274">
                  <c:v>2020-02-03</c:v>
                </c:pt>
                <c:pt idx="275">
                  <c:v>2020-02-04</c:v>
                </c:pt>
                <c:pt idx="276">
                  <c:v>2020-02-05</c:v>
                </c:pt>
                <c:pt idx="277">
                  <c:v>2020-02-06</c:v>
                </c:pt>
                <c:pt idx="278">
                  <c:v>2020-02-07</c:v>
                </c:pt>
                <c:pt idx="279">
                  <c:v>2020-02-10</c:v>
                </c:pt>
                <c:pt idx="280">
                  <c:v>2020-02-11</c:v>
                </c:pt>
                <c:pt idx="281">
                  <c:v>2020-02-12</c:v>
                </c:pt>
                <c:pt idx="282">
                  <c:v>2020-02-13</c:v>
                </c:pt>
                <c:pt idx="283">
                  <c:v>2020-02-14</c:v>
                </c:pt>
                <c:pt idx="284">
                  <c:v>2020-02-18</c:v>
                </c:pt>
                <c:pt idx="285">
                  <c:v>2020-02-19</c:v>
                </c:pt>
                <c:pt idx="286">
                  <c:v>2020-02-20</c:v>
                </c:pt>
                <c:pt idx="287">
                  <c:v>2020-02-21</c:v>
                </c:pt>
                <c:pt idx="288">
                  <c:v>2020-02-24</c:v>
                </c:pt>
                <c:pt idx="289">
                  <c:v>2020-02-25</c:v>
                </c:pt>
                <c:pt idx="290">
                  <c:v>2020-02-26</c:v>
                </c:pt>
                <c:pt idx="291">
                  <c:v>2020-02-27</c:v>
                </c:pt>
                <c:pt idx="292">
                  <c:v>2020-02-28</c:v>
                </c:pt>
                <c:pt idx="293">
                  <c:v>2020-03-02</c:v>
                </c:pt>
                <c:pt idx="294">
                  <c:v>2020-03-03</c:v>
                </c:pt>
                <c:pt idx="295">
                  <c:v>2020-03-04</c:v>
                </c:pt>
                <c:pt idx="296">
                  <c:v>2020-03-05</c:v>
                </c:pt>
                <c:pt idx="297">
                  <c:v>2020-03-06</c:v>
                </c:pt>
                <c:pt idx="298">
                  <c:v>2020-03-09</c:v>
                </c:pt>
                <c:pt idx="299">
                  <c:v>2020-03-10</c:v>
                </c:pt>
                <c:pt idx="300">
                  <c:v>2020-03-11</c:v>
                </c:pt>
                <c:pt idx="301">
                  <c:v>2020-03-12</c:v>
                </c:pt>
                <c:pt idx="302">
                  <c:v>2020-03-13</c:v>
                </c:pt>
                <c:pt idx="303">
                  <c:v>2020-03-16</c:v>
                </c:pt>
                <c:pt idx="304">
                  <c:v>2020-03-17</c:v>
                </c:pt>
                <c:pt idx="305">
                  <c:v>2020-03-18</c:v>
                </c:pt>
                <c:pt idx="306">
                  <c:v>2020-03-19</c:v>
                </c:pt>
                <c:pt idx="307">
                  <c:v>2020-03-20</c:v>
                </c:pt>
                <c:pt idx="308">
                  <c:v>2020-03-23</c:v>
                </c:pt>
                <c:pt idx="309">
                  <c:v>2020-03-24</c:v>
                </c:pt>
                <c:pt idx="310">
                  <c:v>2020-03-25</c:v>
                </c:pt>
                <c:pt idx="311">
                  <c:v>2020-03-26</c:v>
                </c:pt>
                <c:pt idx="312">
                  <c:v>2020-03-27</c:v>
                </c:pt>
                <c:pt idx="313">
                  <c:v>2020-03-30</c:v>
                </c:pt>
                <c:pt idx="314">
                  <c:v>2020-03-31</c:v>
                </c:pt>
                <c:pt idx="315">
                  <c:v>2020-04-01</c:v>
                </c:pt>
                <c:pt idx="316">
                  <c:v>2020-04-02</c:v>
                </c:pt>
                <c:pt idx="317">
                  <c:v>2020-04-03</c:v>
                </c:pt>
                <c:pt idx="318">
                  <c:v>2020-04-06</c:v>
                </c:pt>
                <c:pt idx="319">
                  <c:v>2020-04-07</c:v>
                </c:pt>
                <c:pt idx="320">
                  <c:v>2020-04-08</c:v>
                </c:pt>
                <c:pt idx="321">
                  <c:v>2020-04-09</c:v>
                </c:pt>
                <c:pt idx="322">
                  <c:v>2020-04-13</c:v>
                </c:pt>
                <c:pt idx="323">
                  <c:v>2020-04-14</c:v>
                </c:pt>
                <c:pt idx="324">
                  <c:v>2020-04-15</c:v>
                </c:pt>
                <c:pt idx="325">
                  <c:v>2020-04-16</c:v>
                </c:pt>
                <c:pt idx="326">
                  <c:v>2020-04-17</c:v>
                </c:pt>
                <c:pt idx="327">
                  <c:v>2020-04-20</c:v>
                </c:pt>
                <c:pt idx="328">
                  <c:v>2020-04-21</c:v>
                </c:pt>
                <c:pt idx="329">
                  <c:v>2020-04-22</c:v>
                </c:pt>
                <c:pt idx="330">
                  <c:v>2020-04-23</c:v>
                </c:pt>
                <c:pt idx="331">
                  <c:v>2020-04-24</c:v>
                </c:pt>
                <c:pt idx="332">
                  <c:v>2020-04-27</c:v>
                </c:pt>
                <c:pt idx="333">
                  <c:v>2020-04-28</c:v>
                </c:pt>
                <c:pt idx="334">
                  <c:v>2020-04-29</c:v>
                </c:pt>
                <c:pt idx="335">
                  <c:v>2020-04-30</c:v>
                </c:pt>
                <c:pt idx="336">
                  <c:v>2020-05-01</c:v>
                </c:pt>
                <c:pt idx="337">
                  <c:v>2020-05-04</c:v>
                </c:pt>
                <c:pt idx="338">
                  <c:v>2020-05-05</c:v>
                </c:pt>
                <c:pt idx="339">
                  <c:v>2020-05-06</c:v>
                </c:pt>
                <c:pt idx="340">
                  <c:v>2020-05-07</c:v>
                </c:pt>
                <c:pt idx="341">
                  <c:v>2020-05-08</c:v>
                </c:pt>
                <c:pt idx="342">
                  <c:v>2020-05-11</c:v>
                </c:pt>
                <c:pt idx="343">
                  <c:v>2020-05-12</c:v>
                </c:pt>
                <c:pt idx="344">
                  <c:v>2020-05-13</c:v>
                </c:pt>
                <c:pt idx="345">
                  <c:v>2020-05-14</c:v>
                </c:pt>
                <c:pt idx="346">
                  <c:v>2020-05-15</c:v>
                </c:pt>
                <c:pt idx="347">
                  <c:v>2020-05-18</c:v>
                </c:pt>
                <c:pt idx="348">
                  <c:v>2020-05-19</c:v>
                </c:pt>
                <c:pt idx="349">
                  <c:v>2020-05-20</c:v>
                </c:pt>
                <c:pt idx="350">
                  <c:v>2020-05-21</c:v>
                </c:pt>
                <c:pt idx="351">
                  <c:v>2020-05-22</c:v>
                </c:pt>
                <c:pt idx="352">
                  <c:v>2020-05-26</c:v>
                </c:pt>
                <c:pt idx="353">
                  <c:v>2020-05-27</c:v>
                </c:pt>
                <c:pt idx="354">
                  <c:v>2020-05-28</c:v>
                </c:pt>
                <c:pt idx="355">
                  <c:v>2020-05-29</c:v>
                </c:pt>
                <c:pt idx="356">
                  <c:v>2020-06-01</c:v>
                </c:pt>
                <c:pt idx="357">
                  <c:v>2020-06-02</c:v>
                </c:pt>
                <c:pt idx="358">
                  <c:v>2020-06-03</c:v>
                </c:pt>
                <c:pt idx="359">
                  <c:v>2020-06-04</c:v>
                </c:pt>
                <c:pt idx="360">
                  <c:v>2020-06-05</c:v>
                </c:pt>
                <c:pt idx="361">
                  <c:v>2020-06-08</c:v>
                </c:pt>
                <c:pt idx="362">
                  <c:v>2020-06-09</c:v>
                </c:pt>
                <c:pt idx="363">
                  <c:v>2020-06-10</c:v>
                </c:pt>
                <c:pt idx="364">
                  <c:v>2020-06-11</c:v>
                </c:pt>
                <c:pt idx="365">
                  <c:v>2020-06-12</c:v>
                </c:pt>
                <c:pt idx="366">
                  <c:v>2020-06-15</c:v>
                </c:pt>
                <c:pt idx="367">
                  <c:v>2020-06-16</c:v>
                </c:pt>
                <c:pt idx="368">
                  <c:v>2020-06-17</c:v>
                </c:pt>
                <c:pt idx="369">
                  <c:v>2020-06-18</c:v>
                </c:pt>
                <c:pt idx="370">
                  <c:v>2020-06-19</c:v>
                </c:pt>
                <c:pt idx="371">
                  <c:v>2020-06-22</c:v>
                </c:pt>
                <c:pt idx="372">
                  <c:v>2020-06-23</c:v>
                </c:pt>
                <c:pt idx="373">
                  <c:v>2020-06-24</c:v>
                </c:pt>
                <c:pt idx="374">
                  <c:v>2020-06-25</c:v>
                </c:pt>
                <c:pt idx="375">
                  <c:v>2020-06-26</c:v>
                </c:pt>
                <c:pt idx="376">
                  <c:v>2020-06-29</c:v>
                </c:pt>
                <c:pt idx="377">
                  <c:v>2020-06-30</c:v>
                </c:pt>
                <c:pt idx="378">
                  <c:v>2020-07-01</c:v>
                </c:pt>
                <c:pt idx="379">
                  <c:v>2020-07-02</c:v>
                </c:pt>
                <c:pt idx="380">
                  <c:v>2020-07-06</c:v>
                </c:pt>
                <c:pt idx="381">
                  <c:v>2020-07-07</c:v>
                </c:pt>
                <c:pt idx="382">
                  <c:v>2020-07-08</c:v>
                </c:pt>
                <c:pt idx="383">
                  <c:v>2020-07-09</c:v>
                </c:pt>
                <c:pt idx="384">
                  <c:v>2020-07-10</c:v>
                </c:pt>
                <c:pt idx="385">
                  <c:v>2020-07-13</c:v>
                </c:pt>
                <c:pt idx="386">
                  <c:v>2020-07-14</c:v>
                </c:pt>
                <c:pt idx="387">
                  <c:v>2020-07-15</c:v>
                </c:pt>
                <c:pt idx="388">
                  <c:v>2020-07-16</c:v>
                </c:pt>
                <c:pt idx="389">
                  <c:v>2020-07-17</c:v>
                </c:pt>
                <c:pt idx="390">
                  <c:v>2020-07-20</c:v>
                </c:pt>
                <c:pt idx="391">
                  <c:v>2020-07-21</c:v>
                </c:pt>
                <c:pt idx="392">
                  <c:v>2020-07-22</c:v>
                </c:pt>
                <c:pt idx="393">
                  <c:v>2020-07-23</c:v>
                </c:pt>
                <c:pt idx="394">
                  <c:v>2020-07-24</c:v>
                </c:pt>
                <c:pt idx="395">
                  <c:v>2020-07-27</c:v>
                </c:pt>
                <c:pt idx="396">
                  <c:v>2020-07-28</c:v>
                </c:pt>
                <c:pt idx="397">
                  <c:v>2020-07-29</c:v>
                </c:pt>
                <c:pt idx="398">
                  <c:v>2020-07-30</c:v>
                </c:pt>
                <c:pt idx="399">
                  <c:v>2020-07-31</c:v>
                </c:pt>
                <c:pt idx="400">
                  <c:v>2020-08-03</c:v>
                </c:pt>
                <c:pt idx="401">
                  <c:v>2020-08-04</c:v>
                </c:pt>
                <c:pt idx="402">
                  <c:v>2020-08-05</c:v>
                </c:pt>
                <c:pt idx="403">
                  <c:v>2020-08-06</c:v>
                </c:pt>
                <c:pt idx="404">
                  <c:v>2020-08-07</c:v>
                </c:pt>
                <c:pt idx="405">
                  <c:v>2020-08-10</c:v>
                </c:pt>
                <c:pt idx="406">
                  <c:v>2020-08-11</c:v>
                </c:pt>
                <c:pt idx="407">
                  <c:v>2020-08-12</c:v>
                </c:pt>
                <c:pt idx="408">
                  <c:v>2020-08-13</c:v>
                </c:pt>
                <c:pt idx="409">
                  <c:v>2020-08-14</c:v>
                </c:pt>
                <c:pt idx="410">
                  <c:v>2020-08-17</c:v>
                </c:pt>
                <c:pt idx="411">
                  <c:v>2020-08-18</c:v>
                </c:pt>
                <c:pt idx="412">
                  <c:v>2020-08-19</c:v>
                </c:pt>
                <c:pt idx="413">
                  <c:v>2020-08-20</c:v>
                </c:pt>
                <c:pt idx="414">
                  <c:v>2020-08-21</c:v>
                </c:pt>
                <c:pt idx="415">
                  <c:v>2020-08-24</c:v>
                </c:pt>
                <c:pt idx="416">
                  <c:v>2020-08-25</c:v>
                </c:pt>
                <c:pt idx="417">
                  <c:v>2020-08-26</c:v>
                </c:pt>
                <c:pt idx="418">
                  <c:v>2020-08-27</c:v>
                </c:pt>
                <c:pt idx="419">
                  <c:v>2020-08-28</c:v>
                </c:pt>
                <c:pt idx="420">
                  <c:v>2020-08-31</c:v>
                </c:pt>
                <c:pt idx="421">
                  <c:v>2020-09-01</c:v>
                </c:pt>
                <c:pt idx="422">
                  <c:v>2020-09-02</c:v>
                </c:pt>
                <c:pt idx="423">
                  <c:v>2020-09-03</c:v>
                </c:pt>
                <c:pt idx="424">
                  <c:v>2020-09-04</c:v>
                </c:pt>
                <c:pt idx="425">
                  <c:v>2020-09-08</c:v>
                </c:pt>
                <c:pt idx="426">
                  <c:v>2020-09-09</c:v>
                </c:pt>
                <c:pt idx="427">
                  <c:v>2020-09-10</c:v>
                </c:pt>
                <c:pt idx="428">
                  <c:v>2020-09-11</c:v>
                </c:pt>
                <c:pt idx="429">
                  <c:v>2020-09-14</c:v>
                </c:pt>
                <c:pt idx="430">
                  <c:v>2020-09-15</c:v>
                </c:pt>
                <c:pt idx="431">
                  <c:v>2020-09-16</c:v>
                </c:pt>
                <c:pt idx="432">
                  <c:v>2020-09-17</c:v>
                </c:pt>
                <c:pt idx="433">
                  <c:v>2020-09-18</c:v>
                </c:pt>
                <c:pt idx="434">
                  <c:v>2020-09-21</c:v>
                </c:pt>
                <c:pt idx="435">
                  <c:v>2020-09-22</c:v>
                </c:pt>
                <c:pt idx="436">
                  <c:v>2020-09-23</c:v>
                </c:pt>
                <c:pt idx="437">
                  <c:v>2020-09-24</c:v>
                </c:pt>
                <c:pt idx="438">
                  <c:v>2020-09-25</c:v>
                </c:pt>
                <c:pt idx="439">
                  <c:v>2020-09-28</c:v>
                </c:pt>
                <c:pt idx="440">
                  <c:v>2020-09-29</c:v>
                </c:pt>
                <c:pt idx="441">
                  <c:v>2020-09-30</c:v>
                </c:pt>
                <c:pt idx="442">
                  <c:v>2020-10-01</c:v>
                </c:pt>
                <c:pt idx="443">
                  <c:v>2020-10-02</c:v>
                </c:pt>
                <c:pt idx="444">
                  <c:v>2020-10-05</c:v>
                </c:pt>
                <c:pt idx="445">
                  <c:v>2020-10-06</c:v>
                </c:pt>
                <c:pt idx="446">
                  <c:v>2020-10-07</c:v>
                </c:pt>
                <c:pt idx="447">
                  <c:v>2020-10-08</c:v>
                </c:pt>
                <c:pt idx="448">
                  <c:v>2020-10-09</c:v>
                </c:pt>
                <c:pt idx="449">
                  <c:v>2020-10-12</c:v>
                </c:pt>
                <c:pt idx="450">
                  <c:v>2020-10-13</c:v>
                </c:pt>
                <c:pt idx="451">
                  <c:v>2020-10-14</c:v>
                </c:pt>
                <c:pt idx="452">
                  <c:v>2020-10-15</c:v>
                </c:pt>
                <c:pt idx="453">
                  <c:v>2020-10-16</c:v>
                </c:pt>
                <c:pt idx="454">
                  <c:v>2020-10-19</c:v>
                </c:pt>
                <c:pt idx="455">
                  <c:v>2020-10-20</c:v>
                </c:pt>
                <c:pt idx="456">
                  <c:v>2020-10-21</c:v>
                </c:pt>
                <c:pt idx="457">
                  <c:v>2020-10-22</c:v>
                </c:pt>
                <c:pt idx="458">
                  <c:v>2020-10-23</c:v>
                </c:pt>
                <c:pt idx="459">
                  <c:v>2020-10-26</c:v>
                </c:pt>
                <c:pt idx="460">
                  <c:v>2020-10-27</c:v>
                </c:pt>
                <c:pt idx="461">
                  <c:v>2020-10-28</c:v>
                </c:pt>
                <c:pt idx="462">
                  <c:v>2020-10-29</c:v>
                </c:pt>
                <c:pt idx="463">
                  <c:v>2020-10-30</c:v>
                </c:pt>
                <c:pt idx="464">
                  <c:v>2020-11-02</c:v>
                </c:pt>
                <c:pt idx="465">
                  <c:v>2020-11-03</c:v>
                </c:pt>
                <c:pt idx="466">
                  <c:v>2020-11-04</c:v>
                </c:pt>
                <c:pt idx="467">
                  <c:v>2020-11-05</c:v>
                </c:pt>
                <c:pt idx="468">
                  <c:v>2020-11-06</c:v>
                </c:pt>
                <c:pt idx="469">
                  <c:v>2020-11-09</c:v>
                </c:pt>
                <c:pt idx="470">
                  <c:v>2020-11-10</c:v>
                </c:pt>
                <c:pt idx="471">
                  <c:v>2020-11-11</c:v>
                </c:pt>
                <c:pt idx="472">
                  <c:v>2020-11-12</c:v>
                </c:pt>
                <c:pt idx="473">
                  <c:v>2020-11-13</c:v>
                </c:pt>
                <c:pt idx="474">
                  <c:v>2020-11-16</c:v>
                </c:pt>
                <c:pt idx="475">
                  <c:v>2020-11-17</c:v>
                </c:pt>
                <c:pt idx="476">
                  <c:v>2020-11-18</c:v>
                </c:pt>
                <c:pt idx="477">
                  <c:v>2020-11-19</c:v>
                </c:pt>
                <c:pt idx="478">
                  <c:v>2020-11-20</c:v>
                </c:pt>
                <c:pt idx="479">
                  <c:v>2020-11-23</c:v>
                </c:pt>
                <c:pt idx="480">
                  <c:v>2020-11-24</c:v>
                </c:pt>
                <c:pt idx="481">
                  <c:v>2020-11-25</c:v>
                </c:pt>
                <c:pt idx="482">
                  <c:v>2020-11-27</c:v>
                </c:pt>
                <c:pt idx="483">
                  <c:v>2020-11-30</c:v>
                </c:pt>
                <c:pt idx="484">
                  <c:v>2020-12-01</c:v>
                </c:pt>
                <c:pt idx="485">
                  <c:v>2020-12-02</c:v>
                </c:pt>
                <c:pt idx="486">
                  <c:v>2020-12-03</c:v>
                </c:pt>
                <c:pt idx="487">
                  <c:v>2020-12-04</c:v>
                </c:pt>
                <c:pt idx="488">
                  <c:v>2020-12-07</c:v>
                </c:pt>
                <c:pt idx="489">
                  <c:v>2020-12-08</c:v>
                </c:pt>
                <c:pt idx="490">
                  <c:v>2020-12-09</c:v>
                </c:pt>
                <c:pt idx="491">
                  <c:v>2020-12-10</c:v>
                </c:pt>
                <c:pt idx="492">
                  <c:v>2020-12-11</c:v>
                </c:pt>
                <c:pt idx="493">
                  <c:v>2020-12-14</c:v>
                </c:pt>
                <c:pt idx="494">
                  <c:v>2020-12-15</c:v>
                </c:pt>
                <c:pt idx="495">
                  <c:v>2020-12-16</c:v>
                </c:pt>
                <c:pt idx="496">
                  <c:v>2020-12-17</c:v>
                </c:pt>
                <c:pt idx="497">
                  <c:v>2020-12-18</c:v>
                </c:pt>
                <c:pt idx="498">
                  <c:v>2020-12-21</c:v>
                </c:pt>
                <c:pt idx="499">
                  <c:v>2020-12-22</c:v>
                </c:pt>
                <c:pt idx="500">
                  <c:v>2020-12-23</c:v>
                </c:pt>
                <c:pt idx="501">
                  <c:v>2020-12-24</c:v>
                </c:pt>
                <c:pt idx="502">
                  <c:v>2020-12-28</c:v>
                </c:pt>
                <c:pt idx="503">
                  <c:v>2020-12-29</c:v>
                </c:pt>
                <c:pt idx="504">
                  <c:v>2020-12-30</c:v>
                </c:pt>
                <c:pt idx="505">
                  <c:v>2020-12-31</c:v>
                </c:pt>
                <c:pt idx="506">
                  <c:v>2021-01-04</c:v>
                </c:pt>
                <c:pt idx="507">
                  <c:v>2021-01-05</c:v>
                </c:pt>
                <c:pt idx="508">
                  <c:v>2021-01-06</c:v>
                </c:pt>
                <c:pt idx="509">
                  <c:v>2021-01-07</c:v>
                </c:pt>
                <c:pt idx="510">
                  <c:v>2021-01-08</c:v>
                </c:pt>
                <c:pt idx="511">
                  <c:v>2021-01-11</c:v>
                </c:pt>
                <c:pt idx="512">
                  <c:v>2021-01-12</c:v>
                </c:pt>
                <c:pt idx="513">
                  <c:v>2021-01-13</c:v>
                </c:pt>
                <c:pt idx="514">
                  <c:v>2021-01-14</c:v>
                </c:pt>
                <c:pt idx="515">
                  <c:v>2021-01-15</c:v>
                </c:pt>
                <c:pt idx="516">
                  <c:v>2021-01-19</c:v>
                </c:pt>
                <c:pt idx="517">
                  <c:v>2021-01-20</c:v>
                </c:pt>
                <c:pt idx="518">
                  <c:v>2021-01-21</c:v>
                </c:pt>
                <c:pt idx="519">
                  <c:v>2021-01-22</c:v>
                </c:pt>
                <c:pt idx="520">
                  <c:v>2021-01-25</c:v>
                </c:pt>
                <c:pt idx="521">
                  <c:v>2021-01-26</c:v>
                </c:pt>
                <c:pt idx="522">
                  <c:v>2021-01-27</c:v>
                </c:pt>
                <c:pt idx="523">
                  <c:v>2021-01-28</c:v>
                </c:pt>
                <c:pt idx="524">
                  <c:v>2021-01-29</c:v>
                </c:pt>
                <c:pt idx="525">
                  <c:v>2021-02-01</c:v>
                </c:pt>
                <c:pt idx="526">
                  <c:v>2021-02-02</c:v>
                </c:pt>
                <c:pt idx="527">
                  <c:v>2021-02-03</c:v>
                </c:pt>
                <c:pt idx="528">
                  <c:v>2021-02-04</c:v>
                </c:pt>
                <c:pt idx="529">
                  <c:v>2021-02-05</c:v>
                </c:pt>
                <c:pt idx="530">
                  <c:v>2021-02-08</c:v>
                </c:pt>
                <c:pt idx="531">
                  <c:v>2021-02-09</c:v>
                </c:pt>
                <c:pt idx="532">
                  <c:v>2021-02-10</c:v>
                </c:pt>
                <c:pt idx="533">
                  <c:v>2021-02-11</c:v>
                </c:pt>
                <c:pt idx="534">
                  <c:v>2021-02-12</c:v>
                </c:pt>
                <c:pt idx="535">
                  <c:v>2021-02-16</c:v>
                </c:pt>
                <c:pt idx="536">
                  <c:v>2021-02-17</c:v>
                </c:pt>
                <c:pt idx="537">
                  <c:v>2021-02-18</c:v>
                </c:pt>
                <c:pt idx="538">
                  <c:v>2021-02-19</c:v>
                </c:pt>
                <c:pt idx="539">
                  <c:v>2021-02-22</c:v>
                </c:pt>
                <c:pt idx="540">
                  <c:v>2021-02-23</c:v>
                </c:pt>
                <c:pt idx="541">
                  <c:v>2021-02-24</c:v>
                </c:pt>
                <c:pt idx="542">
                  <c:v>2021-02-25</c:v>
                </c:pt>
                <c:pt idx="543">
                  <c:v>2021-02-26</c:v>
                </c:pt>
                <c:pt idx="544">
                  <c:v>2021-03-01</c:v>
                </c:pt>
                <c:pt idx="545">
                  <c:v>2021-03-02</c:v>
                </c:pt>
                <c:pt idx="546">
                  <c:v>2021-03-03</c:v>
                </c:pt>
                <c:pt idx="547">
                  <c:v>2021-03-04</c:v>
                </c:pt>
                <c:pt idx="548">
                  <c:v>2021-03-05</c:v>
                </c:pt>
                <c:pt idx="549">
                  <c:v>2021-03-08</c:v>
                </c:pt>
                <c:pt idx="550">
                  <c:v>2021-03-09</c:v>
                </c:pt>
                <c:pt idx="551">
                  <c:v>2021-03-10</c:v>
                </c:pt>
                <c:pt idx="552">
                  <c:v>2021-03-11</c:v>
                </c:pt>
                <c:pt idx="553">
                  <c:v>2021-03-12</c:v>
                </c:pt>
                <c:pt idx="554">
                  <c:v>2021-03-15</c:v>
                </c:pt>
                <c:pt idx="555">
                  <c:v>2021-03-16</c:v>
                </c:pt>
                <c:pt idx="556">
                  <c:v>2021-03-17</c:v>
                </c:pt>
                <c:pt idx="557">
                  <c:v>2021-03-18</c:v>
                </c:pt>
                <c:pt idx="558">
                  <c:v>2021-03-19</c:v>
                </c:pt>
                <c:pt idx="559">
                  <c:v>2021-03-22</c:v>
                </c:pt>
                <c:pt idx="560">
                  <c:v>2021-03-23</c:v>
                </c:pt>
                <c:pt idx="561">
                  <c:v>2021-03-24</c:v>
                </c:pt>
                <c:pt idx="562">
                  <c:v>2021-03-25</c:v>
                </c:pt>
                <c:pt idx="563">
                  <c:v>2021-03-26</c:v>
                </c:pt>
                <c:pt idx="564">
                  <c:v>2021-03-29</c:v>
                </c:pt>
                <c:pt idx="565">
                  <c:v>2021-03-30</c:v>
                </c:pt>
                <c:pt idx="566">
                  <c:v>2021-03-31</c:v>
                </c:pt>
                <c:pt idx="567">
                  <c:v>2021-04-01</c:v>
                </c:pt>
                <c:pt idx="568">
                  <c:v>2021-04-05</c:v>
                </c:pt>
                <c:pt idx="569">
                  <c:v>2021-04-06</c:v>
                </c:pt>
                <c:pt idx="570">
                  <c:v>2021-04-07</c:v>
                </c:pt>
                <c:pt idx="571">
                  <c:v>2021-04-08</c:v>
                </c:pt>
                <c:pt idx="572">
                  <c:v>2021-04-09</c:v>
                </c:pt>
                <c:pt idx="573">
                  <c:v>2021-04-12</c:v>
                </c:pt>
                <c:pt idx="574">
                  <c:v>2021-04-13</c:v>
                </c:pt>
                <c:pt idx="575">
                  <c:v>2021-04-14</c:v>
                </c:pt>
                <c:pt idx="576">
                  <c:v>2021-04-15</c:v>
                </c:pt>
                <c:pt idx="577">
                  <c:v>2021-04-16</c:v>
                </c:pt>
                <c:pt idx="578">
                  <c:v>2021-04-19</c:v>
                </c:pt>
                <c:pt idx="579">
                  <c:v>2021-04-20</c:v>
                </c:pt>
                <c:pt idx="580">
                  <c:v>2021-04-21</c:v>
                </c:pt>
                <c:pt idx="581">
                  <c:v>2021-04-22</c:v>
                </c:pt>
                <c:pt idx="582">
                  <c:v>2021-04-23</c:v>
                </c:pt>
                <c:pt idx="583">
                  <c:v>2021-04-26</c:v>
                </c:pt>
                <c:pt idx="584">
                  <c:v>2021-04-27</c:v>
                </c:pt>
                <c:pt idx="585">
                  <c:v>2021-04-28</c:v>
                </c:pt>
                <c:pt idx="586">
                  <c:v>2021-04-29</c:v>
                </c:pt>
                <c:pt idx="587">
                  <c:v>2021-04-30</c:v>
                </c:pt>
                <c:pt idx="588">
                  <c:v>2021-05-03</c:v>
                </c:pt>
                <c:pt idx="589">
                  <c:v>2021-05-04</c:v>
                </c:pt>
                <c:pt idx="590">
                  <c:v>2021-05-05</c:v>
                </c:pt>
                <c:pt idx="591">
                  <c:v>2021-05-06</c:v>
                </c:pt>
                <c:pt idx="592">
                  <c:v>2021-05-07</c:v>
                </c:pt>
                <c:pt idx="593">
                  <c:v>2021-05-10</c:v>
                </c:pt>
                <c:pt idx="594">
                  <c:v>2021-05-11</c:v>
                </c:pt>
                <c:pt idx="595">
                  <c:v>2021-05-12</c:v>
                </c:pt>
                <c:pt idx="596">
                  <c:v>2021-05-13</c:v>
                </c:pt>
                <c:pt idx="597">
                  <c:v>2021-05-14</c:v>
                </c:pt>
                <c:pt idx="598">
                  <c:v>2021-05-17</c:v>
                </c:pt>
                <c:pt idx="599">
                  <c:v>2021-05-18</c:v>
                </c:pt>
                <c:pt idx="600">
                  <c:v>2021-05-19</c:v>
                </c:pt>
                <c:pt idx="601">
                  <c:v>2021-05-20</c:v>
                </c:pt>
                <c:pt idx="602">
                  <c:v>2021-05-21</c:v>
                </c:pt>
                <c:pt idx="603">
                  <c:v>2021-05-24</c:v>
                </c:pt>
                <c:pt idx="604">
                  <c:v>2021-05-25</c:v>
                </c:pt>
                <c:pt idx="605">
                  <c:v>2021-05-26</c:v>
                </c:pt>
                <c:pt idx="606">
                  <c:v>2021-05-27</c:v>
                </c:pt>
                <c:pt idx="607">
                  <c:v>2021-05-28</c:v>
                </c:pt>
                <c:pt idx="608">
                  <c:v>2021-06-01</c:v>
                </c:pt>
                <c:pt idx="609">
                  <c:v>2021-06-02</c:v>
                </c:pt>
                <c:pt idx="610">
                  <c:v>2021-06-03</c:v>
                </c:pt>
                <c:pt idx="611">
                  <c:v>2021-06-04</c:v>
                </c:pt>
                <c:pt idx="612">
                  <c:v>2021-06-07</c:v>
                </c:pt>
                <c:pt idx="613">
                  <c:v>2021-06-08</c:v>
                </c:pt>
                <c:pt idx="614">
                  <c:v>2021-06-09</c:v>
                </c:pt>
                <c:pt idx="615">
                  <c:v>2021-06-10</c:v>
                </c:pt>
                <c:pt idx="616">
                  <c:v>2021-06-11</c:v>
                </c:pt>
                <c:pt idx="617">
                  <c:v>2021-06-14</c:v>
                </c:pt>
                <c:pt idx="618">
                  <c:v>2021-06-15</c:v>
                </c:pt>
                <c:pt idx="619">
                  <c:v>2021-06-16</c:v>
                </c:pt>
                <c:pt idx="620">
                  <c:v>2021-06-17</c:v>
                </c:pt>
                <c:pt idx="621">
                  <c:v>2021-06-18</c:v>
                </c:pt>
                <c:pt idx="622">
                  <c:v>2021-06-21</c:v>
                </c:pt>
                <c:pt idx="623">
                  <c:v>2021-06-22</c:v>
                </c:pt>
                <c:pt idx="624">
                  <c:v>2021-06-23</c:v>
                </c:pt>
                <c:pt idx="625">
                  <c:v>2021-06-24</c:v>
                </c:pt>
                <c:pt idx="626">
                  <c:v>2021-06-25</c:v>
                </c:pt>
                <c:pt idx="627">
                  <c:v>2021-06-28</c:v>
                </c:pt>
                <c:pt idx="628">
                  <c:v>2021-06-29</c:v>
                </c:pt>
                <c:pt idx="629">
                  <c:v>2021-06-30</c:v>
                </c:pt>
                <c:pt idx="630">
                  <c:v>2021-07-01</c:v>
                </c:pt>
                <c:pt idx="631">
                  <c:v>2021-07-02</c:v>
                </c:pt>
                <c:pt idx="632">
                  <c:v>2021-07-06</c:v>
                </c:pt>
                <c:pt idx="633">
                  <c:v>2021-07-07</c:v>
                </c:pt>
                <c:pt idx="634">
                  <c:v>2021-07-08</c:v>
                </c:pt>
                <c:pt idx="635">
                  <c:v>2021-07-09</c:v>
                </c:pt>
                <c:pt idx="636">
                  <c:v>2021-07-12</c:v>
                </c:pt>
                <c:pt idx="637">
                  <c:v>2021-07-13</c:v>
                </c:pt>
                <c:pt idx="638">
                  <c:v>2021-07-14</c:v>
                </c:pt>
                <c:pt idx="639">
                  <c:v>2021-07-15</c:v>
                </c:pt>
                <c:pt idx="640">
                  <c:v>2021-07-16</c:v>
                </c:pt>
                <c:pt idx="641">
                  <c:v>2021-07-19</c:v>
                </c:pt>
                <c:pt idx="642">
                  <c:v>2021-07-20</c:v>
                </c:pt>
                <c:pt idx="643">
                  <c:v>2021-07-21</c:v>
                </c:pt>
                <c:pt idx="644">
                  <c:v>2021-07-22</c:v>
                </c:pt>
                <c:pt idx="645">
                  <c:v>2021-07-23</c:v>
                </c:pt>
                <c:pt idx="646">
                  <c:v>2021-07-26</c:v>
                </c:pt>
                <c:pt idx="647">
                  <c:v>2021-07-27</c:v>
                </c:pt>
                <c:pt idx="648">
                  <c:v>2021-07-28</c:v>
                </c:pt>
                <c:pt idx="649">
                  <c:v>2021-07-29</c:v>
                </c:pt>
                <c:pt idx="650">
                  <c:v>2021-07-30</c:v>
                </c:pt>
                <c:pt idx="651">
                  <c:v>2021-08-02</c:v>
                </c:pt>
                <c:pt idx="652">
                  <c:v>2021-08-03</c:v>
                </c:pt>
                <c:pt idx="653">
                  <c:v>2021-08-04</c:v>
                </c:pt>
                <c:pt idx="654">
                  <c:v>2021-08-05</c:v>
                </c:pt>
                <c:pt idx="655">
                  <c:v>2021-08-06</c:v>
                </c:pt>
                <c:pt idx="656">
                  <c:v>2021-08-09</c:v>
                </c:pt>
                <c:pt idx="657">
                  <c:v>2021-08-10</c:v>
                </c:pt>
                <c:pt idx="658">
                  <c:v>2021-08-11</c:v>
                </c:pt>
                <c:pt idx="659">
                  <c:v>2021-08-12</c:v>
                </c:pt>
                <c:pt idx="660">
                  <c:v>2021-08-13</c:v>
                </c:pt>
                <c:pt idx="661">
                  <c:v>2021-08-16</c:v>
                </c:pt>
                <c:pt idx="662">
                  <c:v>2021-08-17</c:v>
                </c:pt>
                <c:pt idx="663">
                  <c:v>2021-08-18</c:v>
                </c:pt>
                <c:pt idx="664">
                  <c:v>2021-08-19</c:v>
                </c:pt>
                <c:pt idx="665">
                  <c:v>2021-08-20</c:v>
                </c:pt>
                <c:pt idx="666">
                  <c:v>2021-08-23</c:v>
                </c:pt>
                <c:pt idx="667">
                  <c:v>2021-08-24</c:v>
                </c:pt>
                <c:pt idx="668">
                  <c:v>2021-08-25</c:v>
                </c:pt>
                <c:pt idx="669">
                  <c:v>2021-08-26</c:v>
                </c:pt>
                <c:pt idx="670">
                  <c:v>2021-08-27</c:v>
                </c:pt>
                <c:pt idx="671">
                  <c:v>2021-08-30</c:v>
                </c:pt>
                <c:pt idx="672">
                  <c:v>2021-08-31</c:v>
                </c:pt>
                <c:pt idx="673">
                  <c:v>2021-09-01</c:v>
                </c:pt>
                <c:pt idx="674">
                  <c:v>2021-09-02</c:v>
                </c:pt>
                <c:pt idx="675">
                  <c:v>2021-09-03</c:v>
                </c:pt>
                <c:pt idx="676">
                  <c:v>2021-09-07</c:v>
                </c:pt>
                <c:pt idx="677">
                  <c:v>2021-09-08</c:v>
                </c:pt>
                <c:pt idx="678">
                  <c:v>2021-09-09</c:v>
                </c:pt>
                <c:pt idx="679">
                  <c:v>2021-09-10</c:v>
                </c:pt>
                <c:pt idx="680">
                  <c:v>2021-09-13</c:v>
                </c:pt>
                <c:pt idx="681">
                  <c:v>2021-09-14</c:v>
                </c:pt>
                <c:pt idx="682">
                  <c:v>2021-09-15</c:v>
                </c:pt>
                <c:pt idx="683">
                  <c:v>2021-09-16</c:v>
                </c:pt>
                <c:pt idx="684">
                  <c:v>2021-09-17</c:v>
                </c:pt>
                <c:pt idx="685">
                  <c:v>2021-09-20</c:v>
                </c:pt>
                <c:pt idx="686">
                  <c:v>2021-09-21</c:v>
                </c:pt>
                <c:pt idx="687">
                  <c:v>2021-09-22</c:v>
                </c:pt>
                <c:pt idx="688">
                  <c:v>2021-09-23</c:v>
                </c:pt>
                <c:pt idx="689">
                  <c:v>2021-09-24</c:v>
                </c:pt>
                <c:pt idx="690">
                  <c:v>2021-09-27</c:v>
                </c:pt>
                <c:pt idx="691">
                  <c:v>2021-09-28</c:v>
                </c:pt>
                <c:pt idx="692">
                  <c:v>2021-09-29</c:v>
                </c:pt>
                <c:pt idx="693">
                  <c:v>2021-09-30</c:v>
                </c:pt>
                <c:pt idx="694">
                  <c:v>2021-10-01</c:v>
                </c:pt>
                <c:pt idx="695">
                  <c:v>2021-10-04</c:v>
                </c:pt>
                <c:pt idx="696">
                  <c:v>2021-10-05</c:v>
                </c:pt>
                <c:pt idx="697">
                  <c:v>2021-10-06</c:v>
                </c:pt>
                <c:pt idx="698">
                  <c:v>2021-10-07</c:v>
                </c:pt>
                <c:pt idx="699">
                  <c:v>2021-10-08</c:v>
                </c:pt>
                <c:pt idx="700">
                  <c:v>2021-10-11</c:v>
                </c:pt>
                <c:pt idx="701">
                  <c:v>2021-10-12</c:v>
                </c:pt>
                <c:pt idx="702">
                  <c:v>2021-10-13</c:v>
                </c:pt>
                <c:pt idx="703">
                  <c:v>2021-10-14</c:v>
                </c:pt>
                <c:pt idx="704">
                  <c:v>2021-10-15</c:v>
                </c:pt>
                <c:pt idx="705">
                  <c:v>2021-10-18</c:v>
                </c:pt>
                <c:pt idx="706">
                  <c:v>2021-10-19</c:v>
                </c:pt>
                <c:pt idx="707">
                  <c:v>2021-10-20</c:v>
                </c:pt>
                <c:pt idx="708">
                  <c:v>2021-10-21</c:v>
                </c:pt>
                <c:pt idx="709">
                  <c:v>2021-10-22</c:v>
                </c:pt>
                <c:pt idx="710">
                  <c:v>2021-10-25</c:v>
                </c:pt>
                <c:pt idx="711">
                  <c:v>2021-10-26</c:v>
                </c:pt>
                <c:pt idx="712">
                  <c:v>2021-10-27</c:v>
                </c:pt>
                <c:pt idx="713">
                  <c:v>2021-10-28</c:v>
                </c:pt>
                <c:pt idx="714">
                  <c:v>2021-10-29</c:v>
                </c:pt>
                <c:pt idx="715">
                  <c:v>2021-11-01</c:v>
                </c:pt>
                <c:pt idx="716">
                  <c:v>2021-11-02</c:v>
                </c:pt>
                <c:pt idx="717">
                  <c:v>2021-11-03</c:v>
                </c:pt>
                <c:pt idx="718">
                  <c:v>2021-11-04</c:v>
                </c:pt>
                <c:pt idx="719">
                  <c:v>2021-11-05</c:v>
                </c:pt>
                <c:pt idx="720">
                  <c:v>2021-11-08</c:v>
                </c:pt>
                <c:pt idx="721">
                  <c:v>2021-11-09</c:v>
                </c:pt>
                <c:pt idx="722">
                  <c:v>2021-11-10</c:v>
                </c:pt>
                <c:pt idx="723">
                  <c:v>2021-11-11</c:v>
                </c:pt>
                <c:pt idx="724">
                  <c:v>2021-11-12</c:v>
                </c:pt>
                <c:pt idx="725">
                  <c:v>2021-11-15</c:v>
                </c:pt>
                <c:pt idx="726">
                  <c:v>2021-11-16</c:v>
                </c:pt>
                <c:pt idx="727">
                  <c:v>2021-11-17</c:v>
                </c:pt>
                <c:pt idx="728">
                  <c:v>2021-11-18</c:v>
                </c:pt>
                <c:pt idx="729">
                  <c:v>2021-11-19</c:v>
                </c:pt>
                <c:pt idx="730">
                  <c:v>2021-11-22</c:v>
                </c:pt>
                <c:pt idx="731">
                  <c:v>2021-11-23</c:v>
                </c:pt>
                <c:pt idx="732">
                  <c:v>2021-11-24</c:v>
                </c:pt>
                <c:pt idx="733">
                  <c:v>2021-11-26</c:v>
                </c:pt>
                <c:pt idx="734">
                  <c:v>2021-11-29</c:v>
                </c:pt>
                <c:pt idx="735">
                  <c:v>2021-11-30</c:v>
                </c:pt>
                <c:pt idx="736">
                  <c:v>2021-12-01</c:v>
                </c:pt>
                <c:pt idx="737">
                  <c:v>2021-12-02</c:v>
                </c:pt>
                <c:pt idx="738">
                  <c:v>2021-12-03</c:v>
                </c:pt>
                <c:pt idx="739">
                  <c:v>2021-12-06</c:v>
                </c:pt>
                <c:pt idx="740">
                  <c:v>2021-12-07</c:v>
                </c:pt>
                <c:pt idx="741">
                  <c:v>2021-12-08</c:v>
                </c:pt>
                <c:pt idx="742">
                  <c:v>2021-12-09</c:v>
                </c:pt>
                <c:pt idx="743">
                  <c:v>2021-12-10</c:v>
                </c:pt>
                <c:pt idx="744">
                  <c:v>2021-12-13</c:v>
                </c:pt>
                <c:pt idx="745">
                  <c:v>2021-12-14</c:v>
                </c:pt>
                <c:pt idx="746">
                  <c:v>2021-12-15</c:v>
                </c:pt>
                <c:pt idx="747">
                  <c:v>2021-12-16</c:v>
                </c:pt>
                <c:pt idx="748">
                  <c:v>2021-12-17</c:v>
                </c:pt>
                <c:pt idx="749">
                  <c:v>2021-12-20</c:v>
                </c:pt>
                <c:pt idx="750">
                  <c:v>2021-12-21</c:v>
                </c:pt>
                <c:pt idx="751">
                  <c:v>2021-12-22</c:v>
                </c:pt>
                <c:pt idx="752">
                  <c:v>2021-12-23</c:v>
                </c:pt>
                <c:pt idx="753">
                  <c:v>2021-12-27</c:v>
                </c:pt>
                <c:pt idx="754">
                  <c:v>2021-12-28</c:v>
                </c:pt>
                <c:pt idx="755">
                  <c:v>2021-12-29</c:v>
                </c:pt>
                <c:pt idx="756">
                  <c:v>2021-12-30</c:v>
                </c:pt>
                <c:pt idx="757">
                  <c:v>2021-12-31</c:v>
                </c:pt>
                <c:pt idx="758">
                  <c:v>2022-01-03</c:v>
                </c:pt>
                <c:pt idx="759">
                  <c:v>2022-01-04</c:v>
                </c:pt>
                <c:pt idx="760">
                  <c:v>2022-01-05</c:v>
                </c:pt>
                <c:pt idx="761">
                  <c:v>2022-01-06</c:v>
                </c:pt>
                <c:pt idx="762">
                  <c:v>2022-01-07</c:v>
                </c:pt>
                <c:pt idx="763">
                  <c:v>2022-01-10</c:v>
                </c:pt>
                <c:pt idx="764">
                  <c:v>2022-01-11</c:v>
                </c:pt>
                <c:pt idx="765">
                  <c:v>2022-01-12</c:v>
                </c:pt>
                <c:pt idx="766">
                  <c:v>2022-01-13</c:v>
                </c:pt>
                <c:pt idx="767">
                  <c:v>2022-01-14</c:v>
                </c:pt>
                <c:pt idx="768">
                  <c:v>2022-01-18</c:v>
                </c:pt>
                <c:pt idx="769">
                  <c:v>2022-01-19</c:v>
                </c:pt>
                <c:pt idx="770">
                  <c:v>2022-01-20</c:v>
                </c:pt>
                <c:pt idx="771">
                  <c:v>2022-01-21</c:v>
                </c:pt>
                <c:pt idx="772">
                  <c:v>2022-01-24</c:v>
                </c:pt>
                <c:pt idx="773">
                  <c:v>2022-01-25</c:v>
                </c:pt>
                <c:pt idx="774">
                  <c:v>2022-01-26</c:v>
                </c:pt>
                <c:pt idx="775">
                  <c:v>2022-01-27</c:v>
                </c:pt>
                <c:pt idx="776">
                  <c:v>2022-01-28</c:v>
                </c:pt>
                <c:pt idx="777">
                  <c:v>2022-01-31</c:v>
                </c:pt>
                <c:pt idx="778">
                  <c:v>2022-02-01</c:v>
                </c:pt>
                <c:pt idx="779">
                  <c:v>2022-02-02</c:v>
                </c:pt>
                <c:pt idx="780">
                  <c:v>2022-02-03</c:v>
                </c:pt>
                <c:pt idx="781">
                  <c:v>2022-02-04</c:v>
                </c:pt>
                <c:pt idx="782">
                  <c:v>2022-02-07</c:v>
                </c:pt>
                <c:pt idx="783">
                  <c:v>2022-02-08</c:v>
                </c:pt>
                <c:pt idx="784">
                  <c:v>2022-02-09</c:v>
                </c:pt>
                <c:pt idx="785">
                  <c:v>2022-02-10</c:v>
                </c:pt>
                <c:pt idx="786">
                  <c:v>2022-02-11</c:v>
                </c:pt>
                <c:pt idx="787">
                  <c:v>2022-02-14</c:v>
                </c:pt>
                <c:pt idx="788">
                  <c:v>2022-02-15</c:v>
                </c:pt>
                <c:pt idx="789">
                  <c:v>2022-02-16</c:v>
                </c:pt>
                <c:pt idx="790">
                  <c:v>2022-02-17</c:v>
                </c:pt>
                <c:pt idx="791">
                  <c:v>2022-02-18</c:v>
                </c:pt>
                <c:pt idx="792">
                  <c:v>2022-02-22</c:v>
                </c:pt>
                <c:pt idx="793">
                  <c:v>2022-02-23</c:v>
                </c:pt>
                <c:pt idx="794">
                  <c:v>2022-02-24</c:v>
                </c:pt>
                <c:pt idx="795">
                  <c:v>2022-02-25</c:v>
                </c:pt>
                <c:pt idx="796">
                  <c:v>2022-02-28</c:v>
                </c:pt>
                <c:pt idx="797">
                  <c:v>2022-03-01</c:v>
                </c:pt>
                <c:pt idx="798">
                  <c:v>2022-03-02</c:v>
                </c:pt>
                <c:pt idx="799">
                  <c:v>2022-03-03</c:v>
                </c:pt>
                <c:pt idx="800">
                  <c:v>2022-03-04</c:v>
                </c:pt>
                <c:pt idx="801">
                  <c:v>2022-03-07</c:v>
                </c:pt>
                <c:pt idx="802">
                  <c:v>2022-03-08</c:v>
                </c:pt>
                <c:pt idx="803">
                  <c:v>2022-03-09</c:v>
                </c:pt>
                <c:pt idx="804">
                  <c:v>2022-03-10</c:v>
                </c:pt>
                <c:pt idx="805">
                  <c:v>2022-03-11</c:v>
                </c:pt>
                <c:pt idx="806">
                  <c:v>2022-03-14</c:v>
                </c:pt>
                <c:pt idx="807">
                  <c:v>2022-03-15</c:v>
                </c:pt>
                <c:pt idx="808">
                  <c:v>2022-03-16</c:v>
                </c:pt>
                <c:pt idx="809">
                  <c:v>2022-03-17</c:v>
                </c:pt>
                <c:pt idx="810">
                  <c:v>2022-03-18</c:v>
                </c:pt>
                <c:pt idx="811">
                  <c:v>2022-03-21</c:v>
                </c:pt>
                <c:pt idx="812">
                  <c:v>2022-03-22</c:v>
                </c:pt>
                <c:pt idx="813">
                  <c:v>2022-03-23</c:v>
                </c:pt>
                <c:pt idx="814">
                  <c:v>2022-03-24</c:v>
                </c:pt>
                <c:pt idx="815">
                  <c:v>2022-03-25</c:v>
                </c:pt>
                <c:pt idx="816">
                  <c:v>2022-03-28</c:v>
                </c:pt>
                <c:pt idx="817">
                  <c:v>2022-03-29</c:v>
                </c:pt>
                <c:pt idx="818">
                  <c:v>2022-03-30</c:v>
                </c:pt>
                <c:pt idx="819">
                  <c:v>2022-03-31</c:v>
                </c:pt>
                <c:pt idx="820">
                  <c:v>2022-04-01</c:v>
                </c:pt>
                <c:pt idx="821">
                  <c:v>2022-04-04</c:v>
                </c:pt>
                <c:pt idx="822">
                  <c:v>2022-04-05</c:v>
                </c:pt>
                <c:pt idx="823">
                  <c:v>2022-04-06</c:v>
                </c:pt>
                <c:pt idx="824">
                  <c:v>2022-04-07</c:v>
                </c:pt>
                <c:pt idx="825">
                  <c:v>2022-04-08</c:v>
                </c:pt>
                <c:pt idx="826">
                  <c:v>2022-04-11</c:v>
                </c:pt>
                <c:pt idx="827">
                  <c:v>2022-04-12</c:v>
                </c:pt>
                <c:pt idx="828">
                  <c:v>2022-04-13</c:v>
                </c:pt>
                <c:pt idx="829">
                  <c:v>2022-04-14</c:v>
                </c:pt>
                <c:pt idx="830">
                  <c:v>2022-04-18</c:v>
                </c:pt>
                <c:pt idx="831">
                  <c:v>2022-04-19</c:v>
                </c:pt>
                <c:pt idx="832">
                  <c:v>2022-04-20</c:v>
                </c:pt>
                <c:pt idx="833">
                  <c:v>2022-04-21</c:v>
                </c:pt>
                <c:pt idx="834">
                  <c:v>2022-04-22</c:v>
                </c:pt>
                <c:pt idx="835">
                  <c:v>2022-04-25</c:v>
                </c:pt>
                <c:pt idx="836">
                  <c:v>2022-04-26</c:v>
                </c:pt>
                <c:pt idx="837">
                  <c:v>2022-04-27</c:v>
                </c:pt>
                <c:pt idx="838">
                  <c:v>2022-04-28</c:v>
                </c:pt>
                <c:pt idx="839">
                  <c:v>2022-04-29</c:v>
                </c:pt>
                <c:pt idx="840">
                  <c:v>2022-05-02</c:v>
                </c:pt>
                <c:pt idx="841">
                  <c:v>2022-05-03</c:v>
                </c:pt>
                <c:pt idx="842">
                  <c:v>2022-05-04</c:v>
                </c:pt>
                <c:pt idx="843">
                  <c:v>2022-05-05</c:v>
                </c:pt>
                <c:pt idx="844">
                  <c:v>2022-05-06</c:v>
                </c:pt>
                <c:pt idx="845">
                  <c:v>2022-05-09</c:v>
                </c:pt>
                <c:pt idx="846">
                  <c:v>2022-05-10</c:v>
                </c:pt>
                <c:pt idx="847">
                  <c:v>2022-05-11</c:v>
                </c:pt>
                <c:pt idx="848">
                  <c:v>2022-05-12</c:v>
                </c:pt>
                <c:pt idx="849">
                  <c:v>2022-05-13</c:v>
                </c:pt>
                <c:pt idx="850">
                  <c:v>2022-05-16</c:v>
                </c:pt>
                <c:pt idx="851">
                  <c:v>2022-05-17</c:v>
                </c:pt>
                <c:pt idx="852">
                  <c:v>2022-05-18</c:v>
                </c:pt>
                <c:pt idx="853">
                  <c:v>2022-05-19</c:v>
                </c:pt>
                <c:pt idx="854">
                  <c:v>2022-05-20</c:v>
                </c:pt>
                <c:pt idx="855">
                  <c:v>2022-05-23</c:v>
                </c:pt>
                <c:pt idx="856">
                  <c:v>2022-05-24</c:v>
                </c:pt>
                <c:pt idx="857">
                  <c:v>2022-05-25</c:v>
                </c:pt>
                <c:pt idx="858">
                  <c:v>2022-05-26</c:v>
                </c:pt>
                <c:pt idx="859">
                  <c:v>2022-05-27</c:v>
                </c:pt>
                <c:pt idx="860">
                  <c:v>2022-05-31</c:v>
                </c:pt>
                <c:pt idx="861">
                  <c:v>2022-06-01</c:v>
                </c:pt>
                <c:pt idx="862">
                  <c:v>2022-06-02</c:v>
                </c:pt>
                <c:pt idx="863">
                  <c:v>2022-06-03</c:v>
                </c:pt>
                <c:pt idx="864">
                  <c:v>2022-06-06</c:v>
                </c:pt>
                <c:pt idx="865">
                  <c:v>2022-06-07</c:v>
                </c:pt>
                <c:pt idx="866">
                  <c:v>2022-06-08</c:v>
                </c:pt>
                <c:pt idx="867">
                  <c:v>2022-06-09</c:v>
                </c:pt>
                <c:pt idx="868">
                  <c:v>2022-06-10</c:v>
                </c:pt>
                <c:pt idx="869">
                  <c:v>2022-06-13</c:v>
                </c:pt>
                <c:pt idx="870">
                  <c:v>2022-06-14</c:v>
                </c:pt>
                <c:pt idx="871">
                  <c:v>2022-06-15</c:v>
                </c:pt>
                <c:pt idx="872">
                  <c:v>2022-06-16</c:v>
                </c:pt>
                <c:pt idx="873">
                  <c:v>2022-06-17</c:v>
                </c:pt>
                <c:pt idx="874">
                  <c:v>2022-06-21</c:v>
                </c:pt>
                <c:pt idx="875">
                  <c:v>2022-06-22</c:v>
                </c:pt>
                <c:pt idx="876">
                  <c:v>2022-06-23</c:v>
                </c:pt>
                <c:pt idx="877">
                  <c:v>2022-06-24</c:v>
                </c:pt>
                <c:pt idx="878">
                  <c:v>2022-06-27</c:v>
                </c:pt>
                <c:pt idx="879">
                  <c:v>2022-06-28</c:v>
                </c:pt>
                <c:pt idx="880">
                  <c:v>2022-06-29</c:v>
                </c:pt>
                <c:pt idx="881">
                  <c:v>2022-06-30</c:v>
                </c:pt>
                <c:pt idx="882">
                  <c:v>2022-07-01</c:v>
                </c:pt>
                <c:pt idx="883">
                  <c:v>2022-07-05</c:v>
                </c:pt>
                <c:pt idx="884">
                  <c:v>2022-07-06</c:v>
                </c:pt>
                <c:pt idx="885">
                  <c:v>2022-07-07</c:v>
                </c:pt>
                <c:pt idx="886">
                  <c:v>2022-07-08</c:v>
                </c:pt>
                <c:pt idx="887">
                  <c:v>2022-07-11</c:v>
                </c:pt>
                <c:pt idx="888">
                  <c:v>2022-07-12</c:v>
                </c:pt>
                <c:pt idx="889">
                  <c:v>2022-07-13</c:v>
                </c:pt>
                <c:pt idx="890">
                  <c:v>2022-07-14</c:v>
                </c:pt>
                <c:pt idx="891">
                  <c:v>2022-07-15</c:v>
                </c:pt>
                <c:pt idx="892">
                  <c:v>2022-07-18</c:v>
                </c:pt>
                <c:pt idx="893">
                  <c:v>2022-07-19</c:v>
                </c:pt>
                <c:pt idx="894">
                  <c:v>2022-07-20</c:v>
                </c:pt>
                <c:pt idx="895">
                  <c:v>2022-07-21</c:v>
                </c:pt>
                <c:pt idx="896">
                  <c:v>2022-07-22</c:v>
                </c:pt>
                <c:pt idx="897">
                  <c:v>2022-07-25</c:v>
                </c:pt>
                <c:pt idx="898">
                  <c:v>2022-07-26</c:v>
                </c:pt>
                <c:pt idx="899">
                  <c:v>2022-07-27</c:v>
                </c:pt>
                <c:pt idx="900">
                  <c:v>2022-07-28</c:v>
                </c:pt>
                <c:pt idx="901">
                  <c:v>2022-07-29</c:v>
                </c:pt>
                <c:pt idx="902">
                  <c:v>2022-08-01</c:v>
                </c:pt>
                <c:pt idx="903">
                  <c:v>2022-08-02</c:v>
                </c:pt>
                <c:pt idx="904">
                  <c:v>2022-08-03</c:v>
                </c:pt>
                <c:pt idx="905">
                  <c:v>2022-08-04</c:v>
                </c:pt>
                <c:pt idx="906">
                  <c:v>2022-08-05</c:v>
                </c:pt>
                <c:pt idx="907">
                  <c:v>2022-08-08</c:v>
                </c:pt>
                <c:pt idx="908">
                  <c:v>2022-08-09</c:v>
                </c:pt>
                <c:pt idx="909">
                  <c:v>2022-08-10</c:v>
                </c:pt>
                <c:pt idx="910">
                  <c:v>2022-08-11</c:v>
                </c:pt>
                <c:pt idx="911">
                  <c:v>2022-08-12</c:v>
                </c:pt>
                <c:pt idx="912">
                  <c:v>2022-08-15</c:v>
                </c:pt>
                <c:pt idx="913">
                  <c:v>2022-08-16</c:v>
                </c:pt>
                <c:pt idx="914">
                  <c:v>2022-08-17</c:v>
                </c:pt>
                <c:pt idx="915">
                  <c:v>2022-08-18</c:v>
                </c:pt>
                <c:pt idx="916">
                  <c:v>2022-08-19</c:v>
                </c:pt>
                <c:pt idx="917">
                  <c:v>2022-08-22</c:v>
                </c:pt>
                <c:pt idx="918">
                  <c:v>2022-08-23</c:v>
                </c:pt>
                <c:pt idx="919">
                  <c:v>2022-08-24</c:v>
                </c:pt>
                <c:pt idx="920">
                  <c:v>2022-08-25</c:v>
                </c:pt>
                <c:pt idx="921">
                  <c:v>2022-08-26</c:v>
                </c:pt>
                <c:pt idx="922">
                  <c:v>2022-08-29</c:v>
                </c:pt>
                <c:pt idx="923">
                  <c:v>2022-08-30</c:v>
                </c:pt>
                <c:pt idx="924">
                  <c:v>2022-08-31</c:v>
                </c:pt>
                <c:pt idx="925">
                  <c:v>2022-09-01</c:v>
                </c:pt>
                <c:pt idx="926">
                  <c:v>2022-09-02</c:v>
                </c:pt>
                <c:pt idx="927">
                  <c:v>2022-09-06</c:v>
                </c:pt>
                <c:pt idx="928">
                  <c:v>2022-09-07</c:v>
                </c:pt>
                <c:pt idx="929">
                  <c:v>2022-09-08</c:v>
                </c:pt>
                <c:pt idx="930">
                  <c:v>2022-09-09</c:v>
                </c:pt>
                <c:pt idx="931">
                  <c:v>2022-09-12</c:v>
                </c:pt>
                <c:pt idx="932">
                  <c:v>2022-09-13</c:v>
                </c:pt>
                <c:pt idx="933">
                  <c:v>2022-09-14</c:v>
                </c:pt>
                <c:pt idx="934">
                  <c:v>2022-09-15</c:v>
                </c:pt>
                <c:pt idx="935">
                  <c:v>2022-09-16</c:v>
                </c:pt>
                <c:pt idx="936">
                  <c:v>2022-09-19</c:v>
                </c:pt>
                <c:pt idx="937">
                  <c:v>2022-09-20</c:v>
                </c:pt>
                <c:pt idx="938">
                  <c:v>2022-09-21</c:v>
                </c:pt>
                <c:pt idx="939">
                  <c:v>2022-09-22</c:v>
                </c:pt>
                <c:pt idx="940">
                  <c:v>2022-09-23</c:v>
                </c:pt>
                <c:pt idx="941">
                  <c:v>2022-09-26</c:v>
                </c:pt>
                <c:pt idx="942">
                  <c:v>2022-09-27</c:v>
                </c:pt>
                <c:pt idx="943">
                  <c:v>2022-09-28</c:v>
                </c:pt>
                <c:pt idx="944">
                  <c:v>2022-09-29</c:v>
                </c:pt>
                <c:pt idx="945">
                  <c:v>2022-09-30</c:v>
                </c:pt>
                <c:pt idx="946">
                  <c:v>2022-10-03</c:v>
                </c:pt>
                <c:pt idx="947">
                  <c:v>2022-10-04</c:v>
                </c:pt>
                <c:pt idx="948">
                  <c:v>2022-10-05</c:v>
                </c:pt>
                <c:pt idx="949">
                  <c:v>2022-10-06</c:v>
                </c:pt>
                <c:pt idx="950">
                  <c:v>2022-10-07</c:v>
                </c:pt>
                <c:pt idx="951">
                  <c:v>2022-10-10</c:v>
                </c:pt>
                <c:pt idx="952">
                  <c:v>2022-10-11</c:v>
                </c:pt>
                <c:pt idx="953">
                  <c:v>2022-10-12</c:v>
                </c:pt>
                <c:pt idx="954">
                  <c:v>2022-10-13</c:v>
                </c:pt>
                <c:pt idx="955">
                  <c:v>2022-10-14</c:v>
                </c:pt>
                <c:pt idx="956">
                  <c:v>2022-10-17</c:v>
                </c:pt>
                <c:pt idx="957">
                  <c:v>2022-10-18</c:v>
                </c:pt>
                <c:pt idx="958">
                  <c:v>2022-10-19</c:v>
                </c:pt>
                <c:pt idx="959">
                  <c:v>2022-10-20</c:v>
                </c:pt>
                <c:pt idx="960">
                  <c:v>2022-10-21</c:v>
                </c:pt>
                <c:pt idx="961">
                  <c:v>2022-10-24</c:v>
                </c:pt>
                <c:pt idx="962">
                  <c:v>2022-10-25</c:v>
                </c:pt>
                <c:pt idx="963">
                  <c:v>2022-10-26</c:v>
                </c:pt>
                <c:pt idx="964">
                  <c:v>2022-10-27</c:v>
                </c:pt>
                <c:pt idx="965">
                  <c:v>2022-10-28</c:v>
                </c:pt>
                <c:pt idx="966">
                  <c:v>2022-10-31</c:v>
                </c:pt>
                <c:pt idx="967">
                  <c:v>2022-11-01</c:v>
                </c:pt>
                <c:pt idx="968">
                  <c:v>2022-11-02</c:v>
                </c:pt>
                <c:pt idx="969">
                  <c:v>2022-11-03</c:v>
                </c:pt>
                <c:pt idx="970">
                  <c:v>2022-11-04</c:v>
                </c:pt>
                <c:pt idx="971">
                  <c:v>2022-11-07</c:v>
                </c:pt>
                <c:pt idx="972">
                  <c:v>2022-11-08</c:v>
                </c:pt>
                <c:pt idx="973">
                  <c:v>2022-11-09</c:v>
                </c:pt>
                <c:pt idx="974">
                  <c:v>2022-11-10</c:v>
                </c:pt>
                <c:pt idx="975">
                  <c:v>2022-11-11</c:v>
                </c:pt>
                <c:pt idx="976">
                  <c:v>2022-11-14</c:v>
                </c:pt>
                <c:pt idx="977">
                  <c:v>2022-11-15</c:v>
                </c:pt>
                <c:pt idx="978">
                  <c:v>2022-11-16</c:v>
                </c:pt>
                <c:pt idx="979">
                  <c:v>2022-11-17</c:v>
                </c:pt>
                <c:pt idx="980">
                  <c:v>2022-11-18</c:v>
                </c:pt>
                <c:pt idx="981">
                  <c:v>2022-11-21</c:v>
                </c:pt>
                <c:pt idx="982">
                  <c:v>2022-11-22</c:v>
                </c:pt>
                <c:pt idx="983">
                  <c:v>2022-11-23</c:v>
                </c:pt>
                <c:pt idx="984">
                  <c:v>2022-11-25</c:v>
                </c:pt>
                <c:pt idx="985">
                  <c:v>2022-11-28</c:v>
                </c:pt>
                <c:pt idx="986">
                  <c:v>2022-11-29</c:v>
                </c:pt>
                <c:pt idx="987">
                  <c:v>2022-11-30</c:v>
                </c:pt>
                <c:pt idx="988">
                  <c:v>2022-12-01</c:v>
                </c:pt>
                <c:pt idx="989">
                  <c:v>2022-12-02</c:v>
                </c:pt>
                <c:pt idx="990">
                  <c:v>2022-12-05</c:v>
                </c:pt>
                <c:pt idx="991">
                  <c:v>2022-12-06</c:v>
                </c:pt>
                <c:pt idx="992">
                  <c:v>2022-12-07</c:v>
                </c:pt>
                <c:pt idx="993">
                  <c:v>2022-12-08</c:v>
                </c:pt>
                <c:pt idx="994">
                  <c:v>2022-12-09</c:v>
                </c:pt>
                <c:pt idx="995">
                  <c:v>2022-12-12</c:v>
                </c:pt>
                <c:pt idx="996">
                  <c:v>2022-12-13</c:v>
                </c:pt>
                <c:pt idx="997">
                  <c:v>2022-12-14</c:v>
                </c:pt>
                <c:pt idx="998">
                  <c:v>2022-12-15</c:v>
                </c:pt>
                <c:pt idx="999">
                  <c:v>2022-12-16</c:v>
                </c:pt>
                <c:pt idx="1000">
                  <c:v>2022-12-19</c:v>
                </c:pt>
                <c:pt idx="1001">
                  <c:v>2022-12-20</c:v>
                </c:pt>
                <c:pt idx="1002">
                  <c:v>2022-12-21</c:v>
                </c:pt>
                <c:pt idx="1003">
                  <c:v>2022-12-22</c:v>
                </c:pt>
                <c:pt idx="1004">
                  <c:v>2022-12-23</c:v>
                </c:pt>
                <c:pt idx="1005">
                  <c:v>2022-12-27</c:v>
                </c:pt>
                <c:pt idx="1006">
                  <c:v>2022-12-28</c:v>
                </c:pt>
                <c:pt idx="1007">
                  <c:v>2022-12-29</c:v>
                </c:pt>
                <c:pt idx="1008">
                  <c:v>2022-12-30</c:v>
                </c:pt>
                <c:pt idx="1009">
                  <c:v>2023-01-03</c:v>
                </c:pt>
                <c:pt idx="1010">
                  <c:v>2023-01-04</c:v>
                </c:pt>
                <c:pt idx="1011">
                  <c:v>2023-01-05</c:v>
                </c:pt>
                <c:pt idx="1012">
                  <c:v>2023-01-06</c:v>
                </c:pt>
                <c:pt idx="1013">
                  <c:v>2023-01-09</c:v>
                </c:pt>
                <c:pt idx="1014">
                  <c:v>2023-01-10</c:v>
                </c:pt>
                <c:pt idx="1015">
                  <c:v>2023-01-11</c:v>
                </c:pt>
                <c:pt idx="1016">
                  <c:v>2023-01-12</c:v>
                </c:pt>
                <c:pt idx="1017">
                  <c:v>2023-01-13</c:v>
                </c:pt>
                <c:pt idx="1018">
                  <c:v>2023-01-17</c:v>
                </c:pt>
                <c:pt idx="1019">
                  <c:v>2023-01-18</c:v>
                </c:pt>
                <c:pt idx="1020">
                  <c:v>2023-01-19</c:v>
                </c:pt>
                <c:pt idx="1021">
                  <c:v>2023-01-20</c:v>
                </c:pt>
                <c:pt idx="1022">
                  <c:v>2023-01-23</c:v>
                </c:pt>
                <c:pt idx="1023">
                  <c:v>2023-01-24</c:v>
                </c:pt>
                <c:pt idx="1024">
                  <c:v>2023-01-25</c:v>
                </c:pt>
                <c:pt idx="1025">
                  <c:v>2023-01-26</c:v>
                </c:pt>
                <c:pt idx="1026">
                  <c:v>2023-01-27</c:v>
                </c:pt>
                <c:pt idx="1027">
                  <c:v>2023-01-30</c:v>
                </c:pt>
                <c:pt idx="1028">
                  <c:v>2023-01-31</c:v>
                </c:pt>
                <c:pt idx="1029">
                  <c:v>2023-02-01</c:v>
                </c:pt>
                <c:pt idx="1030">
                  <c:v>2023-02-02</c:v>
                </c:pt>
                <c:pt idx="1031">
                  <c:v>2023-02-03</c:v>
                </c:pt>
                <c:pt idx="1032">
                  <c:v>2023-02-06</c:v>
                </c:pt>
                <c:pt idx="1033">
                  <c:v>2023-02-07</c:v>
                </c:pt>
                <c:pt idx="1034">
                  <c:v>2023-02-08</c:v>
                </c:pt>
                <c:pt idx="1035">
                  <c:v>2023-02-09</c:v>
                </c:pt>
                <c:pt idx="1036">
                  <c:v>2023-02-10</c:v>
                </c:pt>
                <c:pt idx="1037">
                  <c:v>2023-02-13</c:v>
                </c:pt>
                <c:pt idx="1038">
                  <c:v>2023-02-14</c:v>
                </c:pt>
                <c:pt idx="1039">
                  <c:v>2023-02-15</c:v>
                </c:pt>
                <c:pt idx="1040">
                  <c:v>2023-02-16</c:v>
                </c:pt>
                <c:pt idx="1041">
                  <c:v>2023-02-17</c:v>
                </c:pt>
                <c:pt idx="1042">
                  <c:v>2023-02-21</c:v>
                </c:pt>
                <c:pt idx="1043">
                  <c:v>2023-02-22</c:v>
                </c:pt>
                <c:pt idx="1044">
                  <c:v>2023-02-23</c:v>
                </c:pt>
                <c:pt idx="1045">
                  <c:v>2023-02-24</c:v>
                </c:pt>
                <c:pt idx="1046">
                  <c:v>2023-02-27</c:v>
                </c:pt>
                <c:pt idx="1047">
                  <c:v>2023-02-28</c:v>
                </c:pt>
                <c:pt idx="1048">
                  <c:v>2023-03-01</c:v>
                </c:pt>
                <c:pt idx="1049">
                  <c:v>2023-03-02</c:v>
                </c:pt>
                <c:pt idx="1050">
                  <c:v>2023-03-03</c:v>
                </c:pt>
                <c:pt idx="1051">
                  <c:v>2023-03-06</c:v>
                </c:pt>
                <c:pt idx="1052">
                  <c:v>2023-03-07</c:v>
                </c:pt>
                <c:pt idx="1053">
                  <c:v>2023-03-08</c:v>
                </c:pt>
                <c:pt idx="1054">
                  <c:v>2023-03-09</c:v>
                </c:pt>
                <c:pt idx="1055">
                  <c:v>2023-03-10</c:v>
                </c:pt>
                <c:pt idx="1056">
                  <c:v>2023-03-13</c:v>
                </c:pt>
                <c:pt idx="1057">
                  <c:v>2023-03-14</c:v>
                </c:pt>
                <c:pt idx="1058">
                  <c:v>2023-03-15</c:v>
                </c:pt>
                <c:pt idx="1059">
                  <c:v>2023-03-16</c:v>
                </c:pt>
                <c:pt idx="1060">
                  <c:v>2023-03-17</c:v>
                </c:pt>
                <c:pt idx="1061">
                  <c:v>2023-03-20</c:v>
                </c:pt>
                <c:pt idx="1062">
                  <c:v>2023-03-21</c:v>
                </c:pt>
                <c:pt idx="1063">
                  <c:v>2023-03-22</c:v>
                </c:pt>
                <c:pt idx="1064">
                  <c:v>2023-03-23</c:v>
                </c:pt>
                <c:pt idx="1065">
                  <c:v>2023-03-24</c:v>
                </c:pt>
                <c:pt idx="1066">
                  <c:v>2023-03-27</c:v>
                </c:pt>
                <c:pt idx="1067">
                  <c:v>2023-03-28</c:v>
                </c:pt>
                <c:pt idx="1068">
                  <c:v>2023-03-29</c:v>
                </c:pt>
                <c:pt idx="1069">
                  <c:v>2023-03-30</c:v>
                </c:pt>
                <c:pt idx="1070">
                  <c:v>2023-03-31</c:v>
                </c:pt>
                <c:pt idx="1071">
                  <c:v>2023-04-03</c:v>
                </c:pt>
                <c:pt idx="1072">
                  <c:v>2023-04-04</c:v>
                </c:pt>
                <c:pt idx="1073">
                  <c:v>2023-04-05</c:v>
                </c:pt>
                <c:pt idx="1074">
                  <c:v>2023-04-06</c:v>
                </c:pt>
                <c:pt idx="1075">
                  <c:v>2023-04-10</c:v>
                </c:pt>
                <c:pt idx="1076">
                  <c:v>2023-04-11</c:v>
                </c:pt>
                <c:pt idx="1077">
                  <c:v>2023-04-12</c:v>
                </c:pt>
                <c:pt idx="1078">
                  <c:v>2023-04-13</c:v>
                </c:pt>
                <c:pt idx="1079">
                  <c:v>2023-04-14</c:v>
                </c:pt>
                <c:pt idx="1080">
                  <c:v>2023-04-17</c:v>
                </c:pt>
                <c:pt idx="1081">
                  <c:v>2023-04-18</c:v>
                </c:pt>
                <c:pt idx="1082">
                  <c:v>2023-04-19</c:v>
                </c:pt>
                <c:pt idx="1083">
                  <c:v>2023-04-20</c:v>
                </c:pt>
                <c:pt idx="1084">
                  <c:v>2023-04-21</c:v>
                </c:pt>
                <c:pt idx="1085">
                  <c:v>2023-04-24</c:v>
                </c:pt>
                <c:pt idx="1086">
                  <c:v>2023-04-25</c:v>
                </c:pt>
                <c:pt idx="1087">
                  <c:v>2023-04-26</c:v>
                </c:pt>
                <c:pt idx="1088">
                  <c:v>2023-04-27</c:v>
                </c:pt>
                <c:pt idx="1089">
                  <c:v>2023-04-28</c:v>
                </c:pt>
                <c:pt idx="1090">
                  <c:v>2023-05-01</c:v>
                </c:pt>
                <c:pt idx="1091">
                  <c:v>2023-05-02</c:v>
                </c:pt>
                <c:pt idx="1092">
                  <c:v>2023-05-03</c:v>
                </c:pt>
                <c:pt idx="1093">
                  <c:v>2023-05-04</c:v>
                </c:pt>
                <c:pt idx="1094">
                  <c:v>2023-05-05</c:v>
                </c:pt>
                <c:pt idx="1095">
                  <c:v>2023-05-08</c:v>
                </c:pt>
                <c:pt idx="1096">
                  <c:v>2023-05-09</c:v>
                </c:pt>
                <c:pt idx="1097">
                  <c:v>2023-05-10</c:v>
                </c:pt>
                <c:pt idx="1098">
                  <c:v>2023-05-11</c:v>
                </c:pt>
                <c:pt idx="1099">
                  <c:v>2023-05-12</c:v>
                </c:pt>
                <c:pt idx="1100">
                  <c:v>2023-05-15</c:v>
                </c:pt>
                <c:pt idx="1101">
                  <c:v>2023-05-16</c:v>
                </c:pt>
                <c:pt idx="1102">
                  <c:v>2023-05-17</c:v>
                </c:pt>
                <c:pt idx="1103">
                  <c:v>2023-05-18</c:v>
                </c:pt>
                <c:pt idx="1104">
                  <c:v>2023-05-19</c:v>
                </c:pt>
                <c:pt idx="1105">
                  <c:v>2023-05-22</c:v>
                </c:pt>
                <c:pt idx="1106">
                  <c:v>2023-05-23</c:v>
                </c:pt>
                <c:pt idx="1107">
                  <c:v>2023-05-24</c:v>
                </c:pt>
                <c:pt idx="1108">
                  <c:v>2023-05-25</c:v>
                </c:pt>
                <c:pt idx="1109">
                  <c:v>2023-05-26</c:v>
                </c:pt>
                <c:pt idx="1110">
                  <c:v>2023-05-30</c:v>
                </c:pt>
                <c:pt idx="1111">
                  <c:v>2023-05-31</c:v>
                </c:pt>
                <c:pt idx="1112">
                  <c:v>2023-06-01</c:v>
                </c:pt>
                <c:pt idx="1113">
                  <c:v>2023-06-02</c:v>
                </c:pt>
                <c:pt idx="1114">
                  <c:v>2023-06-05</c:v>
                </c:pt>
                <c:pt idx="1115">
                  <c:v>2023-06-06</c:v>
                </c:pt>
                <c:pt idx="1116">
                  <c:v>2023-06-07</c:v>
                </c:pt>
                <c:pt idx="1117">
                  <c:v>2023-06-08</c:v>
                </c:pt>
                <c:pt idx="1118">
                  <c:v>2023-06-09</c:v>
                </c:pt>
                <c:pt idx="1119">
                  <c:v>2023-06-12</c:v>
                </c:pt>
                <c:pt idx="1120">
                  <c:v>2023-06-13</c:v>
                </c:pt>
                <c:pt idx="1121">
                  <c:v>2023-06-14</c:v>
                </c:pt>
                <c:pt idx="1122">
                  <c:v>2023-06-15</c:v>
                </c:pt>
                <c:pt idx="1123">
                  <c:v>2023-06-16</c:v>
                </c:pt>
                <c:pt idx="1124">
                  <c:v>2023-06-20</c:v>
                </c:pt>
                <c:pt idx="1125">
                  <c:v>2023-06-21</c:v>
                </c:pt>
                <c:pt idx="1126">
                  <c:v>2023-06-22</c:v>
                </c:pt>
                <c:pt idx="1127">
                  <c:v>2023-06-23</c:v>
                </c:pt>
                <c:pt idx="1128">
                  <c:v>2023-06-26</c:v>
                </c:pt>
                <c:pt idx="1129">
                  <c:v>2023-06-27</c:v>
                </c:pt>
                <c:pt idx="1130">
                  <c:v>2023-06-28</c:v>
                </c:pt>
                <c:pt idx="1131">
                  <c:v>2023-06-29</c:v>
                </c:pt>
                <c:pt idx="1132">
                  <c:v>2023-06-30</c:v>
                </c:pt>
                <c:pt idx="1133">
                  <c:v>2023-07-03</c:v>
                </c:pt>
                <c:pt idx="1134">
                  <c:v>2023-07-05</c:v>
                </c:pt>
                <c:pt idx="1135">
                  <c:v>2023-07-06</c:v>
                </c:pt>
                <c:pt idx="1136">
                  <c:v>2023-07-07</c:v>
                </c:pt>
                <c:pt idx="1137">
                  <c:v>2023-07-10</c:v>
                </c:pt>
                <c:pt idx="1138">
                  <c:v>2023-07-11</c:v>
                </c:pt>
                <c:pt idx="1139">
                  <c:v>2023-07-12</c:v>
                </c:pt>
                <c:pt idx="1140">
                  <c:v>2023-07-13</c:v>
                </c:pt>
                <c:pt idx="1141">
                  <c:v>2023-07-14</c:v>
                </c:pt>
                <c:pt idx="1142">
                  <c:v>2023-07-17</c:v>
                </c:pt>
                <c:pt idx="1143">
                  <c:v>2023-07-18</c:v>
                </c:pt>
                <c:pt idx="1144">
                  <c:v>2023-07-19</c:v>
                </c:pt>
                <c:pt idx="1145">
                  <c:v>2023-07-20</c:v>
                </c:pt>
                <c:pt idx="1146">
                  <c:v>2023-07-21</c:v>
                </c:pt>
                <c:pt idx="1147">
                  <c:v>2023-07-24</c:v>
                </c:pt>
                <c:pt idx="1148">
                  <c:v>2023-07-25</c:v>
                </c:pt>
                <c:pt idx="1149">
                  <c:v>2023-07-26</c:v>
                </c:pt>
                <c:pt idx="1150">
                  <c:v>2023-07-27</c:v>
                </c:pt>
                <c:pt idx="1151">
                  <c:v>2023-07-28</c:v>
                </c:pt>
                <c:pt idx="1152">
                  <c:v>2023-07-31</c:v>
                </c:pt>
                <c:pt idx="1153">
                  <c:v>2023-08-01</c:v>
                </c:pt>
                <c:pt idx="1154">
                  <c:v>2023-08-02</c:v>
                </c:pt>
                <c:pt idx="1155">
                  <c:v>2023-08-03</c:v>
                </c:pt>
                <c:pt idx="1156">
                  <c:v>2023-08-04</c:v>
                </c:pt>
                <c:pt idx="1157">
                  <c:v>2023-08-07</c:v>
                </c:pt>
                <c:pt idx="1158">
                  <c:v>2023-08-08</c:v>
                </c:pt>
                <c:pt idx="1159">
                  <c:v>2023-08-09</c:v>
                </c:pt>
                <c:pt idx="1160">
                  <c:v>2023-08-10</c:v>
                </c:pt>
                <c:pt idx="1161">
                  <c:v>2023-08-11</c:v>
                </c:pt>
                <c:pt idx="1162">
                  <c:v>2023-08-14</c:v>
                </c:pt>
                <c:pt idx="1163">
                  <c:v>2023-08-15</c:v>
                </c:pt>
                <c:pt idx="1164">
                  <c:v>2023-08-16</c:v>
                </c:pt>
                <c:pt idx="1165">
                  <c:v>2023-08-17</c:v>
                </c:pt>
                <c:pt idx="1166">
                  <c:v>2023-08-18</c:v>
                </c:pt>
                <c:pt idx="1167">
                  <c:v>2023-08-21</c:v>
                </c:pt>
                <c:pt idx="1168">
                  <c:v>2023-08-22</c:v>
                </c:pt>
                <c:pt idx="1169">
                  <c:v>2023-08-23</c:v>
                </c:pt>
                <c:pt idx="1170">
                  <c:v>2023-08-24</c:v>
                </c:pt>
                <c:pt idx="1171">
                  <c:v>2023-08-25</c:v>
                </c:pt>
                <c:pt idx="1172">
                  <c:v>2023-08-28</c:v>
                </c:pt>
                <c:pt idx="1173">
                  <c:v>2023-08-29</c:v>
                </c:pt>
                <c:pt idx="1174">
                  <c:v>2023-08-30</c:v>
                </c:pt>
                <c:pt idx="1175">
                  <c:v>2023-08-31</c:v>
                </c:pt>
                <c:pt idx="1176">
                  <c:v>2023-09-01</c:v>
                </c:pt>
                <c:pt idx="1177">
                  <c:v>2023-09-05</c:v>
                </c:pt>
                <c:pt idx="1178">
                  <c:v>2023-09-06</c:v>
                </c:pt>
                <c:pt idx="1179">
                  <c:v>2023-09-07</c:v>
                </c:pt>
                <c:pt idx="1180">
                  <c:v>2023-09-08</c:v>
                </c:pt>
                <c:pt idx="1181">
                  <c:v>2023-09-11</c:v>
                </c:pt>
                <c:pt idx="1182">
                  <c:v>2023-09-12</c:v>
                </c:pt>
                <c:pt idx="1183">
                  <c:v>2023-09-13</c:v>
                </c:pt>
                <c:pt idx="1184">
                  <c:v>2023-09-14</c:v>
                </c:pt>
                <c:pt idx="1185">
                  <c:v>2023-09-15</c:v>
                </c:pt>
                <c:pt idx="1186">
                  <c:v>2023-09-18</c:v>
                </c:pt>
                <c:pt idx="1187">
                  <c:v>2023-09-19</c:v>
                </c:pt>
                <c:pt idx="1188">
                  <c:v>2023-09-20</c:v>
                </c:pt>
                <c:pt idx="1189">
                  <c:v>2023-09-21</c:v>
                </c:pt>
                <c:pt idx="1190">
                  <c:v>2023-09-22</c:v>
                </c:pt>
                <c:pt idx="1191">
                  <c:v>2023-09-25</c:v>
                </c:pt>
                <c:pt idx="1192">
                  <c:v>2023-09-26</c:v>
                </c:pt>
                <c:pt idx="1193">
                  <c:v>2023-09-27</c:v>
                </c:pt>
                <c:pt idx="1194">
                  <c:v>2023-09-28</c:v>
                </c:pt>
                <c:pt idx="1195">
                  <c:v>2023-09-29</c:v>
                </c:pt>
                <c:pt idx="1196">
                  <c:v>2023-10-02</c:v>
                </c:pt>
                <c:pt idx="1197">
                  <c:v>2023-10-03</c:v>
                </c:pt>
                <c:pt idx="1198">
                  <c:v>2023-10-04</c:v>
                </c:pt>
                <c:pt idx="1199">
                  <c:v>2023-10-05</c:v>
                </c:pt>
                <c:pt idx="1200">
                  <c:v>2023-10-06</c:v>
                </c:pt>
                <c:pt idx="1201">
                  <c:v>2023-10-09</c:v>
                </c:pt>
                <c:pt idx="1202">
                  <c:v>2023-10-10</c:v>
                </c:pt>
                <c:pt idx="1203">
                  <c:v>2023-10-11</c:v>
                </c:pt>
                <c:pt idx="1204">
                  <c:v>2023-10-12</c:v>
                </c:pt>
                <c:pt idx="1205">
                  <c:v>2023-10-13</c:v>
                </c:pt>
                <c:pt idx="1206">
                  <c:v>2023-10-16</c:v>
                </c:pt>
                <c:pt idx="1207">
                  <c:v>2023-10-17</c:v>
                </c:pt>
                <c:pt idx="1208">
                  <c:v>2023-10-18</c:v>
                </c:pt>
                <c:pt idx="1209">
                  <c:v>2023-10-19</c:v>
                </c:pt>
                <c:pt idx="1210">
                  <c:v>2023-10-20</c:v>
                </c:pt>
                <c:pt idx="1211">
                  <c:v>2023-10-23</c:v>
                </c:pt>
                <c:pt idx="1212">
                  <c:v>2023-10-24</c:v>
                </c:pt>
                <c:pt idx="1213">
                  <c:v>2023-10-25</c:v>
                </c:pt>
                <c:pt idx="1214">
                  <c:v>2023-10-26</c:v>
                </c:pt>
                <c:pt idx="1215">
                  <c:v>2023-10-27</c:v>
                </c:pt>
                <c:pt idx="1216">
                  <c:v>2023-10-30</c:v>
                </c:pt>
                <c:pt idx="1217">
                  <c:v>2023-10-31</c:v>
                </c:pt>
                <c:pt idx="1218">
                  <c:v>2023-11-01</c:v>
                </c:pt>
                <c:pt idx="1219">
                  <c:v>2023-11-02</c:v>
                </c:pt>
                <c:pt idx="1220">
                  <c:v>2023-11-03</c:v>
                </c:pt>
                <c:pt idx="1221">
                  <c:v>2023-11-06</c:v>
                </c:pt>
                <c:pt idx="1222">
                  <c:v>2023-11-07</c:v>
                </c:pt>
                <c:pt idx="1223">
                  <c:v>2023-11-08</c:v>
                </c:pt>
                <c:pt idx="1224">
                  <c:v>2023-11-09</c:v>
                </c:pt>
                <c:pt idx="1225">
                  <c:v>2023-11-10</c:v>
                </c:pt>
                <c:pt idx="1226">
                  <c:v>2023-11-13</c:v>
                </c:pt>
                <c:pt idx="1227">
                  <c:v>2023-11-14</c:v>
                </c:pt>
                <c:pt idx="1228">
                  <c:v>2023-11-15</c:v>
                </c:pt>
                <c:pt idx="1229">
                  <c:v>2023-11-16</c:v>
                </c:pt>
                <c:pt idx="1230">
                  <c:v>2023-11-17</c:v>
                </c:pt>
                <c:pt idx="1231">
                  <c:v>2023-11-20</c:v>
                </c:pt>
                <c:pt idx="1232">
                  <c:v>2023-11-21</c:v>
                </c:pt>
                <c:pt idx="1233">
                  <c:v>2023-11-22</c:v>
                </c:pt>
                <c:pt idx="1234">
                  <c:v>2023-11-24</c:v>
                </c:pt>
                <c:pt idx="1235">
                  <c:v>2023-11-27</c:v>
                </c:pt>
                <c:pt idx="1236">
                  <c:v>2023-11-28</c:v>
                </c:pt>
                <c:pt idx="1237">
                  <c:v>2023-11-29</c:v>
                </c:pt>
                <c:pt idx="1238">
                  <c:v>2023-11-30</c:v>
                </c:pt>
                <c:pt idx="1239">
                  <c:v>2023-12-01</c:v>
                </c:pt>
                <c:pt idx="1240">
                  <c:v>2023-12-04</c:v>
                </c:pt>
                <c:pt idx="1241">
                  <c:v>2023-12-05</c:v>
                </c:pt>
                <c:pt idx="1242">
                  <c:v>2023-12-06</c:v>
                </c:pt>
                <c:pt idx="1243">
                  <c:v>2023-12-07</c:v>
                </c:pt>
                <c:pt idx="1244">
                  <c:v>2023-12-08</c:v>
                </c:pt>
                <c:pt idx="1245">
                  <c:v>2023-12-11</c:v>
                </c:pt>
                <c:pt idx="1246">
                  <c:v>2023-12-12</c:v>
                </c:pt>
                <c:pt idx="1247">
                  <c:v>2023-12-13</c:v>
                </c:pt>
                <c:pt idx="1248">
                  <c:v>2023-12-14</c:v>
                </c:pt>
                <c:pt idx="1249">
                  <c:v>2023-12-15</c:v>
                </c:pt>
                <c:pt idx="1250">
                  <c:v>2023-12-18</c:v>
                </c:pt>
                <c:pt idx="1251">
                  <c:v>2023-12-19</c:v>
                </c:pt>
                <c:pt idx="1252">
                  <c:v>2023-12-20</c:v>
                </c:pt>
                <c:pt idx="1253">
                  <c:v>2023-12-21</c:v>
                </c:pt>
                <c:pt idx="1254">
                  <c:v>2023-12-22</c:v>
                </c:pt>
                <c:pt idx="1255">
                  <c:v>2023-12-26</c:v>
                </c:pt>
                <c:pt idx="1256">
                  <c:v>2023-12-27</c:v>
                </c:pt>
                <c:pt idx="1257">
                  <c:v>2023-12-28</c:v>
                </c:pt>
                <c:pt idx="1258">
                  <c:v>2023-12-29</c:v>
                </c:pt>
                <c:pt idx="1259">
                  <c:v>2024-01-02</c:v>
                </c:pt>
                <c:pt idx="1260">
                  <c:v>2024-01-03</c:v>
                </c:pt>
                <c:pt idx="1261">
                  <c:v>2024-01-04</c:v>
                </c:pt>
                <c:pt idx="1262">
                  <c:v>2024-01-05</c:v>
                </c:pt>
                <c:pt idx="1263">
                  <c:v>2024-01-08</c:v>
                </c:pt>
                <c:pt idx="1264">
                  <c:v>2024-01-09</c:v>
                </c:pt>
                <c:pt idx="1265">
                  <c:v>2024-01-10</c:v>
                </c:pt>
                <c:pt idx="1266">
                  <c:v>2024-01-11</c:v>
                </c:pt>
                <c:pt idx="1267">
                  <c:v>2024-01-12</c:v>
                </c:pt>
                <c:pt idx="1268">
                  <c:v>2024-01-16</c:v>
                </c:pt>
                <c:pt idx="1269">
                  <c:v>2024-01-17</c:v>
                </c:pt>
                <c:pt idx="1270">
                  <c:v>2024-01-18</c:v>
                </c:pt>
                <c:pt idx="1271">
                  <c:v>2024-01-19</c:v>
                </c:pt>
                <c:pt idx="1272">
                  <c:v>2024-01-22</c:v>
                </c:pt>
                <c:pt idx="1273">
                  <c:v>2024-01-23</c:v>
                </c:pt>
                <c:pt idx="1274">
                  <c:v>2024-01-24</c:v>
                </c:pt>
                <c:pt idx="1275">
                  <c:v>2024-01-25</c:v>
                </c:pt>
                <c:pt idx="1276">
                  <c:v>2024-01-26</c:v>
                </c:pt>
                <c:pt idx="1277">
                  <c:v>2024-01-29</c:v>
                </c:pt>
                <c:pt idx="1278">
                  <c:v>2024-01-30</c:v>
                </c:pt>
                <c:pt idx="1279">
                  <c:v>2024-01-31</c:v>
                </c:pt>
                <c:pt idx="1280">
                  <c:v>2024-02-01</c:v>
                </c:pt>
                <c:pt idx="1281">
                  <c:v>2024-02-02</c:v>
                </c:pt>
                <c:pt idx="1282">
                  <c:v>2024-02-05</c:v>
                </c:pt>
                <c:pt idx="1283">
                  <c:v>2024-02-06</c:v>
                </c:pt>
                <c:pt idx="1284">
                  <c:v>2024-02-07</c:v>
                </c:pt>
                <c:pt idx="1285">
                  <c:v>2024-02-08</c:v>
                </c:pt>
                <c:pt idx="1286">
                  <c:v>2024-02-09</c:v>
                </c:pt>
                <c:pt idx="1287">
                  <c:v>2024-02-12</c:v>
                </c:pt>
                <c:pt idx="1288">
                  <c:v>2024-02-13</c:v>
                </c:pt>
                <c:pt idx="1289">
                  <c:v>2024-02-14</c:v>
                </c:pt>
                <c:pt idx="1290">
                  <c:v>2024-02-15</c:v>
                </c:pt>
                <c:pt idx="1291">
                  <c:v>2024-02-16</c:v>
                </c:pt>
                <c:pt idx="1292">
                  <c:v>2024-02-20</c:v>
                </c:pt>
                <c:pt idx="1293">
                  <c:v>2024-02-21</c:v>
                </c:pt>
                <c:pt idx="1294">
                  <c:v>2024-02-22</c:v>
                </c:pt>
                <c:pt idx="1295">
                  <c:v>2024-02-23</c:v>
                </c:pt>
                <c:pt idx="1296">
                  <c:v>2024-02-26</c:v>
                </c:pt>
                <c:pt idx="1297">
                  <c:v>2024-02-27</c:v>
                </c:pt>
                <c:pt idx="1298">
                  <c:v>2024-02-28</c:v>
                </c:pt>
                <c:pt idx="1299">
                  <c:v>2024-02-29</c:v>
                </c:pt>
                <c:pt idx="1300">
                  <c:v>2024-03-01</c:v>
                </c:pt>
                <c:pt idx="1301">
                  <c:v>2024-03-04</c:v>
                </c:pt>
                <c:pt idx="1302">
                  <c:v>2024-03-05</c:v>
                </c:pt>
                <c:pt idx="1303">
                  <c:v>2024-03-06</c:v>
                </c:pt>
                <c:pt idx="1304">
                  <c:v>2024-03-07</c:v>
                </c:pt>
                <c:pt idx="1305">
                  <c:v>2024-03-08</c:v>
                </c:pt>
                <c:pt idx="1306">
                  <c:v>2024-03-11</c:v>
                </c:pt>
                <c:pt idx="1307">
                  <c:v>2024-03-12</c:v>
                </c:pt>
                <c:pt idx="1308">
                  <c:v>2024-03-13</c:v>
                </c:pt>
                <c:pt idx="1309">
                  <c:v>2024-03-14</c:v>
                </c:pt>
                <c:pt idx="1310">
                  <c:v>2024-03-15</c:v>
                </c:pt>
                <c:pt idx="1311">
                  <c:v>2024-03-18</c:v>
                </c:pt>
                <c:pt idx="1312">
                  <c:v>2024-03-19</c:v>
                </c:pt>
                <c:pt idx="1313">
                  <c:v>2024-03-20</c:v>
                </c:pt>
                <c:pt idx="1314">
                  <c:v>2024-03-21</c:v>
                </c:pt>
                <c:pt idx="1315">
                  <c:v>2024-03-22</c:v>
                </c:pt>
                <c:pt idx="1316">
                  <c:v>2024-03-25</c:v>
                </c:pt>
                <c:pt idx="1317">
                  <c:v>2024-03-26</c:v>
                </c:pt>
                <c:pt idx="1318">
                  <c:v>2024-03-27</c:v>
                </c:pt>
                <c:pt idx="1319">
                  <c:v>2024-03-28</c:v>
                </c:pt>
                <c:pt idx="1320">
                  <c:v>2024-04-01</c:v>
                </c:pt>
                <c:pt idx="1321">
                  <c:v>2024-04-02</c:v>
                </c:pt>
                <c:pt idx="1322">
                  <c:v>2024-04-03</c:v>
                </c:pt>
                <c:pt idx="1323">
                  <c:v>2024-04-04</c:v>
                </c:pt>
                <c:pt idx="1324">
                  <c:v>2024-04-05</c:v>
                </c:pt>
                <c:pt idx="1325">
                  <c:v>2024-04-08</c:v>
                </c:pt>
                <c:pt idx="1326">
                  <c:v>2024-04-09</c:v>
                </c:pt>
                <c:pt idx="1327">
                  <c:v>2024-04-10</c:v>
                </c:pt>
                <c:pt idx="1328">
                  <c:v>2024-04-11</c:v>
                </c:pt>
                <c:pt idx="1329">
                  <c:v>2024-04-12</c:v>
                </c:pt>
                <c:pt idx="1330">
                  <c:v>2024-04-15</c:v>
                </c:pt>
                <c:pt idx="1331">
                  <c:v>2024-04-16</c:v>
                </c:pt>
                <c:pt idx="1332">
                  <c:v>2024-04-17</c:v>
                </c:pt>
                <c:pt idx="1333">
                  <c:v>2024-04-18</c:v>
                </c:pt>
                <c:pt idx="1334">
                  <c:v>2024-04-19</c:v>
                </c:pt>
                <c:pt idx="1335">
                  <c:v>2024-04-22</c:v>
                </c:pt>
                <c:pt idx="1336">
                  <c:v>2024-04-23</c:v>
                </c:pt>
                <c:pt idx="1337">
                  <c:v>2024-04-24</c:v>
                </c:pt>
                <c:pt idx="1338">
                  <c:v>2024-04-25</c:v>
                </c:pt>
                <c:pt idx="1339">
                  <c:v>2024-04-26</c:v>
                </c:pt>
                <c:pt idx="1340">
                  <c:v>2024-04-29</c:v>
                </c:pt>
                <c:pt idx="1341">
                  <c:v>2024-04-30</c:v>
                </c:pt>
                <c:pt idx="1342">
                  <c:v>2024-05-01</c:v>
                </c:pt>
                <c:pt idx="1343">
                  <c:v>2024-05-02</c:v>
                </c:pt>
                <c:pt idx="1344">
                  <c:v>2024-05-03</c:v>
                </c:pt>
                <c:pt idx="1345">
                  <c:v>2024-05-06</c:v>
                </c:pt>
                <c:pt idx="1346">
                  <c:v>2024-05-07</c:v>
                </c:pt>
                <c:pt idx="1347">
                  <c:v>2024-05-08</c:v>
                </c:pt>
                <c:pt idx="1348">
                  <c:v>2024-05-09</c:v>
                </c:pt>
                <c:pt idx="1349">
                  <c:v>2024-05-10</c:v>
                </c:pt>
                <c:pt idx="1350">
                  <c:v>2024-05-13</c:v>
                </c:pt>
                <c:pt idx="1351">
                  <c:v>2024-05-14</c:v>
                </c:pt>
                <c:pt idx="1352">
                  <c:v>2024-05-15</c:v>
                </c:pt>
                <c:pt idx="1353">
                  <c:v>2024-05-16</c:v>
                </c:pt>
                <c:pt idx="1354">
                  <c:v>2024-05-17</c:v>
                </c:pt>
                <c:pt idx="1355">
                  <c:v>2024-05-20</c:v>
                </c:pt>
                <c:pt idx="1356">
                  <c:v>2024-05-21</c:v>
                </c:pt>
                <c:pt idx="1357">
                  <c:v>2024-05-22</c:v>
                </c:pt>
                <c:pt idx="1358">
                  <c:v>2024-05-23</c:v>
                </c:pt>
                <c:pt idx="1359">
                  <c:v>2024-05-24</c:v>
                </c:pt>
                <c:pt idx="1360">
                  <c:v>2024-05-28</c:v>
                </c:pt>
                <c:pt idx="1361">
                  <c:v>2024-05-29</c:v>
                </c:pt>
                <c:pt idx="1362">
                  <c:v>2024-05-30</c:v>
                </c:pt>
                <c:pt idx="1363">
                  <c:v>2024-05-31</c:v>
                </c:pt>
                <c:pt idx="1364">
                  <c:v>2024-06-03</c:v>
                </c:pt>
                <c:pt idx="1365">
                  <c:v>2024-06-04</c:v>
                </c:pt>
                <c:pt idx="1366">
                  <c:v>2024-06-05</c:v>
                </c:pt>
                <c:pt idx="1367">
                  <c:v>2024-06-06</c:v>
                </c:pt>
                <c:pt idx="1368">
                  <c:v>2024-06-07</c:v>
                </c:pt>
                <c:pt idx="1369">
                  <c:v>2024-06-10</c:v>
                </c:pt>
                <c:pt idx="1370">
                  <c:v>2024-06-11</c:v>
                </c:pt>
                <c:pt idx="1371">
                  <c:v>2024-06-12</c:v>
                </c:pt>
                <c:pt idx="1372">
                  <c:v>2024-06-13</c:v>
                </c:pt>
                <c:pt idx="1373">
                  <c:v>2024-06-14</c:v>
                </c:pt>
                <c:pt idx="1374">
                  <c:v>2024-06-17</c:v>
                </c:pt>
                <c:pt idx="1375">
                  <c:v>2024-06-18</c:v>
                </c:pt>
                <c:pt idx="1376">
                  <c:v>2024-06-20</c:v>
                </c:pt>
                <c:pt idx="1377">
                  <c:v>2024-06-21</c:v>
                </c:pt>
                <c:pt idx="1378">
                  <c:v>2024-06-24</c:v>
                </c:pt>
                <c:pt idx="1379">
                  <c:v>2024-06-25</c:v>
                </c:pt>
                <c:pt idx="1380">
                  <c:v>2024-06-26</c:v>
                </c:pt>
                <c:pt idx="1381">
                  <c:v>2024-06-27</c:v>
                </c:pt>
                <c:pt idx="1382">
                  <c:v>2024-06-28</c:v>
                </c:pt>
                <c:pt idx="1383">
                  <c:v>2024-07-01</c:v>
                </c:pt>
                <c:pt idx="1384">
                  <c:v>2024-07-02</c:v>
                </c:pt>
                <c:pt idx="1385">
                  <c:v>2024-07-03</c:v>
                </c:pt>
                <c:pt idx="1386">
                  <c:v>2024-07-05</c:v>
                </c:pt>
                <c:pt idx="1387">
                  <c:v>2024-07-08</c:v>
                </c:pt>
                <c:pt idx="1388">
                  <c:v>2024-07-09</c:v>
                </c:pt>
                <c:pt idx="1389">
                  <c:v>2024-07-10</c:v>
                </c:pt>
                <c:pt idx="1390">
                  <c:v>2024-07-11</c:v>
                </c:pt>
                <c:pt idx="1391">
                  <c:v>2024-07-12</c:v>
                </c:pt>
                <c:pt idx="1392">
                  <c:v>2024-07-15</c:v>
                </c:pt>
                <c:pt idx="1393">
                  <c:v>2024-07-16</c:v>
                </c:pt>
                <c:pt idx="1394">
                  <c:v>2024-07-17</c:v>
                </c:pt>
                <c:pt idx="1395">
                  <c:v>2024-07-18</c:v>
                </c:pt>
                <c:pt idx="1396">
                  <c:v>2024-07-19</c:v>
                </c:pt>
                <c:pt idx="1397">
                  <c:v>2024-07-22</c:v>
                </c:pt>
                <c:pt idx="1398">
                  <c:v>2024-07-23</c:v>
                </c:pt>
                <c:pt idx="1399">
                  <c:v>2024-07-24</c:v>
                </c:pt>
                <c:pt idx="1400">
                  <c:v>2024-07-25</c:v>
                </c:pt>
                <c:pt idx="1401">
                  <c:v>2024-07-26</c:v>
                </c:pt>
                <c:pt idx="1402">
                  <c:v>2024-07-29</c:v>
                </c:pt>
                <c:pt idx="1403">
                  <c:v>2024-07-30</c:v>
                </c:pt>
                <c:pt idx="1404">
                  <c:v>2024-07-31</c:v>
                </c:pt>
                <c:pt idx="1405">
                  <c:v>2024-08-01</c:v>
                </c:pt>
                <c:pt idx="1406">
                  <c:v>2024-08-02</c:v>
                </c:pt>
                <c:pt idx="1407">
                  <c:v>2024-08-05</c:v>
                </c:pt>
                <c:pt idx="1408">
                  <c:v>2024-08-06</c:v>
                </c:pt>
                <c:pt idx="1409">
                  <c:v>2024-08-07</c:v>
                </c:pt>
                <c:pt idx="1410">
                  <c:v>2024-08-08</c:v>
                </c:pt>
                <c:pt idx="1411">
                  <c:v>2024-08-09</c:v>
                </c:pt>
                <c:pt idx="1412">
                  <c:v>2024-08-12</c:v>
                </c:pt>
                <c:pt idx="1413">
                  <c:v>2024-08-13</c:v>
                </c:pt>
                <c:pt idx="1414">
                  <c:v>2024-08-14</c:v>
                </c:pt>
                <c:pt idx="1415">
                  <c:v>2024-08-15</c:v>
                </c:pt>
                <c:pt idx="1416">
                  <c:v>2024-08-16</c:v>
                </c:pt>
                <c:pt idx="1417">
                  <c:v>2024-08-19</c:v>
                </c:pt>
                <c:pt idx="1418">
                  <c:v>2024-08-20</c:v>
                </c:pt>
                <c:pt idx="1419">
                  <c:v>2024-08-21</c:v>
                </c:pt>
                <c:pt idx="1420">
                  <c:v>2024-08-22</c:v>
                </c:pt>
                <c:pt idx="1421">
                  <c:v>2024-08-23</c:v>
                </c:pt>
                <c:pt idx="1422">
                  <c:v>2024-08-26</c:v>
                </c:pt>
                <c:pt idx="1423">
                  <c:v>2024-08-27</c:v>
                </c:pt>
                <c:pt idx="1424">
                  <c:v>2024-08-28</c:v>
                </c:pt>
                <c:pt idx="1425">
                  <c:v>2024-08-29</c:v>
                </c:pt>
                <c:pt idx="1426">
                  <c:v>2024-08-30</c:v>
                </c:pt>
                <c:pt idx="1427">
                  <c:v>2024-09-03</c:v>
                </c:pt>
                <c:pt idx="1428">
                  <c:v>2024-09-04</c:v>
                </c:pt>
                <c:pt idx="1429">
                  <c:v>2024-09-05</c:v>
                </c:pt>
                <c:pt idx="1430">
                  <c:v>2024-09-06</c:v>
                </c:pt>
                <c:pt idx="1431">
                  <c:v>2024-09-09</c:v>
                </c:pt>
                <c:pt idx="1432">
                  <c:v>2024-09-10</c:v>
                </c:pt>
                <c:pt idx="1433">
                  <c:v>2024-09-11</c:v>
                </c:pt>
                <c:pt idx="1434">
                  <c:v>2024-09-12</c:v>
                </c:pt>
                <c:pt idx="1435">
                  <c:v>2024-09-13</c:v>
                </c:pt>
                <c:pt idx="1436">
                  <c:v>2024-09-16</c:v>
                </c:pt>
                <c:pt idx="1437">
                  <c:v>2024-09-17</c:v>
                </c:pt>
                <c:pt idx="1438">
                  <c:v>2024-09-18</c:v>
                </c:pt>
                <c:pt idx="1439">
                  <c:v>2024-09-19</c:v>
                </c:pt>
                <c:pt idx="1440">
                  <c:v>2024-09-20</c:v>
                </c:pt>
                <c:pt idx="1441">
                  <c:v>2024-09-23</c:v>
                </c:pt>
                <c:pt idx="1442">
                  <c:v>2024-09-24</c:v>
                </c:pt>
                <c:pt idx="1443">
                  <c:v>2024-09-25</c:v>
                </c:pt>
                <c:pt idx="1444">
                  <c:v>2024-09-26</c:v>
                </c:pt>
                <c:pt idx="1445">
                  <c:v>2024-09-27</c:v>
                </c:pt>
                <c:pt idx="1446">
                  <c:v>2024-09-30</c:v>
                </c:pt>
                <c:pt idx="1447">
                  <c:v>2024-10-01</c:v>
                </c:pt>
                <c:pt idx="1448">
                  <c:v>2024-10-02</c:v>
                </c:pt>
                <c:pt idx="1449">
                  <c:v>2024-10-03</c:v>
                </c:pt>
                <c:pt idx="1450">
                  <c:v>2024-10-04</c:v>
                </c:pt>
                <c:pt idx="1451">
                  <c:v>2024-10-07</c:v>
                </c:pt>
                <c:pt idx="1452">
                  <c:v>2024-10-08</c:v>
                </c:pt>
                <c:pt idx="1453">
                  <c:v>2024-10-09</c:v>
                </c:pt>
                <c:pt idx="1454">
                  <c:v>2024-10-10</c:v>
                </c:pt>
                <c:pt idx="1455">
                  <c:v>2024-10-11</c:v>
                </c:pt>
                <c:pt idx="1456">
                  <c:v>2024-10-14</c:v>
                </c:pt>
                <c:pt idx="1457">
                  <c:v>2024-10-15</c:v>
                </c:pt>
                <c:pt idx="1458">
                  <c:v>2024-10-16</c:v>
                </c:pt>
                <c:pt idx="1459">
                  <c:v>2024-10-17</c:v>
                </c:pt>
                <c:pt idx="1460">
                  <c:v>2024-10-18</c:v>
                </c:pt>
                <c:pt idx="1461">
                  <c:v>2024-10-21</c:v>
                </c:pt>
                <c:pt idx="1462">
                  <c:v>2024-10-22</c:v>
                </c:pt>
                <c:pt idx="1463">
                  <c:v>2024-10-23</c:v>
                </c:pt>
                <c:pt idx="1464">
                  <c:v>2024-10-24</c:v>
                </c:pt>
                <c:pt idx="1465">
                  <c:v>2024-10-25</c:v>
                </c:pt>
                <c:pt idx="1466">
                  <c:v>2024-10-28</c:v>
                </c:pt>
                <c:pt idx="1467">
                  <c:v>2024-10-29</c:v>
                </c:pt>
                <c:pt idx="1468">
                  <c:v>2024-10-30</c:v>
                </c:pt>
                <c:pt idx="1469">
                  <c:v>2024-10-31</c:v>
                </c:pt>
                <c:pt idx="1470">
                  <c:v>2024-11-01</c:v>
                </c:pt>
                <c:pt idx="1471">
                  <c:v>2024-11-04</c:v>
                </c:pt>
                <c:pt idx="1472">
                  <c:v>2024-11-05</c:v>
                </c:pt>
                <c:pt idx="1473">
                  <c:v>2024-11-06</c:v>
                </c:pt>
                <c:pt idx="1474">
                  <c:v>2024-11-07</c:v>
                </c:pt>
                <c:pt idx="1475">
                  <c:v>2024-11-08</c:v>
                </c:pt>
                <c:pt idx="1476">
                  <c:v>2024-11-11</c:v>
                </c:pt>
                <c:pt idx="1477">
                  <c:v>2024-11-12</c:v>
                </c:pt>
                <c:pt idx="1478">
                  <c:v>2024-11-13</c:v>
                </c:pt>
                <c:pt idx="1479">
                  <c:v>2024-11-14</c:v>
                </c:pt>
                <c:pt idx="1480">
                  <c:v>2024-11-15</c:v>
                </c:pt>
                <c:pt idx="1481">
                  <c:v>2024-11-18</c:v>
                </c:pt>
                <c:pt idx="1482">
                  <c:v>2024-11-19</c:v>
                </c:pt>
                <c:pt idx="1483">
                  <c:v>2024-11-20</c:v>
                </c:pt>
                <c:pt idx="1484">
                  <c:v>2024-11-21</c:v>
                </c:pt>
                <c:pt idx="1485">
                  <c:v>2024-11-22</c:v>
                </c:pt>
                <c:pt idx="1486">
                  <c:v>2024-11-25</c:v>
                </c:pt>
                <c:pt idx="1487">
                  <c:v>2024-11-26</c:v>
                </c:pt>
                <c:pt idx="1488">
                  <c:v>2024-11-27</c:v>
                </c:pt>
                <c:pt idx="1489">
                  <c:v>2024-11-29</c:v>
                </c:pt>
                <c:pt idx="1490">
                  <c:v>2024-12-02</c:v>
                </c:pt>
                <c:pt idx="1491">
                  <c:v>2024-12-03</c:v>
                </c:pt>
                <c:pt idx="1492">
                  <c:v>2024-12-04</c:v>
                </c:pt>
                <c:pt idx="1493">
                  <c:v>2024-12-05</c:v>
                </c:pt>
                <c:pt idx="1494">
                  <c:v>2024-12-06</c:v>
                </c:pt>
                <c:pt idx="1495">
                  <c:v>2024-12-09</c:v>
                </c:pt>
                <c:pt idx="1496">
                  <c:v>2024-12-10</c:v>
                </c:pt>
                <c:pt idx="1497">
                  <c:v>2024-12-11</c:v>
                </c:pt>
                <c:pt idx="1498">
                  <c:v>2024-12-12</c:v>
                </c:pt>
                <c:pt idx="1499">
                  <c:v>2024-12-13</c:v>
                </c:pt>
                <c:pt idx="1500">
                  <c:v>2024-12-16</c:v>
                </c:pt>
                <c:pt idx="1501">
                  <c:v>2024-12-17</c:v>
                </c:pt>
                <c:pt idx="1502">
                  <c:v>2024-12-18</c:v>
                </c:pt>
                <c:pt idx="1503">
                  <c:v>2024-12-19</c:v>
                </c:pt>
                <c:pt idx="1504">
                  <c:v>2024-12-20</c:v>
                </c:pt>
                <c:pt idx="1505">
                  <c:v>2024-12-23</c:v>
                </c:pt>
                <c:pt idx="1506">
                  <c:v>2024-12-24</c:v>
                </c:pt>
                <c:pt idx="1507">
                  <c:v>2024-12-26</c:v>
                </c:pt>
                <c:pt idx="1508">
                  <c:v>2024-12-27</c:v>
                </c:pt>
                <c:pt idx="1509">
                  <c:v>2024-12-30</c:v>
                </c:pt>
                <c:pt idx="1510">
                  <c:v>2024-12-31</c:v>
                </c:pt>
                <c:pt idx="1511">
                  <c:v>2025-01-02</c:v>
                </c:pt>
                <c:pt idx="1512">
                  <c:v>2025-01-03</c:v>
                </c:pt>
                <c:pt idx="1513">
                  <c:v>2025-01-06</c:v>
                </c:pt>
                <c:pt idx="1514">
                  <c:v>2025-01-07</c:v>
                </c:pt>
                <c:pt idx="1515">
                  <c:v>2025-01-08</c:v>
                </c:pt>
                <c:pt idx="1516">
                  <c:v>2025-01-10</c:v>
                </c:pt>
                <c:pt idx="1517">
                  <c:v>2025-01-13</c:v>
                </c:pt>
                <c:pt idx="1518">
                  <c:v>2025-01-14</c:v>
                </c:pt>
                <c:pt idx="1519">
                  <c:v>2025-01-15</c:v>
                </c:pt>
                <c:pt idx="1520">
                  <c:v>2025-01-16</c:v>
                </c:pt>
                <c:pt idx="1521">
                  <c:v>2025-01-17</c:v>
                </c:pt>
                <c:pt idx="1522">
                  <c:v>2025-01-21</c:v>
                </c:pt>
                <c:pt idx="1523">
                  <c:v>2025-01-22</c:v>
                </c:pt>
                <c:pt idx="1524">
                  <c:v>2025-01-23</c:v>
                </c:pt>
                <c:pt idx="1525">
                  <c:v>2025-01-24</c:v>
                </c:pt>
                <c:pt idx="1526">
                  <c:v>2025-01-27</c:v>
                </c:pt>
                <c:pt idx="1527">
                  <c:v>2025-01-28</c:v>
                </c:pt>
                <c:pt idx="1528">
                  <c:v>2025-01-29</c:v>
                </c:pt>
                <c:pt idx="1529">
                  <c:v>2025-01-30</c:v>
                </c:pt>
                <c:pt idx="1530">
                  <c:v>2025-01-31</c:v>
                </c:pt>
                <c:pt idx="1531">
                  <c:v>2025-02-03</c:v>
                </c:pt>
                <c:pt idx="1532">
                  <c:v>2025-02-04</c:v>
                </c:pt>
                <c:pt idx="1533">
                  <c:v>2025-02-05</c:v>
                </c:pt>
                <c:pt idx="1534">
                  <c:v>2025-02-06</c:v>
                </c:pt>
                <c:pt idx="1535">
                  <c:v>2025-02-07</c:v>
                </c:pt>
                <c:pt idx="1536">
                  <c:v>2025-02-10</c:v>
                </c:pt>
                <c:pt idx="1537">
                  <c:v>2025-02-11</c:v>
                </c:pt>
                <c:pt idx="1538">
                  <c:v>2025-02-12</c:v>
                </c:pt>
                <c:pt idx="1539">
                  <c:v>2025-02-13</c:v>
                </c:pt>
                <c:pt idx="1540">
                  <c:v>2025-02-14</c:v>
                </c:pt>
                <c:pt idx="1541">
                  <c:v>2025-02-18</c:v>
                </c:pt>
                <c:pt idx="1542">
                  <c:v>2025-02-19</c:v>
                </c:pt>
                <c:pt idx="1543">
                  <c:v>2025-02-20</c:v>
                </c:pt>
                <c:pt idx="1544">
                  <c:v>2025-02-21</c:v>
                </c:pt>
                <c:pt idx="1545">
                  <c:v>2025-02-24</c:v>
                </c:pt>
                <c:pt idx="1546">
                  <c:v>2025-02-25</c:v>
                </c:pt>
                <c:pt idx="1547">
                  <c:v>2025-02-26</c:v>
                </c:pt>
                <c:pt idx="1548">
                  <c:v>2025-02-27</c:v>
                </c:pt>
                <c:pt idx="1549">
                  <c:v>2025-02-28</c:v>
                </c:pt>
                <c:pt idx="1550">
                  <c:v>2025-03-03</c:v>
                </c:pt>
                <c:pt idx="1551">
                  <c:v>2025-03-04</c:v>
                </c:pt>
                <c:pt idx="1552">
                  <c:v>2025-03-05</c:v>
                </c:pt>
                <c:pt idx="1553">
                  <c:v>2025-03-06</c:v>
                </c:pt>
                <c:pt idx="1554">
                  <c:v>2025-03-07</c:v>
                </c:pt>
                <c:pt idx="1555">
                  <c:v>2025-03-10</c:v>
                </c:pt>
                <c:pt idx="1556">
                  <c:v>2025-03-11</c:v>
                </c:pt>
                <c:pt idx="1557">
                  <c:v>2025-03-12</c:v>
                </c:pt>
                <c:pt idx="1558">
                  <c:v>2025-03-13</c:v>
                </c:pt>
                <c:pt idx="1559">
                  <c:v>2025-03-14</c:v>
                </c:pt>
                <c:pt idx="1560">
                  <c:v>2025-03-17</c:v>
                </c:pt>
                <c:pt idx="1561">
                  <c:v>2025-03-18</c:v>
                </c:pt>
                <c:pt idx="1562">
                  <c:v>2025-03-19</c:v>
                </c:pt>
                <c:pt idx="1563">
                  <c:v>2025-03-20</c:v>
                </c:pt>
                <c:pt idx="1564">
                  <c:v>2025-03-21</c:v>
                </c:pt>
                <c:pt idx="1565">
                  <c:v>2025-03-24</c:v>
                </c:pt>
                <c:pt idx="1566">
                  <c:v>2025-03-25</c:v>
                </c:pt>
                <c:pt idx="1567">
                  <c:v>2025-03-26</c:v>
                </c:pt>
                <c:pt idx="1568">
                  <c:v>2025-03-27</c:v>
                </c:pt>
                <c:pt idx="1569">
                  <c:v>2025-03-28</c:v>
                </c:pt>
                <c:pt idx="1570">
                  <c:v>2025-03-31</c:v>
                </c:pt>
                <c:pt idx="1571">
                  <c:v>2025-04-01</c:v>
                </c:pt>
                <c:pt idx="1572">
                  <c:v>2025-04-02</c:v>
                </c:pt>
                <c:pt idx="1573">
                  <c:v>2025-04-03</c:v>
                </c:pt>
                <c:pt idx="1574">
                  <c:v>2025-04-04</c:v>
                </c:pt>
                <c:pt idx="1575">
                  <c:v>2025-04-07</c:v>
                </c:pt>
                <c:pt idx="1576">
                  <c:v>2025-04-08</c:v>
                </c:pt>
                <c:pt idx="1577">
                  <c:v>2025-04-09</c:v>
                </c:pt>
                <c:pt idx="1578">
                  <c:v>2025-04-10</c:v>
                </c:pt>
                <c:pt idx="1579">
                  <c:v>2025-04-11</c:v>
                </c:pt>
                <c:pt idx="1580">
                  <c:v>2025-04-14</c:v>
                </c:pt>
                <c:pt idx="1581">
                  <c:v>2025-04-15</c:v>
                </c:pt>
                <c:pt idx="1582">
                  <c:v>2025-04-16</c:v>
                </c:pt>
                <c:pt idx="1583">
                  <c:v>2025-04-17</c:v>
                </c:pt>
                <c:pt idx="1584">
                  <c:v>2025-04-21</c:v>
                </c:pt>
                <c:pt idx="1585">
                  <c:v>2025-04-22</c:v>
                </c:pt>
                <c:pt idx="1586">
                  <c:v>2025-04-23</c:v>
                </c:pt>
                <c:pt idx="1587">
                  <c:v>2025-04-24</c:v>
                </c:pt>
                <c:pt idx="1588">
                  <c:v>2025-04-25</c:v>
                </c:pt>
                <c:pt idx="1589">
                  <c:v>2025-04-28</c:v>
                </c:pt>
                <c:pt idx="1590">
                  <c:v>2025-04-29</c:v>
                </c:pt>
                <c:pt idx="1591">
                  <c:v>2025-04-30</c:v>
                </c:pt>
                <c:pt idx="1592">
                  <c:v>2025-05-01</c:v>
                </c:pt>
                <c:pt idx="1593">
                  <c:v>2025-05-02</c:v>
                </c:pt>
                <c:pt idx="1594">
                  <c:v>2025-05-05</c:v>
                </c:pt>
                <c:pt idx="1595">
                  <c:v>2025-05-06</c:v>
                </c:pt>
                <c:pt idx="1596">
                  <c:v>2025-05-07</c:v>
                </c:pt>
                <c:pt idx="1597">
                  <c:v>2025-05-08</c:v>
                </c:pt>
                <c:pt idx="1598">
                  <c:v>2025-05-09</c:v>
                </c:pt>
                <c:pt idx="1599">
                  <c:v>2025-05-12</c:v>
                </c:pt>
                <c:pt idx="1600">
                  <c:v>2025-05-13</c:v>
                </c:pt>
                <c:pt idx="1601">
                  <c:v>2025-05-14</c:v>
                </c:pt>
                <c:pt idx="1602">
                  <c:v>2025-05-15</c:v>
                </c:pt>
                <c:pt idx="1603">
                  <c:v>2025-05-16</c:v>
                </c:pt>
                <c:pt idx="1604">
                  <c:v>2025-05-19</c:v>
                </c:pt>
                <c:pt idx="1605">
                  <c:v>2025-05-20</c:v>
                </c:pt>
                <c:pt idx="1606">
                  <c:v>2025-05-21</c:v>
                </c:pt>
                <c:pt idx="1607">
                  <c:v>2025-05-22</c:v>
                </c:pt>
                <c:pt idx="1608">
                  <c:v>2025-05-23</c:v>
                </c:pt>
                <c:pt idx="1609">
                  <c:v>2025-05-27</c:v>
                </c:pt>
                <c:pt idx="1610">
                  <c:v>2025-05-28</c:v>
                </c:pt>
                <c:pt idx="1611">
                  <c:v>2025-05-29</c:v>
                </c:pt>
                <c:pt idx="1612">
                  <c:v>2025-05-30</c:v>
                </c:pt>
                <c:pt idx="1613">
                  <c:v>2025-06-02</c:v>
                </c:pt>
                <c:pt idx="1614">
                  <c:v>2025-06-03</c:v>
                </c:pt>
                <c:pt idx="1615">
                  <c:v>2025-06-04</c:v>
                </c:pt>
                <c:pt idx="1616">
                  <c:v>2025-06-05</c:v>
                </c:pt>
                <c:pt idx="1617">
                  <c:v>2025-06-06</c:v>
                </c:pt>
                <c:pt idx="1618">
                  <c:v>2025-06-09</c:v>
                </c:pt>
                <c:pt idx="1619">
                  <c:v>2025-06-10</c:v>
                </c:pt>
                <c:pt idx="1620">
                  <c:v>2025-06-11</c:v>
                </c:pt>
                <c:pt idx="1621">
                  <c:v>2025-06-12</c:v>
                </c:pt>
                <c:pt idx="1622">
                  <c:v>2025-06-13</c:v>
                </c:pt>
                <c:pt idx="1623">
                  <c:v>2025-06-16</c:v>
                </c:pt>
                <c:pt idx="1624">
                  <c:v>2025-06-17</c:v>
                </c:pt>
                <c:pt idx="1625">
                  <c:v>2025-06-18</c:v>
                </c:pt>
                <c:pt idx="1626">
                  <c:v>2025-06-20</c:v>
                </c:pt>
                <c:pt idx="1627">
                  <c:v>2025-06-23</c:v>
                </c:pt>
                <c:pt idx="1628">
                  <c:v>2025-06-24</c:v>
                </c:pt>
                <c:pt idx="1629">
                  <c:v>2025-06-25</c:v>
                </c:pt>
                <c:pt idx="1630">
                  <c:v>2025-06-26</c:v>
                </c:pt>
                <c:pt idx="1631">
                  <c:v>2025-06-27</c:v>
                </c:pt>
                <c:pt idx="1632">
                  <c:v>2025-06-30</c:v>
                </c:pt>
                <c:pt idx="1633">
                  <c:v>2025-07-01</c:v>
                </c:pt>
                <c:pt idx="1634">
                  <c:v>2025-07-02</c:v>
                </c:pt>
                <c:pt idx="1635">
                  <c:v>2025-07-03</c:v>
                </c:pt>
                <c:pt idx="1636">
                  <c:v>2025-07-07</c:v>
                </c:pt>
                <c:pt idx="1637">
                  <c:v>2025-07-08</c:v>
                </c:pt>
                <c:pt idx="1638">
                  <c:v>2025-07-09</c:v>
                </c:pt>
                <c:pt idx="1639">
                  <c:v>2025-07-10</c:v>
                </c:pt>
                <c:pt idx="1640">
                  <c:v>2025-07-11</c:v>
                </c:pt>
                <c:pt idx="1641">
                  <c:v>2025-07-14</c:v>
                </c:pt>
                <c:pt idx="1642">
                  <c:v>2025-07-15</c:v>
                </c:pt>
                <c:pt idx="1643">
                  <c:v>2025-07-16</c:v>
                </c:pt>
                <c:pt idx="1644">
                  <c:v>2025-07-17</c:v>
                </c:pt>
                <c:pt idx="1645">
                  <c:v>2025-07-18</c:v>
                </c:pt>
                <c:pt idx="1646">
                  <c:v>2025-07-21</c:v>
                </c:pt>
                <c:pt idx="1647">
                  <c:v>2025-07-22</c:v>
                </c:pt>
                <c:pt idx="1648">
                  <c:v>2025-07-23</c:v>
                </c:pt>
                <c:pt idx="1649">
                  <c:v>2025-07-24</c:v>
                </c:pt>
                <c:pt idx="1650">
                  <c:v>2025-07-25</c:v>
                </c:pt>
                <c:pt idx="1651">
                  <c:v>2025-07-28</c:v>
                </c:pt>
                <c:pt idx="1652">
                  <c:v>2025-07-29</c:v>
                </c:pt>
                <c:pt idx="1653">
                  <c:v>2025-07-30</c:v>
                </c:pt>
                <c:pt idx="1654">
                  <c:v>2025-07-31</c:v>
                </c:pt>
                <c:pt idx="1655">
                  <c:v>2025-08-01</c:v>
                </c:pt>
                <c:pt idx="1656">
                  <c:v>2025-08-04</c:v>
                </c:pt>
                <c:pt idx="1657">
                  <c:v>2025-08-05</c:v>
                </c:pt>
                <c:pt idx="1658">
                  <c:v>2025-08-06</c:v>
                </c:pt>
                <c:pt idx="1659">
                  <c:v>2025-08-07</c:v>
                </c:pt>
                <c:pt idx="1660">
                  <c:v>2025-08-08</c:v>
                </c:pt>
                <c:pt idx="1661">
                  <c:v>2025-08-11</c:v>
                </c:pt>
                <c:pt idx="1662">
                  <c:v>2025-08-12</c:v>
                </c:pt>
                <c:pt idx="1663">
                  <c:v>2025-08-13</c:v>
                </c:pt>
                <c:pt idx="1664">
                  <c:v>2025-08-14</c:v>
                </c:pt>
                <c:pt idx="1665">
                  <c:v>2025-08-15</c:v>
                </c:pt>
                <c:pt idx="1666">
                  <c:v>2025-08-18</c:v>
                </c:pt>
                <c:pt idx="1667">
                  <c:v>2025-08-19</c:v>
                </c:pt>
                <c:pt idx="1668">
                  <c:v>2025-08-20</c:v>
                </c:pt>
                <c:pt idx="1669">
                  <c:v>2025-08-21</c:v>
                </c:pt>
                <c:pt idx="1670">
                  <c:v>2025-08-22</c:v>
                </c:pt>
                <c:pt idx="1671">
                  <c:v>2025-08-25</c:v>
                </c:pt>
                <c:pt idx="1672">
                  <c:v>2025-08-26</c:v>
                </c:pt>
                <c:pt idx="1673">
                  <c:v>2025-08-27</c:v>
                </c:pt>
                <c:pt idx="1674">
                  <c:v>2025-08-28</c:v>
                </c:pt>
                <c:pt idx="1675">
                  <c:v>2025-08-29</c:v>
                </c:pt>
                <c:pt idx="1676">
                  <c:v>2025-09-02</c:v>
                </c:pt>
                <c:pt idx="1677">
                  <c:v>2025-09-03</c:v>
                </c:pt>
                <c:pt idx="1678">
                  <c:v>2025-09-04</c:v>
                </c:pt>
                <c:pt idx="1679">
                  <c:v>2025-09-05</c:v>
                </c:pt>
                <c:pt idx="1680">
                  <c:v>2025-09-08</c:v>
                </c:pt>
                <c:pt idx="1681">
                  <c:v>2025-09-09</c:v>
                </c:pt>
                <c:pt idx="1682">
                  <c:v>2025-09-10</c:v>
                </c:pt>
                <c:pt idx="1683">
                  <c:v>2025-09-11</c:v>
                </c:pt>
                <c:pt idx="1684">
                  <c:v>2025-09-12</c:v>
                </c:pt>
                <c:pt idx="1685">
                  <c:v>2025-09-15</c:v>
                </c:pt>
                <c:pt idx="1686">
                  <c:v>2025-09-16</c:v>
                </c:pt>
                <c:pt idx="1687">
                  <c:v>2025-09-17</c:v>
                </c:pt>
                <c:pt idx="1688">
                  <c:v>2025-09-18</c:v>
                </c:pt>
                <c:pt idx="1689">
                  <c:v>2025-09-19</c:v>
                </c:pt>
                <c:pt idx="1690">
                  <c:v>2025-09-22</c:v>
                </c:pt>
                <c:pt idx="1691">
                  <c:v>2025-09-23</c:v>
                </c:pt>
                <c:pt idx="1692">
                  <c:v>2025-09-24</c:v>
                </c:pt>
                <c:pt idx="1693">
                  <c:v>2025-09-25</c:v>
                </c:pt>
                <c:pt idx="1694">
                  <c:v>2025-09-26</c:v>
                </c:pt>
                <c:pt idx="1695">
                  <c:v>2025-09-29</c:v>
                </c:pt>
                <c:pt idx="1696">
                  <c:v>2025-09-30</c:v>
                </c:pt>
                <c:pt idx="1697">
                  <c:v>2025-10-01</c:v>
                </c:pt>
                <c:pt idx="1698">
                  <c:v>2025-10-02</c:v>
                </c:pt>
                <c:pt idx="1699">
                  <c:v>2025-10-03</c:v>
                </c:pt>
                <c:pt idx="1700">
                  <c:v>2025-10-06</c:v>
                </c:pt>
                <c:pt idx="1701">
                  <c:v>2025-10-07</c:v>
                </c:pt>
                <c:pt idx="1702">
                  <c:v>2025-10-08</c:v>
                </c:pt>
                <c:pt idx="1703">
                  <c:v>2025-10-09</c:v>
                </c:pt>
                <c:pt idx="1704">
                  <c:v>2025-10-10</c:v>
                </c:pt>
                <c:pt idx="1705">
                  <c:v>2025-10-13</c:v>
                </c:pt>
                <c:pt idx="1706">
                  <c:v>2025-10-14</c:v>
                </c:pt>
                <c:pt idx="1707">
                  <c:v>2025-10-15</c:v>
                </c:pt>
                <c:pt idx="1708">
                  <c:v>2025-10-16</c:v>
                </c:pt>
                <c:pt idx="1709">
                  <c:v>2025-10-17</c:v>
                </c:pt>
                <c:pt idx="1710">
                  <c:v>2025-10-20</c:v>
                </c:pt>
                <c:pt idx="1711">
                  <c:v>2025-10-21</c:v>
                </c:pt>
                <c:pt idx="1712">
                  <c:v>2025-10-22</c:v>
                </c:pt>
                <c:pt idx="1713">
                  <c:v>2025-10-23</c:v>
                </c:pt>
                <c:pt idx="1714">
                  <c:v>2025-10-24</c:v>
                </c:pt>
                <c:pt idx="1715">
                  <c:v>2025-10-27</c:v>
                </c:pt>
                <c:pt idx="1716">
                  <c:v>2025-10-28</c:v>
                </c:pt>
                <c:pt idx="1717">
                  <c:v>2025-10-29</c:v>
                </c:pt>
                <c:pt idx="1718">
                  <c:v>2025-10-30</c:v>
                </c:pt>
                <c:pt idx="1719">
                  <c:v>2025-10-31</c:v>
                </c:pt>
                <c:pt idx="1720">
                  <c:v>2025-11-03</c:v>
                </c:pt>
                <c:pt idx="1721">
                  <c:v>2025-11-04</c:v>
                </c:pt>
                <c:pt idx="1722">
                  <c:v>2025-11-05</c:v>
                </c:pt>
                <c:pt idx="1723">
                  <c:v>2025-11-06</c:v>
                </c:pt>
                <c:pt idx="1724">
                  <c:v>2025-11-07</c:v>
                </c:pt>
                <c:pt idx="1725">
                  <c:v>2025-11-10</c:v>
                </c:pt>
                <c:pt idx="1726">
                  <c:v>2025-11-11</c:v>
                </c:pt>
                <c:pt idx="1727">
                  <c:v>2025-11-12</c:v>
                </c:pt>
                <c:pt idx="1728">
                  <c:v>2025-11-13</c:v>
                </c:pt>
                <c:pt idx="1729">
                  <c:v>2025-11-14</c:v>
                </c:pt>
                <c:pt idx="1730">
                  <c:v>2025-11-17</c:v>
                </c:pt>
                <c:pt idx="1731">
                  <c:v>2025-11-18</c:v>
                </c:pt>
                <c:pt idx="1732">
                  <c:v>2025-11-19</c:v>
                </c:pt>
                <c:pt idx="1733">
                  <c:v>2025-11-20</c:v>
                </c:pt>
                <c:pt idx="1734">
                  <c:v>2025-11-21</c:v>
                </c:pt>
                <c:pt idx="1735">
                  <c:v>2025-11-24</c:v>
                </c:pt>
                <c:pt idx="1736">
                  <c:v>2025-11-25</c:v>
                </c:pt>
                <c:pt idx="1737">
                  <c:v>2025-11-26</c:v>
                </c:pt>
                <c:pt idx="1738">
                  <c:v>2025-11-28</c:v>
                </c:pt>
                <c:pt idx="1739">
                  <c:v>2025-12-01</c:v>
                </c:pt>
                <c:pt idx="1740">
                  <c:v>2025-12-02</c:v>
                </c:pt>
                <c:pt idx="1741">
                  <c:v>2025-12-03</c:v>
                </c:pt>
                <c:pt idx="1742">
                  <c:v>2025-12-04</c:v>
                </c:pt>
                <c:pt idx="1743">
                  <c:v>2025-12-05</c:v>
                </c:pt>
                <c:pt idx="1744">
                  <c:v>2025-12-08</c:v>
                </c:pt>
                <c:pt idx="1745">
                  <c:v>2025-12-09</c:v>
                </c:pt>
                <c:pt idx="1746">
                  <c:v>2025-12-10</c:v>
                </c:pt>
                <c:pt idx="1747">
                  <c:v>2025-12-11</c:v>
                </c:pt>
                <c:pt idx="1748">
                  <c:v>2025-12-12</c:v>
                </c:pt>
                <c:pt idx="1749">
                  <c:v>2025-12-15</c:v>
                </c:pt>
                <c:pt idx="1750">
                  <c:v>2025-12-16</c:v>
                </c:pt>
                <c:pt idx="1751">
                  <c:v>2025-12-17</c:v>
                </c:pt>
                <c:pt idx="1752">
                  <c:v>2025-12-18</c:v>
                </c:pt>
                <c:pt idx="1753">
                  <c:v>2025-12-19</c:v>
                </c:pt>
                <c:pt idx="1754">
                  <c:v>2025-12-22</c:v>
                </c:pt>
                <c:pt idx="1755">
                  <c:v>2025-12-23</c:v>
                </c:pt>
                <c:pt idx="1756">
                  <c:v>2025-12-24</c:v>
                </c:pt>
                <c:pt idx="1757">
                  <c:v>2025-12-26</c:v>
                </c:pt>
                <c:pt idx="1758">
                  <c:v>2025-12-29</c:v>
                </c:pt>
                <c:pt idx="1759">
                  <c:v>2025-12-30</c:v>
                </c:pt>
                <c:pt idx="1760">
                  <c:v>2025-12-31</c:v>
                </c:pt>
                <c:pt idx="1761">
                  <c:v>2026-01-02</c:v>
                </c:pt>
                <c:pt idx="1762">
                  <c:v>2026-01-05</c:v>
                </c:pt>
                <c:pt idx="1763">
                  <c:v>2026-01-06</c:v>
                </c:pt>
                <c:pt idx="1764">
                  <c:v>2026-01-07</c:v>
                </c:pt>
                <c:pt idx="1765">
                  <c:v>2026-01-08</c:v>
                </c:pt>
                <c:pt idx="1766">
                  <c:v>2026-01-09</c:v>
                </c:pt>
                <c:pt idx="1767">
                  <c:v>2026-01-12</c:v>
                </c:pt>
                <c:pt idx="1768">
                  <c:v>2026-01-13</c:v>
                </c:pt>
                <c:pt idx="1769">
                  <c:v>2026-01-14</c:v>
                </c:pt>
                <c:pt idx="1770">
                  <c:v>2026-01-15</c:v>
                </c:pt>
                <c:pt idx="1771">
                  <c:v>2026-01-16</c:v>
                </c:pt>
                <c:pt idx="1772">
                  <c:v>2026-01-20</c:v>
                </c:pt>
                <c:pt idx="1773">
                  <c:v>2026-01-21</c:v>
                </c:pt>
                <c:pt idx="1774">
                  <c:v>2026-01-22</c:v>
                </c:pt>
                <c:pt idx="1775">
                  <c:v>2026-01-23</c:v>
                </c:pt>
                <c:pt idx="1776">
                  <c:v>2026-01-26</c:v>
                </c:pt>
                <c:pt idx="1777">
                  <c:v>2026-01-27</c:v>
                </c:pt>
                <c:pt idx="1778">
                  <c:v>2026-01-28</c:v>
                </c:pt>
                <c:pt idx="1779">
                  <c:v>2026-01-29</c:v>
                </c:pt>
                <c:pt idx="1780">
                  <c:v>2026-01-30</c:v>
                </c:pt>
                <c:pt idx="1781">
                  <c:v>2026-02-02</c:v>
                </c:pt>
                <c:pt idx="1782">
                  <c:v>2026-02-03</c:v>
                </c:pt>
                <c:pt idx="1783">
                  <c:v>2026-02-04</c:v>
                </c:pt>
                <c:pt idx="1784">
                  <c:v>2026-02-05</c:v>
                </c:pt>
                <c:pt idx="1785">
                  <c:v>2026-02-06</c:v>
                </c:pt>
                <c:pt idx="1786">
                  <c:v>2026-02-09</c:v>
                </c:pt>
                <c:pt idx="1787">
                  <c:v>2026-02-10</c:v>
                </c:pt>
                <c:pt idx="1788">
                  <c:v>2026-02-11</c:v>
                </c:pt>
                <c:pt idx="1789">
                  <c:v>2026-02-12</c:v>
                </c:pt>
                <c:pt idx="1790">
                  <c:v>2026-02-13</c:v>
                </c:pt>
                <c:pt idx="1791">
                  <c:v>2026-02-17</c:v>
                </c:pt>
                <c:pt idx="1792">
                  <c:v>2026-02-18</c:v>
                </c:pt>
                <c:pt idx="1793">
                  <c:v>2026-02-19</c:v>
                </c:pt>
                <c:pt idx="1794">
                  <c:v>2026-02-20</c:v>
                </c:pt>
                <c:pt idx="1795">
                  <c:v>2026-02-23</c:v>
                </c:pt>
                <c:pt idx="1796">
                  <c:v>2026-02-24</c:v>
                </c:pt>
                <c:pt idx="1797">
                  <c:v>2026-02-25</c:v>
                </c:pt>
                <c:pt idx="1798">
                  <c:v>2026-02-26</c:v>
                </c:pt>
                <c:pt idx="1799">
                  <c:v>2026-02-27</c:v>
                </c:pt>
                <c:pt idx="1800">
                  <c:v>2026-03-02</c:v>
                </c:pt>
                <c:pt idx="1801">
                  <c:v>2026-03-03</c:v>
                </c:pt>
                <c:pt idx="1802">
                  <c:v>2026-03-04</c:v>
                </c:pt>
                <c:pt idx="1803">
                  <c:v>2026-03-05</c:v>
                </c:pt>
                <c:pt idx="1804">
                  <c:v>2026-03-06</c:v>
                </c:pt>
                <c:pt idx="1805">
                  <c:v>2026-03-09</c:v>
                </c:pt>
                <c:pt idx="1806">
                  <c:v>2026-03-10</c:v>
                </c:pt>
                <c:pt idx="1807">
                  <c:v>2026-03-11</c:v>
                </c:pt>
                <c:pt idx="1808">
                  <c:v>2026-03-12</c:v>
                </c:pt>
                <c:pt idx="1809">
                  <c:v>2026-03-13</c:v>
                </c:pt>
                <c:pt idx="1810">
                  <c:v>2026-03-16</c:v>
                </c:pt>
                <c:pt idx="1811">
                  <c:v>2026-03-17</c:v>
                </c:pt>
                <c:pt idx="1812">
                  <c:v>2026-03-18</c:v>
                </c:pt>
                <c:pt idx="1813">
                  <c:v>2026-03-19</c:v>
                </c:pt>
                <c:pt idx="1814">
                  <c:v>2026-03-20</c:v>
                </c:pt>
                <c:pt idx="1815">
                  <c:v>2026-03-23</c:v>
                </c:pt>
                <c:pt idx="1816">
                  <c:v>2026-03-24</c:v>
                </c:pt>
                <c:pt idx="1817">
                  <c:v>2026-03-25</c:v>
                </c:pt>
                <c:pt idx="1818">
                  <c:v>2026-03-26</c:v>
                </c:pt>
                <c:pt idx="1819">
                  <c:v>2026-03-27</c:v>
                </c:pt>
                <c:pt idx="1820">
                  <c:v>2026-03-30</c:v>
                </c:pt>
                <c:pt idx="1821">
                  <c:v>2026-03-31</c:v>
                </c:pt>
                <c:pt idx="1822">
                  <c:v>2026-04-01</c:v>
                </c:pt>
                <c:pt idx="1823">
                  <c:v>2026-04-02</c:v>
                </c:pt>
              </c:strCache>
            </c:strRef>
          </c:cat>
          <c:val>
            <c:numRef>
              <c:f>'07_Volatility'!$E$8:$E$1830</c:f>
              <c:numCache>
                <c:formatCode>0.00%</c:formatCode>
                <c:ptCount val="1823"/>
                <c:pt idx="0">
                  <c:v>0.16652742397611386</c:v>
                </c:pt>
                <c:pt idx="1">
                  <c:v>0.16652742397611386</c:v>
                </c:pt>
                <c:pt idx="2">
                  <c:v>0.16652742397611386</c:v>
                </c:pt>
                <c:pt idx="3">
                  <c:v>0.16652742397611386</c:v>
                </c:pt>
                <c:pt idx="4">
                  <c:v>0.16652742397611386</c:v>
                </c:pt>
                <c:pt idx="5">
                  <c:v>0.16652742397611386</c:v>
                </c:pt>
                <c:pt idx="6">
                  <c:v>0.16652742397611386</c:v>
                </c:pt>
                <c:pt idx="7">
                  <c:v>0.16652742397611386</c:v>
                </c:pt>
                <c:pt idx="8">
                  <c:v>0.16652742397611386</c:v>
                </c:pt>
                <c:pt idx="9">
                  <c:v>0.16652742397611386</c:v>
                </c:pt>
                <c:pt idx="10">
                  <c:v>0.16652742397611386</c:v>
                </c:pt>
                <c:pt idx="11">
                  <c:v>0.16652742397611386</c:v>
                </c:pt>
                <c:pt idx="12">
                  <c:v>0.16652742397611386</c:v>
                </c:pt>
                <c:pt idx="13">
                  <c:v>0.16652742397611386</c:v>
                </c:pt>
                <c:pt idx="14">
                  <c:v>0.16652742397611386</c:v>
                </c:pt>
                <c:pt idx="15">
                  <c:v>0.16652742397611386</c:v>
                </c:pt>
                <c:pt idx="16">
                  <c:v>0.16652742397611386</c:v>
                </c:pt>
                <c:pt idx="17">
                  <c:v>0.16652742397611386</c:v>
                </c:pt>
                <c:pt idx="18">
                  <c:v>0.16652742397611386</c:v>
                </c:pt>
                <c:pt idx="19">
                  <c:v>0.16652742397611386</c:v>
                </c:pt>
                <c:pt idx="20">
                  <c:v>0.16652742397611386</c:v>
                </c:pt>
                <c:pt idx="21">
                  <c:v>0.16652742397611386</c:v>
                </c:pt>
                <c:pt idx="22">
                  <c:v>0.16652742397611386</c:v>
                </c:pt>
                <c:pt idx="23">
                  <c:v>0.16652742397611386</c:v>
                </c:pt>
                <c:pt idx="24">
                  <c:v>0.16652742397611386</c:v>
                </c:pt>
                <c:pt idx="25">
                  <c:v>0.16652742397611386</c:v>
                </c:pt>
                <c:pt idx="26">
                  <c:v>0.16652742397611386</c:v>
                </c:pt>
                <c:pt idx="27">
                  <c:v>0.16652742397611386</c:v>
                </c:pt>
                <c:pt idx="28">
                  <c:v>0.16652742397611386</c:v>
                </c:pt>
                <c:pt idx="29">
                  <c:v>0.16652742397611386</c:v>
                </c:pt>
                <c:pt idx="30">
                  <c:v>0.16652742397611386</c:v>
                </c:pt>
                <c:pt idx="31">
                  <c:v>0.16652742397611386</c:v>
                </c:pt>
                <c:pt idx="32">
                  <c:v>0.16652742397611386</c:v>
                </c:pt>
                <c:pt idx="33">
                  <c:v>0.16652742397611386</c:v>
                </c:pt>
                <c:pt idx="34">
                  <c:v>0.16652742397611386</c:v>
                </c:pt>
                <c:pt idx="35">
                  <c:v>0.16652742397611386</c:v>
                </c:pt>
                <c:pt idx="36">
                  <c:v>0.16652742397611386</c:v>
                </c:pt>
                <c:pt idx="37">
                  <c:v>0.16652742397611386</c:v>
                </c:pt>
                <c:pt idx="38">
                  <c:v>0.16652742397611386</c:v>
                </c:pt>
                <c:pt idx="39">
                  <c:v>0.16652742397611386</c:v>
                </c:pt>
                <c:pt idx="40">
                  <c:v>0.16652742397611386</c:v>
                </c:pt>
                <c:pt idx="41">
                  <c:v>0.16652742397611386</c:v>
                </c:pt>
                <c:pt idx="42">
                  <c:v>0.16652742397611386</c:v>
                </c:pt>
                <c:pt idx="43">
                  <c:v>0.16652742397611386</c:v>
                </c:pt>
                <c:pt idx="44">
                  <c:v>0.16652742397611386</c:v>
                </c:pt>
                <c:pt idx="45">
                  <c:v>0.16652742397611386</c:v>
                </c:pt>
                <c:pt idx="46">
                  <c:v>0.16652742397611386</c:v>
                </c:pt>
                <c:pt idx="47">
                  <c:v>0.16652742397611386</c:v>
                </c:pt>
                <c:pt idx="48">
                  <c:v>0.16652742397611386</c:v>
                </c:pt>
                <c:pt idx="49">
                  <c:v>0.16652742397611386</c:v>
                </c:pt>
                <c:pt idx="50">
                  <c:v>0.16652742397611386</c:v>
                </c:pt>
                <c:pt idx="51">
                  <c:v>0.16652742397611386</c:v>
                </c:pt>
                <c:pt idx="52">
                  <c:v>0.16652742397611386</c:v>
                </c:pt>
                <c:pt idx="53">
                  <c:v>0.16652742397611386</c:v>
                </c:pt>
                <c:pt idx="54">
                  <c:v>0.16652742397611386</c:v>
                </c:pt>
                <c:pt idx="55">
                  <c:v>0.16652742397611386</c:v>
                </c:pt>
                <c:pt idx="56">
                  <c:v>0.16652742397611386</c:v>
                </c:pt>
                <c:pt idx="57">
                  <c:v>0.16652742397611386</c:v>
                </c:pt>
                <c:pt idx="58">
                  <c:v>0.16652742397611386</c:v>
                </c:pt>
                <c:pt idx="59">
                  <c:v>0.16652742397611386</c:v>
                </c:pt>
                <c:pt idx="60">
                  <c:v>0.16161808994651097</c:v>
                </c:pt>
                <c:pt idx="61">
                  <c:v>0.15677606082232548</c:v>
                </c:pt>
                <c:pt idx="62">
                  <c:v>0.16170221264393814</c:v>
                </c:pt>
                <c:pt idx="63">
                  <c:v>0.15677642454230414</c:v>
                </c:pt>
                <c:pt idx="64">
                  <c:v>0.15543774098197741</c:v>
                </c:pt>
                <c:pt idx="65">
                  <c:v>0.15336634361580984</c:v>
                </c:pt>
                <c:pt idx="66">
                  <c:v>0.15692302937249225</c:v>
                </c:pt>
                <c:pt idx="67">
                  <c:v>0.15235226634796112</c:v>
                </c:pt>
                <c:pt idx="68">
                  <c:v>0.15183589519676238</c:v>
                </c:pt>
                <c:pt idx="69">
                  <c:v>0.14721852212647016</c:v>
                </c:pt>
                <c:pt idx="70">
                  <c:v>0.14356845197470844</c:v>
                </c:pt>
                <c:pt idx="71">
                  <c:v>0.24136960896302326</c:v>
                </c:pt>
                <c:pt idx="72">
                  <c:v>0.23434052302274491</c:v>
                </c:pt>
                <c:pt idx="73">
                  <c:v>0.2296131636148569</c:v>
                </c:pt>
                <c:pt idx="74">
                  <c:v>0.22449743231879121</c:v>
                </c:pt>
                <c:pt idx="75">
                  <c:v>0.218063085924806</c:v>
                </c:pt>
                <c:pt idx="76">
                  <c:v>0.22137108651853624</c:v>
                </c:pt>
                <c:pt idx="77">
                  <c:v>0.21466128150177882</c:v>
                </c:pt>
                <c:pt idx="78">
                  <c:v>0.24076335623209252</c:v>
                </c:pt>
                <c:pt idx="79">
                  <c:v>0.23376385966598009</c:v>
                </c:pt>
                <c:pt idx="80">
                  <c:v>0.22818343510710359</c:v>
                </c:pt>
                <c:pt idx="81">
                  <c:v>0.22218281989589569</c:v>
                </c:pt>
                <c:pt idx="82">
                  <c:v>0.22860626533795222</c:v>
                </c:pt>
                <c:pt idx="83">
                  <c:v>0.23353081781904234</c:v>
                </c:pt>
                <c:pt idx="84">
                  <c:v>0.23134291048903316</c:v>
                </c:pt>
                <c:pt idx="85">
                  <c:v>0.22624295550174495</c:v>
                </c:pt>
                <c:pt idx="86">
                  <c:v>0.22249814367393023</c:v>
                </c:pt>
                <c:pt idx="87">
                  <c:v>0.21576231812620303</c:v>
                </c:pt>
                <c:pt idx="88">
                  <c:v>0.21072530031020609</c:v>
                </c:pt>
                <c:pt idx="89">
                  <c:v>0.23706076521727495</c:v>
                </c:pt>
                <c:pt idx="90">
                  <c:v>0.23125840421157981</c:v>
                </c:pt>
                <c:pt idx="91">
                  <c:v>0.22966105366754486</c:v>
                </c:pt>
                <c:pt idx="92">
                  <c:v>0.22597705186388206</c:v>
                </c:pt>
                <c:pt idx="93">
                  <c:v>0.21967287099436678</c:v>
                </c:pt>
                <c:pt idx="94">
                  <c:v>0.21303539309278821</c:v>
                </c:pt>
                <c:pt idx="95">
                  <c:v>0.20674254130617495</c:v>
                </c:pt>
                <c:pt idx="96">
                  <c:v>0.20070938703397292</c:v>
                </c:pt>
                <c:pt idx="97">
                  <c:v>0.19525631870671603</c:v>
                </c:pt>
                <c:pt idx="98">
                  <c:v>0.19092002122416643</c:v>
                </c:pt>
                <c:pt idx="99">
                  <c:v>0.20498484955580426</c:v>
                </c:pt>
                <c:pt idx="100">
                  <c:v>0.20064916834573113</c:v>
                </c:pt>
                <c:pt idx="101">
                  <c:v>0.19497880045492261</c:v>
                </c:pt>
                <c:pt idx="102">
                  <c:v>0.19578333798137201</c:v>
                </c:pt>
                <c:pt idx="103">
                  <c:v>0.19544774703356854</c:v>
                </c:pt>
                <c:pt idx="104">
                  <c:v>0.19647437656990138</c:v>
                </c:pt>
                <c:pt idx="105">
                  <c:v>0.20378784918444495</c:v>
                </c:pt>
                <c:pt idx="106">
                  <c:v>0.20234815432358183</c:v>
                </c:pt>
                <c:pt idx="107">
                  <c:v>0.19652567265395149</c:v>
                </c:pt>
                <c:pt idx="108">
                  <c:v>0.21466523770768281</c:v>
                </c:pt>
                <c:pt idx="109">
                  <c:v>0.20970540480425154</c:v>
                </c:pt>
                <c:pt idx="110">
                  <c:v>0.20495290751394865</c:v>
                </c:pt>
                <c:pt idx="111">
                  <c:v>0.20190434432019991</c:v>
                </c:pt>
                <c:pt idx="112">
                  <c:v>0.19828399282145653</c:v>
                </c:pt>
                <c:pt idx="113">
                  <c:v>0.19364129277629663</c:v>
                </c:pt>
                <c:pt idx="114">
                  <c:v>0.18776978241983353</c:v>
                </c:pt>
                <c:pt idx="115">
                  <c:v>0.18299966919682251</c:v>
                </c:pt>
                <c:pt idx="116">
                  <c:v>0.18407153577899132</c:v>
                </c:pt>
                <c:pt idx="117">
                  <c:v>0.17846845872820599</c:v>
                </c:pt>
                <c:pt idx="118">
                  <c:v>0.17847394050131835</c:v>
                </c:pt>
                <c:pt idx="119">
                  <c:v>0.17422178137386479</c:v>
                </c:pt>
                <c:pt idx="120">
                  <c:v>0.16891543823214963</c:v>
                </c:pt>
                <c:pt idx="121">
                  <c:v>0.16852165081431919</c:v>
                </c:pt>
                <c:pt idx="122">
                  <c:v>0.16364156636244082</c:v>
                </c:pt>
                <c:pt idx="123">
                  <c:v>0.16074295465458971</c:v>
                </c:pt>
                <c:pt idx="124">
                  <c:v>0.16135036594533439</c:v>
                </c:pt>
                <c:pt idx="125">
                  <c:v>0.15693191810158463</c:v>
                </c:pt>
                <c:pt idx="126">
                  <c:v>0.16353694688952872</c:v>
                </c:pt>
                <c:pt idx="127">
                  <c:v>0.15910881923958911</c:v>
                </c:pt>
                <c:pt idx="128">
                  <c:v>0.15437773932841259</c:v>
                </c:pt>
                <c:pt idx="129">
                  <c:v>0.14968669785665303</c:v>
                </c:pt>
                <c:pt idx="130">
                  <c:v>0.14534005577606426</c:v>
                </c:pt>
                <c:pt idx="131">
                  <c:v>0.15532185725103365</c:v>
                </c:pt>
                <c:pt idx="132">
                  <c:v>0.15059045308858626</c:v>
                </c:pt>
                <c:pt idx="133">
                  <c:v>0.146991175370947</c:v>
                </c:pt>
                <c:pt idx="134">
                  <c:v>0.14273966454804185</c:v>
                </c:pt>
                <c:pt idx="135">
                  <c:v>0.14156423292392667</c:v>
                </c:pt>
                <c:pt idx="136">
                  <c:v>0.13861192540715681</c:v>
                </c:pt>
                <c:pt idx="137">
                  <c:v>0.13544499429566148</c:v>
                </c:pt>
                <c:pt idx="138">
                  <c:v>0.13179653359408228</c:v>
                </c:pt>
                <c:pt idx="139">
                  <c:v>0.12805632651217946</c:v>
                </c:pt>
                <c:pt idx="140">
                  <c:v>0.12515568381269462</c:v>
                </c:pt>
                <c:pt idx="141">
                  <c:v>0.1233549687240526</c:v>
                </c:pt>
                <c:pt idx="142">
                  <c:v>0.12284565814340777</c:v>
                </c:pt>
                <c:pt idx="143">
                  <c:v>0.13317111396461775</c:v>
                </c:pt>
                <c:pt idx="144">
                  <c:v>0.13010126716301243</c:v>
                </c:pt>
                <c:pt idx="145">
                  <c:v>0.12618479505102748</c:v>
                </c:pt>
                <c:pt idx="146">
                  <c:v>0.12830293099059073</c:v>
                </c:pt>
                <c:pt idx="147">
                  <c:v>0.14555790214796344</c:v>
                </c:pt>
                <c:pt idx="148">
                  <c:v>0.14112398684327065</c:v>
                </c:pt>
                <c:pt idx="149">
                  <c:v>0.15132033970730718</c:v>
                </c:pt>
                <c:pt idx="150">
                  <c:v>0.14819224769130068</c:v>
                </c:pt>
                <c:pt idx="151">
                  <c:v>0.14396764035703374</c:v>
                </c:pt>
                <c:pt idx="152">
                  <c:v>0.19249346446152296</c:v>
                </c:pt>
                <c:pt idx="153">
                  <c:v>0.18838323767673995</c:v>
                </c:pt>
                <c:pt idx="154">
                  <c:v>0.18473780134888027</c:v>
                </c:pt>
                <c:pt idx="155">
                  <c:v>0.18110139673948061</c:v>
                </c:pt>
                <c:pt idx="156">
                  <c:v>0.23133184299188525</c:v>
                </c:pt>
                <c:pt idx="157">
                  <c:v>0.22580724087885889</c:v>
                </c:pt>
                <c:pt idx="158">
                  <c:v>0.21893467540915207</c:v>
                </c:pt>
                <c:pt idx="159">
                  <c:v>0.21808389963189673</c:v>
                </c:pt>
                <c:pt idx="160">
                  <c:v>0.21506385224282329</c:v>
                </c:pt>
                <c:pt idx="161">
                  <c:v>0.21647143388381418</c:v>
                </c:pt>
                <c:pt idx="162">
                  <c:v>0.20993527682616397</c:v>
                </c:pt>
                <c:pt idx="163">
                  <c:v>0.2206307765622196</c:v>
                </c:pt>
                <c:pt idx="164">
                  <c:v>0.21473918411551102</c:v>
                </c:pt>
                <c:pt idx="165">
                  <c:v>0.20821927902756912</c:v>
                </c:pt>
                <c:pt idx="166">
                  <c:v>0.20462475667131219</c:v>
                </c:pt>
                <c:pt idx="167">
                  <c:v>0.19970823419496495</c:v>
                </c:pt>
                <c:pt idx="168">
                  <c:v>0.19373720795425287</c:v>
                </c:pt>
                <c:pt idx="169">
                  <c:v>0.19391943897168978</c:v>
                </c:pt>
                <c:pt idx="170">
                  <c:v>0.19082371096804279</c:v>
                </c:pt>
                <c:pt idx="171">
                  <c:v>0.18546033922118205</c:v>
                </c:pt>
                <c:pt idx="172">
                  <c:v>0.18096824028585265</c:v>
                </c:pt>
                <c:pt idx="173">
                  <c:v>0.1793101708477555</c:v>
                </c:pt>
                <c:pt idx="174">
                  <c:v>0.19108306898736974</c:v>
                </c:pt>
                <c:pt idx="175">
                  <c:v>0.18615723060683576</c:v>
                </c:pt>
                <c:pt idx="176">
                  <c:v>0.180541922214699</c:v>
                </c:pt>
                <c:pt idx="177">
                  <c:v>0.17506060417041819</c:v>
                </c:pt>
                <c:pt idx="178">
                  <c:v>0.18891630736239112</c:v>
                </c:pt>
                <c:pt idx="179">
                  <c:v>0.18330311024074308</c:v>
                </c:pt>
                <c:pt idx="180">
                  <c:v>0.1779515315773072</c:v>
                </c:pt>
                <c:pt idx="181">
                  <c:v>0.17330065638664255</c:v>
                </c:pt>
                <c:pt idx="182">
                  <c:v>0.16929153224420931</c:v>
                </c:pt>
                <c:pt idx="183">
                  <c:v>0.16512896668044377</c:v>
                </c:pt>
                <c:pt idx="184">
                  <c:v>0.16415777439849566</c:v>
                </c:pt>
                <c:pt idx="185">
                  <c:v>0.15932121627158077</c:v>
                </c:pt>
                <c:pt idx="186">
                  <c:v>0.18786423618267076</c:v>
                </c:pt>
                <c:pt idx="187">
                  <c:v>0.18909605388244524</c:v>
                </c:pt>
                <c:pt idx="188">
                  <c:v>0.18333542630456853</c:v>
                </c:pt>
                <c:pt idx="189">
                  <c:v>0.19739944638815865</c:v>
                </c:pt>
                <c:pt idx="190">
                  <c:v>0.22954245504280527</c:v>
                </c:pt>
                <c:pt idx="191">
                  <c:v>0.22451874778004599</c:v>
                </c:pt>
                <c:pt idx="192">
                  <c:v>0.21899568094193159</c:v>
                </c:pt>
                <c:pt idx="193">
                  <c:v>0.2132830983900684</c:v>
                </c:pt>
                <c:pt idx="194">
                  <c:v>0.21361488244333954</c:v>
                </c:pt>
                <c:pt idx="195">
                  <c:v>0.21293174737357695</c:v>
                </c:pt>
                <c:pt idx="196">
                  <c:v>0.21229985291161546</c:v>
                </c:pt>
                <c:pt idx="197">
                  <c:v>0.21244173139631573</c:v>
                </c:pt>
                <c:pt idx="198">
                  <c:v>0.20597236764903706</c:v>
                </c:pt>
                <c:pt idx="199">
                  <c:v>0.19974491111502524</c:v>
                </c:pt>
                <c:pt idx="200">
                  <c:v>0.19781427185144745</c:v>
                </c:pt>
                <c:pt idx="201">
                  <c:v>0.19195898652209012</c:v>
                </c:pt>
                <c:pt idx="202">
                  <c:v>0.18724949617582795</c:v>
                </c:pt>
                <c:pt idx="203">
                  <c:v>0.19211996397449463</c:v>
                </c:pt>
                <c:pt idx="204">
                  <c:v>0.19040560327534964</c:v>
                </c:pt>
                <c:pt idx="205">
                  <c:v>0.18470042820511948</c:v>
                </c:pt>
                <c:pt idx="206">
                  <c:v>0.17955979879635384</c:v>
                </c:pt>
                <c:pt idx="207">
                  <c:v>0.17774864009297975</c:v>
                </c:pt>
                <c:pt idx="208">
                  <c:v>0.1724463393818286</c:v>
                </c:pt>
                <c:pt idx="209">
                  <c:v>0.16758811433962353</c:v>
                </c:pt>
                <c:pt idx="210">
                  <c:v>0.17276216108038092</c:v>
                </c:pt>
                <c:pt idx="211">
                  <c:v>0.16766072697024823</c:v>
                </c:pt>
                <c:pt idx="212">
                  <c:v>0.16257003652817567</c:v>
                </c:pt>
                <c:pt idx="213">
                  <c:v>0.23576318157092971</c:v>
                </c:pt>
                <c:pt idx="214">
                  <c:v>0.2288862342837765</c:v>
                </c:pt>
                <c:pt idx="215">
                  <c:v>0.23140708652252906</c:v>
                </c:pt>
                <c:pt idx="216">
                  <c:v>0.23330958804856253</c:v>
                </c:pt>
                <c:pt idx="217">
                  <c:v>0.2282822204596725</c:v>
                </c:pt>
                <c:pt idx="218">
                  <c:v>0.22136152913840482</c:v>
                </c:pt>
                <c:pt idx="219">
                  <c:v>0.21467223506923719</c:v>
                </c:pt>
                <c:pt idx="220">
                  <c:v>0.21236808840886245</c:v>
                </c:pt>
                <c:pt idx="221">
                  <c:v>0.20615040774355911</c:v>
                </c:pt>
                <c:pt idx="222">
                  <c:v>0.19991409465678636</c:v>
                </c:pt>
                <c:pt idx="223">
                  <c:v>0.20539168430433585</c:v>
                </c:pt>
                <c:pt idx="224">
                  <c:v>0.21091280259926182</c:v>
                </c:pt>
                <c:pt idx="225">
                  <c:v>0.20661938202461863</c:v>
                </c:pt>
                <c:pt idx="226">
                  <c:v>0.20578746089865421</c:v>
                </c:pt>
                <c:pt idx="227">
                  <c:v>0.19957105912875434</c:v>
                </c:pt>
                <c:pt idx="228">
                  <c:v>0.19366504531517964</c:v>
                </c:pt>
                <c:pt idx="229">
                  <c:v>0.18876771628795536</c:v>
                </c:pt>
                <c:pt idx="230">
                  <c:v>0.18324984964681201</c:v>
                </c:pt>
                <c:pt idx="231">
                  <c:v>0.18036539330833276</c:v>
                </c:pt>
                <c:pt idx="232">
                  <c:v>0.17521461345555023</c:v>
                </c:pt>
                <c:pt idx="233">
                  <c:v>0.17257809537477861</c:v>
                </c:pt>
                <c:pt idx="234">
                  <c:v>0.17095709060077602</c:v>
                </c:pt>
                <c:pt idx="235">
                  <c:v>0.16699226338099019</c:v>
                </c:pt>
                <c:pt idx="236">
                  <c:v>0.1712362510101435</c:v>
                </c:pt>
                <c:pt idx="237">
                  <c:v>0.167669632172848</c:v>
                </c:pt>
                <c:pt idx="238">
                  <c:v>0.1637282544451896</c:v>
                </c:pt>
                <c:pt idx="239">
                  <c:v>0.16804481771605745</c:v>
                </c:pt>
                <c:pt idx="240">
                  <c:v>0.18393476672810363</c:v>
                </c:pt>
                <c:pt idx="241">
                  <c:v>0.18050349045562689</c:v>
                </c:pt>
                <c:pt idx="242">
                  <c:v>0.1809182723776083</c:v>
                </c:pt>
                <c:pt idx="243">
                  <c:v>0.17715651060784737</c:v>
                </c:pt>
                <c:pt idx="244">
                  <c:v>0.17176744016262191</c:v>
                </c:pt>
                <c:pt idx="245">
                  <c:v>0.16710565592267029</c:v>
                </c:pt>
                <c:pt idx="246">
                  <c:v>0.16975973736250125</c:v>
                </c:pt>
                <c:pt idx="247">
                  <c:v>0.16593049446459182</c:v>
                </c:pt>
                <c:pt idx="248">
                  <c:v>0.16087590104088206</c:v>
                </c:pt>
                <c:pt idx="249">
                  <c:v>0.15620074884026319</c:v>
                </c:pt>
                <c:pt idx="250">
                  <c:v>0.15175177843855439</c:v>
                </c:pt>
                <c:pt idx="251">
                  <c:v>0.14784871546797421</c:v>
                </c:pt>
                <c:pt idx="252">
                  <c:v>0.14492693068893736</c:v>
                </c:pt>
                <c:pt idx="253">
                  <c:v>0.14358957258433327</c:v>
                </c:pt>
                <c:pt idx="254">
                  <c:v>0.13986576946384749</c:v>
                </c:pt>
                <c:pt idx="255">
                  <c:v>0.13624516794406039</c:v>
                </c:pt>
                <c:pt idx="256">
                  <c:v>0.14123155467437268</c:v>
                </c:pt>
                <c:pt idx="257">
                  <c:v>0.14403216376491526</c:v>
                </c:pt>
                <c:pt idx="258">
                  <c:v>0.13978563753798065</c:v>
                </c:pt>
                <c:pt idx="259">
                  <c:v>0.14011664590769396</c:v>
                </c:pt>
                <c:pt idx="260">
                  <c:v>0.13604623885722894</c:v>
                </c:pt>
                <c:pt idx="261">
                  <c:v>0.13244806923049832</c:v>
                </c:pt>
                <c:pt idx="262">
                  <c:v>0.12853903559982274</c:v>
                </c:pt>
                <c:pt idx="263">
                  <c:v>0.12717811564517803</c:v>
                </c:pt>
                <c:pt idx="264">
                  <c:v>0.13086021248933719</c:v>
                </c:pt>
                <c:pt idx="265">
                  <c:v>0.14847916584093551</c:v>
                </c:pt>
                <c:pt idx="266">
                  <c:v>0.14464436094181463</c:v>
                </c:pt>
                <c:pt idx="267">
                  <c:v>0.14040677838381435</c:v>
                </c:pt>
                <c:pt idx="268">
                  <c:v>0.14282517600546815</c:v>
                </c:pt>
                <c:pt idx="269">
                  <c:v>0.14759761224977533</c:v>
                </c:pt>
                <c:pt idx="270">
                  <c:v>0.14537831700033138</c:v>
                </c:pt>
                <c:pt idx="271">
                  <c:v>0.143388938219321</c:v>
                </c:pt>
                <c:pt idx="272">
                  <c:v>0.14363727930683889</c:v>
                </c:pt>
                <c:pt idx="273">
                  <c:v>0.20586682408244442</c:v>
                </c:pt>
                <c:pt idx="274">
                  <c:v>0.20204051276764504</c:v>
                </c:pt>
                <c:pt idx="275">
                  <c:v>0.1969864481411196</c:v>
                </c:pt>
                <c:pt idx="276">
                  <c:v>0.22709377933637345</c:v>
                </c:pt>
                <c:pt idx="277">
                  <c:v>0.22194352379660059</c:v>
                </c:pt>
                <c:pt idx="278">
                  <c:v>0.21607147315890343</c:v>
                </c:pt>
                <c:pt idx="279">
                  <c:v>0.21165767690125206</c:v>
                </c:pt>
                <c:pt idx="280">
                  <c:v>0.21120661519455466</c:v>
                </c:pt>
                <c:pt idx="281">
                  <c:v>0.20680315624217693</c:v>
                </c:pt>
                <c:pt idx="282">
                  <c:v>0.20093766079825603</c:v>
                </c:pt>
                <c:pt idx="283">
                  <c:v>0.19508465905116171</c:v>
                </c:pt>
                <c:pt idx="284">
                  <c:v>0.18922580894919988</c:v>
                </c:pt>
                <c:pt idx="285">
                  <c:v>0.18430307219027914</c:v>
                </c:pt>
                <c:pt idx="286">
                  <c:v>0.18167287831668114</c:v>
                </c:pt>
                <c:pt idx="287">
                  <c:v>0.17841756186822702</c:v>
                </c:pt>
                <c:pt idx="288">
                  <c:v>0.23326537768109035</c:v>
                </c:pt>
                <c:pt idx="289">
                  <c:v>0.27218842583440983</c:v>
                </c:pt>
                <c:pt idx="290">
                  <c:v>0.28382605783504067</c:v>
                </c:pt>
                <c:pt idx="291">
                  <c:v>0.3174412620728726</c:v>
                </c:pt>
                <c:pt idx="292">
                  <c:v>0.30951035677686811</c:v>
                </c:pt>
                <c:pt idx="293">
                  <c:v>0.32827036116374453</c:v>
                </c:pt>
                <c:pt idx="294">
                  <c:v>0.33064025788981349</c:v>
                </c:pt>
                <c:pt idx="295">
                  <c:v>0.3614199728855973</c:v>
                </c:pt>
                <c:pt idx="296">
                  <c:v>0.35443196333666138</c:v>
                </c:pt>
                <c:pt idx="297">
                  <c:v>0.35184038251060756</c:v>
                </c:pt>
                <c:pt idx="298">
                  <c:v>0.73307925621580794</c:v>
                </c:pt>
                <c:pt idx="299">
                  <c:v>0.73900245866490522</c:v>
                </c:pt>
                <c:pt idx="300">
                  <c:v>0.72215349604045476</c:v>
                </c:pt>
                <c:pt idx="301">
                  <c:v>0.77433333158445361</c:v>
                </c:pt>
                <c:pt idx="302">
                  <c:v>0.82787583182812352</c:v>
                </c:pt>
                <c:pt idx="303">
                  <c:v>1.0641635362226616</c:v>
                </c:pt>
                <c:pt idx="304">
                  <c:v>1.0332014402373122</c:v>
                </c:pt>
                <c:pt idx="305">
                  <c:v>1.3960408165980061</c:v>
                </c:pt>
                <c:pt idx="306">
                  <c:v>1.3631561066402735</c:v>
                </c:pt>
                <c:pt idx="307">
                  <c:v>1.3283245198241658</c:v>
                </c:pt>
                <c:pt idx="308">
                  <c:v>1.3356627815049458</c:v>
                </c:pt>
                <c:pt idx="309">
                  <c:v>1.5204531674234751</c:v>
                </c:pt>
                <c:pt idx="310">
                  <c:v>1.4823401529950242</c:v>
                </c:pt>
                <c:pt idx="311">
                  <c:v>1.4865540376666433</c:v>
                </c:pt>
                <c:pt idx="312">
                  <c:v>1.4977772845449233</c:v>
                </c:pt>
                <c:pt idx="313">
                  <c:v>1.4626800152901687</c:v>
                </c:pt>
                <c:pt idx="314">
                  <c:v>1.4183868435942741</c:v>
                </c:pt>
                <c:pt idx="315">
                  <c:v>1.391902584125762</c:v>
                </c:pt>
                <c:pt idx="316">
                  <c:v>1.4094626231554142</c:v>
                </c:pt>
                <c:pt idx="317">
                  <c:v>1.3675113999570359</c:v>
                </c:pt>
                <c:pt idx="318">
                  <c:v>1.3519123091209313</c:v>
                </c:pt>
                <c:pt idx="319">
                  <c:v>1.3109766246254826</c:v>
                </c:pt>
                <c:pt idx="320">
                  <c:v>1.2927352960627798</c:v>
                </c:pt>
                <c:pt idx="321">
                  <c:v>1.2556718102708102</c:v>
                </c:pt>
                <c:pt idx="322">
                  <c:v>1.2177312494695316</c:v>
                </c:pt>
                <c:pt idx="323">
                  <c:v>1.1807144698652556</c:v>
                </c:pt>
                <c:pt idx="324">
                  <c:v>1.14898983409443</c:v>
                </c:pt>
                <c:pt idx="325">
                  <c:v>1.1203961475477684</c:v>
                </c:pt>
                <c:pt idx="326">
                  <c:v>1.1365258066753368</c:v>
                </c:pt>
                <c:pt idx="327">
                  <c:v>1.1140397263603115</c:v>
                </c:pt>
                <c:pt idx="328">
                  <c:v>1.0839159524336455</c:v>
                </c:pt>
                <c:pt idx="329">
                  <c:v>1.0590445569574973</c:v>
                </c:pt>
                <c:pt idx="330">
                  <c:v>1.0323608274778642</c:v>
                </c:pt>
                <c:pt idx="331">
                  <c:v>1.0009550636015541</c:v>
                </c:pt>
                <c:pt idx="332">
                  <c:v>0.97771025774765219</c:v>
                </c:pt>
                <c:pt idx="333">
                  <c:v>0.9479648002859441</c:v>
                </c:pt>
                <c:pt idx="334">
                  <c:v>0.94028650359532817</c:v>
                </c:pt>
                <c:pt idx="335">
                  <c:v>0.91815714726072595</c:v>
                </c:pt>
                <c:pt idx="336">
                  <c:v>0.89692438210834213</c:v>
                </c:pt>
                <c:pt idx="337">
                  <c:v>0.87384203711544206</c:v>
                </c:pt>
                <c:pt idx="338">
                  <c:v>0.84942704916811151</c:v>
                </c:pt>
                <c:pt idx="339">
                  <c:v>0.83235410914559527</c:v>
                </c:pt>
                <c:pt idx="340">
                  <c:v>0.8144949021338056</c:v>
                </c:pt>
                <c:pt idx="341">
                  <c:v>0.79830359875797419</c:v>
                </c:pt>
                <c:pt idx="342">
                  <c:v>0.77880089191083302</c:v>
                </c:pt>
                <c:pt idx="343">
                  <c:v>0.76111654933190187</c:v>
                </c:pt>
                <c:pt idx="344">
                  <c:v>0.74519611748446601</c:v>
                </c:pt>
                <c:pt idx="345">
                  <c:v>0.72487768591408563</c:v>
                </c:pt>
                <c:pt idx="346">
                  <c:v>0.70385540466146346</c:v>
                </c:pt>
                <c:pt idx="347">
                  <c:v>0.71161881882771483</c:v>
                </c:pt>
                <c:pt idx="348">
                  <c:v>0.70118934144978873</c:v>
                </c:pt>
                <c:pt idx="349">
                  <c:v>0.6949024890953317</c:v>
                </c:pt>
                <c:pt idx="350">
                  <c:v>0.67494007211600926</c:v>
                </c:pt>
                <c:pt idx="351">
                  <c:v>0.65867061136203309</c:v>
                </c:pt>
                <c:pt idx="352">
                  <c:v>0.65129538452024371</c:v>
                </c:pt>
                <c:pt idx="353">
                  <c:v>0.63194599723351574</c:v>
                </c:pt>
                <c:pt idx="354">
                  <c:v>0.62582843874765304</c:v>
                </c:pt>
                <c:pt idx="355">
                  <c:v>0.6077925256566632</c:v>
                </c:pt>
                <c:pt idx="356">
                  <c:v>0.59106490184171256</c:v>
                </c:pt>
                <c:pt idx="357">
                  <c:v>0.57845413374008714</c:v>
                </c:pt>
                <c:pt idx="358">
                  <c:v>0.56984117425991976</c:v>
                </c:pt>
                <c:pt idx="359">
                  <c:v>0.55366483187992532</c:v>
                </c:pt>
                <c:pt idx="360">
                  <c:v>0.56578661339224912</c:v>
                </c:pt>
                <c:pt idx="361">
                  <c:v>0.55631453071628856</c:v>
                </c:pt>
                <c:pt idx="362">
                  <c:v>0.54326286820284331</c:v>
                </c:pt>
                <c:pt idx="363">
                  <c:v>0.54884900183255725</c:v>
                </c:pt>
                <c:pt idx="364">
                  <c:v>0.63241614389465417</c:v>
                </c:pt>
                <c:pt idx="365">
                  <c:v>0.6266196787953866</c:v>
                </c:pt>
                <c:pt idx="366">
                  <c:v>0.6095133788484578</c:v>
                </c:pt>
                <c:pt idx="367">
                  <c:v>0.6025226760495197</c:v>
                </c:pt>
                <c:pt idx="368">
                  <c:v>0.59341593691263694</c:v>
                </c:pt>
                <c:pt idx="369">
                  <c:v>0.57558775498129244</c:v>
                </c:pt>
                <c:pt idx="370">
                  <c:v>0.56083586289604892</c:v>
                </c:pt>
                <c:pt idx="371">
                  <c:v>0.54529206068618086</c:v>
                </c:pt>
                <c:pt idx="372">
                  <c:v>0.52871869397863536</c:v>
                </c:pt>
                <c:pt idx="373">
                  <c:v>0.5385269493538084</c:v>
                </c:pt>
                <c:pt idx="374">
                  <c:v>0.52666629871141224</c:v>
                </c:pt>
                <c:pt idx="375">
                  <c:v>0.52493630534490909</c:v>
                </c:pt>
                <c:pt idx="376">
                  <c:v>0.51180538219578786</c:v>
                </c:pt>
                <c:pt idx="377">
                  <c:v>0.50093140687435012</c:v>
                </c:pt>
                <c:pt idx="378">
                  <c:v>0.49080526094076787</c:v>
                </c:pt>
                <c:pt idx="379">
                  <c:v>0.47683007536566119</c:v>
                </c:pt>
                <c:pt idx="380">
                  <c:v>0.46244514802634756</c:v>
                </c:pt>
                <c:pt idx="381">
                  <c:v>0.45948387100618271</c:v>
                </c:pt>
                <c:pt idx="382">
                  <c:v>0.44548978074418277</c:v>
                </c:pt>
                <c:pt idx="383">
                  <c:v>0.46274056827308646</c:v>
                </c:pt>
                <c:pt idx="384">
                  <c:v>0.46322160871837048</c:v>
                </c:pt>
                <c:pt idx="385">
                  <c:v>0.44917680159304213</c:v>
                </c:pt>
                <c:pt idx="386">
                  <c:v>0.45507366508526154</c:v>
                </c:pt>
                <c:pt idx="387">
                  <c:v>0.44184615269585814</c:v>
                </c:pt>
                <c:pt idx="388">
                  <c:v>0.42901646480282662</c:v>
                </c:pt>
                <c:pt idx="389">
                  <c:v>0.41916361907476907</c:v>
                </c:pt>
                <c:pt idx="390">
                  <c:v>0.41551582293343603</c:v>
                </c:pt>
                <c:pt idx="391">
                  <c:v>0.48470109947052692</c:v>
                </c:pt>
                <c:pt idx="392">
                  <c:v>0.4701720134607657</c:v>
                </c:pt>
                <c:pt idx="393">
                  <c:v>0.45585047559390479</c:v>
                </c:pt>
                <c:pt idx="394">
                  <c:v>0.44357514080172128</c:v>
                </c:pt>
                <c:pt idx="395">
                  <c:v>0.43183204485625115</c:v>
                </c:pt>
                <c:pt idx="396">
                  <c:v>0.42688631615151562</c:v>
                </c:pt>
                <c:pt idx="397">
                  <c:v>0.41597384376573882</c:v>
                </c:pt>
                <c:pt idx="398">
                  <c:v>0.43674474101906868</c:v>
                </c:pt>
                <c:pt idx="399">
                  <c:v>0.43661868511468122</c:v>
                </c:pt>
                <c:pt idx="400">
                  <c:v>0.42521222837016776</c:v>
                </c:pt>
                <c:pt idx="401">
                  <c:v>0.4192542487138885</c:v>
                </c:pt>
                <c:pt idx="402">
                  <c:v>0.40772327145123027</c:v>
                </c:pt>
                <c:pt idx="403">
                  <c:v>0.39548524071424235</c:v>
                </c:pt>
                <c:pt idx="404">
                  <c:v>0.38460116773065056</c:v>
                </c:pt>
                <c:pt idx="405">
                  <c:v>0.39459708156973783</c:v>
                </c:pt>
                <c:pt idx="406">
                  <c:v>0.38260581908729685</c:v>
                </c:pt>
                <c:pt idx="407">
                  <c:v>0.373970950339784</c:v>
                </c:pt>
                <c:pt idx="408">
                  <c:v>0.3646450087642531</c:v>
                </c:pt>
                <c:pt idx="409">
                  <c:v>0.35427591321043078</c:v>
                </c:pt>
                <c:pt idx="410">
                  <c:v>0.34395628549056301</c:v>
                </c:pt>
                <c:pt idx="411">
                  <c:v>0.34323072561434648</c:v>
                </c:pt>
                <c:pt idx="412">
                  <c:v>0.33735622709195967</c:v>
                </c:pt>
                <c:pt idx="413">
                  <c:v>0.33486164361135301</c:v>
                </c:pt>
                <c:pt idx="414">
                  <c:v>0.32489545006018677</c:v>
                </c:pt>
                <c:pt idx="415">
                  <c:v>0.32921689680416594</c:v>
                </c:pt>
                <c:pt idx="416">
                  <c:v>0.32277836124347481</c:v>
                </c:pt>
                <c:pt idx="417">
                  <c:v>0.31891751260663592</c:v>
                </c:pt>
                <c:pt idx="418">
                  <c:v>0.30925941280350072</c:v>
                </c:pt>
                <c:pt idx="419">
                  <c:v>0.30163007453491802</c:v>
                </c:pt>
                <c:pt idx="420">
                  <c:v>0.30265640249590792</c:v>
                </c:pt>
                <c:pt idx="421">
                  <c:v>0.29609416653498427</c:v>
                </c:pt>
                <c:pt idx="422">
                  <c:v>0.287120044167824</c:v>
                </c:pt>
                <c:pt idx="423">
                  <c:v>0.28163967805303958</c:v>
                </c:pt>
                <c:pt idx="424">
                  <c:v>0.27356248685080187</c:v>
                </c:pt>
                <c:pt idx="425">
                  <c:v>0.3013603290901834</c:v>
                </c:pt>
                <c:pt idx="426">
                  <c:v>0.29674345186190787</c:v>
                </c:pt>
                <c:pt idx="427">
                  <c:v>0.30218708548422013</c:v>
                </c:pt>
                <c:pt idx="428">
                  <c:v>0.29387921373223652</c:v>
                </c:pt>
                <c:pt idx="429">
                  <c:v>0.28563239615212638</c:v>
                </c:pt>
                <c:pt idx="430">
                  <c:v>0.28098914056656893</c:v>
                </c:pt>
                <c:pt idx="431">
                  <c:v>0.29415677371988885</c:v>
                </c:pt>
                <c:pt idx="432">
                  <c:v>0.28542204385926412</c:v>
                </c:pt>
                <c:pt idx="433">
                  <c:v>0.2782137841290801</c:v>
                </c:pt>
                <c:pt idx="434">
                  <c:v>0.28636143497207811</c:v>
                </c:pt>
                <c:pt idx="435">
                  <c:v>0.28042499636394747</c:v>
                </c:pt>
                <c:pt idx="436">
                  <c:v>0.33101566004035277</c:v>
                </c:pt>
                <c:pt idx="437">
                  <c:v>0.32103422855663349</c:v>
                </c:pt>
                <c:pt idx="438">
                  <c:v>0.3112584807618638</c:v>
                </c:pt>
                <c:pt idx="439">
                  <c:v>0.32190905866131547</c:v>
                </c:pt>
                <c:pt idx="440">
                  <c:v>0.33034681313886055</c:v>
                </c:pt>
                <c:pt idx="441">
                  <c:v>0.3203286982636705</c:v>
                </c:pt>
                <c:pt idx="442">
                  <c:v>0.32233232458676458</c:v>
                </c:pt>
                <c:pt idx="443">
                  <c:v>0.31536065104018002</c:v>
                </c:pt>
                <c:pt idx="444">
                  <c:v>0.31645951427331526</c:v>
                </c:pt>
                <c:pt idx="445">
                  <c:v>0.30756827414382454</c:v>
                </c:pt>
                <c:pt idx="446">
                  <c:v>0.30843309289251569</c:v>
                </c:pt>
                <c:pt idx="447">
                  <c:v>0.30833776467099605</c:v>
                </c:pt>
                <c:pt idx="448">
                  <c:v>0.30563156685207055</c:v>
                </c:pt>
                <c:pt idx="449">
                  <c:v>0.29752160421843132</c:v>
                </c:pt>
                <c:pt idx="450">
                  <c:v>0.29430278876154448</c:v>
                </c:pt>
                <c:pt idx="451">
                  <c:v>0.28633738452367258</c:v>
                </c:pt>
                <c:pt idx="452">
                  <c:v>0.27920234933582122</c:v>
                </c:pt>
                <c:pt idx="453">
                  <c:v>0.27269253861966275</c:v>
                </c:pt>
                <c:pt idx="454">
                  <c:v>0.27828586563306168</c:v>
                </c:pt>
                <c:pt idx="455">
                  <c:v>0.2706839355378855</c:v>
                </c:pt>
                <c:pt idx="456">
                  <c:v>0.26613138668698544</c:v>
                </c:pt>
                <c:pt idx="457">
                  <c:v>0.29185393503748525</c:v>
                </c:pt>
                <c:pt idx="458">
                  <c:v>0.28639673820195732</c:v>
                </c:pt>
                <c:pt idx="459">
                  <c:v>0.29138509860616069</c:v>
                </c:pt>
                <c:pt idx="460">
                  <c:v>0.29339510126734486</c:v>
                </c:pt>
                <c:pt idx="461">
                  <c:v>0.32157526201509978</c:v>
                </c:pt>
                <c:pt idx="462">
                  <c:v>0.33063397746057566</c:v>
                </c:pt>
                <c:pt idx="463">
                  <c:v>0.32296942623095126</c:v>
                </c:pt>
                <c:pt idx="464">
                  <c:v>0.34528583560024551</c:v>
                </c:pt>
                <c:pt idx="465">
                  <c:v>0.3354994887224404</c:v>
                </c:pt>
                <c:pt idx="466">
                  <c:v>0.32528289446663966</c:v>
                </c:pt>
                <c:pt idx="467">
                  <c:v>0.31600636481009792</c:v>
                </c:pt>
                <c:pt idx="468">
                  <c:v>0.3110552942324103</c:v>
                </c:pt>
                <c:pt idx="469">
                  <c:v>0.52243114743626484</c:v>
                </c:pt>
                <c:pt idx="470">
                  <c:v>0.53612321064627799</c:v>
                </c:pt>
                <c:pt idx="471">
                  <c:v>0.520580015815441</c:v>
                </c:pt>
                <c:pt idx="472">
                  <c:v>0.51188458041972995</c:v>
                </c:pt>
                <c:pt idx="473">
                  <c:v>0.50879865889014964</c:v>
                </c:pt>
                <c:pt idx="474">
                  <c:v>0.56151343592866965</c:v>
                </c:pt>
                <c:pt idx="475">
                  <c:v>0.54512940803841092</c:v>
                </c:pt>
                <c:pt idx="476">
                  <c:v>0.54317202221517713</c:v>
                </c:pt>
                <c:pt idx="477">
                  <c:v>0.53078599131173598</c:v>
                </c:pt>
                <c:pt idx="478">
                  <c:v>0.51462328943225444</c:v>
                </c:pt>
                <c:pt idx="479">
                  <c:v>0.5496296999836664</c:v>
                </c:pt>
                <c:pt idx="480">
                  <c:v>0.56617707090995606</c:v>
                </c:pt>
                <c:pt idx="481">
                  <c:v>0.56754187566041114</c:v>
                </c:pt>
                <c:pt idx="482">
                  <c:v>0.55137610412142068</c:v>
                </c:pt>
                <c:pt idx="483">
                  <c:v>0.56406308386932424</c:v>
                </c:pt>
                <c:pt idx="484">
                  <c:v>0.54701162491813748</c:v>
                </c:pt>
                <c:pt idx="485">
                  <c:v>0.54086534759893423</c:v>
                </c:pt>
                <c:pt idx="486">
                  <c:v>0.5243971789481644</c:v>
                </c:pt>
                <c:pt idx="487">
                  <c:v>0.52948070101487388</c:v>
                </c:pt>
                <c:pt idx="488">
                  <c:v>0.52427987893790517</c:v>
                </c:pt>
                <c:pt idx="489">
                  <c:v>0.50939628623808275</c:v>
                </c:pt>
                <c:pt idx="490">
                  <c:v>0.4961102382503631</c:v>
                </c:pt>
                <c:pt idx="491">
                  <c:v>0.49651010060382694</c:v>
                </c:pt>
                <c:pt idx="492">
                  <c:v>0.48285633384297977</c:v>
                </c:pt>
                <c:pt idx="493">
                  <c:v>0.48551600928929056</c:v>
                </c:pt>
                <c:pt idx="494">
                  <c:v>0.47073509826837723</c:v>
                </c:pt>
                <c:pt idx="495">
                  <c:v>0.4573599641660468</c:v>
                </c:pt>
                <c:pt idx="496">
                  <c:v>0.4435973679286872</c:v>
                </c:pt>
                <c:pt idx="497">
                  <c:v>0.43346446693587581</c:v>
                </c:pt>
                <c:pt idx="498">
                  <c:v>0.42314927617370268</c:v>
                </c:pt>
                <c:pt idx="499">
                  <c:v>0.41778259707227772</c:v>
                </c:pt>
                <c:pt idx="500">
                  <c:v>0.40959717534043755</c:v>
                </c:pt>
                <c:pt idx="501">
                  <c:v>0.3974565677187803</c:v>
                </c:pt>
                <c:pt idx="502">
                  <c:v>0.38584880404620236</c:v>
                </c:pt>
                <c:pt idx="503">
                  <c:v>0.37433079688359355</c:v>
                </c:pt>
                <c:pt idx="504">
                  <c:v>0.3644196897275862</c:v>
                </c:pt>
                <c:pt idx="505">
                  <c:v>0.35560974224237191</c:v>
                </c:pt>
                <c:pt idx="506">
                  <c:v>0.34498340341670708</c:v>
                </c:pt>
                <c:pt idx="507">
                  <c:v>0.35018792119421377</c:v>
                </c:pt>
                <c:pt idx="508">
                  <c:v>0.36117193010213744</c:v>
                </c:pt>
                <c:pt idx="509">
                  <c:v>0.35063892444837741</c:v>
                </c:pt>
                <c:pt idx="510">
                  <c:v>0.34195262015173461</c:v>
                </c:pt>
                <c:pt idx="511">
                  <c:v>0.332273690540629</c:v>
                </c:pt>
                <c:pt idx="512">
                  <c:v>0.33035699436439159</c:v>
                </c:pt>
                <c:pt idx="513">
                  <c:v>0.32031497565339873</c:v>
                </c:pt>
                <c:pt idx="514">
                  <c:v>0.32398311024068416</c:v>
                </c:pt>
                <c:pt idx="515">
                  <c:v>0.34429733341379964</c:v>
                </c:pt>
                <c:pt idx="516">
                  <c:v>0.34871358511677242</c:v>
                </c:pt>
                <c:pt idx="517">
                  <c:v>0.33996257236633021</c:v>
                </c:pt>
                <c:pt idx="518">
                  <c:v>0.3580562620416412</c:v>
                </c:pt>
                <c:pt idx="519">
                  <c:v>0.34735065391996844</c:v>
                </c:pt>
                <c:pt idx="520">
                  <c:v>0.33861855448317074</c:v>
                </c:pt>
                <c:pt idx="521">
                  <c:v>0.33495840311709379</c:v>
                </c:pt>
                <c:pt idx="522">
                  <c:v>0.32870421787136395</c:v>
                </c:pt>
                <c:pt idx="523">
                  <c:v>0.3207156963389472</c:v>
                </c:pt>
                <c:pt idx="524">
                  <c:v>0.3546458572445193</c:v>
                </c:pt>
                <c:pt idx="525">
                  <c:v>0.34818712881166586</c:v>
                </c:pt>
                <c:pt idx="526">
                  <c:v>0.33883500832264135</c:v>
                </c:pt>
                <c:pt idx="527">
                  <c:v>0.33906972618151748</c:v>
                </c:pt>
                <c:pt idx="528">
                  <c:v>0.32874496433740236</c:v>
                </c:pt>
                <c:pt idx="529">
                  <c:v>0.3189316703966239</c:v>
                </c:pt>
                <c:pt idx="530">
                  <c:v>0.3236352397777324</c:v>
                </c:pt>
                <c:pt idx="531">
                  <c:v>0.31455769395019839</c:v>
                </c:pt>
                <c:pt idx="532">
                  <c:v>0.31206058534766362</c:v>
                </c:pt>
                <c:pt idx="533">
                  <c:v>0.30328695457074561</c:v>
                </c:pt>
                <c:pt idx="534">
                  <c:v>0.29489446301524602</c:v>
                </c:pt>
                <c:pt idx="535">
                  <c:v>0.29659013679090129</c:v>
                </c:pt>
                <c:pt idx="536">
                  <c:v>0.30961626073724913</c:v>
                </c:pt>
                <c:pt idx="537">
                  <c:v>0.30251443529944733</c:v>
                </c:pt>
                <c:pt idx="538">
                  <c:v>0.29510602800753155</c:v>
                </c:pt>
                <c:pt idx="539">
                  <c:v>0.30433925482475949</c:v>
                </c:pt>
                <c:pt idx="540">
                  <c:v>0.29905941471256542</c:v>
                </c:pt>
                <c:pt idx="541">
                  <c:v>0.32243094041445397</c:v>
                </c:pt>
                <c:pt idx="542">
                  <c:v>0.31470936279344458</c:v>
                </c:pt>
                <c:pt idx="543">
                  <c:v>0.31820975456935224</c:v>
                </c:pt>
                <c:pt idx="544">
                  <c:v>0.31844694482270458</c:v>
                </c:pt>
                <c:pt idx="545">
                  <c:v>0.30910183228146498</c:v>
                </c:pt>
                <c:pt idx="546">
                  <c:v>0.30281321928586474</c:v>
                </c:pt>
                <c:pt idx="547">
                  <c:v>0.29555127433318173</c:v>
                </c:pt>
                <c:pt idx="548">
                  <c:v>0.33013044650366369</c:v>
                </c:pt>
                <c:pt idx="549">
                  <c:v>0.32118192462973977</c:v>
                </c:pt>
                <c:pt idx="550">
                  <c:v>0.31152365188642112</c:v>
                </c:pt>
                <c:pt idx="551">
                  <c:v>0.30912717727619404</c:v>
                </c:pt>
                <c:pt idx="552">
                  <c:v>0.29977584828544079</c:v>
                </c:pt>
                <c:pt idx="553">
                  <c:v>0.29093029324726721</c:v>
                </c:pt>
                <c:pt idx="554">
                  <c:v>0.28578196231117425</c:v>
                </c:pt>
                <c:pt idx="555">
                  <c:v>0.29231910723147136</c:v>
                </c:pt>
                <c:pt idx="556">
                  <c:v>0.28376259299089268</c:v>
                </c:pt>
                <c:pt idx="557">
                  <c:v>0.31022349802787602</c:v>
                </c:pt>
                <c:pt idx="558">
                  <c:v>0.30204880912969356</c:v>
                </c:pt>
                <c:pt idx="559">
                  <c:v>0.29456043699993228</c:v>
                </c:pt>
                <c:pt idx="560">
                  <c:v>0.28640809231048531</c:v>
                </c:pt>
                <c:pt idx="561">
                  <c:v>0.29607689676058996</c:v>
                </c:pt>
                <c:pt idx="562">
                  <c:v>0.2873848542103894</c:v>
                </c:pt>
                <c:pt idx="563">
                  <c:v>0.29225091059540909</c:v>
                </c:pt>
                <c:pt idx="564">
                  <c:v>0.28407512026689019</c:v>
                </c:pt>
                <c:pt idx="565">
                  <c:v>0.2777860538433139</c:v>
                </c:pt>
                <c:pt idx="566">
                  <c:v>0.27258993339947857</c:v>
                </c:pt>
                <c:pt idx="567">
                  <c:v>0.26665434391844178</c:v>
                </c:pt>
                <c:pt idx="568">
                  <c:v>0.26256828576296132</c:v>
                </c:pt>
                <c:pt idx="569">
                  <c:v>0.25693054570944263</c:v>
                </c:pt>
                <c:pt idx="570">
                  <c:v>0.25014743109559068</c:v>
                </c:pt>
                <c:pt idx="571">
                  <c:v>0.24647038349680747</c:v>
                </c:pt>
                <c:pt idx="572">
                  <c:v>0.23899173601585372</c:v>
                </c:pt>
                <c:pt idx="573">
                  <c:v>0.23572389832134816</c:v>
                </c:pt>
                <c:pt idx="574">
                  <c:v>0.22921431807704118</c:v>
                </c:pt>
                <c:pt idx="575">
                  <c:v>0.23501295458066646</c:v>
                </c:pt>
                <c:pt idx="576">
                  <c:v>0.23006554693093578</c:v>
                </c:pt>
                <c:pt idx="577">
                  <c:v>0.22372918741403147</c:v>
                </c:pt>
                <c:pt idx="578">
                  <c:v>0.21720830247066289</c:v>
                </c:pt>
                <c:pt idx="579">
                  <c:v>0.22300583067727892</c:v>
                </c:pt>
                <c:pt idx="580">
                  <c:v>0.22269885873412573</c:v>
                </c:pt>
                <c:pt idx="581">
                  <c:v>0.22635856593933484</c:v>
                </c:pt>
                <c:pt idx="582">
                  <c:v>0.22066903151133005</c:v>
                </c:pt>
                <c:pt idx="583">
                  <c:v>0.21394965845607156</c:v>
                </c:pt>
                <c:pt idx="584">
                  <c:v>0.21224326465824594</c:v>
                </c:pt>
                <c:pt idx="585">
                  <c:v>0.22634043368924175</c:v>
                </c:pt>
                <c:pt idx="586">
                  <c:v>0.22792527829860507</c:v>
                </c:pt>
                <c:pt idx="587">
                  <c:v>0.26260295803202027</c:v>
                </c:pt>
                <c:pt idx="588">
                  <c:v>0.27061859803504201</c:v>
                </c:pt>
                <c:pt idx="589">
                  <c:v>0.26323871437392626</c:v>
                </c:pt>
                <c:pt idx="590">
                  <c:v>0.27524257471252117</c:v>
                </c:pt>
                <c:pt idx="591">
                  <c:v>0.26686615465125318</c:v>
                </c:pt>
                <c:pt idx="592">
                  <c:v>0.26116136557696346</c:v>
                </c:pt>
                <c:pt idx="593">
                  <c:v>0.25370633763895106</c:v>
                </c:pt>
                <c:pt idx="594">
                  <c:v>0.26675337164136176</c:v>
                </c:pt>
                <c:pt idx="595">
                  <c:v>0.2597699799454124</c:v>
                </c:pt>
                <c:pt idx="596">
                  <c:v>0.25310089871085178</c:v>
                </c:pt>
                <c:pt idx="597">
                  <c:v>0.26513041592866865</c:v>
                </c:pt>
                <c:pt idx="598">
                  <c:v>0.26137035121012042</c:v>
                </c:pt>
                <c:pt idx="599">
                  <c:v>0.27981142722760355</c:v>
                </c:pt>
                <c:pt idx="600">
                  <c:v>0.29300079923447309</c:v>
                </c:pt>
                <c:pt idx="601">
                  <c:v>0.28439732014006586</c:v>
                </c:pt>
                <c:pt idx="602">
                  <c:v>0.27652966014895713</c:v>
                </c:pt>
                <c:pt idx="603">
                  <c:v>0.27366491394744508</c:v>
                </c:pt>
                <c:pt idx="604">
                  <c:v>0.27299142722158298</c:v>
                </c:pt>
                <c:pt idx="605">
                  <c:v>0.26484003359538921</c:v>
                </c:pt>
                <c:pt idx="606">
                  <c:v>0.26013219023571366</c:v>
                </c:pt>
                <c:pt idx="607">
                  <c:v>0.25390782988467214</c:v>
                </c:pt>
                <c:pt idx="608">
                  <c:v>0.26790422513276824</c:v>
                </c:pt>
                <c:pt idx="609">
                  <c:v>0.26485646399237062</c:v>
                </c:pt>
                <c:pt idx="610">
                  <c:v>0.25739512491092592</c:v>
                </c:pt>
                <c:pt idx="611">
                  <c:v>0.25146670171414887</c:v>
                </c:pt>
                <c:pt idx="612">
                  <c:v>0.24510287002499564</c:v>
                </c:pt>
                <c:pt idx="613">
                  <c:v>0.24022953961873858</c:v>
                </c:pt>
                <c:pt idx="614">
                  <c:v>0.23539773072381465</c:v>
                </c:pt>
                <c:pt idx="615">
                  <c:v>0.22934922974225752</c:v>
                </c:pt>
                <c:pt idx="616">
                  <c:v>0.2230877351569992</c:v>
                </c:pt>
                <c:pt idx="617">
                  <c:v>0.21630237542647063</c:v>
                </c:pt>
                <c:pt idx="618">
                  <c:v>0.22554774478279205</c:v>
                </c:pt>
                <c:pt idx="619">
                  <c:v>0.21980783862167988</c:v>
                </c:pt>
                <c:pt idx="620">
                  <c:v>0.23263928654564278</c:v>
                </c:pt>
                <c:pt idx="621">
                  <c:v>0.27063241750511052</c:v>
                </c:pt>
                <c:pt idx="622">
                  <c:v>0.28542537726958828</c:v>
                </c:pt>
                <c:pt idx="623">
                  <c:v>0.27702661058330452</c:v>
                </c:pt>
                <c:pt idx="624">
                  <c:v>0.26862928531881447</c:v>
                </c:pt>
                <c:pt idx="625">
                  <c:v>0.262368183739697</c:v>
                </c:pt>
                <c:pt idx="626">
                  <c:v>0.25444154760596999</c:v>
                </c:pt>
                <c:pt idx="627">
                  <c:v>0.27513922460552231</c:v>
                </c:pt>
                <c:pt idx="628">
                  <c:v>0.26689620163339867</c:v>
                </c:pt>
                <c:pt idx="629">
                  <c:v>0.26133425263857873</c:v>
                </c:pt>
                <c:pt idx="630">
                  <c:v>0.2591047468444902</c:v>
                </c:pt>
                <c:pt idx="631">
                  <c:v>0.25126374532242729</c:v>
                </c:pt>
                <c:pt idx="632">
                  <c:v>0.25549240548940771</c:v>
                </c:pt>
                <c:pt idx="633">
                  <c:v>0.25089235036135515</c:v>
                </c:pt>
                <c:pt idx="634">
                  <c:v>0.24356930727673198</c:v>
                </c:pt>
                <c:pt idx="635">
                  <c:v>0.24254130125509116</c:v>
                </c:pt>
                <c:pt idx="636">
                  <c:v>0.23528309822739135</c:v>
                </c:pt>
                <c:pt idx="637">
                  <c:v>0.22848973220274979</c:v>
                </c:pt>
                <c:pt idx="638">
                  <c:v>0.23357068523563398</c:v>
                </c:pt>
                <c:pt idx="639">
                  <c:v>0.22790173943843639</c:v>
                </c:pt>
                <c:pt idx="640">
                  <c:v>0.24432061696200708</c:v>
                </c:pt>
                <c:pt idx="641">
                  <c:v>0.25964469004617591</c:v>
                </c:pt>
                <c:pt idx="642">
                  <c:v>0.25278634490272039</c:v>
                </c:pt>
                <c:pt idx="643">
                  <c:v>0.27757884164297619</c:v>
                </c:pt>
                <c:pt idx="644">
                  <c:v>0.2719556694369995</c:v>
                </c:pt>
                <c:pt idx="645">
                  <c:v>0.26367550591450906</c:v>
                </c:pt>
                <c:pt idx="646">
                  <c:v>0.26827337194512352</c:v>
                </c:pt>
                <c:pt idx="647">
                  <c:v>0.26043111953109216</c:v>
                </c:pt>
                <c:pt idx="648">
                  <c:v>0.25345102246847617</c:v>
                </c:pt>
                <c:pt idx="649">
                  <c:v>0.25139171449011927</c:v>
                </c:pt>
                <c:pt idx="650">
                  <c:v>0.2454429082405549</c:v>
                </c:pt>
                <c:pt idx="651">
                  <c:v>0.23806511274489242</c:v>
                </c:pt>
                <c:pt idx="652">
                  <c:v>0.23374936536213475</c:v>
                </c:pt>
                <c:pt idx="653">
                  <c:v>0.24317096914334124</c:v>
                </c:pt>
                <c:pt idx="654">
                  <c:v>0.23847854614956043</c:v>
                </c:pt>
                <c:pt idx="655">
                  <c:v>0.23284997977737937</c:v>
                </c:pt>
                <c:pt idx="656">
                  <c:v>0.2350350694106639</c:v>
                </c:pt>
                <c:pt idx="657">
                  <c:v>0.23848553417023355</c:v>
                </c:pt>
                <c:pt idx="658">
                  <c:v>0.23305926367873164</c:v>
                </c:pt>
                <c:pt idx="659">
                  <c:v>0.22609903904021234</c:v>
                </c:pt>
                <c:pt idx="660">
                  <c:v>0.22072998364987212</c:v>
                </c:pt>
                <c:pt idx="661">
                  <c:v>0.21768671625298566</c:v>
                </c:pt>
                <c:pt idx="662">
                  <c:v>0.21118230503498342</c:v>
                </c:pt>
                <c:pt idx="663">
                  <c:v>0.23088049776557085</c:v>
                </c:pt>
                <c:pt idx="664">
                  <c:v>0.24441290554490233</c:v>
                </c:pt>
                <c:pt idx="665">
                  <c:v>0.23696745999013008</c:v>
                </c:pt>
                <c:pt idx="666">
                  <c:v>0.25014271274825972</c:v>
                </c:pt>
                <c:pt idx="667">
                  <c:v>0.246547171551072</c:v>
                </c:pt>
                <c:pt idx="668">
                  <c:v>0.24050511469777364</c:v>
                </c:pt>
                <c:pt idx="669">
                  <c:v>0.23874581600937406</c:v>
                </c:pt>
                <c:pt idx="670">
                  <c:v>0.23824152799625459</c:v>
                </c:pt>
                <c:pt idx="671">
                  <c:v>0.23119447832239318</c:v>
                </c:pt>
                <c:pt idx="672">
                  <c:v>0.23326165064739968</c:v>
                </c:pt>
                <c:pt idx="673">
                  <c:v>0.23017563116105996</c:v>
                </c:pt>
                <c:pt idx="674">
                  <c:v>0.23721032596818029</c:v>
                </c:pt>
                <c:pt idx="675">
                  <c:v>0.23015076966286632</c:v>
                </c:pt>
                <c:pt idx="676">
                  <c:v>0.22380081282200884</c:v>
                </c:pt>
                <c:pt idx="677">
                  <c:v>0.2186479919016214</c:v>
                </c:pt>
                <c:pt idx="678">
                  <c:v>0.21257249436503567</c:v>
                </c:pt>
                <c:pt idx="679">
                  <c:v>0.20611615823355248</c:v>
                </c:pt>
                <c:pt idx="680">
                  <c:v>0.21385474680711841</c:v>
                </c:pt>
                <c:pt idx="681">
                  <c:v>0.21912469786791705</c:v>
                </c:pt>
                <c:pt idx="682">
                  <c:v>0.22758061276456812</c:v>
                </c:pt>
                <c:pt idx="683">
                  <c:v>0.2236608926990703</c:v>
                </c:pt>
                <c:pt idx="684">
                  <c:v>0.2180051493507319</c:v>
                </c:pt>
                <c:pt idx="685">
                  <c:v>0.22613594906763146</c:v>
                </c:pt>
                <c:pt idx="686">
                  <c:v>0.21926572146176915</c:v>
                </c:pt>
                <c:pt idx="687">
                  <c:v>0.24062409966783133</c:v>
                </c:pt>
                <c:pt idx="688">
                  <c:v>0.25196999236389572</c:v>
                </c:pt>
                <c:pt idx="689">
                  <c:v>0.24518898900653449</c:v>
                </c:pt>
                <c:pt idx="690">
                  <c:v>0.25437994128482061</c:v>
                </c:pt>
                <c:pt idx="691">
                  <c:v>0.24706792800580099</c:v>
                </c:pt>
                <c:pt idx="692">
                  <c:v>0.23954388359967518</c:v>
                </c:pt>
                <c:pt idx="693">
                  <c:v>0.24297406981853112</c:v>
                </c:pt>
                <c:pt idx="694">
                  <c:v>0.25950351573569413</c:v>
                </c:pt>
                <c:pt idx="695">
                  <c:v>0.2520159766066622</c:v>
                </c:pt>
                <c:pt idx="696">
                  <c:v>0.2479393085288355</c:v>
                </c:pt>
                <c:pt idx="697">
                  <c:v>0.24282217623023669</c:v>
                </c:pt>
                <c:pt idx="698">
                  <c:v>0.23704764859661323</c:v>
                </c:pt>
                <c:pt idx="699">
                  <c:v>0.24547438642975786</c:v>
                </c:pt>
                <c:pt idx="700">
                  <c:v>0.24030759480191749</c:v>
                </c:pt>
                <c:pt idx="701">
                  <c:v>0.23298797977992095</c:v>
                </c:pt>
                <c:pt idx="702">
                  <c:v>0.2270741985159711</c:v>
                </c:pt>
                <c:pt idx="703">
                  <c:v>0.22318172130059449</c:v>
                </c:pt>
                <c:pt idx="704">
                  <c:v>0.21824974816772968</c:v>
                </c:pt>
                <c:pt idx="705">
                  <c:v>0.21160843599078322</c:v>
                </c:pt>
                <c:pt idx="706">
                  <c:v>0.21851706100925178</c:v>
                </c:pt>
                <c:pt idx="707">
                  <c:v>0.21779398731063196</c:v>
                </c:pt>
                <c:pt idx="708">
                  <c:v>0.21679276513714754</c:v>
                </c:pt>
                <c:pt idx="709">
                  <c:v>0.21337097566839897</c:v>
                </c:pt>
                <c:pt idx="710">
                  <c:v>0.20998458652295718</c:v>
                </c:pt>
                <c:pt idx="711">
                  <c:v>0.2037660810458056</c:v>
                </c:pt>
                <c:pt idx="712">
                  <c:v>0.20952766848546006</c:v>
                </c:pt>
                <c:pt idx="713">
                  <c:v>0.20635552882862393</c:v>
                </c:pt>
                <c:pt idx="714">
                  <c:v>0.20547228425291714</c:v>
                </c:pt>
                <c:pt idx="715">
                  <c:v>0.19921742284028662</c:v>
                </c:pt>
                <c:pt idx="716">
                  <c:v>0.1946143023541109</c:v>
                </c:pt>
                <c:pt idx="717">
                  <c:v>0.19076828584907521</c:v>
                </c:pt>
                <c:pt idx="718">
                  <c:v>0.18575148781313056</c:v>
                </c:pt>
                <c:pt idx="719">
                  <c:v>0.18490498415547396</c:v>
                </c:pt>
                <c:pt idx="720">
                  <c:v>0.17980759352255532</c:v>
                </c:pt>
                <c:pt idx="721">
                  <c:v>0.17666064453386171</c:v>
                </c:pt>
                <c:pt idx="722">
                  <c:v>0.18233099818892046</c:v>
                </c:pt>
                <c:pt idx="723">
                  <c:v>0.17677678722836285</c:v>
                </c:pt>
                <c:pt idx="724">
                  <c:v>0.17140801945374265</c:v>
                </c:pt>
                <c:pt idx="725">
                  <c:v>0.18766654889951095</c:v>
                </c:pt>
                <c:pt idx="726">
                  <c:v>0.18259003155189879</c:v>
                </c:pt>
                <c:pt idx="727">
                  <c:v>0.17788843691762973</c:v>
                </c:pt>
                <c:pt idx="728">
                  <c:v>0.17556355438280605</c:v>
                </c:pt>
                <c:pt idx="729">
                  <c:v>0.1912837835357046</c:v>
                </c:pt>
                <c:pt idx="730">
                  <c:v>0.1978345146515112</c:v>
                </c:pt>
                <c:pt idx="731">
                  <c:v>0.20810845662410088</c:v>
                </c:pt>
                <c:pt idx="732">
                  <c:v>0.20393462877035301</c:v>
                </c:pt>
                <c:pt idx="733">
                  <c:v>0.21722367062443759</c:v>
                </c:pt>
                <c:pt idx="734">
                  <c:v>0.21092141905549083</c:v>
                </c:pt>
                <c:pt idx="735">
                  <c:v>0.21538572019319679</c:v>
                </c:pt>
                <c:pt idx="736">
                  <c:v>0.21051394723084155</c:v>
                </c:pt>
                <c:pt idx="737">
                  <c:v>0.22909094602278113</c:v>
                </c:pt>
                <c:pt idx="738">
                  <c:v>0.22348429001025708</c:v>
                </c:pt>
                <c:pt idx="739">
                  <c:v>0.22492762608624281</c:v>
                </c:pt>
                <c:pt idx="740">
                  <c:v>0.22543556105749143</c:v>
                </c:pt>
                <c:pt idx="741">
                  <c:v>0.21926230831485546</c:v>
                </c:pt>
                <c:pt idx="742">
                  <c:v>0.21282671336487463</c:v>
                </c:pt>
                <c:pt idx="743">
                  <c:v>0.20644790483922223</c:v>
                </c:pt>
                <c:pt idx="744">
                  <c:v>0.21618400480200206</c:v>
                </c:pt>
                <c:pt idx="745">
                  <c:v>0.20990750989741452</c:v>
                </c:pt>
                <c:pt idx="746">
                  <c:v>0.20471427733225439</c:v>
                </c:pt>
                <c:pt idx="747">
                  <c:v>0.20174769183959976</c:v>
                </c:pt>
                <c:pt idx="748">
                  <c:v>0.22091897027574534</c:v>
                </c:pt>
                <c:pt idx="749">
                  <c:v>0.21419571181740399</c:v>
                </c:pt>
                <c:pt idx="750">
                  <c:v>0.2166641803121781</c:v>
                </c:pt>
                <c:pt idx="751">
                  <c:v>0.21122966085598649</c:v>
                </c:pt>
                <c:pt idx="752">
                  <c:v>0.20500862981928658</c:v>
                </c:pt>
                <c:pt idx="753">
                  <c:v>0.21377578285674331</c:v>
                </c:pt>
                <c:pt idx="754">
                  <c:v>0.20740024459487594</c:v>
                </c:pt>
                <c:pt idx="755">
                  <c:v>0.20207975536755943</c:v>
                </c:pt>
                <c:pt idx="756">
                  <c:v>0.19667544490293659</c:v>
                </c:pt>
                <c:pt idx="757">
                  <c:v>0.19070232234698895</c:v>
                </c:pt>
                <c:pt idx="758">
                  <c:v>0.19525973369100008</c:v>
                </c:pt>
                <c:pt idx="759">
                  <c:v>0.20187837378518278</c:v>
                </c:pt>
                <c:pt idx="760">
                  <c:v>0.19734626930244054</c:v>
                </c:pt>
                <c:pt idx="761">
                  <c:v>0.19415039074940785</c:v>
                </c:pt>
                <c:pt idx="762">
                  <c:v>0.1962297235095021</c:v>
                </c:pt>
                <c:pt idx="763">
                  <c:v>0.19026807379816316</c:v>
                </c:pt>
                <c:pt idx="764">
                  <c:v>0.20433701737531559</c:v>
                </c:pt>
                <c:pt idx="765">
                  <c:v>0.19906894787998552</c:v>
                </c:pt>
                <c:pt idx="766">
                  <c:v>0.19368471120112771</c:v>
                </c:pt>
                <c:pt idx="767">
                  <c:v>0.19893926116939553</c:v>
                </c:pt>
                <c:pt idx="768">
                  <c:v>0.19329264932306797</c:v>
                </c:pt>
                <c:pt idx="769">
                  <c:v>0.18793754166325527</c:v>
                </c:pt>
                <c:pt idx="770">
                  <c:v>0.18274153329562901</c:v>
                </c:pt>
                <c:pt idx="771">
                  <c:v>0.18327755235310653</c:v>
                </c:pt>
                <c:pt idx="772">
                  <c:v>0.17788619050390989</c:v>
                </c:pt>
                <c:pt idx="773">
                  <c:v>0.23661102748393792</c:v>
                </c:pt>
                <c:pt idx="774">
                  <c:v>0.22942164692181086</c:v>
                </c:pt>
                <c:pt idx="775">
                  <c:v>0.23563077888285053</c:v>
                </c:pt>
                <c:pt idx="776">
                  <c:v>0.26751543418027296</c:v>
                </c:pt>
                <c:pt idx="777">
                  <c:v>0.26024514877258403</c:v>
                </c:pt>
                <c:pt idx="778">
                  <c:v>0.27182473043300065</c:v>
                </c:pt>
                <c:pt idx="779">
                  <c:v>0.26414738379010599</c:v>
                </c:pt>
                <c:pt idx="780">
                  <c:v>0.25846800338276249</c:v>
                </c:pt>
                <c:pt idx="781">
                  <c:v>0.25522053020011687</c:v>
                </c:pt>
                <c:pt idx="782">
                  <c:v>0.25875597146498497</c:v>
                </c:pt>
                <c:pt idx="783">
                  <c:v>0.25787277097433131</c:v>
                </c:pt>
                <c:pt idx="784">
                  <c:v>0.25293105690768192</c:v>
                </c:pt>
                <c:pt idx="785">
                  <c:v>0.25021166369347803</c:v>
                </c:pt>
                <c:pt idx="786">
                  <c:v>0.25493759762927809</c:v>
                </c:pt>
                <c:pt idx="787">
                  <c:v>0.25444768108590632</c:v>
                </c:pt>
                <c:pt idx="788">
                  <c:v>0.24834461547560724</c:v>
                </c:pt>
                <c:pt idx="789">
                  <c:v>0.24078183043291124</c:v>
                </c:pt>
                <c:pt idx="790">
                  <c:v>0.23430442676730029</c:v>
                </c:pt>
                <c:pt idx="791">
                  <c:v>0.22723396103249022</c:v>
                </c:pt>
                <c:pt idx="792">
                  <c:v>0.22232303031578007</c:v>
                </c:pt>
                <c:pt idx="793">
                  <c:v>0.23413843218092847</c:v>
                </c:pt>
                <c:pt idx="794">
                  <c:v>0.22789670321560734</c:v>
                </c:pt>
                <c:pt idx="795">
                  <c:v>0.27063441754094092</c:v>
                </c:pt>
                <c:pt idx="796">
                  <c:v>0.28044679874003742</c:v>
                </c:pt>
                <c:pt idx="797">
                  <c:v>0.31124467345718021</c:v>
                </c:pt>
                <c:pt idx="798">
                  <c:v>0.3222727058895446</c:v>
                </c:pt>
                <c:pt idx="799">
                  <c:v>0.3167722855770288</c:v>
                </c:pt>
                <c:pt idx="800">
                  <c:v>0.31293211325915488</c:v>
                </c:pt>
                <c:pt idx="801">
                  <c:v>0.3143393523525812</c:v>
                </c:pt>
                <c:pt idx="802">
                  <c:v>0.36374884484035303</c:v>
                </c:pt>
                <c:pt idx="803">
                  <c:v>0.36612972525554166</c:v>
                </c:pt>
                <c:pt idx="804">
                  <c:v>0.3701733004390953</c:v>
                </c:pt>
                <c:pt idx="805">
                  <c:v>0.3589009452803687</c:v>
                </c:pt>
                <c:pt idx="806">
                  <c:v>0.36104388519078229</c:v>
                </c:pt>
                <c:pt idx="807">
                  <c:v>0.40415073616678587</c:v>
                </c:pt>
                <c:pt idx="808">
                  <c:v>0.39208973849205436</c:v>
                </c:pt>
                <c:pt idx="809">
                  <c:v>0.38595820026358474</c:v>
                </c:pt>
                <c:pt idx="810">
                  <c:v>0.37549382108650897</c:v>
                </c:pt>
                <c:pt idx="811">
                  <c:v>0.37059999987277054</c:v>
                </c:pt>
                <c:pt idx="812">
                  <c:v>0.35954559961087651</c:v>
                </c:pt>
                <c:pt idx="813">
                  <c:v>0.35108021754424856</c:v>
                </c:pt>
                <c:pt idx="814">
                  <c:v>0.34054077479964395</c:v>
                </c:pt>
                <c:pt idx="815">
                  <c:v>0.33745368808347587</c:v>
                </c:pt>
                <c:pt idx="816">
                  <c:v>0.3342845137288315</c:v>
                </c:pt>
                <c:pt idx="817">
                  <c:v>0.32759843069553574</c:v>
                </c:pt>
                <c:pt idx="818">
                  <c:v>0.31879418496122497</c:v>
                </c:pt>
                <c:pt idx="819">
                  <c:v>0.31539269898818889</c:v>
                </c:pt>
                <c:pt idx="820">
                  <c:v>0.3075656398653126</c:v>
                </c:pt>
                <c:pt idx="821">
                  <c:v>0.29821710625791997</c:v>
                </c:pt>
                <c:pt idx="822">
                  <c:v>0.29012395867027829</c:v>
                </c:pt>
                <c:pt idx="823">
                  <c:v>0.28337690936268428</c:v>
                </c:pt>
                <c:pt idx="824">
                  <c:v>0.27993454397375972</c:v>
                </c:pt>
                <c:pt idx="825">
                  <c:v>0.27915203015846474</c:v>
                </c:pt>
                <c:pt idx="826">
                  <c:v>0.28898607360212436</c:v>
                </c:pt>
                <c:pt idx="827">
                  <c:v>0.29143362796456063</c:v>
                </c:pt>
                <c:pt idx="828">
                  <c:v>0.28900656530177926</c:v>
                </c:pt>
                <c:pt idx="829">
                  <c:v>0.28020813621498242</c:v>
                </c:pt>
                <c:pt idx="830">
                  <c:v>0.27656172761705183</c:v>
                </c:pt>
                <c:pt idx="831">
                  <c:v>0.27211147590534779</c:v>
                </c:pt>
                <c:pt idx="832">
                  <c:v>0.26429511064389866</c:v>
                </c:pt>
                <c:pt idx="833">
                  <c:v>0.31513306200685171</c:v>
                </c:pt>
                <c:pt idx="834">
                  <c:v>0.3176026617425976</c:v>
                </c:pt>
                <c:pt idx="835">
                  <c:v>0.31931219447753706</c:v>
                </c:pt>
                <c:pt idx="836">
                  <c:v>0.31049606642903732</c:v>
                </c:pt>
                <c:pt idx="837">
                  <c:v>0.30112341978830226</c:v>
                </c:pt>
                <c:pt idx="838">
                  <c:v>0.3219581379378782</c:v>
                </c:pt>
                <c:pt idx="839">
                  <c:v>0.33626398835806082</c:v>
                </c:pt>
                <c:pt idx="840">
                  <c:v>0.33469403672736753</c:v>
                </c:pt>
                <c:pt idx="841">
                  <c:v>0.33116731049577391</c:v>
                </c:pt>
                <c:pt idx="842">
                  <c:v>0.34282895897858934</c:v>
                </c:pt>
                <c:pt idx="843">
                  <c:v>0.3338256958044547</c:v>
                </c:pt>
                <c:pt idx="844">
                  <c:v>0.33942374393097252</c:v>
                </c:pt>
                <c:pt idx="845">
                  <c:v>0.42551645789980985</c:v>
                </c:pt>
                <c:pt idx="846">
                  <c:v>0.41422535267180266</c:v>
                </c:pt>
                <c:pt idx="847">
                  <c:v>0.40565080626327099</c:v>
                </c:pt>
                <c:pt idx="848">
                  <c:v>0.39500778141809961</c:v>
                </c:pt>
                <c:pt idx="849">
                  <c:v>0.39003765580832234</c:v>
                </c:pt>
                <c:pt idx="850">
                  <c:v>0.39592256989217478</c:v>
                </c:pt>
                <c:pt idx="851">
                  <c:v>0.38454115630065455</c:v>
                </c:pt>
                <c:pt idx="852">
                  <c:v>0.38702669542126489</c:v>
                </c:pt>
                <c:pt idx="853">
                  <c:v>0.37626934882860363</c:v>
                </c:pt>
                <c:pt idx="854">
                  <c:v>0.36548806045694621</c:v>
                </c:pt>
                <c:pt idx="855">
                  <c:v>0.36544005328619594</c:v>
                </c:pt>
                <c:pt idx="856">
                  <c:v>0.35491600736376183</c:v>
                </c:pt>
                <c:pt idx="857">
                  <c:v>0.34962578159258273</c:v>
                </c:pt>
                <c:pt idx="858">
                  <c:v>0.33997585823123144</c:v>
                </c:pt>
                <c:pt idx="859">
                  <c:v>0.3316928968036103</c:v>
                </c:pt>
                <c:pt idx="860">
                  <c:v>0.33133335690715521</c:v>
                </c:pt>
                <c:pt idx="861">
                  <c:v>0.32333857179227093</c:v>
                </c:pt>
                <c:pt idx="862">
                  <c:v>0.31356792325476784</c:v>
                </c:pt>
                <c:pt idx="863">
                  <c:v>0.30604500828853332</c:v>
                </c:pt>
                <c:pt idx="864">
                  <c:v>0.29720215141370671</c:v>
                </c:pt>
                <c:pt idx="865">
                  <c:v>0.29735189261429745</c:v>
                </c:pt>
                <c:pt idx="866">
                  <c:v>0.28898731677100709</c:v>
                </c:pt>
                <c:pt idx="867">
                  <c:v>0.2909134075852946</c:v>
                </c:pt>
                <c:pt idx="868">
                  <c:v>0.28589407068482736</c:v>
                </c:pt>
                <c:pt idx="869">
                  <c:v>0.33222714585217894</c:v>
                </c:pt>
                <c:pt idx="870">
                  <c:v>0.32214669297735238</c:v>
                </c:pt>
                <c:pt idx="871">
                  <c:v>0.32171125377658694</c:v>
                </c:pt>
                <c:pt idx="872">
                  <c:v>0.37804319975822881</c:v>
                </c:pt>
                <c:pt idx="873">
                  <c:v>0.40911292369451085</c:v>
                </c:pt>
                <c:pt idx="874">
                  <c:v>0.42749033984397333</c:v>
                </c:pt>
                <c:pt idx="875">
                  <c:v>0.44905306877139362</c:v>
                </c:pt>
                <c:pt idx="876">
                  <c:v>0.45912101225776447</c:v>
                </c:pt>
                <c:pt idx="877">
                  <c:v>0.44962171178645211</c:v>
                </c:pt>
                <c:pt idx="878">
                  <c:v>0.44224261181569413</c:v>
                </c:pt>
                <c:pt idx="879">
                  <c:v>0.43322300700455635</c:v>
                </c:pt>
                <c:pt idx="880">
                  <c:v>0.42712090319568297</c:v>
                </c:pt>
                <c:pt idx="881">
                  <c:v>0.41824111316838053</c:v>
                </c:pt>
                <c:pt idx="882">
                  <c:v>0.40812227156477116</c:v>
                </c:pt>
                <c:pt idx="883">
                  <c:v>0.40901431392637205</c:v>
                </c:pt>
                <c:pt idx="884">
                  <c:v>0.39989470748120787</c:v>
                </c:pt>
                <c:pt idx="885">
                  <c:v>0.39489092035235857</c:v>
                </c:pt>
                <c:pt idx="886">
                  <c:v>0.38340262259439351</c:v>
                </c:pt>
                <c:pt idx="887">
                  <c:v>0.37331746404525801</c:v>
                </c:pt>
                <c:pt idx="888">
                  <c:v>0.36900284375311043</c:v>
                </c:pt>
                <c:pt idx="889">
                  <c:v>0.35871356508502322</c:v>
                </c:pt>
                <c:pt idx="890">
                  <c:v>0.35262238570543786</c:v>
                </c:pt>
                <c:pt idx="891">
                  <c:v>0.34531825674915861</c:v>
                </c:pt>
                <c:pt idx="892">
                  <c:v>0.33914798252653483</c:v>
                </c:pt>
                <c:pt idx="893">
                  <c:v>0.35646992626098428</c:v>
                </c:pt>
                <c:pt idx="894">
                  <c:v>0.34935620624987002</c:v>
                </c:pt>
                <c:pt idx="895">
                  <c:v>0.34002515613089718</c:v>
                </c:pt>
                <c:pt idx="896">
                  <c:v>0.33126409150025521</c:v>
                </c:pt>
                <c:pt idx="897">
                  <c:v>0.34080603064619569</c:v>
                </c:pt>
                <c:pt idx="898">
                  <c:v>0.33182814577058584</c:v>
                </c:pt>
                <c:pt idx="899">
                  <c:v>0.32571608698342169</c:v>
                </c:pt>
                <c:pt idx="900">
                  <c:v>0.31715245990658952</c:v>
                </c:pt>
                <c:pt idx="901">
                  <c:v>0.45226622161155844</c:v>
                </c:pt>
                <c:pt idx="902">
                  <c:v>0.44544612121355232</c:v>
                </c:pt>
                <c:pt idx="903">
                  <c:v>0.43316035165135447</c:v>
                </c:pt>
                <c:pt idx="904">
                  <c:v>0.43024170448872001</c:v>
                </c:pt>
                <c:pt idx="905">
                  <c:v>0.43065949584891622</c:v>
                </c:pt>
                <c:pt idx="906">
                  <c:v>0.42238465503519534</c:v>
                </c:pt>
                <c:pt idx="907">
                  <c:v>0.40955852057890485</c:v>
                </c:pt>
                <c:pt idx="908">
                  <c:v>0.4002632266861767</c:v>
                </c:pt>
                <c:pt idx="909">
                  <c:v>0.38820480187449191</c:v>
                </c:pt>
                <c:pt idx="910">
                  <c:v>0.38786372903700023</c:v>
                </c:pt>
                <c:pt idx="911">
                  <c:v>0.37608953043320598</c:v>
                </c:pt>
                <c:pt idx="912">
                  <c:v>0.3721978865784234</c:v>
                </c:pt>
                <c:pt idx="913">
                  <c:v>0.36099586738940714</c:v>
                </c:pt>
                <c:pt idx="914">
                  <c:v>0.35145266034525996</c:v>
                </c:pt>
                <c:pt idx="915">
                  <c:v>0.3473837700605224</c:v>
                </c:pt>
                <c:pt idx="916">
                  <c:v>0.33838066070888168</c:v>
                </c:pt>
                <c:pt idx="917">
                  <c:v>0.32865295841526815</c:v>
                </c:pt>
                <c:pt idx="918">
                  <c:v>0.34196878317768298</c:v>
                </c:pt>
                <c:pt idx="919">
                  <c:v>0.3327910064540609</c:v>
                </c:pt>
                <c:pt idx="920">
                  <c:v>0.32443126740243566</c:v>
                </c:pt>
                <c:pt idx="921">
                  <c:v>0.31585298947453566</c:v>
                </c:pt>
                <c:pt idx="922">
                  <c:v>0.30759354812907014</c:v>
                </c:pt>
                <c:pt idx="923">
                  <c:v>0.31325844859547913</c:v>
                </c:pt>
                <c:pt idx="924">
                  <c:v>0.31007455194369804</c:v>
                </c:pt>
                <c:pt idx="925">
                  <c:v>0.3070554067510643</c:v>
                </c:pt>
                <c:pt idx="926">
                  <c:v>0.30317039753241343</c:v>
                </c:pt>
                <c:pt idx="927">
                  <c:v>0.29448684399167946</c:v>
                </c:pt>
                <c:pt idx="928">
                  <c:v>0.28987151437922476</c:v>
                </c:pt>
                <c:pt idx="929">
                  <c:v>0.28182437059091275</c:v>
                </c:pt>
                <c:pt idx="930">
                  <c:v>0.29060862550161309</c:v>
                </c:pt>
                <c:pt idx="931">
                  <c:v>0.28828688283463066</c:v>
                </c:pt>
                <c:pt idx="932">
                  <c:v>0.28930211531192468</c:v>
                </c:pt>
                <c:pt idx="933">
                  <c:v>0.29551540143707294</c:v>
                </c:pt>
                <c:pt idx="934">
                  <c:v>0.29349336876915011</c:v>
                </c:pt>
                <c:pt idx="935">
                  <c:v>0.30237810702587614</c:v>
                </c:pt>
                <c:pt idx="936">
                  <c:v>0.29337915604434683</c:v>
                </c:pt>
                <c:pt idx="937">
                  <c:v>0.2848581062741552</c:v>
                </c:pt>
                <c:pt idx="938">
                  <c:v>0.27799653256208362</c:v>
                </c:pt>
                <c:pt idx="939">
                  <c:v>0.26954447303374901</c:v>
                </c:pt>
                <c:pt idx="940">
                  <c:v>0.37057536291113657</c:v>
                </c:pt>
                <c:pt idx="941">
                  <c:v>0.37395386595272184</c:v>
                </c:pt>
                <c:pt idx="942">
                  <c:v>0.36256550379991936</c:v>
                </c:pt>
                <c:pt idx="943">
                  <c:v>0.374472015015134</c:v>
                </c:pt>
                <c:pt idx="944">
                  <c:v>0.36406915436492654</c:v>
                </c:pt>
                <c:pt idx="945">
                  <c:v>0.35422198914361935</c:v>
                </c:pt>
                <c:pt idx="946">
                  <c:v>0.40372482234380053</c:v>
                </c:pt>
                <c:pt idx="947">
                  <c:v>0.41858973972190638</c:v>
                </c:pt>
                <c:pt idx="948">
                  <c:v>0.40644115926982322</c:v>
                </c:pt>
                <c:pt idx="949">
                  <c:v>0.40027212179967253</c:v>
                </c:pt>
                <c:pt idx="950">
                  <c:v>0.38953272777958892</c:v>
                </c:pt>
                <c:pt idx="951">
                  <c:v>0.38425657815111669</c:v>
                </c:pt>
                <c:pt idx="952">
                  <c:v>0.37255131481917597</c:v>
                </c:pt>
                <c:pt idx="953">
                  <c:v>0.36138838609616086</c:v>
                </c:pt>
                <c:pt idx="954">
                  <c:v>0.39576799482446789</c:v>
                </c:pt>
                <c:pt idx="955">
                  <c:v>0.40289629956904699</c:v>
                </c:pt>
                <c:pt idx="956">
                  <c:v>0.39164665494249767</c:v>
                </c:pt>
                <c:pt idx="957">
                  <c:v>0.38122065496175711</c:v>
                </c:pt>
                <c:pt idx="958">
                  <c:v>0.38990716492437577</c:v>
                </c:pt>
                <c:pt idx="959">
                  <c:v>0.37867777852556805</c:v>
                </c:pt>
                <c:pt idx="960">
                  <c:v>0.37952310845668857</c:v>
                </c:pt>
                <c:pt idx="961">
                  <c:v>0.36796377424561605</c:v>
                </c:pt>
                <c:pt idx="962">
                  <c:v>0.35901393089147082</c:v>
                </c:pt>
                <c:pt idx="963">
                  <c:v>0.35133309826294051</c:v>
                </c:pt>
                <c:pt idx="964">
                  <c:v>0.34109192069513411</c:v>
                </c:pt>
                <c:pt idx="965">
                  <c:v>0.33377553449036029</c:v>
                </c:pt>
                <c:pt idx="966">
                  <c:v>0.32421407886506476</c:v>
                </c:pt>
                <c:pt idx="967">
                  <c:v>0.31560597629120363</c:v>
                </c:pt>
                <c:pt idx="968">
                  <c:v>0.31632786691820475</c:v>
                </c:pt>
                <c:pt idx="969">
                  <c:v>0.31192019275228661</c:v>
                </c:pt>
                <c:pt idx="970">
                  <c:v>0.3063381894758736</c:v>
                </c:pt>
                <c:pt idx="971">
                  <c:v>0.30057037337242865</c:v>
                </c:pt>
                <c:pt idx="972">
                  <c:v>0.29146875307122011</c:v>
                </c:pt>
                <c:pt idx="973">
                  <c:v>0.324080571752206</c:v>
                </c:pt>
                <c:pt idx="974">
                  <c:v>0.32256710124249444</c:v>
                </c:pt>
                <c:pt idx="975">
                  <c:v>0.331231594571266</c:v>
                </c:pt>
                <c:pt idx="976">
                  <c:v>0.32114643174670948</c:v>
                </c:pt>
                <c:pt idx="977">
                  <c:v>0.31291638107364322</c:v>
                </c:pt>
                <c:pt idx="978">
                  <c:v>0.3100182667696163</c:v>
                </c:pt>
                <c:pt idx="979">
                  <c:v>0.30077506248875208</c:v>
                </c:pt>
                <c:pt idx="980">
                  <c:v>0.29254205454008786</c:v>
                </c:pt>
                <c:pt idx="981">
                  <c:v>0.28608063856848587</c:v>
                </c:pt>
                <c:pt idx="982">
                  <c:v>0.29433854528255654</c:v>
                </c:pt>
                <c:pt idx="983">
                  <c:v>0.28747019859957068</c:v>
                </c:pt>
                <c:pt idx="984">
                  <c:v>0.27894625612368851</c:v>
                </c:pt>
                <c:pt idx="985">
                  <c:v>0.29376986340580225</c:v>
                </c:pt>
                <c:pt idx="986">
                  <c:v>0.29062147288326856</c:v>
                </c:pt>
                <c:pt idx="987">
                  <c:v>0.28594029469541327</c:v>
                </c:pt>
                <c:pt idx="988">
                  <c:v>0.27777699469518674</c:v>
                </c:pt>
                <c:pt idx="989">
                  <c:v>0.27112012466618463</c:v>
                </c:pt>
                <c:pt idx="990">
                  <c:v>0.28026272195718704</c:v>
                </c:pt>
                <c:pt idx="991">
                  <c:v>0.29006960676036847</c:v>
                </c:pt>
                <c:pt idx="992">
                  <c:v>0.28146837752916237</c:v>
                </c:pt>
                <c:pt idx="993">
                  <c:v>0.27385470391850752</c:v>
                </c:pt>
                <c:pt idx="994">
                  <c:v>0.29395877914416035</c:v>
                </c:pt>
                <c:pt idx="995">
                  <c:v>0.28783795569304099</c:v>
                </c:pt>
                <c:pt idx="996">
                  <c:v>0.29191344102776784</c:v>
                </c:pt>
                <c:pt idx="997">
                  <c:v>0.28430404230356282</c:v>
                </c:pt>
                <c:pt idx="998">
                  <c:v>0.27718702806632672</c:v>
                </c:pt>
                <c:pt idx="999">
                  <c:v>0.27393895625813819</c:v>
                </c:pt>
                <c:pt idx="1000">
                  <c:v>0.26692655549926186</c:v>
                </c:pt>
                <c:pt idx="1001">
                  <c:v>0.26643401411896189</c:v>
                </c:pt>
                <c:pt idx="1002">
                  <c:v>0.26228454593331457</c:v>
                </c:pt>
                <c:pt idx="1003">
                  <c:v>0.26099379746131612</c:v>
                </c:pt>
                <c:pt idx="1004">
                  <c:v>0.27937025329931153</c:v>
                </c:pt>
                <c:pt idx="1005">
                  <c:v>0.2751806847919212</c:v>
                </c:pt>
                <c:pt idx="1006">
                  <c:v>0.27298519540504035</c:v>
                </c:pt>
                <c:pt idx="1007">
                  <c:v>0.26628923971765972</c:v>
                </c:pt>
                <c:pt idx="1008">
                  <c:v>0.25942619222183932</c:v>
                </c:pt>
                <c:pt idx="1009">
                  <c:v>0.27912024446760858</c:v>
                </c:pt>
                <c:pt idx="1010">
                  <c:v>0.27379103276037858</c:v>
                </c:pt>
                <c:pt idx="1011">
                  <c:v>0.2743733438048887</c:v>
                </c:pt>
                <c:pt idx="1012">
                  <c:v>0.26761041172355871</c:v>
                </c:pt>
                <c:pt idx="1013">
                  <c:v>0.26124579779047968</c:v>
                </c:pt>
                <c:pt idx="1014">
                  <c:v>0.25400198061215196</c:v>
                </c:pt>
                <c:pt idx="1015">
                  <c:v>0.24696526310154074</c:v>
                </c:pt>
                <c:pt idx="1016">
                  <c:v>0.24301188567065807</c:v>
                </c:pt>
                <c:pt idx="1017">
                  <c:v>0.23584381437760057</c:v>
                </c:pt>
                <c:pt idx="1018">
                  <c:v>0.23735018449048415</c:v>
                </c:pt>
                <c:pt idx="1019">
                  <c:v>0.24078650830207105</c:v>
                </c:pt>
                <c:pt idx="1020">
                  <c:v>0.23662719775472363</c:v>
                </c:pt>
                <c:pt idx="1021">
                  <c:v>0.23306339347787394</c:v>
                </c:pt>
                <c:pt idx="1022">
                  <c:v>0.22602228500114518</c:v>
                </c:pt>
                <c:pt idx="1023">
                  <c:v>0.21916724532769336</c:v>
                </c:pt>
                <c:pt idx="1024">
                  <c:v>0.21582880107936223</c:v>
                </c:pt>
                <c:pt idx="1025">
                  <c:v>0.2790867691870188</c:v>
                </c:pt>
                <c:pt idx="1026">
                  <c:v>0.32313899499955406</c:v>
                </c:pt>
                <c:pt idx="1027">
                  <c:v>0.33389256642847903</c:v>
                </c:pt>
                <c:pt idx="1028">
                  <c:v>0.32374579770520345</c:v>
                </c:pt>
                <c:pt idx="1029">
                  <c:v>0.31954686850388436</c:v>
                </c:pt>
                <c:pt idx="1030">
                  <c:v>0.31443091441731663</c:v>
                </c:pt>
                <c:pt idx="1031">
                  <c:v>0.30501973044126846</c:v>
                </c:pt>
                <c:pt idx="1032">
                  <c:v>0.29575967305641954</c:v>
                </c:pt>
                <c:pt idx="1033">
                  <c:v>0.30391353096098705</c:v>
                </c:pt>
                <c:pt idx="1034">
                  <c:v>0.30881657555175979</c:v>
                </c:pt>
                <c:pt idx="1035">
                  <c:v>0.3015468799165173</c:v>
                </c:pt>
                <c:pt idx="1036">
                  <c:v>0.3032796983541865</c:v>
                </c:pt>
                <c:pt idx="1037">
                  <c:v>0.29484514526300332</c:v>
                </c:pt>
                <c:pt idx="1038">
                  <c:v>0.28739896764447387</c:v>
                </c:pt>
                <c:pt idx="1039">
                  <c:v>0.28167227789567822</c:v>
                </c:pt>
                <c:pt idx="1040">
                  <c:v>0.27888394419477391</c:v>
                </c:pt>
                <c:pt idx="1041">
                  <c:v>0.28429412897214063</c:v>
                </c:pt>
                <c:pt idx="1042">
                  <c:v>0.27919063586040177</c:v>
                </c:pt>
                <c:pt idx="1043">
                  <c:v>0.2711420604460133</c:v>
                </c:pt>
                <c:pt idx="1044">
                  <c:v>0.26563243879375992</c:v>
                </c:pt>
                <c:pt idx="1045">
                  <c:v>0.25779728590361706</c:v>
                </c:pt>
                <c:pt idx="1046">
                  <c:v>0.25013593063982315</c:v>
                </c:pt>
                <c:pt idx="1047">
                  <c:v>0.2474699855907147</c:v>
                </c:pt>
                <c:pt idx="1048">
                  <c:v>0.24190488437393137</c:v>
                </c:pt>
                <c:pt idx="1049">
                  <c:v>0.2348534105529817</c:v>
                </c:pt>
                <c:pt idx="1050">
                  <c:v>0.23472183807291475</c:v>
                </c:pt>
                <c:pt idx="1051">
                  <c:v>0.22933901160194306</c:v>
                </c:pt>
                <c:pt idx="1052">
                  <c:v>0.22799374194868369</c:v>
                </c:pt>
                <c:pt idx="1053">
                  <c:v>0.22242716336412993</c:v>
                </c:pt>
                <c:pt idx="1054">
                  <c:v>0.22374158185970255</c:v>
                </c:pt>
                <c:pt idx="1055">
                  <c:v>0.21788278787631712</c:v>
                </c:pt>
                <c:pt idx="1056">
                  <c:v>0.21254293248140785</c:v>
                </c:pt>
                <c:pt idx="1057">
                  <c:v>0.21202484569462643</c:v>
                </c:pt>
                <c:pt idx="1058">
                  <c:v>0.26809650285582109</c:v>
                </c:pt>
                <c:pt idx="1059">
                  <c:v>0.26022335430913768</c:v>
                </c:pt>
                <c:pt idx="1060">
                  <c:v>0.25709782223271122</c:v>
                </c:pt>
                <c:pt idx="1061">
                  <c:v>0.25564605338705754</c:v>
                </c:pt>
                <c:pt idx="1062">
                  <c:v>0.27416971589501465</c:v>
                </c:pt>
                <c:pt idx="1063">
                  <c:v>0.27756545198672661</c:v>
                </c:pt>
                <c:pt idx="1064">
                  <c:v>0.27189359217833015</c:v>
                </c:pt>
                <c:pt idx="1065">
                  <c:v>0.26641624630022731</c:v>
                </c:pt>
                <c:pt idx="1066">
                  <c:v>0.26128981440394516</c:v>
                </c:pt>
                <c:pt idx="1067">
                  <c:v>0.25731722766749943</c:v>
                </c:pt>
                <c:pt idx="1068">
                  <c:v>0.25168527351012854</c:v>
                </c:pt>
                <c:pt idx="1069">
                  <c:v>0.24677877322692135</c:v>
                </c:pt>
                <c:pt idx="1070">
                  <c:v>0.23996694231717355</c:v>
                </c:pt>
                <c:pt idx="1071">
                  <c:v>0.28154072598930557</c:v>
                </c:pt>
                <c:pt idx="1072">
                  <c:v>0.27376104579871707</c:v>
                </c:pt>
                <c:pt idx="1073">
                  <c:v>0.26612004371747483</c:v>
                </c:pt>
                <c:pt idx="1074">
                  <c:v>0.26307928030146421</c:v>
                </c:pt>
                <c:pt idx="1075">
                  <c:v>0.25549477741755078</c:v>
                </c:pt>
                <c:pt idx="1076">
                  <c:v>0.24863652077450335</c:v>
                </c:pt>
                <c:pt idx="1077">
                  <c:v>0.2414546677191434</c:v>
                </c:pt>
                <c:pt idx="1078">
                  <c:v>0.23972525175402501</c:v>
                </c:pt>
                <c:pt idx="1079">
                  <c:v>0.2325565166838966</c:v>
                </c:pt>
                <c:pt idx="1080">
                  <c:v>0.22808526151324751</c:v>
                </c:pt>
                <c:pt idx="1081">
                  <c:v>0.22132445752365548</c:v>
                </c:pt>
                <c:pt idx="1082">
                  <c:v>0.21461300012201592</c:v>
                </c:pt>
                <c:pt idx="1083">
                  <c:v>0.20893655311207815</c:v>
                </c:pt>
                <c:pt idx="1084">
                  <c:v>0.20326276910626301</c:v>
                </c:pt>
                <c:pt idx="1085">
                  <c:v>0.20430506076030439</c:v>
                </c:pt>
                <c:pt idx="1086">
                  <c:v>0.20608511096521526</c:v>
                </c:pt>
                <c:pt idx="1087">
                  <c:v>0.21167567907316825</c:v>
                </c:pt>
                <c:pt idx="1088">
                  <c:v>0.20647407490860736</c:v>
                </c:pt>
                <c:pt idx="1089">
                  <c:v>0.2037182177256664</c:v>
                </c:pt>
                <c:pt idx="1090">
                  <c:v>0.19993493133518858</c:v>
                </c:pt>
                <c:pt idx="1091">
                  <c:v>0.25856707054722894</c:v>
                </c:pt>
                <c:pt idx="1092">
                  <c:v>0.26277738193632738</c:v>
                </c:pt>
                <c:pt idx="1093">
                  <c:v>0.25522262540568796</c:v>
                </c:pt>
                <c:pt idx="1094">
                  <c:v>0.26617241029833766</c:v>
                </c:pt>
                <c:pt idx="1095">
                  <c:v>0.25851814321014871</c:v>
                </c:pt>
                <c:pt idx="1096">
                  <c:v>0.25089379948630963</c:v>
                </c:pt>
                <c:pt idx="1097">
                  <c:v>0.24832165059546016</c:v>
                </c:pt>
                <c:pt idx="1098">
                  <c:v>0.24172341278273876</c:v>
                </c:pt>
                <c:pt idx="1099">
                  <c:v>0.23457050978697933</c:v>
                </c:pt>
                <c:pt idx="1100">
                  <c:v>0.22787821053735646</c:v>
                </c:pt>
                <c:pt idx="1101">
                  <c:v>0.23946517323773814</c:v>
                </c:pt>
                <c:pt idx="1102">
                  <c:v>0.2386724350839744</c:v>
                </c:pt>
                <c:pt idx="1103">
                  <c:v>0.23145117793773265</c:v>
                </c:pt>
                <c:pt idx="1104">
                  <c:v>0.22648777113318302</c:v>
                </c:pt>
                <c:pt idx="1105">
                  <c:v>0.23063513026459828</c:v>
                </c:pt>
                <c:pt idx="1106">
                  <c:v>0.24959660385114851</c:v>
                </c:pt>
                <c:pt idx="1107">
                  <c:v>0.24221625257947235</c:v>
                </c:pt>
                <c:pt idx="1108">
                  <c:v>0.24437044216859485</c:v>
                </c:pt>
                <c:pt idx="1109">
                  <c:v>0.23723443179741255</c:v>
                </c:pt>
                <c:pt idx="1110">
                  <c:v>0.2312876472688134</c:v>
                </c:pt>
                <c:pt idx="1111">
                  <c:v>0.23319912808839291</c:v>
                </c:pt>
                <c:pt idx="1112">
                  <c:v>0.22952914615199857</c:v>
                </c:pt>
                <c:pt idx="1113">
                  <c:v>0.24538104078483913</c:v>
                </c:pt>
                <c:pt idx="1114">
                  <c:v>0.23864010456634951</c:v>
                </c:pt>
                <c:pt idx="1115">
                  <c:v>0.23147585525449418</c:v>
                </c:pt>
                <c:pt idx="1116">
                  <c:v>0.24551268158551326</c:v>
                </c:pt>
                <c:pt idx="1117">
                  <c:v>0.23846730265153165</c:v>
                </c:pt>
                <c:pt idx="1118">
                  <c:v>0.23138923878993284</c:v>
                </c:pt>
                <c:pt idx="1119">
                  <c:v>0.22747468270243801</c:v>
                </c:pt>
                <c:pt idx="1120">
                  <c:v>0.22245062895828899</c:v>
                </c:pt>
                <c:pt idx="1121">
                  <c:v>0.218493832415079</c:v>
                </c:pt>
                <c:pt idx="1122">
                  <c:v>0.21386060027944448</c:v>
                </c:pt>
                <c:pt idx="1123">
                  <c:v>0.20886405070057001</c:v>
                </c:pt>
                <c:pt idx="1124">
                  <c:v>0.22141504402421963</c:v>
                </c:pt>
                <c:pt idx="1125">
                  <c:v>0.21679009381225484</c:v>
                </c:pt>
                <c:pt idx="1126">
                  <c:v>0.21768633190265063</c:v>
                </c:pt>
                <c:pt idx="1127">
                  <c:v>0.21361929235942126</c:v>
                </c:pt>
                <c:pt idx="1128">
                  <c:v>0.21791027182622938</c:v>
                </c:pt>
                <c:pt idx="1129">
                  <c:v>0.21162022331387612</c:v>
                </c:pt>
                <c:pt idx="1130">
                  <c:v>0.20814479510851305</c:v>
                </c:pt>
                <c:pt idx="1131">
                  <c:v>0.20448284808615597</c:v>
                </c:pt>
                <c:pt idx="1132">
                  <c:v>0.20015538298949354</c:v>
                </c:pt>
                <c:pt idx="1133">
                  <c:v>0.19408870147161569</c:v>
                </c:pt>
                <c:pt idx="1134">
                  <c:v>0.18949545013927813</c:v>
                </c:pt>
                <c:pt idx="1135">
                  <c:v>0.20297197447473442</c:v>
                </c:pt>
                <c:pt idx="1136">
                  <c:v>0.19969303884541978</c:v>
                </c:pt>
                <c:pt idx="1137">
                  <c:v>0.19533185405864181</c:v>
                </c:pt>
                <c:pt idx="1138">
                  <c:v>0.20233316793906597</c:v>
                </c:pt>
                <c:pt idx="1139">
                  <c:v>0.19966509572223584</c:v>
                </c:pt>
                <c:pt idx="1140">
                  <c:v>0.20050499316559997</c:v>
                </c:pt>
                <c:pt idx="1141">
                  <c:v>0.21781488847945629</c:v>
                </c:pt>
                <c:pt idx="1142">
                  <c:v>0.21120913560739776</c:v>
                </c:pt>
                <c:pt idx="1143">
                  <c:v>0.20492517639141858</c:v>
                </c:pt>
                <c:pt idx="1144">
                  <c:v>0.2000912287929498</c:v>
                </c:pt>
                <c:pt idx="1145">
                  <c:v>0.19864945787158997</c:v>
                </c:pt>
                <c:pt idx="1146">
                  <c:v>0.2007202046176586</c:v>
                </c:pt>
                <c:pt idx="1147">
                  <c:v>0.20890093294658973</c:v>
                </c:pt>
                <c:pt idx="1148">
                  <c:v>0.20331263056266274</c:v>
                </c:pt>
                <c:pt idx="1149">
                  <c:v>0.19928368753082651</c:v>
                </c:pt>
                <c:pt idx="1150">
                  <c:v>0.1974534087093911</c:v>
                </c:pt>
                <c:pt idx="1151">
                  <c:v>0.19240732894706666</c:v>
                </c:pt>
                <c:pt idx="1152">
                  <c:v>0.21941073470556355</c:v>
                </c:pt>
                <c:pt idx="1153">
                  <c:v>0.21518714944695316</c:v>
                </c:pt>
                <c:pt idx="1154">
                  <c:v>0.21766771705618237</c:v>
                </c:pt>
                <c:pt idx="1155">
                  <c:v>0.21104174498336997</c:v>
                </c:pt>
                <c:pt idx="1156">
                  <c:v>0.20480074726937089</c:v>
                </c:pt>
                <c:pt idx="1157">
                  <c:v>0.19906398814421913</c:v>
                </c:pt>
                <c:pt idx="1158">
                  <c:v>0.19308810437462157</c:v>
                </c:pt>
                <c:pt idx="1159">
                  <c:v>0.18727565123267176</c:v>
                </c:pt>
                <c:pt idx="1160">
                  <c:v>0.18308785820975498</c:v>
                </c:pt>
                <c:pt idx="1161">
                  <c:v>0.19448025239670677</c:v>
                </c:pt>
                <c:pt idx="1162">
                  <c:v>0.18857707146211478</c:v>
                </c:pt>
                <c:pt idx="1163">
                  <c:v>0.21611968624222852</c:v>
                </c:pt>
                <c:pt idx="1164">
                  <c:v>0.2100665620934539</c:v>
                </c:pt>
                <c:pt idx="1165">
                  <c:v>0.2136506926081623</c:v>
                </c:pt>
                <c:pt idx="1166">
                  <c:v>0.20901130615665833</c:v>
                </c:pt>
                <c:pt idx="1167">
                  <c:v>0.20306501541135316</c:v>
                </c:pt>
                <c:pt idx="1168">
                  <c:v>0.19948509942369211</c:v>
                </c:pt>
                <c:pt idx="1169">
                  <c:v>0.19347605303853202</c:v>
                </c:pt>
                <c:pt idx="1170">
                  <c:v>0.19031193061421808</c:v>
                </c:pt>
                <c:pt idx="1171">
                  <c:v>0.18677025092391425</c:v>
                </c:pt>
                <c:pt idx="1172">
                  <c:v>0.18301607841582723</c:v>
                </c:pt>
                <c:pt idx="1173">
                  <c:v>0.17754456334061236</c:v>
                </c:pt>
                <c:pt idx="1174">
                  <c:v>0.17221874353713534</c:v>
                </c:pt>
                <c:pt idx="1175">
                  <c:v>0.16845079046130079</c:v>
                </c:pt>
                <c:pt idx="1176">
                  <c:v>0.18033983824478977</c:v>
                </c:pt>
                <c:pt idx="1177">
                  <c:v>0.18207302328042774</c:v>
                </c:pt>
                <c:pt idx="1178">
                  <c:v>0.17657093292416934</c:v>
                </c:pt>
                <c:pt idx="1179">
                  <c:v>0.17119203076011369</c:v>
                </c:pt>
                <c:pt idx="1180">
                  <c:v>0.16650704303370581</c:v>
                </c:pt>
                <c:pt idx="1181">
                  <c:v>0.18064572610349608</c:v>
                </c:pt>
                <c:pt idx="1182">
                  <c:v>0.18927154794835055</c:v>
                </c:pt>
                <c:pt idx="1183">
                  <c:v>0.18405780268796892</c:v>
                </c:pt>
                <c:pt idx="1184">
                  <c:v>0.180060568103352</c:v>
                </c:pt>
                <c:pt idx="1185">
                  <c:v>0.17540206759876897</c:v>
                </c:pt>
                <c:pt idx="1186">
                  <c:v>0.17088429636341196</c:v>
                </c:pt>
                <c:pt idx="1187">
                  <c:v>0.16567912083860684</c:v>
                </c:pt>
                <c:pt idx="1188">
                  <c:v>0.16107059099153137</c:v>
                </c:pt>
                <c:pt idx="1189">
                  <c:v>0.1600705770331968</c:v>
                </c:pt>
                <c:pt idx="1190">
                  <c:v>0.15728732512420679</c:v>
                </c:pt>
                <c:pt idx="1191">
                  <c:v>0.16259535736612954</c:v>
                </c:pt>
                <c:pt idx="1192">
                  <c:v>0.15903859594013234</c:v>
                </c:pt>
                <c:pt idx="1193">
                  <c:v>0.17118937981196969</c:v>
                </c:pt>
                <c:pt idx="1194">
                  <c:v>0.16628997163561418</c:v>
                </c:pt>
                <c:pt idx="1195">
                  <c:v>0.16743148102273986</c:v>
                </c:pt>
                <c:pt idx="1196">
                  <c:v>0.1693537445943854</c:v>
                </c:pt>
                <c:pt idx="1197">
                  <c:v>0.16444626769284751</c:v>
                </c:pt>
                <c:pt idx="1198">
                  <c:v>0.18391956606719298</c:v>
                </c:pt>
                <c:pt idx="1199">
                  <c:v>0.17948614203091223</c:v>
                </c:pt>
                <c:pt idx="1200">
                  <c:v>0.17851646357286508</c:v>
                </c:pt>
                <c:pt idx="1201">
                  <c:v>0.20303989116573887</c:v>
                </c:pt>
                <c:pt idx="1202">
                  <c:v>0.19689927138277469</c:v>
                </c:pt>
                <c:pt idx="1203">
                  <c:v>0.23047666268993783</c:v>
                </c:pt>
                <c:pt idx="1204">
                  <c:v>0.22347745258584933</c:v>
                </c:pt>
                <c:pt idx="1205">
                  <c:v>0.22698747554500515</c:v>
                </c:pt>
                <c:pt idx="1206">
                  <c:v>0.22233428066405816</c:v>
                </c:pt>
                <c:pt idx="1207">
                  <c:v>0.22154557355425564</c:v>
                </c:pt>
                <c:pt idx="1208">
                  <c:v>0.21698463167745602</c:v>
                </c:pt>
                <c:pt idx="1209">
                  <c:v>0.21041514875020279</c:v>
                </c:pt>
                <c:pt idx="1210">
                  <c:v>0.21066499122714449</c:v>
                </c:pt>
                <c:pt idx="1211">
                  <c:v>0.25109376445577891</c:v>
                </c:pt>
                <c:pt idx="1212">
                  <c:v>0.26271793495122342</c:v>
                </c:pt>
                <c:pt idx="1213">
                  <c:v>0.25545298160963043</c:v>
                </c:pt>
                <c:pt idx="1214">
                  <c:v>0.2492532417831459</c:v>
                </c:pt>
                <c:pt idx="1215">
                  <c:v>0.36273898093408569</c:v>
                </c:pt>
                <c:pt idx="1216">
                  <c:v>0.35476120007152639</c:v>
                </c:pt>
                <c:pt idx="1217">
                  <c:v>0.34408755464077012</c:v>
                </c:pt>
                <c:pt idx="1218">
                  <c:v>0.33689622364262872</c:v>
                </c:pt>
                <c:pt idx="1219">
                  <c:v>0.35045235906615035</c:v>
                </c:pt>
                <c:pt idx="1220">
                  <c:v>0.34111351516618554</c:v>
                </c:pt>
                <c:pt idx="1221">
                  <c:v>0.33111367438641948</c:v>
                </c:pt>
                <c:pt idx="1222">
                  <c:v>0.32838336508769628</c:v>
                </c:pt>
                <c:pt idx="1223">
                  <c:v>0.32301107510317523</c:v>
                </c:pt>
                <c:pt idx="1224">
                  <c:v>0.31342341342107854</c:v>
                </c:pt>
                <c:pt idx="1225">
                  <c:v>0.30512343944675363</c:v>
                </c:pt>
                <c:pt idx="1226">
                  <c:v>0.29719361577765324</c:v>
                </c:pt>
                <c:pt idx="1227">
                  <c:v>0.28952167286852371</c:v>
                </c:pt>
                <c:pt idx="1228">
                  <c:v>0.2810331968041655</c:v>
                </c:pt>
                <c:pt idx="1229">
                  <c:v>0.27944476389585426</c:v>
                </c:pt>
                <c:pt idx="1230">
                  <c:v>0.28061683404919557</c:v>
                </c:pt>
                <c:pt idx="1231">
                  <c:v>0.27207664399828624</c:v>
                </c:pt>
                <c:pt idx="1232">
                  <c:v>0.2639473535022695</c:v>
                </c:pt>
                <c:pt idx="1233">
                  <c:v>0.25602599631771683</c:v>
                </c:pt>
                <c:pt idx="1234">
                  <c:v>0.24869913205626565</c:v>
                </c:pt>
                <c:pt idx="1235">
                  <c:v>0.24155948964899882</c:v>
                </c:pt>
                <c:pt idx="1236">
                  <c:v>0.23622435792642338</c:v>
                </c:pt>
                <c:pt idx="1237">
                  <c:v>0.23302868452045114</c:v>
                </c:pt>
                <c:pt idx="1238">
                  <c:v>0.22608526859261632</c:v>
                </c:pt>
                <c:pt idx="1239">
                  <c:v>0.2216128226884741</c:v>
                </c:pt>
                <c:pt idx="1240">
                  <c:v>0.21486763211420934</c:v>
                </c:pt>
                <c:pt idx="1241">
                  <c:v>0.21528891338561917</c:v>
                </c:pt>
                <c:pt idx="1242">
                  <c:v>0.20892393108391979</c:v>
                </c:pt>
                <c:pt idx="1243">
                  <c:v>0.20258155344468451</c:v>
                </c:pt>
                <c:pt idx="1244">
                  <c:v>0.20298970150968279</c:v>
                </c:pt>
                <c:pt idx="1245">
                  <c:v>0.19680876888176838</c:v>
                </c:pt>
                <c:pt idx="1246">
                  <c:v>0.19729515158479935</c:v>
                </c:pt>
                <c:pt idx="1247">
                  <c:v>0.19964075790462196</c:v>
                </c:pt>
                <c:pt idx="1248">
                  <c:v>0.23916575431987133</c:v>
                </c:pt>
                <c:pt idx="1249">
                  <c:v>0.23236897183038513</c:v>
                </c:pt>
                <c:pt idx="1250">
                  <c:v>0.22545346022596793</c:v>
                </c:pt>
                <c:pt idx="1251">
                  <c:v>0.22436255059823557</c:v>
                </c:pt>
                <c:pt idx="1252">
                  <c:v>0.22045496863811945</c:v>
                </c:pt>
                <c:pt idx="1253">
                  <c:v>0.21406915905823076</c:v>
                </c:pt>
                <c:pt idx="1254">
                  <c:v>0.20773275808139222</c:v>
                </c:pt>
                <c:pt idx="1255">
                  <c:v>0.20439741787403637</c:v>
                </c:pt>
                <c:pt idx="1256">
                  <c:v>0.19858201590171465</c:v>
                </c:pt>
                <c:pt idx="1257">
                  <c:v>0.20028073075664851</c:v>
                </c:pt>
                <c:pt idx="1258">
                  <c:v>0.19482658615301135</c:v>
                </c:pt>
                <c:pt idx="1259">
                  <c:v>0.18907504081999266</c:v>
                </c:pt>
                <c:pt idx="1260">
                  <c:v>0.19747808675461362</c:v>
                </c:pt>
                <c:pt idx="1261">
                  <c:v>0.19620126078181263</c:v>
                </c:pt>
                <c:pt idx="1262">
                  <c:v>0.19034279790934563</c:v>
                </c:pt>
                <c:pt idx="1263">
                  <c:v>0.18601368837902574</c:v>
                </c:pt>
                <c:pt idx="1264">
                  <c:v>0.20627258024769698</c:v>
                </c:pt>
                <c:pt idx="1265">
                  <c:v>0.20255762566014229</c:v>
                </c:pt>
                <c:pt idx="1266">
                  <c:v>0.1974992923148898</c:v>
                </c:pt>
                <c:pt idx="1267">
                  <c:v>0.1986564491397701</c:v>
                </c:pt>
                <c:pt idx="1268">
                  <c:v>0.21506628235678815</c:v>
                </c:pt>
                <c:pt idx="1269">
                  <c:v>0.20908654301618113</c:v>
                </c:pt>
                <c:pt idx="1270">
                  <c:v>0.20579885631153622</c:v>
                </c:pt>
                <c:pt idx="1271">
                  <c:v>0.19986046770090943</c:v>
                </c:pt>
                <c:pt idx="1272">
                  <c:v>0.19389214681222883</c:v>
                </c:pt>
                <c:pt idx="1273">
                  <c:v>0.18830288506910289</c:v>
                </c:pt>
                <c:pt idx="1274">
                  <c:v>0.19801785547439391</c:v>
                </c:pt>
                <c:pt idx="1275">
                  <c:v>0.21497332903610739</c:v>
                </c:pt>
                <c:pt idx="1276">
                  <c:v>0.20895558136978296</c:v>
                </c:pt>
                <c:pt idx="1277">
                  <c:v>0.2025959855760644</c:v>
                </c:pt>
                <c:pt idx="1278">
                  <c:v>0.19827529359287641</c:v>
                </c:pt>
                <c:pt idx="1279">
                  <c:v>0.20468945252485801</c:v>
                </c:pt>
                <c:pt idx="1280">
                  <c:v>0.19882318124497492</c:v>
                </c:pt>
                <c:pt idx="1281">
                  <c:v>0.22330632429588718</c:v>
                </c:pt>
                <c:pt idx="1282">
                  <c:v>0.21651569168004939</c:v>
                </c:pt>
                <c:pt idx="1283">
                  <c:v>0.2099203758332554</c:v>
                </c:pt>
                <c:pt idx="1284">
                  <c:v>0.20360289726230271</c:v>
                </c:pt>
                <c:pt idx="1285">
                  <c:v>0.20339603753575874</c:v>
                </c:pt>
                <c:pt idx="1286">
                  <c:v>0.21169290303994287</c:v>
                </c:pt>
                <c:pt idx="1287">
                  <c:v>0.20697087389729721</c:v>
                </c:pt>
                <c:pt idx="1288">
                  <c:v>0.20423711449721024</c:v>
                </c:pt>
                <c:pt idx="1289">
                  <c:v>0.19829736208605303</c:v>
                </c:pt>
                <c:pt idx="1290">
                  <c:v>0.2321029952441146</c:v>
                </c:pt>
                <c:pt idx="1291">
                  <c:v>0.22507283282571283</c:v>
                </c:pt>
                <c:pt idx="1292">
                  <c:v>0.21879294307231403</c:v>
                </c:pt>
                <c:pt idx="1293">
                  <c:v>0.21519295135559166</c:v>
                </c:pt>
                <c:pt idx="1294">
                  <c:v>0.20863745802920772</c:v>
                </c:pt>
                <c:pt idx="1295">
                  <c:v>0.20320126899315127</c:v>
                </c:pt>
                <c:pt idx="1296">
                  <c:v>0.19708175469731759</c:v>
                </c:pt>
                <c:pt idx="1297">
                  <c:v>0.19971127591594964</c:v>
                </c:pt>
                <c:pt idx="1298">
                  <c:v>0.19368182896761724</c:v>
                </c:pt>
                <c:pt idx="1299">
                  <c:v>0.1879707405645471</c:v>
                </c:pt>
                <c:pt idx="1300">
                  <c:v>0.18338377206376377</c:v>
                </c:pt>
                <c:pt idx="1301">
                  <c:v>0.20463641836541566</c:v>
                </c:pt>
                <c:pt idx="1302">
                  <c:v>0.19926312693580914</c:v>
                </c:pt>
                <c:pt idx="1303">
                  <c:v>0.19597295235962392</c:v>
                </c:pt>
                <c:pt idx="1304">
                  <c:v>0.19193562254864185</c:v>
                </c:pt>
                <c:pt idx="1305">
                  <c:v>0.18655989100792925</c:v>
                </c:pt>
                <c:pt idx="1306">
                  <c:v>0.18894243608566053</c:v>
                </c:pt>
                <c:pt idx="1307">
                  <c:v>0.18320811734414283</c:v>
                </c:pt>
                <c:pt idx="1308">
                  <c:v>0.18476589446465336</c:v>
                </c:pt>
                <c:pt idx="1309">
                  <c:v>0.1848178333062297</c:v>
                </c:pt>
                <c:pt idx="1310">
                  <c:v>0.17922673606212344</c:v>
                </c:pt>
                <c:pt idx="1311">
                  <c:v>0.17380203046369661</c:v>
                </c:pt>
                <c:pt idx="1312">
                  <c:v>0.17118434833458551</c:v>
                </c:pt>
                <c:pt idx="1313">
                  <c:v>0.17384572051581212</c:v>
                </c:pt>
                <c:pt idx="1314">
                  <c:v>0.16872974798742293</c:v>
                </c:pt>
                <c:pt idx="1315">
                  <c:v>0.16366676478773967</c:v>
                </c:pt>
                <c:pt idx="1316">
                  <c:v>0.16500436569200019</c:v>
                </c:pt>
                <c:pt idx="1317">
                  <c:v>0.16275401237385381</c:v>
                </c:pt>
                <c:pt idx="1318">
                  <c:v>0.1600810837045849</c:v>
                </c:pt>
                <c:pt idx="1319">
                  <c:v>0.15897467936293969</c:v>
                </c:pt>
                <c:pt idx="1320">
                  <c:v>0.15760228807402191</c:v>
                </c:pt>
                <c:pt idx="1321">
                  <c:v>0.15375199309251178</c:v>
                </c:pt>
                <c:pt idx="1322">
                  <c:v>0.1499271371963509</c:v>
                </c:pt>
                <c:pt idx="1323">
                  <c:v>0.14548587707230676</c:v>
                </c:pt>
                <c:pt idx="1324">
                  <c:v>0.142752752201462</c:v>
                </c:pt>
                <c:pt idx="1325">
                  <c:v>0.1386319992662399</c:v>
                </c:pt>
                <c:pt idx="1326">
                  <c:v>0.13555082503938504</c:v>
                </c:pt>
                <c:pt idx="1327">
                  <c:v>0.13239781125893557</c:v>
                </c:pt>
                <c:pt idx="1328">
                  <c:v>0.12971809915219401</c:v>
                </c:pt>
                <c:pt idx="1329">
                  <c:v>0.14443313781888292</c:v>
                </c:pt>
                <c:pt idx="1330">
                  <c:v>0.14402107792334495</c:v>
                </c:pt>
                <c:pt idx="1331">
                  <c:v>0.14335659287664101</c:v>
                </c:pt>
                <c:pt idx="1332">
                  <c:v>0.13902137430782641</c:v>
                </c:pt>
                <c:pt idx="1333">
                  <c:v>0.13786725037794736</c:v>
                </c:pt>
                <c:pt idx="1334">
                  <c:v>0.14631533381272013</c:v>
                </c:pt>
                <c:pt idx="1335">
                  <c:v>0.14924836568362135</c:v>
                </c:pt>
                <c:pt idx="1336">
                  <c:v>0.14640512291843322</c:v>
                </c:pt>
                <c:pt idx="1337">
                  <c:v>0.14297772703741987</c:v>
                </c:pt>
                <c:pt idx="1338">
                  <c:v>0.14440031164875961</c:v>
                </c:pt>
                <c:pt idx="1339">
                  <c:v>0.14073216934537908</c:v>
                </c:pt>
                <c:pt idx="1340">
                  <c:v>0.13683312549134172</c:v>
                </c:pt>
                <c:pt idx="1341">
                  <c:v>0.17897013702197873</c:v>
                </c:pt>
                <c:pt idx="1342">
                  <c:v>0.17801176117404044</c:v>
                </c:pt>
                <c:pt idx="1343">
                  <c:v>0.17464205394610982</c:v>
                </c:pt>
                <c:pt idx="1344">
                  <c:v>0.16972052810762109</c:v>
                </c:pt>
                <c:pt idx="1345">
                  <c:v>0.17181289232692559</c:v>
                </c:pt>
                <c:pt idx="1346">
                  <c:v>0.16681396906216045</c:v>
                </c:pt>
                <c:pt idx="1347">
                  <c:v>0.16176199702783942</c:v>
                </c:pt>
                <c:pt idx="1348">
                  <c:v>0.1713416167205048</c:v>
                </c:pt>
                <c:pt idx="1349">
                  <c:v>0.16634881743241145</c:v>
                </c:pt>
                <c:pt idx="1350">
                  <c:v>0.16411561184178447</c:v>
                </c:pt>
                <c:pt idx="1351">
                  <c:v>0.16060306820108616</c:v>
                </c:pt>
                <c:pt idx="1352">
                  <c:v>0.15628003106425348</c:v>
                </c:pt>
                <c:pt idx="1353">
                  <c:v>0.15172799415257002</c:v>
                </c:pt>
                <c:pt idx="1354">
                  <c:v>0.15192279044525273</c:v>
                </c:pt>
                <c:pt idx="1355">
                  <c:v>0.15180859982197409</c:v>
                </c:pt>
                <c:pt idx="1356">
                  <c:v>0.14988713552062852</c:v>
                </c:pt>
                <c:pt idx="1357">
                  <c:v>0.15675822751657567</c:v>
                </c:pt>
                <c:pt idx="1358">
                  <c:v>0.152779011263598</c:v>
                </c:pt>
                <c:pt idx="1359">
                  <c:v>0.14947128895397202</c:v>
                </c:pt>
                <c:pt idx="1360">
                  <c:v>0.1483370734477743</c:v>
                </c:pt>
                <c:pt idx="1361">
                  <c:v>0.15316145375816648</c:v>
                </c:pt>
                <c:pt idx="1362">
                  <c:v>0.15224075715184038</c:v>
                </c:pt>
                <c:pt idx="1363">
                  <c:v>0.17718318130683064</c:v>
                </c:pt>
                <c:pt idx="1364">
                  <c:v>0.20825170309654531</c:v>
                </c:pt>
                <c:pt idx="1365">
                  <c:v>0.20458404556975834</c:v>
                </c:pt>
                <c:pt idx="1366">
                  <c:v>0.20042394680281167</c:v>
                </c:pt>
                <c:pt idx="1367">
                  <c:v>0.19576582299773587</c:v>
                </c:pt>
                <c:pt idx="1368">
                  <c:v>0.18983883973252813</c:v>
                </c:pt>
                <c:pt idx="1369">
                  <c:v>0.18478550435367275</c:v>
                </c:pt>
                <c:pt idx="1370">
                  <c:v>0.17926365873715833</c:v>
                </c:pt>
                <c:pt idx="1371">
                  <c:v>0.18285416298601143</c:v>
                </c:pt>
                <c:pt idx="1372">
                  <c:v>0.18069624374000551</c:v>
                </c:pt>
                <c:pt idx="1373">
                  <c:v>0.17532640695631704</c:v>
                </c:pt>
                <c:pt idx="1374">
                  <c:v>0.17071531528908906</c:v>
                </c:pt>
                <c:pt idx="1375">
                  <c:v>0.16555274173763615</c:v>
                </c:pt>
                <c:pt idx="1376">
                  <c:v>0.18072207208491373</c:v>
                </c:pt>
                <c:pt idx="1377">
                  <c:v>0.17846759447067734</c:v>
                </c:pt>
                <c:pt idx="1378">
                  <c:v>0.19966354812978399</c:v>
                </c:pt>
                <c:pt idx="1379">
                  <c:v>0.19469540507178107</c:v>
                </c:pt>
                <c:pt idx="1380">
                  <c:v>0.19871274717371698</c:v>
                </c:pt>
                <c:pt idx="1381">
                  <c:v>0.19287950817780827</c:v>
                </c:pt>
                <c:pt idx="1382">
                  <c:v>0.18702013584401544</c:v>
                </c:pt>
                <c:pt idx="1383">
                  <c:v>0.18133979594552516</c:v>
                </c:pt>
                <c:pt idx="1384">
                  <c:v>0.17590805930016917</c:v>
                </c:pt>
                <c:pt idx="1385">
                  <c:v>0.17055206899913078</c:v>
                </c:pt>
                <c:pt idx="1386">
                  <c:v>0.1759092454450665</c:v>
                </c:pt>
                <c:pt idx="1387">
                  <c:v>0.17055108327999516</c:v>
                </c:pt>
                <c:pt idx="1388">
                  <c:v>0.16884783433707976</c:v>
                </c:pt>
                <c:pt idx="1389">
                  <c:v>0.17246464472510836</c:v>
                </c:pt>
                <c:pt idx="1390">
                  <c:v>0.16724242608836234</c:v>
                </c:pt>
                <c:pt idx="1391">
                  <c:v>0.1623575278499782</c:v>
                </c:pt>
                <c:pt idx="1392">
                  <c:v>0.16872772047750975</c:v>
                </c:pt>
                <c:pt idx="1393">
                  <c:v>0.16372259202610526</c:v>
                </c:pt>
                <c:pt idx="1394">
                  <c:v>0.17975630089951278</c:v>
                </c:pt>
                <c:pt idx="1395">
                  <c:v>0.17518766400065106</c:v>
                </c:pt>
                <c:pt idx="1396">
                  <c:v>0.18306780508376441</c:v>
                </c:pt>
                <c:pt idx="1397">
                  <c:v>0.18527411562821772</c:v>
                </c:pt>
                <c:pt idx="1398">
                  <c:v>0.19370950864381425</c:v>
                </c:pt>
                <c:pt idx="1399">
                  <c:v>0.18941940594546935</c:v>
                </c:pt>
                <c:pt idx="1400">
                  <c:v>0.19365654768451704</c:v>
                </c:pt>
                <c:pt idx="1401">
                  <c:v>0.18790261022927579</c:v>
                </c:pt>
                <c:pt idx="1402">
                  <c:v>0.18474138636532889</c:v>
                </c:pt>
                <c:pt idx="1403">
                  <c:v>0.19343888764249503</c:v>
                </c:pt>
                <c:pt idx="1404">
                  <c:v>0.1888168986651064</c:v>
                </c:pt>
                <c:pt idx="1405">
                  <c:v>0.26748549328128224</c:v>
                </c:pt>
                <c:pt idx="1406">
                  <c:v>0.27982528004634633</c:v>
                </c:pt>
                <c:pt idx="1407">
                  <c:v>0.29026005250398318</c:v>
                </c:pt>
                <c:pt idx="1408">
                  <c:v>0.28405642815447335</c:v>
                </c:pt>
                <c:pt idx="1409">
                  <c:v>0.27630625833016098</c:v>
                </c:pt>
                <c:pt idx="1410">
                  <c:v>0.27375775050360102</c:v>
                </c:pt>
                <c:pt idx="1411">
                  <c:v>0.26575773683442599</c:v>
                </c:pt>
                <c:pt idx="1412">
                  <c:v>0.257662941857773</c:v>
                </c:pt>
                <c:pt idx="1413">
                  <c:v>0.25090691390937409</c:v>
                </c:pt>
                <c:pt idx="1414">
                  <c:v>0.24366592495854386</c:v>
                </c:pt>
                <c:pt idx="1415">
                  <c:v>0.24298305504709738</c:v>
                </c:pt>
                <c:pt idx="1416">
                  <c:v>0.23590838980205683</c:v>
                </c:pt>
                <c:pt idx="1417">
                  <c:v>0.23090016145662823</c:v>
                </c:pt>
                <c:pt idx="1418">
                  <c:v>0.23103064645469695</c:v>
                </c:pt>
                <c:pt idx="1419">
                  <c:v>0.22462863858062962</c:v>
                </c:pt>
                <c:pt idx="1420">
                  <c:v>0.21806088141912783</c:v>
                </c:pt>
                <c:pt idx="1421">
                  <c:v>0.21727421918456305</c:v>
                </c:pt>
                <c:pt idx="1422">
                  <c:v>0.21191928960092482</c:v>
                </c:pt>
                <c:pt idx="1423">
                  <c:v>0.20947528746390026</c:v>
                </c:pt>
                <c:pt idx="1424">
                  <c:v>0.20465354922645237</c:v>
                </c:pt>
                <c:pt idx="1425">
                  <c:v>0.20195704527247141</c:v>
                </c:pt>
                <c:pt idx="1426">
                  <c:v>0.19630115050316321</c:v>
                </c:pt>
                <c:pt idx="1427">
                  <c:v>0.20944779549829631</c:v>
                </c:pt>
                <c:pt idx="1428">
                  <c:v>0.21487484044356844</c:v>
                </c:pt>
                <c:pt idx="1429">
                  <c:v>0.21067140911749205</c:v>
                </c:pt>
                <c:pt idx="1430">
                  <c:v>0.21463581722758257</c:v>
                </c:pt>
                <c:pt idx="1431">
                  <c:v>0.21368029980785316</c:v>
                </c:pt>
                <c:pt idx="1432">
                  <c:v>0.2150825542430963</c:v>
                </c:pt>
                <c:pt idx="1433">
                  <c:v>0.20876314670215354</c:v>
                </c:pt>
                <c:pt idx="1434">
                  <c:v>0.20581702627407411</c:v>
                </c:pt>
                <c:pt idx="1435">
                  <c:v>0.20330494733511059</c:v>
                </c:pt>
                <c:pt idx="1436">
                  <c:v>0.20127247527475456</c:v>
                </c:pt>
                <c:pt idx="1437">
                  <c:v>0.19842598885208892</c:v>
                </c:pt>
                <c:pt idx="1438">
                  <c:v>0.19295609669907665</c:v>
                </c:pt>
                <c:pt idx="1439">
                  <c:v>0.18912073328959289</c:v>
                </c:pt>
                <c:pt idx="1440">
                  <c:v>0.18428621965390746</c:v>
                </c:pt>
                <c:pt idx="1441">
                  <c:v>0.18535749157082179</c:v>
                </c:pt>
                <c:pt idx="1442">
                  <c:v>0.17972641091081754</c:v>
                </c:pt>
                <c:pt idx="1443">
                  <c:v>0.19745642165986799</c:v>
                </c:pt>
                <c:pt idx="1444">
                  <c:v>0.19886997463306044</c:v>
                </c:pt>
                <c:pt idx="1445">
                  <c:v>0.21480668455906177</c:v>
                </c:pt>
                <c:pt idx="1446">
                  <c:v>0.21356286453985424</c:v>
                </c:pt>
                <c:pt idx="1447">
                  <c:v>0.21661599332724585</c:v>
                </c:pt>
                <c:pt idx="1448">
                  <c:v>0.21249144012115262</c:v>
                </c:pt>
                <c:pt idx="1449">
                  <c:v>0.20616263173366914</c:v>
                </c:pt>
                <c:pt idx="1450">
                  <c:v>0.20031308889439997</c:v>
                </c:pt>
                <c:pt idx="1451">
                  <c:v>0.19445732252696962</c:v>
                </c:pt>
                <c:pt idx="1452">
                  <c:v>0.19829974568562164</c:v>
                </c:pt>
                <c:pt idx="1453">
                  <c:v>0.19368429678846416</c:v>
                </c:pt>
                <c:pt idx="1454">
                  <c:v>0.18945706033759707</c:v>
                </c:pt>
                <c:pt idx="1455">
                  <c:v>0.18483675269588692</c:v>
                </c:pt>
                <c:pt idx="1456">
                  <c:v>0.17944364497632911</c:v>
                </c:pt>
                <c:pt idx="1457">
                  <c:v>0.20329317880047951</c:v>
                </c:pt>
                <c:pt idx="1458">
                  <c:v>0.19883814093264357</c:v>
                </c:pt>
                <c:pt idx="1459">
                  <c:v>0.2031411398846262</c:v>
                </c:pt>
                <c:pt idx="1460">
                  <c:v>0.19729336962725391</c:v>
                </c:pt>
                <c:pt idx="1461">
                  <c:v>0.19131238501685902</c:v>
                </c:pt>
                <c:pt idx="1462">
                  <c:v>0.18548709144132222</c:v>
                </c:pt>
                <c:pt idx="1463">
                  <c:v>0.18019436631618646</c:v>
                </c:pt>
                <c:pt idx="1464">
                  <c:v>0.17470663944212611</c:v>
                </c:pt>
                <c:pt idx="1465">
                  <c:v>0.16963914993428589</c:v>
                </c:pt>
                <c:pt idx="1466">
                  <c:v>0.16461883774232253</c:v>
                </c:pt>
                <c:pt idx="1467">
                  <c:v>0.1680261200245928</c:v>
                </c:pt>
                <c:pt idx="1468">
                  <c:v>0.16337284162528951</c:v>
                </c:pt>
                <c:pt idx="1469">
                  <c:v>0.15967505173353533</c:v>
                </c:pt>
                <c:pt idx="1470">
                  <c:v>0.18961581865040916</c:v>
                </c:pt>
                <c:pt idx="1471">
                  <c:v>0.18524730994192073</c:v>
                </c:pt>
                <c:pt idx="1472">
                  <c:v>0.18016179558561371</c:v>
                </c:pt>
                <c:pt idx="1473">
                  <c:v>0.20522789818258028</c:v>
                </c:pt>
                <c:pt idx="1474">
                  <c:v>0.20035803562184218</c:v>
                </c:pt>
                <c:pt idx="1475">
                  <c:v>0.19429481486591743</c:v>
                </c:pt>
                <c:pt idx="1476">
                  <c:v>0.1886777749495667</c:v>
                </c:pt>
                <c:pt idx="1477">
                  <c:v>0.18540276475428244</c:v>
                </c:pt>
                <c:pt idx="1478">
                  <c:v>0.19881793172513795</c:v>
                </c:pt>
                <c:pt idx="1479">
                  <c:v>0.20674128977485393</c:v>
                </c:pt>
                <c:pt idx="1480">
                  <c:v>0.200651518159635</c:v>
                </c:pt>
                <c:pt idx="1481">
                  <c:v>0.19595696574284321</c:v>
                </c:pt>
                <c:pt idx="1482">
                  <c:v>0.1920626258870666</c:v>
                </c:pt>
                <c:pt idx="1483">
                  <c:v>0.19087213499890435</c:v>
                </c:pt>
                <c:pt idx="1484">
                  <c:v>0.1851983164097542</c:v>
                </c:pt>
                <c:pt idx="1485">
                  <c:v>0.18040940139363285</c:v>
                </c:pt>
                <c:pt idx="1486">
                  <c:v>0.18143156782050829</c:v>
                </c:pt>
                <c:pt idx="1487">
                  <c:v>0.18350447559171834</c:v>
                </c:pt>
                <c:pt idx="1488">
                  <c:v>0.17819844661573628</c:v>
                </c:pt>
                <c:pt idx="1489">
                  <c:v>0.1728237667423646</c:v>
                </c:pt>
                <c:pt idx="1490">
                  <c:v>0.16769346997773907</c:v>
                </c:pt>
                <c:pt idx="1491">
                  <c:v>0.16273370674501916</c:v>
                </c:pt>
                <c:pt idx="1492">
                  <c:v>0.18038042632248258</c:v>
                </c:pt>
                <c:pt idx="1493">
                  <c:v>0.17662515338236442</c:v>
                </c:pt>
                <c:pt idx="1494">
                  <c:v>0.1988723931647087</c:v>
                </c:pt>
                <c:pt idx="1495">
                  <c:v>0.1981831538647971</c:v>
                </c:pt>
                <c:pt idx="1496">
                  <c:v>0.19215590285274337</c:v>
                </c:pt>
                <c:pt idx="1497">
                  <c:v>0.1873321658286923</c:v>
                </c:pt>
                <c:pt idx="1498">
                  <c:v>0.18545971329940086</c:v>
                </c:pt>
                <c:pt idx="1499">
                  <c:v>0.18105176469078038</c:v>
                </c:pt>
                <c:pt idx="1500">
                  <c:v>0.21022423668572687</c:v>
                </c:pt>
                <c:pt idx="1501">
                  <c:v>0.20642296052624923</c:v>
                </c:pt>
                <c:pt idx="1502">
                  <c:v>0.22706850252109329</c:v>
                </c:pt>
                <c:pt idx="1503">
                  <c:v>0.23419885718863731</c:v>
                </c:pt>
                <c:pt idx="1504">
                  <c:v>0.23178745891364216</c:v>
                </c:pt>
                <c:pt idx="1505">
                  <c:v>0.2247499670592675</c:v>
                </c:pt>
                <c:pt idx="1506">
                  <c:v>0.21917639448236476</c:v>
                </c:pt>
                <c:pt idx="1507">
                  <c:v>0.21253306480989989</c:v>
                </c:pt>
                <c:pt idx="1508">
                  <c:v>0.20605915713814957</c:v>
                </c:pt>
                <c:pt idx="1509">
                  <c:v>0.20136380142266239</c:v>
                </c:pt>
                <c:pt idx="1510">
                  <c:v>0.20099792963295621</c:v>
                </c:pt>
                <c:pt idx="1511">
                  <c:v>0.20115790209141829</c:v>
                </c:pt>
                <c:pt idx="1512">
                  <c:v>0.19733844157840355</c:v>
                </c:pt>
                <c:pt idx="1513">
                  <c:v>0.19195742874297272</c:v>
                </c:pt>
                <c:pt idx="1514">
                  <c:v>0.19586475305933046</c:v>
                </c:pt>
                <c:pt idx="1515">
                  <c:v>0.19078850973948308</c:v>
                </c:pt>
                <c:pt idx="1516">
                  <c:v>0.19878253353793018</c:v>
                </c:pt>
                <c:pt idx="1517">
                  <c:v>0.20061802509016702</c:v>
                </c:pt>
                <c:pt idx="1518">
                  <c:v>0.19830050616336112</c:v>
                </c:pt>
                <c:pt idx="1519">
                  <c:v>0.19546945167087917</c:v>
                </c:pt>
                <c:pt idx="1520">
                  <c:v>0.19124970671107031</c:v>
                </c:pt>
                <c:pt idx="1521">
                  <c:v>0.19221874769447761</c:v>
                </c:pt>
                <c:pt idx="1522">
                  <c:v>0.20224914431927382</c:v>
                </c:pt>
                <c:pt idx="1523">
                  <c:v>0.20123692486618147</c:v>
                </c:pt>
                <c:pt idx="1524">
                  <c:v>0.19536024096830085</c:v>
                </c:pt>
                <c:pt idx="1525">
                  <c:v>0.189621661175913</c:v>
                </c:pt>
                <c:pt idx="1526">
                  <c:v>0.18799248117822293</c:v>
                </c:pt>
                <c:pt idx="1527">
                  <c:v>0.18401420473833877</c:v>
                </c:pt>
                <c:pt idx="1528">
                  <c:v>0.17887881155169236</c:v>
                </c:pt>
                <c:pt idx="1529">
                  <c:v>0.17413898802431971</c:v>
                </c:pt>
                <c:pt idx="1530">
                  <c:v>0.24790734702206768</c:v>
                </c:pt>
                <c:pt idx="1531">
                  <c:v>0.24038682300116915</c:v>
                </c:pt>
                <c:pt idx="1532">
                  <c:v>0.25350730745156991</c:v>
                </c:pt>
                <c:pt idx="1533">
                  <c:v>0.24585386961675587</c:v>
                </c:pt>
                <c:pt idx="1534">
                  <c:v>0.23998011506185465</c:v>
                </c:pt>
                <c:pt idx="1535">
                  <c:v>0.23339471758266456</c:v>
                </c:pt>
                <c:pt idx="1536">
                  <c:v>0.23982341982664102</c:v>
                </c:pt>
                <c:pt idx="1537">
                  <c:v>0.23618611124164199</c:v>
                </c:pt>
                <c:pt idx="1538">
                  <c:v>0.23756440202526519</c:v>
                </c:pt>
                <c:pt idx="1539">
                  <c:v>0.23162905307889006</c:v>
                </c:pt>
                <c:pt idx="1540">
                  <c:v>0.22648901902223612</c:v>
                </c:pt>
                <c:pt idx="1541">
                  <c:v>0.22054127293360115</c:v>
                </c:pt>
                <c:pt idx="1542">
                  <c:v>0.21546529118939714</c:v>
                </c:pt>
                <c:pt idx="1543">
                  <c:v>0.21239946971995485</c:v>
                </c:pt>
                <c:pt idx="1544">
                  <c:v>0.21101826925609379</c:v>
                </c:pt>
                <c:pt idx="1545">
                  <c:v>0.2059882277223635</c:v>
                </c:pt>
                <c:pt idx="1546">
                  <c:v>0.20299807304392975</c:v>
                </c:pt>
                <c:pt idx="1547">
                  <c:v>0.19939012973648057</c:v>
                </c:pt>
                <c:pt idx="1548">
                  <c:v>0.19704622617182713</c:v>
                </c:pt>
                <c:pt idx="1549">
                  <c:v>0.1970051540771256</c:v>
                </c:pt>
                <c:pt idx="1550">
                  <c:v>0.23563110976226295</c:v>
                </c:pt>
                <c:pt idx="1551">
                  <c:v>0.23013604903631305</c:v>
                </c:pt>
                <c:pt idx="1552">
                  <c:v>0.22520872509734716</c:v>
                </c:pt>
                <c:pt idx="1553">
                  <c:v>0.22511746431526111</c:v>
                </c:pt>
                <c:pt idx="1554">
                  <c:v>0.23431485982550559</c:v>
                </c:pt>
                <c:pt idx="1555">
                  <c:v>0.22921119093858447</c:v>
                </c:pt>
                <c:pt idx="1556">
                  <c:v>0.23868521703723675</c:v>
                </c:pt>
                <c:pt idx="1557">
                  <c:v>0.23415871596696061</c:v>
                </c:pt>
                <c:pt idx="1558">
                  <c:v>0.22827646327172801</c:v>
                </c:pt>
                <c:pt idx="1559">
                  <c:v>0.23721880959603969</c:v>
                </c:pt>
                <c:pt idx="1560">
                  <c:v>0.23377281035696829</c:v>
                </c:pt>
                <c:pt idx="1561">
                  <c:v>0.23228932472620201</c:v>
                </c:pt>
                <c:pt idx="1562">
                  <c:v>0.23819604046252349</c:v>
                </c:pt>
                <c:pt idx="1563">
                  <c:v>0.2315666063314348</c:v>
                </c:pt>
                <c:pt idx="1564">
                  <c:v>0.22451265399340492</c:v>
                </c:pt>
                <c:pt idx="1565">
                  <c:v>0.21776622230624265</c:v>
                </c:pt>
                <c:pt idx="1566">
                  <c:v>0.21223610890970723</c:v>
                </c:pt>
                <c:pt idx="1567">
                  <c:v>0.21113257160061372</c:v>
                </c:pt>
                <c:pt idx="1568">
                  <c:v>0.2069868694958116</c:v>
                </c:pt>
                <c:pt idx="1569">
                  <c:v>0.20110760501632971</c:v>
                </c:pt>
                <c:pt idx="1570">
                  <c:v>0.19698017480381844</c:v>
                </c:pt>
                <c:pt idx="1571">
                  <c:v>0.19305824065282817</c:v>
                </c:pt>
                <c:pt idx="1572">
                  <c:v>0.19307613382676878</c:v>
                </c:pt>
                <c:pt idx="1573">
                  <c:v>0.31199470548281671</c:v>
                </c:pt>
                <c:pt idx="1574">
                  <c:v>0.45041283196246662</c:v>
                </c:pt>
                <c:pt idx="1575">
                  <c:v>0.44505703146360015</c:v>
                </c:pt>
                <c:pt idx="1576">
                  <c:v>0.44086307958165272</c:v>
                </c:pt>
                <c:pt idx="1577">
                  <c:v>0.49527312294162473</c:v>
                </c:pt>
                <c:pt idx="1578">
                  <c:v>0.56937925510895238</c:v>
                </c:pt>
                <c:pt idx="1579">
                  <c:v>0.55234962123618414</c:v>
                </c:pt>
                <c:pt idx="1580">
                  <c:v>0.53559671437439804</c:v>
                </c:pt>
                <c:pt idx="1581">
                  <c:v>0.51976655289096918</c:v>
                </c:pt>
                <c:pt idx="1582">
                  <c:v>0.50448598654328503</c:v>
                </c:pt>
                <c:pt idx="1583">
                  <c:v>0.49430748724357482</c:v>
                </c:pt>
                <c:pt idx="1584">
                  <c:v>0.49369427637511187</c:v>
                </c:pt>
                <c:pt idx="1585">
                  <c:v>0.48949378229059576</c:v>
                </c:pt>
                <c:pt idx="1586">
                  <c:v>0.47490801792191806</c:v>
                </c:pt>
                <c:pt idx="1587">
                  <c:v>0.46534830014298229</c:v>
                </c:pt>
                <c:pt idx="1588">
                  <c:v>0.45127233082696394</c:v>
                </c:pt>
                <c:pt idx="1589">
                  <c:v>0.43919016772905678</c:v>
                </c:pt>
                <c:pt idx="1590">
                  <c:v>0.42639242466775712</c:v>
                </c:pt>
                <c:pt idx="1591">
                  <c:v>0.42341015198758808</c:v>
                </c:pt>
                <c:pt idx="1592">
                  <c:v>0.41055111001538058</c:v>
                </c:pt>
                <c:pt idx="1593">
                  <c:v>0.40306189246774332</c:v>
                </c:pt>
                <c:pt idx="1594">
                  <c:v>0.39995268657519673</c:v>
                </c:pt>
                <c:pt idx="1595">
                  <c:v>0.38777912865595621</c:v>
                </c:pt>
                <c:pt idx="1596">
                  <c:v>0.3760052710880008</c:v>
                </c:pt>
                <c:pt idx="1597">
                  <c:v>0.36628756212178232</c:v>
                </c:pt>
                <c:pt idx="1598">
                  <c:v>0.35747964821463801</c:v>
                </c:pt>
                <c:pt idx="1599">
                  <c:v>0.35731841198231129</c:v>
                </c:pt>
                <c:pt idx="1600">
                  <c:v>0.34700948743886323</c:v>
                </c:pt>
                <c:pt idx="1601">
                  <c:v>0.33695314498334833</c:v>
                </c:pt>
                <c:pt idx="1602">
                  <c:v>0.3270876587928781</c:v>
                </c:pt>
                <c:pt idx="1603">
                  <c:v>0.31715343530485868</c:v>
                </c:pt>
                <c:pt idx="1604">
                  <c:v>0.31202308536258394</c:v>
                </c:pt>
                <c:pt idx="1605">
                  <c:v>0.30446794090076706</c:v>
                </c:pt>
                <c:pt idx="1606">
                  <c:v>0.299189944201946</c:v>
                </c:pt>
                <c:pt idx="1607">
                  <c:v>0.29017897456653202</c:v>
                </c:pt>
                <c:pt idx="1608">
                  <c:v>0.28360261372462048</c:v>
                </c:pt>
                <c:pt idx="1609">
                  <c:v>0.2773835432360432</c:v>
                </c:pt>
                <c:pt idx="1610">
                  <c:v>0.27380123986487853</c:v>
                </c:pt>
                <c:pt idx="1611">
                  <c:v>0.27082864944281482</c:v>
                </c:pt>
                <c:pt idx="1612">
                  <c:v>0.26480466740584369</c:v>
                </c:pt>
                <c:pt idx="1613">
                  <c:v>0.2587606332110321</c:v>
                </c:pt>
                <c:pt idx="1614">
                  <c:v>0.25541751023141757</c:v>
                </c:pt>
                <c:pt idx="1615">
                  <c:v>0.25509215450049016</c:v>
                </c:pt>
                <c:pt idx="1616">
                  <c:v>0.2476799117175435</c:v>
                </c:pt>
                <c:pt idx="1617">
                  <c:v>0.25747781345429022</c:v>
                </c:pt>
                <c:pt idx="1618">
                  <c:v>0.25009770478682569</c:v>
                </c:pt>
                <c:pt idx="1619">
                  <c:v>0.25263052181724965</c:v>
                </c:pt>
                <c:pt idx="1620">
                  <c:v>0.24795691565645556</c:v>
                </c:pt>
                <c:pt idx="1621">
                  <c:v>0.24045727086647034</c:v>
                </c:pt>
                <c:pt idx="1622">
                  <c:v>0.23448272965463293</c:v>
                </c:pt>
                <c:pt idx="1623">
                  <c:v>0.227361902073212</c:v>
                </c:pt>
                <c:pt idx="1624">
                  <c:v>0.23264403456686422</c:v>
                </c:pt>
                <c:pt idx="1625">
                  <c:v>0.22621774183339696</c:v>
                </c:pt>
                <c:pt idx="1626">
                  <c:v>0.22218442178895553</c:v>
                </c:pt>
                <c:pt idx="1627">
                  <c:v>0.22668337309472417</c:v>
                </c:pt>
                <c:pt idx="1628">
                  <c:v>0.23697995328400603</c:v>
                </c:pt>
                <c:pt idx="1629">
                  <c:v>0.22992445782068208</c:v>
                </c:pt>
                <c:pt idx="1630">
                  <c:v>0.22530731098133933</c:v>
                </c:pt>
                <c:pt idx="1631">
                  <c:v>0.21914647799421971</c:v>
                </c:pt>
                <c:pt idx="1632">
                  <c:v>0.2130915014738459</c:v>
                </c:pt>
                <c:pt idx="1633">
                  <c:v>0.21631481668751648</c:v>
                </c:pt>
                <c:pt idx="1634">
                  <c:v>0.21922860674528055</c:v>
                </c:pt>
                <c:pt idx="1635">
                  <c:v>0.21279634151825683</c:v>
                </c:pt>
                <c:pt idx="1636">
                  <c:v>0.20788444273145845</c:v>
                </c:pt>
                <c:pt idx="1637">
                  <c:v>0.2518936566235353</c:v>
                </c:pt>
                <c:pt idx="1638">
                  <c:v>0.2442838534275866</c:v>
                </c:pt>
                <c:pt idx="1639">
                  <c:v>0.23862474133906716</c:v>
                </c:pt>
                <c:pt idx="1640">
                  <c:v>0.23312212104799182</c:v>
                </c:pt>
                <c:pt idx="1641">
                  <c:v>0.2443041207844944</c:v>
                </c:pt>
                <c:pt idx="1642">
                  <c:v>0.23814520811174017</c:v>
                </c:pt>
                <c:pt idx="1643">
                  <c:v>0.23174803166696301</c:v>
                </c:pt>
                <c:pt idx="1644">
                  <c:v>0.22782615314120616</c:v>
                </c:pt>
                <c:pt idx="1645">
                  <c:v>0.22357496216949271</c:v>
                </c:pt>
                <c:pt idx="1646">
                  <c:v>0.21696514805024456</c:v>
                </c:pt>
                <c:pt idx="1647">
                  <c:v>0.210562818470585</c:v>
                </c:pt>
                <c:pt idx="1648">
                  <c:v>0.21890577843291237</c:v>
                </c:pt>
                <c:pt idx="1649">
                  <c:v>0.22293112850925162</c:v>
                </c:pt>
                <c:pt idx="1650">
                  <c:v>0.21755585464525556</c:v>
                </c:pt>
                <c:pt idx="1651">
                  <c:v>0.21397717366373145</c:v>
                </c:pt>
                <c:pt idx="1652">
                  <c:v>0.20829228926367313</c:v>
                </c:pt>
                <c:pt idx="1653">
                  <c:v>0.21984588134096789</c:v>
                </c:pt>
                <c:pt idx="1654">
                  <c:v>0.2186913694205064</c:v>
                </c:pt>
                <c:pt idx="1655">
                  <c:v>0.21211861552519734</c:v>
                </c:pt>
                <c:pt idx="1656">
                  <c:v>0.20586486767756321</c:v>
                </c:pt>
                <c:pt idx="1657">
                  <c:v>0.20604367038553101</c:v>
                </c:pt>
                <c:pt idx="1658">
                  <c:v>0.19987610494333713</c:v>
                </c:pt>
                <c:pt idx="1659">
                  <c:v>0.19402758155466837</c:v>
                </c:pt>
                <c:pt idx="1660">
                  <c:v>0.19382351325342914</c:v>
                </c:pt>
                <c:pt idx="1661">
                  <c:v>0.1919906893319393</c:v>
                </c:pt>
                <c:pt idx="1662">
                  <c:v>0.18781400313309829</c:v>
                </c:pt>
                <c:pt idx="1663">
                  <c:v>0.18558575916356781</c:v>
                </c:pt>
                <c:pt idx="1664">
                  <c:v>0.1808057114876459</c:v>
                </c:pt>
                <c:pt idx="1665">
                  <c:v>0.17869486572971605</c:v>
                </c:pt>
                <c:pt idx="1666">
                  <c:v>0.17594487103176162</c:v>
                </c:pt>
                <c:pt idx="1667">
                  <c:v>0.17543595878710797</c:v>
                </c:pt>
                <c:pt idx="1668">
                  <c:v>0.17290848961980701</c:v>
                </c:pt>
                <c:pt idx="1669">
                  <c:v>0.17761681658272929</c:v>
                </c:pt>
                <c:pt idx="1670">
                  <c:v>0.18413339404867035</c:v>
                </c:pt>
                <c:pt idx="1671">
                  <c:v>0.17852462684984066</c:v>
                </c:pt>
                <c:pt idx="1672">
                  <c:v>0.1743197165482176</c:v>
                </c:pt>
                <c:pt idx="1673">
                  <c:v>0.17520539474948757</c:v>
                </c:pt>
                <c:pt idx="1674">
                  <c:v>0.16987914503482002</c:v>
                </c:pt>
                <c:pt idx="1675">
                  <c:v>0.16761731527979573</c:v>
                </c:pt>
                <c:pt idx="1676">
                  <c:v>0.16519665148997975</c:v>
                </c:pt>
                <c:pt idx="1677">
                  <c:v>0.18453563101626519</c:v>
                </c:pt>
                <c:pt idx="1678">
                  <c:v>0.17914591141993841</c:v>
                </c:pt>
                <c:pt idx="1679">
                  <c:v>0.200752549572945</c:v>
                </c:pt>
                <c:pt idx="1680">
                  <c:v>0.1948264865254016</c:v>
                </c:pt>
                <c:pt idx="1681">
                  <c:v>0.19010010413154602</c:v>
                </c:pt>
                <c:pt idx="1682">
                  <c:v>0.19828905151930126</c:v>
                </c:pt>
                <c:pt idx="1683">
                  <c:v>0.19258129733269827</c:v>
                </c:pt>
                <c:pt idx="1684">
                  <c:v>0.18881911440914545</c:v>
                </c:pt>
                <c:pt idx="1685">
                  <c:v>0.18313376465431447</c:v>
                </c:pt>
                <c:pt idx="1686">
                  <c:v>0.18579986816595412</c:v>
                </c:pt>
                <c:pt idx="1687">
                  <c:v>0.18063592308711665</c:v>
                </c:pt>
                <c:pt idx="1688">
                  <c:v>0.17776561362191928</c:v>
                </c:pt>
                <c:pt idx="1689">
                  <c:v>0.18417185109173201</c:v>
                </c:pt>
                <c:pt idx="1690">
                  <c:v>0.17860569239866658</c:v>
                </c:pt>
                <c:pt idx="1691">
                  <c:v>0.17646853690910552</c:v>
                </c:pt>
                <c:pt idx="1692">
                  <c:v>0.17647023224886541</c:v>
                </c:pt>
                <c:pt idx="1693">
                  <c:v>0.1751422128357408</c:v>
                </c:pt>
                <c:pt idx="1694">
                  <c:v>0.17034811297073943</c:v>
                </c:pt>
                <c:pt idx="1695">
                  <c:v>0.19299201685519596</c:v>
                </c:pt>
                <c:pt idx="1696">
                  <c:v>0.18820310105869359</c:v>
                </c:pt>
                <c:pt idx="1697">
                  <c:v>0.18333753521397742</c:v>
                </c:pt>
                <c:pt idx="1698">
                  <c:v>0.18035998476469628</c:v>
                </c:pt>
                <c:pt idx="1699">
                  <c:v>0.17492497167165158</c:v>
                </c:pt>
                <c:pt idx="1700">
                  <c:v>0.17001189723017074</c:v>
                </c:pt>
                <c:pt idx="1701">
                  <c:v>0.16634853076889994</c:v>
                </c:pt>
                <c:pt idx="1702">
                  <c:v>0.16395317281538951</c:v>
                </c:pt>
                <c:pt idx="1703">
                  <c:v>0.16771390691703836</c:v>
                </c:pt>
                <c:pt idx="1704">
                  <c:v>0.17739110861018925</c:v>
                </c:pt>
                <c:pt idx="1705">
                  <c:v>0.18909178669753374</c:v>
                </c:pt>
                <c:pt idx="1706">
                  <c:v>0.18369171444754492</c:v>
                </c:pt>
                <c:pt idx="1707">
                  <c:v>0.17823931774245533</c:v>
                </c:pt>
                <c:pt idx="1708">
                  <c:v>0.17311240824198346</c:v>
                </c:pt>
                <c:pt idx="1709">
                  <c:v>0.17144011933019246</c:v>
                </c:pt>
                <c:pt idx="1710">
                  <c:v>0.1699451388970922</c:v>
                </c:pt>
                <c:pt idx="1711">
                  <c:v>0.16568467763532216</c:v>
                </c:pt>
                <c:pt idx="1712">
                  <c:v>0.16675333990776384</c:v>
                </c:pt>
                <c:pt idx="1713">
                  <c:v>0.16354390697615934</c:v>
                </c:pt>
                <c:pt idx="1714">
                  <c:v>0.16050715605445737</c:v>
                </c:pt>
                <c:pt idx="1715">
                  <c:v>0.15577514421272382</c:v>
                </c:pt>
                <c:pt idx="1716">
                  <c:v>0.15377033329028619</c:v>
                </c:pt>
                <c:pt idx="1717">
                  <c:v>0.15106856572053787</c:v>
                </c:pt>
                <c:pt idx="1718">
                  <c:v>0.15178206509983599</c:v>
                </c:pt>
                <c:pt idx="1719">
                  <c:v>0.18074947112630951</c:v>
                </c:pt>
                <c:pt idx="1720">
                  <c:v>0.19783281396521518</c:v>
                </c:pt>
                <c:pt idx="1721">
                  <c:v>0.19250953675176125</c:v>
                </c:pt>
                <c:pt idx="1722">
                  <c:v>0.18756432676199705</c:v>
                </c:pt>
                <c:pt idx="1723">
                  <c:v>0.18198988034279043</c:v>
                </c:pt>
                <c:pt idx="1724">
                  <c:v>0.18409827185784169</c:v>
                </c:pt>
                <c:pt idx="1725">
                  <c:v>0.17918523899126584</c:v>
                </c:pt>
                <c:pt idx="1726">
                  <c:v>0.17434825522069133</c:v>
                </c:pt>
                <c:pt idx="1727">
                  <c:v>0.18426835778897779</c:v>
                </c:pt>
                <c:pt idx="1728">
                  <c:v>0.18749607045454772</c:v>
                </c:pt>
                <c:pt idx="1729">
                  <c:v>0.18871034306777065</c:v>
                </c:pt>
                <c:pt idx="1730">
                  <c:v>0.19578722770665952</c:v>
                </c:pt>
                <c:pt idx="1731">
                  <c:v>0.19026273617705824</c:v>
                </c:pt>
                <c:pt idx="1732">
                  <c:v>0.19083935951900682</c:v>
                </c:pt>
                <c:pt idx="1733">
                  <c:v>0.1884557818692838</c:v>
                </c:pt>
                <c:pt idx="1734">
                  <c:v>0.18291441980215431</c:v>
                </c:pt>
                <c:pt idx="1735">
                  <c:v>0.17744251336346284</c:v>
                </c:pt>
                <c:pt idx="1736">
                  <c:v>0.17495288165208203</c:v>
                </c:pt>
                <c:pt idx="1737">
                  <c:v>0.17153979671791977</c:v>
                </c:pt>
                <c:pt idx="1738">
                  <c:v>0.17151228754312448</c:v>
                </c:pt>
                <c:pt idx="1739">
                  <c:v>0.17016264700441119</c:v>
                </c:pt>
                <c:pt idx="1740">
                  <c:v>0.17514989360181271</c:v>
                </c:pt>
                <c:pt idx="1741">
                  <c:v>0.1732887034013921</c:v>
                </c:pt>
                <c:pt idx="1742">
                  <c:v>0.16888248429880651</c:v>
                </c:pt>
                <c:pt idx="1743">
                  <c:v>0.17375642250108889</c:v>
                </c:pt>
                <c:pt idx="1744">
                  <c:v>0.1717782860393236</c:v>
                </c:pt>
                <c:pt idx="1745">
                  <c:v>0.16664472038428674</c:v>
                </c:pt>
                <c:pt idx="1746">
                  <c:v>0.17843237133476628</c:v>
                </c:pt>
                <c:pt idx="1747">
                  <c:v>0.1739058802029971</c:v>
                </c:pt>
                <c:pt idx="1748">
                  <c:v>0.16966158436722176</c:v>
                </c:pt>
                <c:pt idx="1749">
                  <c:v>0.16456686699095285</c:v>
                </c:pt>
                <c:pt idx="1750">
                  <c:v>0.17848123048115561</c:v>
                </c:pt>
                <c:pt idx="1751">
                  <c:v>0.1877005537522079</c:v>
                </c:pt>
                <c:pt idx="1752">
                  <c:v>0.18817717442266849</c:v>
                </c:pt>
                <c:pt idx="1753">
                  <c:v>0.18245137138030978</c:v>
                </c:pt>
                <c:pt idx="1754">
                  <c:v>0.18483027640893882</c:v>
                </c:pt>
                <c:pt idx="1755">
                  <c:v>0.18014031679246667</c:v>
                </c:pt>
                <c:pt idx="1756">
                  <c:v>0.17465270801722194</c:v>
                </c:pt>
                <c:pt idx="1757">
                  <c:v>0.16978697118214645</c:v>
                </c:pt>
                <c:pt idx="1758">
                  <c:v>0.16651128365478784</c:v>
                </c:pt>
                <c:pt idx="1759">
                  <c:v>0.16494845129999758</c:v>
                </c:pt>
                <c:pt idx="1760">
                  <c:v>0.15994380705192673</c:v>
                </c:pt>
                <c:pt idx="1761">
                  <c:v>0.17831868009065854</c:v>
                </c:pt>
                <c:pt idx="1762">
                  <c:v>0.25940824793940553</c:v>
                </c:pt>
                <c:pt idx="1763">
                  <c:v>0.30781497618542808</c:v>
                </c:pt>
                <c:pt idx="1764">
                  <c:v>0.30030402837003678</c:v>
                </c:pt>
                <c:pt idx="1765">
                  <c:v>0.30790430815634606</c:v>
                </c:pt>
                <c:pt idx="1766">
                  <c:v>0.30644354254512407</c:v>
                </c:pt>
                <c:pt idx="1767">
                  <c:v>0.29715914893294615</c:v>
                </c:pt>
                <c:pt idx="1768">
                  <c:v>0.2904063690876994</c:v>
                </c:pt>
                <c:pt idx="1769">
                  <c:v>0.29247461533637253</c:v>
                </c:pt>
                <c:pt idx="1770">
                  <c:v>0.28468163992897993</c:v>
                </c:pt>
                <c:pt idx="1771">
                  <c:v>0.2760189987067343</c:v>
                </c:pt>
                <c:pt idx="1772">
                  <c:v>0.26855600400101659</c:v>
                </c:pt>
                <c:pt idx="1773">
                  <c:v>0.26252032620245852</c:v>
                </c:pt>
                <c:pt idx="1774">
                  <c:v>0.25452813390281531</c:v>
                </c:pt>
                <c:pt idx="1775">
                  <c:v>0.24677814825925684</c:v>
                </c:pt>
                <c:pt idx="1776">
                  <c:v>0.23994762065702308</c:v>
                </c:pt>
                <c:pt idx="1777">
                  <c:v>0.23537897985547887</c:v>
                </c:pt>
                <c:pt idx="1778">
                  <c:v>0.22909973531582919</c:v>
                </c:pt>
                <c:pt idx="1779">
                  <c:v>0.22397022975253567</c:v>
                </c:pt>
                <c:pt idx="1780">
                  <c:v>0.25185344746325189</c:v>
                </c:pt>
                <c:pt idx="1781">
                  <c:v>0.25232853087602736</c:v>
                </c:pt>
                <c:pt idx="1782">
                  <c:v>0.26018430161860756</c:v>
                </c:pt>
                <c:pt idx="1783">
                  <c:v>0.2615388024062848</c:v>
                </c:pt>
                <c:pt idx="1784">
                  <c:v>0.25721642549418083</c:v>
                </c:pt>
                <c:pt idx="1785">
                  <c:v>0.25185301637362889</c:v>
                </c:pt>
                <c:pt idx="1786">
                  <c:v>0.2470027626685925</c:v>
                </c:pt>
                <c:pt idx="1787">
                  <c:v>0.23958775270426705</c:v>
                </c:pt>
                <c:pt idx="1788">
                  <c:v>0.24416454372655841</c:v>
                </c:pt>
                <c:pt idx="1789">
                  <c:v>0.2475016802182497</c:v>
                </c:pt>
                <c:pt idx="1790">
                  <c:v>0.24164378655842986</c:v>
                </c:pt>
                <c:pt idx="1791">
                  <c:v>0.23622701436424931</c:v>
                </c:pt>
                <c:pt idx="1792">
                  <c:v>0.23973955609311337</c:v>
                </c:pt>
                <c:pt idx="1793">
                  <c:v>0.2332275224626813</c:v>
                </c:pt>
                <c:pt idx="1794">
                  <c:v>0.2268320939563557</c:v>
                </c:pt>
                <c:pt idx="1795">
                  <c:v>0.22089045618227829</c:v>
                </c:pt>
                <c:pt idx="1796">
                  <c:v>0.21435161152931986</c:v>
                </c:pt>
                <c:pt idx="1797">
                  <c:v>0.20915380009792056</c:v>
                </c:pt>
                <c:pt idx="1798">
                  <c:v>0.20278608878559559</c:v>
                </c:pt>
                <c:pt idx="1799">
                  <c:v>0.20402601663675038</c:v>
                </c:pt>
                <c:pt idx="1800">
                  <c:v>0.20633220298497343</c:v>
                </c:pt>
                <c:pt idx="1801">
                  <c:v>0.20077257808423934</c:v>
                </c:pt>
                <c:pt idx="1802">
                  <c:v>0.20278925288706925</c:v>
                </c:pt>
                <c:pt idx="1803">
                  <c:v>0.21228744669326574</c:v>
                </c:pt>
                <c:pt idx="1804">
                  <c:v>0.20582194519857755</c:v>
                </c:pt>
                <c:pt idx="1805">
                  <c:v>0.19981482557917271</c:v>
                </c:pt>
                <c:pt idx="1806">
                  <c:v>0.20440525521035924</c:v>
                </c:pt>
                <c:pt idx="1807">
                  <c:v>0.22819999683264053</c:v>
                </c:pt>
                <c:pt idx="1808">
                  <c:v>0.24431458900847003</c:v>
                </c:pt>
                <c:pt idx="1809">
                  <c:v>0.23689030511804435</c:v>
                </c:pt>
                <c:pt idx="1810">
                  <c:v>0.22967401195789786</c:v>
                </c:pt>
                <c:pt idx="1811">
                  <c:v>0.2237869229142975</c:v>
                </c:pt>
                <c:pt idx="1812">
                  <c:v>0.21733214821499208</c:v>
                </c:pt>
                <c:pt idx="1813">
                  <c:v>0.21777505680746634</c:v>
                </c:pt>
                <c:pt idx="1814">
                  <c:v>0.21121484018641595</c:v>
                </c:pt>
                <c:pt idx="1815">
                  <c:v>0.21530941958884015</c:v>
                </c:pt>
                <c:pt idx="1816">
                  <c:v>0.21086995178178583</c:v>
                </c:pt>
                <c:pt idx="1817">
                  <c:v>0.20677709140801059</c:v>
                </c:pt>
                <c:pt idx="1818">
                  <c:v>0.20655123185288973</c:v>
                </c:pt>
                <c:pt idx="1819">
                  <c:v>0.20974771910219725</c:v>
                </c:pt>
                <c:pt idx="1820">
                  <c:v>0.20351966118701245</c:v>
                </c:pt>
                <c:pt idx="1821">
                  <c:v>0.20968880481495883</c:v>
                </c:pt>
                <c:pt idx="1822">
                  <c:v>0.27324761868071429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C5-A241-A1C3-D91F598DF41F}"/>
            </c:ext>
          </c:extLst>
        </c:ser>
        <c:ser>
          <c:idx val="2"/>
          <c:order val="2"/>
          <c:tx>
            <c:strRef>
              <c:f>'07_Volatility'!$G$7</c:f>
              <c:strCache>
                <c:ptCount val="1"/>
                <c:pt idx="0">
                  <c:v>COP_AnnVol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'07_Volatility'!$A$7:$A$1830</c:f>
              <c:strCache>
                <c:ptCount val="1824"/>
                <c:pt idx="0">
                  <c:v>Date</c:v>
                </c:pt>
                <c:pt idx="1">
                  <c:v>2019-01-02</c:v>
                </c:pt>
                <c:pt idx="2">
                  <c:v>2019-01-03</c:v>
                </c:pt>
                <c:pt idx="3">
                  <c:v>2019-01-04</c:v>
                </c:pt>
                <c:pt idx="4">
                  <c:v>2019-01-07</c:v>
                </c:pt>
                <c:pt idx="5">
                  <c:v>2019-01-08</c:v>
                </c:pt>
                <c:pt idx="6">
                  <c:v>2019-01-09</c:v>
                </c:pt>
                <c:pt idx="7">
                  <c:v>2019-01-10</c:v>
                </c:pt>
                <c:pt idx="8">
                  <c:v>2019-01-11</c:v>
                </c:pt>
                <c:pt idx="9">
                  <c:v>2019-01-14</c:v>
                </c:pt>
                <c:pt idx="10">
                  <c:v>2019-01-15</c:v>
                </c:pt>
                <c:pt idx="11">
                  <c:v>2019-01-16</c:v>
                </c:pt>
                <c:pt idx="12">
                  <c:v>2019-01-17</c:v>
                </c:pt>
                <c:pt idx="13">
                  <c:v>2019-01-18</c:v>
                </c:pt>
                <c:pt idx="14">
                  <c:v>2019-01-22</c:v>
                </c:pt>
                <c:pt idx="15">
                  <c:v>2019-01-23</c:v>
                </c:pt>
                <c:pt idx="16">
                  <c:v>2019-01-24</c:v>
                </c:pt>
                <c:pt idx="17">
                  <c:v>2019-01-25</c:v>
                </c:pt>
                <c:pt idx="18">
                  <c:v>2019-01-28</c:v>
                </c:pt>
                <c:pt idx="19">
                  <c:v>2019-01-29</c:v>
                </c:pt>
                <c:pt idx="20">
                  <c:v>2019-01-30</c:v>
                </c:pt>
                <c:pt idx="21">
                  <c:v>2019-01-31</c:v>
                </c:pt>
                <c:pt idx="22">
                  <c:v>2019-02-01</c:v>
                </c:pt>
                <c:pt idx="23">
                  <c:v>2019-02-04</c:v>
                </c:pt>
                <c:pt idx="24">
                  <c:v>2019-02-05</c:v>
                </c:pt>
                <c:pt idx="25">
                  <c:v>2019-02-06</c:v>
                </c:pt>
                <c:pt idx="26">
                  <c:v>2019-02-07</c:v>
                </c:pt>
                <c:pt idx="27">
                  <c:v>2019-02-08</c:v>
                </c:pt>
                <c:pt idx="28">
                  <c:v>2019-02-11</c:v>
                </c:pt>
                <c:pt idx="29">
                  <c:v>2019-02-12</c:v>
                </c:pt>
                <c:pt idx="30">
                  <c:v>2019-02-13</c:v>
                </c:pt>
                <c:pt idx="31">
                  <c:v>2019-02-14</c:v>
                </c:pt>
                <c:pt idx="32">
                  <c:v>2019-02-15</c:v>
                </c:pt>
                <c:pt idx="33">
                  <c:v>2019-02-19</c:v>
                </c:pt>
                <c:pt idx="34">
                  <c:v>2019-02-20</c:v>
                </c:pt>
                <c:pt idx="35">
                  <c:v>2019-02-21</c:v>
                </c:pt>
                <c:pt idx="36">
                  <c:v>2019-02-22</c:v>
                </c:pt>
                <c:pt idx="37">
                  <c:v>2019-02-25</c:v>
                </c:pt>
                <c:pt idx="38">
                  <c:v>2019-02-26</c:v>
                </c:pt>
                <c:pt idx="39">
                  <c:v>2019-02-27</c:v>
                </c:pt>
                <c:pt idx="40">
                  <c:v>2019-02-28</c:v>
                </c:pt>
                <c:pt idx="41">
                  <c:v>2019-03-01</c:v>
                </c:pt>
                <c:pt idx="42">
                  <c:v>2019-03-04</c:v>
                </c:pt>
                <c:pt idx="43">
                  <c:v>2019-03-05</c:v>
                </c:pt>
                <c:pt idx="44">
                  <c:v>2019-03-06</c:v>
                </c:pt>
                <c:pt idx="45">
                  <c:v>2019-03-07</c:v>
                </c:pt>
                <c:pt idx="46">
                  <c:v>2019-03-08</c:v>
                </c:pt>
                <c:pt idx="47">
                  <c:v>2019-03-11</c:v>
                </c:pt>
                <c:pt idx="48">
                  <c:v>2019-03-12</c:v>
                </c:pt>
                <c:pt idx="49">
                  <c:v>2019-03-13</c:v>
                </c:pt>
                <c:pt idx="50">
                  <c:v>2019-03-14</c:v>
                </c:pt>
                <c:pt idx="51">
                  <c:v>2019-03-15</c:v>
                </c:pt>
                <c:pt idx="52">
                  <c:v>2019-03-18</c:v>
                </c:pt>
                <c:pt idx="53">
                  <c:v>2019-03-19</c:v>
                </c:pt>
                <c:pt idx="54">
                  <c:v>2019-03-20</c:v>
                </c:pt>
                <c:pt idx="55">
                  <c:v>2019-03-21</c:v>
                </c:pt>
                <c:pt idx="56">
                  <c:v>2019-03-22</c:v>
                </c:pt>
                <c:pt idx="57">
                  <c:v>2019-03-25</c:v>
                </c:pt>
                <c:pt idx="58">
                  <c:v>2019-03-26</c:v>
                </c:pt>
                <c:pt idx="59">
                  <c:v>2019-03-27</c:v>
                </c:pt>
                <c:pt idx="60">
                  <c:v>2019-03-28</c:v>
                </c:pt>
                <c:pt idx="61">
                  <c:v>2019-03-29</c:v>
                </c:pt>
                <c:pt idx="62">
                  <c:v>2019-04-01</c:v>
                </c:pt>
                <c:pt idx="63">
                  <c:v>2019-04-02</c:v>
                </c:pt>
                <c:pt idx="64">
                  <c:v>2019-04-03</c:v>
                </c:pt>
                <c:pt idx="65">
                  <c:v>2019-04-04</c:v>
                </c:pt>
                <c:pt idx="66">
                  <c:v>2019-04-05</c:v>
                </c:pt>
                <c:pt idx="67">
                  <c:v>2019-04-08</c:v>
                </c:pt>
                <c:pt idx="68">
                  <c:v>2019-04-09</c:v>
                </c:pt>
                <c:pt idx="69">
                  <c:v>2019-04-10</c:v>
                </c:pt>
                <c:pt idx="70">
                  <c:v>2019-04-11</c:v>
                </c:pt>
                <c:pt idx="71">
                  <c:v>2019-04-12</c:v>
                </c:pt>
                <c:pt idx="72">
                  <c:v>2019-04-15</c:v>
                </c:pt>
                <c:pt idx="73">
                  <c:v>2019-04-16</c:v>
                </c:pt>
                <c:pt idx="74">
                  <c:v>2019-04-17</c:v>
                </c:pt>
                <c:pt idx="75">
                  <c:v>2019-04-18</c:v>
                </c:pt>
                <c:pt idx="76">
                  <c:v>2019-04-22</c:v>
                </c:pt>
                <c:pt idx="77">
                  <c:v>2019-04-23</c:v>
                </c:pt>
                <c:pt idx="78">
                  <c:v>2019-04-24</c:v>
                </c:pt>
                <c:pt idx="79">
                  <c:v>2019-04-25</c:v>
                </c:pt>
                <c:pt idx="80">
                  <c:v>2019-04-26</c:v>
                </c:pt>
                <c:pt idx="81">
                  <c:v>2019-04-29</c:v>
                </c:pt>
                <c:pt idx="82">
                  <c:v>2019-04-30</c:v>
                </c:pt>
                <c:pt idx="83">
                  <c:v>2019-05-01</c:v>
                </c:pt>
                <c:pt idx="84">
                  <c:v>2019-05-02</c:v>
                </c:pt>
                <c:pt idx="85">
                  <c:v>2019-05-03</c:v>
                </c:pt>
                <c:pt idx="86">
                  <c:v>2019-05-06</c:v>
                </c:pt>
                <c:pt idx="87">
                  <c:v>2019-05-07</c:v>
                </c:pt>
                <c:pt idx="88">
                  <c:v>2019-05-08</c:v>
                </c:pt>
                <c:pt idx="89">
                  <c:v>2019-05-09</c:v>
                </c:pt>
                <c:pt idx="90">
                  <c:v>2019-05-10</c:v>
                </c:pt>
                <c:pt idx="91">
                  <c:v>2019-05-13</c:v>
                </c:pt>
                <c:pt idx="92">
                  <c:v>2019-05-14</c:v>
                </c:pt>
                <c:pt idx="93">
                  <c:v>2019-05-15</c:v>
                </c:pt>
                <c:pt idx="94">
                  <c:v>2019-05-16</c:v>
                </c:pt>
                <c:pt idx="95">
                  <c:v>2019-05-17</c:v>
                </c:pt>
                <c:pt idx="96">
                  <c:v>2019-05-20</c:v>
                </c:pt>
                <c:pt idx="97">
                  <c:v>2019-05-21</c:v>
                </c:pt>
                <c:pt idx="98">
                  <c:v>2019-05-22</c:v>
                </c:pt>
                <c:pt idx="99">
                  <c:v>2019-05-23</c:v>
                </c:pt>
                <c:pt idx="100">
                  <c:v>2019-05-24</c:v>
                </c:pt>
                <c:pt idx="101">
                  <c:v>2019-05-28</c:v>
                </c:pt>
                <c:pt idx="102">
                  <c:v>2019-05-29</c:v>
                </c:pt>
                <c:pt idx="103">
                  <c:v>2019-05-30</c:v>
                </c:pt>
                <c:pt idx="104">
                  <c:v>2019-05-31</c:v>
                </c:pt>
                <c:pt idx="105">
                  <c:v>2019-06-03</c:v>
                </c:pt>
                <c:pt idx="106">
                  <c:v>2019-06-04</c:v>
                </c:pt>
                <c:pt idx="107">
                  <c:v>2019-06-05</c:v>
                </c:pt>
                <c:pt idx="108">
                  <c:v>2019-06-06</c:v>
                </c:pt>
                <c:pt idx="109">
                  <c:v>2019-06-07</c:v>
                </c:pt>
                <c:pt idx="110">
                  <c:v>2019-06-10</c:v>
                </c:pt>
                <c:pt idx="111">
                  <c:v>2019-06-11</c:v>
                </c:pt>
                <c:pt idx="112">
                  <c:v>2019-06-12</c:v>
                </c:pt>
                <c:pt idx="113">
                  <c:v>2019-06-13</c:v>
                </c:pt>
                <c:pt idx="114">
                  <c:v>2019-06-14</c:v>
                </c:pt>
                <c:pt idx="115">
                  <c:v>2019-06-17</c:v>
                </c:pt>
                <c:pt idx="116">
                  <c:v>2019-06-18</c:v>
                </c:pt>
                <c:pt idx="117">
                  <c:v>2019-06-19</c:v>
                </c:pt>
                <c:pt idx="118">
                  <c:v>2019-06-20</c:v>
                </c:pt>
                <c:pt idx="119">
                  <c:v>2019-06-21</c:v>
                </c:pt>
                <c:pt idx="120">
                  <c:v>2019-06-24</c:v>
                </c:pt>
                <c:pt idx="121">
                  <c:v>2019-06-25</c:v>
                </c:pt>
                <c:pt idx="122">
                  <c:v>2019-06-26</c:v>
                </c:pt>
                <c:pt idx="123">
                  <c:v>2019-06-27</c:v>
                </c:pt>
                <c:pt idx="124">
                  <c:v>2019-06-28</c:v>
                </c:pt>
                <c:pt idx="125">
                  <c:v>2019-07-01</c:v>
                </c:pt>
                <c:pt idx="126">
                  <c:v>2019-07-02</c:v>
                </c:pt>
                <c:pt idx="127">
                  <c:v>2019-07-03</c:v>
                </c:pt>
                <c:pt idx="128">
                  <c:v>2019-07-05</c:v>
                </c:pt>
                <c:pt idx="129">
                  <c:v>2019-07-08</c:v>
                </c:pt>
                <c:pt idx="130">
                  <c:v>2019-07-09</c:v>
                </c:pt>
                <c:pt idx="131">
                  <c:v>2019-07-10</c:v>
                </c:pt>
                <c:pt idx="132">
                  <c:v>2019-07-11</c:v>
                </c:pt>
                <c:pt idx="133">
                  <c:v>2019-07-12</c:v>
                </c:pt>
                <c:pt idx="134">
                  <c:v>2019-07-15</c:v>
                </c:pt>
                <c:pt idx="135">
                  <c:v>2019-07-16</c:v>
                </c:pt>
                <c:pt idx="136">
                  <c:v>2019-07-17</c:v>
                </c:pt>
                <c:pt idx="137">
                  <c:v>2019-07-18</c:v>
                </c:pt>
                <c:pt idx="138">
                  <c:v>2019-07-19</c:v>
                </c:pt>
                <c:pt idx="139">
                  <c:v>2019-07-22</c:v>
                </c:pt>
                <c:pt idx="140">
                  <c:v>2019-07-23</c:v>
                </c:pt>
                <c:pt idx="141">
                  <c:v>2019-07-24</c:v>
                </c:pt>
                <c:pt idx="142">
                  <c:v>2019-07-25</c:v>
                </c:pt>
                <c:pt idx="143">
                  <c:v>2019-07-26</c:v>
                </c:pt>
                <c:pt idx="144">
                  <c:v>2019-07-29</c:v>
                </c:pt>
                <c:pt idx="145">
                  <c:v>2019-07-30</c:v>
                </c:pt>
                <c:pt idx="146">
                  <c:v>2019-07-31</c:v>
                </c:pt>
                <c:pt idx="147">
                  <c:v>2019-08-01</c:v>
                </c:pt>
                <c:pt idx="148">
                  <c:v>2019-08-02</c:v>
                </c:pt>
                <c:pt idx="149">
                  <c:v>2019-08-05</c:v>
                </c:pt>
                <c:pt idx="150">
                  <c:v>2019-08-06</c:v>
                </c:pt>
                <c:pt idx="151">
                  <c:v>2019-08-07</c:v>
                </c:pt>
                <c:pt idx="152">
                  <c:v>2019-08-08</c:v>
                </c:pt>
                <c:pt idx="153">
                  <c:v>2019-08-09</c:v>
                </c:pt>
                <c:pt idx="154">
                  <c:v>2019-08-12</c:v>
                </c:pt>
                <c:pt idx="155">
                  <c:v>2019-08-13</c:v>
                </c:pt>
                <c:pt idx="156">
                  <c:v>2019-08-14</c:v>
                </c:pt>
                <c:pt idx="157">
                  <c:v>2019-08-15</c:v>
                </c:pt>
                <c:pt idx="158">
                  <c:v>2019-08-16</c:v>
                </c:pt>
                <c:pt idx="159">
                  <c:v>2019-08-19</c:v>
                </c:pt>
                <c:pt idx="160">
                  <c:v>2019-08-20</c:v>
                </c:pt>
                <c:pt idx="161">
                  <c:v>2019-08-21</c:v>
                </c:pt>
                <c:pt idx="162">
                  <c:v>2019-08-22</c:v>
                </c:pt>
                <c:pt idx="163">
                  <c:v>2019-08-23</c:v>
                </c:pt>
                <c:pt idx="164">
                  <c:v>2019-08-26</c:v>
                </c:pt>
                <c:pt idx="165">
                  <c:v>2019-08-27</c:v>
                </c:pt>
                <c:pt idx="166">
                  <c:v>2019-08-28</c:v>
                </c:pt>
                <c:pt idx="167">
                  <c:v>2019-08-29</c:v>
                </c:pt>
                <c:pt idx="168">
                  <c:v>2019-08-30</c:v>
                </c:pt>
                <c:pt idx="169">
                  <c:v>2019-09-03</c:v>
                </c:pt>
                <c:pt idx="170">
                  <c:v>2019-09-04</c:v>
                </c:pt>
                <c:pt idx="171">
                  <c:v>2019-09-05</c:v>
                </c:pt>
                <c:pt idx="172">
                  <c:v>2019-09-06</c:v>
                </c:pt>
                <c:pt idx="173">
                  <c:v>2019-09-09</c:v>
                </c:pt>
                <c:pt idx="174">
                  <c:v>2019-09-10</c:v>
                </c:pt>
                <c:pt idx="175">
                  <c:v>2019-09-11</c:v>
                </c:pt>
                <c:pt idx="176">
                  <c:v>2019-09-12</c:v>
                </c:pt>
                <c:pt idx="177">
                  <c:v>2019-09-13</c:v>
                </c:pt>
                <c:pt idx="178">
                  <c:v>2019-09-16</c:v>
                </c:pt>
                <c:pt idx="179">
                  <c:v>2019-09-17</c:v>
                </c:pt>
                <c:pt idx="180">
                  <c:v>2019-09-18</c:v>
                </c:pt>
                <c:pt idx="181">
                  <c:v>2019-09-19</c:v>
                </c:pt>
                <c:pt idx="182">
                  <c:v>2019-09-20</c:v>
                </c:pt>
                <c:pt idx="183">
                  <c:v>2019-09-23</c:v>
                </c:pt>
                <c:pt idx="184">
                  <c:v>2019-09-24</c:v>
                </c:pt>
                <c:pt idx="185">
                  <c:v>2019-09-25</c:v>
                </c:pt>
                <c:pt idx="186">
                  <c:v>2019-09-26</c:v>
                </c:pt>
                <c:pt idx="187">
                  <c:v>2019-09-27</c:v>
                </c:pt>
                <c:pt idx="188">
                  <c:v>2019-09-30</c:v>
                </c:pt>
                <c:pt idx="189">
                  <c:v>2019-10-01</c:v>
                </c:pt>
                <c:pt idx="190">
                  <c:v>2019-10-02</c:v>
                </c:pt>
                <c:pt idx="191">
                  <c:v>2019-10-03</c:v>
                </c:pt>
                <c:pt idx="192">
                  <c:v>2019-10-04</c:v>
                </c:pt>
                <c:pt idx="193">
                  <c:v>2019-10-07</c:v>
                </c:pt>
                <c:pt idx="194">
                  <c:v>2019-10-08</c:v>
                </c:pt>
                <c:pt idx="195">
                  <c:v>2019-10-09</c:v>
                </c:pt>
                <c:pt idx="196">
                  <c:v>2019-10-10</c:v>
                </c:pt>
                <c:pt idx="197">
                  <c:v>2019-10-11</c:v>
                </c:pt>
                <c:pt idx="198">
                  <c:v>2019-10-14</c:v>
                </c:pt>
                <c:pt idx="199">
                  <c:v>2019-10-15</c:v>
                </c:pt>
                <c:pt idx="200">
                  <c:v>2019-10-16</c:v>
                </c:pt>
                <c:pt idx="201">
                  <c:v>2019-10-17</c:v>
                </c:pt>
                <c:pt idx="202">
                  <c:v>2019-10-18</c:v>
                </c:pt>
                <c:pt idx="203">
                  <c:v>2019-10-21</c:v>
                </c:pt>
                <c:pt idx="204">
                  <c:v>2019-10-22</c:v>
                </c:pt>
                <c:pt idx="205">
                  <c:v>2019-10-23</c:v>
                </c:pt>
                <c:pt idx="206">
                  <c:v>2019-10-24</c:v>
                </c:pt>
                <c:pt idx="207">
                  <c:v>2019-10-25</c:v>
                </c:pt>
                <c:pt idx="208">
                  <c:v>2019-10-28</c:v>
                </c:pt>
                <c:pt idx="209">
                  <c:v>2019-10-29</c:v>
                </c:pt>
                <c:pt idx="210">
                  <c:v>2019-10-30</c:v>
                </c:pt>
                <c:pt idx="211">
                  <c:v>2019-10-31</c:v>
                </c:pt>
                <c:pt idx="212">
                  <c:v>2019-11-01</c:v>
                </c:pt>
                <c:pt idx="213">
                  <c:v>2019-11-04</c:v>
                </c:pt>
                <c:pt idx="214">
                  <c:v>2019-11-05</c:v>
                </c:pt>
                <c:pt idx="215">
                  <c:v>2019-11-06</c:v>
                </c:pt>
                <c:pt idx="216">
                  <c:v>2019-11-07</c:v>
                </c:pt>
                <c:pt idx="217">
                  <c:v>2019-11-08</c:v>
                </c:pt>
                <c:pt idx="218">
                  <c:v>2019-11-11</c:v>
                </c:pt>
                <c:pt idx="219">
                  <c:v>2019-11-12</c:v>
                </c:pt>
                <c:pt idx="220">
                  <c:v>2019-11-13</c:v>
                </c:pt>
                <c:pt idx="221">
                  <c:v>2019-11-14</c:v>
                </c:pt>
                <c:pt idx="222">
                  <c:v>2019-11-15</c:v>
                </c:pt>
                <c:pt idx="223">
                  <c:v>2019-11-18</c:v>
                </c:pt>
                <c:pt idx="224">
                  <c:v>2019-11-19</c:v>
                </c:pt>
                <c:pt idx="225">
                  <c:v>2019-11-20</c:v>
                </c:pt>
                <c:pt idx="226">
                  <c:v>2019-11-21</c:v>
                </c:pt>
                <c:pt idx="227">
                  <c:v>2019-11-22</c:v>
                </c:pt>
                <c:pt idx="228">
                  <c:v>2019-11-25</c:v>
                </c:pt>
                <c:pt idx="229">
                  <c:v>2019-11-26</c:v>
                </c:pt>
                <c:pt idx="230">
                  <c:v>2019-11-27</c:v>
                </c:pt>
                <c:pt idx="231">
                  <c:v>2019-11-29</c:v>
                </c:pt>
                <c:pt idx="232">
                  <c:v>2019-12-02</c:v>
                </c:pt>
                <c:pt idx="233">
                  <c:v>2019-12-03</c:v>
                </c:pt>
                <c:pt idx="234">
                  <c:v>2019-12-04</c:v>
                </c:pt>
                <c:pt idx="235">
                  <c:v>2019-12-05</c:v>
                </c:pt>
                <c:pt idx="236">
                  <c:v>2019-12-06</c:v>
                </c:pt>
                <c:pt idx="237">
                  <c:v>2019-12-09</c:v>
                </c:pt>
                <c:pt idx="238">
                  <c:v>2019-12-10</c:v>
                </c:pt>
                <c:pt idx="239">
                  <c:v>2019-12-11</c:v>
                </c:pt>
                <c:pt idx="240">
                  <c:v>2019-12-12</c:v>
                </c:pt>
                <c:pt idx="241">
                  <c:v>2019-12-13</c:v>
                </c:pt>
                <c:pt idx="242">
                  <c:v>2019-12-16</c:v>
                </c:pt>
                <c:pt idx="243">
                  <c:v>2019-12-17</c:v>
                </c:pt>
                <c:pt idx="244">
                  <c:v>2019-12-18</c:v>
                </c:pt>
                <c:pt idx="245">
                  <c:v>2019-12-19</c:v>
                </c:pt>
                <c:pt idx="246">
                  <c:v>2019-12-20</c:v>
                </c:pt>
                <c:pt idx="247">
                  <c:v>2019-12-23</c:v>
                </c:pt>
                <c:pt idx="248">
                  <c:v>2019-12-24</c:v>
                </c:pt>
                <c:pt idx="249">
                  <c:v>2019-12-26</c:v>
                </c:pt>
                <c:pt idx="250">
                  <c:v>2019-12-27</c:v>
                </c:pt>
                <c:pt idx="251">
                  <c:v>2019-12-30</c:v>
                </c:pt>
                <c:pt idx="252">
                  <c:v>2019-12-31</c:v>
                </c:pt>
                <c:pt idx="253">
                  <c:v>2020-01-02</c:v>
                </c:pt>
                <c:pt idx="254">
                  <c:v>2020-01-03</c:v>
                </c:pt>
                <c:pt idx="255">
                  <c:v>2020-01-06</c:v>
                </c:pt>
                <c:pt idx="256">
                  <c:v>2020-01-07</c:v>
                </c:pt>
                <c:pt idx="257">
                  <c:v>2020-01-08</c:v>
                </c:pt>
                <c:pt idx="258">
                  <c:v>2020-01-09</c:v>
                </c:pt>
                <c:pt idx="259">
                  <c:v>2020-01-10</c:v>
                </c:pt>
                <c:pt idx="260">
                  <c:v>2020-01-13</c:v>
                </c:pt>
                <c:pt idx="261">
                  <c:v>2020-01-14</c:v>
                </c:pt>
                <c:pt idx="262">
                  <c:v>2020-01-15</c:v>
                </c:pt>
                <c:pt idx="263">
                  <c:v>2020-01-16</c:v>
                </c:pt>
                <c:pt idx="264">
                  <c:v>2020-01-17</c:v>
                </c:pt>
                <c:pt idx="265">
                  <c:v>2020-01-21</c:v>
                </c:pt>
                <c:pt idx="266">
                  <c:v>2020-01-22</c:v>
                </c:pt>
                <c:pt idx="267">
                  <c:v>2020-01-23</c:v>
                </c:pt>
                <c:pt idx="268">
                  <c:v>2020-01-24</c:v>
                </c:pt>
                <c:pt idx="269">
                  <c:v>2020-01-27</c:v>
                </c:pt>
                <c:pt idx="270">
                  <c:v>2020-01-28</c:v>
                </c:pt>
                <c:pt idx="271">
                  <c:v>2020-01-29</c:v>
                </c:pt>
                <c:pt idx="272">
                  <c:v>2020-01-30</c:v>
                </c:pt>
                <c:pt idx="273">
                  <c:v>2020-01-31</c:v>
                </c:pt>
                <c:pt idx="274">
                  <c:v>2020-02-03</c:v>
                </c:pt>
                <c:pt idx="275">
                  <c:v>2020-02-04</c:v>
                </c:pt>
                <c:pt idx="276">
                  <c:v>2020-02-05</c:v>
                </c:pt>
                <c:pt idx="277">
                  <c:v>2020-02-06</c:v>
                </c:pt>
                <c:pt idx="278">
                  <c:v>2020-02-07</c:v>
                </c:pt>
                <c:pt idx="279">
                  <c:v>2020-02-10</c:v>
                </c:pt>
                <c:pt idx="280">
                  <c:v>2020-02-11</c:v>
                </c:pt>
                <c:pt idx="281">
                  <c:v>2020-02-12</c:v>
                </c:pt>
                <c:pt idx="282">
                  <c:v>2020-02-13</c:v>
                </c:pt>
                <c:pt idx="283">
                  <c:v>2020-02-14</c:v>
                </c:pt>
                <c:pt idx="284">
                  <c:v>2020-02-18</c:v>
                </c:pt>
                <c:pt idx="285">
                  <c:v>2020-02-19</c:v>
                </c:pt>
                <c:pt idx="286">
                  <c:v>2020-02-20</c:v>
                </c:pt>
                <c:pt idx="287">
                  <c:v>2020-02-21</c:v>
                </c:pt>
                <c:pt idx="288">
                  <c:v>2020-02-24</c:v>
                </c:pt>
                <c:pt idx="289">
                  <c:v>2020-02-25</c:v>
                </c:pt>
                <c:pt idx="290">
                  <c:v>2020-02-26</c:v>
                </c:pt>
                <c:pt idx="291">
                  <c:v>2020-02-27</c:v>
                </c:pt>
                <c:pt idx="292">
                  <c:v>2020-02-28</c:v>
                </c:pt>
                <c:pt idx="293">
                  <c:v>2020-03-02</c:v>
                </c:pt>
                <c:pt idx="294">
                  <c:v>2020-03-03</c:v>
                </c:pt>
                <c:pt idx="295">
                  <c:v>2020-03-04</c:v>
                </c:pt>
                <c:pt idx="296">
                  <c:v>2020-03-05</c:v>
                </c:pt>
                <c:pt idx="297">
                  <c:v>2020-03-06</c:v>
                </c:pt>
                <c:pt idx="298">
                  <c:v>2020-03-09</c:v>
                </c:pt>
                <c:pt idx="299">
                  <c:v>2020-03-10</c:v>
                </c:pt>
                <c:pt idx="300">
                  <c:v>2020-03-11</c:v>
                </c:pt>
                <c:pt idx="301">
                  <c:v>2020-03-12</c:v>
                </c:pt>
                <c:pt idx="302">
                  <c:v>2020-03-13</c:v>
                </c:pt>
                <c:pt idx="303">
                  <c:v>2020-03-16</c:v>
                </c:pt>
                <c:pt idx="304">
                  <c:v>2020-03-17</c:v>
                </c:pt>
                <c:pt idx="305">
                  <c:v>2020-03-18</c:v>
                </c:pt>
                <c:pt idx="306">
                  <c:v>2020-03-19</c:v>
                </c:pt>
                <c:pt idx="307">
                  <c:v>2020-03-20</c:v>
                </c:pt>
                <c:pt idx="308">
                  <c:v>2020-03-23</c:v>
                </c:pt>
                <c:pt idx="309">
                  <c:v>2020-03-24</c:v>
                </c:pt>
                <c:pt idx="310">
                  <c:v>2020-03-25</c:v>
                </c:pt>
                <c:pt idx="311">
                  <c:v>2020-03-26</c:v>
                </c:pt>
                <c:pt idx="312">
                  <c:v>2020-03-27</c:v>
                </c:pt>
                <c:pt idx="313">
                  <c:v>2020-03-30</c:v>
                </c:pt>
                <c:pt idx="314">
                  <c:v>2020-03-31</c:v>
                </c:pt>
                <c:pt idx="315">
                  <c:v>2020-04-01</c:v>
                </c:pt>
                <c:pt idx="316">
                  <c:v>2020-04-02</c:v>
                </c:pt>
                <c:pt idx="317">
                  <c:v>2020-04-03</c:v>
                </c:pt>
                <c:pt idx="318">
                  <c:v>2020-04-06</c:v>
                </c:pt>
                <c:pt idx="319">
                  <c:v>2020-04-07</c:v>
                </c:pt>
                <c:pt idx="320">
                  <c:v>2020-04-08</c:v>
                </c:pt>
                <c:pt idx="321">
                  <c:v>2020-04-09</c:v>
                </c:pt>
                <c:pt idx="322">
                  <c:v>2020-04-13</c:v>
                </c:pt>
                <c:pt idx="323">
                  <c:v>2020-04-14</c:v>
                </c:pt>
                <c:pt idx="324">
                  <c:v>2020-04-15</c:v>
                </c:pt>
                <c:pt idx="325">
                  <c:v>2020-04-16</c:v>
                </c:pt>
                <c:pt idx="326">
                  <c:v>2020-04-17</c:v>
                </c:pt>
                <c:pt idx="327">
                  <c:v>2020-04-20</c:v>
                </c:pt>
                <c:pt idx="328">
                  <c:v>2020-04-21</c:v>
                </c:pt>
                <c:pt idx="329">
                  <c:v>2020-04-22</c:v>
                </c:pt>
                <c:pt idx="330">
                  <c:v>2020-04-23</c:v>
                </c:pt>
                <c:pt idx="331">
                  <c:v>2020-04-24</c:v>
                </c:pt>
                <c:pt idx="332">
                  <c:v>2020-04-27</c:v>
                </c:pt>
                <c:pt idx="333">
                  <c:v>2020-04-28</c:v>
                </c:pt>
                <c:pt idx="334">
                  <c:v>2020-04-29</c:v>
                </c:pt>
                <c:pt idx="335">
                  <c:v>2020-04-30</c:v>
                </c:pt>
                <c:pt idx="336">
                  <c:v>2020-05-01</c:v>
                </c:pt>
                <c:pt idx="337">
                  <c:v>2020-05-04</c:v>
                </c:pt>
                <c:pt idx="338">
                  <c:v>2020-05-05</c:v>
                </c:pt>
                <c:pt idx="339">
                  <c:v>2020-05-06</c:v>
                </c:pt>
                <c:pt idx="340">
                  <c:v>2020-05-07</c:v>
                </c:pt>
                <c:pt idx="341">
                  <c:v>2020-05-08</c:v>
                </c:pt>
                <c:pt idx="342">
                  <c:v>2020-05-11</c:v>
                </c:pt>
                <c:pt idx="343">
                  <c:v>2020-05-12</c:v>
                </c:pt>
                <c:pt idx="344">
                  <c:v>2020-05-13</c:v>
                </c:pt>
                <c:pt idx="345">
                  <c:v>2020-05-14</c:v>
                </c:pt>
                <c:pt idx="346">
                  <c:v>2020-05-15</c:v>
                </c:pt>
                <c:pt idx="347">
                  <c:v>2020-05-18</c:v>
                </c:pt>
                <c:pt idx="348">
                  <c:v>2020-05-19</c:v>
                </c:pt>
                <c:pt idx="349">
                  <c:v>2020-05-20</c:v>
                </c:pt>
                <c:pt idx="350">
                  <c:v>2020-05-21</c:v>
                </c:pt>
                <c:pt idx="351">
                  <c:v>2020-05-22</c:v>
                </c:pt>
                <c:pt idx="352">
                  <c:v>2020-05-26</c:v>
                </c:pt>
                <c:pt idx="353">
                  <c:v>2020-05-27</c:v>
                </c:pt>
                <c:pt idx="354">
                  <c:v>2020-05-28</c:v>
                </c:pt>
                <c:pt idx="355">
                  <c:v>2020-05-29</c:v>
                </c:pt>
                <c:pt idx="356">
                  <c:v>2020-06-01</c:v>
                </c:pt>
                <c:pt idx="357">
                  <c:v>2020-06-02</c:v>
                </c:pt>
                <c:pt idx="358">
                  <c:v>2020-06-03</c:v>
                </c:pt>
                <c:pt idx="359">
                  <c:v>2020-06-04</c:v>
                </c:pt>
                <c:pt idx="360">
                  <c:v>2020-06-05</c:v>
                </c:pt>
                <c:pt idx="361">
                  <c:v>2020-06-08</c:v>
                </c:pt>
                <c:pt idx="362">
                  <c:v>2020-06-09</c:v>
                </c:pt>
                <c:pt idx="363">
                  <c:v>2020-06-10</c:v>
                </c:pt>
                <c:pt idx="364">
                  <c:v>2020-06-11</c:v>
                </c:pt>
                <c:pt idx="365">
                  <c:v>2020-06-12</c:v>
                </c:pt>
                <c:pt idx="366">
                  <c:v>2020-06-15</c:v>
                </c:pt>
                <c:pt idx="367">
                  <c:v>2020-06-16</c:v>
                </c:pt>
                <c:pt idx="368">
                  <c:v>2020-06-17</c:v>
                </c:pt>
                <c:pt idx="369">
                  <c:v>2020-06-18</c:v>
                </c:pt>
                <c:pt idx="370">
                  <c:v>2020-06-19</c:v>
                </c:pt>
                <c:pt idx="371">
                  <c:v>2020-06-22</c:v>
                </c:pt>
                <c:pt idx="372">
                  <c:v>2020-06-23</c:v>
                </c:pt>
                <c:pt idx="373">
                  <c:v>2020-06-24</c:v>
                </c:pt>
                <c:pt idx="374">
                  <c:v>2020-06-25</c:v>
                </c:pt>
                <c:pt idx="375">
                  <c:v>2020-06-26</c:v>
                </c:pt>
                <c:pt idx="376">
                  <c:v>2020-06-29</c:v>
                </c:pt>
                <c:pt idx="377">
                  <c:v>2020-06-30</c:v>
                </c:pt>
                <c:pt idx="378">
                  <c:v>2020-07-01</c:v>
                </c:pt>
                <c:pt idx="379">
                  <c:v>2020-07-02</c:v>
                </c:pt>
                <c:pt idx="380">
                  <c:v>2020-07-06</c:v>
                </c:pt>
                <c:pt idx="381">
                  <c:v>2020-07-07</c:v>
                </c:pt>
                <c:pt idx="382">
                  <c:v>2020-07-08</c:v>
                </c:pt>
                <c:pt idx="383">
                  <c:v>2020-07-09</c:v>
                </c:pt>
                <c:pt idx="384">
                  <c:v>2020-07-10</c:v>
                </c:pt>
                <c:pt idx="385">
                  <c:v>2020-07-13</c:v>
                </c:pt>
                <c:pt idx="386">
                  <c:v>2020-07-14</c:v>
                </c:pt>
                <c:pt idx="387">
                  <c:v>2020-07-15</c:v>
                </c:pt>
                <c:pt idx="388">
                  <c:v>2020-07-16</c:v>
                </c:pt>
                <c:pt idx="389">
                  <c:v>2020-07-17</c:v>
                </c:pt>
                <c:pt idx="390">
                  <c:v>2020-07-20</c:v>
                </c:pt>
                <c:pt idx="391">
                  <c:v>2020-07-21</c:v>
                </c:pt>
                <c:pt idx="392">
                  <c:v>2020-07-22</c:v>
                </c:pt>
                <c:pt idx="393">
                  <c:v>2020-07-23</c:v>
                </c:pt>
                <c:pt idx="394">
                  <c:v>2020-07-24</c:v>
                </c:pt>
                <c:pt idx="395">
                  <c:v>2020-07-27</c:v>
                </c:pt>
                <c:pt idx="396">
                  <c:v>2020-07-28</c:v>
                </c:pt>
                <c:pt idx="397">
                  <c:v>2020-07-29</c:v>
                </c:pt>
                <c:pt idx="398">
                  <c:v>2020-07-30</c:v>
                </c:pt>
                <c:pt idx="399">
                  <c:v>2020-07-31</c:v>
                </c:pt>
                <c:pt idx="400">
                  <c:v>2020-08-03</c:v>
                </c:pt>
                <c:pt idx="401">
                  <c:v>2020-08-04</c:v>
                </c:pt>
                <c:pt idx="402">
                  <c:v>2020-08-05</c:v>
                </c:pt>
                <c:pt idx="403">
                  <c:v>2020-08-06</c:v>
                </c:pt>
                <c:pt idx="404">
                  <c:v>2020-08-07</c:v>
                </c:pt>
                <c:pt idx="405">
                  <c:v>2020-08-10</c:v>
                </c:pt>
                <c:pt idx="406">
                  <c:v>2020-08-11</c:v>
                </c:pt>
                <c:pt idx="407">
                  <c:v>2020-08-12</c:v>
                </c:pt>
                <c:pt idx="408">
                  <c:v>2020-08-13</c:v>
                </c:pt>
                <c:pt idx="409">
                  <c:v>2020-08-14</c:v>
                </c:pt>
                <c:pt idx="410">
                  <c:v>2020-08-17</c:v>
                </c:pt>
                <c:pt idx="411">
                  <c:v>2020-08-18</c:v>
                </c:pt>
                <c:pt idx="412">
                  <c:v>2020-08-19</c:v>
                </c:pt>
                <c:pt idx="413">
                  <c:v>2020-08-20</c:v>
                </c:pt>
                <c:pt idx="414">
                  <c:v>2020-08-21</c:v>
                </c:pt>
                <c:pt idx="415">
                  <c:v>2020-08-24</c:v>
                </c:pt>
                <c:pt idx="416">
                  <c:v>2020-08-25</c:v>
                </c:pt>
                <c:pt idx="417">
                  <c:v>2020-08-26</c:v>
                </c:pt>
                <c:pt idx="418">
                  <c:v>2020-08-27</c:v>
                </c:pt>
                <c:pt idx="419">
                  <c:v>2020-08-28</c:v>
                </c:pt>
                <c:pt idx="420">
                  <c:v>2020-08-31</c:v>
                </c:pt>
                <c:pt idx="421">
                  <c:v>2020-09-01</c:v>
                </c:pt>
                <c:pt idx="422">
                  <c:v>2020-09-02</c:v>
                </c:pt>
                <c:pt idx="423">
                  <c:v>2020-09-03</c:v>
                </c:pt>
                <c:pt idx="424">
                  <c:v>2020-09-04</c:v>
                </c:pt>
                <c:pt idx="425">
                  <c:v>2020-09-08</c:v>
                </c:pt>
                <c:pt idx="426">
                  <c:v>2020-09-09</c:v>
                </c:pt>
                <c:pt idx="427">
                  <c:v>2020-09-10</c:v>
                </c:pt>
                <c:pt idx="428">
                  <c:v>2020-09-11</c:v>
                </c:pt>
                <c:pt idx="429">
                  <c:v>2020-09-14</c:v>
                </c:pt>
                <c:pt idx="430">
                  <c:v>2020-09-15</c:v>
                </c:pt>
                <c:pt idx="431">
                  <c:v>2020-09-16</c:v>
                </c:pt>
                <c:pt idx="432">
                  <c:v>2020-09-17</c:v>
                </c:pt>
                <c:pt idx="433">
                  <c:v>2020-09-18</c:v>
                </c:pt>
                <c:pt idx="434">
                  <c:v>2020-09-21</c:v>
                </c:pt>
                <c:pt idx="435">
                  <c:v>2020-09-22</c:v>
                </c:pt>
                <c:pt idx="436">
                  <c:v>2020-09-23</c:v>
                </c:pt>
                <c:pt idx="437">
                  <c:v>2020-09-24</c:v>
                </c:pt>
                <c:pt idx="438">
                  <c:v>2020-09-25</c:v>
                </c:pt>
                <c:pt idx="439">
                  <c:v>2020-09-28</c:v>
                </c:pt>
                <c:pt idx="440">
                  <c:v>2020-09-29</c:v>
                </c:pt>
                <c:pt idx="441">
                  <c:v>2020-09-30</c:v>
                </c:pt>
                <c:pt idx="442">
                  <c:v>2020-10-01</c:v>
                </c:pt>
                <c:pt idx="443">
                  <c:v>2020-10-02</c:v>
                </c:pt>
                <c:pt idx="444">
                  <c:v>2020-10-05</c:v>
                </c:pt>
                <c:pt idx="445">
                  <c:v>2020-10-06</c:v>
                </c:pt>
                <c:pt idx="446">
                  <c:v>2020-10-07</c:v>
                </c:pt>
                <c:pt idx="447">
                  <c:v>2020-10-08</c:v>
                </c:pt>
                <c:pt idx="448">
                  <c:v>2020-10-09</c:v>
                </c:pt>
                <c:pt idx="449">
                  <c:v>2020-10-12</c:v>
                </c:pt>
                <c:pt idx="450">
                  <c:v>2020-10-13</c:v>
                </c:pt>
                <c:pt idx="451">
                  <c:v>2020-10-14</c:v>
                </c:pt>
                <c:pt idx="452">
                  <c:v>2020-10-15</c:v>
                </c:pt>
                <c:pt idx="453">
                  <c:v>2020-10-16</c:v>
                </c:pt>
                <c:pt idx="454">
                  <c:v>2020-10-19</c:v>
                </c:pt>
                <c:pt idx="455">
                  <c:v>2020-10-20</c:v>
                </c:pt>
                <c:pt idx="456">
                  <c:v>2020-10-21</c:v>
                </c:pt>
                <c:pt idx="457">
                  <c:v>2020-10-22</c:v>
                </c:pt>
                <c:pt idx="458">
                  <c:v>2020-10-23</c:v>
                </c:pt>
                <c:pt idx="459">
                  <c:v>2020-10-26</c:v>
                </c:pt>
                <c:pt idx="460">
                  <c:v>2020-10-27</c:v>
                </c:pt>
                <c:pt idx="461">
                  <c:v>2020-10-28</c:v>
                </c:pt>
                <c:pt idx="462">
                  <c:v>2020-10-29</c:v>
                </c:pt>
                <c:pt idx="463">
                  <c:v>2020-10-30</c:v>
                </c:pt>
                <c:pt idx="464">
                  <c:v>2020-11-02</c:v>
                </c:pt>
                <c:pt idx="465">
                  <c:v>2020-11-03</c:v>
                </c:pt>
                <c:pt idx="466">
                  <c:v>2020-11-04</c:v>
                </c:pt>
                <c:pt idx="467">
                  <c:v>2020-11-05</c:v>
                </c:pt>
                <c:pt idx="468">
                  <c:v>2020-11-06</c:v>
                </c:pt>
                <c:pt idx="469">
                  <c:v>2020-11-09</c:v>
                </c:pt>
                <c:pt idx="470">
                  <c:v>2020-11-10</c:v>
                </c:pt>
                <c:pt idx="471">
                  <c:v>2020-11-11</c:v>
                </c:pt>
                <c:pt idx="472">
                  <c:v>2020-11-12</c:v>
                </c:pt>
                <c:pt idx="473">
                  <c:v>2020-11-13</c:v>
                </c:pt>
                <c:pt idx="474">
                  <c:v>2020-11-16</c:v>
                </c:pt>
                <c:pt idx="475">
                  <c:v>2020-11-17</c:v>
                </c:pt>
                <c:pt idx="476">
                  <c:v>2020-11-18</c:v>
                </c:pt>
                <c:pt idx="477">
                  <c:v>2020-11-19</c:v>
                </c:pt>
                <c:pt idx="478">
                  <c:v>2020-11-20</c:v>
                </c:pt>
                <c:pt idx="479">
                  <c:v>2020-11-23</c:v>
                </c:pt>
                <c:pt idx="480">
                  <c:v>2020-11-24</c:v>
                </c:pt>
                <c:pt idx="481">
                  <c:v>2020-11-25</c:v>
                </c:pt>
                <c:pt idx="482">
                  <c:v>2020-11-27</c:v>
                </c:pt>
                <c:pt idx="483">
                  <c:v>2020-11-30</c:v>
                </c:pt>
                <c:pt idx="484">
                  <c:v>2020-12-01</c:v>
                </c:pt>
                <c:pt idx="485">
                  <c:v>2020-12-02</c:v>
                </c:pt>
                <c:pt idx="486">
                  <c:v>2020-12-03</c:v>
                </c:pt>
                <c:pt idx="487">
                  <c:v>2020-12-04</c:v>
                </c:pt>
                <c:pt idx="488">
                  <c:v>2020-12-07</c:v>
                </c:pt>
                <c:pt idx="489">
                  <c:v>2020-12-08</c:v>
                </c:pt>
                <c:pt idx="490">
                  <c:v>2020-12-09</c:v>
                </c:pt>
                <c:pt idx="491">
                  <c:v>2020-12-10</c:v>
                </c:pt>
                <c:pt idx="492">
                  <c:v>2020-12-11</c:v>
                </c:pt>
                <c:pt idx="493">
                  <c:v>2020-12-14</c:v>
                </c:pt>
                <c:pt idx="494">
                  <c:v>2020-12-15</c:v>
                </c:pt>
                <c:pt idx="495">
                  <c:v>2020-12-16</c:v>
                </c:pt>
                <c:pt idx="496">
                  <c:v>2020-12-17</c:v>
                </c:pt>
                <c:pt idx="497">
                  <c:v>2020-12-18</c:v>
                </c:pt>
                <c:pt idx="498">
                  <c:v>2020-12-21</c:v>
                </c:pt>
                <c:pt idx="499">
                  <c:v>2020-12-22</c:v>
                </c:pt>
                <c:pt idx="500">
                  <c:v>2020-12-23</c:v>
                </c:pt>
                <c:pt idx="501">
                  <c:v>2020-12-24</c:v>
                </c:pt>
                <c:pt idx="502">
                  <c:v>2020-12-28</c:v>
                </c:pt>
                <c:pt idx="503">
                  <c:v>2020-12-29</c:v>
                </c:pt>
                <c:pt idx="504">
                  <c:v>2020-12-30</c:v>
                </c:pt>
                <c:pt idx="505">
                  <c:v>2020-12-31</c:v>
                </c:pt>
                <c:pt idx="506">
                  <c:v>2021-01-04</c:v>
                </c:pt>
                <c:pt idx="507">
                  <c:v>2021-01-05</c:v>
                </c:pt>
                <c:pt idx="508">
                  <c:v>2021-01-06</c:v>
                </c:pt>
                <c:pt idx="509">
                  <c:v>2021-01-07</c:v>
                </c:pt>
                <c:pt idx="510">
                  <c:v>2021-01-08</c:v>
                </c:pt>
                <c:pt idx="511">
                  <c:v>2021-01-11</c:v>
                </c:pt>
                <c:pt idx="512">
                  <c:v>2021-01-12</c:v>
                </c:pt>
                <c:pt idx="513">
                  <c:v>2021-01-13</c:v>
                </c:pt>
                <c:pt idx="514">
                  <c:v>2021-01-14</c:v>
                </c:pt>
                <c:pt idx="515">
                  <c:v>2021-01-15</c:v>
                </c:pt>
                <c:pt idx="516">
                  <c:v>2021-01-19</c:v>
                </c:pt>
                <c:pt idx="517">
                  <c:v>2021-01-20</c:v>
                </c:pt>
                <c:pt idx="518">
                  <c:v>2021-01-21</c:v>
                </c:pt>
                <c:pt idx="519">
                  <c:v>2021-01-22</c:v>
                </c:pt>
                <c:pt idx="520">
                  <c:v>2021-01-25</c:v>
                </c:pt>
                <c:pt idx="521">
                  <c:v>2021-01-26</c:v>
                </c:pt>
                <c:pt idx="522">
                  <c:v>2021-01-27</c:v>
                </c:pt>
                <c:pt idx="523">
                  <c:v>2021-01-28</c:v>
                </c:pt>
                <c:pt idx="524">
                  <c:v>2021-01-29</c:v>
                </c:pt>
                <c:pt idx="525">
                  <c:v>2021-02-01</c:v>
                </c:pt>
                <c:pt idx="526">
                  <c:v>2021-02-02</c:v>
                </c:pt>
                <c:pt idx="527">
                  <c:v>2021-02-03</c:v>
                </c:pt>
                <c:pt idx="528">
                  <c:v>2021-02-04</c:v>
                </c:pt>
                <c:pt idx="529">
                  <c:v>2021-02-05</c:v>
                </c:pt>
                <c:pt idx="530">
                  <c:v>2021-02-08</c:v>
                </c:pt>
                <c:pt idx="531">
                  <c:v>2021-02-09</c:v>
                </c:pt>
                <c:pt idx="532">
                  <c:v>2021-02-10</c:v>
                </c:pt>
                <c:pt idx="533">
                  <c:v>2021-02-11</c:v>
                </c:pt>
                <c:pt idx="534">
                  <c:v>2021-02-12</c:v>
                </c:pt>
                <c:pt idx="535">
                  <c:v>2021-02-16</c:v>
                </c:pt>
                <c:pt idx="536">
                  <c:v>2021-02-17</c:v>
                </c:pt>
                <c:pt idx="537">
                  <c:v>2021-02-18</c:v>
                </c:pt>
                <c:pt idx="538">
                  <c:v>2021-02-19</c:v>
                </c:pt>
                <c:pt idx="539">
                  <c:v>2021-02-22</c:v>
                </c:pt>
                <c:pt idx="540">
                  <c:v>2021-02-23</c:v>
                </c:pt>
                <c:pt idx="541">
                  <c:v>2021-02-24</c:v>
                </c:pt>
                <c:pt idx="542">
                  <c:v>2021-02-25</c:v>
                </c:pt>
                <c:pt idx="543">
                  <c:v>2021-02-26</c:v>
                </c:pt>
                <c:pt idx="544">
                  <c:v>2021-03-01</c:v>
                </c:pt>
                <c:pt idx="545">
                  <c:v>2021-03-02</c:v>
                </c:pt>
                <c:pt idx="546">
                  <c:v>2021-03-03</c:v>
                </c:pt>
                <c:pt idx="547">
                  <c:v>2021-03-04</c:v>
                </c:pt>
                <c:pt idx="548">
                  <c:v>2021-03-05</c:v>
                </c:pt>
                <c:pt idx="549">
                  <c:v>2021-03-08</c:v>
                </c:pt>
                <c:pt idx="550">
                  <c:v>2021-03-09</c:v>
                </c:pt>
                <c:pt idx="551">
                  <c:v>2021-03-10</c:v>
                </c:pt>
                <c:pt idx="552">
                  <c:v>2021-03-11</c:v>
                </c:pt>
                <c:pt idx="553">
                  <c:v>2021-03-12</c:v>
                </c:pt>
                <c:pt idx="554">
                  <c:v>2021-03-15</c:v>
                </c:pt>
                <c:pt idx="555">
                  <c:v>2021-03-16</c:v>
                </c:pt>
                <c:pt idx="556">
                  <c:v>2021-03-17</c:v>
                </c:pt>
                <c:pt idx="557">
                  <c:v>2021-03-18</c:v>
                </c:pt>
                <c:pt idx="558">
                  <c:v>2021-03-19</c:v>
                </c:pt>
                <c:pt idx="559">
                  <c:v>2021-03-22</c:v>
                </c:pt>
                <c:pt idx="560">
                  <c:v>2021-03-23</c:v>
                </c:pt>
                <c:pt idx="561">
                  <c:v>2021-03-24</c:v>
                </c:pt>
                <c:pt idx="562">
                  <c:v>2021-03-25</c:v>
                </c:pt>
                <c:pt idx="563">
                  <c:v>2021-03-26</c:v>
                </c:pt>
                <c:pt idx="564">
                  <c:v>2021-03-29</c:v>
                </c:pt>
                <c:pt idx="565">
                  <c:v>2021-03-30</c:v>
                </c:pt>
                <c:pt idx="566">
                  <c:v>2021-03-31</c:v>
                </c:pt>
                <c:pt idx="567">
                  <c:v>2021-04-01</c:v>
                </c:pt>
                <c:pt idx="568">
                  <c:v>2021-04-05</c:v>
                </c:pt>
                <c:pt idx="569">
                  <c:v>2021-04-06</c:v>
                </c:pt>
                <c:pt idx="570">
                  <c:v>2021-04-07</c:v>
                </c:pt>
                <c:pt idx="571">
                  <c:v>2021-04-08</c:v>
                </c:pt>
                <c:pt idx="572">
                  <c:v>2021-04-09</c:v>
                </c:pt>
                <c:pt idx="573">
                  <c:v>2021-04-12</c:v>
                </c:pt>
                <c:pt idx="574">
                  <c:v>2021-04-13</c:v>
                </c:pt>
                <c:pt idx="575">
                  <c:v>2021-04-14</c:v>
                </c:pt>
                <c:pt idx="576">
                  <c:v>2021-04-15</c:v>
                </c:pt>
                <c:pt idx="577">
                  <c:v>2021-04-16</c:v>
                </c:pt>
                <c:pt idx="578">
                  <c:v>2021-04-19</c:v>
                </c:pt>
                <c:pt idx="579">
                  <c:v>2021-04-20</c:v>
                </c:pt>
                <c:pt idx="580">
                  <c:v>2021-04-21</c:v>
                </c:pt>
                <c:pt idx="581">
                  <c:v>2021-04-22</c:v>
                </c:pt>
                <c:pt idx="582">
                  <c:v>2021-04-23</c:v>
                </c:pt>
                <c:pt idx="583">
                  <c:v>2021-04-26</c:v>
                </c:pt>
                <c:pt idx="584">
                  <c:v>2021-04-27</c:v>
                </c:pt>
                <c:pt idx="585">
                  <c:v>2021-04-28</c:v>
                </c:pt>
                <c:pt idx="586">
                  <c:v>2021-04-29</c:v>
                </c:pt>
                <c:pt idx="587">
                  <c:v>2021-04-30</c:v>
                </c:pt>
                <c:pt idx="588">
                  <c:v>2021-05-03</c:v>
                </c:pt>
                <c:pt idx="589">
                  <c:v>2021-05-04</c:v>
                </c:pt>
                <c:pt idx="590">
                  <c:v>2021-05-05</c:v>
                </c:pt>
                <c:pt idx="591">
                  <c:v>2021-05-06</c:v>
                </c:pt>
                <c:pt idx="592">
                  <c:v>2021-05-07</c:v>
                </c:pt>
                <c:pt idx="593">
                  <c:v>2021-05-10</c:v>
                </c:pt>
                <c:pt idx="594">
                  <c:v>2021-05-11</c:v>
                </c:pt>
                <c:pt idx="595">
                  <c:v>2021-05-12</c:v>
                </c:pt>
                <c:pt idx="596">
                  <c:v>2021-05-13</c:v>
                </c:pt>
                <c:pt idx="597">
                  <c:v>2021-05-14</c:v>
                </c:pt>
                <c:pt idx="598">
                  <c:v>2021-05-17</c:v>
                </c:pt>
                <c:pt idx="599">
                  <c:v>2021-05-18</c:v>
                </c:pt>
                <c:pt idx="600">
                  <c:v>2021-05-19</c:v>
                </c:pt>
                <c:pt idx="601">
                  <c:v>2021-05-20</c:v>
                </c:pt>
                <c:pt idx="602">
                  <c:v>2021-05-21</c:v>
                </c:pt>
                <c:pt idx="603">
                  <c:v>2021-05-24</c:v>
                </c:pt>
                <c:pt idx="604">
                  <c:v>2021-05-25</c:v>
                </c:pt>
                <c:pt idx="605">
                  <c:v>2021-05-26</c:v>
                </c:pt>
                <c:pt idx="606">
                  <c:v>2021-05-27</c:v>
                </c:pt>
                <c:pt idx="607">
                  <c:v>2021-05-28</c:v>
                </c:pt>
                <c:pt idx="608">
                  <c:v>2021-06-01</c:v>
                </c:pt>
                <c:pt idx="609">
                  <c:v>2021-06-02</c:v>
                </c:pt>
                <c:pt idx="610">
                  <c:v>2021-06-03</c:v>
                </c:pt>
                <c:pt idx="611">
                  <c:v>2021-06-04</c:v>
                </c:pt>
                <c:pt idx="612">
                  <c:v>2021-06-07</c:v>
                </c:pt>
                <c:pt idx="613">
                  <c:v>2021-06-08</c:v>
                </c:pt>
                <c:pt idx="614">
                  <c:v>2021-06-09</c:v>
                </c:pt>
                <c:pt idx="615">
                  <c:v>2021-06-10</c:v>
                </c:pt>
                <c:pt idx="616">
                  <c:v>2021-06-11</c:v>
                </c:pt>
                <c:pt idx="617">
                  <c:v>2021-06-14</c:v>
                </c:pt>
                <c:pt idx="618">
                  <c:v>2021-06-15</c:v>
                </c:pt>
                <c:pt idx="619">
                  <c:v>2021-06-16</c:v>
                </c:pt>
                <c:pt idx="620">
                  <c:v>2021-06-17</c:v>
                </c:pt>
                <c:pt idx="621">
                  <c:v>2021-06-18</c:v>
                </c:pt>
                <c:pt idx="622">
                  <c:v>2021-06-21</c:v>
                </c:pt>
                <c:pt idx="623">
                  <c:v>2021-06-22</c:v>
                </c:pt>
                <c:pt idx="624">
                  <c:v>2021-06-23</c:v>
                </c:pt>
                <c:pt idx="625">
                  <c:v>2021-06-24</c:v>
                </c:pt>
                <c:pt idx="626">
                  <c:v>2021-06-25</c:v>
                </c:pt>
                <c:pt idx="627">
                  <c:v>2021-06-28</c:v>
                </c:pt>
                <c:pt idx="628">
                  <c:v>2021-06-29</c:v>
                </c:pt>
                <c:pt idx="629">
                  <c:v>2021-06-30</c:v>
                </c:pt>
                <c:pt idx="630">
                  <c:v>2021-07-01</c:v>
                </c:pt>
                <c:pt idx="631">
                  <c:v>2021-07-02</c:v>
                </c:pt>
                <c:pt idx="632">
                  <c:v>2021-07-06</c:v>
                </c:pt>
                <c:pt idx="633">
                  <c:v>2021-07-07</c:v>
                </c:pt>
                <c:pt idx="634">
                  <c:v>2021-07-08</c:v>
                </c:pt>
                <c:pt idx="635">
                  <c:v>2021-07-09</c:v>
                </c:pt>
                <c:pt idx="636">
                  <c:v>2021-07-12</c:v>
                </c:pt>
                <c:pt idx="637">
                  <c:v>2021-07-13</c:v>
                </c:pt>
                <c:pt idx="638">
                  <c:v>2021-07-14</c:v>
                </c:pt>
                <c:pt idx="639">
                  <c:v>2021-07-15</c:v>
                </c:pt>
                <c:pt idx="640">
                  <c:v>2021-07-16</c:v>
                </c:pt>
                <c:pt idx="641">
                  <c:v>2021-07-19</c:v>
                </c:pt>
                <c:pt idx="642">
                  <c:v>2021-07-20</c:v>
                </c:pt>
                <c:pt idx="643">
                  <c:v>2021-07-21</c:v>
                </c:pt>
                <c:pt idx="644">
                  <c:v>2021-07-22</c:v>
                </c:pt>
                <c:pt idx="645">
                  <c:v>2021-07-23</c:v>
                </c:pt>
                <c:pt idx="646">
                  <c:v>2021-07-26</c:v>
                </c:pt>
                <c:pt idx="647">
                  <c:v>2021-07-27</c:v>
                </c:pt>
                <c:pt idx="648">
                  <c:v>2021-07-28</c:v>
                </c:pt>
                <c:pt idx="649">
                  <c:v>2021-07-29</c:v>
                </c:pt>
                <c:pt idx="650">
                  <c:v>2021-07-30</c:v>
                </c:pt>
                <c:pt idx="651">
                  <c:v>2021-08-02</c:v>
                </c:pt>
                <c:pt idx="652">
                  <c:v>2021-08-03</c:v>
                </c:pt>
                <c:pt idx="653">
                  <c:v>2021-08-04</c:v>
                </c:pt>
                <c:pt idx="654">
                  <c:v>2021-08-05</c:v>
                </c:pt>
                <c:pt idx="655">
                  <c:v>2021-08-06</c:v>
                </c:pt>
                <c:pt idx="656">
                  <c:v>2021-08-09</c:v>
                </c:pt>
                <c:pt idx="657">
                  <c:v>2021-08-10</c:v>
                </c:pt>
                <c:pt idx="658">
                  <c:v>2021-08-11</c:v>
                </c:pt>
                <c:pt idx="659">
                  <c:v>2021-08-12</c:v>
                </c:pt>
                <c:pt idx="660">
                  <c:v>2021-08-13</c:v>
                </c:pt>
                <c:pt idx="661">
                  <c:v>2021-08-16</c:v>
                </c:pt>
                <c:pt idx="662">
                  <c:v>2021-08-17</c:v>
                </c:pt>
                <c:pt idx="663">
                  <c:v>2021-08-18</c:v>
                </c:pt>
                <c:pt idx="664">
                  <c:v>2021-08-19</c:v>
                </c:pt>
                <c:pt idx="665">
                  <c:v>2021-08-20</c:v>
                </c:pt>
                <c:pt idx="666">
                  <c:v>2021-08-23</c:v>
                </c:pt>
                <c:pt idx="667">
                  <c:v>2021-08-24</c:v>
                </c:pt>
                <c:pt idx="668">
                  <c:v>2021-08-25</c:v>
                </c:pt>
                <c:pt idx="669">
                  <c:v>2021-08-26</c:v>
                </c:pt>
                <c:pt idx="670">
                  <c:v>2021-08-27</c:v>
                </c:pt>
                <c:pt idx="671">
                  <c:v>2021-08-30</c:v>
                </c:pt>
                <c:pt idx="672">
                  <c:v>2021-08-31</c:v>
                </c:pt>
                <c:pt idx="673">
                  <c:v>2021-09-01</c:v>
                </c:pt>
                <c:pt idx="674">
                  <c:v>2021-09-02</c:v>
                </c:pt>
                <c:pt idx="675">
                  <c:v>2021-09-03</c:v>
                </c:pt>
                <c:pt idx="676">
                  <c:v>2021-09-07</c:v>
                </c:pt>
                <c:pt idx="677">
                  <c:v>2021-09-08</c:v>
                </c:pt>
                <c:pt idx="678">
                  <c:v>2021-09-09</c:v>
                </c:pt>
                <c:pt idx="679">
                  <c:v>2021-09-10</c:v>
                </c:pt>
                <c:pt idx="680">
                  <c:v>2021-09-13</c:v>
                </c:pt>
                <c:pt idx="681">
                  <c:v>2021-09-14</c:v>
                </c:pt>
                <c:pt idx="682">
                  <c:v>2021-09-15</c:v>
                </c:pt>
                <c:pt idx="683">
                  <c:v>2021-09-16</c:v>
                </c:pt>
                <c:pt idx="684">
                  <c:v>2021-09-17</c:v>
                </c:pt>
                <c:pt idx="685">
                  <c:v>2021-09-20</c:v>
                </c:pt>
                <c:pt idx="686">
                  <c:v>2021-09-21</c:v>
                </c:pt>
                <c:pt idx="687">
                  <c:v>2021-09-22</c:v>
                </c:pt>
                <c:pt idx="688">
                  <c:v>2021-09-23</c:v>
                </c:pt>
                <c:pt idx="689">
                  <c:v>2021-09-24</c:v>
                </c:pt>
                <c:pt idx="690">
                  <c:v>2021-09-27</c:v>
                </c:pt>
                <c:pt idx="691">
                  <c:v>2021-09-28</c:v>
                </c:pt>
                <c:pt idx="692">
                  <c:v>2021-09-29</c:v>
                </c:pt>
                <c:pt idx="693">
                  <c:v>2021-09-30</c:v>
                </c:pt>
                <c:pt idx="694">
                  <c:v>2021-10-01</c:v>
                </c:pt>
                <c:pt idx="695">
                  <c:v>2021-10-04</c:v>
                </c:pt>
                <c:pt idx="696">
                  <c:v>2021-10-05</c:v>
                </c:pt>
                <c:pt idx="697">
                  <c:v>2021-10-06</c:v>
                </c:pt>
                <c:pt idx="698">
                  <c:v>2021-10-07</c:v>
                </c:pt>
                <c:pt idx="699">
                  <c:v>2021-10-08</c:v>
                </c:pt>
                <c:pt idx="700">
                  <c:v>2021-10-11</c:v>
                </c:pt>
                <c:pt idx="701">
                  <c:v>2021-10-12</c:v>
                </c:pt>
                <c:pt idx="702">
                  <c:v>2021-10-13</c:v>
                </c:pt>
                <c:pt idx="703">
                  <c:v>2021-10-14</c:v>
                </c:pt>
                <c:pt idx="704">
                  <c:v>2021-10-15</c:v>
                </c:pt>
                <c:pt idx="705">
                  <c:v>2021-10-18</c:v>
                </c:pt>
                <c:pt idx="706">
                  <c:v>2021-10-19</c:v>
                </c:pt>
                <c:pt idx="707">
                  <c:v>2021-10-20</c:v>
                </c:pt>
                <c:pt idx="708">
                  <c:v>2021-10-21</c:v>
                </c:pt>
                <c:pt idx="709">
                  <c:v>2021-10-22</c:v>
                </c:pt>
                <c:pt idx="710">
                  <c:v>2021-10-25</c:v>
                </c:pt>
                <c:pt idx="711">
                  <c:v>2021-10-26</c:v>
                </c:pt>
                <c:pt idx="712">
                  <c:v>2021-10-27</c:v>
                </c:pt>
                <c:pt idx="713">
                  <c:v>2021-10-28</c:v>
                </c:pt>
                <c:pt idx="714">
                  <c:v>2021-10-29</c:v>
                </c:pt>
                <c:pt idx="715">
                  <c:v>2021-11-01</c:v>
                </c:pt>
                <c:pt idx="716">
                  <c:v>2021-11-02</c:v>
                </c:pt>
                <c:pt idx="717">
                  <c:v>2021-11-03</c:v>
                </c:pt>
                <c:pt idx="718">
                  <c:v>2021-11-04</c:v>
                </c:pt>
                <c:pt idx="719">
                  <c:v>2021-11-05</c:v>
                </c:pt>
                <c:pt idx="720">
                  <c:v>2021-11-08</c:v>
                </c:pt>
                <c:pt idx="721">
                  <c:v>2021-11-09</c:v>
                </c:pt>
                <c:pt idx="722">
                  <c:v>2021-11-10</c:v>
                </c:pt>
                <c:pt idx="723">
                  <c:v>2021-11-11</c:v>
                </c:pt>
                <c:pt idx="724">
                  <c:v>2021-11-12</c:v>
                </c:pt>
                <c:pt idx="725">
                  <c:v>2021-11-15</c:v>
                </c:pt>
                <c:pt idx="726">
                  <c:v>2021-11-16</c:v>
                </c:pt>
                <c:pt idx="727">
                  <c:v>2021-11-17</c:v>
                </c:pt>
                <c:pt idx="728">
                  <c:v>2021-11-18</c:v>
                </c:pt>
                <c:pt idx="729">
                  <c:v>2021-11-19</c:v>
                </c:pt>
                <c:pt idx="730">
                  <c:v>2021-11-22</c:v>
                </c:pt>
                <c:pt idx="731">
                  <c:v>2021-11-23</c:v>
                </c:pt>
                <c:pt idx="732">
                  <c:v>2021-11-24</c:v>
                </c:pt>
                <c:pt idx="733">
                  <c:v>2021-11-26</c:v>
                </c:pt>
                <c:pt idx="734">
                  <c:v>2021-11-29</c:v>
                </c:pt>
                <c:pt idx="735">
                  <c:v>2021-11-30</c:v>
                </c:pt>
                <c:pt idx="736">
                  <c:v>2021-12-01</c:v>
                </c:pt>
                <c:pt idx="737">
                  <c:v>2021-12-02</c:v>
                </c:pt>
                <c:pt idx="738">
                  <c:v>2021-12-03</c:v>
                </c:pt>
                <c:pt idx="739">
                  <c:v>2021-12-06</c:v>
                </c:pt>
                <c:pt idx="740">
                  <c:v>2021-12-07</c:v>
                </c:pt>
                <c:pt idx="741">
                  <c:v>2021-12-08</c:v>
                </c:pt>
                <c:pt idx="742">
                  <c:v>2021-12-09</c:v>
                </c:pt>
                <c:pt idx="743">
                  <c:v>2021-12-10</c:v>
                </c:pt>
                <c:pt idx="744">
                  <c:v>2021-12-13</c:v>
                </c:pt>
                <c:pt idx="745">
                  <c:v>2021-12-14</c:v>
                </c:pt>
                <c:pt idx="746">
                  <c:v>2021-12-15</c:v>
                </c:pt>
                <c:pt idx="747">
                  <c:v>2021-12-16</c:v>
                </c:pt>
                <c:pt idx="748">
                  <c:v>2021-12-17</c:v>
                </c:pt>
                <c:pt idx="749">
                  <c:v>2021-12-20</c:v>
                </c:pt>
                <c:pt idx="750">
                  <c:v>2021-12-21</c:v>
                </c:pt>
                <c:pt idx="751">
                  <c:v>2021-12-22</c:v>
                </c:pt>
                <c:pt idx="752">
                  <c:v>2021-12-23</c:v>
                </c:pt>
                <c:pt idx="753">
                  <c:v>2021-12-27</c:v>
                </c:pt>
                <c:pt idx="754">
                  <c:v>2021-12-28</c:v>
                </c:pt>
                <c:pt idx="755">
                  <c:v>2021-12-29</c:v>
                </c:pt>
                <c:pt idx="756">
                  <c:v>2021-12-30</c:v>
                </c:pt>
                <c:pt idx="757">
                  <c:v>2021-12-31</c:v>
                </c:pt>
                <c:pt idx="758">
                  <c:v>2022-01-03</c:v>
                </c:pt>
                <c:pt idx="759">
                  <c:v>2022-01-04</c:v>
                </c:pt>
                <c:pt idx="760">
                  <c:v>2022-01-05</c:v>
                </c:pt>
                <c:pt idx="761">
                  <c:v>2022-01-06</c:v>
                </c:pt>
                <c:pt idx="762">
                  <c:v>2022-01-07</c:v>
                </c:pt>
                <c:pt idx="763">
                  <c:v>2022-01-10</c:v>
                </c:pt>
                <c:pt idx="764">
                  <c:v>2022-01-11</c:v>
                </c:pt>
                <c:pt idx="765">
                  <c:v>2022-01-12</c:v>
                </c:pt>
                <c:pt idx="766">
                  <c:v>2022-01-13</c:v>
                </c:pt>
                <c:pt idx="767">
                  <c:v>2022-01-14</c:v>
                </c:pt>
                <c:pt idx="768">
                  <c:v>2022-01-18</c:v>
                </c:pt>
                <c:pt idx="769">
                  <c:v>2022-01-19</c:v>
                </c:pt>
                <c:pt idx="770">
                  <c:v>2022-01-20</c:v>
                </c:pt>
                <c:pt idx="771">
                  <c:v>2022-01-21</c:v>
                </c:pt>
                <c:pt idx="772">
                  <c:v>2022-01-24</c:v>
                </c:pt>
                <c:pt idx="773">
                  <c:v>2022-01-25</c:v>
                </c:pt>
                <c:pt idx="774">
                  <c:v>2022-01-26</c:v>
                </c:pt>
                <c:pt idx="775">
                  <c:v>2022-01-27</c:v>
                </c:pt>
                <c:pt idx="776">
                  <c:v>2022-01-28</c:v>
                </c:pt>
                <c:pt idx="777">
                  <c:v>2022-01-31</c:v>
                </c:pt>
                <c:pt idx="778">
                  <c:v>2022-02-01</c:v>
                </c:pt>
                <c:pt idx="779">
                  <c:v>2022-02-02</c:v>
                </c:pt>
                <c:pt idx="780">
                  <c:v>2022-02-03</c:v>
                </c:pt>
                <c:pt idx="781">
                  <c:v>2022-02-04</c:v>
                </c:pt>
                <c:pt idx="782">
                  <c:v>2022-02-07</c:v>
                </c:pt>
                <c:pt idx="783">
                  <c:v>2022-02-08</c:v>
                </c:pt>
                <c:pt idx="784">
                  <c:v>2022-02-09</c:v>
                </c:pt>
                <c:pt idx="785">
                  <c:v>2022-02-10</c:v>
                </c:pt>
                <c:pt idx="786">
                  <c:v>2022-02-11</c:v>
                </c:pt>
                <c:pt idx="787">
                  <c:v>2022-02-14</c:v>
                </c:pt>
                <c:pt idx="788">
                  <c:v>2022-02-15</c:v>
                </c:pt>
                <c:pt idx="789">
                  <c:v>2022-02-16</c:v>
                </c:pt>
                <c:pt idx="790">
                  <c:v>2022-02-17</c:v>
                </c:pt>
                <c:pt idx="791">
                  <c:v>2022-02-18</c:v>
                </c:pt>
                <c:pt idx="792">
                  <c:v>2022-02-22</c:v>
                </c:pt>
                <c:pt idx="793">
                  <c:v>2022-02-23</c:v>
                </c:pt>
                <c:pt idx="794">
                  <c:v>2022-02-24</c:v>
                </c:pt>
                <c:pt idx="795">
                  <c:v>2022-02-25</c:v>
                </c:pt>
                <c:pt idx="796">
                  <c:v>2022-02-28</c:v>
                </c:pt>
                <c:pt idx="797">
                  <c:v>2022-03-01</c:v>
                </c:pt>
                <c:pt idx="798">
                  <c:v>2022-03-02</c:v>
                </c:pt>
                <c:pt idx="799">
                  <c:v>2022-03-03</c:v>
                </c:pt>
                <c:pt idx="800">
                  <c:v>2022-03-04</c:v>
                </c:pt>
                <c:pt idx="801">
                  <c:v>2022-03-07</c:v>
                </c:pt>
                <c:pt idx="802">
                  <c:v>2022-03-08</c:v>
                </c:pt>
                <c:pt idx="803">
                  <c:v>2022-03-09</c:v>
                </c:pt>
                <c:pt idx="804">
                  <c:v>2022-03-10</c:v>
                </c:pt>
                <c:pt idx="805">
                  <c:v>2022-03-11</c:v>
                </c:pt>
                <c:pt idx="806">
                  <c:v>2022-03-14</c:v>
                </c:pt>
                <c:pt idx="807">
                  <c:v>2022-03-15</c:v>
                </c:pt>
                <c:pt idx="808">
                  <c:v>2022-03-16</c:v>
                </c:pt>
                <c:pt idx="809">
                  <c:v>2022-03-17</c:v>
                </c:pt>
                <c:pt idx="810">
                  <c:v>2022-03-18</c:v>
                </c:pt>
                <c:pt idx="811">
                  <c:v>2022-03-21</c:v>
                </c:pt>
                <c:pt idx="812">
                  <c:v>2022-03-22</c:v>
                </c:pt>
                <c:pt idx="813">
                  <c:v>2022-03-23</c:v>
                </c:pt>
                <c:pt idx="814">
                  <c:v>2022-03-24</c:v>
                </c:pt>
                <c:pt idx="815">
                  <c:v>2022-03-25</c:v>
                </c:pt>
                <c:pt idx="816">
                  <c:v>2022-03-28</c:v>
                </c:pt>
                <c:pt idx="817">
                  <c:v>2022-03-29</c:v>
                </c:pt>
                <c:pt idx="818">
                  <c:v>2022-03-30</c:v>
                </c:pt>
                <c:pt idx="819">
                  <c:v>2022-03-31</c:v>
                </c:pt>
                <c:pt idx="820">
                  <c:v>2022-04-01</c:v>
                </c:pt>
                <c:pt idx="821">
                  <c:v>2022-04-04</c:v>
                </c:pt>
                <c:pt idx="822">
                  <c:v>2022-04-05</c:v>
                </c:pt>
                <c:pt idx="823">
                  <c:v>2022-04-06</c:v>
                </c:pt>
                <c:pt idx="824">
                  <c:v>2022-04-07</c:v>
                </c:pt>
                <c:pt idx="825">
                  <c:v>2022-04-08</c:v>
                </c:pt>
                <c:pt idx="826">
                  <c:v>2022-04-11</c:v>
                </c:pt>
                <c:pt idx="827">
                  <c:v>2022-04-12</c:v>
                </c:pt>
                <c:pt idx="828">
                  <c:v>2022-04-13</c:v>
                </c:pt>
                <c:pt idx="829">
                  <c:v>2022-04-14</c:v>
                </c:pt>
                <c:pt idx="830">
                  <c:v>2022-04-18</c:v>
                </c:pt>
                <c:pt idx="831">
                  <c:v>2022-04-19</c:v>
                </c:pt>
                <c:pt idx="832">
                  <c:v>2022-04-20</c:v>
                </c:pt>
                <c:pt idx="833">
                  <c:v>2022-04-21</c:v>
                </c:pt>
                <c:pt idx="834">
                  <c:v>2022-04-22</c:v>
                </c:pt>
                <c:pt idx="835">
                  <c:v>2022-04-25</c:v>
                </c:pt>
                <c:pt idx="836">
                  <c:v>2022-04-26</c:v>
                </c:pt>
                <c:pt idx="837">
                  <c:v>2022-04-27</c:v>
                </c:pt>
                <c:pt idx="838">
                  <c:v>2022-04-28</c:v>
                </c:pt>
                <c:pt idx="839">
                  <c:v>2022-04-29</c:v>
                </c:pt>
                <c:pt idx="840">
                  <c:v>2022-05-02</c:v>
                </c:pt>
                <c:pt idx="841">
                  <c:v>2022-05-03</c:v>
                </c:pt>
                <c:pt idx="842">
                  <c:v>2022-05-04</c:v>
                </c:pt>
                <c:pt idx="843">
                  <c:v>2022-05-05</c:v>
                </c:pt>
                <c:pt idx="844">
                  <c:v>2022-05-06</c:v>
                </c:pt>
                <c:pt idx="845">
                  <c:v>2022-05-09</c:v>
                </c:pt>
                <c:pt idx="846">
                  <c:v>2022-05-10</c:v>
                </c:pt>
                <c:pt idx="847">
                  <c:v>2022-05-11</c:v>
                </c:pt>
                <c:pt idx="848">
                  <c:v>2022-05-12</c:v>
                </c:pt>
                <c:pt idx="849">
                  <c:v>2022-05-13</c:v>
                </c:pt>
                <c:pt idx="850">
                  <c:v>2022-05-16</c:v>
                </c:pt>
                <c:pt idx="851">
                  <c:v>2022-05-17</c:v>
                </c:pt>
                <c:pt idx="852">
                  <c:v>2022-05-18</c:v>
                </c:pt>
                <c:pt idx="853">
                  <c:v>2022-05-19</c:v>
                </c:pt>
                <c:pt idx="854">
                  <c:v>2022-05-20</c:v>
                </c:pt>
                <c:pt idx="855">
                  <c:v>2022-05-23</c:v>
                </c:pt>
                <c:pt idx="856">
                  <c:v>2022-05-24</c:v>
                </c:pt>
                <c:pt idx="857">
                  <c:v>2022-05-25</c:v>
                </c:pt>
                <c:pt idx="858">
                  <c:v>2022-05-26</c:v>
                </c:pt>
                <c:pt idx="859">
                  <c:v>2022-05-27</c:v>
                </c:pt>
                <c:pt idx="860">
                  <c:v>2022-05-31</c:v>
                </c:pt>
                <c:pt idx="861">
                  <c:v>2022-06-01</c:v>
                </c:pt>
                <c:pt idx="862">
                  <c:v>2022-06-02</c:v>
                </c:pt>
                <c:pt idx="863">
                  <c:v>2022-06-03</c:v>
                </c:pt>
                <c:pt idx="864">
                  <c:v>2022-06-06</c:v>
                </c:pt>
                <c:pt idx="865">
                  <c:v>2022-06-07</c:v>
                </c:pt>
                <c:pt idx="866">
                  <c:v>2022-06-08</c:v>
                </c:pt>
                <c:pt idx="867">
                  <c:v>2022-06-09</c:v>
                </c:pt>
                <c:pt idx="868">
                  <c:v>2022-06-10</c:v>
                </c:pt>
                <c:pt idx="869">
                  <c:v>2022-06-13</c:v>
                </c:pt>
                <c:pt idx="870">
                  <c:v>2022-06-14</c:v>
                </c:pt>
                <c:pt idx="871">
                  <c:v>2022-06-15</c:v>
                </c:pt>
                <c:pt idx="872">
                  <c:v>2022-06-16</c:v>
                </c:pt>
                <c:pt idx="873">
                  <c:v>2022-06-17</c:v>
                </c:pt>
                <c:pt idx="874">
                  <c:v>2022-06-21</c:v>
                </c:pt>
                <c:pt idx="875">
                  <c:v>2022-06-22</c:v>
                </c:pt>
                <c:pt idx="876">
                  <c:v>2022-06-23</c:v>
                </c:pt>
                <c:pt idx="877">
                  <c:v>2022-06-24</c:v>
                </c:pt>
                <c:pt idx="878">
                  <c:v>2022-06-27</c:v>
                </c:pt>
                <c:pt idx="879">
                  <c:v>2022-06-28</c:v>
                </c:pt>
                <c:pt idx="880">
                  <c:v>2022-06-29</c:v>
                </c:pt>
                <c:pt idx="881">
                  <c:v>2022-06-30</c:v>
                </c:pt>
                <c:pt idx="882">
                  <c:v>2022-07-01</c:v>
                </c:pt>
                <c:pt idx="883">
                  <c:v>2022-07-05</c:v>
                </c:pt>
                <c:pt idx="884">
                  <c:v>2022-07-06</c:v>
                </c:pt>
                <c:pt idx="885">
                  <c:v>2022-07-07</c:v>
                </c:pt>
                <c:pt idx="886">
                  <c:v>2022-07-08</c:v>
                </c:pt>
                <c:pt idx="887">
                  <c:v>2022-07-11</c:v>
                </c:pt>
                <c:pt idx="888">
                  <c:v>2022-07-12</c:v>
                </c:pt>
                <c:pt idx="889">
                  <c:v>2022-07-13</c:v>
                </c:pt>
                <c:pt idx="890">
                  <c:v>2022-07-14</c:v>
                </c:pt>
                <c:pt idx="891">
                  <c:v>2022-07-15</c:v>
                </c:pt>
                <c:pt idx="892">
                  <c:v>2022-07-18</c:v>
                </c:pt>
                <c:pt idx="893">
                  <c:v>2022-07-19</c:v>
                </c:pt>
                <c:pt idx="894">
                  <c:v>2022-07-20</c:v>
                </c:pt>
                <c:pt idx="895">
                  <c:v>2022-07-21</c:v>
                </c:pt>
                <c:pt idx="896">
                  <c:v>2022-07-22</c:v>
                </c:pt>
                <c:pt idx="897">
                  <c:v>2022-07-25</c:v>
                </c:pt>
                <c:pt idx="898">
                  <c:v>2022-07-26</c:v>
                </c:pt>
                <c:pt idx="899">
                  <c:v>2022-07-27</c:v>
                </c:pt>
                <c:pt idx="900">
                  <c:v>2022-07-28</c:v>
                </c:pt>
                <c:pt idx="901">
                  <c:v>2022-07-29</c:v>
                </c:pt>
                <c:pt idx="902">
                  <c:v>2022-08-01</c:v>
                </c:pt>
                <c:pt idx="903">
                  <c:v>2022-08-02</c:v>
                </c:pt>
                <c:pt idx="904">
                  <c:v>2022-08-03</c:v>
                </c:pt>
                <c:pt idx="905">
                  <c:v>2022-08-04</c:v>
                </c:pt>
                <c:pt idx="906">
                  <c:v>2022-08-05</c:v>
                </c:pt>
                <c:pt idx="907">
                  <c:v>2022-08-08</c:v>
                </c:pt>
                <c:pt idx="908">
                  <c:v>2022-08-09</c:v>
                </c:pt>
                <c:pt idx="909">
                  <c:v>2022-08-10</c:v>
                </c:pt>
                <c:pt idx="910">
                  <c:v>2022-08-11</c:v>
                </c:pt>
                <c:pt idx="911">
                  <c:v>2022-08-12</c:v>
                </c:pt>
                <c:pt idx="912">
                  <c:v>2022-08-15</c:v>
                </c:pt>
                <c:pt idx="913">
                  <c:v>2022-08-16</c:v>
                </c:pt>
                <c:pt idx="914">
                  <c:v>2022-08-17</c:v>
                </c:pt>
                <c:pt idx="915">
                  <c:v>2022-08-18</c:v>
                </c:pt>
                <c:pt idx="916">
                  <c:v>2022-08-19</c:v>
                </c:pt>
                <c:pt idx="917">
                  <c:v>2022-08-22</c:v>
                </c:pt>
                <c:pt idx="918">
                  <c:v>2022-08-23</c:v>
                </c:pt>
                <c:pt idx="919">
                  <c:v>2022-08-24</c:v>
                </c:pt>
                <c:pt idx="920">
                  <c:v>2022-08-25</c:v>
                </c:pt>
                <c:pt idx="921">
                  <c:v>2022-08-26</c:v>
                </c:pt>
                <c:pt idx="922">
                  <c:v>2022-08-29</c:v>
                </c:pt>
                <c:pt idx="923">
                  <c:v>2022-08-30</c:v>
                </c:pt>
                <c:pt idx="924">
                  <c:v>2022-08-31</c:v>
                </c:pt>
                <c:pt idx="925">
                  <c:v>2022-09-01</c:v>
                </c:pt>
                <c:pt idx="926">
                  <c:v>2022-09-02</c:v>
                </c:pt>
                <c:pt idx="927">
                  <c:v>2022-09-06</c:v>
                </c:pt>
                <c:pt idx="928">
                  <c:v>2022-09-07</c:v>
                </c:pt>
                <c:pt idx="929">
                  <c:v>2022-09-08</c:v>
                </c:pt>
                <c:pt idx="930">
                  <c:v>2022-09-09</c:v>
                </c:pt>
                <c:pt idx="931">
                  <c:v>2022-09-12</c:v>
                </c:pt>
                <c:pt idx="932">
                  <c:v>2022-09-13</c:v>
                </c:pt>
                <c:pt idx="933">
                  <c:v>2022-09-14</c:v>
                </c:pt>
                <c:pt idx="934">
                  <c:v>2022-09-15</c:v>
                </c:pt>
                <c:pt idx="935">
                  <c:v>2022-09-16</c:v>
                </c:pt>
                <c:pt idx="936">
                  <c:v>2022-09-19</c:v>
                </c:pt>
                <c:pt idx="937">
                  <c:v>2022-09-20</c:v>
                </c:pt>
                <c:pt idx="938">
                  <c:v>2022-09-21</c:v>
                </c:pt>
                <c:pt idx="939">
                  <c:v>2022-09-22</c:v>
                </c:pt>
                <c:pt idx="940">
                  <c:v>2022-09-23</c:v>
                </c:pt>
                <c:pt idx="941">
                  <c:v>2022-09-26</c:v>
                </c:pt>
                <c:pt idx="942">
                  <c:v>2022-09-27</c:v>
                </c:pt>
                <c:pt idx="943">
                  <c:v>2022-09-28</c:v>
                </c:pt>
                <c:pt idx="944">
                  <c:v>2022-09-29</c:v>
                </c:pt>
                <c:pt idx="945">
                  <c:v>2022-09-30</c:v>
                </c:pt>
                <c:pt idx="946">
                  <c:v>2022-10-03</c:v>
                </c:pt>
                <c:pt idx="947">
                  <c:v>2022-10-04</c:v>
                </c:pt>
                <c:pt idx="948">
                  <c:v>2022-10-05</c:v>
                </c:pt>
                <c:pt idx="949">
                  <c:v>2022-10-06</c:v>
                </c:pt>
                <c:pt idx="950">
                  <c:v>2022-10-07</c:v>
                </c:pt>
                <c:pt idx="951">
                  <c:v>2022-10-10</c:v>
                </c:pt>
                <c:pt idx="952">
                  <c:v>2022-10-11</c:v>
                </c:pt>
                <c:pt idx="953">
                  <c:v>2022-10-12</c:v>
                </c:pt>
                <c:pt idx="954">
                  <c:v>2022-10-13</c:v>
                </c:pt>
                <c:pt idx="955">
                  <c:v>2022-10-14</c:v>
                </c:pt>
                <c:pt idx="956">
                  <c:v>2022-10-17</c:v>
                </c:pt>
                <c:pt idx="957">
                  <c:v>2022-10-18</c:v>
                </c:pt>
                <c:pt idx="958">
                  <c:v>2022-10-19</c:v>
                </c:pt>
                <c:pt idx="959">
                  <c:v>2022-10-20</c:v>
                </c:pt>
                <c:pt idx="960">
                  <c:v>2022-10-21</c:v>
                </c:pt>
                <c:pt idx="961">
                  <c:v>2022-10-24</c:v>
                </c:pt>
                <c:pt idx="962">
                  <c:v>2022-10-25</c:v>
                </c:pt>
                <c:pt idx="963">
                  <c:v>2022-10-26</c:v>
                </c:pt>
                <c:pt idx="964">
                  <c:v>2022-10-27</c:v>
                </c:pt>
                <c:pt idx="965">
                  <c:v>2022-10-28</c:v>
                </c:pt>
                <c:pt idx="966">
                  <c:v>2022-10-31</c:v>
                </c:pt>
                <c:pt idx="967">
                  <c:v>2022-11-01</c:v>
                </c:pt>
                <c:pt idx="968">
                  <c:v>2022-11-02</c:v>
                </c:pt>
                <c:pt idx="969">
                  <c:v>2022-11-03</c:v>
                </c:pt>
                <c:pt idx="970">
                  <c:v>2022-11-04</c:v>
                </c:pt>
                <c:pt idx="971">
                  <c:v>2022-11-07</c:v>
                </c:pt>
                <c:pt idx="972">
                  <c:v>2022-11-08</c:v>
                </c:pt>
                <c:pt idx="973">
                  <c:v>2022-11-09</c:v>
                </c:pt>
                <c:pt idx="974">
                  <c:v>2022-11-10</c:v>
                </c:pt>
                <c:pt idx="975">
                  <c:v>2022-11-11</c:v>
                </c:pt>
                <c:pt idx="976">
                  <c:v>2022-11-14</c:v>
                </c:pt>
                <c:pt idx="977">
                  <c:v>2022-11-15</c:v>
                </c:pt>
                <c:pt idx="978">
                  <c:v>2022-11-16</c:v>
                </c:pt>
                <c:pt idx="979">
                  <c:v>2022-11-17</c:v>
                </c:pt>
                <c:pt idx="980">
                  <c:v>2022-11-18</c:v>
                </c:pt>
                <c:pt idx="981">
                  <c:v>2022-11-21</c:v>
                </c:pt>
                <c:pt idx="982">
                  <c:v>2022-11-22</c:v>
                </c:pt>
                <c:pt idx="983">
                  <c:v>2022-11-23</c:v>
                </c:pt>
                <c:pt idx="984">
                  <c:v>2022-11-25</c:v>
                </c:pt>
                <c:pt idx="985">
                  <c:v>2022-11-28</c:v>
                </c:pt>
                <c:pt idx="986">
                  <c:v>2022-11-29</c:v>
                </c:pt>
                <c:pt idx="987">
                  <c:v>2022-11-30</c:v>
                </c:pt>
                <c:pt idx="988">
                  <c:v>2022-12-01</c:v>
                </c:pt>
                <c:pt idx="989">
                  <c:v>2022-12-02</c:v>
                </c:pt>
                <c:pt idx="990">
                  <c:v>2022-12-05</c:v>
                </c:pt>
                <c:pt idx="991">
                  <c:v>2022-12-06</c:v>
                </c:pt>
                <c:pt idx="992">
                  <c:v>2022-12-07</c:v>
                </c:pt>
                <c:pt idx="993">
                  <c:v>2022-12-08</c:v>
                </c:pt>
                <c:pt idx="994">
                  <c:v>2022-12-09</c:v>
                </c:pt>
                <c:pt idx="995">
                  <c:v>2022-12-12</c:v>
                </c:pt>
                <c:pt idx="996">
                  <c:v>2022-12-13</c:v>
                </c:pt>
                <c:pt idx="997">
                  <c:v>2022-12-14</c:v>
                </c:pt>
                <c:pt idx="998">
                  <c:v>2022-12-15</c:v>
                </c:pt>
                <c:pt idx="999">
                  <c:v>2022-12-16</c:v>
                </c:pt>
                <c:pt idx="1000">
                  <c:v>2022-12-19</c:v>
                </c:pt>
                <c:pt idx="1001">
                  <c:v>2022-12-20</c:v>
                </c:pt>
                <c:pt idx="1002">
                  <c:v>2022-12-21</c:v>
                </c:pt>
                <c:pt idx="1003">
                  <c:v>2022-12-22</c:v>
                </c:pt>
                <c:pt idx="1004">
                  <c:v>2022-12-23</c:v>
                </c:pt>
                <c:pt idx="1005">
                  <c:v>2022-12-27</c:v>
                </c:pt>
                <c:pt idx="1006">
                  <c:v>2022-12-28</c:v>
                </c:pt>
                <c:pt idx="1007">
                  <c:v>2022-12-29</c:v>
                </c:pt>
                <c:pt idx="1008">
                  <c:v>2022-12-30</c:v>
                </c:pt>
                <c:pt idx="1009">
                  <c:v>2023-01-03</c:v>
                </c:pt>
                <c:pt idx="1010">
                  <c:v>2023-01-04</c:v>
                </c:pt>
                <c:pt idx="1011">
                  <c:v>2023-01-05</c:v>
                </c:pt>
                <c:pt idx="1012">
                  <c:v>2023-01-06</c:v>
                </c:pt>
                <c:pt idx="1013">
                  <c:v>2023-01-09</c:v>
                </c:pt>
                <c:pt idx="1014">
                  <c:v>2023-01-10</c:v>
                </c:pt>
                <c:pt idx="1015">
                  <c:v>2023-01-11</c:v>
                </c:pt>
                <c:pt idx="1016">
                  <c:v>2023-01-12</c:v>
                </c:pt>
                <c:pt idx="1017">
                  <c:v>2023-01-13</c:v>
                </c:pt>
                <c:pt idx="1018">
                  <c:v>2023-01-17</c:v>
                </c:pt>
                <c:pt idx="1019">
                  <c:v>2023-01-18</c:v>
                </c:pt>
                <c:pt idx="1020">
                  <c:v>2023-01-19</c:v>
                </c:pt>
                <c:pt idx="1021">
                  <c:v>2023-01-20</c:v>
                </c:pt>
                <c:pt idx="1022">
                  <c:v>2023-01-23</c:v>
                </c:pt>
                <c:pt idx="1023">
                  <c:v>2023-01-24</c:v>
                </c:pt>
                <c:pt idx="1024">
                  <c:v>2023-01-25</c:v>
                </c:pt>
                <c:pt idx="1025">
                  <c:v>2023-01-26</c:v>
                </c:pt>
                <c:pt idx="1026">
                  <c:v>2023-01-27</c:v>
                </c:pt>
                <c:pt idx="1027">
                  <c:v>2023-01-30</c:v>
                </c:pt>
                <c:pt idx="1028">
                  <c:v>2023-01-31</c:v>
                </c:pt>
                <c:pt idx="1029">
                  <c:v>2023-02-01</c:v>
                </c:pt>
                <c:pt idx="1030">
                  <c:v>2023-02-02</c:v>
                </c:pt>
                <c:pt idx="1031">
                  <c:v>2023-02-03</c:v>
                </c:pt>
                <c:pt idx="1032">
                  <c:v>2023-02-06</c:v>
                </c:pt>
                <c:pt idx="1033">
                  <c:v>2023-02-07</c:v>
                </c:pt>
                <c:pt idx="1034">
                  <c:v>2023-02-08</c:v>
                </c:pt>
                <c:pt idx="1035">
                  <c:v>2023-02-09</c:v>
                </c:pt>
                <c:pt idx="1036">
                  <c:v>2023-02-10</c:v>
                </c:pt>
                <c:pt idx="1037">
                  <c:v>2023-02-13</c:v>
                </c:pt>
                <c:pt idx="1038">
                  <c:v>2023-02-14</c:v>
                </c:pt>
                <c:pt idx="1039">
                  <c:v>2023-02-15</c:v>
                </c:pt>
                <c:pt idx="1040">
                  <c:v>2023-02-16</c:v>
                </c:pt>
                <c:pt idx="1041">
                  <c:v>2023-02-17</c:v>
                </c:pt>
                <c:pt idx="1042">
                  <c:v>2023-02-21</c:v>
                </c:pt>
                <c:pt idx="1043">
                  <c:v>2023-02-22</c:v>
                </c:pt>
                <c:pt idx="1044">
                  <c:v>2023-02-23</c:v>
                </c:pt>
                <c:pt idx="1045">
                  <c:v>2023-02-24</c:v>
                </c:pt>
                <c:pt idx="1046">
                  <c:v>2023-02-27</c:v>
                </c:pt>
                <c:pt idx="1047">
                  <c:v>2023-02-28</c:v>
                </c:pt>
                <c:pt idx="1048">
                  <c:v>2023-03-01</c:v>
                </c:pt>
                <c:pt idx="1049">
                  <c:v>2023-03-02</c:v>
                </c:pt>
                <c:pt idx="1050">
                  <c:v>2023-03-03</c:v>
                </c:pt>
                <c:pt idx="1051">
                  <c:v>2023-03-06</c:v>
                </c:pt>
                <c:pt idx="1052">
                  <c:v>2023-03-07</c:v>
                </c:pt>
                <c:pt idx="1053">
                  <c:v>2023-03-08</c:v>
                </c:pt>
                <c:pt idx="1054">
                  <c:v>2023-03-09</c:v>
                </c:pt>
                <c:pt idx="1055">
                  <c:v>2023-03-10</c:v>
                </c:pt>
                <c:pt idx="1056">
                  <c:v>2023-03-13</c:v>
                </c:pt>
                <c:pt idx="1057">
                  <c:v>2023-03-14</c:v>
                </c:pt>
                <c:pt idx="1058">
                  <c:v>2023-03-15</c:v>
                </c:pt>
                <c:pt idx="1059">
                  <c:v>2023-03-16</c:v>
                </c:pt>
                <c:pt idx="1060">
                  <c:v>2023-03-17</c:v>
                </c:pt>
                <c:pt idx="1061">
                  <c:v>2023-03-20</c:v>
                </c:pt>
                <c:pt idx="1062">
                  <c:v>2023-03-21</c:v>
                </c:pt>
                <c:pt idx="1063">
                  <c:v>2023-03-22</c:v>
                </c:pt>
                <c:pt idx="1064">
                  <c:v>2023-03-23</c:v>
                </c:pt>
                <c:pt idx="1065">
                  <c:v>2023-03-24</c:v>
                </c:pt>
                <c:pt idx="1066">
                  <c:v>2023-03-27</c:v>
                </c:pt>
                <c:pt idx="1067">
                  <c:v>2023-03-28</c:v>
                </c:pt>
                <c:pt idx="1068">
                  <c:v>2023-03-29</c:v>
                </c:pt>
                <c:pt idx="1069">
                  <c:v>2023-03-30</c:v>
                </c:pt>
                <c:pt idx="1070">
                  <c:v>2023-03-31</c:v>
                </c:pt>
                <c:pt idx="1071">
                  <c:v>2023-04-03</c:v>
                </c:pt>
                <c:pt idx="1072">
                  <c:v>2023-04-04</c:v>
                </c:pt>
                <c:pt idx="1073">
                  <c:v>2023-04-05</c:v>
                </c:pt>
                <c:pt idx="1074">
                  <c:v>2023-04-06</c:v>
                </c:pt>
                <c:pt idx="1075">
                  <c:v>2023-04-10</c:v>
                </c:pt>
                <c:pt idx="1076">
                  <c:v>2023-04-11</c:v>
                </c:pt>
                <c:pt idx="1077">
                  <c:v>2023-04-12</c:v>
                </c:pt>
                <c:pt idx="1078">
                  <c:v>2023-04-13</c:v>
                </c:pt>
                <c:pt idx="1079">
                  <c:v>2023-04-14</c:v>
                </c:pt>
                <c:pt idx="1080">
                  <c:v>2023-04-17</c:v>
                </c:pt>
                <c:pt idx="1081">
                  <c:v>2023-04-18</c:v>
                </c:pt>
                <c:pt idx="1082">
                  <c:v>2023-04-19</c:v>
                </c:pt>
                <c:pt idx="1083">
                  <c:v>2023-04-20</c:v>
                </c:pt>
                <c:pt idx="1084">
                  <c:v>2023-04-21</c:v>
                </c:pt>
                <c:pt idx="1085">
                  <c:v>2023-04-24</c:v>
                </c:pt>
                <c:pt idx="1086">
                  <c:v>2023-04-25</c:v>
                </c:pt>
                <c:pt idx="1087">
                  <c:v>2023-04-26</c:v>
                </c:pt>
                <c:pt idx="1088">
                  <c:v>2023-04-27</c:v>
                </c:pt>
                <c:pt idx="1089">
                  <c:v>2023-04-28</c:v>
                </c:pt>
                <c:pt idx="1090">
                  <c:v>2023-05-01</c:v>
                </c:pt>
                <c:pt idx="1091">
                  <c:v>2023-05-02</c:v>
                </c:pt>
                <c:pt idx="1092">
                  <c:v>2023-05-03</c:v>
                </c:pt>
                <c:pt idx="1093">
                  <c:v>2023-05-04</c:v>
                </c:pt>
                <c:pt idx="1094">
                  <c:v>2023-05-05</c:v>
                </c:pt>
                <c:pt idx="1095">
                  <c:v>2023-05-08</c:v>
                </c:pt>
                <c:pt idx="1096">
                  <c:v>2023-05-09</c:v>
                </c:pt>
                <c:pt idx="1097">
                  <c:v>2023-05-10</c:v>
                </c:pt>
                <c:pt idx="1098">
                  <c:v>2023-05-11</c:v>
                </c:pt>
                <c:pt idx="1099">
                  <c:v>2023-05-12</c:v>
                </c:pt>
                <c:pt idx="1100">
                  <c:v>2023-05-15</c:v>
                </c:pt>
                <c:pt idx="1101">
                  <c:v>2023-05-16</c:v>
                </c:pt>
                <c:pt idx="1102">
                  <c:v>2023-05-17</c:v>
                </c:pt>
                <c:pt idx="1103">
                  <c:v>2023-05-18</c:v>
                </c:pt>
                <c:pt idx="1104">
                  <c:v>2023-05-19</c:v>
                </c:pt>
                <c:pt idx="1105">
                  <c:v>2023-05-22</c:v>
                </c:pt>
                <c:pt idx="1106">
                  <c:v>2023-05-23</c:v>
                </c:pt>
                <c:pt idx="1107">
                  <c:v>2023-05-24</c:v>
                </c:pt>
                <c:pt idx="1108">
                  <c:v>2023-05-25</c:v>
                </c:pt>
                <c:pt idx="1109">
                  <c:v>2023-05-26</c:v>
                </c:pt>
                <c:pt idx="1110">
                  <c:v>2023-05-30</c:v>
                </c:pt>
                <c:pt idx="1111">
                  <c:v>2023-05-31</c:v>
                </c:pt>
                <c:pt idx="1112">
                  <c:v>2023-06-01</c:v>
                </c:pt>
                <c:pt idx="1113">
                  <c:v>2023-06-02</c:v>
                </c:pt>
                <c:pt idx="1114">
                  <c:v>2023-06-05</c:v>
                </c:pt>
                <c:pt idx="1115">
                  <c:v>2023-06-06</c:v>
                </c:pt>
                <c:pt idx="1116">
                  <c:v>2023-06-07</c:v>
                </c:pt>
                <c:pt idx="1117">
                  <c:v>2023-06-08</c:v>
                </c:pt>
                <c:pt idx="1118">
                  <c:v>2023-06-09</c:v>
                </c:pt>
                <c:pt idx="1119">
                  <c:v>2023-06-12</c:v>
                </c:pt>
                <c:pt idx="1120">
                  <c:v>2023-06-13</c:v>
                </c:pt>
                <c:pt idx="1121">
                  <c:v>2023-06-14</c:v>
                </c:pt>
                <c:pt idx="1122">
                  <c:v>2023-06-15</c:v>
                </c:pt>
                <c:pt idx="1123">
                  <c:v>2023-06-16</c:v>
                </c:pt>
                <c:pt idx="1124">
                  <c:v>2023-06-20</c:v>
                </c:pt>
                <c:pt idx="1125">
                  <c:v>2023-06-21</c:v>
                </c:pt>
                <c:pt idx="1126">
                  <c:v>2023-06-22</c:v>
                </c:pt>
                <c:pt idx="1127">
                  <c:v>2023-06-23</c:v>
                </c:pt>
                <c:pt idx="1128">
                  <c:v>2023-06-26</c:v>
                </c:pt>
                <c:pt idx="1129">
                  <c:v>2023-06-27</c:v>
                </c:pt>
                <c:pt idx="1130">
                  <c:v>2023-06-28</c:v>
                </c:pt>
                <c:pt idx="1131">
                  <c:v>2023-06-29</c:v>
                </c:pt>
                <c:pt idx="1132">
                  <c:v>2023-06-30</c:v>
                </c:pt>
                <c:pt idx="1133">
                  <c:v>2023-07-03</c:v>
                </c:pt>
                <c:pt idx="1134">
                  <c:v>2023-07-05</c:v>
                </c:pt>
                <c:pt idx="1135">
                  <c:v>2023-07-06</c:v>
                </c:pt>
                <c:pt idx="1136">
                  <c:v>2023-07-07</c:v>
                </c:pt>
                <c:pt idx="1137">
                  <c:v>2023-07-10</c:v>
                </c:pt>
                <c:pt idx="1138">
                  <c:v>2023-07-11</c:v>
                </c:pt>
                <c:pt idx="1139">
                  <c:v>2023-07-12</c:v>
                </c:pt>
                <c:pt idx="1140">
                  <c:v>2023-07-13</c:v>
                </c:pt>
                <c:pt idx="1141">
                  <c:v>2023-07-14</c:v>
                </c:pt>
                <c:pt idx="1142">
                  <c:v>2023-07-17</c:v>
                </c:pt>
                <c:pt idx="1143">
                  <c:v>2023-07-18</c:v>
                </c:pt>
                <c:pt idx="1144">
                  <c:v>2023-07-19</c:v>
                </c:pt>
                <c:pt idx="1145">
                  <c:v>2023-07-20</c:v>
                </c:pt>
                <c:pt idx="1146">
                  <c:v>2023-07-21</c:v>
                </c:pt>
                <c:pt idx="1147">
                  <c:v>2023-07-24</c:v>
                </c:pt>
                <c:pt idx="1148">
                  <c:v>2023-07-25</c:v>
                </c:pt>
                <c:pt idx="1149">
                  <c:v>2023-07-26</c:v>
                </c:pt>
                <c:pt idx="1150">
                  <c:v>2023-07-27</c:v>
                </c:pt>
                <c:pt idx="1151">
                  <c:v>2023-07-28</c:v>
                </c:pt>
                <c:pt idx="1152">
                  <c:v>2023-07-31</c:v>
                </c:pt>
                <c:pt idx="1153">
                  <c:v>2023-08-01</c:v>
                </c:pt>
                <c:pt idx="1154">
                  <c:v>2023-08-02</c:v>
                </c:pt>
                <c:pt idx="1155">
                  <c:v>2023-08-03</c:v>
                </c:pt>
                <c:pt idx="1156">
                  <c:v>2023-08-04</c:v>
                </c:pt>
                <c:pt idx="1157">
                  <c:v>2023-08-07</c:v>
                </c:pt>
                <c:pt idx="1158">
                  <c:v>2023-08-08</c:v>
                </c:pt>
                <c:pt idx="1159">
                  <c:v>2023-08-09</c:v>
                </c:pt>
                <c:pt idx="1160">
                  <c:v>2023-08-10</c:v>
                </c:pt>
                <c:pt idx="1161">
                  <c:v>2023-08-11</c:v>
                </c:pt>
                <c:pt idx="1162">
                  <c:v>2023-08-14</c:v>
                </c:pt>
                <c:pt idx="1163">
                  <c:v>2023-08-15</c:v>
                </c:pt>
                <c:pt idx="1164">
                  <c:v>2023-08-16</c:v>
                </c:pt>
                <c:pt idx="1165">
                  <c:v>2023-08-17</c:v>
                </c:pt>
                <c:pt idx="1166">
                  <c:v>2023-08-18</c:v>
                </c:pt>
                <c:pt idx="1167">
                  <c:v>2023-08-21</c:v>
                </c:pt>
                <c:pt idx="1168">
                  <c:v>2023-08-22</c:v>
                </c:pt>
                <c:pt idx="1169">
                  <c:v>2023-08-23</c:v>
                </c:pt>
                <c:pt idx="1170">
                  <c:v>2023-08-24</c:v>
                </c:pt>
                <c:pt idx="1171">
                  <c:v>2023-08-25</c:v>
                </c:pt>
                <c:pt idx="1172">
                  <c:v>2023-08-28</c:v>
                </c:pt>
                <c:pt idx="1173">
                  <c:v>2023-08-29</c:v>
                </c:pt>
                <c:pt idx="1174">
                  <c:v>2023-08-30</c:v>
                </c:pt>
                <c:pt idx="1175">
                  <c:v>2023-08-31</c:v>
                </c:pt>
                <c:pt idx="1176">
                  <c:v>2023-09-01</c:v>
                </c:pt>
                <c:pt idx="1177">
                  <c:v>2023-09-05</c:v>
                </c:pt>
                <c:pt idx="1178">
                  <c:v>2023-09-06</c:v>
                </c:pt>
                <c:pt idx="1179">
                  <c:v>2023-09-07</c:v>
                </c:pt>
                <c:pt idx="1180">
                  <c:v>2023-09-08</c:v>
                </c:pt>
                <c:pt idx="1181">
                  <c:v>2023-09-11</c:v>
                </c:pt>
                <c:pt idx="1182">
                  <c:v>2023-09-12</c:v>
                </c:pt>
                <c:pt idx="1183">
                  <c:v>2023-09-13</c:v>
                </c:pt>
                <c:pt idx="1184">
                  <c:v>2023-09-14</c:v>
                </c:pt>
                <c:pt idx="1185">
                  <c:v>2023-09-15</c:v>
                </c:pt>
                <c:pt idx="1186">
                  <c:v>2023-09-18</c:v>
                </c:pt>
                <c:pt idx="1187">
                  <c:v>2023-09-19</c:v>
                </c:pt>
                <c:pt idx="1188">
                  <c:v>2023-09-20</c:v>
                </c:pt>
                <c:pt idx="1189">
                  <c:v>2023-09-21</c:v>
                </c:pt>
                <c:pt idx="1190">
                  <c:v>2023-09-22</c:v>
                </c:pt>
                <c:pt idx="1191">
                  <c:v>2023-09-25</c:v>
                </c:pt>
                <c:pt idx="1192">
                  <c:v>2023-09-26</c:v>
                </c:pt>
                <c:pt idx="1193">
                  <c:v>2023-09-27</c:v>
                </c:pt>
                <c:pt idx="1194">
                  <c:v>2023-09-28</c:v>
                </c:pt>
                <c:pt idx="1195">
                  <c:v>2023-09-29</c:v>
                </c:pt>
                <c:pt idx="1196">
                  <c:v>2023-10-02</c:v>
                </c:pt>
                <c:pt idx="1197">
                  <c:v>2023-10-03</c:v>
                </c:pt>
                <c:pt idx="1198">
                  <c:v>2023-10-04</c:v>
                </c:pt>
                <c:pt idx="1199">
                  <c:v>2023-10-05</c:v>
                </c:pt>
                <c:pt idx="1200">
                  <c:v>2023-10-06</c:v>
                </c:pt>
                <c:pt idx="1201">
                  <c:v>2023-10-09</c:v>
                </c:pt>
                <c:pt idx="1202">
                  <c:v>2023-10-10</c:v>
                </c:pt>
                <c:pt idx="1203">
                  <c:v>2023-10-11</c:v>
                </c:pt>
                <c:pt idx="1204">
                  <c:v>2023-10-12</c:v>
                </c:pt>
                <c:pt idx="1205">
                  <c:v>2023-10-13</c:v>
                </c:pt>
                <c:pt idx="1206">
                  <c:v>2023-10-16</c:v>
                </c:pt>
                <c:pt idx="1207">
                  <c:v>2023-10-17</c:v>
                </c:pt>
                <c:pt idx="1208">
                  <c:v>2023-10-18</c:v>
                </c:pt>
                <c:pt idx="1209">
                  <c:v>2023-10-19</c:v>
                </c:pt>
                <c:pt idx="1210">
                  <c:v>2023-10-20</c:v>
                </c:pt>
                <c:pt idx="1211">
                  <c:v>2023-10-23</c:v>
                </c:pt>
                <c:pt idx="1212">
                  <c:v>2023-10-24</c:v>
                </c:pt>
                <c:pt idx="1213">
                  <c:v>2023-10-25</c:v>
                </c:pt>
                <c:pt idx="1214">
                  <c:v>2023-10-26</c:v>
                </c:pt>
                <c:pt idx="1215">
                  <c:v>2023-10-27</c:v>
                </c:pt>
                <c:pt idx="1216">
                  <c:v>2023-10-30</c:v>
                </c:pt>
                <c:pt idx="1217">
                  <c:v>2023-10-31</c:v>
                </c:pt>
                <c:pt idx="1218">
                  <c:v>2023-11-01</c:v>
                </c:pt>
                <c:pt idx="1219">
                  <c:v>2023-11-02</c:v>
                </c:pt>
                <c:pt idx="1220">
                  <c:v>2023-11-03</c:v>
                </c:pt>
                <c:pt idx="1221">
                  <c:v>2023-11-06</c:v>
                </c:pt>
                <c:pt idx="1222">
                  <c:v>2023-11-07</c:v>
                </c:pt>
                <c:pt idx="1223">
                  <c:v>2023-11-08</c:v>
                </c:pt>
                <c:pt idx="1224">
                  <c:v>2023-11-09</c:v>
                </c:pt>
                <c:pt idx="1225">
                  <c:v>2023-11-10</c:v>
                </c:pt>
                <c:pt idx="1226">
                  <c:v>2023-11-13</c:v>
                </c:pt>
                <c:pt idx="1227">
                  <c:v>2023-11-14</c:v>
                </c:pt>
                <c:pt idx="1228">
                  <c:v>2023-11-15</c:v>
                </c:pt>
                <c:pt idx="1229">
                  <c:v>2023-11-16</c:v>
                </c:pt>
                <c:pt idx="1230">
                  <c:v>2023-11-17</c:v>
                </c:pt>
                <c:pt idx="1231">
                  <c:v>2023-11-20</c:v>
                </c:pt>
                <c:pt idx="1232">
                  <c:v>2023-11-21</c:v>
                </c:pt>
                <c:pt idx="1233">
                  <c:v>2023-11-22</c:v>
                </c:pt>
                <c:pt idx="1234">
                  <c:v>2023-11-24</c:v>
                </c:pt>
                <c:pt idx="1235">
                  <c:v>2023-11-27</c:v>
                </c:pt>
                <c:pt idx="1236">
                  <c:v>2023-11-28</c:v>
                </c:pt>
                <c:pt idx="1237">
                  <c:v>2023-11-29</c:v>
                </c:pt>
                <c:pt idx="1238">
                  <c:v>2023-11-30</c:v>
                </c:pt>
                <c:pt idx="1239">
                  <c:v>2023-12-01</c:v>
                </c:pt>
                <c:pt idx="1240">
                  <c:v>2023-12-04</c:v>
                </c:pt>
                <c:pt idx="1241">
                  <c:v>2023-12-05</c:v>
                </c:pt>
                <c:pt idx="1242">
                  <c:v>2023-12-06</c:v>
                </c:pt>
                <c:pt idx="1243">
                  <c:v>2023-12-07</c:v>
                </c:pt>
                <c:pt idx="1244">
                  <c:v>2023-12-08</c:v>
                </c:pt>
                <c:pt idx="1245">
                  <c:v>2023-12-11</c:v>
                </c:pt>
                <c:pt idx="1246">
                  <c:v>2023-12-12</c:v>
                </c:pt>
                <c:pt idx="1247">
                  <c:v>2023-12-13</c:v>
                </c:pt>
                <c:pt idx="1248">
                  <c:v>2023-12-14</c:v>
                </c:pt>
                <c:pt idx="1249">
                  <c:v>2023-12-15</c:v>
                </c:pt>
                <c:pt idx="1250">
                  <c:v>2023-12-18</c:v>
                </c:pt>
                <c:pt idx="1251">
                  <c:v>2023-12-19</c:v>
                </c:pt>
                <c:pt idx="1252">
                  <c:v>2023-12-20</c:v>
                </c:pt>
                <c:pt idx="1253">
                  <c:v>2023-12-21</c:v>
                </c:pt>
                <c:pt idx="1254">
                  <c:v>2023-12-22</c:v>
                </c:pt>
                <c:pt idx="1255">
                  <c:v>2023-12-26</c:v>
                </c:pt>
                <c:pt idx="1256">
                  <c:v>2023-12-27</c:v>
                </c:pt>
                <c:pt idx="1257">
                  <c:v>2023-12-28</c:v>
                </c:pt>
                <c:pt idx="1258">
                  <c:v>2023-12-29</c:v>
                </c:pt>
                <c:pt idx="1259">
                  <c:v>2024-01-02</c:v>
                </c:pt>
                <c:pt idx="1260">
                  <c:v>2024-01-03</c:v>
                </c:pt>
                <c:pt idx="1261">
                  <c:v>2024-01-04</c:v>
                </c:pt>
                <c:pt idx="1262">
                  <c:v>2024-01-05</c:v>
                </c:pt>
                <c:pt idx="1263">
                  <c:v>2024-01-08</c:v>
                </c:pt>
                <c:pt idx="1264">
                  <c:v>2024-01-09</c:v>
                </c:pt>
                <c:pt idx="1265">
                  <c:v>2024-01-10</c:v>
                </c:pt>
                <c:pt idx="1266">
                  <c:v>2024-01-11</c:v>
                </c:pt>
                <c:pt idx="1267">
                  <c:v>2024-01-12</c:v>
                </c:pt>
                <c:pt idx="1268">
                  <c:v>2024-01-16</c:v>
                </c:pt>
                <c:pt idx="1269">
                  <c:v>2024-01-17</c:v>
                </c:pt>
                <c:pt idx="1270">
                  <c:v>2024-01-18</c:v>
                </c:pt>
                <c:pt idx="1271">
                  <c:v>2024-01-19</c:v>
                </c:pt>
                <c:pt idx="1272">
                  <c:v>2024-01-22</c:v>
                </c:pt>
                <c:pt idx="1273">
                  <c:v>2024-01-23</c:v>
                </c:pt>
                <c:pt idx="1274">
                  <c:v>2024-01-24</c:v>
                </c:pt>
                <c:pt idx="1275">
                  <c:v>2024-01-25</c:v>
                </c:pt>
                <c:pt idx="1276">
                  <c:v>2024-01-26</c:v>
                </c:pt>
                <c:pt idx="1277">
                  <c:v>2024-01-29</c:v>
                </c:pt>
                <c:pt idx="1278">
                  <c:v>2024-01-30</c:v>
                </c:pt>
                <c:pt idx="1279">
                  <c:v>2024-01-31</c:v>
                </c:pt>
                <c:pt idx="1280">
                  <c:v>2024-02-01</c:v>
                </c:pt>
                <c:pt idx="1281">
                  <c:v>2024-02-02</c:v>
                </c:pt>
                <c:pt idx="1282">
                  <c:v>2024-02-05</c:v>
                </c:pt>
                <c:pt idx="1283">
                  <c:v>2024-02-06</c:v>
                </c:pt>
                <c:pt idx="1284">
                  <c:v>2024-02-07</c:v>
                </c:pt>
                <c:pt idx="1285">
                  <c:v>2024-02-08</c:v>
                </c:pt>
                <c:pt idx="1286">
                  <c:v>2024-02-09</c:v>
                </c:pt>
                <c:pt idx="1287">
                  <c:v>2024-02-12</c:v>
                </c:pt>
                <c:pt idx="1288">
                  <c:v>2024-02-13</c:v>
                </c:pt>
                <c:pt idx="1289">
                  <c:v>2024-02-14</c:v>
                </c:pt>
                <c:pt idx="1290">
                  <c:v>2024-02-15</c:v>
                </c:pt>
                <c:pt idx="1291">
                  <c:v>2024-02-16</c:v>
                </c:pt>
                <c:pt idx="1292">
                  <c:v>2024-02-20</c:v>
                </c:pt>
                <c:pt idx="1293">
                  <c:v>2024-02-21</c:v>
                </c:pt>
                <c:pt idx="1294">
                  <c:v>2024-02-22</c:v>
                </c:pt>
                <c:pt idx="1295">
                  <c:v>2024-02-23</c:v>
                </c:pt>
                <c:pt idx="1296">
                  <c:v>2024-02-26</c:v>
                </c:pt>
                <c:pt idx="1297">
                  <c:v>2024-02-27</c:v>
                </c:pt>
                <c:pt idx="1298">
                  <c:v>2024-02-28</c:v>
                </c:pt>
                <c:pt idx="1299">
                  <c:v>2024-02-29</c:v>
                </c:pt>
                <c:pt idx="1300">
                  <c:v>2024-03-01</c:v>
                </c:pt>
                <c:pt idx="1301">
                  <c:v>2024-03-04</c:v>
                </c:pt>
                <c:pt idx="1302">
                  <c:v>2024-03-05</c:v>
                </c:pt>
                <c:pt idx="1303">
                  <c:v>2024-03-06</c:v>
                </c:pt>
                <c:pt idx="1304">
                  <c:v>2024-03-07</c:v>
                </c:pt>
                <c:pt idx="1305">
                  <c:v>2024-03-08</c:v>
                </c:pt>
                <c:pt idx="1306">
                  <c:v>2024-03-11</c:v>
                </c:pt>
                <c:pt idx="1307">
                  <c:v>2024-03-12</c:v>
                </c:pt>
                <c:pt idx="1308">
                  <c:v>2024-03-13</c:v>
                </c:pt>
                <c:pt idx="1309">
                  <c:v>2024-03-14</c:v>
                </c:pt>
                <c:pt idx="1310">
                  <c:v>2024-03-15</c:v>
                </c:pt>
                <c:pt idx="1311">
                  <c:v>2024-03-18</c:v>
                </c:pt>
                <c:pt idx="1312">
                  <c:v>2024-03-19</c:v>
                </c:pt>
                <c:pt idx="1313">
                  <c:v>2024-03-20</c:v>
                </c:pt>
                <c:pt idx="1314">
                  <c:v>2024-03-21</c:v>
                </c:pt>
                <c:pt idx="1315">
                  <c:v>2024-03-22</c:v>
                </c:pt>
                <c:pt idx="1316">
                  <c:v>2024-03-25</c:v>
                </c:pt>
                <c:pt idx="1317">
                  <c:v>2024-03-26</c:v>
                </c:pt>
                <c:pt idx="1318">
                  <c:v>2024-03-27</c:v>
                </c:pt>
                <c:pt idx="1319">
                  <c:v>2024-03-28</c:v>
                </c:pt>
                <c:pt idx="1320">
                  <c:v>2024-04-01</c:v>
                </c:pt>
                <c:pt idx="1321">
                  <c:v>2024-04-02</c:v>
                </c:pt>
                <c:pt idx="1322">
                  <c:v>2024-04-03</c:v>
                </c:pt>
                <c:pt idx="1323">
                  <c:v>2024-04-04</c:v>
                </c:pt>
                <c:pt idx="1324">
                  <c:v>2024-04-05</c:v>
                </c:pt>
                <c:pt idx="1325">
                  <c:v>2024-04-08</c:v>
                </c:pt>
                <c:pt idx="1326">
                  <c:v>2024-04-09</c:v>
                </c:pt>
                <c:pt idx="1327">
                  <c:v>2024-04-10</c:v>
                </c:pt>
                <c:pt idx="1328">
                  <c:v>2024-04-11</c:v>
                </c:pt>
                <c:pt idx="1329">
                  <c:v>2024-04-12</c:v>
                </c:pt>
                <c:pt idx="1330">
                  <c:v>2024-04-15</c:v>
                </c:pt>
                <c:pt idx="1331">
                  <c:v>2024-04-16</c:v>
                </c:pt>
                <c:pt idx="1332">
                  <c:v>2024-04-17</c:v>
                </c:pt>
                <c:pt idx="1333">
                  <c:v>2024-04-18</c:v>
                </c:pt>
                <c:pt idx="1334">
                  <c:v>2024-04-19</c:v>
                </c:pt>
                <c:pt idx="1335">
                  <c:v>2024-04-22</c:v>
                </c:pt>
                <c:pt idx="1336">
                  <c:v>2024-04-23</c:v>
                </c:pt>
                <c:pt idx="1337">
                  <c:v>2024-04-24</c:v>
                </c:pt>
                <c:pt idx="1338">
                  <c:v>2024-04-25</c:v>
                </c:pt>
                <c:pt idx="1339">
                  <c:v>2024-04-26</c:v>
                </c:pt>
                <c:pt idx="1340">
                  <c:v>2024-04-29</c:v>
                </c:pt>
                <c:pt idx="1341">
                  <c:v>2024-04-30</c:v>
                </c:pt>
                <c:pt idx="1342">
                  <c:v>2024-05-01</c:v>
                </c:pt>
                <c:pt idx="1343">
                  <c:v>2024-05-02</c:v>
                </c:pt>
                <c:pt idx="1344">
                  <c:v>2024-05-03</c:v>
                </c:pt>
                <c:pt idx="1345">
                  <c:v>2024-05-06</c:v>
                </c:pt>
                <c:pt idx="1346">
                  <c:v>2024-05-07</c:v>
                </c:pt>
                <c:pt idx="1347">
                  <c:v>2024-05-08</c:v>
                </c:pt>
                <c:pt idx="1348">
                  <c:v>2024-05-09</c:v>
                </c:pt>
                <c:pt idx="1349">
                  <c:v>2024-05-10</c:v>
                </c:pt>
                <c:pt idx="1350">
                  <c:v>2024-05-13</c:v>
                </c:pt>
                <c:pt idx="1351">
                  <c:v>2024-05-14</c:v>
                </c:pt>
                <c:pt idx="1352">
                  <c:v>2024-05-15</c:v>
                </c:pt>
                <c:pt idx="1353">
                  <c:v>2024-05-16</c:v>
                </c:pt>
                <c:pt idx="1354">
                  <c:v>2024-05-17</c:v>
                </c:pt>
                <c:pt idx="1355">
                  <c:v>2024-05-20</c:v>
                </c:pt>
                <c:pt idx="1356">
                  <c:v>2024-05-21</c:v>
                </c:pt>
                <c:pt idx="1357">
                  <c:v>2024-05-22</c:v>
                </c:pt>
                <c:pt idx="1358">
                  <c:v>2024-05-23</c:v>
                </c:pt>
                <c:pt idx="1359">
                  <c:v>2024-05-24</c:v>
                </c:pt>
                <c:pt idx="1360">
                  <c:v>2024-05-28</c:v>
                </c:pt>
                <c:pt idx="1361">
                  <c:v>2024-05-29</c:v>
                </c:pt>
                <c:pt idx="1362">
                  <c:v>2024-05-30</c:v>
                </c:pt>
                <c:pt idx="1363">
                  <c:v>2024-05-31</c:v>
                </c:pt>
                <c:pt idx="1364">
                  <c:v>2024-06-03</c:v>
                </c:pt>
                <c:pt idx="1365">
                  <c:v>2024-06-04</c:v>
                </c:pt>
                <c:pt idx="1366">
                  <c:v>2024-06-05</c:v>
                </c:pt>
                <c:pt idx="1367">
                  <c:v>2024-06-06</c:v>
                </c:pt>
                <c:pt idx="1368">
                  <c:v>2024-06-07</c:v>
                </c:pt>
                <c:pt idx="1369">
                  <c:v>2024-06-10</c:v>
                </c:pt>
                <c:pt idx="1370">
                  <c:v>2024-06-11</c:v>
                </c:pt>
                <c:pt idx="1371">
                  <c:v>2024-06-12</c:v>
                </c:pt>
                <c:pt idx="1372">
                  <c:v>2024-06-13</c:v>
                </c:pt>
                <c:pt idx="1373">
                  <c:v>2024-06-14</c:v>
                </c:pt>
                <c:pt idx="1374">
                  <c:v>2024-06-17</c:v>
                </c:pt>
                <c:pt idx="1375">
                  <c:v>2024-06-18</c:v>
                </c:pt>
                <c:pt idx="1376">
                  <c:v>2024-06-20</c:v>
                </c:pt>
                <c:pt idx="1377">
                  <c:v>2024-06-21</c:v>
                </c:pt>
                <c:pt idx="1378">
                  <c:v>2024-06-24</c:v>
                </c:pt>
                <c:pt idx="1379">
                  <c:v>2024-06-25</c:v>
                </c:pt>
                <c:pt idx="1380">
                  <c:v>2024-06-26</c:v>
                </c:pt>
                <c:pt idx="1381">
                  <c:v>2024-06-27</c:v>
                </c:pt>
                <c:pt idx="1382">
                  <c:v>2024-06-28</c:v>
                </c:pt>
                <c:pt idx="1383">
                  <c:v>2024-07-01</c:v>
                </c:pt>
                <c:pt idx="1384">
                  <c:v>2024-07-02</c:v>
                </c:pt>
                <c:pt idx="1385">
                  <c:v>2024-07-03</c:v>
                </c:pt>
                <c:pt idx="1386">
                  <c:v>2024-07-05</c:v>
                </c:pt>
                <c:pt idx="1387">
                  <c:v>2024-07-08</c:v>
                </c:pt>
                <c:pt idx="1388">
                  <c:v>2024-07-09</c:v>
                </c:pt>
                <c:pt idx="1389">
                  <c:v>2024-07-10</c:v>
                </c:pt>
                <c:pt idx="1390">
                  <c:v>2024-07-11</c:v>
                </c:pt>
                <c:pt idx="1391">
                  <c:v>2024-07-12</c:v>
                </c:pt>
                <c:pt idx="1392">
                  <c:v>2024-07-15</c:v>
                </c:pt>
                <c:pt idx="1393">
                  <c:v>2024-07-16</c:v>
                </c:pt>
                <c:pt idx="1394">
                  <c:v>2024-07-17</c:v>
                </c:pt>
                <c:pt idx="1395">
                  <c:v>2024-07-18</c:v>
                </c:pt>
                <c:pt idx="1396">
                  <c:v>2024-07-19</c:v>
                </c:pt>
                <c:pt idx="1397">
                  <c:v>2024-07-22</c:v>
                </c:pt>
                <c:pt idx="1398">
                  <c:v>2024-07-23</c:v>
                </c:pt>
                <c:pt idx="1399">
                  <c:v>2024-07-24</c:v>
                </c:pt>
                <c:pt idx="1400">
                  <c:v>2024-07-25</c:v>
                </c:pt>
                <c:pt idx="1401">
                  <c:v>2024-07-26</c:v>
                </c:pt>
                <c:pt idx="1402">
                  <c:v>2024-07-29</c:v>
                </c:pt>
                <c:pt idx="1403">
                  <c:v>2024-07-30</c:v>
                </c:pt>
                <c:pt idx="1404">
                  <c:v>2024-07-31</c:v>
                </c:pt>
                <c:pt idx="1405">
                  <c:v>2024-08-01</c:v>
                </c:pt>
                <c:pt idx="1406">
                  <c:v>2024-08-02</c:v>
                </c:pt>
                <c:pt idx="1407">
                  <c:v>2024-08-05</c:v>
                </c:pt>
                <c:pt idx="1408">
                  <c:v>2024-08-06</c:v>
                </c:pt>
                <c:pt idx="1409">
                  <c:v>2024-08-07</c:v>
                </c:pt>
                <c:pt idx="1410">
                  <c:v>2024-08-08</c:v>
                </c:pt>
                <c:pt idx="1411">
                  <c:v>2024-08-09</c:v>
                </c:pt>
                <c:pt idx="1412">
                  <c:v>2024-08-12</c:v>
                </c:pt>
                <c:pt idx="1413">
                  <c:v>2024-08-13</c:v>
                </c:pt>
                <c:pt idx="1414">
                  <c:v>2024-08-14</c:v>
                </c:pt>
                <c:pt idx="1415">
                  <c:v>2024-08-15</c:v>
                </c:pt>
                <c:pt idx="1416">
                  <c:v>2024-08-16</c:v>
                </c:pt>
                <c:pt idx="1417">
                  <c:v>2024-08-19</c:v>
                </c:pt>
                <c:pt idx="1418">
                  <c:v>2024-08-20</c:v>
                </c:pt>
                <c:pt idx="1419">
                  <c:v>2024-08-21</c:v>
                </c:pt>
                <c:pt idx="1420">
                  <c:v>2024-08-22</c:v>
                </c:pt>
                <c:pt idx="1421">
                  <c:v>2024-08-23</c:v>
                </c:pt>
                <c:pt idx="1422">
                  <c:v>2024-08-26</c:v>
                </c:pt>
                <c:pt idx="1423">
                  <c:v>2024-08-27</c:v>
                </c:pt>
                <c:pt idx="1424">
                  <c:v>2024-08-28</c:v>
                </c:pt>
                <c:pt idx="1425">
                  <c:v>2024-08-29</c:v>
                </c:pt>
                <c:pt idx="1426">
                  <c:v>2024-08-30</c:v>
                </c:pt>
                <c:pt idx="1427">
                  <c:v>2024-09-03</c:v>
                </c:pt>
                <c:pt idx="1428">
                  <c:v>2024-09-04</c:v>
                </c:pt>
                <c:pt idx="1429">
                  <c:v>2024-09-05</c:v>
                </c:pt>
                <c:pt idx="1430">
                  <c:v>2024-09-06</c:v>
                </c:pt>
                <c:pt idx="1431">
                  <c:v>2024-09-09</c:v>
                </c:pt>
                <c:pt idx="1432">
                  <c:v>2024-09-10</c:v>
                </c:pt>
                <c:pt idx="1433">
                  <c:v>2024-09-11</c:v>
                </c:pt>
                <c:pt idx="1434">
                  <c:v>2024-09-12</c:v>
                </c:pt>
                <c:pt idx="1435">
                  <c:v>2024-09-13</c:v>
                </c:pt>
                <c:pt idx="1436">
                  <c:v>2024-09-16</c:v>
                </c:pt>
                <c:pt idx="1437">
                  <c:v>2024-09-17</c:v>
                </c:pt>
                <c:pt idx="1438">
                  <c:v>2024-09-18</c:v>
                </c:pt>
                <c:pt idx="1439">
                  <c:v>2024-09-19</c:v>
                </c:pt>
                <c:pt idx="1440">
                  <c:v>2024-09-20</c:v>
                </c:pt>
                <c:pt idx="1441">
                  <c:v>2024-09-23</c:v>
                </c:pt>
                <c:pt idx="1442">
                  <c:v>2024-09-24</c:v>
                </c:pt>
                <c:pt idx="1443">
                  <c:v>2024-09-25</c:v>
                </c:pt>
                <c:pt idx="1444">
                  <c:v>2024-09-26</c:v>
                </c:pt>
                <c:pt idx="1445">
                  <c:v>2024-09-27</c:v>
                </c:pt>
                <c:pt idx="1446">
                  <c:v>2024-09-30</c:v>
                </c:pt>
                <c:pt idx="1447">
                  <c:v>2024-10-01</c:v>
                </c:pt>
                <c:pt idx="1448">
                  <c:v>2024-10-02</c:v>
                </c:pt>
                <c:pt idx="1449">
                  <c:v>2024-10-03</c:v>
                </c:pt>
                <c:pt idx="1450">
                  <c:v>2024-10-04</c:v>
                </c:pt>
                <c:pt idx="1451">
                  <c:v>2024-10-07</c:v>
                </c:pt>
                <c:pt idx="1452">
                  <c:v>2024-10-08</c:v>
                </c:pt>
                <c:pt idx="1453">
                  <c:v>2024-10-09</c:v>
                </c:pt>
                <c:pt idx="1454">
                  <c:v>2024-10-10</c:v>
                </c:pt>
                <c:pt idx="1455">
                  <c:v>2024-10-11</c:v>
                </c:pt>
                <c:pt idx="1456">
                  <c:v>2024-10-14</c:v>
                </c:pt>
                <c:pt idx="1457">
                  <c:v>2024-10-15</c:v>
                </c:pt>
                <c:pt idx="1458">
                  <c:v>2024-10-16</c:v>
                </c:pt>
                <c:pt idx="1459">
                  <c:v>2024-10-17</c:v>
                </c:pt>
                <c:pt idx="1460">
                  <c:v>2024-10-18</c:v>
                </c:pt>
                <c:pt idx="1461">
                  <c:v>2024-10-21</c:v>
                </c:pt>
                <c:pt idx="1462">
                  <c:v>2024-10-22</c:v>
                </c:pt>
                <c:pt idx="1463">
                  <c:v>2024-10-23</c:v>
                </c:pt>
                <c:pt idx="1464">
                  <c:v>2024-10-24</c:v>
                </c:pt>
                <c:pt idx="1465">
                  <c:v>2024-10-25</c:v>
                </c:pt>
                <c:pt idx="1466">
                  <c:v>2024-10-28</c:v>
                </c:pt>
                <c:pt idx="1467">
                  <c:v>2024-10-29</c:v>
                </c:pt>
                <c:pt idx="1468">
                  <c:v>2024-10-30</c:v>
                </c:pt>
                <c:pt idx="1469">
                  <c:v>2024-10-31</c:v>
                </c:pt>
                <c:pt idx="1470">
                  <c:v>2024-11-01</c:v>
                </c:pt>
                <c:pt idx="1471">
                  <c:v>2024-11-04</c:v>
                </c:pt>
                <c:pt idx="1472">
                  <c:v>2024-11-05</c:v>
                </c:pt>
                <c:pt idx="1473">
                  <c:v>2024-11-06</c:v>
                </c:pt>
                <c:pt idx="1474">
                  <c:v>2024-11-07</c:v>
                </c:pt>
                <c:pt idx="1475">
                  <c:v>2024-11-08</c:v>
                </c:pt>
                <c:pt idx="1476">
                  <c:v>2024-11-11</c:v>
                </c:pt>
                <c:pt idx="1477">
                  <c:v>2024-11-12</c:v>
                </c:pt>
                <c:pt idx="1478">
                  <c:v>2024-11-13</c:v>
                </c:pt>
                <c:pt idx="1479">
                  <c:v>2024-11-14</c:v>
                </c:pt>
                <c:pt idx="1480">
                  <c:v>2024-11-15</c:v>
                </c:pt>
                <c:pt idx="1481">
                  <c:v>2024-11-18</c:v>
                </c:pt>
                <c:pt idx="1482">
                  <c:v>2024-11-19</c:v>
                </c:pt>
                <c:pt idx="1483">
                  <c:v>2024-11-20</c:v>
                </c:pt>
                <c:pt idx="1484">
                  <c:v>2024-11-21</c:v>
                </c:pt>
                <c:pt idx="1485">
                  <c:v>2024-11-22</c:v>
                </c:pt>
                <c:pt idx="1486">
                  <c:v>2024-11-25</c:v>
                </c:pt>
                <c:pt idx="1487">
                  <c:v>2024-11-26</c:v>
                </c:pt>
                <c:pt idx="1488">
                  <c:v>2024-11-27</c:v>
                </c:pt>
                <c:pt idx="1489">
                  <c:v>2024-11-29</c:v>
                </c:pt>
                <c:pt idx="1490">
                  <c:v>2024-12-02</c:v>
                </c:pt>
                <c:pt idx="1491">
                  <c:v>2024-12-03</c:v>
                </c:pt>
                <c:pt idx="1492">
                  <c:v>2024-12-04</c:v>
                </c:pt>
                <c:pt idx="1493">
                  <c:v>2024-12-05</c:v>
                </c:pt>
                <c:pt idx="1494">
                  <c:v>2024-12-06</c:v>
                </c:pt>
                <c:pt idx="1495">
                  <c:v>2024-12-09</c:v>
                </c:pt>
                <c:pt idx="1496">
                  <c:v>2024-12-10</c:v>
                </c:pt>
                <c:pt idx="1497">
                  <c:v>2024-12-11</c:v>
                </c:pt>
                <c:pt idx="1498">
                  <c:v>2024-12-12</c:v>
                </c:pt>
                <c:pt idx="1499">
                  <c:v>2024-12-13</c:v>
                </c:pt>
                <c:pt idx="1500">
                  <c:v>2024-12-16</c:v>
                </c:pt>
                <c:pt idx="1501">
                  <c:v>2024-12-17</c:v>
                </c:pt>
                <c:pt idx="1502">
                  <c:v>2024-12-18</c:v>
                </c:pt>
                <c:pt idx="1503">
                  <c:v>2024-12-19</c:v>
                </c:pt>
                <c:pt idx="1504">
                  <c:v>2024-12-20</c:v>
                </c:pt>
                <c:pt idx="1505">
                  <c:v>2024-12-23</c:v>
                </c:pt>
                <c:pt idx="1506">
                  <c:v>2024-12-24</c:v>
                </c:pt>
                <c:pt idx="1507">
                  <c:v>2024-12-26</c:v>
                </c:pt>
                <c:pt idx="1508">
                  <c:v>2024-12-27</c:v>
                </c:pt>
                <c:pt idx="1509">
                  <c:v>2024-12-30</c:v>
                </c:pt>
                <c:pt idx="1510">
                  <c:v>2024-12-31</c:v>
                </c:pt>
                <c:pt idx="1511">
                  <c:v>2025-01-02</c:v>
                </c:pt>
                <c:pt idx="1512">
                  <c:v>2025-01-03</c:v>
                </c:pt>
                <c:pt idx="1513">
                  <c:v>2025-01-06</c:v>
                </c:pt>
                <c:pt idx="1514">
                  <c:v>2025-01-07</c:v>
                </c:pt>
                <c:pt idx="1515">
                  <c:v>2025-01-08</c:v>
                </c:pt>
                <c:pt idx="1516">
                  <c:v>2025-01-10</c:v>
                </c:pt>
                <c:pt idx="1517">
                  <c:v>2025-01-13</c:v>
                </c:pt>
                <c:pt idx="1518">
                  <c:v>2025-01-14</c:v>
                </c:pt>
                <c:pt idx="1519">
                  <c:v>2025-01-15</c:v>
                </c:pt>
                <c:pt idx="1520">
                  <c:v>2025-01-16</c:v>
                </c:pt>
                <c:pt idx="1521">
                  <c:v>2025-01-17</c:v>
                </c:pt>
                <c:pt idx="1522">
                  <c:v>2025-01-21</c:v>
                </c:pt>
                <c:pt idx="1523">
                  <c:v>2025-01-22</c:v>
                </c:pt>
                <c:pt idx="1524">
                  <c:v>2025-01-23</c:v>
                </c:pt>
                <c:pt idx="1525">
                  <c:v>2025-01-24</c:v>
                </c:pt>
                <c:pt idx="1526">
                  <c:v>2025-01-27</c:v>
                </c:pt>
                <c:pt idx="1527">
                  <c:v>2025-01-28</c:v>
                </c:pt>
                <c:pt idx="1528">
                  <c:v>2025-01-29</c:v>
                </c:pt>
                <c:pt idx="1529">
                  <c:v>2025-01-30</c:v>
                </c:pt>
                <c:pt idx="1530">
                  <c:v>2025-01-31</c:v>
                </c:pt>
                <c:pt idx="1531">
                  <c:v>2025-02-03</c:v>
                </c:pt>
                <c:pt idx="1532">
                  <c:v>2025-02-04</c:v>
                </c:pt>
                <c:pt idx="1533">
                  <c:v>2025-02-05</c:v>
                </c:pt>
                <c:pt idx="1534">
                  <c:v>2025-02-06</c:v>
                </c:pt>
                <c:pt idx="1535">
                  <c:v>2025-02-07</c:v>
                </c:pt>
                <c:pt idx="1536">
                  <c:v>2025-02-10</c:v>
                </c:pt>
                <c:pt idx="1537">
                  <c:v>2025-02-11</c:v>
                </c:pt>
                <c:pt idx="1538">
                  <c:v>2025-02-12</c:v>
                </c:pt>
                <c:pt idx="1539">
                  <c:v>2025-02-13</c:v>
                </c:pt>
                <c:pt idx="1540">
                  <c:v>2025-02-14</c:v>
                </c:pt>
                <c:pt idx="1541">
                  <c:v>2025-02-18</c:v>
                </c:pt>
                <c:pt idx="1542">
                  <c:v>2025-02-19</c:v>
                </c:pt>
                <c:pt idx="1543">
                  <c:v>2025-02-20</c:v>
                </c:pt>
                <c:pt idx="1544">
                  <c:v>2025-02-21</c:v>
                </c:pt>
                <c:pt idx="1545">
                  <c:v>2025-02-24</c:v>
                </c:pt>
                <c:pt idx="1546">
                  <c:v>2025-02-25</c:v>
                </c:pt>
                <c:pt idx="1547">
                  <c:v>2025-02-26</c:v>
                </c:pt>
                <c:pt idx="1548">
                  <c:v>2025-02-27</c:v>
                </c:pt>
                <c:pt idx="1549">
                  <c:v>2025-02-28</c:v>
                </c:pt>
                <c:pt idx="1550">
                  <c:v>2025-03-03</c:v>
                </c:pt>
                <c:pt idx="1551">
                  <c:v>2025-03-04</c:v>
                </c:pt>
                <c:pt idx="1552">
                  <c:v>2025-03-05</c:v>
                </c:pt>
                <c:pt idx="1553">
                  <c:v>2025-03-06</c:v>
                </c:pt>
                <c:pt idx="1554">
                  <c:v>2025-03-07</c:v>
                </c:pt>
                <c:pt idx="1555">
                  <c:v>2025-03-10</c:v>
                </c:pt>
                <c:pt idx="1556">
                  <c:v>2025-03-11</c:v>
                </c:pt>
                <c:pt idx="1557">
                  <c:v>2025-03-12</c:v>
                </c:pt>
                <c:pt idx="1558">
                  <c:v>2025-03-13</c:v>
                </c:pt>
                <c:pt idx="1559">
                  <c:v>2025-03-14</c:v>
                </c:pt>
                <c:pt idx="1560">
                  <c:v>2025-03-17</c:v>
                </c:pt>
                <c:pt idx="1561">
                  <c:v>2025-03-18</c:v>
                </c:pt>
                <c:pt idx="1562">
                  <c:v>2025-03-19</c:v>
                </c:pt>
                <c:pt idx="1563">
                  <c:v>2025-03-20</c:v>
                </c:pt>
                <c:pt idx="1564">
                  <c:v>2025-03-21</c:v>
                </c:pt>
                <c:pt idx="1565">
                  <c:v>2025-03-24</c:v>
                </c:pt>
                <c:pt idx="1566">
                  <c:v>2025-03-25</c:v>
                </c:pt>
                <c:pt idx="1567">
                  <c:v>2025-03-26</c:v>
                </c:pt>
                <c:pt idx="1568">
                  <c:v>2025-03-27</c:v>
                </c:pt>
                <c:pt idx="1569">
                  <c:v>2025-03-28</c:v>
                </c:pt>
                <c:pt idx="1570">
                  <c:v>2025-03-31</c:v>
                </c:pt>
                <c:pt idx="1571">
                  <c:v>2025-04-01</c:v>
                </c:pt>
                <c:pt idx="1572">
                  <c:v>2025-04-02</c:v>
                </c:pt>
                <c:pt idx="1573">
                  <c:v>2025-04-03</c:v>
                </c:pt>
                <c:pt idx="1574">
                  <c:v>2025-04-04</c:v>
                </c:pt>
                <c:pt idx="1575">
                  <c:v>2025-04-07</c:v>
                </c:pt>
                <c:pt idx="1576">
                  <c:v>2025-04-08</c:v>
                </c:pt>
                <c:pt idx="1577">
                  <c:v>2025-04-09</c:v>
                </c:pt>
                <c:pt idx="1578">
                  <c:v>2025-04-10</c:v>
                </c:pt>
                <c:pt idx="1579">
                  <c:v>2025-04-11</c:v>
                </c:pt>
                <c:pt idx="1580">
                  <c:v>2025-04-14</c:v>
                </c:pt>
                <c:pt idx="1581">
                  <c:v>2025-04-15</c:v>
                </c:pt>
                <c:pt idx="1582">
                  <c:v>2025-04-16</c:v>
                </c:pt>
                <c:pt idx="1583">
                  <c:v>2025-04-17</c:v>
                </c:pt>
                <c:pt idx="1584">
                  <c:v>2025-04-21</c:v>
                </c:pt>
                <c:pt idx="1585">
                  <c:v>2025-04-22</c:v>
                </c:pt>
                <c:pt idx="1586">
                  <c:v>2025-04-23</c:v>
                </c:pt>
                <c:pt idx="1587">
                  <c:v>2025-04-24</c:v>
                </c:pt>
                <c:pt idx="1588">
                  <c:v>2025-04-25</c:v>
                </c:pt>
                <c:pt idx="1589">
                  <c:v>2025-04-28</c:v>
                </c:pt>
                <c:pt idx="1590">
                  <c:v>2025-04-29</c:v>
                </c:pt>
                <c:pt idx="1591">
                  <c:v>2025-04-30</c:v>
                </c:pt>
                <c:pt idx="1592">
                  <c:v>2025-05-01</c:v>
                </c:pt>
                <c:pt idx="1593">
                  <c:v>2025-05-02</c:v>
                </c:pt>
                <c:pt idx="1594">
                  <c:v>2025-05-05</c:v>
                </c:pt>
                <c:pt idx="1595">
                  <c:v>2025-05-06</c:v>
                </c:pt>
                <c:pt idx="1596">
                  <c:v>2025-05-07</c:v>
                </c:pt>
                <c:pt idx="1597">
                  <c:v>2025-05-08</c:v>
                </c:pt>
                <c:pt idx="1598">
                  <c:v>2025-05-09</c:v>
                </c:pt>
                <c:pt idx="1599">
                  <c:v>2025-05-12</c:v>
                </c:pt>
                <c:pt idx="1600">
                  <c:v>2025-05-13</c:v>
                </c:pt>
                <c:pt idx="1601">
                  <c:v>2025-05-14</c:v>
                </c:pt>
                <c:pt idx="1602">
                  <c:v>2025-05-15</c:v>
                </c:pt>
                <c:pt idx="1603">
                  <c:v>2025-05-16</c:v>
                </c:pt>
                <c:pt idx="1604">
                  <c:v>2025-05-19</c:v>
                </c:pt>
                <c:pt idx="1605">
                  <c:v>2025-05-20</c:v>
                </c:pt>
                <c:pt idx="1606">
                  <c:v>2025-05-21</c:v>
                </c:pt>
                <c:pt idx="1607">
                  <c:v>2025-05-22</c:v>
                </c:pt>
                <c:pt idx="1608">
                  <c:v>2025-05-23</c:v>
                </c:pt>
                <c:pt idx="1609">
                  <c:v>2025-05-27</c:v>
                </c:pt>
                <c:pt idx="1610">
                  <c:v>2025-05-28</c:v>
                </c:pt>
                <c:pt idx="1611">
                  <c:v>2025-05-29</c:v>
                </c:pt>
                <c:pt idx="1612">
                  <c:v>2025-05-30</c:v>
                </c:pt>
                <c:pt idx="1613">
                  <c:v>2025-06-02</c:v>
                </c:pt>
                <c:pt idx="1614">
                  <c:v>2025-06-03</c:v>
                </c:pt>
                <c:pt idx="1615">
                  <c:v>2025-06-04</c:v>
                </c:pt>
                <c:pt idx="1616">
                  <c:v>2025-06-05</c:v>
                </c:pt>
                <c:pt idx="1617">
                  <c:v>2025-06-06</c:v>
                </c:pt>
                <c:pt idx="1618">
                  <c:v>2025-06-09</c:v>
                </c:pt>
                <c:pt idx="1619">
                  <c:v>2025-06-10</c:v>
                </c:pt>
                <c:pt idx="1620">
                  <c:v>2025-06-11</c:v>
                </c:pt>
                <c:pt idx="1621">
                  <c:v>2025-06-12</c:v>
                </c:pt>
                <c:pt idx="1622">
                  <c:v>2025-06-13</c:v>
                </c:pt>
                <c:pt idx="1623">
                  <c:v>2025-06-16</c:v>
                </c:pt>
                <c:pt idx="1624">
                  <c:v>2025-06-17</c:v>
                </c:pt>
                <c:pt idx="1625">
                  <c:v>2025-06-18</c:v>
                </c:pt>
                <c:pt idx="1626">
                  <c:v>2025-06-20</c:v>
                </c:pt>
                <c:pt idx="1627">
                  <c:v>2025-06-23</c:v>
                </c:pt>
                <c:pt idx="1628">
                  <c:v>2025-06-24</c:v>
                </c:pt>
                <c:pt idx="1629">
                  <c:v>2025-06-25</c:v>
                </c:pt>
                <c:pt idx="1630">
                  <c:v>2025-06-26</c:v>
                </c:pt>
                <c:pt idx="1631">
                  <c:v>2025-06-27</c:v>
                </c:pt>
                <c:pt idx="1632">
                  <c:v>2025-06-30</c:v>
                </c:pt>
                <c:pt idx="1633">
                  <c:v>2025-07-01</c:v>
                </c:pt>
                <c:pt idx="1634">
                  <c:v>2025-07-02</c:v>
                </c:pt>
                <c:pt idx="1635">
                  <c:v>2025-07-03</c:v>
                </c:pt>
                <c:pt idx="1636">
                  <c:v>2025-07-07</c:v>
                </c:pt>
                <c:pt idx="1637">
                  <c:v>2025-07-08</c:v>
                </c:pt>
                <c:pt idx="1638">
                  <c:v>2025-07-09</c:v>
                </c:pt>
                <c:pt idx="1639">
                  <c:v>2025-07-10</c:v>
                </c:pt>
                <c:pt idx="1640">
                  <c:v>2025-07-11</c:v>
                </c:pt>
                <c:pt idx="1641">
                  <c:v>2025-07-14</c:v>
                </c:pt>
                <c:pt idx="1642">
                  <c:v>2025-07-15</c:v>
                </c:pt>
                <c:pt idx="1643">
                  <c:v>2025-07-16</c:v>
                </c:pt>
                <c:pt idx="1644">
                  <c:v>2025-07-17</c:v>
                </c:pt>
                <c:pt idx="1645">
                  <c:v>2025-07-18</c:v>
                </c:pt>
                <c:pt idx="1646">
                  <c:v>2025-07-21</c:v>
                </c:pt>
                <c:pt idx="1647">
                  <c:v>2025-07-22</c:v>
                </c:pt>
                <c:pt idx="1648">
                  <c:v>2025-07-23</c:v>
                </c:pt>
                <c:pt idx="1649">
                  <c:v>2025-07-24</c:v>
                </c:pt>
                <c:pt idx="1650">
                  <c:v>2025-07-25</c:v>
                </c:pt>
                <c:pt idx="1651">
                  <c:v>2025-07-28</c:v>
                </c:pt>
                <c:pt idx="1652">
                  <c:v>2025-07-29</c:v>
                </c:pt>
                <c:pt idx="1653">
                  <c:v>2025-07-30</c:v>
                </c:pt>
                <c:pt idx="1654">
                  <c:v>2025-07-31</c:v>
                </c:pt>
                <c:pt idx="1655">
                  <c:v>2025-08-01</c:v>
                </c:pt>
                <c:pt idx="1656">
                  <c:v>2025-08-04</c:v>
                </c:pt>
                <c:pt idx="1657">
                  <c:v>2025-08-05</c:v>
                </c:pt>
                <c:pt idx="1658">
                  <c:v>2025-08-06</c:v>
                </c:pt>
                <c:pt idx="1659">
                  <c:v>2025-08-07</c:v>
                </c:pt>
                <c:pt idx="1660">
                  <c:v>2025-08-08</c:v>
                </c:pt>
                <c:pt idx="1661">
                  <c:v>2025-08-11</c:v>
                </c:pt>
                <c:pt idx="1662">
                  <c:v>2025-08-12</c:v>
                </c:pt>
                <c:pt idx="1663">
                  <c:v>2025-08-13</c:v>
                </c:pt>
                <c:pt idx="1664">
                  <c:v>2025-08-14</c:v>
                </c:pt>
                <c:pt idx="1665">
                  <c:v>2025-08-15</c:v>
                </c:pt>
                <c:pt idx="1666">
                  <c:v>2025-08-18</c:v>
                </c:pt>
                <c:pt idx="1667">
                  <c:v>2025-08-19</c:v>
                </c:pt>
                <c:pt idx="1668">
                  <c:v>2025-08-20</c:v>
                </c:pt>
                <c:pt idx="1669">
                  <c:v>2025-08-21</c:v>
                </c:pt>
                <c:pt idx="1670">
                  <c:v>2025-08-22</c:v>
                </c:pt>
                <c:pt idx="1671">
                  <c:v>2025-08-25</c:v>
                </c:pt>
                <c:pt idx="1672">
                  <c:v>2025-08-26</c:v>
                </c:pt>
                <c:pt idx="1673">
                  <c:v>2025-08-27</c:v>
                </c:pt>
                <c:pt idx="1674">
                  <c:v>2025-08-28</c:v>
                </c:pt>
                <c:pt idx="1675">
                  <c:v>2025-08-29</c:v>
                </c:pt>
                <c:pt idx="1676">
                  <c:v>2025-09-02</c:v>
                </c:pt>
                <c:pt idx="1677">
                  <c:v>2025-09-03</c:v>
                </c:pt>
                <c:pt idx="1678">
                  <c:v>2025-09-04</c:v>
                </c:pt>
                <c:pt idx="1679">
                  <c:v>2025-09-05</c:v>
                </c:pt>
                <c:pt idx="1680">
                  <c:v>2025-09-08</c:v>
                </c:pt>
                <c:pt idx="1681">
                  <c:v>2025-09-09</c:v>
                </c:pt>
                <c:pt idx="1682">
                  <c:v>2025-09-10</c:v>
                </c:pt>
                <c:pt idx="1683">
                  <c:v>2025-09-11</c:v>
                </c:pt>
                <c:pt idx="1684">
                  <c:v>2025-09-12</c:v>
                </c:pt>
                <c:pt idx="1685">
                  <c:v>2025-09-15</c:v>
                </c:pt>
                <c:pt idx="1686">
                  <c:v>2025-09-16</c:v>
                </c:pt>
                <c:pt idx="1687">
                  <c:v>2025-09-17</c:v>
                </c:pt>
                <c:pt idx="1688">
                  <c:v>2025-09-18</c:v>
                </c:pt>
                <c:pt idx="1689">
                  <c:v>2025-09-19</c:v>
                </c:pt>
                <c:pt idx="1690">
                  <c:v>2025-09-22</c:v>
                </c:pt>
                <c:pt idx="1691">
                  <c:v>2025-09-23</c:v>
                </c:pt>
                <c:pt idx="1692">
                  <c:v>2025-09-24</c:v>
                </c:pt>
                <c:pt idx="1693">
                  <c:v>2025-09-25</c:v>
                </c:pt>
                <c:pt idx="1694">
                  <c:v>2025-09-26</c:v>
                </c:pt>
                <c:pt idx="1695">
                  <c:v>2025-09-29</c:v>
                </c:pt>
                <c:pt idx="1696">
                  <c:v>2025-09-30</c:v>
                </c:pt>
                <c:pt idx="1697">
                  <c:v>2025-10-01</c:v>
                </c:pt>
                <c:pt idx="1698">
                  <c:v>2025-10-02</c:v>
                </c:pt>
                <c:pt idx="1699">
                  <c:v>2025-10-03</c:v>
                </c:pt>
                <c:pt idx="1700">
                  <c:v>2025-10-06</c:v>
                </c:pt>
                <c:pt idx="1701">
                  <c:v>2025-10-07</c:v>
                </c:pt>
                <c:pt idx="1702">
                  <c:v>2025-10-08</c:v>
                </c:pt>
                <c:pt idx="1703">
                  <c:v>2025-10-09</c:v>
                </c:pt>
                <c:pt idx="1704">
                  <c:v>2025-10-10</c:v>
                </c:pt>
                <c:pt idx="1705">
                  <c:v>2025-10-13</c:v>
                </c:pt>
                <c:pt idx="1706">
                  <c:v>2025-10-14</c:v>
                </c:pt>
                <c:pt idx="1707">
                  <c:v>2025-10-15</c:v>
                </c:pt>
                <c:pt idx="1708">
                  <c:v>2025-10-16</c:v>
                </c:pt>
                <c:pt idx="1709">
                  <c:v>2025-10-17</c:v>
                </c:pt>
                <c:pt idx="1710">
                  <c:v>2025-10-20</c:v>
                </c:pt>
                <c:pt idx="1711">
                  <c:v>2025-10-21</c:v>
                </c:pt>
                <c:pt idx="1712">
                  <c:v>2025-10-22</c:v>
                </c:pt>
                <c:pt idx="1713">
                  <c:v>2025-10-23</c:v>
                </c:pt>
                <c:pt idx="1714">
                  <c:v>2025-10-24</c:v>
                </c:pt>
                <c:pt idx="1715">
                  <c:v>2025-10-27</c:v>
                </c:pt>
                <c:pt idx="1716">
                  <c:v>2025-10-28</c:v>
                </c:pt>
                <c:pt idx="1717">
                  <c:v>2025-10-29</c:v>
                </c:pt>
                <c:pt idx="1718">
                  <c:v>2025-10-30</c:v>
                </c:pt>
                <c:pt idx="1719">
                  <c:v>2025-10-31</c:v>
                </c:pt>
                <c:pt idx="1720">
                  <c:v>2025-11-03</c:v>
                </c:pt>
                <c:pt idx="1721">
                  <c:v>2025-11-04</c:v>
                </c:pt>
                <c:pt idx="1722">
                  <c:v>2025-11-05</c:v>
                </c:pt>
                <c:pt idx="1723">
                  <c:v>2025-11-06</c:v>
                </c:pt>
                <c:pt idx="1724">
                  <c:v>2025-11-07</c:v>
                </c:pt>
                <c:pt idx="1725">
                  <c:v>2025-11-10</c:v>
                </c:pt>
                <c:pt idx="1726">
                  <c:v>2025-11-11</c:v>
                </c:pt>
                <c:pt idx="1727">
                  <c:v>2025-11-12</c:v>
                </c:pt>
                <c:pt idx="1728">
                  <c:v>2025-11-13</c:v>
                </c:pt>
                <c:pt idx="1729">
                  <c:v>2025-11-14</c:v>
                </c:pt>
                <c:pt idx="1730">
                  <c:v>2025-11-17</c:v>
                </c:pt>
                <c:pt idx="1731">
                  <c:v>2025-11-18</c:v>
                </c:pt>
                <c:pt idx="1732">
                  <c:v>2025-11-19</c:v>
                </c:pt>
                <c:pt idx="1733">
                  <c:v>2025-11-20</c:v>
                </c:pt>
                <c:pt idx="1734">
                  <c:v>2025-11-21</c:v>
                </c:pt>
                <c:pt idx="1735">
                  <c:v>2025-11-24</c:v>
                </c:pt>
                <c:pt idx="1736">
                  <c:v>2025-11-25</c:v>
                </c:pt>
                <c:pt idx="1737">
                  <c:v>2025-11-26</c:v>
                </c:pt>
                <c:pt idx="1738">
                  <c:v>2025-11-28</c:v>
                </c:pt>
                <c:pt idx="1739">
                  <c:v>2025-12-01</c:v>
                </c:pt>
                <c:pt idx="1740">
                  <c:v>2025-12-02</c:v>
                </c:pt>
                <c:pt idx="1741">
                  <c:v>2025-12-03</c:v>
                </c:pt>
                <c:pt idx="1742">
                  <c:v>2025-12-04</c:v>
                </c:pt>
                <c:pt idx="1743">
                  <c:v>2025-12-05</c:v>
                </c:pt>
                <c:pt idx="1744">
                  <c:v>2025-12-08</c:v>
                </c:pt>
                <c:pt idx="1745">
                  <c:v>2025-12-09</c:v>
                </c:pt>
                <c:pt idx="1746">
                  <c:v>2025-12-10</c:v>
                </c:pt>
                <c:pt idx="1747">
                  <c:v>2025-12-11</c:v>
                </c:pt>
                <c:pt idx="1748">
                  <c:v>2025-12-12</c:v>
                </c:pt>
                <c:pt idx="1749">
                  <c:v>2025-12-15</c:v>
                </c:pt>
                <c:pt idx="1750">
                  <c:v>2025-12-16</c:v>
                </c:pt>
                <c:pt idx="1751">
                  <c:v>2025-12-17</c:v>
                </c:pt>
                <c:pt idx="1752">
                  <c:v>2025-12-18</c:v>
                </c:pt>
                <c:pt idx="1753">
                  <c:v>2025-12-19</c:v>
                </c:pt>
                <c:pt idx="1754">
                  <c:v>2025-12-22</c:v>
                </c:pt>
                <c:pt idx="1755">
                  <c:v>2025-12-23</c:v>
                </c:pt>
                <c:pt idx="1756">
                  <c:v>2025-12-24</c:v>
                </c:pt>
                <c:pt idx="1757">
                  <c:v>2025-12-26</c:v>
                </c:pt>
                <c:pt idx="1758">
                  <c:v>2025-12-29</c:v>
                </c:pt>
                <c:pt idx="1759">
                  <c:v>2025-12-30</c:v>
                </c:pt>
                <c:pt idx="1760">
                  <c:v>2025-12-31</c:v>
                </c:pt>
                <c:pt idx="1761">
                  <c:v>2026-01-02</c:v>
                </c:pt>
                <c:pt idx="1762">
                  <c:v>2026-01-05</c:v>
                </c:pt>
                <c:pt idx="1763">
                  <c:v>2026-01-06</c:v>
                </c:pt>
                <c:pt idx="1764">
                  <c:v>2026-01-07</c:v>
                </c:pt>
                <c:pt idx="1765">
                  <c:v>2026-01-08</c:v>
                </c:pt>
                <c:pt idx="1766">
                  <c:v>2026-01-09</c:v>
                </c:pt>
                <c:pt idx="1767">
                  <c:v>2026-01-12</c:v>
                </c:pt>
                <c:pt idx="1768">
                  <c:v>2026-01-13</c:v>
                </c:pt>
                <c:pt idx="1769">
                  <c:v>2026-01-14</c:v>
                </c:pt>
                <c:pt idx="1770">
                  <c:v>2026-01-15</c:v>
                </c:pt>
                <c:pt idx="1771">
                  <c:v>2026-01-16</c:v>
                </c:pt>
                <c:pt idx="1772">
                  <c:v>2026-01-20</c:v>
                </c:pt>
                <c:pt idx="1773">
                  <c:v>2026-01-21</c:v>
                </c:pt>
                <c:pt idx="1774">
                  <c:v>2026-01-22</c:v>
                </c:pt>
                <c:pt idx="1775">
                  <c:v>2026-01-23</c:v>
                </c:pt>
                <c:pt idx="1776">
                  <c:v>2026-01-26</c:v>
                </c:pt>
                <c:pt idx="1777">
                  <c:v>2026-01-27</c:v>
                </c:pt>
                <c:pt idx="1778">
                  <c:v>2026-01-28</c:v>
                </c:pt>
                <c:pt idx="1779">
                  <c:v>2026-01-29</c:v>
                </c:pt>
                <c:pt idx="1780">
                  <c:v>2026-01-30</c:v>
                </c:pt>
                <c:pt idx="1781">
                  <c:v>2026-02-02</c:v>
                </c:pt>
                <c:pt idx="1782">
                  <c:v>2026-02-03</c:v>
                </c:pt>
                <c:pt idx="1783">
                  <c:v>2026-02-04</c:v>
                </c:pt>
                <c:pt idx="1784">
                  <c:v>2026-02-05</c:v>
                </c:pt>
                <c:pt idx="1785">
                  <c:v>2026-02-06</c:v>
                </c:pt>
                <c:pt idx="1786">
                  <c:v>2026-02-09</c:v>
                </c:pt>
                <c:pt idx="1787">
                  <c:v>2026-02-10</c:v>
                </c:pt>
                <c:pt idx="1788">
                  <c:v>2026-02-11</c:v>
                </c:pt>
                <c:pt idx="1789">
                  <c:v>2026-02-12</c:v>
                </c:pt>
                <c:pt idx="1790">
                  <c:v>2026-02-13</c:v>
                </c:pt>
                <c:pt idx="1791">
                  <c:v>2026-02-17</c:v>
                </c:pt>
                <c:pt idx="1792">
                  <c:v>2026-02-18</c:v>
                </c:pt>
                <c:pt idx="1793">
                  <c:v>2026-02-19</c:v>
                </c:pt>
                <c:pt idx="1794">
                  <c:v>2026-02-20</c:v>
                </c:pt>
                <c:pt idx="1795">
                  <c:v>2026-02-23</c:v>
                </c:pt>
                <c:pt idx="1796">
                  <c:v>2026-02-24</c:v>
                </c:pt>
                <c:pt idx="1797">
                  <c:v>2026-02-25</c:v>
                </c:pt>
                <c:pt idx="1798">
                  <c:v>2026-02-26</c:v>
                </c:pt>
                <c:pt idx="1799">
                  <c:v>2026-02-27</c:v>
                </c:pt>
                <c:pt idx="1800">
                  <c:v>2026-03-02</c:v>
                </c:pt>
                <c:pt idx="1801">
                  <c:v>2026-03-03</c:v>
                </c:pt>
                <c:pt idx="1802">
                  <c:v>2026-03-04</c:v>
                </c:pt>
                <c:pt idx="1803">
                  <c:v>2026-03-05</c:v>
                </c:pt>
                <c:pt idx="1804">
                  <c:v>2026-03-06</c:v>
                </c:pt>
                <c:pt idx="1805">
                  <c:v>2026-03-09</c:v>
                </c:pt>
                <c:pt idx="1806">
                  <c:v>2026-03-10</c:v>
                </c:pt>
                <c:pt idx="1807">
                  <c:v>2026-03-11</c:v>
                </c:pt>
                <c:pt idx="1808">
                  <c:v>2026-03-12</c:v>
                </c:pt>
                <c:pt idx="1809">
                  <c:v>2026-03-13</c:v>
                </c:pt>
                <c:pt idx="1810">
                  <c:v>2026-03-16</c:v>
                </c:pt>
                <c:pt idx="1811">
                  <c:v>2026-03-17</c:v>
                </c:pt>
                <c:pt idx="1812">
                  <c:v>2026-03-18</c:v>
                </c:pt>
                <c:pt idx="1813">
                  <c:v>2026-03-19</c:v>
                </c:pt>
                <c:pt idx="1814">
                  <c:v>2026-03-20</c:v>
                </c:pt>
                <c:pt idx="1815">
                  <c:v>2026-03-23</c:v>
                </c:pt>
                <c:pt idx="1816">
                  <c:v>2026-03-24</c:v>
                </c:pt>
                <c:pt idx="1817">
                  <c:v>2026-03-25</c:v>
                </c:pt>
                <c:pt idx="1818">
                  <c:v>2026-03-26</c:v>
                </c:pt>
                <c:pt idx="1819">
                  <c:v>2026-03-27</c:v>
                </c:pt>
                <c:pt idx="1820">
                  <c:v>2026-03-30</c:v>
                </c:pt>
                <c:pt idx="1821">
                  <c:v>2026-03-31</c:v>
                </c:pt>
                <c:pt idx="1822">
                  <c:v>2026-04-01</c:v>
                </c:pt>
                <c:pt idx="1823">
                  <c:v>2026-04-02</c:v>
                </c:pt>
              </c:strCache>
            </c:strRef>
          </c:cat>
          <c:val>
            <c:numRef>
              <c:f>'07_Volatility'!$G$8:$G$1830</c:f>
              <c:numCache>
                <c:formatCode>0.00%</c:formatCode>
                <c:ptCount val="1823"/>
                <c:pt idx="0">
                  <c:v>0.25186034128704143</c:v>
                </c:pt>
                <c:pt idx="1">
                  <c:v>0.25186034128704143</c:v>
                </c:pt>
                <c:pt idx="2">
                  <c:v>0.25186034128704143</c:v>
                </c:pt>
                <c:pt idx="3">
                  <c:v>0.25186034128704143</c:v>
                </c:pt>
                <c:pt idx="4">
                  <c:v>0.25186034128704143</c:v>
                </c:pt>
                <c:pt idx="5">
                  <c:v>0.25186034128704143</c:v>
                </c:pt>
                <c:pt idx="6">
                  <c:v>0.25186034128704143</c:v>
                </c:pt>
                <c:pt idx="7">
                  <c:v>0.25186034128704143</c:v>
                </c:pt>
                <c:pt idx="8">
                  <c:v>0.25186034128704143</c:v>
                </c:pt>
                <c:pt idx="9">
                  <c:v>0.25186034128704143</c:v>
                </c:pt>
                <c:pt idx="10">
                  <c:v>0.25186034128704143</c:v>
                </c:pt>
                <c:pt idx="11">
                  <c:v>0.25186034128704143</c:v>
                </c:pt>
                <c:pt idx="12">
                  <c:v>0.25186034128704143</c:v>
                </c:pt>
                <c:pt idx="13">
                  <c:v>0.25186034128704143</c:v>
                </c:pt>
                <c:pt idx="14">
                  <c:v>0.25186034128704143</c:v>
                </c:pt>
                <c:pt idx="15">
                  <c:v>0.25186034128704143</c:v>
                </c:pt>
                <c:pt idx="16">
                  <c:v>0.25186034128704143</c:v>
                </c:pt>
                <c:pt idx="17">
                  <c:v>0.25186034128704143</c:v>
                </c:pt>
                <c:pt idx="18">
                  <c:v>0.25186034128704143</c:v>
                </c:pt>
                <c:pt idx="19">
                  <c:v>0.25186034128704143</c:v>
                </c:pt>
                <c:pt idx="20">
                  <c:v>0.25186034128704143</c:v>
                </c:pt>
                <c:pt idx="21">
                  <c:v>0.25186034128704143</c:v>
                </c:pt>
                <c:pt idx="22">
                  <c:v>0.25186034128704143</c:v>
                </c:pt>
                <c:pt idx="23">
                  <c:v>0.25186034128704143</c:v>
                </c:pt>
                <c:pt idx="24">
                  <c:v>0.25186034128704143</c:v>
                </c:pt>
                <c:pt idx="25">
                  <c:v>0.25186034128704143</c:v>
                </c:pt>
                <c:pt idx="26">
                  <c:v>0.25186034128704143</c:v>
                </c:pt>
                <c:pt idx="27">
                  <c:v>0.25186034128704143</c:v>
                </c:pt>
                <c:pt idx="28">
                  <c:v>0.25186034128704143</c:v>
                </c:pt>
                <c:pt idx="29">
                  <c:v>0.25186034128704143</c:v>
                </c:pt>
                <c:pt idx="30">
                  <c:v>0.25186034128704143</c:v>
                </c:pt>
                <c:pt idx="31">
                  <c:v>0.25186034128704143</c:v>
                </c:pt>
                <c:pt idx="32">
                  <c:v>0.25186034128704143</c:v>
                </c:pt>
                <c:pt idx="33">
                  <c:v>0.25186034128704143</c:v>
                </c:pt>
                <c:pt idx="34">
                  <c:v>0.25186034128704143</c:v>
                </c:pt>
                <c:pt idx="35">
                  <c:v>0.25186034128704143</c:v>
                </c:pt>
                <c:pt idx="36">
                  <c:v>0.25186034128704143</c:v>
                </c:pt>
                <c:pt idx="37">
                  <c:v>0.25186034128704143</c:v>
                </c:pt>
                <c:pt idx="38">
                  <c:v>0.25186034128704143</c:v>
                </c:pt>
                <c:pt idx="39">
                  <c:v>0.25186034128704143</c:v>
                </c:pt>
                <c:pt idx="40">
                  <c:v>0.25186034128704143</c:v>
                </c:pt>
                <c:pt idx="41">
                  <c:v>0.25186034128704143</c:v>
                </c:pt>
                <c:pt idx="42">
                  <c:v>0.25186034128704143</c:v>
                </c:pt>
                <c:pt idx="43">
                  <c:v>0.25186034128704143</c:v>
                </c:pt>
                <c:pt idx="44">
                  <c:v>0.25186034128704143</c:v>
                </c:pt>
                <c:pt idx="45">
                  <c:v>0.25186034128704143</c:v>
                </c:pt>
                <c:pt idx="46">
                  <c:v>0.25186034128704143</c:v>
                </c:pt>
                <c:pt idx="47">
                  <c:v>0.25186034128704143</c:v>
                </c:pt>
                <c:pt idx="48">
                  <c:v>0.25186034128704143</c:v>
                </c:pt>
                <c:pt idx="49">
                  <c:v>0.25186034128704143</c:v>
                </c:pt>
                <c:pt idx="50">
                  <c:v>0.25186034128704143</c:v>
                </c:pt>
                <c:pt idx="51">
                  <c:v>0.25186034128704143</c:v>
                </c:pt>
                <c:pt idx="52">
                  <c:v>0.25186034128704143</c:v>
                </c:pt>
                <c:pt idx="53">
                  <c:v>0.25186034128704143</c:v>
                </c:pt>
                <c:pt idx="54">
                  <c:v>0.25186034128704143</c:v>
                </c:pt>
                <c:pt idx="55">
                  <c:v>0.25186034128704143</c:v>
                </c:pt>
                <c:pt idx="56">
                  <c:v>0.25186034128704143</c:v>
                </c:pt>
                <c:pt idx="57">
                  <c:v>0.25186034128704143</c:v>
                </c:pt>
                <c:pt idx="58">
                  <c:v>0.25186034128704143</c:v>
                </c:pt>
                <c:pt idx="59">
                  <c:v>0.25186034128704143</c:v>
                </c:pt>
                <c:pt idx="60">
                  <c:v>0.24608140777450929</c:v>
                </c:pt>
                <c:pt idx="61">
                  <c:v>0.24145295910805295</c:v>
                </c:pt>
                <c:pt idx="62">
                  <c:v>0.24046110884062358</c:v>
                </c:pt>
                <c:pt idx="63">
                  <c:v>0.24575810807401693</c:v>
                </c:pt>
                <c:pt idx="64">
                  <c:v>0.24336669711856226</c:v>
                </c:pt>
                <c:pt idx="65">
                  <c:v>0.23687033785638317</c:v>
                </c:pt>
                <c:pt idx="66">
                  <c:v>0.23659118793938591</c:v>
                </c:pt>
                <c:pt idx="67">
                  <c:v>0.23076397401206017</c:v>
                </c:pt>
                <c:pt idx="68">
                  <c:v>0.22924993999188012</c:v>
                </c:pt>
                <c:pt idx="69">
                  <c:v>0.23440281277101344</c:v>
                </c:pt>
                <c:pt idx="70">
                  <c:v>0.22993992750556685</c:v>
                </c:pt>
                <c:pt idx="71">
                  <c:v>0.23039401581232399</c:v>
                </c:pt>
                <c:pt idx="72">
                  <c:v>0.23126943869000174</c:v>
                </c:pt>
                <c:pt idx="73">
                  <c:v>0.22614604387129444</c:v>
                </c:pt>
                <c:pt idx="74">
                  <c:v>0.21928529223033513</c:v>
                </c:pt>
                <c:pt idx="75">
                  <c:v>0.21272294434694947</c:v>
                </c:pt>
                <c:pt idx="76">
                  <c:v>0.21537423381588192</c:v>
                </c:pt>
                <c:pt idx="77">
                  <c:v>0.21091898479687302</c:v>
                </c:pt>
                <c:pt idx="78">
                  <c:v>0.22931942106442746</c:v>
                </c:pt>
                <c:pt idx="79">
                  <c:v>0.22666879788384942</c:v>
                </c:pt>
                <c:pt idx="80">
                  <c:v>0.23157669222534155</c:v>
                </c:pt>
                <c:pt idx="81">
                  <c:v>0.224666343575321</c:v>
                </c:pt>
                <c:pt idx="82">
                  <c:v>0.21975160449103526</c:v>
                </c:pt>
                <c:pt idx="83">
                  <c:v>0.21486575370922881</c:v>
                </c:pt>
                <c:pt idx="84">
                  <c:v>0.22559532375747679</c:v>
                </c:pt>
                <c:pt idx="85">
                  <c:v>0.22338761640895749</c:v>
                </c:pt>
                <c:pt idx="86">
                  <c:v>0.21673607561871644</c:v>
                </c:pt>
                <c:pt idx="87">
                  <c:v>0.21738770071944982</c:v>
                </c:pt>
                <c:pt idx="88">
                  <c:v>0.21252718212845909</c:v>
                </c:pt>
                <c:pt idx="89">
                  <c:v>0.20617009275705256</c:v>
                </c:pt>
                <c:pt idx="90">
                  <c:v>0.20451671721728593</c:v>
                </c:pt>
                <c:pt idx="91">
                  <c:v>0.20357861018740975</c:v>
                </c:pt>
                <c:pt idx="92">
                  <c:v>0.20981044958918738</c:v>
                </c:pt>
                <c:pt idx="93">
                  <c:v>0.20417095112093706</c:v>
                </c:pt>
                <c:pt idx="94">
                  <c:v>0.20069553233663151</c:v>
                </c:pt>
                <c:pt idx="95">
                  <c:v>0.19677793180789818</c:v>
                </c:pt>
                <c:pt idx="96">
                  <c:v>0.19203103000856364</c:v>
                </c:pt>
                <c:pt idx="97">
                  <c:v>0.19967965827237311</c:v>
                </c:pt>
                <c:pt idx="98">
                  <c:v>0.19673300293220911</c:v>
                </c:pt>
                <c:pt idx="99">
                  <c:v>0.29523140964285327</c:v>
                </c:pt>
                <c:pt idx="100">
                  <c:v>0.28730600385623273</c:v>
                </c:pt>
                <c:pt idx="101">
                  <c:v>0.27877168800491098</c:v>
                </c:pt>
                <c:pt idx="102">
                  <c:v>0.2703418852091955</c:v>
                </c:pt>
                <c:pt idx="103">
                  <c:v>0.27338407436955381</c:v>
                </c:pt>
                <c:pt idx="104">
                  <c:v>0.26505650060871611</c:v>
                </c:pt>
                <c:pt idx="105">
                  <c:v>0.25875318465336822</c:v>
                </c:pt>
                <c:pt idx="106">
                  <c:v>0.2517478507523071</c:v>
                </c:pt>
                <c:pt idx="107">
                  <c:v>0.27903804632480134</c:v>
                </c:pt>
                <c:pt idx="108">
                  <c:v>0.28089009682153293</c:v>
                </c:pt>
                <c:pt idx="109">
                  <c:v>0.27696665842389045</c:v>
                </c:pt>
                <c:pt idx="110">
                  <c:v>0.26925370236594903</c:v>
                </c:pt>
                <c:pt idx="111">
                  <c:v>0.2633780188601843</c:v>
                </c:pt>
                <c:pt idx="112">
                  <c:v>0.25563355935590842</c:v>
                </c:pt>
                <c:pt idx="113">
                  <c:v>0.25013005245309433</c:v>
                </c:pt>
                <c:pt idx="114">
                  <c:v>0.24302623217501265</c:v>
                </c:pt>
                <c:pt idx="115">
                  <c:v>0.2359561683830213</c:v>
                </c:pt>
                <c:pt idx="116">
                  <c:v>0.23497766232788569</c:v>
                </c:pt>
                <c:pt idx="117">
                  <c:v>0.22812067577056214</c:v>
                </c:pt>
                <c:pt idx="118">
                  <c:v>0.23134625645004225</c:v>
                </c:pt>
                <c:pt idx="119">
                  <c:v>0.22555484058682468</c:v>
                </c:pt>
                <c:pt idx="120">
                  <c:v>0.21902509833306202</c:v>
                </c:pt>
                <c:pt idx="121">
                  <c:v>0.21781825345989225</c:v>
                </c:pt>
                <c:pt idx="122">
                  <c:v>0.28352866469802118</c:v>
                </c:pt>
                <c:pt idx="123">
                  <c:v>0.29013408610705549</c:v>
                </c:pt>
                <c:pt idx="124">
                  <c:v>0.28181946057298729</c:v>
                </c:pt>
                <c:pt idx="125">
                  <c:v>0.28439078094862269</c:v>
                </c:pt>
                <c:pt idx="126">
                  <c:v>0.30774051699315808</c:v>
                </c:pt>
                <c:pt idx="127">
                  <c:v>0.29947822213040737</c:v>
                </c:pt>
                <c:pt idx="128">
                  <c:v>0.29293012493054449</c:v>
                </c:pt>
                <c:pt idx="129">
                  <c:v>0.28400702247587162</c:v>
                </c:pt>
                <c:pt idx="130">
                  <c:v>0.27535502444421389</c:v>
                </c:pt>
                <c:pt idx="131">
                  <c:v>0.28010040557972815</c:v>
                </c:pt>
                <c:pt idx="132">
                  <c:v>0.27202998001029499</c:v>
                </c:pt>
                <c:pt idx="133">
                  <c:v>0.26442137574456448</c:v>
                </c:pt>
                <c:pt idx="134">
                  <c:v>0.26588972647639375</c:v>
                </c:pt>
                <c:pt idx="135">
                  <c:v>0.26426272824619018</c:v>
                </c:pt>
                <c:pt idx="136">
                  <c:v>0.25621965296353699</c:v>
                </c:pt>
                <c:pt idx="137">
                  <c:v>0.25086336389958236</c:v>
                </c:pt>
                <c:pt idx="138">
                  <c:v>0.24407135555777293</c:v>
                </c:pt>
                <c:pt idx="139">
                  <c:v>0.23674197721170082</c:v>
                </c:pt>
                <c:pt idx="140">
                  <c:v>0.22976107119182773</c:v>
                </c:pt>
                <c:pt idx="141">
                  <c:v>0.22313632211522899</c:v>
                </c:pt>
                <c:pt idx="142">
                  <c:v>0.22674526295519559</c:v>
                </c:pt>
                <c:pt idx="143">
                  <c:v>0.22066966191915724</c:v>
                </c:pt>
                <c:pt idx="144">
                  <c:v>0.21716361470881099</c:v>
                </c:pt>
                <c:pt idx="145">
                  <c:v>0.22789683570965999</c:v>
                </c:pt>
                <c:pt idx="146">
                  <c:v>0.22274579643516873</c:v>
                </c:pt>
                <c:pt idx="147">
                  <c:v>0.21674917996091037</c:v>
                </c:pt>
                <c:pt idx="148">
                  <c:v>0.26244412211710311</c:v>
                </c:pt>
                <c:pt idx="149">
                  <c:v>0.283608342705929</c:v>
                </c:pt>
                <c:pt idx="150">
                  <c:v>0.27683901013447954</c:v>
                </c:pt>
                <c:pt idx="151">
                  <c:v>0.27635535376776543</c:v>
                </c:pt>
                <c:pt idx="152">
                  <c:v>0.29590187542077284</c:v>
                </c:pt>
                <c:pt idx="153">
                  <c:v>0.2966737325304582</c:v>
                </c:pt>
                <c:pt idx="154">
                  <c:v>0.29480247908307983</c:v>
                </c:pt>
                <c:pt idx="155">
                  <c:v>0.29097424655997534</c:v>
                </c:pt>
                <c:pt idx="156">
                  <c:v>0.32134200097401572</c:v>
                </c:pt>
                <c:pt idx="157">
                  <c:v>0.31844346354188713</c:v>
                </c:pt>
                <c:pt idx="158">
                  <c:v>0.31165841032632369</c:v>
                </c:pt>
                <c:pt idx="159">
                  <c:v>0.35287864593020585</c:v>
                </c:pt>
                <c:pt idx="160">
                  <c:v>0.35369092640015942</c:v>
                </c:pt>
                <c:pt idx="161">
                  <c:v>0.34296682949115537</c:v>
                </c:pt>
                <c:pt idx="162">
                  <c:v>0.33364839356478565</c:v>
                </c:pt>
                <c:pt idx="163">
                  <c:v>0.35223232203197374</c:v>
                </c:pt>
                <c:pt idx="164">
                  <c:v>0.34913081902701337</c:v>
                </c:pt>
                <c:pt idx="165">
                  <c:v>0.33979026165901949</c:v>
                </c:pt>
                <c:pt idx="166">
                  <c:v>0.3374932852160753</c:v>
                </c:pt>
                <c:pt idx="167">
                  <c:v>0.32819379668935816</c:v>
                </c:pt>
                <c:pt idx="168">
                  <c:v>0.31830106422761723</c:v>
                </c:pt>
                <c:pt idx="169">
                  <c:v>0.30878105978976411</c:v>
                </c:pt>
                <c:pt idx="170">
                  <c:v>0.31349399164371766</c:v>
                </c:pt>
                <c:pt idx="171">
                  <c:v>0.30411476830088374</c:v>
                </c:pt>
                <c:pt idx="172">
                  <c:v>0.29517319266628034</c:v>
                </c:pt>
                <c:pt idx="173">
                  <c:v>0.30184218979277366</c:v>
                </c:pt>
                <c:pt idx="174">
                  <c:v>0.30747797472195376</c:v>
                </c:pt>
                <c:pt idx="175">
                  <c:v>0.30414561588406802</c:v>
                </c:pt>
                <c:pt idx="176">
                  <c:v>0.30057205485706862</c:v>
                </c:pt>
                <c:pt idx="177">
                  <c:v>0.29918088691697403</c:v>
                </c:pt>
                <c:pt idx="178">
                  <c:v>0.44458710756026676</c:v>
                </c:pt>
                <c:pt idx="179">
                  <c:v>0.43883559794828908</c:v>
                </c:pt>
                <c:pt idx="180">
                  <c:v>0.43249026531994733</c:v>
                </c:pt>
                <c:pt idx="181">
                  <c:v>0.41932286883033026</c:v>
                </c:pt>
                <c:pt idx="182">
                  <c:v>0.41021569353349768</c:v>
                </c:pt>
                <c:pt idx="183">
                  <c:v>0.3998402370777428</c:v>
                </c:pt>
                <c:pt idx="184">
                  <c:v>0.39186826632565785</c:v>
                </c:pt>
                <c:pt idx="185">
                  <c:v>0.38011300264595066</c:v>
                </c:pt>
                <c:pt idx="186">
                  <c:v>0.38742175166421439</c:v>
                </c:pt>
                <c:pt idx="187">
                  <c:v>0.37591097118950223</c:v>
                </c:pt>
                <c:pt idx="188">
                  <c:v>0.36974183204805117</c:v>
                </c:pt>
                <c:pt idx="189">
                  <c:v>0.38028784652145026</c:v>
                </c:pt>
                <c:pt idx="190">
                  <c:v>0.3978564870482601</c:v>
                </c:pt>
                <c:pt idx="191">
                  <c:v>0.38812470973419344</c:v>
                </c:pt>
                <c:pt idx="192">
                  <c:v>0.37647989357692585</c:v>
                </c:pt>
                <c:pt idx="193">
                  <c:v>0.37349153412979519</c:v>
                </c:pt>
                <c:pt idx="194">
                  <c:v>0.36557341703644525</c:v>
                </c:pt>
                <c:pt idx="195">
                  <c:v>0.36214242866307628</c:v>
                </c:pt>
                <c:pt idx="196">
                  <c:v>0.3572539842587375</c:v>
                </c:pt>
                <c:pt idx="197">
                  <c:v>0.34845767581200937</c:v>
                </c:pt>
                <c:pt idx="198">
                  <c:v>0.33847726116049071</c:v>
                </c:pt>
                <c:pt idx="199">
                  <c:v>0.32840331378661602</c:v>
                </c:pt>
                <c:pt idx="200">
                  <c:v>0.32495918075208752</c:v>
                </c:pt>
                <c:pt idx="201">
                  <c:v>0.31511111136327141</c:v>
                </c:pt>
                <c:pt idx="202">
                  <c:v>0.30832888368348194</c:v>
                </c:pt>
                <c:pt idx="203">
                  <c:v>0.3310520020957925</c:v>
                </c:pt>
                <c:pt idx="204">
                  <c:v>0.32346098328406991</c:v>
                </c:pt>
                <c:pt idx="205">
                  <c:v>0.31424404249969984</c:v>
                </c:pt>
                <c:pt idx="206">
                  <c:v>0.30473450153940329</c:v>
                </c:pt>
                <c:pt idx="207">
                  <c:v>0.29574284724595057</c:v>
                </c:pt>
                <c:pt idx="208">
                  <c:v>0.29048034931617339</c:v>
                </c:pt>
                <c:pt idx="209">
                  <c:v>0.29794441619503775</c:v>
                </c:pt>
                <c:pt idx="210">
                  <c:v>0.32196858891863989</c:v>
                </c:pt>
                <c:pt idx="211">
                  <c:v>0.31236416969713166</c:v>
                </c:pt>
                <c:pt idx="212">
                  <c:v>0.33157437019783298</c:v>
                </c:pt>
                <c:pt idx="213">
                  <c:v>0.32655779596659007</c:v>
                </c:pt>
                <c:pt idx="214">
                  <c:v>0.31843471381397565</c:v>
                </c:pt>
                <c:pt idx="215">
                  <c:v>0.31430761166805843</c:v>
                </c:pt>
                <c:pt idx="216">
                  <c:v>0.33005532795466308</c:v>
                </c:pt>
                <c:pt idx="217">
                  <c:v>0.320967678046857</c:v>
                </c:pt>
                <c:pt idx="218">
                  <c:v>0.3116250869757673</c:v>
                </c:pt>
                <c:pt idx="219">
                  <c:v>0.30548579184786312</c:v>
                </c:pt>
                <c:pt idx="220">
                  <c:v>0.29957789555775305</c:v>
                </c:pt>
                <c:pt idx="221">
                  <c:v>0.29121019575949547</c:v>
                </c:pt>
                <c:pt idx="222">
                  <c:v>0.29025707298786729</c:v>
                </c:pt>
                <c:pt idx="223">
                  <c:v>0.30031930869991363</c:v>
                </c:pt>
                <c:pt idx="224">
                  <c:v>0.29293447167091091</c:v>
                </c:pt>
                <c:pt idx="225">
                  <c:v>0.31941954897034081</c:v>
                </c:pt>
                <c:pt idx="226">
                  <c:v>0.31458375426285778</c:v>
                </c:pt>
                <c:pt idx="227">
                  <c:v>0.30565998983376774</c:v>
                </c:pt>
                <c:pt idx="228">
                  <c:v>0.30543439335864953</c:v>
                </c:pt>
                <c:pt idx="229">
                  <c:v>0.3022126712268145</c:v>
                </c:pt>
                <c:pt idx="230">
                  <c:v>0.29338187328727033</c:v>
                </c:pt>
                <c:pt idx="231">
                  <c:v>0.28561750802988184</c:v>
                </c:pt>
                <c:pt idx="232">
                  <c:v>0.27830777966002279</c:v>
                </c:pt>
                <c:pt idx="233">
                  <c:v>0.28656985567550625</c:v>
                </c:pt>
                <c:pt idx="234">
                  <c:v>0.30002455183955745</c:v>
                </c:pt>
                <c:pt idx="235">
                  <c:v>0.29532190182482582</c:v>
                </c:pt>
                <c:pt idx="236">
                  <c:v>0.31698518511512314</c:v>
                </c:pt>
                <c:pt idx="237">
                  <c:v>0.30745445793443982</c:v>
                </c:pt>
                <c:pt idx="238">
                  <c:v>0.29812061063883433</c:v>
                </c:pt>
                <c:pt idx="239">
                  <c:v>0.28908267426155781</c:v>
                </c:pt>
                <c:pt idx="240">
                  <c:v>0.2860036388725351</c:v>
                </c:pt>
                <c:pt idx="241">
                  <c:v>0.27737477511981745</c:v>
                </c:pt>
                <c:pt idx="242">
                  <c:v>0.26902776063494405</c:v>
                </c:pt>
                <c:pt idx="243">
                  <c:v>0.26436659454186512</c:v>
                </c:pt>
                <c:pt idx="244">
                  <c:v>0.25706433749759522</c:v>
                </c:pt>
                <c:pt idx="245">
                  <c:v>0.24923386883808024</c:v>
                </c:pt>
                <c:pt idx="246">
                  <c:v>0.24381405070080556</c:v>
                </c:pt>
                <c:pt idx="247">
                  <c:v>0.24232712972824783</c:v>
                </c:pt>
                <c:pt idx="248">
                  <c:v>0.23498264083623241</c:v>
                </c:pt>
                <c:pt idx="249">
                  <c:v>0.22868256484593008</c:v>
                </c:pt>
                <c:pt idx="250">
                  <c:v>0.22171922789015183</c:v>
                </c:pt>
                <c:pt idx="251">
                  <c:v>0.21610840220988323</c:v>
                </c:pt>
                <c:pt idx="252">
                  <c:v>0.21103471530302786</c:v>
                </c:pt>
                <c:pt idx="253">
                  <c:v>0.20620422271249059</c:v>
                </c:pt>
                <c:pt idx="254">
                  <c:v>0.20042807000616292</c:v>
                </c:pt>
                <c:pt idx="255">
                  <c:v>0.19966786236431747</c:v>
                </c:pt>
                <c:pt idx="256">
                  <c:v>0.19358517491137553</c:v>
                </c:pt>
                <c:pt idx="257">
                  <c:v>0.20864535155531513</c:v>
                </c:pt>
                <c:pt idx="258">
                  <c:v>0.21312171263788399</c:v>
                </c:pt>
                <c:pt idx="259">
                  <c:v>0.21017489682353516</c:v>
                </c:pt>
                <c:pt idx="260">
                  <c:v>0.20450329326904051</c:v>
                </c:pt>
                <c:pt idx="261">
                  <c:v>0.19827420509452556</c:v>
                </c:pt>
                <c:pt idx="262">
                  <c:v>0.19241577102392132</c:v>
                </c:pt>
                <c:pt idx="263">
                  <c:v>0.18660082712589302</c:v>
                </c:pt>
                <c:pt idx="264">
                  <c:v>0.18091621420708362</c:v>
                </c:pt>
                <c:pt idx="265">
                  <c:v>0.18625600048044882</c:v>
                </c:pt>
                <c:pt idx="266">
                  <c:v>0.1910745962130958</c:v>
                </c:pt>
                <c:pt idx="267">
                  <c:v>0.1854270227149169</c:v>
                </c:pt>
                <c:pt idx="268">
                  <c:v>0.18263099087671913</c:v>
                </c:pt>
                <c:pt idx="269">
                  <c:v>0.2030440185322186</c:v>
                </c:pt>
                <c:pt idx="270">
                  <c:v>0.1970597517202462</c:v>
                </c:pt>
                <c:pt idx="271">
                  <c:v>0.19608122363911989</c:v>
                </c:pt>
                <c:pt idx="272">
                  <c:v>0.19182839385089523</c:v>
                </c:pt>
                <c:pt idx="273">
                  <c:v>0.20856078859490962</c:v>
                </c:pt>
                <c:pt idx="274">
                  <c:v>0.20287050758220773</c:v>
                </c:pt>
                <c:pt idx="275">
                  <c:v>0.26721983207685446</c:v>
                </c:pt>
                <c:pt idx="276">
                  <c:v>0.30165695198561532</c:v>
                </c:pt>
                <c:pt idx="277">
                  <c:v>0.2934960649574565</c:v>
                </c:pt>
                <c:pt idx="278">
                  <c:v>0.28593482190493558</c:v>
                </c:pt>
                <c:pt idx="279">
                  <c:v>0.27734129552455739</c:v>
                </c:pt>
                <c:pt idx="280">
                  <c:v>0.27466912689822937</c:v>
                </c:pt>
                <c:pt idx="281">
                  <c:v>0.27507902003051049</c:v>
                </c:pt>
                <c:pt idx="282">
                  <c:v>0.26888641595567186</c:v>
                </c:pt>
                <c:pt idx="283">
                  <c:v>0.26103131176473177</c:v>
                </c:pt>
                <c:pt idx="284">
                  <c:v>0.25397288216582031</c:v>
                </c:pt>
                <c:pt idx="285">
                  <c:v>0.25429519126068595</c:v>
                </c:pt>
                <c:pt idx="286">
                  <c:v>0.24781387546422917</c:v>
                </c:pt>
                <c:pt idx="287">
                  <c:v>0.2420286416344534</c:v>
                </c:pt>
                <c:pt idx="288">
                  <c:v>0.27301058877105933</c:v>
                </c:pt>
                <c:pt idx="289">
                  <c:v>0.32008183716627153</c:v>
                </c:pt>
                <c:pt idx="290">
                  <c:v>0.36761112399464024</c:v>
                </c:pt>
                <c:pt idx="291">
                  <c:v>0.47885361621803324</c:v>
                </c:pt>
                <c:pt idx="292">
                  <c:v>0.47599067824253732</c:v>
                </c:pt>
                <c:pt idx="293">
                  <c:v>0.46597755751466469</c:v>
                </c:pt>
                <c:pt idx="294">
                  <c:v>0.46040273259898179</c:v>
                </c:pt>
                <c:pt idx="295">
                  <c:v>0.45843316730124689</c:v>
                </c:pt>
                <c:pt idx="296">
                  <c:v>0.46555540879032259</c:v>
                </c:pt>
                <c:pt idx="297">
                  <c:v>0.4929585521846595</c:v>
                </c:pt>
                <c:pt idx="298">
                  <c:v>1.2088402386648089</c:v>
                </c:pt>
                <c:pt idx="299">
                  <c:v>1.1755691124710597</c:v>
                </c:pt>
                <c:pt idx="300">
                  <c:v>1.1707571775976353</c:v>
                </c:pt>
                <c:pt idx="301">
                  <c:v>1.2652781514212128</c:v>
                </c:pt>
                <c:pt idx="302">
                  <c:v>1.2951794565131407</c:v>
                </c:pt>
                <c:pt idx="303">
                  <c:v>1.4471748248350769</c:v>
                </c:pt>
                <c:pt idx="304">
                  <c:v>1.4033154425994327</c:v>
                </c:pt>
                <c:pt idx="305">
                  <c:v>1.4751925272188937</c:v>
                </c:pt>
                <c:pt idx="306">
                  <c:v>1.505847500320713</c:v>
                </c:pt>
                <c:pt idx="307">
                  <c:v>1.4717030566016374</c:v>
                </c:pt>
                <c:pt idx="308">
                  <c:v>1.4684055162255158</c:v>
                </c:pt>
                <c:pt idx="309">
                  <c:v>1.6707217666339949</c:v>
                </c:pt>
                <c:pt idx="310">
                  <c:v>1.6200211587213138</c:v>
                </c:pt>
                <c:pt idx="311">
                  <c:v>1.5770663661117703</c:v>
                </c:pt>
                <c:pt idx="312">
                  <c:v>1.5709047624971959</c:v>
                </c:pt>
                <c:pt idx="313">
                  <c:v>1.52305794664873</c:v>
                </c:pt>
                <c:pt idx="314">
                  <c:v>1.4895388353975219</c:v>
                </c:pt>
                <c:pt idx="315">
                  <c:v>1.4521271368113196</c:v>
                </c:pt>
                <c:pt idx="316">
                  <c:v>1.5009244848412162</c:v>
                </c:pt>
                <c:pt idx="317">
                  <c:v>1.4594013993060024</c:v>
                </c:pt>
                <c:pt idx="318">
                  <c:v>1.4150020881783616</c:v>
                </c:pt>
                <c:pt idx="319">
                  <c:v>1.3730102062723573</c:v>
                </c:pt>
                <c:pt idx="320">
                  <c:v>1.3586757880256781</c:v>
                </c:pt>
                <c:pt idx="321">
                  <c:v>1.3214579328180456</c:v>
                </c:pt>
                <c:pt idx="322">
                  <c:v>1.2821168437955857</c:v>
                </c:pt>
                <c:pt idx="323">
                  <c:v>1.2433100904232015</c:v>
                </c:pt>
                <c:pt idx="324">
                  <c:v>1.2254623495895305</c:v>
                </c:pt>
                <c:pt idx="325">
                  <c:v>1.1962217552464847</c:v>
                </c:pt>
                <c:pt idx="326">
                  <c:v>1.2597900152207704</c:v>
                </c:pt>
                <c:pt idx="327">
                  <c:v>1.223827025970069</c:v>
                </c:pt>
                <c:pt idx="328">
                  <c:v>1.1970722872452944</c:v>
                </c:pt>
                <c:pt idx="329">
                  <c:v>1.1784417076057345</c:v>
                </c:pt>
                <c:pt idx="330">
                  <c:v>1.1500447973525716</c:v>
                </c:pt>
                <c:pt idx="331">
                  <c:v>1.115051837611547</c:v>
                </c:pt>
                <c:pt idx="332">
                  <c:v>1.0869274085449072</c:v>
                </c:pt>
                <c:pt idx="333">
                  <c:v>1.062653715018326</c:v>
                </c:pt>
                <c:pt idx="334">
                  <c:v>1.0912818446686758</c:v>
                </c:pt>
                <c:pt idx="335">
                  <c:v>1.0580855811465975</c:v>
                </c:pt>
                <c:pt idx="336">
                  <c:v>1.0642992607365076</c:v>
                </c:pt>
                <c:pt idx="337">
                  <c:v>1.0387564974568184</c:v>
                </c:pt>
                <c:pt idx="338">
                  <c:v>1.0085357643515134</c:v>
                </c:pt>
                <c:pt idx="339">
                  <c:v>0.97867390980343716</c:v>
                </c:pt>
                <c:pt idx="340">
                  <c:v>0.96598107344727135</c:v>
                </c:pt>
                <c:pt idx="341">
                  <c:v>0.94174254157269077</c:v>
                </c:pt>
                <c:pt idx="342">
                  <c:v>0.91603184791359227</c:v>
                </c:pt>
                <c:pt idx="343">
                  <c:v>0.8904285165928898</c:v>
                </c:pt>
                <c:pt idx="344">
                  <c:v>0.8782509955142257</c:v>
                </c:pt>
                <c:pt idx="345">
                  <c:v>0.85150484069891386</c:v>
                </c:pt>
                <c:pt idx="346">
                  <c:v>0.83050739913962546</c:v>
                </c:pt>
                <c:pt idx="347">
                  <c:v>0.84355121628476126</c:v>
                </c:pt>
                <c:pt idx="348">
                  <c:v>0.82213896922959295</c:v>
                </c:pt>
                <c:pt idx="349">
                  <c:v>0.80804334894975516</c:v>
                </c:pt>
                <c:pt idx="350">
                  <c:v>0.78435094626492341</c:v>
                </c:pt>
                <c:pt idx="351">
                  <c:v>0.761472923771503</c:v>
                </c:pt>
                <c:pt idx="352">
                  <c:v>0.73909911357076752</c:v>
                </c:pt>
                <c:pt idx="353">
                  <c:v>0.72197154311319889</c:v>
                </c:pt>
                <c:pt idx="354">
                  <c:v>0.71529951604594821</c:v>
                </c:pt>
                <c:pt idx="355">
                  <c:v>0.69763601371261963</c:v>
                </c:pt>
                <c:pt idx="356">
                  <c:v>0.68526657355942144</c:v>
                </c:pt>
                <c:pt idx="357">
                  <c:v>0.66827227106970943</c:v>
                </c:pt>
                <c:pt idx="358">
                  <c:v>0.65284690277461344</c:v>
                </c:pt>
                <c:pt idx="359">
                  <c:v>0.63395311937614796</c:v>
                </c:pt>
                <c:pt idx="360">
                  <c:v>0.69462307252938826</c:v>
                </c:pt>
                <c:pt idx="361">
                  <c:v>0.68690998961766714</c:v>
                </c:pt>
                <c:pt idx="362">
                  <c:v>0.67895063166007341</c:v>
                </c:pt>
                <c:pt idx="363">
                  <c:v>0.69527644256067711</c:v>
                </c:pt>
                <c:pt idx="364">
                  <c:v>0.7527603749941264</c:v>
                </c:pt>
                <c:pt idx="365">
                  <c:v>0.74426290668494255</c:v>
                </c:pt>
                <c:pt idx="366">
                  <c:v>0.72238740518808009</c:v>
                </c:pt>
                <c:pt idx="367">
                  <c:v>0.71727284099659161</c:v>
                </c:pt>
                <c:pt idx="368">
                  <c:v>0.70189577717372975</c:v>
                </c:pt>
                <c:pt idx="369">
                  <c:v>0.68156220017885305</c:v>
                </c:pt>
                <c:pt idx="370">
                  <c:v>0.66410437589538918</c:v>
                </c:pt>
                <c:pt idx="371">
                  <c:v>0.64399382945704087</c:v>
                </c:pt>
                <c:pt idx="372">
                  <c:v>0.6247715503088862</c:v>
                </c:pt>
                <c:pt idx="373">
                  <c:v>0.6586752001992473</c:v>
                </c:pt>
                <c:pt idx="374">
                  <c:v>0.64642285089632845</c:v>
                </c:pt>
                <c:pt idx="375">
                  <c:v>0.64717796726238952</c:v>
                </c:pt>
                <c:pt idx="376">
                  <c:v>0.63395470361129558</c:v>
                </c:pt>
                <c:pt idx="377">
                  <c:v>0.61830470170779306</c:v>
                </c:pt>
                <c:pt idx="378">
                  <c:v>0.61141875468752116</c:v>
                </c:pt>
                <c:pt idx="379">
                  <c:v>0.60084186563319841</c:v>
                </c:pt>
                <c:pt idx="380">
                  <c:v>0.58270574794514474</c:v>
                </c:pt>
                <c:pt idx="381">
                  <c:v>0.57265441197217193</c:v>
                </c:pt>
                <c:pt idx="382">
                  <c:v>0.55651390305417703</c:v>
                </c:pt>
                <c:pt idx="383">
                  <c:v>0.60051078006085701</c:v>
                </c:pt>
                <c:pt idx="384">
                  <c:v>0.59733668169124721</c:v>
                </c:pt>
                <c:pt idx="385">
                  <c:v>0.57914685516729092</c:v>
                </c:pt>
                <c:pt idx="386">
                  <c:v>0.5834467835278806</c:v>
                </c:pt>
                <c:pt idx="387">
                  <c:v>0.5664189086630016</c:v>
                </c:pt>
                <c:pt idx="388">
                  <c:v>0.54917065647796248</c:v>
                </c:pt>
                <c:pt idx="389">
                  <c:v>0.54493061984312119</c:v>
                </c:pt>
                <c:pt idx="390">
                  <c:v>0.53193123545412169</c:v>
                </c:pt>
                <c:pt idx="391">
                  <c:v>0.56219395460702226</c:v>
                </c:pt>
                <c:pt idx="392">
                  <c:v>0.54987464824025578</c:v>
                </c:pt>
                <c:pt idx="393">
                  <c:v>0.5347052862867353</c:v>
                </c:pt>
                <c:pt idx="394">
                  <c:v>0.51870596254708135</c:v>
                </c:pt>
                <c:pt idx="395">
                  <c:v>0.50533839913312228</c:v>
                </c:pt>
                <c:pt idx="396">
                  <c:v>0.49643509138755626</c:v>
                </c:pt>
                <c:pt idx="397">
                  <c:v>0.4909087614109619</c:v>
                </c:pt>
                <c:pt idx="398">
                  <c:v>0.52888341846144415</c:v>
                </c:pt>
                <c:pt idx="399">
                  <c:v>0.51342594987041978</c:v>
                </c:pt>
                <c:pt idx="400">
                  <c:v>0.50287451912531567</c:v>
                </c:pt>
                <c:pt idx="401">
                  <c:v>0.49716518958338757</c:v>
                </c:pt>
                <c:pt idx="402">
                  <c:v>0.48359935595394582</c:v>
                </c:pt>
                <c:pt idx="403">
                  <c:v>0.46887703369477413</c:v>
                </c:pt>
                <c:pt idx="404">
                  <c:v>0.455305946426311</c:v>
                </c:pt>
                <c:pt idx="405">
                  <c:v>0.46124094189071246</c:v>
                </c:pt>
                <c:pt idx="406">
                  <c:v>0.4472422874238165</c:v>
                </c:pt>
                <c:pt idx="407">
                  <c:v>0.47199073538273911</c:v>
                </c:pt>
                <c:pt idx="408">
                  <c:v>0.46785185532142631</c:v>
                </c:pt>
                <c:pt idx="409">
                  <c:v>0.45396156570405977</c:v>
                </c:pt>
                <c:pt idx="410">
                  <c:v>0.44028078029303014</c:v>
                </c:pt>
                <c:pt idx="411">
                  <c:v>0.42834330394015763</c:v>
                </c:pt>
                <c:pt idx="412">
                  <c:v>0.42052456334056326</c:v>
                </c:pt>
                <c:pt idx="413">
                  <c:v>0.41694775914596161</c:v>
                </c:pt>
                <c:pt idx="414">
                  <c:v>0.40892379671836382</c:v>
                </c:pt>
                <c:pt idx="415">
                  <c:v>0.40289471870777194</c:v>
                </c:pt>
                <c:pt idx="416">
                  <c:v>0.39062606500005798</c:v>
                </c:pt>
                <c:pt idx="417">
                  <c:v>0.40084059183909448</c:v>
                </c:pt>
                <c:pt idx="418">
                  <c:v>0.39332574990334146</c:v>
                </c:pt>
                <c:pt idx="419">
                  <c:v>0.38205899074073363</c:v>
                </c:pt>
                <c:pt idx="420">
                  <c:v>0.37377316499573904</c:v>
                </c:pt>
                <c:pt idx="421">
                  <c:v>0.37019872245771551</c:v>
                </c:pt>
                <c:pt idx="422">
                  <c:v>0.36827781559579648</c:v>
                </c:pt>
                <c:pt idx="423">
                  <c:v>0.35950974324198665</c:v>
                </c:pt>
                <c:pt idx="424">
                  <c:v>0.34884134680312301</c:v>
                </c:pt>
                <c:pt idx="425">
                  <c:v>0.39305082259746299</c:v>
                </c:pt>
                <c:pt idx="426">
                  <c:v>0.38377191852376286</c:v>
                </c:pt>
                <c:pt idx="427">
                  <c:v>0.41237297054709299</c:v>
                </c:pt>
                <c:pt idx="428">
                  <c:v>0.40043654350073921</c:v>
                </c:pt>
                <c:pt idx="429">
                  <c:v>0.39117625636571718</c:v>
                </c:pt>
                <c:pt idx="430">
                  <c:v>0.38063580714719569</c:v>
                </c:pt>
                <c:pt idx="431">
                  <c:v>0.39633615213443329</c:v>
                </c:pt>
                <c:pt idx="432">
                  <c:v>0.39979884802591198</c:v>
                </c:pt>
                <c:pt idx="433">
                  <c:v>0.38834771838217924</c:v>
                </c:pt>
                <c:pt idx="434">
                  <c:v>0.41198779724784784</c:v>
                </c:pt>
                <c:pt idx="435">
                  <c:v>0.39949474350924169</c:v>
                </c:pt>
                <c:pt idx="436">
                  <c:v>0.41895166823313817</c:v>
                </c:pt>
                <c:pt idx="437">
                  <c:v>0.41389780461650805</c:v>
                </c:pt>
                <c:pt idx="438">
                  <c:v>0.40145486011680953</c:v>
                </c:pt>
                <c:pt idx="439">
                  <c:v>0.38922664290078579</c:v>
                </c:pt>
                <c:pt idx="440">
                  <c:v>0.40496355662978295</c:v>
                </c:pt>
                <c:pt idx="441">
                  <c:v>0.3952261642008939</c:v>
                </c:pt>
                <c:pt idx="442">
                  <c:v>0.38628792189305561</c:v>
                </c:pt>
                <c:pt idx="443">
                  <c:v>0.38215206847840599</c:v>
                </c:pt>
                <c:pt idx="444">
                  <c:v>0.39598620809130097</c:v>
                </c:pt>
                <c:pt idx="445">
                  <c:v>0.40014808463931145</c:v>
                </c:pt>
                <c:pt idx="446">
                  <c:v>0.40563839383179195</c:v>
                </c:pt>
                <c:pt idx="447">
                  <c:v>0.41535493622119335</c:v>
                </c:pt>
                <c:pt idx="448">
                  <c:v>0.40510103743118642</c:v>
                </c:pt>
                <c:pt idx="449">
                  <c:v>0.39600402473945495</c:v>
                </c:pt>
                <c:pt idx="450">
                  <c:v>0.3918544773480912</c:v>
                </c:pt>
                <c:pt idx="451">
                  <c:v>0.38193482372212834</c:v>
                </c:pt>
                <c:pt idx="452">
                  <c:v>0.38273232554502512</c:v>
                </c:pt>
                <c:pt idx="453">
                  <c:v>0.39513535510958187</c:v>
                </c:pt>
                <c:pt idx="454">
                  <c:v>0.40303687353080242</c:v>
                </c:pt>
                <c:pt idx="455">
                  <c:v>0.39101987422923151</c:v>
                </c:pt>
                <c:pt idx="456">
                  <c:v>0.44801064918394035</c:v>
                </c:pt>
                <c:pt idx="457">
                  <c:v>0.46218152979355831</c:v>
                </c:pt>
                <c:pt idx="458">
                  <c:v>0.45450359969761339</c:v>
                </c:pt>
                <c:pt idx="459">
                  <c:v>0.51930260499652259</c:v>
                </c:pt>
                <c:pt idx="460">
                  <c:v>0.50354140440939044</c:v>
                </c:pt>
                <c:pt idx="461">
                  <c:v>0.525206372437244</c:v>
                </c:pt>
                <c:pt idx="462">
                  <c:v>0.51162250831363587</c:v>
                </c:pt>
                <c:pt idx="463">
                  <c:v>0.50133449955819964</c:v>
                </c:pt>
                <c:pt idx="464">
                  <c:v>0.53061095068853281</c:v>
                </c:pt>
                <c:pt idx="465">
                  <c:v>0.52829728389584041</c:v>
                </c:pt>
                <c:pt idx="466">
                  <c:v>0.53083967042540303</c:v>
                </c:pt>
                <c:pt idx="467">
                  <c:v>0.51575232981482466</c:v>
                </c:pt>
                <c:pt idx="468">
                  <c:v>0.51469445851567364</c:v>
                </c:pt>
                <c:pt idx="469">
                  <c:v>0.72182799996153724</c:v>
                </c:pt>
                <c:pt idx="470">
                  <c:v>0.74073341033422635</c:v>
                </c:pt>
                <c:pt idx="471">
                  <c:v>0.71869237627696103</c:v>
                </c:pt>
                <c:pt idx="472">
                  <c:v>0.71123237078368262</c:v>
                </c:pt>
                <c:pt idx="473">
                  <c:v>0.70598364016747295</c:v>
                </c:pt>
                <c:pt idx="474">
                  <c:v>0.74266176150131169</c:v>
                </c:pt>
                <c:pt idx="475">
                  <c:v>0.72423319682781817</c:v>
                </c:pt>
                <c:pt idx="476">
                  <c:v>0.70293999086527204</c:v>
                </c:pt>
                <c:pt idx="477">
                  <c:v>0.68212835117861315</c:v>
                </c:pt>
                <c:pt idx="478">
                  <c:v>0.66158464869752787</c:v>
                </c:pt>
                <c:pt idx="479">
                  <c:v>0.70356050397462433</c:v>
                </c:pt>
                <c:pt idx="480">
                  <c:v>0.69880682028560526</c:v>
                </c:pt>
                <c:pt idx="481">
                  <c:v>0.68101232228953845</c:v>
                </c:pt>
                <c:pt idx="482">
                  <c:v>0.66468353946367464</c:v>
                </c:pt>
                <c:pt idx="483">
                  <c:v>0.71265824988061155</c:v>
                </c:pt>
                <c:pt idx="484">
                  <c:v>0.69154012367389972</c:v>
                </c:pt>
                <c:pt idx="485">
                  <c:v>0.67398431358713695</c:v>
                </c:pt>
                <c:pt idx="486">
                  <c:v>0.66399482281453859</c:v>
                </c:pt>
                <c:pt idx="487">
                  <c:v>0.70180763372115051</c:v>
                </c:pt>
                <c:pt idx="488">
                  <c:v>0.69263919285035624</c:v>
                </c:pt>
                <c:pt idx="489">
                  <c:v>0.67165948209506499</c:v>
                </c:pt>
                <c:pt idx="490">
                  <c:v>0.65120058402586001</c:v>
                </c:pt>
                <c:pt idx="491">
                  <c:v>0.64204158655421706</c:v>
                </c:pt>
                <c:pt idx="492">
                  <c:v>0.62419603358971132</c:v>
                </c:pt>
                <c:pt idx="493">
                  <c:v>0.61424918521235949</c:v>
                </c:pt>
                <c:pt idx="494">
                  <c:v>0.59714989308648381</c:v>
                </c:pt>
                <c:pt idx="495">
                  <c:v>0.58061757818343862</c:v>
                </c:pt>
                <c:pt idx="496">
                  <c:v>0.56385460752677663</c:v>
                </c:pt>
                <c:pt idx="497">
                  <c:v>0.5545013635490641</c:v>
                </c:pt>
                <c:pt idx="498">
                  <c:v>0.54225841523772045</c:v>
                </c:pt>
                <c:pt idx="499">
                  <c:v>0.53897802430522346</c:v>
                </c:pt>
                <c:pt idx="500">
                  <c:v>0.53265827811935185</c:v>
                </c:pt>
                <c:pt idx="501">
                  <c:v>0.51964108627478078</c:v>
                </c:pt>
                <c:pt idx="502">
                  <c:v>0.50415978244662596</c:v>
                </c:pt>
                <c:pt idx="503">
                  <c:v>0.48933348822144263</c:v>
                </c:pt>
                <c:pt idx="504">
                  <c:v>0.48335027766696081</c:v>
                </c:pt>
                <c:pt idx="505">
                  <c:v>0.46862952586344281</c:v>
                </c:pt>
                <c:pt idx="506">
                  <c:v>0.45620433592864729</c:v>
                </c:pt>
                <c:pt idx="507">
                  <c:v>0.49262526331054457</c:v>
                </c:pt>
                <c:pt idx="508">
                  <c:v>0.50127854455843379</c:v>
                </c:pt>
                <c:pt idx="509">
                  <c:v>0.49720482959362872</c:v>
                </c:pt>
                <c:pt idx="510">
                  <c:v>0.48205796748623042</c:v>
                </c:pt>
                <c:pt idx="511">
                  <c:v>0.4708347276142254</c:v>
                </c:pt>
                <c:pt idx="512">
                  <c:v>0.48806656897453171</c:v>
                </c:pt>
                <c:pt idx="513">
                  <c:v>0.47428693524682708</c:v>
                </c:pt>
                <c:pt idx="514">
                  <c:v>0.46496254718047608</c:v>
                </c:pt>
                <c:pt idx="515">
                  <c:v>0.50610290711998762</c:v>
                </c:pt>
                <c:pt idx="516">
                  <c:v>0.49639950976106029</c:v>
                </c:pt>
                <c:pt idx="517">
                  <c:v>0.48435060653219797</c:v>
                </c:pt>
                <c:pt idx="518">
                  <c:v>0.5068097402160624</c:v>
                </c:pt>
                <c:pt idx="519">
                  <c:v>0.49345203631056039</c:v>
                </c:pt>
                <c:pt idx="520">
                  <c:v>0.47852475259978189</c:v>
                </c:pt>
                <c:pt idx="521">
                  <c:v>0.47132495038239597</c:v>
                </c:pt>
                <c:pt idx="522">
                  <c:v>0.46720902357474664</c:v>
                </c:pt>
                <c:pt idx="523">
                  <c:v>0.45508381777264245</c:v>
                </c:pt>
                <c:pt idx="524">
                  <c:v>0.45320150049496072</c:v>
                </c:pt>
                <c:pt idx="525">
                  <c:v>0.44425062337481419</c:v>
                </c:pt>
                <c:pt idx="526">
                  <c:v>0.43142786123328519</c:v>
                </c:pt>
                <c:pt idx="527">
                  <c:v>0.4666982199331205</c:v>
                </c:pt>
                <c:pt idx="528">
                  <c:v>0.45806849301299607</c:v>
                </c:pt>
                <c:pt idx="529">
                  <c:v>0.44557518153478171</c:v>
                </c:pt>
                <c:pt idx="530">
                  <c:v>0.47659691751143474</c:v>
                </c:pt>
                <c:pt idx="531">
                  <c:v>0.46215231081376162</c:v>
                </c:pt>
                <c:pt idx="532">
                  <c:v>0.4491151659258914</c:v>
                </c:pt>
                <c:pt idx="533">
                  <c:v>0.43658458243097847</c:v>
                </c:pt>
                <c:pt idx="534">
                  <c:v>0.42749089048140027</c:v>
                </c:pt>
                <c:pt idx="535">
                  <c:v>0.43649305792768323</c:v>
                </c:pt>
                <c:pt idx="536">
                  <c:v>0.42511775568969595</c:v>
                </c:pt>
                <c:pt idx="537">
                  <c:v>0.43335173115654407</c:v>
                </c:pt>
                <c:pt idx="538">
                  <c:v>0.42428258249217138</c:v>
                </c:pt>
                <c:pt idx="539">
                  <c:v>0.45425743848071126</c:v>
                </c:pt>
                <c:pt idx="540">
                  <c:v>0.44995317964574683</c:v>
                </c:pt>
                <c:pt idx="541">
                  <c:v>0.47472471659976972</c:v>
                </c:pt>
                <c:pt idx="542">
                  <c:v>0.4752555768085554</c:v>
                </c:pt>
                <c:pt idx="543">
                  <c:v>0.46692479169964096</c:v>
                </c:pt>
                <c:pt idx="544">
                  <c:v>0.45489271052370922</c:v>
                </c:pt>
                <c:pt idx="545">
                  <c:v>0.44171344519606542</c:v>
                </c:pt>
                <c:pt idx="546">
                  <c:v>0.44007828646667646</c:v>
                </c:pt>
                <c:pt idx="547">
                  <c:v>0.44889570493340514</c:v>
                </c:pt>
                <c:pt idx="548">
                  <c:v>0.47316394853075971</c:v>
                </c:pt>
                <c:pt idx="549">
                  <c:v>0.4596788110101746</c:v>
                </c:pt>
                <c:pt idx="550">
                  <c:v>0.44951792552593872</c:v>
                </c:pt>
                <c:pt idx="551">
                  <c:v>0.44731994967961741</c:v>
                </c:pt>
                <c:pt idx="552">
                  <c:v>0.43451660376795437</c:v>
                </c:pt>
                <c:pt idx="553">
                  <c:v>0.42334999535966739</c:v>
                </c:pt>
                <c:pt idx="554">
                  <c:v>0.41609050620758414</c:v>
                </c:pt>
                <c:pt idx="555">
                  <c:v>0.41739024883130615</c:v>
                </c:pt>
                <c:pt idx="556">
                  <c:v>0.40503816756682776</c:v>
                </c:pt>
                <c:pt idx="557">
                  <c:v>0.46208035219449911</c:v>
                </c:pt>
                <c:pt idx="558">
                  <c:v>0.45164523229629927</c:v>
                </c:pt>
                <c:pt idx="559">
                  <c:v>0.43869980143697435</c:v>
                </c:pt>
                <c:pt idx="560">
                  <c:v>0.42717955112576672</c:v>
                </c:pt>
                <c:pt idx="561">
                  <c:v>0.42883186299350751</c:v>
                </c:pt>
                <c:pt idx="562">
                  <c:v>0.41659379424563964</c:v>
                </c:pt>
                <c:pt idx="563">
                  <c:v>0.41739395226673348</c:v>
                </c:pt>
                <c:pt idx="564">
                  <c:v>0.41365684374772793</c:v>
                </c:pt>
                <c:pt idx="565">
                  <c:v>0.40215504741297625</c:v>
                </c:pt>
                <c:pt idx="566">
                  <c:v>0.39135041146514393</c:v>
                </c:pt>
                <c:pt idx="567">
                  <c:v>0.38702846349888542</c:v>
                </c:pt>
                <c:pt idx="568">
                  <c:v>0.39795134130974824</c:v>
                </c:pt>
                <c:pt idx="569">
                  <c:v>0.38680424103039757</c:v>
                </c:pt>
                <c:pt idx="570">
                  <c:v>0.37531335939601651</c:v>
                </c:pt>
                <c:pt idx="571">
                  <c:v>0.37380413598112194</c:v>
                </c:pt>
                <c:pt idx="572">
                  <c:v>0.36241735763375788</c:v>
                </c:pt>
                <c:pt idx="573">
                  <c:v>0.35250553044859939</c:v>
                </c:pt>
                <c:pt idx="574">
                  <c:v>0.3418086803346107</c:v>
                </c:pt>
                <c:pt idx="575">
                  <c:v>0.36085760844204567</c:v>
                </c:pt>
                <c:pt idx="576">
                  <c:v>0.35476221680656828</c:v>
                </c:pt>
                <c:pt idx="577">
                  <c:v>0.34935113639578741</c:v>
                </c:pt>
                <c:pt idx="578">
                  <c:v>0.33905179065555058</c:v>
                </c:pt>
                <c:pt idx="579">
                  <c:v>0.372418385645572</c:v>
                </c:pt>
                <c:pt idx="580">
                  <c:v>0.37732345715110444</c:v>
                </c:pt>
                <c:pt idx="581">
                  <c:v>0.3686266377596964</c:v>
                </c:pt>
                <c:pt idx="582">
                  <c:v>0.35797744654406632</c:v>
                </c:pt>
                <c:pt idx="583">
                  <c:v>0.34951248565113252</c:v>
                </c:pt>
                <c:pt idx="584">
                  <c:v>0.34827717244698858</c:v>
                </c:pt>
                <c:pt idx="585">
                  <c:v>0.36171913862160943</c:v>
                </c:pt>
                <c:pt idx="586">
                  <c:v>0.35076171271015938</c:v>
                </c:pt>
                <c:pt idx="587">
                  <c:v>0.37106331691357863</c:v>
                </c:pt>
                <c:pt idx="588">
                  <c:v>0.37918085988679184</c:v>
                </c:pt>
                <c:pt idx="589">
                  <c:v>0.36784381012125572</c:v>
                </c:pt>
                <c:pt idx="590">
                  <c:v>0.41220576152826516</c:v>
                </c:pt>
                <c:pt idx="591">
                  <c:v>0.40006196053641135</c:v>
                </c:pt>
                <c:pt idx="592">
                  <c:v>0.39970565220147175</c:v>
                </c:pt>
                <c:pt idx="593">
                  <c:v>0.38758902770459114</c:v>
                </c:pt>
                <c:pt idx="594">
                  <c:v>0.38601799103692797</c:v>
                </c:pt>
                <c:pt idx="595">
                  <c:v>0.37426419036204012</c:v>
                </c:pt>
                <c:pt idx="596">
                  <c:v>0.37002410733188629</c:v>
                </c:pt>
                <c:pt idx="597">
                  <c:v>0.39285772947091541</c:v>
                </c:pt>
                <c:pt idx="598">
                  <c:v>0.39951818265221334</c:v>
                </c:pt>
                <c:pt idx="599">
                  <c:v>0.39326236058164443</c:v>
                </c:pt>
                <c:pt idx="600">
                  <c:v>0.3990744350937443</c:v>
                </c:pt>
                <c:pt idx="601">
                  <c:v>0.38714620648654041</c:v>
                </c:pt>
                <c:pt idx="602">
                  <c:v>0.3757937946837791</c:v>
                </c:pt>
                <c:pt idx="603">
                  <c:v>0.36568893001930514</c:v>
                </c:pt>
                <c:pt idx="604">
                  <c:v>0.36470989107857321</c:v>
                </c:pt>
                <c:pt idx="605">
                  <c:v>0.35564262592538026</c:v>
                </c:pt>
                <c:pt idx="606">
                  <c:v>0.34489447651840222</c:v>
                </c:pt>
                <c:pt idx="607">
                  <c:v>0.33470988838506388</c:v>
                </c:pt>
                <c:pt idx="608">
                  <c:v>0.36755930986323687</c:v>
                </c:pt>
                <c:pt idx="609">
                  <c:v>0.35954718188979184</c:v>
                </c:pt>
                <c:pt idx="610">
                  <c:v>0.35001536813380252</c:v>
                </c:pt>
                <c:pt idx="611">
                  <c:v>0.34025506340662376</c:v>
                </c:pt>
                <c:pt idx="612">
                  <c:v>0.32989975654465259</c:v>
                </c:pt>
                <c:pt idx="613">
                  <c:v>0.32268364732308419</c:v>
                </c:pt>
                <c:pt idx="614">
                  <c:v>0.3170047670620062</c:v>
                </c:pt>
                <c:pt idx="615">
                  <c:v>0.30898759608550935</c:v>
                </c:pt>
                <c:pt idx="616">
                  <c:v>0.29985393243762326</c:v>
                </c:pt>
                <c:pt idx="617">
                  <c:v>0.29154862768649736</c:v>
                </c:pt>
                <c:pt idx="618">
                  <c:v>0.28797873175865135</c:v>
                </c:pt>
                <c:pt idx="619">
                  <c:v>0.27921731375791015</c:v>
                </c:pt>
                <c:pt idx="620">
                  <c:v>0.30351206371255651</c:v>
                </c:pt>
                <c:pt idx="621">
                  <c:v>0.31039877879053307</c:v>
                </c:pt>
                <c:pt idx="622">
                  <c:v>0.35725263875220353</c:v>
                </c:pt>
                <c:pt idx="623">
                  <c:v>0.3470547898439173</c:v>
                </c:pt>
                <c:pt idx="624">
                  <c:v>0.33648753966240125</c:v>
                </c:pt>
                <c:pt idx="625">
                  <c:v>0.3286929804385969</c:v>
                </c:pt>
                <c:pt idx="626">
                  <c:v>0.3187199647487956</c:v>
                </c:pt>
                <c:pt idx="627">
                  <c:v>0.32822251057530988</c:v>
                </c:pt>
                <c:pt idx="628">
                  <c:v>0.32018643127624519</c:v>
                </c:pt>
                <c:pt idx="629">
                  <c:v>0.33280216025908527</c:v>
                </c:pt>
                <c:pt idx="630">
                  <c:v>0.3458160502567546</c:v>
                </c:pt>
                <c:pt idx="631">
                  <c:v>0.33537770175656456</c:v>
                </c:pt>
                <c:pt idx="632">
                  <c:v>0.3607126881146378</c:v>
                </c:pt>
                <c:pt idx="633">
                  <c:v>0.35939002974932194</c:v>
                </c:pt>
                <c:pt idx="634">
                  <c:v>0.3486896204337499</c:v>
                </c:pt>
                <c:pt idx="635">
                  <c:v>0.34334248148243324</c:v>
                </c:pt>
                <c:pt idx="636">
                  <c:v>0.33356968501456591</c:v>
                </c:pt>
                <c:pt idx="637">
                  <c:v>0.32416695403269696</c:v>
                </c:pt>
                <c:pt idx="638">
                  <c:v>0.33601485619023846</c:v>
                </c:pt>
                <c:pt idx="639">
                  <c:v>0.3282240867359853</c:v>
                </c:pt>
                <c:pt idx="640">
                  <c:v>0.3364216770898647</c:v>
                </c:pt>
                <c:pt idx="641">
                  <c:v>0.3504652858124222</c:v>
                </c:pt>
                <c:pt idx="642">
                  <c:v>0.34426976479112092</c:v>
                </c:pt>
                <c:pt idx="643">
                  <c:v>0.37823227259301162</c:v>
                </c:pt>
                <c:pt idx="644">
                  <c:v>0.36749040986738363</c:v>
                </c:pt>
                <c:pt idx="645">
                  <c:v>0.36177627419758118</c:v>
                </c:pt>
                <c:pt idx="646">
                  <c:v>0.3664373772640786</c:v>
                </c:pt>
                <c:pt idx="647">
                  <c:v>0.35720633042098837</c:v>
                </c:pt>
                <c:pt idx="648">
                  <c:v>0.34736233516516019</c:v>
                </c:pt>
                <c:pt idx="649">
                  <c:v>0.33767727156727462</c:v>
                </c:pt>
                <c:pt idx="650">
                  <c:v>0.33481311410231501</c:v>
                </c:pt>
                <c:pt idx="651">
                  <c:v>0.32806414916982374</c:v>
                </c:pt>
                <c:pt idx="652">
                  <c:v>0.32988049131340869</c:v>
                </c:pt>
                <c:pt idx="653">
                  <c:v>0.34132303690379995</c:v>
                </c:pt>
                <c:pt idx="654">
                  <c:v>0.33856935103421315</c:v>
                </c:pt>
                <c:pt idx="655">
                  <c:v>0.33045219469294618</c:v>
                </c:pt>
                <c:pt idx="656">
                  <c:v>0.32858356466485239</c:v>
                </c:pt>
                <c:pt idx="657">
                  <c:v>0.32651258145263412</c:v>
                </c:pt>
                <c:pt idx="658">
                  <c:v>0.32027046428108663</c:v>
                </c:pt>
                <c:pt idx="659">
                  <c:v>0.31068161074489054</c:v>
                </c:pt>
                <c:pt idx="660">
                  <c:v>0.31008665835175114</c:v>
                </c:pt>
                <c:pt idx="661">
                  <c:v>0.31147346085662014</c:v>
                </c:pt>
                <c:pt idx="662">
                  <c:v>0.30268838883363686</c:v>
                </c:pt>
                <c:pt idx="663">
                  <c:v>0.30199520610809943</c:v>
                </c:pt>
                <c:pt idx="664">
                  <c:v>0.3035265367619977</c:v>
                </c:pt>
                <c:pt idx="665">
                  <c:v>0.29528922971659888</c:v>
                </c:pt>
                <c:pt idx="666">
                  <c:v>0.32140351085019814</c:v>
                </c:pt>
                <c:pt idx="667">
                  <c:v>0.31466910439043999</c:v>
                </c:pt>
                <c:pt idx="668">
                  <c:v>0.30803911544247092</c:v>
                </c:pt>
                <c:pt idx="669">
                  <c:v>0.30507770687420893</c:v>
                </c:pt>
                <c:pt idx="670">
                  <c:v>0.31625209989723213</c:v>
                </c:pt>
                <c:pt idx="671">
                  <c:v>0.30886373034403874</c:v>
                </c:pt>
                <c:pt idx="672">
                  <c:v>0.30306453451034854</c:v>
                </c:pt>
                <c:pt idx="673">
                  <c:v>0.30032507252380108</c:v>
                </c:pt>
                <c:pt idx="674">
                  <c:v>0.32150873022250825</c:v>
                </c:pt>
                <c:pt idx="675">
                  <c:v>0.3126997173047642</c:v>
                </c:pt>
                <c:pt idx="676">
                  <c:v>0.30370890564013753</c:v>
                </c:pt>
                <c:pt idx="677">
                  <c:v>0.2984936579689938</c:v>
                </c:pt>
                <c:pt idx="678">
                  <c:v>0.29016449700122848</c:v>
                </c:pt>
                <c:pt idx="679">
                  <c:v>0.28152004409381742</c:v>
                </c:pt>
                <c:pt idx="680">
                  <c:v>0.30132235522365436</c:v>
                </c:pt>
                <c:pt idx="681">
                  <c:v>0.29545843077008149</c:v>
                </c:pt>
                <c:pt idx="682">
                  <c:v>0.32773725757150196</c:v>
                </c:pt>
                <c:pt idx="683">
                  <c:v>0.31780798883012989</c:v>
                </c:pt>
                <c:pt idx="684">
                  <c:v>0.30880117361508019</c:v>
                </c:pt>
                <c:pt idx="685">
                  <c:v>0.32407530040298765</c:v>
                </c:pt>
                <c:pt idx="686">
                  <c:v>0.3486112932666105</c:v>
                </c:pt>
                <c:pt idx="687">
                  <c:v>0.38648564085130854</c:v>
                </c:pt>
                <c:pt idx="688">
                  <c:v>0.38525589977505725</c:v>
                </c:pt>
                <c:pt idx="689">
                  <c:v>0.3818126751777095</c:v>
                </c:pt>
                <c:pt idx="690">
                  <c:v>0.38339204287301942</c:v>
                </c:pt>
                <c:pt idx="691">
                  <c:v>0.3770169898363111</c:v>
                </c:pt>
                <c:pt idx="692">
                  <c:v>0.36578956961149489</c:v>
                </c:pt>
                <c:pt idx="693">
                  <c:v>0.35498292796070968</c:v>
                </c:pt>
                <c:pt idx="694">
                  <c:v>0.36841436660899601</c:v>
                </c:pt>
                <c:pt idx="695">
                  <c:v>0.36525951702427617</c:v>
                </c:pt>
                <c:pt idx="696">
                  <c:v>0.35437207956274958</c:v>
                </c:pt>
                <c:pt idx="697">
                  <c:v>0.34360377808300058</c:v>
                </c:pt>
                <c:pt idx="698">
                  <c:v>0.33353369802397065</c:v>
                </c:pt>
                <c:pt idx="699">
                  <c:v>0.37064937762779632</c:v>
                </c:pt>
                <c:pt idx="700">
                  <c:v>0.36276780548044929</c:v>
                </c:pt>
                <c:pt idx="701">
                  <c:v>0.35295539906407858</c:v>
                </c:pt>
                <c:pt idx="702">
                  <c:v>0.34233610731635822</c:v>
                </c:pt>
                <c:pt idx="703">
                  <c:v>0.33352224217778076</c:v>
                </c:pt>
                <c:pt idx="704">
                  <c:v>0.32372068330259707</c:v>
                </c:pt>
                <c:pt idx="705">
                  <c:v>0.31442363389911482</c:v>
                </c:pt>
                <c:pt idx="706">
                  <c:v>0.30780174800428195</c:v>
                </c:pt>
                <c:pt idx="707">
                  <c:v>0.30058533988467268</c:v>
                </c:pt>
                <c:pt idx="708">
                  <c:v>0.30063807395402886</c:v>
                </c:pt>
                <c:pt idx="709">
                  <c:v>0.29728565884360586</c:v>
                </c:pt>
                <c:pt idx="710">
                  <c:v>0.29111203597873131</c:v>
                </c:pt>
                <c:pt idx="711">
                  <c:v>0.28342269966800765</c:v>
                </c:pt>
                <c:pt idx="712">
                  <c:v>0.29606979258949606</c:v>
                </c:pt>
                <c:pt idx="713">
                  <c:v>0.28948084634678595</c:v>
                </c:pt>
                <c:pt idx="714">
                  <c:v>0.28275078374602919</c:v>
                </c:pt>
                <c:pt idx="715">
                  <c:v>0.27418674808072957</c:v>
                </c:pt>
                <c:pt idx="716">
                  <c:v>0.27824771262721165</c:v>
                </c:pt>
                <c:pt idx="717">
                  <c:v>0.2702144855935445</c:v>
                </c:pt>
                <c:pt idx="718">
                  <c:v>0.26373468183729076</c:v>
                </c:pt>
                <c:pt idx="719">
                  <c:v>0.27910552856357096</c:v>
                </c:pt>
                <c:pt idx="720">
                  <c:v>0.27172442346750053</c:v>
                </c:pt>
                <c:pt idx="721">
                  <c:v>0.26360819950326869</c:v>
                </c:pt>
                <c:pt idx="722">
                  <c:v>0.2932516097468385</c:v>
                </c:pt>
                <c:pt idx="723">
                  <c:v>0.28802776084035159</c:v>
                </c:pt>
                <c:pt idx="724">
                  <c:v>0.27950422591704255</c:v>
                </c:pt>
                <c:pt idx="725">
                  <c:v>0.27167561435805387</c:v>
                </c:pt>
                <c:pt idx="726">
                  <c:v>0.26343409686744285</c:v>
                </c:pt>
                <c:pt idx="727">
                  <c:v>0.25793802553306922</c:v>
                </c:pt>
                <c:pt idx="728">
                  <c:v>0.25330898091761633</c:v>
                </c:pt>
                <c:pt idx="729">
                  <c:v>0.2986666300661866</c:v>
                </c:pt>
                <c:pt idx="730">
                  <c:v>0.31552415444422294</c:v>
                </c:pt>
                <c:pt idx="731">
                  <c:v>0.32212439341588134</c:v>
                </c:pt>
                <c:pt idx="732">
                  <c:v>0.31710839306524874</c:v>
                </c:pt>
                <c:pt idx="733">
                  <c:v>0.35530804773578573</c:v>
                </c:pt>
                <c:pt idx="734">
                  <c:v>0.34638896091997884</c:v>
                </c:pt>
                <c:pt idx="735">
                  <c:v>0.35352293347290548</c:v>
                </c:pt>
                <c:pt idx="736">
                  <c:v>0.34666136075314019</c:v>
                </c:pt>
                <c:pt idx="737">
                  <c:v>0.35492916150104842</c:v>
                </c:pt>
                <c:pt idx="738">
                  <c:v>0.34421417234157459</c:v>
                </c:pt>
                <c:pt idx="739">
                  <c:v>0.34614157998313944</c:v>
                </c:pt>
                <c:pt idx="740">
                  <c:v>0.34821041547422177</c:v>
                </c:pt>
                <c:pt idx="741">
                  <c:v>0.33845863153241906</c:v>
                </c:pt>
                <c:pt idx="742">
                  <c:v>0.3384152132582417</c:v>
                </c:pt>
                <c:pt idx="743">
                  <c:v>0.33190235497616427</c:v>
                </c:pt>
                <c:pt idx="744">
                  <c:v>0.34816929225179083</c:v>
                </c:pt>
                <c:pt idx="745">
                  <c:v>0.33807796500387927</c:v>
                </c:pt>
                <c:pt idx="746">
                  <c:v>0.32778289072190375</c:v>
                </c:pt>
                <c:pt idx="747">
                  <c:v>0.32236307833977446</c:v>
                </c:pt>
                <c:pt idx="748">
                  <c:v>0.35640349911682839</c:v>
                </c:pt>
                <c:pt idx="749">
                  <c:v>0.34554648364781099</c:v>
                </c:pt>
                <c:pt idx="750">
                  <c:v>0.35458301489913568</c:v>
                </c:pt>
                <c:pt idx="751">
                  <c:v>0.34448069600527531</c:v>
                </c:pt>
                <c:pt idx="752">
                  <c:v>0.33404055981391562</c:v>
                </c:pt>
                <c:pt idx="753">
                  <c:v>0.34165030782944306</c:v>
                </c:pt>
                <c:pt idx="754">
                  <c:v>0.33127679488988027</c:v>
                </c:pt>
                <c:pt idx="755">
                  <c:v>0.32136131931558964</c:v>
                </c:pt>
                <c:pt idx="756">
                  <c:v>0.31345164526137181</c:v>
                </c:pt>
                <c:pt idx="757">
                  <c:v>0.30395047497550959</c:v>
                </c:pt>
                <c:pt idx="758">
                  <c:v>0.30662784283354444</c:v>
                </c:pt>
                <c:pt idx="759">
                  <c:v>0.34006497882745929</c:v>
                </c:pt>
                <c:pt idx="760">
                  <c:v>0.33649638030739148</c:v>
                </c:pt>
                <c:pt idx="761">
                  <c:v>0.35633158554518851</c:v>
                </c:pt>
                <c:pt idx="762">
                  <c:v>0.36110201594865526</c:v>
                </c:pt>
                <c:pt idx="763">
                  <c:v>0.35060378963442129</c:v>
                </c:pt>
                <c:pt idx="764">
                  <c:v>0.36079956179424189</c:v>
                </c:pt>
                <c:pt idx="765">
                  <c:v>0.35181208116276785</c:v>
                </c:pt>
                <c:pt idx="766">
                  <c:v>0.34299965078660249</c:v>
                </c:pt>
                <c:pt idx="767">
                  <c:v>0.36177320703667787</c:v>
                </c:pt>
                <c:pt idx="768">
                  <c:v>0.35243187230316164</c:v>
                </c:pt>
                <c:pt idx="769">
                  <c:v>0.34184862716193681</c:v>
                </c:pt>
                <c:pt idx="770">
                  <c:v>0.33964212235135088</c:v>
                </c:pt>
                <c:pt idx="771">
                  <c:v>0.35568246035184409</c:v>
                </c:pt>
                <c:pt idx="772">
                  <c:v>0.34513424178736368</c:v>
                </c:pt>
                <c:pt idx="773">
                  <c:v>0.38332437701981104</c:v>
                </c:pt>
                <c:pt idx="774">
                  <c:v>0.37165346497456792</c:v>
                </c:pt>
                <c:pt idx="775">
                  <c:v>0.37806275057678101</c:v>
                </c:pt>
                <c:pt idx="776">
                  <c:v>0.36704424396695096</c:v>
                </c:pt>
                <c:pt idx="777">
                  <c:v>0.35682856801563184</c:v>
                </c:pt>
                <c:pt idx="778">
                  <c:v>0.36820961374702943</c:v>
                </c:pt>
                <c:pt idx="779">
                  <c:v>0.35811700955578579</c:v>
                </c:pt>
                <c:pt idx="780">
                  <c:v>0.35184270342246488</c:v>
                </c:pt>
                <c:pt idx="781">
                  <c:v>0.34376841143789832</c:v>
                </c:pt>
                <c:pt idx="782">
                  <c:v>0.33632348945011808</c:v>
                </c:pt>
                <c:pt idx="783">
                  <c:v>0.33308142848810213</c:v>
                </c:pt>
                <c:pt idx="784">
                  <c:v>0.33009156230554293</c:v>
                </c:pt>
                <c:pt idx="785">
                  <c:v>0.32301249954432792</c:v>
                </c:pt>
                <c:pt idx="786">
                  <c:v>0.32504070060289242</c:v>
                </c:pt>
                <c:pt idx="787">
                  <c:v>0.32583037343817478</c:v>
                </c:pt>
                <c:pt idx="788">
                  <c:v>0.32593710053763192</c:v>
                </c:pt>
                <c:pt idx="789">
                  <c:v>0.3168373062184644</c:v>
                </c:pt>
                <c:pt idx="790">
                  <c:v>0.30987440544534561</c:v>
                </c:pt>
                <c:pt idx="791">
                  <c:v>0.30755974202321157</c:v>
                </c:pt>
                <c:pt idx="792">
                  <c:v>0.30844746014531282</c:v>
                </c:pt>
                <c:pt idx="793">
                  <c:v>0.29957224671756733</c:v>
                </c:pt>
                <c:pt idx="794">
                  <c:v>0.29128526905318974</c:v>
                </c:pt>
                <c:pt idx="795">
                  <c:v>0.32158429109657649</c:v>
                </c:pt>
                <c:pt idx="796">
                  <c:v>0.34600077938952756</c:v>
                </c:pt>
                <c:pt idx="797">
                  <c:v>0.34609674554691039</c:v>
                </c:pt>
                <c:pt idx="798">
                  <c:v>0.33830622446461056</c:v>
                </c:pt>
                <c:pt idx="799">
                  <c:v>0.3289565020692321</c:v>
                </c:pt>
                <c:pt idx="800">
                  <c:v>0.33820174329724345</c:v>
                </c:pt>
                <c:pt idx="801">
                  <c:v>0.33016180412293933</c:v>
                </c:pt>
                <c:pt idx="802">
                  <c:v>0.33419360560291478</c:v>
                </c:pt>
                <c:pt idx="803">
                  <c:v>0.34007995309605121</c:v>
                </c:pt>
                <c:pt idx="804">
                  <c:v>0.3579515531688261</c:v>
                </c:pt>
                <c:pt idx="805">
                  <c:v>0.3508356241298965</c:v>
                </c:pt>
                <c:pt idx="806">
                  <c:v>0.34814593461879173</c:v>
                </c:pt>
                <c:pt idx="807">
                  <c:v>0.3429871851970156</c:v>
                </c:pt>
                <c:pt idx="808">
                  <c:v>0.33267187804204806</c:v>
                </c:pt>
                <c:pt idx="809">
                  <c:v>0.36051647177474716</c:v>
                </c:pt>
                <c:pt idx="810">
                  <c:v>0.35083412202471032</c:v>
                </c:pt>
                <c:pt idx="811">
                  <c:v>0.36117873610649293</c:v>
                </c:pt>
                <c:pt idx="812">
                  <c:v>0.35219360816674078</c:v>
                </c:pt>
                <c:pt idx="813">
                  <c:v>0.35527540911418898</c:v>
                </c:pt>
                <c:pt idx="814">
                  <c:v>0.34451042357703149</c:v>
                </c:pt>
                <c:pt idx="815">
                  <c:v>0.3512163504642124</c:v>
                </c:pt>
                <c:pt idx="816">
                  <c:v>0.37106834243600778</c:v>
                </c:pt>
                <c:pt idx="817">
                  <c:v>0.37534738104983056</c:v>
                </c:pt>
                <c:pt idx="818">
                  <c:v>0.36494301917616057</c:v>
                </c:pt>
                <c:pt idx="819">
                  <c:v>0.35637349928103229</c:v>
                </c:pt>
                <c:pt idx="820">
                  <c:v>0.3462480990233871</c:v>
                </c:pt>
                <c:pt idx="821">
                  <c:v>0.33570198940427198</c:v>
                </c:pt>
                <c:pt idx="822">
                  <c:v>0.33988086499466252</c:v>
                </c:pt>
                <c:pt idx="823">
                  <c:v>0.33015009312843513</c:v>
                </c:pt>
                <c:pt idx="824">
                  <c:v>0.33397709373279538</c:v>
                </c:pt>
                <c:pt idx="825">
                  <c:v>0.34476452544077507</c:v>
                </c:pt>
                <c:pt idx="826">
                  <c:v>0.38757638711636189</c:v>
                </c:pt>
                <c:pt idx="827">
                  <c:v>0.38405518149082846</c:v>
                </c:pt>
                <c:pt idx="828">
                  <c:v>0.37246250574695611</c:v>
                </c:pt>
                <c:pt idx="829">
                  <c:v>0.36378408789658667</c:v>
                </c:pt>
                <c:pt idx="830">
                  <c:v>0.3616004270372235</c:v>
                </c:pt>
                <c:pt idx="831">
                  <c:v>0.35799241496721834</c:v>
                </c:pt>
                <c:pt idx="832">
                  <c:v>0.34965119428964386</c:v>
                </c:pt>
                <c:pt idx="833">
                  <c:v>0.3725570208729328</c:v>
                </c:pt>
                <c:pt idx="834">
                  <c:v>0.37651364077902921</c:v>
                </c:pt>
                <c:pt idx="835">
                  <c:v>0.40714030351884078</c:v>
                </c:pt>
                <c:pt idx="836">
                  <c:v>0.39500146994493934</c:v>
                </c:pt>
                <c:pt idx="837">
                  <c:v>0.3899367978885222</c:v>
                </c:pt>
                <c:pt idx="838">
                  <c:v>0.4201191176304741</c:v>
                </c:pt>
                <c:pt idx="839">
                  <c:v>0.41544818948210699</c:v>
                </c:pt>
                <c:pt idx="840">
                  <c:v>0.40311962154188097</c:v>
                </c:pt>
                <c:pt idx="841">
                  <c:v>0.40888913714097541</c:v>
                </c:pt>
                <c:pt idx="842">
                  <c:v>0.43922417148061288</c:v>
                </c:pt>
                <c:pt idx="843">
                  <c:v>0.42750252726131432</c:v>
                </c:pt>
                <c:pt idx="844">
                  <c:v>0.45125633148470246</c:v>
                </c:pt>
                <c:pt idx="845">
                  <c:v>0.59179776207442936</c:v>
                </c:pt>
                <c:pt idx="846">
                  <c:v>0.5746536189832625</c:v>
                </c:pt>
                <c:pt idx="847">
                  <c:v>0.55865753670622231</c:v>
                </c:pt>
                <c:pt idx="848">
                  <c:v>0.54208216459416436</c:v>
                </c:pt>
                <c:pt idx="849">
                  <c:v>0.54072403483956477</c:v>
                </c:pt>
                <c:pt idx="850">
                  <c:v>0.53651788012249835</c:v>
                </c:pt>
                <c:pt idx="851">
                  <c:v>0.52313874258461945</c:v>
                </c:pt>
                <c:pt idx="852">
                  <c:v>0.51573015384654197</c:v>
                </c:pt>
                <c:pt idx="853">
                  <c:v>0.50004231924668563</c:v>
                </c:pt>
                <c:pt idx="854">
                  <c:v>0.48504767743520327</c:v>
                </c:pt>
                <c:pt idx="855">
                  <c:v>0.49222104354356122</c:v>
                </c:pt>
                <c:pt idx="856">
                  <c:v>0.47750678634139848</c:v>
                </c:pt>
                <c:pt idx="857">
                  <c:v>0.46691100884247538</c:v>
                </c:pt>
                <c:pt idx="858">
                  <c:v>0.45770667493435857</c:v>
                </c:pt>
                <c:pt idx="859">
                  <c:v>0.44651676521352524</c:v>
                </c:pt>
                <c:pt idx="860">
                  <c:v>0.43966606431760463</c:v>
                </c:pt>
                <c:pt idx="861">
                  <c:v>0.4416639215674964</c:v>
                </c:pt>
                <c:pt idx="862">
                  <c:v>0.42903631077770205</c:v>
                </c:pt>
                <c:pt idx="863">
                  <c:v>0.42912241511794885</c:v>
                </c:pt>
                <c:pt idx="864">
                  <c:v>0.41676685224802568</c:v>
                </c:pt>
                <c:pt idx="865">
                  <c:v>0.43942053813766152</c:v>
                </c:pt>
                <c:pt idx="866">
                  <c:v>0.42689065131699755</c:v>
                </c:pt>
                <c:pt idx="867">
                  <c:v>0.4274308998135512</c:v>
                </c:pt>
                <c:pt idx="868">
                  <c:v>0.41833261692869733</c:v>
                </c:pt>
                <c:pt idx="869">
                  <c:v>0.44075384417650493</c:v>
                </c:pt>
                <c:pt idx="870">
                  <c:v>0.42743024545410946</c:v>
                </c:pt>
                <c:pt idx="871">
                  <c:v>0.42133297616875676</c:v>
                </c:pt>
                <c:pt idx="872">
                  <c:v>0.48095998341168916</c:v>
                </c:pt>
                <c:pt idx="873">
                  <c:v>0.57966990683347852</c:v>
                </c:pt>
                <c:pt idx="874">
                  <c:v>0.60473573267874281</c:v>
                </c:pt>
                <c:pt idx="875">
                  <c:v>0.63800943474131888</c:v>
                </c:pt>
                <c:pt idx="876">
                  <c:v>0.65729006922668742</c:v>
                </c:pt>
                <c:pt idx="877">
                  <c:v>0.65066542275238948</c:v>
                </c:pt>
                <c:pt idx="878">
                  <c:v>0.63669325795594978</c:v>
                </c:pt>
                <c:pt idx="879">
                  <c:v>0.62963960814603726</c:v>
                </c:pt>
                <c:pt idx="880">
                  <c:v>0.63023848878977484</c:v>
                </c:pt>
                <c:pt idx="881">
                  <c:v>0.61512627052062385</c:v>
                </c:pt>
                <c:pt idx="882">
                  <c:v>0.59850714269805483</c:v>
                </c:pt>
                <c:pt idx="883">
                  <c:v>0.64467664143273617</c:v>
                </c:pt>
                <c:pt idx="884">
                  <c:v>0.62792819738678252</c:v>
                </c:pt>
                <c:pt idx="885">
                  <c:v>0.62423538593812422</c:v>
                </c:pt>
                <c:pt idx="886">
                  <c:v>0.60523891637389815</c:v>
                </c:pt>
                <c:pt idx="887">
                  <c:v>0.58824174185122791</c:v>
                </c:pt>
                <c:pt idx="888">
                  <c:v>0.57845082442950779</c:v>
                </c:pt>
                <c:pt idx="889">
                  <c:v>0.56105356606917711</c:v>
                </c:pt>
                <c:pt idx="890">
                  <c:v>0.54855265460118752</c:v>
                </c:pt>
                <c:pt idx="891">
                  <c:v>0.53527302349375938</c:v>
                </c:pt>
                <c:pt idx="892">
                  <c:v>0.52869343896296428</c:v>
                </c:pt>
                <c:pt idx="893">
                  <c:v>0.53488352138426243</c:v>
                </c:pt>
                <c:pt idx="894">
                  <c:v>0.5275432207454438</c:v>
                </c:pt>
                <c:pt idx="895">
                  <c:v>0.51724489160310894</c:v>
                </c:pt>
                <c:pt idx="896">
                  <c:v>0.50271684728678567</c:v>
                </c:pt>
                <c:pt idx="897">
                  <c:v>0.51594171806210731</c:v>
                </c:pt>
                <c:pt idx="898">
                  <c:v>0.50188223768537699</c:v>
                </c:pt>
                <c:pt idx="899">
                  <c:v>0.49520678762833759</c:v>
                </c:pt>
                <c:pt idx="900">
                  <c:v>0.48123959639209457</c:v>
                </c:pt>
                <c:pt idx="901">
                  <c:v>0.48624295574434995</c:v>
                </c:pt>
                <c:pt idx="902">
                  <c:v>0.48073406843578032</c:v>
                </c:pt>
                <c:pt idx="903">
                  <c:v>0.46636282395221329</c:v>
                </c:pt>
                <c:pt idx="904">
                  <c:v>0.47384828565029363</c:v>
                </c:pt>
                <c:pt idx="905">
                  <c:v>0.46355141256014476</c:v>
                </c:pt>
                <c:pt idx="906">
                  <c:v>0.46686922636910366</c:v>
                </c:pt>
                <c:pt idx="907">
                  <c:v>0.45381359698428853</c:v>
                </c:pt>
                <c:pt idx="908">
                  <c:v>0.44672837724876874</c:v>
                </c:pt>
                <c:pt idx="909">
                  <c:v>0.43353957419087163</c:v>
                </c:pt>
                <c:pt idx="910">
                  <c:v>0.45473850901635543</c:v>
                </c:pt>
                <c:pt idx="911">
                  <c:v>0.45028377383030155</c:v>
                </c:pt>
                <c:pt idx="912">
                  <c:v>0.44043091594991568</c:v>
                </c:pt>
                <c:pt idx="913">
                  <c:v>0.42780069709126467</c:v>
                </c:pt>
                <c:pt idx="914">
                  <c:v>0.41761044425494054</c:v>
                </c:pt>
                <c:pt idx="915">
                  <c:v>0.42609297596174123</c:v>
                </c:pt>
                <c:pt idx="916">
                  <c:v>0.41322469171532039</c:v>
                </c:pt>
                <c:pt idx="917">
                  <c:v>0.40065324661129031</c:v>
                </c:pt>
                <c:pt idx="918">
                  <c:v>0.40563690076353837</c:v>
                </c:pt>
                <c:pt idx="919">
                  <c:v>0.40009259515305334</c:v>
                </c:pt>
                <c:pt idx="920">
                  <c:v>0.39171391010661771</c:v>
                </c:pt>
                <c:pt idx="921">
                  <c:v>0.37978327099785752</c:v>
                </c:pt>
                <c:pt idx="922">
                  <c:v>0.37093191787315377</c:v>
                </c:pt>
                <c:pt idx="923">
                  <c:v>0.37365886611390192</c:v>
                </c:pt>
                <c:pt idx="924">
                  <c:v>0.36417277843466533</c:v>
                </c:pt>
                <c:pt idx="925">
                  <c:v>0.35972302610064305</c:v>
                </c:pt>
                <c:pt idx="926">
                  <c:v>0.36213419310061795</c:v>
                </c:pt>
                <c:pt idx="927">
                  <c:v>0.35584664521126569</c:v>
                </c:pt>
                <c:pt idx="928">
                  <c:v>0.35155085163186173</c:v>
                </c:pt>
                <c:pt idx="929">
                  <c:v>0.34547677231613377</c:v>
                </c:pt>
                <c:pt idx="930">
                  <c:v>0.35888659534611728</c:v>
                </c:pt>
                <c:pt idx="931">
                  <c:v>0.35774985389405345</c:v>
                </c:pt>
                <c:pt idx="932">
                  <c:v>0.35397625938410299</c:v>
                </c:pt>
                <c:pt idx="933">
                  <c:v>0.388424568019267</c:v>
                </c:pt>
                <c:pt idx="934">
                  <c:v>0.38335232857374291</c:v>
                </c:pt>
                <c:pt idx="935">
                  <c:v>0.38075037685388019</c:v>
                </c:pt>
                <c:pt idx="936">
                  <c:v>0.36925954680767931</c:v>
                </c:pt>
                <c:pt idx="937">
                  <c:v>0.35907722316929769</c:v>
                </c:pt>
                <c:pt idx="938">
                  <c:v>0.34980947598644979</c:v>
                </c:pt>
                <c:pt idx="939">
                  <c:v>0.34108154794561851</c:v>
                </c:pt>
                <c:pt idx="940">
                  <c:v>0.48141031818480734</c:v>
                </c:pt>
                <c:pt idx="941">
                  <c:v>0.46986995373237339</c:v>
                </c:pt>
                <c:pt idx="942">
                  <c:v>0.4558837591009432</c:v>
                </c:pt>
                <c:pt idx="943">
                  <c:v>0.4932641473080715</c:v>
                </c:pt>
                <c:pt idx="944">
                  <c:v>0.47888187516589287</c:v>
                </c:pt>
                <c:pt idx="945">
                  <c:v>0.46696003904398475</c:v>
                </c:pt>
                <c:pt idx="946">
                  <c:v>0.53211628808449596</c:v>
                </c:pt>
                <c:pt idx="947">
                  <c:v>0.55146404483095135</c:v>
                </c:pt>
                <c:pt idx="948">
                  <c:v>0.53476561443343484</c:v>
                </c:pt>
                <c:pt idx="949">
                  <c:v>0.52162752843750892</c:v>
                </c:pt>
                <c:pt idx="950">
                  <c:v>0.50652906760101024</c:v>
                </c:pt>
                <c:pt idx="951">
                  <c:v>0.49433934496265047</c:v>
                </c:pt>
                <c:pt idx="952">
                  <c:v>0.48101580374109865</c:v>
                </c:pt>
                <c:pt idx="953">
                  <c:v>0.46698681089588323</c:v>
                </c:pt>
                <c:pt idx="954">
                  <c:v>0.49891026613204692</c:v>
                </c:pt>
                <c:pt idx="955">
                  <c:v>0.50777393143251848</c:v>
                </c:pt>
                <c:pt idx="956">
                  <c:v>0.49248099018164637</c:v>
                </c:pt>
                <c:pt idx="957">
                  <c:v>0.47772861053248911</c:v>
                </c:pt>
                <c:pt idx="958">
                  <c:v>0.47488004727354938</c:v>
                </c:pt>
                <c:pt idx="959">
                  <c:v>0.46095832358607253</c:v>
                </c:pt>
                <c:pt idx="960">
                  <c:v>0.45485653214104738</c:v>
                </c:pt>
                <c:pt idx="961">
                  <c:v>0.44146448885861073</c:v>
                </c:pt>
                <c:pt idx="962">
                  <c:v>0.42965228109661358</c:v>
                </c:pt>
                <c:pt idx="963">
                  <c:v>0.42448971593234242</c:v>
                </c:pt>
                <c:pt idx="964">
                  <c:v>0.41156367143344197</c:v>
                </c:pt>
                <c:pt idx="965">
                  <c:v>0.39935601119765007</c:v>
                </c:pt>
                <c:pt idx="966">
                  <c:v>0.38860755975535272</c:v>
                </c:pt>
                <c:pt idx="967">
                  <c:v>0.38030884193883929</c:v>
                </c:pt>
                <c:pt idx="968">
                  <c:v>0.37076306918641844</c:v>
                </c:pt>
                <c:pt idx="969">
                  <c:v>0.42063051198404822</c:v>
                </c:pt>
                <c:pt idx="970">
                  <c:v>0.4101650976771743</c:v>
                </c:pt>
                <c:pt idx="971">
                  <c:v>0.40491158053880838</c:v>
                </c:pt>
                <c:pt idx="972">
                  <c:v>0.39284158444064377</c:v>
                </c:pt>
                <c:pt idx="973">
                  <c:v>0.46978599201122201</c:v>
                </c:pt>
                <c:pt idx="974">
                  <c:v>0.47318393168368844</c:v>
                </c:pt>
                <c:pt idx="975">
                  <c:v>0.47762156600218936</c:v>
                </c:pt>
                <c:pt idx="976">
                  <c:v>0.46323348024583566</c:v>
                </c:pt>
                <c:pt idx="977">
                  <c:v>0.45018045917753313</c:v>
                </c:pt>
                <c:pt idx="978">
                  <c:v>0.45937300422710758</c:v>
                </c:pt>
                <c:pt idx="979">
                  <c:v>0.44916946692190374</c:v>
                </c:pt>
                <c:pt idx="980">
                  <c:v>0.4423872043117526</c:v>
                </c:pt>
                <c:pt idx="981">
                  <c:v>0.43928142249336632</c:v>
                </c:pt>
                <c:pt idx="982">
                  <c:v>0.44729806760188201</c:v>
                </c:pt>
                <c:pt idx="983">
                  <c:v>0.4446409808480804</c:v>
                </c:pt>
                <c:pt idx="984">
                  <c:v>0.4311007718864367</c:v>
                </c:pt>
                <c:pt idx="985">
                  <c:v>0.42800607881585956</c:v>
                </c:pt>
                <c:pt idx="986">
                  <c:v>0.4151663176539318</c:v>
                </c:pt>
                <c:pt idx="987">
                  <c:v>0.40318837107243893</c:v>
                </c:pt>
                <c:pt idx="988">
                  <c:v>0.39116317218520497</c:v>
                </c:pt>
                <c:pt idx="989">
                  <c:v>0.38027215949979665</c:v>
                </c:pt>
                <c:pt idx="990">
                  <c:v>0.37962672117488344</c:v>
                </c:pt>
                <c:pt idx="991">
                  <c:v>0.38853247250450124</c:v>
                </c:pt>
                <c:pt idx="992">
                  <c:v>0.37750053620789376</c:v>
                </c:pt>
                <c:pt idx="993">
                  <c:v>0.37420917905384021</c:v>
                </c:pt>
                <c:pt idx="994">
                  <c:v>0.37383685503900876</c:v>
                </c:pt>
                <c:pt idx="995">
                  <c:v>0.36766404767633371</c:v>
                </c:pt>
                <c:pt idx="996">
                  <c:v>0.36088109734294199</c:v>
                </c:pt>
                <c:pt idx="997">
                  <c:v>0.35037904000808112</c:v>
                </c:pt>
                <c:pt idx="998">
                  <c:v>0.3398844600288432</c:v>
                </c:pt>
                <c:pt idx="999">
                  <c:v>0.33764674237786008</c:v>
                </c:pt>
                <c:pt idx="1000">
                  <c:v>0.32736066238947853</c:v>
                </c:pt>
                <c:pt idx="1001">
                  <c:v>0.32660414396575321</c:v>
                </c:pt>
                <c:pt idx="1002">
                  <c:v>0.33982223775366766</c:v>
                </c:pt>
                <c:pt idx="1003">
                  <c:v>0.34886594958484229</c:v>
                </c:pt>
                <c:pt idx="1004">
                  <c:v>0.37614225460721368</c:v>
                </c:pt>
                <c:pt idx="1005">
                  <c:v>0.36768542139623045</c:v>
                </c:pt>
                <c:pt idx="1006">
                  <c:v>0.37166218408766177</c:v>
                </c:pt>
                <c:pt idx="1007">
                  <c:v>0.36215878955343106</c:v>
                </c:pt>
                <c:pt idx="1008">
                  <c:v>0.35516581917065093</c:v>
                </c:pt>
                <c:pt idx="1009">
                  <c:v>0.38150384564346557</c:v>
                </c:pt>
                <c:pt idx="1010">
                  <c:v>0.36995887468988264</c:v>
                </c:pt>
                <c:pt idx="1011">
                  <c:v>0.37695738373579579</c:v>
                </c:pt>
                <c:pt idx="1012">
                  <c:v>0.36865368426406675</c:v>
                </c:pt>
                <c:pt idx="1013">
                  <c:v>0.35857499511046276</c:v>
                </c:pt>
                <c:pt idx="1014">
                  <c:v>0.34846387565117676</c:v>
                </c:pt>
                <c:pt idx="1015">
                  <c:v>0.337889301770396</c:v>
                </c:pt>
                <c:pt idx="1016">
                  <c:v>0.33352940055706676</c:v>
                </c:pt>
                <c:pt idx="1017">
                  <c:v>0.32610625611235627</c:v>
                </c:pt>
                <c:pt idx="1018">
                  <c:v>0.31863918909834205</c:v>
                </c:pt>
                <c:pt idx="1019">
                  <c:v>0.31379652976813049</c:v>
                </c:pt>
                <c:pt idx="1020">
                  <c:v>0.30631125066191617</c:v>
                </c:pt>
                <c:pt idx="1021">
                  <c:v>0.30502101224927736</c:v>
                </c:pt>
                <c:pt idx="1022">
                  <c:v>0.30056205005444492</c:v>
                </c:pt>
                <c:pt idx="1023">
                  <c:v>0.29455568312457248</c:v>
                </c:pt>
                <c:pt idx="1024">
                  <c:v>0.29005207825673957</c:v>
                </c:pt>
                <c:pt idx="1025">
                  <c:v>0.31231572195836454</c:v>
                </c:pt>
                <c:pt idx="1026">
                  <c:v>0.30454902900203401</c:v>
                </c:pt>
                <c:pt idx="1027">
                  <c:v>0.31114624934735213</c:v>
                </c:pt>
                <c:pt idx="1028">
                  <c:v>0.30471540285913462</c:v>
                </c:pt>
                <c:pt idx="1029">
                  <c:v>0.32497330811789871</c:v>
                </c:pt>
                <c:pt idx="1030">
                  <c:v>0.38279996143417611</c:v>
                </c:pt>
                <c:pt idx="1031">
                  <c:v>0.38798212987527697</c:v>
                </c:pt>
                <c:pt idx="1032">
                  <c:v>0.37682657258844082</c:v>
                </c:pt>
                <c:pt idx="1033">
                  <c:v>0.3990511073975207</c:v>
                </c:pt>
                <c:pt idx="1034">
                  <c:v>0.38926895324885802</c:v>
                </c:pt>
                <c:pt idx="1035">
                  <c:v>0.37862477488926877</c:v>
                </c:pt>
                <c:pt idx="1036">
                  <c:v>0.40768715045919252</c:v>
                </c:pt>
                <c:pt idx="1037">
                  <c:v>0.40265706083887493</c:v>
                </c:pt>
                <c:pt idx="1038">
                  <c:v>0.39271839106345963</c:v>
                </c:pt>
                <c:pt idx="1039">
                  <c:v>0.38636715725786297</c:v>
                </c:pt>
                <c:pt idx="1040">
                  <c:v>0.39223575564689556</c:v>
                </c:pt>
                <c:pt idx="1041">
                  <c:v>0.41073949811938998</c:v>
                </c:pt>
                <c:pt idx="1042">
                  <c:v>0.40067048347820144</c:v>
                </c:pt>
                <c:pt idx="1043">
                  <c:v>0.39114112718776956</c:v>
                </c:pt>
                <c:pt idx="1044">
                  <c:v>0.38252188195574566</c:v>
                </c:pt>
                <c:pt idx="1045">
                  <c:v>0.37092824154121551</c:v>
                </c:pt>
                <c:pt idx="1046">
                  <c:v>0.36032974310025273</c:v>
                </c:pt>
                <c:pt idx="1047">
                  <c:v>0.36159849709533909</c:v>
                </c:pt>
                <c:pt idx="1048">
                  <c:v>0.36672505041541498</c:v>
                </c:pt>
                <c:pt idx="1049">
                  <c:v>0.36345760177467118</c:v>
                </c:pt>
                <c:pt idx="1050">
                  <c:v>0.35256035662952223</c:v>
                </c:pt>
                <c:pt idx="1051">
                  <c:v>0.34338884698708411</c:v>
                </c:pt>
                <c:pt idx="1052">
                  <c:v>0.33987893614800385</c:v>
                </c:pt>
                <c:pt idx="1053">
                  <c:v>0.32987521132122438</c:v>
                </c:pt>
                <c:pt idx="1054">
                  <c:v>0.32399949560264391</c:v>
                </c:pt>
                <c:pt idx="1055">
                  <c:v>0.31959911551797648</c:v>
                </c:pt>
                <c:pt idx="1056">
                  <c:v>0.33774381616732468</c:v>
                </c:pt>
                <c:pt idx="1057">
                  <c:v>0.32849944949480825</c:v>
                </c:pt>
                <c:pt idx="1058">
                  <c:v>0.40010228372221579</c:v>
                </c:pt>
                <c:pt idx="1059">
                  <c:v>0.39075944302548393</c:v>
                </c:pt>
                <c:pt idx="1060">
                  <c:v>0.3876140026104804</c:v>
                </c:pt>
                <c:pt idx="1061">
                  <c:v>0.38268567625363475</c:v>
                </c:pt>
                <c:pt idx="1062">
                  <c:v>0.39690486382197754</c:v>
                </c:pt>
                <c:pt idx="1063">
                  <c:v>0.3883934001169046</c:v>
                </c:pt>
                <c:pt idx="1064">
                  <c:v>0.38452602356159621</c:v>
                </c:pt>
                <c:pt idx="1065">
                  <c:v>0.37496539653677674</c:v>
                </c:pt>
                <c:pt idx="1066">
                  <c:v>0.37281788910270974</c:v>
                </c:pt>
                <c:pt idx="1067">
                  <c:v>0.36388296884177818</c:v>
                </c:pt>
                <c:pt idx="1068">
                  <c:v>0.35999004737886059</c:v>
                </c:pt>
                <c:pt idx="1069">
                  <c:v>0.34956975793185785</c:v>
                </c:pt>
                <c:pt idx="1070">
                  <c:v>0.33892408364740323</c:v>
                </c:pt>
                <c:pt idx="1071">
                  <c:v>0.47658608485145193</c:v>
                </c:pt>
                <c:pt idx="1072">
                  <c:v>0.46840422123969094</c:v>
                </c:pt>
                <c:pt idx="1073">
                  <c:v>0.45718058313461163</c:v>
                </c:pt>
                <c:pt idx="1074">
                  <c:v>0.44654783317428887</c:v>
                </c:pt>
                <c:pt idx="1075">
                  <c:v>0.43309328312161038</c:v>
                </c:pt>
                <c:pt idx="1076">
                  <c:v>0.42091714376845074</c:v>
                </c:pt>
                <c:pt idx="1077">
                  <c:v>0.40907503415130969</c:v>
                </c:pt>
                <c:pt idx="1078">
                  <c:v>0.40030249178435867</c:v>
                </c:pt>
                <c:pt idx="1079">
                  <c:v>0.38858745159211083</c:v>
                </c:pt>
                <c:pt idx="1080">
                  <c:v>0.39110175563172694</c:v>
                </c:pt>
                <c:pt idx="1081">
                  <c:v>0.37997009393181097</c:v>
                </c:pt>
                <c:pt idx="1082">
                  <c:v>0.36857323200825187</c:v>
                </c:pt>
                <c:pt idx="1083">
                  <c:v>0.3615620508183407</c:v>
                </c:pt>
                <c:pt idx="1084">
                  <c:v>0.35521141723659161</c:v>
                </c:pt>
                <c:pt idx="1085">
                  <c:v>0.34836895810539537</c:v>
                </c:pt>
                <c:pt idx="1086">
                  <c:v>0.34286540924536957</c:v>
                </c:pt>
                <c:pt idx="1087">
                  <c:v>0.33818957600267868</c:v>
                </c:pt>
                <c:pt idx="1088">
                  <c:v>0.32919378139716088</c:v>
                </c:pt>
                <c:pt idx="1089">
                  <c:v>0.32537129295365913</c:v>
                </c:pt>
                <c:pt idx="1090">
                  <c:v>0.31575343363253289</c:v>
                </c:pt>
                <c:pt idx="1091">
                  <c:v>0.34108321396100605</c:v>
                </c:pt>
                <c:pt idx="1092">
                  <c:v>0.34602064792918868</c:v>
                </c:pt>
                <c:pt idx="1093">
                  <c:v>0.33934278047611222</c:v>
                </c:pt>
                <c:pt idx="1094">
                  <c:v>0.34965932024801888</c:v>
                </c:pt>
                <c:pt idx="1095">
                  <c:v>0.33962521761558678</c:v>
                </c:pt>
                <c:pt idx="1096">
                  <c:v>0.33016728472484208</c:v>
                </c:pt>
                <c:pt idx="1097">
                  <c:v>0.32270026816638159</c:v>
                </c:pt>
                <c:pt idx="1098">
                  <c:v>0.31367843978918647</c:v>
                </c:pt>
                <c:pt idx="1099">
                  <c:v>0.30465152965917314</c:v>
                </c:pt>
                <c:pt idx="1100">
                  <c:v>0.30017382854357449</c:v>
                </c:pt>
                <c:pt idx="1101">
                  <c:v>0.30376622832875072</c:v>
                </c:pt>
                <c:pt idx="1102">
                  <c:v>0.31209906086587769</c:v>
                </c:pt>
                <c:pt idx="1103">
                  <c:v>0.30259349466882346</c:v>
                </c:pt>
                <c:pt idx="1104">
                  <c:v>0.30187680668473926</c:v>
                </c:pt>
                <c:pt idx="1105">
                  <c:v>0.29576324258783521</c:v>
                </c:pt>
                <c:pt idx="1106">
                  <c:v>0.28781155589870333</c:v>
                </c:pt>
                <c:pt idx="1107">
                  <c:v>0.27946290390487499</c:v>
                </c:pt>
                <c:pt idx="1108">
                  <c:v>0.28445020327583687</c:v>
                </c:pt>
                <c:pt idx="1109">
                  <c:v>0.27585248457750056</c:v>
                </c:pt>
                <c:pt idx="1110">
                  <c:v>0.26860507737541867</c:v>
                </c:pt>
                <c:pt idx="1111">
                  <c:v>0.27064960291453488</c:v>
                </c:pt>
                <c:pt idx="1112">
                  <c:v>0.26255860405413933</c:v>
                </c:pt>
                <c:pt idx="1113">
                  <c:v>0.27677285795591317</c:v>
                </c:pt>
                <c:pt idx="1114">
                  <c:v>0.26855248101338069</c:v>
                </c:pt>
                <c:pt idx="1115">
                  <c:v>0.26041841389530285</c:v>
                </c:pt>
                <c:pt idx="1116">
                  <c:v>0.27459809200714486</c:v>
                </c:pt>
                <c:pt idx="1117">
                  <c:v>0.26642155646127402</c:v>
                </c:pt>
                <c:pt idx="1118">
                  <c:v>0.25944171810916061</c:v>
                </c:pt>
                <c:pt idx="1119">
                  <c:v>0.25473868338223943</c:v>
                </c:pt>
                <c:pt idx="1120">
                  <c:v>0.2479785967362316</c:v>
                </c:pt>
                <c:pt idx="1121">
                  <c:v>0.24204064932386343</c:v>
                </c:pt>
                <c:pt idx="1122">
                  <c:v>0.24117540025595408</c:v>
                </c:pt>
                <c:pt idx="1123">
                  <c:v>0.23557591582229725</c:v>
                </c:pt>
                <c:pt idx="1124">
                  <c:v>0.25290718521744127</c:v>
                </c:pt>
                <c:pt idx="1125">
                  <c:v>0.25319947969547796</c:v>
                </c:pt>
                <c:pt idx="1126">
                  <c:v>0.260136065592943</c:v>
                </c:pt>
                <c:pt idx="1127">
                  <c:v>0.25496386049044378</c:v>
                </c:pt>
                <c:pt idx="1128">
                  <c:v>0.25347271923587816</c:v>
                </c:pt>
                <c:pt idx="1129">
                  <c:v>0.24656414344320221</c:v>
                </c:pt>
                <c:pt idx="1130">
                  <c:v>0.24794255070074245</c:v>
                </c:pt>
                <c:pt idx="1131">
                  <c:v>0.24128799302065754</c:v>
                </c:pt>
                <c:pt idx="1132">
                  <c:v>0.23485106640363854</c:v>
                </c:pt>
                <c:pt idx="1133">
                  <c:v>0.22887539603476956</c:v>
                </c:pt>
                <c:pt idx="1134">
                  <c:v>0.22204156708749312</c:v>
                </c:pt>
                <c:pt idx="1135">
                  <c:v>0.25682694964696634</c:v>
                </c:pt>
                <c:pt idx="1136">
                  <c:v>0.27238487556474472</c:v>
                </c:pt>
                <c:pt idx="1137">
                  <c:v>0.26739965724418019</c:v>
                </c:pt>
                <c:pt idx="1138">
                  <c:v>0.28300012967337518</c:v>
                </c:pt>
                <c:pt idx="1139">
                  <c:v>0.28246309530351371</c:v>
                </c:pt>
                <c:pt idx="1140">
                  <c:v>0.27734858459048051</c:v>
                </c:pt>
                <c:pt idx="1141">
                  <c:v>0.29596498184668035</c:v>
                </c:pt>
                <c:pt idx="1142">
                  <c:v>0.28792366433962535</c:v>
                </c:pt>
                <c:pt idx="1143">
                  <c:v>0.29136908197562705</c:v>
                </c:pt>
                <c:pt idx="1144">
                  <c:v>0.28368794365678734</c:v>
                </c:pt>
                <c:pt idx="1145">
                  <c:v>0.28581400414304708</c:v>
                </c:pt>
                <c:pt idx="1146">
                  <c:v>0.28020548806470419</c:v>
                </c:pt>
                <c:pt idx="1147">
                  <c:v>0.2787717304262271</c:v>
                </c:pt>
                <c:pt idx="1148">
                  <c:v>0.27471626845359692</c:v>
                </c:pt>
                <c:pt idx="1149">
                  <c:v>0.26722943558433671</c:v>
                </c:pt>
                <c:pt idx="1150">
                  <c:v>0.26145632735549706</c:v>
                </c:pt>
                <c:pt idx="1151">
                  <c:v>0.25354134062479733</c:v>
                </c:pt>
                <c:pt idx="1152">
                  <c:v>0.25293500250189682</c:v>
                </c:pt>
                <c:pt idx="1153">
                  <c:v>0.24548738468287432</c:v>
                </c:pt>
                <c:pt idx="1154">
                  <c:v>0.24539532357294053</c:v>
                </c:pt>
                <c:pt idx="1155">
                  <c:v>0.23877869376133423</c:v>
                </c:pt>
                <c:pt idx="1156">
                  <c:v>0.23556047111280565</c:v>
                </c:pt>
                <c:pt idx="1157">
                  <c:v>0.2298869444757444</c:v>
                </c:pt>
                <c:pt idx="1158">
                  <c:v>0.22601969432461744</c:v>
                </c:pt>
                <c:pt idx="1159">
                  <c:v>0.22097837879368173</c:v>
                </c:pt>
                <c:pt idx="1160">
                  <c:v>0.21521784625875645</c:v>
                </c:pt>
                <c:pt idx="1161">
                  <c:v>0.21882262451255452</c:v>
                </c:pt>
                <c:pt idx="1162">
                  <c:v>0.21219337253444773</c:v>
                </c:pt>
                <c:pt idx="1163">
                  <c:v>0.21316610060454141</c:v>
                </c:pt>
                <c:pt idx="1164">
                  <c:v>0.20875267768578143</c:v>
                </c:pt>
                <c:pt idx="1165">
                  <c:v>0.21423850281597734</c:v>
                </c:pt>
                <c:pt idx="1166">
                  <c:v>0.20854410734695797</c:v>
                </c:pt>
                <c:pt idx="1167">
                  <c:v>0.20220842318885948</c:v>
                </c:pt>
                <c:pt idx="1168">
                  <c:v>0.19920569976042696</c:v>
                </c:pt>
                <c:pt idx="1169">
                  <c:v>0.19347310264180234</c:v>
                </c:pt>
                <c:pt idx="1170">
                  <c:v>0.19064646949611777</c:v>
                </c:pt>
                <c:pt idx="1171">
                  <c:v>0.19367321033591198</c:v>
                </c:pt>
                <c:pt idx="1172">
                  <c:v>0.19069031641865419</c:v>
                </c:pt>
                <c:pt idx="1173">
                  <c:v>0.18493906393247908</c:v>
                </c:pt>
                <c:pt idx="1174">
                  <c:v>0.1825411025370996</c:v>
                </c:pt>
                <c:pt idx="1175">
                  <c:v>0.17730909097704717</c:v>
                </c:pt>
                <c:pt idx="1176">
                  <c:v>0.19902507393565844</c:v>
                </c:pt>
                <c:pt idx="1177">
                  <c:v>0.19420123142354143</c:v>
                </c:pt>
                <c:pt idx="1178">
                  <c:v>0.18843804227509159</c:v>
                </c:pt>
                <c:pt idx="1179">
                  <c:v>0.18773775177740126</c:v>
                </c:pt>
                <c:pt idx="1180">
                  <c:v>0.18483344018816314</c:v>
                </c:pt>
                <c:pt idx="1181">
                  <c:v>0.19347125212810759</c:v>
                </c:pt>
                <c:pt idx="1182">
                  <c:v>0.20565406146245749</c:v>
                </c:pt>
                <c:pt idx="1183">
                  <c:v>0.2008767178706462</c:v>
                </c:pt>
                <c:pt idx="1184">
                  <c:v>0.20662150516115069</c:v>
                </c:pt>
                <c:pt idx="1185">
                  <c:v>0.20243747562022651</c:v>
                </c:pt>
                <c:pt idx="1186">
                  <c:v>0.19833358820693828</c:v>
                </c:pt>
                <c:pt idx="1187">
                  <c:v>0.19670959147582751</c:v>
                </c:pt>
                <c:pt idx="1188">
                  <c:v>0.20095989647761597</c:v>
                </c:pt>
                <c:pt idx="1189">
                  <c:v>0.20635745593784027</c:v>
                </c:pt>
                <c:pt idx="1190">
                  <c:v>0.20009253234932339</c:v>
                </c:pt>
                <c:pt idx="1191">
                  <c:v>0.20361293061020452</c:v>
                </c:pt>
                <c:pt idx="1192">
                  <c:v>0.19967423751166635</c:v>
                </c:pt>
                <c:pt idx="1193">
                  <c:v>0.22455854022397992</c:v>
                </c:pt>
                <c:pt idx="1194">
                  <c:v>0.21803192960952666</c:v>
                </c:pt>
                <c:pt idx="1195">
                  <c:v>0.2312013732650739</c:v>
                </c:pt>
                <c:pt idx="1196">
                  <c:v>0.24104719446097175</c:v>
                </c:pt>
                <c:pt idx="1197">
                  <c:v>0.23429033675400768</c:v>
                </c:pt>
                <c:pt idx="1198">
                  <c:v>0.26885143998305439</c:v>
                </c:pt>
                <c:pt idx="1199">
                  <c:v>0.26067944161246931</c:v>
                </c:pt>
                <c:pt idx="1200">
                  <c:v>0.26094658093507278</c:v>
                </c:pt>
                <c:pt idx="1201">
                  <c:v>0.33064422333193277</c:v>
                </c:pt>
                <c:pt idx="1202">
                  <c:v>0.32384317324738221</c:v>
                </c:pt>
                <c:pt idx="1203">
                  <c:v>0.31418163728778131</c:v>
                </c:pt>
                <c:pt idx="1204">
                  <c:v>0.30655878563996025</c:v>
                </c:pt>
                <c:pt idx="1205">
                  <c:v>0.31999911440496082</c:v>
                </c:pt>
                <c:pt idx="1206">
                  <c:v>0.31056581921079607</c:v>
                </c:pt>
                <c:pt idx="1207">
                  <c:v>0.30114069343335659</c:v>
                </c:pt>
                <c:pt idx="1208">
                  <c:v>0.2940408922811793</c:v>
                </c:pt>
                <c:pt idx="1209">
                  <c:v>0.28515628104096702</c:v>
                </c:pt>
                <c:pt idx="1210">
                  <c:v>0.28570185552479832</c:v>
                </c:pt>
                <c:pt idx="1211">
                  <c:v>0.290101920878581</c:v>
                </c:pt>
                <c:pt idx="1212">
                  <c:v>0.28480979699185238</c:v>
                </c:pt>
                <c:pt idx="1213">
                  <c:v>0.27653412953731399</c:v>
                </c:pt>
                <c:pt idx="1214">
                  <c:v>0.27670082228875625</c:v>
                </c:pt>
                <c:pt idx="1215">
                  <c:v>0.2687967447566989</c:v>
                </c:pt>
                <c:pt idx="1216">
                  <c:v>0.26084893558586331</c:v>
                </c:pt>
                <c:pt idx="1217">
                  <c:v>0.25382859023259463</c:v>
                </c:pt>
                <c:pt idx="1218">
                  <c:v>0.25595408653717755</c:v>
                </c:pt>
                <c:pt idx="1219">
                  <c:v>0.30327696727700859</c:v>
                </c:pt>
                <c:pt idx="1220">
                  <c:v>0.30296970646093757</c:v>
                </c:pt>
                <c:pt idx="1221">
                  <c:v>0.2966973721408665</c:v>
                </c:pt>
                <c:pt idx="1222">
                  <c:v>0.30696711218042033</c:v>
                </c:pt>
                <c:pt idx="1223">
                  <c:v>0.29884551179990188</c:v>
                </c:pt>
                <c:pt idx="1224">
                  <c:v>0.28992118165875036</c:v>
                </c:pt>
                <c:pt idx="1225">
                  <c:v>0.28540009999586291</c:v>
                </c:pt>
                <c:pt idx="1226">
                  <c:v>0.27692981626485502</c:v>
                </c:pt>
                <c:pt idx="1227">
                  <c:v>0.26856182703704196</c:v>
                </c:pt>
                <c:pt idx="1228">
                  <c:v>0.26094790879076146</c:v>
                </c:pt>
                <c:pt idx="1229">
                  <c:v>0.2735950880061187</c:v>
                </c:pt>
                <c:pt idx="1230">
                  <c:v>0.27987008909545613</c:v>
                </c:pt>
                <c:pt idx="1231">
                  <c:v>0.27268941127255492</c:v>
                </c:pt>
                <c:pt idx="1232">
                  <c:v>0.26448636223922933</c:v>
                </c:pt>
                <c:pt idx="1233">
                  <c:v>0.25665709926097008</c:v>
                </c:pt>
                <c:pt idx="1234">
                  <c:v>0.24977470798223864</c:v>
                </c:pt>
                <c:pt idx="1235">
                  <c:v>0.24328419286264236</c:v>
                </c:pt>
                <c:pt idx="1236">
                  <c:v>0.23595149713072766</c:v>
                </c:pt>
                <c:pt idx="1237">
                  <c:v>0.2313216966055634</c:v>
                </c:pt>
                <c:pt idx="1238">
                  <c:v>0.23073272954295243</c:v>
                </c:pt>
                <c:pt idx="1239">
                  <c:v>0.22399682691559758</c:v>
                </c:pt>
                <c:pt idx="1240">
                  <c:v>0.21846172533742275</c:v>
                </c:pt>
                <c:pt idx="1241">
                  <c:v>0.2170629925125622</c:v>
                </c:pt>
                <c:pt idx="1242">
                  <c:v>0.22932393246286115</c:v>
                </c:pt>
                <c:pt idx="1243">
                  <c:v>0.22263988036642887</c:v>
                </c:pt>
                <c:pt idx="1244">
                  <c:v>0.22001328167270848</c:v>
                </c:pt>
                <c:pt idx="1245">
                  <c:v>0.21333364577148159</c:v>
                </c:pt>
                <c:pt idx="1246">
                  <c:v>0.21035536311520711</c:v>
                </c:pt>
                <c:pt idx="1247">
                  <c:v>0.20580128835249131</c:v>
                </c:pt>
                <c:pt idx="1248">
                  <c:v>0.22608292027907156</c:v>
                </c:pt>
                <c:pt idx="1249">
                  <c:v>0.21963538389689088</c:v>
                </c:pt>
                <c:pt idx="1250">
                  <c:v>0.2132935837511854</c:v>
                </c:pt>
                <c:pt idx="1251">
                  <c:v>0.21358893688549321</c:v>
                </c:pt>
                <c:pt idx="1252">
                  <c:v>0.20718956422930415</c:v>
                </c:pt>
                <c:pt idx="1253">
                  <c:v>0.20093190540767497</c:v>
                </c:pt>
                <c:pt idx="1254">
                  <c:v>0.19674559459250066</c:v>
                </c:pt>
                <c:pt idx="1255">
                  <c:v>0.1959170192244728</c:v>
                </c:pt>
                <c:pt idx="1256">
                  <c:v>0.19073977934135206</c:v>
                </c:pt>
                <c:pt idx="1257">
                  <c:v>0.19630642593605058</c:v>
                </c:pt>
                <c:pt idx="1258">
                  <c:v>0.190868572175387</c:v>
                </c:pt>
                <c:pt idx="1259">
                  <c:v>0.1918445554334943</c:v>
                </c:pt>
                <c:pt idx="1260">
                  <c:v>0.20116357140286673</c:v>
                </c:pt>
                <c:pt idx="1261">
                  <c:v>0.22565700894147483</c:v>
                </c:pt>
                <c:pt idx="1262">
                  <c:v>0.21878896578031007</c:v>
                </c:pt>
                <c:pt idx="1263">
                  <c:v>0.22285991903858995</c:v>
                </c:pt>
                <c:pt idx="1264">
                  <c:v>0.22412447614496997</c:v>
                </c:pt>
                <c:pt idx="1265">
                  <c:v>0.22411752409137831</c:v>
                </c:pt>
                <c:pt idx="1266">
                  <c:v>0.21738139670444812</c:v>
                </c:pt>
                <c:pt idx="1267">
                  <c:v>0.21217203832670212</c:v>
                </c:pt>
                <c:pt idx="1268">
                  <c:v>0.23234046240809877</c:v>
                </c:pt>
                <c:pt idx="1269">
                  <c:v>0.22852615558019876</c:v>
                </c:pt>
                <c:pt idx="1270">
                  <c:v>0.2227760468026565</c:v>
                </c:pt>
                <c:pt idx="1271">
                  <c:v>0.218653672873132</c:v>
                </c:pt>
                <c:pt idx="1272">
                  <c:v>0.21210306086823072</c:v>
                </c:pt>
                <c:pt idx="1273">
                  <c:v>0.20565697968303798</c:v>
                </c:pt>
                <c:pt idx="1274">
                  <c:v>0.208231516815785</c:v>
                </c:pt>
                <c:pt idx="1275">
                  <c:v>0.21846791411129146</c:v>
                </c:pt>
                <c:pt idx="1276">
                  <c:v>0.21190440236676478</c:v>
                </c:pt>
                <c:pt idx="1277">
                  <c:v>0.20661183292226135</c:v>
                </c:pt>
                <c:pt idx="1278">
                  <c:v>0.21738807371456503</c:v>
                </c:pt>
                <c:pt idx="1279">
                  <c:v>0.22372749401004366</c:v>
                </c:pt>
                <c:pt idx="1280">
                  <c:v>0.21758225142688067</c:v>
                </c:pt>
                <c:pt idx="1281">
                  <c:v>0.21258382837482609</c:v>
                </c:pt>
                <c:pt idx="1282">
                  <c:v>0.20741656367278286</c:v>
                </c:pt>
                <c:pt idx="1283">
                  <c:v>0.20833215498127233</c:v>
                </c:pt>
                <c:pt idx="1284">
                  <c:v>0.2038890291393281</c:v>
                </c:pt>
                <c:pt idx="1285">
                  <c:v>0.20500365531067291</c:v>
                </c:pt>
                <c:pt idx="1286">
                  <c:v>0.22015862744730275</c:v>
                </c:pt>
                <c:pt idx="1287">
                  <c:v>0.21346204086082537</c:v>
                </c:pt>
                <c:pt idx="1288">
                  <c:v>0.21219087813625256</c:v>
                </c:pt>
                <c:pt idx="1289">
                  <c:v>0.20609866862506249</c:v>
                </c:pt>
                <c:pt idx="1290">
                  <c:v>0.20823310437976567</c:v>
                </c:pt>
                <c:pt idx="1291">
                  <c:v>0.20245272616746821</c:v>
                </c:pt>
                <c:pt idx="1292">
                  <c:v>0.19963089485893293</c:v>
                </c:pt>
                <c:pt idx="1293">
                  <c:v>0.22587970768467225</c:v>
                </c:pt>
                <c:pt idx="1294">
                  <c:v>0.22014713484575305</c:v>
                </c:pt>
                <c:pt idx="1295">
                  <c:v>0.21486252493490324</c:v>
                </c:pt>
                <c:pt idx="1296">
                  <c:v>0.21070081989091199</c:v>
                </c:pt>
                <c:pt idx="1297">
                  <c:v>0.20620810059048239</c:v>
                </c:pt>
                <c:pt idx="1298">
                  <c:v>0.20048441247072896</c:v>
                </c:pt>
                <c:pt idx="1299">
                  <c:v>0.19514642939159035</c:v>
                </c:pt>
                <c:pt idx="1300">
                  <c:v>0.19798000125122345</c:v>
                </c:pt>
                <c:pt idx="1301">
                  <c:v>0.2117970262789777</c:v>
                </c:pt>
                <c:pt idx="1302">
                  <c:v>0.20586736002233835</c:v>
                </c:pt>
                <c:pt idx="1303">
                  <c:v>0.2013906491831759</c:v>
                </c:pt>
                <c:pt idx="1304">
                  <c:v>0.19697328820293983</c:v>
                </c:pt>
                <c:pt idx="1305">
                  <c:v>0.19118245504782871</c:v>
                </c:pt>
                <c:pt idx="1306">
                  <c:v>0.20058737406899224</c:v>
                </c:pt>
                <c:pt idx="1307">
                  <c:v>0.19463172257678388</c:v>
                </c:pt>
                <c:pt idx="1308">
                  <c:v>0.20680109382922165</c:v>
                </c:pt>
                <c:pt idx="1309">
                  <c:v>0.21340187019764048</c:v>
                </c:pt>
                <c:pt idx="1310">
                  <c:v>0.20707250362047069</c:v>
                </c:pt>
                <c:pt idx="1311">
                  <c:v>0.20089055228402727</c:v>
                </c:pt>
                <c:pt idx="1312">
                  <c:v>0.20279815963640291</c:v>
                </c:pt>
                <c:pt idx="1313">
                  <c:v>0.19665140895165609</c:v>
                </c:pt>
                <c:pt idx="1314">
                  <c:v>0.19728690266427562</c:v>
                </c:pt>
                <c:pt idx="1315">
                  <c:v>0.19187503678188059</c:v>
                </c:pt>
                <c:pt idx="1316">
                  <c:v>0.21113054340998258</c:v>
                </c:pt>
                <c:pt idx="1317">
                  <c:v>0.20483236197125385</c:v>
                </c:pt>
                <c:pt idx="1318">
                  <c:v>0.20030611328525022</c:v>
                </c:pt>
                <c:pt idx="1319">
                  <c:v>0.19467016535018714</c:v>
                </c:pt>
                <c:pt idx="1320">
                  <c:v>0.1934738739378099</c:v>
                </c:pt>
                <c:pt idx="1321">
                  <c:v>0.19684333717480648</c:v>
                </c:pt>
                <c:pt idx="1322">
                  <c:v>0.19295732672581362</c:v>
                </c:pt>
                <c:pt idx="1323">
                  <c:v>0.18711258813459491</c:v>
                </c:pt>
                <c:pt idx="1324">
                  <c:v>0.18868862453928892</c:v>
                </c:pt>
                <c:pt idx="1325">
                  <c:v>0.18574704293225522</c:v>
                </c:pt>
                <c:pt idx="1326">
                  <c:v>0.18015767104474317</c:v>
                </c:pt>
                <c:pt idx="1327">
                  <c:v>0.17546781983575097</c:v>
                </c:pt>
                <c:pt idx="1328">
                  <c:v>0.17014755270120571</c:v>
                </c:pt>
                <c:pt idx="1329">
                  <c:v>0.17256286823532976</c:v>
                </c:pt>
                <c:pt idx="1330">
                  <c:v>0.16967582263098357</c:v>
                </c:pt>
                <c:pt idx="1331">
                  <c:v>0.16591273864558884</c:v>
                </c:pt>
                <c:pt idx="1332">
                  <c:v>0.16487980626744955</c:v>
                </c:pt>
                <c:pt idx="1333">
                  <c:v>0.16063465036245544</c:v>
                </c:pt>
                <c:pt idx="1334">
                  <c:v>0.16281595095768864</c:v>
                </c:pt>
                <c:pt idx="1335">
                  <c:v>0.15786305168678355</c:v>
                </c:pt>
                <c:pt idx="1336">
                  <c:v>0.15381705865988302</c:v>
                </c:pt>
                <c:pt idx="1337">
                  <c:v>0.15007530079972059</c:v>
                </c:pt>
                <c:pt idx="1338">
                  <c:v>0.14761606936975979</c:v>
                </c:pt>
                <c:pt idx="1339">
                  <c:v>0.14317171642911927</c:v>
                </c:pt>
                <c:pt idx="1340">
                  <c:v>0.13881141470684191</c:v>
                </c:pt>
                <c:pt idx="1341">
                  <c:v>0.19408468722128591</c:v>
                </c:pt>
                <c:pt idx="1342">
                  <c:v>0.19233995956916997</c:v>
                </c:pt>
                <c:pt idx="1343">
                  <c:v>0.19778711487957665</c:v>
                </c:pt>
                <c:pt idx="1344">
                  <c:v>0.19176277875059855</c:v>
                </c:pt>
                <c:pt idx="1345">
                  <c:v>0.19055467258899036</c:v>
                </c:pt>
                <c:pt idx="1346">
                  <c:v>0.18474987791699188</c:v>
                </c:pt>
                <c:pt idx="1347">
                  <c:v>0.17976008973314297</c:v>
                </c:pt>
                <c:pt idx="1348">
                  <c:v>0.17459473944475998</c:v>
                </c:pt>
                <c:pt idx="1349">
                  <c:v>0.17073399461644123</c:v>
                </c:pt>
                <c:pt idx="1350">
                  <c:v>0.1658477560646161</c:v>
                </c:pt>
                <c:pt idx="1351">
                  <c:v>0.16175892040220302</c:v>
                </c:pt>
                <c:pt idx="1352">
                  <c:v>0.15721204329436</c:v>
                </c:pt>
                <c:pt idx="1353">
                  <c:v>0.15499674097086472</c:v>
                </c:pt>
                <c:pt idx="1354">
                  <c:v>0.16200772589842566</c:v>
                </c:pt>
                <c:pt idx="1355">
                  <c:v>0.15925669672477827</c:v>
                </c:pt>
                <c:pt idx="1356">
                  <c:v>0.15517783339597174</c:v>
                </c:pt>
                <c:pt idx="1357">
                  <c:v>0.16694811613093702</c:v>
                </c:pt>
                <c:pt idx="1358">
                  <c:v>0.16283862734396123</c:v>
                </c:pt>
                <c:pt idx="1359">
                  <c:v>0.15843251647866161</c:v>
                </c:pt>
                <c:pt idx="1360">
                  <c:v>0.1635989418924613</c:v>
                </c:pt>
                <c:pt idx="1361">
                  <c:v>0.20084090924644937</c:v>
                </c:pt>
                <c:pt idx="1362">
                  <c:v>0.20282487937434013</c:v>
                </c:pt>
                <c:pt idx="1363">
                  <c:v>0.21972793391991294</c:v>
                </c:pt>
                <c:pt idx="1364">
                  <c:v>0.23053979783439282</c:v>
                </c:pt>
                <c:pt idx="1365">
                  <c:v>0.23019016028170536</c:v>
                </c:pt>
                <c:pt idx="1366">
                  <c:v>0.22318193662881267</c:v>
                </c:pt>
                <c:pt idx="1367">
                  <c:v>0.21638541847119827</c:v>
                </c:pt>
                <c:pt idx="1368">
                  <c:v>0.20990809456487064</c:v>
                </c:pt>
                <c:pt idx="1369">
                  <c:v>0.20840209174467489</c:v>
                </c:pt>
                <c:pt idx="1370">
                  <c:v>0.20236967002746467</c:v>
                </c:pt>
                <c:pt idx="1371">
                  <c:v>0.20237527689984774</c:v>
                </c:pt>
                <c:pt idx="1372">
                  <c:v>0.20137625095461567</c:v>
                </c:pt>
                <c:pt idx="1373">
                  <c:v>0.20229617454763799</c:v>
                </c:pt>
                <c:pt idx="1374">
                  <c:v>0.19620574069884086</c:v>
                </c:pt>
                <c:pt idx="1375">
                  <c:v>0.19028452986217201</c:v>
                </c:pt>
                <c:pt idx="1376">
                  <c:v>0.19649882626411774</c:v>
                </c:pt>
                <c:pt idx="1377">
                  <c:v>0.19051299676989925</c:v>
                </c:pt>
                <c:pt idx="1378">
                  <c:v>0.22674373750239787</c:v>
                </c:pt>
                <c:pt idx="1379">
                  <c:v>0.21992031844403545</c:v>
                </c:pt>
                <c:pt idx="1380">
                  <c:v>0.21832855822364933</c:v>
                </c:pt>
                <c:pt idx="1381">
                  <c:v>0.21203473710240381</c:v>
                </c:pt>
                <c:pt idx="1382">
                  <c:v>0.20604873853693892</c:v>
                </c:pt>
                <c:pt idx="1383">
                  <c:v>0.19977280745242854</c:v>
                </c:pt>
                <c:pt idx="1384">
                  <c:v>0.19385919921413997</c:v>
                </c:pt>
                <c:pt idx="1385">
                  <c:v>0.18924634022214004</c:v>
                </c:pt>
                <c:pt idx="1386">
                  <c:v>0.19857920946590879</c:v>
                </c:pt>
                <c:pt idx="1387">
                  <c:v>0.1928477622949768</c:v>
                </c:pt>
                <c:pt idx="1388">
                  <c:v>0.19044495340842946</c:v>
                </c:pt>
                <c:pt idx="1389">
                  <c:v>0.19042821258538503</c:v>
                </c:pt>
                <c:pt idx="1390">
                  <c:v>0.19131062772117727</c:v>
                </c:pt>
                <c:pt idx="1391">
                  <c:v>0.18775220326559627</c:v>
                </c:pt>
                <c:pt idx="1392">
                  <c:v>0.18847022149350426</c:v>
                </c:pt>
                <c:pt idx="1393">
                  <c:v>0.18392988528848619</c:v>
                </c:pt>
                <c:pt idx="1394">
                  <c:v>0.18082064822135441</c:v>
                </c:pt>
                <c:pt idx="1395">
                  <c:v>0.17620448792533364</c:v>
                </c:pt>
                <c:pt idx="1396">
                  <c:v>0.1870192060987162</c:v>
                </c:pt>
                <c:pt idx="1397">
                  <c:v>0.19423908464448547</c:v>
                </c:pt>
                <c:pt idx="1398">
                  <c:v>0.195349484359023</c:v>
                </c:pt>
                <c:pt idx="1399">
                  <c:v>0.18963450122163111</c:v>
                </c:pt>
                <c:pt idx="1400">
                  <c:v>0.18387380706563392</c:v>
                </c:pt>
                <c:pt idx="1401">
                  <c:v>0.17837186921099013</c:v>
                </c:pt>
                <c:pt idx="1402">
                  <c:v>0.18355215902589175</c:v>
                </c:pt>
                <c:pt idx="1403">
                  <c:v>0.18015729570002928</c:v>
                </c:pt>
                <c:pt idx="1404">
                  <c:v>0.18046554817054036</c:v>
                </c:pt>
                <c:pt idx="1405">
                  <c:v>0.20129139046918193</c:v>
                </c:pt>
                <c:pt idx="1406">
                  <c:v>0.21711753208288681</c:v>
                </c:pt>
                <c:pt idx="1407">
                  <c:v>0.21512800097212159</c:v>
                </c:pt>
                <c:pt idx="1408">
                  <c:v>0.21347334309088822</c:v>
                </c:pt>
                <c:pt idx="1409">
                  <c:v>0.21105227846453145</c:v>
                </c:pt>
                <c:pt idx="1410">
                  <c:v>0.21027476266887382</c:v>
                </c:pt>
                <c:pt idx="1411">
                  <c:v>0.20423315340724255</c:v>
                </c:pt>
                <c:pt idx="1412">
                  <c:v>0.2130175330113914</c:v>
                </c:pt>
                <c:pt idx="1413">
                  <c:v>0.21511929886400485</c:v>
                </c:pt>
                <c:pt idx="1414">
                  <c:v>0.21154379916745769</c:v>
                </c:pt>
                <c:pt idx="1415">
                  <c:v>0.21576345981746856</c:v>
                </c:pt>
                <c:pt idx="1416">
                  <c:v>0.20919773455260132</c:v>
                </c:pt>
                <c:pt idx="1417">
                  <c:v>0.20376356075948621</c:v>
                </c:pt>
                <c:pt idx="1418">
                  <c:v>0.20839470570604765</c:v>
                </c:pt>
                <c:pt idx="1419">
                  <c:v>0.20221052882788892</c:v>
                </c:pt>
                <c:pt idx="1420">
                  <c:v>0.19644171636860389</c:v>
                </c:pt>
                <c:pt idx="1421">
                  <c:v>0.19697164551340973</c:v>
                </c:pt>
                <c:pt idx="1422">
                  <c:v>0.20505179882551838</c:v>
                </c:pt>
                <c:pt idx="1423">
                  <c:v>0.20257209000998244</c:v>
                </c:pt>
                <c:pt idx="1424">
                  <c:v>0.19664014900508453</c:v>
                </c:pt>
                <c:pt idx="1425">
                  <c:v>0.20532068196717601</c:v>
                </c:pt>
                <c:pt idx="1426">
                  <c:v>0.20004498306042004</c:v>
                </c:pt>
                <c:pt idx="1427">
                  <c:v>0.23747057532461183</c:v>
                </c:pt>
                <c:pt idx="1428">
                  <c:v>0.23477387543848058</c:v>
                </c:pt>
                <c:pt idx="1429">
                  <c:v>0.23110312586981172</c:v>
                </c:pt>
                <c:pt idx="1430">
                  <c:v>0.23003964757362541</c:v>
                </c:pt>
                <c:pt idx="1431">
                  <c:v>0.22356507876622592</c:v>
                </c:pt>
                <c:pt idx="1432">
                  <c:v>0.22473722745996916</c:v>
                </c:pt>
                <c:pt idx="1433">
                  <c:v>0.22444345672178836</c:v>
                </c:pt>
                <c:pt idx="1434">
                  <c:v>0.21796415678002545</c:v>
                </c:pt>
                <c:pt idx="1435">
                  <c:v>0.21252962764950334</c:v>
                </c:pt>
                <c:pt idx="1436">
                  <c:v>0.21971697916744687</c:v>
                </c:pt>
                <c:pt idx="1437">
                  <c:v>0.23517875528807175</c:v>
                </c:pt>
                <c:pt idx="1438">
                  <c:v>0.22832120431149169</c:v>
                </c:pt>
                <c:pt idx="1439">
                  <c:v>0.23171706550426252</c:v>
                </c:pt>
                <c:pt idx="1440">
                  <c:v>0.2259356345613236</c:v>
                </c:pt>
                <c:pt idx="1441">
                  <c:v>0.21914544586586004</c:v>
                </c:pt>
                <c:pt idx="1442">
                  <c:v>0.214273781925853</c:v>
                </c:pt>
                <c:pt idx="1443">
                  <c:v>0.23756253064005969</c:v>
                </c:pt>
                <c:pt idx="1444">
                  <c:v>0.26343427772957634</c:v>
                </c:pt>
                <c:pt idx="1445">
                  <c:v>0.27097998551100627</c:v>
                </c:pt>
                <c:pt idx="1446">
                  <c:v>0.26354217154313314</c:v>
                </c:pt>
                <c:pt idx="1447">
                  <c:v>0.29538240340393801</c:v>
                </c:pt>
                <c:pt idx="1448">
                  <c:v>0.28851935112659644</c:v>
                </c:pt>
                <c:pt idx="1449">
                  <c:v>0.288825477498521</c:v>
                </c:pt>
                <c:pt idx="1450">
                  <c:v>0.28929626533711955</c:v>
                </c:pt>
                <c:pt idx="1451">
                  <c:v>0.28054963487976203</c:v>
                </c:pt>
                <c:pt idx="1452">
                  <c:v>0.30374766682670762</c:v>
                </c:pt>
                <c:pt idx="1453">
                  <c:v>0.29455461042304004</c:v>
                </c:pt>
                <c:pt idx="1454">
                  <c:v>0.28726565429689177</c:v>
                </c:pt>
                <c:pt idx="1455">
                  <c:v>0.28260668637783048</c:v>
                </c:pt>
                <c:pt idx="1456">
                  <c:v>0.27636050464603734</c:v>
                </c:pt>
                <c:pt idx="1457">
                  <c:v>0.3092144979880474</c:v>
                </c:pt>
                <c:pt idx="1458">
                  <c:v>0.29980027144536892</c:v>
                </c:pt>
                <c:pt idx="1459">
                  <c:v>0.29294176647342207</c:v>
                </c:pt>
                <c:pt idx="1460">
                  <c:v>0.28456386678615786</c:v>
                </c:pt>
                <c:pt idx="1461">
                  <c:v>0.27703440950267277</c:v>
                </c:pt>
                <c:pt idx="1462">
                  <c:v>0.26859507936396809</c:v>
                </c:pt>
                <c:pt idx="1463">
                  <c:v>0.2610470158810787</c:v>
                </c:pt>
                <c:pt idx="1464">
                  <c:v>0.25314810623743433</c:v>
                </c:pt>
                <c:pt idx="1465">
                  <c:v>0.24553799565251472</c:v>
                </c:pt>
                <c:pt idx="1466">
                  <c:v>0.24297722945803721</c:v>
                </c:pt>
                <c:pt idx="1467">
                  <c:v>0.23824387551622639</c:v>
                </c:pt>
                <c:pt idx="1468">
                  <c:v>0.23233504623820925</c:v>
                </c:pt>
                <c:pt idx="1469">
                  <c:v>0.32924612264627329</c:v>
                </c:pt>
                <c:pt idx="1470">
                  <c:v>0.32495856757786501</c:v>
                </c:pt>
                <c:pt idx="1471">
                  <c:v>0.31717849067480441</c:v>
                </c:pt>
                <c:pt idx="1472">
                  <c:v>0.30776923368521664</c:v>
                </c:pt>
                <c:pt idx="1473">
                  <c:v>0.33591508884878662</c:v>
                </c:pt>
                <c:pt idx="1474">
                  <c:v>0.32841985829082343</c:v>
                </c:pt>
                <c:pt idx="1475">
                  <c:v>0.31841658513186744</c:v>
                </c:pt>
                <c:pt idx="1476">
                  <c:v>0.3091305015846878</c:v>
                </c:pt>
                <c:pt idx="1477">
                  <c:v>0.30373108129415666</c:v>
                </c:pt>
                <c:pt idx="1478">
                  <c:v>0.29735331040790264</c:v>
                </c:pt>
                <c:pt idx="1479">
                  <c:v>0.2907967374263789</c:v>
                </c:pt>
                <c:pt idx="1480">
                  <c:v>0.28269781531620713</c:v>
                </c:pt>
                <c:pt idx="1481">
                  <c:v>0.27852589380068388</c:v>
                </c:pt>
                <c:pt idx="1482">
                  <c:v>0.27101596964074814</c:v>
                </c:pt>
                <c:pt idx="1483">
                  <c:v>0.26301889283066893</c:v>
                </c:pt>
                <c:pt idx="1484">
                  <c:v>0.26041695912116158</c:v>
                </c:pt>
                <c:pt idx="1485">
                  <c:v>0.25253743086474151</c:v>
                </c:pt>
                <c:pt idx="1486">
                  <c:v>0.31725047772866943</c:v>
                </c:pt>
                <c:pt idx="1487">
                  <c:v>0.30858700259919813</c:v>
                </c:pt>
                <c:pt idx="1488">
                  <c:v>0.300005162482538</c:v>
                </c:pt>
                <c:pt idx="1489">
                  <c:v>0.29287480306228625</c:v>
                </c:pt>
                <c:pt idx="1490">
                  <c:v>0.29494535787114995</c:v>
                </c:pt>
                <c:pt idx="1491">
                  <c:v>0.28597914952083808</c:v>
                </c:pt>
                <c:pt idx="1492">
                  <c:v>0.29285304941026741</c:v>
                </c:pt>
                <c:pt idx="1493">
                  <c:v>0.28605401824175858</c:v>
                </c:pt>
                <c:pt idx="1494">
                  <c:v>0.2810779691480198</c:v>
                </c:pt>
                <c:pt idx="1495">
                  <c:v>0.27252459837387594</c:v>
                </c:pt>
                <c:pt idx="1496">
                  <c:v>0.26595099623153229</c:v>
                </c:pt>
                <c:pt idx="1497">
                  <c:v>0.25793000383494313</c:v>
                </c:pt>
                <c:pt idx="1498">
                  <c:v>0.25483072521066097</c:v>
                </c:pt>
                <c:pt idx="1499">
                  <c:v>0.24710387176850943</c:v>
                </c:pt>
                <c:pt idx="1500">
                  <c:v>0.24608362216880195</c:v>
                </c:pt>
                <c:pt idx="1501">
                  <c:v>0.24408132302074309</c:v>
                </c:pt>
                <c:pt idx="1502">
                  <c:v>0.25558706522729346</c:v>
                </c:pt>
                <c:pt idx="1503">
                  <c:v>0.24929751602615066</c:v>
                </c:pt>
                <c:pt idx="1504">
                  <c:v>0.2417153697023085</c:v>
                </c:pt>
                <c:pt idx="1505">
                  <c:v>0.23987339011173875</c:v>
                </c:pt>
                <c:pt idx="1506">
                  <c:v>0.23440971245148257</c:v>
                </c:pt>
                <c:pt idx="1507">
                  <c:v>0.22743969427842292</c:v>
                </c:pt>
                <c:pt idx="1508">
                  <c:v>0.22051423407739654</c:v>
                </c:pt>
                <c:pt idx="1509">
                  <c:v>0.21390512558895408</c:v>
                </c:pt>
                <c:pt idx="1510">
                  <c:v>0.22316722114117457</c:v>
                </c:pt>
                <c:pt idx="1511">
                  <c:v>0.21926467220955326</c:v>
                </c:pt>
                <c:pt idx="1512">
                  <c:v>0.2161410042805586</c:v>
                </c:pt>
                <c:pt idx="1513">
                  <c:v>0.21383133567505974</c:v>
                </c:pt>
                <c:pt idx="1514">
                  <c:v>0.21720535867373761</c:v>
                </c:pt>
                <c:pt idx="1515">
                  <c:v>0.21059711127719821</c:v>
                </c:pt>
                <c:pt idx="1516">
                  <c:v>0.20450289812385042</c:v>
                </c:pt>
                <c:pt idx="1517">
                  <c:v>0.21657937786714218</c:v>
                </c:pt>
                <c:pt idx="1518">
                  <c:v>0.21136878752354568</c:v>
                </c:pt>
                <c:pt idx="1519">
                  <c:v>0.2061263806854372</c:v>
                </c:pt>
                <c:pt idx="1520">
                  <c:v>0.19990433816285602</c:v>
                </c:pt>
                <c:pt idx="1521">
                  <c:v>0.19401535494324515</c:v>
                </c:pt>
                <c:pt idx="1522">
                  <c:v>0.19687529069194373</c:v>
                </c:pt>
                <c:pt idx="1523">
                  <c:v>0.19628620777411879</c:v>
                </c:pt>
                <c:pt idx="1524">
                  <c:v>0.19348614022015675</c:v>
                </c:pt>
                <c:pt idx="1525">
                  <c:v>0.20457888873341665</c:v>
                </c:pt>
                <c:pt idx="1526">
                  <c:v>0.20102415152615494</c:v>
                </c:pt>
                <c:pt idx="1527">
                  <c:v>0.20119227383449811</c:v>
                </c:pt>
                <c:pt idx="1528">
                  <c:v>0.19518501484565381</c:v>
                </c:pt>
                <c:pt idx="1529">
                  <c:v>0.18927765082901474</c:v>
                </c:pt>
                <c:pt idx="1530">
                  <c:v>0.21001308959278495</c:v>
                </c:pt>
                <c:pt idx="1531">
                  <c:v>0.20408206769465076</c:v>
                </c:pt>
                <c:pt idx="1532">
                  <c:v>0.21420085656959648</c:v>
                </c:pt>
                <c:pt idx="1533">
                  <c:v>0.20816910636893615</c:v>
                </c:pt>
                <c:pt idx="1534">
                  <c:v>0.20210000159932864</c:v>
                </c:pt>
                <c:pt idx="1535">
                  <c:v>0.20550809481254875</c:v>
                </c:pt>
                <c:pt idx="1536">
                  <c:v>0.20405374170671681</c:v>
                </c:pt>
                <c:pt idx="1537">
                  <c:v>0.21580236709030212</c:v>
                </c:pt>
                <c:pt idx="1538">
                  <c:v>0.24561485154596352</c:v>
                </c:pt>
                <c:pt idx="1539">
                  <c:v>0.24551000278192361</c:v>
                </c:pt>
                <c:pt idx="1540">
                  <c:v>0.23809808567448734</c:v>
                </c:pt>
                <c:pt idx="1541">
                  <c:v>0.23573672808838797</c:v>
                </c:pt>
                <c:pt idx="1542">
                  <c:v>0.24339423995522944</c:v>
                </c:pt>
                <c:pt idx="1543">
                  <c:v>0.25392252573945695</c:v>
                </c:pt>
                <c:pt idx="1544">
                  <c:v>0.29249362745391216</c:v>
                </c:pt>
                <c:pt idx="1545">
                  <c:v>0.28570788908342787</c:v>
                </c:pt>
                <c:pt idx="1546">
                  <c:v>0.28548630603708586</c:v>
                </c:pt>
                <c:pt idx="1547">
                  <c:v>0.27941846901163381</c:v>
                </c:pt>
                <c:pt idx="1548">
                  <c:v>0.2754527279992614</c:v>
                </c:pt>
                <c:pt idx="1549">
                  <c:v>0.27619470913999528</c:v>
                </c:pt>
                <c:pt idx="1550">
                  <c:v>0.37638377553085367</c:v>
                </c:pt>
                <c:pt idx="1551">
                  <c:v>0.37456134945363295</c:v>
                </c:pt>
                <c:pt idx="1552">
                  <c:v>0.37106854684585755</c:v>
                </c:pt>
                <c:pt idx="1553">
                  <c:v>0.35997341104030234</c:v>
                </c:pt>
                <c:pt idx="1554">
                  <c:v>0.35995204354616145</c:v>
                </c:pt>
                <c:pt idx="1555">
                  <c:v>0.36200080078442404</c:v>
                </c:pt>
                <c:pt idx="1556">
                  <c:v>0.36596248627477912</c:v>
                </c:pt>
                <c:pt idx="1557">
                  <c:v>0.36710963363274857</c:v>
                </c:pt>
                <c:pt idx="1558">
                  <c:v>0.36138201168829237</c:v>
                </c:pt>
                <c:pt idx="1559">
                  <c:v>0.36723488697592188</c:v>
                </c:pt>
                <c:pt idx="1560">
                  <c:v>0.35641043025192576</c:v>
                </c:pt>
                <c:pt idx="1561">
                  <c:v>0.34853780314857341</c:v>
                </c:pt>
                <c:pt idx="1562">
                  <c:v>0.33932257306610264</c:v>
                </c:pt>
                <c:pt idx="1563">
                  <c:v>0.33110765667158842</c:v>
                </c:pt>
                <c:pt idx="1564">
                  <c:v>0.32136413883836124</c:v>
                </c:pt>
                <c:pt idx="1565">
                  <c:v>0.3117438026472682</c:v>
                </c:pt>
                <c:pt idx="1566">
                  <c:v>0.30255604101816436</c:v>
                </c:pt>
                <c:pt idx="1567">
                  <c:v>0.29436612630453518</c:v>
                </c:pt>
                <c:pt idx="1568">
                  <c:v>0.28575876910549952</c:v>
                </c:pt>
                <c:pt idx="1569">
                  <c:v>0.27757788329215355</c:v>
                </c:pt>
                <c:pt idx="1570">
                  <c:v>0.28688338524989881</c:v>
                </c:pt>
                <c:pt idx="1571">
                  <c:v>0.2784796609432611</c:v>
                </c:pt>
                <c:pt idx="1572">
                  <c:v>0.2712554676902757</c:v>
                </c:pt>
                <c:pt idx="1573">
                  <c:v>0.49509647557349068</c:v>
                </c:pt>
                <c:pt idx="1574">
                  <c:v>0.61480183447900694</c:v>
                </c:pt>
                <c:pt idx="1575">
                  <c:v>0.59673170201070524</c:v>
                </c:pt>
                <c:pt idx="1576">
                  <c:v>0.59503425726729797</c:v>
                </c:pt>
                <c:pt idx="1577">
                  <c:v>0.69945998835037959</c:v>
                </c:pt>
                <c:pt idx="1578">
                  <c:v>0.77060466885564394</c:v>
                </c:pt>
                <c:pt idx="1579">
                  <c:v>0.76052227017661089</c:v>
                </c:pt>
                <c:pt idx="1580">
                  <c:v>0.73735863802165535</c:v>
                </c:pt>
                <c:pt idx="1581">
                  <c:v>0.71565572459127536</c:v>
                </c:pt>
                <c:pt idx="1582">
                  <c:v>0.69445655729609024</c:v>
                </c:pt>
                <c:pt idx="1583">
                  <c:v>0.68325622297751676</c:v>
                </c:pt>
                <c:pt idx="1584">
                  <c:v>0.66543019175265661</c:v>
                </c:pt>
                <c:pt idx="1585">
                  <c:v>0.652400253558856</c:v>
                </c:pt>
                <c:pt idx="1586">
                  <c:v>0.63256831890543763</c:v>
                </c:pt>
                <c:pt idx="1587">
                  <c:v>0.61849650539435208</c:v>
                </c:pt>
                <c:pt idx="1588">
                  <c:v>0.59966418043540248</c:v>
                </c:pt>
                <c:pt idx="1589">
                  <c:v>0.58362515577739926</c:v>
                </c:pt>
                <c:pt idx="1590">
                  <c:v>0.56756799573404071</c:v>
                </c:pt>
                <c:pt idx="1591">
                  <c:v>0.56291248970499297</c:v>
                </c:pt>
                <c:pt idx="1592">
                  <c:v>0.5497628052825011</c:v>
                </c:pt>
                <c:pt idx="1593">
                  <c:v>0.53400247519063759</c:v>
                </c:pt>
                <c:pt idx="1594">
                  <c:v>0.54342166718733065</c:v>
                </c:pt>
                <c:pt idx="1595">
                  <c:v>0.52686759872139921</c:v>
                </c:pt>
                <c:pt idx="1596">
                  <c:v>0.51082942827231237</c:v>
                </c:pt>
                <c:pt idx="1597">
                  <c:v>0.49767561189661697</c:v>
                </c:pt>
                <c:pt idx="1598">
                  <c:v>0.48261974722521594</c:v>
                </c:pt>
                <c:pt idx="1599">
                  <c:v>0.49395583410877975</c:v>
                </c:pt>
                <c:pt idx="1600">
                  <c:v>0.48542208099779899</c:v>
                </c:pt>
                <c:pt idx="1601">
                  <c:v>0.47532789795264407</c:v>
                </c:pt>
                <c:pt idx="1602">
                  <c:v>0.46113738094657403</c:v>
                </c:pt>
                <c:pt idx="1603">
                  <c:v>0.44764163539231294</c:v>
                </c:pt>
                <c:pt idx="1604">
                  <c:v>0.43722537334758532</c:v>
                </c:pt>
                <c:pt idx="1605">
                  <c:v>0.42504439375520253</c:v>
                </c:pt>
                <c:pt idx="1606">
                  <c:v>0.42696730953808226</c:v>
                </c:pt>
                <c:pt idx="1607">
                  <c:v>0.41648417016216116</c:v>
                </c:pt>
                <c:pt idx="1608">
                  <c:v>0.40604469480011729</c:v>
                </c:pt>
                <c:pt idx="1609">
                  <c:v>0.39401639756768098</c:v>
                </c:pt>
                <c:pt idx="1610">
                  <c:v>0.38457801323784507</c:v>
                </c:pt>
                <c:pt idx="1611">
                  <c:v>0.37576442618474976</c:v>
                </c:pt>
                <c:pt idx="1612">
                  <c:v>0.3644944903512905</c:v>
                </c:pt>
                <c:pt idx="1613">
                  <c:v>0.35877418918347997</c:v>
                </c:pt>
                <c:pt idx="1614">
                  <c:v>0.35185782569190238</c:v>
                </c:pt>
                <c:pt idx="1615">
                  <c:v>0.35222525723345643</c:v>
                </c:pt>
                <c:pt idx="1616">
                  <c:v>0.34257948403589744</c:v>
                </c:pt>
                <c:pt idx="1617">
                  <c:v>0.34266732283524803</c:v>
                </c:pt>
                <c:pt idx="1618">
                  <c:v>0.33421496946381785</c:v>
                </c:pt>
                <c:pt idx="1619">
                  <c:v>0.3515212720681829</c:v>
                </c:pt>
                <c:pt idx="1620">
                  <c:v>0.35286951771933323</c:v>
                </c:pt>
                <c:pt idx="1621">
                  <c:v>0.34657974159050364</c:v>
                </c:pt>
                <c:pt idx="1622">
                  <c:v>0.34841946078813929</c:v>
                </c:pt>
                <c:pt idx="1623">
                  <c:v>0.34701285493245704</c:v>
                </c:pt>
                <c:pt idx="1624">
                  <c:v>0.33705992620128961</c:v>
                </c:pt>
                <c:pt idx="1625">
                  <c:v>0.33417178893740146</c:v>
                </c:pt>
                <c:pt idx="1626">
                  <c:v>0.32606610544802223</c:v>
                </c:pt>
                <c:pt idx="1627">
                  <c:v>0.33970607624874299</c:v>
                </c:pt>
                <c:pt idx="1628">
                  <c:v>0.34409754110461988</c:v>
                </c:pt>
                <c:pt idx="1629">
                  <c:v>0.3340479152237617</c:v>
                </c:pt>
                <c:pt idx="1630">
                  <c:v>0.3340203327377817</c:v>
                </c:pt>
                <c:pt idx="1631">
                  <c:v>0.32531808153440228</c:v>
                </c:pt>
                <c:pt idx="1632">
                  <c:v>0.31595480647836893</c:v>
                </c:pt>
                <c:pt idx="1633">
                  <c:v>0.32110694552959246</c:v>
                </c:pt>
                <c:pt idx="1634">
                  <c:v>0.3276723798808156</c:v>
                </c:pt>
                <c:pt idx="1635">
                  <c:v>0.31924004656297111</c:v>
                </c:pt>
                <c:pt idx="1636">
                  <c:v>0.31309078890326869</c:v>
                </c:pt>
                <c:pt idx="1637">
                  <c:v>0.33173126273721404</c:v>
                </c:pt>
                <c:pt idx="1638">
                  <c:v>0.32572018545195786</c:v>
                </c:pt>
                <c:pt idx="1639">
                  <c:v>0.3176655850510432</c:v>
                </c:pt>
                <c:pt idx="1640">
                  <c:v>0.30814319538810903</c:v>
                </c:pt>
                <c:pt idx="1641">
                  <c:v>0.30452829710478568</c:v>
                </c:pt>
                <c:pt idx="1642">
                  <c:v>0.30286235500939807</c:v>
                </c:pt>
                <c:pt idx="1643">
                  <c:v>0.2969062657834326</c:v>
                </c:pt>
                <c:pt idx="1644">
                  <c:v>0.29304098387267341</c:v>
                </c:pt>
                <c:pt idx="1645">
                  <c:v>0.28836479899557294</c:v>
                </c:pt>
                <c:pt idx="1646">
                  <c:v>0.28090517861532255</c:v>
                </c:pt>
                <c:pt idx="1647">
                  <c:v>0.28491973782181396</c:v>
                </c:pt>
                <c:pt idx="1648">
                  <c:v>0.28908284335698098</c:v>
                </c:pt>
                <c:pt idx="1649">
                  <c:v>0.28127303707137091</c:v>
                </c:pt>
                <c:pt idx="1650">
                  <c:v>0.27407188720995163</c:v>
                </c:pt>
                <c:pt idx="1651">
                  <c:v>0.27864183073579168</c:v>
                </c:pt>
                <c:pt idx="1652">
                  <c:v>0.27290901272686258</c:v>
                </c:pt>
                <c:pt idx="1653">
                  <c:v>0.26979977120838056</c:v>
                </c:pt>
                <c:pt idx="1654">
                  <c:v>0.26706984689304192</c:v>
                </c:pt>
                <c:pt idx="1655">
                  <c:v>0.28004727081244379</c:v>
                </c:pt>
                <c:pt idx="1656">
                  <c:v>0.27154211135347356</c:v>
                </c:pt>
                <c:pt idx="1657">
                  <c:v>0.2636760554890985</c:v>
                </c:pt>
                <c:pt idx="1658">
                  <c:v>0.25567104750715863</c:v>
                </c:pt>
                <c:pt idx="1659">
                  <c:v>0.24880059487226794</c:v>
                </c:pt>
                <c:pt idx="1660">
                  <c:v>0.24732855748801522</c:v>
                </c:pt>
                <c:pt idx="1661">
                  <c:v>0.24031156346244292</c:v>
                </c:pt>
                <c:pt idx="1662">
                  <c:v>0.23707566861539217</c:v>
                </c:pt>
                <c:pt idx="1663">
                  <c:v>0.23581113986554</c:v>
                </c:pt>
                <c:pt idx="1664">
                  <c:v>0.22881808195269013</c:v>
                </c:pt>
                <c:pt idx="1665">
                  <c:v>0.2222296392342199</c:v>
                </c:pt>
                <c:pt idx="1666">
                  <c:v>0.21665085790928743</c:v>
                </c:pt>
                <c:pt idx="1667">
                  <c:v>0.21028577424333139</c:v>
                </c:pt>
                <c:pt idx="1668">
                  <c:v>0.20913314389527021</c:v>
                </c:pt>
                <c:pt idx="1669">
                  <c:v>0.20281221891824197</c:v>
                </c:pt>
                <c:pt idx="1670">
                  <c:v>0.21273907328314637</c:v>
                </c:pt>
                <c:pt idx="1671">
                  <c:v>0.21368478775269556</c:v>
                </c:pt>
                <c:pt idx="1672">
                  <c:v>0.21200823137596778</c:v>
                </c:pt>
                <c:pt idx="1673">
                  <c:v>0.20832709401647787</c:v>
                </c:pt>
                <c:pt idx="1674">
                  <c:v>0.20315222307974365</c:v>
                </c:pt>
                <c:pt idx="1675">
                  <c:v>0.19802553260221867</c:v>
                </c:pt>
                <c:pt idx="1676">
                  <c:v>0.19199449084863068</c:v>
                </c:pt>
                <c:pt idx="1677">
                  <c:v>0.25503202284309051</c:v>
                </c:pt>
                <c:pt idx="1678">
                  <c:v>0.25145787812343467</c:v>
                </c:pt>
                <c:pt idx="1679">
                  <c:v>0.27008071165018832</c:v>
                </c:pt>
                <c:pt idx="1680">
                  <c:v>0.26989395610705386</c:v>
                </c:pt>
                <c:pt idx="1681">
                  <c:v>0.26239917064245438</c:v>
                </c:pt>
                <c:pt idx="1682">
                  <c:v>0.27437500032600226</c:v>
                </c:pt>
                <c:pt idx="1683">
                  <c:v>0.26613196297953823</c:v>
                </c:pt>
                <c:pt idx="1684">
                  <c:v>0.26757894380537434</c:v>
                </c:pt>
                <c:pt idx="1685">
                  <c:v>0.25946154495796264</c:v>
                </c:pt>
                <c:pt idx="1686">
                  <c:v>0.26784370752838549</c:v>
                </c:pt>
                <c:pt idx="1687">
                  <c:v>0.26137971257977599</c:v>
                </c:pt>
                <c:pt idx="1688">
                  <c:v>0.25381000660359787</c:v>
                </c:pt>
                <c:pt idx="1689">
                  <c:v>0.25462986921388153</c:v>
                </c:pt>
                <c:pt idx="1690">
                  <c:v>0.24690215485525968</c:v>
                </c:pt>
                <c:pt idx="1691">
                  <c:v>0.24708397110545149</c:v>
                </c:pt>
                <c:pt idx="1692">
                  <c:v>0.25549774133372471</c:v>
                </c:pt>
                <c:pt idx="1693">
                  <c:v>0.25226233485839322</c:v>
                </c:pt>
                <c:pt idx="1694">
                  <c:v>0.25345839175581308</c:v>
                </c:pt>
                <c:pt idx="1695">
                  <c:v>0.26733047796717746</c:v>
                </c:pt>
                <c:pt idx="1696">
                  <c:v>0.26424483166293633</c:v>
                </c:pt>
                <c:pt idx="1697">
                  <c:v>0.25865633025730272</c:v>
                </c:pt>
                <c:pt idx="1698">
                  <c:v>0.26500299642961567</c:v>
                </c:pt>
                <c:pt idx="1699">
                  <c:v>0.25895759060369677</c:v>
                </c:pt>
                <c:pt idx="1700">
                  <c:v>0.25295703949089243</c:v>
                </c:pt>
                <c:pt idx="1701">
                  <c:v>0.24559991976139478</c:v>
                </c:pt>
                <c:pt idx="1702">
                  <c:v>0.24578418402098781</c:v>
                </c:pt>
                <c:pt idx="1703">
                  <c:v>0.24993505157909743</c:v>
                </c:pt>
                <c:pt idx="1704">
                  <c:v>0.30588951201107978</c:v>
                </c:pt>
                <c:pt idx="1705">
                  <c:v>0.30079926509498167</c:v>
                </c:pt>
                <c:pt idx="1706">
                  <c:v>0.29286568435256122</c:v>
                </c:pt>
                <c:pt idx="1707">
                  <c:v>0.28457929934865017</c:v>
                </c:pt>
                <c:pt idx="1708">
                  <c:v>0.27837411447419885</c:v>
                </c:pt>
                <c:pt idx="1709">
                  <c:v>0.27058207558239689</c:v>
                </c:pt>
                <c:pt idx="1710">
                  <c:v>0.26362336928500973</c:v>
                </c:pt>
                <c:pt idx="1711">
                  <c:v>0.25724788912108354</c:v>
                </c:pt>
                <c:pt idx="1712">
                  <c:v>0.25339192388185561</c:v>
                </c:pt>
                <c:pt idx="1713">
                  <c:v>0.27211059269551308</c:v>
                </c:pt>
                <c:pt idx="1714">
                  <c:v>0.27859380732007355</c:v>
                </c:pt>
                <c:pt idx="1715">
                  <c:v>0.27166390111274058</c:v>
                </c:pt>
                <c:pt idx="1716">
                  <c:v>0.27652136820219558</c:v>
                </c:pt>
                <c:pt idx="1717">
                  <c:v>0.27416641650545731</c:v>
                </c:pt>
                <c:pt idx="1718">
                  <c:v>0.26582739593865501</c:v>
                </c:pt>
                <c:pt idx="1719">
                  <c:v>0.25966363523546804</c:v>
                </c:pt>
                <c:pt idx="1720">
                  <c:v>0.25207388158296912</c:v>
                </c:pt>
                <c:pt idx="1721">
                  <c:v>0.24611928021655138</c:v>
                </c:pt>
                <c:pt idx="1722">
                  <c:v>0.23880271503656347</c:v>
                </c:pt>
                <c:pt idx="1723">
                  <c:v>0.24895862330322915</c:v>
                </c:pt>
                <c:pt idx="1724">
                  <c:v>0.24707150329867789</c:v>
                </c:pt>
                <c:pt idx="1725">
                  <c:v>0.24748697088630733</c:v>
                </c:pt>
                <c:pt idx="1726">
                  <c:v>0.26269699558279008</c:v>
                </c:pt>
                <c:pt idx="1727">
                  <c:v>0.26416147980505728</c:v>
                </c:pt>
                <c:pt idx="1728">
                  <c:v>0.25656764525557013</c:v>
                </c:pt>
                <c:pt idx="1729">
                  <c:v>0.26251399196923897</c:v>
                </c:pt>
                <c:pt idx="1730">
                  <c:v>0.26635636078048686</c:v>
                </c:pt>
                <c:pt idx="1731">
                  <c:v>0.26161109755566997</c:v>
                </c:pt>
                <c:pt idx="1732">
                  <c:v>0.26433345275036357</c:v>
                </c:pt>
                <c:pt idx="1733">
                  <c:v>0.25727563151208621</c:v>
                </c:pt>
                <c:pt idx="1734">
                  <c:v>0.24947769253263835</c:v>
                </c:pt>
                <c:pt idx="1735">
                  <c:v>0.24202514795680602</c:v>
                </c:pt>
                <c:pt idx="1736">
                  <c:v>0.23837640364228554</c:v>
                </c:pt>
                <c:pt idx="1737">
                  <c:v>0.23207050314107047</c:v>
                </c:pt>
                <c:pt idx="1738">
                  <c:v>0.23587322289554358</c:v>
                </c:pt>
                <c:pt idx="1739">
                  <c:v>0.23864972000594342</c:v>
                </c:pt>
                <c:pt idx="1740">
                  <c:v>0.2351629821586449</c:v>
                </c:pt>
                <c:pt idx="1741">
                  <c:v>0.25237904525691546</c:v>
                </c:pt>
                <c:pt idx="1742">
                  <c:v>0.25081570140907339</c:v>
                </c:pt>
                <c:pt idx="1743">
                  <c:v>0.2443298600665422</c:v>
                </c:pt>
                <c:pt idx="1744">
                  <c:v>0.23928043059623047</c:v>
                </c:pt>
                <c:pt idx="1745">
                  <c:v>0.23312396650555867</c:v>
                </c:pt>
                <c:pt idx="1746">
                  <c:v>0.26470923532656471</c:v>
                </c:pt>
                <c:pt idx="1747">
                  <c:v>0.25667060899391886</c:v>
                </c:pt>
                <c:pt idx="1748">
                  <c:v>0.25331249134170775</c:v>
                </c:pt>
                <c:pt idx="1749">
                  <c:v>0.25030482392677356</c:v>
                </c:pt>
                <c:pt idx="1750">
                  <c:v>0.28572894888447953</c:v>
                </c:pt>
                <c:pt idx="1751">
                  <c:v>0.32792202483332833</c:v>
                </c:pt>
                <c:pt idx="1752">
                  <c:v>0.33755948284224468</c:v>
                </c:pt>
                <c:pt idx="1753">
                  <c:v>0.32750514449892559</c:v>
                </c:pt>
                <c:pt idx="1754">
                  <c:v>0.32269540938792307</c:v>
                </c:pt>
                <c:pt idx="1755">
                  <c:v>0.31380310205918632</c:v>
                </c:pt>
                <c:pt idx="1756">
                  <c:v>0.30675755023293194</c:v>
                </c:pt>
                <c:pt idx="1757">
                  <c:v>0.29761690372671568</c:v>
                </c:pt>
                <c:pt idx="1758">
                  <c:v>0.29219836045485836</c:v>
                </c:pt>
                <c:pt idx="1759">
                  <c:v>0.28983731243309047</c:v>
                </c:pt>
                <c:pt idx="1760">
                  <c:v>0.2817403000989358</c:v>
                </c:pt>
                <c:pt idx="1761">
                  <c:v>0.30093634707135347</c:v>
                </c:pt>
                <c:pt idx="1762">
                  <c:v>0.30818781189969263</c:v>
                </c:pt>
                <c:pt idx="1763">
                  <c:v>0.31005952547224452</c:v>
                </c:pt>
                <c:pt idx="1764">
                  <c:v>0.32714273849193315</c:v>
                </c:pt>
                <c:pt idx="1765">
                  <c:v>0.3712758364528258</c:v>
                </c:pt>
                <c:pt idx="1766">
                  <c:v>0.36314573453356974</c:v>
                </c:pt>
                <c:pt idx="1767">
                  <c:v>0.36127744165781289</c:v>
                </c:pt>
                <c:pt idx="1768">
                  <c:v>0.35242373036555047</c:v>
                </c:pt>
                <c:pt idx="1769">
                  <c:v>0.37452061263948161</c:v>
                </c:pt>
                <c:pt idx="1770">
                  <c:v>0.3672572218556544</c:v>
                </c:pt>
                <c:pt idx="1771">
                  <c:v>0.35726401655132739</c:v>
                </c:pt>
                <c:pt idx="1772">
                  <c:v>0.36258957321183938</c:v>
                </c:pt>
                <c:pt idx="1773">
                  <c:v>0.35764755842243445</c:v>
                </c:pt>
                <c:pt idx="1774">
                  <c:v>0.34692098308958513</c:v>
                </c:pt>
                <c:pt idx="1775">
                  <c:v>0.34141134832171194</c:v>
                </c:pt>
                <c:pt idx="1776">
                  <c:v>0.33103420469673783</c:v>
                </c:pt>
                <c:pt idx="1777">
                  <c:v>0.32574414406899105</c:v>
                </c:pt>
                <c:pt idx="1778">
                  <c:v>0.32123622987211026</c:v>
                </c:pt>
                <c:pt idx="1779">
                  <c:v>0.31604603932374614</c:v>
                </c:pt>
                <c:pt idx="1780">
                  <c:v>0.31109054315148027</c:v>
                </c:pt>
                <c:pt idx="1781">
                  <c:v>0.31536411567260586</c:v>
                </c:pt>
                <c:pt idx="1782">
                  <c:v>0.32751944193651111</c:v>
                </c:pt>
                <c:pt idx="1783">
                  <c:v>0.33234555946403344</c:v>
                </c:pt>
                <c:pt idx="1784">
                  <c:v>0.33607355440846254</c:v>
                </c:pt>
                <c:pt idx="1785">
                  <c:v>0.33984736388889719</c:v>
                </c:pt>
                <c:pt idx="1786">
                  <c:v>0.33177378148185388</c:v>
                </c:pt>
                <c:pt idx="1787">
                  <c:v>0.32454977954269276</c:v>
                </c:pt>
                <c:pt idx="1788">
                  <c:v>0.3412013926579015</c:v>
                </c:pt>
                <c:pt idx="1789">
                  <c:v>0.33107456196155149</c:v>
                </c:pt>
                <c:pt idx="1790">
                  <c:v>0.32167436368308944</c:v>
                </c:pt>
                <c:pt idx="1791">
                  <c:v>0.3256148508594805</c:v>
                </c:pt>
                <c:pt idx="1792">
                  <c:v>0.32878525789097784</c:v>
                </c:pt>
                <c:pt idx="1793">
                  <c:v>0.32096320969832209</c:v>
                </c:pt>
                <c:pt idx="1794">
                  <c:v>0.31339068628017219</c:v>
                </c:pt>
                <c:pt idx="1795">
                  <c:v>0.30470787657580628</c:v>
                </c:pt>
                <c:pt idx="1796">
                  <c:v>0.29648493184912955</c:v>
                </c:pt>
                <c:pt idx="1797">
                  <c:v>0.28817910283541359</c:v>
                </c:pt>
                <c:pt idx="1798">
                  <c:v>0.28045583293310483</c:v>
                </c:pt>
                <c:pt idx="1799">
                  <c:v>0.28828093610229433</c:v>
                </c:pt>
                <c:pt idx="1800">
                  <c:v>0.32228444409823032</c:v>
                </c:pt>
                <c:pt idx="1801">
                  <c:v>0.3126016885504988</c:v>
                </c:pt>
                <c:pt idx="1802">
                  <c:v>0.31771416138791847</c:v>
                </c:pt>
                <c:pt idx="1803">
                  <c:v>0.31051206876554333</c:v>
                </c:pt>
                <c:pt idx="1804">
                  <c:v>0.30116735993535115</c:v>
                </c:pt>
                <c:pt idx="1805">
                  <c:v>0.291995612497707</c:v>
                </c:pt>
                <c:pt idx="1806">
                  <c:v>0.29922075765656048</c:v>
                </c:pt>
                <c:pt idx="1807">
                  <c:v>0.3058568103893417</c:v>
                </c:pt>
                <c:pt idx="1808">
                  <c:v>0.3148699078905004</c:v>
                </c:pt>
                <c:pt idx="1809">
                  <c:v>0.30973373068885568</c:v>
                </c:pt>
                <c:pt idx="1810">
                  <c:v>0.3008506030411558</c:v>
                </c:pt>
                <c:pt idx="1811">
                  <c:v>0.29583320152000436</c:v>
                </c:pt>
                <c:pt idx="1812">
                  <c:v>0.28787449662675652</c:v>
                </c:pt>
                <c:pt idx="1813">
                  <c:v>0.28870311613906335</c:v>
                </c:pt>
                <c:pt idx="1814">
                  <c:v>0.28127252245163264</c:v>
                </c:pt>
                <c:pt idx="1815">
                  <c:v>0.27282899109867592</c:v>
                </c:pt>
                <c:pt idx="1816">
                  <c:v>0.27250187265829667</c:v>
                </c:pt>
                <c:pt idx="1817">
                  <c:v>0.26450286242717425</c:v>
                </c:pt>
                <c:pt idx="1818">
                  <c:v>0.28668326757668861</c:v>
                </c:pt>
                <c:pt idx="1819">
                  <c:v>0.27841084219552836</c:v>
                </c:pt>
                <c:pt idx="1820">
                  <c:v>0.2712305707486905</c:v>
                </c:pt>
                <c:pt idx="1821">
                  <c:v>0.26426277577818041</c:v>
                </c:pt>
                <c:pt idx="1822">
                  <c:v>0.27809388689775166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7C5-A241-A1C3-D91F598DF41F}"/>
            </c:ext>
          </c:extLst>
        </c:ser>
        <c:ser>
          <c:idx val="3"/>
          <c:order val="3"/>
          <c:tx>
            <c:strRef>
              <c:f>'07_Volatility'!$I$7</c:f>
              <c:strCache>
                <c:ptCount val="1"/>
                <c:pt idx="0">
                  <c:v>OXY_AnnVol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'07_Volatility'!$A$7:$A$1830</c:f>
              <c:strCache>
                <c:ptCount val="1824"/>
                <c:pt idx="0">
                  <c:v>Date</c:v>
                </c:pt>
                <c:pt idx="1">
                  <c:v>2019-01-02</c:v>
                </c:pt>
                <c:pt idx="2">
                  <c:v>2019-01-03</c:v>
                </c:pt>
                <c:pt idx="3">
                  <c:v>2019-01-04</c:v>
                </c:pt>
                <c:pt idx="4">
                  <c:v>2019-01-07</c:v>
                </c:pt>
                <c:pt idx="5">
                  <c:v>2019-01-08</c:v>
                </c:pt>
                <c:pt idx="6">
                  <c:v>2019-01-09</c:v>
                </c:pt>
                <c:pt idx="7">
                  <c:v>2019-01-10</c:v>
                </c:pt>
                <c:pt idx="8">
                  <c:v>2019-01-11</c:v>
                </c:pt>
                <c:pt idx="9">
                  <c:v>2019-01-14</c:v>
                </c:pt>
                <c:pt idx="10">
                  <c:v>2019-01-15</c:v>
                </c:pt>
                <c:pt idx="11">
                  <c:v>2019-01-16</c:v>
                </c:pt>
                <c:pt idx="12">
                  <c:v>2019-01-17</c:v>
                </c:pt>
                <c:pt idx="13">
                  <c:v>2019-01-18</c:v>
                </c:pt>
                <c:pt idx="14">
                  <c:v>2019-01-22</c:v>
                </c:pt>
                <c:pt idx="15">
                  <c:v>2019-01-23</c:v>
                </c:pt>
                <c:pt idx="16">
                  <c:v>2019-01-24</c:v>
                </c:pt>
                <c:pt idx="17">
                  <c:v>2019-01-25</c:v>
                </c:pt>
                <c:pt idx="18">
                  <c:v>2019-01-28</c:v>
                </c:pt>
                <c:pt idx="19">
                  <c:v>2019-01-29</c:v>
                </c:pt>
                <c:pt idx="20">
                  <c:v>2019-01-30</c:v>
                </c:pt>
                <c:pt idx="21">
                  <c:v>2019-01-31</c:v>
                </c:pt>
                <c:pt idx="22">
                  <c:v>2019-02-01</c:v>
                </c:pt>
                <c:pt idx="23">
                  <c:v>2019-02-04</c:v>
                </c:pt>
                <c:pt idx="24">
                  <c:v>2019-02-05</c:v>
                </c:pt>
                <c:pt idx="25">
                  <c:v>2019-02-06</c:v>
                </c:pt>
                <c:pt idx="26">
                  <c:v>2019-02-07</c:v>
                </c:pt>
                <c:pt idx="27">
                  <c:v>2019-02-08</c:v>
                </c:pt>
                <c:pt idx="28">
                  <c:v>2019-02-11</c:v>
                </c:pt>
                <c:pt idx="29">
                  <c:v>2019-02-12</c:v>
                </c:pt>
                <c:pt idx="30">
                  <c:v>2019-02-13</c:v>
                </c:pt>
                <c:pt idx="31">
                  <c:v>2019-02-14</c:v>
                </c:pt>
                <c:pt idx="32">
                  <c:v>2019-02-15</c:v>
                </c:pt>
                <c:pt idx="33">
                  <c:v>2019-02-19</c:v>
                </c:pt>
                <c:pt idx="34">
                  <c:v>2019-02-20</c:v>
                </c:pt>
                <c:pt idx="35">
                  <c:v>2019-02-21</c:v>
                </c:pt>
                <c:pt idx="36">
                  <c:v>2019-02-22</c:v>
                </c:pt>
                <c:pt idx="37">
                  <c:v>2019-02-25</c:v>
                </c:pt>
                <c:pt idx="38">
                  <c:v>2019-02-26</c:v>
                </c:pt>
                <c:pt idx="39">
                  <c:v>2019-02-27</c:v>
                </c:pt>
                <c:pt idx="40">
                  <c:v>2019-02-28</c:v>
                </c:pt>
                <c:pt idx="41">
                  <c:v>2019-03-01</c:v>
                </c:pt>
                <c:pt idx="42">
                  <c:v>2019-03-04</c:v>
                </c:pt>
                <c:pt idx="43">
                  <c:v>2019-03-05</c:v>
                </c:pt>
                <c:pt idx="44">
                  <c:v>2019-03-06</c:v>
                </c:pt>
                <c:pt idx="45">
                  <c:v>2019-03-07</c:v>
                </c:pt>
                <c:pt idx="46">
                  <c:v>2019-03-08</c:v>
                </c:pt>
                <c:pt idx="47">
                  <c:v>2019-03-11</c:v>
                </c:pt>
                <c:pt idx="48">
                  <c:v>2019-03-12</c:v>
                </c:pt>
                <c:pt idx="49">
                  <c:v>2019-03-13</c:v>
                </c:pt>
                <c:pt idx="50">
                  <c:v>2019-03-14</c:v>
                </c:pt>
                <c:pt idx="51">
                  <c:v>2019-03-15</c:v>
                </c:pt>
                <c:pt idx="52">
                  <c:v>2019-03-18</c:v>
                </c:pt>
                <c:pt idx="53">
                  <c:v>2019-03-19</c:v>
                </c:pt>
                <c:pt idx="54">
                  <c:v>2019-03-20</c:v>
                </c:pt>
                <c:pt idx="55">
                  <c:v>2019-03-21</c:v>
                </c:pt>
                <c:pt idx="56">
                  <c:v>2019-03-22</c:v>
                </c:pt>
                <c:pt idx="57">
                  <c:v>2019-03-25</c:v>
                </c:pt>
                <c:pt idx="58">
                  <c:v>2019-03-26</c:v>
                </c:pt>
                <c:pt idx="59">
                  <c:v>2019-03-27</c:v>
                </c:pt>
                <c:pt idx="60">
                  <c:v>2019-03-28</c:v>
                </c:pt>
                <c:pt idx="61">
                  <c:v>2019-03-29</c:v>
                </c:pt>
                <c:pt idx="62">
                  <c:v>2019-04-01</c:v>
                </c:pt>
                <c:pt idx="63">
                  <c:v>2019-04-02</c:v>
                </c:pt>
                <c:pt idx="64">
                  <c:v>2019-04-03</c:v>
                </c:pt>
                <c:pt idx="65">
                  <c:v>2019-04-04</c:v>
                </c:pt>
                <c:pt idx="66">
                  <c:v>2019-04-05</c:v>
                </c:pt>
                <c:pt idx="67">
                  <c:v>2019-04-08</c:v>
                </c:pt>
                <c:pt idx="68">
                  <c:v>2019-04-09</c:v>
                </c:pt>
                <c:pt idx="69">
                  <c:v>2019-04-10</c:v>
                </c:pt>
                <c:pt idx="70">
                  <c:v>2019-04-11</c:v>
                </c:pt>
                <c:pt idx="71">
                  <c:v>2019-04-12</c:v>
                </c:pt>
                <c:pt idx="72">
                  <c:v>2019-04-15</c:v>
                </c:pt>
                <c:pt idx="73">
                  <c:v>2019-04-16</c:v>
                </c:pt>
                <c:pt idx="74">
                  <c:v>2019-04-17</c:v>
                </c:pt>
                <c:pt idx="75">
                  <c:v>2019-04-18</c:v>
                </c:pt>
                <c:pt idx="76">
                  <c:v>2019-04-22</c:v>
                </c:pt>
                <c:pt idx="77">
                  <c:v>2019-04-23</c:v>
                </c:pt>
                <c:pt idx="78">
                  <c:v>2019-04-24</c:v>
                </c:pt>
                <c:pt idx="79">
                  <c:v>2019-04-25</c:v>
                </c:pt>
                <c:pt idx="80">
                  <c:v>2019-04-26</c:v>
                </c:pt>
                <c:pt idx="81">
                  <c:v>2019-04-29</c:v>
                </c:pt>
                <c:pt idx="82">
                  <c:v>2019-04-30</c:v>
                </c:pt>
                <c:pt idx="83">
                  <c:v>2019-05-01</c:v>
                </c:pt>
                <c:pt idx="84">
                  <c:v>2019-05-02</c:v>
                </c:pt>
                <c:pt idx="85">
                  <c:v>2019-05-03</c:v>
                </c:pt>
                <c:pt idx="86">
                  <c:v>2019-05-06</c:v>
                </c:pt>
                <c:pt idx="87">
                  <c:v>2019-05-07</c:v>
                </c:pt>
                <c:pt idx="88">
                  <c:v>2019-05-08</c:v>
                </c:pt>
                <c:pt idx="89">
                  <c:v>2019-05-09</c:v>
                </c:pt>
                <c:pt idx="90">
                  <c:v>2019-05-10</c:v>
                </c:pt>
                <c:pt idx="91">
                  <c:v>2019-05-13</c:v>
                </c:pt>
                <c:pt idx="92">
                  <c:v>2019-05-14</c:v>
                </c:pt>
                <c:pt idx="93">
                  <c:v>2019-05-15</c:v>
                </c:pt>
                <c:pt idx="94">
                  <c:v>2019-05-16</c:v>
                </c:pt>
                <c:pt idx="95">
                  <c:v>2019-05-17</c:v>
                </c:pt>
                <c:pt idx="96">
                  <c:v>2019-05-20</c:v>
                </c:pt>
                <c:pt idx="97">
                  <c:v>2019-05-21</c:v>
                </c:pt>
                <c:pt idx="98">
                  <c:v>2019-05-22</c:v>
                </c:pt>
                <c:pt idx="99">
                  <c:v>2019-05-23</c:v>
                </c:pt>
                <c:pt idx="100">
                  <c:v>2019-05-24</c:v>
                </c:pt>
                <c:pt idx="101">
                  <c:v>2019-05-28</c:v>
                </c:pt>
                <c:pt idx="102">
                  <c:v>2019-05-29</c:v>
                </c:pt>
                <c:pt idx="103">
                  <c:v>2019-05-30</c:v>
                </c:pt>
                <c:pt idx="104">
                  <c:v>2019-05-31</c:v>
                </c:pt>
                <c:pt idx="105">
                  <c:v>2019-06-03</c:v>
                </c:pt>
                <c:pt idx="106">
                  <c:v>2019-06-04</c:v>
                </c:pt>
                <c:pt idx="107">
                  <c:v>2019-06-05</c:v>
                </c:pt>
                <c:pt idx="108">
                  <c:v>2019-06-06</c:v>
                </c:pt>
                <c:pt idx="109">
                  <c:v>2019-06-07</c:v>
                </c:pt>
                <c:pt idx="110">
                  <c:v>2019-06-10</c:v>
                </c:pt>
                <c:pt idx="111">
                  <c:v>2019-06-11</c:v>
                </c:pt>
                <c:pt idx="112">
                  <c:v>2019-06-12</c:v>
                </c:pt>
                <c:pt idx="113">
                  <c:v>2019-06-13</c:v>
                </c:pt>
                <c:pt idx="114">
                  <c:v>2019-06-14</c:v>
                </c:pt>
                <c:pt idx="115">
                  <c:v>2019-06-17</c:v>
                </c:pt>
                <c:pt idx="116">
                  <c:v>2019-06-18</c:v>
                </c:pt>
                <c:pt idx="117">
                  <c:v>2019-06-19</c:v>
                </c:pt>
                <c:pt idx="118">
                  <c:v>2019-06-20</c:v>
                </c:pt>
                <c:pt idx="119">
                  <c:v>2019-06-21</c:v>
                </c:pt>
                <c:pt idx="120">
                  <c:v>2019-06-24</c:v>
                </c:pt>
                <c:pt idx="121">
                  <c:v>2019-06-25</c:v>
                </c:pt>
                <c:pt idx="122">
                  <c:v>2019-06-26</c:v>
                </c:pt>
                <c:pt idx="123">
                  <c:v>2019-06-27</c:v>
                </c:pt>
                <c:pt idx="124">
                  <c:v>2019-06-28</c:v>
                </c:pt>
                <c:pt idx="125">
                  <c:v>2019-07-01</c:v>
                </c:pt>
                <c:pt idx="126">
                  <c:v>2019-07-02</c:v>
                </c:pt>
                <c:pt idx="127">
                  <c:v>2019-07-03</c:v>
                </c:pt>
                <c:pt idx="128">
                  <c:v>2019-07-05</c:v>
                </c:pt>
                <c:pt idx="129">
                  <c:v>2019-07-08</c:v>
                </c:pt>
                <c:pt idx="130">
                  <c:v>2019-07-09</c:v>
                </c:pt>
                <c:pt idx="131">
                  <c:v>2019-07-10</c:v>
                </c:pt>
                <c:pt idx="132">
                  <c:v>2019-07-11</c:v>
                </c:pt>
                <c:pt idx="133">
                  <c:v>2019-07-12</c:v>
                </c:pt>
                <c:pt idx="134">
                  <c:v>2019-07-15</c:v>
                </c:pt>
                <c:pt idx="135">
                  <c:v>2019-07-16</c:v>
                </c:pt>
                <c:pt idx="136">
                  <c:v>2019-07-17</c:v>
                </c:pt>
                <c:pt idx="137">
                  <c:v>2019-07-18</c:v>
                </c:pt>
                <c:pt idx="138">
                  <c:v>2019-07-19</c:v>
                </c:pt>
                <c:pt idx="139">
                  <c:v>2019-07-22</c:v>
                </c:pt>
                <c:pt idx="140">
                  <c:v>2019-07-23</c:v>
                </c:pt>
                <c:pt idx="141">
                  <c:v>2019-07-24</c:v>
                </c:pt>
                <c:pt idx="142">
                  <c:v>2019-07-25</c:v>
                </c:pt>
                <c:pt idx="143">
                  <c:v>2019-07-26</c:v>
                </c:pt>
                <c:pt idx="144">
                  <c:v>2019-07-29</c:v>
                </c:pt>
                <c:pt idx="145">
                  <c:v>2019-07-30</c:v>
                </c:pt>
                <c:pt idx="146">
                  <c:v>2019-07-31</c:v>
                </c:pt>
                <c:pt idx="147">
                  <c:v>2019-08-01</c:v>
                </c:pt>
                <c:pt idx="148">
                  <c:v>2019-08-02</c:v>
                </c:pt>
                <c:pt idx="149">
                  <c:v>2019-08-05</c:v>
                </c:pt>
                <c:pt idx="150">
                  <c:v>2019-08-06</c:v>
                </c:pt>
                <c:pt idx="151">
                  <c:v>2019-08-07</c:v>
                </c:pt>
                <c:pt idx="152">
                  <c:v>2019-08-08</c:v>
                </c:pt>
                <c:pt idx="153">
                  <c:v>2019-08-09</c:v>
                </c:pt>
                <c:pt idx="154">
                  <c:v>2019-08-12</c:v>
                </c:pt>
                <c:pt idx="155">
                  <c:v>2019-08-13</c:v>
                </c:pt>
                <c:pt idx="156">
                  <c:v>2019-08-14</c:v>
                </c:pt>
                <c:pt idx="157">
                  <c:v>2019-08-15</c:v>
                </c:pt>
                <c:pt idx="158">
                  <c:v>2019-08-16</c:v>
                </c:pt>
                <c:pt idx="159">
                  <c:v>2019-08-19</c:v>
                </c:pt>
                <c:pt idx="160">
                  <c:v>2019-08-20</c:v>
                </c:pt>
                <c:pt idx="161">
                  <c:v>2019-08-21</c:v>
                </c:pt>
                <c:pt idx="162">
                  <c:v>2019-08-22</c:v>
                </c:pt>
                <c:pt idx="163">
                  <c:v>2019-08-23</c:v>
                </c:pt>
                <c:pt idx="164">
                  <c:v>2019-08-26</c:v>
                </c:pt>
                <c:pt idx="165">
                  <c:v>2019-08-27</c:v>
                </c:pt>
                <c:pt idx="166">
                  <c:v>2019-08-28</c:v>
                </c:pt>
                <c:pt idx="167">
                  <c:v>2019-08-29</c:v>
                </c:pt>
                <c:pt idx="168">
                  <c:v>2019-08-30</c:v>
                </c:pt>
                <c:pt idx="169">
                  <c:v>2019-09-03</c:v>
                </c:pt>
                <c:pt idx="170">
                  <c:v>2019-09-04</c:v>
                </c:pt>
                <c:pt idx="171">
                  <c:v>2019-09-05</c:v>
                </c:pt>
                <c:pt idx="172">
                  <c:v>2019-09-06</c:v>
                </c:pt>
                <c:pt idx="173">
                  <c:v>2019-09-09</c:v>
                </c:pt>
                <c:pt idx="174">
                  <c:v>2019-09-10</c:v>
                </c:pt>
                <c:pt idx="175">
                  <c:v>2019-09-11</c:v>
                </c:pt>
                <c:pt idx="176">
                  <c:v>2019-09-12</c:v>
                </c:pt>
                <c:pt idx="177">
                  <c:v>2019-09-13</c:v>
                </c:pt>
                <c:pt idx="178">
                  <c:v>2019-09-16</c:v>
                </c:pt>
                <c:pt idx="179">
                  <c:v>2019-09-17</c:v>
                </c:pt>
                <c:pt idx="180">
                  <c:v>2019-09-18</c:v>
                </c:pt>
                <c:pt idx="181">
                  <c:v>2019-09-19</c:v>
                </c:pt>
                <c:pt idx="182">
                  <c:v>2019-09-20</c:v>
                </c:pt>
                <c:pt idx="183">
                  <c:v>2019-09-23</c:v>
                </c:pt>
                <c:pt idx="184">
                  <c:v>2019-09-24</c:v>
                </c:pt>
                <c:pt idx="185">
                  <c:v>2019-09-25</c:v>
                </c:pt>
                <c:pt idx="186">
                  <c:v>2019-09-26</c:v>
                </c:pt>
                <c:pt idx="187">
                  <c:v>2019-09-27</c:v>
                </c:pt>
                <c:pt idx="188">
                  <c:v>2019-09-30</c:v>
                </c:pt>
                <c:pt idx="189">
                  <c:v>2019-10-01</c:v>
                </c:pt>
                <c:pt idx="190">
                  <c:v>2019-10-02</c:v>
                </c:pt>
                <c:pt idx="191">
                  <c:v>2019-10-03</c:v>
                </c:pt>
                <c:pt idx="192">
                  <c:v>2019-10-04</c:v>
                </c:pt>
                <c:pt idx="193">
                  <c:v>2019-10-07</c:v>
                </c:pt>
                <c:pt idx="194">
                  <c:v>2019-10-08</c:v>
                </c:pt>
                <c:pt idx="195">
                  <c:v>2019-10-09</c:v>
                </c:pt>
                <c:pt idx="196">
                  <c:v>2019-10-10</c:v>
                </c:pt>
                <c:pt idx="197">
                  <c:v>2019-10-11</c:v>
                </c:pt>
                <c:pt idx="198">
                  <c:v>2019-10-14</c:v>
                </c:pt>
                <c:pt idx="199">
                  <c:v>2019-10-15</c:v>
                </c:pt>
                <c:pt idx="200">
                  <c:v>2019-10-16</c:v>
                </c:pt>
                <c:pt idx="201">
                  <c:v>2019-10-17</c:v>
                </c:pt>
                <c:pt idx="202">
                  <c:v>2019-10-18</c:v>
                </c:pt>
                <c:pt idx="203">
                  <c:v>2019-10-21</c:v>
                </c:pt>
                <c:pt idx="204">
                  <c:v>2019-10-22</c:v>
                </c:pt>
                <c:pt idx="205">
                  <c:v>2019-10-23</c:v>
                </c:pt>
                <c:pt idx="206">
                  <c:v>2019-10-24</c:v>
                </c:pt>
                <c:pt idx="207">
                  <c:v>2019-10-25</c:v>
                </c:pt>
                <c:pt idx="208">
                  <c:v>2019-10-28</c:v>
                </c:pt>
                <c:pt idx="209">
                  <c:v>2019-10-29</c:v>
                </c:pt>
                <c:pt idx="210">
                  <c:v>2019-10-30</c:v>
                </c:pt>
                <c:pt idx="211">
                  <c:v>2019-10-31</c:v>
                </c:pt>
                <c:pt idx="212">
                  <c:v>2019-11-01</c:v>
                </c:pt>
                <c:pt idx="213">
                  <c:v>2019-11-04</c:v>
                </c:pt>
                <c:pt idx="214">
                  <c:v>2019-11-05</c:v>
                </c:pt>
                <c:pt idx="215">
                  <c:v>2019-11-06</c:v>
                </c:pt>
                <c:pt idx="216">
                  <c:v>2019-11-07</c:v>
                </c:pt>
                <c:pt idx="217">
                  <c:v>2019-11-08</c:v>
                </c:pt>
                <c:pt idx="218">
                  <c:v>2019-11-11</c:v>
                </c:pt>
                <c:pt idx="219">
                  <c:v>2019-11-12</c:v>
                </c:pt>
                <c:pt idx="220">
                  <c:v>2019-11-13</c:v>
                </c:pt>
                <c:pt idx="221">
                  <c:v>2019-11-14</c:v>
                </c:pt>
                <c:pt idx="222">
                  <c:v>2019-11-15</c:v>
                </c:pt>
                <c:pt idx="223">
                  <c:v>2019-11-18</c:v>
                </c:pt>
                <c:pt idx="224">
                  <c:v>2019-11-19</c:v>
                </c:pt>
                <c:pt idx="225">
                  <c:v>2019-11-20</c:v>
                </c:pt>
                <c:pt idx="226">
                  <c:v>2019-11-21</c:v>
                </c:pt>
                <c:pt idx="227">
                  <c:v>2019-11-22</c:v>
                </c:pt>
                <c:pt idx="228">
                  <c:v>2019-11-25</c:v>
                </c:pt>
                <c:pt idx="229">
                  <c:v>2019-11-26</c:v>
                </c:pt>
                <c:pt idx="230">
                  <c:v>2019-11-27</c:v>
                </c:pt>
                <c:pt idx="231">
                  <c:v>2019-11-29</c:v>
                </c:pt>
                <c:pt idx="232">
                  <c:v>2019-12-02</c:v>
                </c:pt>
                <c:pt idx="233">
                  <c:v>2019-12-03</c:v>
                </c:pt>
                <c:pt idx="234">
                  <c:v>2019-12-04</c:v>
                </c:pt>
                <c:pt idx="235">
                  <c:v>2019-12-05</c:v>
                </c:pt>
                <c:pt idx="236">
                  <c:v>2019-12-06</c:v>
                </c:pt>
                <c:pt idx="237">
                  <c:v>2019-12-09</c:v>
                </c:pt>
                <c:pt idx="238">
                  <c:v>2019-12-10</c:v>
                </c:pt>
                <c:pt idx="239">
                  <c:v>2019-12-11</c:v>
                </c:pt>
                <c:pt idx="240">
                  <c:v>2019-12-12</c:v>
                </c:pt>
                <c:pt idx="241">
                  <c:v>2019-12-13</c:v>
                </c:pt>
                <c:pt idx="242">
                  <c:v>2019-12-16</c:v>
                </c:pt>
                <c:pt idx="243">
                  <c:v>2019-12-17</c:v>
                </c:pt>
                <c:pt idx="244">
                  <c:v>2019-12-18</c:v>
                </c:pt>
                <c:pt idx="245">
                  <c:v>2019-12-19</c:v>
                </c:pt>
                <c:pt idx="246">
                  <c:v>2019-12-20</c:v>
                </c:pt>
                <c:pt idx="247">
                  <c:v>2019-12-23</c:v>
                </c:pt>
                <c:pt idx="248">
                  <c:v>2019-12-24</c:v>
                </c:pt>
                <c:pt idx="249">
                  <c:v>2019-12-26</c:v>
                </c:pt>
                <c:pt idx="250">
                  <c:v>2019-12-27</c:v>
                </c:pt>
                <c:pt idx="251">
                  <c:v>2019-12-30</c:v>
                </c:pt>
                <c:pt idx="252">
                  <c:v>2019-12-31</c:v>
                </c:pt>
                <c:pt idx="253">
                  <c:v>2020-01-02</c:v>
                </c:pt>
                <c:pt idx="254">
                  <c:v>2020-01-03</c:v>
                </c:pt>
                <c:pt idx="255">
                  <c:v>2020-01-06</c:v>
                </c:pt>
                <c:pt idx="256">
                  <c:v>2020-01-07</c:v>
                </c:pt>
                <c:pt idx="257">
                  <c:v>2020-01-08</c:v>
                </c:pt>
                <c:pt idx="258">
                  <c:v>2020-01-09</c:v>
                </c:pt>
                <c:pt idx="259">
                  <c:v>2020-01-10</c:v>
                </c:pt>
                <c:pt idx="260">
                  <c:v>2020-01-13</c:v>
                </c:pt>
                <c:pt idx="261">
                  <c:v>2020-01-14</c:v>
                </c:pt>
                <c:pt idx="262">
                  <c:v>2020-01-15</c:v>
                </c:pt>
                <c:pt idx="263">
                  <c:v>2020-01-16</c:v>
                </c:pt>
                <c:pt idx="264">
                  <c:v>2020-01-17</c:v>
                </c:pt>
                <c:pt idx="265">
                  <c:v>2020-01-21</c:v>
                </c:pt>
                <c:pt idx="266">
                  <c:v>2020-01-22</c:v>
                </c:pt>
                <c:pt idx="267">
                  <c:v>2020-01-23</c:v>
                </c:pt>
                <c:pt idx="268">
                  <c:v>2020-01-24</c:v>
                </c:pt>
                <c:pt idx="269">
                  <c:v>2020-01-27</c:v>
                </c:pt>
                <c:pt idx="270">
                  <c:v>2020-01-28</c:v>
                </c:pt>
                <c:pt idx="271">
                  <c:v>2020-01-29</c:v>
                </c:pt>
                <c:pt idx="272">
                  <c:v>2020-01-30</c:v>
                </c:pt>
                <c:pt idx="273">
                  <c:v>2020-01-31</c:v>
                </c:pt>
                <c:pt idx="274">
                  <c:v>2020-02-03</c:v>
                </c:pt>
                <c:pt idx="275">
                  <c:v>2020-02-04</c:v>
                </c:pt>
                <c:pt idx="276">
                  <c:v>2020-02-05</c:v>
                </c:pt>
                <c:pt idx="277">
                  <c:v>2020-02-06</c:v>
                </c:pt>
                <c:pt idx="278">
                  <c:v>2020-02-07</c:v>
                </c:pt>
                <c:pt idx="279">
                  <c:v>2020-02-10</c:v>
                </c:pt>
                <c:pt idx="280">
                  <c:v>2020-02-11</c:v>
                </c:pt>
                <c:pt idx="281">
                  <c:v>2020-02-12</c:v>
                </c:pt>
                <c:pt idx="282">
                  <c:v>2020-02-13</c:v>
                </c:pt>
                <c:pt idx="283">
                  <c:v>2020-02-14</c:v>
                </c:pt>
                <c:pt idx="284">
                  <c:v>2020-02-18</c:v>
                </c:pt>
                <c:pt idx="285">
                  <c:v>2020-02-19</c:v>
                </c:pt>
                <c:pt idx="286">
                  <c:v>2020-02-20</c:v>
                </c:pt>
                <c:pt idx="287">
                  <c:v>2020-02-21</c:v>
                </c:pt>
                <c:pt idx="288">
                  <c:v>2020-02-24</c:v>
                </c:pt>
                <c:pt idx="289">
                  <c:v>2020-02-25</c:v>
                </c:pt>
                <c:pt idx="290">
                  <c:v>2020-02-26</c:v>
                </c:pt>
                <c:pt idx="291">
                  <c:v>2020-02-27</c:v>
                </c:pt>
                <c:pt idx="292">
                  <c:v>2020-02-28</c:v>
                </c:pt>
                <c:pt idx="293">
                  <c:v>2020-03-02</c:v>
                </c:pt>
                <c:pt idx="294">
                  <c:v>2020-03-03</c:v>
                </c:pt>
                <c:pt idx="295">
                  <c:v>2020-03-04</c:v>
                </c:pt>
                <c:pt idx="296">
                  <c:v>2020-03-05</c:v>
                </c:pt>
                <c:pt idx="297">
                  <c:v>2020-03-06</c:v>
                </c:pt>
                <c:pt idx="298">
                  <c:v>2020-03-09</c:v>
                </c:pt>
                <c:pt idx="299">
                  <c:v>2020-03-10</c:v>
                </c:pt>
                <c:pt idx="300">
                  <c:v>2020-03-11</c:v>
                </c:pt>
                <c:pt idx="301">
                  <c:v>2020-03-12</c:v>
                </c:pt>
                <c:pt idx="302">
                  <c:v>2020-03-13</c:v>
                </c:pt>
                <c:pt idx="303">
                  <c:v>2020-03-16</c:v>
                </c:pt>
                <c:pt idx="304">
                  <c:v>2020-03-17</c:v>
                </c:pt>
                <c:pt idx="305">
                  <c:v>2020-03-18</c:v>
                </c:pt>
                <c:pt idx="306">
                  <c:v>2020-03-19</c:v>
                </c:pt>
                <c:pt idx="307">
                  <c:v>2020-03-20</c:v>
                </c:pt>
                <c:pt idx="308">
                  <c:v>2020-03-23</c:v>
                </c:pt>
                <c:pt idx="309">
                  <c:v>2020-03-24</c:v>
                </c:pt>
                <c:pt idx="310">
                  <c:v>2020-03-25</c:v>
                </c:pt>
                <c:pt idx="311">
                  <c:v>2020-03-26</c:v>
                </c:pt>
                <c:pt idx="312">
                  <c:v>2020-03-27</c:v>
                </c:pt>
                <c:pt idx="313">
                  <c:v>2020-03-30</c:v>
                </c:pt>
                <c:pt idx="314">
                  <c:v>2020-03-31</c:v>
                </c:pt>
                <c:pt idx="315">
                  <c:v>2020-04-01</c:v>
                </c:pt>
                <c:pt idx="316">
                  <c:v>2020-04-02</c:v>
                </c:pt>
                <c:pt idx="317">
                  <c:v>2020-04-03</c:v>
                </c:pt>
                <c:pt idx="318">
                  <c:v>2020-04-06</c:v>
                </c:pt>
                <c:pt idx="319">
                  <c:v>2020-04-07</c:v>
                </c:pt>
                <c:pt idx="320">
                  <c:v>2020-04-08</c:v>
                </c:pt>
                <c:pt idx="321">
                  <c:v>2020-04-09</c:v>
                </c:pt>
                <c:pt idx="322">
                  <c:v>2020-04-13</c:v>
                </c:pt>
                <c:pt idx="323">
                  <c:v>2020-04-14</c:v>
                </c:pt>
                <c:pt idx="324">
                  <c:v>2020-04-15</c:v>
                </c:pt>
                <c:pt idx="325">
                  <c:v>2020-04-16</c:v>
                </c:pt>
                <c:pt idx="326">
                  <c:v>2020-04-17</c:v>
                </c:pt>
                <c:pt idx="327">
                  <c:v>2020-04-20</c:v>
                </c:pt>
                <c:pt idx="328">
                  <c:v>2020-04-21</c:v>
                </c:pt>
                <c:pt idx="329">
                  <c:v>2020-04-22</c:v>
                </c:pt>
                <c:pt idx="330">
                  <c:v>2020-04-23</c:v>
                </c:pt>
                <c:pt idx="331">
                  <c:v>2020-04-24</c:v>
                </c:pt>
                <c:pt idx="332">
                  <c:v>2020-04-27</c:v>
                </c:pt>
                <c:pt idx="333">
                  <c:v>2020-04-28</c:v>
                </c:pt>
                <c:pt idx="334">
                  <c:v>2020-04-29</c:v>
                </c:pt>
                <c:pt idx="335">
                  <c:v>2020-04-30</c:v>
                </c:pt>
                <c:pt idx="336">
                  <c:v>2020-05-01</c:v>
                </c:pt>
                <c:pt idx="337">
                  <c:v>2020-05-04</c:v>
                </c:pt>
                <c:pt idx="338">
                  <c:v>2020-05-05</c:v>
                </c:pt>
                <c:pt idx="339">
                  <c:v>2020-05-06</c:v>
                </c:pt>
                <c:pt idx="340">
                  <c:v>2020-05-07</c:v>
                </c:pt>
                <c:pt idx="341">
                  <c:v>2020-05-08</c:v>
                </c:pt>
                <c:pt idx="342">
                  <c:v>2020-05-11</c:v>
                </c:pt>
                <c:pt idx="343">
                  <c:v>2020-05-12</c:v>
                </c:pt>
                <c:pt idx="344">
                  <c:v>2020-05-13</c:v>
                </c:pt>
                <c:pt idx="345">
                  <c:v>2020-05-14</c:v>
                </c:pt>
                <c:pt idx="346">
                  <c:v>2020-05-15</c:v>
                </c:pt>
                <c:pt idx="347">
                  <c:v>2020-05-18</c:v>
                </c:pt>
                <c:pt idx="348">
                  <c:v>2020-05-19</c:v>
                </c:pt>
                <c:pt idx="349">
                  <c:v>2020-05-20</c:v>
                </c:pt>
                <c:pt idx="350">
                  <c:v>2020-05-21</c:v>
                </c:pt>
                <c:pt idx="351">
                  <c:v>2020-05-22</c:v>
                </c:pt>
                <c:pt idx="352">
                  <c:v>2020-05-26</c:v>
                </c:pt>
                <c:pt idx="353">
                  <c:v>2020-05-27</c:v>
                </c:pt>
                <c:pt idx="354">
                  <c:v>2020-05-28</c:v>
                </c:pt>
                <c:pt idx="355">
                  <c:v>2020-05-29</c:v>
                </c:pt>
                <c:pt idx="356">
                  <c:v>2020-06-01</c:v>
                </c:pt>
                <c:pt idx="357">
                  <c:v>2020-06-02</c:v>
                </c:pt>
                <c:pt idx="358">
                  <c:v>2020-06-03</c:v>
                </c:pt>
                <c:pt idx="359">
                  <c:v>2020-06-04</c:v>
                </c:pt>
                <c:pt idx="360">
                  <c:v>2020-06-05</c:v>
                </c:pt>
                <c:pt idx="361">
                  <c:v>2020-06-08</c:v>
                </c:pt>
                <c:pt idx="362">
                  <c:v>2020-06-09</c:v>
                </c:pt>
                <c:pt idx="363">
                  <c:v>2020-06-10</c:v>
                </c:pt>
                <c:pt idx="364">
                  <c:v>2020-06-11</c:v>
                </c:pt>
                <c:pt idx="365">
                  <c:v>2020-06-12</c:v>
                </c:pt>
                <c:pt idx="366">
                  <c:v>2020-06-15</c:v>
                </c:pt>
                <c:pt idx="367">
                  <c:v>2020-06-16</c:v>
                </c:pt>
                <c:pt idx="368">
                  <c:v>2020-06-17</c:v>
                </c:pt>
                <c:pt idx="369">
                  <c:v>2020-06-18</c:v>
                </c:pt>
                <c:pt idx="370">
                  <c:v>2020-06-19</c:v>
                </c:pt>
                <c:pt idx="371">
                  <c:v>2020-06-22</c:v>
                </c:pt>
                <c:pt idx="372">
                  <c:v>2020-06-23</c:v>
                </c:pt>
                <c:pt idx="373">
                  <c:v>2020-06-24</c:v>
                </c:pt>
                <c:pt idx="374">
                  <c:v>2020-06-25</c:v>
                </c:pt>
                <c:pt idx="375">
                  <c:v>2020-06-26</c:v>
                </c:pt>
                <c:pt idx="376">
                  <c:v>2020-06-29</c:v>
                </c:pt>
                <c:pt idx="377">
                  <c:v>2020-06-30</c:v>
                </c:pt>
                <c:pt idx="378">
                  <c:v>2020-07-01</c:v>
                </c:pt>
                <c:pt idx="379">
                  <c:v>2020-07-02</c:v>
                </c:pt>
                <c:pt idx="380">
                  <c:v>2020-07-06</c:v>
                </c:pt>
                <c:pt idx="381">
                  <c:v>2020-07-07</c:v>
                </c:pt>
                <c:pt idx="382">
                  <c:v>2020-07-08</c:v>
                </c:pt>
                <c:pt idx="383">
                  <c:v>2020-07-09</c:v>
                </c:pt>
                <c:pt idx="384">
                  <c:v>2020-07-10</c:v>
                </c:pt>
                <c:pt idx="385">
                  <c:v>2020-07-13</c:v>
                </c:pt>
                <c:pt idx="386">
                  <c:v>2020-07-14</c:v>
                </c:pt>
                <c:pt idx="387">
                  <c:v>2020-07-15</c:v>
                </c:pt>
                <c:pt idx="388">
                  <c:v>2020-07-16</c:v>
                </c:pt>
                <c:pt idx="389">
                  <c:v>2020-07-17</c:v>
                </c:pt>
                <c:pt idx="390">
                  <c:v>2020-07-20</c:v>
                </c:pt>
                <c:pt idx="391">
                  <c:v>2020-07-21</c:v>
                </c:pt>
                <c:pt idx="392">
                  <c:v>2020-07-22</c:v>
                </c:pt>
                <c:pt idx="393">
                  <c:v>2020-07-23</c:v>
                </c:pt>
                <c:pt idx="394">
                  <c:v>2020-07-24</c:v>
                </c:pt>
                <c:pt idx="395">
                  <c:v>2020-07-27</c:v>
                </c:pt>
                <c:pt idx="396">
                  <c:v>2020-07-28</c:v>
                </c:pt>
                <c:pt idx="397">
                  <c:v>2020-07-29</c:v>
                </c:pt>
                <c:pt idx="398">
                  <c:v>2020-07-30</c:v>
                </c:pt>
                <c:pt idx="399">
                  <c:v>2020-07-31</c:v>
                </c:pt>
                <c:pt idx="400">
                  <c:v>2020-08-03</c:v>
                </c:pt>
                <c:pt idx="401">
                  <c:v>2020-08-04</c:v>
                </c:pt>
                <c:pt idx="402">
                  <c:v>2020-08-05</c:v>
                </c:pt>
                <c:pt idx="403">
                  <c:v>2020-08-06</c:v>
                </c:pt>
                <c:pt idx="404">
                  <c:v>2020-08-07</c:v>
                </c:pt>
                <c:pt idx="405">
                  <c:v>2020-08-10</c:v>
                </c:pt>
                <c:pt idx="406">
                  <c:v>2020-08-11</c:v>
                </c:pt>
                <c:pt idx="407">
                  <c:v>2020-08-12</c:v>
                </c:pt>
                <c:pt idx="408">
                  <c:v>2020-08-13</c:v>
                </c:pt>
                <c:pt idx="409">
                  <c:v>2020-08-14</c:v>
                </c:pt>
                <c:pt idx="410">
                  <c:v>2020-08-17</c:v>
                </c:pt>
                <c:pt idx="411">
                  <c:v>2020-08-18</c:v>
                </c:pt>
                <c:pt idx="412">
                  <c:v>2020-08-19</c:v>
                </c:pt>
                <c:pt idx="413">
                  <c:v>2020-08-20</c:v>
                </c:pt>
                <c:pt idx="414">
                  <c:v>2020-08-21</c:v>
                </c:pt>
                <c:pt idx="415">
                  <c:v>2020-08-24</c:v>
                </c:pt>
                <c:pt idx="416">
                  <c:v>2020-08-25</c:v>
                </c:pt>
                <c:pt idx="417">
                  <c:v>2020-08-26</c:v>
                </c:pt>
                <c:pt idx="418">
                  <c:v>2020-08-27</c:v>
                </c:pt>
                <c:pt idx="419">
                  <c:v>2020-08-28</c:v>
                </c:pt>
                <c:pt idx="420">
                  <c:v>2020-08-31</c:v>
                </c:pt>
                <c:pt idx="421">
                  <c:v>2020-09-01</c:v>
                </c:pt>
                <c:pt idx="422">
                  <c:v>2020-09-02</c:v>
                </c:pt>
                <c:pt idx="423">
                  <c:v>2020-09-03</c:v>
                </c:pt>
                <c:pt idx="424">
                  <c:v>2020-09-04</c:v>
                </c:pt>
                <c:pt idx="425">
                  <c:v>2020-09-08</c:v>
                </c:pt>
                <c:pt idx="426">
                  <c:v>2020-09-09</c:v>
                </c:pt>
                <c:pt idx="427">
                  <c:v>2020-09-10</c:v>
                </c:pt>
                <c:pt idx="428">
                  <c:v>2020-09-11</c:v>
                </c:pt>
                <c:pt idx="429">
                  <c:v>2020-09-14</c:v>
                </c:pt>
                <c:pt idx="430">
                  <c:v>2020-09-15</c:v>
                </c:pt>
                <c:pt idx="431">
                  <c:v>2020-09-16</c:v>
                </c:pt>
                <c:pt idx="432">
                  <c:v>2020-09-17</c:v>
                </c:pt>
                <c:pt idx="433">
                  <c:v>2020-09-18</c:v>
                </c:pt>
                <c:pt idx="434">
                  <c:v>2020-09-21</c:v>
                </c:pt>
                <c:pt idx="435">
                  <c:v>2020-09-22</c:v>
                </c:pt>
                <c:pt idx="436">
                  <c:v>2020-09-23</c:v>
                </c:pt>
                <c:pt idx="437">
                  <c:v>2020-09-24</c:v>
                </c:pt>
                <c:pt idx="438">
                  <c:v>2020-09-25</c:v>
                </c:pt>
                <c:pt idx="439">
                  <c:v>2020-09-28</c:v>
                </c:pt>
                <c:pt idx="440">
                  <c:v>2020-09-29</c:v>
                </c:pt>
                <c:pt idx="441">
                  <c:v>2020-09-30</c:v>
                </c:pt>
                <c:pt idx="442">
                  <c:v>2020-10-01</c:v>
                </c:pt>
                <c:pt idx="443">
                  <c:v>2020-10-02</c:v>
                </c:pt>
                <c:pt idx="444">
                  <c:v>2020-10-05</c:v>
                </c:pt>
                <c:pt idx="445">
                  <c:v>2020-10-06</c:v>
                </c:pt>
                <c:pt idx="446">
                  <c:v>2020-10-07</c:v>
                </c:pt>
                <c:pt idx="447">
                  <c:v>2020-10-08</c:v>
                </c:pt>
                <c:pt idx="448">
                  <c:v>2020-10-09</c:v>
                </c:pt>
                <c:pt idx="449">
                  <c:v>2020-10-12</c:v>
                </c:pt>
                <c:pt idx="450">
                  <c:v>2020-10-13</c:v>
                </c:pt>
                <c:pt idx="451">
                  <c:v>2020-10-14</c:v>
                </c:pt>
                <c:pt idx="452">
                  <c:v>2020-10-15</c:v>
                </c:pt>
                <c:pt idx="453">
                  <c:v>2020-10-16</c:v>
                </c:pt>
                <c:pt idx="454">
                  <c:v>2020-10-19</c:v>
                </c:pt>
                <c:pt idx="455">
                  <c:v>2020-10-20</c:v>
                </c:pt>
                <c:pt idx="456">
                  <c:v>2020-10-21</c:v>
                </c:pt>
                <c:pt idx="457">
                  <c:v>2020-10-22</c:v>
                </c:pt>
                <c:pt idx="458">
                  <c:v>2020-10-23</c:v>
                </c:pt>
                <c:pt idx="459">
                  <c:v>2020-10-26</c:v>
                </c:pt>
                <c:pt idx="460">
                  <c:v>2020-10-27</c:v>
                </c:pt>
                <c:pt idx="461">
                  <c:v>2020-10-28</c:v>
                </c:pt>
                <c:pt idx="462">
                  <c:v>2020-10-29</c:v>
                </c:pt>
                <c:pt idx="463">
                  <c:v>2020-10-30</c:v>
                </c:pt>
                <c:pt idx="464">
                  <c:v>2020-11-02</c:v>
                </c:pt>
                <c:pt idx="465">
                  <c:v>2020-11-03</c:v>
                </c:pt>
                <c:pt idx="466">
                  <c:v>2020-11-04</c:v>
                </c:pt>
                <c:pt idx="467">
                  <c:v>2020-11-05</c:v>
                </c:pt>
                <c:pt idx="468">
                  <c:v>2020-11-06</c:v>
                </c:pt>
                <c:pt idx="469">
                  <c:v>2020-11-09</c:v>
                </c:pt>
                <c:pt idx="470">
                  <c:v>2020-11-10</c:v>
                </c:pt>
                <c:pt idx="471">
                  <c:v>2020-11-11</c:v>
                </c:pt>
                <c:pt idx="472">
                  <c:v>2020-11-12</c:v>
                </c:pt>
                <c:pt idx="473">
                  <c:v>2020-11-13</c:v>
                </c:pt>
                <c:pt idx="474">
                  <c:v>2020-11-16</c:v>
                </c:pt>
                <c:pt idx="475">
                  <c:v>2020-11-17</c:v>
                </c:pt>
                <c:pt idx="476">
                  <c:v>2020-11-18</c:v>
                </c:pt>
                <c:pt idx="477">
                  <c:v>2020-11-19</c:v>
                </c:pt>
                <c:pt idx="478">
                  <c:v>2020-11-20</c:v>
                </c:pt>
                <c:pt idx="479">
                  <c:v>2020-11-23</c:v>
                </c:pt>
                <c:pt idx="480">
                  <c:v>2020-11-24</c:v>
                </c:pt>
                <c:pt idx="481">
                  <c:v>2020-11-25</c:v>
                </c:pt>
                <c:pt idx="482">
                  <c:v>2020-11-27</c:v>
                </c:pt>
                <c:pt idx="483">
                  <c:v>2020-11-30</c:v>
                </c:pt>
                <c:pt idx="484">
                  <c:v>2020-12-01</c:v>
                </c:pt>
                <c:pt idx="485">
                  <c:v>2020-12-02</c:v>
                </c:pt>
                <c:pt idx="486">
                  <c:v>2020-12-03</c:v>
                </c:pt>
                <c:pt idx="487">
                  <c:v>2020-12-04</c:v>
                </c:pt>
                <c:pt idx="488">
                  <c:v>2020-12-07</c:v>
                </c:pt>
                <c:pt idx="489">
                  <c:v>2020-12-08</c:v>
                </c:pt>
                <c:pt idx="490">
                  <c:v>2020-12-09</c:v>
                </c:pt>
                <c:pt idx="491">
                  <c:v>2020-12-10</c:v>
                </c:pt>
                <c:pt idx="492">
                  <c:v>2020-12-11</c:v>
                </c:pt>
                <c:pt idx="493">
                  <c:v>2020-12-14</c:v>
                </c:pt>
                <c:pt idx="494">
                  <c:v>2020-12-15</c:v>
                </c:pt>
                <c:pt idx="495">
                  <c:v>2020-12-16</c:v>
                </c:pt>
                <c:pt idx="496">
                  <c:v>2020-12-17</c:v>
                </c:pt>
                <c:pt idx="497">
                  <c:v>2020-12-18</c:v>
                </c:pt>
                <c:pt idx="498">
                  <c:v>2020-12-21</c:v>
                </c:pt>
                <c:pt idx="499">
                  <c:v>2020-12-22</c:v>
                </c:pt>
                <c:pt idx="500">
                  <c:v>2020-12-23</c:v>
                </c:pt>
                <c:pt idx="501">
                  <c:v>2020-12-24</c:v>
                </c:pt>
                <c:pt idx="502">
                  <c:v>2020-12-28</c:v>
                </c:pt>
                <c:pt idx="503">
                  <c:v>2020-12-29</c:v>
                </c:pt>
                <c:pt idx="504">
                  <c:v>2020-12-30</c:v>
                </c:pt>
                <c:pt idx="505">
                  <c:v>2020-12-31</c:v>
                </c:pt>
                <c:pt idx="506">
                  <c:v>2021-01-04</c:v>
                </c:pt>
                <c:pt idx="507">
                  <c:v>2021-01-05</c:v>
                </c:pt>
                <c:pt idx="508">
                  <c:v>2021-01-06</c:v>
                </c:pt>
                <c:pt idx="509">
                  <c:v>2021-01-07</c:v>
                </c:pt>
                <c:pt idx="510">
                  <c:v>2021-01-08</c:v>
                </c:pt>
                <c:pt idx="511">
                  <c:v>2021-01-11</c:v>
                </c:pt>
                <c:pt idx="512">
                  <c:v>2021-01-12</c:v>
                </c:pt>
                <c:pt idx="513">
                  <c:v>2021-01-13</c:v>
                </c:pt>
                <c:pt idx="514">
                  <c:v>2021-01-14</c:v>
                </c:pt>
                <c:pt idx="515">
                  <c:v>2021-01-15</c:v>
                </c:pt>
                <c:pt idx="516">
                  <c:v>2021-01-19</c:v>
                </c:pt>
                <c:pt idx="517">
                  <c:v>2021-01-20</c:v>
                </c:pt>
                <c:pt idx="518">
                  <c:v>2021-01-21</c:v>
                </c:pt>
                <c:pt idx="519">
                  <c:v>2021-01-22</c:v>
                </c:pt>
                <c:pt idx="520">
                  <c:v>2021-01-25</c:v>
                </c:pt>
                <c:pt idx="521">
                  <c:v>2021-01-26</c:v>
                </c:pt>
                <c:pt idx="522">
                  <c:v>2021-01-27</c:v>
                </c:pt>
                <c:pt idx="523">
                  <c:v>2021-01-28</c:v>
                </c:pt>
                <c:pt idx="524">
                  <c:v>2021-01-29</c:v>
                </c:pt>
                <c:pt idx="525">
                  <c:v>2021-02-01</c:v>
                </c:pt>
                <c:pt idx="526">
                  <c:v>2021-02-02</c:v>
                </c:pt>
                <c:pt idx="527">
                  <c:v>2021-02-03</c:v>
                </c:pt>
                <c:pt idx="528">
                  <c:v>2021-02-04</c:v>
                </c:pt>
                <c:pt idx="529">
                  <c:v>2021-02-05</c:v>
                </c:pt>
                <c:pt idx="530">
                  <c:v>2021-02-08</c:v>
                </c:pt>
                <c:pt idx="531">
                  <c:v>2021-02-09</c:v>
                </c:pt>
                <c:pt idx="532">
                  <c:v>2021-02-10</c:v>
                </c:pt>
                <c:pt idx="533">
                  <c:v>2021-02-11</c:v>
                </c:pt>
                <c:pt idx="534">
                  <c:v>2021-02-12</c:v>
                </c:pt>
                <c:pt idx="535">
                  <c:v>2021-02-16</c:v>
                </c:pt>
                <c:pt idx="536">
                  <c:v>2021-02-17</c:v>
                </c:pt>
                <c:pt idx="537">
                  <c:v>2021-02-18</c:v>
                </c:pt>
                <c:pt idx="538">
                  <c:v>2021-02-19</c:v>
                </c:pt>
                <c:pt idx="539">
                  <c:v>2021-02-22</c:v>
                </c:pt>
                <c:pt idx="540">
                  <c:v>2021-02-23</c:v>
                </c:pt>
                <c:pt idx="541">
                  <c:v>2021-02-24</c:v>
                </c:pt>
                <c:pt idx="542">
                  <c:v>2021-02-25</c:v>
                </c:pt>
                <c:pt idx="543">
                  <c:v>2021-02-26</c:v>
                </c:pt>
                <c:pt idx="544">
                  <c:v>2021-03-01</c:v>
                </c:pt>
                <c:pt idx="545">
                  <c:v>2021-03-02</c:v>
                </c:pt>
                <c:pt idx="546">
                  <c:v>2021-03-03</c:v>
                </c:pt>
                <c:pt idx="547">
                  <c:v>2021-03-04</c:v>
                </c:pt>
                <c:pt idx="548">
                  <c:v>2021-03-05</c:v>
                </c:pt>
                <c:pt idx="549">
                  <c:v>2021-03-08</c:v>
                </c:pt>
                <c:pt idx="550">
                  <c:v>2021-03-09</c:v>
                </c:pt>
                <c:pt idx="551">
                  <c:v>2021-03-10</c:v>
                </c:pt>
                <c:pt idx="552">
                  <c:v>2021-03-11</c:v>
                </c:pt>
                <c:pt idx="553">
                  <c:v>2021-03-12</c:v>
                </c:pt>
                <c:pt idx="554">
                  <c:v>2021-03-15</c:v>
                </c:pt>
                <c:pt idx="555">
                  <c:v>2021-03-16</c:v>
                </c:pt>
                <c:pt idx="556">
                  <c:v>2021-03-17</c:v>
                </c:pt>
                <c:pt idx="557">
                  <c:v>2021-03-18</c:v>
                </c:pt>
                <c:pt idx="558">
                  <c:v>2021-03-19</c:v>
                </c:pt>
                <c:pt idx="559">
                  <c:v>2021-03-22</c:v>
                </c:pt>
                <c:pt idx="560">
                  <c:v>2021-03-23</c:v>
                </c:pt>
                <c:pt idx="561">
                  <c:v>2021-03-24</c:v>
                </c:pt>
                <c:pt idx="562">
                  <c:v>2021-03-25</c:v>
                </c:pt>
                <c:pt idx="563">
                  <c:v>2021-03-26</c:v>
                </c:pt>
                <c:pt idx="564">
                  <c:v>2021-03-29</c:v>
                </c:pt>
                <c:pt idx="565">
                  <c:v>2021-03-30</c:v>
                </c:pt>
                <c:pt idx="566">
                  <c:v>2021-03-31</c:v>
                </c:pt>
                <c:pt idx="567">
                  <c:v>2021-04-01</c:v>
                </c:pt>
                <c:pt idx="568">
                  <c:v>2021-04-05</c:v>
                </c:pt>
                <c:pt idx="569">
                  <c:v>2021-04-06</c:v>
                </c:pt>
                <c:pt idx="570">
                  <c:v>2021-04-07</c:v>
                </c:pt>
                <c:pt idx="571">
                  <c:v>2021-04-08</c:v>
                </c:pt>
                <c:pt idx="572">
                  <c:v>2021-04-09</c:v>
                </c:pt>
                <c:pt idx="573">
                  <c:v>2021-04-12</c:v>
                </c:pt>
                <c:pt idx="574">
                  <c:v>2021-04-13</c:v>
                </c:pt>
                <c:pt idx="575">
                  <c:v>2021-04-14</c:v>
                </c:pt>
                <c:pt idx="576">
                  <c:v>2021-04-15</c:v>
                </c:pt>
                <c:pt idx="577">
                  <c:v>2021-04-16</c:v>
                </c:pt>
                <c:pt idx="578">
                  <c:v>2021-04-19</c:v>
                </c:pt>
                <c:pt idx="579">
                  <c:v>2021-04-20</c:v>
                </c:pt>
                <c:pt idx="580">
                  <c:v>2021-04-21</c:v>
                </c:pt>
                <c:pt idx="581">
                  <c:v>2021-04-22</c:v>
                </c:pt>
                <c:pt idx="582">
                  <c:v>2021-04-23</c:v>
                </c:pt>
                <c:pt idx="583">
                  <c:v>2021-04-26</c:v>
                </c:pt>
                <c:pt idx="584">
                  <c:v>2021-04-27</c:v>
                </c:pt>
                <c:pt idx="585">
                  <c:v>2021-04-28</c:v>
                </c:pt>
                <c:pt idx="586">
                  <c:v>2021-04-29</c:v>
                </c:pt>
                <c:pt idx="587">
                  <c:v>2021-04-30</c:v>
                </c:pt>
                <c:pt idx="588">
                  <c:v>2021-05-03</c:v>
                </c:pt>
                <c:pt idx="589">
                  <c:v>2021-05-04</c:v>
                </c:pt>
                <c:pt idx="590">
                  <c:v>2021-05-05</c:v>
                </c:pt>
                <c:pt idx="591">
                  <c:v>2021-05-06</c:v>
                </c:pt>
                <c:pt idx="592">
                  <c:v>2021-05-07</c:v>
                </c:pt>
                <c:pt idx="593">
                  <c:v>2021-05-10</c:v>
                </c:pt>
                <c:pt idx="594">
                  <c:v>2021-05-11</c:v>
                </c:pt>
                <c:pt idx="595">
                  <c:v>2021-05-12</c:v>
                </c:pt>
                <c:pt idx="596">
                  <c:v>2021-05-13</c:v>
                </c:pt>
                <c:pt idx="597">
                  <c:v>2021-05-14</c:v>
                </c:pt>
                <c:pt idx="598">
                  <c:v>2021-05-17</c:v>
                </c:pt>
                <c:pt idx="599">
                  <c:v>2021-05-18</c:v>
                </c:pt>
                <c:pt idx="600">
                  <c:v>2021-05-19</c:v>
                </c:pt>
                <c:pt idx="601">
                  <c:v>2021-05-20</c:v>
                </c:pt>
                <c:pt idx="602">
                  <c:v>2021-05-21</c:v>
                </c:pt>
                <c:pt idx="603">
                  <c:v>2021-05-24</c:v>
                </c:pt>
                <c:pt idx="604">
                  <c:v>2021-05-25</c:v>
                </c:pt>
                <c:pt idx="605">
                  <c:v>2021-05-26</c:v>
                </c:pt>
                <c:pt idx="606">
                  <c:v>2021-05-27</c:v>
                </c:pt>
                <c:pt idx="607">
                  <c:v>2021-05-28</c:v>
                </c:pt>
                <c:pt idx="608">
                  <c:v>2021-06-01</c:v>
                </c:pt>
                <c:pt idx="609">
                  <c:v>2021-06-02</c:v>
                </c:pt>
                <c:pt idx="610">
                  <c:v>2021-06-03</c:v>
                </c:pt>
                <c:pt idx="611">
                  <c:v>2021-06-04</c:v>
                </c:pt>
                <c:pt idx="612">
                  <c:v>2021-06-07</c:v>
                </c:pt>
                <c:pt idx="613">
                  <c:v>2021-06-08</c:v>
                </c:pt>
                <c:pt idx="614">
                  <c:v>2021-06-09</c:v>
                </c:pt>
                <c:pt idx="615">
                  <c:v>2021-06-10</c:v>
                </c:pt>
                <c:pt idx="616">
                  <c:v>2021-06-11</c:v>
                </c:pt>
                <c:pt idx="617">
                  <c:v>2021-06-14</c:v>
                </c:pt>
                <c:pt idx="618">
                  <c:v>2021-06-15</c:v>
                </c:pt>
                <c:pt idx="619">
                  <c:v>2021-06-16</c:v>
                </c:pt>
                <c:pt idx="620">
                  <c:v>2021-06-17</c:v>
                </c:pt>
                <c:pt idx="621">
                  <c:v>2021-06-18</c:v>
                </c:pt>
                <c:pt idx="622">
                  <c:v>2021-06-21</c:v>
                </c:pt>
                <c:pt idx="623">
                  <c:v>2021-06-22</c:v>
                </c:pt>
                <c:pt idx="624">
                  <c:v>2021-06-23</c:v>
                </c:pt>
                <c:pt idx="625">
                  <c:v>2021-06-24</c:v>
                </c:pt>
                <c:pt idx="626">
                  <c:v>2021-06-25</c:v>
                </c:pt>
                <c:pt idx="627">
                  <c:v>2021-06-28</c:v>
                </c:pt>
                <c:pt idx="628">
                  <c:v>2021-06-29</c:v>
                </c:pt>
                <c:pt idx="629">
                  <c:v>2021-06-30</c:v>
                </c:pt>
                <c:pt idx="630">
                  <c:v>2021-07-01</c:v>
                </c:pt>
                <c:pt idx="631">
                  <c:v>2021-07-02</c:v>
                </c:pt>
                <c:pt idx="632">
                  <c:v>2021-07-06</c:v>
                </c:pt>
                <c:pt idx="633">
                  <c:v>2021-07-07</c:v>
                </c:pt>
                <c:pt idx="634">
                  <c:v>2021-07-08</c:v>
                </c:pt>
                <c:pt idx="635">
                  <c:v>2021-07-09</c:v>
                </c:pt>
                <c:pt idx="636">
                  <c:v>2021-07-12</c:v>
                </c:pt>
                <c:pt idx="637">
                  <c:v>2021-07-13</c:v>
                </c:pt>
                <c:pt idx="638">
                  <c:v>2021-07-14</c:v>
                </c:pt>
                <c:pt idx="639">
                  <c:v>2021-07-15</c:v>
                </c:pt>
                <c:pt idx="640">
                  <c:v>2021-07-16</c:v>
                </c:pt>
                <c:pt idx="641">
                  <c:v>2021-07-19</c:v>
                </c:pt>
                <c:pt idx="642">
                  <c:v>2021-07-20</c:v>
                </c:pt>
                <c:pt idx="643">
                  <c:v>2021-07-21</c:v>
                </c:pt>
                <c:pt idx="644">
                  <c:v>2021-07-22</c:v>
                </c:pt>
                <c:pt idx="645">
                  <c:v>2021-07-23</c:v>
                </c:pt>
                <c:pt idx="646">
                  <c:v>2021-07-26</c:v>
                </c:pt>
                <c:pt idx="647">
                  <c:v>2021-07-27</c:v>
                </c:pt>
                <c:pt idx="648">
                  <c:v>2021-07-28</c:v>
                </c:pt>
                <c:pt idx="649">
                  <c:v>2021-07-29</c:v>
                </c:pt>
                <c:pt idx="650">
                  <c:v>2021-07-30</c:v>
                </c:pt>
                <c:pt idx="651">
                  <c:v>2021-08-02</c:v>
                </c:pt>
                <c:pt idx="652">
                  <c:v>2021-08-03</c:v>
                </c:pt>
                <c:pt idx="653">
                  <c:v>2021-08-04</c:v>
                </c:pt>
                <c:pt idx="654">
                  <c:v>2021-08-05</c:v>
                </c:pt>
                <c:pt idx="655">
                  <c:v>2021-08-06</c:v>
                </c:pt>
                <c:pt idx="656">
                  <c:v>2021-08-09</c:v>
                </c:pt>
                <c:pt idx="657">
                  <c:v>2021-08-10</c:v>
                </c:pt>
                <c:pt idx="658">
                  <c:v>2021-08-11</c:v>
                </c:pt>
                <c:pt idx="659">
                  <c:v>2021-08-12</c:v>
                </c:pt>
                <c:pt idx="660">
                  <c:v>2021-08-13</c:v>
                </c:pt>
                <c:pt idx="661">
                  <c:v>2021-08-16</c:v>
                </c:pt>
                <c:pt idx="662">
                  <c:v>2021-08-17</c:v>
                </c:pt>
                <c:pt idx="663">
                  <c:v>2021-08-18</c:v>
                </c:pt>
                <c:pt idx="664">
                  <c:v>2021-08-19</c:v>
                </c:pt>
                <c:pt idx="665">
                  <c:v>2021-08-20</c:v>
                </c:pt>
                <c:pt idx="666">
                  <c:v>2021-08-23</c:v>
                </c:pt>
                <c:pt idx="667">
                  <c:v>2021-08-24</c:v>
                </c:pt>
                <c:pt idx="668">
                  <c:v>2021-08-25</c:v>
                </c:pt>
                <c:pt idx="669">
                  <c:v>2021-08-26</c:v>
                </c:pt>
                <c:pt idx="670">
                  <c:v>2021-08-27</c:v>
                </c:pt>
                <c:pt idx="671">
                  <c:v>2021-08-30</c:v>
                </c:pt>
                <c:pt idx="672">
                  <c:v>2021-08-31</c:v>
                </c:pt>
                <c:pt idx="673">
                  <c:v>2021-09-01</c:v>
                </c:pt>
                <c:pt idx="674">
                  <c:v>2021-09-02</c:v>
                </c:pt>
                <c:pt idx="675">
                  <c:v>2021-09-03</c:v>
                </c:pt>
                <c:pt idx="676">
                  <c:v>2021-09-07</c:v>
                </c:pt>
                <c:pt idx="677">
                  <c:v>2021-09-08</c:v>
                </c:pt>
                <c:pt idx="678">
                  <c:v>2021-09-09</c:v>
                </c:pt>
                <c:pt idx="679">
                  <c:v>2021-09-10</c:v>
                </c:pt>
                <c:pt idx="680">
                  <c:v>2021-09-13</c:v>
                </c:pt>
                <c:pt idx="681">
                  <c:v>2021-09-14</c:v>
                </c:pt>
                <c:pt idx="682">
                  <c:v>2021-09-15</c:v>
                </c:pt>
                <c:pt idx="683">
                  <c:v>2021-09-16</c:v>
                </c:pt>
                <c:pt idx="684">
                  <c:v>2021-09-17</c:v>
                </c:pt>
                <c:pt idx="685">
                  <c:v>2021-09-20</c:v>
                </c:pt>
                <c:pt idx="686">
                  <c:v>2021-09-21</c:v>
                </c:pt>
                <c:pt idx="687">
                  <c:v>2021-09-22</c:v>
                </c:pt>
                <c:pt idx="688">
                  <c:v>2021-09-23</c:v>
                </c:pt>
                <c:pt idx="689">
                  <c:v>2021-09-24</c:v>
                </c:pt>
                <c:pt idx="690">
                  <c:v>2021-09-27</c:v>
                </c:pt>
                <c:pt idx="691">
                  <c:v>2021-09-28</c:v>
                </c:pt>
                <c:pt idx="692">
                  <c:v>2021-09-29</c:v>
                </c:pt>
                <c:pt idx="693">
                  <c:v>2021-09-30</c:v>
                </c:pt>
                <c:pt idx="694">
                  <c:v>2021-10-01</c:v>
                </c:pt>
                <c:pt idx="695">
                  <c:v>2021-10-04</c:v>
                </c:pt>
                <c:pt idx="696">
                  <c:v>2021-10-05</c:v>
                </c:pt>
                <c:pt idx="697">
                  <c:v>2021-10-06</c:v>
                </c:pt>
                <c:pt idx="698">
                  <c:v>2021-10-07</c:v>
                </c:pt>
                <c:pt idx="699">
                  <c:v>2021-10-08</c:v>
                </c:pt>
                <c:pt idx="700">
                  <c:v>2021-10-11</c:v>
                </c:pt>
                <c:pt idx="701">
                  <c:v>2021-10-12</c:v>
                </c:pt>
                <c:pt idx="702">
                  <c:v>2021-10-13</c:v>
                </c:pt>
                <c:pt idx="703">
                  <c:v>2021-10-14</c:v>
                </c:pt>
                <c:pt idx="704">
                  <c:v>2021-10-15</c:v>
                </c:pt>
                <c:pt idx="705">
                  <c:v>2021-10-18</c:v>
                </c:pt>
                <c:pt idx="706">
                  <c:v>2021-10-19</c:v>
                </c:pt>
                <c:pt idx="707">
                  <c:v>2021-10-20</c:v>
                </c:pt>
                <c:pt idx="708">
                  <c:v>2021-10-21</c:v>
                </c:pt>
                <c:pt idx="709">
                  <c:v>2021-10-22</c:v>
                </c:pt>
                <c:pt idx="710">
                  <c:v>2021-10-25</c:v>
                </c:pt>
                <c:pt idx="711">
                  <c:v>2021-10-26</c:v>
                </c:pt>
                <c:pt idx="712">
                  <c:v>2021-10-27</c:v>
                </c:pt>
                <c:pt idx="713">
                  <c:v>2021-10-28</c:v>
                </c:pt>
                <c:pt idx="714">
                  <c:v>2021-10-29</c:v>
                </c:pt>
                <c:pt idx="715">
                  <c:v>2021-11-01</c:v>
                </c:pt>
                <c:pt idx="716">
                  <c:v>2021-11-02</c:v>
                </c:pt>
                <c:pt idx="717">
                  <c:v>2021-11-03</c:v>
                </c:pt>
                <c:pt idx="718">
                  <c:v>2021-11-04</c:v>
                </c:pt>
                <c:pt idx="719">
                  <c:v>2021-11-05</c:v>
                </c:pt>
                <c:pt idx="720">
                  <c:v>2021-11-08</c:v>
                </c:pt>
                <c:pt idx="721">
                  <c:v>2021-11-09</c:v>
                </c:pt>
                <c:pt idx="722">
                  <c:v>2021-11-10</c:v>
                </c:pt>
                <c:pt idx="723">
                  <c:v>2021-11-11</c:v>
                </c:pt>
                <c:pt idx="724">
                  <c:v>2021-11-12</c:v>
                </c:pt>
                <c:pt idx="725">
                  <c:v>2021-11-15</c:v>
                </c:pt>
                <c:pt idx="726">
                  <c:v>2021-11-16</c:v>
                </c:pt>
                <c:pt idx="727">
                  <c:v>2021-11-17</c:v>
                </c:pt>
                <c:pt idx="728">
                  <c:v>2021-11-18</c:v>
                </c:pt>
                <c:pt idx="729">
                  <c:v>2021-11-19</c:v>
                </c:pt>
                <c:pt idx="730">
                  <c:v>2021-11-22</c:v>
                </c:pt>
                <c:pt idx="731">
                  <c:v>2021-11-23</c:v>
                </c:pt>
                <c:pt idx="732">
                  <c:v>2021-11-24</c:v>
                </c:pt>
                <c:pt idx="733">
                  <c:v>2021-11-26</c:v>
                </c:pt>
                <c:pt idx="734">
                  <c:v>2021-11-29</c:v>
                </c:pt>
                <c:pt idx="735">
                  <c:v>2021-11-30</c:v>
                </c:pt>
                <c:pt idx="736">
                  <c:v>2021-12-01</c:v>
                </c:pt>
                <c:pt idx="737">
                  <c:v>2021-12-02</c:v>
                </c:pt>
                <c:pt idx="738">
                  <c:v>2021-12-03</c:v>
                </c:pt>
                <c:pt idx="739">
                  <c:v>2021-12-06</c:v>
                </c:pt>
                <c:pt idx="740">
                  <c:v>2021-12-07</c:v>
                </c:pt>
                <c:pt idx="741">
                  <c:v>2021-12-08</c:v>
                </c:pt>
                <c:pt idx="742">
                  <c:v>2021-12-09</c:v>
                </c:pt>
                <c:pt idx="743">
                  <c:v>2021-12-10</c:v>
                </c:pt>
                <c:pt idx="744">
                  <c:v>2021-12-13</c:v>
                </c:pt>
                <c:pt idx="745">
                  <c:v>2021-12-14</c:v>
                </c:pt>
                <c:pt idx="746">
                  <c:v>2021-12-15</c:v>
                </c:pt>
                <c:pt idx="747">
                  <c:v>2021-12-16</c:v>
                </c:pt>
                <c:pt idx="748">
                  <c:v>2021-12-17</c:v>
                </c:pt>
                <c:pt idx="749">
                  <c:v>2021-12-20</c:v>
                </c:pt>
                <c:pt idx="750">
                  <c:v>2021-12-21</c:v>
                </c:pt>
                <c:pt idx="751">
                  <c:v>2021-12-22</c:v>
                </c:pt>
                <c:pt idx="752">
                  <c:v>2021-12-23</c:v>
                </c:pt>
                <c:pt idx="753">
                  <c:v>2021-12-27</c:v>
                </c:pt>
                <c:pt idx="754">
                  <c:v>2021-12-28</c:v>
                </c:pt>
                <c:pt idx="755">
                  <c:v>2021-12-29</c:v>
                </c:pt>
                <c:pt idx="756">
                  <c:v>2021-12-30</c:v>
                </c:pt>
                <c:pt idx="757">
                  <c:v>2021-12-31</c:v>
                </c:pt>
                <c:pt idx="758">
                  <c:v>2022-01-03</c:v>
                </c:pt>
                <c:pt idx="759">
                  <c:v>2022-01-04</c:v>
                </c:pt>
                <c:pt idx="760">
                  <c:v>2022-01-05</c:v>
                </c:pt>
                <c:pt idx="761">
                  <c:v>2022-01-06</c:v>
                </c:pt>
                <c:pt idx="762">
                  <c:v>2022-01-07</c:v>
                </c:pt>
                <c:pt idx="763">
                  <c:v>2022-01-10</c:v>
                </c:pt>
                <c:pt idx="764">
                  <c:v>2022-01-11</c:v>
                </c:pt>
                <c:pt idx="765">
                  <c:v>2022-01-12</c:v>
                </c:pt>
                <c:pt idx="766">
                  <c:v>2022-01-13</c:v>
                </c:pt>
                <c:pt idx="767">
                  <c:v>2022-01-14</c:v>
                </c:pt>
                <c:pt idx="768">
                  <c:v>2022-01-18</c:v>
                </c:pt>
                <c:pt idx="769">
                  <c:v>2022-01-19</c:v>
                </c:pt>
                <c:pt idx="770">
                  <c:v>2022-01-20</c:v>
                </c:pt>
                <c:pt idx="771">
                  <c:v>2022-01-21</c:v>
                </c:pt>
                <c:pt idx="772">
                  <c:v>2022-01-24</c:v>
                </c:pt>
                <c:pt idx="773">
                  <c:v>2022-01-25</c:v>
                </c:pt>
                <c:pt idx="774">
                  <c:v>2022-01-26</c:v>
                </c:pt>
                <c:pt idx="775">
                  <c:v>2022-01-27</c:v>
                </c:pt>
                <c:pt idx="776">
                  <c:v>2022-01-28</c:v>
                </c:pt>
                <c:pt idx="777">
                  <c:v>2022-01-31</c:v>
                </c:pt>
                <c:pt idx="778">
                  <c:v>2022-02-01</c:v>
                </c:pt>
                <c:pt idx="779">
                  <c:v>2022-02-02</c:v>
                </c:pt>
                <c:pt idx="780">
                  <c:v>2022-02-03</c:v>
                </c:pt>
                <c:pt idx="781">
                  <c:v>2022-02-04</c:v>
                </c:pt>
                <c:pt idx="782">
                  <c:v>2022-02-07</c:v>
                </c:pt>
                <c:pt idx="783">
                  <c:v>2022-02-08</c:v>
                </c:pt>
                <c:pt idx="784">
                  <c:v>2022-02-09</c:v>
                </c:pt>
                <c:pt idx="785">
                  <c:v>2022-02-10</c:v>
                </c:pt>
                <c:pt idx="786">
                  <c:v>2022-02-11</c:v>
                </c:pt>
                <c:pt idx="787">
                  <c:v>2022-02-14</c:v>
                </c:pt>
                <c:pt idx="788">
                  <c:v>2022-02-15</c:v>
                </c:pt>
                <c:pt idx="789">
                  <c:v>2022-02-16</c:v>
                </c:pt>
                <c:pt idx="790">
                  <c:v>2022-02-17</c:v>
                </c:pt>
                <c:pt idx="791">
                  <c:v>2022-02-18</c:v>
                </c:pt>
                <c:pt idx="792">
                  <c:v>2022-02-22</c:v>
                </c:pt>
                <c:pt idx="793">
                  <c:v>2022-02-23</c:v>
                </c:pt>
                <c:pt idx="794">
                  <c:v>2022-02-24</c:v>
                </c:pt>
                <c:pt idx="795">
                  <c:v>2022-02-25</c:v>
                </c:pt>
                <c:pt idx="796">
                  <c:v>2022-02-28</c:v>
                </c:pt>
                <c:pt idx="797">
                  <c:v>2022-03-01</c:v>
                </c:pt>
                <c:pt idx="798">
                  <c:v>2022-03-02</c:v>
                </c:pt>
                <c:pt idx="799">
                  <c:v>2022-03-03</c:v>
                </c:pt>
                <c:pt idx="800">
                  <c:v>2022-03-04</c:v>
                </c:pt>
                <c:pt idx="801">
                  <c:v>2022-03-07</c:v>
                </c:pt>
                <c:pt idx="802">
                  <c:v>2022-03-08</c:v>
                </c:pt>
                <c:pt idx="803">
                  <c:v>2022-03-09</c:v>
                </c:pt>
                <c:pt idx="804">
                  <c:v>2022-03-10</c:v>
                </c:pt>
                <c:pt idx="805">
                  <c:v>2022-03-11</c:v>
                </c:pt>
                <c:pt idx="806">
                  <c:v>2022-03-14</c:v>
                </c:pt>
                <c:pt idx="807">
                  <c:v>2022-03-15</c:v>
                </c:pt>
                <c:pt idx="808">
                  <c:v>2022-03-16</c:v>
                </c:pt>
                <c:pt idx="809">
                  <c:v>2022-03-17</c:v>
                </c:pt>
                <c:pt idx="810">
                  <c:v>2022-03-18</c:v>
                </c:pt>
                <c:pt idx="811">
                  <c:v>2022-03-21</c:v>
                </c:pt>
                <c:pt idx="812">
                  <c:v>2022-03-22</c:v>
                </c:pt>
                <c:pt idx="813">
                  <c:v>2022-03-23</c:v>
                </c:pt>
                <c:pt idx="814">
                  <c:v>2022-03-24</c:v>
                </c:pt>
                <c:pt idx="815">
                  <c:v>2022-03-25</c:v>
                </c:pt>
                <c:pt idx="816">
                  <c:v>2022-03-28</c:v>
                </c:pt>
                <c:pt idx="817">
                  <c:v>2022-03-29</c:v>
                </c:pt>
                <c:pt idx="818">
                  <c:v>2022-03-30</c:v>
                </c:pt>
                <c:pt idx="819">
                  <c:v>2022-03-31</c:v>
                </c:pt>
                <c:pt idx="820">
                  <c:v>2022-04-01</c:v>
                </c:pt>
                <c:pt idx="821">
                  <c:v>2022-04-04</c:v>
                </c:pt>
                <c:pt idx="822">
                  <c:v>2022-04-05</c:v>
                </c:pt>
                <c:pt idx="823">
                  <c:v>2022-04-06</c:v>
                </c:pt>
                <c:pt idx="824">
                  <c:v>2022-04-07</c:v>
                </c:pt>
                <c:pt idx="825">
                  <c:v>2022-04-08</c:v>
                </c:pt>
                <c:pt idx="826">
                  <c:v>2022-04-11</c:v>
                </c:pt>
                <c:pt idx="827">
                  <c:v>2022-04-12</c:v>
                </c:pt>
                <c:pt idx="828">
                  <c:v>2022-04-13</c:v>
                </c:pt>
                <c:pt idx="829">
                  <c:v>2022-04-14</c:v>
                </c:pt>
                <c:pt idx="830">
                  <c:v>2022-04-18</c:v>
                </c:pt>
                <c:pt idx="831">
                  <c:v>2022-04-19</c:v>
                </c:pt>
                <c:pt idx="832">
                  <c:v>2022-04-20</c:v>
                </c:pt>
                <c:pt idx="833">
                  <c:v>2022-04-21</c:v>
                </c:pt>
                <c:pt idx="834">
                  <c:v>2022-04-22</c:v>
                </c:pt>
                <c:pt idx="835">
                  <c:v>2022-04-25</c:v>
                </c:pt>
                <c:pt idx="836">
                  <c:v>2022-04-26</c:v>
                </c:pt>
                <c:pt idx="837">
                  <c:v>2022-04-27</c:v>
                </c:pt>
                <c:pt idx="838">
                  <c:v>2022-04-28</c:v>
                </c:pt>
                <c:pt idx="839">
                  <c:v>2022-04-29</c:v>
                </c:pt>
                <c:pt idx="840">
                  <c:v>2022-05-02</c:v>
                </c:pt>
                <c:pt idx="841">
                  <c:v>2022-05-03</c:v>
                </c:pt>
                <c:pt idx="842">
                  <c:v>2022-05-04</c:v>
                </c:pt>
                <c:pt idx="843">
                  <c:v>2022-05-05</c:v>
                </c:pt>
                <c:pt idx="844">
                  <c:v>2022-05-06</c:v>
                </c:pt>
                <c:pt idx="845">
                  <c:v>2022-05-09</c:v>
                </c:pt>
                <c:pt idx="846">
                  <c:v>2022-05-10</c:v>
                </c:pt>
                <c:pt idx="847">
                  <c:v>2022-05-11</c:v>
                </c:pt>
                <c:pt idx="848">
                  <c:v>2022-05-12</c:v>
                </c:pt>
                <c:pt idx="849">
                  <c:v>2022-05-13</c:v>
                </c:pt>
                <c:pt idx="850">
                  <c:v>2022-05-16</c:v>
                </c:pt>
                <c:pt idx="851">
                  <c:v>2022-05-17</c:v>
                </c:pt>
                <c:pt idx="852">
                  <c:v>2022-05-18</c:v>
                </c:pt>
                <c:pt idx="853">
                  <c:v>2022-05-19</c:v>
                </c:pt>
                <c:pt idx="854">
                  <c:v>2022-05-20</c:v>
                </c:pt>
                <c:pt idx="855">
                  <c:v>2022-05-23</c:v>
                </c:pt>
                <c:pt idx="856">
                  <c:v>2022-05-24</c:v>
                </c:pt>
                <c:pt idx="857">
                  <c:v>2022-05-25</c:v>
                </c:pt>
                <c:pt idx="858">
                  <c:v>2022-05-26</c:v>
                </c:pt>
                <c:pt idx="859">
                  <c:v>2022-05-27</c:v>
                </c:pt>
                <c:pt idx="860">
                  <c:v>2022-05-31</c:v>
                </c:pt>
                <c:pt idx="861">
                  <c:v>2022-06-01</c:v>
                </c:pt>
                <c:pt idx="862">
                  <c:v>2022-06-02</c:v>
                </c:pt>
                <c:pt idx="863">
                  <c:v>2022-06-03</c:v>
                </c:pt>
                <c:pt idx="864">
                  <c:v>2022-06-06</c:v>
                </c:pt>
                <c:pt idx="865">
                  <c:v>2022-06-07</c:v>
                </c:pt>
                <c:pt idx="866">
                  <c:v>2022-06-08</c:v>
                </c:pt>
                <c:pt idx="867">
                  <c:v>2022-06-09</c:v>
                </c:pt>
                <c:pt idx="868">
                  <c:v>2022-06-10</c:v>
                </c:pt>
                <c:pt idx="869">
                  <c:v>2022-06-13</c:v>
                </c:pt>
                <c:pt idx="870">
                  <c:v>2022-06-14</c:v>
                </c:pt>
                <c:pt idx="871">
                  <c:v>2022-06-15</c:v>
                </c:pt>
                <c:pt idx="872">
                  <c:v>2022-06-16</c:v>
                </c:pt>
                <c:pt idx="873">
                  <c:v>2022-06-17</c:v>
                </c:pt>
                <c:pt idx="874">
                  <c:v>2022-06-21</c:v>
                </c:pt>
                <c:pt idx="875">
                  <c:v>2022-06-22</c:v>
                </c:pt>
                <c:pt idx="876">
                  <c:v>2022-06-23</c:v>
                </c:pt>
                <c:pt idx="877">
                  <c:v>2022-06-24</c:v>
                </c:pt>
                <c:pt idx="878">
                  <c:v>2022-06-27</c:v>
                </c:pt>
                <c:pt idx="879">
                  <c:v>2022-06-28</c:v>
                </c:pt>
                <c:pt idx="880">
                  <c:v>2022-06-29</c:v>
                </c:pt>
                <c:pt idx="881">
                  <c:v>2022-06-30</c:v>
                </c:pt>
                <c:pt idx="882">
                  <c:v>2022-07-01</c:v>
                </c:pt>
                <c:pt idx="883">
                  <c:v>2022-07-05</c:v>
                </c:pt>
                <c:pt idx="884">
                  <c:v>2022-07-06</c:v>
                </c:pt>
                <c:pt idx="885">
                  <c:v>2022-07-07</c:v>
                </c:pt>
                <c:pt idx="886">
                  <c:v>2022-07-08</c:v>
                </c:pt>
                <c:pt idx="887">
                  <c:v>2022-07-11</c:v>
                </c:pt>
                <c:pt idx="888">
                  <c:v>2022-07-12</c:v>
                </c:pt>
                <c:pt idx="889">
                  <c:v>2022-07-13</c:v>
                </c:pt>
                <c:pt idx="890">
                  <c:v>2022-07-14</c:v>
                </c:pt>
                <c:pt idx="891">
                  <c:v>2022-07-15</c:v>
                </c:pt>
                <c:pt idx="892">
                  <c:v>2022-07-18</c:v>
                </c:pt>
                <c:pt idx="893">
                  <c:v>2022-07-19</c:v>
                </c:pt>
                <c:pt idx="894">
                  <c:v>2022-07-20</c:v>
                </c:pt>
                <c:pt idx="895">
                  <c:v>2022-07-21</c:v>
                </c:pt>
                <c:pt idx="896">
                  <c:v>2022-07-22</c:v>
                </c:pt>
                <c:pt idx="897">
                  <c:v>2022-07-25</c:v>
                </c:pt>
                <c:pt idx="898">
                  <c:v>2022-07-26</c:v>
                </c:pt>
                <c:pt idx="899">
                  <c:v>2022-07-27</c:v>
                </c:pt>
                <c:pt idx="900">
                  <c:v>2022-07-28</c:v>
                </c:pt>
                <c:pt idx="901">
                  <c:v>2022-07-29</c:v>
                </c:pt>
                <c:pt idx="902">
                  <c:v>2022-08-01</c:v>
                </c:pt>
                <c:pt idx="903">
                  <c:v>2022-08-02</c:v>
                </c:pt>
                <c:pt idx="904">
                  <c:v>2022-08-03</c:v>
                </c:pt>
                <c:pt idx="905">
                  <c:v>2022-08-04</c:v>
                </c:pt>
                <c:pt idx="906">
                  <c:v>2022-08-05</c:v>
                </c:pt>
                <c:pt idx="907">
                  <c:v>2022-08-08</c:v>
                </c:pt>
                <c:pt idx="908">
                  <c:v>2022-08-09</c:v>
                </c:pt>
                <c:pt idx="909">
                  <c:v>2022-08-10</c:v>
                </c:pt>
                <c:pt idx="910">
                  <c:v>2022-08-11</c:v>
                </c:pt>
                <c:pt idx="911">
                  <c:v>2022-08-12</c:v>
                </c:pt>
                <c:pt idx="912">
                  <c:v>2022-08-15</c:v>
                </c:pt>
                <c:pt idx="913">
                  <c:v>2022-08-16</c:v>
                </c:pt>
                <c:pt idx="914">
                  <c:v>2022-08-17</c:v>
                </c:pt>
                <c:pt idx="915">
                  <c:v>2022-08-18</c:v>
                </c:pt>
                <c:pt idx="916">
                  <c:v>2022-08-19</c:v>
                </c:pt>
                <c:pt idx="917">
                  <c:v>2022-08-22</c:v>
                </c:pt>
                <c:pt idx="918">
                  <c:v>2022-08-23</c:v>
                </c:pt>
                <c:pt idx="919">
                  <c:v>2022-08-24</c:v>
                </c:pt>
                <c:pt idx="920">
                  <c:v>2022-08-25</c:v>
                </c:pt>
                <c:pt idx="921">
                  <c:v>2022-08-26</c:v>
                </c:pt>
                <c:pt idx="922">
                  <c:v>2022-08-29</c:v>
                </c:pt>
                <c:pt idx="923">
                  <c:v>2022-08-30</c:v>
                </c:pt>
                <c:pt idx="924">
                  <c:v>2022-08-31</c:v>
                </c:pt>
                <c:pt idx="925">
                  <c:v>2022-09-01</c:v>
                </c:pt>
                <c:pt idx="926">
                  <c:v>2022-09-02</c:v>
                </c:pt>
                <c:pt idx="927">
                  <c:v>2022-09-06</c:v>
                </c:pt>
                <c:pt idx="928">
                  <c:v>2022-09-07</c:v>
                </c:pt>
                <c:pt idx="929">
                  <c:v>2022-09-08</c:v>
                </c:pt>
                <c:pt idx="930">
                  <c:v>2022-09-09</c:v>
                </c:pt>
                <c:pt idx="931">
                  <c:v>2022-09-12</c:v>
                </c:pt>
                <c:pt idx="932">
                  <c:v>2022-09-13</c:v>
                </c:pt>
                <c:pt idx="933">
                  <c:v>2022-09-14</c:v>
                </c:pt>
                <c:pt idx="934">
                  <c:v>2022-09-15</c:v>
                </c:pt>
                <c:pt idx="935">
                  <c:v>2022-09-16</c:v>
                </c:pt>
                <c:pt idx="936">
                  <c:v>2022-09-19</c:v>
                </c:pt>
                <c:pt idx="937">
                  <c:v>2022-09-20</c:v>
                </c:pt>
                <c:pt idx="938">
                  <c:v>2022-09-21</c:v>
                </c:pt>
                <c:pt idx="939">
                  <c:v>2022-09-22</c:v>
                </c:pt>
                <c:pt idx="940">
                  <c:v>2022-09-23</c:v>
                </c:pt>
                <c:pt idx="941">
                  <c:v>2022-09-26</c:v>
                </c:pt>
                <c:pt idx="942">
                  <c:v>2022-09-27</c:v>
                </c:pt>
                <c:pt idx="943">
                  <c:v>2022-09-28</c:v>
                </c:pt>
                <c:pt idx="944">
                  <c:v>2022-09-29</c:v>
                </c:pt>
                <c:pt idx="945">
                  <c:v>2022-09-30</c:v>
                </c:pt>
                <c:pt idx="946">
                  <c:v>2022-10-03</c:v>
                </c:pt>
                <c:pt idx="947">
                  <c:v>2022-10-04</c:v>
                </c:pt>
                <c:pt idx="948">
                  <c:v>2022-10-05</c:v>
                </c:pt>
                <c:pt idx="949">
                  <c:v>2022-10-06</c:v>
                </c:pt>
                <c:pt idx="950">
                  <c:v>2022-10-07</c:v>
                </c:pt>
                <c:pt idx="951">
                  <c:v>2022-10-10</c:v>
                </c:pt>
                <c:pt idx="952">
                  <c:v>2022-10-11</c:v>
                </c:pt>
                <c:pt idx="953">
                  <c:v>2022-10-12</c:v>
                </c:pt>
                <c:pt idx="954">
                  <c:v>2022-10-13</c:v>
                </c:pt>
                <c:pt idx="955">
                  <c:v>2022-10-14</c:v>
                </c:pt>
                <c:pt idx="956">
                  <c:v>2022-10-17</c:v>
                </c:pt>
                <c:pt idx="957">
                  <c:v>2022-10-18</c:v>
                </c:pt>
                <c:pt idx="958">
                  <c:v>2022-10-19</c:v>
                </c:pt>
                <c:pt idx="959">
                  <c:v>2022-10-20</c:v>
                </c:pt>
                <c:pt idx="960">
                  <c:v>2022-10-21</c:v>
                </c:pt>
                <c:pt idx="961">
                  <c:v>2022-10-24</c:v>
                </c:pt>
                <c:pt idx="962">
                  <c:v>2022-10-25</c:v>
                </c:pt>
                <c:pt idx="963">
                  <c:v>2022-10-26</c:v>
                </c:pt>
                <c:pt idx="964">
                  <c:v>2022-10-27</c:v>
                </c:pt>
                <c:pt idx="965">
                  <c:v>2022-10-28</c:v>
                </c:pt>
                <c:pt idx="966">
                  <c:v>2022-10-31</c:v>
                </c:pt>
                <c:pt idx="967">
                  <c:v>2022-11-01</c:v>
                </c:pt>
                <c:pt idx="968">
                  <c:v>2022-11-02</c:v>
                </c:pt>
                <c:pt idx="969">
                  <c:v>2022-11-03</c:v>
                </c:pt>
                <c:pt idx="970">
                  <c:v>2022-11-04</c:v>
                </c:pt>
                <c:pt idx="971">
                  <c:v>2022-11-07</c:v>
                </c:pt>
                <c:pt idx="972">
                  <c:v>2022-11-08</c:v>
                </c:pt>
                <c:pt idx="973">
                  <c:v>2022-11-09</c:v>
                </c:pt>
                <c:pt idx="974">
                  <c:v>2022-11-10</c:v>
                </c:pt>
                <c:pt idx="975">
                  <c:v>2022-11-11</c:v>
                </c:pt>
                <c:pt idx="976">
                  <c:v>2022-11-14</c:v>
                </c:pt>
                <c:pt idx="977">
                  <c:v>2022-11-15</c:v>
                </c:pt>
                <c:pt idx="978">
                  <c:v>2022-11-16</c:v>
                </c:pt>
                <c:pt idx="979">
                  <c:v>2022-11-17</c:v>
                </c:pt>
                <c:pt idx="980">
                  <c:v>2022-11-18</c:v>
                </c:pt>
                <c:pt idx="981">
                  <c:v>2022-11-21</c:v>
                </c:pt>
                <c:pt idx="982">
                  <c:v>2022-11-22</c:v>
                </c:pt>
                <c:pt idx="983">
                  <c:v>2022-11-23</c:v>
                </c:pt>
                <c:pt idx="984">
                  <c:v>2022-11-25</c:v>
                </c:pt>
                <c:pt idx="985">
                  <c:v>2022-11-28</c:v>
                </c:pt>
                <c:pt idx="986">
                  <c:v>2022-11-29</c:v>
                </c:pt>
                <c:pt idx="987">
                  <c:v>2022-11-30</c:v>
                </c:pt>
                <c:pt idx="988">
                  <c:v>2022-12-01</c:v>
                </c:pt>
                <c:pt idx="989">
                  <c:v>2022-12-02</c:v>
                </c:pt>
                <c:pt idx="990">
                  <c:v>2022-12-05</c:v>
                </c:pt>
                <c:pt idx="991">
                  <c:v>2022-12-06</c:v>
                </c:pt>
                <c:pt idx="992">
                  <c:v>2022-12-07</c:v>
                </c:pt>
                <c:pt idx="993">
                  <c:v>2022-12-08</c:v>
                </c:pt>
                <c:pt idx="994">
                  <c:v>2022-12-09</c:v>
                </c:pt>
                <c:pt idx="995">
                  <c:v>2022-12-12</c:v>
                </c:pt>
                <c:pt idx="996">
                  <c:v>2022-12-13</c:v>
                </c:pt>
                <c:pt idx="997">
                  <c:v>2022-12-14</c:v>
                </c:pt>
                <c:pt idx="998">
                  <c:v>2022-12-15</c:v>
                </c:pt>
                <c:pt idx="999">
                  <c:v>2022-12-16</c:v>
                </c:pt>
                <c:pt idx="1000">
                  <c:v>2022-12-19</c:v>
                </c:pt>
                <c:pt idx="1001">
                  <c:v>2022-12-20</c:v>
                </c:pt>
                <c:pt idx="1002">
                  <c:v>2022-12-21</c:v>
                </c:pt>
                <c:pt idx="1003">
                  <c:v>2022-12-22</c:v>
                </c:pt>
                <c:pt idx="1004">
                  <c:v>2022-12-23</c:v>
                </c:pt>
                <c:pt idx="1005">
                  <c:v>2022-12-27</c:v>
                </c:pt>
                <c:pt idx="1006">
                  <c:v>2022-12-28</c:v>
                </c:pt>
                <c:pt idx="1007">
                  <c:v>2022-12-29</c:v>
                </c:pt>
                <c:pt idx="1008">
                  <c:v>2022-12-30</c:v>
                </c:pt>
                <c:pt idx="1009">
                  <c:v>2023-01-03</c:v>
                </c:pt>
                <c:pt idx="1010">
                  <c:v>2023-01-04</c:v>
                </c:pt>
                <c:pt idx="1011">
                  <c:v>2023-01-05</c:v>
                </c:pt>
                <c:pt idx="1012">
                  <c:v>2023-01-06</c:v>
                </c:pt>
                <c:pt idx="1013">
                  <c:v>2023-01-09</c:v>
                </c:pt>
                <c:pt idx="1014">
                  <c:v>2023-01-10</c:v>
                </c:pt>
                <c:pt idx="1015">
                  <c:v>2023-01-11</c:v>
                </c:pt>
                <c:pt idx="1016">
                  <c:v>2023-01-12</c:v>
                </c:pt>
                <c:pt idx="1017">
                  <c:v>2023-01-13</c:v>
                </c:pt>
                <c:pt idx="1018">
                  <c:v>2023-01-17</c:v>
                </c:pt>
                <c:pt idx="1019">
                  <c:v>2023-01-18</c:v>
                </c:pt>
                <c:pt idx="1020">
                  <c:v>2023-01-19</c:v>
                </c:pt>
                <c:pt idx="1021">
                  <c:v>2023-01-20</c:v>
                </c:pt>
                <c:pt idx="1022">
                  <c:v>2023-01-23</c:v>
                </c:pt>
                <c:pt idx="1023">
                  <c:v>2023-01-24</c:v>
                </c:pt>
                <c:pt idx="1024">
                  <c:v>2023-01-25</c:v>
                </c:pt>
                <c:pt idx="1025">
                  <c:v>2023-01-26</c:v>
                </c:pt>
                <c:pt idx="1026">
                  <c:v>2023-01-27</c:v>
                </c:pt>
                <c:pt idx="1027">
                  <c:v>2023-01-30</c:v>
                </c:pt>
                <c:pt idx="1028">
                  <c:v>2023-01-31</c:v>
                </c:pt>
                <c:pt idx="1029">
                  <c:v>2023-02-01</c:v>
                </c:pt>
                <c:pt idx="1030">
                  <c:v>2023-02-02</c:v>
                </c:pt>
                <c:pt idx="1031">
                  <c:v>2023-02-03</c:v>
                </c:pt>
                <c:pt idx="1032">
                  <c:v>2023-02-06</c:v>
                </c:pt>
                <c:pt idx="1033">
                  <c:v>2023-02-07</c:v>
                </c:pt>
                <c:pt idx="1034">
                  <c:v>2023-02-08</c:v>
                </c:pt>
                <c:pt idx="1035">
                  <c:v>2023-02-09</c:v>
                </c:pt>
                <c:pt idx="1036">
                  <c:v>2023-02-10</c:v>
                </c:pt>
                <c:pt idx="1037">
                  <c:v>2023-02-13</c:v>
                </c:pt>
                <c:pt idx="1038">
                  <c:v>2023-02-14</c:v>
                </c:pt>
                <c:pt idx="1039">
                  <c:v>2023-02-15</c:v>
                </c:pt>
                <c:pt idx="1040">
                  <c:v>2023-02-16</c:v>
                </c:pt>
                <c:pt idx="1041">
                  <c:v>2023-02-17</c:v>
                </c:pt>
                <c:pt idx="1042">
                  <c:v>2023-02-21</c:v>
                </c:pt>
                <c:pt idx="1043">
                  <c:v>2023-02-22</c:v>
                </c:pt>
                <c:pt idx="1044">
                  <c:v>2023-02-23</c:v>
                </c:pt>
                <c:pt idx="1045">
                  <c:v>2023-02-24</c:v>
                </c:pt>
                <c:pt idx="1046">
                  <c:v>2023-02-27</c:v>
                </c:pt>
                <c:pt idx="1047">
                  <c:v>2023-02-28</c:v>
                </c:pt>
                <c:pt idx="1048">
                  <c:v>2023-03-01</c:v>
                </c:pt>
                <c:pt idx="1049">
                  <c:v>2023-03-02</c:v>
                </c:pt>
                <c:pt idx="1050">
                  <c:v>2023-03-03</c:v>
                </c:pt>
                <c:pt idx="1051">
                  <c:v>2023-03-06</c:v>
                </c:pt>
                <c:pt idx="1052">
                  <c:v>2023-03-07</c:v>
                </c:pt>
                <c:pt idx="1053">
                  <c:v>2023-03-08</c:v>
                </c:pt>
                <c:pt idx="1054">
                  <c:v>2023-03-09</c:v>
                </c:pt>
                <c:pt idx="1055">
                  <c:v>2023-03-10</c:v>
                </c:pt>
                <c:pt idx="1056">
                  <c:v>2023-03-13</c:v>
                </c:pt>
                <c:pt idx="1057">
                  <c:v>2023-03-14</c:v>
                </c:pt>
                <c:pt idx="1058">
                  <c:v>2023-03-15</c:v>
                </c:pt>
                <c:pt idx="1059">
                  <c:v>2023-03-16</c:v>
                </c:pt>
                <c:pt idx="1060">
                  <c:v>2023-03-17</c:v>
                </c:pt>
                <c:pt idx="1061">
                  <c:v>2023-03-20</c:v>
                </c:pt>
                <c:pt idx="1062">
                  <c:v>2023-03-21</c:v>
                </c:pt>
                <c:pt idx="1063">
                  <c:v>2023-03-22</c:v>
                </c:pt>
                <c:pt idx="1064">
                  <c:v>2023-03-23</c:v>
                </c:pt>
                <c:pt idx="1065">
                  <c:v>2023-03-24</c:v>
                </c:pt>
                <c:pt idx="1066">
                  <c:v>2023-03-27</c:v>
                </c:pt>
                <c:pt idx="1067">
                  <c:v>2023-03-28</c:v>
                </c:pt>
                <c:pt idx="1068">
                  <c:v>2023-03-29</c:v>
                </c:pt>
                <c:pt idx="1069">
                  <c:v>2023-03-30</c:v>
                </c:pt>
                <c:pt idx="1070">
                  <c:v>2023-03-31</c:v>
                </c:pt>
                <c:pt idx="1071">
                  <c:v>2023-04-03</c:v>
                </c:pt>
                <c:pt idx="1072">
                  <c:v>2023-04-04</c:v>
                </c:pt>
                <c:pt idx="1073">
                  <c:v>2023-04-05</c:v>
                </c:pt>
                <c:pt idx="1074">
                  <c:v>2023-04-06</c:v>
                </c:pt>
                <c:pt idx="1075">
                  <c:v>2023-04-10</c:v>
                </c:pt>
                <c:pt idx="1076">
                  <c:v>2023-04-11</c:v>
                </c:pt>
                <c:pt idx="1077">
                  <c:v>2023-04-12</c:v>
                </c:pt>
                <c:pt idx="1078">
                  <c:v>2023-04-13</c:v>
                </c:pt>
                <c:pt idx="1079">
                  <c:v>2023-04-14</c:v>
                </c:pt>
                <c:pt idx="1080">
                  <c:v>2023-04-17</c:v>
                </c:pt>
                <c:pt idx="1081">
                  <c:v>2023-04-18</c:v>
                </c:pt>
                <c:pt idx="1082">
                  <c:v>2023-04-19</c:v>
                </c:pt>
                <c:pt idx="1083">
                  <c:v>2023-04-20</c:v>
                </c:pt>
                <c:pt idx="1084">
                  <c:v>2023-04-21</c:v>
                </c:pt>
                <c:pt idx="1085">
                  <c:v>2023-04-24</c:v>
                </c:pt>
                <c:pt idx="1086">
                  <c:v>2023-04-25</c:v>
                </c:pt>
                <c:pt idx="1087">
                  <c:v>2023-04-26</c:v>
                </c:pt>
                <c:pt idx="1088">
                  <c:v>2023-04-27</c:v>
                </c:pt>
                <c:pt idx="1089">
                  <c:v>2023-04-28</c:v>
                </c:pt>
                <c:pt idx="1090">
                  <c:v>2023-05-01</c:v>
                </c:pt>
                <c:pt idx="1091">
                  <c:v>2023-05-02</c:v>
                </c:pt>
                <c:pt idx="1092">
                  <c:v>2023-05-03</c:v>
                </c:pt>
                <c:pt idx="1093">
                  <c:v>2023-05-04</c:v>
                </c:pt>
                <c:pt idx="1094">
                  <c:v>2023-05-05</c:v>
                </c:pt>
                <c:pt idx="1095">
                  <c:v>2023-05-08</c:v>
                </c:pt>
                <c:pt idx="1096">
                  <c:v>2023-05-09</c:v>
                </c:pt>
                <c:pt idx="1097">
                  <c:v>2023-05-10</c:v>
                </c:pt>
                <c:pt idx="1098">
                  <c:v>2023-05-11</c:v>
                </c:pt>
                <c:pt idx="1099">
                  <c:v>2023-05-12</c:v>
                </c:pt>
                <c:pt idx="1100">
                  <c:v>2023-05-15</c:v>
                </c:pt>
                <c:pt idx="1101">
                  <c:v>2023-05-16</c:v>
                </c:pt>
                <c:pt idx="1102">
                  <c:v>2023-05-17</c:v>
                </c:pt>
                <c:pt idx="1103">
                  <c:v>2023-05-18</c:v>
                </c:pt>
                <c:pt idx="1104">
                  <c:v>2023-05-19</c:v>
                </c:pt>
                <c:pt idx="1105">
                  <c:v>2023-05-22</c:v>
                </c:pt>
                <c:pt idx="1106">
                  <c:v>2023-05-23</c:v>
                </c:pt>
                <c:pt idx="1107">
                  <c:v>2023-05-24</c:v>
                </c:pt>
                <c:pt idx="1108">
                  <c:v>2023-05-25</c:v>
                </c:pt>
                <c:pt idx="1109">
                  <c:v>2023-05-26</c:v>
                </c:pt>
                <c:pt idx="1110">
                  <c:v>2023-05-30</c:v>
                </c:pt>
                <c:pt idx="1111">
                  <c:v>2023-05-31</c:v>
                </c:pt>
                <c:pt idx="1112">
                  <c:v>2023-06-01</c:v>
                </c:pt>
                <c:pt idx="1113">
                  <c:v>2023-06-02</c:v>
                </c:pt>
                <c:pt idx="1114">
                  <c:v>2023-06-05</c:v>
                </c:pt>
                <c:pt idx="1115">
                  <c:v>2023-06-06</c:v>
                </c:pt>
                <c:pt idx="1116">
                  <c:v>2023-06-07</c:v>
                </c:pt>
                <c:pt idx="1117">
                  <c:v>2023-06-08</c:v>
                </c:pt>
                <c:pt idx="1118">
                  <c:v>2023-06-09</c:v>
                </c:pt>
                <c:pt idx="1119">
                  <c:v>2023-06-12</c:v>
                </c:pt>
                <c:pt idx="1120">
                  <c:v>2023-06-13</c:v>
                </c:pt>
                <c:pt idx="1121">
                  <c:v>2023-06-14</c:v>
                </c:pt>
                <c:pt idx="1122">
                  <c:v>2023-06-15</c:v>
                </c:pt>
                <c:pt idx="1123">
                  <c:v>2023-06-16</c:v>
                </c:pt>
                <c:pt idx="1124">
                  <c:v>2023-06-20</c:v>
                </c:pt>
                <c:pt idx="1125">
                  <c:v>2023-06-21</c:v>
                </c:pt>
                <c:pt idx="1126">
                  <c:v>2023-06-22</c:v>
                </c:pt>
                <c:pt idx="1127">
                  <c:v>2023-06-23</c:v>
                </c:pt>
                <c:pt idx="1128">
                  <c:v>2023-06-26</c:v>
                </c:pt>
                <c:pt idx="1129">
                  <c:v>2023-06-27</c:v>
                </c:pt>
                <c:pt idx="1130">
                  <c:v>2023-06-28</c:v>
                </c:pt>
                <c:pt idx="1131">
                  <c:v>2023-06-29</c:v>
                </c:pt>
                <c:pt idx="1132">
                  <c:v>2023-06-30</c:v>
                </c:pt>
                <c:pt idx="1133">
                  <c:v>2023-07-03</c:v>
                </c:pt>
                <c:pt idx="1134">
                  <c:v>2023-07-05</c:v>
                </c:pt>
                <c:pt idx="1135">
                  <c:v>2023-07-06</c:v>
                </c:pt>
                <c:pt idx="1136">
                  <c:v>2023-07-07</c:v>
                </c:pt>
                <c:pt idx="1137">
                  <c:v>2023-07-10</c:v>
                </c:pt>
                <c:pt idx="1138">
                  <c:v>2023-07-11</c:v>
                </c:pt>
                <c:pt idx="1139">
                  <c:v>2023-07-12</c:v>
                </c:pt>
                <c:pt idx="1140">
                  <c:v>2023-07-13</c:v>
                </c:pt>
                <c:pt idx="1141">
                  <c:v>2023-07-14</c:v>
                </c:pt>
                <c:pt idx="1142">
                  <c:v>2023-07-17</c:v>
                </c:pt>
                <c:pt idx="1143">
                  <c:v>2023-07-18</c:v>
                </c:pt>
                <c:pt idx="1144">
                  <c:v>2023-07-19</c:v>
                </c:pt>
                <c:pt idx="1145">
                  <c:v>2023-07-20</c:v>
                </c:pt>
                <c:pt idx="1146">
                  <c:v>2023-07-21</c:v>
                </c:pt>
                <c:pt idx="1147">
                  <c:v>2023-07-24</c:v>
                </c:pt>
                <c:pt idx="1148">
                  <c:v>2023-07-25</c:v>
                </c:pt>
                <c:pt idx="1149">
                  <c:v>2023-07-26</c:v>
                </c:pt>
                <c:pt idx="1150">
                  <c:v>2023-07-27</c:v>
                </c:pt>
                <c:pt idx="1151">
                  <c:v>2023-07-28</c:v>
                </c:pt>
                <c:pt idx="1152">
                  <c:v>2023-07-31</c:v>
                </c:pt>
                <c:pt idx="1153">
                  <c:v>2023-08-01</c:v>
                </c:pt>
                <c:pt idx="1154">
                  <c:v>2023-08-02</c:v>
                </c:pt>
                <c:pt idx="1155">
                  <c:v>2023-08-03</c:v>
                </c:pt>
                <c:pt idx="1156">
                  <c:v>2023-08-04</c:v>
                </c:pt>
                <c:pt idx="1157">
                  <c:v>2023-08-07</c:v>
                </c:pt>
                <c:pt idx="1158">
                  <c:v>2023-08-08</c:v>
                </c:pt>
                <c:pt idx="1159">
                  <c:v>2023-08-09</c:v>
                </c:pt>
                <c:pt idx="1160">
                  <c:v>2023-08-10</c:v>
                </c:pt>
                <c:pt idx="1161">
                  <c:v>2023-08-11</c:v>
                </c:pt>
                <c:pt idx="1162">
                  <c:v>2023-08-14</c:v>
                </c:pt>
                <c:pt idx="1163">
                  <c:v>2023-08-15</c:v>
                </c:pt>
                <c:pt idx="1164">
                  <c:v>2023-08-16</c:v>
                </c:pt>
                <c:pt idx="1165">
                  <c:v>2023-08-17</c:v>
                </c:pt>
                <c:pt idx="1166">
                  <c:v>2023-08-18</c:v>
                </c:pt>
                <c:pt idx="1167">
                  <c:v>2023-08-21</c:v>
                </c:pt>
                <c:pt idx="1168">
                  <c:v>2023-08-22</c:v>
                </c:pt>
                <c:pt idx="1169">
                  <c:v>2023-08-23</c:v>
                </c:pt>
                <c:pt idx="1170">
                  <c:v>2023-08-24</c:v>
                </c:pt>
                <c:pt idx="1171">
                  <c:v>2023-08-25</c:v>
                </c:pt>
                <c:pt idx="1172">
                  <c:v>2023-08-28</c:v>
                </c:pt>
                <c:pt idx="1173">
                  <c:v>2023-08-29</c:v>
                </c:pt>
                <c:pt idx="1174">
                  <c:v>2023-08-30</c:v>
                </c:pt>
                <c:pt idx="1175">
                  <c:v>2023-08-31</c:v>
                </c:pt>
                <c:pt idx="1176">
                  <c:v>2023-09-01</c:v>
                </c:pt>
                <c:pt idx="1177">
                  <c:v>2023-09-05</c:v>
                </c:pt>
                <c:pt idx="1178">
                  <c:v>2023-09-06</c:v>
                </c:pt>
                <c:pt idx="1179">
                  <c:v>2023-09-07</c:v>
                </c:pt>
                <c:pt idx="1180">
                  <c:v>2023-09-08</c:v>
                </c:pt>
                <c:pt idx="1181">
                  <c:v>2023-09-11</c:v>
                </c:pt>
                <c:pt idx="1182">
                  <c:v>2023-09-12</c:v>
                </c:pt>
                <c:pt idx="1183">
                  <c:v>2023-09-13</c:v>
                </c:pt>
                <c:pt idx="1184">
                  <c:v>2023-09-14</c:v>
                </c:pt>
                <c:pt idx="1185">
                  <c:v>2023-09-15</c:v>
                </c:pt>
                <c:pt idx="1186">
                  <c:v>2023-09-18</c:v>
                </c:pt>
                <c:pt idx="1187">
                  <c:v>2023-09-19</c:v>
                </c:pt>
                <c:pt idx="1188">
                  <c:v>2023-09-20</c:v>
                </c:pt>
                <c:pt idx="1189">
                  <c:v>2023-09-21</c:v>
                </c:pt>
                <c:pt idx="1190">
                  <c:v>2023-09-22</c:v>
                </c:pt>
                <c:pt idx="1191">
                  <c:v>2023-09-25</c:v>
                </c:pt>
                <c:pt idx="1192">
                  <c:v>2023-09-26</c:v>
                </c:pt>
                <c:pt idx="1193">
                  <c:v>2023-09-27</c:v>
                </c:pt>
                <c:pt idx="1194">
                  <c:v>2023-09-28</c:v>
                </c:pt>
                <c:pt idx="1195">
                  <c:v>2023-09-29</c:v>
                </c:pt>
                <c:pt idx="1196">
                  <c:v>2023-10-02</c:v>
                </c:pt>
                <c:pt idx="1197">
                  <c:v>2023-10-03</c:v>
                </c:pt>
                <c:pt idx="1198">
                  <c:v>2023-10-04</c:v>
                </c:pt>
                <c:pt idx="1199">
                  <c:v>2023-10-05</c:v>
                </c:pt>
                <c:pt idx="1200">
                  <c:v>2023-10-06</c:v>
                </c:pt>
                <c:pt idx="1201">
                  <c:v>2023-10-09</c:v>
                </c:pt>
                <c:pt idx="1202">
                  <c:v>2023-10-10</c:v>
                </c:pt>
                <c:pt idx="1203">
                  <c:v>2023-10-11</c:v>
                </c:pt>
                <c:pt idx="1204">
                  <c:v>2023-10-12</c:v>
                </c:pt>
                <c:pt idx="1205">
                  <c:v>2023-10-13</c:v>
                </c:pt>
                <c:pt idx="1206">
                  <c:v>2023-10-16</c:v>
                </c:pt>
                <c:pt idx="1207">
                  <c:v>2023-10-17</c:v>
                </c:pt>
                <c:pt idx="1208">
                  <c:v>2023-10-18</c:v>
                </c:pt>
                <c:pt idx="1209">
                  <c:v>2023-10-19</c:v>
                </c:pt>
                <c:pt idx="1210">
                  <c:v>2023-10-20</c:v>
                </c:pt>
                <c:pt idx="1211">
                  <c:v>2023-10-23</c:v>
                </c:pt>
                <c:pt idx="1212">
                  <c:v>2023-10-24</c:v>
                </c:pt>
                <c:pt idx="1213">
                  <c:v>2023-10-25</c:v>
                </c:pt>
                <c:pt idx="1214">
                  <c:v>2023-10-26</c:v>
                </c:pt>
                <c:pt idx="1215">
                  <c:v>2023-10-27</c:v>
                </c:pt>
                <c:pt idx="1216">
                  <c:v>2023-10-30</c:v>
                </c:pt>
                <c:pt idx="1217">
                  <c:v>2023-10-31</c:v>
                </c:pt>
                <c:pt idx="1218">
                  <c:v>2023-11-01</c:v>
                </c:pt>
                <c:pt idx="1219">
                  <c:v>2023-11-02</c:v>
                </c:pt>
                <c:pt idx="1220">
                  <c:v>2023-11-03</c:v>
                </c:pt>
                <c:pt idx="1221">
                  <c:v>2023-11-06</c:v>
                </c:pt>
                <c:pt idx="1222">
                  <c:v>2023-11-07</c:v>
                </c:pt>
                <c:pt idx="1223">
                  <c:v>2023-11-08</c:v>
                </c:pt>
                <c:pt idx="1224">
                  <c:v>2023-11-09</c:v>
                </c:pt>
                <c:pt idx="1225">
                  <c:v>2023-11-10</c:v>
                </c:pt>
                <c:pt idx="1226">
                  <c:v>2023-11-13</c:v>
                </c:pt>
                <c:pt idx="1227">
                  <c:v>2023-11-14</c:v>
                </c:pt>
                <c:pt idx="1228">
                  <c:v>2023-11-15</c:v>
                </c:pt>
                <c:pt idx="1229">
                  <c:v>2023-11-16</c:v>
                </c:pt>
                <c:pt idx="1230">
                  <c:v>2023-11-17</c:v>
                </c:pt>
                <c:pt idx="1231">
                  <c:v>2023-11-20</c:v>
                </c:pt>
                <c:pt idx="1232">
                  <c:v>2023-11-21</c:v>
                </c:pt>
                <c:pt idx="1233">
                  <c:v>2023-11-22</c:v>
                </c:pt>
                <c:pt idx="1234">
                  <c:v>2023-11-24</c:v>
                </c:pt>
                <c:pt idx="1235">
                  <c:v>2023-11-27</c:v>
                </c:pt>
                <c:pt idx="1236">
                  <c:v>2023-11-28</c:v>
                </c:pt>
                <c:pt idx="1237">
                  <c:v>2023-11-29</c:v>
                </c:pt>
                <c:pt idx="1238">
                  <c:v>2023-11-30</c:v>
                </c:pt>
                <c:pt idx="1239">
                  <c:v>2023-12-01</c:v>
                </c:pt>
                <c:pt idx="1240">
                  <c:v>2023-12-04</c:v>
                </c:pt>
                <c:pt idx="1241">
                  <c:v>2023-12-05</c:v>
                </c:pt>
                <c:pt idx="1242">
                  <c:v>2023-12-06</c:v>
                </c:pt>
                <c:pt idx="1243">
                  <c:v>2023-12-07</c:v>
                </c:pt>
                <c:pt idx="1244">
                  <c:v>2023-12-08</c:v>
                </c:pt>
                <c:pt idx="1245">
                  <c:v>2023-12-11</c:v>
                </c:pt>
                <c:pt idx="1246">
                  <c:v>2023-12-12</c:v>
                </c:pt>
                <c:pt idx="1247">
                  <c:v>2023-12-13</c:v>
                </c:pt>
                <c:pt idx="1248">
                  <c:v>2023-12-14</c:v>
                </c:pt>
                <c:pt idx="1249">
                  <c:v>2023-12-15</c:v>
                </c:pt>
                <c:pt idx="1250">
                  <c:v>2023-12-18</c:v>
                </c:pt>
                <c:pt idx="1251">
                  <c:v>2023-12-19</c:v>
                </c:pt>
                <c:pt idx="1252">
                  <c:v>2023-12-20</c:v>
                </c:pt>
                <c:pt idx="1253">
                  <c:v>2023-12-21</c:v>
                </c:pt>
                <c:pt idx="1254">
                  <c:v>2023-12-22</c:v>
                </c:pt>
                <c:pt idx="1255">
                  <c:v>2023-12-26</c:v>
                </c:pt>
                <c:pt idx="1256">
                  <c:v>2023-12-27</c:v>
                </c:pt>
                <c:pt idx="1257">
                  <c:v>2023-12-28</c:v>
                </c:pt>
                <c:pt idx="1258">
                  <c:v>2023-12-29</c:v>
                </c:pt>
                <c:pt idx="1259">
                  <c:v>2024-01-02</c:v>
                </c:pt>
                <c:pt idx="1260">
                  <c:v>2024-01-03</c:v>
                </c:pt>
                <c:pt idx="1261">
                  <c:v>2024-01-04</c:v>
                </c:pt>
                <c:pt idx="1262">
                  <c:v>2024-01-05</c:v>
                </c:pt>
                <c:pt idx="1263">
                  <c:v>2024-01-08</c:v>
                </c:pt>
                <c:pt idx="1264">
                  <c:v>2024-01-09</c:v>
                </c:pt>
                <c:pt idx="1265">
                  <c:v>2024-01-10</c:v>
                </c:pt>
                <c:pt idx="1266">
                  <c:v>2024-01-11</c:v>
                </c:pt>
                <c:pt idx="1267">
                  <c:v>2024-01-12</c:v>
                </c:pt>
                <c:pt idx="1268">
                  <c:v>2024-01-16</c:v>
                </c:pt>
                <c:pt idx="1269">
                  <c:v>2024-01-17</c:v>
                </c:pt>
                <c:pt idx="1270">
                  <c:v>2024-01-18</c:v>
                </c:pt>
                <c:pt idx="1271">
                  <c:v>2024-01-19</c:v>
                </c:pt>
                <c:pt idx="1272">
                  <c:v>2024-01-22</c:v>
                </c:pt>
                <c:pt idx="1273">
                  <c:v>2024-01-23</c:v>
                </c:pt>
                <c:pt idx="1274">
                  <c:v>2024-01-24</c:v>
                </c:pt>
                <c:pt idx="1275">
                  <c:v>2024-01-25</c:v>
                </c:pt>
                <c:pt idx="1276">
                  <c:v>2024-01-26</c:v>
                </c:pt>
                <c:pt idx="1277">
                  <c:v>2024-01-29</c:v>
                </c:pt>
                <c:pt idx="1278">
                  <c:v>2024-01-30</c:v>
                </c:pt>
                <c:pt idx="1279">
                  <c:v>2024-01-31</c:v>
                </c:pt>
                <c:pt idx="1280">
                  <c:v>2024-02-01</c:v>
                </c:pt>
                <c:pt idx="1281">
                  <c:v>2024-02-02</c:v>
                </c:pt>
                <c:pt idx="1282">
                  <c:v>2024-02-05</c:v>
                </c:pt>
                <c:pt idx="1283">
                  <c:v>2024-02-06</c:v>
                </c:pt>
                <c:pt idx="1284">
                  <c:v>2024-02-07</c:v>
                </c:pt>
                <c:pt idx="1285">
                  <c:v>2024-02-08</c:v>
                </c:pt>
                <c:pt idx="1286">
                  <c:v>2024-02-09</c:v>
                </c:pt>
                <c:pt idx="1287">
                  <c:v>2024-02-12</c:v>
                </c:pt>
                <c:pt idx="1288">
                  <c:v>2024-02-13</c:v>
                </c:pt>
                <c:pt idx="1289">
                  <c:v>2024-02-14</c:v>
                </c:pt>
                <c:pt idx="1290">
                  <c:v>2024-02-15</c:v>
                </c:pt>
                <c:pt idx="1291">
                  <c:v>2024-02-16</c:v>
                </c:pt>
                <c:pt idx="1292">
                  <c:v>2024-02-20</c:v>
                </c:pt>
                <c:pt idx="1293">
                  <c:v>2024-02-21</c:v>
                </c:pt>
                <c:pt idx="1294">
                  <c:v>2024-02-22</c:v>
                </c:pt>
                <c:pt idx="1295">
                  <c:v>2024-02-23</c:v>
                </c:pt>
                <c:pt idx="1296">
                  <c:v>2024-02-26</c:v>
                </c:pt>
                <c:pt idx="1297">
                  <c:v>2024-02-27</c:v>
                </c:pt>
                <c:pt idx="1298">
                  <c:v>2024-02-28</c:v>
                </c:pt>
                <c:pt idx="1299">
                  <c:v>2024-02-29</c:v>
                </c:pt>
                <c:pt idx="1300">
                  <c:v>2024-03-01</c:v>
                </c:pt>
                <c:pt idx="1301">
                  <c:v>2024-03-04</c:v>
                </c:pt>
                <c:pt idx="1302">
                  <c:v>2024-03-05</c:v>
                </c:pt>
                <c:pt idx="1303">
                  <c:v>2024-03-06</c:v>
                </c:pt>
                <c:pt idx="1304">
                  <c:v>2024-03-07</c:v>
                </c:pt>
                <c:pt idx="1305">
                  <c:v>2024-03-08</c:v>
                </c:pt>
                <c:pt idx="1306">
                  <c:v>2024-03-11</c:v>
                </c:pt>
                <c:pt idx="1307">
                  <c:v>2024-03-12</c:v>
                </c:pt>
                <c:pt idx="1308">
                  <c:v>2024-03-13</c:v>
                </c:pt>
                <c:pt idx="1309">
                  <c:v>2024-03-14</c:v>
                </c:pt>
                <c:pt idx="1310">
                  <c:v>2024-03-15</c:v>
                </c:pt>
                <c:pt idx="1311">
                  <c:v>2024-03-18</c:v>
                </c:pt>
                <c:pt idx="1312">
                  <c:v>2024-03-19</c:v>
                </c:pt>
                <c:pt idx="1313">
                  <c:v>2024-03-20</c:v>
                </c:pt>
                <c:pt idx="1314">
                  <c:v>2024-03-21</c:v>
                </c:pt>
                <c:pt idx="1315">
                  <c:v>2024-03-22</c:v>
                </c:pt>
                <c:pt idx="1316">
                  <c:v>2024-03-25</c:v>
                </c:pt>
                <c:pt idx="1317">
                  <c:v>2024-03-26</c:v>
                </c:pt>
                <c:pt idx="1318">
                  <c:v>2024-03-27</c:v>
                </c:pt>
                <c:pt idx="1319">
                  <c:v>2024-03-28</c:v>
                </c:pt>
                <c:pt idx="1320">
                  <c:v>2024-04-01</c:v>
                </c:pt>
                <c:pt idx="1321">
                  <c:v>2024-04-02</c:v>
                </c:pt>
                <c:pt idx="1322">
                  <c:v>2024-04-03</c:v>
                </c:pt>
                <c:pt idx="1323">
                  <c:v>2024-04-04</c:v>
                </c:pt>
                <c:pt idx="1324">
                  <c:v>2024-04-05</c:v>
                </c:pt>
                <c:pt idx="1325">
                  <c:v>2024-04-08</c:v>
                </c:pt>
                <c:pt idx="1326">
                  <c:v>2024-04-09</c:v>
                </c:pt>
                <c:pt idx="1327">
                  <c:v>2024-04-10</c:v>
                </c:pt>
                <c:pt idx="1328">
                  <c:v>2024-04-11</c:v>
                </c:pt>
                <c:pt idx="1329">
                  <c:v>2024-04-12</c:v>
                </c:pt>
                <c:pt idx="1330">
                  <c:v>2024-04-15</c:v>
                </c:pt>
                <c:pt idx="1331">
                  <c:v>2024-04-16</c:v>
                </c:pt>
                <c:pt idx="1332">
                  <c:v>2024-04-17</c:v>
                </c:pt>
                <c:pt idx="1333">
                  <c:v>2024-04-18</c:v>
                </c:pt>
                <c:pt idx="1334">
                  <c:v>2024-04-19</c:v>
                </c:pt>
                <c:pt idx="1335">
                  <c:v>2024-04-22</c:v>
                </c:pt>
                <c:pt idx="1336">
                  <c:v>2024-04-23</c:v>
                </c:pt>
                <c:pt idx="1337">
                  <c:v>2024-04-24</c:v>
                </c:pt>
                <c:pt idx="1338">
                  <c:v>2024-04-25</c:v>
                </c:pt>
                <c:pt idx="1339">
                  <c:v>2024-04-26</c:v>
                </c:pt>
                <c:pt idx="1340">
                  <c:v>2024-04-29</c:v>
                </c:pt>
                <c:pt idx="1341">
                  <c:v>2024-04-30</c:v>
                </c:pt>
                <c:pt idx="1342">
                  <c:v>2024-05-01</c:v>
                </c:pt>
                <c:pt idx="1343">
                  <c:v>2024-05-02</c:v>
                </c:pt>
                <c:pt idx="1344">
                  <c:v>2024-05-03</c:v>
                </c:pt>
                <c:pt idx="1345">
                  <c:v>2024-05-06</c:v>
                </c:pt>
                <c:pt idx="1346">
                  <c:v>2024-05-07</c:v>
                </c:pt>
                <c:pt idx="1347">
                  <c:v>2024-05-08</c:v>
                </c:pt>
                <c:pt idx="1348">
                  <c:v>2024-05-09</c:v>
                </c:pt>
                <c:pt idx="1349">
                  <c:v>2024-05-10</c:v>
                </c:pt>
                <c:pt idx="1350">
                  <c:v>2024-05-13</c:v>
                </c:pt>
                <c:pt idx="1351">
                  <c:v>2024-05-14</c:v>
                </c:pt>
                <c:pt idx="1352">
                  <c:v>2024-05-15</c:v>
                </c:pt>
                <c:pt idx="1353">
                  <c:v>2024-05-16</c:v>
                </c:pt>
                <c:pt idx="1354">
                  <c:v>2024-05-17</c:v>
                </c:pt>
                <c:pt idx="1355">
                  <c:v>2024-05-20</c:v>
                </c:pt>
                <c:pt idx="1356">
                  <c:v>2024-05-21</c:v>
                </c:pt>
                <c:pt idx="1357">
                  <c:v>2024-05-22</c:v>
                </c:pt>
                <c:pt idx="1358">
                  <c:v>2024-05-23</c:v>
                </c:pt>
                <c:pt idx="1359">
                  <c:v>2024-05-24</c:v>
                </c:pt>
                <c:pt idx="1360">
                  <c:v>2024-05-28</c:v>
                </c:pt>
                <c:pt idx="1361">
                  <c:v>2024-05-29</c:v>
                </c:pt>
                <c:pt idx="1362">
                  <c:v>2024-05-30</c:v>
                </c:pt>
                <c:pt idx="1363">
                  <c:v>2024-05-31</c:v>
                </c:pt>
                <c:pt idx="1364">
                  <c:v>2024-06-03</c:v>
                </c:pt>
                <c:pt idx="1365">
                  <c:v>2024-06-04</c:v>
                </c:pt>
                <c:pt idx="1366">
                  <c:v>2024-06-05</c:v>
                </c:pt>
                <c:pt idx="1367">
                  <c:v>2024-06-06</c:v>
                </c:pt>
                <c:pt idx="1368">
                  <c:v>2024-06-07</c:v>
                </c:pt>
                <c:pt idx="1369">
                  <c:v>2024-06-10</c:v>
                </c:pt>
                <c:pt idx="1370">
                  <c:v>2024-06-11</c:v>
                </c:pt>
                <c:pt idx="1371">
                  <c:v>2024-06-12</c:v>
                </c:pt>
                <c:pt idx="1372">
                  <c:v>2024-06-13</c:v>
                </c:pt>
                <c:pt idx="1373">
                  <c:v>2024-06-14</c:v>
                </c:pt>
                <c:pt idx="1374">
                  <c:v>2024-06-17</c:v>
                </c:pt>
                <c:pt idx="1375">
                  <c:v>2024-06-18</c:v>
                </c:pt>
                <c:pt idx="1376">
                  <c:v>2024-06-20</c:v>
                </c:pt>
                <c:pt idx="1377">
                  <c:v>2024-06-21</c:v>
                </c:pt>
                <c:pt idx="1378">
                  <c:v>2024-06-24</c:v>
                </c:pt>
                <c:pt idx="1379">
                  <c:v>2024-06-25</c:v>
                </c:pt>
                <c:pt idx="1380">
                  <c:v>2024-06-26</c:v>
                </c:pt>
                <c:pt idx="1381">
                  <c:v>2024-06-27</c:v>
                </c:pt>
                <c:pt idx="1382">
                  <c:v>2024-06-28</c:v>
                </c:pt>
                <c:pt idx="1383">
                  <c:v>2024-07-01</c:v>
                </c:pt>
                <c:pt idx="1384">
                  <c:v>2024-07-02</c:v>
                </c:pt>
                <c:pt idx="1385">
                  <c:v>2024-07-03</c:v>
                </c:pt>
                <c:pt idx="1386">
                  <c:v>2024-07-05</c:v>
                </c:pt>
                <c:pt idx="1387">
                  <c:v>2024-07-08</c:v>
                </c:pt>
                <c:pt idx="1388">
                  <c:v>2024-07-09</c:v>
                </c:pt>
                <c:pt idx="1389">
                  <c:v>2024-07-10</c:v>
                </c:pt>
                <c:pt idx="1390">
                  <c:v>2024-07-11</c:v>
                </c:pt>
                <c:pt idx="1391">
                  <c:v>2024-07-12</c:v>
                </c:pt>
                <c:pt idx="1392">
                  <c:v>2024-07-15</c:v>
                </c:pt>
                <c:pt idx="1393">
                  <c:v>2024-07-16</c:v>
                </c:pt>
                <c:pt idx="1394">
                  <c:v>2024-07-17</c:v>
                </c:pt>
                <c:pt idx="1395">
                  <c:v>2024-07-18</c:v>
                </c:pt>
                <c:pt idx="1396">
                  <c:v>2024-07-19</c:v>
                </c:pt>
                <c:pt idx="1397">
                  <c:v>2024-07-22</c:v>
                </c:pt>
                <c:pt idx="1398">
                  <c:v>2024-07-23</c:v>
                </c:pt>
                <c:pt idx="1399">
                  <c:v>2024-07-24</c:v>
                </c:pt>
                <c:pt idx="1400">
                  <c:v>2024-07-25</c:v>
                </c:pt>
                <c:pt idx="1401">
                  <c:v>2024-07-26</c:v>
                </c:pt>
                <c:pt idx="1402">
                  <c:v>2024-07-29</c:v>
                </c:pt>
                <c:pt idx="1403">
                  <c:v>2024-07-30</c:v>
                </c:pt>
                <c:pt idx="1404">
                  <c:v>2024-07-31</c:v>
                </c:pt>
                <c:pt idx="1405">
                  <c:v>2024-08-01</c:v>
                </c:pt>
                <c:pt idx="1406">
                  <c:v>2024-08-02</c:v>
                </c:pt>
                <c:pt idx="1407">
                  <c:v>2024-08-05</c:v>
                </c:pt>
                <c:pt idx="1408">
                  <c:v>2024-08-06</c:v>
                </c:pt>
                <c:pt idx="1409">
                  <c:v>2024-08-07</c:v>
                </c:pt>
                <c:pt idx="1410">
                  <c:v>2024-08-08</c:v>
                </c:pt>
                <c:pt idx="1411">
                  <c:v>2024-08-09</c:v>
                </c:pt>
                <c:pt idx="1412">
                  <c:v>2024-08-12</c:v>
                </c:pt>
                <c:pt idx="1413">
                  <c:v>2024-08-13</c:v>
                </c:pt>
                <c:pt idx="1414">
                  <c:v>2024-08-14</c:v>
                </c:pt>
                <c:pt idx="1415">
                  <c:v>2024-08-15</c:v>
                </c:pt>
                <c:pt idx="1416">
                  <c:v>2024-08-16</c:v>
                </c:pt>
                <c:pt idx="1417">
                  <c:v>2024-08-19</c:v>
                </c:pt>
                <c:pt idx="1418">
                  <c:v>2024-08-20</c:v>
                </c:pt>
                <c:pt idx="1419">
                  <c:v>2024-08-21</c:v>
                </c:pt>
                <c:pt idx="1420">
                  <c:v>2024-08-22</c:v>
                </c:pt>
                <c:pt idx="1421">
                  <c:v>2024-08-23</c:v>
                </c:pt>
                <c:pt idx="1422">
                  <c:v>2024-08-26</c:v>
                </c:pt>
                <c:pt idx="1423">
                  <c:v>2024-08-27</c:v>
                </c:pt>
                <c:pt idx="1424">
                  <c:v>2024-08-28</c:v>
                </c:pt>
                <c:pt idx="1425">
                  <c:v>2024-08-29</c:v>
                </c:pt>
                <c:pt idx="1426">
                  <c:v>2024-08-30</c:v>
                </c:pt>
                <c:pt idx="1427">
                  <c:v>2024-09-03</c:v>
                </c:pt>
                <c:pt idx="1428">
                  <c:v>2024-09-04</c:v>
                </c:pt>
                <c:pt idx="1429">
                  <c:v>2024-09-05</c:v>
                </c:pt>
                <c:pt idx="1430">
                  <c:v>2024-09-06</c:v>
                </c:pt>
                <c:pt idx="1431">
                  <c:v>2024-09-09</c:v>
                </c:pt>
                <c:pt idx="1432">
                  <c:v>2024-09-10</c:v>
                </c:pt>
                <c:pt idx="1433">
                  <c:v>2024-09-11</c:v>
                </c:pt>
                <c:pt idx="1434">
                  <c:v>2024-09-12</c:v>
                </c:pt>
                <c:pt idx="1435">
                  <c:v>2024-09-13</c:v>
                </c:pt>
                <c:pt idx="1436">
                  <c:v>2024-09-16</c:v>
                </c:pt>
                <c:pt idx="1437">
                  <c:v>2024-09-17</c:v>
                </c:pt>
                <c:pt idx="1438">
                  <c:v>2024-09-18</c:v>
                </c:pt>
                <c:pt idx="1439">
                  <c:v>2024-09-19</c:v>
                </c:pt>
                <c:pt idx="1440">
                  <c:v>2024-09-20</c:v>
                </c:pt>
                <c:pt idx="1441">
                  <c:v>2024-09-23</c:v>
                </c:pt>
                <c:pt idx="1442">
                  <c:v>2024-09-24</c:v>
                </c:pt>
                <c:pt idx="1443">
                  <c:v>2024-09-25</c:v>
                </c:pt>
                <c:pt idx="1444">
                  <c:v>2024-09-26</c:v>
                </c:pt>
                <c:pt idx="1445">
                  <c:v>2024-09-27</c:v>
                </c:pt>
                <c:pt idx="1446">
                  <c:v>2024-09-30</c:v>
                </c:pt>
                <c:pt idx="1447">
                  <c:v>2024-10-01</c:v>
                </c:pt>
                <c:pt idx="1448">
                  <c:v>2024-10-02</c:v>
                </c:pt>
                <c:pt idx="1449">
                  <c:v>2024-10-03</c:v>
                </c:pt>
                <c:pt idx="1450">
                  <c:v>2024-10-04</c:v>
                </c:pt>
                <c:pt idx="1451">
                  <c:v>2024-10-07</c:v>
                </c:pt>
                <c:pt idx="1452">
                  <c:v>2024-10-08</c:v>
                </c:pt>
                <c:pt idx="1453">
                  <c:v>2024-10-09</c:v>
                </c:pt>
                <c:pt idx="1454">
                  <c:v>2024-10-10</c:v>
                </c:pt>
                <c:pt idx="1455">
                  <c:v>2024-10-11</c:v>
                </c:pt>
                <c:pt idx="1456">
                  <c:v>2024-10-14</c:v>
                </c:pt>
                <c:pt idx="1457">
                  <c:v>2024-10-15</c:v>
                </c:pt>
                <c:pt idx="1458">
                  <c:v>2024-10-16</c:v>
                </c:pt>
                <c:pt idx="1459">
                  <c:v>2024-10-17</c:v>
                </c:pt>
                <c:pt idx="1460">
                  <c:v>2024-10-18</c:v>
                </c:pt>
                <c:pt idx="1461">
                  <c:v>2024-10-21</c:v>
                </c:pt>
                <c:pt idx="1462">
                  <c:v>2024-10-22</c:v>
                </c:pt>
                <c:pt idx="1463">
                  <c:v>2024-10-23</c:v>
                </c:pt>
                <c:pt idx="1464">
                  <c:v>2024-10-24</c:v>
                </c:pt>
                <c:pt idx="1465">
                  <c:v>2024-10-25</c:v>
                </c:pt>
                <c:pt idx="1466">
                  <c:v>2024-10-28</c:v>
                </c:pt>
                <c:pt idx="1467">
                  <c:v>2024-10-29</c:v>
                </c:pt>
                <c:pt idx="1468">
                  <c:v>2024-10-30</c:v>
                </c:pt>
                <c:pt idx="1469">
                  <c:v>2024-10-31</c:v>
                </c:pt>
                <c:pt idx="1470">
                  <c:v>2024-11-01</c:v>
                </c:pt>
                <c:pt idx="1471">
                  <c:v>2024-11-04</c:v>
                </c:pt>
                <c:pt idx="1472">
                  <c:v>2024-11-05</c:v>
                </c:pt>
                <c:pt idx="1473">
                  <c:v>2024-11-06</c:v>
                </c:pt>
                <c:pt idx="1474">
                  <c:v>2024-11-07</c:v>
                </c:pt>
                <c:pt idx="1475">
                  <c:v>2024-11-08</c:v>
                </c:pt>
                <c:pt idx="1476">
                  <c:v>2024-11-11</c:v>
                </c:pt>
                <c:pt idx="1477">
                  <c:v>2024-11-12</c:v>
                </c:pt>
                <c:pt idx="1478">
                  <c:v>2024-11-13</c:v>
                </c:pt>
                <c:pt idx="1479">
                  <c:v>2024-11-14</c:v>
                </c:pt>
                <c:pt idx="1480">
                  <c:v>2024-11-15</c:v>
                </c:pt>
                <c:pt idx="1481">
                  <c:v>2024-11-18</c:v>
                </c:pt>
                <c:pt idx="1482">
                  <c:v>2024-11-19</c:v>
                </c:pt>
                <c:pt idx="1483">
                  <c:v>2024-11-20</c:v>
                </c:pt>
                <c:pt idx="1484">
                  <c:v>2024-11-21</c:v>
                </c:pt>
                <c:pt idx="1485">
                  <c:v>2024-11-22</c:v>
                </c:pt>
                <c:pt idx="1486">
                  <c:v>2024-11-25</c:v>
                </c:pt>
                <c:pt idx="1487">
                  <c:v>2024-11-26</c:v>
                </c:pt>
                <c:pt idx="1488">
                  <c:v>2024-11-27</c:v>
                </c:pt>
                <c:pt idx="1489">
                  <c:v>2024-11-29</c:v>
                </c:pt>
                <c:pt idx="1490">
                  <c:v>2024-12-02</c:v>
                </c:pt>
                <c:pt idx="1491">
                  <c:v>2024-12-03</c:v>
                </c:pt>
                <c:pt idx="1492">
                  <c:v>2024-12-04</c:v>
                </c:pt>
                <c:pt idx="1493">
                  <c:v>2024-12-05</c:v>
                </c:pt>
                <c:pt idx="1494">
                  <c:v>2024-12-06</c:v>
                </c:pt>
                <c:pt idx="1495">
                  <c:v>2024-12-09</c:v>
                </c:pt>
                <c:pt idx="1496">
                  <c:v>2024-12-10</c:v>
                </c:pt>
                <c:pt idx="1497">
                  <c:v>2024-12-11</c:v>
                </c:pt>
                <c:pt idx="1498">
                  <c:v>2024-12-12</c:v>
                </c:pt>
                <c:pt idx="1499">
                  <c:v>2024-12-13</c:v>
                </c:pt>
                <c:pt idx="1500">
                  <c:v>2024-12-16</c:v>
                </c:pt>
                <c:pt idx="1501">
                  <c:v>2024-12-17</c:v>
                </c:pt>
                <c:pt idx="1502">
                  <c:v>2024-12-18</c:v>
                </c:pt>
                <c:pt idx="1503">
                  <c:v>2024-12-19</c:v>
                </c:pt>
                <c:pt idx="1504">
                  <c:v>2024-12-20</c:v>
                </c:pt>
                <c:pt idx="1505">
                  <c:v>2024-12-23</c:v>
                </c:pt>
                <c:pt idx="1506">
                  <c:v>2024-12-24</c:v>
                </c:pt>
                <c:pt idx="1507">
                  <c:v>2024-12-26</c:v>
                </c:pt>
                <c:pt idx="1508">
                  <c:v>2024-12-27</c:v>
                </c:pt>
                <c:pt idx="1509">
                  <c:v>2024-12-30</c:v>
                </c:pt>
                <c:pt idx="1510">
                  <c:v>2024-12-31</c:v>
                </c:pt>
                <c:pt idx="1511">
                  <c:v>2025-01-02</c:v>
                </c:pt>
                <c:pt idx="1512">
                  <c:v>2025-01-03</c:v>
                </c:pt>
                <c:pt idx="1513">
                  <c:v>2025-01-06</c:v>
                </c:pt>
                <c:pt idx="1514">
                  <c:v>2025-01-07</c:v>
                </c:pt>
                <c:pt idx="1515">
                  <c:v>2025-01-08</c:v>
                </c:pt>
                <c:pt idx="1516">
                  <c:v>2025-01-10</c:v>
                </c:pt>
                <c:pt idx="1517">
                  <c:v>2025-01-13</c:v>
                </c:pt>
                <c:pt idx="1518">
                  <c:v>2025-01-14</c:v>
                </c:pt>
                <c:pt idx="1519">
                  <c:v>2025-01-15</c:v>
                </c:pt>
                <c:pt idx="1520">
                  <c:v>2025-01-16</c:v>
                </c:pt>
                <c:pt idx="1521">
                  <c:v>2025-01-17</c:v>
                </c:pt>
                <c:pt idx="1522">
                  <c:v>2025-01-21</c:v>
                </c:pt>
                <c:pt idx="1523">
                  <c:v>2025-01-22</c:v>
                </c:pt>
                <c:pt idx="1524">
                  <c:v>2025-01-23</c:v>
                </c:pt>
                <c:pt idx="1525">
                  <c:v>2025-01-24</c:v>
                </c:pt>
                <c:pt idx="1526">
                  <c:v>2025-01-27</c:v>
                </c:pt>
                <c:pt idx="1527">
                  <c:v>2025-01-28</c:v>
                </c:pt>
                <c:pt idx="1528">
                  <c:v>2025-01-29</c:v>
                </c:pt>
                <c:pt idx="1529">
                  <c:v>2025-01-30</c:v>
                </c:pt>
                <c:pt idx="1530">
                  <c:v>2025-01-31</c:v>
                </c:pt>
                <c:pt idx="1531">
                  <c:v>2025-02-03</c:v>
                </c:pt>
                <c:pt idx="1532">
                  <c:v>2025-02-04</c:v>
                </c:pt>
                <c:pt idx="1533">
                  <c:v>2025-02-05</c:v>
                </c:pt>
                <c:pt idx="1534">
                  <c:v>2025-02-06</c:v>
                </c:pt>
                <c:pt idx="1535">
                  <c:v>2025-02-07</c:v>
                </c:pt>
                <c:pt idx="1536">
                  <c:v>2025-02-10</c:v>
                </c:pt>
                <c:pt idx="1537">
                  <c:v>2025-02-11</c:v>
                </c:pt>
                <c:pt idx="1538">
                  <c:v>2025-02-12</c:v>
                </c:pt>
                <c:pt idx="1539">
                  <c:v>2025-02-13</c:v>
                </c:pt>
                <c:pt idx="1540">
                  <c:v>2025-02-14</c:v>
                </c:pt>
                <c:pt idx="1541">
                  <c:v>2025-02-18</c:v>
                </c:pt>
                <c:pt idx="1542">
                  <c:v>2025-02-19</c:v>
                </c:pt>
                <c:pt idx="1543">
                  <c:v>2025-02-20</c:v>
                </c:pt>
                <c:pt idx="1544">
                  <c:v>2025-02-21</c:v>
                </c:pt>
                <c:pt idx="1545">
                  <c:v>2025-02-24</c:v>
                </c:pt>
                <c:pt idx="1546">
                  <c:v>2025-02-25</c:v>
                </c:pt>
                <c:pt idx="1547">
                  <c:v>2025-02-26</c:v>
                </c:pt>
                <c:pt idx="1548">
                  <c:v>2025-02-27</c:v>
                </c:pt>
                <c:pt idx="1549">
                  <c:v>2025-02-28</c:v>
                </c:pt>
                <c:pt idx="1550">
                  <c:v>2025-03-03</c:v>
                </c:pt>
                <c:pt idx="1551">
                  <c:v>2025-03-04</c:v>
                </c:pt>
                <c:pt idx="1552">
                  <c:v>2025-03-05</c:v>
                </c:pt>
                <c:pt idx="1553">
                  <c:v>2025-03-06</c:v>
                </c:pt>
                <c:pt idx="1554">
                  <c:v>2025-03-07</c:v>
                </c:pt>
                <c:pt idx="1555">
                  <c:v>2025-03-10</c:v>
                </c:pt>
                <c:pt idx="1556">
                  <c:v>2025-03-11</c:v>
                </c:pt>
                <c:pt idx="1557">
                  <c:v>2025-03-12</c:v>
                </c:pt>
                <c:pt idx="1558">
                  <c:v>2025-03-13</c:v>
                </c:pt>
                <c:pt idx="1559">
                  <c:v>2025-03-14</c:v>
                </c:pt>
                <c:pt idx="1560">
                  <c:v>2025-03-17</c:v>
                </c:pt>
                <c:pt idx="1561">
                  <c:v>2025-03-18</c:v>
                </c:pt>
                <c:pt idx="1562">
                  <c:v>2025-03-19</c:v>
                </c:pt>
                <c:pt idx="1563">
                  <c:v>2025-03-20</c:v>
                </c:pt>
                <c:pt idx="1564">
                  <c:v>2025-03-21</c:v>
                </c:pt>
                <c:pt idx="1565">
                  <c:v>2025-03-24</c:v>
                </c:pt>
                <c:pt idx="1566">
                  <c:v>2025-03-25</c:v>
                </c:pt>
                <c:pt idx="1567">
                  <c:v>2025-03-26</c:v>
                </c:pt>
                <c:pt idx="1568">
                  <c:v>2025-03-27</c:v>
                </c:pt>
                <c:pt idx="1569">
                  <c:v>2025-03-28</c:v>
                </c:pt>
                <c:pt idx="1570">
                  <c:v>2025-03-31</c:v>
                </c:pt>
                <c:pt idx="1571">
                  <c:v>2025-04-01</c:v>
                </c:pt>
                <c:pt idx="1572">
                  <c:v>2025-04-02</c:v>
                </c:pt>
                <c:pt idx="1573">
                  <c:v>2025-04-03</c:v>
                </c:pt>
                <c:pt idx="1574">
                  <c:v>2025-04-04</c:v>
                </c:pt>
                <c:pt idx="1575">
                  <c:v>2025-04-07</c:v>
                </c:pt>
                <c:pt idx="1576">
                  <c:v>2025-04-08</c:v>
                </c:pt>
                <c:pt idx="1577">
                  <c:v>2025-04-09</c:v>
                </c:pt>
                <c:pt idx="1578">
                  <c:v>2025-04-10</c:v>
                </c:pt>
                <c:pt idx="1579">
                  <c:v>2025-04-11</c:v>
                </c:pt>
                <c:pt idx="1580">
                  <c:v>2025-04-14</c:v>
                </c:pt>
                <c:pt idx="1581">
                  <c:v>2025-04-15</c:v>
                </c:pt>
                <c:pt idx="1582">
                  <c:v>2025-04-16</c:v>
                </c:pt>
                <c:pt idx="1583">
                  <c:v>2025-04-17</c:v>
                </c:pt>
                <c:pt idx="1584">
                  <c:v>2025-04-21</c:v>
                </c:pt>
                <c:pt idx="1585">
                  <c:v>2025-04-22</c:v>
                </c:pt>
                <c:pt idx="1586">
                  <c:v>2025-04-23</c:v>
                </c:pt>
                <c:pt idx="1587">
                  <c:v>2025-04-24</c:v>
                </c:pt>
                <c:pt idx="1588">
                  <c:v>2025-04-25</c:v>
                </c:pt>
                <c:pt idx="1589">
                  <c:v>2025-04-28</c:v>
                </c:pt>
                <c:pt idx="1590">
                  <c:v>2025-04-29</c:v>
                </c:pt>
                <c:pt idx="1591">
                  <c:v>2025-04-30</c:v>
                </c:pt>
                <c:pt idx="1592">
                  <c:v>2025-05-01</c:v>
                </c:pt>
                <c:pt idx="1593">
                  <c:v>2025-05-02</c:v>
                </c:pt>
                <c:pt idx="1594">
                  <c:v>2025-05-05</c:v>
                </c:pt>
                <c:pt idx="1595">
                  <c:v>2025-05-06</c:v>
                </c:pt>
                <c:pt idx="1596">
                  <c:v>2025-05-07</c:v>
                </c:pt>
                <c:pt idx="1597">
                  <c:v>2025-05-08</c:v>
                </c:pt>
                <c:pt idx="1598">
                  <c:v>2025-05-09</c:v>
                </c:pt>
                <c:pt idx="1599">
                  <c:v>2025-05-12</c:v>
                </c:pt>
                <c:pt idx="1600">
                  <c:v>2025-05-13</c:v>
                </c:pt>
                <c:pt idx="1601">
                  <c:v>2025-05-14</c:v>
                </c:pt>
                <c:pt idx="1602">
                  <c:v>2025-05-15</c:v>
                </c:pt>
                <c:pt idx="1603">
                  <c:v>2025-05-16</c:v>
                </c:pt>
                <c:pt idx="1604">
                  <c:v>2025-05-19</c:v>
                </c:pt>
                <c:pt idx="1605">
                  <c:v>2025-05-20</c:v>
                </c:pt>
                <c:pt idx="1606">
                  <c:v>2025-05-21</c:v>
                </c:pt>
                <c:pt idx="1607">
                  <c:v>2025-05-22</c:v>
                </c:pt>
                <c:pt idx="1608">
                  <c:v>2025-05-23</c:v>
                </c:pt>
                <c:pt idx="1609">
                  <c:v>2025-05-27</c:v>
                </c:pt>
                <c:pt idx="1610">
                  <c:v>2025-05-28</c:v>
                </c:pt>
                <c:pt idx="1611">
                  <c:v>2025-05-29</c:v>
                </c:pt>
                <c:pt idx="1612">
                  <c:v>2025-05-30</c:v>
                </c:pt>
                <c:pt idx="1613">
                  <c:v>2025-06-02</c:v>
                </c:pt>
                <c:pt idx="1614">
                  <c:v>2025-06-03</c:v>
                </c:pt>
                <c:pt idx="1615">
                  <c:v>2025-06-04</c:v>
                </c:pt>
                <c:pt idx="1616">
                  <c:v>2025-06-05</c:v>
                </c:pt>
                <c:pt idx="1617">
                  <c:v>2025-06-06</c:v>
                </c:pt>
                <c:pt idx="1618">
                  <c:v>2025-06-09</c:v>
                </c:pt>
                <c:pt idx="1619">
                  <c:v>2025-06-10</c:v>
                </c:pt>
                <c:pt idx="1620">
                  <c:v>2025-06-11</c:v>
                </c:pt>
                <c:pt idx="1621">
                  <c:v>2025-06-12</c:v>
                </c:pt>
                <c:pt idx="1622">
                  <c:v>2025-06-13</c:v>
                </c:pt>
                <c:pt idx="1623">
                  <c:v>2025-06-16</c:v>
                </c:pt>
                <c:pt idx="1624">
                  <c:v>2025-06-17</c:v>
                </c:pt>
                <c:pt idx="1625">
                  <c:v>2025-06-18</c:v>
                </c:pt>
                <c:pt idx="1626">
                  <c:v>2025-06-20</c:v>
                </c:pt>
                <c:pt idx="1627">
                  <c:v>2025-06-23</c:v>
                </c:pt>
                <c:pt idx="1628">
                  <c:v>2025-06-24</c:v>
                </c:pt>
                <c:pt idx="1629">
                  <c:v>2025-06-25</c:v>
                </c:pt>
                <c:pt idx="1630">
                  <c:v>2025-06-26</c:v>
                </c:pt>
                <c:pt idx="1631">
                  <c:v>2025-06-27</c:v>
                </c:pt>
                <c:pt idx="1632">
                  <c:v>2025-06-30</c:v>
                </c:pt>
                <c:pt idx="1633">
                  <c:v>2025-07-01</c:v>
                </c:pt>
                <c:pt idx="1634">
                  <c:v>2025-07-02</c:v>
                </c:pt>
                <c:pt idx="1635">
                  <c:v>2025-07-03</c:v>
                </c:pt>
                <c:pt idx="1636">
                  <c:v>2025-07-07</c:v>
                </c:pt>
                <c:pt idx="1637">
                  <c:v>2025-07-08</c:v>
                </c:pt>
                <c:pt idx="1638">
                  <c:v>2025-07-09</c:v>
                </c:pt>
                <c:pt idx="1639">
                  <c:v>2025-07-10</c:v>
                </c:pt>
                <c:pt idx="1640">
                  <c:v>2025-07-11</c:v>
                </c:pt>
                <c:pt idx="1641">
                  <c:v>2025-07-14</c:v>
                </c:pt>
                <c:pt idx="1642">
                  <c:v>2025-07-15</c:v>
                </c:pt>
                <c:pt idx="1643">
                  <c:v>2025-07-16</c:v>
                </c:pt>
                <c:pt idx="1644">
                  <c:v>2025-07-17</c:v>
                </c:pt>
                <c:pt idx="1645">
                  <c:v>2025-07-18</c:v>
                </c:pt>
                <c:pt idx="1646">
                  <c:v>2025-07-21</c:v>
                </c:pt>
                <c:pt idx="1647">
                  <c:v>2025-07-22</c:v>
                </c:pt>
                <c:pt idx="1648">
                  <c:v>2025-07-23</c:v>
                </c:pt>
                <c:pt idx="1649">
                  <c:v>2025-07-24</c:v>
                </c:pt>
                <c:pt idx="1650">
                  <c:v>2025-07-25</c:v>
                </c:pt>
                <c:pt idx="1651">
                  <c:v>2025-07-28</c:v>
                </c:pt>
                <c:pt idx="1652">
                  <c:v>2025-07-29</c:v>
                </c:pt>
                <c:pt idx="1653">
                  <c:v>2025-07-30</c:v>
                </c:pt>
                <c:pt idx="1654">
                  <c:v>2025-07-31</c:v>
                </c:pt>
                <c:pt idx="1655">
                  <c:v>2025-08-01</c:v>
                </c:pt>
                <c:pt idx="1656">
                  <c:v>2025-08-04</c:v>
                </c:pt>
                <c:pt idx="1657">
                  <c:v>2025-08-05</c:v>
                </c:pt>
                <c:pt idx="1658">
                  <c:v>2025-08-06</c:v>
                </c:pt>
                <c:pt idx="1659">
                  <c:v>2025-08-07</c:v>
                </c:pt>
                <c:pt idx="1660">
                  <c:v>2025-08-08</c:v>
                </c:pt>
                <c:pt idx="1661">
                  <c:v>2025-08-11</c:v>
                </c:pt>
                <c:pt idx="1662">
                  <c:v>2025-08-12</c:v>
                </c:pt>
                <c:pt idx="1663">
                  <c:v>2025-08-13</c:v>
                </c:pt>
                <c:pt idx="1664">
                  <c:v>2025-08-14</c:v>
                </c:pt>
                <c:pt idx="1665">
                  <c:v>2025-08-15</c:v>
                </c:pt>
                <c:pt idx="1666">
                  <c:v>2025-08-18</c:v>
                </c:pt>
                <c:pt idx="1667">
                  <c:v>2025-08-19</c:v>
                </c:pt>
                <c:pt idx="1668">
                  <c:v>2025-08-20</c:v>
                </c:pt>
                <c:pt idx="1669">
                  <c:v>2025-08-21</c:v>
                </c:pt>
                <c:pt idx="1670">
                  <c:v>2025-08-22</c:v>
                </c:pt>
                <c:pt idx="1671">
                  <c:v>2025-08-25</c:v>
                </c:pt>
                <c:pt idx="1672">
                  <c:v>2025-08-26</c:v>
                </c:pt>
                <c:pt idx="1673">
                  <c:v>2025-08-27</c:v>
                </c:pt>
                <c:pt idx="1674">
                  <c:v>2025-08-28</c:v>
                </c:pt>
                <c:pt idx="1675">
                  <c:v>2025-08-29</c:v>
                </c:pt>
                <c:pt idx="1676">
                  <c:v>2025-09-02</c:v>
                </c:pt>
                <c:pt idx="1677">
                  <c:v>2025-09-03</c:v>
                </c:pt>
                <c:pt idx="1678">
                  <c:v>2025-09-04</c:v>
                </c:pt>
                <c:pt idx="1679">
                  <c:v>2025-09-05</c:v>
                </c:pt>
                <c:pt idx="1680">
                  <c:v>2025-09-08</c:v>
                </c:pt>
                <c:pt idx="1681">
                  <c:v>2025-09-09</c:v>
                </c:pt>
                <c:pt idx="1682">
                  <c:v>2025-09-10</c:v>
                </c:pt>
                <c:pt idx="1683">
                  <c:v>2025-09-11</c:v>
                </c:pt>
                <c:pt idx="1684">
                  <c:v>2025-09-12</c:v>
                </c:pt>
                <c:pt idx="1685">
                  <c:v>2025-09-15</c:v>
                </c:pt>
                <c:pt idx="1686">
                  <c:v>2025-09-16</c:v>
                </c:pt>
                <c:pt idx="1687">
                  <c:v>2025-09-17</c:v>
                </c:pt>
                <c:pt idx="1688">
                  <c:v>2025-09-18</c:v>
                </c:pt>
                <c:pt idx="1689">
                  <c:v>2025-09-19</c:v>
                </c:pt>
                <c:pt idx="1690">
                  <c:v>2025-09-22</c:v>
                </c:pt>
                <c:pt idx="1691">
                  <c:v>2025-09-23</c:v>
                </c:pt>
                <c:pt idx="1692">
                  <c:v>2025-09-24</c:v>
                </c:pt>
                <c:pt idx="1693">
                  <c:v>2025-09-25</c:v>
                </c:pt>
                <c:pt idx="1694">
                  <c:v>2025-09-26</c:v>
                </c:pt>
                <c:pt idx="1695">
                  <c:v>2025-09-29</c:v>
                </c:pt>
                <c:pt idx="1696">
                  <c:v>2025-09-30</c:v>
                </c:pt>
                <c:pt idx="1697">
                  <c:v>2025-10-01</c:v>
                </c:pt>
                <c:pt idx="1698">
                  <c:v>2025-10-02</c:v>
                </c:pt>
                <c:pt idx="1699">
                  <c:v>2025-10-03</c:v>
                </c:pt>
                <c:pt idx="1700">
                  <c:v>2025-10-06</c:v>
                </c:pt>
                <c:pt idx="1701">
                  <c:v>2025-10-07</c:v>
                </c:pt>
                <c:pt idx="1702">
                  <c:v>2025-10-08</c:v>
                </c:pt>
                <c:pt idx="1703">
                  <c:v>2025-10-09</c:v>
                </c:pt>
                <c:pt idx="1704">
                  <c:v>2025-10-10</c:v>
                </c:pt>
                <c:pt idx="1705">
                  <c:v>2025-10-13</c:v>
                </c:pt>
                <c:pt idx="1706">
                  <c:v>2025-10-14</c:v>
                </c:pt>
                <c:pt idx="1707">
                  <c:v>2025-10-15</c:v>
                </c:pt>
                <c:pt idx="1708">
                  <c:v>2025-10-16</c:v>
                </c:pt>
                <c:pt idx="1709">
                  <c:v>2025-10-17</c:v>
                </c:pt>
                <c:pt idx="1710">
                  <c:v>2025-10-20</c:v>
                </c:pt>
                <c:pt idx="1711">
                  <c:v>2025-10-21</c:v>
                </c:pt>
                <c:pt idx="1712">
                  <c:v>2025-10-22</c:v>
                </c:pt>
                <c:pt idx="1713">
                  <c:v>2025-10-23</c:v>
                </c:pt>
                <c:pt idx="1714">
                  <c:v>2025-10-24</c:v>
                </c:pt>
                <c:pt idx="1715">
                  <c:v>2025-10-27</c:v>
                </c:pt>
                <c:pt idx="1716">
                  <c:v>2025-10-28</c:v>
                </c:pt>
                <c:pt idx="1717">
                  <c:v>2025-10-29</c:v>
                </c:pt>
                <c:pt idx="1718">
                  <c:v>2025-10-30</c:v>
                </c:pt>
                <c:pt idx="1719">
                  <c:v>2025-10-31</c:v>
                </c:pt>
                <c:pt idx="1720">
                  <c:v>2025-11-03</c:v>
                </c:pt>
                <c:pt idx="1721">
                  <c:v>2025-11-04</c:v>
                </c:pt>
                <c:pt idx="1722">
                  <c:v>2025-11-05</c:v>
                </c:pt>
                <c:pt idx="1723">
                  <c:v>2025-11-06</c:v>
                </c:pt>
                <c:pt idx="1724">
                  <c:v>2025-11-07</c:v>
                </c:pt>
                <c:pt idx="1725">
                  <c:v>2025-11-10</c:v>
                </c:pt>
                <c:pt idx="1726">
                  <c:v>2025-11-11</c:v>
                </c:pt>
                <c:pt idx="1727">
                  <c:v>2025-11-12</c:v>
                </c:pt>
                <c:pt idx="1728">
                  <c:v>2025-11-13</c:v>
                </c:pt>
                <c:pt idx="1729">
                  <c:v>2025-11-14</c:v>
                </c:pt>
                <c:pt idx="1730">
                  <c:v>2025-11-17</c:v>
                </c:pt>
                <c:pt idx="1731">
                  <c:v>2025-11-18</c:v>
                </c:pt>
                <c:pt idx="1732">
                  <c:v>2025-11-19</c:v>
                </c:pt>
                <c:pt idx="1733">
                  <c:v>2025-11-20</c:v>
                </c:pt>
                <c:pt idx="1734">
                  <c:v>2025-11-21</c:v>
                </c:pt>
                <c:pt idx="1735">
                  <c:v>2025-11-24</c:v>
                </c:pt>
                <c:pt idx="1736">
                  <c:v>2025-11-25</c:v>
                </c:pt>
                <c:pt idx="1737">
                  <c:v>2025-11-26</c:v>
                </c:pt>
                <c:pt idx="1738">
                  <c:v>2025-11-28</c:v>
                </c:pt>
                <c:pt idx="1739">
                  <c:v>2025-12-01</c:v>
                </c:pt>
                <c:pt idx="1740">
                  <c:v>2025-12-02</c:v>
                </c:pt>
                <c:pt idx="1741">
                  <c:v>2025-12-03</c:v>
                </c:pt>
                <c:pt idx="1742">
                  <c:v>2025-12-04</c:v>
                </c:pt>
                <c:pt idx="1743">
                  <c:v>2025-12-05</c:v>
                </c:pt>
                <c:pt idx="1744">
                  <c:v>2025-12-08</c:v>
                </c:pt>
                <c:pt idx="1745">
                  <c:v>2025-12-09</c:v>
                </c:pt>
                <c:pt idx="1746">
                  <c:v>2025-12-10</c:v>
                </c:pt>
                <c:pt idx="1747">
                  <c:v>2025-12-11</c:v>
                </c:pt>
                <c:pt idx="1748">
                  <c:v>2025-12-12</c:v>
                </c:pt>
                <c:pt idx="1749">
                  <c:v>2025-12-15</c:v>
                </c:pt>
                <c:pt idx="1750">
                  <c:v>2025-12-16</c:v>
                </c:pt>
                <c:pt idx="1751">
                  <c:v>2025-12-17</c:v>
                </c:pt>
                <c:pt idx="1752">
                  <c:v>2025-12-18</c:v>
                </c:pt>
                <c:pt idx="1753">
                  <c:v>2025-12-19</c:v>
                </c:pt>
                <c:pt idx="1754">
                  <c:v>2025-12-22</c:v>
                </c:pt>
                <c:pt idx="1755">
                  <c:v>2025-12-23</c:v>
                </c:pt>
                <c:pt idx="1756">
                  <c:v>2025-12-24</c:v>
                </c:pt>
                <c:pt idx="1757">
                  <c:v>2025-12-26</c:v>
                </c:pt>
                <c:pt idx="1758">
                  <c:v>2025-12-29</c:v>
                </c:pt>
                <c:pt idx="1759">
                  <c:v>2025-12-30</c:v>
                </c:pt>
                <c:pt idx="1760">
                  <c:v>2025-12-31</c:v>
                </c:pt>
                <c:pt idx="1761">
                  <c:v>2026-01-02</c:v>
                </c:pt>
                <c:pt idx="1762">
                  <c:v>2026-01-05</c:v>
                </c:pt>
                <c:pt idx="1763">
                  <c:v>2026-01-06</c:v>
                </c:pt>
                <c:pt idx="1764">
                  <c:v>2026-01-07</c:v>
                </c:pt>
                <c:pt idx="1765">
                  <c:v>2026-01-08</c:v>
                </c:pt>
                <c:pt idx="1766">
                  <c:v>2026-01-09</c:v>
                </c:pt>
                <c:pt idx="1767">
                  <c:v>2026-01-12</c:v>
                </c:pt>
                <c:pt idx="1768">
                  <c:v>2026-01-13</c:v>
                </c:pt>
                <c:pt idx="1769">
                  <c:v>2026-01-14</c:v>
                </c:pt>
                <c:pt idx="1770">
                  <c:v>2026-01-15</c:v>
                </c:pt>
                <c:pt idx="1771">
                  <c:v>2026-01-16</c:v>
                </c:pt>
                <c:pt idx="1772">
                  <c:v>2026-01-20</c:v>
                </c:pt>
                <c:pt idx="1773">
                  <c:v>2026-01-21</c:v>
                </c:pt>
                <c:pt idx="1774">
                  <c:v>2026-01-22</c:v>
                </c:pt>
                <c:pt idx="1775">
                  <c:v>2026-01-23</c:v>
                </c:pt>
                <c:pt idx="1776">
                  <c:v>2026-01-26</c:v>
                </c:pt>
                <c:pt idx="1777">
                  <c:v>2026-01-27</c:v>
                </c:pt>
                <c:pt idx="1778">
                  <c:v>2026-01-28</c:v>
                </c:pt>
                <c:pt idx="1779">
                  <c:v>2026-01-29</c:v>
                </c:pt>
                <c:pt idx="1780">
                  <c:v>2026-01-30</c:v>
                </c:pt>
                <c:pt idx="1781">
                  <c:v>2026-02-02</c:v>
                </c:pt>
                <c:pt idx="1782">
                  <c:v>2026-02-03</c:v>
                </c:pt>
                <c:pt idx="1783">
                  <c:v>2026-02-04</c:v>
                </c:pt>
                <c:pt idx="1784">
                  <c:v>2026-02-05</c:v>
                </c:pt>
                <c:pt idx="1785">
                  <c:v>2026-02-06</c:v>
                </c:pt>
                <c:pt idx="1786">
                  <c:v>2026-02-09</c:v>
                </c:pt>
                <c:pt idx="1787">
                  <c:v>2026-02-10</c:v>
                </c:pt>
                <c:pt idx="1788">
                  <c:v>2026-02-11</c:v>
                </c:pt>
                <c:pt idx="1789">
                  <c:v>2026-02-12</c:v>
                </c:pt>
                <c:pt idx="1790">
                  <c:v>2026-02-13</c:v>
                </c:pt>
                <c:pt idx="1791">
                  <c:v>2026-02-17</c:v>
                </c:pt>
                <c:pt idx="1792">
                  <c:v>2026-02-18</c:v>
                </c:pt>
                <c:pt idx="1793">
                  <c:v>2026-02-19</c:v>
                </c:pt>
                <c:pt idx="1794">
                  <c:v>2026-02-20</c:v>
                </c:pt>
                <c:pt idx="1795">
                  <c:v>2026-02-23</c:v>
                </c:pt>
                <c:pt idx="1796">
                  <c:v>2026-02-24</c:v>
                </c:pt>
                <c:pt idx="1797">
                  <c:v>2026-02-25</c:v>
                </c:pt>
                <c:pt idx="1798">
                  <c:v>2026-02-26</c:v>
                </c:pt>
                <c:pt idx="1799">
                  <c:v>2026-02-27</c:v>
                </c:pt>
                <c:pt idx="1800">
                  <c:v>2026-03-02</c:v>
                </c:pt>
                <c:pt idx="1801">
                  <c:v>2026-03-03</c:v>
                </c:pt>
                <c:pt idx="1802">
                  <c:v>2026-03-04</c:v>
                </c:pt>
                <c:pt idx="1803">
                  <c:v>2026-03-05</c:v>
                </c:pt>
                <c:pt idx="1804">
                  <c:v>2026-03-06</c:v>
                </c:pt>
                <c:pt idx="1805">
                  <c:v>2026-03-09</c:v>
                </c:pt>
                <c:pt idx="1806">
                  <c:v>2026-03-10</c:v>
                </c:pt>
                <c:pt idx="1807">
                  <c:v>2026-03-11</c:v>
                </c:pt>
                <c:pt idx="1808">
                  <c:v>2026-03-12</c:v>
                </c:pt>
                <c:pt idx="1809">
                  <c:v>2026-03-13</c:v>
                </c:pt>
                <c:pt idx="1810">
                  <c:v>2026-03-16</c:v>
                </c:pt>
                <c:pt idx="1811">
                  <c:v>2026-03-17</c:v>
                </c:pt>
                <c:pt idx="1812">
                  <c:v>2026-03-18</c:v>
                </c:pt>
                <c:pt idx="1813">
                  <c:v>2026-03-19</c:v>
                </c:pt>
                <c:pt idx="1814">
                  <c:v>2026-03-20</c:v>
                </c:pt>
                <c:pt idx="1815">
                  <c:v>2026-03-23</c:v>
                </c:pt>
                <c:pt idx="1816">
                  <c:v>2026-03-24</c:v>
                </c:pt>
                <c:pt idx="1817">
                  <c:v>2026-03-25</c:v>
                </c:pt>
                <c:pt idx="1818">
                  <c:v>2026-03-26</c:v>
                </c:pt>
                <c:pt idx="1819">
                  <c:v>2026-03-27</c:v>
                </c:pt>
                <c:pt idx="1820">
                  <c:v>2026-03-30</c:v>
                </c:pt>
                <c:pt idx="1821">
                  <c:v>2026-03-31</c:v>
                </c:pt>
                <c:pt idx="1822">
                  <c:v>2026-04-01</c:v>
                </c:pt>
                <c:pt idx="1823">
                  <c:v>2026-04-02</c:v>
                </c:pt>
              </c:strCache>
            </c:strRef>
          </c:cat>
          <c:val>
            <c:numRef>
              <c:f>'07_Volatility'!$I$8:$I$1830</c:f>
              <c:numCache>
                <c:formatCode>0.00%</c:formatCode>
                <c:ptCount val="1823"/>
                <c:pt idx="0">
                  <c:v>0.22699651054935729</c:v>
                </c:pt>
                <c:pt idx="1">
                  <c:v>0.22699651054935729</c:v>
                </c:pt>
                <c:pt idx="2">
                  <c:v>0.22699651054935729</c:v>
                </c:pt>
                <c:pt idx="3">
                  <c:v>0.22699651054935729</c:v>
                </c:pt>
                <c:pt idx="4">
                  <c:v>0.22699651054935729</c:v>
                </c:pt>
                <c:pt idx="5">
                  <c:v>0.22699651054935729</c:v>
                </c:pt>
                <c:pt idx="6">
                  <c:v>0.22699651054935729</c:v>
                </c:pt>
                <c:pt idx="7">
                  <c:v>0.22699651054935729</c:v>
                </c:pt>
                <c:pt idx="8">
                  <c:v>0.22699651054935729</c:v>
                </c:pt>
                <c:pt idx="9">
                  <c:v>0.22699651054935729</c:v>
                </c:pt>
                <c:pt idx="10">
                  <c:v>0.22699651054935729</c:v>
                </c:pt>
                <c:pt idx="11">
                  <c:v>0.22699651054935729</c:v>
                </c:pt>
                <c:pt idx="12">
                  <c:v>0.22699651054935729</c:v>
                </c:pt>
                <c:pt idx="13">
                  <c:v>0.22699651054935729</c:v>
                </c:pt>
                <c:pt idx="14">
                  <c:v>0.22699651054935729</c:v>
                </c:pt>
                <c:pt idx="15">
                  <c:v>0.22699651054935729</c:v>
                </c:pt>
                <c:pt idx="16">
                  <c:v>0.22699651054935729</c:v>
                </c:pt>
                <c:pt idx="17">
                  <c:v>0.22699651054935729</c:v>
                </c:pt>
                <c:pt idx="18">
                  <c:v>0.22699651054935729</c:v>
                </c:pt>
                <c:pt idx="19">
                  <c:v>0.22699651054935729</c:v>
                </c:pt>
                <c:pt idx="20">
                  <c:v>0.22699651054935729</c:v>
                </c:pt>
                <c:pt idx="21">
                  <c:v>0.22699651054935729</c:v>
                </c:pt>
                <c:pt idx="22">
                  <c:v>0.22699651054935729</c:v>
                </c:pt>
                <c:pt idx="23">
                  <c:v>0.22699651054935729</c:v>
                </c:pt>
                <c:pt idx="24">
                  <c:v>0.22699651054935729</c:v>
                </c:pt>
                <c:pt idx="25">
                  <c:v>0.22699651054935729</c:v>
                </c:pt>
                <c:pt idx="26">
                  <c:v>0.22699651054935729</c:v>
                </c:pt>
                <c:pt idx="27">
                  <c:v>0.22699651054935729</c:v>
                </c:pt>
                <c:pt idx="28">
                  <c:v>0.22699651054935729</c:v>
                </c:pt>
                <c:pt idx="29">
                  <c:v>0.22699651054935729</c:v>
                </c:pt>
                <c:pt idx="30">
                  <c:v>0.22699651054935729</c:v>
                </c:pt>
                <c:pt idx="31">
                  <c:v>0.22699651054935729</c:v>
                </c:pt>
                <c:pt idx="32">
                  <c:v>0.22699651054935729</c:v>
                </c:pt>
                <c:pt idx="33">
                  <c:v>0.22699651054935729</c:v>
                </c:pt>
                <c:pt idx="34">
                  <c:v>0.22699651054935729</c:v>
                </c:pt>
                <c:pt idx="35">
                  <c:v>0.22699651054935729</c:v>
                </c:pt>
                <c:pt idx="36">
                  <c:v>0.22699651054935729</c:v>
                </c:pt>
                <c:pt idx="37">
                  <c:v>0.22699651054935729</c:v>
                </c:pt>
                <c:pt idx="38">
                  <c:v>0.22699651054935729</c:v>
                </c:pt>
                <c:pt idx="39">
                  <c:v>0.22699651054935729</c:v>
                </c:pt>
                <c:pt idx="40">
                  <c:v>0.22699651054935729</c:v>
                </c:pt>
                <c:pt idx="41">
                  <c:v>0.22699651054935729</c:v>
                </c:pt>
                <c:pt idx="42">
                  <c:v>0.22699651054935729</c:v>
                </c:pt>
                <c:pt idx="43">
                  <c:v>0.22699651054935729</c:v>
                </c:pt>
                <c:pt idx="44">
                  <c:v>0.22699651054935729</c:v>
                </c:pt>
                <c:pt idx="45">
                  <c:v>0.22699651054935729</c:v>
                </c:pt>
                <c:pt idx="46">
                  <c:v>0.22699651054935729</c:v>
                </c:pt>
                <c:pt idx="47">
                  <c:v>0.22699651054935729</c:v>
                </c:pt>
                <c:pt idx="48">
                  <c:v>0.22699651054935729</c:v>
                </c:pt>
                <c:pt idx="49">
                  <c:v>0.22699651054935729</c:v>
                </c:pt>
                <c:pt idx="50">
                  <c:v>0.22699651054935729</c:v>
                </c:pt>
                <c:pt idx="51">
                  <c:v>0.22699651054935729</c:v>
                </c:pt>
                <c:pt idx="52">
                  <c:v>0.22699651054935729</c:v>
                </c:pt>
                <c:pt idx="53">
                  <c:v>0.22699651054935729</c:v>
                </c:pt>
                <c:pt idx="54">
                  <c:v>0.22699651054935729</c:v>
                </c:pt>
                <c:pt idx="55">
                  <c:v>0.22699651054935729</c:v>
                </c:pt>
                <c:pt idx="56">
                  <c:v>0.22699651054935729</c:v>
                </c:pt>
                <c:pt idx="57">
                  <c:v>0.22699651054935729</c:v>
                </c:pt>
                <c:pt idx="58">
                  <c:v>0.22699651054935729</c:v>
                </c:pt>
                <c:pt idx="59">
                  <c:v>0.22699651054935729</c:v>
                </c:pt>
                <c:pt idx="60">
                  <c:v>0.22045763278175404</c:v>
                </c:pt>
                <c:pt idx="61">
                  <c:v>0.21483804880295182</c:v>
                </c:pt>
                <c:pt idx="62">
                  <c:v>0.21598884202380597</c:v>
                </c:pt>
                <c:pt idx="63">
                  <c:v>0.21183424794903602</c:v>
                </c:pt>
                <c:pt idx="64">
                  <c:v>0.20808081142730364</c:v>
                </c:pt>
                <c:pt idx="65">
                  <c:v>0.202971480582779</c:v>
                </c:pt>
                <c:pt idx="66">
                  <c:v>0.21745772548939504</c:v>
                </c:pt>
                <c:pt idx="67">
                  <c:v>0.21167083116031188</c:v>
                </c:pt>
                <c:pt idx="68">
                  <c:v>0.21452678688323656</c:v>
                </c:pt>
                <c:pt idx="69">
                  <c:v>0.20807191112107604</c:v>
                </c:pt>
                <c:pt idx="70">
                  <c:v>0.20173320248715218</c:v>
                </c:pt>
                <c:pt idx="71">
                  <c:v>0.22370526472770103</c:v>
                </c:pt>
                <c:pt idx="72">
                  <c:v>0.247419236942789</c:v>
                </c:pt>
                <c:pt idx="73">
                  <c:v>0.24063148871387036</c:v>
                </c:pt>
                <c:pt idx="74">
                  <c:v>0.24160426899328308</c:v>
                </c:pt>
                <c:pt idx="75">
                  <c:v>0.23991576617067573</c:v>
                </c:pt>
                <c:pt idx="76">
                  <c:v>0.24489589234478198</c:v>
                </c:pt>
                <c:pt idx="77">
                  <c:v>0.24125976874720856</c:v>
                </c:pt>
                <c:pt idx="78">
                  <c:v>0.23499075901084135</c:v>
                </c:pt>
                <c:pt idx="79">
                  <c:v>0.22805344951740342</c:v>
                </c:pt>
                <c:pt idx="80">
                  <c:v>0.22362570455977041</c:v>
                </c:pt>
                <c:pt idx="81">
                  <c:v>0.22960460264491517</c:v>
                </c:pt>
                <c:pt idx="82">
                  <c:v>0.23712230821399671</c:v>
                </c:pt>
                <c:pt idx="83">
                  <c:v>0.24821344362625752</c:v>
                </c:pt>
                <c:pt idx="84">
                  <c:v>0.24081292011385025</c:v>
                </c:pt>
                <c:pt idx="85">
                  <c:v>0.23695870439213981</c:v>
                </c:pt>
                <c:pt idx="86">
                  <c:v>0.23614735264203032</c:v>
                </c:pt>
                <c:pt idx="87">
                  <c:v>0.23678688026587075</c:v>
                </c:pt>
                <c:pt idx="88">
                  <c:v>0.23203758121479606</c:v>
                </c:pt>
                <c:pt idx="89">
                  <c:v>0.34307447413781789</c:v>
                </c:pt>
                <c:pt idx="90">
                  <c:v>0.34593165928749386</c:v>
                </c:pt>
                <c:pt idx="91">
                  <c:v>0.3402033981190416</c:v>
                </c:pt>
                <c:pt idx="92">
                  <c:v>0.33095734671883681</c:v>
                </c:pt>
                <c:pt idx="93">
                  <c:v>0.32159087236370243</c:v>
                </c:pt>
                <c:pt idx="94">
                  <c:v>0.31386577767160417</c:v>
                </c:pt>
                <c:pt idx="95">
                  <c:v>0.31277217204396202</c:v>
                </c:pt>
                <c:pt idx="96">
                  <c:v>0.30754395217062708</c:v>
                </c:pt>
                <c:pt idx="97">
                  <c:v>0.29819715293220334</c:v>
                </c:pt>
                <c:pt idx="98">
                  <c:v>0.29400617098287196</c:v>
                </c:pt>
                <c:pt idx="99">
                  <c:v>0.28521007411629001</c:v>
                </c:pt>
                <c:pt idx="100">
                  <c:v>0.279536225479869</c:v>
                </c:pt>
                <c:pt idx="101">
                  <c:v>0.2848022101531632</c:v>
                </c:pt>
                <c:pt idx="102">
                  <c:v>0.27691461929706951</c:v>
                </c:pt>
                <c:pt idx="103">
                  <c:v>0.26856304827670224</c:v>
                </c:pt>
                <c:pt idx="104">
                  <c:v>0.30756439503215072</c:v>
                </c:pt>
                <c:pt idx="105">
                  <c:v>0.30027919927311819</c:v>
                </c:pt>
                <c:pt idx="106">
                  <c:v>0.29257823036819741</c:v>
                </c:pt>
                <c:pt idx="107">
                  <c:v>0.33649416968635032</c:v>
                </c:pt>
                <c:pt idx="108">
                  <c:v>0.35111741233739785</c:v>
                </c:pt>
                <c:pt idx="109">
                  <c:v>0.34211353278180689</c:v>
                </c:pt>
                <c:pt idx="110">
                  <c:v>0.33172722023481283</c:v>
                </c:pt>
                <c:pt idx="111">
                  <c:v>0.33459052474293449</c:v>
                </c:pt>
                <c:pt idx="112">
                  <c:v>0.32505531795726511</c:v>
                </c:pt>
                <c:pt idx="113">
                  <c:v>0.32377164152898463</c:v>
                </c:pt>
                <c:pt idx="114">
                  <c:v>0.31563595748023021</c:v>
                </c:pt>
                <c:pt idx="115">
                  <c:v>0.30852399955189286</c:v>
                </c:pt>
                <c:pt idx="116">
                  <c:v>0.302050110704287</c:v>
                </c:pt>
                <c:pt idx="117">
                  <c:v>0.2928738990133441</c:v>
                </c:pt>
                <c:pt idx="118">
                  <c:v>0.29408791245913579</c:v>
                </c:pt>
                <c:pt idx="119">
                  <c:v>0.28994976166093034</c:v>
                </c:pt>
                <c:pt idx="120">
                  <c:v>0.2865856160160784</c:v>
                </c:pt>
                <c:pt idx="121">
                  <c:v>0.28071288839508296</c:v>
                </c:pt>
                <c:pt idx="122">
                  <c:v>0.2839717186621703</c:v>
                </c:pt>
                <c:pt idx="123">
                  <c:v>0.28019115749111911</c:v>
                </c:pt>
                <c:pt idx="124">
                  <c:v>0.27476276627458152</c:v>
                </c:pt>
                <c:pt idx="125">
                  <c:v>0.26921252545445373</c:v>
                </c:pt>
                <c:pt idx="126">
                  <c:v>0.27267744950965561</c:v>
                </c:pt>
                <c:pt idx="127">
                  <c:v>0.26617714846660739</c:v>
                </c:pt>
                <c:pt idx="128">
                  <c:v>0.25821457247340568</c:v>
                </c:pt>
                <c:pt idx="129">
                  <c:v>0.25035329363715741</c:v>
                </c:pt>
                <c:pt idx="130">
                  <c:v>0.24394723954007377</c:v>
                </c:pt>
                <c:pt idx="131">
                  <c:v>0.24155293671811295</c:v>
                </c:pt>
                <c:pt idx="132">
                  <c:v>0.23470322450418521</c:v>
                </c:pt>
                <c:pt idx="133">
                  <c:v>0.24754011439872367</c:v>
                </c:pt>
                <c:pt idx="134">
                  <c:v>0.2400945605214673</c:v>
                </c:pt>
                <c:pt idx="135">
                  <c:v>0.23621285501346254</c:v>
                </c:pt>
                <c:pt idx="136">
                  <c:v>0.22909748483885334</c:v>
                </c:pt>
                <c:pt idx="137">
                  <c:v>0.22249435845590823</c:v>
                </c:pt>
                <c:pt idx="138">
                  <c:v>0.23748950123928522</c:v>
                </c:pt>
                <c:pt idx="139">
                  <c:v>0.23064135911081349</c:v>
                </c:pt>
                <c:pt idx="140">
                  <c:v>0.22979504155329533</c:v>
                </c:pt>
                <c:pt idx="141">
                  <c:v>0.2235802592172432</c:v>
                </c:pt>
                <c:pt idx="142">
                  <c:v>0.227362213168019</c:v>
                </c:pt>
                <c:pt idx="143">
                  <c:v>0.22305347707832651</c:v>
                </c:pt>
                <c:pt idx="144">
                  <c:v>0.22232819113600416</c:v>
                </c:pt>
                <c:pt idx="145">
                  <c:v>0.24543584820653191</c:v>
                </c:pt>
                <c:pt idx="146">
                  <c:v>0.25206792695888819</c:v>
                </c:pt>
                <c:pt idx="147">
                  <c:v>0.2790406381592293</c:v>
                </c:pt>
                <c:pt idx="148">
                  <c:v>0.30853316738537956</c:v>
                </c:pt>
                <c:pt idx="149">
                  <c:v>0.32862593293241188</c:v>
                </c:pt>
                <c:pt idx="150">
                  <c:v>0.35111564417937641</c:v>
                </c:pt>
                <c:pt idx="151">
                  <c:v>0.36487094255220592</c:v>
                </c:pt>
                <c:pt idx="152">
                  <c:v>0.36612531810970211</c:v>
                </c:pt>
                <c:pt idx="153">
                  <c:v>0.35497166597810975</c:v>
                </c:pt>
                <c:pt idx="154">
                  <c:v>0.38871041687595348</c:v>
                </c:pt>
                <c:pt idx="155">
                  <c:v>0.37739511808242054</c:v>
                </c:pt>
                <c:pt idx="156">
                  <c:v>0.37757993505663767</c:v>
                </c:pt>
                <c:pt idx="157">
                  <c:v>0.36680346433494071</c:v>
                </c:pt>
                <c:pt idx="158">
                  <c:v>0.35964279221424461</c:v>
                </c:pt>
                <c:pt idx="159">
                  <c:v>0.3594092272996311</c:v>
                </c:pt>
                <c:pt idx="160">
                  <c:v>0.34953506026444098</c:v>
                </c:pt>
                <c:pt idx="161">
                  <c:v>0.33932405226047524</c:v>
                </c:pt>
                <c:pt idx="162">
                  <c:v>0.33046282878742028</c:v>
                </c:pt>
                <c:pt idx="163">
                  <c:v>0.38207637379421155</c:v>
                </c:pt>
                <c:pt idx="164">
                  <c:v>0.37109483163613144</c:v>
                </c:pt>
                <c:pt idx="165">
                  <c:v>0.36035936498812216</c:v>
                </c:pt>
                <c:pt idx="166">
                  <c:v>0.35616037223239183</c:v>
                </c:pt>
                <c:pt idx="167">
                  <c:v>0.34610112889422906</c:v>
                </c:pt>
                <c:pt idx="168">
                  <c:v>0.33570203528579207</c:v>
                </c:pt>
                <c:pt idx="169">
                  <c:v>0.33338904725671803</c:v>
                </c:pt>
                <c:pt idx="170">
                  <c:v>0.33326289641102458</c:v>
                </c:pt>
                <c:pt idx="171">
                  <c:v>0.3492022838767242</c:v>
                </c:pt>
                <c:pt idx="172">
                  <c:v>0.34005247520453774</c:v>
                </c:pt>
                <c:pt idx="173">
                  <c:v>0.33071887640245551</c:v>
                </c:pt>
                <c:pt idx="174">
                  <c:v>0.34386806539969395</c:v>
                </c:pt>
                <c:pt idx="175">
                  <c:v>0.33359919379784636</c:v>
                </c:pt>
                <c:pt idx="176">
                  <c:v>0.33212726895886224</c:v>
                </c:pt>
                <c:pt idx="177">
                  <c:v>0.32310962741615623</c:v>
                </c:pt>
                <c:pt idx="178">
                  <c:v>0.38683210074433738</c:v>
                </c:pt>
                <c:pt idx="179">
                  <c:v>0.43571058384078037</c:v>
                </c:pt>
                <c:pt idx="180">
                  <c:v>0.42492509897848152</c:v>
                </c:pt>
                <c:pt idx="181">
                  <c:v>0.42409403239220683</c:v>
                </c:pt>
                <c:pt idx="182">
                  <c:v>0.41124540736692811</c:v>
                </c:pt>
                <c:pt idx="183">
                  <c:v>0.39908221261777654</c:v>
                </c:pt>
                <c:pt idx="184">
                  <c:v>0.38693299696237526</c:v>
                </c:pt>
                <c:pt idx="185">
                  <c:v>0.3753370465427216</c:v>
                </c:pt>
                <c:pt idx="186">
                  <c:v>0.3639068104764982</c:v>
                </c:pt>
                <c:pt idx="187">
                  <c:v>0.35328205380992972</c:v>
                </c:pt>
                <c:pt idx="188">
                  <c:v>0.3474204271164113</c:v>
                </c:pt>
                <c:pt idx="189">
                  <c:v>0.34244010194717373</c:v>
                </c:pt>
                <c:pt idx="190">
                  <c:v>0.34025184933433572</c:v>
                </c:pt>
                <c:pt idx="191">
                  <c:v>0.3307205101223441</c:v>
                </c:pt>
                <c:pt idx="192">
                  <c:v>0.32085951834367804</c:v>
                </c:pt>
                <c:pt idx="193">
                  <c:v>0.32150617143468174</c:v>
                </c:pt>
                <c:pt idx="194">
                  <c:v>0.33639821770198175</c:v>
                </c:pt>
                <c:pt idx="195">
                  <c:v>0.32615156291788727</c:v>
                </c:pt>
                <c:pt idx="196">
                  <c:v>0.31673032743737239</c:v>
                </c:pt>
                <c:pt idx="197">
                  <c:v>0.30719962102386078</c:v>
                </c:pt>
                <c:pt idx="198">
                  <c:v>0.30345814654854253</c:v>
                </c:pt>
                <c:pt idx="199">
                  <c:v>0.29551819982108912</c:v>
                </c:pt>
                <c:pt idx="200">
                  <c:v>0.2898880262496954</c:v>
                </c:pt>
                <c:pt idx="201">
                  <c:v>0.28105852253750951</c:v>
                </c:pt>
                <c:pt idx="202">
                  <c:v>0.27274113764638147</c:v>
                </c:pt>
                <c:pt idx="203">
                  <c:v>0.26679224900618537</c:v>
                </c:pt>
                <c:pt idx="204">
                  <c:v>0.29000314842470548</c:v>
                </c:pt>
                <c:pt idx="205">
                  <c:v>0.28834751276388521</c:v>
                </c:pt>
                <c:pt idx="206">
                  <c:v>0.28541532242687367</c:v>
                </c:pt>
                <c:pt idx="207">
                  <c:v>0.27759398722815115</c:v>
                </c:pt>
                <c:pt idx="208">
                  <c:v>0.27011194643041814</c:v>
                </c:pt>
                <c:pt idx="209">
                  <c:v>0.26192357102517189</c:v>
                </c:pt>
                <c:pt idx="210">
                  <c:v>0.2694686997902081</c:v>
                </c:pt>
                <c:pt idx="211">
                  <c:v>0.27373795135137824</c:v>
                </c:pt>
                <c:pt idx="212">
                  <c:v>0.31419494129520453</c:v>
                </c:pt>
                <c:pt idx="213">
                  <c:v>0.35101843993009763</c:v>
                </c:pt>
                <c:pt idx="214">
                  <c:v>0.39964300347024145</c:v>
                </c:pt>
                <c:pt idx="215">
                  <c:v>0.44531136598832577</c:v>
                </c:pt>
                <c:pt idx="216">
                  <c:v>0.43553895184162683</c:v>
                </c:pt>
                <c:pt idx="217">
                  <c:v>0.43516974865791008</c:v>
                </c:pt>
                <c:pt idx="218">
                  <c:v>0.43868448738457522</c:v>
                </c:pt>
                <c:pt idx="219">
                  <c:v>0.42761674244419606</c:v>
                </c:pt>
                <c:pt idx="220">
                  <c:v>0.41586217719873608</c:v>
                </c:pt>
                <c:pt idx="221">
                  <c:v>0.40487807565518114</c:v>
                </c:pt>
                <c:pt idx="222">
                  <c:v>0.41066786082213308</c:v>
                </c:pt>
                <c:pt idx="223">
                  <c:v>0.3996739171320422</c:v>
                </c:pt>
                <c:pt idx="224">
                  <c:v>0.40463297949763688</c:v>
                </c:pt>
                <c:pt idx="225">
                  <c:v>0.39382122247164614</c:v>
                </c:pt>
                <c:pt idx="226">
                  <c:v>0.38717386288302946</c:v>
                </c:pt>
                <c:pt idx="227">
                  <c:v>0.37812129920763132</c:v>
                </c:pt>
                <c:pt idx="228">
                  <c:v>0.36819717466146207</c:v>
                </c:pt>
                <c:pt idx="229">
                  <c:v>0.3815655140527256</c:v>
                </c:pt>
                <c:pt idx="230">
                  <c:v>0.37038424734090986</c:v>
                </c:pt>
                <c:pt idx="231">
                  <c:v>0.35955695639554169</c:v>
                </c:pt>
                <c:pt idx="232">
                  <c:v>0.34877925297493362</c:v>
                </c:pt>
                <c:pt idx="233">
                  <c:v>0.34471257252867149</c:v>
                </c:pt>
                <c:pt idx="234">
                  <c:v>0.33706022443471073</c:v>
                </c:pt>
                <c:pt idx="235">
                  <c:v>0.33027127580243426</c:v>
                </c:pt>
                <c:pt idx="236">
                  <c:v>0.33668728175122364</c:v>
                </c:pt>
                <c:pt idx="237">
                  <c:v>0.33876150149324702</c:v>
                </c:pt>
                <c:pt idx="238">
                  <c:v>0.3293080473463964</c:v>
                </c:pt>
                <c:pt idx="239">
                  <c:v>0.31929116099284277</c:v>
                </c:pt>
                <c:pt idx="240">
                  <c:v>0.3180232817536181</c:v>
                </c:pt>
                <c:pt idx="241">
                  <c:v>0.31325393384929001</c:v>
                </c:pt>
                <c:pt idx="242">
                  <c:v>0.31005624459218994</c:v>
                </c:pt>
                <c:pt idx="243">
                  <c:v>0.30061068231514199</c:v>
                </c:pt>
                <c:pt idx="244">
                  <c:v>0.29358888428570223</c:v>
                </c:pt>
                <c:pt idx="245">
                  <c:v>0.28466101315801096</c:v>
                </c:pt>
                <c:pt idx="246">
                  <c:v>0.27772729522629869</c:v>
                </c:pt>
                <c:pt idx="247">
                  <c:v>0.27800364883305606</c:v>
                </c:pt>
                <c:pt idx="248">
                  <c:v>0.27010756945997455</c:v>
                </c:pt>
                <c:pt idx="249">
                  <c:v>0.26309486731956111</c:v>
                </c:pt>
                <c:pt idx="250">
                  <c:v>0.25508178240663171</c:v>
                </c:pt>
                <c:pt idx="251">
                  <c:v>0.25270498666829033</c:v>
                </c:pt>
                <c:pt idx="252">
                  <c:v>0.24974623190743003</c:v>
                </c:pt>
                <c:pt idx="253">
                  <c:v>0.27350043344115549</c:v>
                </c:pt>
                <c:pt idx="254">
                  <c:v>0.28098344801355424</c:v>
                </c:pt>
                <c:pt idx="255">
                  <c:v>0.30028736773472209</c:v>
                </c:pt>
                <c:pt idx="256">
                  <c:v>0.29175473527210005</c:v>
                </c:pt>
                <c:pt idx="257">
                  <c:v>0.2839681409159357</c:v>
                </c:pt>
                <c:pt idx="258">
                  <c:v>0.27735669305804217</c:v>
                </c:pt>
                <c:pt idx="259">
                  <c:v>0.2726723896891084</c:v>
                </c:pt>
                <c:pt idx="260">
                  <c:v>0.27030403387686619</c:v>
                </c:pt>
                <c:pt idx="261">
                  <c:v>0.26789254338436208</c:v>
                </c:pt>
                <c:pt idx="262">
                  <c:v>0.25973663345954712</c:v>
                </c:pt>
                <c:pt idx="263">
                  <c:v>0.25651741084158292</c:v>
                </c:pt>
                <c:pt idx="264">
                  <c:v>0.25853758809722543</c:v>
                </c:pt>
                <c:pt idx="265">
                  <c:v>0.28249074871750934</c:v>
                </c:pt>
                <c:pt idx="266">
                  <c:v>0.28874618902872234</c:v>
                </c:pt>
                <c:pt idx="267">
                  <c:v>0.28851561584945828</c:v>
                </c:pt>
                <c:pt idx="268">
                  <c:v>0.28107778318300192</c:v>
                </c:pt>
                <c:pt idx="269">
                  <c:v>0.28740868373294554</c:v>
                </c:pt>
                <c:pt idx="270">
                  <c:v>0.2786786954844489</c:v>
                </c:pt>
                <c:pt idx="271">
                  <c:v>0.27898769006595237</c:v>
                </c:pt>
                <c:pt idx="272">
                  <c:v>0.27073347239583745</c:v>
                </c:pt>
                <c:pt idx="273">
                  <c:v>0.27567566772097407</c:v>
                </c:pt>
                <c:pt idx="274">
                  <c:v>0.26957002215996934</c:v>
                </c:pt>
                <c:pt idx="275">
                  <c:v>0.26448220422374974</c:v>
                </c:pt>
                <c:pt idx="276">
                  <c:v>0.29835040299565352</c:v>
                </c:pt>
                <c:pt idx="277">
                  <c:v>0.28926144781081475</c:v>
                </c:pt>
                <c:pt idx="278">
                  <c:v>0.28125620804003826</c:v>
                </c:pt>
                <c:pt idx="279">
                  <c:v>0.30261811861530269</c:v>
                </c:pt>
                <c:pt idx="280">
                  <c:v>0.30025779948746478</c:v>
                </c:pt>
                <c:pt idx="281">
                  <c:v>0.31591577860464742</c:v>
                </c:pt>
                <c:pt idx="282">
                  <c:v>0.309076125079431</c:v>
                </c:pt>
                <c:pt idx="283">
                  <c:v>0.30244046164801797</c:v>
                </c:pt>
                <c:pt idx="284">
                  <c:v>0.2932508507230307</c:v>
                </c:pt>
                <c:pt idx="285">
                  <c:v>0.29759104758688326</c:v>
                </c:pt>
                <c:pt idx="286">
                  <c:v>0.29154528663011242</c:v>
                </c:pt>
                <c:pt idx="287">
                  <c:v>0.29314757229607002</c:v>
                </c:pt>
                <c:pt idx="288">
                  <c:v>0.37964067732091744</c:v>
                </c:pt>
                <c:pt idx="289">
                  <c:v>0.4999539665583343</c:v>
                </c:pt>
                <c:pt idx="290">
                  <c:v>0.53134335630368656</c:v>
                </c:pt>
                <c:pt idx="291">
                  <c:v>0.58823937036197227</c:v>
                </c:pt>
                <c:pt idx="292">
                  <c:v>0.58122278829400864</c:v>
                </c:pt>
                <c:pt idx="293">
                  <c:v>0.56406478546741268</c:v>
                </c:pt>
                <c:pt idx="294">
                  <c:v>0.54690140725810144</c:v>
                </c:pt>
                <c:pt idx="295">
                  <c:v>0.53028782709277478</c:v>
                </c:pt>
                <c:pt idx="296">
                  <c:v>0.5431353518254638</c:v>
                </c:pt>
                <c:pt idx="297">
                  <c:v>0.81127449252158101</c:v>
                </c:pt>
                <c:pt idx="298">
                  <c:v>2.9614960602711644</c:v>
                </c:pt>
                <c:pt idx="299">
                  <c:v>2.9199451662081146</c:v>
                </c:pt>
                <c:pt idx="300">
                  <c:v>2.9307371384032095</c:v>
                </c:pt>
                <c:pt idx="301">
                  <c:v>2.8416089261932131</c:v>
                </c:pt>
                <c:pt idx="302">
                  <c:v>2.8442521548871338</c:v>
                </c:pt>
                <c:pt idx="303">
                  <c:v>2.836538002299593</c:v>
                </c:pt>
                <c:pt idx="304">
                  <c:v>2.7594321887659907</c:v>
                </c:pt>
                <c:pt idx="305">
                  <c:v>2.6908437718928515</c:v>
                </c:pt>
                <c:pt idx="306">
                  <c:v>2.6111560684034663</c:v>
                </c:pt>
                <c:pt idx="307">
                  <c:v>2.541290364418475</c:v>
                </c:pt>
                <c:pt idx="308">
                  <c:v>2.4728799067558893</c:v>
                </c:pt>
                <c:pt idx="309">
                  <c:v>2.4295102345993946</c:v>
                </c:pt>
                <c:pt idx="310">
                  <c:v>2.3959792503622195</c:v>
                </c:pt>
                <c:pt idx="311">
                  <c:v>2.3374992469801379</c:v>
                </c:pt>
                <c:pt idx="312">
                  <c:v>2.2993526720951509</c:v>
                </c:pt>
                <c:pt idx="313">
                  <c:v>2.2388316527231216</c:v>
                </c:pt>
                <c:pt idx="314">
                  <c:v>2.1794810497352692</c:v>
                </c:pt>
                <c:pt idx="315">
                  <c:v>2.1332738129404984</c:v>
                </c:pt>
                <c:pt idx="316">
                  <c:v>2.1750811338609006</c:v>
                </c:pt>
                <c:pt idx="317">
                  <c:v>2.1099607939017826</c:v>
                </c:pt>
                <c:pt idx="318">
                  <c:v>2.0497733599842354</c:v>
                </c:pt>
                <c:pt idx="319">
                  <c:v>1.9905988929906198</c:v>
                </c:pt>
                <c:pt idx="320">
                  <c:v>1.9829822321250017</c:v>
                </c:pt>
                <c:pt idx="321">
                  <c:v>1.9232307163675151</c:v>
                </c:pt>
                <c:pt idx="322">
                  <c:v>1.8646568825253358</c:v>
                </c:pt>
                <c:pt idx="323">
                  <c:v>1.8112328959922774</c:v>
                </c:pt>
                <c:pt idx="324">
                  <c:v>1.7910157157308408</c:v>
                </c:pt>
                <c:pt idx="325">
                  <c:v>1.7877704375005121</c:v>
                </c:pt>
                <c:pt idx="326">
                  <c:v>1.7860896901462435</c:v>
                </c:pt>
                <c:pt idx="327">
                  <c:v>1.7589685757311484</c:v>
                </c:pt>
                <c:pt idx="328">
                  <c:v>1.7071660234494206</c:v>
                </c:pt>
                <c:pt idx="329">
                  <c:v>1.6682526559214363</c:v>
                </c:pt>
                <c:pt idx="330">
                  <c:v>1.6360169263066267</c:v>
                </c:pt>
                <c:pt idx="331">
                  <c:v>1.5862669803798353</c:v>
                </c:pt>
                <c:pt idx="332">
                  <c:v>1.5408478147766473</c:v>
                </c:pt>
                <c:pt idx="333">
                  <c:v>1.5182308047734527</c:v>
                </c:pt>
                <c:pt idx="334">
                  <c:v>1.5233369179415195</c:v>
                </c:pt>
                <c:pt idx="335">
                  <c:v>1.4775254650948459</c:v>
                </c:pt>
                <c:pt idx="336">
                  <c:v>1.47056688079368</c:v>
                </c:pt>
                <c:pt idx="337">
                  <c:v>1.4275231931528427</c:v>
                </c:pt>
                <c:pt idx="338">
                  <c:v>1.3849528952169097</c:v>
                </c:pt>
                <c:pt idx="339">
                  <c:v>1.4401844407391073</c:v>
                </c:pt>
                <c:pt idx="340">
                  <c:v>1.4029998147716254</c:v>
                </c:pt>
                <c:pt idx="341">
                  <c:v>1.3944606872872269</c:v>
                </c:pt>
                <c:pt idx="342">
                  <c:v>1.3519822429381236</c:v>
                </c:pt>
                <c:pt idx="343">
                  <c:v>1.3161123255153959</c:v>
                </c:pt>
                <c:pt idx="344">
                  <c:v>1.3147078458110464</c:v>
                </c:pt>
                <c:pt idx="345">
                  <c:v>1.2779364419341541</c:v>
                </c:pt>
                <c:pt idx="346">
                  <c:v>1.2391210423188861</c:v>
                </c:pt>
                <c:pt idx="347">
                  <c:v>1.2476628840488662</c:v>
                </c:pt>
                <c:pt idx="348">
                  <c:v>1.2237135989327257</c:v>
                </c:pt>
                <c:pt idx="349">
                  <c:v>1.1977512222140279</c:v>
                </c:pt>
                <c:pt idx="350">
                  <c:v>1.1778317242497132</c:v>
                </c:pt>
                <c:pt idx="351">
                  <c:v>1.1424235039762556</c:v>
                </c:pt>
                <c:pt idx="352">
                  <c:v>1.1100634215095098</c:v>
                </c:pt>
                <c:pt idx="353">
                  <c:v>1.076259922806829</c:v>
                </c:pt>
                <c:pt idx="354">
                  <c:v>1.0656413403008111</c:v>
                </c:pt>
                <c:pt idx="355">
                  <c:v>1.0527123813546708</c:v>
                </c:pt>
                <c:pt idx="356">
                  <c:v>1.0508197385157663</c:v>
                </c:pt>
                <c:pt idx="357">
                  <c:v>1.0504947934029709</c:v>
                </c:pt>
                <c:pt idx="358">
                  <c:v>1.034324993803559</c:v>
                </c:pt>
                <c:pt idx="359">
                  <c:v>1.0031290901563874</c:v>
                </c:pt>
                <c:pt idx="360">
                  <c:v>1.4903386057088448</c:v>
                </c:pt>
                <c:pt idx="361">
                  <c:v>1.5733541938349396</c:v>
                </c:pt>
                <c:pt idx="362">
                  <c:v>1.5384072445574959</c:v>
                </c:pt>
                <c:pt idx="363">
                  <c:v>1.5519401954764678</c:v>
                </c:pt>
                <c:pt idx="364">
                  <c:v>1.6529596432347073</c:v>
                </c:pt>
                <c:pt idx="365">
                  <c:v>1.6202336352457658</c:v>
                </c:pt>
                <c:pt idx="366">
                  <c:v>1.5749991876734006</c:v>
                </c:pt>
                <c:pt idx="367">
                  <c:v>1.5465812029487691</c:v>
                </c:pt>
                <c:pt idx="368">
                  <c:v>1.5197122926496787</c:v>
                </c:pt>
                <c:pt idx="369">
                  <c:v>1.4788417042303801</c:v>
                </c:pt>
                <c:pt idx="370">
                  <c:v>1.4338120374672074</c:v>
                </c:pt>
                <c:pt idx="371">
                  <c:v>1.3906866213190661</c:v>
                </c:pt>
                <c:pt idx="372">
                  <c:v>1.3485256989044694</c:v>
                </c:pt>
                <c:pt idx="373">
                  <c:v>1.358418791165078</c:v>
                </c:pt>
                <c:pt idx="374">
                  <c:v>1.322042011166517</c:v>
                </c:pt>
                <c:pt idx="375">
                  <c:v>1.2946933862578553</c:v>
                </c:pt>
                <c:pt idx="376">
                  <c:v>1.2558026176399113</c:v>
                </c:pt>
                <c:pt idx="377">
                  <c:v>1.2212174013410741</c:v>
                </c:pt>
                <c:pt idx="378">
                  <c:v>1.1997787646609708</c:v>
                </c:pt>
                <c:pt idx="379">
                  <c:v>1.1660995249189763</c:v>
                </c:pt>
                <c:pt idx="380">
                  <c:v>1.133878980409559</c:v>
                </c:pt>
                <c:pt idx="381">
                  <c:v>1.1224836924399668</c:v>
                </c:pt>
                <c:pt idx="382">
                  <c:v>1.0886841419099156</c:v>
                </c:pt>
                <c:pt idx="383">
                  <c:v>1.0806686159345373</c:v>
                </c:pt>
                <c:pt idx="384">
                  <c:v>1.0526402699160837</c:v>
                </c:pt>
                <c:pt idx="385">
                  <c:v>1.0288382880648714</c:v>
                </c:pt>
                <c:pt idx="386">
                  <c:v>1.0050706903346307</c:v>
                </c:pt>
                <c:pt idx="387">
                  <c:v>0.98119597495983102</c:v>
                </c:pt>
                <c:pt idx="388">
                  <c:v>0.95209040713462434</c:v>
                </c:pt>
                <c:pt idx="389">
                  <c:v>0.93871113429137543</c:v>
                </c:pt>
                <c:pt idx="390">
                  <c:v>0.92136334564339994</c:v>
                </c:pt>
                <c:pt idx="391">
                  <c:v>0.98060262960621447</c:v>
                </c:pt>
                <c:pt idx="392">
                  <c:v>0.95641486516838958</c:v>
                </c:pt>
                <c:pt idx="393">
                  <c:v>0.92776146637290668</c:v>
                </c:pt>
                <c:pt idx="394">
                  <c:v>0.89968905005749811</c:v>
                </c:pt>
                <c:pt idx="395">
                  <c:v>0.87233061063478456</c:v>
                </c:pt>
                <c:pt idx="396">
                  <c:v>0.84975766393196983</c:v>
                </c:pt>
                <c:pt idx="397">
                  <c:v>0.83896963309544115</c:v>
                </c:pt>
                <c:pt idx="398">
                  <c:v>0.86658604694697405</c:v>
                </c:pt>
                <c:pt idx="399">
                  <c:v>0.84021898457387034</c:v>
                </c:pt>
                <c:pt idx="400">
                  <c:v>0.82385398750183203</c:v>
                </c:pt>
                <c:pt idx="401">
                  <c:v>0.80816879200197556</c:v>
                </c:pt>
                <c:pt idx="402">
                  <c:v>0.78508559038436576</c:v>
                </c:pt>
                <c:pt idx="403">
                  <c:v>0.77079195283595814</c:v>
                </c:pt>
                <c:pt idx="404">
                  <c:v>0.74731052480429427</c:v>
                </c:pt>
                <c:pt idx="405">
                  <c:v>0.76677921486037182</c:v>
                </c:pt>
                <c:pt idx="406">
                  <c:v>0.81120820822364714</c:v>
                </c:pt>
                <c:pt idx="407">
                  <c:v>0.78894064407497511</c:v>
                </c:pt>
                <c:pt idx="408">
                  <c:v>0.76953940674202559</c:v>
                </c:pt>
                <c:pt idx="409">
                  <c:v>0.7461721526816788</c:v>
                </c:pt>
                <c:pt idx="410">
                  <c:v>0.75028240806519342</c:v>
                </c:pt>
                <c:pt idx="411">
                  <c:v>0.72751166478364815</c:v>
                </c:pt>
                <c:pt idx="412">
                  <c:v>0.7062886016940354</c:v>
                </c:pt>
                <c:pt idx="413">
                  <c:v>0.69520769379988889</c:v>
                </c:pt>
                <c:pt idx="414">
                  <c:v>0.67768088724072018</c:v>
                </c:pt>
                <c:pt idx="415">
                  <c:v>0.67047660869933923</c:v>
                </c:pt>
                <c:pt idx="416">
                  <c:v>0.65081536458654554</c:v>
                </c:pt>
                <c:pt idx="417">
                  <c:v>0.6513532936795331</c:v>
                </c:pt>
                <c:pt idx="418">
                  <c:v>0.63196344607045296</c:v>
                </c:pt>
                <c:pt idx="419">
                  <c:v>0.61329500868685793</c:v>
                </c:pt>
                <c:pt idx="420">
                  <c:v>0.60606014655218865</c:v>
                </c:pt>
                <c:pt idx="421">
                  <c:v>0.59304292307035267</c:v>
                </c:pt>
                <c:pt idx="422">
                  <c:v>0.57551972489914993</c:v>
                </c:pt>
                <c:pt idx="423">
                  <c:v>0.5611103509509886</c:v>
                </c:pt>
                <c:pt idx="424">
                  <c:v>0.55433475501147578</c:v>
                </c:pt>
                <c:pt idx="425">
                  <c:v>0.66839767838848163</c:v>
                </c:pt>
                <c:pt idx="426">
                  <c:v>0.64804519320163134</c:v>
                </c:pt>
                <c:pt idx="427">
                  <c:v>0.70605335335299246</c:v>
                </c:pt>
                <c:pt idx="428">
                  <c:v>0.68463960336388574</c:v>
                </c:pt>
                <c:pt idx="429">
                  <c:v>0.66395824683574856</c:v>
                </c:pt>
                <c:pt idx="430">
                  <c:v>0.67443576102131031</c:v>
                </c:pt>
                <c:pt idx="431">
                  <c:v>0.72965697246889039</c:v>
                </c:pt>
                <c:pt idx="432">
                  <c:v>0.71116825913502113</c:v>
                </c:pt>
                <c:pt idx="433">
                  <c:v>0.69299571272465954</c:v>
                </c:pt>
                <c:pt idx="434">
                  <c:v>0.68287696905430462</c:v>
                </c:pt>
                <c:pt idx="435">
                  <c:v>0.66608916038335642</c:v>
                </c:pt>
                <c:pt idx="436">
                  <c:v>0.68983603901534396</c:v>
                </c:pt>
                <c:pt idx="437">
                  <c:v>0.67419781922895983</c:v>
                </c:pt>
                <c:pt idx="438">
                  <c:v>0.67215716116163549</c:v>
                </c:pt>
                <c:pt idx="439">
                  <c:v>0.65325986181356133</c:v>
                </c:pt>
                <c:pt idx="440">
                  <c:v>0.64735999280683154</c:v>
                </c:pt>
                <c:pt idx="441">
                  <c:v>0.62768673548901244</c:v>
                </c:pt>
                <c:pt idx="442">
                  <c:v>0.62236588973786244</c:v>
                </c:pt>
                <c:pt idx="443">
                  <c:v>0.60812155472630103</c:v>
                </c:pt>
                <c:pt idx="444">
                  <c:v>0.63820308397141612</c:v>
                </c:pt>
                <c:pt idx="445">
                  <c:v>0.63511421687379033</c:v>
                </c:pt>
                <c:pt idx="446">
                  <c:v>0.61841285623152265</c:v>
                </c:pt>
                <c:pt idx="447">
                  <c:v>0.68262808905206385</c:v>
                </c:pt>
                <c:pt idx="448">
                  <c:v>0.67395466457891828</c:v>
                </c:pt>
                <c:pt idx="449">
                  <c:v>0.65343323785280583</c:v>
                </c:pt>
                <c:pt idx="450">
                  <c:v>0.6422884982368956</c:v>
                </c:pt>
                <c:pt idx="451">
                  <c:v>0.62326242464503856</c:v>
                </c:pt>
                <c:pt idx="452">
                  <c:v>0.6071578664529439</c:v>
                </c:pt>
                <c:pt idx="453">
                  <c:v>0.62025416275224599</c:v>
                </c:pt>
                <c:pt idx="454">
                  <c:v>0.61053835550729096</c:v>
                </c:pt>
                <c:pt idx="455">
                  <c:v>0.59996021613363004</c:v>
                </c:pt>
                <c:pt idx="456">
                  <c:v>0.60371917862273994</c:v>
                </c:pt>
                <c:pt idx="457">
                  <c:v>0.61856330216383171</c:v>
                </c:pt>
                <c:pt idx="458">
                  <c:v>0.60249605299129139</c:v>
                </c:pt>
                <c:pt idx="459">
                  <c:v>0.62548038988770427</c:v>
                </c:pt>
                <c:pt idx="460">
                  <c:v>0.61153596352642425</c:v>
                </c:pt>
                <c:pt idx="461">
                  <c:v>0.6160154649779227</c:v>
                </c:pt>
                <c:pt idx="462">
                  <c:v>0.60693288694438141</c:v>
                </c:pt>
                <c:pt idx="463">
                  <c:v>0.58844326616876397</c:v>
                </c:pt>
                <c:pt idx="464">
                  <c:v>0.60981644065518548</c:v>
                </c:pt>
                <c:pt idx="465">
                  <c:v>0.59145778605284782</c:v>
                </c:pt>
                <c:pt idx="466">
                  <c:v>0.57543378222923502</c:v>
                </c:pt>
                <c:pt idx="467">
                  <c:v>0.61265451857922149</c:v>
                </c:pt>
                <c:pt idx="468">
                  <c:v>0.6191515944735061</c:v>
                </c:pt>
                <c:pt idx="469">
                  <c:v>0.98338045884714542</c:v>
                </c:pt>
                <c:pt idx="470">
                  <c:v>0.95460024528008691</c:v>
                </c:pt>
                <c:pt idx="471">
                  <c:v>0.93820332349372337</c:v>
                </c:pt>
                <c:pt idx="472">
                  <c:v>0.93086910979936999</c:v>
                </c:pt>
                <c:pt idx="473">
                  <c:v>0.91745466109115181</c:v>
                </c:pt>
                <c:pt idx="474">
                  <c:v>0.93429221475050994</c:v>
                </c:pt>
                <c:pt idx="475">
                  <c:v>0.91007638192955109</c:v>
                </c:pt>
                <c:pt idx="476">
                  <c:v>0.88308968270349353</c:v>
                </c:pt>
                <c:pt idx="477">
                  <c:v>0.86842770809304459</c:v>
                </c:pt>
                <c:pt idx="478">
                  <c:v>0.84281402068843914</c:v>
                </c:pt>
                <c:pt idx="479">
                  <c:v>1.0165808210893079</c:v>
                </c:pt>
                <c:pt idx="480">
                  <c:v>1.0153293566151733</c:v>
                </c:pt>
                <c:pt idx="481">
                  <c:v>0.98449672475870642</c:v>
                </c:pt>
                <c:pt idx="482">
                  <c:v>0.95523720505210474</c:v>
                </c:pt>
                <c:pt idx="483">
                  <c:v>0.94593889898105532</c:v>
                </c:pt>
                <c:pt idx="484">
                  <c:v>0.93074238070726723</c:v>
                </c:pt>
                <c:pt idx="485">
                  <c:v>0.92229253900727604</c:v>
                </c:pt>
                <c:pt idx="486">
                  <c:v>0.90227498059734346</c:v>
                </c:pt>
                <c:pt idx="487">
                  <c:v>1.0025555644523001</c:v>
                </c:pt>
                <c:pt idx="488">
                  <c:v>0.97568577600743767</c:v>
                </c:pt>
                <c:pt idx="489">
                  <c:v>0.96603749326049093</c:v>
                </c:pt>
                <c:pt idx="490">
                  <c:v>0.93819364804000493</c:v>
                </c:pt>
                <c:pt idx="491">
                  <c:v>0.98091364106796097</c:v>
                </c:pt>
                <c:pt idx="492">
                  <c:v>0.95417571917264654</c:v>
                </c:pt>
                <c:pt idx="493">
                  <c:v>0.98359167952631699</c:v>
                </c:pt>
                <c:pt idx="494">
                  <c:v>0.96293903383081814</c:v>
                </c:pt>
                <c:pt idx="495">
                  <c:v>0.93679084877875374</c:v>
                </c:pt>
                <c:pt idx="496">
                  <c:v>0.90987724913521661</c:v>
                </c:pt>
                <c:pt idx="497">
                  <c:v>0.89260557410282193</c:v>
                </c:pt>
                <c:pt idx="498">
                  <c:v>0.89468057286574931</c:v>
                </c:pt>
                <c:pt idx="499">
                  <c:v>0.8762973010119367</c:v>
                </c:pt>
                <c:pt idx="500">
                  <c:v>0.87681675849734453</c:v>
                </c:pt>
                <c:pt idx="501">
                  <c:v>0.85146550701529244</c:v>
                </c:pt>
                <c:pt idx="502">
                  <c:v>0.82769455017091476</c:v>
                </c:pt>
                <c:pt idx="503">
                  <c:v>0.80328366669363971</c:v>
                </c:pt>
                <c:pt idx="504">
                  <c:v>0.79279933124580182</c:v>
                </c:pt>
                <c:pt idx="505">
                  <c:v>0.77998322479052951</c:v>
                </c:pt>
                <c:pt idx="506">
                  <c:v>0.75687020113639458</c:v>
                </c:pt>
                <c:pt idx="507">
                  <c:v>0.82346100977481451</c:v>
                </c:pt>
                <c:pt idx="508">
                  <c:v>0.81360936882736468</c:v>
                </c:pt>
                <c:pt idx="509">
                  <c:v>0.79635652125149214</c:v>
                </c:pt>
                <c:pt idx="510">
                  <c:v>0.77776818367024436</c:v>
                </c:pt>
                <c:pt idx="511">
                  <c:v>0.75407423154350539</c:v>
                </c:pt>
                <c:pt idx="512">
                  <c:v>0.8654652266754016</c:v>
                </c:pt>
                <c:pt idx="513">
                  <c:v>0.84059866093024815</c:v>
                </c:pt>
                <c:pt idx="514">
                  <c:v>0.87524718976566707</c:v>
                </c:pt>
                <c:pt idx="515">
                  <c:v>0.90298829861295382</c:v>
                </c:pt>
                <c:pt idx="516">
                  <c:v>0.88317445743822953</c:v>
                </c:pt>
                <c:pt idx="517">
                  <c:v>0.85631097967361813</c:v>
                </c:pt>
                <c:pt idx="518">
                  <c:v>0.86950410484683538</c:v>
                </c:pt>
                <c:pt idx="519">
                  <c:v>0.84306395387388999</c:v>
                </c:pt>
                <c:pt idx="520">
                  <c:v>0.81738886965003066</c:v>
                </c:pt>
                <c:pt idx="521">
                  <c:v>0.81979873571053574</c:v>
                </c:pt>
                <c:pt idx="522">
                  <c:v>0.79573122913029237</c:v>
                </c:pt>
                <c:pt idx="523">
                  <c:v>0.77459506190423355</c:v>
                </c:pt>
                <c:pt idx="524">
                  <c:v>0.76973493214802391</c:v>
                </c:pt>
                <c:pt idx="525">
                  <c:v>0.74897801249094675</c:v>
                </c:pt>
                <c:pt idx="526">
                  <c:v>0.7290032857291896</c:v>
                </c:pt>
                <c:pt idx="527">
                  <c:v>0.74475480164835794</c:v>
                </c:pt>
                <c:pt idx="528">
                  <c:v>0.72373624315319562</c:v>
                </c:pt>
                <c:pt idx="529">
                  <c:v>0.70313401786514984</c:v>
                </c:pt>
                <c:pt idx="530">
                  <c:v>0.82729426822689855</c:v>
                </c:pt>
                <c:pt idx="531">
                  <c:v>0.81164716298817741</c:v>
                </c:pt>
                <c:pt idx="532">
                  <c:v>0.80053949000486258</c:v>
                </c:pt>
                <c:pt idx="533">
                  <c:v>0.78198521043226665</c:v>
                </c:pt>
                <c:pt idx="534">
                  <c:v>0.76080207213274853</c:v>
                </c:pt>
                <c:pt idx="535">
                  <c:v>0.75488657915226431</c:v>
                </c:pt>
                <c:pt idx="536">
                  <c:v>0.7329534011782779</c:v>
                </c:pt>
                <c:pt idx="537">
                  <c:v>0.74298092846112607</c:v>
                </c:pt>
                <c:pt idx="538">
                  <c:v>0.72066676364997206</c:v>
                </c:pt>
                <c:pt idx="539">
                  <c:v>0.71621744757507222</c:v>
                </c:pt>
                <c:pt idx="540">
                  <c:v>0.69704628821099868</c:v>
                </c:pt>
                <c:pt idx="541">
                  <c:v>0.73995829191809226</c:v>
                </c:pt>
                <c:pt idx="542">
                  <c:v>0.74470000109591361</c:v>
                </c:pt>
                <c:pt idx="543">
                  <c:v>0.72230213344256322</c:v>
                </c:pt>
                <c:pt idx="544">
                  <c:v>0.71569851209342261</c:v>
                </c:pt>
                <c:pt idx="545">
                  <c:v>0.69435483445651669</c:v>
                </c:pt>
                <c:pt idx="546">
                  <c:v>0.68306702596030122</c:v>
                </c:pt>
                <c:pt idx="547">
                  <c:v>0.68242916226167005</c:v>
                </c:pt>
                <c:pt idx="548">
                  <c:v>0.68293692417308882</c:v>
                </c:pt>
                <c:pt idx="549">
                  <c:v>0.68780431271734155</c:v>
                </c:pt>
                <c:pt idx="550">
                  <c:v>0.68303611280477905</c:v>
                </c:pt>
                <c:pt idx="551">
                  <c:v>0.66903421756140391</c:v>
                </c:pt>
                <c:pt idx="552">
                  <c:v>0.68144238226915421</c:v>
                </c:pt>
                <c:pt idx="553">
                  <c:v>0.66215789222949117</c:v>
                </c:pt>
                <c:pt idx="554">
                  <c:v>0.66478883830459612</c:v>
                </c:pt>
                <c:pt idx="555">
                  <c:v>0.66243063566166005</c:v>
                </c:pt>
                <c:pt idx="556">
                  <c:v>0.65304956730038421</c:v>
                </c:pt>
                <c:pt idx="557">
                  <c:v>0.71788659308301739</c:v>
                </c:pt>
                <c:pt idx="558">
                  <c:v>0.72712061896493341</c:v>
                </c:pt>
                <c:pt idx="559">
                  <c:v>0.71063850778297433</c:v>
                </c:pt>
                <c:pt idx="560">
                  <c:v>0.70027040028972298</c:v>
                </c:pt>
                <c:pt idx="561">
                  <c:v>0.68234661415414999</c:v>
                </c:pt>
                <c:pt idx="562">
                  <c:v>0.66360572031144238</c:v>
                </c:pt>
                <c:pt idx="563">
                  <c:v>0.66095796607087476</c:v>
                </c:pt>
                <c:pt idx="564">
                  <c:v>0.64984946436628876</c:v>
                </c:pt>
                <c:pt idx="565">
                  <c:v>0.63182077167030459</c:v>
                </c:pt>
                <c:pt idx="566">
                  <c:v>0.62106490019338789</c:v>
                </c:pt>
                <c:pt idx="567">
                  <c:v>0.61201260527123458</c:v>
                </c:pt>
                <c:pt idx="568">
                  <c:v>0.66747799301390964</c:v>
                </c:pt>
                <c:pt idx="569">
                  <c:v>0.64717301416908912</c:v>
                </c:pt>
                <c:pt idx="570">
                  <c:v>0.62750446374485824</c:v>
                </c:pt>
                <c:pt idx="571">
                  <c:v>0.61480540694607655</c:v>
                </c:pt>
                <c:pt idx="572">
                  <c:v>0.59648494874699531</c:v>
                </c:pt>
                <c:pt idx="573">
                  <c:v>0.58114939952381528</c:v>
                </c:pt>
                <c:pt idx="574">
                  <c:v>0.56352734123409232</c:v>
                </c:pt>
                <c:pt idx="575">
                  <c:v>0.58067217170715357</c:v>
                </c:pt>
                <c:pt idx="576">
                  <c:v>0.57296087576277366</c:v>
                </c:pt>
                <c:pt idx="577">
                  <c:v>0.56065510812728414</c:v>
                </c:pt>
                <c:pt idx="578">
                  <c:v>0.54417001502743101</c:v>
                </c:pt>
                <c:pt idx="579">
                  <c:v>0.57098539902571765</c:v>
                </c:pt>
                <c:pt idx="580">
                  <c:v>0.59000107912224997</c:v>
                </c:pt>
                <c:pt idx="581">
                  <c:v>0.57476887181021963</c:v>
                </c:pt>
                <c:pt idx="582">
                  <c:v>0.56412473907337579</c:v>
                </c:pt>
                <c:pt idx="583">
                  <c:v>0.54834558619305673</c:v>
                </c:pt>
                <c:pt idx="584">
                  <c:v>0.5324613435496256</c:v>
                </c:pt>
                <c:pt idx="585">
                  <c:v>0.53856924621596103</c:v>
                </c:pt>
                <c:pt idx="586">
                  <c:v>0.52270936518452626</c:v>
                </c:pt>
                <c:pt idx="587">
                  <c:v>0.51435873408310295</c:v>
                </c:pt>
                <c:pt idx="588">
                  <c:v>0.51241356735838905</c:v>
                </c:pt>
                <c:pt idx="589">
                  <c:v>0.49856530309108721</c:v>
                </c:pt>
                <c:pt idx="590">
                  <c:v>0.51405832192317302</c:v>
                </c:pt>
                <c:pt idx="591">
                  <c:v>0.50175212995199858</c:v>
                </c:pt>
                <c:pt idx="592">
                  <c:v>0.49798653562282569</c:v>
                </c:pt>
                <c:pt idx="593">
                  <c:v>0.49505896741896699</c:v>
                </c:pt>
                <c:pt idx="594">
                  <c:v>0.57654219297314135</c:v>
                </c:pt>
                <c:pt idx="595">
                  <c:v>0.56656903430958516</c:v>
                </c:pt>
                <c:pt idx="596">
                  <c:v>0.59346697527261538</c:v>
                </c:pt>
                <c:pt idx="597">
                  <c:v>0.61656218165468701</c:v>
                </c:pt>
                <c:pt idx="598">
                  <c:v>0.62874084583096157</c:v>
                </c:pt>
                <c:pt idx="599">
                  <c:v>0.61447808505676049</c:v>
                </c:pt>
                <c:pt idx="600">
                  <c:v>0.60814965522303777</c:v>
                </c:pt>
                <c:pt idx="601">
                  <c:v>0.58991817208516151</c:v>
                </c:pt>
                <c:pt idx="602">
                  <c:v>0.57255614280461498</c:v>
                </c:pt>
                <c:pt idx="603">
                  <c:v>0.55729149703613035</c:v>
                </c:pt>
                <c:pt idx="604">
                  <c:v>0.55513058605169951</c:v>
                </c:pt>
                <c:pt idx="605">
                  <c:v>0.54825259805766735</c:v>
                </c:pt>
                <c:pt idx="606">
                  <c:v>0.54451320927247138</c:v>
                </c:pt>
                <c:pt idx="607">
                  <c:v>0.52818111615860253</c:v>
                </c:pt>
                <c:pt idx="608">
                  <c:v>0.6253246756648112</c:v>
                </c:pt>
                <c:pt idx="609">
                  <c:v>0.61486806832567642</c:v>
                </c:pt>
                <c:pt idx="610">
                  <c:v>0.59617389719112102</c:v>
                </c:pt>
                <c:pt idx="611">
                  <c:v>0.57831267145534615</c:v>
                </c:pt>
                <c:pt idx="612">
                  <c:v>0.56070130960914155</c:v>
                </c:pt>
                <c:pt idx="613">
                  <c:v>0.54363474599074313</c:v>
                </c:pt>
                <c:pt idx="614">
                  <c:v>0.53888331060286054</c:v>
                </c:pt>
                <c:pt idx="615">
                  <c:v>0.52247398365405473</c:v>
                </c:pt>
                <c:pt idx="616">
                  <c:v>0.50655732131676601</c:v>
                </c:pt>
                <c:pt idx="617">
                  <c:v>0.4911735252035288</c:v>
                </c:pt>
                <c:pt idx="618">
                  <c:v>0.49221148829719497</c:v>
                </c:pt>
                <c:pt idx="619">
                  <c:v>0.50811038881397441</c:v>
                </c:pt>
                <c:pt idx="620">
                  <c:v>0.58057229832570723</c:v>
                </c:pt>
                <c:pt idx="621">
                  <c:v>0.56378488434717933</c:v>
                </c:pt>
                <c:pt idx="622">
                  <c:v>0.58354398289537501</c:v>
                </c:pt>
                <c:pt idx="623">
                  <c:v>0.56968025585591675</c:v>
                </c:pt>
                <c:pt idx="624">
                  <c:v>0.56546175091559536</c:v>
                </c:pt>
                <c:pt idx="625">
                  <c:v>0.55670895220548944</c:v>
                </c:pt>
                <c:pt idx="626">
                  <c:v>0.55779979469708885</c:v>
                </c:pt>
                <c:pt idx="627">
                  <c:v>0.57747650065162226</c:v>
                </c:pt>
                <c:pt idx="628">
                  <c:v>0.55993393410406589</c:v>
                </c:pt>
                <c:pt idx="629">
                  <c:v>0.54288884617719568</c:v>
                </c:pt>
                <c:pt idx="630">
                  <c:v>0.56056880523243946</c:v>
                </c:pt>
                <c:pt idx="631">
                  <c:v>0.54450948470060767</c:v>
                </c:pt>
                <c:pt idx="632">
                  <c:v>0.58639306653076073</c:v>
                </c:pt>
                <c:pt idx="633">
                  <c:v>0.5840001877838763</c:v>
                </c:pt>
                <c:pt idx="634">
                  <c:v>0.56670355952253038</c:v>
                </c:pt>
                <c:pt idx="635">
                  <c:v>0.55457549049200128</c:v>
                </c:pt>
                <c:pt idx="636">
                  <c:v>0.53864880851870145</c:v>
                </c:pt>
                <c:pt idx="637">
                  <c:v>0.52236947102812725</c:v>
                </c:pt>
                <c:pt idx="638">
                  <c:v>0.58982064634621456</c:v>
                </c:pt>
                <c:pt idx="639">
                  <c:v>0.5780983372792794</c:v>
                </c:pt>
                <c:pt idx="640">
                  <c:v>0.59140764469807339</c:v>
                </c:pt>
                <c:pt idx="641">
                  <c:v>0.59852371269743343</c:v>
                </c:pt>
                <c:pt idx="642">
                  <c:v>0.58651594769244497</c:v>
                </c:pt>
                <c:pt idx="643">
                  <c:v>0.62861901125675979</c:v>
                </c:pt>
                <c:pt idx="644">
                  <c:v>0.60995658783509221</c:v>
                </c:pt>
                <c:pt idx="645">
                  <c:v>0.59465888056834326</c:v>
                </c:pt>
                <c:pt idx="646">
                  <c:v>0.58182347864575179</c:v>
                </c:pt>
                <c:pt idx="647">
                  <c:v>0.57784799483501326</c:v>
                </c:pt>
                <c:pt idx="648">
                  <c:v>0.56801631906376404</c:v>
                </c:pt>
                <c:pt idx="649">
                  <c:v>0.55098698682835834</c:v>
                </c:pt>
                <c:pt idx="650">
                  <c:v>0.54348071153657795</c:v>
                </c:pt>
                <c:pt idx="651">
                  <c:v>0.52896940706543283</c:v>
                </c:pt>
                <c:pt idx="652">
                  <c:v>0.52163916126049137</c:v>
                </c:pt>
                <c:pt idx="653">
                  <c:v>0.51766290114924718</c:v>
                </c:pt>
                <c:pt idx="654">
                  <c:v>0.50745762218046442</c:v>
                </c:pt>
                <c:pt idx="655">
                  <c:v>0.49288691720336786</c:v>
                </c:pt>
                <c:pt idx="656">
                  <c:v>0.49190488040033276</c:v>
                </c:pt>
                <c:pt idx="657">
                  <c:v>0.48677508606879311</c:v>
                </c:pt>
                <c:pt idx="658">
                  <c:v>0.47952955954662752</c:v>
                </c:pt>
                <c:pt idx="659">
                  <c:v>0.46494151465761369</c:v>
                </c:pt>
                <c:pt idx="660">
                  <c:v>0.47817130215075754</c:v>
                </c:pt>
                <c:pt idx="661">
                  <c:v>0.48844229936133793</c:v>
                </c:pt>
                <c:pt idx="662">
                  <c:v>0.48685488360476498</c:v>
                </c:pt>
                <c:pt idx="663">
                  <c:v>0.48314710239927383</c:v>
                </c:pt>
                <c:pt idx="664">
                  <c:v>0.52287718137674566</c:v>
                </c:pt>
                <c:pt idx="665">
                  <c:v>0.50755079251084645</c:v>
                </c:pt>
                <c:pt idx="666">
                  <c:v>0.55671798362247071</c:v>
                </c:pt>
                <c:pt idx="667">
                  <c:v>0.55966227944914637</c:v>
                </c:pt>
                <c:pt idx="668">
                  <c:v>0.54406062905281116</c:v>
                </c:pt>
                <c:pt idx="669">
                  <c:v>0.53702431696554931</c:v>
                </c:pt>
                <c:pt idx="670">
                  <c:v>0.58199789274234204</c:v>
                </c:pt>
                <c:pt idx="671">
                  <c:v>0.56773355961965732</c:v>
                </c:pt>
                <c:pt idx="672">
                  <c:v>0.55452324930595898</c:v>
                </c:pt>
                <c:pt idx="673">
                  <c:v>0.54569090009901611</c:v>
                </c:pt>
                <c:pt idx="674">
                  <c:v>0.57526325894619901</c:v>
                </c:pt>
                <c:pt idx="675">
                  <c:v>0.56624317194019347</c:v>
                </c:pt>
                <c:pt idx="676">
                  <c:v>0.55039086211976862</c:v>
                </c:pt>
                <c:pt idx="677">
                  <c:v>0.54594557188545956</c:v>
                </c:pt>
                <c:pt idx="678">
                  <c:v>0.5299746183391133</c:v>
                </c:pt>
                <c:pt idx="679">
                  <c:v>0.51401972920865413</c:v>
                </c:pt>
                <c:pt idx="680">
                  <c:v>0.5582853527754329</c:v>
                </c:pt>
                <c:pt idx="681">
                  <c:v>0.54400124370938707</c:v>
                </c:pt>
                <c:pt idx="682">
                  <c:v>0.57532203907168722</c:v>
                </c:pt>
                <c:pt idx="683">
                  <c:v>0.56315069042275379</c:v>
                </c:pt>
                <c:pt idx="684">
                  <c:v>0.54884838006754277</c:v>
                </c:pt>
                <c:pt idx="685">
                  <c:v>0.57454129726391334</c:v>
                </c:pt>
                <c:pt idx="686">
                  <c:v>0.55709071903136531</c:v>
                </c:pt>
                <c:pt idx="687">
                  <c:v>0.57484656357442843</c:v>
                </c:pt>
                <c:pt idx="688">
                  <c:v>0.58327784701542384</c:v>
                </c:pt>
                <c:pt idx="689">
                  <c:v>0.56584204311764874</c:v>
                </c:pt>
                <c:pt idx="690">
                  <c:v>0.61546008533885388</c:v>
                </c:pt>
                <c:pt idx="691">
                  <c:v>0.59789013117655554</c:v>
                </c:pt>
                <c:pt idx="692">
                  <c:v>0.57992159426438572</c:v>
                </c:pt>
                <c:pt idx="693">
                  <c:v>0.56531180376860768</c:v>
                </c:pt>
                <c:pt idx="694">
                  <c:v>0.58381513844676569</c:v>
                </c:pt>
                <c:pt idx="695">
                  <c:v>0.57186991236530271</c:v>
                </c:pt>
                <c:pt idx="696">
                  <c:v>0.56637641931691596</c:v>
                </c:pt>
                <c:pt idx="697">
                  <c:v>0.55685312633864614</c:v>
                </c:pt>
                <c:pt idx="698">
                  <c:v>0.54298487748353885</c:v>
                </c:pt>
                <c:pt idx="699">
                  <c:v>0.54355057288936226</c:v>
                </c:pt>
                <c:pt idx="700">
                  <c:v>0.52772699119682431</c:v>
                </c:pt>
                <c:pt idx="701">
                  <c:v>0.51358271806561151</c:v>
                </c:pt>
                <c:pt idx="702">
                  <c:v>0.50547314325246884</c:v>
                </c:pt>
                <c:pt idx="703">
                  <c:v>0.4913293807412546</c:v>
                </c:pt>
                <c:pt idx="704">
                  <c:v>0.47806458218529135</c:v>
                </c:pt>
                <c:pt idx="705">
                  <c:v>0.48808072377389278</c:v>
                </c:pt>
                <c:pt idx="706">
                  <c:v>0.47321329505404019</c:v>
                </c:pt>
                <c:pt idx="707">
                  <c:v>0.46143450200846747</c:v>
                </c:pt>
                <c:pt idx="708">
                  <c:v>0.45219500901046761</c:v>
                </c:pt>
                <c:pt idx="709">
                  <c:v>0.45777770047550853</c:v>
                </c:pt>
                <c:pt idx="710">
                  <c:v>0.4669453842188413</c:v>
                </c:pt>
                <c:pt idx="711">
                  <c:v>0.45298291609382219</c:v>
                </c:pt>
                <c:pt idx="712">
                  <c:v>0.49734608745691955</c:v>
                </c:pt>
                <c:pt idx="713">
                  <c:v>0.48608844823076952</c:v>
                </c:pt>
                <c:pt idx="714">
                  <c:v>0.47255163314341009</c:v>
                </c:pt>
                <c:pt idx="715">
                  <c:v>0.48076004630008573</c:v>
                </c:pt>
                <c:pt idx="716">
                  <c:v>0.46885216324524498</c:v>
                </c:pt>
                <c:pt idx="717">
                  <c:v>0.45827426354733108</c:v>
                </c:pt>
                <c:pt idx="718">
                  <c:v>0.44446201859678625</c:v>
                </c:pt>
                <c:pt idx="719">
                  <c:v>0.43261321350251969</c:v>
                </c:pt>
                <c:pt idx="720">
                  <c:v>0.43117348708974751</c:v>
                </c:pt>
                <c:pt idx="721">
                  <c:v>0.42273869068296338</c:v>
                </c:pt>
                <c:pt idx="722">
                  <c:v>0.46892604985516684</c:v>
                </c:pt>
                <c:pt idx="723">
                  <c:v>0.45610298582307884</c:v>
                </c:pt>
                <c:pt idx="724">
                  <c:v>0.44223486100323239</c:v>
                </c:pt>
                <c:pt idx="725">
                  <c:v>0.42893411967313616</c:v>
                </c:pt>
                <c:pt idx="726">
                  <c:v>0.41621714272545163</c:v>
                </c:pt>
                <c:pt idx="727">
                  <c:v>0.42526276923455708</c:v>
                </c:pt>
                <c:pt idx="728">
                  <c:v>0.41258728509543868</c:v>
                </c:pt>
                <c:pt idx="729">
                  <c:v>0.44627288966856238</c:v>
                </c:pt>
                <c:pt idx="730">
                  <c:v>0.44823422550288644</c:v>
                </c:pt>
                <c:pt idx="731">
                  <c:v>0.49640765929075431</c:v>
                </c:pt>
                <c:pt idx="732">
                  <c:v>0.48140959607038519</c:v>
                </c:pt>
                <c:pt idx="733">
                  <c:v>0.55016107308559759</c:v>
                </c:pt>
                <c:pt idx="734">
                  <c:v>0.53545450250996618</c:v>
                </c:pt>
                <c:pt idx="735">
                  <c:v>0.52188117436007109</c:v>
                </c:pt>
                <c:pt idx="736">
                  <c:v>0.51444045136108918</c:v>
                </c:pt>
                <c:pt idx="737">
                  <c:v>0.50734668104861602</c:v>
                </c:pt>
                <c:pt idx="738">
                  <c:v>0.49614148055273144</c:v>
                </c:pt>
                <c:pt idx="739">
                  <c:v>0.48930901607286076</c:v>
                </c:pt>
                <c:pt idx="740">
                  <c:v>0.50172542508640983</c:v>
                </c:pt>
                <c:pt idx="741">
                  <c:v>0.48842493303059786</c:v>
                </c:pt>
                <c:pt idx="742">
                  <c:v>0.47816432944524329</c:v>
                </c:pt>
                <c:pt idx="743">
                  <c:v>0.4684951956069302</c:v>
                </c:pt>
                <c:pt idx="744">
                  <c:v>0.49616251766348568</c:v>
                </c:pt>
                <c:pt idx="745">
                  <c:v>0.48551830144699271</c:v>
                </c:pt>
                <c:pt idx="746">
                  <c:v>0.47167466324254603</c:v>
                </c:pt>
                <c:pt idx="747">
                  <c:v>0.45770579266821548</c:v>
                </c:pt>
                <c:pt idx="748">
                  <c:v>0.44622982618841112</c:v>
                </c:pt>
                <c:pt idx="749">
                  <c:v>0.45785473884800004</c:v>
                </c:pt>
                <c:pt idx="750">
                  <c:v>0.49846368075123504</c:v>
                </c:pt>
                <c:pt idx="751">
                  <c:v>0.48521081460980869</c:v>
                </c:pt>
                <c:pt idx="752">
                  <c:v>0.47052358776695791</c:v>
                </c:pt>
                <c:pt idx="753">
                  <c:v>0.46812611145976168</c:v>
                </c:pt>
                <c:pt idx="754">
                  <c:v>0.45435241097299739</c:v>
                </c:pt>
                <c:pt idx="755">
                  <c:v>0.44147273804904247</c:v>
                </c:pt>
                <c:pt idx="756">
                  <c:v>0.42977298889922577</c:v>
                </c:pt>
                <c:pt idx="757">
                  <c:v>0.41668902876104114</c:v>
                </c:pt>
                <c:pt idx="758">
                  <c:v>0.48490814196325893</c:v>
                </c:pt>
                <c:pt idx="759">
                  <c:v>0.54725615396557792</c:v>
                </c:pt>
                <c:pt idx="760">
                  <c:v>0.56268316631375392</c:v>
                </c:pt>
                <c:pt idx="761">
                  <c:v>0.557412529996555</c:v>
                </c:pt>
                <c:pt idx="762">
                  <c:v>0.54302857656637493</c:v>
                </c:pt>
                <c:pt idx="763">
                  <c:v>0.53560501293911589</c:v>
                </c:pt>
                <c:pt idx="764">
                  <c:v>0.58486135139304074</c:v>
                </c:pt>
                <c:pt idx="765">
                  <c:v>0.56707169015328496</c:v>
                </c:pt>
                <c:pt idx="766">
                  <c:v>0.55395187841925253</c:v>
                </c:pt>
                <c:pt idx="767">
                  <c:v>0.55813111714086994</c:v>
                </c:pt>
                <c:pt idx="768">
                  <c:v>0.54407313784891498</c:v>
                </c:pt>
                <c:pt idx="769">
                  <c:v>0.52794266572214754</c:v>
                </c:pt>
                <c:pt idx="770">
                  <c:v>0.52091087988499807</c:v>
                </c:pt>
                <c:pt idx="771">
                  <c:v>0.52299462305047073</c:v>
                </c:pt>
                <c:pt idx="772">
                  <c:v>0.50793878843991336</c:v>
                </c:pt>
                <c:pt idx="773">
                  <c:v>0.57843116805043437</c:v>
                </c:pt>
                <c:pt idx="774">
                  <c:v>0.56164079451987237</c:v>
                </c:pt>
                <c:pt idx="775">
                  <c:v>0.54493282638597584</c:v>
                </c:pt>
                <c:pt idx="776">
                  <c:v>0.52931376029633526</c:v>
                </c:pt>
                <c:pt idx="777">
                  <c:v>0.51329277122002137</c:v>
                </c:pt>
                <c:pt idx="778">
                  <c:v>0.52389797368907609</c:v>
                </c:pt>
                <c:pt idx="779">
                  <c:v>0.50897789378602043</c:v>
                </c:pt>
                <c:pt idx="780">
                  <c:v>0.49486639478943445</c:v>
                </c:pt>
                <c:pt idx="781">
                  <c:v>0.48592980632766281</c:v>
                </c:pt>
                <c:pt idx="782">
                  <c:v>0.47151024301356143</c:v>
                </c:pt>
                <c:pt idx="783">
                  <c:v>0.48424763174744601</c:v>
                </c:pt>
                <c:pt idx="784">
                  <c:v>0.47857109065193881</c:v>
                </c:pt>
                <c:pt idx="785">
                  <c:v>0.46542491039518985</c:v>
                </c:pt>
                <c:pt idx="786">
                  <c:v>0.49935790787032225</c:v>
                </c:pt>
                <c:pt idx="787">
                  <c:v>0.51041337446107893</c:v>
                </c:pt>
                <c:pt idx="788">
                  <c:v>0.51226484525945393</c:v>
                </c:pt>
                <c:pt idx="789">
                  <c:v>0.49704424769399069</c:v>
                </c:pt>
                <c:pt idx="790">
                  <c:v>0.48233970405061721</c:v>
                </c:pt>
                <c:pt idx="791">
                  <c:v>0.46856712273104562</c:v>
                </c:pt>
                <c:pt idx="792">
                  <c:v>0.47086853056407657</c:v>
                </c:pt>
                <c:pt idx="793">
                  <c:v>0.45805056424677332</c:v>
                </c:pt>
                <c:pt idx="794">
                  <c:v>0.44469407546923861</c:v>
                </c:pt>
                <c:pt idx="795">
                  <c:v>0.4315237520852408</c:v>
                </c:pt>
                <c:pt idx="796">
                  <c:v>0.63008407477575756</c:v>
                </c:pt>
                <c:pt idx="797">
                  <c:v>0.6650965508822152</c:v>
                </c:pt>
                <c:pt idx="798">
                  <c:v>0.6576385678305845</c:v>
                </c:pt>
                <c:pt idx="799">
                  <c:v>0.63957460568809166</c:v>
                </c:pt>
                <c:pt idx="800">
                  <c:v>0.88405757525992867</c:v>
                </c:pt>
                <c:pt idx="801">
                  <c:v>0.85880583922557063</c:v>
                </c:pt>
                <c:pt idx="802">
                  <c:v>0.83446820734532567</c:v>
                </c:pt>
                <c:pt idx="803">
                  <c:v>0.83598307721265608</c:v>
                </c:pt>
                <c:pt idx="804">
                  <c:v>0.81162250386658108</c:v>
                </c:pt>
                <c:pt idx="805">
                  <c:v>0.78698955228414136</c:v>
                </c:pt>
                <c:pt idx="806">
                  <c:v>0.77995525754514272</c:v>
                </c:pt>
                <c:pt idx="807">
                  <c:v>0.75989120248450437</c:v>
                </c:pt>
                <c:pt idx="808">
                  <c:v>0.74511481778454403</c:v>
                </c:pt>
                <c:pt idx="809">
                  <c:v>0.80358792055544404</c:v>
                </c:pt>
                <c:pt idx="810">
                  <c:v>0.78836950589467347</c:v>
                </c:pt>
                <c:pt idx="811">
                  <c:v>0.82609375130826856</c:v>
                </c:pt>
                <c:pt idx="812">
                  <c:v>0.80543792183463148</c:v>
                </c:pt>
                <c:pt idx="813">
                  <c:v>0.78100955621674117</c:v>
                </c:pt>
                <c:pt idx="814">
                  <c:v>0.76973234263532719</c:v>
                </c:pt>
                <c:pt idx="815">
                  <c:v>0.7490318858700461</c:v>
                </c:pt>
                <c:pt idx="816">
                  <c:v>0.73950534968938153</c:v>
                </c:pt>
                <c:pt idx="817">
                  <c:v>0.71705077798411065</c:v>
                </c:pt>
                <c:pt idx="818">
                  <c:v>0.6967908626792515</c:v>
                </c:pt>
                <c:pt idx="819">
                  <c:v>0.67743985385548433</c:v>
                </c:pt>
                <c:pt idx="820">
                  <c:v>0.66332144227942869</c:v>
                </c:pt>
                <c:pt idx="821">
                  <c:v>0.64347222265333681</c:v>
                </c:pt>
                <c:pt idx="822">
                  <c:v>0.63979083247045232</c:v>
                </c:pt>
                <c:pt idx="823">
                  <c:v>0.62086285559446042</c:v>
                </c:pt>
                <c:pt idx="824">
                  <c:v>0.61156152259216701</c:v>
                </c:pt>
                <c:pt idx="825">
                  <c:v>0.65079736641551178</c:v>
                </c:pt>
                <c:pt idx="826">
                  <c:v>0.67948091350682049</c:v>
                </c:pt>
                <c:pt idx="827">
                  <c:v>0.66374933674286929</c:v>
                </c:pt>
                <c:pt idx="828">
                  <c:v>0.64429577513425418</c:v>
                </c:pt>
                <c:pt idx="829">
                  <c:v>0.62493607365774828</c:v>
                </c:pt>
                <c:pt idx="830">
                  <c:v>0.61985551175649378</c:v>
                </c:pt>
                <c:pt idx="831">
                  <c:v>0.60429024353962835</c:v>
                </c:pt>
                <c:pt idx="832">
                  <c:v>0.58999756821573934</c:v>
                </c:pt>
                <c:pt idx="833">
                  <c:v>0.59044100175891456</c:v>
                </c:pt>
                <c:pt idx="834">
                  <c:v>0.59809966236521206</c:v>
                </c:pt>
                <c:pt idx="835">
                  <c:v>0.59187071420979653</c:v>
                </c:pt>
                <c:pt idx="836">
                  <c:v>0.57388375891201149</c:v>
                </c:pt>
                <c:pt idx="837">
                  <c:v>0.55903822952496973</c:v>
                </c:pt>
                <c:pt idx="838">
                  <c:v>0.55105554798732248</c:v>
                </c:pt>
                <c:pt idx="839">
                  <c:v>0.55095756930473794</c:v>
                </c:pt>
                <c:pt idx="840">
                  <c:v>0.57778762822553176</c:v>
                </c:pt>
                <c:pt idx="841">
                  <c:v>0.56362771917513055</c:v>
                </c:pt>
                <c:pt idx="842">
                  <c:v>0.56667262654677319</c:v>
                </c:pt>
                <c:pt idx="843">
                  <c:v>0.55126618770076452</c:v>
                </c:pt>
                <c:pt idx="844">
                  <c:v>0.55848629485438128</c:v>
                </c:pt>
                <c:pt idx="845">
                  <c:v>0.70419463529440529</c:v>
                </c:pt>
                <c:pt idx="846">
                  <c:v>0.69063850057590281</c:v>
                </c:pt>
                <c:pt idx="847">
                  <c:v>0.67110273821371891</c:v>
                </c:pt>
                <c:pt idx="848">
                  <c:v>0.65318110817728658</c:v>
                </c:pt>
                <c:pt idx="849">
                  <c:v>0.70363919857030499</c:v>
                </c:pt>
                <c:pt idx="850">
                  <c:v>0.71522976666733262</c:v>
                </c:pt>
                <c:pt idx="851">
                  <c:v>0.69355565156584043</c:v>
                </c:pt>
                <c:pt idx="852">
                  <c:v>0.70569363863315504</c:v>
                </c:pt>
                <c:pt idx="853">
                  <c:v>0.68450591659554916</c:v>
                </c:pt>
                <c:pt idx="854">
                  <c:v>0.66503125477573188</c:v>
                </c:pt>
                <c:pt idx="855">
                  <c:v>0.65785676987684261</c:v>
                </c:pt>
                <c:pt idx="856">
                  <c:v>0.63815681069777286</c:v>
                </c:pt>
                <c:pt idx="857">
                  <c:v>0.62362407216294269</c:v>
                </c:pt>
                <c:pt idx="858">
                  <c:v>0.61859752436975712</c:v>
                </c:pt>
                <c:pt idx="859">
                  <c:v>0.61216389629792267</c:v>
                </c:pt>
                <c:pt idx="860">
                  <c:v>0.59971331261053262</c:v>
                </c:pt>
                <c:pt idx="861">
                  <c:v>0.58471612205891754</c:v>
                </c:pt>
                <c:pt idx="862">
                  <c:v>0.57032021356334572</c:v>
                </c:pt>
                <c:pt idx="863">
                  <c:v>0.55569004060769878</c:v>
                </c:pt>
                <c:pt idx="864">
                  <c:v>0.54008610126661194</c:v>
                </c:pt>
                <c:pt idx="865">
                  <c:v>0.52622392766773951</c:v>
                </c:pt>
                <c:pt idx="866">
                  <c:v>0.51717421072051062</c:v>
                </c:pt>
                <c:pt idx="867">
                  <c:v>0.545894563776952</c:v>
                </c:pt>
                <c:pt idx="868">
                  <c:v>0.53512016038374632</c:v>
                </c:pt>
                <c:pt idx="869">
                  <c:v>0.57769332089558667</c:v>
                </c:pt>
                <c:pt idx="870">
                  <c:v>0.57835271814315525</c:v>
                </c:pt>
                <c:pt idx="871">
                  <c:v>0.57241144608953165</c:v>
                </c:pt>
                <c:pt idx="872">
                  <c:v>0.60095259861276118</c:v>
                </c:pt>
                <c:pt idx="873">
                  <c:v>0.58785939162324041</c:v>
                </c:pt>
                <c:pt idx="874">
                  <c:v>0.58936128852756386</c:v>
                </c:pt>
                <c:pt idx="875">
                  <c:v>0.58920781657290033</c:v>
                </c:pt>
                <c:pt idx="876">
                  <c:v>0.57169144730846599</c:v>
                </c:pt>
                <c:pt idx="877">
                  <c:v>0.5628527418605237</c:v>
                </c:pt>
                <c:pt idx="878">
                  <c:v>0.55343924866504024</c:v>
                </c:pt>
                <c:pt idx="879">
                  <c:v>0.56635360696463521</c:v>
                </c:pt>
                <c:pt idx="880">
                  <c:v>0.57423645743931029</c:v>
                </c:pt>
                <c:pt idx="881">
                  <c:v>0.55693173241927763</c:v>
                </c:pt>
                <c:pt idx="882">
                  <c:v>0.54945606818003256</c:v>
                </c:pt>
                <c:pt idx="883">
                  <c:v>0.53969855016903423</c:v>
                </c:pt>
                <c:pt idx="884">
                  <c:v>0.52325715814624463</c:v>
                </c:pt>
                <c:pt idx="885">
                  <c:v>0.5296633066931018</c:v>
                </c:pt>
                <c:pt idx="886">
                  <c:v>0.5160474421461988</c:v>
                </c:pt>
                <c:pt idx="887">
                  <c:v>0.50583025623213185</c:v>
                </c:pt>
                <c:pt idx="888">
                  <c:v>0.51085912446043658</c:v>
                </c:pt>
                <c:pt idx="889">
                  <c:v>0.49717103642057353</c:v>
                </c:pt>
                <c:pt idx="890">
                  <c:v>0.48489090308798311</c:v>
                </c:pt>
                <c:pt idx="891">
                  <c:v>0.48048728888806524</c:v>
                </c:pt>
                <c:pt idx="892">
                  <c:v>0.47404293927237301</c:v>
                </c:pt>
                <c:pt idx="893">
                  <c:v>0.49191841260109498</c:v>
                </c:pt>
                <c:pt idx="894">
                  <c:v>0.4790436198631649</c:v>
                </c:pt>
                <c:pt idx="895">
                  <c:v>0.47427156792632225</c:v>
                </c:pt>
                <c:pt idx="896">
                  <c:v>0.4636447957880418</c:v>
                </c:pt>
                <c:pt idx="897">
                  <c:v>0.49518029024057036</c:v>
                </c:pt>
                <c:pt idx="898">
                  <c:v>0.50119468310508242</c:v>
                </c:pt>
                <c:pt idx="899">
                  <c:v>0.48793433702294803</c:v>
                </c:pt>
                <c:pt idx="900">
                  <c:v>0.47314947696139065</c:v>
                </c:pt>
                <c:pt idx="901">
                  <c:v>0.49592182667219775</c:v>
                </c:pt>
                <c:pt idx="902">
                  <c:v>0.48180408888511567</c:v>
                </c:pt>
                <c:pt idx="903">
                  <c:v>0.46723667167186667</c:v>
                </c:pt>
                <c:pt idx="904">
                  <c:v>0.51798640865750878</c:v>
                </c:pt>
                <c:pt idx="905">
                  <c:v>0.55313526860287177</c:v>
                </c:pt>
                <c:pt idx="906">
                  <c:v>0.54618179652266319</c:v>
                </c:pt>
                <c:pt idx="907">
                  <c:v>0.53380070315841732</c:v>
                </c:pt>
                <c:pt idx="908">
                  <c:v>0.53898731345504991</c:v>
                </c:pt>
                <c:pt idx="909">
                  <c:v>0.52331402654571169</c:v>
                </c:pt>
                <c:pt idx="910">
                  <c:v>0.53548715134958447</c:v>
                </c:pt>
                <c:pt idx="911">
                  <c:v>0.5191794720943651</c:v>
                </c:pt>
                <c:pt idx="912">
                  <c:v>0.51017901302308677</c:v>
                </c:pt>
                <c:pt idx="913">
                  <c:v>0.49720659094612685</c:v>
                </c:pt>
                <c:pt idx="914">
                  <c:v>0.48320214656438937</c:v>
                </c:pt>
                <c:pt idx="915">
                  <c:v>0.48267540849163898</c:v>
                </c:pt>
                <c:pt idx="916">
                  <c:v>0.59431940410936102</c:v>
                </c:pt>
                <c:pt idx="917">
                  <c:v>0.58967270441880304</c:v>
                </c:pt>
                <c:pt idx="918">
                  <c:v>0.62775958850870484</c:v>
                </c:pt>
                <c:pt idx="919">
                  <c:v>0.61144787216198071</c:v>
                </c:pt>
                <c:pt idx="920">
                  <c:v>0.59324323698393788</c:v>
                </c:pt>
                <c:pt idx="921">
                  <c:v>0.57724228758544738</c:v>
                </c:pt>
                <c:pt idx="922">
                  <c:v>0.56674812414301667</c:v>
                </c:pt>
                <c:pt idx="923">
                  <c:v>0.57566972413466377</c:v>
                </c:pt>
                <c:pt idx="924">
                  <c:v>0.56082837385606787</c:v>
                </c:pt>
                <c:pt idx="925">
                  <c:v>0.56276192817774728</c:v>
                </c:pt>
                <c:pt idx="926">
                  <c:v>0.54602085199992934</c:v>
                </c:pt>
                <c:pt idx="927">
                  <c:v>0.54036309907480407</c:v>
                </c:pt>
                <c:pt idx="928">
                  <c:v>0.53078883784843578</c:v>
                </c:pt>
                <c:pt idx="929">
                  <c:v>0.51695006568063406</c:v>
                </c:pt>
                <c:pt idx="930">
                  <c:v>0.50573332378419023</c:v>
                </c:pt>
                <c:pt idx="931">
                  <c:v>0.49528356763729392</c:v>
                </c:pt>
                <c:pt idx="932">
                  <c:v>0.48782375013419205</c:v>
                </c:pt>
                <c:pt idx="933">
                  <c:v>0.48539312289778358</c:v>
                </c:pt>
                <c:pt idx="934">
                  <c:v>0.48668043534924071</c:v>
                </c:pt>
                <c:pt idx="935">
                  <c:v>0.47361818544466167</c:v>
                </c:pt>
                <c:pt idx="936">
                  <c:v>0.45947792595701015</c:v>
                </c:pt>
                <c:pt idx="937">
                  <c:v>0.44613284807234321</c:v>
                </c:pt>
                <c:pt idx="938">
                  <c:v>0.44350821691120901</c:v>
                </c:pt>
                <c:pt idx="939">
                  <c:v>0.43288866009931204</c:v>
                </c:pt>
                <c:pt idx="940">
                  <c:v>0.46628375089679897</c:v>
                </c:pt>
                <c:pt idx="941">
                  <c:v>0.45561988282826571</c:v>
                </c:pt>
                <c:pt idx="942">
                  <c:v>0.44386972185019952</c:v>
                </c:pt>
                <c:pt idx="943">
                  <c:v>0.46912901584238503</c:v>
                </c:pt>
                <c:pt idx="944">
                  <c:v>0.45696797508533898</c:v>
                </c:pt>
                <c:pt idx="945">
                  <c:v>0.44499034206297872</c:v>
                </c:pt>
                <c:pt idx="946">
                  <c:v>0.46075694615171919</c:v>
                </c:pt>
                <c:pt idx="947">
                  <c:v>0.46415432744100138</c:v>
                </c:pt>
                <c:pt idx="948">
                  <c:v>0.45915921907882623</c:v>
                </c:pt>
                <c:pt idx="949">
                  <c:v>0.47147739844889364</c:v>
                </c:pt>
                <c:pt idx="950">
                  <c:v>0.45875783047261076</c:v>
                </c:pt>
                <c:pt idx="951">
                  <c:v>0.50518184226729435</c:v>
                </c:pt>
                <c:pt idx="952">
                  <c:v>0.49910526843202158</c:v>
                </c:pt>
                <c:pt idx="953">
                  <c:v>0.48825184031088087</c:v>
                </c:pt>
                <c:pt idx="954">
                  <c:v>0.50259748424315576</c:v>
                </c:pt>
                <c:pt idx="955">
                  <c:v>0.49321173718703631</c:v>
                </c:pt>
                <c:pt idx="956">
                  <c:v>0.47981151444959952</c:v>
                </c:pt>
                <c:pt idx="957">
                  <c:v>0.46582185986389546</c:v>
                </c:pt>
                <c:pt idx="958">
                  <c:v>0.45329571795034235</c:v>
                </c:pt>
                <c:pt idx="959">
                  <c:v>0.44004128485248101</c:v>
                </c:pt>
                <c:pt idx="960">
                  <c:v>0.44711974227184725</c:v>
                </c:pt>
                <c:pt idx="961">
                  <c:v>0.43413709501944386</c:v>
                </c:pt>
                <c:pt idx="962">
                  <c:v>0.42115273926633756</c:v>
                </c:pt>
                <c:pt idx="963">
                  <c:v>0.4156005590409545</c:v>
                </c:pt>
                <c:pt idx="964">
                  <c:v>0.40445767595654269</c:v>
                </c:pt>
                <c:pt idx="965">
                  <c:v>0.39213961382944401</c:v>
                </c:pt>
                <c:pt idx="966">
                  <c:v>0.38238878629235229</c:v>
                </c:pt>
                <c:pt idx="967">
                  <c:v>0.3761809954755182</c:v>
                </c:pt>
                <c:pt idx="968">
                  <c:v>0.39246171932697205</c:v>
                </c:pt>
                <c:pt idx="969">
                  <c:v>0.38483225013173267</c:v>
                </c:pt>
                <c:pt idx="970">
                  <c:v>0.37780133597787446</c:v>
                </c:pt>
                <c:pt idx="971">
                  <c:v>0.39238869920906005</c:v>
                </c:pt>
                <c:pt idx="972">
                  <c:v>0.38495090725433706</c:v>
                </c:pt>
                <c:pt idx="973">
                  <c:v>0.52990937255530979</c:v>
                </c:pt>
                <c:pt idx="974">
                  <c:v>0.53337671498954098</c:v>
                </c:pt>
                <c:pt idx="975">
                  <c:v>0.55694799426810737</c:v>
                </c:pt>
                <c:pt idx="976">
                  <c:v>0.54280777822115023</c:v>
                </c:pt>
                <c:pt idx="977">
                  <c:v>0.52974357380742965</c:v>
                </c:pt>
                <c:pt idx="978">
                  <c:v>0.53051011468676978</c:v>
                </c:pt>
                <c:pt idx="979">
                  <c:v>0.51497993161405575</c:v>
                </c:pt>
                <c:pt idx="980">
                  <c:v>0.49942260575587288</c:v>
                </c:pt>
                <c:pt idx="981">
                  <c:v>0.49280896259926371</c:v>
                </c:pt>
                <c:pt idx="982">
                  <c:v>0.50840639468574755</c:v>
                </c:pt>
                <c:pt idx="983">
                  <c:v>0.50092100296417597</c:v>
                </c:pt>
                <c:pt idx="984">
                  <c:v>0.48785354586186869</c:v>
                </c:pt>
                <c:pt idx="985">
                  <c:v>0.4867962339358945</c:v>
                </c:pt>
                <c:pt idx="986">
                  <c:v>0.4745898680101065</c:v>
                </c:pt>
                <c:pt idx="987">
                  <c:v>0.46062560259140151</c:v>
                </c:pt>
                <c:pt idx="988">
                  <c:v>0.44827559537470174</c:v>
                </c:pt>
                <c:pt idx="989">
                  <c:v>0.43590763986226966</c:v>
                </c:pt>
                <c:pt idx="990">
                  <c:v>0.4359426351163298</c:v>
                </c:pt>
                <c:pt idx="991">
                  <c:v>0.44288878780070773</c:v>
                </c:pt>
                <c:pt idx="992">
                  <c:v>0.42955141931940249</c:v>
                </c:pt>
                <c:pt idx="993">
                  <c:v>0.41672205754670183</c:v>
                </c:pt>
                <c:pt idx="994">
                  <c:v>0.40851722570130949</c:v>
                </c:pt>
                <c:pt idx="995">
                  <c:v>0.4056920318234673</c:v>
                </c:pt>
                <c:pt idx="996">
                  <c:v>0.3936248813652567</c:v>
                </c:pt>
                <c:pt idx="997">
                  <c:v>0.38337161438885592</c:v>
                </c:pt>
                <c:pt idx="998">
                  <c:v>0.3730577234483996</c:v>
                </c:pt>
                <c:pt idx="999">
                  <c:v>0.36378715912765552</c:v>
                </c:pt>
                <c:pt idx="1000">
                  <c:v>0.35278389853121822</c:v>
                </c:pt>
                <c:pt idx="1001">
                  <c:v>0.34204577406032916</c:v>
                </c:pt>
                <c:pt idx="1002">
                  <c:v>0.34206950742840297</c:v>
                </c:pt>
                <c:pt idx="1003">
                  <c:v>0.35254826394126426</c:v>
                </c:pt>
                <c:pt idx="1004">
                  <c:v>0.3667663155290708</c:v>
                </c:pt>
                <c:pt idx="1005">
                  <c:v>0.35633830714466397</c:v>
                </c:pt>
                <c:pt idx="1006">
                  <c:v>0.37218686828996911</c:v>
                </c:pt>
                <c:pt idx="1007">
                  <c:v>0.36106522831115773</c:v>
                </c:pt>
                <c:pt idx="1008">
                  <c:v>0.35282991310986295</c:v>
                </c:pt>
                <c:pt idx="1009">
                  <c:v>0.36306434370916968</c:v>
                </c:pt>
                <c:pt idx="1010">
                  <c:v>0.35202464906688108</c:v>
                </c:pt>
                <c:pt idx="1011">
                  <c:v>0.34840419826026509</c:v>
                </c:pt>
                <c:pt idx="1012">
                  <c:v>0.35074859623289778</c:v>
                </c:pt>
                <c:pt idx="1013">
                  <c:v>0.34065580658376676</c:v>
                </c:pt>
                <c:pt idx="1014">
                  <c:v>0.33030534859904809</c:v>
                </c:pt>
                <c:pt idx="1015">
                  <c:v>0.32026364427450266</c:v>
                </c:pt>
                <c:pt idx="1016">
                  <c:v>0.3258594020637518</c:v>
                </c:pt>
                <c:pt idx="1017">
                  <c:v>0.31696114243479545</c:v>
                </c:pt>
                <c:pt idx="1018">
                  <c:v>0.30932424211524079</c:v>
                </c:pt>
                <c:pt idx="1019">
                  <c:v>0.30044461527407396</c:v>
                </c:pt>
                <c:pt idx="1020">
                  <c:v>0.30072327456820958</c:v>
                </c:pt>
                <c:pt idx="1021">
                  <c:v>0.30049816427891207</c:v>
                </c:pt>
                <c:pt idx="1022">
                  <c:v>0.29232205318462606</c:v>
                </c:pt>
                <c:pt idx="1023">
                  <c:v>0.30894289756871735</c:v>
                </c:pt>
                <c:pt idx="1024">
                  <c:v>0.29958050558398236</c:v>
                </c:pt>
                <c:pt idx="1025">
                  <c:v>0.32776591028166652</c:v>
                </c:pt>
                <c:pt idx="1026">
                  <c:v>0.3193884154137232</c:v>
                </c:pt>
                <c:pt idx="1027">
                  <c:v>0.34127276228206832</c:v>
                </c:pt>
                <c:pt idx="1028">
                  <c:v>0.33326268936822845</c:v>
                </c:pt>
                <c:pt idx="1029">
                  <c:v>0.33243808457783769</c:v>
                </c:pt>
                <c:pt idx="1030">
                  <c:v>0.32852319621241849</c:v>
                </c:pt>
                <c:pt idx="1031">
                  <c:v>0.32776759552648937</c:v>
                </c:pt>
                <c:pt idx="1032">
                  <c:v>0.31838851442708876</c:v>
                </c:pt>
                <c:pt idx="1033">
                  <c:v>0.36146350433674185</c:v>
                </c:pt>
                <c:pt idx="1034">
                  <c:v>0.35278880013324593</c:v>
                </c:pt>
                <c:pt idx="1035">
                  <c:v>0.34494402670007074</c:v>
                </c:pt>
                <c:pt idx="1036">
                  <c:v>0.36519882502748241</c:v>
                </c:pt>
                <c:pt idx="1037">
                  <c:v>0.35785633393039068</c:v>
                </c:pt>
                <c:pt idx="1038">
                  <c:v>0.35939239969882808</c:v>
                </c:pt>
                <c:pt idx="1039">
                  <c:v>0.40531459088097332</c:v>
                </c:pt>
                <c:pt idx="1040">
                  <c:v>0.3937492374490259</c:v>
                </c:pt>
                <c:pt idx="1041">
                  <c:v>0.39776405440543294</c:v>
                </c:pt>
                <c:pt idx="1042">
                  <c:v>0.39008948344888261</c:v>
                </c:pt>
                <c:pt idx="1043">
                  <c:v>0.3892541932531039</c:v>
                </c:pt>
                <c:pt idx="1044">
                  <c:v>0.38108339997705698</c:v>
                </c:pt>
                <c:pt idx="1045">
                  <c:v>0.36981138335083907</c:v>
                </c:pt>
                <c:pt idx="1046">
                  <c:v>0.35854785380113635</c:v>
                </c:pt>
                <c:pt idx="1047">
                  <c:v>0.34863131915019263</c:v>
                </c:pt>
                <c:pt idx="1048">
                  <c:v>0.34636673128987389</c:v>
                </c:pt>
                <c:pt idx="1049">
                  <c:v>0.33777081218172827</c:v>
                </c:pt>
                <c:pt idx="1050">
                  <c:v>0.33343284742873963</c:v>
                </c:pt>
                <c:pt idx="1051">
                  <c:v>0.3244175486167129</c:v>
                </c:pt>
                <c:pt idx="1052">
                  <c:v>0.31891523407762051</c:v>
                </c:pt>
                <c:pt idx="1053">
                  <c:v>0.31993844695399454</c:v>
                </c:pt>
                <c:pt idx="1054">
                  <c:v>0.32284455558815961</c:v>
                </c:pt>
                <c:pt idx="1055">
                  <c:v>0.31625675353754934</c:v>
                </c:pt>
                <c:pt idx="1056">
                  <c:v>0.31011328150404222</c:v>
                </c:pt>
                <c:pt idx="1057">
                  <c:v>0.30821042511549029</c:v>
                </c:pt>
                <c:pt idx="1058">
                  <c:v>0.37430398731207831</c:v>
                </c:pt>
                <c:pt idx="1059">
                  <c:v>0.39283270625300309</c:v>
                </c:pt>
                <c:pt idx="1060">
                  <c:v>0.38266424709616736</c:v>
                </c:pt>
                <c:pt idx="1061">
                  <c:v>0.37248084128309927</c:v>
                </c:pt>
                <c:pt idx="1062">
                  <c:v>0.3703689944518877</c:v>
                </c:pt>
                <c:pt idx="1063">
                  <c:v>0.37329918027095171</c:v>
                </c:pt>
                <c:pt idx="1064">
                  <c:v>0.36217023933138492</c:v>
                </c:pt>
                <c:pt idx="1065">
                  <c:v>0.3517063961467396</c:v>
                </c:pt>
                <c:pt idx="1066">
                  <c:v>0.35452791927781385</c:v>
                </c:pt>
                <c:pt idx="1067">
                  <c:v>0.38058789814311894</c:v>
                </c:pt>
                <c:pt idx="1068">
                  <c:v>0.36906993217624867</c:v>
                </c:pt>
                <c:pt idx="1069">
                  <c:v>0.35811516848063601</c:v>
                </c:pt>
                <c:pt idx="1070">
                  <c:v>0.34727328024738047</c:v>
                </c:pt>
                <c:pt idx="1071">
                  <c:v>0.37611024989901776</c:v>
                </c:pt>
                <c:pt idx="1072">
                  <c:v>0.36525285974106836</c:v>
                </c:pt>
                <c:pt idx="1073">
                  <c:v>0.35447052941670421</c:v>
                </c:pt>
                <c:pt idx="1074">
                  <c:v>0.3560963746667638</c:v>
                </c:pt>
                <c:pt idx="1075">
                  <c:v>0.35117183515809952</c:v>
                </c:pt>
                <c:pt idx="1076">
                  <c:v>0.3408956310635724</c:v>
                </c:pt>
                <c:pt idx="1077">
                  <c:v>0.33171900004261862</c:v>
                </c:pt>
                <c:pt idx="1078">
                  <c:v>0.32164094089411027</c:v>
                </c:pt>
                <c:pt idx="1079">
                  <c:v>0.31233013782848329</c:v>
                </c:pt>
                <c:pt idx="1080">
                  <c:v>0.31706922899590134</c:v>
                </c:pt>
                <c:pt idx="1081">
                  <c:v>0.30743236004577668</c:v>
                </c:pt>
                <c:pt idx="1082">
                  <c:v>0.29987167384967622</c:v>
                </c:pt>
                <c:pt idx="1083">
                  <c:v>0.29203260218442884</c:v>
                </c:pt>
                <c:pt idx="1084">
                  <c:v>0.28331424856459025</c:v>
                </c:pt>
                <c:pt idx="1085">
                  <c:v>0.28024144704669929</c:v>
                </c:pt>
                <c:pt idx="1086">
                  <c:v>0.28610460133761839</c:v>
                </c:pt>
                <c:pt idx="1087">
                  <c:v>0.28570580726930861</c:v>
                </c:pt>
                <c:pt idx="1088">
                  <c:v>0.27776641811015229</c:v>
                </c:pt>
                <c:pt idx="1089">
                  <c:v>0.27601777092199603</c:v>
                </c:pt>
                <c:pt idx="1090">
                  <c:v>0.26858002870229325</c:v>
                </c:pt>
                <c:pt idx="1091">
                  <c:v>0.27030421708716751</c:v>
                </c:pt>
                <c:pt idx="1092">
                  <c:v>0.27123622786916596</c:v>
                </c:pt>
                <c:pt idx="1093">
                  <c:v>0.26357830285800216</c:v>
                </c:pt>
                <c:pt idx="1094">
                  <c:v>0.28655158192717411</c:v>
                </c:pt>
                <c:pt idx="1095">
                  <c:v>0.29971729037024142</c:v>
                </c:pt>
                <c:pt idx="1096">
                  <c:v>0.29058669428944411</c:v>
                </c:pt>
                <c:pt idx="1097">
                  <c:v>0.31536705443875201</c:v>
                </c:pt>
                <c:pt idx="1098">
                  <c:v>0.31439519232626612</c:v>
                </c:pt>
                <c:pt idx="1099">
                  <c:v>0.30500615421341154</c:v>
                </c:pt>
                <c:pt idx="1100">
                  <c:v>0.29710167764574413</c:v>
                </c:pt>
                <c:pt idx="1101">
                  <c:v>0.28916240386801134</c:v>
                </c:pt>
                <c:pt idx="1102">
                  <c:v>0.28510196908301716</c:v>
                </c:pt>
                <c:pt idx="1103">
                  <c:v>0.27997151429616662</c:v>
                </c:pt>
                <c:pt idx="1104">
                  <c:v>0.27763357080142093</c:v>
                </c:pt>
                <c:pt idx="1105">
                  <c:v>0.26924076938444819</c:v>
                </c:pt>
                <c:pt idx="1106">
                  <c:v>0.26438319291048828</c:v>
                </c:pt>
                <c:pt idx="1107">
                  <c:v>0.25702768840383933</c:v>
                </c:pt>
                <c:pt idx="1108">
                  <c:v>0.25210286624416994</c:v>
                </c:pt>
                <c:pt idx="1109">
                  <c:v>0.24457362284346776</c:v>
                </c:pt>
                <c:pt idx="1110">
                  <c:v>0.23825173485161918</c:v>
                </c:pt>
                <c:pt idx="1111">
                  <c:v>0.23922401136937019</c:v>
                </c:pt>
                <c:pt idx="1112">
                  <c:v>0.23398535163426526</c:v>
                </c:pt>
                <c:pt idx="1113">
                  <c:v>0.24941087837591233</c:v>
                </c:pt>
                <c:pt idx="1114">
                  <c:v>0.24255305989239909</c:v>
                </c:pt>
                <c:pt idx="1115">
                  <c:v>0.23517849112087266</c:v>
                </c:pt>
                <c:pt idx="1116">
                  <c:v>0.23133362727324192</c:v>
                </c:pt>
                <c:pt idx="1117">
                  <c:v>0.22449837429840003</c:v>
                </c:pt>
                <c:pt idx="1118">
                  <c:v>0.21914546273336646</c:v>
                </c:pt>
                <c:pt idx="1119">
                  <c:v>0.21264048565620397</c:v>
                </c:pt>
                <c:pt idx="1120">
                  <c:v>0.20801376688079884</c:v>
                </c:pt>
                <c:pt idx="1121">
                  <c:v>0.20265630847786362</c:v>
                </c:pt>
                <c:pt idx="1122">
                  <c:v>0.19651082042694282</c:v>
                </c:pt>
                <c:pt idx="1123">
                  <c:v>0.19137384773903135</c:v>
                </c:pt>
                <c:pt idx="1124">
                  <c:v>0.19563165619620326</c:v>
                </c:pt>
                <c:pt idx="1125">
                  <c:v>0.19036848647777455</c:v>
                </c:pt>
                <c:pt idx="1126">
                  <c:v>0.19561869208636501</c:v>
                </c:pt>
                <c:pt idx="1127">
                  <c:v>0.19218853465614272</c:v>
                </c:pt>
                <c:pt idx="1128">
                  <c:v>0.20317109119398302</c:v>
                </c:pt>
                <c:pt idx="1129">
                  <c:v>0.19715083056172134</c:v>
                </c:pt>
                <c:pt idx="1130">
                  <c:v>0.19245267504315161</c:v>
                </c:pt>
                <c:pt idx="1131">
                  <c:v>0.19966985081087768</c:v>
                </c:pt>
                <c:pt idx="1132">
                  <c:v>0.19447459256360727</c:v>
                </c:pt>
                <c:pt idx="1133">
                  <c:v>0.19047640208027494</c:v>
                </c:pt>
                <c:pt idx="1134">
                  <c:v>0.18587170749175033</c:v>
                </c:pt>
                <c:pt idx="1135">
                  <c:v>0.19944244596654839</c:v>
                </c:pt>
                <c:pt idx="1136">
                  <c:v>0.20461723336935339</c:v>
                </c:pt>
                <c:pt idx="1137">
                  <c:v>0.19847360003810111</c:v>
                </c:pt>
                <c:pt idx="1138">
                  <c:v>0.22712755992639222</c:v>
                </c:pt>
                <c:pt idx="1139">
                  <c:v>0.22562344362046952</c:v>
                </c:pt>
                <c:pt idx="1140">
                  <c:v>0.21888206158171511</c:v>
                </c:pt>
                <c:pt idx="1141">
                  <c:v>0.25023940667041206</c:v>
                </c:pt>
                <c:pt idx="1142">
                  <c:v>0.24268789215881229</c:v>
                </c:pt>
                <c:pt idx="1143">
                  <c:v>0.24085835467647732</c:v>
                </c:pt>
                <c:pt idx="1144">
                  <c:v>0.23357814008826144</c:v>
                </c:pt>
                <c:pt idx="1145">
                  <c:v>0.2272869874801384</c:v>
                </c:pt>
                <c:pt idx="1146">
                  <c:v>0.22109445197909364</c:v>
                </c:pt>
                <c:pt idx="1147">
                  <c:v>0.23647411423232212</c:v>
                </c:pt>
                <c:pt idx="1148">
                  <c:v>0.23897876122778269</c:v>
                </c:pt>
                <c:pt idx="1149">
                  <c:v>0.23425216591523593</c:v>
                </c:pt>
                <c:pt idx="1150">
                  <c:v>0.23552259378340509</c:v>
                </c:pt>
                <c:pt idx="1151">
                  <c:v>0.22880327861021621</c:v>
                </c:pt>
                <c:pt idx="1152">
                  <c:v>0.2312200208779894</c:v>
                </c:pt>
                <c:pt idx="1153">
                  <c:v>0.22621362731768641</c:v>
                </c:pt>
                <c:pt idx="1154">
                  <c:v>0.23125232591805572</c:v>
                </c:pt>
                <c:pt idx="1155">
                  <c:v>0.2289843311343589</c:v>
                </c:pt>
                <c:pt idx="1156">
                  <c:v>0.23633541898736368</c:v>
                </c:pt>
                <c:pt idx="1157">
                  <c:v>0.23030646513778288</c:v>
                </c:pt>
                <c:pt idx="1158">
                  <c:v>0.22347734199114774</c:v>
                </c:pt>
                <c:pt idx="1159">
                  <c:v>0.21670013567129567</c:v>
                </c:pt>
                <c:pt idx="1160">
                  <c:v>0.21015518305229111</c:v>
                </c:pt>
                <c:pt idx="1161">
                  <c:v>0.23991138173590718</c:v>
                </c:pt>
                <c:pt idx="1162">
                  <c:v>0.23660823551538471</c:v>
                </c:pt>
                <c:pt idx="1163">
                  <c:v>0.24802802170713378</c:v>
                </c:pt>
                <c:pt idx="1164">
                  <c:v>0.248254319210305</c:v>
                </c:pt>
                <c:pt idx="1165">
                  <c:v>0.24363180883987251</c:v>
                </c:pt>
                <c:pt idx="1166">
                  <c:v>0.24267090946092129</c:v>
                </c:pt>
                <c:pt idx="1167">
                  <c:v>0.23618615101652102</c:v>
                </c:pt>
                <c:pt idx="1168">
                  <c:v>0.23446161309911709</c:v>
                </c:pt>
                <c:pt idx="1169">
                  <c:v>0.23726175969443961</c:v>
                </c:pt>
                <c:pt idx="1170">
                  <c:v>0.23193975951967141</c:v>
                </c:pt>
                <c:pt idx="1171">
                  <c:v>0.22699074630464142</c:v>
                </c:pt>
                <c:pt idx="1172">
                  <c:v>0.22149944225285489</c:v>
                </c:pt>
                <c:pt idx="1173">
                  <c:v>0.21498353112640547</c:v>
                </c:pt>
                <c:pt idx="1174">
                  <c:v>0.20892461895802944</c:v>
                </c:pt>
                <c:pt idx="1175">
                  <c:v>0.20280268041521832</c:v>
                </c:pt>
                <c:pt idx="1176">
                  <c:v>0.22467001516941312</c:v>
                </c:pt>
                <c:pt idx="1177">
                  <c:v>0.23794935765500672</c:v>
                </c:pt>
                <c:pt idx="1178">
                  <c:v>0.23349343705438599</c:v>
                </c:pt>
                <c:pt idx="1179">
                  <c:v>0.23163728966789593</c:v>
                </c:pt>
                <c:pt idx="1180">
                  <c:v>0.22857065098591695</c:v>
                </c:pt>
                <c:pt idx="1181">
                  <c:v>0.23797715763375002</c:v>
                </c:pt>
                <c:pt idx="1182">
                  <c:v>0.27775544068377245</c:v>
                </c:pt>
                <c:pt idx="1183">
                  <c:v>0.26937101528358992</c:v>
                </c:pt>
                <c:pt idx="1184">
                  <c:v>0.26732160305204755</c:v>
                </c:pt>
                <c:pt idx="1185">
                  <c:v>0.26770194456532476</c:v>
                </c:pt>
                <c:pt idx="1186">
                  <c:v>0.25973825337379752</c:v>
                </c:pt>
                <c:pt idx="1187">
                  <c:v>0.25360773937907916</c:v>
                </c:pt>
                <c:pt idx="1188">
                  <c:v>0.26298250924738487</c:v>
                </c:pt>
                <c:pt idx="1189">
                  <c:v>0.27523361985092487</c:v>
                </c:pt>
                <c:pt idx="1190">
                  <c:v>0.26763173647776389</c:v>
                </c:pt>
                <c:pt idx="1191">
                  <c:v>0.26001268402117617</c:v>
                </c:pt>
                <c:pt idx="1192">
                  <c:v>0.25209239382803034</c:v>
                </c:pt>
                <c:pt idx="1193">
                  <c:v>0.28573331909830646</c:v>
                </c:pt>
                <c:pt idx="1194">
                  <c:v>0.27752308191474168</c:v>
                </c:pt>
                <c:pt idx="1195">
                  <c:v>0.27556281283047157</c:v>
                </c:pt>
                <c:pt idx="1196">
                  <c:v>0.31028337853139404</c:v>
                </c:pt>
                <c:pt idx="1197">
                  <c:v>0.30099630823085843</c:v>
                </c:pt>
                <c:pt idx="1198">
                  <c:v>0.32980878159609062</c:v>
                </c:pt>
                <c:pt idx="1199">
                  <c:v>0.32229834008156716</c:v>
                </c:pt>
                <c:pt idx="1200">
                  <c:v>0.33747500739082453</c:v>
                </c:pt>
                <c:pt idx="1201">
                  <c:v>0.36973538385626559</c:v>
                </c:pt>
                <c:pt idx="1202">
                  <c:v>0.35867702457583356</c:v>
                </c:pt>
                <c:pt idx="1203">
                  <c:v>0.34987325668242475</c:v>
                </c:pt>
                <c:pt idx="1204">
                  <c:v>0.33930861312040839</c:v>
                </c:pt>
                <c:pt idx="1205">
                  <c:v>0.33635649995172079</c:v>
                </c:pt>
                <c:pt idx="1206">
                  <c:v>0.33157364726196797</c:v>
                </c:pt>
                <c:pt idx="1207">
                  <c:v>0.3216130119284884</c:v>
                </c:pt>
                <c:pt idx="1208">
                  <c:v>0.31700696432798603</c:v>
                </c:pt>
                <c:pt idx="1209">
                  <c:v>0.30735855509003529</c:v>
                </c:pt>
                <c:pt idx="1210">
                  <c:v>0.30744004567437905</c:v>
                </c:pt>
                <c:pt idx="1211">
                  <c:v>0.33077552653801362</c:v>
                </c:pt>
                <c:pt idx="1212">
                  <c:v>0.32120335100338332</c:v>
                </c:pt>
                <c:pt idx="1213">
                  <c:v>0.31476045678221787</c:v>
                </c:pt>
                <c:pt idx="1214">
                  <c:v>0.30517158525086402</c:v>
                </c:pt>
                <c:pt idx="1215">
                  <c:v>0.30281154361745249</c:v>
                </c:pt>
                <c:pt idx="1216">
                  <c:v>0.29568382944106164</c:v>
                </c:pt>
                <c:pt idx="1217">
                  <c:v>0.28681160245939025</c:v>
                </c:pt>
                <c:pt idx="1218">
                  <c:v>0.27952153780133504</c:v>
                </c:pt>
                <c:pt idx="1219">
                  <c:v>0.29605865103944445</c:v>
                </c:pt>
                <c:pt idx="1220">
                  <c:v>0.28748552636651126</c:v>
                </c:pt>
                <c:pt idx="1221">
                  <c:v>0.28958434043080744</c:v>
                </c:pt>
                <c:pt idx="1222">
                  <c:v>0.29765478933260769</c:v>
                </c:pt>
                <c:pt idx="1223">
                  <c:v>0.29493950374025868</c:v>
                </c:pt>
                <c:pt idx="1224">
                  <c:v>0.28826387417482308</c:v>
                </c:pt>
                <c:pt idx="1225">
                  <c:v>0.28065130873911337</c:v>
                </c:pt>
                <c:pt idx="1226">
                  <c:v>0.27502091412803342</c:v>
                </c:pt>
                <c:pt idx="1227">
                  <c:v>0.26674994141316205</c:v>
                </c:pt>
                <c:pt idx="1228">
                  <c:v>0.26004766763134091</c:v>
                </c:pt>
                <c:pt idx="1229">
                  <c:v>0.25995306374190136</c:v>
                </c:pt>
                <c:pt idx="1230">
                  <c:v>0.25545748900329923</c:v>
                </c:pt>
                <c:pt idx="1231">
                  <c:v>0.2479402876010155</c:v>
                </c:pt>
                <c:pt idx="1232">
                  <c:v>0.24167110908631492</c:v>
                </c:pt>
                <c:pt idx="1233">
                  <c:v>0.23686766907521239</c:v>
                </c:pt>
                <c:pt idx="1234">
                  <c:v>0.2296743852308534</c:v>
                </c:pt>
                <c:pt idx="1235">
                  <c:v>0.22346876011790176</c:v>
                </c:pt>
                <c:pt idx="1236">
                  <c:v>0.21701103425981813</c:v>
                </c:pt>
                <c:pt idx="1237">
                  <c:v>0.2111215690105438</c:v>
                </c:pt>
                <c:pt idx="1238">
                  <c:v>0.21862624062986352</c:v>
                </c:pt>
                <c:pt idx="1239">
                  <c:v>0.2130130871371759</c:v>
                </c:pt>
                <c:pt idx="1240">
                  <c:v>0.21640577689200802</c:v>
                </c:pt>
                <c:pt idx="1241">
                  <c:v>0.21343982122941851</c:v>
                </c:pt>
                <c:pt idx="1242">
                  <c:v>0.21404253152992256</c:v>
                </c:pt>
                <c:pt idx="1243">
                  <c:v>0.2076367955082293</c:v>
                </c:pt>
                <c:pt idx="1244">
                  <c:v>0.20136914211823401</c:v>
                </c:pt>
                <c:pt idx="1245">
                  <c:v>0.19937396429042165</c:v>
                </c:pt>
                <c:pt idx="1246">
                  <c:v>0.21963975598135879</c:v>
                </c:pt>
                <c:pt idx="1247">
                  <c:v>0.24210105582297151</c:v>
                </c:pt>
                <c:pt idx="1248">
                  <c:v>0.25643834076457217</c:v>
                </c:pt>
                <c:pt idx="1249">
                  <c:v>0.2489795543337778</c:v>
                </c:pt>
                <c:pt idx="1250">
                  <c:v>0.24291429938019271</c:v>
                </c:pt>
                <c:pt idx="1251">
                  <c:v>0.25097551423567188</c:v>
                </c:pt>
                <c:pt idx="1252">
                  <c:v>0.24347450749014524</c:v>
                </c:pt>
                <c:pt idx="1253">
                  <c:v>0.23669819475068726</c:v>
                </c:pt>
                <c:pt idx="1254">
                  <c:v>0.2307113864653148</c:v>
                </c:pt>
                <c:pt idx="1255">
                  <c:v>0.22724459497618119</c:v>
                </c:pt>
                <c:pt idx="1256">
                  <c:v>0.2217807172079812</c:v>
                </c:pt>
                <c:pt idx="1257">
                  <c:v>0.22575309991318424</c:v>
                </c:pt>
                <c:pt idx="1258">
                  <c:v>0.21952652910571518</c:v>
                </c:pt>
                <c:pt idx="1259">
                  <c:v>0.21398078827602923</c:v>
                </c:pt>
                <c:pt idx="1260">
                  <c:v>0.21057897586757338</c:v>
                </c:pt>
                <c:pt idx="1261">
                  <c:v>0.22594382986761208</c:v>
                </c:pt>
                <c:pt idx="1262">
                  <c:v>0.21938134236153545</c:v>
                </c:pt>
                <c:pt idx="1263">
                  <c:v>0.21729457122249343</c:v>
                </c:pt>
                <c:pt idx="1264">
                  <c:v>0.21759248680478879</c:v>
                </c:pt>
                <c:pt idx="1265">
                  <c:v>0.21569375942705854</c:v>
                </c:pt>
                <c:pt idx="1266">
                  <c:v>0.21033224389969182</c:v>
                </c:pt>
                <c:pt idx="1267">
                  <c:v>0.2133737739269409</c:v>
                </c:pt>
                <c:pt idx="1268">
                  <c:v>0.22876630944042953</c:v>
                </c:pt>
                <c:pt idx="1269">
                  <c:v>0.22350364675889423</c:v>
                </c:pt>
                <c:pt idx="1270">
                  <c:v>0.21738068987345724</c:v>
                </c:pt>
                <c:pt idx="1271">
                  <c:v>0.21078664242065831</c:v>
                </c:pt>
                <c:pt idx="1272">
                  <c:v>0.20554543046225773</c:v>
                </c:pt>
                <c:pt idx="1273">
                  <c:v>0.19928487131466521</c:v>
                </c:pt>
                <c:pt idx="1274">
                  <c:v>0.19722051085867198</c:v>
                </c:pt>
                <c:pt idx="1275">
                  <c:v>0.19695316256144629</c:v>
                </c:pt>
                <c:pt idx="1276">
                  <c:v>0.19272302664887278</c:v>
                </c:pt>
                <c:pt idx="1277">
                  <c:v>0.18723708154619811</c:v>
                </c:pt>
                <c:pt idx="1278">
                  <c:v>0.18706351347747857</c:v>
                </c:pt>
                <c:pt idx="1279">
                  <c:v>0.20194005925428798</c:v>
                </c:pt>
                <c:pt idx="1280">
                  <c:v>0.19651825626301894</c:v>
                </c:pt>
                <c:pt idx="1281">
                  <c:v>0.19148041283268874</c:v>
                </c:pt>
                <c:pt idx="1282">
                  <c:v>0.18569225076712795</c:v>
                </c:pt>
                <c:pt idx="1283">
                  <c:v>0.18443745660190489</c:v>
                </c:pt>
                <c:pt idx="1284">
                  <c:v>0.17885058769131743</c:v>
                </c:pt>
                <c:pt idx="1285">
                  <c:v>0.17579592254533027</c:v>
                </c:pt>
                <c:pt idx="1286">
                  <c:v>0.17485554440190745</c:v>
                </c:pt>
                <c:pt idx="1287">
                  <c:v>0.17367061985622875</c:v>
                </c:pt>
                <c:pt idx="1288">
                  <c:v>0.17073266326417944</c:v>
                </c:pt>
                <c:pt idx="1289">
                  <c:v>0.16685594569926707</c:v>
                </c:pt>
                <c:pt idx="1290">
                  <c:v>0.24663311643897612</c:v>
                </c:pt>
                <c:pt idx="1291">
                  <c:v>0.24057611227395409</c:v>
                </c:pt>
                <c:pt idx="1292">
                  <c:v>0.24139216096994395</c:v>
                </c:pt>
                <c:pt idx="1293">
                  <c:v>0.24135178656832543</c:v>
                </c:pt>
                <c:pt idx="1294">
                  <c:v>0.23403101425129169</c:v>
                </c:pt>
                <c:pt idx="1295">
                  <c:v>0.22927504820393588</c:v>
                </c:pt>
                <c:pt idx="1296">
                  <c:v>0.224180434128016</c:v>
                </c:pt>
                <c:pt idx="1297">
                  <c:v>0.21751139750102996</c:v>
                </c:pt>
                <c:pt idx="1298">
                  <c:v>0.21201743478771862</c:v>
                </c:pt>
                <c:pt idx="1299">
                  <c:v>0.20678904472914056</c:v>
                </c:pt>
                <c:pt idx="1300">
                  <c:v>0.20611321299737226</c:v>
                </c:pt>
                <c:pt idx="1301">
                  <c:v>0.20447913579287133</c:v>
                </c:pt>
                <c:pt idx="1302">
                  <c:v>0.19835352055728617</c:v>
                </c:pt>
                <c:pt idx="1303">
                  <c:v>0.19505373006281768</c:v>
                </c:pt>
                <c:pt idx="1304">
                  <c:v>0.18946015730461443</c:v>
                </c:pt>
                <c:pt idx="1305">
                  <c:v>0.18438045564379366</c:v>
                </c:pt>
                <c:pt idx="1306">
                  <c:v>0.18453196051091272</c:v>
                </c:pt>
                <c:pt idx="1307">
                  <c:v>0.1805255375110317</c:v>
                </c:pt>
                <c:pt idx="1308">
                  <c:v>0.18441083797941663</c:v>
                </c:pt>
                <c:pt idx="1309">
                  <c:v>0.18171277062443225</c:v>
                </c:pt>
                <c:pt idx="1310">
                  <c:v>0.17623065148117847</c:v>
                </c:pt>
                <c:pt idx="1311">
                  <c:v>0.17420981470974906</c:v>
                </c:pt>
                <c:pt idx="1312">
                  <c:v>0.17688990629513279</c:v>
                </c:pt>
                <c:pt idx="1313">
                  <c:v>0.17228585805664465</c:v>
                </c:pt>
                <c:pt idx="1314">
                  <c:v>0.16725488606703928</c:v>
                </c:pt>
                <c:pt idx="1315">
                  <c:v>0.16232407733963858</c:v>
                </c:pt>
                <c:pt idx="1316">
                  <c:v>0.16364053264409981</c:v>
                </c:pt>
                <c:pt idx="1317">
                  <c:v>0.17540849297432898</c:v>
                </c:pt>
                <c:pt idx="1318">
                  <c:v>0.1783309228365085</c:v>
                </c:pt>
                <c:pt idx="1319">
                  <c:v>0.17932096732956218</c:v>
                </c:pt>
                <c:pt idx="1320">
                  <c:v>0.19234716691953596</c:v>
                </c:pt>
                <c:pt idx="1321">
                  <c:v>0.19339167078546557</c:v>
                </c:pt>
                <c:pt idx="1322">
                  <c:v>0.18928451452903378</c:v>
                </c:pt>
                <c:pt idx="1323">
                  <c:v>0.18357579820485015</c:v>
                </c:pt>
                <c:pt idx="1324">
                  <c:v>0.20037637075161824</c:v>
                </c:pt>
                <c:pt idx="1325">
                  <c:v>0.19647026916284643</c:v>
                </c:pt>
                <c:pt idx="1326">
                  <c:v>0.19075766779336928</c:v>
                </c:pt>
                <c:pt idx="1327">
                  <c:v>0.18625743533806458</c:v>
                </c:pt>
                <c:pt idx="1328">
                  <c:v>0.18147849147807107</c:v>
                </c:pt>
                <c:pt idx="1329">
                  <c:v>0.17651067605309972</c:v>
                </c:pt>
                <c:pt idx="1330">
                  <c:v>0.1752879805567342</c:v>
                </c:pt>
                <c:pt idx="1331">
                  <c:v>0.19113340271566134</c:v>
                </c:pt>
                <c:pt idx="1332">
                  <c:v>0.191728861733864</c:v>
                </c:pt>
                <c:pt idx="1333">
                  <c:v>0.18592161884104741</c:v>
                </c:pt>
                <c:pt idx="1334">
                  <c:v>0.18354614416131812</c:v>
                </c:pt>
                <c:pt idx="1335">
                  <c:v>0.17925222420707676</c:v>
                </c:pt>
                <c:pt idx="1336">
                  <c:v>0.1752508011157628</c:v>
                </c:pt>
                <c:pt idx="1337">
                  <c:v>0.16994724597196484</c:v>
                </c:pt>
                <c:pt idx="1338">
                  <c:v>0.16777956492788657</c:v>
                </c:pt>
                <c:pt idx="1339">
                  <c:v>0.16276935222495933</c:v>
                </c:pt>
                <c:pt idx="1340">
                  <c:v>0.15989464586666449</c:v>
                </c:pt>
                <c:pt idx="1341">
                  <c:v>0.19663786838097586</c:v>
                </c:pt>
                <c:pt idx="1342">
                  <c:v>0.21558432612207418</c:v>
                </c:pt>
                <c:pt idx="1343">
                  <c:v>0.20939926786851454</c:v>
                </c:pt>
                <c:pt idx="1344">
                  <c:v>0.20367119638289091</c:v>
                </c:pt>
                <c:pt idx="1345">
                  <c:v>0.20106304033947342</c:v>
                </c:pt>
                <c:pt idx="1346">
                  <c:v>0.19496077554556721</c:v>
                </c:pt>
                <c:pt idx="1347">
                  <c:v>0.20683170981232499</c:v>
                </c:pt>
                <c:pt idx="1348">
                  <c:v>0.20340037782056172</c:v>
                </c:pt>
                <c:pt idx="1349">
                  <c:v>0.2013740463891838</c:v>
                </c:pt>
                <c:pt idx="1350">
                  <c:v>0.19941147841922188</c:v>
                </c:pt>
                <c:pt idx="1351">
                  <c:v>0.19355804864359988</c:v>
                </c:pt>
                <c:pt idx="1352">
                  <c:v>0.18869102723425607</c:v>
                </c:pt>
                <c:pt idx="1353">
                  <c:v>0.18572600243279896</c:v>
                </c:pt>
                <c:pt idx="1354">
                  <c:v>0.18322566731634485</c:v>
                </c:pt>
                <c:pt idx="1355">
                  <c:v>0.17791399964419194</c:v>
                </c:pt>
                <c:pt idx="1356">
                  <c:v>0.17302000730634756</c:v>
                </c:pt>
                <c:pt idx="1357">
                  <c:v>0.17306964776301809</c:v>
                </c:pt>
                <c:pt idx="1358">
                  <c:v>0.17338961803542696</c:v>
                </c:pt>
                <c:pt idx="1359">
                  <c:v>0.1681086390525357</c:v>
                </c:pt>
                <c:pt idx="1360">
                  <c:v>0.16379855911352753</c:v>
                </c:pt>
                <c:pt idx="1361">
                  <c:v>0.17304424012236325</c:v>
                </c:pt>
                <c:pt idx="1362">
                  <c:v>0.1678700147618917</c:v>
                </c:pt>
                <c:pt idx="1363">
                  <c:v>0.18184179359897026</c:v>
                </c:pt>
                <c:pt idx="1364">
                  <c:v>0.21437896974219992</c:v>
                </c:pt>
                <c:pt idx="1365">
                  <c:v>0.21243381297584132</c:v>
                </c:pt>
                <c:pt idx="1366">
                  <c:v>0.20598783893451691</c:v>
                </c:pt>
                <c:pt idx="1367">
                  <c:v>0.20031804822734253</c:v>
                </c:pt>
                <c:pt idx="1368">
                  <c:v>0.19809724569624468</c:v>
                </c:pt>
                <c:pt idx="1369">
                  <c:v>0.20776585009727067</c:v>
                </c:pt>
                <c:pt idx="1370">
                  <c:v>0.20160943274708087</c:v>
                </c:pt>
                <c:pt idx="1371">
                  <c:v>0.19648222868629656</c:v>
                </c:pt>
                <c:pt idx="1372">
                  <c:v>0.19322759134607481</c:v>
                </c:pt>
                <c:pt idx="1373">
                  <c:v>0.18735913005284113</c:v>
                </c:pt>
                <c:pt idx="1374">
                  <c:v>0.1831423568507036</c:v>
                </c:pt>
                <c:pt idx="1375">
                  <c:v>0.19009354717094318</c:v>
                </c:pt>
                <c:pt idx="1376">
                  <c:v>0.19867350854111229</c:v>
                </c:pt>
                <c:pt idx="1377">
                  <c:v>0.21514429445999542</c:v>
                </c:pt>
                <c:pt idx="1378">
                  <c:v>0.25458083933170678</c:v>
                </c:pt>
                <c:pt idx="1379">
                  <c:v>0.24699789031098024</c:v>
                </c:pt>
                <c:pt idx="1380">
                  <c:v>0.23989382582146754</c:v>
                </c:pt>
                <c:pt idx="1381">
                  <c:v>0.23285286039905878</c:v>
                </c:pt>
                <c:pt idx="1382">
                  <c:v>0.22673669499071725</c:v>
                </c:pt>
                <c:pt idx="1383">
                  <c:v>0.22002452650407625</c:v>
                </c:pt>
                <c:pt idx="1384">
                  <c:v>0.21575189686009777</c:v>
                </c:pt>
                <c:pt idx="1385">
                  <c:v>0.20919409335804523</c:v>
                </c:pt>
                <c:pt idx="1386">
                  <c:v>0.20552189318282138</c:v>
                </c:pt>
                <c:pt idx="1387">
                  <c:v>0.20624680421271707</c:v>
                </c:pt>
                <c:pt idx="1388">
                  <c:v>0.20001353818602596</c:v>
                </c:pt>
                <c:pt idx="1389">
                  <c:v>0.19549644225957691</c:v>
                </c:pt>
                <c:pt idx="1390">
                  <c:v>0.18959247831516318</c:v>
                </c:pt>
                <c:pt idx="1391">
                  <c:v>0.18467110377567725</c:v>
                </c:pt>
                <c:pt idx="1392">
                  <c:v>0.18602946779473262</c:v>
                </c:pt>
                <c:pt idx="1393">
                  <c:v>0.18051906825551053</c:v>
                </c:pt>
                <c:pt idx="1394">
                  <c:v>0.18633522256594601</c:v>
                </c:pt>
                <c:pt idx="1395">
                  <c:v>0.18412331164512388</c:v>
                </c:pt>
                <c:pt idx="1396">
                  <c:v>0.18226408485355522</c:v>
                </c:pt>
                <c:pt idx="1397">
                  <c:v>0.21366045776521209</c:v>
                </c:pt>
                <c:pt idx="1398">
                  <c:v>0.2133749203196818</c:v>
                </c:pt>
                <c:pt idx="1399">
                  <c:v>0.20803542342468542</c:v>
                </c:pt>
                <c:pt idx="1400">
                  <c:v>0.20386781502241891</c:v>
                </c:pt>
                <c:pt idx="1401">
                  <c:v>0.19765821231419864</c:v>
                </c:pt>
                <c:pt idx="1402">
                  <c:v>0.19303476084640483</c:v>
                </c:pt>
                <c:pt idx="1403">
                  <c:v>0.18724437199702612</c:v>
                </c:pt>
                <c:pt idx="1404">
                  <c:v>0.18494429036488533</c:v>
                </c:pt>
                <c:pt idx="1405">
                  <c:v>0.20207222718215764</c:v>
                </c:pt>
                <c:pt idx="1406">
                  <c:v>0.2264784797459346</c:v>
                </c:pt>
                <c:pt idx="1407">
                  <c:v>0.24202414498255798</c:v>
                </c:pt>
                <c:pt idx="1408">
                  <c:v>0.23467669034045974</c:v>
                </c:pt>
                <c:pt idx="1409">
                  <c:v>0.22753170991753574</c:v>
                </c:pt>
                <c:pt idx="1410">
                  <c:v>0.27499951034635123</c:v>
                </c:pt>
                <c:pt idx="1411">
                  <c:v>0.26674144430799718</c:v>
                </c:pt>
                <c:pt idx="1412">
                  <c:v>0.26135832583936147</c:v>
                </c:pt>
                <c:pt idx="1413">
                  <c:v>0.27297734404613744</c:v>
                </c:pt>
                <c:pt idx="1414">
                  <c:v>0.26701187358185657</c:v>
                </c:pt>
                <c:pt idx="1415">
                  <c:v>0.265506813974412</c:v>
                </c:pt>
                <c:pt idx="1416">
                  <c:v>0.25777064330585869</c:v>
                </c:pt>
                <c:pt idx="1417">
                  <c:v>0.2503604484501375</c:v>
                </c:pt>
                <c:pt idx="1418">
                  <c:v>0.2567104168350961</c:v>
                </c:pt>
                <c:pt idx="1419">
                  <c:v>0.24910707831048781</c:v>
                </c:pt>
                <c:pt idx="1420">
                  <c:v>0.24158196425874598</c:v>
                </c:pt>
                <c:pt idx="1421">
                  <c:v>0.24693982210947735</c:v>
                </c:pt>
                <c:pt idx="1422">
                  <c:v>0.23957950457603738</c:v>
                </c:pt>
                <c:pt idx="1423">
                  <c:v>0.23506857613686721</c:v>
                </c:pt>
                <c:pt idx="1424">
                  <c:v>0.22794441226401596</c:v>
                </c:pt>
                <c:pt idx="1425">
                  <c:v>0.22293896245541289</c:v>
                </c:pt>
                <c:pt idx="1426">
                  <c:v>0.21671403930287389</c:v>
                </c:pt>
                <c:pt idx="1427">
                  <c:v>0.23686053756984082</c:v>
                </c:pt>
                <c:pt idx="1428">
                  <c:v>0.23600724303442797</c:v>
                </c:pt>
                <c:pt idx="1429">
                  <c:v>0.2375632407521617</c:v>
                </c:pt>
                <c:pt idx="1430">
                  <c:v>0.26241596797129757</c:v>
                </c:pt>
                <c:pt idx="1431">
                  <c:v>0.25466785531554503</c:v>
                </c:pt>
                <c:pt idx="1432">
                  <c:v>0.25060642319855703</c:v>
                </c:pt>
                <c:pt idx="1433">
                  <c:v>0.24925968904918361</c:v>
                </c:pt>
                <c:pt idx="1434">
                  <c:v>0.24298136371142176</c:v>
                </c:pt>
                <c:pt idx="1435">
                  <c:v>0.23562360236068647</c:v>
                </c:pt>
                <c:pt idx="1436">
                  <c:v>0.22917200733756668</c:v>
                </c:pt>
                <c:pt idx="1437">
                  <c:v>0.22962196983642816</c:v>
                </c:pt>
                <c:pt idx="1438">
                  <c:v>0.22383459199109573</c:v>
                </c:pt>
                <c:pt idx="1439">
                  <c:v>0.21802736067587447</c:v>
                </c:pt>
                <c:pt idx="1440">
                  <c:v>0.21340057377993674</c:v>
                </c:pt>
                <c:pt idx="1441">
                  <c:v>0.21172014460957597</c:v>
                </c:pt>
                <c:pt idx="1442">
                  <c:v>0.20561439751824648</c:v>
                </c:pt>
                <c:pt idx="1443">
                  <c:v>0.22133375651552997</c:v>
                </c:pt>
                <c:pt idx="1444">
                  <c:v>0.23393422600761435</c:v>
                </c:pt>
                <c:pt idx="1445">
                  <c:v>0.24267013645967322</c:v>
                </c:pt>
                <c:pt idx="1446">
                  <c:v>0.23843379088163355</c:v>
                </c:pt>
                <c:pt idx="1447">
                  <c:v>0.26371782666871624</c:v>
                </c:pt>
                <c:pt idx="1448">
                  <c:v>0.2560587705692236</c:v>
                </c:pt>
                <c:pt idx="1449">
                  <c:v>0.26653804172199741</c:v>
                </c:pt>
                <c:pt idx="1450">
                  <c:v>0.26727700021039452</c:v>
                </c:pt>
                <c:pt idx="1451">
                  <c:v>0.25934509338634654</c:v>
                </c:pt>
                <c:pt idx="1452">
                  <c:v>0.27533569757496562</c:v>
                </c:pt>
                <c:pt idx="1453">
                  <c:v>0.26864902225262233</c:v>
                </c:pt>
                <c:pt idx="1454">
                  <c:v>0.26485863495307338</c:v>
                </c:pt>
                <c:pt idx="1455">
                  <c:v>0.25714503207243183</c:v>
                </c:pt>
                <c:pt idx="1456">
                  <c:v>0.25662502937333886</c:v>
                </c:pt>
                <c:pt idx="1457">
                  <c:v>0.30321403954636678</c:v>
                </c:pt>
                <c:pt idx="1458">
                  <c:v>0.29485174846459117</c:v>
                </c:pt>
                <c:pt idx="1459">
                  <c:v>0.28797293766052617</c:v>
                </c:pt>
                <c:pt idx="1460">
                  <c:v>0.27923664574500373</c:v>
                </c:pt>
                <c:pt idx="1461">
                  <c:v>0.27099684844502553</c:v>
                </c:pt>
                <c:pt idx="1462">
                  <c:v>0.26357578397954284</c:v>
                </c:pt>
                <c:pt idx="1463">
                  <c:v>0.26219201654825935</c:v>
                </c:pt>
                <c:pt idx="1464">
                  <c:v>0.25421475992592674</c:v>
                </c:pt>
                <c:pt idx="1465">
                  <c:v>0.24708238189564333</c:v>
                </c:pt>
                <c:pt idx="1466">
                  <c:v>0.25022451297972642</c:v>
                </c:pt>
                <c:pt idx="1467">
                  <c:v>0.2462915076202718</c:v>
                </c:pt>
                <c:pt idx="1468">
                  <c:v>0.23889064091158088</c:v>
                </c:pt>
                <c:pt idx="1469">
                  <c:v>0.23165986014230908</c:v>
                </c:pt>
                <c:pt idx="1470">
                  <c:v>0.22851987853323025</c:v>
                </c:pt>
                <c:pt idx="1471">
                  <c:v>0.23452132979386364</c:v>
                </c:pt>
                <c:pt idx="1472">
                  <c:v>0.22771060604596557</c:v>
                </c:pt>
                <c:pt idx="1473">
                  <c:v>0.23337331980612724</c:v>
                </c:pt>
                <c:pt idx="1474">
                  <c:v>0.22667482181746934</c:v>
                </c:pt>
                <c:pt idx="1475">
                  <c:v>0.22583248386481769</c:v>
                </c:pt>
                <c:pt idx="1476">
                  <c:v>0.22000423192588137</c:v>
                </c:pt>
                <c:pt idx="1477">
                  <c:v>0.21702013149070881</c:v>
                </c:pt>
                <c:pt idx="1478">
                  <c:v>0.21982535483376112</c:v>
                </c:pt>
                <c:pt idx="1479">
                  <c:v>0.21588329487174671</c:v>
                </c:pt>
                <c:pt idx="1480">
                  <c:v>0.21618345234136832</c:v>
                </c:pt>
                <c:pt idx="1481">
                  <c:v>0.22176994013515994</c:v>
                </c:pt>
                <c:pt idx="1482">
                  <c:v>0.21729994196168961</c:v>
                </c:pt>
                <c:pt idx="1483">
                  <c:v>0.21301263272354265</c:v>
                </c:pt>
                <c:pt idx="1484">
                  <c:v>0.21198921993857023</c:v>
                </c:pt>
                <c:pt idx="1485">
                  <c:v>0.20761118789200628</c:v>
                </c:pt>
                <c:pt idx="1486">
                  <c:v>0.23093625807530099</c:v>
                </c:pt>
                <c:pt idx="1487">
                  <c:v>0.22852816913412183</c:v>
                </c:pt>
                <c:pt idx="1488">
                  <c:v>0.2245517819026695</c:v>
                </c:pt>
                <c:pt idx="1489">
                  <c:v>0.21863099542006373</c:v>
                </c:pt>
                <c:pt idx="1490">
                  <c:v>0.21232828898934167</c:v>
                </c:pt>
                <c:pt idx="1491">
                  <c:v>0.20586570129829515</c:v>
                </c:pt>
                <c:pt idx="1492">
                  <c:v>0.23160223086885398</c:v>
                </c:pt>
                <c:pt idx="1493">
                  <c:v>0.22703853045851174</c:v>
                </c:pt>
                <c:pt idx="1494">
                  <c:v>0.23291511656702976</c:v>
                </c:pt>
                <c:pt idx="1495">
                  <c:v>0.24511886231678734</c:v>
                </c:pt>
                <c:pt idx="1496">
                  <c:v>0.24039956502468396</c:v>
                </c:pt>
                <c:pt idx="1497">
                  <c:v>0.23551982311618511</c:v>
                </c:pt>
                <c:pt idx="1498">
                  <c:v>0.22945373502852817</c:v>
                </c:pt>
                <c:pt idx="1499">
                  <c:v>0.22689707392650488</c:v>
                </c:pt>
                <c:pt idx="1500">
                  <c:v>0.23613514404083161</c:v>
                </c:pt>
                <c:pt idx="1501">
                  <c:v>0.22896579966153299</c:v>
                </c:pt>
                <c:pt idx="1502">
                  <c:v>0.22657832061094943</c:v>
                </c:pt>
                <c:pt idx="1503">
                  <c:v>0.22674280459310722</c:v>
                </c:pt>
                <c:pt idx="1504">
                  <c:v>0.26548210987865539</c:v>
                </c:pt>
                <c:pt idx="1505">
                  <c:v>0.26388090766848366</c:v>
                </c:pt>
                <c:pt idx="1506">
                  <c:v>0.25684587859025509</c:v>
                </c:pt>
                <c:pt idx="1507">
                  <c:v>0.24910506170930152</c:v>
                </c:pt>
                <c:pt idx="1508">
                  <c:v>0.24324357386686635</c:v>
                </c:pt>
                <c:pt idx="1509">
                  <c:v>0.23596962764622492</c:v>
                </c:pt>
                <c:pt idx="1510">
                  <c:v>0.24091572867200486</c:v>
                </c:pt>
                <c:pt idx="1511">
                  <c:v>0.2356708950025414</c:v>
                </c:pt>
                <c:pt idx="1512">
                  <c:v>0.23484726088777255</c:v>
                </c:pt>
                <c:pt idx="1513">
                  <c:v>0.22856647511122319</c:v>
                </c:pt>
                <c:pt idx="1514">
                  <c:v>0.2293969635489021</c:v>
                </c:pt>
                <c:pt idx="1515">
                  <c:v>0.22407198979145171</c:v>
                </c:pt>
                <c:pt idx="1516">
                  <c:v>0.21740607600983006</c:v>
                </c:pt>
                <c:pt idx="1517">
                  <c:v>0.23469970471503543</c:v>
                </c:pt>
                <c:pt idx="1518">
                  <c:v>0.23186826534600505</c:v>
                </c:pt>
                <c:pt idx="1519">
                  <c:v>0.22946660738974289</c:v>
                </c:pt>
                <c:pt idx="1520">
                  <c:v>0.22444077236869267</c:v>
                </c:pt>
                <c:pt idx="1521">
                  <c:v>0.21899039710614546</c:v>
                </c:pt>
                <c:pt idx="1522">
                  <c:v>0.23808604080917181</c:v>
                </c:pt>
                <c:pt idx="1523">
                  <c:v>0.23240824131769211</c:v>
                </c:pt>
                <c:pt idx="1524">
                  <c:v>0.22558808553747323</c:v>
                </c:pt>
                <c:pt idx="1525">
                  <c:v>0.23356875507477681</c:v>
                </c:pt>
                <c:pt idx="1526">
                  <c:v>0.22744715017322503</c:v>
                </c:pt>
                <c:pt idx="1527">
                  <c:v>0.22490104899943589</c:v>
                </c:pt>
                <c:pt idx="1528">
                  <c:v>0.21846827950812728</c:v>
                </c:pt>
                <c:pt idx="1529">
                  <c:v>0.21193400090842454</c:v>
                </c:pt>
                <c:pt idx="1530">
                  <c:v>0.2763242049507712</c:v>
                </c:pt>
                <c:pt idx="1531">
                  <c:v>0.26892726106405207</c:v>
                </c:pt>
                <c:pt idx="1532">
                  <c:v>0.27960790308888089</c:v>
                </c:pt>
                <c:pt idx="1533">
                  <c:v>0.27174378476580496</c:v>
                </c:pt>
                <c:pt idx="1534">
                  <c:v>0.2653205419959756</c:v>
                </c:pt>
                <c:pt idx="1535">
                  <c:v>0.25777234263067755</c:v>
                </c:pt>
                <c:pt idx="1536">
                  <c:v>0.28206445812542819</c:v>
                </c:pt>
                <c:pt idx="1537">
                  <c:v>0.27409287285823764</c:v>
                </c:pt>
                <c:pt idx="1538">
                  <c:v>0.27308585193700846</c:v>
                </c:pt>
                <c:pt idx="1539">
                  <c:v>0.2647977364420025</c:v>
                </c:pt>
                <c:pt idx="1540">
                  <c:v>0.25714526772755014</c:v>
                </c:pt>
                <c:pt idx="1541">
                  <c:v>0.25705131835598183</c:v>
                </c:pt>
                <c:pt idx="1542">
                  <c:v>0.30028465166203427</c:v>
                </c:pt>
                <c:pt idx="1543">
                  <c:v>0.30273468878862242</c:v>
                </c:pt>
                <c:pt idx="1544">
                  <c:v>0.31969322190898541</c:v>
                </c:pt>
                <c:pt idx="1545">
                  <c:v>0.31298137763020695</c:v>
                </c:pt>
                <c:pt idx="1546">
                  <c:v>0.31291475602202906</c:v>
                </c:pt>
                <c:pt idx="1547">
                  <c:v>0.30459328916145006</c:v>
                </c:pt>
                <c:pt idx="1548">
                  <c:v>0.29542255266961359</c:v>
                </c:pt>
                <c:pt idx="1549">
                  <c:v>0.28682340872344614</c:v>
                </c:pt>
                <c:pt idx="1550">
                  <c:v>0.33969922325727592</c:v>
                </c:pt>
                <c:pt idx="1551">
                  <c:v>0.32941856969338817</c:v>
                </c:pt>
                <c:pt idx="1552">
                  <c:v>0.33080798220464441</c:v>
                </c:pt>
                <c:pt idx="1553">
                  <c:v>0.32118331307740011</c:v>
                </c:pt>
                <c:pt idx="1554">
                  <c:v>0.33668967948078954</c:v>
                </c:pt>
                <c:pt idx="1555">
                  <c:v>0.32777786814944737</c:v>
                </c:pt>
                <c:pt idx="1556">
                  <c:v>0.330208820292276</c:v>
                </c:pt>
                <c:pt idx="1557">
                  <c:v>0.32050780088908826</c:v>
                </c:pt>
                <c:pt idx="1558">
                  <c:v>0.31561114047195282</c:v>
                </c:pt>
                <c:pt idx="1559">
                  <c:v>0.3193315848699359</c:v>
                </c:pt>
                <c:pt idx="1560">
                  <c:v>0.31546651807854365</c:v>
                </c:pt>
                <c:pt idx="1561">
                  <c:v>0.3075207754493644</c:v>
                </c:pt>
                <c:pt idx="1562">
                  <c:v>0.29921661508423147</c:v>
                </c:pt>
                <c:pt idx="1563">
                  <c:v>0.29010127158962479</c:v>
                </c:pt>
                <c:pt idx="1564">
                  <c:v>0.28126830578287293</c:v>
                </c:pt>
                <c:pt idx="1565">
                  <c:v>0.2727045296863389</c:v>
                </c:pt>
                <c:pt idx="1566">
                  <c:v>0.27848595641924073</c:v>
                </c:pt>
                <c:pt idx="1567">
                  <c:v>0.27621863593405127</c:v>
                </c:pt>
                <c:pt idx="1568">
                  <c:v>0.26846316853063795</c:v>
                </c:pt>
                <c:pt idx="1569">
                  <c:v>0.26578214672171474</c:v>
                </c:pt>
                <c:pt idx="1570">
                  <c:v>0.26108126899936007</c:v>
                </c:pt>
                <c:pt idx="1571">
                  <c:v>0.25348293929445981</c:v>
                </c:pt>
                <c:pt idx="1572">
                  <c:v>0.24600941982284857</c:v>
                </c:pt>
                <c:pt idx="1573">
                  <c:v>0.51236560954913846</c:v>
                </c:pt>
                <c:pt idx="1574">
                  <c:v>0.58534804554668596</c:v>
                </c:pt>
                <c:pt idx="1575">
                  <c:v>0.59405921908085746</c:v>
                </c:pt>
                <c:pt idx="1576">
                  <c:v>0.63797788529840371</c:v>
                </c:pt>
                <c:pt idx="1577">
                  <c:v>0.74772910727656683</c:v>
                </c:pt>
                <c:pt idx="1578">
                  <c:v>0.81922552547478611</c:v>
                </c:pt>
                <c:pt idx="1579">
                  <c:v>0.80418151477765876</c:v>
                </c:pt>
                <c:pt idx="1580">
                  <c:v>0.78004233705820947</c:v>
                </c:pt>
                <c:pt idx="1581">
                  <c:v>0.75634890647036312</c:v>
                </c:pt>
                <c:pt idx="1582">
                  <c:v>0.7362980186206235</c:v>
                </c:pt>
                <c:pt idx="1583">
                  <c:v>0.72479458375185846</c:v>
                </c:pt>
                <c:pt idx="1584">
                  <c:v>0.70601249221066054</c:v>
                </c:pt>
                <c:pt idx="1585">
                  <c:v>0.69086620849646641</c:v>
                </c:pt>
                <c:pt idx="1586">
                  <c:v>0.66995851605426449</c:v>
                </c:pt>
                <c:pt idx="1587">
                  <c:v>0.65165571847272119</c:v>
                </c:pt>
                <c:pt idx="1588">
                  <c:v>0.63180439627712093</c:v>
                </c:pt>
                <c:pt idx="1589">
                  <c:v>0.61272686065874826</c:v>
                </c:pt>
                <c:pt idx="1590">
                  <c:v>0.59425998608766117</c:v>
                </c:pt>
                <c:pt idx="1591">
                  <c:v>0.58340039473090155</c:v>
                </c:pt>
                <c:pt idx="1592">
                  <c:v>0.57445423977120091</c:v>
                </c:pt>
                <c:pt idx="1593">
                  <c:v>0.55719287598606537</c:v>
                </c:pt>
                <c:pt idx="1594">
                  <c:v>0.56825350973691169</c:v>
                </c:pt>
                <c:pt idx="1595">
                  <c:v>0.55292666990870254</c:v>
                </c:pt>
                <c:pt idx="1596">
                  <c:v>0.53675291449608586</c:v>
                </c:pt>
                <c:pt idx="1597">
                  <c:v>0.57099084014621182</c:v>
                </c:pt>
                <c:pt idx="1598">
                  <c:v>0.55763409319910151</c:v>
                </c:pt>
                <c:pt idx="1599">
                  <c:v>0.5620716072254105</c:v>
                </c:pt>
                <c:pt idx="1600">
                  <c:v>0.54694676727459157</c:v>
                </c:pt>
                <c:pt idx="1601">
                  <c:v>0.53266031545210946</c:v>
                </c:pt>
                <c:pt idx="1602">
                  <c:v>0.51799105853708072</c:v>
                </c:pt>
                <c:pt idx="1603">
                  <c:v>0.50308838666707323</c:v>
                </c:pt>
                <c:pt idx="1604">
                  <c:v>0.49227666518797064</c:v>
                </c:pt>
                <c:pt idx="1605">
                  <c:v>0.47877946507227803</c:v>
                </c:pt>
                <c:pt idx="1606">
                  <c:v>0.46976380929631306</c:v>
                </c:pt>
                <c:pt idx="1607">
                  <c:v>0.45547743037341737</c:v>
                </c:pt>
                <c:pt idx="1608">
                  <c:v>0.44204641526596095</c:v>
                </c:pt>
                <c:pt idx="1609">
                  <c:v>0.42969622821785419</c:v>
                </c:pt>
                <c:pt idx="1610">
                  <c:v>0.41924835762335683</c:v>
                </c:pt>
                <c:pt idx="1611">
                  <c:v>0.40773559971701939</c:v>
                </c:pt>
                <c:pt idx="1612">
                  <c:v>0.40051052804467241</c:v>
                </c:pt>
                <c:pt idx="1613">
                  <c:v>0.39329550610983849</c:v>
                </c:pt>
                <c:pt idx="1614">
                  <c:v>0.39843935555756932</c:v>
                </c:pt>
                <c:pt idx="1615">
                  <c:v>0.39289852271962822</c:v>
                </c:pt>
                <c:pt idx="1616">
                  <c:v>0.38102097542129043</c:v>
                </c:pt>
                <c:pt idx="1617">
                  <c:v>0.37532878908899714</c:v>
                </c:pt>
                <c:pt idx="1618">
                  <c:v>0.36938805628181781</c:v>
                </c:pt>
                <c:pt idx="1619">
                  <c:v>0.36727656806784487</c:v>
                </c:pt>
                <c:pt idx="1620">
                  <c:v>0.36529329566805996</c:v>
                </c:pt>
                <c:pt idx="1621">
                  <c:v>0.35423298020703498</c:v>
                </c:pt>
                <c:pt idx="1622">
                  <c:v>0.37245159803218719</c:v>
                </c:pt>
                <c:pt idx="1623">
                  <c:v>0.3733693522197527</c:v>
                </c:pt>
                <c:pt idx="1624">
                  <c:v>0.36620426326908617</c:v>
                </c:pt>
                <c:pt idx="1625">
                  <c:v>0.35907837315174768</c:v>
                </c:pt>
                <c:pt idx="1626">
                  <c:v>0.34896119122084174</c:v>
                </c:pt>
                <c:pt idx="1627">
                  <c:v>0.36843640819915147</c:v>
                </c:pt>
                <c:pt idx="1628">
                  <c:v>0.3809166651126254</c:v>
                </c:pt>
                <c:pt idx="1629">
                  <c:v>0.3693533632571685</c:v>
                </c:pt>
                <c:pt idx="1630">
                  <c:v>0.3643615841755582</c:v>
                </c:pt>
                <c:pt idx="1631">
                  <c:v>0.35689324136163636</c:v>
                </c:pt>
                <c:pt idx="1632">
                  <c:v>0.35024593149485966</c:v>
                </c:pt>
                <c:pt idx="1633">
                  <c:v>0.34839621449645586</c:v>
                </c:pt>
                <c:pt idx="1634">
                  <c:v>0.35112618179511806</c:v>
                </c:pt>
                <c:pt idx="1635">
                  <c:v>0.34062429226783947</c:v>
                </c:pt>
                <c:pt idx="1636">
                  <c:v>0.33267974213401896</c:v>
                </c:pt>
                <c:pt idx="1637">
                  <c:v>0.38462502348655053</c:v>
                </c:pt>
                <c:pt idx="1638">
                  <c:v>0.37322283917860644</c:v>
                </c:pt>
                <c:pt idx="1639">
                  <c:v>0.36263610109077382</c:v>
                </c:pt>
                <c:pt idx="1640">
                  <c:v>0.35372543104585952</c:v>
                </c:pt>
                <c:pt idx="1641">
                  <c:v>0.3588210831654684</c:v>
                </c:pt>
                <c:pt idx="1642">
                  <c:v>0.40685623766398876</c:v>
                </c:pt>
                <c:pt idx="1643">
                  <c:v>0.39449959626458114</c:v>
                </c:pt>
                <c:pt idx="1644">
                  <c:v>0.39138825929025878</c:v>
                </c:pt>
                <c:pt idx="1645">
                  <c:v>0.37951638422298273</c:v>
                </c:pt>
                <c:pt idx="1646">
                  <c:v>0.37214101531667598</c:v>
                </c:pt>
                <c:pt idx="1647">
                  <c:v>0.36429539076670242</c:v>
                </c:pt>
                <c:pt idx="1648">
                  <c:v>0.36165747168985013</c:v>
                </c:pt>
                <c:pt idx="1649">
                  <c:v>0.3510320996218893</c:v>
                </c:pt>
                <c:pt idx="1650">
                  <c:v>0.34040959256473363</c:v>
                </c:pt>
                <c:pt idx="1651">
                  <c:v>0.33788075302931103</c:v>
                </c:pt>
                <c:pt idx="1652">
                  <c:v>0.32767763479254403</c:v>
                </c:pt>
                <c:pt idx="1653">
                  <c:v>0.330434873281859</c:v>
                </c:pt>
                <c:pt idx="1654">
                  <c:v>0.32302870026109398</c:v>
                </c:pt>
                <c:pt idx="1655">
                  <c:v>0.31672331839018497</c:v>
                </c:pt>
                <c:pt idx="1656">
                  <c:v>0.31105095449577236</c:v>
                </c:pt>
                <c:pt idx="1657">
                  <c:v>0.30223126086037971</c:v>
                </c:pt>
                <c:pt idx="1658">
                  <c:v>0.29710081041344244</c:v>
                </c:pt>
                <c:pt idx="1659">
                  <c:v>0.3032530590422754</c:v>
                </c:pt>
                <c:pt idx="1660">
                  <c:v>0.30102349216811092</c:v>
                </c:pt>
                <c:pt idx="1661">
                  <c:v>0.29678679946319259</c:v>
                </c:pt>
                <c:pt idx="1662">
                  <c:v>0.29036954485331939</c:v>
                </c:pt>
                <c:pt idx="1663">
                  <c:v>0.2863740077649477</c:v>
                </c:pt>
                <c:pt idx="1664">
                  <c:v>0.27765534621627047</c:v>
                </c:pt>
                <c:pt idx="1665">
                  <c:v>0.26955666142026696</c:v>
                </c:pt>
                <c:pt idx="1666">
                  <c:v>0.26368115045925983</c:v>
                </c:pt>
                <c:pt idx="1667">
                  <c:v>0.25659708658812469</c:v>
                </c:pt>
                <c:pt idx="1668">
                  <c:v>0.25027597539825236</c:v>
                </c:pt>
                <c:pt idx="1669">
                  <c:v>0.24397585193023566</c:v>
                </c:pt>
                <c:pt idx="1670">
                  <c:v>0.26056350032872533</c:v>
                </c:pt>
                <c:pt idx="1671">
                  <c:v>0.25715830598789208</c:v>
                </c:pt>
                <c:pt idx="1672">
                  <c:v>0.25115768951436995</c:v>
                </c:pt>
                <c:pt idx="1673">
                  <c:v>0.25322512940374814</c:v>
                </c:pt>
                <c:pt idx="1674">
                  <c:v>0.25111049967507881</c:v>
                </c:pt>
                <c:pt idx="1675">
                  <c:v>0.24359783069748794</c:v>
                </c:pt>
                <c:pt idx="1676">
                  <c:v>0.23887070794928766</c:v>
                </c:pt>
                <c:pt idx="1677">
                  <c:v>0.27285178987053332</c:v>
                </c:pt>
                <c:pt idx="1678">
                  <c:v>0.265809829280028</c:v>
                </c:pt>
                <c:pt idx="1679">
                  <c:v>0.26434433462854878</c:v>
                </c:pt>
                <c:pt idx="1680">
                  <c:v>0.26023861917238761</c:v>
                </c:pt>
                <c:pt idx="1681">
                  <c:v>0.25315165651428745</c:v>
                </c:pt>
                <c:pt idx="1682">
                  <c:v>0.27330481119550776</c:v>
                </c:pt>
                <c:pt idx="1683">
                  <c:v>0.2661018345724156</c:v>
                </c:pt>
                <c:pt idx="1684">
                  <c:v>0.25969824727586749</c:v>
                </c:pt>
                <c:pt idx="1685">
                  <c:v>0.25236445262004981</c:v>
                </c:pt>
                <c:pt idx="1686">
                  <c:v>0.31043621030617563</c:v>
                </c:pt>
                <c:pt idx="1687">
                  <c:v>0.30457807234875667</c:v>
                </c:pt>
                <c:pt idx="1688">
                  <c:v>0.29563018717819273</c:v>
                </c:pt>
                <c:pt idx="1689">
                  <c:v>0.30520043416126674</c:v>
                </c:pt>
                <c:pt idx="1690">
                  <c:v>0.2972992268011112</c:v>
                </c:pt>
                <c:pt idx="1691">
                  <c:v>0.29357164303175232</c:v>
                </c:pt>
                <c:pt idx="1692">
                  <c:v>0.28731145226816129</c:v>
                </c:pt>
                <c:pt idx="1693">
                  <c:v>0.278681803929135</c:v>
                </c:pt>
                <c:pt idx="1694">
                  <c:v>0.27306710979911458</c:v>
                </c:pt>
                <c:pt idx="1695">
                  <c:v>0.2696663113955941</c:v>
                </c:pt>
                <c:pt idx="1696">
                  <c:v>0.27048712237642003</c:v>
                </c:pt>
                <c:pt idx="1697">
                  <c:v>0.26505645912320291</c:v>
                </c:pt>
                <c:pt idx="1698">
                  <c:v>0.3914772806570016</c:v>
                </c:pt>
                <c:pt idx="1699">
                  <c:v>0.38339146186048206</c:v>
                </c:pt>
                <c:pt idx="1700">
                  <c:v>0.37472176430559911</c:v>
                </c:pt>
                <c:pt idx="1701">
                  <c:v>0.36335581928235083</c:v>
                </c:pt>
                <c:pt idx="1702">
                  <c:v>0.35316962968300175</c:v>
                </c:pt>
                <c:pt idx="1703">
                  <c:v>0.34537451788227114</c:v>
                </c:pt>
                <c:pt idx="1704">
                  <c:v>0.39670420003937557</c:v>
                </c:pt>
                <c:pt idx="1705">
                  <c:v>0.38541972574203259</c:v>
                </c:pt>
                <c:pt idx="1706">
                  <c:v>0.37389952735011694</c:v>
                </c:pt>
                <c:pt idx="1707">
                  <c:v>0.36438849660467515</c:v>
                </c:pt>
                <c:pt idx="1708">
                  <c:v>0.36196577341668718</c:v>
                </c:pt>
                <c:pt idx="1709">
                  <c:v>0.35119017080278658</c:v>
                </c:pt>
                <c:pt idx="1710">
                  <c:v>0.34071489978618213</c:v>
                </c:pt>
                <c:pt idx="1711">
                  <c:v>0.33053148595220527</c:v>
                </c:pt>
                <c:pt idx="1712">
                  <c:v>0.32962238147113221</c:v>
                </c:pt>
                <c:pt idx="1713">
                  <c:v>0.33661101125543419</c:v>
                </c:pt>
                <c:pt idx="1714">
                  <c:v>0.32757411582089435</c:v>
                </c:pt>
                <c:pt idx="1715">
                  <c:v>0.31855730832014456</c:v>
                </c:pt>
                <c:pt idx="1716">
                  <c:v>0.3380911874653611</c:v>
                </c:pt>
                <c:pt idx="1717">
                  <c:v>0.3286605325928344</c:v>
                </c:pt>
                <c:pt idx="1718">
                  <c:v>0.31885519513562854</c:v>
                </c:pt>
                <c:pt idx="1719">
                  <c:v>0.31276679088173176</c:v>
                </c:pt>
                <c:pt idx="1720">
                  <c:v>0.3043960799340838</c:v>
                </c:pt>
                <c:pt idx="1721">
                  <c:v>0.30594491320005612</c:v>
                </c:pt>
                <c:pt idx="1722">
                  <c:v>0.29836222235103366</c:v>
                </c:pt>
                <c:pt idx="1723">
                  <c:v>0.29416764046662897</c:v>
                </c:pt>
                <c:pt idx="1724">
                  <c:v>0.30100900974298356</c:v>
                </c:pt>
                <c:pt idx="1725">
                  <c:v>0.2954194988658761</c:v>
                </c:pt>
                <c:pt idx="1726">
                  <c:v>0.2864574334743536</c:v>
                </c:pt>
                <c:pt idx="1727">
                  <c:v>0.27783014260329714</c:v>
                </c:pt>
                <c:pt idx="1728">
                  <c:v>0.26949543748532429</c:v>
                </c:pt>
                <c:pt idx="1729">
                  <c:v>0.26995830018497757</c:v>
                </c:pt>
                <c:pt idx="1730">
                  <c:v>0.27966970837560368</c:v>
                </c:pt>
                <c:pt idx="1731">
                  <c:v>0.28177646911444454</c:v>
                </c:pt>
                <c:pt idx="1732">
                  <c:v>0.29061273439432</c:v>
                </c:pt>
                <c:pt idx="1733">
                  <c:v>0.282662927115091</c:v>
                </c:pt>
                <c:pt idx="1734">
                  <c:v>0.27490513563797603</c:v>
                </c:pt>
                <c:pt idx="1735">
                  <c:v>0.26653207144458557</c:v>
                </c:pt>
                <c:pt idx="1736">
                  <c:v>0.25841918948467263</c:v>
                </c:pt>
                <c:pt idx="1737">
                  <c:v>0.25054842542480604</c:v>
                </c:pt>
                <c:pt idx="1738">
                  <c:v>0.24886254854260792</c:v>
                </c:pt>
                <c:pt idx="1739">
                  <c:v>0.24330902695575471</c:v>
                </c:pt>
                <c:pt idx="1740">
                  <c:v>0.23822174493820017</c:v>
                </c:pt>
                <c:pt idx="1741">
                  <c:v>0.2349873114194474</c:v>
                </c:pt>
                <c:pt idx="1742">
                  <c:v>0.22871362715472068</c:v>
                </c:pt>
                <c:pt idx="1743">
                  <c:v>0.22282822761854554</c:v>
                </c:pt>
                <c:pt idx="1744">
                  <c:v>0.23777543281715702</c:v>
                </c:pt>
                <c:pt idx="1745">
                  <c:v>0.2312196199116513</c:v>
                </c:pt>
                <c:pt idx="1746">
                  <c:v>0.22792944865646617</c:v>
                </c:pt>
                <c:pt idx="1747">
                  <c:v>0.22692225064210761</c:v>
                </c:pt>
                <c:pt idx="1748">
                  <c:v>0.22035229193248179</c:v>
                </c:pt>
                <c:pt idx="1749">
                  <c:v>0.22964015624585005</c:v>
                </c:pt>
                <c:pt idx="1750">
                  <c:v>0.25526458072658587</c:v>
                </c:pt>
                <c:pt idx="1751">
                  <c:v>0.29867143643028149</c:v>
                </c:pt>
                <c:pt idx="1752">
                  <c:v>0.30238758343672828</c:v>
                </c:pt>
                <c:pt idx="1753">
                  <c:v>0.29337386315322012</c:v>
                </c:pt>
                <c:pt idx="1754">
                  <c:v>0.29138905330396964</c:v>
                </c:pt>
                <c:pt idx="1755">
                  <c:v>0.28299069474470673</c:v>
                </c:pt>
                <c:pt idx="1756">
                  <c:v>0.27454129304021407</c:v>
                </c:pt>
                <c:pt idx="1757">
                  <c:v>0.26657831203744581</c:v>
                </c:pt>
                <c:pt idx="1758">
                  <c:v>0.26409096457962861</c:v>
                </c:pt>
                <c:pt idx="1759">
                  <c:v>0.27479043562449718</c:v>
                </c:pt>
                <c:pt idx="1760">
                  <c:v>0.26833649452884362</c:v>
                </c:pt>
                <c:pt idx="1761">
                  <c:v>0.28540629612263851</c:v>
                </c:pt>
                <c:pt idx="1762">
                  <c:v>0.29666680117815836</c:v>
                </c:pt>
                <c:pt idx="1763">
                  <c:v>0.2915746695816111</c:v>
                </c:pt>
                <c:pt idx="1764">
                  <c:v>0.29135251757994701</c:v>
                </c:pt>
                <c:pt idx="1765">
                  <c:v>0.35013761429069862</c:v>
                </c:pt>
                <c:pt idx="1766">
                  <c:v>0.34111202577819011</c:v>
                </c:pt>
                <c:pt idx="1767">
                  <c:v>0.33096520444775823</c:v>
                </c:pt>
                <c:pt idx="1768">
                  <c:v>0.32528484733018104</c:v>
                </c:pt>
                <c:pt idx="1769">
                  <c:v>0.32786858588199064</c:v>
                </c:pt>
                <c:pt idx="1770">
                  <c:v>0.33391487851944707</c:v>
                </c:pt>
                <c:pt idx="1771">
                  <c:v>0.326529105480035</c:v>
                </c:pt>
                <c:pt idx="1772">
                  <c:v>0.31937064063310289</c:v>
                </c:pt>
                <c:pt idx="1773">
                  <c:v>0.33037259379312006</c:v>
                </c:pt>
                <c:pt idx="1774">
                  <c:v>0.32193324657263711</c:v>
                </c:pt>
                <c:pt idx="1775">
                  <c:v>0.32340857392477534</c:v>
                </c:pt>
                <c:pt idx="1776">
                  <c:v>0.3139590843964104</c:v>
                </c:pt>
                <c:pt idx="1777">
                  <c:v>0.30939113047298866</c:v>
                </c:pt>
                <c:pt idx="1778">
                  <c:v>0.30095371241067037</c:v>
                </c:pt>
                <c:pt idx="1779">
                  <c:v>0.29618149790193421</c:v>
                </c:pt>
                <c:pt idx="1780">
                  <c:v>0.28717014128702284</c:v>
                </c:pt>
                <c:pt idx="1781">
                  <c:v>0.31103698268557095</c:v>
                </c:pt>
                <c:pt idx="1782">
                  <c:v>0.32740795993896354</c:v>
                </c:pt>
                <c:pt idx="1783">
                  <c:v>0.3396992755991734</c:v>
                </c:pt>
                <c:pt idx="1784">
                  <c:v>0.35617048907580673</c:v>
                </c:pt>
                <c:pt idx="1785">
                  <c:v>0.36058833305183824</c:v>
                </c:pt>
                <c:pt idx="1786">
                  <c:v>0.35082680998504145</c:v>
                </c:pt>
                <c:pt idx="1787">
                  <c:v>0.34170181177408876</c:v>
                </c:pt>
                <c:pt idx="1788">
                  <c:v>0.34097506227998015</c:v>
                </c:pt>
                <c:pt idx="1789">
                  <c:v>0.3617113167771146</c:v>
                </c:pt>
                <c:pt idx="1790">
                  <c:v>0.35413599920256433</c:v>
                </c:pt>
                <c:pt idx="1791">
                  <c:v>0.34352340261962461</c:v>
                </c:pt>
                <c:pt idx="1792">
                  <c:v>0.34711864367279643</c:v>
                </c:pt>
                <c:pt idx="1793">
                  <c:v>0.48462423473627914</c:v>
                </c:pt>
                <c:pt idx="1794">
                  <c:v>0.47043896911707289</c:v>
                </c:pt>
                <c:pt idx="1795">
                  <c:v>0.45822530295611458</c:v>
                </c:pt>
                <c:pt idx="1796">
                  <c:v>0.44570283802185728</c:v>
                </c:pt>
                <c:pt idx="1797">
                  <c:v>0.43881643549220267</c:v>
                </c:pt>
                <c:pt idx="1798">
                  <c:v>0.42707381798951566</c:v>
                </c:pt>
                <c:pt idx="1799">
                  <c:v>0.43188677697297234</c:v>
                </c:pt>
                <c:pt idx="1800">
                  <c:v>0.42666529905819456</c:v>
                </c:pt>
                <c:pt idx="1801">
                  <c:v>0.41542775673962379</c:v>
                </c:pt>
                <c:pt idx="1802">
                  <c:v>0.40280404848504897</c:v>
                </c:pt>
                <c:pt idx="1803">
                  <c:v>0.39146065664297003</c:v>
                </c:pt>
                <c:pt idx="1804">
                  <c:v>0.38571559569682401</c:v>
                </c:pt>
                <c:pt idx="1805">
                  <c:v>0.37860746401096634</c:v>
                </c:pt>
                <c:pt idx="1806">
                  <c:v>0.385645259265118</c:v>
                </c:pt>
                <c:pt idx="1807">
                  <c:v>0.41326182692828617</c:v>
                </c:pt>
                <c:pt idx="1808">
                  <c:v>0.44478243822619778</c:v>
                </c:pt>
                <c:pt idx="1809">
                  <c:v>0.43268673140830799</c:v>
                </c:pt>
                <c:pt idx="1810">
                  <c:v>0.42165835042834438</c:v>
                </c:pt>
                <c:pt idx="1811">
                  <c:v>0.41010005217894951</c:v>
                </c:pt>
                <c:pt idx="1812">
                  <c:v>0.39998320228947937</c:v>
                </c:pt>
                <c:pt idx="1813">
                  <c:v>0.39578630256036035</c:v>
                </c:pt>
                <c:pt idx="1814">
                  <c:v>0.39062188374472251</c:v>
                </c:pt>
                <c:pt idx="1815">
                  <c:v>0.37959327382260488</c:v>
                </c:pt>
                <c:pt idx="1816">
                  <c:v>0.37291046488470919</c:v>
                </c:pt>
                <c:pt idx="1817">
                  <c:v>0.36353171915908228</c:v>
                </c:pt>
                <c:pt idx="1818">
                  <c:v>0.38490632703856204</c:v>
                </c:pt>
                <c:pt idx="1819">
                  <c:v>0.37759535779403097</c:v>
                </c:pt>
                <c:pt idx="1820">
                  <c:v>0.37010979078961809</c:v>
                </c:pt>
                <c:pt idx="1821">
                  <c:v>0.36628106664622401</c:v>
                </c:pt>
                <c:pt idx="1822">
                  <c:v>0.39343212160975133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7C5-A241-A1C3-D91F598DF41F}"/>
            </c:ext>
          </c:extLst>
        </c:ser>
        <c:ser>
          <c:idx val="4"/>
          <c:order val="4"/>
          <c:tx>
            <c:strRef>
              <c:f>'07_Volatility'!$K$7</c:f>
              <c:strCache>
                <c:ptCount val="1"/>
                <c:pt idx="0">
                  <c:v>LNG_AnnVol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'07_Volatility'!$A$7:$A$1830</c:f>
              <c:strCache>
                <c:ptCount val="1824"/>
                <c:pt idx="0">
                  <c:v>Date</c:v>
                </c:pt>
                <c:pt idx="1">
                  <c:v>2019-01-02</c:v>
                </c:pt>
                <c:pt idx="2">
                  <c:v>2019-01-03</c:v>
                </c:pt>
                <c:pt idx="3">
                  <c:v>2019-01-04</c:v>
                </c:pt>
                <c:pt idx="4">
                  <c:v>2019-01-07</c:v>
                </c:pt>
                <c:pt idx="5">
                  <c:v>2019-01-08</c:v>
                </c:pt>
                <c:pt idx="6">
                  <c:v>2019-01-09</c:v>
                </c:pt>
                <c:pt idx="7">
                  <c:v>2019-01-10</c:v>
                </c:pt>
                <c:pt idx="8">
                  <c:v>2019-01-11</c:v>
                </c:pt>
                <c:pt idx="9">
                  <c:v>2019-01-14</c:v>
                </c:pt>
                <c:pt idx="10">
                  <c:v>2019-01-15</c:v>
                </c:pt>
                <c:pt idx="11">
                  <c:v>2019-01-16</c:v>
                </c:pt>
                <c:pt idx="12">
                  <c:v>2019-01-17</c:v>
                </c:pt>
                <c:pt idx="13">
                  <c:v>2019-01-18</c:v>
                </c:pt>
                <c:pt idx="14">
                  <c:v>2019-01-22</c:v>
                </c:pt>
                <c:pt idx="15">
                  <c:v>2019-01-23</c:v>
                </c:pt>
                <c:pt idx="16">
                  <c:v>2019-01-24</c:v>
                </c:pt>
                <c:pt idx="17">
                  <c:v>2019-01-25</c:v>
                </c:pt>
                <c:pt idx="18">
                  <c:v>2019-01-28</c:v>
                </c:pt>
                <c:pt idx="19">
                  <c:v>2019-01-29</c:v>
                </c:pt>
                <c:pt idx="20">
                  <c:v>2019-01-30</c:v>
                </c:pt>
                <c:pt idx="21">
                  <c:v>2019-01-31</c:v>
                </c:pt>
                <c:pt idx="22">
                  <c:v>2019-02-01</c:v>
                </c:pt>
                <c:pt idx="23">
                  <c:v>2019-02-04</c:v>
                </c:pt>
                <c:pt idx="24">
                  <c:v>2019-02-05</c:v>
                </c:pt>
                <c:pt idx="25">
                  <c:v>2019-02-06</c:v>
                </c:pt>
                <c:pt idx="26">
                  <c:v>2019-02-07</c:v>
                </c:pt>
                <c:pt idx="27">
                  <c:v>2019-02-08</c:v>
                </c:pt>
                <c:pt idx="28">
                  <c:v>2019-02-11</c:v>
                </c:pt>
                <c:pt idx="29">
                  <c:v>2019-02-12</c:v>
                </c:pt>
                <c:pt idx="30">
                  <c:v>2019-02-13</c:v>
                </c:pt>
                <c:pt idx="31">
                  <c:v>2019-02-14</c:v>
                </c:pt>
                <c:pt idx="32">
                  <c:v>2019-02-15</c:v>
                </c:pt>
                <c:pt idx="33">
                  <c:v>2019-02-19</c:v>
                </c:pt>
                <c:pt idx="34">
                  <c:v>2019-02-20</c:v>
                </c:pt>
                <c:pt idx="35">
                  <c:v>2019-02-21</c:v>
                </c:pt>
                <c:pt idx="36">
                  <c:v>2019-02-22</c:v>
                </c:pt>
                <c:pt idx="37">
                  <c:v>2019-02-25</c:v>
                </c:pt>
                <c:pt idx="38">
                  <c:v>2019-02-26</c:v>
                </c:pt>
                <c:pt idx="39">
                  <c:v>2019-02-27</c:v>
                </c:pt>
                <c:pt idx="40">
                  <c:v>2019-02-28</c:v>
                </c:pt>
                <c:pt idx="41">
                  <c:v>2019-03-01</c:v>
                </c:pt>
                <c:pt idx="42">
                  <c:v>2019-03-04</c:v>
                </c:pt>
                <c:pt idx="43">
                  <c:v>2019-03-05</c:v>
                </c:pt>
                <c:pt idx="44">
                  <c:v>2019-03-06</c:v>
                </c:pt>
                <c:pt idx="45">
                  <c:v>2019-03-07</c:v>
                </c:pt>
                <c:pt idx="46">
                  <c:v>2019-03-08</c:v>
                </c:pt>
                <c:pt idx="47">
                  <c:v>2019-03-11</c:v>
                </c:pt>
                <c:pt idx="48">
                  <c:v>2019-03-12</c:v>
                </c:pt>
                <c:pt idx="49">
                  <c:v>2019-03-13</c:v>
                </c:pt>
                <c:pt idx="50">
                  <c:v>2019-03-14</c:v>
                </c:pt>
                <c:pt idx="51">
                  <c:v>2019-03-15</c:v>
                </c:pt>
                <c:pt idx="52">
                  <c:v>2019-03-18</c:v>
                </c:pt>
                <c:pt idx="53">
                  <c:v>2019-03-19</c:v>
                </c:pt>
                <c:pt idx="54">
                  <c:v>2019-03-20</c:v>
                </c:pt>
                <c:pt idx="55">
                  <c:v>2019-03-21</c:v>
                </c:pt>
                <c:pt idx="56">
                  <c:v>2019-03-22</c:v>
                </c:pt>
                <c:pt idx="57">
                  <c:v>2019-03-25</c:v>
                </c:pt>
                <c:pt idx="58">
                  <c:v>2019-03-26</c:v>
                </c:pt>
                <c:pt idx="59">
                  <c:v>2019-03-27</c:v>
                </c:pt>
                <c:pt idx="60">
                  <c:v>2019-03-28</c:v>
                </c:pt>
                <c:pt idx="61">
                  <c:v>2019-03-29</c:v>
                </c:pt>
                <c:pt idx="62">
                  <c:v>2019-04-01</c:v>
                </c:pt>
                <c:pt idx="63">
                  <c:v>2019-04-02</c:v>
                </c:pt>
                <c:pt idx="64">
                  <c:v>2019-04-03</c:v>
                </c:pt>
                <c:pt idx="65">
                  <c:v>2019-04-04</c:v>
                </c:pt>
                <c:pt idx="66">
                  <c:v>2019-04-05</c:v>
                </c:pt>
                <c:pt idx="67">
                  <c:v>2019-04-08</c:v>
                </c:pt>
                <c:pt idx="68">
                  <c:v>2019-04-09</c:v>
                </c:pt>
                <c:pt idx="69">
                  <c:v>2019-04-10</c:v>
                </c:pt>
                <c:pt idx="70">
                  <c:v>2019-04-11</c:v>
                </c:pt>
                <c:pt idx="71">
                  <c:v>2019-04-12</c:v>
                </c:pt>
                <c:pt idx="72">
                  <c:v>2019-04-15</c:v>
                </c:pt>
                <c:pt idx="73">
                  <c:v>2019-04-16</c:v>
                </c:pt>
                <c:pt idx="74">
                  <c:v>2019-04-17</c:v>
                </c:pt>
                <c:pt idx="75">
                  <c:v>2019-04-18</c:v>
                </c:pt>
                <c:pt idx="76">
                  <c:v>2019-04-22</c:v>
                </c:pt>
                <c:pt idx="77">
                  <c:v>2019-04-23</c:v>
                </c:pt>
                <c:pt idx="78">
                  <c:v>2019-04-24</c:v>
                </c:pt>
                <c:pt idx="79">
                  <c:v>2019-04-25</c:v>
                </c:pt>
                <c:pt idx="80">
                  <c:v>2019-04-26</c:v>
                </c:pt>
                <c:pt idx="81">
                  <c:v>2019-04-29</c:v>
                </c:pt>
                <c:pt idx="82">
                  <c:v>2019-04-30</c:v>
                </c:pt>
                <c:pt idx="83">
                  <c:v>2019-05-01</c:v>
                </c:pt>
                <c:pt idx="84">
                  <c:v>2019-05-02</c:v>
                </c:pt>
                <c:pt idx="85">
                  <c:v>2019-05-03</c:v>
                </c:pt>
                <c:pt idx="86">
                  <c:v>2019-05-06</c:v>
                </c:pt>
                <c:pt idx="87">
                  <c:v>2019-05-07</c:v>
                </c:pt>
                <c:pt idx="88">
                  <c:v>2019-05-08</c:v>
                </c:pt>
                <c:pt idx="89">
                  <c:v>2019-05-09</c:v>
                </c:pt>
                <c:pt idx="90">
                  <c:v>2019-05-10</c:v>
                </c:pt>
                <c:pt idx="91">
                  <c:v>2019-05-13</c:v>
                </c:pt>
                <c:pt idx="92">
                  <c:v>2019-05-14</c:v>
                </c:pt>
                <c:pt idx="93">
                  <c:v>2019-05-15</c:v>
                </c:pt>
                <c:pt idx="94">
                  <c:v>2019-05-16</c:v>
                </c:pt>
                <c:pt idx="95">
                  <c:v>2019-05-17</c:v>
                </c:pt>
                <c:pt idx="96">
                  <c:v>2019-05-20</c:v>
                </c:pt>
                <c:pt idx="97">
                  <c:v>2019-05-21</c:v>
                </c:pt>
                <c:pt idx="98">
                  <c:v>2019-05-22</c:v>
                </c:pt>
                <c:pt idx="99">
                  <c:v>2019-05-23</c:v>
                </c:pt>
                <c:pt idx="100">
                  <c:v>2019-05-24</c:v>
                </c:pt>
                <c:pt idx="101">
                  <c:v>2019-05-28</c:v>
                </c:pt>
                <c:pt idx="102">
                  <c:v>2019-05-29</c:v>
                </c:pt>
                <c:pt idx="103">
                  <c:v>2019-05-30</c:v>
                </c:pt>
                <c:pt idx="104">
                  <c:v>2019-05-31</c:v>
                </c:pt>
                <c:pt idx="105">
                  <c:v>2019-06-03</c:v>
                </c:pt>
                <c:pt idx="106">
                  <c:v>2019-06-04</c:v>
                </c:pt>
                <c:pt idx="107">
                  <c:v>2019-06-05</c:v>
                </c:pt>
                <c:pt idx="108">
                  <c:v>2019-06-06</c:v>
                </c:pt>
                <c:pt idx="109">
                  <c:v>2019-06-07</c:v>
                </c:pt>
                <c:pt idx="110">
                  <c:v>2019-06-10</c:v>
                </c:pt>
                <c:pt idx="111">
                  <c:v>2019-06-11</c:v>
                </c:pt>
                <c:pt idx="112">
                  <c:v>2019-06-12</c:v>
                </c:pt>
                <c:pt idx="113">
                  <c:v>2019-06-13</c:v>
                </c:pt>
                <c:pt idx="114">
                  <c:v>2019-06-14</c:v>
                </c:pt>
                <c:pt idx="115">
                  <c:v>2019-06-17</c:v>
                </c:pt>
                <c:pt idx="116">
                  <c:v>2019-06-18</c:v>
                </c:pt>
                <c:pt idx="117">
                  <c:v>2019-06-19</c:v>
                </c:pt>
                <c:pt idx="118">
                  <c:v>2019-06-20</c:v>
                </c:pt>
                <c:pt idx="119">
                  <c:v>2019-06-21</c:v>
                </c:pt>
                <c:pt idx="120">
                  <c:v>2019-06-24</c:v>
                </c:pt>
                <c:pt idx="121">
                  <c:v>2019-06-25</c:v>
                </c:pt>
                <c:pt idx="122">
                  <c:v>2019-06-26</c:v>
                </c:pt>
                <c:pt idx="123">
                  <c:v>2019-06-27</c:v>
                </c:pt>
                <c:pt idx="124">
                  <c:v>2019-06-28</c:v>
                </c:pt>
                <c:pt idx="125">
                  <c:v>2019-07-01</c:v>
                </c:pt>
                <c:pt idx="126">
                  <c:v>2019-07-02</c:v>
                </c:pt>
                <c:pt idx="127">
                  <c:v>2019-07-03</c:v>
                </c:pt>
                <c:pt idx="128">
                  <c:v>2019-07-05</c:v>
                </c:pt>
                <c:pt idx="129">
                  <c:v>2019-07-08</c:v>
                </c:pt>
                <c:pt idx="130">
                  <c:v>2019-07-09</c:v>
                </c:pt>
                <c:pt idx="131">
                  <c:v>2019-07-10</c:v>
                </c:pt>
                <c:pt idx="132">
                  <c:v>2019-07-11</c:v>
                </c:pt>
                <c:pt idx="133">
                  <c:v>2019-07-12</c:v>
                </c:pt>
                <c:pt idx="134">
                  <c:v>2019-07-15</c:v>
                </c:pt>
                <c:pt idx="135">
                  <c:v>2019-07-16</c:v>
                </c:pt>
                <c:pt idx="136">
                  <c:v>2019-07-17</c:v>
                </c:pt>
                <c:pt idx="137">
                  <c:v>2019-07-18</c:v>
                </c:pt>
                <c:pt idx="138">
                  <c:v>2019-07-19</c:v>
                </c:pt>
                <c:pt idx="139">
                  <c:v>2019-07-22</c:v>
                </c:pt>
                <c:pt idx="140">
                  <c:v>2019-07-23</c:v>
                </c:pt>
                <c:pt idx="141">
                  <c:v>2019-07-24</c:v>
                </c:pt>
                <c:pt idx="142">
                  <c:v>2019-07-25</c:v>
                </c:pt>
                <c:pt idx="143">
                  <c:v>2019-07-26</c:v>
                </c:pt>
                <c:pt idx="144">
                  <c:v>2019-07-29</c:v>
                </c:pt>
                <c:pt idx="145">
                  <c:v>2019-07-30</c:v>
                </c:pt>
                <c:pt idx="146">
                  <c:v>2019-07-31</c:v>
                </c:pt>
                <c:pt idx="147">
                  <c:v>2019-08-01</c:v>
                </c:pt>
                <c:pt idx="148">
                  <c:v>2019-08-02</c:v>
                </c:pt>
                <c:pt idx="149">
                  <c:v>2019-08-05</c:v>
                </c:pt>
                <c:pt idx="150">
                  <c:v>2019-08-06</c:v>
                </c:pt>
                <c:pt idx="151">
                  <c:v>2019-08-07</c:v>
                </c:pt>
                <c:pt idx="152">
                  <c:v>2019-08-08</c:v>
                </c:pt>
                <c:pt idx="153">
                  <c:v>2019-08-09</c:v>
                </c:pt>
                <c:pt idx="154">
                  <c:v>2019-08-12</c:v>
                </c:pt>
                <c:pt idx="155">
                  <c:v>2019-08-13</c:v>
                </c:pt>
                <c:pt idx="156">
                  <c:v>2019-08-14</c:v>
                </c:pt>
                <c:pt idx="157">
                  <c:v>2019-08-15</c:v>
                </c:pt>
                <c:pt idx="158">
                  <c:v>2019-08-16</c:v>
                </c:pt>
                <c:pt idx="159">
                  <c:v>2019-08-19</c:v>
                </c:pt>
                <c:pt idx="160">
                  <c:v>2019-08-20</c:v>
                </c:pt>
                <c:pt idx="161">
                  <c:v>2019-08-21</c:v>
                </c:pt>
                <c:pt idx="162">
                  <c:v>2019-08-22</c:v>
                </c:pt>
                <c:pt idx="163">
                  <c:v>2019-08-23</c:v>
                </c:pt>
                <c:pt idx="164">
                  <c:v>2019-08-26</c:v>
                </c:pt>
                <c:pt idx="165">
                  <c:v>2019-08-27</c:v>
                </c:pt>
                <c:pt idx="166">
                  <c:v>2019-08-28</c:v>
                </c:pt>
                <c:pt idx="167">
                  <c:v>2019-08-29</c:v>
                </c:pt>
                <c:pt idx="168">
                  <c:v>2019-08-30</c:v>
                </c:pt>
                <c:pt idx="169">
                  <c:v>2019-09-03</c:v>
                </c:pt>
                <c:pt idx="170">
                  <c:v>2019-09-04</c:v>
                </c:pt>
                <c:pt idx="171">
                  <c:v>2019-09-05</c:v>
                </c:pt>
                <c:pt idx="172">
                  <c:v>2019-09-06</c:v>
                </c:pt>
                <c:pt idx="173">
                  <c:v>2019-09-09</c:v>
                </c:pt>
                <c:pt idx="174">
                  <c:v>2019-09-10</c:v>
                </c:pt>
                <c:pt idx="175">
                  <c:v>2019-09-11</c:v>
                </c:pt>
                <c:pt idx="176">
                  <c:v>2019-09-12</c:v>
                </c:pt>
                <c:pt idx="177">
                  <c:v>2019-09-13</c:v>
                </c:pt>
                <c:pt idx="178">
                  <c:v>2019-09-16</c:v>
                </c:pt>
                <c:pt idx="179">
                  <c:v>2019-09-17</c:v>
                </c:pt>
                <c:pt idx="180">
                  <c:v>2019-09-18</c:v>
                </c:pt>
                <c:pt idx="181">
                  <c:v>2019-09-19</c:v>
                </c:pt>
                <c:pt idx="182">
                  <c:v>2019-09-20</c:v>
                </c:pt>
                <c:pt idx="183">
                  <c:v>2019-09-23</c:v>
                </c:pt>
                <c:pt idx="184">
                  <c:v>2019-09-24</c:v>
                </c:pt>
                <c:pt idx="185">
                  <c:v>2019-09-25</c:v>
                </c:pt>
                <c:pt idx="186">
                  <c:v>2019-09-26</c:v>
                </c:pt>
                <c:pt idx="187">
                  <c:v>2019-09-27</c:v>
                </c:pt>
                <c:pt idx="188">
                  <c:v>2019-09-30</c:v>
                </c:pt>
                <c:pt idx="189">
                  <c:v>2019-10-01</c:v>
                </c:pt>
                <c:pt idx="190">
                  <c:v>2019-10-02</c:v>
                </c:pt>
                <c:pt idx="191">
                  <c:v>2019-10-03</c:v>
                </c:pt>
                <c:pt idx="192">
                  <c:v>2019-10-04</c:v>
                </c:pt>
                <c:pt idx="193">
                  <c:v>2019-10-07</c:v>
                </c:pt>
                <c:pt idx="194">
                  <c:v>2019-10-08</c:v>
                </c:pt>
                <c:pt idx="195">
                  <c:v>2019-10-09</c:v>
                </c:pt>
                <c:pt idx="196">
                  <c:v>2019-10-10</c:v>
                </c:pt>
                <c:pt idx="197">
                  <c:v>2019-10-11</c:v>
                </c:pt>
                <c:pt idx="198">
                  <c:v>2019-10-14</c:v>
                </c:pt>
                <c:pt idx="199">
                  <c:v>2019-10-15</c:v>
                </c:pt>
                <c:pt idx="200">
                  <c:v>2019-10-16</c:v>
                </c:pt>
                <c:pt idx="201">
                  <c:v>2019-10-17</c:v>
                </c:pt>
                <c:pt idx="202">
                  <c:v>2019-10-18</c:v>
                </c:pt>
                <c:pt idx="203">
                  <c:v>2019-10-21</c:v>
                </c:pt>
                <c:pt idx="204">
                  <c:v>2019-10-22</c:v>
                </c:pt>
                <c:pt idx="205">
                  <c:v>2019-10-23</c:v>
                </c:pt>
                <c:pt idx="206">
                  <c:v>2019-10-24</c:v>
                </c:pt>
                <c:pt idx="207">
                  <c:v>2019-10-25</c:v>
                </c:pt>
                <c:pt idx="208">
                  <c:v>2019-10-28</c:v>
                </c:pt>
                <c:pt idx="209">
                  <c:v>2019-10-29</c:v>
                </c:pt>
                <c:pt idx="210">
                  <c:v>2019-10-30</c:v>
                </c:pt>
                <c:pt idx="211">
                  <c:v>2019-10-31</c:v>
                </c:pt>
                <c:pt idx="212">
                  <c:v>2019-11-01</c:v>
                </c:pt>
                <c:pt idx="213">
                  <c:v>2019-11-04</c:v>
                </c:pt>
                <c:pt idx="214">
                  <c:v>2019-11-05</c:v>
                </c:pt>
                <c:pt idx="215">
                  <c:v>2019-11-06</c:v>
                </c:pt>
                <c:pt idx="216">
                  <c:v>2019-11-07</c:v>
                </c:pt>
                <c:pt idx="217">
                  <c:v>2019-11-08</c:v>
                </c:pt>
                <c:pt idx="218">
                  <c:v>2019-11-11</c:v>
                </c:pt>
                <c:pt idx="219">
                  <c:v>2019-11-12</c:v>
                </c:pt>
                <c:pt idx="220">
                  <c:v>2019-11-13</c:v>
                </c:pt>
                <c:pt idx="221">
                  <c:v>2019-11-14</c:v>
                </c:pt>
                <c:pt idx="222">
                  <c:v>2019-11-15</c:v>
                </c:pt>
                <c:pt idx="223">
                  <c:v>2019-11-18</c:v>
                </c:pt>
                <c:pt idx="224">
                  <c:v>2019-11-19</c:v>
                </c:pt>
                <c:pt idx="225">
                  <c:v>2019-11-20</c:v>
                </c:pt>
                <c:pt idx="226">
                  <c:v>2019-11-21</c:v>
                </c:pt>
                <c:pt idx="227">
                  <c:v>2019-11-22</c:v>
                </c:pt>
                <c:pt idx="228">
                  <c:v>2019-11-25</c:v>
                </c:pt>
                <c:pt idx="229">
                  <c:v>2019-11-26</c:v>
                </c:pt>
                <c:pt idx="230">
                  <c:v>2019-11-27</c:v>
                </c:pt>
                <c:pt idx="231">
                  <c:v>2019-11-29</c:v>
                </c:pt>
                <c:pt idx="232">
                  <c:v>2019-12-02</c:v>
                </c:pt>
                <c:pt idx="233">
                  <c:v>2019-12-03</c:v>
                </c:pt>
                <c:pt idx="234">
                  <c:v>2019-12-04</c:v>
                </c:pt>
                <c:pt idx="235">
                  <c:v>2019-12-05</c:v>
                </c:pt>
                <c:pt idx="236">
                  <c:v>2019-12-06</c:v>
                </c:pt>
                <c:pt idx="237">
                  <c:v>2019-12-09</c:v>
                </c:pt>
                <c:pt idx="238">
                  <c:v>2019-12-10</c:v>
                </c:pt>
                <c:pt idx="239">
                  <c:v>2019-12-11</c:v>
                </c:pt>
                <c:pt idx="240">
                  <c:v>2019-12-12</c:v>
                </c:pt>
                <c:pt idx="241">
                  <c:v>2019-12-13</c:v>
                </c:pt>
                <c:pt idx="242">
                  <c:v>2019-12-16</c:v>
                </c:pt>
                <c:pt idx="243">
                  <c:v>2019-12-17</c:v>
                </c:pt>
                <c:pt idx="244">
                  <c:v>2019-12-18</c:v>
                </c:pt>
                <c:pt idx="245">
                  <c:v>2019-12-19</c:v>
                </c:pt>
                <c:pt idx="246">
                  <c:v>2019-12-20</c:v>
                </c:pt>
                <c:pt idx="247">
                  <c:v>2019-12-23</c:v>
                </c:pt>
                <c:pt idx="248">
                  <c:v>2019-12-24</c:v>
                </c:pt>
                <c:pt idx="249">
                  <c:v>2019-12-26</c:v>
                </c:pt>
                <c:pt idx="250">
                  <c:v>2019-12-27</c:v>
                </c:pt>
                <c:pt idx="251">
                  <c:v>2019-12-30</c:v>
                </c:pt>
                <c:pt idx="252">
                  <c:v>2019-12-31</c:v>
                </c:pt>
                <c:pt idx="253">
                  <c:v>2020-01-02</c:v>
                </c:pt>
                <c:pt idx="254">
                  <c:v>2020-01-03</c:v>
                </c:pt>
                <c:pt idx="255">
                  <c:v>2020-01-06</c:v>
                </c:pt>
                <c:pt idx="256">
                  <c:v>2020-01-07</c:v>
                </c:pt>
                <c:pt idx="257">
                  <c:v>2020-01-08</c:v>
                </c:pt>
                <c:pt idx="258">
                  <c:v>2020-01-09</c:v>
                </c:pt>
                <c:pt idx="259">
                  <c:v>2020-01-10</c:v>
                </c:pt>
                <c:pt idx="260">
                  <c:v>2020-01-13</c:v>
                </c:pt>
                <c:pt idx="261">
                  <c:v>2020-01-14</c:v>
                </c:pt>
                <c:pt idx="262">
                  <c:v>2020-01-15</c:v>
                </c:pt>
                <c:pt idx="263">
                  <c:v>2020-01-16</c:v>
                </c:pt>
                <c:pt idx="264">
                  <c:v>2020-01-17</c:v>
                </c:pt>
                <c:pt idx="265">
                  <c:v>2020-01-21</c:v>
                </c:pt>
                <c:pt idx="266">
                  <c:v>2020-01-22</c:v>
                </c:pt>
                <c:pt idx="267">
                  <c:v>2020-01-23</c:v>
                </c:pt>
                <c:pt idx="268">
                  <c:v>2020-01-24</c:v>
                </c:pt>
                <c:pt idx="269">
                  <c:v>2020-01-27</c:v>
                </c:pt>
                <c:pt idx="270">
                  <c:v>2020-01-28</c:v>
                </c:pt>
                <c:pt idx="271">
                  <c:v>2020-01-29</c:v>
                </c:pt>
                <c:pt idx="272">
                  <c:v>2020-01-30</c:v>
                </c:pt>
                <c:pt idx="273">
                  <c:v>2020-01-31</c:v>
                </c:pt>
                <c:pt idx="274">
                  <c:v>2020-02-03</c:v>
                </c:pt>
                <c:pt idx="275">
                  <c:v>2020-02-04</c:v>
                </c:pt>
                <c:pt idx="276">
                  <c:v>2020-02-05</c:v>
                </c:pt>
                <c:pt idx="277">
                  <c:v>2020-02-06</c:v>
                </c:pt>
                <c:pt idx="278">
                  <c:v>2020-02-07</c:v>
                </c:pt>
                <c:pt idx="279">
                  <c:v>2020-02-10</c:v>
                </c:pt>
                <c:pt idx="280">
                  <c:v>2020-02-11</c:v>
                </c:pt>
                <c:pt idx="281">
                  <c:v>2020-02-12</c:v>
                </c:pt>
                <c:pt idx="282">
                  <c:v>2020-02-13</c:v>
                </c:pt>
                <c:pt idx="283">
                  <c:v>2020-02-14</c:v>
                </c:pt>
                <c:pt idx="284">
                  <c:v>2020-02-18</c:v>
                </c:pt>
                <c:pt idx="285">
                  <c:v>2020-02-19</c:v>
                </c:pt>
                <c:pt idx="286">
                  <c:v>2020-02-20</c:v>
                </c:pt>
                <c:pt idx="287">
                  <c:v>2020-02-21</c:v>
                </c:pt>
                <c:pt idx="288">
                  <c:v>2020-02-24</c:v>
                </c:pt>
                <c:pt idx="289">
                  <c:v>2020-02-25</c:v>
                </c:pt>
                <c:pt idx="290">
                  <c:v>2020-02-26</c:v>
                </c:pt>
                <c:pt idx="291">
                  <c:v>2020-02-27</c:v>
                </c:pt>
                <c:pt idx="292">
                  <c:v>2020-02-28</c:v>
                </c:pt>
                <c:pt idx="293">
                  <c:v>2020-03-02</c:v>
                </c:pt>
                <c:pt idx="294">
                  <c:v>2020-03-03</c:v>
                </c:pt>
                <c:pt idx="295">
                  <c:v>2020-03-04</c:v>
                </c:pt>
                <c:pt idx="296">
                  <c:v>2020-03-05</c:v>
                </c:pt>
                <c:pt idx="297">
                  <c:v>2020-03-06</c:v>
                </c:pt>
                <c:pt idx="298">
                  <c:v>2020-03-09</c:v>
                </c:pt>
                <c:pt idx="299">
                  <c:v>2020-03-10</c:v>
                </c:pt>
                <c:pt idx="300">
                  <c:v>2020-03-11</c:v>
                </c:pt>
                <c:pt idx="301">
                  <c:v>2020-03-12</c:v>
                </c:pt>
                <c:pt idx="302">
                  <c:v>2020-03-13</c:v>
                </c:pt>
                <c:pt idx="303">
                  <c:v>2020-03-16</c:v>
                </c:pt>
                <c:pt idx="304">
                  <c:v>2020-03-17</c:v>
                </c:pt>
                <c:pt idx="305">
                  <c:v>2020-03-18</c:v>
                </c:pt>
                <c:pt idx="306">
                  <c:v>2020-03-19</c:v>
                </c:pt>
                <c:pt idx="307">
                  <c:v>2020-03-20</c:v>
                </c:pt>
                <c:pt idx="308">
                  <c:v>2020-03-23</c:v>
                </c:pt>
                <c:pt idx="309">
                  <c:v>2020-03-24</c:v>
                </c:pt>
                <c:pt idx="310">
                  <c:v>2020-03-25</c:v>
                </c:pt>
                <c:pt idx="311">
                  <c:v>2020-03-26</c:v>
                </c:pt>
                <c:pt idx="312">
                  <c:v>2020-03-27</c:v>
                </c:pt>
                <c:pt idx="313">
                  <c:v>2020-03-30</c:v>
                </c:pt>
                <c:pt idx="314">
                  <c:v>2020-03-31</c:v>
                </c:pt>
                <c:pt idx="315">
                  <c:v>2020-04-01</c:v>
                </c:pt>
                <c:pt idx="316">
                  <c:v>2020-04-02</c:v>
                </c:pt>
                <c:pt idx="317">
                  <c:v>2020-04-03</c:v>
                </c:pt>
                <c:pt idx="318">
                  <c:v>2020-04-06</c:v>
                </c:pt>
                <c:pt idx="319">
                  <c:v>2020-04-07</c:v>
                </c:pt>
                <c:pt idx="320">
                  <c:v>2020-04-08</c:v>
                </c:pt>
                <c:pt idx="321">
                  <c:v>2020-04-09</c:v>
                </c:pt>
                <c:pt idx="322">
                  <c:v>2020-04-13</c:v>
                </c:pt>
                <c:pt idx="323">
                  <c:v>2020-04-14</c:v>
                </c:pt>
                <c:pt idx="324">
                  <c:v>2020-04-15</c:v>
                </c:pt>
                <c:pt idx="325">
                  <c:v>2020-04-16</c:v>
                </c:pt>
                <c:pt idx="326">
                  <c:v>2020-04-17</c:v>
                </c:pt>
                <c:pt idx="327">
                  <c:v>2020-04-20</c:v>
                </c:pt>
                <c:pt idx="328">
                  <c:v>2020-04-21</c:v>
                </c:pt>
                <c:pt idx="329">
                  <c:v>2020-04-22</c:v>
                </c:pt>
                <c:pt idx="330">
                  <c:v>2020-04-23</c:v>
                </c:pt>
                <c:pt idx="331">
                  <c:v>2020-04-24</c:v>
                </c:pt>
                <c:pt idx="332">
                  <c:v>2020-04-27</c:v>
                </c:pt>
                <c:pt idx="333">
                  <c:v>2020-04-28</c:v>
                </c:pt>
                <c:pt idx="334">
                  <c:v>2020-04-29</c:v>
                </c:pt>
                <c:pt idx="335">
                  <c:v>2020-04-30</c:v>
                </c:pt>
                <c:pt idx="336">
                  <c:v>2020-05-01</c:v>
                </c:pt>
                <c:pt idx="337">
                  <c:v>2020-05-04</c:v>
                </c:pt>
                <c:pt idx="338">
                  <c:v>2020-05-05</c:v>
                </c:pt>
                <c:pt idx="339">
                  <c:v>2020-05-06</c:v>
                </c:pt>
                <c:pt idx="340">
                  <c:v>2020-05-07</c:v>
                </c:pt>
                <c:pt idx="341">
                  <c:v>2020-05-08</c:v>
                </c:pt>
                <c:pt idx="342">
                  <c:v>2020-05-11</c:v>
                </c:pt>
                <c:pt idx="343">
                  <c:v>2020-05-12</c:v>
                </c:pt>
                <c:pt idx="344">
                  <c:v>2020-05-13</c:v>
                </c:pt>
                <c:pt idx="345">
                  <c:v>2020-05-14</c:v>
                </c:pt>
                <c:pt idx="346">
                  <c:v>2020-05-15</c:v>
                </c:pt>
                <c:pt idx="347">
                  <c:v>2020-05-18</c:v>
                </c:pt>
                <c:pt idx="348">
                  <c:v>2020-05-19</c:v>
                </c:pt>
                <c:pt idx="349">
                  <c:v>2020-05-20</c:v>
                </c:pt>
                <c:pt idx="350">
                  <c:v>2020-05-21</c:v>
                </c:pt>
                <c:pt idx="351">
                  <c:v>2020-05-22</c:v>
                </c:pt>
                <c:pt idx="352">
                  <c:v>2020-05-26</c:v>
                </c:pt>
                <c:pt idx="353">
                  <c:v>2020-05-27</c:v>
                </c:pt>
                <c:pt idx="354">
                  <c:v>2020-05-28</c:v>
                </c:pt>
                <c:pt idx="355">
                  <c:v>2020-05-29</c:v>
                </c:pt>
                <c:pt idx="356">
                  <c:v>2020-06-01</c:v>
                </c:pt>
                <c:pt idx="357">
                  <c:v>2020-06-02</c:v>
                </c:pt>
                <c:pt idx="358">
                  <c:v>2020-06-03</c:v>
                </c:pt>
                <c:pt idx="359">
                  <c:v>2020-06-04</c:v>
                </c:pt>
                <c:pt idx="360">
                  <c:v>2020-06-05</c:v>
                </c:pt>
                <c:pt idx="361">
                  <c:v>2020-06-08</c:v>
                </c:pt>
                <c:pt idx="362">
                  <c:v>2020-06-09</c:v>
                </c:pt>
                <c:pt idx="363">
                  <c:v>2020-06-10</c:v>
                </c:pt>
                <c:pt idx="364">
                  <c:v>2020-06-11</c:v>
                </c:pt>
                <c:pt idx="365">
                  <c:v>2020-06-12</c:v>
                </c:pt>
                <c:pt idx="366">
                  <c:v>2020-06-15</c:v>
                </c:pt>
                <c:pt idx="367">
                  <c:v>2020-06-16</c:v>
                </c:pt>
                <c:pt idx="368">
                  <c:v>2020-06-17</c:v>
                </c:pt>
                <c:pt idx="369">
                  <c:v>2020-06-18</c:v>
                </c:pt>
                <c:pt idx="370">
                  <c:v>2020-06-19</c:v>
                </c:pt>
                <c:pt idx="371">
                  <c:v>2020-06-22</c:v>
                </c:pt>
                <c:pt idx="372">
                  <c:v>2020-06-23</c:v>
                </c:pt>
                <c:pt idx="373">
                  <c:v>2020-06-24</c:v>
                </c:pt>
                <c:pt idx="374">
                  <c:v>2020-06-25</c:v>
                </c:pt>
                <c:pt idx="375">
                  <c:v>2020-06-26</c:v>
                </c:pt>
                <c:pt idx="376">
                  <c:v>2020-06-29</c:v>
                </c:pt>
                <c:pt idx="377">
                  <c:v>2020-06-30</c:v>
                </c:pt>
                <c:pt idx="378">
                  <c:v>2020-07-01</c:v>
                </c:pt>
                <c:pt idx="379">
                  <c:v>2020-07-02</c:v>
                </c:pt>
                <c:pt idx="380">
                  <c:v>2020-07-06</c:v>
                </c:pt>
                <c:pt idx="381">
                  <c:v>2020-07-07</c:v>
                </c:pt>
                <c:pt idx="382">
                  <c:v>2020-07-08</c:v>
                </c:pt>
                <c:pt idx="383">
                  <c:v>2020-07-09</c:v>
                </c:pt>
                <c:pt idx="384">
                  <c:v>2020-07-10</c:v>
                </c:pt>
                <c:pt idx="385">
                  <c:v>2020-07-13</c:v>
                </c:pt>
                <c:pt idx="386">
                  <c:v>2020-07-14</c:v>
                </c:pt>
                <c:pt idx="387">
                  <c:v>2020-07-15</c:v>
                </c:pt>
                <c:pt idx="388">
                  <c:v>2020-07-16</c:v>
                </c:pt>
                <c:pt idx="389">
                  <c:v>2020-07-17</c:v>
                </c:pt>
                <c:pt idx="390">
                  <c:v>2020-07-20</c:v>
                </c:pt>
                <c:pt idx="391">
                  <c:v>2020-07-21</c:v>
                </c:pt>
                <c:pt idx="392">
                  <c:v>2020-07-22</c:v>
                </c:pt>
                <c:pt idx="393">
                  <c:v>2020-07-23</c:v>
                </c:pt>
                <c:pt idx="394">
                  <c:v>2020-07-24</c:v>
                </c:pt>
                <c:pt idx="395">
                  <c:v>2020-07-27</c:v>
                </c:pt>
                <c:pt idx="396">
                  <c:v>2020-07-28</c:v>
                </c:pt>
                <c:pt idx="397">
                  <c:v>2020-07-29</c:v>
                </c:pt>
                <c:pt idx="398">
                  <c:v>2020-07-30</c:v>
                </c:pt>
                <c:pt idx="399">
                  <c:v>2020-07-31</c:v>
                </c:pt>
                <c:pt idx="400">
                  <c:v>2020-08-03</c:v>
                </c:pt>
                <c:pt idx="401">
                  <c:v>2020-08-04</c:v>
                </c:pt>
                <c:pt idx="402">
                  <c:v>2020-08-05</c:v>
                </c:pt>
                <c:pt idx="403">
                  <c:v>2020-08-06</c:v>
                </c:pt>
                <c:pt idx="404">
                  <c:v>2020-08-07</c:v>
                </c:pt>
                <c:pt idx="405">
                  <c:v>2020-08-10</c:v>
                </c:pt>
                <c:pt idx="406">
                  <c:v>2020-08-11</c:v>
                </c:pt>
                <c:pt idx="407">
                  <c:v>2020-08-12</c:v>
                </c:pt>
                <c:pt idx="408">
                  <c:v>2020-08-13</c:v>
                </c:pt>
                <c:pt idx="409">
                  <c:v>2020-08-14</c:v>
                </c:pt>
                <c:pt idx="410">
                  <c:v>2020-08-17</c:v>
                </c:pt>
                <c:pt idx="411">
                  <c:v>2020-08-18</c:v>
                </c:pt>
                <c:pt idx="412">
                  <c:v>2020-08-19</c:v>
                </c:pt>
                <c:pt idx="413">
                  <c:v>2020-08-20</c:v>
                </c:pt>
                <c:pt idx="414">
                  <c:v>2020-08-21</c:v>
                </c:pt>
                <c:pt idx="415">
                  <c:v>2020-08-24</c:v>
                </c:pt>
                <c:pt idx="416">
                  <c:v>2020-08-25</c:v>
                </c:pt>
                <c:pt idx="417">
                  <c:v>2020-08-26</c:v>
                </c:pt>
                <c:pt idx="418">
                  <c:v>2020-08-27</c:v>
                </c:pt>
                <c:pt idx="419">
                  <c:v>2020-08-28</c:v>
                </c:pt>
                <c:pt idx="420">
                  <c:v>2020-08-31</c:v>
                </c:pt>
                <c:pt idx="421">
                  <c:v>2020-09-01</c:v>
                </c:pt>
                <c:pt idx="422">
                  <c:v>2020-09-02</c:v>
                </c:pt>
                <c:pt idx="423">
                  <c:v>2020-09-03</c:v>
                </c:pt>
                <c:pt idx="424">
                  <c:v>2020-09-04</c:v>
                </c:pt>
                <c:pt idx="425">
                  <c:v>2020-09-08</c:v>
                </c:pt>
                <c:pt idx="426">
                  <c:v>2020-09-09</c:v>
                </c:pt>
                <c:pt idx="427">
                  <c:v>2020-09-10</c:v>
                </c:pt>
                <c:pt idx="428">
                  <c:v>2020-09-11</c:v>
                </c:pt>
                <c:pt idx="429">
                  <c:v>2020-09-14</c:v>
                </c:pt>
                <c:pt idx="430">
                  <c:v>2020-09-15</c:v>
                </c:pt>
                <c:pt idx="431">
                  <c:v>2020-09-16</c:v>
                </c:pt>
                <c:pt idx="432">
                  <c:v>2020-09-17</c:v>
                </c:pt>
                <c:pt idx="433">
                  <c:v>2020-09-18</c:v>
                </c:pt>
                <c:pt idx="434">
                  <c:v>2020-09-21</c:v>
                </c:pt>
                <c:pt idx="435">
                  <c:v>2020-09-22</c:v>
                </c:pt>
                <c:pt idx="436">
                  <c:v>2020-09-23</c:v>
                </c:pt>
                <c:pt idx="437">
                  <c:v>2020-09-24</c:v>
                </c:pt>
                <c:pt idx="438">
                  <c:v>2020-09-25</c:v>
                </c:pt>
                <c:pt idx="439">
                  <c:v>2020-09-28</c:v>
                </c:pt>
                <c:pt idx="440">
                  <c:v>2020-09-29</c:v>
                </c:pt>
                <c:pt idx="441">
                  <c:v>2020-09-30</c:v>
                </c:pt>
                <c:pt idx="442">
                  <c:v>2020-10-01</c:v>
                </c:pt>
                <c:pt idx="443">
                  <c:v>2020-10-02</c:v>
                </c:pt>
                <c:pt idx="444">
                  <c:v>2020-10-05</c:v>
                </c:pt>
                <c:pt idx="445">
                  <c:v>2020-10-06</c:v>
                </c:pt>
                <c:pt idx="446">
                  <c:v>2020-10-07</c:v>
                </c:pt>
                <c:pt idx="447">
                  <c:v>2020-10-08</c:v>
                </c:pt>
                <c:pt idx="448">
                  <c:v>2020-10-09</c:v>
                </c:pt>
                <c:pt idx="449">
                  <c:v>2020-10-12</c:v>
                </c:pt>
                <c:pt idx="450">
                  <c:v>2020-10-13</c:v>
                </c:pt>
                <c:pt idx="451">
                  <c:v>2020-10-14</c:v>
                </c:pt>
                <c:pt idx="452">
                  <c:v>2020-10-15</c:v>
                </c:pt>
                <c:pt idx="453">
                  <c:v>2020-10-16</c:v>
                </c:pt>
                <c:pt idx="454">
                  <c:v>2020-10-19</c:v>
                </c:pt>
                <c:pt idx="455">
                  <c:v>2020-10-20</c:v>
                </c:pt>
                <c:pt idx="456">
                  <c:v>2020-10-21</c:v>
                </c:pt>
                <c:pt idx="457">
                  <c:v>2020-10-22</c:v>
                </c:pt>
                <c:pt idx="458">
                  <c:v>2020-10-23</c:v>
                </c:pt>
                <c:pt idx="459">
                  <c:v>2020-10-26</c:v>
                </c:pt>
                <c:pt idx="460">
                  <c:v>2020-10-27</c:v>
                </c:pt>
                <c:pt idx="461">
                  <c:v>2020-10-28</c:v>
                </c:pt>
                <c:pt idx="462">
                  <c:v>2020-10-29</c:v>
                </c:pt>
                <c:pt idx="463">
                  <c:v>2020-10-30</c:v>
                </c:pt>
                <c:pt idx="464">
                  <c:v>2020-11-02</c:v>
                </c:pt>
                <c:pt idx="465">
                  <c:v>2020-11-03</c:v>
                </c:pt>
                <c:pt idx="466">
                  <c:v>2020-11-04</c:v>
                </c:pt>
                <c:pt idx="467">
                  <c:v>2020-11-05</c:v>
                </c:pt>
                <c:pt idx="468">
                  <c:v>2020-11-06</c:v>
                </c:pt>
                <c:pt idx="469">
                  <c:v>2020-11-09</c:v>
                </c:pt>
                <c:pt idx="470">
                  <c:v>2020-11-10</c:v>
                </c:pt>
                <c:pt idx="471">
                  <c:v>2020-11-11</c:v>
                </c:pt>
                <c:pt idx="472">
                  <c:v>2020-11-12</c:v>
                </c:pt>
                <c:pt idx="473">
                  <c:v>2020-11-13</c:v>
                </c:pt>
                <c:pt idx="474">
                  <c:v>2020-11-16</c:v>
                </c:pt>
                <c:pt idx="475">
                  <c:v>2020-11-17</c:v>
                </c:pt>
                <c:pt idx="476">
                  <c:v>2020-11-18</c:v>
                </c:pt>
                <c:pt idx="477">
                  <c:v>2020-11-19</c:v>
                </c:pt>
                <c:pt idx="478">
                  <c:v>2020-11-20</c:v>
                </c:pt>
                <c:pt idx="479">
                  <c:v>2020-11-23</c:v>
                </c:pt>
                <c:pt idx="480">
                  <c:v>2020-11-24</c:v>
                </c:pt>
                <c:pt idx="481">
                  <c:v>2020-11-25</c:v>
                </c:pt>
                <c:pt idx="482">
                  <c:v>2020-11-27</c:v>
                </c:pt>
                <c:pt idx="483">
                  <c:v>2020-11-30</c:v>
                </c:pt>
                <c:pt idx="484">
                  <c:v>2020-12-01</c:v>
                </c:pt>
                <c:pt idx="485">
                  <c:v>2020-12-02</c:v>
                </c:pt>
                <c:pt idx="486">
                  <c:v>2020-12-03</c:v>
                </c:pt>
                <c:pt idx="487">
                  <c:v>2020-12-04</c:v>
                </c:pt>
                <c:pt idx="488">
                  <c:v>2020-12-07</c:v>
                </c:pt>
                <c:pt idx="489">
                  <c:v>2020-12-08</c:v>
                </c:pt>
                <c:pt idx="490">
                  <c:v>2020-12-09</c:v>
                </c:pt>
                <c:pt idx="491">
                  <c:v>2020-12-10</c:v>
                </c:pt>
                <c:pt idx="492">
                  <c:v>2020-12-11</c:v>
                </c:pt>
                <c:pt idx="493">
                  <c:v>2020-12-14</c:v>
                </c:pt>
                <c:pt idx="494">
                  <c:v>2020-12-15</c:v>
                </c:pt>
                <c:pt idx="495">
                  <c:v>2020-12-16</c:v>
                </c:pt>
                <c:pt idx="496">
                  <c:v>2020-12-17</c:v>
                </c:pt>
                <c:pt idx="497">
                  <c:v>2020-12-18</c:v>
                </c:pt>
                <c:pt idx="498">
                  <c:v>2020-12-21</c:v>
                </c:pt>
                <c:pt idx="499">
                  <c:v>2020-12-22</c:v>
                </c:pt>
                <c:pt idx="500">
                  <c:v>2020-12-23</c:v>
                </c:pt>
                <c:pt idx="501">
                  <c:v>2020-12-24</c:v>
                </c:pt>
                <c:pt idx="502">
                  <c:v>2020-12-28</c:v>
                </c:pt>
                <c:pt idx="503">
                  <c:v>2020-12-29</c:v>
                </c:pt>
                <c:pt idx="504">
                  <c:v>2020-12-30</c:v>
                </c:pt>
                <c:pt idx="505">
                  <c:v>2020-12-31</c:v>
                </c:pt>
                <c:pt idx="506">
                  <c:v>2021-01-04</c:v>
                </c:pt>
                <c:pt idx="507">
                  <c:v>2021-01-05</c:v>
                </c:pt>
                <c:pt idx="508">
                  <c:v>2021-01-06</c:v>
                </c:pt>
                <c:pt idx="509">
                  <c:v>2021-01-07</c:v>
                </c:pt>
                <c:pt idx="510">
                  <c:v>2021-01-08</c:v>
                </c:pt>
                <c:pt idx="511">
                  <c:v>2021-01-11</c:v>
                </c:pt>
                <c:pt idx="512">
                  <c:v>2021-01-12</c:v>
                </c:pt>
                <c:pt idx="513">
                  <c:v>2021-01-13</c:v>
                </c:pt>
                <c:pt idx="514">
                  <c:v>2021-01-14</c:v>
                </c:pt>
                <c:pt idx="515">
                  <c:v>2021-01-15</c:v>
                </c:pt>
                <c:pt idx="516">
                  <c:v>2021-01-19</c:v>
                </c:pt>
                <c:pt idx="517">
                  <c:v>2021-01-20</c:v>
                </c:pt>
                <c:pt idx="518">
                  <c:v>2021-01-21</c:v>
                </c:pt>
                <c:pt idx="519">
                  <c:v>2021-01-22</c:v>
                </c:pt>
                <c:pt idx="520">
                  <c:v>2021-01-25</c:v>
                </c:pt>
                <c:pt idx="521">
                  <c:v>2021-01-26</c:v>
                </c:pt>
                <c:pt idx="522">
                  <c:v>2021-01-27</c:v>
                </c:pt>
                <c:pt idx="523">
                  <c:v>2021-01-28</c:v>
                </c:pt>
                <c:pt idx="524">
                  <c:v>2021-01-29</c:v>
                </c:pt>
                <c:pt idx="525">
                  <c:v>2021-02-01</c:v>
                </c:pt>
                <c:pt idx="526">
                  <c:v>2021-02-02</c:v>
                </c:pt>
                <c:pt idx="527">
                  <c:v>2021-02-03</c:v>
                </c:pt>
                <c:pt idx="528">
                  <c:v>2021-02-04</c:v>
                </c:pt>
                <c:pt idx="529">
                  <c:v>2021-02-05</c:v>
                </c:pt>
                <c:pt idx="530">
                  <c:v>2021-02-08</c:v>
                </c:pt>
                <c:pt idx="531">
                  <c:v>2021-02-09</c:v>
                </c:pt>
                <c:pt idx="532">
                  <c:v>2021-02-10</c:v>
                </c:pt>
                <c:pt idx="533">
                  <c:v>2021-02-11</c:v>
                </c:pt>
                <c:pt idx="534">
                  <c:v>2021-02-12</c:v>
                </c:pt>
                <c:pt idx="535">
                  <c:v>2021-02-16</c:v>
                </c:pt>
                <c:pt idx="536">
                  <c:v>2021-02-17</c:v>
                </c:pt>
                <c:pt idx="537">
                  <c:v>2021-02-18</c:v>
                </c:pt>
                <c:pt idx="538">
                  <c:v>2021-02-19</c:v>
                </c:pt>
                <c:pt idx="539">
                  <c:v>2021-02-22</c:v>
                </c:pt>
                <c:pt idx="540">
                  <c:v>2021-02-23</c:v>
                </c:pt>
                <c:pt idx="541">
                  <c:v>2021-02-24</c:v>
                </c:pt>
                <c:pt idx="542">
                  <c:v>2021-02-25</c:v>
                </c:pt>
                <c:pt idx="543">
                  <c:v>2021-02-26</c:v>
                </c:pt>
                <c:pt idx="544">
                  <c:v>2021-03-01</c:v>
                </c:pt>
                <c:pt idx="545">
                  <c:v>2021-03-02</c:v>
                </c:pt>
                <c:pt idx="546">
                  <c:v>2021-03-03</c:v>
                </c:pt>
                <c:pt idx="547">
                  <c:v>2021-03-04</c:v>
                </c:pt>
                <c:pt idx="548">
                  <c:v>2021-03-05</c:v>
                </c:pt>
                <c:pt idx="549">
                  <c:v>2021-03-08</c:v>
                </c:pt>
                <c:pt idx="550">
                  <c:v>2021-03-09</c:v>
                </c:pt>
                <c:pt idx="551">
                  <c:v>2021-03-10</c:v>
                </c:pt>
                <c:pt idx="552">
                  <c:v>2021-03-11</c:v>
                </c:pt>
                <c:pt idx="553">
                  <c:v>2021-03-12</c:v>
                </c:pt>
                <c:pt idx="554">
                  <c:v>2021-03-15</c:v>
                </c:pt>
                <c:pt idx="555">
                  <c:v>2021-03-16</c:v>
                </c:pt>
                <c:pt idx="556">
                  <c:v>2021-03-17</c:v>
                </c:pt>
                <c:pt idx="557">
                  <c:v>2021-03-18</c:v>
                </c:pt>
                <c:pt idx="558">
                  <c:v>2021-03-19</c:v>
                </c:pt>
                <c:pt idx="559">
                  <c:v>2021-03-22</c:v>
                </c:pt>
                <c:pt idx="560">
                  <c:v>2021-03-23</c:v>
                </c:pt>
                <c:pt idx="561">
                  <c:v>2021-03-24</c:v>
                </c:pt>
                <c:pt idx="562">
                  <c:v>2021-03-25</c:v>
                </c:pt>
                <c:pt idx="563">
                  <c:v>2021-03-26</c:v>
                </c:pt>
                <c:pt idx="564">
                  <c:v>2021-03-29</c:v>
                </c:pt>
                <c:pt idx="565">
                  <c:v>2021-03-30</c:v>
                </c:pt>
                <c:pt idx="566">
                  <c:v>2021-03-31</c:v>
                </c:pt>
                <c:pt idx="567">
                  <c:v>2021-04-01</c:v>
                </c:pt>
                <c:pt idx="568">
                  <c:v>2021-04-05</c:v>
                </c:pt>
                <c:pt idx="569">
                  <c:v>2021-04-06</c:v>
                </c:pt>
                <c:pt idx="570">
                  <c:v>2021-04-07</c:v>
                </c:pt>
                <c:pt idx="571">
                  <c:v>2021-04-08</c:v>
                </c:pt>
                <c:pt idx="572">
                  <c:v>2021-04-09</c:v>
                </c:pt>
                <c:pt idx="573">
                  <c:v>2021-04-12</c:v>
                </c:pt>
                <c:pt idx="574">
                  <c:v>2021-04-13</c:v>
                </c:pt>
                <c:pt idx="575">
                  <c:v>2021-04-14</c:v>
                </c:pt>
                <c:pt idx="576">
                  <c:v>2021-04-15</c:v>
                </c:pt>
                <c:pt idx="577">
                  <c:v>2021-04-16</c:v>
                </c:pt>
                <c:pt idx="578">
                  <c:v>2021-04-19</c:v>
                </c:pt>
                <c:pt idx="579">
                  <c:v>2021-04-20</c:v>
                </c:pt>
                <c:pt idx="580">
                  <c:v>2021-04-21</c:v>
                </c:pt>
                <c:pt idx="581">
                  <c:v>2021-04-22</c:v>
                </c:pt>
                <c:pt idx="582">
                  <c:v>2021-04-23</c:v>
                </c:pt>
                <c:pt idx="583">
                  <c:v>2021-04-26</c:v>
                </c:pt>
                <c:pt idx="584">
                  <c:v>2021-04-27</c:v>
                </c:pt>
                <c:pt idx="585">
                  <c:v>2021-04-28</c:v>
                </c:pt>
                <c:pt idx="586">
                  <c:v>2021-04-29</c:v>
                </c:pt>
                <c:pt idx="587">
                  <c:v>2021-04-30</c:v>
                </c:pt>
                <c:pt idx="588">
                  <c:v>2021-05-03</c:v>
                </c:pt>
                <c:pt idx="589">
                  <c:v>2021-05-04</c:v>
                </c:pt>
                <c:pt idx="590">
                  <c:v>2021-05-05</c:v>
                </c:pt>
                <c:pt idx="591">
                  <c:v>2021-05-06</c:v>
                </c:pt>
                <c:pt idx="592">
                  <c:v>2021-05-07</c:v>
                </c:pt>
                <c:pt idx="593">
                  <c:v>2021-05-10</c:v>
                </c:pt>
                <c:pt idx="594">
                  <c:v>2021-05-11</c:v>
                </c:pt>
                <c:pt idx="595">
                  <c:v>2021-05-12</c:v>
                </c:pt>
                <c:pt idx="596">
                  <c:v>2021-05-13</c:v>
                </c:pt>
                <c:pt idx="597">
                  <c:v>2021-05-14</c:v>
                </c:pt>
                <c:pt idx="598">
                  <c:v>2021-05-17</c:v>
                </c:pt>
                <c:pt idx="599">
                  <c:v>2021-05-18</c:v>
                </c:pt>
                <c:pt idx="600">
                  <c:v>2021-05-19</c:v>
                </c:pt>
                <c:pt idx="601">
                  <c:v>2021-05-20</c:v>
                </c:pt>
                <c:pt idx="602">
                  <c:v>2021-05-21</c:v>
                </c:pt>
                <c:pt idx="603">
                  <c:v>2021-05-24</c:v>
                </c:pt>
                <c:pt idx="604">
                  <c:v>2021-05-25</c:v>
                </c:pt>
                <c:pt idx="605">
                  <c:v>2021-05-26</c:v>
                </c:pt>
                <c:pt idx="606">
                  <c:v>2021-05-27</c:v>
                </c:pt>
                <c:pt idx="607">
                  <c:v>2021-05-28</c:v>
                </c:pt>
                <c:pt idx="608">
                  <c:v>2021-06-01</c:v>
                </c:pt>
                <c:pt idx="609">
                  <c:v>2021-06-02</c:v>
                </c:pt>
                <c:pt idx="610">
                  <c:v>2021-06-03</c:v>
                </c:pt>
                <c:pt idx="611">
                  <c:v>2021-06-04</c:v>
                </c:pt>
                <c:pt idx="612">
                  <c:v>2021-06-07</c:v>
                </c:pt>
                <c:pt idx="613">
                  <c:v>2021-06-08</c:v>
                </c:pt>
                <c:pt idx="614">
                  <c:v>2021-06-09</c:v>
                </c:pt>
                <c:pt idx="615">
                  <c:v>2021-06-10</c:v>
                </c:pt>
                <c:pt idx="616">
                  <c:v>2021-06-11</c:v>
                </c:pt>
                <c:pt idx="617">
                  <c:v>2021-06-14</c:v>
                </c:pt>
                <c:pt idx="618">
                  <c:v>2021-06-15</c:v>
                </c:pt>
                <c:pt idx="619">
                  <c:v>2021-06-16</c:v>
                </c:pt>
                <c:pt idx="620">
                  <c:v>2021-06-17</c:v>
                </c:pt>
                <c:pt idx="621">
                  <c:v>2021-06-18</c:v>
                </c:pt>
                <c:pt idx="622">
                  <c:v>2021-06-21</c:v>
                </c:pt>
                <c:pt idx="623">
                  <c:v>2021-06-22</c:v>
                </c:pt>
                <c:pt idx="624">
                  <c:v>2021-06-23</c:v>
                </c:pt>
                <c:pt idx="625">
                  <c:v>2021-06-24</c:v>
                </c:pt>
                <c:pt idx="626">
                  <c:v>2021-06-25</c:v>
                </c:pt>
                <c:pt idx="627">
                  <c:v>2021-06-28</c:v>
                </c:pt>
                <c:pt idx="628">
                  <c:v>2021-06-29</c:v>
                </c:pt>
                <c:pt idx="629">
                  <c:v>2021-06-30</c:v>
                </c:pt>
                <c:pt idx="630">
                  <c:v>2021-07-01</c:v>
                </c:pt>
                <c:pt idx="631">
                  <c:v>2021-07-02</c:v>
                </c:pt>
                <c:pt idx="632">
                  <c:v>2021-07-06</c:v>
                </c:pt>
                <c:pt idx="633">
                  <c:v>2021-07-07</c:v>
                </c:pt>
                <c:pt idx="634">
                  <c:v>2021-07-08</c:v>
                </c:pt>
                <c:pt idx="635">
                  <c:v>2021-07-09</c:v>
                </c:pt>
                <c:pt idx="636">
                  <c:v>2021-07-12</c:v>
                </c:pt>
                <c:pt idx="637">
                  <c:v>2021-07-13</c:v>
                </c:pt>
                <c:pt idx="638">
                  <c:v>2021-07-14</c:v>
                </c:pt>
                <c:pt idx="639">
                  <c:v>2021-07-15</c:v>
                </c:pt>
                <c:pt idx="640">
                  <c:v>2021-07-16</c:v>
                </c:pt>
                <c:pt idx="641">
                  <c:v>2021-07-19</c:v>
                </c:pt>
                <c:pt idx="642">
                  <c:v>2021-07-20</c:v>
                </c:pt>
                <c:pt idx="643">
                  <c:v>2021-07-21</c:v>
                </c:pt>
                <c:pt idx="644">
                  <c:v>2021-07-22</c:v>
                </c:pt>
                <c:pt idx="645">
                  <c:v>2021-07-23</c:v>
                </c:pt>
                <c:pt idx="646">
                  <c:v>2021-07-26</c:v>
                </c:pt>
                <c:pt idx="647">
                  <c:v>2021-07-27</c:v>
                </c:pt>
                <c:pt idx="648">
                  <c:v>2021-07-28</c:v>
                </c:pt>
                <c:pt idx="649">
                  <c:v>2021-07-29</c:v>
                </c:pt>
                <c:pt idx="650">
                  <c:v>2021-07-30</c:v>
                </c:pt>
                <c:pt idx="651">
                  <c:v>2021-08-02</c:v>
                </c:pt>
                <c:pt idx="652">
                  <c:v>2021-08-03</c:v>
                </c:pt>
                <c:pt idx="653">
                  <c:v>2021-08-04</c:v>
                </c:pt>
                <c:pt idx="654">
                  <c:v>2021-08-05</c:v>
                </c:pt>
                <c:pt idx="655">
                  <c:v>2021-08-06</c:v>
                </c:pt>
                <c:pt idx="656">
                  <c:v>2021-08-09</c:v>
                </c:pt>
                <c:pt idx="657">
                  <c:v>2021-08-10</c:v>
                </c:pt>
                <c:pt idx="658">
                  <c:v>2021-08-11</c:v>
                </c:pt>
                <c:pt idx="659">
                  <c:v>2021-08-12</c:v>
                </c:pt>
                <c:pt idx="660">
                  <c:v>2021-08-13</c:v>
                </c:pt>
                <c:pt idx="661">
                  <c:v>2021-08-16</c:v>
                </c:pt>
                <c:pt idx="662">
                  <c:v>2021-08-17</c:v>
                </c:pt>
                <c:pt idx="663">
                  <c:v>2021-08-18</c:v>
                </c:pt>
                <c:pt idx="664">
                  <c:v>2021-08-19</c:v>
                </c:pt>
                <c:pt idx="665">
                  <c:v>2021-08-20</c:v>
                </c:pt>
                <c:pt idx="666">
                  <c:v>2021-08-23</c:v>
                </c:pt>
                <c:pt idx="667">
                  <c:v>2021-08-24</c:v>
                </c:pt>
                <c:pt idx="668">
                  <c:v>2021-08-25</c:v>
                </c:pt>
                <c:pt idx="669">
                  <c:v>2021-08-26</c:v>
                </c:pt>
                <c:pt idx="670">
                  <c:v>2021-08-27</c:v>
                </c:pt>
                <c:pt idx="671">
                  <c:v>2021-08-30</c:v>
                </c:pt>
                <c:pt idx="672">
                  <c:v>2021-08-31</c:v>
                </c:pt>
                <c:pt idx="673">
                  <c:v>2021-09-01</c:v>
                </c:pt>
                <c:pt idx="674">
                  <c:v>2021-09-02</c:v>
                </c:pt>
                <c:pt idx="675">
                  <c:v>2021-09-03</c:v>
                </c:pt>
                <c:pt idx="676">
                  <c:v>2021-09-07</c:v>
                </c:pt>
                <c:pt idx="677">
                  <c:v>2021-09-08</c:v>
                </c:pt>
                <c:pt idx="678">
                  <c:v>2021-09-09</c:v>
                </c:pt>
                <c:pt idx="679">
                  <c:v>2021-09-10</c:v>
                </c:pt>
                <c:pt idx="680">
                  <c:v>2021-09-13</c:v>
                </c:pt>
                <c:pt idx="681">
                  <c:v>2021-09-14</c:v>
                </c:pt>
                <c:pt idx="682">
                  <c:v>2021-09-15</c:v>
                </c:pt>
                <c:pt idx="683">
                  <c:v>2021-09-16</c:v>
                </c:pt>
                <c:pt idx="684">
                  <c:v>2021-09-17</c:v>
                </c:pt>
                <c:pt idx="685">
                  <c:v>2021-09-20</c:v>
                </c:pt>
                <c:pt idx="686">
                  <c:v>2021-09-21</c:v>
                </c:pt>
                <c:pt idx="687">
                  <c:v>2021-09-22</c:v>
                </c:pt>
                <c:pt idx="688">
                  <c:v>2021-09-23</c:v>
                </c:pt>
                <c:pt idx="689">
                  <c:v>2021-09-24</c:v>
                </c:pt>
                <c:pt idx="690">
                  <c:v>2021-09-27</c:v>
                </c:pt>
                <c:pt idx="691">
                  <c:v>2021-09-28</c:v>
                </c:pt>
                <c:pt idx="692">
                  <c:v>2021-09-29</c:v>
                </c:pt>
                <c:pt idx="693">
                  <c:v>2021-09-30</c:v>
                </c:pt>
                <c:pt idx="694">
                  <c:v>2021-10-01</c:v>
                </c:pt>
                <c:pt idx="695">
                  <c:v>2021-10-04</c:v>
                </c:pt>
                <c:pt idx="696">
                  <c:v>2021-10-05</c:v>
                </c:pt>
                <c:pt idx="697">
                  <c:v>2021-10-06</c:v>
                </c:pt>
                <c:pt idx="698">
                  <c:v>2021-10-07</c:v>
                </c:pt>
                <c:pt idx="699">
                  <c:v>2021-10-08</c:v>
                </c:pt>
                <c:pt idx="700">
                  <c:v>2021-10-11</c:v>
                </c:pt>
                <c:pt idx="701">
                  <c:v>2021-10-12</c:v>
                </c:pt>
                <c:pt idx="702">
                  <c:v>2021-10-13</c:v>
                </c:pt>
                <c:pt idx="703">
                  <c:v>2021-10-14</c:v>
                </c:pt>
                <c:pt idx="704">
                  <c:v>2021-10-15</c:v>
                </c:pt>
                <c:pt idx="705">
                  <c:v>2021-10-18</c:v>
                </c:pt>
                <c:pt idx="706">
                  <c:v>2021-10-19</c:v>
                </c:pt>
                <c:pt idx="707">
                  <c:v>2021-10-20</c:v>
                </c:pt>
                <c:pt idx="708">
                  <c:v>2021-10-21</c:v>
                </c:pt>
                <c:pt idx="709">
                  <c:v>2021-10-22</c:v>
                </c:pt>
                <c:pt idx="710">
                  <c:v>2021-10-25</c:v>
                </c:pt>
                <c:pt idx="711">
                  <c:v>2021-10-26</c:v>
                </c:pt>
                <c:pt idx="712">
                  <c:v>2021-10-27</c:v>
                </c:pt>
                <c:pt idx="713">
                  <c:v>2021-10-28</c:v>
                </c:pt>
                <c:pt idx="714">
                  <c:v>2021-10-29</c:v>
                </c:pt>
                <c:pt idx="715">
                  <c:v>2021-11-01</c:v>
                </c:pt>
                <c:pt idx="716">
                  <c:v>2021-11-02</c:v>
                </c:pt>
                <c:pt idx="717">
                  <c:v>2021-11-03</c:v>
                </c:pt>
                <c:pt idx="718">
                  <c:v>2021-11-04</c:v>
                </c:pt>
                <c:pt idx="719">
                  <c:v>2021-11-05</c:v>
                </c:pt>
                <c:pt idx="720">
                  <c:v>2021-11-08</c:v>
                </c:pt>
                <c:pt idx="721">
                  <c:v>2021-11-09</c:v>
                </c:pt>
                <c:pt idx="722">
                  <c:v>2021-11-10</c:v>
                </c:pt>
                <c:pt idx="723">
                  <c:v>2021-11-11</c:v>
                </c:pt>
                <c:pt idx="724">
                  <c:v>2021-11-12</c:v>
                </c:pt>
                <c:pt idx="725">
                  <c:v>2021-11-15</c:v>
                </c:pt>
                <c:pt idx="726">
                  <c:v>2021-11-16</c:v>
                </c:pt>
                <c:pt idx="727">
                  <c:v>2021-11-17</c:v>
                </c:pt>
                <c:pt idx="728">
                  <c:v>2021-11-18</c:v>
                </c:pt>
                <c:pt idx="729">
                  <c:v>2021-11-19</c:v>
                </c:pt>
                <c:pt idx="730">
                  <c:v>2021-11-22</c:v>
                </c:pt>
                <c:pt idx="731">
                  <c:v>2021-11-23</c:v>
                </c:pt>
                <c:pt idx="732">
                  <c:v>2021-11-24</c:v>
                </c:pt>
                <c:pt idx="733">
                  <c:v>2021-11-26</c:v>
                </c:pt>
                <c:pt idx="734">
                  <c:v>2021-11-29</c:v>
                </c:pt>
                <c:pt idx="735">
                  <c:v>2021-11-30</c:v>
                </c:pt>
                <c:pt idx="736">
                  <c:v>2021-12-01</c:v>
                </c:pt>
                <c:pt idx="737">
                  <c:v>2021-12-02</c:v>
                </c:pt>
                <c:pt idx="738">
                  <c:v>2021-12-03</c:v>
                </c:pt>
                <c:pt idx="739">
                  <c:v>2021-12-06</c:v>
                </c:pt>
                <c:pt idx="740">
                  <c:v>2021-12-07</c:v>
                </c:pt>
                <c:pt idx="741">
                  <c:v>2021-12-08</c:v>
                </c:pt>
                <c:pt idx="742">
                  <c:v>2021-12-09</c:v>
                </c:pt>
                <c:pt idx="743">
                  <c:v>2021-12-10</c:v>
                </c:pt>
                <c:pt idx="744">
                  <c:v>2021-12-13</c:v>
                </c:pt>
                <c:pt idx="745">
                  <c:v>2021-12-14</c:v>
                </c:pt>
                <c:pt idx="746">
                  <c:v>2021-12-15</c:v>
                </c:pt>
                <c:pt idx="747">
                  <c:v>2021-12-16</c:v>
                </c:pt>
                <c:pt idx="748">
                  <c:v>2021-12-17</c:v>
                </c:pt>
                <c:pt idx="749">
                  <c:v>2021-12-20</c:v>
                </c:pt>
                <c:pt idx="750">
                  <c:v>2021-12-21</c:v>
                </c:pt>
                <c:pt idx="751">
                  <c:v>2021-12-22</c:v>
                </c:pt>
                <c:pt idx="752">
                  <c:v>2021-12-23</c:v>
                </c:pt>
                <c:pt idx="753">
                  <c:v>2021-12-27</c:v>
                </c:pt>
                <c:pt idx="754">
                  <c:v>2021-12-28</c:v>
                </c:pt>
                <c:pt idx="755">
                  <c:v>2021-12-29</c:v>
                </c:pt>
                <c:pt idx="756">
                  <c:v>2021-12-30</c:v>
                </c:pt>
                <c:pt idx="757">
                  <c:v>2021-12-31</c:v>
                </c:pt>
                <c:pt idx="758">
                  <c:v>2022-01-03</c:v>
                </c:pt>
                <c:pt idx="759">
                  <c:v>2022-01-04</c:v>
                </c:pt>
                <c:pt idx="760">
                  <c:v>2022-01-05</c:v>
                </c:pt>
                <c:pt idx="761">
                  <c:v>2022-01-06</c:v>
                </c:pt>
                <c:pt idx="762">
                  <c:v>2022-01-07</c:v>
                </c:pt>
                <c:pt idx="763">
                  <c:v>2022-01-10</c:v>
                </c:pt>
                <c:pt idx="764">
                  <c:v>2022-01-11</c:v>
                </c:pt>
                <c:pt idx="765">
                  <c:v>2022-01-12</c:v>
                </c:pt>
                <c:pt idx="766">
                  <c:v>2022-01-13</c:v>
                </c:pt>
                <c:pt idx="767">
                  <c:v>2022-01-14</c:v>
                </c:pt>
                <c:pt idx="768">
                  <c:v>2022-01-18</c:v>
                </c:pt>
                <c:pt idx="769">
                  <c:v>2022-01-19</c:v>
                </c:pt>
                <c:pt idx="770">
                  <c:v>2022-01-20</c:v>
                </c:pt>
                <c:pt idx="771">
                  <c:v>2022-01-21</c:v>
                </c:pt>
                <c:pt idx="772">
                  <c:v>2022-01-24</c:v>
                </c:pt>
                <c:pt idx="773">
                  <c:v>2022-01-25</c:v>
                </c:pt>
                <c:pt idx="774">
                  <c:v>2022-01-26</c:v>
                </c:pt>
                <c:pt idx="775">
                  <c:v>2022-01-27</c:v>
                </c:pt>
                <c:pt idx="776">
                  <c:v>2022-01-28</c:v>
                </c:pt>
                <c:pt idx="777">
                  <c:v>2022-01-31</c:v>
                </c:pt>
                <c:pt idx="778">
                  <c:v>2022-02-01</c:v>
                </c:pt>
                <c:pt idx="779">
                  <c:v>2022-02-02</c:v>
                </c:pt>
                <c:pt idx="780">
                  <c:v>2022-02-03</c:v>
                </c:pt>
                <c:pt idx="781">
                  <c:v>2022-02-04</c:v>
                </c:pt>
                <c:pt idx="782">
                  <c:v>2022-02-07</c:v>
                </c:pt>
                <c:pt idx="783">
                  <c:v>2022-02-08</c:v>
                </c:pt>
                <c:pt idx="784">
                  <c:v>2022-02-09</c:v>
                </c:pt>
                <c:pt idx="785">
                  <c:v>2022-02-10</c:v>
                </c:pt>
                <c:pt idx="786">
                  <c:v>2022-02-11</c:v>
                </c:pt>
                <c:pt idx="787">
                  <c:v>2022-02-14</c:v>
                </c:pt>
                <c:pt idx="788">
                  <c:v>2022-02-15</c:v>
                </c:pt>
                <c:pt idx="789">
                  <c:v>2022-02-16</c:v>
                </c:pt>
                <c:pt idx="790">
                  <c:v>2022-02-17</c:v>
                </c:pt>
                <c:pt idx="791">
                  <c:v>2022-02-18</c:v>
                </c:pt>
                <c:pt idx="792">
                  <c:v>2022-02-22</c:v>
                </c:pt>
                <c:pt idx="793">
                  <c:v>2022-02-23</c:v>
                </c:pt>
                <c:pt idx="794">
                  <c:v>2022-02-24</c:v>
                </c:pt>
                <c:pt idx="795">
                  <c:v>2022-02-25</c:v>
                </c:pt>
                <c:pt idx="796">
                  <c:v>2022-02-28</c:v>
                </c:pt>
                <c:pt idx="797">
                  <c:v>2022-03-01</c:v>
                </c:pt>
                <c:pt idx="798">
                  <c:v>2022-03-02</c:v>
                </c:pt>
                <c:pt idx="799">
                  <c:v>2022-03-03</c:v>
                </c:pt>
                <c:pt idx="800">
                  <c:v>2022-03-04</c:v>
                </c:pt>
                <c:pt idx="801">
                  <c:v>2022-03-07</c:v>
                </c:pt>
                <c:pt idx="802">
                  <c:v>2022-03-08</c:v>
                </c:pt>
                <c:pt idx="803">
                  <c:v>2022-03-09</c:v>
                </c:pt>
                <c:pt idx="804">
                  <c:v>2022-03-10</c:v>
                </c:pt>
                <c:pt idx="805">
                  <c:v>2022-03-11</c:v>
                </c:pt>
                <c:pt idx="806">
                  <c:v>2022-03-14</c:v>
                </c:pt>
                <c:pt idx="807">
                  <c:v>2022-03-15</c:v>
                </c:pt>
                <c:pt idx="808">
                  <c:v>2022-03-16</c:v>
                </c:pt>
                <c:pt idx="809">
                  <c:v>2022-03-17</c:v>
                </c:pt>
                <c:pt idx="810">
                  <c:v>2022-03-18</c:v>
                </c:pt>
                <c:pt idx="811">
                  <c:v>2022-03-21</c:v>
                </c:pt>
                <c:pt idx="812">
                  <c:v>2022-03-22</c:v>
                </c:pt>
                <c:pt idx="813">
                  <c:v>2022-03-23</c:v>
                </c:pt>
                <c:pt idx="814">
                  <c:v>2022-03-24</c:v>
                </c:pt>
                <c:pt idx="815">
                  <c:v>2022-03-25</c:v>
                </c:pt>
                <c:pt idx="816">
                  <c:v>2022-03-28</c:v>
                </c:pt>
                <c:pt idx="817">
                  <c:v>2022-03-29</c:v>
                </c:pt>
                <c:pt idx="818">
                  <c:v>2022-03-30</c:v>
                </c:pt>
                <c:pt idx="819">
                  <c:v>2022-03-31</c:v>
                </c:pt>
                <c:pt idx="820">
                  <c:v>2022-04-01</c:v>
                </c:pt>
                <c:pt idx="821">
                  <c:v>2022-04-04</c:v>
                </c:pt>
                <c:pt idx="822">
                  <c:v>2022-04-05</c:v>
                </c:pt>
                <c:pt idx="823">
                  <c:v>2022-04-06</c:v>
                </c:pt>
                <c:pt idx="824">
                  <c:v>2022-04-07</c:v>
                </c:pt>
                <c:pt idx="825">
                  <c:v>2022-04-08</c:v>
                </c:pt>
                <c:pt idx="826">
                  <c:v>2022-04-11</c:v>
                </c:pt>
                <c:pt idx="827">
                  <c:v>2022-04-12</c:v>
                </c:pt>
                <c:pt idx="828">
                  <c:v>2022-04-13</c:v>
                </c:pt>
                <c:pt idx="829">
                  <c:v>2022-04-14</c:v>
                </c:pt>
                <c:pt idx="830">
                  <c:v>2022-04-18</c:v>
                </c:pt>
                <c:pt idx="831">
                  <c:v>2022-04-19</c:v>
                </c:pt>
                <c:pt idx="832">
                  <c:v>2022-04-20</c:v>
                </c:pt>
                <c:pt idx="833">
                  <c:v>2022-04-21</c:v>
                </c:pt>
                <c:pt idx="834">
                  <c:v>2022-04-22</c:v>
                </c:pt>
                <c:pt idx="835">
                  <c:v>2022-04-25</c:v>
                </c:pt>
                <c:pt idx="836">
                  <c:v>2022-04-26</c:v>
                </c:pt>
                <c:pt idx="837">
                  <c:v>2022-04-27</c:v>
                </c:pt>
                <c:pt idx="838">
                  <c:v>2022-04-28</c:v>
                </c:pt>
                <c:pt idx="839">
                  <c:v>2022-04-29</c:v>
                </c:pt>
                <c:pt idx="840">
                  <c:v>2022-05-02</c:v>
                </c:pt>
                <c:pt idx="841">
                  <c:v>2022-05-03</c:v>
                </c:pt>
                <c:pt idx="842">
                  <c:v>2022-05-04</c:v>
                </c:pt>
                <c:pt idx="843">
                  <c:v>2022-05-05</c:v>
                </c:pt>
                <c:pt idx="844">
                  <c:v>2022-05-06</c:v>
                </c:pt>
                <c:pt idx="845">
                  <c:v>2022-05-09</c:v>
                </c:pt>
                <c:pt idx="846">
                  <c:v>2022-05-10</c:v>
                </c:pt>
                <c:pt idx="847">
                  <c:v>2022-05-11</c:v>
                </c:pt>
                <c:pt idx="848">
                  <c:v>2022-05-12</c:v>
                </c:pt>
                <c:pt idx="849">
                  <c:v>2022-05-13</c:v>
                </c:pt>
                <c:pt idx="850">
                  <c:v>2022-05-16</c:v>
                </c:pt>
                <c:pt idx="851">
                  <c:v>2022-05-17</c:v>
                </c:pt>
                <c:pt idx="852">
                  <c:v>2022-05-18</c:v>
                </c:pt>
                <c:pt idx="853">
                  <c:v>2022-05-19</c:v>
                </c:pt>
                <c:pt idx="854">
                  <c:v>2022-05-20</c:v>
                </c:pt>
                <c:pt idx="855">
                  <c:v>2022-05-23</c:v>
                </c:pt>
                <c:pt idx="856">
                  <c:v>2022-05-24</c:v>
                </c:pt>
                <c:pt idx="857">
                  <c:v>2022-05-25</c:v>
                </c:pt>
                <c:pt idx="858">
                  <c:v>2022-05-26</c:v>
                </c:pt>
                <c:pt idx="859">
                  <c:v>2022-05-27</c:v>
                </c:pt>
                <c:pt idx="860">
                  <c:v>2022-05-31</c:v>
                </c:pt>
                <c:pt idx="861">
                  <c:v>2022-06-01</c:v>
                </c:pt>
                <c:pt idx="862">
                  <c:v>2022-06-02</c:v>
                </c:pt>
                <c:pt idx="863">
                  <c:v>2022-06-03</c:v>
                </c:pt>
                <c:pt idx="864">
                  <c:v>2022-06-06</c:v>
                </c:pt>
                <c:pt idx="865">
                  <c:v>2022-06-07</c:v>
                </c:pt>
                <c:pt idx="866">
                  <c:v>2022-06-08</c:v>
                </c:pt>
                <c:pt idx="867">
                  <c:v>2022-06-09</c:v>
                </c:pt>
                <c:pt idx="868">
                  <c:v>2022-06-10</c:v>
                </c:pt>
                <c:pt idx="869">
                  <c:v>2022-06-13</c:v>
                </c:pt>
                <c:pt idx="870">
                  <c:v>2022-06-14</c:v>
                </c:pt>
                <c:pt idx="871">
                  <c:v>2022-06-15</c:v>
                </c:pt>
                <c:pt idx="872">
                  <c:v>2022-06-16</c:v>
                </c:pt>
                <c:pt idx="873">
                  <c:v>2022-06-17</c:v>
                </c:pt>
                <c:pt idx="874">
                  <c:v>2022-06-21</c:v>
                </c:pt>
                <c:pt idx="875">
                  <c:v>2022-06-22</c:v>
                </c:pt>
                <c:pt idx="876">
                  <c:v>2022-06-23</c:v>
                </c:pt>
                <c:pt idx="877">
                  <c:v>2022-06-24</c:v>
                </c:pt>
                <c:pt idx="878">
                  <c:v>2022-06-27</c:v>
                </c:pt>
                <c:pt idx="879">
                  <c:v>2022-06-28</c:v>
                </c:pt>
                <c:pt idx="880">
                  <c:v>2022-06-29</c:v>
                </c:pt>
                <c:pt idx="881">
                  <c:v>2022-06-30</c:v>
                </c:pt>
                <c:pt idx="882">
                  <c:v>2022-07-01</c:v>
                </c:pt>
                <c:pt idx="883">
                  <c:v>2022-07-05</c:v>
                </c:pt>
                <c:pt idx="884">
                  <c:v>2022-07-06</c:v>
                </c:pt>
                <c:pt idx="885">
                  <c:v>2022-07-07</c:v>
                </c:pt>
                <c:pt idx="886">
                  <c:v>2022-07-08</c:v>
                </c:pt>
                <c:pt idx="887">
                  <c:v>2022-07-11</c:v>
                </c:pt>
                <c:pt idx="888">
                  <c:v>2022-07-12</c:v>
                </c:pt>
                <c:pt idx="889">
                  <c:v>2022-07-13</c:v>
                </c:pt>
                <c:pt idx="890">
                  <c:v>2022-07-14</c:v>
                </c:pt>
                <c:pt idx="891">
                  <c:v>2022-07-15</c:v>
                </c:pt>
                <c:pt idx="892">
                  <c:v>2022-07-18</c:v>
                </c:pt>
                <c:pt idx="893">
                  <c:v>2022-07-19</c:v>
                </c:pt>
                <c:pt idx="894">
                  <c:v>2022-07-20</c:v>
                </c:pt>
                <c:pt idx="895">
                  <c:v>2022-07-21</c:v>
                </c:pt>
                <c:pt idx="896">
                  <c:v>2022-07-22</c:v>
                </c:pt>
                <c:pt idx="897">
                  <c:v>2022-07-25</c:v>
                </c:pt>
                <c:pt idx="898">
                  <c:v>2022-07-26</c:v>
                </c:pt>
                <c:pt idx="899">
                  <c:v>2022-07-27</c:v>
                </c:pt>
                <c:pt idx="900">
                  <c:v>2022-07-28</c:v>
                </c:pt>
                <c:pt idx="901">
                  <c:v>2022-07-29</c:v>
                </c:pt>
                <c:pt idx="902">
                  <c:v>2022-08-01</c:v>
                </c:pt>
                <c:pt idx="903">
                  <c:v>2022-08-02</c:v>
                </c:pt>
                <c:pt idx="904">
                  <c:v>2022-08-03</c:v>
                </c:pt>
                <c:pt idx="905">
                  <c:v>2022-08-04</c:v>
                </c:pt>
                <c:pt idx="906">
                  <c:v>2022-08-05</c:v>
                </c:pt>
                <c:pt idx="907">
                  <c:v>2022-08-08</c:v>
                </c:pt>
                <c:pt idx="908">
                  <c:v>2022-08-09</c:v>
                </c:pt>
                <c:pt idx="909">
                  <c:v>2022-08-10</c:v>
                </c:pt>
                <c:pt idx="910">
                  <c:v>2022-08-11</c:v>
                </c:pt>
                <c:pt idx="911">
                  <c:v>2022-08-12</c:v>
                </c:pt>
                <c:pt idx="912">
                  <c:v>2022-08-15</c:v>
                </c:pt>
                <c:pt idx="913">
                  <c:v>2022-08-16</c:v>
                </c:pt>
                <c:pt idx="914">
                  <c:v>2022-08-17</c:v>
                </c:pt>
                <c:pt idx="915">
                  <c:v>2022-08-18</c:v>
                </c:pt>
                <c:pt idx="916">
                  <c:v>2022-08-19</c:v>
                </c:pt>
                <c:pt idx="917">
                  <c:v>2022-08-22</c:v>
                </c:pt>
                <c:pt idx="918">
                  <c:v>2022-08-23</c:v>
                </c:pt>
                <c:pt idx="919">
                  <c:v>2022-08-24</c:v>
                </c:pt>
                <c:pt idx="920">
                  <c:v>2022-08-25</c:v>
                </c:pt>
                <c:pt idx="921">
                  <c:v>2022-08-26</c:v>
                </c:pt>
                <c:pt idx="922">
                  <c:v>2022-08-29</c:v>
                </c:pt>
                <c:pt idx="923">
                  <c:v>2022-08-30</c:v>
                </c:pt>
                <c:pt idx="924">
                  <c:v>2022-08-31</c:v>
                </c:pt>
                <c:pt idx="925">
                  <c:v>2022-09-01</c:v>
                </c:pt>
                <c:pt idx="926">
                  <c:v>2022-09-02</c:v>
                </c:pt>
                <c:pt idx="927">
                  <c:v>2022-09-06</c:v>
                </c:pt>
                <c:pt idx="928">
                  <c:v>2022-09-07</c:v>
                </c:pt>
                <c:pt idx="929">
                  <c:v>2022-09-08</c:v>
                </c:pt>
                <c:pt idx="930">
                  <c:v>2022-09-09</c:v>
                </c:pt>
                <c:pt idx="931">
                  <c:v>2022-09-12</c:v>
                </c:pt>
                <c:pt idx="932">
                  <c:v>2022-09-13</c:v>
                </c:pt>
                <c:pt idx="933">
                  <c:v>2022-09-14</c:v>
                </c:pt>
                <c:pt idx="934">
                  <c:v>2022-09-15</c:v>
                </c:pt>
                <c:pt idx="935">
                  <c:v>2022-09-16</c:v>
                </c:pt>
                <c:pt idx="936">
                  <c:v>2022-09-19</c:v>
                </c:pt>
                <c:pt idx="937">
                  <c:v>2022-09-20</c:v>
                </c:pt>
                <c:pt idx="938">
                  <c:v>2022-09-21</c:v>
                </c:pt>
                <c:pt idx="939">
                  <c:v>2022-09-22</c:v>
                </c:pt>
                <c:pt idx="940">
                  <c:v>2022-09-23</c:v>
                </c:pt>
                <c:pt idx="941">
                  <c:v>2022-09-26</c:v>
                </c:pt>
                <c:pt idx="942">
                  <c:v>2022-09-27</c:v>
                </c:pt>
                <c:pt idx="943">
                  <c:v>2022-09-28</c:v>
                </c:pt>
                <c:pt idx="944">
                  <c:v>2022-09-29</c:v>
                </c:pt>
                <c:pt idx="945">
                  <c:v>2022-09-30</c:v>
                </c:pt>
                <c:pt idx="946">
                  <c:v>2022-10-03</c:v>
                </c:pt>
                <c:pt idx="947">
                  <c:v>2022-10-04</c:v>
                </c:pt>
                <c:pt idx="948">
                  <c:v>2022-10-05</c:v>
                </c:pt>
                <c:pt idx="949">
                  <c:v>2022-10-06</c:v>
                </c:pt>
                <c:pt idx="950">
                  <c:v>2022-10-07</c:v>
                </c:pt>
                <c:pt idx="951">
                  <c:v>2022-10-10</c:v>
                </c:pt>
                <c:pt idx="952">
                  <c:v>2022-10-11</c:v>
                </c:pt>
                <c:pt idx="953">
                  <c:v>2022-10-12</c:v>
                </c:pt>
                <c:pt idx="954">
                  <c:v>2022-10-13</c:v>
                </c:pt>
                <c:pt idx="955">
                  <c:v>2022-10-14</c:v>
                </c:pt>
                <c:pt idx="956">
                  <c:v>2022-10-17</c:v>
                </c:pt>
                <c:pt idx="957">
                  <c:v>2022-10-18</c:v>
                </c:pt>
                <c:pt idx="958">
                  <c:v>2022-10-19</c:v>
                </c:pt>
                <c:pt idx="959">
                  <c:v>2022-10-20</c:v>
                </c:pt>
                <c:pt idx="960">
                  <c:v>2022-10-21</c:v>
                </c:pt>
                <c:pt idx="961">
                  <c:v>2022-10-24</c:v>
                </c:pt>
                <c:pt idx="962">
                  <c:v>2022-10-25</c:v>
                </c:pt>
                <c:pt idx="963">
                  <c:v>2022-10-26</c:v>
                </c:pt>
                <c:pt idx="964">
                  <c:v>2022-10-27</c:v>
                </c:pt>
                <c:pt idx="965">
                  <c:v>2022-10-28</c:v>
                </c:pt>
                <c:pt idx="966">
                  <c:v>2022-10-31</c:v>
                </c:pt>
                <c:pt idx="967">
                  <c:v>2022-11-01</c:v>
                </c:pt>
                <c:pt idx="968">
                  <c:v>2022-11-02</c:v>
                </c:pt>
                <c:pt idx="969">
                  <c:v>2022-11-03</c:v>
                </c:pt>
                <c:pt idx="970">
                  <c:v>2022-11-04</c:v>
                </c:pt>
                <c:pt idx="971">
                  <c:v>2022-11-07</c:v>
                </c:pt>
                <c:pt idx="972">
                  <c:v>2022-11-08</c:v>
                </c:pt>
                <c:pt idx="973">
                  <c:v>2022-11-09</c:v>
                </c:pt>
                <c:pt idx="974">
                  <c:v>2022-11-10</c:v>
                </c:pt>
                <c:pt idx="975">
                  <c:v>2022-11-11</c:v>
                </c:pt>
                <c:pt idx="976">
                  <c:v>2022-11-14</c:v>
                </c:pt>
                <c:pt idx="977">
                  <c:v>2022-11-15</c:v>
                </c:pt>
                <c:pt idx="978">
                  <c:v>2022-11-16</c:v>
                </c:pt>
                <c:pt idx="979">
                  <c:v>2022-11-17</c:v>
                </c:pt>
                <c:pt idx="980">
                  <c:v>2022-11-18</c:v>
                </c:pt>
                <c:pt idx="981">
                  <c:v>2022-11-21</c:v>
                </c:pt>
                <c:pt idx="982">
                  <c:v>2022-11-22</c:v>
                </c:pt>
                <c:pt idx="983">
                  <c:v>2022-11-23</c:v>
                </c:pt>
                <c:pt idx="984">
                  <c:v>2022-11-25</c:v>
                </c:pt>
                <c:pt idx="985">
                  <c:v>2022-11-28</c:v>
                </c:pt>
                <c:pt idx="986">
                  <c:v>2022-11-29</c:v>
                </c:pt>
                <c:pt idx="987">
                  <c:v>2022-11-30</c:v>
                </c:pt>
                <c:pt idx="988">
                  <c:v>2022-12-01</c:v>
                </c:pt>
                <c:pt idx="989">
                  <c:v>2022-12-02</c:v>
                </c:pt>
                <c:pt idx="990">
                  <c:v>2022-12-05</c:v>
                </c:pt>
                <c:pt idx="991">
                  <c:v>2022-12-06</c:v>
                </c:pt>
                <c:pt idx="992">
                  <c:v>2022-12-07</c:v>
                </c:pt>
                <c:pt idx="993">
                  <c:v>2022-12-08</c:v>
                </c:pt>
                <c:pt idx="994">
                  <c:v>2022-12-09</c:v>
                </c:pt>
                <c:pt idx="995">
                  <c:v>2022-12-12</c:v>
                </c:pt>
                <c:pt idx="996">
                  <c:v>2022-12-13</c:v>
                </c:pt>
                <c:pt idx="997">
                  <c:v>2022-12-14</c:v>
                </c:pt>
                <c:pt idx="998">
                  <c:v>2022-12-15</c:v>
                </c:pt>
                <c:pt idx="999">
                  <c:v>2022-12-16</c:v>
                </c:pt>
                <c:pt idx="1000">
                  <c:v>2022-12-19</c:v>
                </c:pt>
                <c:pt idx="1001">
                  <c:v>2022-12-20</c:v>
                </c:pt>
                <c:pt idx="1002">
                  <c:v>2022-12-21</c:v>
                </c:pt>
                <c:pt idx="1003">
                  <c:v>2022-12-22</c:v>
                </c:pt>
                <c:pt idx="1004">
                  <c:v>2022-12-23</c:v>
                </c:pt>
                <c:pt idx="1005">
                  <c:v>2022-12-27</c:v>
                </c:pt>
                <c:pt idx="1006">
                  <c:v>2022-12-28</c:v>
                </c:pt>
                <c:pt idx="1007">
                  <c:v>2022-12-29</c:v>
                </c:pt>
                <c:pt idx="1008">
                  <c:v>2022-12-30</c:v>
                </c:pt>
                <c:pt idx="1009">
                  <c:v>2023-01-03</c:v>
                </c:pt>
                <c:pt idx="1010">
                  <c:v>2023-01-04</c:v>
                </c:pt>
                <c:pt idx="1011">
                  <c:v>2023-01-05</c:v>
                </c:pt>
                <c:pt idx="1012">
                  <c:v>2023-01-06</c:v>
                </c:pt>
                <c:pt idx="1013">
                  <c:v>2023-01-09</c:v>
                </c:pt>
                <c:pt idx="1014">
                  <c:v>2023-01-10</c:v>
                </c:pt>
                <c:pt idx="1015">
                  <c:v>2023-01-11</c:v>
                </c:pt>
                <c:pt idx="1016">
                  <c:v>2023-01-12</c:v>
                </c:pt>
                <c:pt idx="1017">
                  <c:v>2023-01-13</c:v>
                </c:pt>
                <c:pt idx="1018">
                  <c:v>2023-01-17</c:v>
                </c:pt>
                <c:pt idx="1019">
                  <c:v>2023-01-18</c:v>
                </c:pt>
                <c:pt idx="1020">
                  <c:v>2023-01-19</c:v>
                </c:pt>
                <c:pt idx="1021">
                  <c:v>2023-01-20</c:v>
                </c:pt>
                <c:pt idx="1022">
                  <c:v>2023-01-23</c:v>
                </c:pt>
                <c:pt idx="1023">
                  <c:v>2023-01-24</c:v>
                </c:pt>
                <c:pt idx="1024">
                  <c:v>2023-01-25</c:v>
                </c:pt>
                <c:pt idx="1025">
                  <c:v>2023-01-26</c:v>
                </c:pt>
                <c:pt idx="1026">
                  <c:v>2023-01-27</c:v>
                </c:pt>
                <c:pt idx="1027">
                  <c:v>2023-01-30</c:v>
                </c:pt>
                <c:pt idx="1028">
                  <c:v>2023-01-31</c:v>
                </c:pt>
                <c:pt idx="1029">
                  <c:v>2023-02-01</c:v>
                </c:pt>
                <c:pt idx="1030">
                  <c:v>2023-02-02</c:v>
                </c:pt>
                <c:pt idx="1031">
                  <c:v>2023-02-03</c:v>
                </c:pt>
                <c:pt idx="1032">
                  <c:v>2023-02-06</c:v>
                </c:pt>
                <c:pt idx="1033">
                  <c:v>2023-02-07</c:v>
                </c:pt>
                <c:pt idx="1034">
                  <c:v>2023-02-08</c:v>
                </c:pt>
                <c:pt idx="1035">
                  <c:v>2023-02-09</c:v>
                </c:pt>
                <c:pt idx="1036">
                  <c:v>2023-02-10</c:v>
                </c:pt>
                <c:pt idx="1037">
                  <c:v>2023-02-13</c:v>
                </c:pt>
                <c:pt idx="1038">
                  <c:v>2023-02-14</c:v>
                </c:pt>
                <c:pt idx="1039">
                  <c:v>2023-02-15</c:v>
                </c:pt>
                <c:pt idx="1040">
                  <c:v>2023-02-16</c:v>
                </c:pt>
                <c:pt idx="1041">
                  <c:v>2023-02-17</c:v>
                </c:pt>
                <c:pt idx="1042">
                  <c:v>2023-02-21</c:v>
                </c:pt>
                <c:pt idx="1043">
                  <c:v>2023-02-22</c:v>
                </c:pt>
                <c:pt idx="1044">
                  <c:v>2023-02-23</c:v>
                </c:pt>
                <c:pt idx="1045">
                  <c:v>2023-02-24</c:v>
                </c:pt>
                <c:pt idx="1046">
                  <c:v>2023-02-27</c:v>
                </c:pt>
                <c:pt idx="1047">
                  <c:v>2023-02-28</c:v>
                </c:pt>
                <c:pt idx="1048">
                  <c:v>2023-03-01</c:v>
                </c:pt>
                <c:pt idx="1049">
                  <c:v>2023-03-02</c:v>
                </c:pt>
                <c:pt idx="1050">
                  <c:v>2023-03-03</c:v>
                </c:pt>
                <c:pt idx="1051">
                  <c:v>2023-03-06</c:v>
                </c:pt>
                <c:pt idx="1052">
                  <c:v>2023-03-07</c:v>
                </c:pt>
                <c:pt idx="1053">
                  <c:v>2023-03-08</c:v>
                </c:pt>
                <c:pt idx="1054">
                  <c:v>2023-03-09</c:v>
                </c:pt>
                <c:pt idx="1055">
                  <c:v>2023-03-10</c:v>
                </c:pt>
                <c:pt idx="1056">
                  <c:v>2023-03-13</c:v>
                </c:pt>
                <c:pt idx="1057">
                  <c:v>2023-03-14</c:v>
                </c:pt>
                <c:pt idx="1058">
                  <c:v>2023-03-15</c:v>
                </c:pt>
                <c:pt idx="1059">
                  <c:v>2023-03-16</c:v>
                </c:pt>
                <c:pt idx="1060">
                  <c:v>2023-03-17</c:v>
                </c:pt>
                <c:pt idx="1061">
                  <c:v>2023-03-20</c:v>
                </c:pt>
                <c:pt idx="1062">
                  <c:v>2023-03-21</c:v>
                </c:pt>
                <c:pt idx="1063">
                  <c:v>2023-03-22</c:v>
                </c:pt>
                <c:pt idx="1064">
                  <c:v>2023-03-23</c:v>
                </c:pt>
                <c:pt idx="1065">
                  <c:v>2023-03-24</c:v>
                </c:pt>
                <c:pt idx="1066">
                  <c:v>2023-03-27</c:v>
                </c:pt>
                <c:pt idx="1067">
                  <c:v>2023-03-28</c:v>
                </c:pt>
                <c:pt idx="1068">
                  <c:v>2023-03-29</c:v>
                </c:pt>
                <c:pt idx="1069">
                  <c:v>2023-03-30</c:v>
                </c:pt>
                <c:pt idx="1070">
                  <c:v>2023-03-31</c:v>
                </c:pt>
                <c:pt idx="1071">
                  <c:v>2023-04-03</c:v>
                </c:pt>
                <c:pt idx="1072">
                  <c:v>2023-04-04</c:v>
                </c:pt>
                <c:pt idx="1073">
                  <c:v>2023-04-05</c:v>
                </c:pt>
                <c:pt idx="1074">
                  <c:v>2023-04-06</c:v>
                </c:pt>
                <c:pt idx="1075">
                  <c:v>2023-04-10</c:v>
                </c:pt>
                <c:pt idx="1076">
                  <c:v>2023-04-11</c:v>
                </c:pt>
                <c:pt idx="1077">
                  <c:v>2023-04-12</c:v>
                </c:pt>
                <c:pt idx="1078">
                  <c:v>2023-04-13</c:v>
                </c:pt>
                <c:pt idx="1079">
                  <c:v>2023-04-14</c:v>
                </c:pt>
                <c:pt idx="1080">
                  <c:v>2023-04-17</c:v>
                </c:pt>
                <c:pt idx="1081">
                  <c:v>2023-04-18</c:v>
                </c:pt>
                <c:pt idx="1082">
                  <c:v>2023-04-19</c:v>
                </c:pt>
                <c:pt idx="1083">
                  <c:v>2023-04-20</c:v>
                </c:pt>
                <c:pt idx="1084">
                  <c:v>2023-04-21</c:v>
                </c:pt>
                <c:pt idx="1085">
                  <c:v>2023-04-24</c:v>
                </c:pt>
                <c:pt idx="1086">
                  <c:v>2023-04-25</c:v>
                </c:pt>
                <c:pt idx="1087">
                  <c:v>2023-04-26</c:v>
                </c:pt>
                <c:pt idx="1088">
                  <c:v>2023-04-27</c:v>
                </c:pt>
                <c:pt idx="1089">
                  <c:v>2023-04-28</c:v>
                </c:pt>
                <c:pt idx="1090">
                  <c:v>2023-05-01</c:v>
                </c:pt>
                <c:pt idx="1091">
                  <c:v>2023-05-02</c:v>
                </c:pt>
                <c:pt idx="1092">
                  <c:v>2023-05-03</c:v>
                </c:pt>
                <c:pt idx="1093">
                  <c:v>2023-05-04</c:v>
                </c:pt>
                <c:pt idx="1094">
                  <c:v>2023-05-05</c:v>
                </c:pt>
                <c:pt idx="1095">
                  <c:v>2023-05-08</c:v>
                </c:pt>
                <c:pt idx="1096">
                  <c:v>2023-05-09</c:v>
                </c:pt>
                <c:pt idx="1097">
                  <c:v>2023-05-10</c:v>
                </c:pt>
                <c:pt idx="1098">
                  <c:v>2023-05-11</c:v>
                </c:pt>
                <c:pt idx="1099">
                  <c:v>2023-05-12</c:v>
                </c:pt>
                <c:pt idx="1100">
                  <c:v>2023-05-15</c:v>
                </c:pt>
                <c:pt idx="1101">
                  <c:v>2023-05-16</c:v>
                </c:pt>
                <c:pt idx="1102">
                  <c:v>2023-05-17</c:v>
                </c:pt>
                <c:pt idx="1103">
                  <c:v>2023-05-18</c:v>
                </c:pt>
                <c:pt idx="1104">
                  <c:v>2023-05-19</c:v>
                </c:pt>
                <c:pt idx="1105">
                  <c:v>2023-05-22</c:v>
                </c:pt>
                <c:pt idx="1106">
                  <c:v>2023-05-23</c:v>
                </c:pt>
                <c:pt idx="1107">
                  <c:v>2023-05-24</c:v>
                </c:pt>
                <c:pt idx="1108">
                  <c:v>2023-05-25</c:v>
                </c:pt>
                <c:pt idx="1109">
                  <c:v>2023-05-26</c:v>
                </c:pt>
                <c:pt idx="1110">
                  <c:v>2023-05-30</c:v>
                </c:pt>
                <c:pt idx="1111">
                  <c:v>2023-05-31</c:v>
                </c:pt>
                <c:pt idx="1112">
                  <c:v>2023-06-01</c:v>
                </c:pt>
                <c:pt idx="1113">
                  <c:v>2023-06-02</c:v>
                </c:pt>
                <c:pt idx="1114">
                  <c:v>2023-06-05</c:v>
                </c:pt>
                <c:pt idx="1115">
                  <c:v>2023-06-06</c:v>
                </c:pt>
                <c:pt idx="1116">
                  <c:v>2023-06-07</c:v>
                </c:pt>
                <c:pt idx="1117">
                  <c:v>2023-06-08</c:v>
                </c:pt>
                <c:pt idx="1118">
                  <c:v>2023-06-09</c:v>
                </c:pt>
                <c:pt idx="1119">
                  <c:v>2023-06-12</c:v>
                </c:pt>
                <c:pt idx="1120">
                  <c:v>2023-06-13</c:v>
                </c:pt>
                <c:pt idx="1121">
                  <c:v>2023-06-14</c:v>
                </c:pt>
                <c:pt idx="1122">
                  <c:v>2023-06-15</c:v>
                </c:pt>
                <c:pt idx="1123">
                  <c:v>2023-06-16</c:v>
                </c:pt>
                <c:pt idx="1124">
                  <c:v>2023-06-20</c:v>
                </c:pt>
                <c:pt idx="1125">
                  <c:v>2023-06-21</c:v>
                </c:pt>
                <c:pt idx="1126">
                  <c:v>2023-06-22</c:v>
                </c:pt>
                <c:pt idx="1127">
                  <c:v>2023-06-23</c:v>
                </c:pt>
                <c:pt idx="1128">
                  <c:v>2023-06-26</c:v>
                </c:pt>
                <c:pt idx="1129">
                  <c:v>2023-06-27</c:v>
                </c:pt>
                <c:pt idx="1130">
                  <c:v>2023-06-28</c:v>
                </c:pt>
                <c:pt idx="1131">
                  <c:v>2023-06-29</c:v>
                </c:pt>
                <c:pt idx="1132">
                  <c:v>2023-06-30</c:v>
                </c:pt>
                <c:pt idx="1133">
                  <c:v>2023-07-03</c:v>
                </c:pt>
                <c:pt idx="1134">
                  <c:v>2023-07-05</c:v>
                </c:pt>
                <c:pt idx="1135">
                  <c:v>2023-07-06</c:v>
                </c:pt>
                <c:pt idx="1136">
                  <c:v>2023-07-07</c:v>
                </c:pt>
                <c:pt idx="1137">
                  <c:v>2023-07-10</c:v>
                </c:pt>
                <c:pt idx="1138">
                  <c:v>2023-07-11</c:v>
                </c:pt>
                <c:pt idx="1139">
                  <c:v>2023-07-12</c:v>
                </c:pt>
                <c:pt idx="1140">
                  <c:v>2023-07-13</c:v>
                </c:pt>
                <c:pt idx="1141">
                  <c:v>2023-07-14</c:v>
                </c:pt>
                <c:pt idx="1142">
                  <c:v>2023-07-17</c:v>
                </c:pt>
                <c:pt idx="1143">
                  <c:v>2023-07-18</c:v>
                </c:pt>
                <c:pt idx="1144">
                  <c:v>2023-07-19</c:v>
                </c:pt>
                <c:pt idx="1145">
                  <c:v>2023-07-20</c:v>
                </c:pt>
                <c:pt idx="1146">
                  <c:v>2023-07-21</c:v>
                </c:pt>
                <c:pt idx="1147">
                  <c:v>2023-07-24</c:v>
                </c:pt>
                <c:pt idx="1148">
                  <c:v>2023-07-25</c:v>
                </c:pt>
                <c:pt idx="1149">
                  <c:v>2023-07-26</c:v>
                </c:pt>
                <c:pt idx="1150">
                  <c:v>2023-07-27</c:v>
                </c:pt>
                <c:pt idx="1151">
                  <c:v>2023-07-28</c:v>
                </c:pt>
                <c:pt idx="1152">
                  <c:v>2023-07-31</c:v>
                </c:pt>
                <c:pt idx="1153">
                  <c:v>2023-08-01</c:v>
                </c:pt>
                <c:pt idx="1154">
                  <c:v>2023-08-02</c:v>
                </c:pt>
                <c:pt idx="1155">
                  <c:v>2023-08-03</c:v>
                </c:pt>
                <c:pt idx="1156">
                  <c:v>2023-08-04</c:v>
                </c:pt>
                <c:pt idx="1157">
                  <c:v>2023-08-07</c:v>
                </c:pt>
                <c:pt idx="1158">
                  <c:v>2023-08-08</c:v>
                </c:pt>
                <c:pt idx="1159">
                  <c:v>2023-08-09</c:v>
                </c:pt>
                <c:pt idx="1160">
                  <c:v>2023-08-10</c:v>
                </c:pt>
                <c:pt idx="1161">
                  <c:v>2023-08-11</c:v>
                </c:pt>
                <c:pt idx="1162">
                  <c:v>2023-08-14</c:v>
                </c:pt>
                <c:pt idx="1163">
                  <c:v>2023-08-15</c:v>
                </c:pt>
                <c:pt idx="1164">
                  <c:v>2023-08-16</c:v>
                </c:pt>
                <c:pt idx="1165">
                  <c:v>2023-08-17</c:v>
                </c:pt>
                <c:pt idx="1166">
                  <c:v>2023-08-18</c:v>
                </c:pt>
                <c:pt idx="1167">
                  <c:v>2023-08-21</c:v>
                </c:pt>
                <c:pt idx="1168">
                  <c:v>2023-08-22</c:v>
                </c:pt>
                <c:pt idx="1169">
                  <c:v>2023-08-23</c:v>
                </c:pt>
                <c:pt idx="1170">
                  <c:v>2023-08-24</c:v>
                </c:pt>
                <c:pt idx="1171">
                  <c:v>2023-08-25</c:v>
                </c:pt>
                <c:pt idx="1172">
                  <c:v>2023-08-28</c:v>
                </c:pt>
                <c:pt idx="1173">
                  <c:v>2023-08-29</c:v>
                </c:pt>
                <c:pt idx="1174">
                  <c:v>2023-08-30</c:v>
                </c:pt>
                <c:pt idx="1175">
                  <c:v>2023-08-31</c:v>
                </c:pt>
                <c:pt idx="1176">
                  <c:v>2023-09-01</c:v>
                </c:pt>
                <c:pt idx="1177">
                  <c:v>2023-09-05</c:v>
                </c:pt>
                <c:pt idx="1178">
                  <c:v>2023-09-06</c:v>
                </c:pt>
                <c:pt idx="1179">
                  <c:v>2023-09-07</c:v>
                </c:pt>
                <c:pt idx="1180">
                  <c:v>2023-09-08</c:v>
                </c:pt>
                <c:pt idx="1181">
                  <c:v>2023-09-11</c:v>
                </c:pt>
                <c:pt idx="1182">
                  <c:v>2023-09-12</c:v>
                </c:pt>
                <c:pt idx="1183">
                  <c:v>2023-09-13</c:v>
                </c:pt>
                <c:pt idx="1184">
                  <c:v>2023-09-14</c:v>
                </c:pt>
                <c:pt idx="1185">
                  <c:v>2023-09-15</c:v>
                </c:pt>
                <c:pt idx="1186">
                  <c:v>2023-09-18</c:v>
                </c:pt>
                <c:pt idx="1187">
                  <c:v>2023-09-19</c:v>
                </c:pt>
                <c:pt idx="1188">
                  <c:v>2023-09-20</c:v>
                </c:pt>
                <c:pt idx="1189">
                  <c:v>2023-09-21</c:v>
                </c:pt>
                <c:pt idx="1190">
                  <c:v>2023-09-22</c:v>
                </c:pt>
                <c:pt idx="1191">
                  <c:v>2023-09-25</c:v>
                </c:pt>
                <c:pt idx="1192">
                  <c:v>2023-09-26</c:v>
                </c:pt>
                <c:pt idx="1193">
                  <c:v>2023-09-27</c:v>
                </c:pt>
                <c:pt idx="1194">
                  <c:v>2023-09-28</c:v>
                </c:pt>
                <c:pt idx="1195">
                  <c:v>2023-09-29</c:v>
                </c:pt>
                <c:pt idx="1196">
                  <c:v>2023-10-02</c:v>
                </c:pt>
                <c:pt idx="1197">
                  <c:v>2023-10-03</c:v>
                </c:pt>
                <c:pt idx="1198">
                  <c:v>2023-10-04</c:v>
                </c:pt>
                <c:pt idx="1199">
                  <c:v>2023-10-05</c:v>
                </c:pt>
                <c:pt idx="1200">
                  <c:v>2023-10-06</c:v>
                </c:pt>
                <c:pt idx="1201">
                  <c:v>2023-10-09</c:v>
                </c:pt>
                <c:pt idx="1202">
                  <c:v>2023-10-10</c:v>
                </c:pt>
                <c:pt idx="1203">
                  <c:v>2023-10-11</c:v>
                </c:pt>
                <c:pt idx="1204">
                  <c:v>2023-10-12</c:v>
                </c:pt>
                <c:pt idx="1205">
                  <c:v>2023-10-13</c:v>
                </c:pt>
                <c:pt idx="1206">
                  <c:v>2023-10-16</c:v>
                </c:pt>
                <c:pt idx="1207">
                  <c:v>2023-10-17</c:v>
                </c:pt>
                <c:pt idx="1208">
                  <c:v>2023-10-18</c:v>
                </c:pt>
                <c:pt idx="1209">
                  <c:v>2023-10-19</c:v>
                </c:pt>
                <c:pt idx="1210">
                  <c:v>2023-10-20</c:v>
                </c:pt>
                <c:pt idx="1211">
                  <c:v>2023-10-23</c:v>
                </c:pt>
                <c:pt idx="1212">
                  <c:v>2023-10-24</c:v>
                </c:pt>
                <c:pt idx="1213">
                  <c:v>2023-10-25</c:v>
                </c:pt>
                <c:pt idx="1214">
                  <c:v>2023-10-26</c:v>
                </c:pt>
                <c:pt idx="1215">
                  <c:v>2023-10-27</c:v>
                </c:pt>
                <c:pt idx="1216">
                  <c:v>2023-10-30</c:v>
                </c:pt>
                <c:pt idx="1217">
                  <c:v>2023-10-31</c:v>
                </c:pt>
                <c:pt idx="1218">
                  <c:v>2023-11-01</c:v>
                </c:pt>
                <c:pt idx="1219">
                  <c:v>2023-11-02</c:v>
                </c:pt>
                <c:pt idx="1220">
                  <c:v>2023-11-03</c:v>
                </c:pt>
                <c:pt idx="1221">
                  <c:v>2023-11-06</c:v>
                </c:pt>
                <c:pt idx="1222">
                  <c:v>2023-11-07</c:v>
                </c:pt>
                <c:pt idx="1223">
                  <c:v>2023-11-08</c:v>
                </c:pt>
                <c:pt idx="1224">
                  <c:v>2023-11-09</c:v>
                </c:pt>
                <c:pt idx="1225">
                  <c:v>2023-11-10</c:v>
                </c:pt>
                <c:pt idx="1226">
                  <c:v>2023-11-13</c:v>
                </c:pt>
                <c:pt idx="1227">
                  <c:v>2023-11-14</c:v>
                </c:pt>
                <c:pt idx="1228">
                  <c:v>2023-11-15</c:v>
                </c:pt>
                <c:pt idx="1229">
                  <c:v>2023-11-16</c:v>
                </c:pt>
                <c:pt idx="1230">
                  <c:v>2023-11-17</c:v>
                </c:pt>
                <c:pt idx="1231">
                  <c:v>2023-11-20</c:v>
                </c:pt>
                <c:pt idx="1232">
                  <c:v>2023-11-21</c:v>
                </c:pt>
                <c:pt idx="1233">
                  <c:v>2023-11-22</c:v>
                </c:pt>
                <c:pt idx="1234">
                  <c:v>2023-11-24</c:v>
                </c:pt>
                <c:pt idx="1235">
                  <c:v>2023-11-27</c:v>
                </c:pt>
                <c:pt idx="1236">
                  <c:v>2023-11-28</c:v>
                </c:pt>
                <c:pt idx="1237">
                  <c:v>2023-11-29</c:v>
                </c:pt>
                <c:pt idx="1238">
                  <c:v>2023-11-30</c:v>
                </c:pt>
                <c:pt idx="1239">
                  <c:v>2023-12-01</c:v>
                </c:pt>
                <c:pt idx="1240">
                  <c:v>2023-12-04</c:v>
                </c:pt>
                <c:pt idx="1241">
                  <c:v>2023-12-05</c:v>
                </c:pt>
                <c:pt idx="1242">
                  <c:v>2023-12-06</c:v>
                </c:pt>
                <c:pt idx="1243">
                  <c:v>2023-12-07</c:v>
                </c:pt>
                <c:pt idx="1244">
                  <c:v>2023-12-08</c:v>
                </c:pt>
                <c:pt idx="1245">
                  <c:v>2023-12-11</c:v>
                </c:pt>
                <c:pt idx="1246">
                  <c:v>2023-12-12</c:v>
                </c:pt>
                <c:pt idx="1247">
                  <c:v>2023-12-13</c:v>
                </c:pt>
                <c:pt idx="1248">
                  <c:v>2023-12-14</c:v>
                </c:pt>
                <c:pt idx="1249">
                  <c:v>2023-12-15</c:v>
                </c:pt>
                <c:pt idx="1250">
                  <c:v>2023-12-18</c:v>
                </c:pt>
                <c:pt idx="1251">
                  <c:v>2023-12-19</c:v>
                </c:pt>
                <c:pt idx="1252">
                  <c:v>2023-12-20</c:v>
                </c:pt>
                <c:pt idx="1253">
                  <c:v>2023-12-21</c:v>
                </c:pt>
                <c:pt idx="1254">
                  <c:v>2023-12-22</c:v>
                </c:pt>
                <c:pt idx="1255">
                  <c:v>2023-12-26</c:v>
                </c:pt>
                <c:pt idx="1256">
                  <c:v>2023-12-27</c:v>
                </c:pt>
                <c:pt idx="1257">
                  <c:v>2023-12-28</c:v>
                </c:pt>
                <c:pt idx="1258">
                  <c:v>2023-12-29</c:v>
                </c:pt>
                <c:pt idx="1259">
                  <c:v>2024-01-02</c:v>
                </c:pt>
                <c:pt idx="1260">
                  <c:v>2024-01-03</c:v>
                </c:pt>
                <c:pt idx="1261">
                  <c:v>2024-01-04</c:v>
                </c:pt>
                <c:pt idx="1262">
                  <c:v>2024-01-05</c:v>
                </c:pt>
                <c:pt idx="1263">
                  <c:v>2024-01-08</c:v>
                </c:pt>
                <c:pt idx="1264">
                  <c:v>2024-01-09</c:v>
                </c:pt>
                <c:pt idx="1265">
                  <c:v>2024-01-10</c:v>
                </c:pt>
                <c:pt idx="1266">
                  <c:v>2024-01-11</c:v>
                </c:pt>
                <c:pt idx="1267">
                  <c:v>2024-01-12</c:v>
                </c:pt>
                <c:pt idx="1268">
                  <c:v>2024-01-16</c:v>
                </c:pt>
                <c:pt idx="1269">
                  <c:v>2024-01-17</c:v>
                </c:pt>
                <c:pt idx="1270">
                  <c:v>2024-01-18</c:v>
                </c:pt>
                <c:pt idx="1271">
                  <c:v>2024-01-19</c:v>
                </c:pt>
                <c:pt idx="1272">
                  <c:v>2024-01-22</c:v>
                </c:pt>
                <c:pt idx="1273">
                  <c:v>2024-01-23</c:v>
                </c:pt>
                <c:pt idx="1274">
                  <c:v>2024-01-24</c:v>
                </c:pt>
                <c:pt idx="1275">
                  <c:v>2024-01-25</c:v>
                </c:pt>
                <c:pt idx="1276">
                  <c:v>2024-01-26</c:v>
                </c:pt>
                <c:pt idx="1277">
                  <c:v>2024-01-29</c:v>
                </c:pt>
                <c:pt idx="1278">
                  <c:v>2024-01-30</c:v>
                </c:pt>
                <c:pt idx="1279">
                  <c:v>2024-01-31</c:v>
                </c:pt>
                <c:pt idx="1280">
                  <c:v>2024-02-01</c:v>
                </c:pt>
                <c:pt idx="1281">
                  <c:v>2024-02-02</c:v>
                </c:pt>
                <c:pt idx="1282">
                  <c:v>2024-02-05</c:v>
                </c:pt>
                <c:pt idx="1283">
                  <c:v>2024-02-06</c:v>
                </c:pt>
                <c:pt idx="1284">
                  <c:v>2024-02-07</c:v>
                </c:pt>
                <c:pt idx="1285">
                  <c:v>2024-02-08</c:v>
                </c:pt>
                <c:pt idx="1286">
                  <c:v>2024-02-09</c:v>
                </c:pt>
                <c:pt idx="1287">
                  <c:v>2024-02-12</c:v>
                </c:pt>
                <c:pt idx="1288">
                  <c:v>2024-02-13</c:v>
                </c:pt>
                <c:pt idx="1289">
                  <c:v>2024-02-14</c:v>
                </c:pt>
                <c:pt idx="1290">
                  <c:v>2024-02-15</c:v>
                </c:pt>
                <c:pt idx="1291">
                  <c:v>2024-02-16</c:v>
                </c:pt>
                <c:pt idx="1292">
                  <c:v>2024-02-20</c:v>
                </c:pt>
                <c:pt idx="1293">
                  <c:v>2024-02-21</c:v>
                </c:pt>
                <c:pt idx="1294">
                  <c:v>2024-02-22</c:v>
                </c:pt>
                <c:pt idx="1295">
                  <c:v>2024-02-23</c:v>
                </c:pt>
                <c:pt idx="1296">
                  <c:v>2024-02-26</c:v>
                </c:pt>
                <c:pt idx="1297">
                  <c:v>2024-02-27</c:v>
                </c:pt>
                <c:pt idx="1298">
                  <c:v>2024-02-28</c:v>
                </c:pt>
                <c:pt idx="1299">
                  <c:v>2024-02-29</c:v>
                </c:pt>
                <c:pt idx="1300">
                  <c:v>2024-03-01</c:v>
                </c:pt>
                <c:pt idx="1301">
                  <c:v>2024-03-04</c:v>
                </c:pt>
                <c:pt idx="1302">
                  <c:v>2024-03-05</c:v>
                </c:pt>
                <c:pt idx="1303">
                  <c:v>2024-03-06</c:v>
                </c:pt>
                <c:pt idx="1304">
                  <c:v>2024-03-07</c:v>
                </c:pt>
                <c:pt idx="1305">
                  <c:v>2024-03-08</c:v>
                </c:pt>
                <c:pt idx="1306">
                  <c:v>2024-03-11</c:v>
                </c:pt>
                <c:pt idx="1307">
                  <c:v>2024-03-12</c:v>
                </c:pt>
                <c:pt idx="1308">
                  <c:v>2024-03-13</c:v>
                </c:pt>
                <c:pt idx="1309">
                  <c:v>2024-03-14</c:v>
                </c:pt>
                <c:pt idx="1310">
                  <c:v>2024-03-15</c:v>
                </c:pt>
                <c:pt idx="1311">
                  <c:v>2024-03-18</c:v>
                </c:pt>
                <c:pt idx="1312">
                  <c:v>2024-03-19</c:v>
                </c:pt>
                <c:pt idx="1313">
                  <c:v>2024-03-20</c:v>
                </c:pt>
                <c:pt idx="1314">
                  <c:v>2024-03-21</c:v>
                </c:pt>
                <c:pt idx="1315">
                  <c:v>2024-03-22</c:v>
                </c:pt>
                <c:pt idx="1316">
                  <c:v>2024-03-25</c:v>
                </c:pt>
                <c:pt idx="1317">
                  <c:v>2024-03-26</c:v>
                </c:pt>
                <c:pt idx="1318">
                  <c:v>2024-03-27</c:v>
                </c:pt>
                <c:pt idx="1319">
                  <c:v>2024-03-28</c:v>
                </c:pt>
                <c:pt idx="1320">
                  <c:v>2024-04-01</c:v>
                </c:pt>
                <c:pt idx="1321">
                  <c:v>2024-04-02</c:v>
                </c:pt>
                <c:pt idx="1322">
                  <c:v>2024-04-03</c:v>
                </c:pt>
                <c:pt idx="1323">
                  <c:v>2024-04-04</c:v>
                </c:pt>
                <c:pt idx="1324">
                  <c:v>2024-04-05</c:v>
                </c:pt>
                <c:pt idx="1325">
                  <c:v>2024-04-08</c:v>
                </c:pt>
                <c:pt idx="1326">
                  <c:v>2024-04-09</c:v>
                </c:pt>
                <c:pt idx="1327">
                  <c:v>2024-04-10</c:v>
                </c:pt>
                <c:pt idx="1328">
                  <c:v>2024-04-11</c:v>
                </c:pt>
                <c:pt idx="1329">
                  <c:v>2024-04-12</c:v>
                </c:pt>
                <c:pt idx="1330">
                  <c:v>2024-04-15</c:v>
                </c:pt>
                <c:pt idx="1331">
                  <c:v>2024-04-16</c:v>
                </c:pt>
                <c:pt idx="1332">
                  <c:v>2024-04-17</c:v>
                </c:pt>
                <c:pt idx="1333">
                  <c:v>2024-04-18</c:v>
                </c:pt>
                <c:pt idx="1334">
                  <c:v>2024-04-19</c:v>
                </c:pt>
                <c:pt idx="1335">
                  <c:v>2024-04-22</c:v>
                </c:pt>
                <c:pt idx="1336">
                  <c:v>2024-04-23</c:v>
                </c:pt>
                <c:pt idx="1337">
                  <c:v>2024-04-24</c:v>
                </c:pt>
                <c:pt idx="1338">
                  <c:v>2024-04-25</c:v>
                </c:pt>
                <c:pt idx="1339">
                  <c:v>2024-04-26</c:v>
                </c:pt>
                <c:pt idx="1340">
                  <c:v>2024-04-29</c:v>
                </c:pt>
                <c:pt idx="1341">
                  <c:v>2024-04-30</c:v>
                </c:pt>
                <c:pt idx="1342">
                  <c:v>2024-05-01</c:v>
                </c:pt>
                <c:pt idx="1343">
                  <c:v>2024-05-02</c:v>
                </c:pt>
                <c:pt idx="1344">
                  <c:v>2024-05-03</c:v>
                </c:pt>
                <c:pt idx="1345">
                  <c:v>2024-05-06</c:v>
                </c:pt>
                <c:pt idx="1346">
                  <c:v>2024-05-07</c:v>
                </c:pt>
                <c:pt idx="1347">
                  <c:v>2024-05-08</c:v>
                </c:pt>
                <c:pt idx="1348">
                  <c:v>2024-05-09</c:v>
                </c:pt>
                <c:pt idx="1349">
                  <c:v>2024-05-10</c:v>
                </c:pt>
                <c:pt idx="1350">
                  <c:v>2024-05-13</c:v>
                </c:pt>
                <c:pt idx="1351">
                  <c:v>2024-05-14</c:v>
                </c:pt>
                <c:pt idx="1352">
                  <c:v>2024-05-15</c:v>
                </c:pt>
                <c:pt idx="1353">
                  <c:v>2024-05-16</c:v>
                </c:pt>
                <c:pt idx="1354">
                  <c:v>2024-05-17</c:v>
                </c:pt>
                <c:pt idx="1355">
                  <c:v>2024-05-20</c:v>
                </c:pt>
                <c:pt idx="1356">
                  <c:v>2024-05-21</c:v>
                </c:pt>
                <c:pt idx="1357">
                  <c:v>2024-05-22</c:v>
                </c:pt>
                <c:pt idx="1358">
                  <c:v>2024-05-23</c:v>
                </c:pt>
                <c:pt idx="1359">
                  <c:v>2024-05-24</c:v>
                </c:pt>
                <c:pt idx="1360">
                  <c:v>2024-05-28</c:v>
                </c:pt>
                <c:pt idx="1361">
                  <c:v>2024-05-29</c:v>
                </c:pt>
                <c:pt idx="1362">
                  <c:v>2024-05-30</c:v>
                </c:pt>
                <c:pt idx="1363">
                  <c:v>2024-05-31</c:v>
                </c:pt>
                <c:pt idx="1364">
                  <c:v>2024-06-03</c:v>
                </c:pt>
                <c:pt idx="1365">
                  <c:v>2024-06-04</c:v>
                </c:pt>
                <c:pt idx="1366">
                  <c:v>2024-06-05</c:v>
                </c:pt>
                <c:pt idx="1367">
                  <c:v>2024-06-06</c:v>
                </c:pt>
                <c:pt idx="1368">
                  <c:v>2024-06-07</c:v>
                </c:pt>
                <c:pt idx="1369">
                  <c:v>2024-06-10</c:v>
                </c:pt>
                <c:pt idx="1370">
                  <c:v>2024-06-11</c:v>
                </c:pt>
                <c:pt idx="1371">
                  <c:v>2024-06-12</c:v>
                </c:pt>
                <c:pt idx="1372">
                  <c:v>2024-06-13</c:v>
                </c:pt>
                <c:pt idx="1373">
                  <c:v>2024-06-14</c:v>
                </c:pt>
                <c:pt idx="1374">
                  <c:v>2024-06-17</c:v>
                </c:pt>
                <c:pt idx="1375">
                  <c:v>2024-06-18</c:v>
                </c:pt>
                <c:pt idx="1376">
                  <c:v>2024-06-20</c:v>
                </c:pt>
                <c:pt idx="1377">
                  <c:v>2024-06-21</c:v>
                </c:pt>
                <c:pt idx="1378">
                  <c:v>2024-06-24</c:v>
                </c:pt>
                <c:pt idx="1379">
                  <c:v>2024-06-25</c:v>
                </c:pt>
                <c:pt idx="1380">
                  <c:v>2024-06-26</c:v>
                </c:pt>
                <c:pt idx="1381">
                  <c:v>2024-06-27</c:v>
                </c:pt>
                <c:pt idx="1382">
                  <c:v>2024-06-28</c:v>
                </c:pt>
                <c:pt idx="1383">
                  <c:v>2024-07-01</c:v>
                </c:pt>
                <c:pt idx="1384">
                  <c:v>2024-07-02</c:v>
                </c:pt>
                <c:pt idx="1385">
                  <c:v>2024-07-03</c:v>
                </c:pt>
                <c:pt idx="1386">
                  <c:v>2024-07-05</c:v>
                </c:pt>
                <c:pt idx="1387">
                  <c:v>2024-07-08</c:v>
                </c:pt>
                <c:pt idx="1388">
                  <c:v>2024-07-09</c:v>
                </c:pt>
                <c:pt idx="1389">
                  <c:v>2024-07-10</c:v>
                </c:pt>
                <c:pt idx="1390">
                  <c:v>2024-07-11</c:v>
                </c:pt>
                <c:pt idx="1391">
                  <c:v>2024-07-12</c:v>
                </c:pt>
                <c:pt idx="1392">
                  <c:v>2024-07-15</c:v>
                </c:pt>
                <c:pt idx="1393">
                  <c:v>2024-07-16</c:v>
                </c:pt>
                <c:pt idx="1394">
                  <c:v>2024-07-17</c:v>
                </c:pt>
                <c:pt idx="1395">
                  <c:v>2024-07-18</c:v>
                </c:pt>
                <c:pt idx="1396">
                  <c:v>2024-07-19</c:v>
                </c:pt>
                <c:pt idx="1397">
                  <c:v>2024-07-22</c:v>
                </c:pt>
                <c:pt idx="1398">
                  <c:v>2024-07-23</c:v>
                </c:pt>
                <c:pt idx="1399">
                  <c:v>2024-07-24</c:v>
                </c:pt>
                <c:pt idx="1400">
                  <c:v>2024-07-25</c:v>
                </c:pt>
                <c:pt idx="1401">
                  <c:v>2024-07-26</c:v>
                </c:pt>
                <c:pt idx="1402">
                  <c:v>2024-07-29</c:v>
                </c:pt>
                <c:pt idx="1403">
                  <c:v>2024-07-30</c:v>
                </c:pt>
                <c:pt idx="1404">
                  <c:v>2024-07-31</c:v>
                </c:pt>
                <c:pt idx="1405">
                  <c:v>2024-08-01</c:v>
                </c:pt>
                <c:pt idx="1406">
                  <c:v>2024-08-02</c:v>
                </c:pt>
                <c:pt idx="1407">
                  <c:v>2024-08-05</c:v>
                </c:pt>
                <c:pt idx="1408">
                  <c:v>2024-08-06</c:v>
                </c:pt>
                <c:pt idx="1409">
                  <c:v>2024-08-07</c:v>
                </c:pt>
                <c:pt idx="1410">
                  <c:v>2024-08-08</c:v>
                </c:pt>
                <c:pt idx="1411">
                  <c:v>2024-08-09</c:v>
                </c:pt>
                <c:pt idx="1412">
                  <c:v>2024-08-12</c:v>
                </c:pt>
                <c:pt idx="1413">
                  <c:v>2024-08-13</c:v>
                </c:pt>
                <c:pt idx="1414">
                  <c:v>2024-08-14</c:v>
                </c:pt>
                <c:pt idx="1415">
                  <c:v>2024-08-15</c:v>
                </c:pt>
                <c:pt idx="1416">
                  <c:v>2024-08-16</c:v>
                </c:pt>
                <c:pt idx="1417">
                  <c:v>2024-08-19</c:v>
                </c:pt>
                <c:pt idx="1418">
                  <c:v>2024-08-20</c:v>
                </c:pt>
                <c:pt idx="1419">
                  <c:v>2024-08-21</c:v>
                </c:pt>
                <c:pt idx="1420">
                  <c:v>2024-08-22</c:v>
                </c:pt>
                <c:pt idx="1421">
                  <c:v>2024-08-23</c:v>
                </c:pt>
                <c:pt idx="1422">
                  <c:v>2024-08-26</c:v>
                </c:pt>
                <c:pt idx="1423">
                  <c:v>2024-08-27</c:v>
                </c:pt>
                <c:pt idx="1424">
                  <c:v>2024-08-28</c:v>
                </c:pt>
                <c:pt idx="1425">
                  <c:v>2024-08-29</c:v>
                </c:pt>
                <c:pt idx="1426">
                  <c:v>2024-08-30</c:v>
                </c:pt>
                <c:pt idx="1427">
                  <c:v>2024-09-03</c:v>
                </c:pt>
                <c:pt idx="1428">
                  <c:v>2024-09-04</c:v>
                </c:pt>
                <c:pt idx="1429">
                  <c:v>2024-09-05</c:v>
                </c:pt>
                <c:pt idx="1430">
                  <c:v>2024-09-06</c:v>
                </c:pt>
                <c:pt idx="1431">
                  <c:v>2024-09-09</c:v>
                </c:pt>
                <c:pt idx="1432">
                  <c:v>2024-09-10</c:v>
                </c:pt>
                <c:pt idx="1433">
                  <c:v>2024-09-11</c:v>
                </c:pt>
                <c:pt idx="1434">
                  <c:v>2024-09-12</c:v>
                </c:pt>
                <c:pt idx="1435">
                  <c:v>2024-09-13</c:v>
                </c:pt>
                <c:pt idx="1436">
                  <c:v>2024-09-16</c:v>
                </c:pt>
                <c:pt idx="1437">
                  <c:v>2024-09-17</c:v>
                </c:pt>
                <c:pt idx="1438">
                  <c:v>2024-09-18</c:v>
                </c:pt>
                <c:pt idx="1439">
                  <c:v>2024-09-19</c:v>
                </c:pt>
                <c:pt idx="1440">
                  <c:v>2024-09-20</c:v>
                </c:pt>
                <c:pt idx="1441">
                  <c:v>2024-09-23</c:v>
                </c:pt>
                <c:pt idx="1442">
                  <c:v>2024-09-24</c:v>
                </c:pt>
                <c:pt idx="1443">
                  <c:v>2024-09-25</c:v>
                </c:pt>
                <c:pt idx="1444">
                  <c:v>2024-09-26</c:v>
                </c:pt>
                <c:pt idx="1445">
                  <c:v>2024-09-27</c:v>
                </c:pt>
                <c:pt idx="1446">
                  <c:v>2024-09-30</c:v>
                </c:pt>
                <c:pt idx="1447">
                  <c:v>2024-10-01</c:v>
                </c:pt>
                <c:pt idx="1448">
                  <c:v>2024-10-02</c:v>
                </c:pt>
                <c:pt idx="1449">
                  <c:v>2024-10-03</c:v>
                </c:pt>
                <c:pt idx="1450">
                  <c:v>2024-10-04</c:v>
                </c:pt>
                <c:pt idx="1451">
                  <c:v>2024-10-07</c:v>
                </c:pt>
                <c:pt idx="1452">
                  <c:v>2024-10-08</c:v>
                </c:pt>
                <c:pt idx="1453">
                  <c:v>2024-10-09</c:v>
                </c:pt>
                <c:pt idx="1454">
                  <c:v>2024-10-10</c:v>
                </c:pt>
                <c:pt idx="1455">
                  <c:v>2024-10-11</c:v>
                </c:pt>
                <c:pt idx="1456">
                  <c:v>2024-10-14</c:v>
                </c:pt>
                <c:pt idx="1457">
                  <c:v>2024-10-15</c:v>
                </c:pt>
                <c:pt idx="1458">
                  <c:v>2024-10-16</c:v>
                </c:pt>
                <c:pt idx="1459">
                  <c:v>2024-10-17</c:v>
                </c:pt>
                <c:pt idx="1460">
                  <c:v>2024-10-18</c:v>
                </c:pt>
                <c:pt idx="1461">
                  <c:v>2024-10-21</c:v>
                </c:pt>
                <c:pt idx="1462">
                  <c:v>2024-10-22</c:v>
                </c:pt>
                <c:pt idx="1463">
                  <c:v>2024-10-23</c:v>
                </c:pt>
                <c:pt idx="1464">
                  <c:v>2024-10-24</c:v>
                </c:pt>
                <c:pt idx="1465">
                  <c:v>2024-10-25</c:v>
                </c:pt>
                <c:pt idx="1466">
                  <c:v>2024-10-28</c:v>
                </c:pt>
                <c:pt idx="1467">
                  <c:v>2024-10-29</c:v>
                </c:pt>
                <c:pt idx="1468">
                  <c:v>2024-10-30</c:v>
                </c:pt>
                <c:pt idx="1469">
                  <c:v>2024-10-31</c:v>
                </c:pt>
                <c:pt idx="1470">
                  <c:v>2024-11-01</c:v>
                </c:pt>
                <c:pt idx="1471">
                  <c:v>2024-11-04</c:v>
                </c:pt>
                <c:pt idx="1472">
                  <c:v>2024-11-05</c:v>
                </c:pt>
                <c:pt idx="1473">
                  <c:v>2024-11-06</c:v>
                </c:pt>
                <c:pt idx="1474">
                  <c:v>2024-11-07</c:v>
                </c:pt>
                <c:pt idx="1475">
                  <c:v>2024-11-08</c:v>
                </c:pt>
                <c:pt idx="1476">
                  <c:v>2024-11-11</c:v>
                </c:pt>
                <c:pt idx="1477">
                  <c:v>2024-11-12</c:v>
                </c:pt>
                <c:pt idx="1478">
                  <c:v>2024-11-13</c:v>
                </c:pt>
                <c:pt idx="1479">
                  <c:v>2024-11-14</c:v>
                </c:pt>
                <c:pt idx="1480">
                  <c:v>2024-11-15</c:v>
                </c:pt>
                <c:pt idx="1481">
                  <c:v>2024-11-18</c:v>
                </c:pt>
                <c:pt idx="1482">
                  <c:v>2024-11-19</c:v>
                </c:pt>
                <c:pt idx="1483">
                  <c:v>2024-11-20</c:v>
                </c:pt>
                <c:pt idx="1484">
                  <c:v>2024-11-21</c:v>
                </c:pt>
                <c:pt idx="1485">
                  <c:v>2024-11-22</c:v>
                </c:pt>
                <c:pt idx="1486">
                  <c:v>2024-11-25</c:v>
                </c:pt>
                <c:pt idx="1487">
                  <c:v>2024-11-26</c:v>
                </c:pt>
                <c:pt idx="1488">
                  <c:v>2024-11-27</c:v>
                </c:pt>
                <c:pt idx="1489">
                  <c:v>2024-11-29</c:v>
                </c:pt>
                <c:pt idx="1490">
                  <c:v>2024-12-02</c:v>
                </c:pt>
                <c:pt idx="1491">
                  <c:v>2024-12-03</c:v>
                </c:pt>
                <c:pt idx="1492">
                  <c:v>2024-12-04</c:v>
                </c:pt>
                <c:pt idx="1493">
                  <c:v>2024-12-05</c:v>
                </c:pt>
                <c:pt idx="1494">
                  <c:v>2024-12-06</c:v>
                </c:pt>
                <c:pt idx="1495">
                  <c:v>2024-12-09</c:v>
                </c:pt>
                <c:pt idx="1496">
                  <c:v>2024-12-10</c:v>
                </c:pt>
                <c:pt idx="1497">
                  <c:v>2024-12-11</c:v>
                </c:pt>
                <c:pt idx="1498">
                  <c:v>2024-12-12</c:v>
                </c:pt>
                <c:pt idx="1499">
                  <c:v>2024-12-13</c:v>
                </c:pt>
                <c:pt idx="1500">
                  <c:v>2024-12-16</c:v>
                </c:pt>
                <c:pt idx="1501">
                  <c:v>2024-12-17</c:v>
                </c:pt>
                <c:pt idx="1502">
                  <c:v>2024-12-18</c:v>
                </c:pt>
                <c:pt idx="1503">
                  <c:v>2024-12-19</c:v>
                </c:pt>
                <c:pt idx="1504">
                  <c:v>2024-12-20</c:v>
                </c:pt>
                <c:pt idx="1505">
                  <c:v>2024-12-23</c:v>
                </c:pt>
                <c:pt idx="1506">
                  <c:v>2024-12-24</c:v>
                </c:pt>
                <c:pt idx="1507">
                  <c:v>2024-12-26</c:v>
                </c:pt>
                <c:pt idx="1508">
                  <c:v>2024-12-27</c:v>
                </c:pt>
                <c:pt idx="1509">
                  <c:v>2024-12-30</c:v>
                </c:pt>
                <c:pt idx="1510">
                  <c:v>2024-12-31</c:v>
                </c:pt>
                <c:pt idx="1511">
                  <c:v>2025-01-02</c:v>
                </c:pt>
                <c:pt idx="1512">
                  <c:v>2025-01-03</c:v>
                </c:pt>
                <c:pt idx="1513">
                  <c:v>2025-01-06</c:v>
                </c:pt>
                <c:pt idx="1514">
                  <c:v>2025-01-07</c:v>
                </c:pt>
                <c:pt idx="1515">
                  <c:v>2025-01-08</c:v>
                </c:pt>
                <c:pt idx="1516">
                  <c:v>2025-01-10</c:v>
                </c:pt>
                <c:pt idx="1517">
                  <c:v>2025-01-13</c:v>
                </c:pt>
                <c:pt idx="1518">
                  <c:v>2025-01-14</c:v>
                </c:pt>
                <c:pt idx="1519">
                  <c:v>2025-01-15</c:v>
                </c:pt>
                <c:pt idx="1520">
                  <c:v>2025-01-16</c:v>
                </c:pt>
                <c:pt idx="1521">
                  <c:v>2025-01-17</c:v>
                </c:pt>
                <c:pt idx="1522">
                  <c:v>2025-01-21</c:v>
                </c:pt>
                <c:pt idx="1523">
                  <c:v>2025-01-22</c:v>
                </c:pt>
                <c:pt idx="1524">
                  <c:v>2025-01-23</c:v>
                </c:pt>
                <c:pt idx="1525">
                  <c:v>2025-01-24</c:v>
                </c:pt>
                <c:pt idx="1526">
                  <c:v>2025-01-27</c:v>
                </c:pt>
                <c:pt idx="1527">
                  <c:v>2025-01-28</c:v>
                </c:pt>
                <c:pt idx="1528">
                  <c:v>2025-01-29</c:v>
                </c:pt>
                <c:pt idx="1529">
                  <c:v>2025-01-30</c:v>
                </c:pt>
                <c:pt idx="1530">
                  <c:v>2025-01-31</c:v>
                </c:pt>
                <c:pt idx="1531">
                  <c:v>2025-02-03</c:v>
                </c:pt>
                <c:pt idx="1532">
                  <c:v>2025-02-04</c:v>
                </c:pt>
                <c:pt idx="1533">
                  <c:v>2025-02-05</c:v>
                </c:pt>
                <c:pt idx="1534">
                  <c:v>2025-02-06</c:v>
                </c:pt>
                <c:pt idx="1535">
                  <c:v>2025-02-07</c:v>
                </c:pt>
                <c:pt idx="1536">
                  <c:v>2025-02-10</c:v>
                </c:pt>
                <c:pt idx="1537">
                  <c:v>2025-02-11</c:v>
                </c:pt>
                <c:pt idx="1538">
                  <c:v>2025-02-12</c:v>
                </c:pt>
                <c:pt idx="1539">
                  <c:v>2025-02-13</c:v>
                </c:pt>
                <c:pt idx="1540">
                  <c:v>2025-02-14</c:v>
                </c:pt>
                <c:pt idx="1541">
                  <c:v>2025-02-18</c:v>
                </c:pt>
                <c:pt idx="1542">
                  <c:v>2025-02-19</c:v>
                </c:pt>
                <c:pt idx="1543">
                  <c:v>2025-02-20</c:v>
                </c:pt>
                <c:pt idx="1544">
                  <c:v>2025-02-21</c:v>
                </c:pt>
                <c:pt idx="1545">
                  <c:v>2025-02-24</c:v>
                </c:pt>
                <c:pt idx="1546">
                  <c:v>2025-02-25</c:v>
                </c:pt>
                <c:pt idx="1547">
                  <c:v>2025-02-26</c:v>
                </c:pt>
                <c:pt idx="1548">
                  <c:v>2025-02-27</c:v>
                </c:pt>
                <c:pt idx="1549">
                  <c:v>2025-02-28</c:v>
                </c:pt>
                <c:pt idx="1550">
                  <c:v>2025-03-03</c:v>
                </c:pt>
                <c:pt idx="1551">
                  <c:v>2025-03-04</c:v>
                </c:pt>
                <c:pt idx="1552">
                  <c:v>2025-03-05</c:v>
                </c:pt>
                <c:pt idx="1553">
                  <c:v>2025-03-06</c:v>
                </c:pt>
                <c:pt idx="1554">
                  <c:v>2025-03-07</c:v>
                </c:pt>
                <c:pt idx="1555">
                  <c:v>2025-03-10</c:v>
                </c:pt>
                <c:pt idx="1556">
                  <c:v>2025-03-11</c:v>
                </c:pt>
                <c:pt idx="1557">
                  <c:v>2025-03-12</c:v>
                </c:pt>
                <c:pt idx="1558">
                  <c:v>2025-03-13</c:v>
                </c:pt>
                <c:pt idx="1559">
                  <c:v>2025-03-14</c:v>
                </c:pt>
                <c:pt idx="1560">
                  <c:v>2025-03-17</c:v>
                </c:pt>
                <c:pt idx="1561">
                  <c:v>2025-03-18</c:v>
                </c:pt>
                <c:pt idx="1562">
                  <c:v>2025-03-19</c:v>
                </c:pt>
                <c:pt idx="1563">
                  <c:v>2025-03-20</c:v>
                </c:pt>
                <c:pt idx="1564">
                  <c:v>2025-03-21</c:v>
                </c:pt>
                <c:pt idx="1565">
                  <c:v>2025-03-24</c:v>
                </c:pt>
                <c:pt idx="1566">
                  <c:v>2025-03-25</c:v>
                </c:pt>
                <c:pt idx="1567">
                  <c:v>2025-03-26</c:v>
                </c:pt>
                <c:pt idx="1568">
                  <c:v>2025-03-27</c:v>
                </c:pt>
                <c:pt idx="1569">
                  <c:v>2025-03-28</c:v>
                </c:pt>
                <c:pt idx="1570">
                  <c:v>2025-03-31</c:v>
                </c:pt>
                <c:pt idx="1571">
                  <c:v>2025-04-01</c:v>
                </c:pt>
                <c:pt idx="1572">
                  <c:v>2025-04-02</c:v>
                </c:pt>
                <c:pt idx="1573">
                  <c:v>2025-04-03</c:v>
                </c:pt>
                <c:pt idx="1574">
                  <c:v>2025-04-04</c:v>
                </c:pt>
                <c:pt idx="1575">
                  <c:v>2025-04-07</c:v>
                </c:pt>
                <c:pt idx="1576">
                  <c:v>2025-04-08</c:v>
                </c:pt>
                <c:pt idx="1577">
                  <c:v>2025-04-09</c:v>
                </c:pt>
                <c:pt idx="1578">
                  <c:v>2025-04-10</c:v>
                </c:pt>
                <c:pt idx="1579">
                  <c:v>2025-04-11</c:v>
                </c:pt>
                <c:pt idx="1580">
                  <c:v>2025-04-14</c:v>
                </c:pt>
                <c:pt idx="1581">
                  <c:v>2025-04-15</c:v>
                </c:pt>
                <c:pt idx="1582">
                  <c:v>2025-04-16</c:v>
                </c:pt>
                <c:pt idx="1583">
                  <c:v>2025-04-17</c:v>
                </c:pt>
                <c:pt idx="1584">
                  <c:v>2025-04-21</c:v>
                </c:pt>
                <c:pt idx="1585">
                  <c:v>2025-04-22</c:v>
                </c:pt>
                <c:pt idx="1586">
                  <c:v>2025-04-23</c:v>
                </c:pt>
                <c:pt idx="1587">
                  <c:v>2025-04-24</c:v>
                </c:pt>
                <c:pt idx="1588">
                  <c:v>2025-04-25</c:v>
                </c:pt>
                <c:pt idx="1589">
                  <c:v>2025-04-28</c:v>
                </c:pt>
                <c:pt idx="1590">
                  <c:v>2025-04-29</c:v>
                </c:pt>
                <c:pt idx="1591">
                  <c:v>2025-04-30</c:v>
                </c:pt>
                <c:pt idx="1592">
                  <c:v>2025-05-01</c:v>
                </c:pt>
                <c:pt idx="1593">
                  <c:v>2025-05-02</c:v>
                </c:pt>
                <c:pt idx="1594">
                  <c:v>2025-05-05</c:v>
                </c:pt>
                <c:pt idx="1595">
                  <c:v>2025-05-06</c:v>
                </c:pt>
                <c:pt idx="1596">
                  <c:v>2025-05-07</c:v>
                </c:pt>
                <c:pt idx="1597">
                  <c:v>2025-05-08</c:v>
                </c:pt>
                <c:pt idx="1598">
                  <c:v>2025-05-09</c:v>
                </c:pt>
                <c:pt idx="1599">
                  <c:v>2025-05-12</c:v>
                </c:pt>
                <c:pt idx="1600">
                  <c:v>2025-05-13</c:v>
                </c:pt>
                <c:pt idx="1601">
                  <c:v>2025-05-14</c:v>
                </c:pt>
                <c:pt idx="1602">
                  <c:v>2025-05-15</c:v>
                </c:pt>
                <c:pt idx="1603">
                  <c:v>2025-05-16</c:v>
                </c:pt>
                <c:pt idx="1604">
                  <c:v>2025-05-19</c:v>
                </c:pt>
                <c:pt idx="1605">
                  <c:v>2025-05-20</c:v>
                </c:pt>
                <c:pt idx="1606">
                  <c:v>2025-05-21</c:v>
                </c:pt>
                <c:pt idx="1607">
                  <c:v>2025-05-22</c:v>
                </c:pt>
                <c:pt idx="1608">
                  <c:v>2025-05-23</c:v>
                </c:pt>
                <c:pt idx="1609">
                  <c:v>2025-05-27</c:v>
                </c:pt>
                <c:pt idx="1610">
                  <c:v>2025-05-28</c:v>
                </c:pt>
                <c:pt idx="1611">
                  <c:v>2025-05-29</c:v>
                </c:pt>
                <c:pt idx="1612">
                  <c:v>2025-05-30</c:v>
                </c:pt>
                <c:pt idx="1613">
                  <c:v>2025-06-02</c:v>
                </c:pt>
                <c:pt idx="1614">
                  <c:v>2025-06-03</c:v>
                </c:pt>
                <c:pt idx="1615">
                  <c:v>2025-06-04</c:v>
                </c:pt>
                <c:pt idx="1616">
                  <c:v>2025-06-05</c:v>
                </c:pt>
                <c:pt idx="1617">
                  <c:v>2025-06-06</c:v>
                </c:pt>
                <c:pt idx="1618">
                  <c:v>2025-06-09</c:v>
                </c:pt>
                <c:pt idx="1619">
                  <c:v>2025-06-10</c:v>
                </c:pt>
                <c:pt idx="1620">
                  <c:v>2025-06-11</c:v>
                </c:pt>
                <c:pt idx="1621">
                  <c:v>2025-06-12</c:v>
                </c:pt>
                <c:pt idx="1622">
                  <c:v>2025-06-13</c:v>
                </c:pt>
                <c:pt idx="1623">
                  <c:v>2025-06-16</c:v>
                </c:pt>
                <c:pt idx="1624">
                  <c:v>2025-06-17</c:v>
                </c:pt>
                <c:pt idx="1625">
                  <c:v>2025-06-18</c:v>
                </c:pt>
                <c:pt idx="1626">
                  <c:v>2025-06-20</c:v>
                </c:pt>
                <c:pt idx="1627">
                  <c:v>2025-06-23</c:v>
                </c:pt>
                <c:pt idx="1628">
                  <c:v>2025-06-24</c:v>
                </c:pt>
                <c:pt idx="1629">
                  <c:v>2025-06-25</c:v>
                </c:pt>
                <c:pt idx="1630">
                  <c:v>2025-06-26</c:v>
                </c:pt>
                <c:pt idx="1631">
                  <c:v>2025-06-27</c:v>
                </c:pt>
                <c:pt idx="1632">
                  <c:v>2025-06-30</c:v>
                </c:pt>
                <c:pt idx="1633">
                  <c:v>2025-07-01</c:v>
                </c:pt>
                <c:pt idx="1634">
                  <c:v>2025-07-02</c:v>
                </c:pt>
                <c:pt idx="1635">
                  <c:v>2025-07-03</c:v>
                </c:pt>
                <c:pt idx="1636">
                  <c:v>2025-07-07</c:v>
                </c:pt>
                <c:pt idx="1637">
                  <c:v>2025-07-08</c:v>
                </c:pt>
                <c:pt idx="1638">
                  <c:v>2025-07-09</c:v>
                </c:pt>
                <c:pt idx="1639">
                  <c:v>2025-07-10</c:v>
                </c:pt>
                <c:pt idx="1640">
                  <c:v>2025-07-11</c:v>
                </c:pt>
                <c:pt idx="1641">
                  <c:v>2025-07-14</c:v>
                </c:pt>
                <c:pt idx="1642">
                  <c:v>2025-07-15</c:v>
                </c:pt>
                <c:pt idx="1643">
                  <c:v>2025-07-16</c:v>
                </c:pt>
                <c:pt idx="1644">
                  <c:v>2025-07-17</c:v>
                </c:pt>
                <c:pt idx="1645">
                  <c:v>2025-07-18</c:v>
                </c:pt>
                <c:pt idx="1646">
                  <c:v>2025-07-21</c:v>
                </c:pt>
                <c:pt idx="1647">
                  <c:v>2025-07-22</c:v>
                </c:pt>
                <c:pt idx="1648">
                  <c:v>2025-07-23</c:v>
                </c:pt>
                <c:pt idx="1649">
                  <c:v>2025-07-24</c:v>
                </c:pt>
                <c:pt idx="1650">
                  <c:v>2025-07-25</c:v>
                </c:pt>
                <c:pt idx="1651">
                  <c:v>2025-07-28</c:v>
                </c:pt>
                <c:pt idx="1652">
                  <c:v>2025-07-29</c:v>
                </c:pt>
                <c:pt idx="1653">
                  <c:v>2025-07-30</c:v>
                </c:pt>
                <c:pt idx="1654">
                  <c:v>2025-07-31</c:v>
                </c:pt>
                <c:pt idx="1655">
                  <c:v>2025-08-01</c:v>
                </c:pt>
                <c:pt idx="1656">
                  <c:v>2025-08-04</c:v>
                </c:pt>
                <c:pt idx="1657">
                  <c:v>2025-08-05</c:v>
                </c:pt>
                <c:pt idx="1658">
                  <c:v>2025-08-06</c:v>
                </c:pt>
                <c:pt idx="1659">
                  <c:v>2025-08-07</c:v>
                </c:pt>
                <c:pt idx="1660">
                  <c:v>2025-08-08</c:v>
                </c:pt>
                <c:pt idx="1661">
                  <c:v>2025-08-11</c:v>
                </c:pt>
                <c:pt idx="1662">
                  <c:v>2025-08-12</c:v>
                </c:pt>
                <c:pt idx="1663">
                  <c:v>2025-08-13</c:v>
                </c:pt>
                <c:pt idx="1664">
                  <c:v>2025-08-14</c:v>
                </c:pt>
                <c:pt idx="1665">
                  <c:v>2025-08-15</c:v>
                </c:pt>
                <c:pt idx="1666">
                  <c:v>2025-08-18</c:v>
                </c:pt>
                <c:pt idx="1667">
                  <c:v>2025-08-19</c:v>
                </c:pt>
                <c:pt idx="1668">
                  <c:v>2025-08-20</c:v>
                </c:pt>
                <c:pt idx="1669">
                  <c:v>2025-08-21</c:v>
                </c:pt>
                <c:pt idx="1670">
                  <c:v>2025-08-22</c:v>
                </c:pt>
                <c:pt idx="1671">
                  <c:v>2025-08-25</c:v>
                </c:pt>
                <c:pt idx="1672">
                  <c:v>2025-08-26</c:v>
                </c:pt>
                <c:pt idx="1673">
                  <c:v>2025-08-27</c:v>
                </c:pt>
                <c:pt idx="1674">
                  <c:v>2025-08-28</c:v>
                </c:pt>
                <c:pt idx="1675">
                  <c:v>2025-08-29</c:v>
                </c:pt>
                <c:pt idx="1676">
                  <c:v>2025-09-02</c:v>
                </c:pt>
                <c:pt idx="1677">
                  <c:v>2025-09-03</c:v>
                </c:pt>
                <c:pt idx="1678">
                  <c:v>2025-09-04</c:v>
                </c:pt>
                <c:pt idx="1679">
                  <c:v>2025-09-05</c:v>
                </c:pt>
                <c:pt idx="1680">
                  <c:v>2025-09-08</c:v>
                </c:pt>
                <c:pt idx="1681">
                  <c:v>2025-09-09</c:v>
                </c:pt>
                <c:pt idx="1682">
                  <c:v>2025-09-10</c:v>
                </c:pt>
                <c:pt idx="1683">
                  <c:v>2025-09-11</c:v>
                </c:pt>
                <c:pt idx="1684">
                  <c:v>2025-09-12</c:v>
                </c:pt>
                <c:pt idx="1685">
                  <c:v>2025-09-15</c:v>
                </c:pt>
                <c:pt idx="1686">
                  <c:v>2025-09-16</c:v>
                </c:pt>
                <c:pt idx="1687">
                  <c:v>2025-09-17</c:v>
                </c:pt>
                <c:pt idx="1688">
                  <c:v>2025-09-18</c:v>
                </c:pt>
                <c:pt idx="1689">
                  <c:v>2025-09-19</c:v>
                </c:pt>
                <c:pt idx="1690">
                  <c:v>2025-09-22</c:v>
                </c:pt>
                <c:pt idx="1691">
                  <c:v>2025-09-23</c:v>
                </c:pt>
                <c:pt idx="1692">
                  <c:v>2025-09-24</c:v>
                </c:pt>
                <c:pt idx="1693">
                  <c:v>2025-09-25</c:v>
                </c:pt>
                <c:pt idx="1694">
                  <c:v>2025-09-26</c:v>
                </c:pt>
                <c:pt idx="1695">
                  <c:v>2025-09-29</c:v>
                </c:pt>
                <c:pt idx="1696">
                  <c:v>2025-09-30</c:v>
                </c:pt>
                <c:pt idx="1697">
                  <c:v>2025-10-01</c:v>
                </c:pt>
                <c:pt idx="1698">
                  <c:v>2025-10-02</c:v>
                </c:pt>
                <c:pt idx="1699">
                  <c:v>2025-10-03</c:v>
                </c:pt>
                <c:pt idx="1700">
                  <c:v>2025-10-06</c:v>
                </c:pt>
                <c:pt idx="1701">
                  <c:v>2025-10-07</c:v>
                </c:pt>
                <c:pt idx="1702">
                  <c:v>2025-10-08</c:v>
                </c:pt>
                <c:pt idx="1703">
                  <c:v>2025-10-09</c:v>
                </c:pt>
                <c:pt idx="1704">
                  <c:v>2025-10-10</c:v>
                </c:pt>
                <c:pt idx="1705">
                  <c:v>2025-10-13</c:v>
                </c:pt>
                <c:pt idx="1706">
                  <c:v>2025-10-14</c:v>
                </c:pt>
                <c:pt idx="1707">
                  <c:v>2025-10-15</c:v>
                </c:pt>
                <c:pt idx="1708">
                  <c:v>2025-10-16</c:v>
                </c:pt>
                <c:pt idx="1709">
                  <c:v>2025-10-17</c:v>
                </c:pt>
                <c:pt idx="1710">
                  <c:v>2025-10-20</c:v>
                </c:pt>
                <c:pt idx="1711">
                  <c:v>2025-10-21</c:v>
                </c:pt>
                <c:pt idx="1712">
                  <c:v>2025-10-22</c:v>
                </c:pt>
                <c:pt idx="1713">
                  <c:v>2025-10-23</c:v>
                </c:pt>
                <c:pt idx="1714">
                  <c:v>2025-10-24</c:v>
                </c:pt>
                <c:pt idx="1715">
                  <c:v>2025-10-27</c:v>
                </c:pt>
                <c:pt idx="1716">
                  <c:v>2025-10-28</c:v>
                </c:pt>
                <c:pt idx="1717">
                  <c:v>2025-10-29</c:v>
                </c:pt>
                <c:pt idx="1718">
                  <c:v>2025-10-30</c:v>
                </c:pt>
                <c:pt idx="1719">
                  <c:v>2025-10-31</c:v>
                </c:pt>
                <c:pt idx="1720">
                  <c:v>2025-11-03</c:v>
                </c:pt>
                <c:pt idx="1721">
                  <c:v>2025-11-04</c:v>
                </c:pt>
                <c:pt idx="1722">
                  <c:v>2025-11-05</c:v>
                </c:pt>
                <c:pt idx="1723">
                  <c:v>2025-11-06</c:v>
                </c:pt>
                <c:pt idx="1724">
                  <c:v>2025-11-07</c:v>
                </c:pt>
                <c:pt idx="1725">
                  <c:v>2025-11-10</c:v>
                </c:pt>
                <c:pt idx="1726">
                  <c:v>2025-11-11</c:v>
                </c:pt>
                <c:pt idx="1727">
                  <c:v>2025-11-12</c:v>
                </c:pt>
                <c:pt idx="1728">
                  <c:v>2025-11-13</c:v>
                </c:pt>
                <c:pt idx="1729">
                  <c:v>2025-11-14</c:v>
                </c:pt>
                <c:pt idx="1730">
                  <c:v>2025-11-17</c:v>
                </c:pt>
                <c:pt idx="1731">
                  <c:v>2025-11-18</c:v>
                </c:pt>
                <c:pt idx="1732">
                  <c:v>2025-11-19</c:v>
                </c:pt>
                <c:pt idx="1733">
                  <c:v>2025-11-20</c:v>
                </c:pt>
                <c:pt idx="1734">
                  <c:v>2025-11-21</c:v>
                </c:pt>
                <c:pt idx="1735">
                  <c:v>2025-11-24</c:v>
                </c:pt>
                <c:pt idx="1736">
                  <c:v>2025-11-25</c:v>
                </c:pt>
                <c:pt idx="1737">
                  <c:v>2025-11-26</c:v>
                </c:pt>
                <c:pt idx="1738">
                  <c:v>2025-11-28</c:v>
                </c:pt>
                <c:pt idx="1739">
                  <c:v>2025-12-01</c:v>
                </c:pt>
                <c:pt idx="1740">
                  <c:v>2025-12-02</c:v>
                </c:pt>
                <c:pt idx="1741">
                  <c:v>2025-12-03</c:v>
                </c:pt>
                <c:pt idx="1742">
                  <c:v>2025-12-04</c:v>
                </c:pt>
                <c:pt idx="1743">
                  <c:v>2025-12-05</c:v>
                </c:pt>
                <c:pt idx="1744">
                  <c:v>2025-12-08</c:v>
                </c:pt>
                <c:pt idx="1745">
                  <c:v>2025-12-09</c:v>
                </c:pt>
                <c:pt idx="1746">
                  <c:v>2025-12-10</c:v>
                </c:pt>
                <c:pt idx="1747">
                  <c:v>2025-12-11</c:v>
                </c:pt>
                <c:pt idx="1748">
                  <c:v>2025-12-12</c:v>
                </c:pt>
                <c:pt idx="1749">
                  <c:v>2025-12-15</c:v>
                </c:pt>
                <c:pt idx="1750">
                  <c:v>2025-12-16</c:v>
                </c:pt>
                <c:pt idx="1751">
                  <c:v>2025-12-17</c:v>
                </c:pt>
                <c:pt idx="1752">
                  <c:v>2025-12-18</c:v>
                </c:pt>
                <c:pt idx="1753">
                  <c:v>2025-12-19</c:v>
                </c:pt>
                <c:pt idx="1754">
                  <c:v>2025-12-22</c:v>
                </c:pt>
                <c:pt idx="1755">
                  <c:v>2025-12-23</c:v>
                </c:pt>
                <c:pt idx="1756">
                  <c:v>2025-12-24</c:v>
                </c:pt>
                <c:pt idx="1757">
                  <c:v>2025-12-26</c:v>
                </c:pt>
                <c:pt idx="1758">
                  <c:v>2025-12-29</c:v>
                </c:pt>
                <c:pt idx="1759">
                  <c:v>2025-12-30</c:v>
                </c:pt>
                <c:pt idx="1760">
                  <c:v>2025-12-31</c:v>
                </c:pt>
                <c:pt idx="1761">
                  <c:v>2026-01-02</c:v>
                </c:pt>
                <c:pt idx="1762">
                  <c:v>2026-01-05</c:v>
                </c:pt>
                <c:pt idx="1763">
                  <c:v>2026-01-06</c:v>
                </c:pt>
                <c:pt idx="1764">
                  <c:v>2026-01-07</c:v>
                </c:pt>
                <c:pt idx="1765">
                  <c:v>2026-01-08</c:v>
                </c:pt>
                <c:pt idx="1766">
                  <c:v>2026-01-09</c:v>
                </c:pt>
                <c:pt idx="1767">
                  <c:v>2026-01-12</c:v>
                </c:pt>
                <c:pt idx="1768">
                  <c:v>2026-01-13</c:v>
                </c:pt>
                <c:pt idx="1769">
                  <c:v>2026-01-14</c:v>
                </c:pt>
                <c:pt idx="1770">
                  <c:v>2026-01-15</c:v>
                </c:pt>
                <c:pt idx="1771">
                  <c:v>2026-01-16</c:v>
                </c:pt>
                <c:pt idx="1772">
                  <c:v>2026-01-20</c:v>
                </c:pt>
                <c:pt idx="1773">
                  <c:v>2026-01-21</c:v>
                </c:pt>
                <c:pt idx="1774">
                  <c:v>2026-01-22</c:v>
                </c:pt>
                <c:pt idx="1775">
                  <c:v>2026-01-23</c:v>
                </c:pt>
                <c:pt idx="1776">
                  <c:v>2026-01-26</c:v>
                </c:pt>
                <c:pt idx="1777">
                  <c:v>2026-01-27</c:v>
                </c:pt>
                <c:pt idx="1778">
                  <c:v>2026-01-28</c:v>
                </c:pt>
                <c:pt idx="1779">
                  <c:v>2026-01-29</c:v>
                </c:pt>
                <c:pt idx="1780">
                  <c:v>2026-01-30</c:v>
                </c:pt>
                <c:pt idx="1781">
                  <c:v>2026-02-02</c:v>
                </c:pt>
                <c:pt idx="1782">
                  <c:v>2026-02-03</c:v>
                </c:pt>
                <c:pt idx="1783">
                  <c:v>2026-02-04</c:v>
                </c:pt>
                <c:pt idx="1784">
                  <c:v>2026-02-05</c:v>
                </c:pt>
                <c:pt idx="1785">
                  <c:v>2026-02-06</c:v>
                </c:pt>
                <c:pt idx="1786">
                  <c:v>2026-02-09</c:v>
                </c:pt>
                <c:pt idx="1787">
                  <c:v>2026-02-10</c:v>
                </c:pt>
                <c:pt idx="1788">
                  <c:v>2026-02-11</c:v>
                </c:pt>
                <c:pt idx="1789">
                  <c:v>2026-02-12</c:v>
                </c:pt>
                <c:pt idx="1790">
                  <c:v>2026-02-13</c:v>
                </c:pt>
                <c:pt idx="1791">
                  <c:v>2026-02-17</c:v>
                </c:pt>
                <c:pt idx="1792">
                  <c:v>2026-02-18</c:v>
                </c:pt>
                <c:pt idx="1793">
                  <c:v>2026-02-19</c:v>
                </c:pt>
                <c:pt idx="1794">
                  <c:v>2026-02-20</c:v>
                </c:pt>
                <c:pt idx="1795">
                  <c:v>2026-02-23</c:v>
                </c:pt>
                <c:pt idx="1796">
                  <c:v>2026-02-24</c:v>
                </c:pt>
                <c:pt idx="1797">
                  <c:v>2026-02-25</c:v>
                </c:pt>
                <c:pt idx="1798">
                  <c:v>2026-02-26</c:v>
                </c:pt>
                <c:pt idx="1799">
                  <c:v>2026-02-27</c:v>
                </c:pt>
                <c:pt idx="1800">
                  <c:v>2026-03-02</c:v>
                </c:pt>
                <c:pt idx="1801">
                  <c:v>2026-03-03</c:v>
                </c:pt>
                <c:pt idx="1802">
                  <c:v>2026-03-04</c:v>
                </c:pt>
                <c:pt idx="1803">
                  <c:v>2026-03-05</c:v>
                </c:pt>
                <c:pt idx="1804">
                  <c:v>2026-03-06</c:v>
                </c:pt>
                <c:pt idx="1805">
                  <c:v>2026-03-09</c:v>
                </c:pt>
                <c:pt idx="1806">
                  <c:v>2026-03-10</c:v>
                </c:pt>
                <c:pt idx="1807">
                  <c:v>2026-03-11</c:v>
                </c:pt>
                <c:pt idx="1808">
                  <c:v>2026-03-12</c:v>
                </c:pt>
                <c:pt idx="1809">
                  <c:v>2026-03-13</c:v>
                </c:pt>
                <c:pt idx="1810">
                  <c:v>2026-03-16</c:v>
                </c:pt>
                <c:pt idx="1811">
                  <c:v>2026-03-17</c:v>
                </c:pt>
                <c:pt idx="1812">
                  <c:v>2026-03-18</c:v>
                </c:pt>
                <c:pt idx="1813">
                  <c:v>2026-03-19</c:v>
                </c:pt>
                <c:pt idx="1814">
                  <c:v>2026-03-20</c:v>
                </c:pt>
                <c:pt idx="1815">
                  <c:v>2026-03-23</c:v>
                </c:pt>
                <c:pt idx="1816">
                  <c:v>2026-03-24</c:v>
                </c:pt>
                <c:pt idx="1817">
                  <c:v>2026-03-25</c:v>
                </c:pt>
                <c:pt idx="1818">
                  <c:v>2026-03-26</c:v>
                </c:pt>
                <c:pt idx="1819">
                  <c:v>2026-03-27</c:v>
                </c:pt>
                <c:pt idx="1820">
                  <c:v>2026-03-30</c:v>
                </c:pt>
                <c:pt idx="1821">
                  <c:v>2026-03-31</c:v>
                </c:pt>
                <c:pt idx="1822">
                  <c:v>2026-04-01</c:v>
                </c:pt>
                <c:pt idx="1823">
                  <c:v>2026-04-02</c:v>
                </c:pt>
              </c:strCache>
            </c:strRef>
          </c:cat>
          <c:val>
            <c:numRef>
              <c:f>'07_Volatility'!$K$8:$K$1830</c:f>
              <c:numCache>
                <c:formatCode>0.00%</c:formatCode>
                <c:ptCount val="1823"/>
                <c:pt idx="0">
                  <c:v>0.219652771339125</c:v>
                </c:pt>
                <c:pt idx="1">
                  <c:v>0.219652771339125</c:v>
                </c:pt>
                <c:pt idx="2">
                  <c:v>0.219652771339125</c:v>
                </c:pt>
                <c:pt idx="3">
                  <c:v>0.219652771339125</c:v>
                </c:pt>
                <c:pt idx="4">
                  <c:v>0.219652771339125</c:v>
                </c:pt>
                <c:pt idx="5">
                  <c:v>0.219652771339125</c:v>
                </c:pt>
                <c:pt idx="6">
                  <c:v>0.219652771339125</c:v>
                </c:pt>
                <c:pt idx="7">
                  <c:v>0.219652771339125</c:v>
                </c:pt>
                <c:pt idx="8">
                  <c:v>0.219652771339125</c:v>
                </c:pt>
                <c:pt idx="9">
                  <c:v>0.219652771339125</c:v>
                </c:pt>
                <c:pt idx="10">
                  <c:v>0.219652771339125</c:v>
                </c:pt>
                <c:pt idx="11">
                  <c:v>0.219652771339125</c:v>
                </c:pt>
                <c:pt idx="12">
                  <c:v>0.219652771339125</c:v>
                </c:pt>
                <c:pt idx="13">
                  <c:v>0.219652771339125</c:v>
                </c:pt>
                <c:pt idx="14">
                  <c:v>0.219652771339125</c:v>
                </c:pt>
                <c:pt idx="15">
                  <c:v>0.219652771339125</c:v>
                </c:pt>
                <c:pt idx="16">
                  <c:v>0.219652771339125</c:v>
                </c:pt>
                <c:pt idx="17">
                  <c:v>0.219652771339125</c:v>
                </c:pt>
                <c:pt idx="18">
                  <c:v>0.219652771339125</c:v>
                </c:pt>
                <c:pt idx="19">
                  <c:v>0.219652771339125</c:v>
                </c:pt>
                <c:pt idx="20">
                  <c:v>0.219652771339125</c:v>
                </c:pt>
                <c:pt idx="21">
                  <c:v>0.219652771339125</c:v>
                </c:pt>
                <c:pt idx="22">
                  <c:v>0.219652771339125</c:v>
                </c:pt>
                <c:pt idx="23">
                  <c:v>0.219652771339125</c:v>
                </c:pt>
                <c:pt idx="24">
                  <c:v>0.219652771339125</c:v>
                </c:pt>
                <c:pt idx="25">
                  <c:v>0.219652771339125</c:v>
                </c:pt>
                <c:pt idx="26">
                  <c:v>0.219652771339125</c:v>
                </c:pt>
                <c:pt idx="27">
                  <c:v>0.219652771339125</c:v>
                </c:pt>
                <c:pt idx="28">
                  <c:v>0.219652771339125</c:v>
                </c:pt>
                <c:pt idx="29">
                  <c:v>0.219652771339125</c:v>
                </c:pt>
                <c:pt idx="30">
                  <c:v>0.219652771339125</c:v>
                </c:pt>
                <c:pt idx="31">
                  <c:v>0.219652771339125</c:v>
                </c:pt>
                <c:pt idx="32">
                  <c:v>0.219652771339125</c:v>
                </c:pt>
                <c:pt idx="33">
                  <c:v>0.219652771339125</c:v>
                </c:pt>
                <c:pt idx="34">
                  <c:v>0.219652771339125</c:v>
                </c:pt>
                <c:pt idx="35">
                  <c:v>0.219652771339125</c:v>
                </c:pt>
                <c:pt idx="36">
                  <c:v>0.219652771339125</c:v>
                </c:pt>
                <c:pt idx="37">
                  <c:v>0.219652771339125</c:v>
                </c:pt>
                <c:pt idx="38">
                  <c:v>0.219652771339125</c:v>
                </c:pt>
                <c:pt idx="39">
                  <c:v>0.219652771339125</c:v>
                </c:pt>
                <c:pt idx="40">
                  <c:v>0.219652771339125</c:v>
                </c:pt>
                <c:pt idx="41">
                  <c:v>0.219652771339125</c:v>
                </c:pt>
                <c:pt idx="42">
                  <c:v>0.219652771339125</c:v>
                </c:pt>
                <c:pt idx="43">
                  <c:v>0.219652771339125</c:v>
                </c:pt>
                <c:pt idx="44">
                  <c:v>0.219652771339125</c:v>
                </c:pt>
                <c:pt idx="45">
                  <c:v>0.219652771339125</c:v>
                </c:pt>
                <c:pt idx="46">
                  <c:v>0.219652771339125</c:v>
                </c:pt>
                <c:pt idx="47">
                  <c:v>0.219652771339125</c:v>
                </c:pt>
                <c:pt idx="48">
                  <c:v>0.219652771339125</c:v>
                </c:pt>
                <c:pt idx="49">
                  <c:v>0.219652771339125</c:v>
                </c:pt>
                <c:pt idx="50">
                  <c:v>0.219652771339125</c:v>
                </c:pt>
                <c:pt idx="51">
                  <c:v>0.219652771339125</c:v>
                </c:pt>
                <c:pt idx="52">
                  <c:v>0.219652771339125</c:v>
                </c:pt>
                <c:pt idx="53">
                  <c:v>0.219652771339125</c:v>
                </c:pt>
                <c:pt idx="54">
                  <c:v>0.219652771339125</c:v>
                </c:pt>
                <c:pt idx="55">
                  <c:v>0.219652771339125</c:v>
                </c:pt>
                <c:pt idx="56">
                  <c:v>0.219652771339125</c:v>
                </c:pt>
                <c:pt idx="57">
                  <c:v>0.219652771339125</c:v>
                </c:pt>
                <c:pt idx="58">
                  <c:v>0.219652771339125</c:v>
                </c:pt>
                <c:pt idx="59">
                  <c:v>0.219652771339125</c:v>
                </c:pt>
                <c:pt idx="60">
                  <c:v>0.21309756027355359</c:v>
                </c:pt>
                <c:pt idx="61">
                  <c:v>0.23989075461785314</c:v>
                </c:pt>
                <c:pt idx="62">
                  <c:v>0.23369909827066698</c:v>
                </c:pt>
                <c:pt idx="63">
                  <c:v>0.22792039229168562</c:v>
                </c:pt>
                <c:pt idx="64">
                  <c:v>0.22386845600171162</c:v>
                </c:pt>
                <c:pt idx="65">
                  <c:v>0.21999159788631253</c:v>
                </c:pt>
                <c:pt idx="66">
                  <c:v>0.21330217840231466</c:v>
                </c:pt>
                <c:pt idx="67">
                  <c:v>0.2082704599916049</c:v>
                </c:pt>
                <c:pt idx="68">
                  <c:v>0.20736386070772436</c:v>
                </c:pt>
                <c:pt idx="69">
                  <c:v>0.20118767120805064</c:v>
                </c:pt>
                <c:pt idx="70">
                  <c:v>0.19508964636836032</c:v>
                </c:pt>
                <c:pt idx="71">
                  <c:v>0.19055296071247066</c:v>
                </c:pt>
                <c:pt idx="72">
                  <c:v>0.19454422215105921</c:v>
                </c:pt>
                <c:pt idx="73">
                  <c:v>0.19426334545066221</c:v>
                </c:pt>
                <c:pt idx="74">
                  <c:v>0.18837872794569341</c:v>
                </c:pt>
                <c:pt idx="75">
                  <c:v>0.18773128062292163</c:v>
                </c:pt>
                <c:pt idx="76">
                  <c:v>0.20299555590392995</c:v>
                </c:pt>
                <c:pt idx="77">
                  <c:v>0.19912653871245398</c:v>
                </c:pt>
                <c:pt idx="78">
                  <c:v>0.21024253870000317</c:v>
                </c:pt>
                <c:pt idx="79">
                  <c:v>0.20806031086757076</c:v>
                </c:pt>
                <c:pt idx="80">
                  <c:v>0.20383016630658657</c:v>
                </c:pt>
                <c:pt idx="81">
                  <c:v>0.19920193795673258</c:v>
                </c:pt>
                <c:pt idx="82">
                  <c:v>0.19692955244853147</c:v>
                </c:pt>
                <c:pt idx="83">
                  <c:v>0.19102579901773298</c:v>
                </c:pt>
                <c:pt idx="84">
                  <c:v>0.1856005398040555</c:v>
                </c:pt>
                <c:pt idx="85">
                  <c:v>0.18043687772157574</c:v>
                </c:pt>
                <c:pt idx="86">
                  <c:v>0.17517453177909911</c:v>
                </c:pt>
                <c:pt idx="87">
                  <c:v>0.17859050158642276</c:v>
                </c:pt>
                <c:pt idx="88">
                  <c:v>0.19260233445884672</c:v>
                </c:pt>
                <c:pt idx="89">
                  <c:v>0.19880787472742323</c:v>
                </c:pt>
                <c:pt idx="90">
                  <c:v>0.2568797619664609</c:v>
                </c:pt>
                <c:pt idx="91">
                  <c:v>0.2809005041956808</c:v>
                </c:pt>
                <c:pt idx="92">
                  <c:v>0.28563469492342408</c:v>
                </c:pt>
                <c:pt idx="93">
                  <c:v>0.27698225866977677</c:v>
                </c:pt>
                <c:pt idx="94">
                  <c:v>0.2723830061747195</c:v>
                </c:pt>
                <c:pt idx="95">
                  <c:v>0.2663367701163199</c:v>
                </c:pt>
                <c:pt idx="96">
                  <c:v>0.2624920547545222</c:v>
                </c:pt>
                <c:pt idx="97">
                  <c:v>0.25811856318703091</c:v>
                </c:pt>
                <c:pt idx="98">
                  <c:v>0.25251912735165366</c:v>
                </c:pt>
                <c:pt idx="99">
                  <c:v>0.26401340414918156</c:v>
                </c:pt>
                <c:pt idx="100">
                  <c:v>0.25673674743880065</c:v>
                </c:pt>
                <c:pt idx="101">
                  <c:v>0.27681969424371961</c:v>
                </c:pt>
                <c:pt idx="102">
                  <c:v>0.28128552920830013</c:v>
                </c:pt>
                <c:pt idx="103">
                  <c:v>0.27872844989700868</c:v>
                </c:pt>
                <c:pt idx="104">
                  <c:v>0.27044036108683434</c:v>
                </c:pt>
                <c:pt idx="105">
                  <c:v>0.27882739762193631</c:v>
                </c:pt>
                <c:pt idx="106">
                  <c:v>0.28284528619319316</c:v>
                </c:pt>
                <c:pt idx="107">
                  <c:v>0.27519167102012304</c:v>
                </c:pt>
                <c:pt idx="108">
                  <c:v>0.28067714781212949</c:v>
                </c:pt>
                <c:pt idx="109">
                  <c:v>0.27291735497663638</c:v>
                </c:pt>
                <c:pt idx="110">
                  <c:v>0.27361532303289177</c:v>
                </c:pt>
                <c:pt idx="111">
                  <c:v>0.26568503790134734</c:v>
                </c:pt>
                <c:pt idx="112">
                  <c:v>0.26693032935155203</c:v>
                </c:pt>
                <c:pt idx="113">
                  <c:v>0.26271974899728334</c:v>
                </c:pt>
                <c:pt idx="114">
                  <c:v>0.2554221018627148</c:v>
                </c:pt>
                <c:pt idx="115">
                  <c:v>0.24827933216199916</c:v>
                </c:pt>
                <c:pt idx="116">
                  <c:v>0.2442171160765009</c:v>
                </c:pt>
                <c:pt idx="117">
                  <c:v>0.23863868952907655</c:v>
                </c:pt>
                <c:pt idx="118">
                  <c:v>0.24298859955886531</c:v>
                </c:pt>
                <c:pt idx="119">
                  <c:v>0.23890738767842282</c:v>
                </c:pt>
                <c:pt idx="120">
                  <c:v>0.23419495539126867</c:v>
                </c:pt>
                <c:pt idx="121">
                  <c:v>0.2296380028854875</c:v>
                </c:pt>
                <c:pt idx="122">
                  <c:v>0.22900740246101611</c:v>
                </c:pt>
                <c:pt idx="123">
                  <c:v>0.22330939014973158</c:v>
                </c:pt>
                <c:pt idx="124">
                  <c:v>0.21690132046352051</c:v>
                </c:pt>
                <c:pt idx="125">
                  <c:v>0.23023664528732615</c:v>
                </c:pt>
                <c:pt idx="126">
                  <c:v>0.22605185390868676</c:v>
                </c:pt>
                <c:pt idx="127">
                  <c:v>0.22031248717614743</c:v>
                </c:pt>
                <c:pt idx="128">
                  <c:v>0.21431585357923974</c:v>
                </c:pt>
                <c:pt idx="129">
                  <c:v>0.20778770549681785</c:v>
                </c:pt>
                <c:pt idx="130">
                  <c:v>0.20208120389026391</c:v>
                </c:pt>
                <c:pt idx="131">
                  <c:v>0.1961620263375439</c:v>
                </c:pt>
                <c:pt idx="132">
                  <c:v>0.19145672538583206</c:v>
                </c:pt>
                <c:pt idx="133">
                  <c:v>0.18725980145976867</c:v>
                </c:pt>
                <c:pt idx="134">
                  <c:v>0.19044044572324967</c:v>
                </c:pt>
                <c:pt idx="135">
                  <c:v>0.18941062945826861</c:v>
                </c:pt>
                <c:pt idx="136">
                  <c:v>0.20582023175484737</c:v>
                </c:pt>
                <c:pt idx="137">
                  <c:v>0.20925283985183407</c:v>
                </c:pt>
                <c:pt idx="138">
                  <c:v>0.20324268886590838</c:v>
                </c:pt>
                <c:pt idx="139">
                  <c:v>0.1977166042829929</c:v>
                </c:pt>
                <c:pt idx="140">
                  <c:v>0.20051032629154272</c:v>
                </c:pt>
                <c:pt idx="141">
                  <c:v>0.20713393231113042</c:v>
                </c:pt>
                <c:pt idx="142">
                  <c:v>0.20636867051953592</c:v>
                </c:pt>
                <c:pt idx="143">
                  <c:v>0.20038925686064504</c:v>
                </c:pt>
                <c:pt idx="144">
                  <c:v>0.2071961957034153</c:v>
                </c:pt>
                <c:pt idx="145">
                  <c:v>0.20091605011311606</c:v>
                </c:pt>
                <c:pt idx="146">
                  <c:v>0.19484009223959065</c:v>
                </c:pt>
                <c:pt idx="147">
                  <c:v>0.20692885616649459</c:v>
                </c:pt>
                <c:pt idx="148">
                  <c:v>0.20125347484957035</c:v>
                </c:pt>
                <c:pt idx="149">
                  <c:v>0.2783544851425277</c:v>
                </c:pt>
                <c:pt idx="150">
                  <c:v>0.27935476438366535</c:v>
                </c:pt>
                <c:pt idx="151">
                  <c:v>0.27241529095723144</c:v>
                </c:pt>
                <c:pt idx="152">
                  <c:v>0.28755122834747648</c:v>
                </c:pt>
                <c:pt idx="153">
                  <c:v>0.28031714681749909</c:v>
                </c:pt>
                <c:pt idx="154">
                  <c:v>0.28029949794158182</c:v>
                </c:pt>
                <c:pt idx="155">
                  <c:v>0.27340640336510391</c:v>
                </c:pt>
                <c:pt idx="156">
                  <c:v>0.27711776138072813</c:v>
                </c:pt>
                <c:pt idx="157">
                  <c:v>0.27059120120155161</c:v>
                </c:pt>
                <c:pt idx="158">
                  <c:v>0.26944168948095121</c:v>
                </c:pt>
                <c:pt idx="159">
                  <c:v>0.27364357472787326</c:v>
                </c:pt>
                <c:pt idx="160">
                  <c:v>0.26994713464964415</c:v>
                </c:pt>
                <c:pt idx="161">
                  <c:v>0.26729213746262259</c:v>
                </c:pt>
                <c:pt idx="162">
                  <c:v>0.26464051735129823</c:v>
                </c:pt>
                <c:pt idx="163">
                  <c:v>0.28192328594351546</c:v>
                </c:pt>
                <c:pt idx="164">
                  <c:v>0.27337416029001399</c:v>
                </c:pt>
                <c:pt idx="165">
                  <c:v>0.2663139460367635</c:v>
                </c:pt>
                <c:pt idx="166">
                  <c:v>0.26211853897867349</c:v>
                </c:pt>
                <c:pt idx="167">
                  <c:v>0.26359473035797892</c:v>
                </c:pt>
                <c:pt idx="168">
                  <c:v>0.25616585865909197</c:v>
                </c:pt>
                <c:pt idx="169">
                  <c:v>0.25244066725088676</c:v>
                </c:pt>
                <c:pt idx="170">
                  <c:v>0.26072880428293427</c:v>
                </c:pt>
                <c:pt idx="171">
                  <c:v>0.26952381790215491</c:v>
                </c:pt>
                <c:pt idx="172">
                  <c:v>0.26142167440199071</c:v>
                </c:pt>
                <c:pt idx="173">
                  <c:v>0.25508278276772228</c:v>
                </c:pt>
                <c:pt idx="174">
                  <c:v>0.26333898144972723</c:v>
                </c:pt>
                <c:pt idx="175">
                  <c:v>0.25563677946487873</c:v>
                </c:pt>
                <c:pt idx="176">
                  <c:v>0.24898244275085205</c:v>
                </c:pt>
                <c:pt idx="177">
                  <c:v>0.25463743693752822</c:v>
                </c:pt>
                <c:pt idx="178">
                  <c:v>0.24790457385858256</c:v>
                </c:pt>
                <c:pt idx="179">
                  <c:v>0.24037054530724788</c:v>
                </c:pt>
                <c:pt idx="180">
                  <c:v>0.23441664653194208</c:v>
                </c:pt>
                <c:pt idx="181">
                  <c:v>0.22820519087895649</c:v>
                </c:pt>
                <c:pt idx="182">
                  <c:v>0.22691476532255628</c:v>
                </c:pt>
                <c:pt idx="183">
                  <c:v>0.22738042917897097</c:v>
                </c:pt>
                <c:pt idx="184">
                  <c:v>0.22643961269318119</c:v>
                </c:pt>
                <c:pt idx="185">
                  <c:v>0.22354609247795038</c:v>
                </c:pt>
                <c:pt idx="186">
                  <c:v>0.23000308898531366</c:v>
                </c:pt>
                <c:pt idx="187">
                  <c:v>0.22314014765792095</c:v>
                </c:pt>
                <c:pt idx="188">
                  <c:v>0.21639848360413008</c:v>
                </c:pt>
                <c:pt idx="189">
                  <c:v>0.20983883184266347</c:v>
                </c:pt>
                <c:pt idx="190">
                  <c:v>0.22116875864799843</c:v>
                </c:pt>
                <c:pt idx="191">
                  <c:v>0.21901061010069897</c:v>
                </c:pt>
                <c:pt idx="192">
                  <c:v>0.21332958568521729</c:v>
                </c:pt>
                <c:pt idx="193">
                  <c:v>0.21901909308562431</c:v>
                </c:pt>
                <c:pt idx="194">
                  <c:v>0.24556110630606018</c:v>
                </c:pt>
                <c:pt idx="195">
                  <c:v>0.25508821685498523</c:v>
                </c:pt>
                <c:pt idx="196">
                  <c:v>0.24825963588895514</c:v>
                </c:pt>
                <c:pt idx="197">
                  <c:v>0.25453711918224592</c:v>
                </c:pt>
                <c:pt idx="198">
                  <c:v>0.24719377177602211</c:v>
                </c:pt>
                <c:pt idx="199">
                  <c:v>0.23975952606687628</c:v>
                </c:pt>
                <c:pt idx="200">
                  <c:v>0.23485259485144463</c:v>
                </c:pt>
                <c:pt idx="201">
                  <c:v>0.22771164484973982</c:v>
                </c:pt>
                <c:pt idx="202">
                  <c:v>0.22092271327234225</c:v>
                </c:pt>
                <c:pt idx="203">
                  <c:v>0.22503393541213784</c:v>
                </c:pt>
                <c:pt idx="204">
                  <c:v>0.21848600359377432</c:v>
                </c:pt>
                <c:pt idx="205">
                  <c:v>0.21183092269750764</c:v>
                </c:pt>
                <c:pt idx="206">
                  <c:v>0.20734641645904192</c:v>
                </c:pt>
                <c:pt idx="207">
                  <c:v>0.2010443326302091</c:v>
                </c:pt>
                <c:pt idx="208">
                  <c:v>0.22101675942034438</c:v>
                </c:pt>
                <c:pt idx="209">
                  <c:v>0.21451461820179779</c:v>
                </c:pt>
                <c:pt idx="210">
                  <c:v>0.20843222242404397</c:v>
                </c:pt>
                <c:pt idx="211">
                  <c:v>0.20642110063213429</c:v>
                </c:pt>
                <c:pt idx="212">
                  <c:v>0.20727851434060632</c:v>
                </c:pt>
                <c:pt idx="213">
                  <c:v>0.20096397576882777</c:v>
                </c:pt>
                <c:pt idx="214">
                  <c:v>0.19620890582717038</c:v>
                </c:pt>
                <c:pt idx="215">
                  <c:v>0.20045179350099057</c:v>
                </c:pt>
                <c:pt idx="216">
                  <c:v>0.20006328252650146</c:v>
                </c:pt>
                <c:pt idx="217">
                  <c:v>0.19399410644647444</c:v>
                </c:pt>
                <c:pt idx="218">
                  <c:v>0.18903551350178097</c:v>
                </c:pt>
                <c:pt idx="219">
                  <c:v>0.18431890462899364</c:v>
                </c:pt>
                <c:pt idx="220">
                  <c:v>0.18126259798837777</c:v>
                </c:pt>
                <c:pt idx="221">
                  <c:v>0.17587939756796253</c:v>
                </c:pt>
                <c:pt idx="222">
                  <c:v>0.171379285465635</c:v>
                </c:pt>
                <c:pt idx="223">
                  <c:v>0.17642750900823942</c:v>
                </c:pt>
                <c:pt idx="224">
                  <c:v>0.17693799495299031</c:v>
                </c:pt>
                <c:pt idx="225">
                  <c:v>0.17330744271353604</c:v>
                </c:pt>
                <c:pt idx="226">
                  <c:v>0.17960721344530692</c:v>
                </c:pt>
                <c:pt idx="227">
                  <c:v>0.17540166577879776</c:v>
                </c:pt>
                <c:pt idx="228">
                  <c:v>0.17312845569322177</c:v>
                </c:pt>
                <c:pt idx="229">
                  <c:v>0.16893305132871686</c:v>
                </c:pt>
                <c:pt idx="230">
                  <c:v>0.16438256617550798</c:v>
                </c:pt>
                <c:pt idx="231">
                  <c:v>0.16604910115724136</c:v>
                </c:pt>
                <c:pt idx="232">
                  <c:v>0.16120637205287267</c:v>
                </c:pt>
                <c:pt idx="233">
                  <c:v>0.16988513671134559</c:v>
                </c:pt>
                <c:pt idx="234">
                  <c:v>0.16533515129409318</c:v>
                </c:pt>
                <c:pt idx="235">
                  <c:v>0.16038406134330388</c:v>
                </c:pt>
                <c:pt idx="236">
                  <c:v>0.17084888744062821</c:v>
                </c:pt>
                <c:pt idx="237">
                  <c:v>0.16774687154598739</c:v>
                </c:pt>
                <c:pt idx="238">
                  <c:v>0.16320276027788802</c:v>
                </c:pt>
                <c:pt idx="239">
                  <c:v>0.16392822521236272</c:v>
                </c:pt>
                <c:pt idx="240">
                  <c:v>0.15909664903294188</c:v>
                </c:pt>
                <c:pt idx="241">
                  <c:v>0.18317446453723951</c:v>
                </c:pt>
                <c:pt idx="242">
                  <c:v>0.17819575340481827</c:v>
                </c:pt>
                <c:pt idx="243">
                  <c:v>0.1738104326909613</c:v>
                </c:pt>
                <c:pt idx="244">
                  <c:v>0.16852607733664782</c:v>
                </c:pt>
                <c:pt idx="245">
                  <c:v>0.16345200238976823</c:v>
                </c:pt>
                <c:pt idx="246">
                  <c:v>0.15939384022575143</c:v>
                </c:pt>
                <c:pt idx="247">
                  <c:v>0.17749915924095666</c:v>
                </c:pt>
                <c:pt idx="248">
                  <c:v>0.17725554154122888</c:v>
                </c:pt>
                <c:pt idx="249">
                  <c:v>0.17192903050432784</c:v>
                </c:pt>
                <c:pt idx="250">
                  <c:v>0.17040352808885434</c:v>
                </c:pt>
                <c:pt idx="251">
                  <c:v>0.16616939242860368</c:v>
                </c:pt>
                <c:pt idx="252">
                  <c:v>0.1611689200915454</c:v>
                </c:pt>
                <c:pt idx="253">
                  <c:v>0.17499806267023058</c:v>
                </c:pt>
                <c:pt idx="254">
                  <c:v>0.17076004843548792</c:v>
                </c:pt>
                <c:pt idx="255">
                  <c:v>0.16681458135128524</c:v>
                </c:pt>
                <c:pt idx="256">
                  <c:v>0.16644508645902834</c:v>
                </c:pt>
                <c:pt idx="257">
                  <c:v>0.18968849401327037</c:v>
                </c:pt>
                <c:pt idx="258">
                  <c:v>0.19986355001740927</c:v>
                </c:pt>
                <c:pt idx="259">
                  <c:v>0.19599198669814258</c:v>
                </c:pt>
                <c:pt idx="260">
                  <c:v>0.19049296021619402</c:v>
                </c:pt>
                <c:pt idx="261">
                  <c:v>0.18469377401829154</c:v>
                </c:pt>
                <c:pt idx="262">
                  <c:v>0.19837811485565454</c:v>
                </c:pt>
                <c:pt idx="263">
                  <c:v>0.19393940781082752</c:v>
                </c:pt>
                <c:pt idx="264">
                  <c:v>0.18836518596638199</c:v>
                </c:pt>
                <c:pt idx="265">
                  <c:v>0.20550021420951747</c:v>
                </c:pt>
                <c:pt idx="266">
                  <c:v>0.20980557907169259</c:v>
                </c:pt>
                <c:pt idx="267">
                  <c:v>0.20564359382752809</c:v>
                </c:pt>
                <c:pt idx="268">
                  <c:v>0.22609811652373654</c:v>
                </c:pt>
                <c:pt idx="269">
                  <c:v>0.24224457296508298</c:v>
                </c:pt>
                <c:pt idx="270">
                  <c:v>0.23522628396630899</c:v>
                </c:pt>
                <c:pt idx="271">
                  <c:v>0.23508342373593649</c:v>
                </c:pt>
                <c:pt idx="272">
                  <c:v>0.236437747901172</c:v>
                </c:pt>
                <c:pt idx="273">
                  <c:v>0.23255991424528821</c:v>
                </c:pt>
                <c:pt idx="274">
                  <c:v>0.22787098684237</c:v>
                </c:pt>
                <c:pt idx="275">
                  <c:v>0.22318385713305364</c:v>
                </c:pt>
                <c:pt idx="276">
                  <c:v>0.21846645028451406</c:v>
                </c:pt>
                <c:pt idx="277">
                  <c:v>0.25094198072032226</c:v>
                </c:pt>
                <c:pt idx="278">
                  <c:v>0.25021868859729346</c:v>
                </c:pt>
                <c:pt idx="279">
                  <c:v>0.28906998249840332</c:v>
                </c:pt>
                <c:pt idx="280">
                  <c:v>0.28192213428416696</c:v>
                </c:pt>
                <c:pt idx="281">
                  <c:v>0.27373551672526603</c:v>
                </c:pt>
                <c:pt idx="282">
                  <c:v>0.2670543564402339</c:v>
                </c:pt>
                <c:pt idx="283">
                  <c:v>0.25938800685070734</c:v>
                </c:pt>
                <c:pt idx="284">
                  <c:v>0.25210389354548912</c:v>
                </c:pt>
                <c:pt idx="285">
                  <c:v>0.2445694960807106</c:v>
                </c:pt>
                <c:pt idx="286">
                  <c:v>0.23952519304190648</c:v>
                </c:pt>
                <c:pt idx="287">
                  <c:v>0.2471360425684121</c:v>
                </c:pt>
                <c:pt idx="288">
                  <c:v>0.27312828610182843</c:v>
                </c:pt>
                <c:pt idx="289">
                  <c:v>0.30768407733806896</c:v>
                </c:pt>
                <c:pt idx="290">
                  <c:v>0.32383969480905872</c:v>
                </c:pt>
                <c:pt idx="291">
                  <c:v>0.3155547775508582</c:v>
                </c:pt>
                <c:pt idx="292">
                  <c:v>0.40640943358308729</c:v>
                </c:pt>
                <c:pt idx="293">
                  <c:v>0.39848509459896897</c:v>
                </c:pt>
                <c:pt idx="294">
                  <c:v>0.4035899248088497</c:v>
                </c:pt>
                <c:pt idx="295">
                  <c:v>0.40037440824702808</c:v>
                </c:pt>
                <c:pt idx="296">
                  <c:v>0.48032692348438821</c:v>
                </c:pt>
                <c:pt idx="297">
                  <c:v>0.46733323643135044</c:v>
                </c:pt>
                <c:pt idx="298">
                  <c:v>0.89902802237663737</c:v>
                </c:pt>
                <c:pt idx="299">
                  <c:v>0.90321263114569295</c:v>
                </c:pt>
                <c:pt idx="300">
                  <c:v>0.87613131304978009</c:v>
                </c:pt>
                <c:pt idx="301">
                  <c:v>0.94528610011093184</c:v>
                </c:pt>
                <c:pt idx="302">
                  <c:v>0.91649946163800577</c:v>
                </c:pt>
                <c:pt idx="303">
                  <c:v>0.88869446579843825</c:v>
                </c:pt>
                <c:pt idx="304">
                  <c:v>0.86513935050404989</c:v>
                </c:pt>
                <c:pt idx="305">
                  <c:v>1.0168057796905323</c:v>
                </c:pt>
                <c:pt idx="306">
                  <c:v>1.017031741102469</c:v>
                </c:pt>
                <c:pt idx="307">
                  <c:v>1.0557559456792549</c:v>
                </c:pt>
                <c:pt idx="308">
                  <c:v>1.1950808569530738</c:v>
                </c:pt>
                <c:pt idx="309">
                  <c:v>1.2434779170233268</c:v>
                </c:pt>
                <c:pt idx="310">
                  <c:v>1.2060054066311658</c:v>
                </c:pt>
                <c:pt idx="311">
                  <c:v>1.1803264138023128</c:v>
                </c:pt>
                <c:pt idx="312">
                  <c:v>1.152650500680978</c:v>
                </c:pt>
                <c:pt idx="313">
                  <c:v>1.1233578373134918</c:v>
                </c:pt>
                <c:pt idx="314">
                  <c:v>1.0949875566730447</c:v>
                </c:pt>
                <c:pt idx="315">
                  <c:v>1.0764698205693026</c:v>
                </c:pt>
                <c:pt idx="316">
                  <c:v>1.067987511408248</c:v>
                </c:pt>
                <c:pt idx="317">
                  <c:v>1.05503971855581</c:v>
                </c:pt>
                <c:pt idx="318">
                  <c:v>1.0486371941810353</c:v>
                </c:pt>
                <c:pt idx="319">
                  <c:v>1.0180564766004325</c:v>
                </c:pt>
                <c:pt idx="320">
                  <c:v>1.0346589634326826</c:v>
                </c:pt>
                <c:pt idx="321">
                  <c:v>1.0258023943740731</c:v>
                </c:pt>
                <c:pt idx="322">
                  <c:v>0.99507946515924051</c:v>
                </c:pt>
                <c:pt idx="323">
                  <c:v>0.97455395609126516</c:v>
                </c:pt>
                <c:pt idx="324">
                  <c:v>0.94486714948864714</c:v>
                </c:pt>
                <c:pt idx="325">
                  <c:v>0.92478288550329135</c:v>
                </c:pt>
                <c:pt idx="326">
                  <c:v>0.94140504985654261</c:v>
                </c:pt>
                <c:pt idx="327">
                  <c:v>0.91324987446058936</c:v>
                </c:pt>
                <c:pt idx="328">
                  <c:v>0.88607172549674906</c:v>
                </c:pt>
                <c:pt idx="329">
                  <c:v>0.86060105447054935</c:v>
                </c:pt>
                <c:pt idx="330">
                  <c:v>0.83542759426494539</c:v>
                </c:pt>
                <c:pt idx="331">
                  <c:v>0.81240226732342435</c:v>
                </c:pt>
                <c:pt idx="332">
                  <c:v>0.79227114349160976</c:v>
                </c:pt>
                <c:pt idx="333">
                  <c:v>0.7685537832614312</c:v>
                </c:pt>
                <c:pt idx="334">
                  <c:v>0.77945350521565948</c:v>
                </c:pt>
                <c:pt idx="335">
                  <c:v>0.76038332932081276</c:v>
                </c:pt>
                <c:pt idx="336">
                  <c:v>0.79501796304151107</c:v>
                </c:pt>
                <c:pt idx="337">
                  <c:v>0.7708032387158944</c:v>
                </c:pt>
                <c:pt idx="338">
                  <c:v>0.75462363930785059</c:v>
                </c:pt>
                <c:pt idx="339">
                  <c:v>0.73242438708042146</c:v>
                </c:pt>
                <c:pt idx="340">
                  <c:v>0.71302876983108765</c:v>
                </c:pt>
                <c:pt idx="341">
                  <c:v>0.70070648681012582</c:v>
                </c:pt>
                <c:pt idx="342">
                  <c:v>0.67937421868065195</c:v>
                </c:pt>
                <c:pt idx="343">
                  <c:v>0.6619046972393694</c:v>
                </c:pt>
                <c:pt idx="344">
                  <c:v>0.71063534194768507</c:v>
                </c:pt>
                <c:pt idx="345">
                  <c:v>0.70107627412795581</c:v>
                </c:pt>
                <c:pt idx="346">
                  <c:v>0.681394405932366</c:v>
                </c:pt>
                <c:pt idx="347">
                  <c:v>0.69213461276847077</c:v>
                </c:pt>
                <c:pt idx="348">
                  <c:v>0.6719616353770872</c:v>
                </c:pt>
                <c:pt idx="349">
                  <c:v>0.6909523295061395</c:v>
                </c:pt>
                <c:pt idx="350">
                  <c:v>0.67619177714514778</c:v>
                </c:pt>
                <c:pt idx="351">
                  <c:v>0.66325023723472798</c:v>
                </c:pt>
                <c:pt idx="352">
                  <c:v>0.6431391041544583</c:v>
                </c:pt>
                <c:pt idx="353">
                  <c:v>0.62891814051589234</c:v>
                </c:pt>
                <c:pt idx="354">
                  <c:v>0.61324682530875863</c:v>
                </c:pt>
                <c:pt idx="355">
                  <c:v>0.59459658487323008</c:v>
                </c:pt>
                <c:pt idx="356">
                  <c:v>0.57738727402126822</c:v>
                </c:pt>
                <c:pt idx="357">
                  <c:v>0.60048703352275923</c:v>
                </c:pt>
                <c:pt idx="358">
                  <c:v>0.60937163032982933</c:v>
                </c:pt>
                <c:pt idx="359">
                  <c:v>0.59699437330587934</c:v>
                </c:pt>
                <c:pt idx="360">
                  <c:v>0.60512184408066849</c:v>
                </c:pt>
                <c:pt idx="361">
                  <c:v>0.58818553032698084</c:v>
                </c:pt>
                <c:pt idx="362">
                  <c:v>0.57055889027035489</c:v>
                </c:pt>
                <c:pt idx="363">
                  <c:v>0.58278781396000812</c:v>
                </c:pt>
                <c:pt idx="364">
                  <c:v>0.60139070202378786</c:v>
                </c:pt>
                <c:pt idx="365">
                  <c:v>0.58308516482012462</c:v>
                </c:pt>
                <c:pt idx="366">
                  <c:v>0.57085924213701678</c:v>
                </c:pt>
                <c:pt idx="367">
                  <c:v>0.56927806092175637</c:v>
                </c:pt>
                <c:pt idx="368">
                  <c:v>0.5541804386831245</c:v>
                </c:pt>
                <c:pt idx="369">
                  <c:v>0.53799626056019378</c:v>
                </c:pt>
                <c:pt idx="370">
                  <c:v>0.52307482174651598</c:v>
                </c:pt>
                <c:pt idx="371">
                  <c:v>0.50714048440822479</c:v>
                </c:pt>
                <c:pt idx="372">
                  <c:v>0.50108880857214222</c:v>
                </c:pt>
                <c:pt idx="373">
                  <c:v>0.49406583348086347</c:v>
                </c:pt>
                <c:pt idx="374">
                  <c:v>0.48413932383170649</c:v>
                </c:pt>
                <c:pt idx="375">
                  <c:v>0.51402432537079112</c:v>
                </c:pt>
                <c:pt idx="376">
                  <c:v>0.5134081790414774</c:v>
                </c:pt>
                <c:pt idx="377">
                  <c:v>0.52138585346030697</c:v>
                </c:pt>
                <c:pt idx="378">
                  <c:v>0.50590453942556712</c:v>
                </c:pt>
                <c:pt idx="379">
                  <c:v>0.49398119078811031</c:v>
                </c:pt>
                <c:pt idx="380">
                  <c:v>0.50031029816172135</c:v>
                </c:pt>
                <c:pt idx="381">
                  <c:v>0.48512961398606702</c:v>
                </c:pt>
                <c:pt idx="382">
                  <c:v>0.47036072225106068</c:v>
                </c:pt>
                <c:pt idx="383">
                  <c:v>0.45924829425502911</c:v>
                </c:pt>
                <c:pt idx="384">
                  <c:v>0.45557886581106016</c:v>
                </c:pt>
                <c:pt idx="385">
                  <c:v>0.44239153447307655</c:v>
                </c:pt>
                <c:pt idx="386">
                  <c:v>0.43066333967166681</c:v>
                </c:pt>
                <c:pt idx="387">
                  <c:v>0.42818821100045551</c:v>
                </c:pt>
                <c:pt idx="388">
                  <c:v>0.41517876069693516</c:v>
                </c:pt>
                <c:pt idx="389">
                  <c:v>0.406168070577828</c:v>
                </c:pt>
                <c:pt idx="390">
                  <c:v>0.41868884481618091</c:v>
                </c:pt>
                <c:pt idx="391">
                  <c:v>0.45131021936398286</c:v>
                </c:pt>
                <c:pt idx="392">
                  <c:v>0.44584708394201472</c:v>
                </c:pt>
                <c:pt idx="393">
                  <c:v>0.43447712540635675</c:v>
                </c:pt>
                <c:pt idx="394">
                  <c:v>0.42879475281464058</c:v>
                </c:pt>
                <c:pt idx="395">
                  <c:v>0.41651211045856579</c:v>
                </c:pt>
                <c:pt idx="396">
                  <c:v>0.40397880969792216</c:v>
                </c:pt>
                <c:pt idx="397">
                  <c:v>0.39420482049106526</c:v>
                </c:pt>
                <c:pt idx="398">
                  <c:v>0.38224812387871987</c:v>
                </c:pt>
                <c:pt idx="399">
                  <c:v>0.3714084220831434</c:v>
                </c:pt>
                <c:pt idx="400">
                  <c:v>0.36238164808352835</c:v>
                </c:pt>
                <c:pt idx="401">
                  <c:v>0.38635731545533442</c:v>
                </c:pt>
                <c:pt idx="402">
                  <c:v>0.37464739441752154</c:v>
                </c:pt>
                <c:pt idx="403">
                  <c:v>0.36953219640287721</c:v>
                </c:pt>
                <c:pt idx="404">
                  <c:v>0.35863520220857548</c:v>
                </c:pt>
                <c:pt idx="405">
                  <c:v>0.36301335593369072</c:v>
                </c:pt>
                <c:pt idx="406">
                  <c:v>0.3618238787947215</c:v>
                </c:pt>
                <c:pt idx="407">
                  <c:v>0.3512348345354559</c:v>
                </c:pt>
                <c:pt idx="408">
                  <c:v>0.34094492978047752</c:v>
                </c:pt>
                <c:pt idx="409">
                  <c:v>0.33376348452835441</c:v>
                </c:pt>
                <c:pt idx="410">
                  <c:v>0.32422073980883614</c:v>
                </c:pt>
                <c:pt idx="411">
                  <c:v>0.32419942421387699</c:v>
                </c:pt>
                <c:pt idx="412">
                  <c:v>0.32675014190417329</c:v>
                </c:pt>
                <c:pt idx="413">
                  <c:v>0.32003381589085061</c:v>
                </c:pt>
                <c:pt idx="414">
                  <c:v>0.31327003232211215</c:v>
                </c:pt>
                <c:pt idx="415">
                  <c:v>0.32741753928752526</c:v>
                </c:pt>
                <c:pt idx="416">
                  <c:v>0.32111986098426665</c:v>
                </c:pt>
                <c:pt idx="417">
                  <c:v>0.33394525056073476</c:v>
                </c:pt>
                <c:pt idx="418">
                  <c:v>0.33130112189339694</c:v>
                </c:pt>
                <c:pt idx="419">
                  <c:v>0.32272958249661887</c:v>
                </c:pt>
                <c:pt idx="420">
                  <c:v>0.31386109516444893</c:v>
                </c:pt>
                <c:pt idx="421">
                  <c:v>0.32868808047131637</c:v>
                </c:pt>
                <c:pt idx="422">
                  <c:v>0.32103708272698306</c:v>
                </c:pt>
                <c:pt idx="423">
                  <c:v>0.32458582960388993</c:v>
                </c:pt>
                <c:pt idx="424">
                  <c:v>0.32262095263110085</c:v>
                </c:pt>
                <c:pt idx="425">
                  <c:v>0.3580188068011097</c:v>
                </c:pt>
                <c:pt idx="426">
                  <c:v>0.34882453394747731</c:v>
                </c:pt>
                <c:pt idx="427">
                  <c:v>0.33897446795628394</c:v>
                </c:pt>
                <c:pt idx="428">
                  <c:v>0.32864890549492121</c:v>
                </c:pt>
                <c:pt idx="429">
                  <c:v>0.32136896845010232</c:v>
                </c:pt>
                <c:pt idx="430">
                  <c:v>0.32802431607799709</c:v>
                </c:pt>
                <c:pt idx="431">
                  <c:v>0.36329875583326554</c:v>
                </c:pt>
                <c:pt idx="432">
                  <c:v>0.35314076600418087</c:v>
                </c:pt>
                <c:pt idx="433">
                  <c:v>0.34320823787410759</c:v>
                </c:pt>
                <c:pt idx="434">
                  <c:v>0.33969599165483538</c:v>
                </c:pt>
                <c:pt idx="435">
                  <c:v>0.33460476937785427</c:v>
                </c:pt>
                <c:pt idx="436">
                  <c:v>0.3571702970337769</c:v>
                </c:pt>
                <c:pt idx="437">
                  <c:v>0.34840113188570643</c:v>
                </c:pt>
                <c:pt idx="438">
                  <c:v>0.34189375396295296</c:v>
                </c:pt>
                <c:pt idx="439">
                  <c:v>0.33243036706607992</c:v>
                </c:pt>
                <c:pt idx="440">
                  <c:v>0.32836013990168494</c:v>
                </c:pt>
                <c:pt idx="441">
                  <c:v>0.36882991936460013</c:v>
                </c:pt>
                <c:pt idx="442">
                  <c:v>0.35764218941570325</c:v>
                </c:pt>
                <c:pt idx="443">
                  <c:v>0.35121093319694902</c:v>
                </c:pt>
                <c:pt idx="444">
                  <c:v>0.34318739746237209</c:v>
                </c:pt>
                <c:pt idx="445">
                  <c:v>0.34148795850601943</c:v>
                </c:pt>
                <c:pt idx="446">
                  <c:v>0.33185538893225786</c:v>
                </c:pt>
                <c:pt idx="447">
                  <c:v>0.36165185210560868</c:v>
                </c:pt>
                <c:pt idx="448">
                  <c:v>0.35065748945917435</c:v>
                </c:pt>
                <c:pt idx="449">
                  <c:v>0.34507829763527481</c:v>
                </c:pt>
                <c:pt idx="450">
                  <c:v>0.34087539382041881</c:v>
                </c:pt>
                <c:pt idx="451">
                  <c:v>0.33162426374477116</c:v>
                </c:pt>
                <c:pt idx="452">
                  <c:v>0.3388265352247492</c:v>
                </c:pt>
                <c:pt idx="453">
                  <c:v>0.33496976422451602</c:v>
                </c:pt>
                <c:pt idx="454">
                  <c:v>0.33487601520520316</c:v>
                </c:pt>
                <c:pt idx="455">
                  <c:v>0.33117860805358645</c:v>
                </c:pt>
                <c:pt idx="456">
                  <c:v>0.32178368151378361</c:v>
                </c:pt>
                <c:pt idx="457">
                  <c:v>0.31298292178573006</c:v>
                </c:pt>
                <c:pt idx="458">
                  <c:v>0.3174072820224883</c:v>
                </c:pt>
                <c:pt idx="459">
                  <c:v>0.31963364686349066</c:v>
                </c:pt>
                <c:pt idx="460">
                  <c:v>0.31061860713724032</c:v>
                </c:pt>
                <c:pt idx="461">
                  <c:v>0.30348535955365613</c:v>
                </c:pt>
                <c:pt idx="462">
                  <c:v>0.29925279921268411</c:v>
                </c:pt>
                <c:pt idx="463">
                  <c:v>0.29073435579557821</c:v>
                </c:pt>
                <c:pt idx="464">
                  <c:v>0.28977457584907845</c:v>
                </c:pt>
                <c:pt idx="465">
                  <c:v>0.29193776152354994</c:v>
                </c:pt>
                <c:pt idx="466">
                  <c:v>0.28350550477814135</c:v>
                </c:pt>
                <c:pt idx="467">
                  <c:v>0.29313803434309355</c:v>
                </c:pt>
                <c:pt idx="468">
                  <c:v>0.2866741556016284</c:v>
                </c:pt>
                <c:pt idx="469">
                  <c:v>0.31079530576915787</c:v>
                </c:pt>
                <c:pt idx="470">
                  <c:v>0.30217246447383977</c:v>
                </c:pt>
                <c:pt idx="471">
                  <c:v>0.34271855873404794</c:v>
                </c:pt>
                <c:pt idx="472">
                  <c:v>0.37687524989367377</c:v>
                </c:pt>
                <c:pt idx="473">
                  <c:v>0.36789294962123387</c:v>
                </c:pt>
                <c:pt idx="474">
                  <c:v>0.36194734907206222</c:v>
                </c:pt>
                <c:pt idx="475">
                  <c:v>0.3621244217137497</c:v>
                </c:pt>
                <c:pt idx="476">
                  <c:v>0.35548556545070403</c:v>
                </c:pt>
                <c:pt idx="477">
                  <c:v>0.37079426097750817</c:v>
                </c:pt>
                <c:pt idx="478">
                  <c:v>0.36428115424780472</c:v>
                </c:pt>
                <c:pt idx="479">
                  <c:v>0.37680867156456899</c:v>
                </c:pt>
                <c:pt idx="480">
                  <c:v>0.40703622506273118</c:v>
                </c:pt>
                <c:pt idx="481">
                  <c:v>0.3962251005098586</c:v>
                </c:pt>
                <c:pt idx="482">
                  <c:v>0.38714143842726795</c:v>
                </c:pt>
                <c:pt idx="483">
                  <c:v>0.40087763124290049</c:v>
                </c:pt>
                <c:pt idx="484">
                  <c:v>0.38868041167157724</c:v>
                </c:pt>
                <c:pt idx="485">
                  <c:v>0.37935490322863341</c:v>
                </c:pt>
                <c:pt idx="486">
                  <c:v>0.37318567438029199</c:v>
                </c:pt>
                <c:pt idx="487">
                  <c:v>0.37470986108509019</c:v>
                </c:pt>
                <c:pt idx="488">
                  <c:v>0.36331558729944086</c:v>
                </c:pt>
                <c:pt idx="489">
                  <c:v>0.36231472397516928</c:v>
                </c:pt>
                <c:pt idx="490">
                  <c:v>0.35436428716831808</c:v>
                </c:pt>
                <c:pt idx="491">
                  <c:v>0.34910057437589981</c:v>
                </c:pt>
                <c:pt idx="492">
                  <c:v>0.34319199590866972</c:v>
                </c:pt>
                <c:pt idx="493">
                  <c:v>0.34410108367835446</c:v>
                </c:pt>
                <c:pt idx="494">
                  <c:v>0.34595403981195078</c:v>
                </c:pt>
                <c:pt idx="495">
                  <c:v>0.35003511871256354</c:v>
                </c:pt>
                <c:pt idx="496">
                  <c:v>0.33942356989485439</c:v>
                </c:pt>
                <c:pt idx="497">
                  <c:v>0.33345062411252546</c:v>
                </c:pt>
                <c:pt idx="498">
                  <c:v>0.32429568956772559</c:v>
                </c:pt>
                <c:pt idx="499">
                  <c:v>0.31467723936647041</c:v>
                </c:pt>
                <c:pt idx="500">
                  <c:v>0.30801147291171244</c:v>
                </c:pt>
                <c:pt idx="501">
                  <c:v>0.29934937356046998</c:v>
                </c:pt>
                <c:pt idx="502">
                  <c:v>0.29947593668156391</c:v>
                </c:pt>
                <c:pt idx="503">
                  <c:v>0.29492187152478583</c:v>
                </c:pt>
                <c:pt idx="504">
                  <c:v>0.29311934032704851</c:v>
                </c:pt>
                <c:pt idx="505">
                  <c:v>0.28847910861333159</c:v>
                </c:pt>
                <c:pt idx="506">
                  <c:v>0.28911867665869889</c:v>
                </c:pt>
                <c:pt idx="507">
                  <c:v>0.32741755988983795</c:v>
                </c:pt>
                <c:pt idx="508">
                  <c:v>0.32419073273129911</c:v>
                </c:pt>
                <c:pt idx="509">
                  <c:v>0.34182222189764616</c:v>
                </c:pt>
                <c:pt idx="510">
                  <c:v>0.33331280397230645</c:v>
                </c:pt>
                <c:pt idx="511">
                  <c:v>0.36545366976343358</c:v>
                </c:pt>
                <c:pt idx="512">
                  <c:v>0.35434374602868934</c:v>
                </c:pt>
                <c:pt idx="513">
                  <c:v>0.35228408008504691</c:v>
                </c:pt>
                <c:pt idx="514">
                  <c:v>0.34210787398786874</c:v>
                </c:pt>
                <c:pt idx="515">
                  <c:v>0.3320654747888066</c:v>
                </c:pt>
                <c:pt idx="516">
                  <c:v>0.3314980493764984</c:v>
                </c:pt>
                <c:pt idx="517">
                  <c:v>0.32332482722237949</c:v>
                </c:pt>
                <c:pt idx="518">
                  <c:v>0.31389751748208178</c:v>
                </c:pt>
                <c:pt idx="519">
                  <c:v>0.30740675461735228</c:v>
                </c:pt>
                <c:pt idx="520">
                  <c:v>0.30474362440214603</c:v>
                </c:pt>
                <c:pt idx="521">
                  <c:v>0.39656416151823115</c:v>
                </c:pt>
                <c:pt idx="522">
                  <c:v>0.39162007031962887</c:v>
                </c:pt>
                <c:pt idx="523">
                  <c:v>0.44372135308442867</c:v>
                </c:pt>
                <c:pt idx="524">
                  <c:v>0.43037953248690203</c:v>
                </c:pt>
                <c:pt idx="525">
                  <c:v>0.41730507074605855</c:v>
                </c:pt>
                <c:pt idx="526">
                  <c:v>0.41157722094609167</c:v>
                </c:pt>
                <c:pt idx="527">
                  <c:v>0.40324065219778654</c:v>
                </c:pt>
                <c:pt idx="528">
                  <c:v>0.39233089715637937</c:v>
                </c:pt>
                <c:pt idx="529">
                  <c:v>0.3904856911398113</c:v>
                </c:pt>
                <c:pt idx="530">
                  <c:v>0.38103559179055863</c:v>
                </c:pt>
                <c:pt idx="531">
                  <c:v>0.36995519149010941</c:v>
                </c:pt>
                <c:pt idx="532">
                  <c:v>0.3613038340890018</c:v>
                </c:pt>
                <c:pt idx="533">
                  <c:v>0.35187157764536792</c:v>
                </c:pt>
                <c:pt idx="534">
                  <c:v>0.34235308080757632</c:v>
                </c:pt>
                <c:pt idx="535">
                  <c:v>0.33660655517668903</c:v>
                </c:pt>
                <c:pt idx="536">
                  <c:v>0.32866414444583797</c:v>
                </c:pt>
                <c:pt idx="537">
                  <c:v>0.33800487109589811</c:v>
                </c:pt>
                <c:pt idx="538">
                  <c:v>0.34323062510750663</c:v>
                </c:pt>
                <c:pt idx="539">
                  <c:v>0.33339356698089212</c:v>
                </c:pt>
                <c:pt idx="540">
                  <c:v>0.3259791748725267</c:v>
                </c:pt>
                <c:pt idx="541">
                  <c:v>0.31758597444523273</c:v>
                </c:pt>
                <c:pt idx="542">
                  <c:v>0.32341861368236996</c:v>
                </c:pt>
                <c:pt idx="543">
                  <c:v>0.31778108149146334</c:v>
                </c:pt>
                <c:pt idx="544">
                  <c:v>0.31220311494800007</c:v>
                </c:pt>
                <c:pt idx="545">
                  <c:v>0.30732695173383168</c:v>
                </c:pt>
                <c:pt idx="546">
                  <c:v>0.2980541535352762</c:v>
                </c:pt>
                <c:pt idx="547">
                  <c:v>0.36869612115352546</c:v>
                </c:pt>
                <c:pt idx="548">
                  <c:v>0.35898858467548367</c:v>
                </c:pt>
                <c:pt idx="549">
                  <c:v>0.34928607738032319</c:v>
                </c:pt>
                <c:pt idx="550">
                  <c:v>0.35297082663687224</c:v>
                </c:pt>
                <c:pt idx="551">
                  <c:v>0.37043322311487981</c:v>
                </c:pt>
                <c:pt idx="552">
                  <c:v>0.35916715398161742</c:v>
                </c:pt>
                <c:pt idx="553">
                  <c:v>0.352663381188007</c:v>
                </c:pt>
                <c:pt idx="554">
                  <c:v>0.34568719324516239</c:v>
                </c:pt>
                <c:pt idx="555">
                  <c:v>0.34061609937558057</c:v>
                </c:pt>
                <c:pt idx="556">
                  <c:v>0.33306624140728991</c:v>
                </c:pt>
                <c:pt idx="557">
                  <c:v>0.35237155678773274</c:v>
                </c:pt>
                <c:pt idx="558">
                  <c:v>0.3418470079161357</c:v>
                </c:pt>
                <c:pt idx="559">
                  <c:v>0.33983794779967053</c:v>
                </c:pt>
                <c:pt idx="560">
                  <c:v>0.3430060999476337</c:v>
                </c:pt>
                <c:pt idx="561">
                  <c:v>0.33752727907248176</c:v>
                </c:pt>
                <c:pt idx="562">
                  <c:v>0.32844044561456598</c:v>
                </c:pt>
                <c:pt idx="563">
                  <c:v>0.32929401648027196</c:v>
                </c:pt>
                <c:pt idx="564">
                  <c:v>0.32170730300545225</c:v>
                </c:pt>
                <c:pt idx="565">
                  <c:v>0.31739963213384559</c:v>
                </c:pt>
                <c:pt idx="566">
                  <c:v>0.30790093660031348</c:v>
                </c:pt>
                <c:pt idx="567">
                  <c:v>0.29873698326523512</c:v>
                </c:pt>
                <c:pt idx="568">
                  <c:v>0.29111969220468148</c:v>
                </c:pt>
                <c:pt idx="569">
                  <c:v>0.28373980700628709</c:v>
                </c:pt>
                <c:pt idx="570">
                  <c:v>0.31715710806558067</c:v>
                </c:pt>
                <c:pt idx="571">
                  <c:v>0.30979357349413955</c:v>
                </c:pt>
                <c:pt idx="572">
                  <c:v>0.30049241417640615</c:v>
                </c:pt>
                <c:pt idx="573">
                  <c:v>0.29546903757026693</c:v>
                </c:pt>
                <c:pt idx="574">
                  <c:v>0.28692124517074269</c:v>
                </c:pt>
                <c:pt idx="575">
                  <c:v>0.28601194935899704</c:v>
                </c:pt>
                <c:pt idx="576">
                  <c:v>0.28069266772610862</c:v>
                </c:pt>
                <c:pt idx="577">
                  <c:v>0.27400922607090206</c:v>
                </c:pt>
                <c:pt idx="578">
                  <c:v>0.26803452592603255</c:v>
                </c:pt>
                <c:pt idx="579">
                  <c:v>0.27053361805951065</c:v>
                </c:pt>
                <c:pt idx="580">
                  <c:v>0.26283958086933651</c:v>
                </c:pt>
                <c:pt idx="581">
                  <c:v>0.25853604095183946</c:v>
                </c:pt>
                <c:pt idx="582">
                  <c:v>0.26246299729970957</c:v>
                </c:pt>
                <c:pt idx="583">
                  <c:v>0.25536795538884188</c:v>
                </c:pt>
                <c:pt idx="584">
                  <c:v>0.24763290036972327</c:v>
                </c:pt>
                <c:pt idx="585">
                  <c:v>0.2575916533024511</c:v>
                </c:pt>
                <c:pt idx="586">
                  <c:v>0.25211455990138332</c:v>
                </c:pt>
                <c:pt idx="587">
                  <c:v>0.24583150610028762</c:v>
                </c:pt>
                <c:pt idx="588">
                  <c:v>0.24670236760525671</c:v>
                </c:pt>
                <c:pt idx="589">
                  <c:v>0.24200678138472459</c:v>
                </c:pt>
                <c:pt idx="590">
                  <c:v>0.2449215189192106</c:v>
                </c:pt>
                <c:pt idx="591">
                  <c:v>0.23909876965501237</c:v>
                </c:pt>
                <c:pt idx="592">
                  <c:v>0.25504780085471396</c:v>
                </c:pt>
                <c:pt idx="593">
                  <c:v>0.25150207409796577</c:v>
                </c:pt>
                <c:pt idx="594">
                  <c:v>0.24477418194521747</c:v>
                </c:pt>
                <c:pt idx="595">
                  <c:v>0.23756776458876902</c:v>
                </c:pt>
                <c:pt idx="596">
                  <c:v>0.23131363934273882</c:v>
                </c:pt>
                <c:pt idx="597">
                  <c:v>0.23471909416239489</c:v>
                </c:pt>
                <c:pt idx="598">
                  <c:v>0.22791177648118846</c:v>
                </c:pt>
                <c:pt idx="599">
                  <c:v>0.22174468680732798</c:v>
                </c:pt>
                <c:pt idx="600">
                  <c:v>0.2150502293619124</c:v>
                </c:pt>
                <c:pt idx="601">
                  <c:v>0.20928303882461011</c:v>
                </c:pt>
                <c:pt idx="602">
                  <c:v>0.20423210569997621</c:v>
                </c:pt>
                <c:pt idx="603">
                  <c:v>0.2057655335629214</c:v>
                </c:pt>
                <c:pt idx="604">
                  <c:v>0.1995309711070716</c:v>
                </c:pt>
                <c:pt idx="605">
                  <c:v>0.19351855152835032</c:v>
                </c:pt>
                <c:pt idx="606">
                  <c:v>0.18820230491881898</c:v>
                </c:pt>
                <c:pt idx="607">
                  <c:v>0.18544995072925718</c:v>
                </c:pt>
                <c:pt idx="608">
                  <c:v>0.18082152538874319</c:v>
                </c:pt>
                <c:pt idx="609">
                  <c:v>0.18811615850387881</c:v>
                </c:pt>
                <c:pt idx="610">
                  <c:v>0.18321592467250558</c:v>
                </c:pt>
                <c:pt idx="611">
                  <c:v>0.17772890683636505</c:v>
                </c:pt>
                <c:pt idx="612">
                  <c:v>0.18412843271768861</c:v>
                </c:pt>
                <c:pt idx="613">
                  <c:v>0.18082572623586915</c:v>
                </c:pt>
                <c:pt idx="614">
                  <c:v>0.18378571010205719</c:v>
                </c:pt>
                <c:pt idx="615">
                  <c:v>0.17845105206239406</c:v>
                </c:pt>
                <c:pt idx="616">
                  <c:v>0.17529396946917042</c:v>
                </c:pt>
                <c:pt idx="617">
                  <c:v>0.17013672788446432</c:v>
                </c:pt>
                <c:pt idx="618">
                  <c:v>0.16566668242642596</c:v>
                </c:pt>
                <c:pt idx="619">
                  <c:v>0.16073745530337652</c:v>
                </c:pt>
                <c:pt idx="620">
                  <c:v>0.18420478849644717</c:v>
                </c:pt>
                <c:pt idx="621">
                  <c:v>0.22967767301760192</c:v>
                </c:pt>
                <c:pt idx="622">
                  <c:v>0.24088238698423889</c:v>
                </c:pt>
                <c:pt idx="623">
                  <c:v>0.24435053197511936</c:v>
                </c:pt>
                <c:pt idx="624">
                  <c:v>0.23889743038129893</c:v>
                </c:pt>
                <c:pt idx="625">
                  <c:v>0.23162135472805118</c:v>
                </c:pt>
                <c:pt idx="626">
                  <c:v>0.22458105275783533</c:v>
                </c:pt>
                <c:pt idx="627">
                  <c:v>0.22210672448799357</c:v>
                </c:pt>
                <c:pt idx="628">
                  <c:v>0.21558940889273151</c:v>
                </c:pt>
                <c:pt idx="629">
                  <c:v>0.21027571420924512</c:v>
                </c:pt>
                <c:pt idx="630">
                  <c:v>0.20422793194432881</c:v>
                </c:pt>
                <c:pt idx="631">
                  <c:v>0.20017442857365264</c:v>
                </c:pt>
                <c:pt idx="632">
                  <c:v>0.19447201877374384</c:v>
                </c:pt>
                <c:pt idx="633">
                  <c:v>0.18925891355838961</c:v>
                </c:pt>
                <c:pt idx="634">
                  <c:v>0.1837086972859121</c:v>
                </c:pt>
                <c:pt idx="635">
                  <c:v>0.18028969089738617</c:v>
                </c:pt>
                <c:pt idx="636">
                  <c:v>0.18426721968677029</c:v>
                </c:pt>
                <c:pt idx="637">
                  <c:v>0.22011269471886502</c:v>
                </c:pt>
                <c:pt idx="638">
                  <c:v>0.21442955877056941</c:v>
                </c:pt>
                <c:pt idx="639">
                  <c:v>0.20857629852906837</c:v>
                </c:pt>
                <c:pt idx="640">
                  <c:v>0.20351136513698165</c:v>
                </c:pt>
                <c:pt idx="641">
                  <c:v>0.23582803825530735</c:v>
                </c:pt>
                <c:pt idx="642">
                  <c:v>0.26352385734311645</c:v>
                </c:pt>
                <c:pt idx="643">
                  <c:v>0.25790778778328599</c:v>
                </c:pt>
                <c:pt idx="644">
                  <c:v>0.25005257413698906</c:v>
                </c:pt>
                <c:pt idx="645">
                  <c:v>0.24349003120052592</c:v>
                </c:pt>
                <c:pt idx="646">
                  <c:v>0.24529643660577169</c:v>
                </c:pt>
                <c:pt idx="647">
                  <c:v>0.2400320285837248</c:v>
                </c:pt>
                <c:pt idx="648">
                  <c:v>0.23402989263986568</c:v>
                </c:pt>
                <c:pt idx="649">
                  <c:v>0.23927519483388188</c:v>
                </c:pt>
                <c:pt idx="650">
                  <c:v>0.2477357435274026</c:v>
                </c:pt>
                <c:pt idx="651">
                  <c:v>0.24019265159085143</c:v>
                </c:pt>
                <c:pt idx="652">
                  <c:v>0.23981705747321275</c:v>
                </c:pt>
                <c:pt idx="653">
                  <c:v>0.23472679744994943</c:v>
                </c:pt>
                <c:pt idx="654">
                  <c:v>0.22853156810623401</c:v>
                </c:pt>
                <c:pt idx="655">
                  <c:v>0.22901275037183405</c:v>
                </c:pt>
                <c:pt idx="656">
                  <c:v>0.22478902512109838</c:v>
                </c:pt>
                <c:pt idx="657">
                  <c:v>0.27753852815801738</c:v>
                </c:pt>
                <c:pt idx="658">
                  <c:v>0.27402302805638984</c:v>
                </c:pt>
                <c:pt idx="659">
                  <c:v>0.27529605356855813</c:v>
                </c:pt>
                <c:pt idx="660">
                  <c:v>0.27057312462157451</c:v>
                </c:pt>
                <c:pt idx="661">
                  <c:v>0.27942693366604721</c:v>
                </c:pt>
                <c:pt idx="662">
                  <c:v>0.27524709119300106</c:v>
                </c:pt>
                <c:pt idx="663">
                  <c:v>0.26700031122175572</c:v>
                </c:pt>
                <c:pt idx="664">
                  <c:v>0.29001630625835073</c:v>
                </c:pt>
                <c:pt idx="665">
                  <c:v>0.28196526499696239</c:v>
                </c:pt>
                <c:pt idx="666">
                  <c:v>0.29325158575701971</c:v>
                </c:pt>
                <c:pt idx="667">
                  <c:v>0.28867798839902997</c:v>
                </c:pt>
                <c:pt idx="668">
                  <c:v>0.28895005166167809</c:v>
                </c:pt>
                <c:pt idx="669">
                  <c:v>0.28143477162716024</c:v>
                </c:pt>
                <c:pt idx="670">
                  <c:v>0.28377381650703321</c:v>
                </c:pt>
                <c:pt idx="671">
                  <c:v>0.27705903949488969</c:v>
                </c:pt>
                <c:pt idx="672">
                  <c:v>0.27653410027041986</c:v>
                </c:pt>
                <c:pt idx="673">
                  <c:v>0.2706136305382702</c:v>
                </c:pt>
                <c:pt idx="674">
                  <c:v>0.27000968040262213</c:v>
                </c:pt>
                <c:pt idx="675">
                  <c:v>0.26188753894678829</c:v>
                </c:pt>
                <c:pt idx="676">
                  <c:v>0.25393300538859392</c:v>
                </c:pt>
                <c:pt idx="677">
                  <c:v>0.24627163131618623</c:v>
                </c:pt>
                <c:pt idx="678">
                  <c:v>0.26124496144234394</c:v>
                </c:pt>
                <c:pt idx="679">
                  <c:v>0.25421431035868997</c:v>
                </c:pt>
                <c:pt idx="680">
                  <c:v>0.27451170155714366</c:v>
                </c:pt>
                <c:pt idx="681">
                  <c:v>0.28406756915078474</c:v>
                </c:pt>
                <c:pt idx="682">
                  <c:v>0.3149909104082389</c:v>
                </c:pt>
                <c:pt idx="683">
                  <c:v>0.31106777710176697</c:v>
                </c:pt>
                <c:pt idx="684">
                  <c:v>0.34381594963936407</c:v>
                </c:pt>
                <c:pt idx="685">
                  <c:v>0.34166861793074293</c:v>
                </c:pt>
                <c:pt idx="686">
                  <c:v>0.3493737450035263</c:v>
                </c:pt>
                <c:pt idx="687">
                  <c:v>0.35191751755052392</c:v>
                </c:pt>
                <c:pt idx="688">
                  <c:v>0.37849921366008366</c:v>
                </c:pt>
                <c:pt idx="689">
                  <c:v>0.36876101703008429</c:v>
                </c:pt>
                <c:pt idx="690">
                  <c:v>0.36168018216267167</c:v>
                </c:pt>
                <c:pt idx="691">
                  <c:v>0.35261721490353881</c:v>
                </c:pt>
                <c:pt idx="692">
                  <c:v>0.34289173162585296</c:v>
                </c:pt>
                <c:pt idx="693">
                  <c:v>0.33246115549036886</c:v>
                </c:pt>
                <c:pt idx="694">
                  <c:v>0.32558624671044295</c:v>
                </c:pt>
                <c:pt idx="695">
                  <c:v>0.34300242472614639</c:v>
                </c:pt>
                <c:pt idx="696">
                  <c:v>0.3401207691003259</c:v>
                </c:pt>
                <c:pt idx="697">
                  <c:v>0.33591541778679918</c:v>
                </c:pt>
                <c:pt idx="698">
                  <c:v>0.32938846777663738</c:v>
                </c:pt>
                <c:pt idx="699">
                  <c:v>0.31971478162334205</c:v>
                </c:pt>
                <c:pt idx="700">
                  <c:v>0.31909012119859687</c:v>
                </c:pt>
                <c:pt idx="701">
                  <c:v>0.31122181051655912</c:v>
                </c:pt>
                <c:pt idx="702">
                  <c:v>0.31583982577558384</c:v>
                </c:pt>
                <c:pt idx="703">
                  <c:v>0.30825574530687627</c:v>
                </c:pt>
                <c:pt idx="704">
                  <c:v>0.34014749634183322</c:v>
                </c:pt>
                <c:pt idx="705">
                  <c:v>0.3317150183720261</c:v>
                </c:pt>
                <c:pt idx="706">
                  <c:v>0.3411949187544383</c:v>
                </c:pt>
                <c:pt idx="707">
                  <c:v>0.36387386824804002</c:v>
                </c:pt>
                <c:pt idx="708">
                  <c:v>0.35868932845941059</c:v>
                </c:pt>
                <c:pt idx="709">
                  <c:v>0.34853512426236705</c:v>
                </c:pt>
                <c:pt idx="710">
                  <c:v>0.35227648600904915</c:v>
                </c:pt>
                <c:pt idx="711">
                  <c:v>0.3428279229566063</c:v>
                </c:pt>
                <c:pt idx="712">
                  <c:v>0.33585877229236766</c:v>
                </c:pt>
                <c:pt idx="713">
                  <c:v>0.3290986697207956</c:v>
                </c:pt>
                <c:pt idx="714">
                  <c:v>0.32205850935651564</c:v>
                </c:pt>
                <c:pt idx="715">
                  <c:v>0.3205038239695624</c:v>
                </c:pt>
                <c:pt idx="716">
                  <c:v>0.31142730339755365</c:v>
                </c:pt>
                <c:pt idx="717">
                  <c:v>0.30195097154200318</c:v>
                </c:pt>
                <c:pt idx="718">
                  <c:v>0.29276367208727594</c:v>
                </c:pt>
                <c:pt idx="719">
                  <c:v>0.29545282820410546</c:v>
                </c:pt>
                <c:pt idx="720">
                  <c:v>0.28655212841149602</c:v>
                </c:pt>
                <c:pt idx="721">
                  <c:v>0.28071062680668712</c:v>
                </c:pt>
                <c:pt idx="722">
                  <c:v>0.28532530016228247</c:v>
                </c:pt>
                <c:pt idx="723">
                  <c:v>0.27697613806578109</c:v>
                </c:pt>
                <c:pt idx="724">
                  <c:v>0.26855931380323261</c:v>
                </c:pt>
                <c:pt idx="725">
                  <c:v>0.26259770649209924</c:v>
                </c:pt>
                <c:pt idx="726">
                  <c:v>0.27553701138523917</c:v>
                </c:pt>
                <c:pt idx="727">
                  <c:v>0.27173183811759383</c:v>
                </c:pt>
                <c:pt idx="728">
                  <c:v>0.27684740704513289</c:v>
                </c:pt>
                <c:pt idx="729">
                  <c:v>0.28993199933026409</c:v>
                </c:pt>
                <c:pt idx="730">
                  <c:v>0.28583748164015188</c:v>
                </c:pt>
                <c:pt idx="731">
                  <c:v>0.28707043683675421</c:v>
                </c:pt>
                <c:pt idx="732">
                  <c:v>0.3141011487511427</c:v>
                </c:pt>
                <c:pt idx="733">
                  <c:v>0.31262134740312353</c:v>
                </c:pt>
                <c:pt idx="734">
                  <c:v>0.30328166043284777</c:v>
                </c:pt>
                <c:pt idx="735">
                  <c:v>0.30132598612154515</c:v>
                </c:pt>
                <c:pt idx="736">
                  <c:v>0.31362512702599604</c:v>
                </c:pt>
                <c:pt idx="737">
                  <c:v>0.32757636366330423</c:v>
                </c:pt>
                <c:pt idx="738">
                  <c:v>0.32255118985222409</c:v>
                </c:pt>
                <c:pt idx="739">
                  <c:v>0.32030166375292041</c:v>
                </c:pt>
                <c:pt idx="740">
                  <c:v>0.31359912118407041</c:v>
                </c:pt>
                <c:pt idx="741">
                  <c:v>0.30661519548968669</c:v>
                </c:pt>
                <c:pt idx="742">
                  <c:v>0.32209035614619935</c:v>
                </c:pt>
                <c:pt idx="743">
                  <c:v>0.314014143204212</c:v>
                </c:pt>
                <c:pt idx="744">
                  <c:v>0.30556702077651565</c:v>
                </c:pt>
                <c:pt idx="745">
                  <c:v>0.29643616109714377</c:v>
                </c:pt>
                <c:pt idx="746">
                  <c:v>0.28841200389714683</c:v>
                </c:pt>
                <c:pt idx="747">
                  <c:v>0.2805440144078527</c:v>
                </c:pt>
                <c:pt idx="748">
                  <c:v>0.27255269764209805</c:v>
                </c:pt>
                <c:pt idx="749">
                  <c:v>0.2656660019773936</c:v>
                </c:pt>
                <c:pt idx="750">
                  <c:v>0.30722470604676488</c:v>
                </c:pt>
                <c:pt idx="751">
                  <c:v>0.30603624352197267</c:v>
                </c:pt>
                <c:pt idx="752">
                  <c:v>0.29688551720412887</c:v>
                </c:pt>
                <c:pt idx="753">
                  <c:v>0.28850095336170783</c:v>
                </c:pt>
                <c:pt idx="754">
                  <c:v>0.28005646611696572</c:v>
                </c:pt>
                <c:pt idx="755">
                  <c:v>0.27184238380551801</c:v>
                </c:pt>
                <c:pt idx="756">
                  <c:v>0.27569606871438651</c:v>
                </c:pt>
                <c:pt idx="757">
                  <c:v>0.2673247396230557</c:v>
                </c:pt>
                <c:pt idx="758">
                  <c:v>0.26237416372824579</c:v>
                </c:pt>
                <c:pt idx="759">
                  <c:v>0.26802980371750051</c:v>
                </c:pt>
                <c:pt idx="760">
                  <c:v>0.26054997227418736</c:v>
                </c:pt>
                <c:pt idx="761">
                  <c:v>0.29693029482668593</c:v>
                </c:pt>
                <c:pt idx="762">
                  <c:v>0.29026361961571395</c:v>
                </c:pt>
                <c:pt idx="763">
                  <c:v>0.28216496258002244</c:v>
                </c:pt>
                <c:pt idx="764">
                  <c:v>0.29648305187129309</c:v>
                </c:pt>
                <c:pt idx="765">
                  <c:v>0.30705783162845363</c:v>
                </c:pt>
                <c:pt idx="766">
                  <c:v>0.30264595450146398</c:v>
                </c:pt>
                <c:pt idx="767">
                  <c:v>0.29359632309437839</c:v>
                </c:pt>
                <c:pt idx="768">
                  <c:v>0.2856181482773047</c:v>
                </c:pt>
                <c:pt idx="769">
                  <c:v>0.31058630298636986</c:v>
                </c:pt>
                <c:pt idx="770">
                  <c:v>0.3100655725540819</c:v>
                </c:pt>
                <c:pt idx="771">
                  <c:v>0.30739481796013035</c:v>
                </c:pt>
                <c:pt idx="772">
                  <c:v>0.29880560577210719</c:v>
                </c:pt>
                <c:pt idx="773">
                  <c:v>0.33683088956727003</c:v>
                </c:pt>
                <c:pt idx="774">
                  <c:v>0.32684546967216654</c:v>
                </c:pt>
                <c:pt idx="775">
                  <c:v>0.31690809423908889</c:v>
                </c:pt>
                <c:pt idx="776">
                  <c:v>0.32135772969899945</c:v>
                </c:pt>
                <c:pt idx="777">
                  <c:v>0.31333383559274353</c:v>
                </c:pt>
                <c:pt idx="778">
                  <c:v>0.32239730905292557</c:v>
                </c:pt>
                <c:pt idx="779">
                  <c:v>0.32031936437068909</c:v>
                </c:pt>
                <c:pt idx="780">
                  <c:v>0.31958741186651768</c:v>
                </c:pt>
                <c:pt idx="781">
                  <c:v>0.3103367631000678</c:v>
                </c:pt>
                <c:pt idx="782">
                  <c:v>0.31202677090634567</c:v>
                </c:pt>
                <c:pt idx="783">
                  <c:v>0.30799982421013483</c:v>
                </c:pt>
                <c:pt idx="784">
                  <c:v>0.30120928240174605</c:v>
                </c:pt>
                <c:pt idx="785">
                  <c:v>0.29205652877763627</c:v>
                </c:pt>
                <c:pt idx="786">
                  <c:v>0.31810792524508985</c:v>
                </c:pt>
                <c:pt idx="787">
                  <c:v>0.3274038207043018</c:v>
                </c:pt>
                <c:pt idx="788">
                  <c:v>0.33212176484481892</c:v>
                </c:pt>
                <c:pt idx="789">
                  <c:v>0.32345286403218121</c:v>
                </c:pt>
                <c:pt idx="790">
                  <c:v>0.31536881805879563</c:v>
                </c:pt>
                <c:pt idx="791">
                  <c:v>0.3057974566344755</c:v>
                </c:pt>
                <c:pt idx="792">
                  <c:v>0.29665248198543259</c:v>
                </c:pt>
                <c:pt idx="793">
                  <c:v>0.30654992259506525</c:v>
                </c:pt>
                <c:pt idx="794">
                  <c:v>0.41254387234824474</c:v>
                </c:pt>
                <c:pt idx="795">
                  <c:v>0.40175728701449021</c:v>
                </c:pt>
                <c:pt idx="796">
                  <c:v>0.40428984028777648</c:v>
                </c:pt>
                <c:pt idx="797">
                  <c:v>0.40689698886366954</c:v>
                </c:pt>
                <c:pt idx="798">
                  <c:v>0.4139939087947504</c:v>
                </c:pt>
                <c:pt idx="799">
                  <c:v>0.40140577986294912</c:v>
                </c:pt>
                <c:pt idx="800">
                  <c:v>0.42523580363474678</c:v>
                </c:pt>
                <c:pt idx="801">
                  <c:v>0.41264441157078197</c:v>
                </c:pt>
                <c:pt idx="802">
                  <c:v>0.42267088752039916</c:v>
                </c:pt>
                <c:pt idx="803">
                  <c:v>0.40983565628956448</c:v>
                </c:pt>
                <c:pt idx="804">
                  <c:v>0.39956438574856046</c:v>
                </c:pt>
                <c:pt idx="805">
                  <c:v>0.39830591904117729</c:v>
                </c:pt>
                <c:pt idx="806">
                  <c:v>0.38727768669758739</c:v>
                </c:pt>
                <c:pt idx="807">
                  <c:v>0.38006369036045673</c:v>
                </c:pt>
                <c:pt idx="808">
                  <c:v>0.36908027985221931</c:v>
                </c:pt>
                <c:pt idx="809">
                  <c:v>0.36535541586842513</c:v>
                </c:pt>
                <c:pt idx="810">
                  <c:v>0.36995522397333425</c:v>
                </c:pt>
                <c:pt idx="811">
                  <c:v>0.37651216906149149</c:v>
                </c:pt>
                <c:pt idx="812">
                  <c:v>0.36762241219560388</c:v>
                </c:pt>
                <c:pt idx="813">
                  <c:v>0.39113454408012316</c:v>
                </c:pt>
                <c:pt idx="814">
                  <c:v>0.38178550715930265</c:v>
                </c:pt>
                <c:pt idx="815">
                  <c:v>0.42396969897121733</c:v>
                </c:pt>
                <c:pt idx="816">
                  <c:v>0.47900339232366757</c:v>
                </c:pt>
                <c:pt idx="817">
                  <c:v>0.46644603321323935</c:v>
                </c:pt>
                <c:pt idx="818">
                  <c:v>0.45837213100573693</c:v>
                </c:pt>
                <c:pt idx="819">
                  <c:v>0.45037508443028734</c:v>
                </c:pt>
                <c:pt idx="820">
                  <c:v>0.44693339411620875</c:v>
                </c:pt>
                <c:pt idx="821">
                  <c:v>0.43368458959663997</c:v>
                </c:pt>
                <c:pt idx="822">
                  <c:v>0.42089022401298998</c:v>
                </c:pt>
                <c:pt idx="823">
                  <c:v>0.40815216074439664</c:v>
                </c:pt>
                <c:pt idx="824">
                  <c:v>0.40147946337350504</c:v>
                </c:pt>
                <c:pt idx="825">
                  <c:v>0.38963296331799041</c:v>
                </c:pt>
                <c:pt idx="826">
                  <c:v>0.40154009628150861</c:v>
                </c:pt>
                <c:pt idx="827">
                  <c:v>0.39090939220745735</c:v>
                </c:pt>
                <c:pt idx="828">
                  <c:v>0.38140922409695921</c:v>
                </c:pt>
                <c:pt idx="829">
                  <c:v>0.37983943022911415</c:v>
                </c:pt>
                <c:pt idx="830">
                  <c:v>0.36835075371419657</c:v>
                </c:pt>
                <c:pt idx="831">
                  <c:v>0.35714504724957091</c:v>
                </c:pt>
                <c:pt idx="832">
                  <c:v>0.34773992986637886</c:v>
                </c:pt>
                <c:pt idx="833">
                  <c:v>0.33950344835868007</c:v>
                </c:pt>
                <c:pt idx="834">
                  <c:v>0.33011891599997994</c:v>
                </c:pt>
                <c:pt idx="835">
                  <c:v>0.34667637429257869</c:v>
                </c:pt>
                <c:pt idx="836">
                  <c:v>0.3593734275452688</c:v>
                </c:pt>
                <c:pt idx="837">
                  <c:v>0.37369925118237629</c:v>
                </c:pt>
                <c:pt idx="838">
                  <c:v>0.36370297194964163</c:v>
                </c:pt>
                <c:pt idx="839">
                  <c:v>0.38626675192671106</c:v>
                </c:pt>
                <c:pt idx="840">
                  <c:v>0.37456241199194207</c:v>
                </c:pt>
                <c:pt idx="841">
                  <c:v>0.38375289517016564</c:v>
                </c:pt>
                <c:pt idx="842">
                  <c:v>0.40437705696217868</c:v>
                </c:pt>
                <c:pt idx="843">
                  <c:v>0.40320496943855194</c:v>
                </c:pt>
                <c:pt idx="844">
                  <c:v>0.40888084469403052</c:v>
                </c:pt>
                <c:pt idx="845">
                  <c:v>0.52789545772859248</c:v>
                </c:pt>
                <c:pt idx="846">
                  <c:v>0.52054332361947886</c:v>
                </c:pt>
                <c:pt idx="847">
                  <c:v>0.5066464553271427</c:v>
                </c:pt>
                <c:pt idx="848">
                  <c:v>0.49152840807339598</c:v>
                </c:pt>
                <c:pt idx="849">
                  <c:v>0.48741608074746551</c:v>
                </c:pt>
                <c:pt idx="850">
                  <c:v>0.47389266872281083</c:v>
                </c:pt>
                <c:pt idx="851">
                  <c:v>0.45952480219634484</c:v>
                </c:pt>
                <c:pt idx="852">
                  <c:v>0.46076453630334629</c:v>
                </c:pt>
                <c:pt idx="853">
                  <c:v>0.45297900995621398</c:v>
                </c:pt>
                <c:pt idx="854">
                  <c:v>0.43918035488074919</c:v>
                </c:pt>
                <c:pt idx="855">
                  <c:v>0.42632425365485604</c:v>
                </c:pt>
                <c:pt idx="856">
                  <c:v>0.41374740620434436</c:v>
                </c:pt>
                <c:pt idx="857">
                  <c:v>0.43700841180938743</c:v>
                </c:pt>
                <c:pt idx="858">
                  <c:v>0.42381303471800252</c:v>
                </c:pt>
                <c:pt idx="859">
                  <c:v>0.41577658741810797</c:v>
                </c:pt>
                <c:pt idx="860">
                  <c:v>0.40551548822209588</c:v>
                </c:pt>
                <c:pt idx="861">
                  <c:v>0.40337757451209971</c:v>
                </c:pt>
                <c:pt idx="862">
                  <c:v>0.40200564911228448</c:v>
                </c:pt>
                <c:pt idx="863">
                  <c:v>0.39164885207253292</c:v>
                </c:pt>
                <c:pt idx="864">
                  <c:v>0.38350800132367957</c:v>
                </c:pt>
                <c:pt idx="865">
                  <c:v>0.40865849312198654</c:v>
                </c:pt>
                <c:pt idx="866">
                  <c:v>0.41105469738007994</c:v>
                </c:pt>
                <c:pt idx="867">
                  <c:v>0.4206689985449506</c:v>
                </c:pt>
                <c:pt idx="868">
                  <c:v>0.41147279263810427</c:v>
                </c:pt>
                <c:pt idx="869">
                  <c:v>0.45779476306519401</c:v>
                </c:pt>
                <c:pt idx="870">
                  <c:v>0.45112088696520747</c:v>
                </c:pt>
                <c:pt idx="871">
                  <c:v>0.43738046710082989</c:v>
                </c:pt>
                <c:pt idx="872">
                  <c:v>0.46594025749408052</c:v>
                </c:pt>
                <c:pt idx="873">
                  <c:v>0.45531466034505869</c:v>
                </c:pt>
                <c:pt idx="874">
                  <c:v>0.4858633571320975</c:v>
                </c:pt>
                <c:pt idx="875">
                  <c:v>0.50304232442854013</c:v>
                </c:pt>
                <c:pt idx="876">
                  <c:v>0.4904983556940406</c:v>
                </c:pt>
                <c:pt idx="877">
                  <c:v>0.47760334623304423</c:v>
                </c:pt>
                <c:pt idx="878">
                  <c:v>0.48206764427572546</c:v>
                </c:pt>
                <c:pt idx="879">
                  <c:v>0.48069023266154337</c:v>
                </c:pt>
                <c:pt idx="880">
                  <c:v>0.46616236400404165</c:v>
                </c:pt>
                <c:pt idx="881">
                  <c:v>0.45397686880276328</c:v>
                </c:pt>
                <c:pt idx="882">
                  <c:v>0.44128658071238447</c:v>
                </c:pt>
                <c:pt idx="883">
                  <c:v>0.42784412643251801</c:v>
                </c:pt>
                <c:pt idx="884">
                  <c:v>0.47400259176379539</c:v>
                </c:pt>
                <c:pt idx="885">
                  <c:v>0.51322901491375417</c:v>
                </c:pt>
                <c:pt idx="886">
                  <c:v>0.51243574736543684</c:v>
                </c:pt>
                <c:pt idx="887">
                  <c:v>0.51129228016530992</c:v>
                </c:pt>
                <c:pt idx="888">
                  <c:v>0.49583066559030847</c:v>
                </c:pt>
                <c:pt idx="889">
                  <c:v>0.48444318132568948</c:v>
                </c:pt>
                <c:pt idx="890">
                  <c:v>0.47203622648740501</c:v>
                </c:pt>
                <c:pt idx="891">
                  <c:v>0.45774638054317418</c:v>
                </c:pt>
                <c:pt idx="892">
                  <c:v>0.44960147617753621</c:v>
                </c:pt>
                <c:pt idx="893">
                  <c:v>0.46753246989683933</c:v>
                </c:pt>
                <c:pt idx="894">
                  <c:v>0.46551253668921505</c:v>
                </c:pt>
                <c:pt idx="895">
                  <c:v>0.45324360546571979</c:v>
                </c:pt>
                <c:pt idx="896">
                  <c:v>0.44844418983035567</c:v>
                </c:pt>
                <c:pt idx="897">
                  <c:v>0.46590412118237828</c:v>
                </c:pt>
                <c:pt idx="898">
                  <c:v>0.4658392689187576</c:v>
                </c:pt>
                <c:pt idx="899">
                  <c:v>0.45575103980866288</c:v>
                </c:pt>
                <c:pt idx="900">
                  <c:v>0.44197061278126099</c:v>
                </c:pt>
                <c:pt idx="901">
                  <c:v>0.43828484250130145</c:v>
                </c:pt>
                <c:pt idx="902">
                  <c:v>0.43041004046193992</c:v>
                </c:pt>
                <c:pt idx="903">
                  <c:v>0.4181416405091733</c:v>
                </c:pt>
                <c:pt idx="904">
                  <c:v>0.40569896812337308</c:v>
                </c:pt>
                <c:pt idx="905">
                  <c:v>0.39479313523333653</c:v>
                </c:pt>
                <c:pt idx="906">
                  <c:v>0.38921900761309769</c:v>
                </c:pt>
                <c:pt idx="907">
                  <c:v>0.37885289812483047</c:v>
                </c:pt>
                <c:pt idx="908">
                  <c:v>0.36879333705379425</c:v>
                </c:pt>
                <c:pt idx="909">
                  <c:v>0.36059559894323795</c:v>
                </c:pt>
                <c:pt idx="910">
                  <c:v>0.3641345108046769</c:v>
                </c:pt>
                <c:pt idx="911">
                  <c:v>0.36619360917677557</c:v>
                </c:pt>
                <c:pt idx="912">
                  <c:v>0.35610437821545332</c:v>
                </c:pt>
                <c:pt idx="913">
                  <c:v>0.35691830873841801</c:v>
                </c:pt>
                <c:pt idx="914">
                  <c:v>0.34607867363068762</c:v>
                </c:pt>
                <c:pt idx="915">
                  <c:v>0.36501967824193854</c:v>
                </c:pt>
                <c:pt idx="916">
                  <c:v>0.35614046158490337</c:v>
                </c:pt>
                <c:pt idx="917">
                  <c:v>0.34558812376314996</c:v>
                </c:pt>
                <c:pt idx="918">
                  <c:v>0.36074697669506622</c:v>
                </c:pt>
                <c:pt idx="919">
                  <c:v>0.3500777021887953</c:v>
                </c:pt>
                <c:pt idx="920">
                  <c:v>0.34166371526713674</c:v>
                </c:pt>
                <c:pt idx="921">
                  <c:v>0.3351069680808289</c:v>
                </c:pt>
                <c:pt idx="922">
                  <c:v>0.33001924556391332</c:v>
                </c:pt>
                <c:pt idx="923">
                  <c:v>0.33343586078159215</c:v>
                </c:pt>
                <c:pt idx="924">
                  <c:v>0.32449341921089059</c:v>
                </c:pt>
                <c:pt idx="925">
                  <c:v>0.32567286289430109</c:v>
                </c:pt>
                <c:pt idx="926">
                  <c:v>0.34408628487083781</c:v>
                </c:pt>
                <c:pt idx="927">
                  <c:v>0.34595115168892415</c:v>
                </c:pt>
                <c:pt idx="928">
                  <c:v>0.34305660721917197</c:v>
                </c:pt>
                <c:pt idx="929">
                  <c:v>0.34372087177360144</c:v>
                </c:pt>
                <c:pt idx="930">
                  <c:v>0.33701537822326771</c:v>
                </c:pt>
                <c:pt idx="931">
                  <c:v>0.32698983465410597</c:v>
                </c:pt>
                <c:pt idx="932">
                  <c:v>0.33817507386355761</c:v>
                </c:pt>
                <c:pt idx="933">
                  <c:v>0.38125187235919733</c:v>
                </c:pt>
                <c:pt idx="934">
                  <c:v>0.37254979182748177</c:v>
                </c:pt>
                <c:pt idx="935">
                  <c:v>0.37791652704523171</c:v>
                </c:pt>
                <c:pt idx="936">
                  <c:v>0.36754584476132096</c:v>
                </c:pt>
                <c:pt idx="937">
                  <c:v>0.35650060605094125</c:v>
                </c:pt>
                <c:pt idx="938">
                  <c:v>0.35075664355766961</c:v>
                </c:pt>
                <c:pt idx="939">
                  <c:v>0.34050156867848835</c:v>
                </c:pt>
                <c:pt idx="940">
                  <c:v>0.42473648903513933</c:v>
                </c:pt>
                <c:pt idx="941">
                  <c:v>0.44154583265611985</c:v>
                </c:pt>
                <c:pt idx="942">
                  <c:v>0.43815927970490448</c:v>
                </c:pt>
                <c:pt idx="943">
                  <c:v>0.49867945270627162</c:v>
                </c:pt>
                <c:pt idx="944">
                  <c:v>0.48424492549548837</c:v>
                </c:pt>
                <c:pt idx="945">
                  <c:v>0.47100254589207791</c:v>
                </c:pt>
                <c:pt idx="946">
                  <c:v>0.45785479528436795</c:v>
                </c:pt>
                <c:pt idx="947">
                  <c:v>0.44957266777108534</c:v>
                </c:pt>
                <c:pt idx="948">
                  <c:v>0.4364940863164336</c:v>
                </c:pt>
                <c:pt idx="949">
                  <c:v>0.42388774013472136</c:v>
                </c:pt>
                <c:pt idx="950">
                  <c:v>0.41233273465639364</c:v>
                </c:pt>
                <c:pt idx="951">
                  <c:v>0.42324620830026632</c:v>
                </c:pt>
                <c:pt idx="952">
                  <c:v>0.41039319737700741</c:v>
                </c:pt>
                <c:pt idx="953">
                  <c:v>0.40574194593218671</c:v>
                </c:pt>
                <c:pt idx="954">
                  <c:v>0.41955635360435412</c:v>
                </c:pt>
                <c:pt idx="955">
                  <c:v>0.44085567040126233</c:v>
                </c:pt>
                <c:pt idx="956">
                  <c:v>0.42809114324976794</c:v>
                </c:pt>
                <c:pt idx="957">
                  <c:v>0.42329392454394765</c:v>
                </c:pt>
                <c:pt idx="958">
                  <c:v>0.41533260671880129</c:v>
                </c:pt>
                <c:pt idx="959">
                  <c:v>0.40890505494753254</c:v>
                </c:pt>
                <c:pt idx="960">
                  <c:v>0.3986701814234988</c:v>
                </c:pt>
                <c:pt idx="961">
                  <c:v>0.41670763570790609</c:v>
                </c:pt>
                <c:pt idx="962">
                  <c:v>0.40411260864935422</c:v>
                </c:pt>
                <c:pt idx="963">
                  <c:v>0.39180500833555032</c:v>
                </c:pt>
                <c:pt idx="964">
                  <c:v>0.39498689110074731</c:v>
                </c:pt>
                <c:pt idx="965">
                  <c:v>0.38303357883391148</c:v>
                </c:pt>
                <c:pt idx="966">
                  <c:v>0.37382046839770994</c:v>
                </c:pt>
                <c:pt idx="967">
                  <c:v>0.37017435241686175</c:v>
                </c:pt>
                <c:pt idx="968">
                  <c:v>0.35990418383752038</c:v>
                </c:pt>
                <c:pt idx="969">
                  <c:v>0.35062453228678986</c:v>
                </c:pt>
                <c:pt idx="970">
                  <c:v>0.35967699329597558</c:v>
                </c:pt>
                <c:pt idx="971">
                  <c:v>0.34935415846206525</c:v>
                </c:pt>
                <c:pt idx="972">
                  <c:v>0.34504738217547282</c:v>
                </c:pt>
                <c:pt idx="973">
                  <c:v>0.41343790305184996</c:v>
                </c:pt>
                <c:pt idx="974">
                  <c:v>0.41432077335330175</c:v>
                </c:pt>
                <c:pt idx="975">
                  <c:v>0.42264618711831237</c:v>
                </c:pt>
                <c:pt idx="976">
                  <c:v>0.41494322976459214</c:v>
                </c:pt>
                <c:pt idx="977">
                  <c:v>0.40282484266683805</c:v>
                </c:pt>
                <c:pt idx="978">
                  <c:v>0.39404168662603128</c:v>
                </c:pt>
                <c:pt idx="979">
                  <c:v>0.38526079090709409</c:v>
                </c:pt>
                <c:pt idx="980">
                  <c:v>0.3772623522076794</c:v>
                </c:pt>
                <c:pt idx="981">
                  <c:v>0.37345292870537816</c:v>
                </c:pt>
                <c:pt idx="982">
                  <c:v>0.40581321424693118</c:v>
                </c:pt>
                <c:pt idx="983">
                  <c:v>0.3935207409895764</c:v>
                </c:pt>
                <c:pt idx="984">
                  <c:v>0.38158443774924788</c:v>
                </c:pt>
                <c:pt idx="985">
                  <c:v>0.37479308418940988</c:v>
                </c:pt>
                <c:pt idx="986">
                  <c:v>0.36684363247554286</c:v>
                </c:pt>
                <c:pt idx="987">
                  <c:v>0.36078701323718976</c:v>
                </c:pt>
                <c:pt idx="988">
                  <c:v>0.34981628898344375</c:v>
                </c:pt>
                <c:pt idx="989">
                  <c:v>0.33963603739410791</c:v>
                </c:pt>
                <c:pt idx="990">
                  <c:v>0.33358013375341844</c:v>
                </c:pt>
                <c:pt idx="991">
                  <c:v>0.37988640858897732</c:v>
                </c:pt>
                <c:pt idx="992">
                  <c:v>0.38407431556689137</c:v>
                </c:pt>
                <c:pt idx="993">
                  <c:v>0.39244094182326528</c:v>
                </c:pt>
                <c:pt idx="994">
                  <c:v>0.39620935313817507</c:v>
                </c:pt>
                <c:pt idx="995">
                  <c:v>0.39593856160880692</c:v>
                </c:pt>
                <c:pt idx="996">
                  <c:v>0.389227508612561</c:v>
                </c:pt>
                <c:pt idx="997">
                  <c:v>0.3803307217044401</c:v>
                </c:pt>
                <c:pt idx="998">
                  <c:v>0.373994760019842</c:v>
                </c:pt>
                <c:pt idx="999">
                  <c:v>0.36989177495439945</c:v>
                </c:pt>
                <c:pt idx="1000">
                  <c:v>0.38284964672551453</c:v>
                </c:pt>
                <c:pt idx="1001">
                  <c:v>0.3729617422561996</c:v>
                </c:pt>
                <c:pt idx="1002">
                  <c:v>0.37275760970491795</c:v>
                </c:pt>
                <c:pt idx="1003">
                  <c:v>0.38152588590796477</c:v>
                </c:pt>
                <c:pt idx="1004">
                  <c:v>0.38011446656041842</c:v>
                </c:pt>
                <c:pt idx="1005">
                  <c:v>0.36867685523328697</c:v>
                </c:pt>
                <c:pt idx="1006">
                  <c:v>0.38932622629398</c:v>
                </c:pt>
                <c:pt idx="1007">
                  <c:v>0.37760882838359283</c:v>
                </c:pt>
                <c:pt idx="1008">
                  <c:v>0.36611453104983283</c:v>
                </c:pt>
                <c:pt idx="1009">
                  <c:v>0.43563433580130445</c:v>
                </c:pt>
                <c:pt idx="1010">
                  <c:v>0.43733134773760302</c:v>
                </c:pt>
                <c:pt idx="1011">
                  <c:v>0.42401698397151882</c:v>
                </c:pt>
                <c:pt idx="1012">
                  <c:v>0.4143299998334431</c:v>
                </c:pt>
                <c:pt idx="1013">
                  <c:v>0.40204929216750229</c:v>
                </c:pt>
                <c:pt idx="1014">
                  <c:v>0.39812590425228905</c:v>
                </c:pt>
                <c:pt idx="1015">
                  <c:v>0.39370410928285843</c:v>
                </c:pt>
                <c:pt idx="1016">
                  <c:v>0.39535062405234378</c:v>
                </c:pt>
                <c:pt idx="1017">
                  <c:v>0.39082080990014978</c:v>
                </c:pt>
                <c:pt idx="1018">
                  <c:v>0.41471916403316417</c:v>
                </c:pt>
                <c:pt idx="1019">
                  <c:v>0.4039454085379714</c:v>
                </c:pt>
                <c:pt idx="1020">
                  <c:v>0.39215443577557607</c:v>
                </c:pt>
                <c:pt idx="1021">
                  <c:v>0.3813370807268166</c:v>
                </c:pt>
                <c:pt idx="1022">
                  <c:v>0.3784153285331876</c:v>
                </c:pt>
                <c:pt idx="1023">
                  <c:v>0.37998130783305262</c:v>
                </c:pt>
                <c:pt idx="1024">
                  <c:v>0.37271920035520939</c:v>
                </c:pt>
                <c:pt idx="1025">
                  <c:v>0.36917740295362961</c:v>
                </c:pt>
                <c:pt idx="1026">
                  <c:v>0.36000879784394307</c:v>
                </c:pt>
                <c:pt idx="1027">
                  <c:v>0.35136254821918911</c:v>
                </c:pt>
                <c:pt idx="1028">
                  <c:v>0.3565459408470204</c:v>
                </c:pt>
                <c:pt idx="1029">
                  <c:v>0.34695454676877274</c:v>
                </c:pt>
                <c:pt idx="1030">
                  <c:v>0.35715921151930313</c:v>
                </c:pt>
                <c:pt idx="1031">
                  <c:v>0.34835253968893287</c:v>
                </c:pt>
                <c:pt idx="1032">
                  <c:v>0.33859608836053784</c:v>
                </c:pt>
                <c:pt idx="1033">
                  <c:v>0.33085561614409381</c:v>
                </c:pt>
                <c:pt idx="1034">
                  <c:v>0.32226952245247797</c:v>
                </c:pt>
                <c:pt idx="1035">
                  <c:v>0.31419832103209827</c:v>
                </c:pt>
                <c:pt idx="1036">
                  <c:v>0.32618597375223324</c:v>
                </c:pt>
                <c:pt idx="1037">
                  <c:v>0.33424249019771579</c:v>
                </c:pt>
                <c:pt idx="1038">
                  <c:v>0.32509800800807648</c:v>
                </c:pt>
                <c:pt idx="1039">
                  <c:v>0.3205048732342668</c:v>
                </c:pt>
                <c:pt idx="1040">
                  <c:v>0.31607858445291831</c:v>
                </c:pt>
                <c:pt idx="1041">
                  <c:v>0.32364161697599353</c:v>
                </c:pt>
                <c:pt idx="1042">
                  <c:v>0.31491284764126781</c:v>
                </c:pt>
                <c:pt idx="1043">
                  <c:v>0.32322933877987736</c:v>
                </c:pt>
                <c:pt idx="1044">
                  <c:v>0.47040141040221234</c:v>
                </c:pt>
                <c:pt idx="1045">
                  <c:v>0.46659902632619488</c:v>
                </c:pt>
                <c:pt idx="1046">
                  <c:v>0.4527405013401114</c:v>
                </c:pt>
                <c:pt idx="1047">
                  <c:v>0.43987655438631917</c:v>
                </c:pt>
                <c:pt idx="1048">
                  <c:v>0.43473578832078552</c:v>
                </c:pt>
                <c:pt idx="1049">
                  <c:v>0.42584148844237618</c:v>
                </c:pt>
                <c:pt idx="1050">
                  <c:v>0.41363426192525771</c:v>
                </c:pt>
                <c:pt idx="1051">
                  <c:v>0.44366918486969814</c:v>
                </c:pt>
                <c:pt idx="1052">
                  <c:v>0.43066167472879674</c:v>
                </c:pt>
                <c:pt idx="1053">
                  <c:v>0.41775249118523827</c:v>
                </c:pt>
                <c:pt idx="1054">
                  <c:v>0.40824943565626459</c:v>
                </c:pt>
                <c:pt idx="1055">
                  <c:v>0.39675451237541476</c:v>
                </c:pt>
                <c:pt idx="1056">
                  <c:v>0.38473267744721906</c:v>
                </c:pt>
                <c:pt idx="1057">
                  <c:v>0.38444107608215028</c:v>
                </c:pt>
                <c:pt idx="1058">
                  <c:v>0.40734764542222768</c:v>
                </c:pt>
                <c:pt idx="1059">
                  <c:v>0.40191669557714071</c:v>
                </c:pt>
                <c:pt idx="1060">
                  <c:v>0.39790377295812063</c:v>
                </c:pt>
                <c:pt idx="1061">
                  <c:v>0.38999189450846239</c:v>
                </c:pt>
                <c:pt idx="1062">
                  <c:v>0.38608169572632112</c:v>
                </c:pt>
                <c:pt idx="1063">
                  <c:v>0.37646675054561796</c:v>
                </c:pt>
                <c:pt idx="1064">
                  <c:v>0.36558035022573104</c:v>
                </c:pt>
                <c:pt idx="1065">
                  <c:v>0.35489948761051726</c:v>
                </c:pt>
                <c:pt idx="1066">
                  <c:v>0.34596499781338769</c:v>
                </c:pt>
                <c:pt idx="1067">
                  <c:v>0.3576261269169087</c:v>
                </c:pt>
                <c:pt idx="1068">
                  <c:v>0.35025804368167296</c:v>
                </c:pt>
                <c:pt idx="1069">
                  <c:v>0.3413716926543327</c:v>
                </c:pt>
                <c:pt idx="1070">
                  <c:v>0.33143761200972655</c:v>
                </c:pt>
                <c:pt idx="1071">
                  <c:v>0.32162607046453051</c:v>
                </c:pt>
                <c:pt idx="1072">
                  <c:v>0.33272050320817464</c:v>
                </c:pt>
                <c:pt idx="1073">
                  <c:v>0.33091227040162347</c:v>
                </c:pt>
                <c:pt idx="1074">
                  <c:v>0.33130548482028316</c:v>
                </c:pt>
                <c:pt idx="1075">
                  <c:v>0.32132830699621417</c:v>
                </c:pt>
                <c:pt idx="1076">
                  <c:v>0.31300592510810926</c:v>
                </c:pt>
                <c:pt idx="1077">
                  <c:v>0.30400889528006314</c:v>
                </c:pt>
                <c:pt idx="1078">
                  <c:v>0.29505619599226779</c:v>
                </c:pt>
                <c:pt idx="1079">
                  <c:v>0.28618365657704037</c:v>
                </c:pt>
                <c:pt idx="1080">
                  <c:v>0.28562144337108752</c:v>
                </c:pt>
                <c:pt idx="1081">
                  <c:v>0.27705987752901373</c:v>
                </c:pt>
                <c:pt idx="1082">
                  <c:v>0.26875450666947215</c:v>
                </c:pt>
                <c:pt idx="1083">
                  <c:v>0.2606467619979278</c:v>
                </c:pt>
                <c:pt idx="1084">
                  <c:v>0.25329671550267752</c:v>
                </c:pt>
                <c:pt idx="1085">
                  <c:v>0.25311501113273122</c:v>
                </c:pt>
                <c:pt idx="1086">
                  <c:v>0.25950489037495872</c:v>
                </c:pt>
                <c:pt idx="1087">
                  <c:v>0.25263191053327244</c:v>
                </c:pt>
                <c:pt idx="1088">
                  <c:v>0.24690956463549732</c:v>
                </c:pt>
                <c:pt idx="1089">
                  <c:v>0.24200418632593249</c:v>
                </c:pt>
                <c:pt idx="1090">
                  <c:v>0.23463176389253021</c:v>
                </c:pt>
                <c:pt idx="1091">
                  <c:v>0.2466979936901752</c:v>
                </c:pt>
                <c:pt idx="1092">
                  <c:v>0.28393098755384782</c:v>
                </c:pt>
                <c:pt idx="1093">
                  <c:v>0.27919613722680237</c:v>
                </c:pt>
                <c:pt idx="1094">
                  <c:v>0.28160837357366886</c:v>
                </c:pt>
                <c:pt idx="1095">
                  <c:v>0.27546669024787651</c:v>
                </c:pt>
                <c:pt idx="1096">
                  <c:v>0.26726284560872537</c:v>
                </c:pt>
                <c:pt idx="1097">
                  <c:v>0.2613689598100955</c:v>
                </c:pt>
                <c:pt idx="1098">
                  <c:v>0.25560474857023097</c:v>
                </c:pt>
                <c:pt idx="1099">
                  <c:v>0.24897723176704165</c:v>
                </c:pt>
                <c:pt idx="1100">
                  <c:v>0.24638988600829878</c:v>
                </c:pt>
                <c:pt idx="1101">
                  <c:v>0.30164248123880205</c:v>
                </c:pt>
                <c:pt idx="1102">
                  <c:v>0.29275826489142837</c:v>
                </c:pt>
                <c:pt idx="1103">
                  <c:v>0.28410642147975407</c:v>
                </c:pt>
                <c:pt idx="1104">
                  <c:v>0.27622085681847147</c:v>
                </c:pt>
                <c:pt idx="1105">
                  <c:v>0.27811371567755194</c:v>
                </c:pt>
                <c:pt idx="1106">
                  <c:v>0.27334716306856227</c:v>
                </c:pt>
                <c:pt idx="1107">
                  <c:v>0.2710308148676559</c:v>
                </c:pt>
                <c:pt idx="1108">
                  <c:v>0.26925104666878219</c:v>
                </c:pt>
                <c:pt idx="1109">
                  <c:v>0.26968783165704896</c:v>
                </c:pt>
                <c:pt idx="1110">
                  <c:v>0.26346284242163681</c:v>
                </c:pt>
                <c:pt idx="1111">
                  <c:v>0.26163341154180125</c:v>
                </c:pt>
                <c:pt idx="1112">
                  <c:v>0.26257896485492321</c:v>
                </c:pt>
                <c:pt idx="1113">
                  <c:v>0.27193673946584546</c:v>
                </c:pt>
                <c:pt idx="1114">
                  <c:v>0.27131228617684983</c:v>
                </c:pt>
                <c:pt idx="1115">
                  <c:v>0.26659642471767653</c:v>
                </c:pt>
                <c:pt idx="1116">
                  <c:v>0.2747668484674069</c:v>
                </c:pt>
                <c:pt idx="1117">
                  <c:v>0.27212715934784287</c:v>
                </c:pt>
                <c:pt idx="1118">
                  <c:v>0.26388478277807775</c:v>
                </c:pt>
                <c:pt idx="1119">
                  <c:v>0.26500079026354706</c:v>
                </c:pt>
                <c:pt idx="1120">
                  <c:v>0.25784505864803137</c:v>
                </c:pt>
                <c:pt idx="1121">
                  <c:v>0.25376762600718694</c:v>
                </c:pt>
                <c:pt idx="1122">
                  <c:v>0.24608286965687826</c:v>
                </c:pt>
                <c:pt idx="1123">
                  <c:v>0.24182213804986735</c:v>
                </c:pt>
                <c:pt idx="1124">
                  <c:v>0.23454626639256382</c:v>
                </c:pt>
                <c:pt idx="1125">
                  <c:v>0.22956746909232451</c:v>
                </c:pt>
                <c:pt idx="1126">
                  <c:v>0.22319284796542085</c:v>
                </c:pt>
                <c:pt idx="1127">
                  <c:v>0.2177790851448369</c:v>
                </c:pt>
                <c:pt idx="1128">
                  <c:v>0.21322161693235475</c:v>
                </c:pt>
                <c:pt idx="1129">
                  <c:v>0.21313495173624297</c:v>
                </c:pt>
                <c:pt idx="1130">
                  <c:v>0.20720954665523797</c:v>
                </c:pt>
                <c:pt idx="1131">
                  <c:v>0.20331163191303367</c:v>
                </c:pt>
                <c:pt idx="1132">
                  <c:v>0.19930727634044776</c:v>
                </c:pt>
                <c:pt idx="1133">
                  <c:v>0.1963009582598334</c:v>
                </c:pt>
                <c:pt idx="1134">
                  <c:v>0.1962440549019536</c:v>
                </c:pt>
                <c:pt idx="1135">
                  <c:v>0.19327083324878527</c:v>
                </c:pt>
                <c:pt idx="1136">
                  <c:v>0.1922322749484752</c:v>
                </c:pt>
                <c:pt idx="1137">
                  <c:v>0.18708902595271085</c:v>
                </c:pt>
                <c:pt idx="1138">
                  <c:v>0.22834442419890064</c:v>
                </c:pt>
                <c:pt idx="1139">
                  <c:v>0.22406391151560598</c:v>
                </c:pt>
                <c:pt idx="1140">
                  <c:v>0.21743084814578906</c:v>
                </c:pt>
                <c:pt idx="1141">
                  <c:v>0.22775212365223588</c:v>
                </c:pt>
                <c:pt idx="1142">
                  <c:v>0.22251253766043283</c:v>
                </c:pt>
                <c:pt idx="1143">
                  <c:v>0.23264523763980927</c:v>
                </c:pt>
                <c:pt idx="1144">
                  <c:v>0.22723704077568732</c:v>
                </c:pt>
                <c:pt idx="1145">
                  <c:v>0.22083152966632583</c:v>
                </c:pt>
                <c:pt idx="1146">
                  <c:v>0.21691671510331151</c:v>
                </c:pt>
                <c:pt idx="1147">
                  <c:v>0.21296504465024771</c:v>
                </c:pt>
                <c:pt idx="1148">
                  <c:v>0.20974318703813108</c:v>
                </c:pt>
                <c:pt idx="1149">
                  <c:v>0.20522058179840208</c:v>
                </c:pt>
                <c:pt idx="1150">
                  <c:v>0.20090377265745854</c:v>
                </c:pt>
                <c:pt idx="1151">
                  <c:v>0.19557603296676679</c:v>
                </c:pt>
                <c:pt idx="1152">
                  <c:v>0.19796295779942533</c:v>
                </c:pt>
                <c:pt idx="1153">
                  <c:v>0.19582903300572671</c:v>
                </c:pt>
                <c:pt idx="1154">
                  <c:v>0.1917773886013264</c:v>
                </c:pt>
                <c:pt idx="1155">
                  <c:v>0.23072010312535632</c:v>
                </c:pt>
                <c:pt idx="1156">
                  <c:v>0.22676576280447999</c:v>
                </c:pt>
                <c:pt idx="1157">
                  <c:v>0.22165950843186386</c:v>
                </c:pt>
                <c:pt idx="1158">
                  <c:v>0.21786639869046173</c:v>
                </c:pt>
                <c:pt idx="1159">
                  <c:v>0.23369492601677275</c:v>
                </c:pt>
                <c:pt idx="1160">
                  <c:v>0.22691088407507412</c:v>
                </c:pt>
                <c:pt idx="1161">
                  <c:v>0.22001320667481686</c:v>
                </c:pt>
                <c:pt idx="1162">
                  <c:v>0.22073238999254638</c:v>
                </c:pt>
                <c:pt idx="1163">
                  <c:v>0.22048414531277616</c:v>
                </c:pt>
                <c:pt idx="1164">
                  <c:v>0.22007711488651743</c:v>
                </c:pt>
                <c:pt idx="1165">
                  <c:v>0.2268117855455028</c:v>
                </c:pt>
                <c:pt idx="1166">
                  <c:v>0.22023581268150019</c:v>
                </c:pt>
                <c:pt idx="1167">
                  <c:v>0.21359611051296276</c:v>
                </c:pt>
                <c:pt idx="1168">
                  <c:v>0.21693497509114792</c:v>
                </c:pt>
                <c:pt idx="1169">
                  <c:v>0.21061211009186995</c:v>
                </c:pt>
                <c:pt idx="1170">
                  <c:v>0.24165701846508084</c:v>
                </c:pt>
                <c:pt idx="1171">
                  <c:v>0.2343609022523731</c:v>
                </c:pt>
                <c:pt idx="1172">
                  <c:v>0.22952389638141321</c:v>
                </c:pt>
                <c:pt idx="1173">
                  <c:v>0.22421388491843089</c:v>
                </c:pt>
                <c:pt idx="1174">
                  <c:v>0.21948278241041791</c:v>
                </c:pt>
                <c:pt idx="1175">
                  <c:v>0.21693659407138882</c:v>
                </c:pt>
                <c:pt idx="1176">
                  <c:v>0.23178994730570396</c:v>
                </c:pt>
                <c:pt idx="1177">
                  <c:v>0.22635058637331554</c:v>
                </c:pt>
                <c:pt idx="1178">
                  <c:v>0.24320532409239284</c:v>
                </c:pt>
                <c:pt idx="1179">
                  <c:v>0.24018382489374485</c:v>
                </c:pt>
                <c:pt idx="1180">
                  <c:v>0.24252268942393665</c:v>
                </c:pt>
                <c:pt idx="1181">
                  <c:v>0.23669159755315461</c:v>
                </c:pt>
                <c:pt idx="1182">
                  <c:v>0.23736358288083309</c:v>
                </c:pt>
                <c:pt idx="1183">
                  <c:v>0.23242998567061585</c:v>
                </c:pt>
                <c:pt idx="1184">
                  <c:v>0.23517854080702105</c:v>
                </c:pt>
                <c:pt idx="1185">
                  <c:v>0.23335484559515471</c:v>
                </c:pt>
                <c:pt idx="1186">
                  <c:v>0.22626105649882217</c:v>
                </c:pt>
                <c:pt idx="1187">
                  <c:v>0.2232854969422455</c:v>
                </c:pt>
                <c:pt idx="1188">
                  <c:v>0.21650955918895362</c:v>
                </c:pt>
                <c:pt idx="1189">
                  <c:v>0.21934039501257219</c:v>
                </c:pt>
                <c:pt idx="1190">
                  <c:v>0.21425485725269766</c:v>
                </c:pt>
                <c:pt idx="1191">
                  <c:v>0.23110166800811188</c:v>
                </c:pt>
                <c:pt idx="1192">
                  <c:v>0.22974579181027729</c:v>
                </c:pt>
                <c:pt idx="1193">
                  <c:v>0.23733850401274528</c:v>
                </c:pt>
                <c:pt idx="1194">
                  <c:v>0.24392628517965334</c:v>
                </c:pt>
                <c:pt idx="1195">
                  <c:v>0.24641159878246888</c:v>
                </c:pt>
                <c:pt idx="1196">
                  <c:v>0.2523296531796983</c:v>
                </c:pt>
                <c:pt idx="1197">
                  <c:v>0.24465015040236751</c:v>
                </c:pt>
                <c:pt idx="1198">
                  <c:v>0.25317615330990506</c:v>
                </c:pt>
                <c:pt idx="1199">
                  <c:v>0.24872627707067668</c:v>
                </c:pt>
                <c:pt idx="1200">
                  <c:v>0.25002279276938527</c:v>
                </c:pt>
                <c:pt idx="1201">
                  <c:v>0.27351824189875512</c:v>
                </c:pt>
                <c:pt idx="1202">
                  <c:v>0.27009708414286687</c:v>
                </c:pt>
                <c:pt idx="1203">
                  <c:v>0.26375424334183589</c:v>
                </c:pt>
                <c:pt idx="1204">
                  <c:v>0.25899462351627461</c:v>
                </c:pt>
                <c:pt idx="1205">
                  <c:v>0.25709642664260984</c:v>
                </c:pt>
                <c:pt idx="1206">
                  <c:v>0.2565641946610856</c:v>
                </c:pt>
                <c:pt idx="1207">
                  <c:v>0.24927027728829018</c:v>
                </c:pt>
                <c:pt idx="1208">
                  <c:v>0.24747867309219526</c:v>
                </c:pt>
                <c:pt idx="1209">
                  <c:v>0.23994970464487833</c:v>
                </c:pt>
                <c:pt idx="1210">
                  <c:v>0.24702345735406736</c:v>
                </c:pt>
                <c:pt idx="1211">
                  <c:v>0.24645357978515506</c:v>
                </c:pt>
                <c:pt idx="1212">
                  <c:v>0.24076122535114799</c:v>
                </c:pt>
                <c:pt idx="1213">
                  <c:v>0.23342955264934145</c:v>
                </c:pt>
                <c:pt idx="1214">
                  <c:v>0.22633018442754113</c:v>
                </c:pt>
                <c:pt idx="1215">
                  <c:v>0.22063739534852816</c:v>
                </c:pt>
                <c:pt idx="1216">
                  <c:v>0.21391601955101769</c:v>
                </c:pt>
                <c:pt idx="1217">
                  <c:v>0.20764188697321681</c:v>
                </c:pt>
                <c:pt idx="1218">
                  <c:v>0.20774890199344845</c:v>
                </c:pt>
                <c:pt idx="1219">
                  <c:v>0.27457865105443807</c:v>
                </c:pt>
                <c:pt idx="1220">
                  <c:v>0.27627690298778446</c:v>
                </c:pt>
                <c:pt idx="1221">
                  <c:v>0.2738766444473108</c:v>
                </c:pt>
                <c:pt idx="1222">
                  <c:v>0.2699250612249286</c:v>
                </c:pt>
                <c:pt idx="1223">
                  <c:v>0.26464785014991493</c:v>
                </c:pt>
                <c:pt idx="1224">
                  <c:v>0.25679088232760111</c:v>
                </c:pt>
                <c:pt idx="1225">
                  <c:v>0.24990177276310399</c:v>
                </c:pt>
                <c:pt idx="1226">
                  <c:v>0.24280936939106029</c:v>
                </c:pt>
                <c:pt idx="1227">
                  <c:v>0.2372491024476642</c:v>
                </c:pt>
                <c:pt idx="1228">
                  <c:v>0.23022688925368062</c:v>
                </c:pt>
                <c:pt idx="1229">
                  <c:v>0.22788420537808415</c:v>
                </c:pt>
                <c:pt idx="1230">
                  <c:v>0.2210654082493157</c:v>
                </c:pt>
                <c:pt idx="1231">
                  <c:v>0.21438751452088375</c:v>
                </c:pt>
                <c:pt idx="1232">
                  <c:v>0.21416163856212911</c:v>
                </c:pt>
                <c:pt idx="1233">
                  <c:v>0.21113023835712091</c:v>
                </c:pt>
                <c:pt idx="1234">
                  <c:v>0.20705555052741959</c:v>
                </c:pt>
                <c:pt idx="1235">
                  <c:v>0.20112964764374791</c:v>
                </c:pt>
                <c:pt idx="1236">
                  <c:v>0.19571831326765929</c:v>
                </c:pt>
                <c:pt idx="1237">
                  <c:v>0.19105713817632569</c:v>
                </c:pt>
                <c:pt idx="1238">
                  <c:v>0.18883255165930352</c:v>
                </c:pt>
                <c:pt idx="1239">
                  <c:v>0.18344366239040882</c:v>
                </c:pt>
                <c:pt idx="1240">
                  <c:v>0.24101389753039545</c:v>
                </c:pt>
                <c:pt idx="1241">
                  <c:v>0.25136157647430685</c:v>
                </c:pt>
                <c:pt idx="1242">
                  <c:v>0.25117280886978161</c:v>
                </c:pt>
                <c:pt idx="1243">
                  <c:v>0.24440446724277667</c:v>
                </c:pt>
                <c:pt idx="1244">
                  <c:v>0.25637645929159192</c:v>
                </c:pt>
                <c:pt idx="1245">
                  <c:v>0.25908153736027906</c:v>
                </c:pt>
                <c:pt idx="1246">
                  <c:v>0.25568469760828499</c:v>
                </c:pt>
                <c:pt idx="1247">
                  <c:v>0.24843901802184318</c:v>
                </c:pt>
                <c:pt idx="1248">
                  <c:v>0.24309080389498711</c:v>
                </c:pt>
                <c:pt idx="1249">
                  <c:v>0.23764988308750271</c:v>
                </c:pt>
                <c:pt idx="1250">
                  <c:v>0.24377249658805766</c:v>
                </c:pt>
                <c:pt idx="1251">
                  <c:v>0.23646898629810062</c:v>
                </c:pt>
                <c:pt idx="1252">
                  <c:v>0.23507235404207066</c:v>
                </c:pt>
                <c:pt idx="1253">
                  <c:v>0.22837318943064572</c:v>
                </c:pt>
                <c:pt idx="1254">
                  <c:v>0.22226645727599029</c:v>
                </c:pt>
                <c:pt idx="1255">
                  <c:v>0.21734140139840638</c:v>
                </c:pt>
                <c:pt idx="1256">
                  <c:v>0.21072141094101651</c:v>
                </c:pt>
                <c:pt idx="1257">
                  <c:v>0.20444795695615264</c:v>
                </c:pt>
                <c:pt idx="1258">
                  <c:v>0.19834515587703455</c:v>
                </c:pt>
                <c:pt idx="1259">
                  <c:v>0.19458630258530746</c:v>
                </c:pt>
                <c:pt idx="1260">
                  <c:v>0.18866191122170756</c:v>
                </c:pt>
                <c:pt idx="1261">
                  <c:v>0.18327557110450965</c:v>
                </c:pt>
                <c:pt idx="1262">
                  <c:v>0.18017667766825429</c:v>
                </c:pt>
                <c:pt idx="1263">
                  <c:v>0.1752814275163396</c:v>
                </c:pt>
                <c:pt idx="1264">
                  <c:v>0.17018362196928061</c:v>
                </c:pt>
                <c:pt idx="1265">
                  <c:v>0.16506465063836226</c:v>
                </c:pt>
                <c:pt idx="1266">
                  <c:v>0.17026623862128737</c:v>
                </c:pt>
                <c:pt idx="1267">
                  <c:v>0.16534873349074813</c:v>
                </c:pt>
                <c:pt idx="1268">
                  <c:v>0.16292895071943003</c:v>
                </c:pt>
                <c:pt idx="1269">
                  <c:v>0.16097403097051857</c:v>
                </c:pt>
                <c:pt idx="1270">
                  <c:v>0.15610115140902869</c:v>
                </c:pt>
                <c:pt idx="1271">
                  <c:v>0.1547869381135375</c:v>
                </c:pt>
                <c:pt idx="1272">
                  <c:v>0.1530534253683784</c:v>
                </c:pt>
                <c:pt idx="1273">
                  <c:v>0.14844658192691212</c:v>
                </c:pt>
                <c:pt idx="1274">
                  <c:v>0.15911717156924543</c:v>
                </c:pt>
                <c:pt idx="1275">
                  <c:v>0.15639941305176963</c:v>
                </c:pt>
                <c:pt idx="1276">
                  <c:v>0.17216432913801952</c:v>
                </c:pt>
                <c:pt idx="1277">
                  <c:v>0.16890492144155103</c:v>
                </c:pt>
                <c:pt idx="1278">
                  <c:v>0.16376538972404817</c:v>
                </c:pt>
                <c:pt idx="1279">
                  <c:v>0.16981636949441528</c:v>
                </c:pt>
                <c:pt idx="1280">
                  <c:v>0.1663182788531769</c:v>
                </c:pt>
                <c:pt idx="1281">
                  <c:v>0.16374949531711627</c:v>
                </c:pt>
                <c:pt idx="1282">
                  <c:v>0.16299729156793918</c:v>
                </c:pt>
                <c:pt idx="1283">
                  <c:v>0.15834521150984504</c:v>
                </c:pt>
                <c:pt idx="1284">
                  <c:v>0.15358354160838264</c:v>
                </c:pt>
                <c:pt idx="1285">
                  <c:v>0.15112900401014595</c:v>
                </c:pt>
                <c:pt idx="1286">
                  <c:v>0.14868773955542799</c:v>
                </c:pt>
                <c:pt idx="1287">
                  <c:v>0.1458403874625416</c:v>
                </c:pt>
                <c:pt idx="1288">
                  <c:v>0.14558382480245549</c:v>
                </c:pt>
                <c:pt idx="1289">
                  <c:v>0.14875229138169394</c:v>
                </c:pt>
                <c:pt idx="1290">
                  <c:v>0.16655997487705043</c:v>
                </c:pt>
                <c:pt idx="1291">
                  <c:v>0.16509669574523009</c:v>
                </c:pt>
                <c:pt idx="1292">
                  <c:v>0.16103843270935098</c:v>
                </c:pt>
                <c:pt idx="1293">
                  <c:v>0.17642918892519979</c:v>
                </c:pt>
                <c:pt idx="1294">
                  <c:v>0.23807727424548936</c:v>
                </c:pt>
                <c:pt idx="1295">
                  <c:v>0.23082776897091989</c:v>
                </c:pt>
                <c:pt idx="1296">
                  <c:v>0.23393998664573809</c:v>
                </c:pt>
                <c:pt idx="1297">
                  <c:v>0.23136670076573734</c:v>
                </c:pt>
                <c:pt idx="1298">
                  <c:v>0.22443933146454453</c:v>
                </c:pt>
                <c:pt idx="1299">
                  <c:v>0.22527943145954929</c:v>
                </c:pt>
                <c:pt idx="1300">
                  <c:v>0.21978344880504488</c:v>
                </c:pt>
                <c:pt idx="1301">
                  <c:v>0.22528899320361789</c:v>
                </c:pt>
                <c:pt idx="1302">
                  <c:v>0.21851052386018044</c:v>
                </c:pt>
                <c:pt idx="1303">
                  <c:v>0.21190838698782702</c:v>
                </c:pt>
                <c:pt idx="1304">
                  <c:v>0.20585628639316783</c:v>
                </c:pt>
                <c:pt idx="1305">
                  <c:v>0.20045124283347185</c:v>
                </c:pt>
                <c:pt idx="1306">
                  <c:v>0.19782865475740796</c:v>
                </c:pt>
                <c:pt idx="1307">
                  <c:v>0.19180264045909379</c:v>
                </c:pt>
                <c:pt idx="1308">
                  <c:v>0.18625170035294475</c:v>
                </c:pt>
                <c:pt idx="1309">
                  <c:v>0.18283720068776421</c:v>
                </c:pt>
                <c:pt idx="1310">
                  <c:v>0.19464027839982825</c:v>
                </c:pt>
                <c:pt idx="1311">
                  <c:v>0.18930401567126906</c:v>
                </c:pt>
                <c:pt idx="1312">
                  <c:v>0.18484649081936932</c:v>
                </c:pt>
                <c:pt idx="1313">
                  <c:v>0.18139752264663253</c:v>
                </c:pt>
                <c:pt idx="1314">
                  <c:v>0.19082470861686882</c:v>
                </c:pt>
                <c:pt idx="1315">
                  <c:v>0.18501399223027018</c:v>
                </c:pt>
                <c:pt idx="1316">
                  <c:v>0.17957949914098861</c:v>
                </c:pt>
                <c:pt idx="1317">
                  <c:v>0.17429358524123534</c:v>
                </c:pt>
                <c:pt idx="1318">
                  <c:v>0.17235648466497566</c:v>
                </c:pt>
                <c:pt idx="1319">
                  <c:v>0.16713992982741527</c:v>
                </c:pt>
                <c:pt idx="1320">
                  <c:v>0.16881023311088331</c:v>
                </c:pt>
                <c:pt idx="1321">
                  <c:v>0.16463881033398114</c:v>
                </c:pt>
                <c:pt idx="1322">
                  <c:v>0.15980442889121943</c:v>
                </c:pt>
                <c:pt idx="1323">
                  <c:v>0.17479525110035754</c:v>
                </c:pt>
                <c:pt idx="1324">
                  <c:v>0.17487780745519813</c:v>
                </c:pt>
                <c:pt idx="1325">
                  <c:v>0.16969267968607468</c:v>
                </c:pt>
                <c:pt idx="1326">
                  <c:v>0.16510834708908992</c:v>
                </c:pt>
                <c:pt idx="1327">
                  <c:v>0.16204589557772314</c:v>
                </c:pt>
                <c:pt idx="1328">
                  <c:v>0.15830107577438646</c:v>
                </c:pt>
                <c:pt idx="1329">
                  <c:v>0.16165417367067275</c:v>
                </c:pt>
                <c:pt idx="1330">
                  <c:v>0.1674574577037625</c:v>
                </c:pt>
                <c:pt idx="1331">
                  <c:v>0.16240605081498311</c:v>
                </c:pt>
                <c:pt idx="1332">
                  <c:v>0.16978034726520994</c:v>
                </c:pt>
                <c:pt idx="1333">
                  <c:v>0.18700712154294893</c:v>
                </c:pt>
                <c:pt idx="1334">
                  <c:v>0.18507678408598768</c:v>
                </c:pt>
                <c:pt idx="1335">
                  <c:v>0.18309732302262346</c:v>
                </c:pt>
                <c:pt idx="1336">
                  <c:v>0.18153882370593472</c:v>
                </c:pt>
                <c:pt idx="1337">
                  <c:v>0.17973018231057591</c:v>
                </c:pt>
                <c:pt idx="1338">
                  <c:v>0.18064618573041755</c:v>
                </c:pt>
                <c:pt idx="1339">
                  <c:v>0.17522529589447799</c:v>
                </c:pt>
                <c:pt idx="1340">
                  <c:v>0.18086498963999459</c:v>
                </c:pt>
                <c:pt idx="1341">
                  <c:v>0.19916890807498586</c:v>
                </c:pt>
                <c:pt idx="1342">
                  <c:v>0.19408499220017175</c:v>
                </c:pt>
                <c:pt idx="1343">
                  <c:v>0.20779158277475043</c:v>
                </c:pt>
                <c:pt idx="1344">
                  <c:v>0.21515435364725682</c:v>
                </c:pt>
                <c:pt idx="1345">
                  <c:v>0.20935898371223371</c:v>
                </c:pt>
                <c:pt idx="1346">
                  <c:v>0.20337596229375074</c:v>
                </c:pt>
                <c:pt idx="1347">
                  <c:v>0.19822726793832765</c:v>
                </c:pt>
                <c:pt idx="1348">
                  <c:v>0.19405246774648133</c:v>
                </c:pt>
                <c:pt idx="1349">
                  <c:v>0.18895638686760843</c:v>
                </c:pt>
                <c:pt idx="1350">
                  <c:v>0.19219688872103985</c:v>
                </c:pt>
                <c:pt idx="1351">
                  <c:v>0.19794336406233126</c:v>
                </c:pt>
                <c:pt idx="1352">
                  <c:v>0.19460348696458768</c:v>
                </c:pt>
                <c:pt idx="1353">
                  <c:v>0.193983035214396</c:v>
                </c:pt>
                <c:pt idx="1354">
                  <c:v>0.19574870438854264</c:v>
                </c:pt>
                <c:pt idx="1355">
                  <c:v>0.18998698519509333</c:v>
                </c:pt>
                <c:pt idx="1356">
                  <c:v>0.18420322156511626</c:v>
                </c:pt>
                <c:pt idx="1357">
                  <c:v>0.18012087451245484</c:v>
                </c:pt>
                <c:pt idx="1358">
                  <c:v>0.18004456206971553</c:v>
                </c:pt>
                <c:pt idx="1359">
                  <c:v>0.1745893336558311</c:v>
                </c:pt>
                <c:pt idx="1360">
                  <c:v>0.17043273682696977</c:v>
                </c:pt>
                <c:pt idx="1361">
                  <c:v>0.17510440203118385</c:v>
                </c:pt>
                <c:pt idx="1362">
                  <c:v>0.1744700062651732</c:v>
                </c:pt>
                <c:pt idx="1363">
                  <c:v>0.17869176726200037</c:v>
                </c:pt>
                <c:pt idx="1364">
                  <c:v>0.18643853624300269</c:v>
                </c:pt>
                <c:pt idx="1365">
                  <c:v>0.18086827239182865</c:v>
                </c:pt>
                <c:pt idx="1366">
                  <c:v>0.1766213178308251</c:v>
                </c:pt>
                <c:pt idx="1367">
                  <c:v>0.17183776619107533</c:v>
                </c:pt>
                <c:pt idx="1368">
                  <c:v>0.1683641293791637</c:v>
                </c:pt>
                <c:pt idx="1369">
                  <c:v>0.16798756691791314</c:v>
                </c:pt>
                <c:pt idx="1370">
                  <c:v>0.16354068705522334</c:v>
                </c:pt>
                <c:pt idx="1371">
                  <c:v>0.16081412588462868</c:v>
                </c:pt>
                <c:pt idx="1372">
                  <c:v>0.15702123629798867</c:v>
                </c:pt>
                <c:pt idx="1373">
                  <c:v>0.17312481162588891</c:v>
                </c:pt>
                <c:pt idx="1374">
                  <c:v>0.16900948298047427</c:v>
                </c:pt>
                <c:pt idx="1375">
                  <c:v>0.22085649412642364</c:v>
                </c:pt>
                <c:pt idx="1376">
                  <c:v>0.22450721795303955</c:v>
                </c:pt>
                <c:pt idx="1377">
                  <c:v>0.2189233843517315</c:v>
                </c:pt>
                <c:pt idx="1378">
                  <c:v>0.21365713140006626</c:v>
                </c:pt>
                <c:pt idx="1379">
                  <c:v>0.22525646626294607</c:v>
                </c:pt>
                <c:pt idx="1380">
                  <c:v>0.22036867528436663</c:v>
                </c:pt>
                <c:pt idx="1381">
                  <c:v>0.21518350856081511</c:v>
                </c:pt>
                <c:pt idx="1382">
                  <c:v>0.21679394631066587</c:v>
                </c:pt>
                <c:pt idx="1383">
                  <c:v>0.21379885269816587</c:v>
                </c:pt>
                <c:pt idx="1384">
                  <c:v>0.2095406335130191</c:v>
                </c:pt>
                <c:pt idx="1385">
                  <c:v>0.20333406398089662</c:v>
                </c:pt>
                <c:pt idx="1386">
                  <c:v>0.19715499998294012</c:v>
                </c:pt>
                <c:pt idx="1387">
                  <c:v>0.19306588221740681</c:v>
                </c:pt>
                <c:pt idx="1388">
                  <c:v>0.18762400210988336</c:v>
                </c:pt>
                <c:pt idx="1389">
                  <c:v>0.18341888113856705</c:v>
                </c:pt>
                <c:pt idx="1390">
                  <c:v>0.18086402307187516</c:v>
                </c:pt>
                <c:pt idx="1391">
                  <c:v>0.1771650166857853</c:v>
                </c:pt>
                <c:pt idx="1392">
                  <c:v>0.17178179670917174</c:v>
                </c:pt>
                <c:pt idx="1393">
                  <c:v>0.16802981272048878</c:v>
                </c:pt>
                <c:pt idx="1394">
                  <c:v>0.17444841970173264</c:v>
                </c:pt>
                <c:pt idx="1395">
                  <c:v>0.16941998421675708</c:v>
                </c:pt>
                <c:pt idx="1396">
                  <c:v>0.16427265467167065</c:v>
                </c:pt>
                <c:pt idx="1397">
                  <c:v>0.16079104836967936</c:v>
                </c:pt>
                <c:pt idx="1398">
                  <c:v>0.17871367553687689</c:v>
                </c:pt>
                <c:pt idx="1399">
                  <c:v>0.17865856390022933</c:v>
                </c:pt>
                <c:pt idx="1400">
                  <c:v>0.17612547943891285</c:v>
                </c:pt>
                <c:pt idx="1401">
                  <c:v>0.170954293451135</c:v>
                </c:pt>
                <c:pt idx="1402">
                  <c:v>0.16707979033294987</c:v>
                </c:pt>
                <c:pt idx="1403">
                  <c:v>0.18572446445840032</c:v>
                </c:pt>
                <c:pt idx="1404">
                  <c:v>0.18079511438580609</c:v>
                </c:pt>
                <c:pt idx="1405">
                  <c:v>0.18586394070607934</c:v>
                </c:pt>
                <c:pt idx="1406">
                  <c:v>0.19334299829505344</c:v>
                </c:pt>
                <c:pt idx="1407">
                  <c:v>0.21065289561875081</c:v>
                </c:pt>
                <c:pt idx="1408">
                  <c:v>0.22497206626213759</c:v>
                </c:pt>
                <c:pt idx="1409">
                  <c:v>0.21967831437459043</c:v>
                </c:pt>
                <c:pt idx="1410">
                  <c:v>0.22057387475288406</c:v>
                </c:pt>
                <c:pt idx="1411">
                  <c:v>0.22526963889366017</c:v>
                </c:pt>
                <c:pt idx="1412">
                  <c:v>0.21841362419747662</c:v>
                </c:pt>
                <c:pt idx="1413">
                  <c:v>0.21367408389551343</c:v>
                </c:pt>
                <c:pt idx="1414">
                  <c:v>0.21241954611206459</c:v>
                </c:pt>
                <c:pt idx="1415">
                  <c:v>0.20624003380940417</c:v>
                </c:pt>
                <c:pt idx="1416">
                  <c:v>0.20008508088116492</c:v>
                </c:pt>
                <c:pt idx="1417">
                  <c:v>0.19537953740059968</c:v>
                </c:pt>
                <c:pt idx="1418">
                  <c:v>0.19982577892618694</c:v>
                </c:pt>
                <c:pt idx="1419">
                  <c:v>0.19547520527570525</c:v>
                </c:pt>
                <c:pt idx="1420">
                  <c:v>0.1895245918459309</c:v>
                </c:pt>
                <c:pt idx="1421">
                  <c:v>0.18884666311936119</c:v>
                </c:pt>
                <c:pt idx="1422">
                  <c:v>0.18325139851654129</c:v>
                </c:pt>
                <c:pt idx="1423">
                  <c:v>0.17769001883198024</c:v>
                </c:pt>
                <c:pt idx="1424">
                  <c:v>0.17587931564063405</c:v>
                </c:pt>
                <c:pt idx="1425">
                  <c:v>0.17298267195322983</c:v>
                </c:pt>
                <c:pt idx="1426">
                  <c:v>0.17017815148372628</c:v>
                </c:pt>
                <c:pt idx="1427">
                  <c:v>0.1724838165182534</c:v>
                </c:pt>
                <c:pt idx="1428">
                  <c:v>0.17159565792602455</c:v>
                </c:pt>
                <c:pt idx="1429">
                  <c:v>0.16642354985717828</c:v>
                </c:pt>
                <c:pt idx="1430">
                  <c:v>0.16193860742278821</c:v>
                </c:pt>
                <c:pt idx="1431">
                  <c:v>0.1637628345558359</c:v>
                </c:pt>
                <c:pt idx="1432">
                  <c:v>0.15955005577033643</c:v>
                </c:pt>
                <c:pt idx="1433">
                  <c:v>0.15677008507327908</c:v>
                </c:pt>
                <c:pt idx="1434">
                  <c:v>0.15256534645200392</c:v>
                </c:pt>
                <c:pt idx="1435">
                  <c:v>0.15327378359199356</c:v>
                </c:pt>
                <c:pt idx="1436">
                  <c:v>0.16658325984197087</c:v>
                </c:pt>
                <c:pt idx="1437">
                  <c:v>0.16584417046896585</c:v>
                </c:pt>
                <c:pt idx="1438">
                  <c:v>0.16147773090048556</c:v>
                </c:pt>
                <c:pt idx="1439">
                  <c:v>0.16217287175856582</c:v>
                </c:pt>
                <c:pt idx="1440">
                  <c:v>0.16011236339093837</c:v>
                </c:pt>
                <c:pt idx="1441">
                  <c:v>0.15930480408313261</c:v>
                </c:pt>
                <c:pt idx="1442">
                  <c:v>0.1584933066248724</c:v>
                </c:pt>
                <c:pt idx="1443">
                  <c:v>0.15499809203804382</c:v>
                </c:pt>
                <c:pt idx="1444">
                  <c:v>0.15358639532521196</c:v>
                </c:pt>
                <c:pt idx="1445">
                  <c:v>0.15181175149439696</c:v>
                </c:pt>
                <c:pt idx="1446">
                  <c:v>0.14725704444361429</c:v>
                </c:pt>
                <c:pt idx="1447">
                  <c:v>0.14619158837428142</c:v>
                </c:pt>
                <c:pt idx="1448">
                  <c:v>0.15731187912811059</c:v>
                </c:pt>
                <c:pt idx="1449">
                  <c:v>0.16242858502975024</c:v>
                </c:pt>
                <c:pt idx="1450">
                  <c:v>0.15962684725878473</c:v>
                </c:pt>
                <c:pt idx="1451">
                  <c:v>0.15821716384440518</c:v>
                </c:pt>
                <c:pt idx="1452">
                  <c:v>0.15936656592653314</c:v>
                </c:pt>
                <c:pt idx="1453">
                  <c:v>0.16663465790451273</c:v>
                </c:pt>
                <c:pt idx="1454">
                  <c:v>0.16239415116027492</c:v>
                </c:pt>
                <c:pt idx="1455">
                  <c:v>0.15865130909677011</c:v>
                </c:pt>
                <c:pt idx="1456">
                  <c:v>0.15950280966351055</c:v>
                </c:pt>
                <c:pt idx="1457">
                  <c:v>0.18634018145411599</c:v>
                </c:pt>
                <c:pt idx="1458">
                  <c:v>0.18248013971507412</c:v>
                </c:pt>
                <c:pt idx="1459">
                  <c:v>0.17694619755221133</c:v>
                </c:pt>
                <c:pt idx="1460">
                  <c:v>0.17163851361454552</c:v>
                </c:pt>
                <c:pt idx="1461">
                  <c:v>0.16812835406310994</c:v>
                </c:pt>
                <c:pt idx="1462">
                  <c:v>0.16543514819932412</c:v>
                </c:pt>
                <c:pt idx="1463">
                  <c:v>0.1607073127277967</c:v>
                </c:pt>
                <c:pt idx="1464">
                  <c:v>0.17246174741807768</c:v>
                </c:pt>
                <c:pt idx="1465">
                  <c:v>0.16990657295190928</c:v>
                </c:pt>
                <c:pt idx="1466">
                  <c:v>0.16717600010451222</c:v>
                </c:pt>
                <c:pt idx="1467">
                  <c:v>0.16361034980858596</c:v>
                </c:pt>
                <c:pt idx="1468">
                  <c:v>0.15915941001043399</c:v>
                </c:pt>
                <c:pt idx="1469">
                  <c:v>0.25033750811861843</c:v>
                </c:pt>
                <c:pt idx="1470">
                  <c:v>0.25512330514108111</c:v>
                </c:pt>
                <c:pt idx="1471">
                  <c:v>0.24863290712059483</c:v>
                </c:pt>
                <c:pt idx="1472">
                  <c:v>0.25327135902816283</c:v>
                </c:pt>
                <c:pt idx="1473">
                  <c:v>0.26759810547678653</c:v>
                </c:pt>
                <c:pt idx="1474">
                  <c:v>0.27125110158171578</c:v>
                </c:pt>
                <c:pt idx="1475">
                  <c:v>0.2748404338826626</c:v>
                </c:pt>
                <c:pt idx="1476">
                  <c:v>0.31626048815233598</c:v>
                </c:pt>
                <c:pt idx="1477">
                  <c:v>0.30696876081157853</c:v>
                </c:pt>
                <c:pt idx="1478">
                  <c:v>0.30687856862016527</c:v>
                </c:pt>
                <c:pt idx="1479">
                  <c:v>0.29787883311961655</c:v>
                </c:pt>
                <c:pt idx="1480">
                  <c:v>0.29015259803149301</c:v>
                </c:pt>
                <c:pt idx="1481">
                  <c:v>0.28482964076857908</c:v>
                </c:pt>
                <c:pt idx="1482">
                  <c:v>0.29191473158857745</c:v>
                </c:pt>
                <c:pt idx="1483">
                  <c:v>0.28321980702170779</c:v>
                </c:pt>
                <c:pt idx="1484">
                  <c:v>0.28489277523267303</c:v>
                </c:pt>
                <c:pt idx="1485">
                  <c:v>0.27931803335924837</c:v>
                </c:pt>
                <c:pt idx="1486">
                  <c:v>0.28161773858226646</c:v>
                </c:pt>
                <c:pt idx="1487">
                  <c:v>0.28067514863076382</c:v>
                </c:pt>
                <c:pt idx="1488">
                  <c:v>0.27213419786077914</c:v>
                </c:pt>
                <c:pt idx="1489">
                  <c:v>0.26672207907290779</c:v>
                </c:pt>
                <c:pt idx="1490">
                  <c:v>0.25980958555782263</c:v>
                </c:pt>
                <c:pt idx="1491">
                  <c:v>0.25207088725116783</c:v>
                </c:pt>
                <c:pt idx="1492">
                  <c:v>0.24462234971349273</c:v>
                </c:pt>
                <c:pt idx="1493">
                  <c:v>0.24020316025927554</c:v>
                </c:pt>
                <c:pt idx="1494">
                  <c:v>0.24297459210249656</c:v>
                </c:pt>
                <c:pt idx="1495">
                  <c:v>0.27212153278244477</c:v>
                </c:pt>
                <c:pt idx="1496">
                  <c:v>0.26516745506209188</c:v>
                </c:pt>
                <c:pt idx="1497">
                  <c:v>0.260670650951212</c:v>
                </c:pt>
                <c:pt idx="1498">
                  <c:v>0.25293990874988254</c:v>
                </c:pt>
                <c:pt idx="1499">
                  <c:v>0.24689036838514278</c:v>
                </c:pt>
                <c:pt idx="1500">
                  <c:v>0.2437990235630528</c:v>
                </c:pt>
                <c:pt idx="1501">
                  <c:v>0.23638604466472757</c:v>
                </c:pt>
                <c:pt idx="1502">
                  <c:v>0.24117600344795148</c:v>
                </c:pt>
                <c:pt idx="1503">
                  <c:v>0.23421141793030675</c:v>
                </c:pt>
                <c:pt idx="1504">
                  <c:v>0.23371429350284761</c:v>
                </c:pt>
                <c:pt idx="1505">
                  <c:v>0.22677746702610971</c:v>
                </c:pt>
                <c:pt idx="1506">
                  <c:v>0.22082800338802799</c:v>
                </c:pt>
                <c:pt idx="1507">
                  <c:v>0.21413929897134684</c:v>
                </c:pt>
                <c:pt idx="1508">
                  <c:v>0.20765202376316824</c:v>
                </c:pt>
                <c:pt idx="1509">
                  <c:v>0.20686692284043237</c:v>
                </c:pt>
                <c:pt idx="1510">
                  <c:v>0.203214902621944</c:v>
                </c:pt>
                <c:pt idx="1511">
                  <c:v>0.22201627370006846</c:v>
                </c:pt>
                <c:pt idx="1512">
                  <c:v>0.21776737525889717</c:v>
                </c:pt>
                <c:pt idx="1513">
                  <c:v>0.2125979168296418</c:v>
                </c:pt>
                <c:pt idx="1514">
                  <c:v>0.20623855825580506</c:v>
                </c:pt>
                <c:pt idx="1515">
                  <c:v>0.20206486492405837</c:v>
                </c:pt>
                <c:pt idx="1516">
                  <c:v>0.19590983773112486</c:v>
                </c:pt>
                <c:pt idx="1517">
                  <c:v>0.20319529679097284</c:v>
                </c:pt>
                <c:pt idx="1518">
                  <c:v>0.29884377272282153</c:v>
                </c:pt>
                <c:pt idx="1519">
                  <c:v>0.29311819775776371</c:v>
                </c:pt>
                <c:pt idx="1520">
                  <c:v>0.30892617575254039</c:v>
                </c:pt>
                <c:pt idx="1521">
                  <c:v>0.2998337439394777</c:v>
                </c:pt>
                <c:pt idx="1522">
                  <c:v>0.29470992202563395</c:v>
                </c:pt>
                <c:pt idx="1523">
                  <c:v>0.38771612947402945</c:v>
                </c:pt>
                <c:pt idx="1524">
                  <c:v>0.3762227780218681</c:v>
                </c:pt>
                <c:pt idx="1525">
                  <c:v>0.36700749185633291</c:v>
                </c:pt>
                <c:pt idx="1526">
                  <c:v>0.37751903106946505</c:v>
                </c:pt>
                <c:pt idx="1527">
                  <c:v>0.36765610481258632</c:v>
                </c:pt>
                <c:pt idx="1528">
                  <c:v>0.35746661290651172</c:v>
                </c:pt>
                <c:pt idx="1529">
                  <c:v>0.34851007890802382</c:v>
                </c:pt>
                <c:pt idx="1530">
                  <c:v>0.35604838825718321</c:v>
                </c:pt>
                <c:pt idx="1531">
                  <c:v>0.35979134819365816</c:v>
                </c:pt>
                <c:pt idx="1532">
                  <c:v>0.34982405297192132</c:v>
                </c:pt>
                <c:pt idx="1533">
                  <c:v>0.34197743949975978</c:v>
                </c:pt>
                <c:pt idx="1534">
                  <c:v>0.39101862218097799</c:v>
                </c:pt>
                <c:pt idx="1535">
                  <c:v>0.37928424036349989</c:v>
                </c:pt>
                <c:pt idx="1536">
                  <c:v>0.3746307470353703</c:v>
                </c:pt>
                <c:pt idx="1537">
                  <c:v>0.36549831885916845</c:v>
                </c:pt>
                <c:pt idx="1538">
                  <c:v>0.39715884213495956</c:v>
                </c:pt>
                <c:pt idx="1539">
                  <c:v>0.38526022029055967</c:v>
                </c:pt>
                <c:pt idx="1540">
                  <c:v>0.37910683751717478</c:v>
                </c:pt>
                <c:pt idx="1541">
                  <c:v>0.36957862537789371</c:v>
                </c:pt>
                <c:pt idx="1542">
                  <c:v>0.36275716256189044</c:v>
                </c:pt>
                <c:pt idx="1543">
                  <c:v>0.37910887884279165</c:v>
                </c:pt>
                <c:pt idx="1544">
                  <c:v>0.3809135620813488</c:v>
                </c:pt>
                <c:pt idx="1545">
                  <c:v>0.37011058193391771</c:v>
                </c:pt>
                <c:pt idx="1546">
                  <c:v>0.36498924111695719</c:v>
                </c:pt>
                <c:pt idx="1547">
                  <c:v>0.35777837890143005</c:v>
                </c:pt>
                <c:pt idx="1548">
                  <c:v>0.34727864900316829</c:v>
                </c:pt>
                <c:pt idx="1549">
                  <c:v>0.36846392107054626</c:v>
                </c:pt>
                <c:pt idx="1550">
                  <c:v>0.38134514950291548</c:v>
                </c:pt>
                <c:pt idx="1551">
                  <c:v>0.37004624270634551</c:v>
                </c:pt>
                <c:pt idx="1552">
                  <c:v>0.36134242654987792</c:v>
                </c:pt>
                <c:pt idx="1553">
                  <c:v>0.35245658225803234</c:v>
                </c:pt>
                <c:pt idx="1554">
                  <c:v>0.35225786100440976</c:v>
                </c:pt>
                <c:pt idx="1555">
                  <c:v>0.35695040964274533</c:v>
                </c:pt>
                <c:pt idx="1556">
                  <c:v>0.35047377340838798</c:v>
                </c:pt>
                <c:pt idx="1557">
                  <c:v>0.34675269859852487</c:v>
                </c:pt>
                <c:pt idx="1558">
                  <c:v>0.34256697509798495</c:v>
                </c:pt>
                <c:pt idx="1559">
                  <c:v>0.35530863398775786</c:v>
                </c:pt>
                <c:pt idx="1560">
                  <c:v>0.35159580503732435</c:v>
                </c:pt>
                <c:pt idx="1561">
                  <c:v>0.3418975636120552</c:v>
                </c:pt>
                <c:pt idx="1562">
                  <c:v>0.33615121105912876</c:v>
                </c:pt>
                <c:pt idx="1563">
                  <c:v>0.32977204231248664</c:v>
                </c:pt>
                <c:pt idx="1564">
                  <c:v>0.3249177002475227</c:v>
                </c:pt>
                <c:pt idx="1565">
                  <c:v>0.33507731297082693</c:v>
                </c:pt>
                <c:pt idx="1566">
                  <c:v>0.3259532952853863</c:v>
                </c:pt>
                <c:pt idx="1567">
                  <c:v>0.31611324997742146</c:v>
                </c:pt>
                <c:pt idx="1568">
                  <c:v>0.32112244601574724</c:v>
                </c:pt>
                <c:pt idx="1569">
                  <c:v>0.31148815747828595</c:v>
                </c:pt>
                <c:pt idx="1570">
                  <c:v>0.31452053556720772</c:v>
                </c:pt>
                <c:pt idx="1571">
                  <c:v>0.30503288880839402</c:v>
                </c:pt>
                <c:pt idx="1572">
                  <c:v>0.30202749430946624</c:v>
                </c:pt>
                <c:pt idx="1573">
                  <c:v>0.38434492799134784</c:v>
                </c:pt>
                <c:pt idx="1574">
                  <c:v>0.56574057767985786</c:v>
                </c:pt>
                <c:pt idx="1575">
                  <c:v>0.55690828265959125</c:v>
                </c:pt>
                <c:pt idx="1576">
                  <c:v>0.54289178226645807</c:v>
                </c:pt>
                <c:pt idx="1577">
                  <c:v>0.57562414696861108</c:v>
                </c:pt>
                <c:pt idx="1578">
                  <c:v>0.5653165007006854</c:v>
                </c:pt>
                <c:pt idx="1579">
                  <c:v>0.564268974927849</c:v>
                </c:pt>
                <c:pt idx="1580">
                  <c:v>0.54758691546936633</c:v>
                </c:pt>
                <c:pt idx="1581">
                  <c:v>0.53879803415666216</c:v>
                </c:pt>
                <c:pt idx="1582">
                  <c:v>0.52245414686055025</c:v>
                </c:pt>
                <c:pt idx="1583">
                  <c:v>0.51105400561518699</c:v>
                </c:pt>
                <c:pt idx="1584">
                  <c:v>0.51453070326244266</c:v>
                </c:pt>
                <c:pt idx="1585">
                  <c:v>0.51102900045676469</c:v>
                </c:pt>
                <c:pt idx="1586">
                  <c:v>0.49631154620299889</c:v>
                </c:pt>
                <c:pt idx="1587">
                  <c:v>0.48634571834710255</c:v>
                </c:pt>
                <c:pt idx="1588">
                  <c:v>0.47177471409222294</c:v>
                </c:pt>
                <c:pt idx="1589">
                  <c:v>0.46319412583540498</c:v>
                </c:pt>
                <c:pt idx="1590">
                  <c:v>0.4490991238104568</c:v>
                </c:pt>
                <c:pt idx="1591">
                  <c:v>0.44945562869232697</c:v>
                </c:pt>
                <c:pt idx="1592">
                  <c:v>0.43588857209883802</c:v>
                </c:pt>
                <c:pt idx="1593">
                  <c:v>0.43175654176050948</c:v>
                </c:pt>
                <c:pt idx="1594">
                  <c:v>0.41862900618490145</c:v>
                </c:pt>
                <c:pt idx="1595">
                  <c:v>0.40624759567096747</c:v>
                </c:pt>
                <c:pt idx="1596">
                  <c:v>0.40016092321076496</c:v>
                </c:pt>
                <c:pt idx="1597">
                  <c:v>0.38869278507029542</c:v>
                </c:pt>
                <c:pt idx="1598">
                  <c:v>0.38012019861575863</c:v>
                </c:pt>
                <c:pt idx="1599">
                  <c:v>0.37271252717087866</c:v>
                </c:pt>
                <c:pt idx="1600">
                  <c:v>0.36331001675098029</c:v>
                </c:pt>
                <c:pt idx="1601">
                  <c:v>0.35235318914552261</c:v>
                </c:pt>
                <c:pt idx="1602">
                  <c:v>0.3440659041757928</c:v>
                </c:pt>
                <c:pt idx="1603">
                  <c:v>0.33375703719426514</c:v>
                </c:pt>
                <c:pt idx="1604">
                  <c:v>0.32506045543284817</c:v>
                </c:pt>
                <c:pt idx="1605">
                  <c:v>0.31518765829585277</c:v>
                </c:pt>
                <c:pt idx="1606">
                  <c:v>0.31166145328353712</c:v>
                </c:pt>
                <c:pt idx="1607">
                  <c:v>0.30247243849020466</c:v>
                </c:pt>
                <c:pt idx="1608">
                  <c:v>0.29344108077377623</c:v>
                </c:pt>
                <c:pt idx="1609">
                  <c:v>0.28771349130167168</c:v>
                </c:pt>
                <c:pt idx="1610">
                  <c:v>0.28086577965842963</c:v>
                </c:pt>
                <c:pt idx="1611">
                  <c:v>0.27398382260061677</c:v>
                </c:pt>
                <c:pt idx="1612">
                  <c:v>0.27919124067688467</c:v>
                </c:pt>
                <c:pt idx="1613">
                  <c:v>0.28893530002849899</c:v>
                </c:pt>
                <c:pt idx="1614">
                  <c:v>0.28068215632572713</c:v>
                </c:pt>
                <c:pt idx="1615">
                  <c:v>0.2776606894421727</c:v>
                </c:pt>
                <c:pt idx="1616">
                  <c:v>0.27347025603017233</c:v>
                </c:pt>
                <c:pt idx="1617">
                  <c:v>0.26544689239759495</c:v>
                </c:pt>
                <c:pt idx="1618">
                  <c:v>0.34912865277018074</c:v>
                </c:pt>
                <c:pt idx="1619">
                  <c:v>0.33928804390916517</c:v>
                </c:pt>
                <c:pt idx="1620">
                  <c:v>0.33879923090502317</c:v>
                </c:pt>
                <c:pt idx="1621">
                  <c:v>0.32847870804599683</c:v>
                </c:pt>
                <c:pt idx="1622">
                  <c:v>0.32305370933619548</c:v>
                </c:pt>
                <c:pt idx="1623">
                  <c:v>0.32276518484419636</c:v>
                </c:pt>
                <c:pt idx="1624">
                  <c:v>0.31540496705276788</c:v>
                </c:pt>
                <c:pt idx="1625">
                  <c:v>0.30618167462430557</c:v>
                </c:pt>
                <c:pt idx="1626">
                  <c:v>0.29685972854563258</c:v>
                </c:pt>
                <c:pt idx="1627">
                  <c:v>0.29061827847822669</c:v>
                </c:pt>
                <c:pt idx="1628">
                  <c:v>0.3070997720797024</c:v>
                </c:pt>
                <c:pt idx="1629">
                  <c:v>0.30358708579040655</c:v>
                </c:pt>
                <c:pt idx="1630">
                  <c:v>0.30892315622381705</c:v>
                </c:pt>
                <c:pt idx="1631">
                  <c:v>0.30140373786530855</c:v>
                </c:pt>
                <c:pt idx="1632">
                  <c:v>0.29765574916502824</c:v>
                </c:pt>
                <c:pt idx="1633">
                  <c:v>0.3130486753695389</c:v>
                </c:pt>
                <c:pt idx="1634">
                  <c:v>0.31127127621730566</c:v>
                </c:pt>
                <c:pt idx="1635">
                  <c:v>0.30197248559767137</c:v>
                </c:pt>
                <c:pt idx="1636">
                  <c:v>0.29328025742659042</c:v>
                </c:pt>
                <c:pt idx="1637">
                  <c:v>0.28583317222839327</c:v>
                </c:pt>
                <c:pt idx="1638">
                  <c:v>0.27745372380388167</c:v>
                </c:pt>
                <c:pt idx="1639">
                  <c:v>0.27051898891606191</c:v>
                </c:pt>
                <c:pt idx="1640">
                  <c:v>0.26280052925252284</c:v>
                </c:pt>
                <c:pt idx="1641">
                  <c:v>0.27474081008252105</c:v>
                </c:pt>
                <c:pt idx="1642">
                  <c:v>0.28491874972515502</c:v>
                </c:pt>
                <c:pt idx="1643">
                  <c:v>0.28347430706073512</c:v>
                </c:pt>
                <c:pt idx="1644">
                  <c:v>0.27485166440763958</c:v>
                </c:pt>
                <c:pt idx="1645">
                  <c:v>0.33687552806735727</c:v>
                </c:pt>
                <c:pt idx="1646">
                  <c:v>0.44003482190622289</c:v>
                </c:pt>
                <c:pt idx="1647">
                  <c:v>0.43156939729353377</c:v>
                </c:pt>
                <c:pt idx="1648">
                  <c:v>0.41855725456587234</c:v>
                </c:pt>
                <c:pt idx="1649">
                  <c:v>0.40812751650154938</c:v>
                </c:pt>
                <c:pt idx="1650">
                  <c:v>0.39576371685005818</c:v>
                </c:pt>
                <c:pt idx="1651">
                  <c:v>0.38739012614840879</c:v>
                </c:pt>
                <c:pt idx="1652">
                  <c:v>0.39119962017275967</c:v>
                </c:pt>
                <c:pt idx="1653">
                  <c:v>0.38034371249313048</c:v>
                </c:pt>
                <c:pt idx="1654">
                  <c:v>0.37124762207465994</c:v>
                </c:pt>
                <c:pt idx="1655">
                  <c:v>0.36213754394823622</c:v>
                </c:pt>
                <c:pt idx="1656">
                  <c:v>0.35617973642900391</c:v>
                </c:pt>
                <c:pt idx="1657">
                  <c:v>0.34746083556372814</c:v>
                </c:pt>
                <c:pt idx="1658">
                  <c:v>0.34232501613856442</c:v>
                </c:pt>
                <c:pt idx="1659">
                  <c:v>0.33206449663390958</c:v>
                </c:pt>
                <c:pt idx="1660">
                  <c:v>0.32860593810998645</c:v>
                </c:pt>
                <c:pt idx="1661">
                  <c:v>0.31886705090236628</c:v>
                </c:pt>
                <c:pt idx="1662">
                  <c:v>0.30918933955633604</c:v>
                </c:pt>
                <c:pt idx="1663">
                  <c:v>0.30086466252050215</c:v>
                </c:pt>
                <c:pt idx="1664">
                  <c:v>0.29256274459839154</c:v>
                </c:pt>
                <c:pt idx="1665">
                  <c:v>0.28672003033346849</c:v>
                </c:pt>
                <c:pt idx="1666">
                  <c:v>0.27800595135462419</c:v>
                </c:pt>
                <c:pt idx="1667">
                  <c:v>0.26964879166167294</c:v>
                </c:pt>
                <c:pt idx="1668">
                  <c:v>0.2776663618947619</c:v>
                </c:pt>
                <c:pt idx="1669">
                  <c:v>0.27947543230860367</c:v>
                </c:pt>
                <c:pt idx="1670">
                  <c:v>0.27546461382990417</c:v>
                </c:pt>
                <c:pt idx="1671">
                  <c:v>0.26866318864186328</c:v>
                </c:pt>
                <c:pt idx="1672">
                  <c:v>0.26296290525464378</c:v>
                </c:pt>
                <c:pt idx="1673">
                  <c:v>0.25495219915086675</c:v>
                </c:pt>
                <c:pt idx="1674">
                  <c:v>0.24733770702200758</c:v>
                </c:pt>
                <c:pt idx="1675">
                  <c:v>0.23985792862545394</c:v>
                </c:pt>
                <c:pt idx="1676">
                  <c:v>0.23306469167491448</c:v>
                </c:pt>
                <c:pt idx="1677">
                  <c:v>0.22721496487102968</c:v>
                </c:pt>
                <c:pt idx="1678">
                  <c:v>0.22380791139549194</c:v>
                </c:pt>
                <c:pt idx="1679">
                  <c:v>0.21787106552504937</c:v>
                </c:pt>
                <c:pt idx="1680">
                  <c:v>0.21491693275380475</c:v>
                </c:pt>
                <c:pt idx="1681">
                  <c:v>0.20905866536958148</c:v>
                </c:pt>
                <c:pt idx="1682">
                  <c:v>0.20728066409795073</c:v>
                </c:pt>
                <c:pt idx="1683">
                  <c:v>0.20096666489691881</c:v>
                </c:pt>
                <c:pt idx="1684">
                  <c:v>0.19550918163332009</c:v>
                </c:pt>
                <c:pt idx="1685">
                  <c:v>0.19715878792154415</c:v>
                </c:pt>
                <c:pt idx="1686">
                  <c:v>0.19425578621454478</c:v>
                </c:pt>
                <c:pt idx="1687">
                  <c:v>0.18846604151552024</c:v>
                </c:pt>
                <c:pt idx="1688">
                  <c:v>0.18344373979183015</c:v>
                </c:pt>
                <c:pt idx="1689">
                  <c:v>0.18406619403841035</c:v>
                </c:pt>
                <c:pt idx="1690">
                  <c:v>0.17884688449041919</c:v>
                </c:pt>
                <c:pt idx="1691">
                  <c:v>0.18648775264985912</c:v>
                </c:pt>
                <c:pt idx="1692">
                  <c:v>0.18296772772967196</c:v>
                </c:pt>
                <c:pt idx="1693">
                  <c:v>0.17816527031517079</c:v>
                </c:pt>
                <c:pt idx="1694">
                  <c:v>0.17324371331652072</c:v>
                </c:pt>
                <c:pt idx="1695">
                  <c:v>0.17489457915013493</c:v>
                </c:pt>
                <c:pt idx="1696">
                  <c:v>0.1697521761367643</c:v>
                </c:pt>
                <c:pt idx="1697">
                  <c:v>0.17137758024994743</c:v>
                </c:pt>
                <c:pt idx="1698">
                  <c:v>0.16624330297684539</c:v>
                </c:pt>
                <c:pt idx="1699">
                  <c:v>0.16138789279577057</c:v>
                </c:pt>
                <c:pt idx="1700">
                  <c:v>0.15732544003009866</c:v>
                </c:pt>
                <c:pt idx="1701">
                  <c:v>0.15639009552210967</c:v>
                </c:pt>
                <c:pt idx="1702">
                  <c:v>0.15176956221596671</c:v>
                </c:pt>
                <c:pt idx="1703">
                  <c:v>0.16407695918001319</c:v>
                </c:pt>
                <c:pt idx="1704">
                  <c:v>0.17299547966823114</c:v>
                </c:pt>
                <c:pt idx="1705">
                  <c:v>0.16784482674365003</c:v>
                </c:pt>
                <c:pt idx="1706">
                  <c:v>0.16328111854762811</c:v>
                </c:pt>
                <c:pt idx="1707">
                  <c:v>0.15922278080190277</c:v>
                </c:pt>
                <c:pt idx="1708">
                  <c:v>0.17875273087650967</c:v>
                </c:pt>
                <c:pt idx="1709">
                  <c:v>0.17441897969069867</c:v>
                </c:pt>
                <c:pt idx="1710">
                  <c:v>0.17416775845500998</c:v>
                </c:pt>
                <c:pt idx="1711">
                  <c:v>0.16959759529520588</c:v>
                </c:pt>
                <c:pt idx="1712">
                  <c:v>0.16899292113038311</c:v>
                </c:pt>
                <c:pt idx="1713">
                  <c:v>0.17157423670425725</c:v>
                </c:pt>
                <c:pt idx="1714">
                  <c:v>0.16986264188736555</c:v>
                </c:pt>
                <c:pt idx="1715">
                  <c:v>0.1647298840430074</c:v>
                </c:pt>
                <c:pt idx="1716">
                  <c:v>0.17351142252428967</c:v>
                </c:pt>
                <c:pt idx="1717">
                  <c:v>0.19016520616090632</c:v>
                </c:pt>
                <c:pt idx="1718">
                  <c:v>0.18451158477806689</c:v>
                </c:pt>
                <c:pt idx="1719">
                  <c:v>0.17910756951046589</c:v>
                </c:pt>
                <c:pt idx="1720">
                  <c:v>0.17915979442212376</c:v>
                </c:pt>
                <c:pt idx="1721">
                  <c:v>0.18173115116754021</c:v>
                </c:pt>
                <c:pt idx="1722">
                  <c:v>0.17745621402305539</c:v>
                </c:pt>
                <c:pt idx="1723">
                  <c:v>0.17786846010963026</c:v>
                </c:pt>
                <c:pt idx="1724">
                  <c:v>0.17263336639942325</c:v>
                </c:pt>
                <c:pt idx="1725">
                  <c:v>0.18053774510263237</c:v>
                </c:pt>
                <c:pt idx="1726">
                  <c:v>0.17523273172416351</c:v>
                </c:pt>
                <c:pt idx="1727">
                  <c:v>0.17223990456885185</c:v>
                </c:pt>
                <c:pt idx="1728">
                  <c:v>0.16705491850323961</c:v>
                </c:pt>
                <c:pt idx="1729">
                  <c:v>0.16555834808290679</c:v>
                </c:pt>
                <c:pt idx="1730">
                  <c:v>0.16051518279971144</c:v>
                </c:pt>
                <c:pt idx="1731">
                  <c:v>0.16346272966740713</c:v>
                </c:pt>
                <c:pt idx="1732">
                  <c:v>0.16689840635402134</c:v>
                </c:pt>
                <c:pt idx="1733">
                  <c:v>0.16404970451787154</c:v>
                </c:pt>
                <c:pt idx="1734">
                  <c:v>0.16678456127507893</c:v>
                </c:pt>
                <c:pt idx="1735">
                  <c:v>0.1626422028631192</c:v>
                </c:pt>
                <c:pt idx="1736">
                  <c:v>0.15781193922445363</c:v>
                </c:pt>
                <c:pt idx="1737">
                  <c:v>0.1539091105510689</c:v>
                </c:pt>
                <c:pt idx="1738">
                  <c:v>0.15741471958796266</c:v>
                </c:pt>
                <c:pt idx="1739">
                  <c:v>0.15812825744590284</c:v>
                </c:pt>
                <c:pt idx="1740">
                  <c:v>0.15551857217887854</c:v>
                </c:pt>
                <c:pt idx="1741">
                  <c:v>0.15155158118000017</c:v>
                </c:pt>
                <c:pt idx="1742">
                  <c:v>0.14730650977660667</c:v>
                </c:pt>
                <c:pt idx="1743">
                  <c:v>0.14874200706333046</c:v>
                </c:pt>
                <c:pt idx="1744">
                  <c:v>0.17190111876784009</c:v>
                </c:pt>
                <c:pt idx="1745">
                  <c:v>0.1715118317241742</c:v>
                </c:pt>
                <c:pt idx="1746">
                  <c:v>0.20239662844153702</c:v>
                </c:pt>
                <c:pt idx="1747">
                  <c:v>0.19801160919015981</c:v>
                </c:pt>
                <c:pt idx="1748">
                  <c:v>0.19735023554495146</c:v>
                </c:pt>
                <c:pt idx="1749">
                  <c:v>0.19164829108163767</c:v>
                </c:pt>
                <c:pt idx="1750">
                  <c:v>0.18604027173235477</c:v>
                </c:pt>
                <c:pt idx="1751">
                  <c:v>0.18169976931845785</c:v>
                </c:pt>
                <c:pt idx="1752">
                  <c:v>0.17646111336843284</c:v>
                </c:pt>
                <c:pt idx="1753">
                  <c:v>0.17109531805065337</c:v>
                </c:pt>
                <c:pt idx="1754">
                  <c:v>0.16607588148979194</c:v>
                </c:pt>
                <c:pt idx="1755">
                  <c:v>0.16789143772977735</c:v>
                </c:pt>
                <c:pt idx="1756">
                  <c:v>0.16514867351687335</c:v>
                </c:pt>
                <c:pt idx="1757">
                  <c:v>0.16147512512214363</c:v>
                </c:pt>
                <c:pt idx="1758">
                  <c:v>0.17028859525070339</c:v>
                </c:pt>
                <c:pt idx="1759">
                  <c:v>0.16596589893132618</c:v>
                </c:pt>
                <c:pt idx="1760">
                  <c:v>0.16203362138483279</c:v>
                </c:pt>
                <c:pt idx="1761">
                  <c:v>0.17103223327574743</c:v>
                </c:pt>
                <c:pt idx="1762">
                  <c:v>0.16680078514231897</c:v>
                </c:pt>
                <c:pt idx="1763">
                  <c:v>0.18117018278768793</c:v>
                </c:pt>
                <c:pt idx="1764">
                  <c:v>0.17810480774115767</c:v>
                </c:pt>
                <c:pt idx="1765">
                  <c:v>0.17288903227811905</c:v>
                </c:pt>
                <c:pt idx="1766">
                  <c:v>0.17386787126609787</c:v>
                </c:pt>
                <c:pt idx="1767">
                  <c:v>0.1692236141158546</c:v>
                </c:pt>
                <c:pt idx="1768">
                  <c:v>0.16414520192914236</c:v>
                </c:pt>
                <c:pt idx="1769">
                  <c:v>0.19884158972614344</c:v>
                </c:pt>
                <c:pt idx="1770">
                  <c:v>0.20142358195092339</c:v>
                </c:pt>
                <c:pt idx="1771">
                  <c:v>0.2092720972332284</c:v>
                </c:pt>
                <c:pt idx="1772">
                  <c:v>0.21445956926658472</c:v>
                </c:pt>
                <c:pt idx="1773">
                  <c:v>0.22305160715345967</c:v>
                </c:pt>
                <c:pt idx="1774">
                  <c:v>0.21646851771732875</c:v>
                </c:pt>
                <c:pt idx="1775">
                  <c:v>0.21013728137411936</c:v>
                </c:pt>
                <c:pt idx="1776">
                  <c:v>0.20434621870999828</c:v>
                </c:pt>
                <c:pt idx="1777">
                  <c:v>0.19866663517782304</c:v>
                </c:pt>
                <c:pt idx="1778">
                  <c:v>0.19744714532928467</c:v>
                </c:pt>
                <c:pt idx="1779">
                  <c:v>0.2121477180274017</c:v>
                </c:pt>
                <c:pt idx="1780">
                  <c:v>0.20744025089756493</c:v>
                </c:pt>
                <c:pt idx="1781">
                  <c:v>0.21287015095446782</c:v>
                </c:pt>
                <c:pt idx="1782">
                  <c:v>0.21477302055772829</c:v>
                </c:pt>
                <c:pt idx="1783">
                  <c:v>0.21489102501198509</c:v>
                </c:pt>
                <c:pt idx="1784">
                  <c:v>0.21704529916840007</c:v>
                </c:pt>
                <c:pt idx="1785">
                  <c:v>0.2181322312416932</c:v>
                </c:pt>
                <c:pt idx="1786">
                  <c:v>0.2164470706031412</c:v>
                </c:pt>
                <c:pt idx="1787">
                  <c:v>0.21543862270386649</c:v>
                </c:pt>
                <c:pt idx="1788">
                  <c:v>0.20969095657889822</c:v>
                </c:pt>
                <c:pt idx="1789">
                  <c:v>0.20559325755764307</c:v>
                </c:pt>
                <c:pt idx="1790">
                  <c:v>0.20677416485241526</c:v>
                </c:pt>
                <c:pt idx="1791">
                  <c:v>0.20293085243562611</c:v>
                </c:pt>
                <c:pt idx="1792">
                  <c:v>0.21343764163347198</c:v>
                </c:pt>
                <c:pt idx="1793">
                  <c:v>0.21129408515592796</c:v>
                </c:pt>
                <c:pt idx="1794">
                  <c:v>0.20491368934646534</c:v>
                </c:pt>
                <c:pt idx="1795">
                  <c:v>0.20586404317169146</c:v>
                </c:pt>
                <c:pt idx="1796">
                  <c:v>0.203929466076434</c:v>
                </c:pt>
                <c:pt idx="1797">
                  <c:v>0.19777842110107871</c:v>
                </c:pt>
                <c:pt idx="1798">
                  <c:v>0.27928438341401024</c:v>
                </c:pt>
                <c:pt idx="1799">
                  <c:v>0.27600725677864835</c:v>
                </c:pt>
                <c:pt idx="1800">
                  <c:v>0.34131230749120617</c:v>
                </c:pt>
                <c:pt idx="1801">
                  <c:v>0.33395130988054095</c:v>
                </c:pt>
                <c:pt idx="1802">
                  <c:v>0.32698913186315098</c:v>
                </c:pt>
                <c:pt idx="1803">
                  <c:v>0.3171480665569778</c:v>
                </c:pt>
                <c:pt idx="1804">
                  <c:v>0.31940792045690841</c:v>
                </c:pt>
                <c:pt idx="1805">
                  <c:v>0.31681390492103978</c:v>
                </c:pt>
                <c:pt idx="1806">
                  <c:v>0.31714319855410139</c:v>
                </c:pt>
                <c:pt idx="1807">
                  <c:v>0.31568260853261021</c:v>
                </c:pt>
                <c:pt idx="1808">
                  <c:v>0.31084481279016551</c:v>
                </c:pt>
                <c:pt idx="1809">
                  <c:v>0.30233926174082015</c:v>
                </c:pt>
                <c:pt idx="1810">
                  <c:v>0.2935192574029008</c:v>
                </c:pt>
                <c:pt idx="1811">
                  <c:v>0.28459601507822618</c:v>
                </c:pt>
                <c:pt idx="1812">
                  <c:v>0.35362908810907645</c:v>
                </c:pt>
                <c:pt idx="1813">
                  <c:v>0.40851846079922272</c:v>
                </c:pt>
                <c:pt idx="1814">
                  <c:v>0.39630480805185181</c:v>
                </c:pt>
                <c:pt idx="1815">
                  <c:v>0.39382272356583314</c:v>
                </c:pt>
                <c:pt idx="1816">
                  <c:v>0.39436494488931823</c:v>
                </c:pt>
                <c:pt idx="1817">
                  <c:v>0.40611687049958362</c:v>
                </c:pt>
                <c:pt idx="1818">
                  <c:v>0.40496951701359551</c:v>
                </c:pt>
                <c:pt idx="1819">
                  <c:v>0.39933170504416582</c:v>
                </c:pt>
                <c:pt idx="1820">
                  <c:v>0.38955392367067604</c:v>
                </c:pt>
                <c:pt idx="1821">
                  <c:v>0.40044810797001734</c:v>
                </c:pt>
                <c:pt idx="1822">
                  <c:v>0.40355088715524207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7C5-A241-A1C3-D91F598DF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Annualized Vol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Efficient Frontier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Efficient Frontier</c:v>
          </c:tx>
          <c:spPr>
            <a:ln>
              <a:prstDash val="solid"/>
            </a:ln>
          </c:spPr>
          <c:marker>
            <c:symbol val="none"/>
          </c:marker>
          <c:smooth val="1"/>
          <c:extLst>
            <c:ext xmlns:c16="http://schemas.microsoft.com/office/drawing/2014/chart" uri="{C3380CC4-5D6E-409C-BE32-E72D297353CC}">
              <c16:uniqueId val="{00000000-CD63-CF4A-8B54-DDF9B3A49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Volatility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Return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VaR Comparison (95%)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'10_VaR'!$B$4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'10_VaR'!$A$5:$A$14</c:f>
              <c:strCache>
                <c:ptCount val="10"/>
                <c:pt idx="0">
                  <c:v>Expected: VaR 95%: 1-3% for diversified, 3-8% for high-beta energy names</c:v>
                </c:pt>
                <c:pt idx="1">
                  <c:v>INDIVIDUAL SECURITY VaR [EXCEL FORMULAS → Tab 1]</c:v>
                </c:pt>
                <c:pt idx="2">
                  <c:v>Security</c:v>
                </c:pt>
                <c:pt idx="3">
                  <c:v>XOM</c:v>
                </c:pt>
                <c:pt idx="4">
                  <c:v>CVX</c:v>
                </c:pt>
                <c:pt idx="5">
                  <c:v>COP</c:v>
                </c:pt>
                <c:pt idx="6">
                  <c:v>OXY</c:v>
                </c:pt>
                <c:pt idx="7">
                  <c:v>LNG</c:v>
                </c:pt>
                <c:pt idx="8">
                  <c:v>VG</c:v>
                </c:pt>
                <c:pt idx="9">
                  <c:v>FRO</c:v>
                </c:pt>
              </c:strCache>
            </c:strRef>
          </c:cat>
          <c:val>
            <c:numRef>
              <c:f>'10_VaR'!$B$5:$B$14</c:f>
              <c:numCache>
                <c:formatCode>General</c:formatCode>
                <c:ptCount val="10"/>
                <c:pt idx="2">
                  <c:v>0</c:v>
                </c:pt>
                <c:pt idx="3" formatCode="0.00%">
                  <c:v>3.1599884602551566E-2</c:v>
                </c:pt>
                <c:pt idx="4" formatCode="0.00%">
                  <c:v>3.291319542780672E-2</c:v>
                </c:pt>
                <c:pt idx="5" formatCode="0.00%">
                  <c:v>4.1627081401075766E-2</c:v>
                </c:pt>
                <c:pt idx="6" formatCode="0.00%">
                  <c:v>5.9999566636364819E-2</c:v>
                </c:pt>
                <c:pt idx="7" formatCode="0.00%">
                  <c:v>3.3988914350767105E-2</c:v>
                </c:pt>
                <c:pt idx="8" formatCode="0.00%">
                  <c:v>9.7428819517021148E-2</c:v>
                </c:pt>
                <c:pt idx="9" formatCode="0.00%">
                  <c:v>5.4543266344730203E-2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9-2F46-A56A-07817EBB48A2}"/>
            </c:ext>
          </c:extLst>
        </c:ser>
        <c:ser>
          <c:idx val="1"/>
          <c:order val="1"/>
          <c:tx>
            <c:strRef>
              <c:f>'10_VaR'!$C$4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'10_VaR'!$A$5:$A$14</c:f>
              <c:strCache>
                <c:ptCount val="10"/>
                <c:pt idx="0">
                  <c:v>Expected: VaR 95%: 1-3% for diversified, 3-8% for high-beta energy names</c:v>
                </c:pt>
                <c:pt idx="1">
                  <c:v>INDIVIDUAL SECURITY VaR [EXCEL FORMULAS → Tab 1]</c:v>
                </c:pt>
                <c:pt idx="2">
                  <c:v>Security</c:v>
                </c:pt>
                <c:pt idx="3">
                  <c:v>XOM</c:v>
                </c:pt>
                <c:pt idx="4">
                  <c:v>CVX</c:v>
                </c:pt>
                <c:pt idx="5">
                  <c:v>COP</c:v>
                </c:pt>
                <c:pt idx="6">
                  <c:v>OXY</c:v>
                </c:pt>
                <c:pt idx="7">
                  <c:v>LNG</c:v>
                </c:pt>
                <c:pt idx="8">
                  <c:v>VG</c:v>
                </c:pt>
                <c:pt idx="9">
                  <c:v>FRO</c:v>
                </c:pt>
              </c:strCache>
            </c:strRef>
          </c:cat>
          <c:val>
            <c:numRef>
              <c:f>'10_VaR'!$C$5:$C$14</c:f>
              <c:numCache>
                <c:formatCode>General</c:formatCode>
                <c:ptCount val="10"/>
                <c:pt idx="2">
                  <c:v>0</c:v>
                </c:pt>
                <c:pt idx="3" formatCode="0.00%">
                  <c:v>2.9265921642425818E-2</c:v>
                </c:pt>
                <c:pt idx="4" formatCode="0.00%">
                  <c:v>2.6837070909536458E-2</c:v>
                </c:pt>
                <c:pt idx="5" formatCode="0.00%">
                  <c:v>3.5291696930721601E-2</c:v>
                </c:pt>
                <c:pt idx="6" formatCode="0.00%">
                  <c:v>4.8516923408332385E-2</c:v>
                </c:pt>
                <c:pt idx="7" formatCode="0.00%">
                  <c:v>3.0042842742927317E-2</c:v>
                </c:pt>
                <c:pt idx="8" formatCode="0.00%">
                  <c:v>8.1008692420948408E-2</c:v>
                </c:pt>
                <c:pt idx="9" formatCode="0.00%">
                  <c:v>4.967303603858416E-2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9-2F46-A56A-07817EBB48A2}"/>
            </c:ext>
          </c:extLst>
        </c:ser>
        <c:ser>
          <c:idx val="2"/>
          <c:order val="2"/>
          <c:tx>
            <c:strRef>
              <c:f>'10_VaR'!$D$4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'10_VaR'!$A$5:$A$14</c:f>
              <c:strCache>
                <c:ptCount val="10"/>
                <c:pt idx="0">
                  <c:v>Expected: VaR 95%: 1-3% for diversified, 3-8% for high-beta energy names</c:v>
                </c:pt>
                <c:pt idx="1">
                  <c:v>INDIVIDUAL SECURITY VaR [EXCEL FORMULAS → Tab 1]</c:v>
                </c:pt>
                <c:pt idx="2">
                  <c:v>Security</c:v>
                </c:pt>
                <c:pt idx="3">
                  <c:v>XOM</c:v>
                </c:pt>
                <c:pt idx="4">
                  <c:v>CVX</c:v>
                </c:pt>
                <c:pt idx="5">
                  <c:v>COP</c:v>
                </c:pt>
                <c:pt idx="6">
                  <c:v>OXY</c:v>
                </c:pt>
                <c:pt idx="7">
                  <c:v>LNG</c:v>
                </c:pt>
                <c:pt idx="8">
                  <c:v>VG</c:v>
                </c:pt>
                <c:pt idx="9">
                  <c:v>FRO</c:v>
                </c:pt>
              </c:strCache>
            </c:strRef>
          </c:cat>
          <c:val>
            <c:numRef>
              <c:f>'10_VaR'!$D$5:$D$14</c:f>
              <c:numCache>
                <c:formatCode>General</c:formatCode>
                <c:ptCount val="10"/>
                <c:pt idx="2">
                  <c:v>0</c:v>
                </c:pt>
                <c:pt idx="3" formatCode="0.00%">
                  <c:v>3.0728853261537698E-2</c:v>
                </c:pt>
                <c:pt idx="4" formatCode="0.00%">
                  <c:v>2.8163699569045842E-2</c:v>
                </c:pt>
                <c:pt idx="5" formatCode="0.00%">
                  <c:v>3.7866623536128012E-2</c:v>
                </c:pt>
                <c:pt idx="6" formatCode="0.00%">
                  <c:v>2.1169882372770715E-2</c:v>
                </c:pt>
                <c:pt idx="7" formatCode="0.00%">
                  <c:v>3.4861918867215735E-2</c:v>
                </c:pt>
                <c:pt idx="8" formatCode="0.00%">
                  <c:v>0.10890608948948949</c:v>
                </c:pt>
                <c:pt idx="9" formatCode="0.00%">
                  <c:v>5.0309741082029152E-2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D9-2F46-A56A-07817EBB48A2}"/>
            </c:ext>
          </c:extLst>
        </c:ser>
        <c:ser>
          <c:idx val="3"/>
          <c:order val="3"/>
          <c:tx>
            <c:strRef>
              <c:f>'10_VaR'!$E$4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'10_VaR'!$A$5:$A$14</c:f>
              <c:strCache>
                <c:ptCount val="10"/>
                <c:pt idx="0">
                  <c:v>Expected: VaR 95%: 1-3% for diversified, 3-8% for high-beta energy names</c:v>
                </c:pt>
                <c:pt idx="1">
                  <c:v>INDIVIDUAL SECURITY VaR [EXCEL FORMULAS → Tab 1]</c:v>
                </c:pt>
                <c:pt idx="2">
                  <c:v>Security</c:v>
                </c:pt>
                <c:pt idx="3">
                  <c:v>XOM</c:v>
                </c:pt>
                <c:pt idx="4">
                  <c:v>CVX</c:v>
                </c:pt>
                <c:pt idx="5">
                  <c:v>COP</c:v>
                </c:pt>
                <c:pt idx="6">
                  <c:v>OXY</c:v>
                </c:pt>
                <c:pt idx="7">
                  <c:v>LNG</c:v>
                </c:pt>
                <c:pt idx="8">
                  <c:v>VG</c:v>
                </c:pt>
                <c:pt idx="9">
                  <c:v>FRO</c:v>
                </c:pt>
              </c:strCache>
            </c:strRef>
          </c:cat>
          <c:val>
            <c:numRef>
              <c:f>'10_VaR'!$E$5:$E$14</c:f>
              <c:numCache>
                <c:formatCode>General</c:formatCode>
                <c:ptCount val="10"/>
                <c:pt idx="2">
                  <c:v>0</c:v>
                </c:pt>
                <c:pt idx="3" formatCode="0.00%">
                  <c:v>4.7811786392585008E-2</c:v>
                </c:pt>
                <c:pt idx="4" formatCode="0.00%">
                  <c:v>5.7473500705214724E-2</c:v>
                </c:pt>
                <c:pt idx="5" formatCode="0.00%">
                  <c:v>7.1994711398789296E-2</c:v>
                </c:pt>
                <c:pt idx="6" formatCode="0.00%">
                  <c:v>0.10372212085358984</c:v>
                </c:pt>
                <c:pt idx="7" formatCode="0.00%">
                  <c:v>5.4869237578905612E-2</c:v>
                </c:pt>
                <c:pt idx="8" formatCode="0.00%">
                  <c:v>0.17959605583393129</c:v>
                </c:pt>
                <c:pt idx="9" formatCode="0.00%">
                  <c:v>8.0376502753939927E-2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D9-2F46-A56A-07817EBB4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VaR %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Z-Score: XOM vs CVX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'17_PairTrades'!$B$16</c:f>
              <c:strCache>
                <c:ptCount val="1"/>
                <c:pt idx="0">
                  <c:v>Z-Score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'17_PairTrades'!$A$17:$A$369</c:f>
              <c:numCache>
                <c:formatCode>yyyy\-mm\-dd</c:formatCode>
                <c:ptCount val="353"/>
                <c:pt idx="0">
                  <c:v>43552</c:v>
                </c:pt>
                <c:pt idx="1">
                  <c:v>43559</c:v>
                </c:pt>
                <c:pt idx="2">
                  <c:v>43566</c:v>
                </c:pt>
                <c:pt idx="3">
                  <c:v>43573</c:v>
                </c:pt>
                <c:pt idx="4">
                  <c:v>43581</c:v>
                </c:pt>
                <c:pt idx="5">
                  <c:v>43588</c:v>
                </c:pt>
                <c:pt idx="6">
                  <c:v>43595</c:v>
                </c:pt>
                <c:pt idx="7">
                  <c:v>43602</c:v>
                </c:pt>
                <c:pt idx="8">
                  <c:v>43609</c:v>
                </c:pt>
                <c:pt idx="9">
                  <c:v>43619</c:v>
                </c:pt>
                <c:pt idx="10">
                  <c:v>43626</c:v>
                </c:pt>
                <c:pt idx="11">
                  <c:v>43633</c:v>
                </c:pt>
                <c:pt idx="12">
                  <c:v>43640</c:v>
                </c:pt>
                <c:pt idx="13">
                  <c:v>43647</c:v>
                </c:pt>
                <c:pt idx="14">
                  <c:v>43655</c:v>
                </c:pt>
                <c:pt idx="15">
                  <c:v>43662</c:v>
                </c:pt>
                <c:pt idx="16">
                  <c:v>43669</c:v>
                </c:pt>
                <c:pt idx="17">
                  <c:v>43676</c:v>
                </c:pt>
                <c:pt idx="18">
                  <c:v>43683</c:v>
                </c:pt>
                <c:pt idx="19">
                  <c:v>43690</c:v>
                </c:pt>
                <c:pt idx="20">
                  <c:v>43697</c:v>
                </c:pt>
                <c:pt idx="21">
                  <c:v>43704</c:v>
                </c:pt>
                <c:pt idx="22">
                  <c:v>43712</c:v>
                </c:pt>
                <c:pt idx="23">
                  <c:v>43719</c:v>
                </c:pt>
                <c:pt idx="24">
                  <c:v>43726</c:v>
                </c:pt>
                <c:pt idx="25">
                  <c:v>43733</c:v>
                </c:pt>
                <c:pt idx="26">
                  <c:v>43740</c:v>
                </c:pt>
                <c:pt idx="27">
                  <c:v>43747</c:v>
                </c:pt>
                <c:pt idx="28">
                  <c:v>43754</c:v>
                </c:pt>
                <c:pt idx="29">
                  <c:v>43761</c:v>
                </c:pt>
                <c:pt idx="30">
                  <c:v>43768</c:v>
                </c:pt>
                <c:pt idx="31">
                  <c:v>43775</c:v>
                </c:pt>
                <c:pt idx="32">
                  <c:v>43782</c:v>
                </c:pt>
                <c:pt idx="33">
                  <c:v>43789</c:v>
                </c:pt>
                <c:pt idx="34">
                  <c:v>43796</c:v>
                </c:pt>
                <c:pt idx="35">
                  <c:v>43804</c:v>
                </c:pt>
                <c:pt idx="36">
                  <c:v>43811</c:v>
                </c:pt>
                <c:pt idx="37">
                  <c:v>43818</c:v>
                </c:pt>
                <c:pt idx="38">
                  <c:v>43826</c:v>
                </c:pt>
                <c:pt idx="39">
                  <c:v>43836</c:v>
                </c:pt>
                <c:pt idx="40">
                  <c:v>43843</c:v>
                </c:pt>
                <c:pt idx="41">
                  <c:v>43851</c:v>
                </c:pt>
                <c:pt idx="42">
                  <c:v>43858</c:v>
                </c:pt>
                <c:pt idx="43">
                  <c:v>43865</c:v>
                </c:pt>
                <c:pt idx="44">
                  <c:v>43872</c:v>
                </c:pt>
                <c:pt idx="45">
                  <c:v>43880</c:v>
                </c:pt>
                <c:pt idx="46">
                  <c:v>43887</c:v>
                </c:pt>
                <c:pt idx="47">
                  <c:v>43894</c:v>
                </c:pt>
                <c:pt idx="48">
                  <c:v>43901</c:v>
                </c:pt>
                <c:pt idx="49">
                  <c:v>43908</c:v>
                </c:pt>
                <c:pt idx="50">
                  <c:v>43915</c:v>
                </c:pt>
                <c:pt idx="51">
                  <c:v>43922</c:v>
                </c:pt>
                <c:pt idx="52">
                  <c:v>43929</c:v>
                </c:pt>
                <c:pt idx="53">
                  <c:v>43937</c:v>
                </c:pt>
                <c:pt idx="54">
                  <c:v>43944</c:v>
                </c:pt>
                <c:pt idx="55">
                  <c:v>43951</c:v>
                </c:pt>
                <c:pt idx="56">
                  <c:v>43958</c:v>
                </c:pt>
                <c:pt idx="57">
                  <c:v>43965</c:v>
                </c:pt>
                <c:pt idx="58">
                  <c:v>43972</c:v>
                </c:pt>
                <c:pt idx="59">
                  <c:v>43980</c:v>
                </c:pt>
                <c:pt idx="60">
                  <c:v>43987</c:v>
                </c:pt>
                <c:pt idx="61">
                  <c:v>43994</c:v>
                </c:pt>
                <c:pt idx="62">
                  <c:v>44001</c:v>
                </c:pt>
                <c:pt idx="63">
                  <c:v>44008</c:v>
                </c:pt>
                <c:pt idx="64">
                  <c:v>44018</c:v>
                </c:pt>
                <c:pt idx="65">
                  <c:v>44025</c:v>
                </c:pt>
                <c:pt idx="66">
                  <c:v>44032</c:v>
                </c:pt>
                <c:pt idx="67">
                  <c:v>44039</c:v>
                </c:pt>
                <c:pt idx="68">
                  <c:v>44046</c:v>
                </c:pt>
                <c:pt idx="69">
                  <c:v>44053</c:v>
                </c:pt>
                <c:pt idx="70">
                  <c:v>44060</c:v>
                </c:pt>
                <c:pt idx="71">
                  <c:v>44067</c:v>
                </c:pt>
                <c:pt idx="72">
                  <c:v>44074</c:v>
                </c:pt>
                <c:pt idx="73">
                  <c:v>44082</c:v>
                </c:pt>
                <c:pt idx="74">
                  <c:v>44089</c:v>
                </c:pt>
                <c:pt idx="75">
                  <c:v>44096</c:v>
                </c:pt>
                <c:pt idx="76">
                  <c:v>44103</c:v>
                </c:pt>
                <c:pt idx="77">
                  <c:v>44110</c:v>
                </c:pt>
                <c:pt idx="78">
                  <c:v>44117</c:v>
                </c:pt>
                <c:pt idx="79">
                  <c:v>44124</c:v>
                </c:pt>
                <c:pt idx="80">
                  <c:v>44131</c:v>
                </c:pt>
                <c:pt idx="81">
                  <c:v>44138</c:v>
                </c:pt>
                <c:pt idx="82">
                  <c:v>44145</c:v>
                </c:pt>
                <c:pt idx="83">
                  <c:v>44152</c:v>
                </c:pt>
                <c:pt idx="84">
                  <c:v>44159</c:v>
                </c:pt>
                <c:pt idx="85">
                  <c:v>44167</c:v>
                </c:pt>
                <c:pt idx="86">
                  <c:v>44174</c:v>
                </c:pt>
                <c:pt idx="87">
                  <c:v>44181</c:v>
                </c:pt>
                <c:pt idx="88">
                  <c:v>44188</c:v>
                </c:pt>
                <c:pt idx="89">
                  <c:v>44196</c:v>
                </c:pt>
                <c:pt idx="90">
                  <c:v>44204</c:v>
                </c:pt>
                <c:pt idx="91">
                  <c:v>44211</c:v>
                </c:pt>
                <c:pt idx="92">
                  <c:v>44221</c:v>
                </c:pt>
                <c:pt idx="93">
                  <c:v>44228</c:v>
                </c:pt>
                <c:pt idx="94">
                  <c:v>44235</c:v>
                </c:pt>
                <c:pt idx="95">
                  <c:v>44243</c:v>
                </c:pt>
                <c:pt idx="96">
                  <c:v>44250</c:v>
                </c:pt>
                <c:pt idx="97">
                  <c:v>44257</c:v>
                </c:pt>
                <c:pt idx="98">
                  <c:v>44264</c:v>
                </c:pt>
                <c:pt idx="99">
                  <c:v>44271</c:v>
                </c:pt>
                <c:pt idx="100">
                  <c:v>44278</c:v>
                </c:pt>
                <c:pt idx="101">
                  <c:v>44285</c:v>
                </c:pt>
                <c:pt idx="102">
                  <c:v>44293</c:v>
                </c:pt>
                <c:pt idx="103">
                  <c:v>44300</c:v>
                </c:pt>
                <c:pt idx="104">
                  <c:v>44307</c:v>
                </c:pt>
                <c:pt idx="105">
                  <c:v>44314</c:v>
                </c:pt>
                <c:pt idx="106">
                  <c:v>44321</c:v>
                </c:pt>
                <c:pt idx="107">
                  <c:v>44328</c:v>
                </c:pt>
                <c:pt idx="108">
                  <c:v>44335</c:v>
                </c:pt>
                <c:pt idx="109">
                  <c:v>44342</c:v>
                </c:pt>
                <c:pt idx="110">
                  <c:v>44350</c:v>
                </c:pt>
                <c:pt idx="111">
                  <c:v>44357</c:v>
                </c:pt>
                <c:pt idx="112">
                  <c:v>44364</c:v>
                </c:pt>
                <c:pt idx="113">
                  <c:v>44371</c:v>
                </c:pt>
                <c:pt idx="114">
                  <c:v>44378</c:v>
                </c:pt>
                <c:pt idx="115">
                  <c:v>44386</c:v>
                </c:pt>
                <c:pt idx="116">
                  <c:v>44393</c:v>
                </c:pt>
                <c:pt idx="117">
                  <c:v>44400</c:v>
                </c:pt>
                <c:pt idx="118">
                  <c:v>44407</c:v>
                </c:pt>
                <c:pt idx="119">
                  <c:v>44414</c:v>
                </c:pt>
                <c:pt idx="120">
                  <c:v>44421</c:v>
                </c:pt>
                <c:pt idx="121">
                  <c:v>44428</c:v>
                </c:pt>
                <c:pt idx="122">
                  <c:v>44435</c:v>
                </c:pt>
                <c:pt idx="123">
                  <c:v>44442</c:v>
                </c:pt>
                <c:pt idx="124">
                  <c:v>44452</c:v>
                </c:pt>
                <c:pt idx="125">
                  <c:v>44459</c:v>
                </c:pt>
                <c:pt idx="126">
                  <c:v>44466</c:v>
                </c:pt>
                <c:pt idx="127">
                  <c:v>44473</c:v>
                </c:pt>
                <c:pt idx="128">
                  <c:v>44480</c:v>
                </c:pt>
                <c:pt idx="129">
                  <c:v>44487</c:v>
                </c:pt>
                <c:pt idx="130">
                  <c:v>44494</c:v>
                </c:pt>
                <c:pt idx="131">
                  <c:v>44501</c:v>
                </c:pt>
                <c:pt idx="132">
                  <c:v>44508</c:v>
                </c:pt>
                <c:pt idx="133">
                  <c:v>44515</c:v>
                </c:pt>
                <c:pt idx="134">
                  <c:v>44522</c:v>
                </c:pt>
                <c:pt idx="135">
                  <c:v>44530</c:v>
                </c:pt>
                <c:pt idx="136">
                  <c:v>44537</c:v>
                </c:pt>
                <c:pt idx="137">
                  <c:v>44544</c:v>
                </c:pt>
                <c:pt idx="138">
                  <c:v>44551</c:v>
                </c:pt>
                <c:pt idx="139">
                  <c:v>44559</c:v>
                </c:pt>
                <c:pt idx="140">
                  <c:v>44566</c:v>
                </c:pt>
                <c:pt idx="141">
                  <c:v>44573</c:v>
                </c:pt>
                <c:pt idx="142">
                  <c:v>44581</c:v>
                </c:pt>
                <c:pt idx="143">
                  <c:v>44588</c:v>
                </c:pt>
                <c:pt idx="144">
                  <c:v>44595</c:v>
                </c:pt>
                <c:pt idx="145">
                  <c:v>44602</c:v>
                </c:pt>
                <c:pt idx="146">
                  <c:v>44609</c:v>
                </c:pt>
                <c:pt idx="147">
                  <c:v>44617</c:v>
                </c:pt>
                <c:pt idx="148">
                  <c:v>44624</c:v>
                </c:pt>
                <c:pt idx="149">
                  <c:v>44631</c:v>
                </c:pt>
                <c:pt idx="150">
                  <c:v>44638</c:v>
                </c:pt>
                <c:pt idx="151">
                  <c:v>44645</c:v>
                </c:pt>
                <c:pt idx="152">
                  <c:v>44652</c:v>
                </c:pt>
                <c:pt idx="153">
                  <c:v>44659</c:v>
                </c:pt>
                <c:pt idx="154">
                  <c:v>44669</c:v>
                </c:pt>
                <c:pt idx="155">
                  <c:v>44676</c:v>
                </c:pt>
                <c:pt idx="156">
                  <c:v>44683</c:v>
                </c:pt>
                <c:pt idx="157">
                  <c:v>44690</c:v>
                </c:pt>
                <c:pt idx="158">
                  <c:v>44697</c:v>
                </c:pt>
                <c:pt idx="159">
                  <c:v>44704</c:v>
                </c:pt>
                <c:pt idx="160">
                  <c:v>44712</c:v>
                </c:pt>
                <c:pt idx="161">
                  <c:v>44719</c:v>
                </c:pt>
                <c:pt idx="162">
                  <c:v>44726</c:v>
                </c:pt>
                <c:pt idx="163">
                  <c:v>44734</c:v>
                </c:pt>
                <c:pt idx="164">
                  <c:v>44741</c:v>
                </c:pt>
                <c:pt idx="165">
                  <c:v>44749</c:v>
                </c:pt>
                <c:pt idx="166">
                  <c:v>44756</c:v>
                </c:pt>
                <c:pt idx="167">
                  <c:v>44763</c:v>
                </c:pt>
                <c:pt idx="168">
                  <c:v>44770</c:v>
                </c:pt>
                <c:pt idx="169">
                  <c:v>44777</c:v>
                </c:pt>
                <c:pt idx="170">
                  <c:v>44784</c:v>
                </c:pt>
                <c:pt idx="171">
                  <c:v>44791</c:v>
                </c:pt>
                <c:pt idx="172">
                  <c:v>44798</c:v>
                </c:pt>
                <c:pt idx="173">
                  <c:v>44805</c:v>
                </c:pt>
                <c:pt idx="174">
                  <c:v>44813</c:v>
                </c:pt>
                <c:pt idx="175">
                  <c:v>44820</c:v>
                </c:pt>
                <c:pt idx="176">
                  <c:v>44827</c:v>
                </c:pt>
                <c:pt idx="177">
                  <c:v>44834</c:v>
                </c:pt>
                <c:pt idx="178">
                  <c:v>44841</c:v>
                </c:pt>
                <c:pt idx="179">
                  <c:v>44848</c:v>
                </c:pt>
                <c:pt idx="180">
                  <c:v>44855</c:v>
                </c:pt>
                <c:pt idx="181">
                  <c:v>44862</c:v>
                </c:pt>
                <c:pt idx="182">
                  <c:v>44869</c:v>
                </c:pt>
                <c:pt idx="183">
                  <c:v>44876</c:v>
                </c:pt>
                <c:pt idx="184">
                  <c:v>44883</c:v>
                </c:pt>
                <c:pt idx="185">
                  <c:v>44893</c:v>
                </c:pt>
                <c:pt idx="186">
                  <c:v>44900</c:v>
                </c:pt>
                <c:pt idx="187">
                  <c:v>44907</c:v>
                </c:pt>
                <c:pt idx="188">
                  <c:v>44914</c:v>
                </c:pt>
                <c:pt idx="189">
                  <c:v>44922</c:v>
                </c:pt>
                <c:pt idx="190">
                  <c:v>44930</c:v>
                </c:pt>
                <c:pt idx="191">
                  <c:v>44937</c:v>
                </c:pt>
                <c:pt idx="192">
                  <c:v>44945</c:v>
                </c:pt>
                <c:pt idx="193">
                  <c:v>44952</c:v>
                </c:pt>
                <c:pt idx="194">
                  <c:v>44959</c:v>
                </c:pt>
                <c:pt idx="195">
                  <c:v>44966</c:v>
                </c:pt>
                <c:pt idx="196">
                  <c:v>44973</c:v>
                </c:pt>
                <c:pt idx="197">
                  <c:v>44981</c:v>
                </c:pt>
                <c:pt idx="198">
                  <c:v>44988</c:v>
                </c:pt>
                <c:pt idx="199">
                  <c:v>44995</c:v>
                </c:pt>
                <c:pt idx="200">
                  <c:v>45002</c:v>
                </c:pt>
                <c:pt idx="201">
                  <c:v>45009</c:v>
                </c:pt>
                <c:pt idx="202">
                  <c:v>45016</c:v>
                </c:pt>
                <c:pt idx="203">
                  <c:v>45026</c:v>
                </c:pt>
                <c:pt idx="204">
                  <c:v>45033</c:v>
                </c:pt>
                <c:pt idx="205">
                  <c:v>45040</c:v>
                </c:pt>
                <c:pt idx="206">
                  <c:v>45047</c:v>
                </c:pt>
                <c:pt idx="207">
                  <c:v>45054</c:v>
                </c:pt>
                <c:pt idx="208">
                  <c:v>45061</c:v>
                </c:pt>
                <c:pt idx="209">
                  <c:v>45068</c:v>
                </c:pt>
                <c:pt idx="210">
                  <c:v>45076</c:v>
                </c:pt>
                <c:pt idx="211">
                  <c:v>45083</c:v>
                </c:pt>
                <c:pt idx="212">
                  <c:v>45090</c:v>
                </c:pt>
                <c:pt idx="213">
                  <c:v>45098</c:v>
                </c:pt>
                <c:pt idx="214">
                  <c:v>45105</c:v>
                </c:pt>
                <c:pt idx="215">
                  <c:v>45113</c:v>
                </c:pt>
                <c:pt idx="216">
                  <c:v>45120</c:v>
                </c:pt>
                <c:pt idx="217">
                  <c:v>45127</c:v>
                </c:pt>
                <c:pt idx="218">
                  <c:v>45134</c:v>
                </c:pt>
                <c:pt idx="219">
                  <c:v>45141</c:v>
                </c:pt>
                <c:pt idx="220">
                  <c:v>45148</c:v>
                </c:pt>
                <c:pt idx="221">
                  <c:v>45155</c:v>
                </c:pt>
                <c:pt idx="222">
                  <c:v>45162</c:v>
                </c:pt>
                <c:pt idx="223">
                  <c:v>45169</c:v>
                </c:pt>
                <c:pt idx="224">
                  <c:v>45177</c:v>
                </c:pt>
                <c:pt idx="225">
                  <c:v>45184</c:v>
                </c:pt>
                <c:pt idx="226">
                  <c:v>45191</c:v>
                </c:pt>
                <c:pt idx="227">
                  <c:v>45198</c:v>
                </c:pt>
                <c:pt idx="228">
                  <c:v>45205</c:v>
                </c:pt>
                <c:pt idx="229">
                  <c:v>45212</c:v>
                </c:pt>
                <c:pt idx="230">
                  <c:v>45219</c:v>
                </c:pt>
                <c:pt idx="231">
                  <c:v>45226</c:v>
                </c:pt>
                <c:pt idx="232">
                  <c:v>45233</c:v>
                </c:pt>
                <c:pt idx="233">
                  <c:v>45240</c:v>
                </c:pt>
                <c:pt idx="234">
                  <c:v>45247</c:v>
                </c:pt>
                <c:pt idx="235">
                  <c:v>45257</c:v>
                </c:pt>
                <c:pt idx="236">
                  <c:v>45264</c:v>
                </c:pt>
                <c:pt idx="237">
                  <c:v>45271</c:v>
                </c:pt>
                <c:pt idx="238">
                  <c:v>45278</c:v>
                </c:pt>
                <c:pt idx="239">
                  <c:v>45286</c:v>
                </c:pt>
                <c:pt idx="240">
                  <c:v>45294</c:v>
                </c:pt>
                <c:pt idx="241">
                  <c:v>45301</c:v>
                </c:pt>
                <c:pt idx="242">
                  <c:v>45309</c:v>
                </c:pt>
                <c:pt idx="243">
                  <c:v>45316</c:v>
                </c:pt>
                <c:pt idx="244">
                  <c:v>45323</c:v>
                </c:pt>
                <c:pt idx="245">
                  <c:v>45330</c:v>
                </c:pt>
                <c:pt idx="246">
                  <c:v>45337</c:v>
                </c:pt>
                <c:pt idx="247">
                  <c:v>45345</c:v>
                </c:pt>
                <c:pt idx="248">
                  <c:v>45352</c:v>
                </c:pt>
                <c:pt idx="249">
                  <c:v>45359</c:v>
                </c:pt>
                <c:pt idx="250">
                  <c:v>45366</c:v>
                </c:pt>
                <c:pt idx="251">
                  <c:v>45373</c:v>
                </c:pt>
                <c:pt idx="252">
                  <c:v>45383</c:v>
                </c:pt>
                <c:pt idx="253">
                  <c:v>45390</c:v>
                </c:pt>
                <c:pt idx="254">
                  <c:v>45397</c:v>
                </c:pt>
                <c:pt idx="255">
                  <c:v>45404</c:v>
                </c:pt>
                <c:pt idx="256">
                  <c:v>45411</c:v>
                </c:pt>
                <c:pt idx="257">
                  <c:v>45418</c:v>
                </c:pt>
                <c:pt idx="258">
                  <c:v>45425</c:v>
                </c:pt>
                <c:pt idx="259">
                  <c:v>45432</c:v>
                </c:pt>
                <c:pt idx="260">
                  <c:v>45440</c:v>
                </c:pt>
                <c:pt idx="261">
                  <c:v>45447</c:v>
                </c:pt>
                <c:pt idx="262">
                  <c:v>45454</c:v>
                </c:pt>
                <c:pt idx="263">
                  <c:v>45461</c:v>
                </c:pt>
                <c:pt idx="264">
                  <c:v>45469</c:v>
                </c:pt>
                <c:pt idx="265">
                  <c:v>45476</c:v>
                </c:pt>
                <c:pt idx="266">
                  <c:v>45484</c:v>
                </c:pt>
                <c:pt idx="267">
                  <c:v>45491</c:v>
                </c:pt>
                <c:pt idx="268">
                  <c:v>45498</c:v>
                </c:pt>
                <c:pt idx="269">
                  <c:v>45505</c:v>
                </c:pt>
                <c:pt idx="270">
                  <c:v>45512</c:v>
                </c:pt>
                <c:pt idx="271">
                  <c:v>45519</c:v>
                </c:pt>
                <c:pt idx="272">
                  <c:v>45526</c:v>
                </c:pt>
                <c:pt idx="273">
                  <c:v>45533</c:v>
                </c:pt>
                <c:pt idx="274">
                  <c:v>45541</c:v>
                </c:pt>
                <c:pt idx="275">
                  <c:v>45548</c:v>
                </c:pt>
                <c:pt idx="276">
                  <c:v>45555</c:v>
                </c:pt>
                <c:pt idx="277">
                  <c:v>45562</c:v>
                </c:pt>
                <c:pt idx="278">
                  <c:v>45569</c:v>
                </c:pt>
                <c:pt idx="279">
                  <c:v>45576</c:v>
                </c:pt>
                <c:pt idx="280">
                  <c:v>45583</c:v>
                </c:pt>
                <c:pt idx="281">
                  <c:v>45590</c:v>
                </c:pt>
                <c:pt idx="282">
                  <c:v>45597</c:v>
                </c:pt>
                <c:pt idx="283">
                  <c:v>45604</c:v>
                </c:pt>
                <c:pt idx="284">
                  <c:v>45611</c:v>
                </c:pt>
                <c:pt idx="285">
                  <c:v>45618</c:v>
                </c:pt>
                <c:pt idx="286">
                  <c:v>45628</c:v>
                </c:pt>
                <c:pt idx="287">
                  <c:v>45635</c:v>
                </c:pt>
                <c:pt idx="288">
                  <c:v>45642</c:v>
                </c:pt>
                <c:pt idx="289">
                  <c:v>45649</c:v>
                </c:pt>
                <c:pt idx="290">
                  <c:v>45657</c:v>
                </c:pt>
                <c:pt idx="291">
                  <c:v>45665</c:v>
                </c:pt>
                <c:pt idx="292">
                  <c:v>45673</c:v>
                </c:pt>
                <c:pt idx="293">
                  <c:v>45681</c:v>
                </c:pt>
                <c:pt idx="294">
                  <c:v>45688</c:v>
                </c:pt>
                <c:pt idx="295">
                  <c:v>45695</c:v>
                </c:pt>
                <c:pt idx="296">
                  <c:v>45702</c:v>
                </c:pt>
                <c:pt idx="297">
                  <c:v>45712</c:v>
                </c:pt>
                <c:pt idx="298">
                  <c:v>45719</c:v>
                </c:pt>
                <c:pt idx="299">
                  <c:v>45726</c:v>
                </c:pt>
                <c:pt idx="300">
                  <c:v>45733</c:v>
                </c:pt>
                <c:pt idx="301">
                  <c:v>45740</c:v>
                </c:pt>
                <c:pt idx="302">
                  <c:v>45747</c:v>
                </c:pt>
                <c:pt idx="303">
                  <c:v>45754</c:v>
                </c:pt>
                <c:pt idx="304">
                  <c:v>45761</c:v>
                </c:pt>
                <c:pt idx="305">
                  <c:v>45769</c:v>
                </c:pt>
                <c:pt idx="306">
                  <c:v>45776</c:v>
                </c:pt>
                <c:pt idx="307">
                  <c:v>45783</c:v>
                </c:pt>
                <c:pt idx="308">
                  <c:v>45790</c:v>
                </c:pt>
                <c:pt idx="309">
                  <c:v>45797</c:v>
                </c:pt>
                <c:pt idx="310">
                  <c:v>45805</c:v>
                </c:pt>
                <c:pt idx="311">
                  <c:v>45812</c:v>
                </c:pt>
                <c:pt idx="312">
                  <c:v>45819</c:v>
                </c:pt>
                <c:pt idx="313">
                  <c:v>45826</c:v>
                </c:pt>
                <c:pt idx="314">
                  <c:v>45834</c:v>
                </c:pt>
                <c:pt idx="315">
                  <c:v>45841</c:v>
                </c:pt>
                <c:pt idx="316">
                  <c:v>45849</c:v>
                </c:pt>
                <c:pt idx="317">
                  <c:v>45856</c:v>
                </c:pt>
                <c:pt idx="318">
                  <c:v>45863</c:v>
                </c:pt>
                <c:pt idx="319">
                  <c:v>45870</c:v>
                </c:pt>
                <c:pt idx="320">
                  <c:v>45877</c:v>
                </c:pt>
                <c:pt idx="321">
                  <c:v>45884</c:v>
                </c:pt>
                <c:pt idx="322">
                  <c:v>45891</c:v>
                </c:pt>
                <c:pt idx="323">
                  <c:v>45898</c:v>
                </c:pt>
                <c:pt idx="324">
                  <c:v>45908</c:v>
                </c:pt>
                <c:pt idx="325">
                  <c:v>45915</c:v>
                </c:pt>
                <c:pt idx="326">
                  <c:v>45922</c:v>
                </c:pt>
                <c:pt idx="327">
                  <c:v>45929</c:v>
                </c:pt>
                <c:pt idx="328">
                  <c:v>45936</c:v>
                </c:pt>
                <c:pt idx="329">
                  <c:v>45943</c:v>
                </c:pt>
                <c:pt idx="330">
                  <c:v>45950</c:v>
                </c:pt>
                <c:pt idx="331">
                  <c:v>45957</c:v>
                </c:pt>
                <c:pt idx="332">
                  <c:v>45964</c:v>
                </c:pt>
                <c:pt idx="333">
                  <c:v>45971</c:v>
                </c:pt>
                <c:pt idx="334">
                  <c:v>45978</c:v>
                </c:pt>
                <c:pt idx="335">
                  <c:v>45985</c:v>
                </c:pt>
                <c:pt idx="336">
                  <c:v>45993</c:v>
                </c:pt>
                <c:pt idx="337">
                  <c:v>46000</c:v>
                </c:pt>
                <c:pt idx="338">
                  <c:v>46007</c:v>
                </c:pt>
                <c:pt idx="339">
                  <c:v>46014</c:v>
                </c:pt>
                <c:pt idx="340">
                  <c:v>46022</c:v>
                </c:pt>
                <c:pt idx="341">
                  <c:v>46030</c:v>
                </c:pt>
                <c:pt idx="342">
                  <c:v>46037</c:v>
                </c:pt>
                <c:pt idx="343">
                  <c:v>46045</c:v>
                </c:pt>
                <c:pt idx="344">
                  <c:v>46052</c:v>
                </c:pt>
                <c:pt idx="345">
                  <c:v>46059</c:v>
                </c:pt>
                <c:pt idx="346">
                  <c:v>46066</c:v>
                </c:pt>
                <c:pt idx="347">
                  <c:v>46076</c:v>
                </c:pt>
                <c:pt idx="348">
                  <c:v>46083</c:v>
                </c:pt>
                <c:pt idx="349">
                  <c:v>46090</c:v>
                </c:pt>
                <c:pt idx="350">
                  <c:v>46097</c:v>
                </c:pt>
                <c:pt idx="351">
                  <c:v>46104</c:v>
                </c:pt>
                <c:pt idx="352">
                  <c:v>46111</c:v>
                </c:pt>
              </c:numCache>
            </c:numRef>
          </c:cat>
          <c:val>
            <c:numRef>
              <c:f>'17_PairTrades'!$B$17:$B$369</c:f>
              <c:numCache>
                <c:formatCode>0.000</c:formatCode>
                <c:ptCount val="353"/>
                <c:pt idx="0">
                  <c:v>1.335</c:v>
                </c:pt>
                <c:pt idx="1">
                  <c:v>1.3009999999999999</c:v>
                </c:pt>
                <c:pt idx="2">
                  <c:v>0.40899999999999997</c:v>
                </c:pt>
                <c:pt idx="3">
                  <c:v>2.351</c:v>
                </c:pt>
                <c:pt idx="4">
                  <c:v>2.238</c:v>
                </c:pt>
                <c:pt idx="5">
                  <c:v>0.27500000000000002</c:v>
                </c:pt>
                <c:pt idx="6">
                  <c:v>-1.746</c:v>
                </c:pt>
                <c:pt idx="7">
                  <c:v>-1.708</c:v>
                </c:pt>
                <c:pt idx="8">
                  <c:v>-1.706</c:v>
                </c:pt>
                <c:pt idx="9">
                  <c:v>-1.5940000000000001</c:v>
                </c:pt>
                <c:pt idx="10">
                  <c:v>-1.6819999999999999</c:v>
                </c:pt>
                <c:pt idx="11">
                  <c:v>-1.175</c:v>
                </c:pt>
                <c:pt idx="12">
                  <c:v>-1.1000000000000001</c:v>
                </c:pt>
                <c:pt idx="13">
                  <c:v>-1.0569999999999999</c:v>
                </c:pt>
                <c:pt idx="14">
                  <c:v>-0.66300000000000003</c:v>
                </c:pt>
                <c:pt idx="15">
                  <c:v>-1.0189999999999999</c:v>
                </c:pt>
                <c:pt idx="16">
                  <c:v>-1.5349999999999999</c:v>
                </c:pt>
                <c:pt idx="17">
                  <c:v>-1.085</c:v>
                </c:pt>
                <c:pt idx="18">
                  <c:v>-1.986</c:v>
                </c:pt>
                <c:pt idx="19">
                  <c:v>-2.2930000000000001</c:v>
                </c:pt>
                <c:pt idx="20">
                  <c:v>-0.93700000000000006</c:v>
                </c:pt>
                <c:pt idx="21">
                  <c:v>-1.806</c:v>
                </c:pt>
                <c:pt idx="22">
                  <c:v>-0.745</c:v>
                </c:pt>
                <c:pt idx="23">
                  <c:v>-0.49199999999999999</c:v>
                </c:pt>
                <c:pt idx="24">
                  <c:v>-0.92500000000000004</c:v>
                </c:pt>
                <c:pt idx="25">
                  <c:v>-1.4279999999999999</c:v>
                </c:pt>
                <c:pt idx="26">
                  <c:v>0.50800000000000001</c:v>
                </c:pt>
                <c:pt idx="27">
                  <c:v>0.51500000000000001</c:v>
                </c:pt>
                <c:pt idx="28">
                  <c:v>0.17199999999999999</c:v>
                </c:pt>
                <c:pt idx="29">
                  <c:v>0.10299999999999999</c:v>
                </c:pt>
                <c:pt idx="30">
                  <c:v>-0.997</c:v>
                </c:pt>
                <c:pt idx="31">
                  <c:v>0.82199999999999995</c:v>
                </c:pt>
                <c:pt idx="32">
                  <c:v>-2.69</c:v>
                </c:pt>
                <c:pt idx="33">
                  <c:v>-0.96099999999999997</c:v>
                </c:pt>
                <c:pt idx="34">
                  <c:v>-0.72699999999999998</c:v>
                </c:pt>
                <c:pt idx="35">
                  <c:v>0.10100000000000001</c:v>
                </c:pt>
                <c:pt idx="36">
                  <c:v>0.58699999999999997</c:v>
                </c:pt>
                <c:pt idx="37">
                  <c:v>-8.5000000000000006E-2</c:v>
                </c:pt>
                <c:pt idx="38">
                  <c:v>-0.83</c:v>
                </c:pt>
                <c:pt idx="39">
                  <c:v>0.30499999999999999</c:v>
                </c:pt>
                <c:pt idx="40">
                  <c:v>1.9410000000000001</c:v>
                </c:pt>
                <c:pt idx="41">
                  <c:v>1.496</c:v>
                </c:pt>
                <c:pt idx="42">
                  <c:v>-0.72599999999999998</c:v>
                </c:pt>
                <c:pt idx="43">
                  <c:v>-3.2890000000000001</c:v>
                </c:pt>
                <c:pt idx="44">
                  <c:v>-3.2210000000000001</c:v>
                </c:pt>
                <c:pt idx="45">
                  <c:v>-2.6339999999999999</c:v>
                </c:pt>
                <c:pt idx="46">
                  <c:v>-2.0939999999999999</c:v>
                </c:pt>
                <c:pt idx="47">
                  <c:v>-2.1219999999999999</c:v>
                </c:pt>
                <c:pt idx="48">
                  <c:v>-2.4420000000000002</c:v>
                </c:pt>
                <c:pt idx="49">
                  <c:v>1.238</c:v>
                </c:pt>
                <c:pt idx="50">
                  <c:v>-0.58599999999999997</c:v>
                </c:pt>
                <c:pt idx="51">
                  <c:v>-0.16700000000000001</c:v>
                </c:pt>
                <c:pt idx="52">
                  <c:v>-1.159</c:v>
                </c:pt>
                <c:pt idx="53">
                  <c:v>-1.6160000000000001</c:v>
                </c:pt>
                <c:pt idx="54">
                  <c:v>-1.0529999999999999</c:v>
                </c:pt>
                <c:pt idx="55">
                  <c:v>-0.72899999999999998</c:v>
                </c:pt>
                <c:pt idx="56">
                  <c:v>-1.5209999999999999</c:v>
                </c:pt>
                <c:pt idx="57">
                  <c:v>-1.282</c:v>
                </c:pt>
                <c:pt idx="58">
                  <c:v>-0.85399999999999998</c:v>
                </c:pt>
                <c:pt idx="59">
                  <c:v>-0.29799999999999999</c:v>
                </c:pt>
                <c:pt idx="60">
                  <c:v>0.873</c:v>
                </c:pt>
                <c:pt idx="61">
                  <c:v>0.26400000000000001</c:v>
                </c:pt>
                <c:pt idx="62">
                  <c:v>0.41</c:v>
                </c:pt>
                <c:pt idx="63">
                  <c:v>0.371</c:v>
                </c:pt>
                <c:pt idx="64">
                  <c:v>0.20899999999999999</c:v>
                </c:pt>
                <c:pt idx="65">
                  <c:v>5.8000000000000003E-2</c:v>
                </c:pt>
                <c:pt idx="66">
                  <c:v>-6.0999999999999999E-2</c:v>
                </c:pt>
                <c:pt idx="67">
                  <c:v>-1.0760000000000001</c:v>
                </c:pt>
                <c:pt idx="68">
                  <c:v>-5.0999999999999997E-2</c:v>
                </c:pt>
                <c:pt idx="69">
                  <c:v>-0.371</c:v>
                </c:pt>
                <c:pt idx="70">
                  <c:v>-1.998</c:v>
                </c:pt>
                <c:pt idx="71">
                  <c:v>-1.169</c:v>
                </c:pt>
                <c:pt idx="72">
                  <c:v>-1.506</c:v>
                </c:pt>
                <c:pt idx="73">
                  <c:v>-0.68100000000000005</c:v>
                </c:pt>
                <c:pt idx="74">
                  <c:v>-1.228</c:v>
                </c:pt>
                <c:pt idx="75">
                  <c:v>-1.55</c:v>
                </c:pt>
                <c:pt idx="76">
                  <c:v>-0.79500000000000004</c:v>
                </c:pt>
                <c:pt idx="77">
                  <c:v>-2.0379999999999998</c:v>
                </c:pt>
                <c:pt idx="78">
                  <c:v>-1.302</c:v>
                </c:pt>
                <c:pt idx="79">
                  <c:v>-0.77900000000000003</c:v>
                </c:pt>
                <c:pt idx="80">
                  <c:v>-0.46100000000000002</c:v>
                </c:pt>
                <c:pt idx="81">
                  <c:v>-1.1559999999999999</c:v>
                </c:pt>
                <c:pt idx="82">
                  <c:v>-2.512</c:v>
                </c:pt>
                <c:pt idx="83">
                  <c:v>-2.2429999999999999</c:v>
                </c:pt>
                <c:pt idx="84">
                  <c:v>-1.9079999999999999</c:v>
                </c:pt>
                <c:pt idx="85">
                  <c:v>-1.1539999999999999</c:v>
                </c:pt>
                <c:pt idx="86">
                  <c:v>1.135</c:v>
                </c:pt>
                <c:pt idx="87">
                  <c:v>2.383</c:v>
                </c:pt>
                <c:pt idx="88">
                  <c:v>1.7170000000000001</c:v>
                </c:pt>
                <c:pt idx="89">
                  <c:v>1.46</c:v>
                </c:pt>
                <c:pt idx="90">
                  <c:v>1.6639999999999999</c:v>
                </c:pt>
                <c:pt idx="91">
                  <c:v>1.966</c:v>
                </c:pt>
                <c:pt idx="92">
                  <c:v>1.458</c:v>
                </c:pt>
                <c:pt idx="93">
                  <c:v>1.329</c:v>
                </c:pt>
                <c:pt idx="94">
                  <c:v>2.218</c:v>
                </c:pt>
                <c:pt idx="95">
                  <c:v>1.6319999999999999</c:v>
                </c:pt>
                <c:pt idx="96">
                  <c:v>1.3120000000000001</c:v>
                </c:pt>
                <c:pt idx="97">
                  <c:v>1.06</c:v>
                </c:pt>
                <c:pt idx="98">
                  <c:v>0.91600000000000004</c:v>
                </c:pt>
                <c:pt idx="99">
                  <c:v>0.83</c:v>
                </c:pt>
                <c:pt idx="100">
                  <c:v>0.41199999999999998</c:v>
                </c:pt>
                <c:pt idx="101">
                  <c:v>-2.4E-2</c:v>
                </c:pt>
                <c:pt idx="102">
                  <c:v>0.22600000000000001</c:v>
                </c:pt>
                <c:pt idx="103">
                  <c:v>0.54400000000000004</c:v>
                </c:pt>
                <c:pt idx="104">
                  <c:v>4.2000000000000003E-2</c:v>
                </c:pt>
                <c:pt idx="105">
                  <c:v>0.60799999999999998</c:v>
                </c:pt>
                <c:pt idx="106">
                  <c:v>1.6259999999999999</c:v>
                </c:pt>
                <c:pt idx="107">
                  <c:v>2.165</c:v>
                </c:pt>
                <c:pt idx="108">
                  <c:v>2.2210000000000001</c:v>
                </c:pt>
                <c:pt idx="109">
                  <c:v>1.405</c:v>
                </c:pt>
                <c:pt idx="110">
                  <c:v>1.4450000000000001</c:v>
                </c:pt>
                <c:pt idx="111">
                  <c:v>1.911</c:v>
                </c:pt>
                <c:pt idx="112">
                  <c:v>1.5289999999999999</c:v>
                </c:pt>
                <c:pt idx="113">
                  <c:v>2.3839999999999999</c:v>
                </c:pt>
                <c:pt idx="114">
                  <c:v>1.54</c:v>
                </c:pt>
                <c:pt idx="115">
                  <c:v>0.97699999999999998</c:v>
                </c:pt>
                <c:pt idx="116">
                  <c:v>0.439</c:v>
                </c:pt>
                <c:pt idx="117">
                  <c:v>2.5000000000000001E-2</c:v>
                </c:pt>
                <c:pt idx="118">
                  <c:v>-1.0289999999999999</c:v>
                </c:pt>
                <c:pt idx="119">
                  <c:v>-0.86499999999999999</c:v>
                </c:pt>
                <c:pt idx="120">
                  <c:v>-1.0760000000000001</c:v>
                </c:pt>
                <c:pt idx="121">
                  <c:v>-1.421</c:v>
                </c:pt>
                <c:pt idx="122">
                  <c:v>-0.92700000000000005</c:v>
                </c:pt>
                <c:pt idx="123">
                  <c:v>-1.0309999999999999</c:v>
                </c:pt>
                <c:pt idx="124">
                  <c:v>-0.72099999999999997</c:v>
                </c:pt>
                <c:pt idx="125">
                  <c:v>-0.53500000000000003</c:v>
                </c:pt>
                <c:pt idx="126">
                  <c:v>0.63700000000000001</c:v>
                </c:pt>
                <c:pt idx="127">
                  <c:v>2.4689999999999999</c:v>
                </c:pt>
                <c:pt idx="128">
                  <c:v>0.745</c:v>
                </c:pt>
                <c:pt idx="129">
                  <c:v>0.33700000000000002</c:v>
                </c:pt>
                <c:pt idx="130">
                  <c:v>-0.41899999999999998</c:v>
                </c:pt>
                <c:pt idx="131">
                  <c:v>0.68200000000000005</c:v>
                </c:pt>
                <c:pt idx="132">
                  <c:v>0.33300000000000002</c:v>
                </c:pt>
                <c:pt idx="133">
                  <c:v>-1.6659999999999999</c:v>
                </c:pt>
                <c:pt idx="134">
                  <c:v>-3.3079999999999998</c:v>
                </c:pt>
                <c:pt idx="135">
                  <c:v>-2.9950000000000001</c:v>
                </c:pt>
                <c:pt idx="136">
                  <c:v>-2.298</c:v>
                </c:pt>
                <c:pt idx="137">
                  <c:v>-1.7210000000000001</c:v>
                </c:pt>
                <c:pt idx="138">
                  <c:v>-1.655</c:v>
                </c:pt>
                <c:pt idx="139">
                  <c:v>-1.657</c:v>
                </c:pt>
                <c:pt idx="140">
                  <c:v>-2.9000000000000001E-2</c:v>
                </c:pt>
                <c:pt idx="141">
                  <c:v>0.72599999999999998</c:v>
                </c:pt>
                <c:pt idx="142">
                  <c:v>1.345</c:v>
                </c:pt>
                <c:pt idx="143">
                  <c:v>0.55600000000000005</c:v>
                </c:pt>
                <c:pt idx="144">
                  <c:v>2.1859999999999999</c:v>
                </c:pt>
                <c:pt idx="145">
                  <c:v>1.387</c:v>
                </c:pt>
                <c:pt idx="146">
                  <c:v>1.345</c:v>
                </c:pt>
                <c:pt idx="147">
                  <c:v>4.2000000000000003E-2</c:v>
                </c:pt>
                <c:pt idx="148">
                  <c:v>-0.93</c:v>
                </c:pt>
                <c:pt idx="149">
                  <c:v>-2.0350000000000001</c:v>
                </c:pt>
                <c:pt idx="150">
                  <c:v>-1.99</c:v>
                </c:pt>
                <c:pt idx="151">
                  <c:v>-1.2869999999999999</c:v>
                </c:pt>
                <c:pt idx="152">
                  <c:v>-1.0680000000000001</c:v>
                </c:pt>
                <c:pt idx="153">
                  <c:v>-0.79200000000000004</c:v>
                </c:pt>
                <c:pt idx="154">
                  <c:v>-0.71299999999999997</c:v>
                </c:pt>
                <c:pt idx="155">
                  <c:v>-0.26100000000000001</c:v>
                </c:pt>
                <c:pt idx="156">
                  <c:v>0.39600000000000002</c:v>
                </c:pt>
                <c:pt idx="157">
                  <c:v>0.224</c:v>
                </c:pt>
                <c:pt idx="158">
                  <c:v>0.499</c:v>
                </c:pt>
                <c:pt idx="159">
                  <c:v>1.5720000000000001</c:v>
                </c:pt>
                <c:pt idx="160">
                  <c:v>1.5069999999999999</c:v>
                </c:pt>
                <c:pt idx="161">
                  <c:v>2.1760000000000002</c:v>
                </c:pt>
                <c:pt idx="162">
                  <c:v>1.776</c:v>
                </c:pt>
                <c:pt idx="163">
                  <c:v>2.0720000000000001</c:v>
                </c:pt>
                <c:pt idx="164">
                  <c:v>1.768</c:v>
                </c:pt>
                <c:pt idx="165">
                  <c:v>1.494</c:v>
                </c:pt>
                <c:pt idx="166">
                  <c:v>1.627</c:v>
                </c:pt>
                <c:pt idx="167">
                  <c:v>1.1419999999999999</c:v>
                </c:pt>
                <c:pt idx="168">
                  <c:v>1.3320000000000001</c:v>
                </c:pt>
                <c:pt idx="169">
                  <c:v>-7.1999999999999995E-2</c:v>
                </c:pt>
                <c:pt idx="170">
                  <c:v>0.254</c:v>
                </c:pt>
                <c:pt idx="171">
                  <c:v>0.30599999999999999</c:v>
                </c:pt>
                <c:pt idx="172">
                  <c:v>0.627</c:v>
                </c:pt>
                <c:pt idx="173">
                  <c:v>0.64100000000000001</c:v>
                </c:pt>
                <c:pt idx="174">
                  <c:v>0.46700000000000003</c:v>
                </c:pt>
                <c:pt idx="175">
                  <c:v>-0.36599999999999999</c:v>
                </c:pt>
                <c:pt idx="176">
                  <c:v>-0.60699999999999998</c:v>
                </c:pt>
                <c:pt idx="177">
                  <c:v>0.82699999999999996</c:v>
                </c:pt>
                <c:pt idx="178">
                  <c:v>2.5609999999999999</c:v>
                </c:pt>
                <c:pt idx="179">
                  <c:v>1.369</c:v>
                </c:pt>
                <c:pt idx="180">
                  <c:v>0.67800000000000005</c:v>
                </c:pt>
                <c:pt idx="181">
                  <c:v>0.86199999999999999</c:v>
                </c:pt>
                <c:pt idx="182">
                  <c:v>0.52100000000000002</c:v>
                </c:pt>
                <c:pt idx="183">
                  <c:v>0.29199999999999998</c:v>
                </c:pt>
                <c:pt idx="184">
                  <c:v>0.34899999999999998</c:v>
                </c:pt>
                <c:pt idx="185">
                  <c:v>0.55700000000000005</c:v>
                </c:pt>
                <c:pt idx="186">
                  <c:v>-0.47199999999999998</c:v>
                </c:pt>
                <c:pt idx="187">
                  <c:v>1.399</c:v>
                </c:pt>
                <c:pt idx="188">
                  <c:v>0.755</c:v>
                </c:pt>
                <c:pt idx="189">
                  <c:v>-0.13</c:v>
                </c:pt>
                <c:pt idx="190">
                  <c:v>1.1659999999999999</c:v>
                </c:pt>
                <c:pt idx="191">
                  <c:v>3.383</c:v>
                </c:pt>
                <c:pt idx="192">
                  <c:v>0.86299999999999999</c:v>
                </c:pt>
                <c:pt idx="193">
                  <c:v>1.2609999999999999</c:v>
                </c:pt>
                <c:pt idx="194">
                  <c:v>2.5920000000000001</c:v>
                </c:pt>
                <c:pt idx="195">
                  <c:v>2.8170000000000002</c:v>
                </c:pt>
                <c:pt idx="196">
                  <c:v>2.4039999999999999</c:v>
                </c:pt>
                <c:pt idx="197">
                  <c:v>1.518</c:v>
                </c:pt>
                <c:pt idx="198">
                  <c:v>1.3220000000000001</c:v>
                </c:pt>
                <c:pt idx="199">
                  <c:v>0.86499999999999999</c:v>
                </c:pt>
                <c:pt idx="200">
                  <c:v>9.0999999999999998E-2</c:v>
                </c:pt>
                <c:pt idx="201">
                  <c:v>0.23899999999999999</c:v>
                </c:pt>
                <c:pt idx="202">
                  <c:v>0.435</c:v>
                </c:pt>
                <c:pt idx="203">
                  <c:v>0.65700000000000003</c:v>
                </c:pt>
                <c:pt idx="204">
                  <c:v>1.4E-2</c:v>
                </c:pt>
                <c:pt idx="205">
                  <c:v>1.2070000000000001</c:v>
                </c:pt>
                <c:pt idx="206">
                  <c:v>0.64700000000000002</c:v>
                </c:pt>
                <c:pt idx="207">
                  <c:v>0.36499999999999999</c:v>
                </c:pt>
                <c:pt idx="208">
                  <c:v>-0.53</c:v>
                </c:pt>
                <c:pt idx="209">
                  <c:v>0.93200000000000005</c:v>
                </c:pt>
                <c:pt idx="210">
                  <c:v>-3.0000000000000001E-3</c:v>
                </c:pt>
                <c:pt idx="211">
                  <c:v>0.21</c:v>
                </c:pt>
                <c:pt idx="212">
                  <c:v>-1.2010000000000001</c:v>
                </c:pt>
                <c:pt idx="213">
                  <c:v>-1.363</c:v>
                </c:pt>
                <c:pt idx="214">
                  <c:v>-9.9000000000000005E-2</c:v>
                </c:pt>
                <c:pt idx="215">
                  <c:v>-1.0649999999999999</c:v>
                </c:pt>
                <c:pt idx="216">
                  <c:v>-2.14</c:v>
                </c:pt>
                <c:pt idx="217">
                  <c:v>-1.7529999999999999</c:v>
                </c:pt>
                <c:pt idx="218">
                  <c:v>-1.399</c:v>
                </c:pt>
                <c:pt idx="219">
                  <c:v>-0.13700000000000001</c:v>
                </c:pt>
                <c:pt idx="220">
                  <c:v>1.1930000000000001</c:v>
                </c:pt>
                <c:pt idx="221">
                  <c:v>0.55600000000000005</c:v>
                </c:pt>
                <c:pt idx="222">
                  <c:v>8.8999999999999996E-2</c:v>
                </c:pt>
                <c:pt idx="223">
                  <c:v>1.6040000000000001</c:v>
                </c:pt>
                <c:pt idx="224">
                  <c:v>1.5429999999999999</c:v>
                </c:pt>
                <c:pt idx="225">
                  <c:v>1.7549999999999999</c:v>
                </c:pt>
                <c:pt idx="226">
                  <c:v>0.878</c:v>
                </c:pt>
                <c:pt idx="227">
                  <c:v>1.129</c:v>
                </c:pt>
                <c:pt idx="228">
                  <c:v>-1.2170000000000001</c:v>
                </c:pt>
                <c:pt idx="229">
                  <c:v>-0.68400000000000005</c:v>
                </c:pt>
                <c:pt idx="230">
                  <c:v>-1.1020000000000001</c:v>
                </c:pt>
                <c:pt idx="231">
                  <c:v>3.1739999999999999</c:v>
                </c:pt>
                <c:pt idx="232">
                  <c:v>2.165</c:v>
                </c:pt>
                <c:pt idx="233">
                  <c:v>1.587</c:v>
                </c:pt>
                <c:pt idx="234">
                  <c:v>1.3220000000000001</c:v>
                </c:pt>
                <c:pt idx="235">
                  <c:v>0.878</c:v>
                </c:pt>
                <c:pt idx="236">
                  <c:v>0.22900000000000001</c:v>
                </c:pt>
                <c:pt idx="237">
                  <c:v>-0.48</c:v>
                </c:pt>
                <c:pt idx="238">
                  <c:v>-0.88</c:v>
                </c:pt>
                <c:pt idx="239">
                  <c:v>-1.1419999999999999</c:v>
                </c:pt>
                <c:pt idx="240">
                  <c:v>-0.80100000000000005</c:v>
                </c:pt>
                <c:pt idx="241">
                  <c:v>-0.67400000000000004</c:v>
                </c:pt>
                <c:pt idx="242">
                  <c:v>-0.78</c:v>
                </c:pt>
                <c:pt idx="243">
                  <c:v>-0.499</c:v>
                </c:pt>
                <c:pt idx="244">
                  <c:v>-0.14899999999999999</c:v>
                </c:pt>
                <c:pt idx="245">
                  <c:v>-0.878</c:v>
                </c:pt>
                <c:pt idx="246">
                  <c:v>-1.0489999999999999</c:v>
                </c:pt>
                <c:pt idx="247">
                  <c:v>-1.012</c:v>
                </c:pt>
                <c:pt idx="248">
                  <c:v>1.3049999999999999</c:v>
                </c:pt>
                <c:pt idx="249">
                  <c:v>3.2440000000000002</c:v>
                </c:pt>
                <c:pt idx="250">
                  <c:v>1.966</c:v>
                </c:pt>
                <c:pt idx="251">
                  <c:v>2.2909999999999999</c:v>
                </c:pt>
                <c:pt idx="252">
                  <c:v>1.831</c:v>
                </c:pt>
                <c:pt idx="253">
                  <c:v>1.8069999999999999</c:v>
                </c:pt>
                <c:pt idx="254">
                  <c:v>1.8</c:v>
                </c:pt>
                <c:pt idx="255">
                  <c:v>1.054</c:v>
                </c:pt>
                <c:pt idx="256">
                  <c:v>0.16200000000000001</c:v>
                </c:pt>
                <c:pt idx="257">
                  <c:v>1.9E-2</c:v>
                </c:pt>
                <c:pt idx="258">
                  <c:v>-0.218</c:v>
                </c:pt>
                <c:pt idx="259">
                  <c:v>0.39</c:v>
                </c:pt>
                <c:pt idx="260">
                  <c:v>-0.68500000000000005</c:v>
                </c:pt>
                <c:pt idx="261">
                  <c:v>-0.81799999999999995</c:v>
                </c:pt>
                <c:pt idx="262">
                  <c:v>-1.282</c:v>
                </c:pt>
                <c:pt idx="263">
                  <c:v>-1.3520000000000001</c:v>
                </c:pt>
                <c:pt idx="264">
                  <c:v>0.183</c:v>
                </c:pt>
                <c:pt idx="265">
                  <c:v>0.188</c:v>
                </c:pt>
                <c:pt idx="266">
                  <c:v>0.17199999999999999</c:v>
                </c:pt>
                <c:pt idx="267">
                  <c:v>0.94699999999999995</c:v>
                </c:pt>
                <c:pt idx="268">
                  <c:v>2.3170000000000002</c:v>
                </c:pt>
                <c:pt idx="269">
                  <c:v>3.677</c:v>
                </c:pt>
                <c:pt idx="270">
                  <c:v>3.536</c:v>
                </c:pt>
                <c:pt idx="271">
                  <c:v>2.2410000000000001</c:v>
                </c:pt>
                <c:pt idx="272">
                  <c:v>1.079</c:v>
                </c:pt>
                <c:pt idx="273">
                  <c:v>1.2390000000000001</c:v>
                </c:pt>
                <c:pt idx="274">
                  <c:v>1.331</c:v>
                </c:pt>
                <c:pt idx="275">
                  <c:v>0.59399999999999997</c:v>
                </c:pt>
                <c:pt idx="276">
                  <c:v>0.47799999999999998</c:v>
                </c:pt>
                <c:pt idx="277">
                  <c:v>0.496</c:v>
                </c:pt>
                <c:pt idx="278">
                  <c:v>1.373</c:v>
                </c:pt>
                <c:pt idx="279">
                  <c:v>0.86</c:v>
                </c:pt>
                <c:pt idx="280">
                  <c:v>-0.17599999999999999</c:v>
                </c:pt>
                <c:pt idx="281">
                  <c:v>-1</c:v>
                </c:pt>
                <c:pt idx="282">
                  <c:v>-3.8679999999999999</c:v>
                </c:pt>
                <c:pt idx="283">
                  <c:v>-1.8029999999999999</c:v>
                </c:pt>
                <c:pt idx="284">
                  <c:v>-2.8530000000000002</c:v>
                </c:pt>
                <c:pt idx="285">
                  <c:v>-1.915</c:v>
                </c:pt>
                <c:pt idx="286">
                  <c:v>-2.1970000000000001</c:v>
                </c:pt>
                <c:pt idx="287">
                  <c:v>-1.9430000000000001</c:v>
                </c:pt>
                <c:pt idx="288">
                  <c:v>-1.3420000000000001</c:v>
                </c:pt>
                <c:pt idx="289">
                  <c:v>-0.68799999999999994</c:v>
                </c:pt>
                <c:pt idx="290">
                  <c:v>-0.57799999999999996</c:v>
                </c:pt>
                <c:pt idx="291">
                  <c:v>-1.4790000000000001</c:v>
                </c:pt>
                <c:pt idx="292">
                  <c:v>-1.7030000000000001</c:v>
                </c:pt>
                <c:pt idx="293">
                  <c:v>-1.5429999999999999</c:v>
                </c:pt>
                <c:pt idx="294">
                  <c:v>-0.61199999999999999</c:v>
                </c:pt>
                <c:pt idx="295">
                  <c:v>-0.61799999999999999</c:v>
                </c:pt>
                <c:pt idx="296">
                  <c:v>-1.5029999999999999</c:v>
                </c:pt>
                <c:pt idx="297">
                  <c:v>-0.89</c:v>
                </c:pt>
                <c:pt idx="298">
                  <c:v>-0.8</c:v>
                </c:pt>
                <c:pt idx="299">
                  <c:v>-0.31</c:v>
                </c:pt>
                <c:pt idx="300">
                  <c:v>0.21299999999999999</c:v>
                </c:pt>
                <c:pt idx="301">
                  <c:v>-0.67300000000000004</c:v>
                </c:pt>
                <c:pt idx="302">
                  <c:v>0.39100000000000001</c:v>
                </c:pt>
                <c:pt idx="303">
                  <c:v>3.4750000000000001</c:v>
                </c:pt>
                <c:pt idx="304">
                  <c:v>3.851</c:v>
                </c:pt>
                <c:pt idx="305">
                  <c:v>3.0819999999999999</c:v>
                </c:pt>
                <c:pt idx="306">
                  <c:v>1.913</c:v>
                </c:pt>
                <c:pt idx="307">
                  <c:v>1.423</c:v>
                </c:pt>
                <c:pt idx="308">
                  <c:v>1.0980000000000001</c:v>
                </c:pt>
                <c:pt idx="309">
                  <c:v>0.74299999999999999</c:v>
                </c:pt>
                <c:pt idx="310">
                  <c:v>0.20599999999999999</c:v>
                </c:pt>
                <c:pt idx="311">
                  <c:v>-0.104</c:v>
                </c:pt>
                <c:pt idx="312">
                  <c:v>0.16500000000000001</c:v>
                </c:pt>
                <c:pt idx="313">
                  <c:v>0.34799999999999998</c:v>
                </c:pt>
                <c:pt idx="314">
                  <c:v>7.9000000000000001E-2</c:v>
                </c:pt>
                <c:pt idx="315">
                  <c:v>-0.46700000000000003</c:v>
                </c:pt>
                <c:pt idx="316">
                  <c:v>-1.462</c:v>
                </c:pt>
                <c:pt idx="317">
                  <c:v>-3.0409999999999999</c:v>
                </c:pt>
                <c:pt idx="318">
                  <c:v>-2.5459999999999998</c:v>
                </c:pt>
                <c:pt idx="319">
                  <c:v>-1.4970000000000001</c:v>
                </c:pt>
                <c:pt idx="320">
                  <c:v>-2.6429999999999998</c:v>
                </c:pt>
                <c:pt idx="321">
                  <c:v>-2.0920000000000001</c:v>
                </c:pt>
                <c:pt idx="322">
                  <c:v>-1.1859999999999999</c:v>
                </c:pt>
                <c:pt idx="323">
                  <c:v>-0.72</c:v>
                </c:pt>
                <c:pt idx="324">
                  <c:v>-0.53600000000000003</c:v>
                </c:pt>
                <c:pt idx="325">
                  <c:v>-0.36899999999999999</c:v>
                </c:pt>
                <c:pt idx="326">
                  <c:v>-7.0999999999999994E-2</c:v>
                </c:pt>
                <c:pt idx="327">
                  <c:v>0.86599999999999999</c:v>
                </c:pt>
                <c:pt idx="328">
                  <c:v>1.6850000000000001</c:v>
                </c:pt>
                <c:pt idx="329">
                  <c:v>1.57</c:v>
                </c:pt>
                <c:pt idx="330">
                  <c:v>0.84099999999999997</c:v>
                </c:pt>
                <c:pt idx="331">
                  <c:v>1.73</c:v>
                </c:pt>
                <c:pt idx="332">
                  <c:v>1.026</c:v>
                </c:pt>
                <c:pt idx="333">
                  <c:v>2.0840000000000001</c:v>
                </c:pt>
                <c:pt idx="334">
                  <c:v>1.9910000000000001</c:v>
                </c:pt>
                <c:pt idx="335">
                  <c:v>1.7869999999999999</c:v>
                </c:pt>
                <c:pt idx="336">
                  <c:v>1.256</c:v>
                </c:pt>
                <c:pt idx="337">
                  <c:v>2.339</c:v>
                </c:pt>
                <c:pt idx="338">
                  <c:v>1.2929999999999999</c:v>
                </c:pt>
                <c:pt idx="339">
                  <c:v>1.5920000000000001</c:v>
                </c:pt>
                <c:pt idx="340">
                  <c:v>1.169</c:v>
                </c:pt>
                <c:pt idx="341">
                  <c:v>0.23699999999999999</c:v>
                </c:pt>
                <c:pt idx="342">
                  <c:v>0.39100000000000001</c:v>
                </c:pt>
                <c:pt idx="343">
                  <c:v>2.0179999999999998</c:v>
                </c:pt>
                <c:pt idx="344">
                  <c:v>1.169</c:v>
                </c:pt>
                <c:pt idx="345">
                  <c:v>2.399</c:v>
                </c:pt>
                <c:pt idx="346">
                  <c:v>1.218</c:v>
                </c:pt>
                <c:pt idx="347">
                  <c:v>1.026</c:v>
                </c:pt>
                <c:pt idx="348">
                  <c:v>0.80800000000000005</c:v>
                </c:pt>
                <c:pt idx="349">
                  <c:v>-0.34899999999999998</c:v>
                </c:pt>
                <c:pt idx="350">
                  <c:v>-0.08</c:v>
                </c:pt>
                <c:pt idx="351">
                  <c:v>-0.871</c:v>
                </c:pt>
                <c:pt idx="352">
                  <c:v>0.745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6A-0B40-A0D3-ED13CDBE7BF3}"/>
            </c:ext>
          </c:extLst>
        </c:ser>
        <c:ser>
          <c:idx val="1"/>
          <c:order val="1"/>
          <c:tx>
            <c:strRef>
              <c:f>'17_PairTrades'!$C$16</c:f>
              <c:strCache>
                <c:ptCount val="1"/>
                <c:pt idx="0">
                  <c:v>+2σ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'17_PairTrades'!$A$17:$A$369</c:f>
              <c:numCache>
                <c:formatCode>yyyy\-mm\-dd</c:formatCode>
                <c:ptCount val="353"/>
                <c:pt idx="0">
                  <c:v>43552</c:v>
                </c:pt>
                <c:pt idx="1">
                  <c:v>43559</c:v>
                </c:pt>
                <c:pt idx="2">
                  <c:v>43566</c:v>
                </c:pt>
                <c:pt idx="3">
                  <c:v>43573</c:v>
                </c:pt>
                <c:pt idx="4">
                  <c:v>43581</c:v>
                </c:pt>
                <c:pt idx="5">
                  <c:v>43588</c:v>
                </c:pt>
                <c:pt idx="6">
                  <c:v>43595</c:v>
                </c:pt>
                <c:pt idx="7">
                  <c:v>43602</c:v>
                </c:pt>
                <c:pt idx="8">
                  <c:v>43609</c:v>
                </c:pt>
                <c:pt idx="9">
                  <c:v>43619</c:v>
                </c:pt>
                <c:pt idx="10">
                  <c:v>43626</c:v>
                </c:pt>
                <c:pt idx="11">
                  <c:v>43633</c:v>
                </c:pt>
                <c:pt idx="12">
                  <c:v>43640</c:v>
                </c:pt>
                <c:pt idx="13">
                  <c:v>43647</c:v>
                </c:pt>
                <c:pt idx="14">
                  <c:v>43655</c:v>
                </c:pt>
                <c:pt idx="15">
                  <c:v>43662</c:v>
                </c:pt>
                <c:pt idx="16">
                  <c:v>43669</c:v>
                </c:pt>
                <c:pt idx="17">
                  <c:v>43676</c:v>
                </c:pt>
                <c:pt idx="18">
                  <c:v>43683</c:v>
                </c:pt>
                <c:pt idx="19">
                  <c:v>43690</c:v>
                </c:pt>
                <c:pt idx="20">
                  <c:v>43697</c:v>
                </c:pt>
                <c:pt idx="21">
                  <c:v>43704</c:v>
                </c:pt>
                <c:pt idx="22">
                  <c:v>43712</c:v>
                </c:pt>
                <c:pt idx="23">
                  <c:v>43719</c:v>
                </c:pt>
                <c:pt idx="24">
                  <c:v>43726</c:v>
                </c:pt>
                <c:pt idx="25">
                  <c:v>43733</c:v>
                </c:pt>
                <c:pt idx="26">
                  <c:v>43740</c:v>
                </c:pt>
                <c:pt idx="27">
                  <c:v>43747</c:v>
                </c:pt>
                <c:pt idx="28">
                  <c:v>43754</c:v>
                </c:pt>
                <c:pt idx="29">
                  <c:v>43761</c:v>
                </c:pt>
                <c:pt idx="30">
                  <c:v>43768</c:v>
                </c:pt>
                <c:pt idx="31">
                  <c:v>43775</c:v>
                </c:pt>
                <c:pt idx="32">
                  <c:v>43782</c:v>
                </c:pt>
                <c:pt idx="33">
                  <c:v>43789</c:v>
                </c:pt>
                <c:pt idx="34">
                  <c:v>43796</c:v>
                </c:pt>
                <c:pt idx="35">
                  <c:v>43804</c:v>
                </c:pt>
                <c:pt idx="36">
                  <c:v>43811</c:v>
                </c:pt>
                <c:pt idx="37">
                  <c:v>43818</c:v>
                </c:pt>
                <c:pt idx="38">
                  <c:v>43826</c:v>
                </c:pt>
                <c:pt idx="39">
                  <c:v>43836</c:v>
                </c:pt>
                <c:pt idx="40">
                  <c:v>43843</c:v>
                </c:pt>
                <c:pt idx="41">
                  <c:v>43851</c:v>
                </c:pt>
                <c:pt idx="42">
                  <c:v>43858</c:v>
                </c:pt>
                <c:pt idx="43">
                  <c:v>43865</c:v>
                </c:pt>
                <c:pt idx="44">
                  <c:v>43872</c:v>
                </c:pt>
                <c:pt idx="45">
                  <c:v>43880</c:v>
                </c:pt>
                <c:pt idx="46">
                  <c:v>43887</c:v>
                </c:pt>
                <c:pt idx="47">
                  <c:v>43894</c:v>
                </c:pt>
                <c:pt idx="48">
                  <c:v>43901</c:v>
                </c:pt>
                <c:pt idx="49">
                  <c:v>43908</c:v>
                </c:pt>
                <c:pt idx="50">
                  <c:v>43915</c:v>
                </c:pt>
                <c:pt idx="51">
                  <c:v>43922</c:v>
                </c:pt>
                <c:pt idx="52">
                  <c:v>43929</c:v>
                </c:pt>
                <c:pt idx="53">
                  <c:v>43937</c:v>
                </c:pt>
                <c:pt idx="54">
                  <c:v>43944</c:v>
                </c:pt>
                <c:pt idx="55">
                  <c:v>43951</c:v>
                </c:pt>
                <c:pt idx="56">
                  <c:v>43958</c:v>
                </c:pt>
                <c:pt idx="57">
                  <c:v>43965</c:v>
                </c:pt>
                <c:pt idx="58">
                  <c:v>43972</c:v>
                </c:pt>
                <c:pt idx="59">
                  <c:v>43980</c:v>
                </c:pt>
                <c:pt idx="60">
                  <c:v>43987</c:v>
                </c:pt>
                <c:pt idx="61">
                  <c:v>43994</c:v>
                </c:pt>
                <c:pt idx="62">
                  <c:v>44001</c:v>
                </c:pt>
                <c:pt idx="63">
                  <c:v>44008</c:v>
                </c:pt>
                <c:pt idx="64">
                  <c:v>44018</c:v>
                </c:pt>
                <c:pt idx="65">
                  <c:v>44025</c:v>
                </c:pt>
                <c:pt idx="66">
                  <c:v>44032</c:v>
                </c:pt>
                <c:pt idx="67">
                  <c:v>44039</c:v>
                </c:pt>
                <c:pt idx="68">
                  <c:v>44046</c:v>
                </c:pt>
                <c:pt idx="69">
                  <c:v>44053</c:v>
                </c:pt>
                <c:pt idx="70">
                  <c:v>44060</c:v>
                </c:pt>
                <c:pt idx="71">
                  <c:v>44067</c:v>
                </c:pt>
                <c:pt idx="72">
                  <c:v>44074</c:v>
                </c:pt>
                <c:pt idx="73">
                  <c:v>44082</c:v>
                </c:pt>
                <c:pt idx="74">
                  <c:v>44089</c:v>
                </c:pt>
                <c:pt idx="75">
                  <c:v>44096</c:v>
                </c:pt>
                <c:pt idx="76">
                  <c:v>44103</c:v>
                </c:pt>
                <c:pt idx="77">
                  <c:v>44110</c:v>
                </c:pt>
                <c:pt idx="78">
                  <c:v>44117</c:v>
                </c:pt>
                <c:pt idx="79">
                  <c:v>44124</c:v>
                </c:pt>
                <c:pt idx="80">
                  <c:v>44131</c:v>
                </c:pt>
                <c:pt idx="81">
                  <c:v>44138</c:v>
                </c:pt>
                <c:pt idx="82">
                  <c:v>44145</c:v>
                </c:pt>
                <c:pt idx="83">
                  <c:v>44152</c:v>
                </c:pt>
                <c:pt idx="84">
                  <c:v>44159</c:v>
                </c:pt>
                <c:pt idx="85">
                  <c:v>44167</c:v>
                </c:pt>
                <c:pt idx="86">
                  <c:v>44174</c:v>
                </c:pt>
                <c:pt idx="87">
                  <c:v>44181</c:v>
                </c:pt>
                <c:pt idx="88">
                  <c:v>44188</c:v>
                </c:pt>
                <c:pt idx="89">
                  <c:v>44196</c:v>
                </c:pt>
                <c:pt idx="90">
                  <c:v>44204</c:v>
                </c:pt>
                <c:pt idx="91">
                  <c:v>44211</c:v>
                </c:pt>
                <c:pt idx="92">
                  <c:v>44221</c:v>
                </c:pt>
                <c:pt idx="93">
                  <c:v>44228</c:v>
                </c:pt>
                <c:pt idx="94">
                  <c:v>44235</c:v>
                </c:pt>
                <c:pt idx="95">
                  <c:v>44243</c:v>
                </c:pt>
                <c:pt idx="96">
                  <c:v>44250</c:v>
                </c:pt>
                <c:pt idx="97">
                  <c:v>44257</c:v>
                </c:pt>
                <c:pt idx="98">
                  <c:v>44264</c:v>
                </c:pt>
                <c:pt idx="99">
                  <c:v>44271</c:v>
                </c:pt>
                <c:pt idx="100">
                  <c:v>44278</c:v>
                </c:pt>
                <c:pt idx="101">
                  <c:v>44285</c:v>
                </c:pt>
                <c:pt idx="102">
                  <c:v>44293</c:v>
                </c:pt>
                <c:pt idx="103">
                  <c:v>44300</c:v>
                </c:pt>
                <c:pt idx="104">
                  <c:v>44307</c:v>
                </c:pt>
                <c:pt idx="105">
                  <c:v>44314</c:v>
                </c:pt>
                <c:pt idx="106">
                  <c:v>44321</c:v>
                </c:pt>
                <c:pt idx="107">
                  <c:v>44328</c:v>
                </c:pt>
                <c:pt idx="108">
                  <c:v>44335</c:v>
                </c:pt>
                <c:pt idx="109">
                  <c:v>44342</c:v>
                </c:pt>
                <c:pt idx="110">
                  <c:v>44350</c:v>
                </c:pt>
                <c:pt idx="111">
                  <c:v>44357</c:v>
                </c:pt>
                <c:pt idx="112">
                  <c:v>44364</c:v>
                </c:pt>
                <c:pt idx="113">
                  <c:v>44371</c:v>
                </c:pt>
                <c:pt idx="114">
                  <c:v>44378</c:v>
                </c:pt>
                <c:pt idx="115">
                  <c:v>44386</c:v>
                </c:pt>
                <c:pt idx="116">
                  <c:v>44393</c:v>
                </c:pt>
                <c:pt idx="117">
                  <c:v>44400</c:v>
                </c:pt>
                <c:pt idx="118">
                  <c:v>44407</c:v>
                </c:pt>
                <c:pt idx="119">
                  <c:v>44414</c:v>
                </c:pt>
                <c:pt idx="120">
                  <c:v>44421</c:v>
                </c:pt>
                <c:pt idx="121">
                  <c:v>44428</c:v>
                </c:pt>
                <c:pt idx="122">
                  <c:v>44435</c:v>
                </c:pt>
                <c:pt idx="123">
                  <c:v>44442</c:v>
                </c:pt>
                <c:pt idx="124">
                  <c:v>44452</c:v>
                </c:pt>
                <c:pt idx="125">
                  <c:v>44459</c:v>
                </c:pt>
                <c:pt idx="126">
                  <c:v>44466</c:v>
                </c:pt>
                <c:pt idx="127">
                  <c:v>44473</c:v>
                </c:pt>
                <c:pt idx="128">
                  <c:v>44480</c:v>
                </c:pt>
                <c:pt idx="129">
                  <c:v>44487</c:v>
                </c:pt>
                <c:pt idx="130">
                  <c:v>44494</c:v>
                </c:pt>
                <c:pt idx="131">
                  <c:v>44501</c:v>
                </c:pt>
                <c:pt idx="132">
                  <c:v>44508</c:v>
                </c:pt>
                <c:pt idx="133">
                  <c:v>44515</c:v>
                </c:pt>
                <c:pt idx="134">
                  <c:v>44522</c:v>
                </c:pt>
                <c:pt idx="135">
                  <c:v>44530</c:v>
                </c:pt>
                <c:pt idx="136">
                  <c:v>44537</c:v>
                </c:pt>
                <c:pt idx="137">
                  <c:v>44544</c:v>
                </c:pt>
                <c:pt idx="138">
                  <c:v>44551</c:v>
                </c:pt>
                <c:pt idx="139">
                  <c:v>44559</c:v>
                </c:pt>
                <c:pt idx="140">
                  <c:v>44566</c:v>
                </c:pt>
                <c:pt idx="141">
                  <c:v>44573</c:v>
                </c:pt>
                <c:pt idx="142">
                  <c:v>44581</c:v>
                </c:pt>
                <c:pt idx="143">
                  <c:v>44588</c:v>
                </c:pt>
                <c:pt idx="144">
                  <c:v>44595</c:v>
                </c:pt>
                <c:pt idx="145">
                  <c:v>44602</c:v>
                </c:pt>
                <c:pt idx="146">
                  <c:v>44609</c:v>
                </c:pt>
                <c:pt idx="147">
                  <c:v>44617</c:v>
                </c:pt>
                <c:pt idx="148">
                  <c:v>44624</c:v>
                </c:pt>
                <c:pt idx="149">
                  <c:v>44631</c:v>
                </c:pt>
                <c:pt idx="150">
                  <c:v>44638</c:v>
                </c:pt>
                <c:pt idx="151">
                  <c:v>44645</c:v>
                </c:pt>
                <c:pt idx="152">
                  <c:v>44652</c:v>
                </c:pt>
                <c:pt idx="153">
                  <c:v>44659</c:v>
                </c:pt>
                <c:pt idx="154">
                  <c:v>44669</c:v>
                </c:pt>
                <c:pt idx="155">
                  <c:v>44676</c:v>
                </c:pt>
                <c:pt idx="156">
                  <c:v>44683</c:v>
                </c:pt>
                <c:pt idx="157">
                  <c:v>44690</c:v>
                </c:pt>
                <c:pt idx="158">
                  <c:v>44697</c:v>
                </c:pt>
                <c:pt idx="159">
                  <c:v>44704</c:v>
                </c:pt>
                <c:pt idx="160">
                  <c:v>44712</c:v>
                </c:pt>
                <c:pt idx="161">
                  <c:v>44719</c:v>
                </c:pt>
                <c:pt idx="162">
                  <c:v>44726</c:v>
                </c:pt>
                <c:pt idx="163">
                  <c:v>44734</c:v>
                </c:pt>
                <c:pt idx="164">
                  <c:v>44741</c:v>
                </c:pt>
                <c:pt idx="165">
                  <c:v>44749</c:v>
                </c:pt>
                <c:pt idx="166">
                  <c:v>44756</c:v>
                </c:pt>
                <c:pt idx="167">
                  <c:v>44763</c:v>
                </c:pt>
                <c:pt idx="168">
                  <c:v>44770</c:v>
                </c:pt>
                <c:pt idx="169">
                  <c:v>44777</c:v>
                </c:pt>
                <c:pt idx="170">
                  <c:v>44784</c:v>
                </c:pt>
                <c:pt idx="171">
                  <c:v>44791</c:v>
                </c:pt>
                <c:pt idx="172">
                  <c:v>44798</c:v>
                </c:pt>
                <c:pt idx="173">
                  <c:v>44805</c:v>
                </c:pt>
                <c:pt idx="174">
                  <c:v>44813</c:v>
                </c:pt>
                <c:pt idx="175">
                  <c:v>44820</c:v>
                </c:pt>
                <c:pt idx="176">
                  <c:v>44827</c:v>
                </c:pt>
                <c:pt idx="177">
                  <c:v>44834</c:v>
                </c:pt>
                <c:pt idx="178">
                  <c:v>44841</c:v>
                </c:pt>
                <c:pt idx="179">
                  <c:v>44848</c:v>
                </c:pt>
                <c:pt idx="180">
                  <c:v>44855</c:v>
                </c:pt>
                <c:pt idx="181">
                  <c:v>44862</c:v>
                </c:pt>
                <c:pt idx="182">
                  <c:v>44869</c:v>
                </c:pt>
                <c:pt idx="183">
                  <c:v>44876</c:v>
                </c:pt>
                <c:pt idx="184">
                  <c:v>44883</c:v>
                </c:pt>
                <c:pt idx="185">
                  <c:v>44893</c:v>
                </c:pt>
                <c:pt idx="186">
                  <c:v>44900</c:v>
                </c:pt>
                <c:pt idx="187">
                  <c:v>44907</c:v>
                </c:pt>
                <c:pt idx="188">
                  <c:v>44914</c:v>
                </c:pt>
                <c:pt idx="189">
                  <c:v>44922</c:v>
                </c:pt>
                <c:pt idx="190">
                  <c:v>44930</c:v>
                </c:pt>
                <c:pt idx="191">
                  <c:v>44937</c:v>
                </c:pt>
                <c:pt idx="192">
                  <c:v>44945</c:v>
                </c:pt>
                <c:pt idx="193">
                  <c:v>44952</c:v>
                </c:pt>
                <c:pt idx="194">
                  <c:v>44959</c:v>
                </c:pt>
                <c:pt idx="195">
                  <c:v>44966</c:v>
                </c:pt>
                <c:pt idx="196">
                  <c:v>44973</c:v>
                </c:pt>
                <c:pt idx="197">
                  <c:v>44981</c:v>
                </c:pt>
                <c:pt idx="198">
                  <c:v>44988</c:v>
                </c:pt>
                <c:pt idx="199">
                  <c:v>44995</c:v>
                </c:pt>
                <c:pt idx="200">
                  <c:v>45002</c:v>
                </c:pt>
                <c:pt idx="201">
                  <c:v>45009</c:v>
                </c:pt>
                <c:pt idx="202">
                  <c:v>45016</c:v>
                </c:pt>
                <c:pt idx="203">
                  <c:v>45026</c:v>
                </c:pt>
                <c:pt idx="204">
                  <c:v>45033</c:v>
                </c:pt>
                <c:pt idx="205">
                  <c:v>45040</c:v>
                </c:pt>
                <c:pt idx="206">
                  <c:v>45047</c:v>
                </c:pt>
                <c:pt idx="207">
                  <c:v>45054</c:v>
                </c:pt>
                <c:pt idx="208">
                  <c:v>45061</c:v>
                </c:pt>
                <c:pt idx="209">
                  <c:v>45068</c:v>
                </c:pt>
                <c:pt idx="210">
                  <c:v>45076</c:v>
                </c:pt>
                <c:pt idx="211">
                  <c:v>45083</c:v>
                </c:pt>
                <c:pt idx="212">
                  <c:v>45090</c:v>
                </c:pt>
                <c:pt idx="213">
                  <c:v>45098</c:v>
                </c:pt>
                <c:pt idx="214">
                  <c:v>45105</c:v>
                </c:pt>
                <c:pt idx="215">
                  <c:v>45113</c:v>
                </c:pt>
                <c:pt idx="216">
                  <c:v>45120</c:v>
                </c:pt>
                <c:pt idx="217">
                  <c:v>45127</c:v>
                </c:pt>
                <c:pt idx="218">
                  <c:v>45134</c:v>
                </c:pt>
                <c:pt idx="219">
                  <c:v>45141</c:v>
                </c:pt>
                <c:pt idx="220">
                  <c:v>45148</c:v>
                </c:pt>
                <c:pt idx="221">
                  <c:v>45155</c:v>
                </c:pt>
                <c:pt idx="222">
                  <c:v>45162</c:v>
                </c:pt>
                <c:pt idx="223">
                  <c:v>45169</c:v>
                </c:pt>
                <c:pt idx="224">
                  <c:v>45177</c:v>
                </c:pt>
                <c:pt idx="225">
                  <c:v>45184</c:v>
                </c:pt>
                <c:pt idx="226">
                  <c:v>45191</c:v>
                </c:pt>
                <c:pt idx="227">
                  <c:v>45198</c:v>
                </c:pt>
                <c:pt idx="228">
                  <c:v>45205</c:v>
                </c:pt>
                <c:pt idx="229">
                  <c:v>45212</c:v>
                </c:pt>
                <c:pt idx="230">
                  <c:v>45219</c:v>
                </c:pt>
                <c:pt idx="231">
                  <c:v>45226</c:v>
                </c:pt>
                <c:pt idx="232">
                  <c:v>45233</c:v>
                </c:pt>
                <c:pt idx="233">
                  <c:v>45240</c:v>
                </c:pt>
                <c:pt idx="234">
                  <c:v>45247</c:v>
                </c:pt>
                <c:pt idx="235">
                  <c:v>45257</c:v>
                </c:pt>
                <c:pt idx="236">
                  <c:v>45264</c:v>
                </c:pt>
                <c:pt idx="237">
                  <c:v>45271</c:v>
                </c:pt>
                <c:pt idx="238">
                  <c:v>45278</c:v>
                </c:pt>
                <c:pt idx="239">
                  <c:v>45286</c:v>
                </c:pt>
                <c:pt idx="240">
                  <c:v>45294</c:v>
                </c:pt>
                <c:pt idx="241">
                  <c:v>45301</c:v>
                </c:pt>
                <c:pt idx="242">
                  <c:v>45309</c:v>
                </c:pt>
                <c:pt idx="243">
                  <c:v>45316</c:v>
                </c:pt>
                <c:pt idx="244">
                  <c:v>45323</c:v>
                </c:pt>
                <c:pt idx="245">
                  <c:v>45330</c:v>
                </c:pt>
                <c:pt idx="246">
                  <c:v>45337</c:v>
                </c:pt>
                <c:pt idx="247">
                  <c:v>45345</c:v>
                </c:pt>
                <c:pt idx="248">
                  <c:v>45352</c:v>
                </c:pt>
                <c:pt idx="249">
                  <c:v>45359</c:v>
                </c:pt>
                <c:pt idx="250">
                  <c:v>45366</c:v>
                </c:pt>
                <c:pt idx="251">
                  <c:v>45373</c:v>
                </c:pt>
                <c:pt idx="252">
                  <c:v>45383</c:v>
                </c:pt>
                <c:pt idx="253">
                  <c:v>45390</c:v>
                </c:pt>
                <c:pt idx="254">
                  <c:v>45397</c:v>
                </c:pt>
                <c:pt idx="255">
                  <c:v>45404</c:v>
                </c:pt>
                <c:pt idx="256">
                  <c:v>45411</c:v>
                </c:pt>
                <c:pt idx="257">
                  <c:v>45418</c:v>
                </c:pt>
                <c:pt idx="258">
                  <c:v>45425</c:v>
                </c:pt>
                <c:pt idx="259">
                  <c:v>45432</c:v>
                </c:pt>
                <c:pt idx="260">
                  <c:v>45440</c:v>
                </c:pt>
                <c:pt idx="261">
                  <c:v>45447</c:v>
                </c:pt>
                <c:pt idx="262">
                  <c:v>45454</c:v>
                </c:pt>
                <c:pt idx="263">
                  <c:v>45461</c:v>
                </c:pt>
                <c:pt idx="264">
                  <c:v>45469</c:v>
                </c:pt>
                <c:pt idx="265">
                  <c:v>45476</c:v>
                </c:pt>
                <c:pt idx="266">
                  <c:v>45484</c:v>
                </c:pt>
                <c:pt idx="267">
                  <c:v>45491</c:v>
                </c:pt>
                <c:pt idx="268">
                  <c:v>45498</c:v>
                </c:pt>
                <c:pt idx="269">
                  <c:v>45505</c:v>
                </c:pt>
                <c:pt idx="270">
                  <c:v>45512</c:v>
                </c:pt>
                <c:pt idx="271">
                  <c:v>45519</c:v>
                </c:pt>
                <c:pt idx="272">
                  <c:v>45526</c:v>
                </c:pt>
                <c:pt idx="273">
                  <c:v>45533</c:v>
                </c:pt>
                <c:pt idx="274">
                  <c:v>45541</c:v>
                </c:pt>
                <c:pt idx="275">
                  <c:v>45548</c:v>
                </c:pt>
                <c:pt idx="276">
                  <c:v>45555</c:v>
                </c:pt>
                <c:pt idx="277">
                  <c:v>45562</c:v>
                </c:pt>
                <c:pt idx="278">
                  <c:v>45569</c:v>
                </c:pt>
                <c:pt idx="279">
                  <c:v>45576</c:v>
                </c:pt>
                <c:pt idx="280">
                  <c:v>45583</c:v>
                </c:pt>
                <c:pt idx="281">
                  <c:v>45590</c:v>
                </c:pt>
                <c:pt idx="282">
                  <c:v>45597</c:v>
                </c:pt>
                <c:pt idx="283">
                  <c:v>45604</c:v>
                </c:pt>
                <c:pt idx="284">
                  <c:v>45611</c:v>
                </c:pt>
                <c:pt idx="285">
                  <c:v>45618</c:v>
                </c:pt>
                <c:pt idx="286">
                  <c:v>45628</c:v>
                </c:pt>
                <c:pt idx="287">
                  <c:v>45635</c:v>
                </c:pt>
                <c:pt idx="288">
                  <c:v>45642</c:v>
                </c:pt>
                <c:pt idx="289">
                  <c:v>45649</c:v>
                </c:pt>
                <c:pt idx="290">
                  <c:v>45657</c:v>
                </c:pt>
                <c:pt idx="291">
                  <c:v>45665</c:v>
                </c:pt>
                <c:pt idx="292">
                  <c:v>45673</c:v>
                </c:pt>
                <c:pt idx="293">
                  <c:v>45681</c:v>
                </c:pt>
                <c:pt idx="294">
                  <c:v>45688</c:v>
                </c:pt>
                <c:pt idx="295">
                  <c:v>45695</c:v>
                </c:pt>
                <c:pt idx="296">
                  <c:v>45702</c:v>
                </c:pt>
                <c:pt idx="297">
                  <c:v>45712</c:v>
                </c:pt>
                <c:pt idx="298">
                  <c:v>45719</c:v>
                </c:pt>
                <c:pt idx="299">
                  <c:v>45726</c:v>
                </c:pt>
                <c:pt idx="300">
                  <c:v>45733</c:v>
                </c:pt>
                <c:pt idx="301">
                  <c:v>45740</c:v>
                </c:pt>
                <c:pt idx="302">
                  <c:v>45747</c:v>
                </c:pt>
                <c:pt idx="303">
                  <c:v>45754</c:v>
                </c:pt>
                <c:pt idx="304">
                  <c:v>45761</c:v>
                </c:pt>
                <c:pt idx="305">
                  <c:v>45769</c:v>
                </c:pt>
                <c:pt idx="306">
                  <c:v>45776</c:v>
                </c:pt>
                <c:pt idx="307">
                  <c:v>45783</c:v>
                </c:pt>
                <c:pt idx="308">
                  <c:v>45790</c:v>
                </c:pt>
                <c:pt idx="309">
                  <c:v>45797</c:v>
                </c:pt>
                <c:pt idx="310">
                  <c:v>45805</c:v>
                </c:pt>
                <c:pt idx="311">
                  <c:v>45812</c:v>
                </c:pt>
                <c:pt idx="312">
                  <c:v>45819</c:v>
                </c:pt>
                <c:pt idx="313">
                  <c:v>45826</c:v>
                </c:pt>
                <c:pt idx="314">
                  <c:v>45834</c:v>
                </c:pt>
                <c:pt idx="315">
                  <c:v>45841</c:v>
                </c:pt>
                <c:pt idx="316">
                  <c:v>45849</c:v>
                </c:pt>
                <c:pt idx="317">
                  <c:v>45856</c:v>
                </c:pt>
                <c:pt idx="318">
                  <c:v>45863</c:v>
                </c:pt>
                <c:pt idx="319">
                  <c:v>45870</c:v>
                </c:pt>
                <c:pt idx="320">
                  <c:v>45877</c:v>
                </c:pt>
                <c:pt idx="321">
                  <c:v>45884</c:v>
                </c:pt>
                <c:pt idx="322">
                  <c:v>45891</c:v>
                </c:pt>
                <c:pt idx="323">
                  <c:v>45898</c:v>
                </c:pt>
                <c:pt idx="324">
                  <c:v>45908</c:v>
                </c:pt>
                <c:pt idx="325">
                  <c:v>45915</c:v>
                </c:pt>
                <c:pt idx="326">
                  <c:v>45922</c:v>
                </c:pt>
                <c:pt idx="327">
                  <c:v>45929</c:v>
                </c:pt>
                <c:pt idx="328">
                  <c:v>45936</c:v>
                </c:pt>
                <c:pt idx="329">
                  <c:v>45943</c:v>
                </c:pt>
                <c:pt idx="330">
                  <c:v>45950</c:v>
                </c:pt>
                <c:pt idx="331">
                  <c:v>45957</c:v>
                </c:pt>
                <c:pt idx="332">
                  <c:v>45964</c:v>
                </c:pt>
                <c:pt idx="333">
                  <c:v>45971</c:v>
                </c:pt>
                <c:pt idx="334">
                  <c:v>45978</c:v>
                </c:pt>
                <c:pt idx="335">
                  <c:v>45985</c:v>
                </c:pt>
                <c:pt idx="336">
                  <c:v>45993</c:v>
                </c:pt>
                <c:pt idx="337">
                  <c:v>46000</c:v>
                </c:pt>
                <c:pt idx="338">
                  <c:v>46007</c:v>
                </c:pt>
                <c:pt idx="339">
                  <c:v>46014</c:v>
                </c:pt>
                <c:pt idx="340">
                  <c:v>46022</c:v>
                </c:pt>
                <c:pt idx="341">
                  <c:v>46030</c:v>
                </c:pt>
                <c:pt idx="342">
                  <c:v>46037</c:v>
                </c:pt>
                <c:pt idx="343">
                  <c:v>46045</c:v>
                </c:pt>
                <c:pt idx="344">
                  <c:v>46052</c:v>
                </c:pt>
                <c:pt idx="345">
                  <c:v>46059</c:v>
                </c:pt>
                <c:pt idx="346">
                  <c:v>46066</c:v>
                </c:pt>
                <c:pt idx="347">
                  <c:v>46076</c:v>
                </c:pt>
                <c:pt idx="348">
                  <c:v>46083</c:v>
                </c:pt>
                <c:pt idx="349">
                  <c:v>46090</c:v>
                </c:pt>
                <c:pt idx="350">
                  <c:v>46097</c:v>
                </c:pt>
                <c:pt idx="351">
                  <c:v>46104</c:v>
                </c:pt>
                <c:pt idx="352">
                  <c:v>46111</c:v>
                </c:pt>
              </c:numCache>
            </c:numRef>
          </c:cat>
          <c:val>
            <c:numRef>
              <c:f>'17_PairTrades'!$C$17:$C$369</c:f>
              <c:numCache>
                <c:formatCode>General</c:formatCode>
                <c:ptCount val="35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6A-0B40-A0D3-ED13CDBE7BF3}"/>
            </c:ext>
          </c:extLst>
        </c:ser>
        <c:ser>
          <c:idx val="2"/>
          <c:order val="2"/>
          <c:tx>
            <c:strRef>
              <c:f>'17_PairTrades'!$D$16</c:f>
              <c:strCache>
                <c:ptCount val="1"/>
                <c:pt idx="0">
                  <c:v>-2σ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'17_PairTrades'!$A$17:$A$369</c:f>
              <c:numCache>
                <c:formatCode>yyyy\-mm\-dd</c:formatCode>
                <c:ptCount val="353"/>
                <c:pt idx="0">
                  <c:v>43552</c:v>
                </c:pt>
                <c:pt idx="1">
                  <c:v>43559</c:v>
                </c:pt>
                <c:pt idx="2">
                  <c:v>43566</c:v>
                </c:pt>
                <c:pt idx="3">
                  <c:v>43573</c:v>
                </c:pt>
                <c:pt idx="4">
                  <c:v>43581</c:v>
                </c:pt>
                <c:pt idx="5">
                  <c:v>43588</c:v>
                </c:pt>
                <c:pt idx="6">
                  <c:v>43595</c:v>
                </c:pt>
                <c:pt idx="7">
                  <c:v>43602</c:v>
                </c:pt>
                <c:pt idx="8">
                  <c:v>43609</c:v>
                </c:pt>
                <c:pt idx="9">
                  <c:v>43619</c:v>
                </c:pt>
                <c:pt idx="10">
                  <c:v>43626</c:v>
                </c:pt>
                <c:pt idx="11">
                  <c:v>43633</c:v>
                </c:pt>
                <c:pt idx="12">
                  <c:v>43640</c:v>
                </c:pt>
                <c:pt idx="13">
                  <c:v>43647</c:v>
                </c:pt>
                <c:pt idx="14">
                  <c:v>43655</c:v>
                </c:pt>
                <c:pt idx="15">
                  <c:v>43662</c:v>
                </c:pt>
                <c:pt idx="16">
                  <c:v>43669</c:v>
                </c:pt>
                <c:pt idx="17">
                  <c:v>43676</c:v>
                </c:pt>
                <c:pt idx="18">
                  <c:v>43683</c:v>
                </c:pt>
                <c:pt idx="19">
                  <c:v>43690</c:v>
                </c:pt>
                <c:pt idx="20">
                  <c:v>43697</c:v>
                </c:pt>
                <c:pt idx="21">
                  <c:v>43704</c:v>
                </c:pt>
                <c:pt idx="22">
                  <c:v>43712</c:v>
                </c:pt>
                <c:pt idx="23">
                  <c:v>43719</c:v>
                </c:pt>
                <c:pt idx="24">
                  <c:v>43726</c:v>
                </c:pt>
                <c:pt idx="25">
                  <c:v>43733</c:v>
                </c:pt>
                <c:pt idx="26">
                  <c:v>43740</c:v>
                </c:pt>
                <c:pt idx="27">
                  <c:v>43747</c:v>
                </c:pt>
                <c:pt idx="28">
                  <c:v>43754</c:v>
                </c:pt>
                <c:pt idx="29">
                  <c:v>43761</c:v>
                </c:pt>
                <c:pt idx="30">
                  <c:v>43768</c:v>
                </c:pt>
                <c:pt idx="31">
                  <c:v>43775</c:v>
                </c:pt>
                <c:pt idx="32">
                  <c:v>43782</c:v>
                </c:pt>
                <c:pt idx="33">
                  <c:v>43789</c:v>
                </c:pt>
                <c:pt idx="34">
                  <c:v>43796</c:v>
                </c:pt>
                <c:pt idx="35">
                  <c:v>43804</c:v>
                </c:pt>
                <c:pt idx="36">
                  <c:v>43811</c:v>
                </c:pt>
                <c:pt idx="37">
                  <c:v>43818</c:v>
                </c:pt>
                <c:pt idx="38">
                  <c:v>43826</c:v>
                </c:pt>
                <c:pt idx="39">
                  <c:v>43836</c:v>
                </c:pt>
                <c:pt idx="40">
                  <c:v>43843</c:v>
                </c:pt>
                <c:pt idx="41">
                  <c:v>43851</c:v>
                </c:pt>
                <c:pt idx="42">
                  <c:v>43858</c:v>
                </c:pt>
                <c:pt idx="43">
                  <c:v>43865</c:v>
                </c:pt>
                <c:pt idx="44">
                  <c:v>43872</c:v>
                </c:pt>
                <c:pt idx="45">
                  <c:v>43880</c:v>
                </c:pt>
                <c:pt idx="46">
                  <c:v>43887</c:v>
                </c:pt>
                <c:pt idx="47">
                  <c:v>43894</c:v>
                </c:pt>
                <c:pt idx="48">
                  <c:v>43901</c:v>
                </c:pt>
                <c:pt idx="49">
                  <c:v>43908</c:v>
                </c:pt>
                <c:pt idx="50">
                  <c:v>43915</c:v>
                </c:pt>
                <c:pt idx="51">
                  <c:v>43922</c:v>
                </c:pt>
                <c:pt idx="52">
                  <c:v>43929</c:v>
                </c:pt>
                <c:pt idx="53">
                  <c:v>43937</c:v>
                </c:pt>
                <c:pt idx="54">
                  <c:v>43944</c:v>
                </c:pt>
                <c:pt idx="55">
                  <c:v>43951</c:v>
                </c:pt>
                <c:pt idx="56">
                  <c:v>43958</c:v>
                </c:pt>
                <c:pt idx="57">
                  <c:v>43965</c:v>
                </c:pt>
                <c:pt idx="58">
                  <c:v>43972</c:v>
                </c:pt>
                <c:pt idx="59">
                  <c:v>43980</c:v>
                </c:pt>
                <c:pt idx="60">
                  <c:v>43987</c:v>
                </c:pt>
                <c:pt idx="61">
                  <c:v>43994</c:v>
                </c:pt>
                <c:pt idx="62">
                  <c:v>44001</c:v>
                </c:pt>
                <c:pt idx="63">
                  <c:v>44008</c:v>
                </c:pt>
                <c:pt idx="64">
                  <c:v>44018</c:v>
                </c:pt>
                <c:pt idx="65">
                  <c:v>44025</c:v>
                </c:pt>
                <c:pt idx="66">
                  <c:v>44032</c:v>
                </c:pt>
                <c:pt idx="67">
                  <c:v>44039</c:v>
                </c:pt>
                <c:pt idx="68">
                  <c:v>44046</c:v>
                </c:pt>
                <c:pt idx="69">
                  <c:v>44053</c:v>
                </c:pt>
                <c:pt idx="70">
                  <c:v>44060</c:v>
                </c:pt>
                <c:pt idx="71">
                  <c:v>44067</c:v>
                </c:pt>
                <c:pt idx="72">
                  <c:v>44074</c:v>
                </c:pt>
                <c:pt idx="73">
                  <c:v>44082</c:v>
                </c:pt>
                <c:pt idx="74">
                  <c:v>44089</c:v>
                </c:pt>
                <c:pt idx="75">
                  <c:v>44096</c:v>
                </c:pt>
                <c:pt idx="76">
                  <c:v>44103</c:v>
                </c:pt>
                <c:pt idx="77">
                  <c:v>44110</c:v>
                </c:pt>
                <c:pt idx="78">
                  <c:v>44117</c:v>
                </c:pt>
                <c:pt idx="79">
                  <c:v>44124</c:v>
                </c:pt>
                <c:pt idx="80">
                  <c:v>44131</c:v>
                </c:pt>
                <c:pt idx="81">
                  <c:v>44138</c:v>
                </c:pt>
                <c:pt idx="82">
                  <c:v>44145</c:v>
                </c:pt>
                <c:pt idx="83">
                  <c:v>44152</c:v>
                </c:pt>
                <c:pt idx="84">
                  <c:v>44159</c:v>
                </c:pt>
                <c:pt idx="85">
                  <c:v>44167</c:v>
                </c:pt>
                <c:pt idx="86">
                  <c:v>44174</c:v>
                </c:pt>
                <c:pt idx="87">
                  <c:v>44181</c:v>
                </c:pt>
                <c:pt idx="88">
                  <c:v>44188</c:v>
                </c:pt>
                <c:pt idx="89">
                  <c:v>44196</c:v>
                </c:pt>
                <c:pt idx="90">
                  <c:v>44204</c:v>
                </c:pt>
                <c:pt idx="91">
                  <c:v>44211</c:v>
                </c:pt>
                <c:pt idx="92">
                  <c:v>44221</c:v>
                </c:pt>
                <c:pt idx="93">
                  <c:v>44228</c:v>
                </c:pt>
                <c:pt idx="94">
                  <c:v>44235</c:v>
                </c:pt>
                <c:pt idx="95">
                  <c:v>44243</c:v>
                </c:pt>
                <c:pt idx="96">
                  <c:v>44250</c:v>
                </c:pt>
                <c:pt idx="97">
                  <c:v>44257</c:v>
                </c:pt>
                <c:pt idx="98">
                  <c:v>44264</c:v>
                </c:pt>
                <c:pt idx="99">
                  <c:v>44271</c:v>
                </c:pt>
                <c:pt idx="100">
                  <c:v>44278</c:v>
                </c:pt>
                <c:pt idx="101">
                  <c:v>44285</c:v>
                </c:pt>
                <c:pt idx="102">
                  <c:v>44293</c:v>
                </c:pt>
                <c:pt idx="103">
                  <c:v>44300</c:v>
                </c:pt>
                <c:pt idx="104">
                  <c:v>44307</c:v>
                </c:pt>
                <c:pt idx="105">
                  <c:v>44314</c:v>
                </c:pt>
                <c:pt idx="106">
                  <c:v>44321</c:v>
                </c:pt>
                <c:pt idx="107">
                  <c:v>44328</c:v>
                </c:pt>
                <c:pt idx="108">
                  <c:v>44335</c:v>
                </c:pt>
                <c:pt idx="109">
                  <c:v>44342</c:v>
                </c:pt>
                <c:pt idx="110">
                  <c:v>44350</c:v>
                </c:pt>
                <c:pt idx="111">
                  <c:v>44357</c:v>
                </c:pt>
                <c:pt idx="112">
                  <c:v>44364</c:v>
                </c:pt>
                <c:pt idx="113">
                  <c:v>44371</c:v>
                </c:pt>
                <c:pt idx="114">
                  <c:v>44378</c:v>
                </c:pt>
                <c:pt idx="115">
                  <c:v>44386</c:v>
                </c:pt>
                <c:pt idx="116">
                  <c:v>44393</c:v>
                </c:pt>
                <c:pt idx="117">
                  <c:v>44400</c:v>
                </c:pt>
                <c:pt idx="118">
                  <c:v>44407</c:v>
                </c:pt>
                <c:pt idx="119">
                  <c:v>44414</c:v>
                </c:pt>
                <c:pt idx="120">
                  <c:v>44421</c:v>
                </c:pt>
                <c:pt idx="121">
                  <c:v>44428</c:v>
                </c:pt>
                <c:pt idx="122">
                  <c:v>44435</c:v>
                </c:pt>
                <c:pt idx="123">
                  <c:v>44442</c:v>
                </c:pt>
                <c:pt idx="124">
                  <c:v>44452</c:v>
                </c:pt>
                <c:pt idx="125">
                  <c:v>44459</c:v>
                </c:pt>
                <c:pt idx="126">
                  <c:v>44466</c:v>
                </c:pt>
                <c:pt idx="127">
                  <c:v>44473</c:v>
                </c:pt>
                <c:pt idx="128">
                  <c:v>44480</c:v>
                </c:pt>
                <c:pt idx="129">
                  <c:v>44487</c:v>
                </c:pt>
                <c:pt idx="130">
                  <c:v>44494</c:v>
                </c:pt>
                <c:pt idx="131">
                  <c:v>44501</c:v>
                </c:pt>
                <c:pt idx="132">
                  <c:v>44508</c:v>
                </c:pt>
                <c:pt idx="133">
                  <c:v>44515</c:v>
                </c:pt>
                <c:pt idx="134">
                  <c:v>44522</c:v>
                </c:pt>
                <c:pt idx="135">
                  <c:v>44530</c:v>
                </c:pt>
                <c:pt idx="136">
                  <c:v>44537</c:v>
                </c:pt>
                <c:pt idx="137">
                  <c:v>44544</c:v>
                </c:pt>
                <c:pt idx="138">
                  <c:v>44551</c:v>
                </c:pt>
                <c:pt idx="139">
                  <c:v>44559</c:v>
                </c:pt>
                <c:pt idx="140">
                  <c:v>44566</c:v>
                </c:pt>
                <c:pt idx="141">
                  <c:v>44573</c:v>
                </c:pt>
                <c:pt idx="142">
                  <c:v>44581</c:v>
                </c:pt>
                <c:pt idx="143">
                  <c:v>44588</c:v>
                </c:pt>
                <c:pt idx="144">
                  <c:v>44595</c:v>
                </c:pt>
                <c:pt idx="145">
                  <c:v>44602</c:v>
                </c:pt>
                <c:pt idx="146">
                  <c:v>44609</c:v>
                </c:pt>
                <c:pt idx="147">
                  <c:v>44617</c:v>
                </c:pt>
                <c:pt idx="148">
                  <c:v>44624</c:v>
                </c:pt>
                <c:pt idx="149">
                  <c:v>44631</c:v>
                </c:pt>
                <c:pt idx="150">
                  <c:v>44638</c:v>
                </c:pt>
                <c:pt idx="151">
                  <c:v>44645</c:v>
                </c:pt>
                <c:pt idx="152">
                  <c:v>44652</c:v>
                </c:pt>
                <c:pt idx="153">
                  <c:v>44659</c:v>
                </c:pt>
                <c:pt idx="154">
                  <c:v>44669</c:v>
                </c:pt>
                <c:pt idx="155">
                  <c:v>44676</c:v>
                </c:pt>
                <c:pt idx="156">
                  <c:v>44683</c:v>
                </c:pt>
                <c:pt idx="157">
                  <c:v>44690</c:v>
                </c:pt>
                <c:pt idx="158">
                  <c:v>44697</c:v>
                </c:pt>
                <c:pt idx="159">
                  <c:v>44704</c:v>
                </c:pt>
                <c:pt idx="160">
                  <c:v>44712</c:v>
                </c:pt>
                <c:pt idx="161">
                  <c:v>44719</c:v>
                </c:pt>
                <c:pt idx="162">
                  <c:v>44726</c:v>
                </c:pt>
                <c:pt idx="163">
                  <c:v>44734</c:v>
                </c:pt>
                <c:pt idx="164">
                  <c:v>44741</c:v>
                </c:pt>
                <c:pt idx="165">
                  <c:v>44749</c:v>
                </c:pt>
                <c:pt idx="166">
                  <c:v>44756</c:v>
                </c:pt>
                <c:pt idx="167">
                  <c:v>44763</c:v>
                </c:pt>
                <c:pt idx="168">
                  <c:v>44770</c:v>
                </c:pt>
                <c:pt idx="169">
                  <c:v>44777</c:v>
                </c:pt>
                <c:pt idx="170">
                  <c:v>44784</c:v>
                </c:pt>
                <c:pt idx="171">
                  <c:v>44791</c:v>
                </c:pt>
                <c:pt idx="172">
                  <c:v>44798</c:v>
                </c:pt>
                <c:pt idx="173">
                  <c:v>44805</c:v>
                </c:pt>
                <c:pt idx="174">
                  <c:v>44813</c:v>
                </c:pt>
                <c:pt idx="175">
                  <c:v>44820</c:v>
                </c:pt>
                <c:pt idx="176">
                  <c:v>44827</c:v>
                </c:pt>
                <c:pt idx="177">
                  <c:v>44834</c:v>
                </c:pt>
                <c:pt idx="178">
                  <c:v>44841</c:v>
                </c:pt>
                <c:pt idx="179">
                  <c:v>44848</c:v>
                </c:pt>
                <c:pt idx="180">
                  <c:v>44855</c:v>
                </c:pt>
                <c:pt idx="181">
                  <c:v>44862</c:v>
                </c:pt>
                <c:pt idx="182">
                  <c:v>44869</c:v>
                </c:pt>
                <c:pt idx="183">
                  <c:v>44876</c:v>
                </c:pt>
                <c:pt idx="184">
                  <c:v>44883</c:v>
                </c:pt>
                <c:pt idx="185">
                  <c:v>44893</c:v>
                </c:pt>
                <c:pt idx="186">
                  <c:v>44900</c:v>
                </c:pt>
                <c:pt idx="187">
                  <c:v>44907</c:v>
                </c:pt>
                <c:pt idx="188">
                  <c:v>44914</c:v>
                </c:pt>
                <c:pt idx="189">
                  <c:v>44922</c:v>
                </c:pt>
                <c:pt idx="190">
                  <c:v>44930</c:v>
                </c:pt>
                <c:pt idx="191">
                  <c:v>44937</c:v>
                </c:pt>
                <c:pt idx="192">
                  <c:v>44945</c:v>
                </c:pt>
                <c:pt idx="193">
                  <c:v>44952</c:v>
                </c:pt>
                <c:pt idx="194">
                  <c:v>44959</c:v>
                </c:pt>
                <c:pt idx="195">
                  <c:v>44966</c:v>
                </c:pt>
                <c:pt idx="196">
                  <c:v>44973</c:v>
                </c:pt>
                <c:pt idx="197">
                  <c:v>44981</c:v>
                </c:pt>
                <c:pt idx="198">
                  <c:v>44988</c:v>
                </c:pt>
                <c:pt idx="199">
                  <c:v>44995</c:v>
                </c:pt>
                <c:pt idx="200">
                  <c:v>45002</c:v>
                </c:pt>
                <c:pt idx="201">
                  <c:v>45009</c:v>
                </c:pt>
                <c:pt idx="202">
                  <c:v>45016</c:v>
                </c:pt>
                <c:pt idx="203">
                  <c:v>45026</c:v>
                </c:pt>
                <c:pt idx="204">
                  <c:v>45033</c:v>
                </c:pt>
                <c:pt idx="205">
                  <c:v>45040</c:v>
                </c:pt>
                <c:pt idx="206">
                  <c:v>45047</c:v>
                </c:pt>
                <c:pt idx="207">
                  <c:v>45054</c:v>
                </c:pt>
                <c:pt idx="208">
                  <c:v>45061</c:v>
                </c:pt>
                <c:pt idx="209">
                  <c:v>45068</c:v>
                </c:pt>
                <c:pt idx="210">
                  <c:v>45076</c:v>
                </c:pt>
                <c:pt idx="211">
                  <c:v>45083</c:v>
                </c:pt>
                <c:pt idx="212">
                  <c:v>45090</c:v>
                </c:pt>
                <c:pt idx="213">
                  <c:v>45098</c:v>
                </c:pt>
                <c:pt idx="214">
                  <c:v>45105</c:v>
                </c:pt>
                <c:pt idx="215">
                  <c:v>45113</c:v>
                </c:pt>
                <c:pt idx="216">
                  <c:v>45120</c:v>
                </c:pt>
                <c:pt idx="217">
                  <c:v>45127</c:v>
                </c:pt>
                <c:pt idx="218">
                  <c:v>45134</c:v>
                </c:pt>
                <c:pt idx="219">
                  <c:v>45141</c:v>
                </c:pt>
                <c:pt idx="220">
                  <c:v>45148</c:v>
                </c:pt>
                <c:pt idx="221">
                  <c:v>45155</c:v>
                </c:pt>
                <c:pt idx="222">
                  <c:v>45162</c:v>
                </c:pt>
                <c:pt idx="223">
                  <c:v>45169</c:v>
                </c:pt>
                <c:pt idx="224">
                  <c:v>45177</c:v>
                </c:pt>
                <c:pt idx="225">
                  <c:v>45184</c:v>
                </c:pt>
                <c:pt idx="226">
                  <c:v>45191</c:v>
                </c:pt>
                <c:pt idx="227">
                  <c:v>45198</c:v>
                </c:pt>
                <c:pt idx="228">
                  <c:v>45205</c:v>
                </c:pt>
                <c:pt idx="229">
                  <c:v>45212</c:v>
                </c:pt>
                <c:pt idx="230">
                  <c:v>45219</c:v>
                </c:pt>
                <c:pt idx="231">
                  <c:v>45226</c:v>
                </c:pt>
                <c:pt idx="232">
                  <c:v>45233</c:v>
                </c:pt>
                <c:pt idx="233">
                  <c:v>45240</c:v>
                </c:pt>
                <c:pt idx="234">
                  <c:v>45247</c:v>
                </c:pt>
                <c:pt idx="235">
                  <c:v>45257</c:v>
                </c:pt>
                <c:pt idx="236">
                  <c:v>45264</c:v>
                </c:pt>
                <c:pt idx="237">
                  <c:v>45271</c:v>
                </c:pt>
                <c:pt idx="238">
                  <c:v>45278</c:v>
                </c:pt>
                <c:pt idx="239">
                  <c:v>45286</c:v>
                </c:pt>
                <c:pt idx="240">
                  <c:v>45294</c:v>
                </c:pt>
                <c:pt idx="241">
                  <c:v>45301</c:v>
                </c:pt>
                <c:pt idx="242">
                  <c:v>45309</c:v>
                </c:pt>
                <c:pt idx="243">
                  <c:v>45316</c:v>
                </c:pt>
                <c:pt idx="244">
                  <c:v>45323</c:v>
                </c:pt>
                <c:pt idx="245">
                  <c:v>45330</c:v>
                </c:pt>
                <c:pt idx="246">
                  <c:v>45337</c:v>
                </c:pt>
                <c:pt idx="247">
                  <c:v>45345</c:v>
                </c:pt>
                <c:pt idx="248">
                  <c:v>45352</c:v>
                </c:pt>
                <c:pt idx="249">
                  <c:v>45359</c:v>
                </c:pt>
                <c:pt idx="250">
                  <c:v>45366</c:v>
                </c:pt>
                <c:pt idx="251">
                  <c:v>45373</c:v>
                </c:pt>
                <c:pt idx="252">
                  <c:v>45383</c:v>
                </c:pt>
                <c:pt idx="253">
                  <c:v>45390</c:v>
                </c:pt>
                <c:pt idx="254">
                  <c:v>45397</c:v>
                </c:pt>
                <c:pt idx="255">
                  <c:v>45404</c:v>
                </c:pt>
                <c:pt idx="256">
                  <c:v>45411</c:v>
                </c:pt>
                <c:pt idx="257">
                  <c:v>45418</c:v>
                </c:pt>
                <c:pt idx="258">
                  <c:v>45425</c:v>
                </c:pt>
                <c:pt idx="259">
                  <c:v>45432</c:v>
                </c:pt>
                <c:pt idx="260">
                  <c:v>45440</c:v>
                </c:pt>
                <c:pt idx="261">
                  <c:v>45447</c:v>
                </c:pt>
                <c:pt idx="262">
                  <c:v>45454</c:v>
                </c:pt>
                <c:pt idx="263">
                  <c:v>45461</c:v>
                </c:pt>
                <c:pt idx="264">
                  <c:v>45469</c:v>
                </c:pt>
                <c:pt idx="265">
                  <c:v>45476</c:v>
                </c:pt>
                <c:pt idx="266">
                  <c:v>45484</c:v>
                </c:pt>
                <c:pt idx="267">
                  <c:v>45491</c:v>
                </c:pt>
                <c:pt idx="268">
                  <c:v>45498</c:v>
                </c:pt>
                <c:pt idx="269">
                  <c:v>45505</c:v>
                </c:pt>
                <c:pt idx="270">
                  <c:v>45512</c:v>
                </c:pt>
                <c:pt idx="271">
                  <c:v>45519</c:v>
                </c:pt>
                <c:pt idx="272">
                  <c:v>45526</c:v>
                </c:pt>
                <c:pt idx="273">
                  <c:v>45533</c:v>
                </c:pt>
                <c:pt idx="274">
                  <c:v>45541</c:v>
                </c:pt>
                <c:pt idx="275">
                  <c:v>45548</c:v>
                </c:pt>
                <c:pt idx="276">
                  <c:v>45555</c:v>
                </c:pt>
                <c:pt idx="277">
                  <c:v>45562</c:v>
                </c:pt>
                <c:pt idx="278">
                  <c:v>45569</c:v>
                </c:pt>
                <c:pt idx="279">
                  <c:v>45576</c:v>
                </c:pt>
                <c:pt idx="280">
                  <c:v>45583</c:v>
                </c:pt>
                <c:pt idx="281">
                  <c:v>45590</c:v>
                </c:pt>
                <c:pt idx="282">
                  <c:v>45597</c:v>
                </c:pt>
                <c:pt idx="283">
                  <c:v>45604</c:v>
                </c:pt>
                <c:pt idx="284">
                  <c:v>45611</c:v>
                </c:pt>
                <c:pt idx="285">
                  <c:v>45618</c:v>
                </c:pt>
                <c:pt idx="286">
                  <c:v>45628</c:v>
                </c:pt>
                <c:pt idx="287">
                  <c:v>45635</c:v>
                </c:pt>
                <c:pt idx="288">
                  <c:v>45642</c:v>
                </c:pt>
                <c:pt idx="289">
                  <c:v>45649</c:v>
                </c:pt>
                <c:pt idx="290">
                  <c:v>45657</c:v>
                </c:pt>
                <c:pt idx="291">
                  <c:v>45665</c:v>
                </c:pt>
                <c:pt idx="292">
                  <c:v>45673</c:v>
                </c:pt>
                <c:pt idx="293">
                  <c:v>45681</c:v>
                </c:pt>
                <c:pt idx="294">
                  <c:v>45688</c:v>
                </c:pt>
                <c:pt idx="295">
                  <c:v>45695</c:v>
                </c:pt>
                <c:pt idx="296">
                  <c:v>45702</c:v>
                </c:pt>
                <c:pt idx="297">
                  <c:v>45712</c:v>
                </c:pt>
                <c:pt idx="298">
                  <c:v>45719</c:v>
                </c:pt>
                <c:pt idx="299">
                  <c:v>45726</c:v>
                </c:pt>
                <c:pt idx="300">
                  <c:v>45733</c:v>
                </c:pt>
                <c:pt idx="301">
                  <c:v>45740</c:v>
                </c:pt>
                <c:pt idx="302">
                  <c:v>45747</c:v>
                </c:pt>
                <c:pt idx="303">
                  <c:v>45754</c:v>
                </c:pt>
                <c:pt idx="304">
                  <c:v>45761</c:v>
                </c:pt>
                <c:pt idx="305">
                  <c:v>45769</c:v>
                </c:pt>
                <c:pt idx="306">
                  <c:v>45776</c:v>
                </c:pt>
                <c:pt idx="307">
                  <c:v>45783</c:v>
                </c:pt>
                <c:pt idx="308">
                  <c:v>45790</c:v>
                </c:pt>
                <c:pt idx="309">
                  <c:v>45797</c:v>
                </c:pt>
                <c:pt idx="310">
                  <c:v>45805</c:v>
                </c:pt>
                <c:pt idx="311">
                  <c:v>45812</c:v>
                </c:pt>
                <c:pt idx="312">
                  <c:v>45819</c:v>
                </c:pt>
                <c:pt idx="313">
                  <c:v>45826</c:v>
                </c:pt>
                <c:pt idx="314">
                  <c:v>45834</c:v>
                </c:pt>
                <c:pt idx="315">
                  <c:v>45841</c:v>
                </c:pt>
                <c:pt idx="316">
                  <c:v>45849</c:v>
                </c:pt>
                <c:pt idx="317">
                  <c:v>45856</c:v>
                </c:pt>
                <c:pt idx="318">
                  <c:v>45863</c:v>
                </c:pt>
                <c:pt idx="319">
                  <c:v>45870</c:v>
                </c:pt>
                <c:pt idx="320">
                  <c:v>45877</c:v>
                </c:pt>
                <c:pt idx="321">
                  <c:v>45884</c:v>
                </c:pt>
                <c:pt idx="322">
                  <c:v>45891</c:v>
                </c:pt>
                <c:pt idx="323">
                  <c:v>45898</c:v>
                </c:pt>
                <c:pt idx="324">
                  <c:v>45908</c:v>
                </c:pt>
                <c:pt idx="325">
                  <c:v>45915</c:v>
                </c:pt>
                <c:pt idx="326">
                  <c:v>45922</c:v>
                </c:pt>
                <c:pt idx="327">
                  <c:v>45929</c:v>
                </c:pt>
                <c:pt idx="328">
                  <c:v>45936</c:v>
                </c:pt>
                <c:pt idx="329">
                  <c:v>45943</c:v>
                </c:pt>
                <c:pt idx="330">
                  <c:v>45950</c:v>
                </c:pt>
                <c:pt idx="331">
                  <c:v>45957</c:v>
                </c:pt>
                <c:pt idx="332">
                  <c:v>45964</c:v>
                </c:pt>
                <c:pt idx="333">
                  <c:v>45971</c:v>
                </c:pt>
                <c:pt idx="334">
                  <c:v>45978</c:v>
                </c:pt>
                <c:pt idx="335">
                  <c:v>45985</c:v>
                </c:pt>
                <c:pt idx="336">
                  <c:v>45993</c:v>
                </c:pt>
                <c:pt idx="337">
                  <c:v>46000</c:v>
                </c:pt>
                <c:pt idx="338">
                  <c:v>46007</c:v>
                </c:pt>
                <c:pt idx="339">
                  <c:v>46014</c:v>
                </c:pt>
                <c:pt idx="340">
                  <c:v>46022</c:v>
                </c:pt>
                <c:pt idx="341">
                  <c:v>46030</c:v>
                </c:pt>
                <c:pt idx="342">
                  <c:v>46037</c:v>
                </c:pt>
                <c:pt idx="343">
                  <c:v>46045</c:v>
                </c:pt>
                <c:pt idx="344">
                  <c:v>46052</c:v>
                </c:pt>
                <c:pt idx="345">
                  <c:v>46059</c:v>
                </c:pt>
                <c:pt idx="346">
                  <c:v>46066</c:v>
                </c:pt>
                <c:pt idx="347">
                  <c:v>46076</c:v>
                </c:pt>
                <c:pt idx="348">
                  <c:v>46083</c:v>
                </c:pt>
                <c:pt idx="349">
                  <c:v>46090</c:v>
                </c:pt>
                <c:pt idx="350">
                  <c:v>46097</c:v>
                </c:pt>
                <c:pt idx="351">
                  <c:v>46104</c:v>
                </c:pt>
                <c:pt idx="352">
                  <c:v>46111</c:v>
                </c:pt>
              </c:numCache>
            </c:numRef>
          </c:cat>
          <c:val>
            <c:numRef>
              <c:f>'17_PairTrades'!$D$17:$D$369</c:f>
              <c:numCache>
                <c:formatCode>General</c:formatCode>
                <c:ptCount val="353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-2</c:v>
                </c:pt>
                <c:pt idx="77">
                  <c:v>-2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-2</c:v>
                </c:pt>
                <c:pt idx="83">
                  <c:v>-2</c:v>
                </c:pt>
                <c:pt idx="84">
                  <c:v>-2</c:v>
                </c:pt>
                <c:pt idx="85">
                  <c:v>-2</c:v>
                </c:pt>
                <c:pt idx="86">
                  <c:v>-2</c:v>
                </c:pt>
                <c:pt idx="87">
                  <c:v>-2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-2</c:v>
                </c:pt>
                <c:pt idx="94">
                  <c:v>-2</c:v>
                </c:pt>
                <c:pt idx="95">
                  <c:v>-2</c:v>
                </c:pt>
                <c:pt idx="96">
                  <c:v>-2</c:v>
                </c:pt>
                <c:pt idx="97">
                  <c:v>-2</c:v>
                </c:pt>
                <c:pt idx="98">
                  <c:v>-2</c:v>
                </c:pt>
                <c:pt idx="99">
                  <c:v>-2</c:v>
                </c:pt>
                <c:pt idx="100">
                  <c:v>-2</c:v>
                </c:pt>
                <c:pt idx="101">
                  <c:v>-2</c:v>
                </c:pt>
                <c:pt idx="102">
                  <c:v>-2</c:v>
                </c:pt>
                <c:pt idx="103">
                  <c:v>-2</c:v>
                </c:pt>
                <c:pt idx="104">
                  <c:v>-2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</c:v>
                </c:pt>
                <c:pt idx="113">
                  <c:v>-2</c:v>
                </c:pt>
                <c:pt idx="114">
                  <c:v>-2</c:v>
                </c:pt>
                <c:pt idx="115">
                  <c:v>-2</c:v>
                </c:pt>
                <c:pt idx="116">
                  <c:v>-2</c:v>
                </c:pt>
                <c:pt idx="117">
                  <c:v>-2</c:v>
                </c:pt>
                <c:pt idx="118">
                  <c:v>-2</c:v>
                </c:pt>
                <c:pt idx="119">
                  <c:v>-2</c:v>
                </c:pt>
                <c:pt idx="120">
                  <c:v>-2</c:v>
                </c:pt>
                <c:pt idx="121">
                  <c:v>-2</c:v>
                </c:pt>
                <c:pt idx="122">
                  <c:v>-2</c:v>
                </c:pt>
                <c:pt idx="123">
                  <c:v>-2</c:v>
                </c:pt>
                <c:pt idx="124">
                  <c:v>-2</c:v>
                </c:pt>
                <c:pt idx="125">
                  <c:v>-2</c:v>
                </c:pt>
                <c:pt idx="126">
                  <c:v>-2</c:v>
                </c:pt>
                <c:pt idx="127">
                  <c:v>-2</c:v>
                </c:pt>
                <c:pt idx="128">
                  <c:v>-2</c:v>
                </c:pt>
                <c:pt idx="129">
                  <c:v>-2</c:v>
                </c:pt>
                <c:pt idx="130">
                  <c:v>-2</c:v>
                </c:pt>
                <c:pt idx="131">
                  <c:v>-2</c:v>
                </c:pt>
                <c:pt idx="132">
                  <c:v>-2</c:v>
                </c:pt>
                <c:pt idx="133">
                  <c:v>-2</c:v>
                </c:pt>
                <c:pt idx="134">
                  <c:v>-2</c:v>
                </c:pt>
                <c:pt idx="135">
                  <c:v>-2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-2</c:v>
                </c:pt>
                <c:pt idx="140">
                  <c:v>-2</c:v>
                </c:pt>
                <c:pt idx="141">
                  <c:v>-2</c:v>
                </c:pt>
                <c:pt idx="142">
                  <c:v>-2</c:v>
                </c:pt>
                <c:pt idx="143">
                  <c:v>-2</c:v>
                </c:pt>
                <c:pt idx="144">
                  <c:v>-2</c:v>
                </c:pt>
                <c:pt idx="145">
                  <c:v>-2</c:v>
                </c:pt>
                <c:pt idx="146">
                  <c:v>-2</c:v>
                </c:pt>
                <c:pt idx="147">
                  <c:v>-2</c:v>
                </c:pt>
                <c:pt idx="148">
                  <c:v>-2</c:v>
                </c:pt>
                <c:pt idx="149">
                  <c:v>-2</c:v>
                </c:pt>
                <c:pt idx="150">
                  <c:v>-2</c:v>
                </c:pt>
                <c:pt idx="151">
                  <c:v>-2</c:v>
                </c:pt>
                <c:pt idx="152">
                  <c:v>-2</c:v>
                </c:pt>
                <c:pt idx="153">
                  <c:v>-2</c:v>
                </c:pt>
                <c:pt idx="154">
                  <c:v>-2</c:v>
                </c:pt>
                <c:pt idx="155">
                  <c:v>-2</c:v>
                </c:pt>
                <c:pt idx="156">
                  <c:v>-2</c:v>
                </c:pt>
                <c:pt idx="157">
                  <c:v>-2</c:v>
                </c:pt>
                <c:pt idx="158">
                  <c:v>-2</c:v>
                </c:pt>
                <c:pt idx="159">
                  <c:v>-2</c:v>
                </c:pt>
                <c:pt idx="160">
                  <c:v>-2</c:v>
                </c:pt>
                <c:pt idx="161">
                  <c:v>-2</c:v>
                </c:pt>
                <c:pt idx="162">
                  <c:v>-2</c:v>
                </c:pt>
                <c:pt idx="163">
                  <c:v>-2</c:v>
                </c:pt>
                <c:pt idx="164">
                  <c:v>-2</c:v>
                </c:pt>
                <c:pt idx="165">
                  <c:v>-2</c:v>
                </c:pt>
                <c:pt idx="166">
                  <c:v>-2</c:v>
                </c:pt>
                <c:pt idx="167">
                  <c:v>-2</c:v>
                </c:pt>
                <c:pt idx="168">
                  <c:v>-2</c:v>
                </c:pt>
                <c:pt idx="169">
                  <c:v>-2</c:v>
                </c:pt>
                <c:pt idx="170">
                  <c:v>-2</c:v>
                </c:pt>
                <c:pt idx="171">
                  <c:v>-2</c:v>
                </c:pt>
                <c:pt idx="172">
                  <c:v>-2</c:v>
                </c:pt>
                <c:pt idx="173">
                  <c:v>-2</c:v>
                </c:pt>
                <c:pt idx="174">
                  <c:v>-2</c:v>
                </c:pt>
                <c:pt idx="175">
                  <c:v>-2</c:v>
                </c:pt>
                <c:pt idx="176">
                  <c:v>-2</c:v>
                </c:pt>
                <c:pt idx="177">
                  <c:v>-2</c:v>
                </c:pt>
                <c:pt idx="178">
                  <c:v>-2</c:v>
                </c:pt>
                <c:pt idx="179">
                  <c:v>-2</c:v>
                </c:pt>
                <c:pt idx="180">
                  <c:v>-2</c:v>
                </c:pt>
                <c:pt idx="181">
                  <c:v>-2</c:v>
                </c:pt>
                <c:pt idx="182">
                  <c:v>-2</c:v>
                </c:pt>
                <c:pt idx="183">
                  <c:v>-2</c:v>
                </c:pt>
                <c:pt idx="184">
                  <c:v>-2</c:v>
                </c:pt>
                <c:pt idx="185">
                  <c:v>-2</c:v>
                </c:pt>
                <c:pt idx="186">
                  <c:v>-2</c:v>
                </c:pt>
                <c:pt idx="187">
                  <c:v>-2</c:v>
                </c:pt>
                <c:pt idx="188">
                  <c:v>-2</c:v>
                </c:pt>
                <c:pt idx="189">
                  <c:v>-2</c:v>
                </c:pt>
                <c:pt idx="190">
                  <c:v>-2</c:v>
                </c:pt>
                <c:pt idx="191">
                  <c:v>-2</c:v>
                </c:pt>
                <c:pt idx="192">
                  <c:v>-2</c:v>
                </c:pt>
                <c:pt idx="193">
                  <c:v>-2</c:v>
                </c:pt>
                <c:pt idx="194">
                  <c:v>-2</c:v>
                </c:pt>
                <c:pt idx="195">
                  <c:v>-2</c:v>
                </c:pt>
                <c:pt idx="196">
                  <c:v>-2</c:v>
                </c:pt>
                <c:pt idx="197">
                  <c:v>-2</c:v>
                </c:pt>
                <c:pt idx="198">
                  <c:v>-2</c:v>
                </c:pt>
                <c:pt idx="199">
                  <c:v>-2</c:v>
                </c:pt>
                <c:pt idx="200">
                  <c:v>-2</c:v>
                </c:pt>
                <c:pt idx="201">
                  <c:v>-2</c:v>
                </c:pt>
                <c:pt idx="202">
                  <c:v>-2</c:v>
                </c:pt>
                <c:pt idx="203">
                  <c:v>-2</c:v>
                </c:pt>
                <c:pt idx="204">
                  <c:v>-2</c:v>
                </c:pt>
                <c:pt idx="205">
                  <c:v>-2</c:v>
                </c:pt>
                <c:pt idx="206">
                  <c:v>-2</c:v>
                </c:pt>
                <c:pt idx="207">
                  <c:v>-2</c:v>
                </c:pt>
                <c:pt idx="208">
                  <c:v>-2</c:v>
                </c:pt>
                <c:pt idx="209">
                  <c:v>-2</c:v>
                </c:pt>
                <c:pt idx="210">
                  <c:v>-2</c:v>
                </c:pt>
                <c:pt idx="211">
                  <c:v>-2</c:v>
                </c:pt>
                <c:pt idx="212">
                  <c:v>-2</c:v>
                </c:pt>
                <c:pt idx="213">
                  <c:v>-2</c:v>
                </c:pt>
                <c:pt idx="214">
                  <c:v>-2</c:v>
                </c:pt>
                <c:pt idx="215">
                  <c:v>-2</c:v>
                </c:pt>
                <c:pt idx="216">
                  <c:v>-2</c:v>
                </c:pt>
                <c:pt idx="217">
                  <c:v>-2</c:v>
                </c:pt>
                <c:pt idx="218">
                  <c:v>-2</c:v>
                </c:pt>
                <c:pt idx="219">
                  <c:v>-2</c:v>
                </c:pt>
                <c:pt idx="220">
                  <c:v>-2</c:v>
                </c:pt>
                <c:pt idx="221">
                  <c:v>-2</c:v>
                </c:pt>
                <c:pt idx="222">
                  <c:v>-2</c:v>
                </c:pt>
                <c:pt idx="223">
                  <c:v>-2</c:v>
                </c:pt>
                <c:pt idx="224">
                  <c:v>-2</c:v>
                </c:pt>
                <c:pt idx="225">
                  <c:v>-2</c:v>
                </c:pt>
                <c:pt idx="226">
                  <c:v>-2</c:v>
                </c:pt>
                <c:pt idx="227">
                  <c:v>-2</c:v>
                </c:pt>
                <c:pt idx="228">
                  <c:v>-2</c:v>
                </c:pt>
                <c:pt idx="229">
                  <c:v>-2</c:v>
                </c:pt>
                <c:pt idx="230">
                  <c:v>-2</c:v>
                </c:pt>
                <c:pt idx="231">
                  <c:v>-2</c:v>
                </c:pt>
                <c:pt idx="232">
                  <c:v>-2</c:v>
                </c:pt>
                <c:pt idx="233">
                  <c:v>-2</c:v>
                </c:pt>
                <c:pt idx="234">
                  <c:v>-2</c:v>
                </c:pt>
                <c:pt idx="235">
                  <c:v>-2</c:v>
                </c:pt>
                <c:pt idx="236">
                  <c:v>-2</c:v>
                </c:pt>
                <c:pt idx="237">
                  <c:v>-2</c:v>
                </c:pt>
                <c:pt idx="238">
                  <c:v>-2</c:v>
                </c:pt>
                <c:pt idx="239">
                  <c:v>-2</c:v>
                </c:pt>
                <c:pt idx="240">
                  <c:v>-2</c:v>
                </c:pt>
                <c:pt idx="241">
                  <c:v>-2</c:v>
                </c:pt>
                <c:pt idx="242">
                  <c:v>-2</c:v>
                </c:pt>
                <c:pt idx="243">
                  <c:v>-2</c:v>
                </c:pt>
                <c:pt idx="244">
                  <c:v>-2</c:v>
                </c:pt>
                <c:pt idx="245">
                  <c:v>-2</c:v>
                </c:pt>
                <c:pt idx="246">
                  <c:v>-2</c:v>
                </c:pt>
                <c:pt idx="247">
                  <c:v>-2</c:v>
                </c:pt>
                <c:pt idx="248">
                  <c:v>-2</c:v>
                </c:pt>
                <c:pt idx="249">
                  <c:v>-2</c:v>
                </c:pt>
                <c:pt idx="250">
                  <c:v>-2</c:v>
                </c:pt>
                <c:pt idx="251">
                  <c:v>-2</c:v>
                </c:pt>
                <c:pt idx="252">
                  <c:v>-2</c:v>
                </c:pt>
                <c:pt idx="253">
                  <c:v>-2</c:v>
                </c:pt>
                <c:pt idx="254">
                  <c:v>-2</c:v>
                </c:pt>
                <c:pt idx="255">
                  <c:v>-2</c:v>
                </c:pt>
                <c:pt idx="256">
                  <c:v>-2</c:v>
                </c:pt>
                <c:pt idx="257">
                  <c:v>-2</c:v>
                </c:pt>
                <c:pt idx="258">
                  <c:v>-2</c:v>
                </c:pt>
                <c:pt idx="259">
                  <c:v>-2</c:v>
                </c:pt>
                <c:pt idx="260">
                  <c:v>-2</c:v>
                </c:pt>
                <c:pt idx="261">
                  <c:v>-2</c:v>
                </c:pt>
                <c:pt idx="262">
                  <c:v>-2</c:v>
                </c:pt>
                <c:pt idx="263">
                  <c:v>-2</c:v>
                </c:pt>
                <c:pt idx="264">
                  <c:v>-2</c:v>
                </c:pt>
                <c:pt idx="265">
                  <c:v>-2</c:v>
                </c:pt>
                <c:pt idx="266">
                  <c:v>-2</c:v>
                </c:pt>
                <c:pt idx="267">
                  <c:v>-2</c:v>
                </c:pt>
                <c:pt idx="268">
                  <c:v>-2</c:v>
                </c:pt>
                <c:pt idx="269">
                  <c:v>-2</c:v>
                </c:pt>
                <c:pt idx="270">
                  <c:v>-2</c:v>
                </c:pt>
                <c:pt idx="271">
                  <c:v>-2</c:v>
                </c:pt>
                <c:pt idx="272">
                  <c:v>-2</c:v>
                </c:pt>
                <c:pt idx="273">
                  <c:v>-2</c:v>
                </c:pt>
                <c:pt idx="274">
                  <c:v>-2</c:v>
                </c:pt>
                <c:pt idx="275">
                  <c:v>-2</c:v>
                </c:pt>
                <c:pt idx="276">
                  <c:v>-2</c:v>
                </c:pt>
                <c:pt idx="277">
                  <c:v>-2</c:v>
                </c:pt>
                <c:pt idx="278">
                  <c:v>-2</c:v>
                </c:pt>
                <c:pt idx="279">
                  <c:v>-2</c:v>
                </c:pt>
                <c:pt idx="280">
                  <c:v>-2</c:v>
                </c:pt>
                <c:pt idx="281">
                  <c:v>-2</c:v>
                </c:pt>
                <c:pt idx="282">
                  <c:v>-2</c:v>
                </c:pt>
                <c:pt idx="283">
                  <c:v>-2</c:v>
                </c:pt>
                <c:pt idx="284">
                  <c:v>-2</c:v>
                </c:pt>
                <c:pt idx="285">
                  <c:v>-2</c:v>
                </c:pt>
                <c:pt idx="286">
                  <c:v>-2</c:v>
                </c:pt>
                <c:pt idx="287">
                  <c:v>-2</c:v>
                </c:pt>
                <c:pt idx="288">
                  <c:v>-2</c:v>
                </c:pt>
                <c:pt idx="289">
                  <c:v>-2</c:v>
                </c:pt>
                <c:pt idx="290">
                  <c:v>-2</c:v>
                </c:pt>
                <c:pt idx="291">
                  <c:v>-2</c:v>
                </c:pt>
                <c:pt idx="292">
                  <c:v>-2</c:v>
                </c:pt>
                <c:pt idx="293">
                  <c:v>-2</c:v>
                </c:pt>
                <c:pt idx="294">
                  <c:v>-2</c:v>
                </c:pt>
                <c:pt idx="295">
                  <c:v>-2</c:v>
                </c:pt>
                <c:pt idx="296">
                  <c:v>-2</c:v>
                </c:pt>
                <c:pt idx="297">
                  <c:v>-2</c:v>
                </c:pt>
                <c:pt idx="298">
                  <c:v>-2</c:v>
                </c:pt>
                <c:pt idx="299">
                  <c:v>-2</c:v>
                </c:pt>
                <c:pt idx="300">
                  <c:v>-2</c:v>
                </c:pt>
                <c:pt idx="301">
                  <c:v>-2</c:v>
                </c:pt>
                <c:pt idx="302">
                  <c:v>-2</c:v>
                </c:pt>
                <c:pt idx="303">
                  <c:v>-2</c:v>
                </c:pt>
                <c:pt idx="304">
                  <c:v>-2</c:v>
                </c:pt>
                <c:pt idx="305">
                  <c:v>-2</c:v>
                </c:pt>
                <c:pt idx="306">
                  <c:v>-2</c:v>
                </c:pt>
                <c:pt idx="307">
                  <c:v>-2</c:v>
                </c:pt>
                <c:pt idx="308">
                  <c:v>-2</c:v>
                </c:pt>
                <c:pt idx="309">
                  <c:v>-2</c:v>
                </c:pt>
                <c:pt idx="310">
                  <c:v>-2</c:v>
                </c:pt>
                <c:pt idx="311">
                  <c:v>-2</c:v>
                </c:pt>
                <c:pt idx="312">
                  <c:v>-2</c:v>
                </c:pt>
                <c:pt idx="313">
                  <c:v>-2</c:v>
                </c:pt>
                <c:pt idx="314">
                  <c:v>-2</c:v>
                </c:pt>
                <c:pt idx="315">
                  <c:v>-2</c:v>
                </c:pt>
                <c:pt idx="316">
                  <c:v>-2</c:v>
                </c:pt>
                <c:pt idx="317">
                  <c:v>-2</c:v>
                </c:pt>
                <c:pt idx="318">
                  <c:v>-2</c:v>
                </c:pt>
                <c:pt idx="319">
                  <c:v>-2</c:v>
                </c:pt>
                <c:pt idx="320">
                  <c:v>-2</c:v>
                </c:pt>
                <c:pt idx="321">
                  <c:v>-2</c:v>
                </c:pt>
                <c:pt idx="322">
                  <c:v>-2</c:v>
                </c:pt>
                <c:pt idx="323">
                  <c:v>-2</c:v>
                </c:pt>
                <c:pt idx="324">
                  <c:v>-2</c:v>
                </c:pt>
                <c:pt idx="325">
                  <c:v>-2</c:v>
                </c:pt>
                <c:pt idx="326">
                  <c:v>-2</c:v>
                </c:pt>
                <c:pt idx="327">
                  <c:v>-2</c:v>
                </c:pt>
                <c:pt idx="328">
                  <c:v>-2</c:v>
                </c:pt>
                <c:pt idx="329">
                  <c:v>-2</c:v>
                </c:pt>
                <c:pt idx="330">
                  <c:v>-2</c:v>
                </c:pt>
                <c:pt idx="331">
                  <c:v>-2</c:v>
                </c:pt>
                <c:pt idx="332">
                  <c:v>-2</c:v>
                </c:pt>
                <c:pt idx="333">
                  <c:v>-2</c:v>
                </c:pt>
                <c:pt idx="334">
                  <c:v>-2</c:v>
                </c:pt>
                <c:pt idx="335">
                  <c:v>-2</c:v>
                </c:pt>
                <c:pt idx="336">
                  <c:v>-2</c:v>
                </c:pt>
                <c:pt idx="337">
                  <c:v>-2</c:v>
                </c:pt>
                <c:pt idx="338">
                  <c:v>-2</c:v>
                </c:pt>
                <c:pt idx="339">
                  <c:v>-2</c:v>
                </c:pt>
                <c:pt idx="340">
                  <c:v>-2</c:v>
                </c:pt>
                <c:pt idx="341">
                  <c:v>-2</c:v>
                </c:pt>
                <c:pt idx="342">
                  <c:v>-2</c:v>
                </c:pt>
                <c:pt idx="343">
                  <c:v>-2</c:v>
                </c:pt>
                <c:pt idx="344">
                  <c:v>-2</c:v>
                </c:pt>
                <c:pt idx="345">
                  <c:v>-2</c:v>
                </c:pt>
                <c:pt idx="346">
                  <c:v>-2</c:v>
                </c:pt>
                <c:pt idx="347">
                  <c:v>-2</c:v>
                </c:pt>
                <c:pt idx="348">
                  <c:v>-2</c:v>
                </c:pt>
                <c:pt idx="349">
                  <c:v>-2</c:v>
                </c:pt>
                <c:pt idx="350">
                  <c:v>-2</c:v>
                </c:pt>
                <c:pt idx="351">
                  <c:v>-2</c:v>
                </c:pt>
                <c:pt idx="352">
                  <c:v>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A6A-0B40-A0D3-ED13CDBE7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Z-Score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Z-Score: COP vs OXY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'17_PairTrades'!$B$382</c:f>
              <c:strCache>
                <c:ptCount val="1"/>
                <c:pt idx="0">
                  <c:v>Z-Score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'17_PairTrades'!$A$383:$A$735</c:f>
              <c:numCache>
                <c:formatCode>yyyy\-mm\-dd</c:formatCode>
                <c:ptCount val="353"/>
                <c:pt idx="0">
                  <c:v>43552</c:v>
                </c:pt>
                <c:pt idx="1">
                  <c:v>43559</c:v>
                </c:pt>
                <c:pt idx="2">
                  <c:v>43566</c:v>
                </c:pt>
                <c:pt idx="3">
                  <c:v>43573</c:v>
                </c:pt>
                <c:pt idx="4">
                  <c:v>43581</c:v>
                </c:pt>
                <c:pt idx="5">
                  <c:v>43588</c:v>
                </c:pt>
                <c:pt idx="6">
                  <c:v>43595</c:v>
                </c:pt>
                <c:pt idx="7">
                  <c:v>43602</c:v>
                </c:pt>
                <c:pt idx="8">
                  <c:v>43609</c:v>
                </c:pt>
                <c:pt idx="9">
                  <c:v>43619</c:v>
                </c:pt>
                <c:pt idx="10">
                  <c:v>43626</c:v>
                </c:pt>
                <c:pt idx="11">
                  <c:v>43633</c:v>
                </c:pt>
                <c:pt idx="12">
                  <c:v>43640</c:v>
                </c:pt>
                <c:pt idx="13">
                  <c:v>43647</c:v>
                </c:pt>
                <c:pt idx="14">
                  <c:v>43655</c:v>
                </c:pt>
                <c:pt idx="15">
                  <c:v>43662</c:v>
                </c:pt>
                <c:pt idx="16">
                  <c:v>43669</c:v>
                </c:pt>
                <c:pt idx="17">
                  <c:v>43676</c:v>
                </c:pt>
                <c:pt idx="18">
                  <c:v>43683</c:v>
                </c:pt>
                <c:pt idx="19">
                  <c:v>43690</c:v>
                </c:pt>
                <c:pt idx="20">
                  <c:v>43697</c:v>
                </c:pt>
                <c:pt idx="21">
                  <c:v>43704</c:v>
                </c:pt>
                <c:pt idx="22">
                  <c:v>43712</c:v>
                </c:pt>
                <c:pt idx="23">
                  <c:v>43719</c:v>
                </c:pt>
                <c:pt idx="24">
                  <c:v>43726</c:v>
                </c:pt>
                <c:pt idx="25">
                  <c:v>43733</c:v>
                </c:pt>
                <c:pt idx="26">
                  <c:v>43740</c:v>
                </c:pt>
                <c:pt idx="27">
                  <c:v>43747</c:v>
                </c:pt>
                <c:pt idx="28">
                  <c:v>43754</c:v>
                </c:pt>
                <c:pt idx="29">
                  <c:v>43761</c:v>
                </c:pt>
                <c:pt idx="30">
                  <c:v>43768</c:v>
                </c:pt>
                <c:pt idx="31">
                  <c:v>43775</c:v>
                </c:pt>
                <c:pt idx="32">
                  <c:v>43782</c:v>
                </c:pt>
                <c:pt idx="33">
                  <c:v>43789</c:v>
                </c:pt>
                <c:pt idx="34">
                  <c:v>43796</c:v>
                </c:pt>
                <c:pt idx="35">
                  <c:v>43804</c:v>
                </c:pt>
                <c:pt idx="36">
                  <c:v>43811</c:v>
                </c:pt>
                <c:pt idx="37">
                  <c:v>43818</c:v>
                </c:pt>
                <c:pt idx="38">
                  <c:v>43826</c:v>
                </c:pt>
                <c:pt idx="39">
                  <c:v>43836</c:v>
                </c:pt>
                <c:pt idx="40">
                  <c:v>43843</c:v>
                </c:pt>
                <c:pt idx="41">
                  <c:v>43851</c:v>
                </c:pt>
                <c:pt idx="42">
                  <c:v>43858</c:v>
                </c:pt>
                <c:pt idx="43">
                  <c:v>43865</c:v>
                </c:pt>
                <c:pt idx="44">
                  <c:v>43872</c:v>
                </c:pt>
                <c:pt idx="45">
                  <c:v>43880</c:v>
                </c:pt>
                <c:pt idx="46">
                  <c:v>43887</c:v>
                </c:pt>
                <c:pt idx="47">
                  <c:v>43894</c:v>
                </c:pt>
                <c:pt idx="48">
                  <c:v>43901</c:v>
                </c:pt>
                <c:pt idx="49">
                  <c:v>43908</c:v>
                </c:pt>
                <c:pt idx="50">
                  <c:v>43915</c:v>
                </c:pt>
                <c:pt idx="51">
                  <c:v>43922</c:v>
                </c:pt>
                <c:pt idx="52">
                  <c:v>43929</c:v>
                </c:pt>
                <c:pt idx="53">
                  <c:v>43937</c:v>
                </c:pt>
                <c:pt idx="54">
                  <c:v>43944</c:v>
                </c:pt>
                <c:pt idx="55">
                  <c:v>43951</c:v>
                </c:pt>
                <c:pt idx="56">
                  <c:v>43958</c:v>
                </c:pt>
                <c:pt idx="57">
                  <c:v>43965</c:v>
                </c:pt>
                <c:pt idx="58">
                  <c:v>43972</c:v>
                </c:pt>
                <c:pt idx="59">
                  <c:v>43980</c:v>
                </c:pt>
                <c:pt idx="60">
                  <c:v>43987</c:v>
                </c:pt>
                <c:pt idx="61">
                  <c:v>43994</c:v>
                </c:pt>
                <c:pt idx="62">
                  <c:v>44001</c:v>
                </c:pt>
                <c:pt idx="63">
                  <c:v>44008</c:v>
                </c:pt>
                <c:pt idx="64">
                  <c:v>44018</c:v>
                </c:pt>
                <c:pt idx="65">
                  <c:v>44025</c:v>
                </c:pt>
                <c:pt idx="66">
                  <c:v>44032</c:v>
                </c:pt>
                <c:pt idx="67">
                  <c:v>44039</c:v>
                </c:pt>
                <c:pt idx="68">
                  <c:v>44046</c:v>
                </c:pt>
                <c:pt idx="69">
                  <c:v>44053</c:v>
                </c:pt>
                <c:pt idx="70">
                  <c:v>44060</c:v>
                </c:pt>
                <c:pt idx="71">
                  <c:v>44067</c:v>
                </c:pt>
                <c:pt idx="72">
                  <c:v>44074</c:v>
                </c:pt>
                <c:pt idx="73">
                  <c:v>44082</c:v>
                </c:pt>
                <c:pt idx="74">
                  <c:v>44089</c:v>
                </c:pt>
                <c:pt idx="75">
                  <c:v>44096</c:v>
                </c:pt>
                <c:pt idx="76">
                  <c:v>44103</c:v>
                </c:pt>
                <c:pt idx="77">
                  <c:v>44110</c:v>
                </c:pt>
                <c:pt idx="78">
                  <c:v>44117</c:v>
                </c:pt>
                <c:pt idx="79">
                  <c:v>44124</c:v>
                </c:pt>
                <c:pt idx="80">
                  <c:v>44131</c:v>
                </c:pt>
                <c:pt idx="81">
                  <c:v>44138</c:v>
                </c:pt>
                <c:pt idx="82">
                  <c:v>44145</c:v>
                </c:pt>
                <c:pt idx="83">
                  <c:v>44152</c:v>
                </c:pt>
                <c:pt idx="84">
                  <c:v>44159</c:v>
                </c:pt>
                <c:pt idx="85">
                  <c:v>44167</c:v>
                </c:pt>
                <c:pt idx="86">
                  <c:v>44174</c:v>
                </c:pt>
                <c:pt idx="87">
                  <c:v>44181</c:v>
                </c:pt>
                <c:pt idx="88">
                  <c:v>44188</c:v>
                </c:pt>
                <c:pt idx="89">
                  <c:v>44196</c:v>
                </c:pt>
                <c:pt idx="90">
                  <c:v>44204</c:v>
                </c:pt>
                <c:pt idx="91">
                  <c:v>44211</c:v>
                </c:pt>
                <c:pt idx="92">
                  <c:v>44221</c:v>
                </c:pt>
                <c:pt idx="93">
                  <c:v>44228</c:v>
                </c:pt>
                <c:pt idx="94">
                  <c:v>44235</c:v>
                </c:pt>
                <c:pt idx="95">
                  <c:v>44243</c:v>
                </c:pt>
                <c:pt idx="96">
                  <c:v>44250</c:v>
                </c:pt>
                <c:pt idx="97">
                  <c:v>44257</c:v>
                </c:pt>
                <c:pt idx="98">
                  <c:v>44264</c:v>
                </c:pt>
                <c:pt idx="99">
                  <c:v>44271</c:v>
                </c:pt>
                <c:pt idx="100">
                  <c:v>44278</c:v>
                </c:pt>
                <c:pt idx="101">
                  <c:v>44285</c:v>
                </c:pt>
                <c:pt idx="102">
                  <c:v>44293</c:v>
                </c:pt>
                <c:pt idx="103">
                  <c:v>44300</c:v>
                </c:pt>
                <c:pt idx="104">
                  <c:v>44307</c:v>
                </c:pt>
                <c:pt idx="105">
                  <c:v>44314</c:v>
                </c:pt>
                <c:pt idx="106">
                  <c:v>44321</c:v>
                </c:pt>
                <c:pt idx="107">
                  <c:v>44328</c:v>
                </c:pt>
                <c:pt idx="108">
                  <c:v>44335</c:v>
                </c:pt>
                <c:pt idx="109">
                  <c:v>44342</c:v>
                </c:pt>
                <c:pt idx="110">
                  <c:v>44350</c:v>
                </c:pt>
                <c:pt idx="111">
                  <c:v>44357</c:v>
                </c:pt>
                <c:pt idx="112">
                  <c:v>44364</c:v>
                </c:pt>
                <c:pt idx="113">
                  <c:v>44371</c:v>
                </c:pt>
                <c:pt idx="114">
                  <c:v>44378</c:v>
                </c:pt>
                <c:pt idx="115">
                  <c:v>44386</c:v>
                </c:pt>
                <c:pt idx="116">
                  <c:v>44393</c:v>
                </c:pt>
                <c:pt idx="117">
                  <c:v>44400</c:v>
                </c:pt>
                <c:pt idx="118">
                  <c:v>44407</c:v>
                </c:pt>
                <c:pt idx="119">
                  <c:v>44414</c:v>
                </c:pt>
                <c:pt idx="120">
                  <c:v>44421</c:v>
                </c:pt>
                <c:pt idx="121">
                  <c:v>44428</c:v>
                </c:pt>
                <c:pt idx="122">
                  <c:v>44435</c:v>
                </c:pt>
                <c:pt idx="123">
                  <c:v>44442</c:v>
                </c:pt>
                <c:pt idx="124">
                  <c:v>44452</c:v>
                </c:pt>
                <c:pt idx="125">
                  <c:v>44459</c:v>
                </c:pt>
                <c:pt idx="126">
                  <c:v>44466</c:v>
                </c:pt>
                <c:pt idx="127">
                  <c:v>44473</c:v>
                </c:pt>
                <c:pt idx="128">
                  <c:v>44480</c:v>
                </c:pt>
                <c:pt idx="129">
                  <c:v>44487</c:v>
                </c:pt>
                <c:pt idx="130">
                  <c:v>44494</c:v>
                </c:pt>
                <c:pt idx="131">
                  <c:v>44501</c:v>
                </c:pt>
                <c:pt idx="132">
                  <c:v>44508</c:v>
                </c:pt>
                <c:pt idx="133">
                  <c:v>44515</c:v>
                </c:pt>
                <c:pt idx="134">
                  <c:v>44522</c:v>
                </c:pt>
                <c:pt idx="135">
                  <c:v>44530</c:v>
                </c:pt>
                <c:pt idx="136">
                  <c:v>44537</c:v>
                </c:pt>
                <c:pt idx="137">
                  <c:v>44544</c:v>
                </c:pt>
                <c:pt idx="138">
                  <c:v>44551</c:v>
                </c:pt>
                <c:pt idx="139">
                  <c:v>44559</c:v>
                </c:pt>
                <c:pt idx="140">
                  <c:v>44566</c:v>
                </c:pt>
                <c:pt idx="141">
                  <c:v>44573</c:v>
                </c:pt>
                <c:pt idx="142">
                  <c:v>44581</c:v>
                </c:pt>
                <c:pt idx="143">
                  <c:v>44588</c:v>
                </c:pt>
                <c:pt idx="144">
                  <c:v>44595</c:v>
                </c:pt>
                <c:pt idx="145">
                  <c:v>44602</c:v>
                </c:pt>
                <c:pt idx="146">
                  <c:v>44609</c:v>
                </c:pt>
                <c:pt idx="147">
                  <c:v>44617</c:v>
                </c:pt>
                <c:pt idx="148">
                  <c:v>44624</c:v>
                </c:pt>
                <c:pt idx="149">
                  <c:v>44631</c:v>
                </c:pt>
                <c:pt idx="150">
                  <c:v>44638</c:v>
                </c:pt>
                <c:pt idx="151">
                  <c:v>44645</c:v>
                </c:pt>
                <c:pt idx="152">
                  <c:v>44652</c:v>
                </c:pt>
                <c:pt idx="153">
                  <c:v>44659</c:v>
                </c:pt>
                <c:pt idx="154">
                  <c:v>44669</c:v>
                </c:pt>
                <c:pt idx="155">
                  <c:v>44676</c:v>
                </c:pt>
                <c:pt idx="156">
                  <c:v>44683</c:v>
                </c:pt>
                <c:pt idx="157">
                  <c:v>44690</c:v>
                </c:pt>
                <c:pt idx="158">
                  <c:v>44697</c:v>
                </c:pt>
                <c:pt idx="159">
                  <c:v>44704</c:v>
                </c:pt>
                <c:pt idx="160">
                  <c:v>44712</c:v>
                </c:pt>
                <c:pt idx="161">
                  <c:v>44719</c:v>
                </c:pt>
                <c:pt idx="162">
                  <c:v>44726</c:v>
                </c:pt>
                <c:pt idx="163">
                  <c:v>44734</c:v>
                </c:pt>
                <c:pt idx="164">
                  <c:v>44741</c:v>
                </c:pt>
                <c:pt idx="165">
                  <c:v>44749</c:v>
                </c:pt>
                <c:pt idx="166">
                  <c:v>44756</c:v>
                </c:pt>
                <c:pt idx="167">
                  <c:v>44763</c:v>
                </c:pt>
                <c:pt idx="168">
                  <c:v>44770</c:v>
                </c:pt>
                <c:pt idx="169">
                  <c:v>44777</c:v>
                </c:pt>
                <c:pt idx="170">
                  <c:v>44784</c:v>
                </c:pt>
                <c:pt idx="171">
                  <c:v>44791</c:v>
                </c:pt>
                <c:pt idx="172">
                  <c:v>44798</c:v>
                </c:pt>
                <c:pt idx="173">
                  <c:v>44805</c:v>
                </c:pt>
                <c:pt idx="174">
                  <c:v>44813</c:v>
                </c:pt>
                <c:pt idx="175">
                  <c:v>44820</c:v>
                </c:pt>
                <c:pt idx="176">
                  <c:v>44827</c:v>
                </c:pt>
                <c:pt idx="177">
                  <c:v>44834</c:v>
                </c:pt>
                <c:pt idx="178">
                  <c:v>44841</c:v>
                </c:pt>
                <c:pt idx="179">
                  <c:v>44848</c:v>
                </c:pt>
                <c:pt idx="180">
                  <c:v>44855</c:v>
                </c:pt>
                <c:pt idx="181">
                  <c:v>44862</c:v>
                </c:pt>
                <c:pt idx="182">
                  <c:v>44869</c:v>
                </c:pt>
                <c:pt idx="183">
                  <c:v>44876</c:v>
                </c:pt>
                <c:pt idx="184">
                  <c:v>44883</c:v>
                </c:pt>
                <c:pt idx="185">
                  <c:v>44893</c:v>
                </c:pt>
                <c:pt idx="186">
                  <c:v>44900</c:v>
                </c:pt>
                <c:pt idx="187">
                  <c:v>44907</c:v>
                </c:pt>
                <c:pt idx="188">
                  <c:v>44914</c:v>
                </c:pt>
                <c:pt idx="189">
                  <c:v>44922</c:v>
                </c:pt>
                <c:pt idx="190">
                  <c:v>44930</c:v>
                </c:pt>
                <c:pt idx="191">
                  <c:v>44937</c:v>
                </c:pt>
                <c:pt idx="192">
                  <c:v>44945</c:v>
                </c:pt>
                <c:pt idx="193">
                  <c:v>44952</c:v>
                </c:pt>
                <c:pt idx="194">
                  <c:v>44959</c:v>
                </c:pt>
                <c:pt idx="195">
                  <c:v>44966</c:v>
                </c:pt>
                <c:pt idx="196">
                  <c:v>44973</c:v>
                </c:pt>
                <c:pt idx="197">
                  <c:v>44981</c:v>
                </c:pt>
                <c:pt idx="198">
                  <c:v>44988</c:v>
                </c:pt>
                <c:pt idx="199">
                  <c:v>44995</c:v>
                </c:pt>
                <c:pt idx="200">
                  <c:v>45002</c:v>
                </c:pt>
                <c:pt idx="201">
                  <c:v>45009</c:v>
                </c:pt>
                <c:pt idx="202">
                  <c:v>45016</c:v>
                </c:pt>
                <c:pt idx="203">
                  <c:v>45026</c:v>
                </c:pt>
                <c:pt idx="204">
                  <c:v>45033</c:v>
                </c:pt>
                <c:pt idx="205">
                  <c:v>45040</c:v>
                </c:pt>
                <c:pt idx="206">
                  <c:v>45047</c:v>
                </c:pt>
                <c:pt idx="207">
                  <c:v>45054</c:v>
                </c:pt>
                <c:pt idx="208">
                  <c:v>45061</c:v>
                </c:pt>
                <c:pt idx="209">
                  <c:v>45068</c:v>
                </c:pt>
                <c:pt idx="210">
                  <c:v>45076</c:v>
                </c:pt>
                <c:pt idx="211">
                  <c:v>45083</c:v>
                </c:pt>
                <c:pt idx="212">
                  <c:v>45090</c:v>
                </c:pt>
                <c:pt idx="213">
                  <c:v>45098</c:v>
                </c:pt>
                <c:pt idx="214">
                  <c:v>45105</c:v>
                </c:pt>
                <c:pt idx="215">
                  <c:v>45113</c:v>
                </c:pt>
                <c:pt idx="216">
                  <c:v>45120</c:v>
                </c:pt>
                <c:pt idx="217">
                  <c:v>45127</c:v>
                </c:pt>
                <c:pt idx="218">
                  <c:v>45134</c:v>
                </c:pt>
                <c:pt idx="219">
                  <c:v>45141</c:v>
                </c:pt>
                <c:pt idx="220">
                  <c:v>45148</c:v>
                </c:pt>
                <c:pt idx="221">
                  <c:v>45155</c:v>
                </c:pt>
                <c:pt idx="222">
                  <c:v>45162</c:v>
                </c:pt>
                <c:pt idx="223">
                  <c:v>45169</c:v>
                </c:pt>
                <c:pt idx="224">
                  <c:v>45177</c:v>
                </c:pt>
                <c:pt idx="225">
                  <c:v>45184</c:v>
                </c:pt>
                <c:pt idx="226">
                  <c:v>45191</c:v>
                </c:pt>
                <c:pt idx="227">
                  <c:v>45198</c:v>
                </c:pt>
                <c:pt idx="228">
                  <c:v>45205</c:v>
                </c:pt>
                <c:pt idx="229">
                  <c:v>45212</c:v>
                </c:pt>
                <c:pt idx="230">
                  <c:v>45219</c:v>
                </c:pt>
                <c:pt idx="231">
                  <c:v>45226</c:v>
                </c:pt>
                <c:pt idx="232">
                  <c:v>45233</c:v>
                </c:pt>
                <c:pt idx="233">
                  <c:v>45240</c:v>
                </c:pt>
                <c:pt idx="234">
                  <c:v>45247</c:v>
                </c:pt>
                <c:pt idx="235">
                  <c:v>45257</c:v>
                </c:pt>
                <c:pt idx="236">
                  <c:v>45264</c:v>
                </c:pt>
                <c:pt idx="237">
                  <c:v>45271</c:v>
                </c:pt>
                <c:pt idx="238">
                  <c:v>45278</c:v>
                </c:pt>
                <c:pt idx="239">
                  <c:v>45286</c:v>
                </c:pt>
                <c:pt idx="240">
                  <c:v>45294</c:v>
                </c:pt>
                <c:pt idx="241">
                  <c:v>45301</c:v>
                </c:pt>
                <c:pt idx="242">
                  <c:v>45309</c:v>
                </c:pt>
                <c:pt idx="243">
                  <c:v>45316</c:v>
                </c:pt>
                <c:pt idx="244">
                  <c:v>45323</c:v>
                </c:pt>
                <c:pt idx="245">
                  <c:v>45330</c:v>
                </c:pt>
                <c:pt idx="246">
                  <c:v>45337</c:v>
                </c:pt>
                <c:pt idx="247">
                  <c:v>45345</c:v>
                </c:pt>
                <c:pt idx="248">
                  <c:v>45352</c:v>
                </c:pt>
                <c:pt idx="249">
                  <c:v>45359</c:v>
                </c:pt>
                <c:pt idx="250">
                  <c:v>45366</c:v>
                </c:pt>
                <c:pt idx="251">
                  <c:v>45373</c:v>
                </c:pt>
                <c:pt idx="252">
                  <c:v>45383</c:v>
                </c:pt>
                <c:pt idx="253">
                  <c:v>45390</c:v>
                </c:pt>
                <c:pt idx="254">
                  <c:v>45397</c:v>
                </c:pt>
                <c:pt idx="255">
                  <c:v>45404</c:v>
                </c:pt>
                <c:pt idx="256">
                  <c:v>45411</c:v>
                </c:pt>
                <c:pt idx="257">
                  <c:v>45418</c:v>
                </c:pt>
                <c:pt idx="258">
                  <c:v>45425</c:v>
                </c:pt>
                <c:pt idx="259">
                  <c:v>45432</c:v>
                </c:pt>
                <c:pt idx="260">
                  <c:v>45440</c:v>
                </c:pt>
                <c:pt idx="261">
                  <c:v>45447</c:v>
                </c:pt>
                <c:pt idx="262">
                  <c:v>45454</c:v>
                </c:pt>
                <c:pt idx="263">
                  <c:v>45461</c:v>
                </c:pt>
                <c:pt idx="264">
                  <c:v>45469</c:v>
                </c:pt>
                <c:pt idx="265">
                  <c:v>45476</c:v>
                </c:pt>
                <c:pt idx="266">
                  <c:v>45484</c:v>
                </c:pt>
                <c:pt idx="267">
                  <c:v>45491</c:v>
                </c:pt>
                <c:pt idx="268">
                  <c:v>45498</c:v>
                </c:pt>
                <c:pt idx="269">
                  <c:v>45505</c:v>
                </c:pt>
                <c:pt idx="270">
                  <c:v>45512</c:v>
                </c:pt>
                <c:pt idx="271">
                  <c:v>45519</c:v>
                </c:pt>
                <c:pt idx="272">
                  <c:v>45526</c:v>
                </c:pt>
                <c:pt idx="273">
                  <c:v>45533</c:v>
                </c:pt>
                <c:pt idx="274">
                  <c:v>45541</c:v>
                </c:pt>
                <c:pt idx="275">
                  <c:v>45548</c:v>
                </c:pt>
                <c:pt idx="276">
                  <c:v>45555</c:v>
                </c:pt>
                <c:pt idx="277">
                  <c:v>45562</c:v>
                </c:pt>
                <c:pt idx="278">
                  <c:v>45569</c:v>
                </c:pt>
                <c:pt idx="279">
                  <c:v>45576</c:v>
                </c:pt>
                <c:pt idx="280">
                  <c:v>45583</c:v>
                </c:pt>
                <c:pt idx="281">
                  <c:v>45590</c:v>
                </c:pt>
                <c:pt idx="282">
                  <c:v>45597</c:v>
                </c:pt>
                <c:pt idx="283">
                  <c:v>45604</c:v>
                </c:pt>
                <c:pt idx="284">
                  <c:v>45611</c:v>
                </c:pt>
                <c:pt idx="285">
                  <c:v>45618</c:v>
                </c:pt>
                <c:pt idx="286">
                  <c:v>45628</c:v>
                </c:pt>
                <c:pt idx="287">
                  <c:v>45635</c:v>
                </c:pt>
                <c:pt idx="288">
                  <c:v>45642</c:v>
                </c:pt>
                <c:pt idx="289">
                  <c:v>45649</c:v>
                </c:pt>
                <c:pt idx="290">
                  <c:v>45657</c:v>
                </c:pt>
                <c:pt idx="291">
                  <c:v>45665</c:v>
                </c:pt>
                <c:pt idx="292">
                  <c:v>45673</c:v>
                </c:pt>
                <c:pt idx="293">
                  <c:v>45681</c:v>
                </c:pt>
                <c:pt idx="294">
                  <c:v>45688</c:v>
                </c:pt>
                <c:pt idx="295">
                  <c:v>45695</c:v>
                </c:pt>
                <c:pt idx="296">
                  <c:v>45702</c:v>
                </c:pt>
                <c:pt idx="297">
                  <c:v>45712</c:v>
                </c:pt>
                <c:pt idx="298">
                  <c:v>45719</c:v>
                </c:pt>
                <c:pt idx="299">
                  <c:v>45726</c:v>
                </c:pt>
                <c:pt idx="300">
                  <c:v>45733</c:v>
                </c:pt>
                <c:pt idx="301">
                  <c:v>45740</c:v>
                </c:pt>
                <c:pt idx="302">
                  <c:v>45747</c:v>
                </c:pt>
                <c:pt idx="303">
                  <c:v>45754</c:v>
                </c:pt>
                <c:pt idx="304">
                  <c:v>45761</c:v>
                </c:pt>
                <c:pt idx="305">
                  <c:v>45769</c:v>
                </c:pt>
                <c:pt idx="306">
                  <c:v>45776</c:v>
                </c:pt>
                <c:pt idx="307">
                  <c:v>45783</c:v>
                </c:pt>
                <c:pt idx="308">
                  <c:v>45790</c:v>
                </c:pt>
                <c:pt idx="309">
                  <c:v>45797</c:v>
                </c:pt>
                <c:pt idx="310">
                  <c:v>45805</c:v>
                </c:pt>
                <c:pt idx="311">
                  <c:v>45812</c:v>
                </c:pt>
                <c:pt idx="312">
                  <c:v>45819</c:v>
                </c:pt>
                <c:pt idx="313">
                  <c:v>45826</c:v>
                </c:pt>
                <c:pt idx="314">
                  <c:v>45834</c:v>
                </c:pt>
                <c:pt idx="315">
                  <c:v>45841</c:v>
                </c:pt>
                <c:pt idx="316">
                  <c:v>45849</c:v>
                </c:pt>
                <c:pt idx="317">
                  <c:v>45856</c:v>
                </c:pt>
                <c:pt idx="318">
                  <c:v>45863</c:v>
                </c:pt>
                <c:pt idx="319">
                  <c:v>45870</c:v>
                </c:pt>
                <c:pt idx="320">
                  <c:v>45877</c:v>
                </c:pt>
                <c:pt idx="321">
                  <c:v>45884</c:v>
                </c:pt>
                <c:pt idx="322">
                  <c:v>45891</c:v>
                </c:pt>
                <c:pt idx="323">
                  <c:v>45898</c:v>
                </c:pt>
                <c:pt idx="324">
                  <c:v>45908</c:v>
                </c:pt>
                <c:pt idx="325">
                  <c:v>45915</c:v>
                </c:pt>
                <c:pt idx="326">
                  <c:v>45922</c:v>
                </c:pt>
                <c:pt idx="327">
                  <c:v>45929</c:v>
                </c:pt>
                <c:pt idx="328">
                  <c:v>45936</c:v>
                </c:pt>
                <c:pt idx="329">
                  <c:v>45943</c:v>
                </c:pt>
                <c:pt idx="330">
                  <c:v>45950</c:v>
                </c:pt>
                <c:pt idx="331">
                  <c:v>45957</c:v>
                </c:pt>
                <c:pt idx="332">
                  <c:v>45964</c:v>
                </c:pt>
                <c:pt idx="333">
                  <c:v>45971</c:v>
                </c:pt>
                <c:pt idx="334">
                  <c:v>45978</c:v>
                </c:pt>
                <c:pt idx="335">
                  <c:v>45985</c:v>
                </c:pt>
                <c:pt idx="336">
                  <c:v>45993</c:v>
                </c:pt>
                <c:pt idx="337">
                  <c:v>46000</c:v>
                </c:pt>
                <c:pt idx="338">
                  <c:v>46007</c:v>
                </c:pt>
                <c:pt idx="339">
                  <c:v>46014</c:v>
                </c:pt>
                <c:pt idx="340">
                  <c:v>46022</c:v>
                </c:pt>
                <c:pt idx="341">
                  <c:v>46030</c:v>
                </c:pt>
                <c:pt idx="342">
                  <c:v>46037</c:v>
                </c:pt>
                <c:pt idx="343">
                  <c:v>46045</c:v>
                </c:pt>
                <c:pt idx="344">
                  <c:v>46052</c:v>
                </c:pt>
                <c:pt idx="345">
                  <c:v>46059</c:v>
                </c:pt>
                <c:pt idx="346">
                  <c:v>46066</c:v>
                </c:pt>
                <c:pt idx="347">
                  <c:v>46076</c:v>
                </c:pt>
                <c:pt idx="348">
                  <c:v>46083</c:v>
                </c:pt>
                <c:pt idx="349">
                  <c:v>46090</c:v>
                </c:pt>
                <c:pt idx="350">
                  <c:v>46097</c:v>
                </c:pt>
                <c:pt idx="351">
                  <c:v>46104</c:v>
                </c:pt>
                <c:pt idx="352">
                  <c:v>46111</c:v>
                </c:pt>
              </c:numCache>
            </c:numRef>
          </c:cat>
          <c:val>
            <c:numRef>
              <c:f>'17_PairTrades'!$B$383:$B$735</c:f>
              <c:numCache>
                <c:formatCode>0.000</c:formatCode>
                <c:ptCount val="353"/>
                <c:pt idx="0">
                  <c:v>-0.86599999999999999</c:v>
                </c:pt>
                <c:pt idx="1">
                  <c:v>-2.3639999999999999</c:v>
                </c:pt>
                <c:pt idx="2">
                  <c:v>-1.54</c:v>
                </c:pt>
                <c:pt idx="3">
                  <c:v>1.585</c:v>
                </c:pt>
                <c:pt idx="4">
                  <c:v>-0.23100000000000001</c:v>
                </c:pt>
                <c:pt idx="5">
                  <c:v>1.3740000000000001</c:v>
                </c:pt>
                <c:pt idx="6">
                  <c:v>3.052</c:v>
                </c:pt>
                <c:pt idx="7">
                  <c:v>2.9279999999999999</c:v>
                </c:pt>
                <c:pt idx="8">
                  <c:v>1.2749999999999999</c:v>
                </c:pt>
                <c:pt idx="9">
                  <c:v>2.1349999999999998</c:v>
                </c:pt>
                <c:pt idx="10">
                  <c:v>1.8280000000000001</c:v>
                </c:pt>
                <c:pt idx="11">
                  <c:v>1.0089999999999999</c:v>
                </c:pt>
                <c:pt idx="12">
                  <c:v>1.1659999999999999</c:v>
                </c:pt>
                <c:pt idx="13">
                  <c:v>1.399</c:v>
                </c:pt>
                <c:pt idx="14">
                  <c:v>0.76500000000000001</c:v>
                </c:pt>
                <c:pt idx="15">
                  <c:v>7.0000000000000007E-2</c:v>
                </c:pt>
                <c:pt idx="16">
                  <c:v>-0.09</c:v>
                </c:pt>
                <c:pt idx="17">
                  <c:v>-0.90300000000000002</c:v>
                </c:pt>
                <c:pt idx="18">
                  <c:v>-1.1870000000000001</c:v>
                </c:pt>
                <c:pt idx="19">
                  <c:v>0.69299999999999995</c:v>
                </c:pt>
                <c:pt idx="20">
                  <c:v>-0.46500000000000002</c:v>
                </c:pt>
                <c:pt idx="21">
                  <c:v>0.70499999999999996</c:v>
                </c:pt>
                <c:pt idx="22">
                  <c:v>1.3120000000000001</c:v>
                </c:pt>
                <c:pt idx="23">
                  <c:v>1.0129999999999999</c:v>
                </c:pt>
                <c:pt idx="24">
                  <c:v>2.88</c:v>
                </c:pt>
                <c:pt idx="25">
                  <c:v>1.784</c:v>
                </c:pt>
                <c:pt idx="26">
                  <c:v>0.33500000000000002</c:v>
                </c:pt>
                <c:pt idx="27">
                  <c:v>1.978</c:v>
                </c:pt>
                <c:pt idx="28">
                  <c:v>1.72</c:v>
                </c:pt>
                <c:pt idx="29">
                  <c:v>0.89300000000000002</c:v>
                </c:pt>
                <c:pt idx="30">
                  <c:v>1.0249999999999999</c:v>
                </c:pt>
                <c:pt idx="31">
                  <c:v>2.4239999999999999</c:v>
                </c:pt>
                <c:pt idx="32">
                  <c:v>2.25</c:v>
                </c:pt>
                <c:pt idx="33">
                  <c:v>2.117</c:v>
                </c:pt>
                <c:pt idx="34">
                  <c:v>1.8220000000000001</c:v>
                </c:pt>
                <c:pt idx="35">
                  <c:v>1.6739999999999999</c:v>
                </c:pt>
                <c:pt idx="36">
                  <c:v>1.5329999999999999</c:v>
                </c:pt>
                <c:pt idx="37">
                  <c:v>1.236</c:v>
                </c:pt>
                <c:pt idx="38">
                  <c:v>0.97399999999999998</c:v>
                </c:pt>
                <c:pt idx="39">
                  <c:v>-0.34499999999999997</c:v>
                </c:pt>
                <c:pt idx="40">
                  <c:v>-1.175</c:v>
                </c:pt>
                <c:pt idx="41">
                  <c:v>-0.76500000000000001</c:v>
                </c:pt>
                <c:pt idx="42">
                  <c:v>-0.52800000000000002</c:v>
                </c:pt>
                <c:pt idx="43">
                  <c:v>-1.837</c:v>
                </c:pt>
                <c:pt idx="44">
                  <c:v>-1.1499999999999999</c:v>
                </c:pt>
                <c:pt idx="45">
                  <c:v>-1.226</c:v>
                </c:pt>
                <c:pt idx="46">
                  <c:v>1.2999999999999999E-2</c:v>
                </c:pt>
                <c:pt idx="47">
                  <c:v>0.16700000000000001</c:v>
                </c:pt>
                <c:pt idx="48">
                  <c:v>4.2370000000000001</c:v>
                </c:pt>
                <c:pt idx="49">
                  <c:v>1.7669999999999999</c:v>
                </c:pt>
                <c:pt idx="50">
                  <c:v>2.04</c:v>
                </c:pt>
                <c:pt idx="51">
                  <c:v>1.867</c:v>
                </c:pt>
                <c:pt idx="52">
                  <c:v>0.90500000000000003</c:v>
                </c:pt>
                <c:pt idx="53">
                  <c:v>1.157</c:v>
                </c:pt>
                <c:pt idx="54">
                  <c:v>1.0389999999999999</c:v>
                </c:pt>
                <c:pt idx="55">
                  <c:v>0.78100000000000003</c:v>
                </c:pt>
                <c:pt idx="56">
                  <c:v>1.35</c:v>
                </c:pt>
                <c:pt idx="57">
                  <c:v>1.0449999999999999</c:v>
                </c:pt>
                <c:pt idx="58">
                  <c:v>1.228</c:v>
                </c:pt>
                <c:pt idx="59">
                  <c:v>1.7130000000000001</c:v>
                </c:pt>
                <c:pt idx="60">
                  <c:v>-1.117</c:v>
                </c:pt>
                <c:pt idx="61">
                  <c:v>-1.0169999999999999</c:v>
                </c:pt>
                <c:pt idx="62">
                  <c:v>-1.411</c:v>
                </c:pt>
                <c:pt idx="63">
                  <c:v>-1.0049999999999999</c:v>
                </c:pt>
                <c:pt idx="64">
                  <c:v>-0.92500000000000004</c:v>
                </c:pt>
                <c:pt idx="65">
                  <c:v>-0.40500000000000003</c:v>
                </c:pt>
                <c:pt idx="66">
                  <c:v>-0.109</c:v>
                </c:pt>
                <c:pt idx="67">
                  <c:v>-0.48599999999999999</c:v>
                </c:pt>
                <c:pt idx="68">
                  <c:v>-0.318</c:v>
                </c:pt>
                <c:pt idx="69">
                  <c:v>-0.22500000000000001</c:v>
                </c:pt>
                <c:pt idx="70">
                  <c:v>1.587</c:v>
                </c:pt>
                <c:pt idx="71">
                  <c:v>1.577</c:v>
                </c:pt>
                <c:pt idx="72">
                  <c:v>1.9530000000000001</c:v>
                </c:pt>
                <c:pt idx="73">
                  <c:v>1.95</c:v>
                </c:pt>
                <c:pt idx="74">
                  <c:v>1.673</c:v>
                </c:pt>
                <c:pt idx="75">
                  <c:v>1.304</c:v>
                </c:pt>
                <c:pt idx="76">
                  <c:v>1.45</c:v>
                </c:pt>
                <c:pt idx="77">
                  <c:v>1.2929999999999999</c:v>
                </c:pt>
                <c:pt idx="78">
                  <c:v>1.175</c:v>
                </c:pt>
                <c:pt idx="79">
                  <c:v>0.9</c:v>
                </c:pt>
                <c:pt idx="80">
                  <c:v>0.91</c:v>
                </c:pt>
                <c:pt idx="81">
                  <c:v>-0.25</c:v>
                </c:pt>
                <c:pt idx="82">
                  <c:v>-1.306</c:v>
                </c:pt>
                <c:pt idx="83">
                  <c:v>-0.69</c:v>
                </c:pt>
                <c:pt idx="84">
                  <c:v>-2.8730000000000002</c:v>
                </c:pt>
                <c:pt idx="85">
                  <c:v>-2.6349999999999998</c:v>
                </c:pt>
                <c:pt idx="86">
                  <c:v>-2.8769999999999998</c:v>
                </c:pt>
                <c:pt idx="87">
                  <c:v>-2.04</c:v>
                </c:pt>
                <c:pt idx="88">
                  <c:v>-1.488</c:v>
                </c:pt>
                <c:pt idx="89">
                  <c:v>-1.0609999999999999</c:v>
                </c:pt>
                <c:pt idx="90">
                  <c:v>-1.083</c:v>
                </c:pt>
                <c:pt idx="91">
                  <c:v>-1.4870000000000001</c:v>
                </c:pt>
                <c:pt idx="92">
                  <c:v>-1.3720000000000001</c:v>
                </c:pt>
                <c:pt idx="93">
                  <c:v>-1.153</c:v>
                </c:pt>
                <c:pt idx="94">
                  <c:v>-1.5589999999999999</c:v>
                </c:pt>
                <c:pt idx="95">
                  <c:v>-1.35</c:v>
                </c:pt>
                <c:pt idx="96">
                  <c:v>-0.53900000000000003</c:v>
                </c:pt>
                <c:pt idx="97">
                  <c:v>-1.1779999999999999</c:v>
                </c:pt>
                <c:pt idx="98">
                  <c:v>-2.1000000000000001E-2</c:v>
                </c:pt>
                <c:pt idx="99">
                  <c:v>-2.7E-2</c:v>
                </c:pt>
                <c:pt idx="100">
                  <c:v>-0.374</c:v>
                </c:pt>
                <c:pt idx="101">
                  <c:v>-0.14299999999999999</c:v>
                </c:pt>
                <c:pt idx="102">
                  <c:v>1.526</c:v>
                </c:pt>
                <c:pt idx="103">
                  <c:v>1.4730000000000001</c:v>
                </c:pt>
                <c:pt idx="104">
                  <c:v>1.018</c:v>
                </c:pt>
                <c:pt idx="105">
                  <c:v>0.76100000000000001</c:v>
                </c:pt>
                <c:pt idx="106">
                  <c:v>0.873</c:v>
                </c:pt>
                <c:pt idx="107">
                  <c:v>2.3809999999999998</c:v>
                </c:pt>
                <c:pt idx="108">
                  <c:v>1.887</c:v>
                </c:pt>
                <c:pt idx="109">
                  <c:v>1.3320000000000001</c:v>
                </c:pt>
                <c:pt idx="110">
                  <c:v>-0.248</c:v>
                </c:pt>
                <c:pt idx="111">
                  <c:v>0.59</c:v>
                </c:pt>
                <c:pt idx="112">
                  <c:v>0.12</c:v>
                </c:pt>
                <c:pt idx="113">
                  <c:v>-1.9079999999999999</c:v>
                </c:pt>
                <c:pt idx="114">
                  <c:v>-1.7569999999999999</c:v>
                </c:pt>
                <c:pt idx="115">
                  <c:v>-0.80400000000000005</c:v>
                </c:pt>
                <c:pt idx="116">
                  <c:v>0.72299999999999998</c:v>
                </c:pt>
                <c:pt idx="117">
                  <c:v>0.23300000000000001</c:v>
                </c:pt>
                <c:pt idx="118">
                  <c:v>0.77100000000000002</c:v>
                </c:pt>
                <c:pt idx="119">
                  <c:v>0.70199999999999996</c:v>
                </c:pt>
                <c:pt idx="120">
                  <c:v>1.1200000000000001</c:v>
                </c:pt>
                <c:pt idx="121">
                  <c:v>2.8170000000000002</c:v>
                </c:pt>
                <c:pt idx="122">
                  <c:v>0.96199999999999997</c:v>
                </c:pt>
                <c:pt idx="123">
                  <c:v>0.55900000000000005</c:v>
                </c:pt>
                <c:pt idx="124">
                  <c:v>0.39100000000000001</c:v>
                </c:pt>
                <c:pt idx="125">
                  <c:v>0.89800000000000002</c:v>
                </c:pt>
                <c:pt idx="126">
                  <c:v>0.45600000000000002</c:v>
                </c:pt>
                <c:pt idx="127">
                  <c:v>0.67400000000000004</c:v>
                </c:pt>
                <c:pt idx="128">
                  <c:v>0.18099999999999999</c:v>
                </c:pt>
                <c:pt idx="129">
                  <c:v>0.63500000000000001</c:v>
                </c:pt>
                <c:pt idx="130">
                  <c:v>-0.81599999999999995</c:v>
                </c:pt>
                <c:pt idx="131">
                  <c:v>-1.238</c:v>
                </c:pt>
                <c:pt idx="132">
                  <c:v>-0.15</c:v>
                </c:pt>
                <c:pt idx="133">
                  <c:v>0.96199999999999997</c:v>
                </c:pt>
                <c:pt idx="134">
                  <c:v>2.4790000000000001</c:v>
                </c:pt>
                <c:pt idx="135">
                  <c:v>1.639</c:v>
                </c:pt>
                <c:pt idx="136">
                  <c:v>1.5629999999999999</c:v>
                </c:pt>
                <c:pt idx="137">
                  <c:v>1.948</c:v>
                </c:pt>
                <c:pt idx="138">
                  <c:v>1.5880000000000001</c:v>
                </c:pt>
                <c:pt idx="139">
                  <c:v>1.482</c:v>
                </c:pt>
                <c:pt idx="140">
                  <c:v>0.42</c:v>
                </c:pt>
                <c:pt idx="141">
                  <c:v>0.73199999999999998</c:v>
                </c:pt>
                <c:pt idx="142">
                  <c:v>0.78700000000000003</c:v>
                </c:pt>
                <c:pt idx="143">
                  <c:v>0.26</c:v>
                </c:pt>
                <c:pt idx="144">
                  <c:v>-1.776</c:v>
                </c:pt>
                <c:pt idx="145">
                  <c:v>-2.097</c:v>
                </c:pt>
                <c:pt idx="146">
                  <c:v>-1.173</c:v>
                </c:pt>
                <c:pt idx="147">
                  <c:v>-0.19700000000000001</c:v>
                </c:pt>
                <c:pt idx="148">
                  <c:v>-4.5110000000000001</c:v>
                </c:pt>
                <c:pt idx="149">
                  <c:v>-2.9180000000000001</c:v>
                </c:pt>
                <c:pt idx="150">
                  <c:v>-1.843</c:v>
                </c:pt>
                <c:pt idx="151">
                  <c:v>-1.2210000000000001</c:v>
                </c:pt>
                <c:pt idx="152">
                  <c:v>-1.373</c:v>
                </c:pt>
                <c:pt idx="153">
                  <c:v>-1.417</c:v>
                </c:pt>
                <c:pt idx="154">
                  <c:v>-1.143</c:v>
                </c:pt>
                <c:pt idx="155">
                  <c:v>-1.05</c:v>
                </c:pt>
                <c:pt idx="156">
                  <c:v>-1.0269999999999999</c:v>
                </c:pt>
                <c:pt idx="157">
                  <c:v>-0.71899999999999997</c:v>
                </c:pt>
                <c:pt idx="158">
                  <c:v>-1.298</c:v>
                </c:pt>
                <c:pt idx="159">
                  <c:v>-0.504</c:v>
                </c:pt>
                <c:pt idx="160">
                  <c:v>-1.2390000000000001</c:v>
                </c:pt>
                <c:pt idx="161">
                  <c:v>0.999</c:v>
                </c:pt>
                <c:pt idx="162">
                  <c:v>1.571</c:v>
                </c:pt>
                <c:pt idx="163">
                  <c:v>-0.41599999999999998</c:v>
                </c:pt>
                <c:pt idx="164">
                  <c:v>-1.83</c:v>
                </c:pt>
                <c:pt idx="165">
                  <c:v>-2.8730000000000002</c:v>
                </c:pt>
                <c:pt idx="166">
                  <c:v>-1.9570000000000001</c:v>
                </c:pt>
                <c:pt idx="167">
                  <c:v>-1.4670000000000001</c:v>
                </c:pt>
                <c:pt idx="168">
                  <c:v>-0.68600000000000005</c:v>
                </c:pt>
                <c:pt idx="169">
                  <c:v>-4.5999999999999999E-2</c:v>
                </c:pt>
                <c:pt idx="170">
                  <c:v>-0.30299999999999999</c:v>
                </c:pt>
                <c:pt idx="171">
                  <c:v>0.50700000000000001</c:v>
                </c:pt>
                <c:pt idx="172">
                  <c:v>-0.32800000000000001</c:v>
                </c:pt>
                <c:pt idx="173">
                  <c:v>0.35</c:v>
                </c:pt>
                <c:pt idx="174">
                  <c:v>1.881</c:v>
                </c:pt>
                <c:pt idx="175">
                  <c:v>2.274</c:v>
                </c:pt>
                <c:pt idx="176">
                  <c:v>1.446</c:v>
                </c:pt>
                <c:pt idx="177">
                  <c:v>1.0580000000000001</c:v>
                </c:pt>
                <c:pt idx="178">
                  <c:v>1.1020000000000001</c:v>
                </c:pt>
                <c:pt idx="179">
                  <c:v>1.38</c:v>
                </c:pt>
                <c:pt idx="180">
                  <c:v>1.0289999999999999</c:v>
                </c:pt>
                <c:pt idx="181">
                  <c:v>1.0740000000000001</c:v>
                </c:pt>
                <c:pt idx="182">
                  <c:v>1.2050000000000001</c:v>
                </c:pt>
                <c:pt idx="183">
                  <c:v>0.98099999999999998</c:v>
                </c:pt>
                <c:pt idx="184">
                  <c:v>0.99099999999999999</c:v>
                </c:pt>
                <c:pt idx="185">
                  <c:v>1.1859999999999999</c:v>
                </c:pt>
                <c:pt idx="186">
                  <c:v>0.88</c:v>
                </c:pt>
                <c:pt idx="187">
                  <c:v>-0.35899999999999999</c:v>
                </c:pt>
                <c:pt idx="188">
                  <c:v>5.1999999999999998E-2</c:v>
                </c:pt>
                <c:pt idx="189">
                  <c:v>1.839</c:v>
                </c:pt>
                <c:pt idx="190">
                  <c:v>1.849</c:v>
                </c:pt>
                <c:pt idx="191">
                  <c:v>1.3</c:v>
                </c:pt>
                <c:pt idx="192">
                  <c:v>0.56999999999999995</c:v>
                </c:pt>
                <c:pt idx="193">
                  <c:v>1.288</c:v>
                </c:pt>
                <c:pt idx="194">
                  <c:v>-0.81499999999999995</c:v>
                </c:pt>
                <c:pt idx="195">
                  <c:v>-1.6459999999999999</c:v>
                </c:pt>
                <c:pt idx="196">
                  <c:v>-1.369</c:v>
                </c:pt>
                <c:pt idx="197">
                  <c:v>-0.20499999999999999</c:v>
                </c:pt>
                <c:pt idx="198">
                  <c:v>-0.44800000000000001</c:v>
                </c:pt>
                <c:pt idx="199">
                  <c:v>-1.24</c:v>
                </c:pt>
                <c:pt idx="200">
                  <c:v>-2.996</c:v>
                </c:pt>
                <c:pt idx="201">
                  <c:v>-1.9419999999999999</c:v>
                </c:pt>
                <c:pt idx="202">
                  <c:v>-1.974</c:v>
                </c:pt>
                <c:pt idx="203">
                  <c:v>-0.98299999999999998</c:v>
                </c:pt>
                <c:pt idx="204">
                  <c:v>-0.52900000000000003</c:v>
                </c:pt>
                <c:pt idx="205">
                  <c:v>-0.77900000000000003</c:v>
                </c:pt>
                <c:pt idx="206">
                  <c:v>-0.26500000000000001</c:v>
                </c:pt>
                <c:pt idx="207">
                  <c:v>0.46700000000000003</c:v>
                </c:pt>
                <c:pt idx="208">
                  <c:v>0.67700000000000005</c:v>
                </c:pt>
                <c:pt idx="209">
                  <c:v>1.54</c:v>
                </c:pt>
                <c:pt idx="210">
                  <c:v>1.1240000000000001</c:v>
                </c:pt>
                <c:pt idx="211">
                  <c:v>0.95</c:v>
                </c:pt>
                <c:pt idx="212">
                  <c:v>1.5049999999999999</c:v>
                </c:pt>
                <c:pt idx="213">
                  <c:v>1.927</c:v>
                </c:pt>
                <c:pt idx="214">
                  <c:v>1.6220000000000001</c:v>
                </c:pt>
                <c:pt idx="215">
                  <c:v>0.623</c:v>
                </c:pt>
                <c:pt idx="216">
                  <c:v>1.5469999999999999</c:v>
                </c:pt>
                <c:pt idx="217">
                  <c:v>2.1389999999999998</c:v>
                </c:pt>
                <c:pt idx="218">
                  <c:v>2.1469999999999998</c:v>
                </c:pt>
                <c:pt idx="219">
                  <c:v>1.49</c:v>
                </c:pt>
                <c:pt idx="220">
                  <c:v>0.79900000000000004</c:v>
                </c:pt>
                <c:pt idx="221">
                  <c:v>1.431</c:v>
                </c:pt>
                <c:pt idx="222">
                  <c:v>1.6379999999999999</c:v>
                </c:pt>
                <c:pt idx="223">
                  <c:v>1.82</c:v>
                </c:pt>
                <c:pt idx="224">
                  <c:v>1.214</c:v>
                </c:pt>
                <c:pt idx="225">
                  <c:v>0.84399999999999997</c:v>
                </c:pt>
                <c:pt idx="226">
                  <c:v>1.2250000000000001</c:v>
                </c:pt>
                <c:pt idx="227">
                  <c:v>0.16700000000000001</c:v>
                </c:pt>
                <c:pt idx="228">
                  <c:v>0.81100000000000005</c:v>
                </c:pt>
                <c:pt idx="229">
                  <c:v>2.2810000000000001</c:v>
                </c:pt>
                <c:pt idx="230">
                  <c:v>1.056</c:v>
                </c:pt>
                <c:pt idx="231">
                  <c:v>0.64</c:v>
                </c:pt>
                <c:pt idx="232">
                  <c:v>0.67300000000000004</c:v>
                </c:pt>
                <c:pt idx="233">
                  <c:v>0.40899999999999997</c:v>
                </c:pt>
                <c:pt idx="234">
                  <c:v>5.0999999999999997E-2</c:v>
                </c:pt>
                <c:pt idx="235">
                  <c:v>1.4990000000000001</c:v>
                </c:pt>
                <c:pt idx="236">
                  <c:v>3.0579999999999998</c:v>
                </c:pt>
                <c:pt idx="237">
                  <c:v>1.855</c:v>
                </c:pt>
                <c:pt idx="238">
                  <c:v>1.042</c:v>
                </c:pt>
                <c:pt idx="239">
                  <c:v>0.62</c:v>
                </c:pt>
                <c:pt idx="240">
                  <c:v>1.6659999999999999</c:v>
                </c:pt>
                <c:pt idx="241">
                  <c:v>0.86</c:v>
                </c:pt>
                <c:pt idx="242">
                  <c:v>-1.0249999999999999</c:v>
                </c:pt>
                <c:pt idx="243">
                  <c:v>5.8000000000000003E-2</c:v>
                </c:pt>
                <c:pt idx="244">
                  <c:v>0.35499999999999998</c:v>
                </c:pt>
                <c:pt idx="245">
                  <c:v>0.86299999999999999</c:v>
                </c:pt>
                <c:pt idx="246">
                  <c:v>-2.9380000000000002</c:v>
                </c:pt>
                <c:pt idx="247">
                  <c:v>-1.8640000000000001</c:v>
                </c:pt>
                <c:pt idx="248">
                  <c:v>-1.423</c:v>
                </c:pt>
                <c:pt idx="249">
                  <c:v>-1.3320000000000001</c:v>
                </c:pt>
                <c:pt idx="250">
                  <c:v>0.26800000000000002</c:v>
                </c:pt>
                <c:pt idx="251">
                  <c:v>0.62</c:v>
                </c:pt>
                <c:pt idx="252">
                  <c:v>0.81599999999999995</c:v>
                </c:pt>
                <c:pt idx="253">
                  <c:v>0.59199999999999997</c:v>
                </c:pt>
                <c:pt idx="254">
                  <c:v>2.5999999999999999E-2</c:v>
                </c:pt>
                <c:pt idx="255">
                  <c:v>0.59199999999999997</c:v>
                </c:pt>
                <c:pt idx="256">
                  <c:v>4.1000000000000002E-2</c:v>
                </c:pt>
                <c:pt idx="257">
                  <c:v>-0.111</c:v>
                </c:pt>
                <c:pt idx="258">
                  <c:v>1.0429999999999999</c:v>
                </c:pt>
                <c:pt idx="259">
                  <c:v>5.5E-2</c:v>
                </c:pt>
                <c:pt idx="260">
                  <c:v>0.28199999999999997</c:v>
                </c:pt>
                <c:pt idx="261">
                  <c:v>-1.3979999999999999</c:v>
                </c:pt>
                <c:pt idx="262">
                  <c:v>-1.5980000000000001</c:v>
                </c:pt>
                <c:pt idx="263">
                  <c:v>-3.58</c:v>
                </c:pt>
                <c:pt idx="264">
                  <c:v>-2.2280000000000002</c:v>
                </c:pt>
                <c:pt idx="265">
                  <c:v>-1.0329999999999999</c:v>
                </c:pt>
                <c:pt idx="266">
                  <c:v>-0.56100000000000005</c:v>
                </c:pt>
                <c:pt idx="267">
                  <c:v>-1.0129999999999999</c:v>
                </c:pt>
                <c:pt idx="268">
                  <c:v>-0.75</c:v>
                </c:pt>
                <c:pt idx="269">
                  <c:v>-0.82499999999999996</c:v>
                </c:pt>
                <c:pt idx="270">
                  <c:v>-0.109</c:v>
                </c:pt>
                <c:pt idx="271">
                  <c:v>2.3820000000000001</c:v>
                </c:pt>
                <c:pt idx="272">
                  <c:v>2.5510000000000002</c:v>
                </c:pt>
                <c:pt idx="273">
                  <c:v>2.4710000000000001</c:v>
                </c:pt>
                <c:pt idx="274">
                  <c:v>2.3730000000000002</c:v>
                </c:pt>
                <c:pt idx="275">
                  <c:v>1.6839999999999999</c:v>
                </c:pt>
                <c:pt idx="276">
                  <c:v>2.177</c:v>
                </c:pt>
                <c:pt idx="277">
                  <c:v>1.1739999999999999</c:v>
                </c:pt>
                <c:pt idx="278">
                  <c:v>1.012</c:v>
                </c:pt>
                <c:pt idx="279">
                  <c:v>0.50700000000000001</c:v>
                </c:pt>
                <c:pt idx="280">
                  <c:v>0.65800000000000003</c:v>
                </c:pt>
                <c:pt idx="281">
                  <c:v>0.314</c:v>
                </c:pt>
                <c:pt idx="282">
                  <c:v>2.343</c:v>
                </c:pt>
                <c:pt idx="283">
                  <c:v>2.6709999999999998</c:v>
                </c:pt>
                <c:pt idx="284">
                  <c:v>2.508</c:v>
                </c:pt>
                <c:pt idx="285">
                  <c:v>0.94499999999999995</c:v>
                </c:pt>
                <c:pt idx="286">
                  <c:v>0.23300000000000001</c:v>
                </c:pt>
                <c:pt idx="287">
                  <c:v>0.26900000000000002</c:v>
                </c:pt>
                <c:pt idx="288">
                  <c:v>0.372</c:v>
                </c:pt>
                <c:pt idx="289">
                  <c:v>-1.31</c:v>
                </c:pt>
                <c:pt idx="290">
                  <c:v>-1.2989999999999999</c:v>
                </c:pt>
                <c:pt idx="291">
                  <c:v>-1.4419999999999999</c:v>
                </c:pt>
                <c:pt idx="292">
                  <c:v>-0.92900000000000005</c:v>
                </c:pt>
                <c:pt idx="293">
                  <c:v>-0.41799999999999998</c:v>
                </c:pt>
                <c:pt idx="294">
                  <c:v>0.22600000000000001</c:v>
                </c:pt>
                <c:pt idx="295">
                  <c:v>0.105</c:v>
                </c:pt>
                <c:pt idx="296">
                  <c:v>-0.90600000000000003</c:v>
                </c:pt>
                <c:pt idx="297">
                  <c:v>-1.0680000000000001</c:v>
                </c:pt>
                <c:pt idx="298">
                  <c:v>-0.72699999999999998</c:v>
                </c:pt>
                <c:pt idx="299">
                  <c:v>-1.272</c:v>
                </c:pt>
                <c:pt idx="300">
                  <c:v>1.335</c:v>
                </c:pt>
                <c:pt idx="301">
                  <c:v>1.641</c:v>
                </c:pt>
                <c:pt idx="302">
                  <c:v>1.399</c:v>
                </c:pt>
                <c:pt idx="303">
                  <c:v>2.2730000000000001</c:v>
                </c:pt>
                <c:pt idx="304">
                  <c:v>2.2170000000000001</c:v>
                </c:pt>
                <c:pt idx="305">
                  <c:v>1.48</c:v>
                </c:pt>
                <c:pt idx="306">
                  <c:v>1.4570000000000001</c:v>
                </c:pt>
                <c:pt idx="307">
                  <c:v>0.90700000000000003</c:v>
                </c:pt>
                <c:pt idx="308">
                  <c:v>-9.1999999999999998E-2</c:v>
                </c:pt>
                <c:pt idx="309">
                  <c:v>0.11899999999999999</c:v>
                </c:pt>
                <c:pt idx="310">
                  <c:v>-0.84299999999999997</c:v>
                </c:pt>
                <c:pt idx="311">
                  <c:v>-1.3260000000000001</c:v>
                </c:pt>
                <c:pt idx="312">
                  <c:v>-0.97699999999999998</c:v>
                </c:pt>
                <c:pt idx="313">
                  <c:v>-1.101</c:v>
                </c:pt>
                <c:pt idx="314">
                  <c:v>-0.628</c:v>
                </c:pt>
                <c:pt idx="315">
                  <c:v>-0.19</c:v>
                </c:pt>
                <c:pt idx="316">
                  <c:v>-1.0489999999999999</c:v>
                </c:pt>
                <c:pt idx="317">
                  <c:v>-0.436</c:v>
                </c:pt>
                <c:pt idx="318">
                  <c:v>0.115</c:v>
                </c:pt>
                <c:pt idx="319">
                  <c:v>0.70499999999999996</c:v>
                </c:pt>
                <c:pt idx="320">
                  <c:v>0.192</c:v>
                </c:pt>
                <c:pt idx="321">
                  <c:v>0.69699999999999995</c:v>
                </c:pt>
                <c:pt idx="322">
                  <c:v>0.34599999999999997</c:v>
                </c:pt>
                <c:pt idx="323">
                  <c:v>-0.69899999999999995</c:v>
                </c:pt>
                <c:pt idx="324">
                  <c:v>-2.5739999999999998</c:v>
                </c:pt>
                <c:pt idx="325">
                  <c:v>-1.9850000000000001</c:v>
                </c:pt>
                <c:pt idx="326">
                  <c:v>-1.74</c:v>
                </c:pt>
                <c:pt idx="327">
                  <c:v>-1.8540000000000001</c:v>
                </c:pt>
                <c:pt idx="328">
                  <c:v>8.0000000000000002E-3</c:v>
                </c:pt>
                <c:pt idx="329">
                  <c:v>0.106</c:v>
                </c:pt>
                <c:pt idx="330">
                  <c:v>0.65700000000000003</c:v>
                </c:pt>
                <c:pt idx="331">
                  <c:v>0.3</c:v>
                </c:pt>
                <c:pt idx="332">
                  <c:v>1.5429999999999999</c:v>
                </c:pt>
                <c:pt idx="333">
                  <c:v>0.499</c:v>
                </c:pt>
                <c:pt idx="334">
                  <c:v>1.153</c:v>
                </c:pt>
                <c:pt idx="335">
                  <c:v>0.82499999999999996</c:v>
                </c:pt>
                <c:pt idx="336">
                  <c:v>0.93700000000000006</c:v>
                </c:pt>
                <c:pt idx="337">
                  <c:v>2.3490000000000002</c:v>
                </c:pt>
                <c:pt idx="338">
                  <c:v>2.387</c:v>
                </c:pt>
                <c:pt idx="339">
                  <c:v>1.7070000000000001</c:v>
                </c:pt>
                <c:pt idx="340">
                  <c:v>1.1220000000000001</c:v>
                </c:pt>
                <c:pt idx="341">
                  <c:v>0.94399999999999995</c:v>
                </c:pt>
                <c:pt idx="342">
                  <c:v>0.91500000000000004</c:v>
                </c:pt>
                <c:pt idx="343">
                  <c:v>0.109</c:v>
                </c:pt>
                <c:pt idx="344">
                  <c:v>0.79100000000000004</c:v>
                </c:pt>
                <c:pt idx="345">
                  <c:v>0.96599999999999997</c:v>
                </c:pt>
                <c:pt idx="346">
                  <c:v>1.857</c:v>
                </c:pt>
                <c:pt idx="347">
                  <c:v>-2.222</c:v>
                </c:pt>
                <c:pt idx="348">
                  <c:v>-1.1859999999999999</c:v>
                </c:pt>
                <c:pt idx="349">
                  <c:v>-1.8859999999999999</c:v>
                </c:pt>
                <c:pt idx="350">
                  <c:v>-1.63</c:v>
                </c:pt>
                <c:pt idx="351">
                  <c:v>-1.444</c:v>
                </c:pt>
                <c:pt idx="352">
                  <c:v>-2.2080000000000002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BD-5D4D-9247-A776CFB4EED5}"/>
            </c:ext>
          </c:extLst>
        </c:ser>
        <c:ser>
          <c:idx val="1"/>
          <c:order val="1"/>
          <c:tx>
            <c:strRef>
              <c:f>'17_PairTrades'!$C$382</c:f>
              <c:strCache>
                <c:ptCount val="1"/>
                <c:pt idx="0">
                  <c:v>+2σ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'17_PairTrades'!$A$383:$A$735</c:f>
              <c:numCache>
                <c:formatCode>yyyy\-mm\-dd</c:formatCode>
                <c:ptCount val="353"/>
                <c:pt idx="0">
                  <c:v>43552</c:v>
                </c:pt>
                <c:pt idx="1">
                  <c:v>43559</c:v>
                </c:pt>
                <c:pt idx="2">
                  <c:v>43566</c:v>
                </c:pt>
                <c:pt idx="3">
                  <c:v>43573</c:v>
                </c:pt>
                <c:pt idx="4">
                  <c:v>43581</c:v>
                </c:pt>
                <c:pt idx="5">
                  <c:v>43588</c:v>
                </c:pt>
                <c:pt idx="6">
                  <c:v>43595</c:v>
                </c:pt>
                <c:pt idx="7">
                  <c:v>43602</c:v>
                </c:pt>
                <c:pt idx="8">
                  <c:v>43609</c:v>
                </c:pt>
                <c:pt idx="9">
                  <c:v>43619</c:v>
                </c:pt>
                <c:pt idx="10">
                  <c:v>43626</c:v>
                </c:pt>
                <c:pt idx="11">
                  <c:v>43633</c:v>
                </c:pt>
                <c:pt idx="12">
                  <c:v>43640</c:v>
                </c:pt>
                <c:pt idx="13">
                  <c:v>43647</c:v>
                </c:pt>
                <c:pt idx="14">
                  <c:v>43655</c:v>
                </c:pt>
                <c:pt idx="15">
                  <c:v>43662</c:v>
                </c:pt>
                <c:pt idx="16">
                  <c:v>43669</c:v>
                </c:pt>
                <c:pt idx="17">
                  <c:v>43676</c:v>
                </c:pt>
                <c:pt idx="18">
                  <c:v>43683</c:v>
                </c:pt>
                <c:pt idx="19">
                  <c:v>43690</c:v>
                </c:pt>
                <c:pt idx="20">
                  <c:v>43697</c:v>
                </c:pt>
                <c:pt idx="21">
                  <c:v>43704</c:v>
                </c:pt>
                <c:pt idx="22">
                  <c:v>43712</c:v>
                </c:pt>
                <c:pt idx="23">
                  <c:v>43719</c:v>
                </c:pt>
                <c:pt idx="24">
                  <c:v>43726</c:v>
                </c:pt>
                <c:pt idx="25">
                  <c:v>43733</c:v>
                </c:pt>
                <c:pt idx="26">
                  <c:v>43740</c:v>
                </c:pt>
                <c:pt idx="27">
                  <c:v>43747</c:v>
                </c:pt>
                <c:pt idx="28">
                  <c:v>43754</c:v>
                </c:pt>
                <c:pt idx="29">
                  <c:v>43761</c:v>
                </c:pt>
                <c:pt idx="30">
                  <c:v>43768</c:v>
                </c:pt>
                <c:pt idx="31">
                  <c:v>43775</c:v>
                </c:pt>
                <c:pt idx="32">
                  <c:v>43782</c:v>
                </c:pt>
                <c:pt idx="33">
                  <c:v>43789</c:v>
                </c:pt>
                <c:pt idx="34">
                  <c:v>43796</c:v>
                </c:pt>
                <c:pt idx="35">
                  <c:v>43804</c:v>
                </c:pt>
                <c:pt idx="36">
                  <c:v>43811</c:v>
                </c:pt>
                <c:pt idx="37">
                  <c:v>43818</c:v>
                </c:pt>
                <c:pt idx="38">
                  <c:v>43826</c:v>
                </c:pt>
                <c:pt idx="39">
                  <c:v>43836</c:v>
                </c:pt>
                <c:pt idx="40">
                  <c:v>43843</c:v>
                </c:pt>
                <c:pt idx="41">
                  <c:v>43851</c:v>
                </c:pt>
                <c:pt idx="42">
                  <c:v>43858</c:v>
                </c:pt>
                <c:pt idx="43">
                  <c:v>43865</c:v>
                </c:pt>
                <c:pt idx="44">
                  <c:v>43872</c:v>
                </c:pt>
                <c:pt idx="45">
                  <c:v>43880</c:v>
                </c:pt>
                <c:pt idx="46">
                  <c:v>43887</c:v>
                </c:pt>
                <c:pt idx="47">
                  <c:v>43894</c:v>
                </c:pt>
                <c:pt idx="48">
                  <c:v>43901</c:v>
                </c:pt>
                <c:pt idx="49">
                  <c:v>43908</c:v>
                </c:pt>
                <c:pt idx="50">
                  <c:v>43915</c:v>
                </c:pt>
                <c:pt idx="51">
                  <c:v>43922</c:v>
                </c:pt>
                <c:pt idx="52">
                  <c:v>43929</c:v>
                </c:pt>
                <c:pt idx="53">
                  <c:v>43937</c:v>
                </c:pt>
                <c:pt idx="54">
                  <c:v>43944</c:v>
                </c:pt>
                <c:pt idx="55">
                  <c:v>43951</c:v>
                </c:pt>
                <c:pt idx="56">
                  <c:v>43958</c:v>
                </c:pt>
                <c:pt idx="57">
                  <c:v>43965</c:v>
                </c:pt>
                <c:pt idx="58">
                  <c:v>43972</c:v>
                </c:pt>
                <c:pt idx="59">
                  <c:v>43980</c:v>
                </c:pt>
                <c:pt idx="60">
                  <c:v>43987</c:v>
                </c:pt>
                <c:pt idx="61">
                  <c:v>43994</c:v>
                </c:pt>
                <c:pt idx="62">
                  <c:v>44001</c:v>
                </c:pt>
                <c:pt idx="63">
                  <c:v>44008</c:v>
                </c:pt>
                <c:pt idx="64">
                  <c:v>44018</c:v>
                </c:pt>
                <c:pt idx="65">
                  <c:v>44025</c:v>
                </c:pt>
                <c:pt idx="66">
                  <c:v>44032</c:v>
                </c:pt>
                <c:pt idx="67">
                  <c:v>44039</c:v>
                </c:pt>
                <c:pt idx="68">
                  <c:v>44046</c:v>
                </c:pt>
                <c:pt idx="69">
                  <c:v>44053</c:v>
                </c:pt>
                <c:pt idx="70">
                  <c:v>44060</c:v>
                </c:pt>
                <c:pt idx="71">
                  <c:v>44067</c:v>
                </c:pt>
                <c:pt idx="72">
                  <c:v>44074</c:v>
                </c:pt>
                <c:pt idx="73">
                  <c:v>44082</c:v>
                </c:pt>
                <c:pt idx="74">
                  <c:v>44089</c:v>
                </c:pt>
                <c:pt idx="75">
                  <c:v>44096</c:v>
                </c:pt>
                <c:pt idx="76">
                  <c:v>44103</c:v>
                </c:pt>
                <c:pt idx="77">
                  <c:v>44110</c:v>
                </c:pt>
                <c:pt idx="78">
                  <c:v>44117</c:v>
                </c:pt>
                <c:pt idx="79">
                  <c:v>44124</c:v>
                </c:pt>
                <c:pt idx="80">
                  <c:v>44131</c:v>
                </c:pt>
                <c:pt idx="81">
                  <c:v>44138</c:v>
                </c:pt>
                <c:pt idx="82">
                  <c:v>44145</c:v>
                </c:pt>
                <c:pt idx="83">
                  <c:v>44152</c:v>
                </c:pt>
                <c:pt idx="84">
                  <c:v>44159</c:v>
                </c:pt>
                <c:pt idx="85">
                  <c:v>44167</c:v>
                </c:pt>
                <c:pt idx="86">
                  <c:v>44174</c:v>
                </c:pt>
                <c:pt idx="87">
                  <c:v>44181</c:v>
                </c:pt>
                <c:pt idx="88">
                  <c:v>44188</c:v>
                </c:pt>
                <c:pt idx="89">
                  <c:v>44196</c:v>
                </c:pt>
                <c:pt idx="90">
                  <c:v>44204</c:v>
                </c:pt>
                <c:pt idx="91">
                  <c:v>44211</c:v>
                </c:pt>
                <c:pt idx="92">
                  <c:v>44221</c:v>
                </c:pt>
                <c:pt idx="93">
                  <c:v>44228</c:v>
                </c:pt>
                <c:pt idx="94">
                  <c:v>44235</c:v>
                </c:pt>
                <c:pt idx="95">
                  <c:v>44243</c:v>
                </c:pt>
                <c:pt idx="96">
                  <c:v>44250</c:v>
                </c:pt>
                <c:pt idx="97">
                  <c:v>44257</c:v>
                </c:pt>
                <c:pt idx="98">
                  <c:v>44264</c:v>
                </c:pt>
                <c:pt idx="99">
                  <c:v>44271</c:v>
                </c:pt>
                <c:pt idx="100">
                  <c:v>44278</c:v>
                </c:pt>
                <c:pt idx="101">
                  <c:v>44285</c:v>
                </c:pt>
                <c:pt idx="102">
                  <c:v>44293</c:v>
                </c:pt>
                <c:pt idx="103">
                  <c:v>44300</c:v>
                </c:pt>
                <c:pt idx="104">
                  <c:v>44307</c:v>
                </c:pt>
                <c:pt idx="105">
                  <c:v>44314</c:v>
                </c:pt>
                <c:pt idx="106">
                  <c:v>44321</c:v>
                </c:pt>
                <c:pt idx="107">
                  <c:v>44328</c:v>
                </c:pt>
                <c:pt idx="108">
                  <c:v>44335</c:v>
                </c:pt>
                <c:pt idx="109">
                  <c:v>44342</c:v>
                </c:pt>
                <c:pt idx="110">
                  <c:v>44350</c:v>
                </c:pt>
                <c:pt idx="111">
                  <c:v>44357</c:v>
                </c:pt>
                <c:pt idx="112">
                  <c:v>44364</c:v>
                </c:pt>
                <c:pt idx="113">
                  <c:v>44371</c:v>
                </c:pt>
                <c:pt idx="114">
                  <c:v>44378</c:v>
                </c:pt>
                <c:pt idx="115">
                  <c:v>44386</c:v>
                </c:pt>
                <c:pt idx="116">
                  <c:v>44393</c:v>
                </c:pt>
                <c:pt idx="117">
                  <c:v>44400</c:v>
                </c:pt>
                <c:pt idx="118">
                  <c:v>44407</c:v>
                </c:pt>
                <c:pt idx="119">
                  <c:v>44414</c:v>
                </c:pt>
                <c:pt idx="120">
                  <c:v>44421</c:v>
                </c:pt>
                <c:pt idx="121">
                  <c:v>44428</c:v>
                </c:pt>
                <c:pt idx="122">
                  <c:v>44435</c:v>
                </c:pt>
                <c:pt idx="123">
                  <c:v>44442</c:v>
                </c:pt>
                <c:pt idx="124">
                  <c:v>44452</c:v>
                </c:pt>
                <c:pt idx="125">
                  <c:v>44459</c:v>
                </c:pt>
                <c:pt idx="126">
                  <c:v>44466</c:v>
                </c:pt>
                <c:pt idx="127">
                  <c:v>44473</c:v>
                </c:pt>
                <c:pt idx="128">
                  <c:v>44480</c:v>
                </c:pt>
                <c:pt idx="129">
                  <c:v>44487</c:v>
                </c:pt>
                <c:pt idx="130">
                  <c:v>44494</c:v>
                </c:pt>
                <c:pt idx="131">
                  <c:v>44501</c:v>
                </c:pt>
                <c:pt idx="132">
                  <c:v>44508</c:v>
                </c:pt>
                <c:pt idx="133">
                  <c:v>44515</c:v>
                </c:pt>
                <c:pt idx="134">
                  <c:v>44522</c:v>
                </c:pt>
                <c:pt idx="135">
                  <c:v>44530</c:v>
                </c:pt>
                <c:pt idx="136">
                  <c:v>44537</c:v>
                </c:pt>
                <c:pt idx="137">
                  <c:v>44544</c:v>
                </c:pt>
                <c:pt idx="138">
                  <c:v>44551</c:v>
                </c:pt>
                <c:pt idx="139">
                  <c:v>44559</c:v>
                </c:pt>
                <c:pt idx="140">
                  <c:v>44566</c:v>
                </c:pt>
                <c:pt idx="141">
                  <c:v>44573</c:v>
                </c:pt>
                <c:pt idx="142">
                  <c:v>44581</c:v>
                </c:pt>
                <c:pt idx="143">
                  <c:v>44588</c:v>
                </c:pt>
                <c:pt idx="144">
                  <c:v>44595</c:v>
                </c:pt>
                <c:pt idx="145">
                  <c:v>44602</c:v>
                </c:pt>
                <c:pt idx="146">
                  <c:v>44609</c:v>
                </c:pt>
                <c:pt idx="147">
                  <c:v>44617</c:v>
                </c:pt>
                <c:pt idx="148">
                  <c:v>44624</c:v>
                </c:pt>
                <c:pt idx="149">
                  <c:v>44631</c:v>
                </c:pt>
                <c:pt idx="150">
                  <c:v>44638</c:v>
                </c:pt>
                <c:pt idx="151">
                  <c:v>44645</c:v>
                </c:pt>
                <c:pt idx="152">
                  <c:v>44652</c:v>
                </c:pt>
                <c:pt idx="153">
                  <c:v>44659</c:v>
                </c:pt>
                <c:pt idx="154">
                  <c:v>44669</c:v>
                </c:pt>
                <c:pt idx="155">
                  <c:v>44676</c:v>
                </c:pt>
                <c:pt idx="156">
                  <c:v>44683</c:v>
                </c:pt>
                <c:pt idx="157">
                  <c:v>44690</c:v>
                </c:pt>
                <c:pt idx="158">
                  <c:v>44697</c:v>
                </c:pt>
                <c:pt idx="159">
                  <c:v>44704</c:v>
                </c:pt>
                <c:pt idx="160">
                  <c:v>44712</c:v>
                </c:pt>
                <c:pt idx="161">
                  <c:v>44719</c:v>
                </c:pt>
                <c:pt idx="162">
                  <c:v>44726</c:v>
                </c:pt>
                <c:pt idx="163">
                  <c:v>44734</c:v>
                </c:pt>
                <c:pt idx="164">
                  <c:v>44741</c:v>
                </c:pt>
                <c:pt idx="165">
                  <c:v>44749</c:v>
                </c:pt>
                <c:pt idx="166">
                  <c:v>44756</c:v>
                </c:pt>
                <c:pt idx="167">
                  <c:v>44763</c:v>
                </c:pt>
                <c:pt idx="168">
                  <c:v>44770</c:v>
                </c:pt>
                <c:pt idx="169">
                  <c:v>44777</c:v>
                </c:pt>
                <c:pt idx="170">
                  <c:v>44784</c:v>
                </c:pt>
                <c:pt idx="171">
                  <c:v>44791</c:v>
                </c:pt>
                <c:pt idx="172">
                  <c:v>44798</c:v>
                </c:pt>
                <c:pt idx="173">
                  <c:v>44805</c:v>
                </c:pt>
                <c:pt idx="174">
                  <c:v>44813</c:v>
                </c:pt>
                <c:pt idx="175">
                  <c:v>44820</c:v>
                </c:pt>
                <c:pt idx="176">
                  <c:v>44827</c:v>
                </c:pt>
                <c:pt idx="177">
                  <c:v>44834</c:v>
                </c:pt>
                <c:pt idx="178">
                  <c:v>44841</c:v>
                </c:pt>
                <c:pt idx="179">
                  <c:v>44848</c:v>
                </c:pt>
                <c:pt idx="180">
                  <c:v>44855</c:v>
                </c:pt>
                <c:pt idx="181">
                  <c:v>44862</c:v>
                </c:pt>
                <c:pt idx="182">
                  <c:v>44869</c:v>
                </c:pt>
                <c:pt idx="183">
                  <c:v>44876</c:v>
                </c:pt>
                <c:pt idx="184">
                  <c:v>44883</c:v>
                </c:pt>
                <c:pt idx="185">
                  <c:v>44893</c:v>
                </c:pt>
                <c:pt idx="186">
                  <c:v>44900</c:v>
                </c:pt>
                <c:pt idx="187">
                  <c:v>44907</c:v>
                </c:pt>
                <c:pt idx="188">
                  <c:v>44914</c:v>
                </c:pt>
                <c:pt idx="189">
                  <c:v>44922</c:v>
                </c:pt>
                <c:pt idx="190">
                  <c:v>44930</c:v>
                </c:pt>
                <c:pt idx="191">
                  <c:v>44937</c:v>
                </c:pt>
                <c:pt idx="192">
                  <c:v>44945</c:v>
                </c:pt>
                <c:pt idx="193">
                  <c:v>44952</c:v>
                </c:pt>
                <c:pt idx="194">
                  <c:v>44959</c:v>
                </c:pt>
                <c:pt idx="195">
                  <c:v>44966</c:v>
                </c:pt>
                <c:pt idx="196">
                  <c:v>44973</c:v>
                </c:pt>
                <c:pt idx="197">
                  <c:v>44981</c:v>
                </c:pt>
                <c:pt idx="198">
                  <c:v>44988</c:v>
                </c:pt>
                <c:pt idx="199">
                  <c:v>44995</c:v>
                </c:pt>
                <c:pt idx="200">
                  <c:v>45002</c:v>
                </c:pt>
                <c:pt idx="201">
                  <c:v>45009</c:v>
                </c:pt>
                <c:pt idx="202">
                  <c:v>45016</c:v>
                </c:pt>
                <c:pt idx="203">
                  <c:v>45026</c:v>
                </c:pt>
                <c:pt idx="204">
                  <c:v>45033</c:v>
                </c:pt>
                <c:pt idx="205">
                  <c:v>45040</c:v>
                </c:pt>
                <c:pt idx="206">
                  <c:v>45047</c:v>
                </c:pt>
                <c:pt idx="207">
                  <c:v>45054</c:v>
                </c:pt>
                <c:pt idx="208">
                  <c:v>45061</c:v>
                </c:pt>
                <c:pt idx="209">
                  <c:v>45068</c:v>
                </c:pt>
                <c:pt idx="210">
                  <c:v>45076</c:v>
                </c:pt>
                <c:pt idx="211">
                  <c:v>45083</c:v>
                </c:pt>
                <c:pt idx="212">
                  <c:v>45090</c:v>
                </c:pt>
                <c:pt idx="213">
                  <c:v>45098</c:v>
                </c:pt>
                <c:pt idx="214">
                  <c:v>45105</c:v>
                </c:pt>
                <c:pt idx="215">
                  <c:v>45113</c:v>
                </c:pt>
                <c:pt idx="216">
                  <c:v>45120</c:v>
                </c:pt>
                <c:pt idx="217">
                  <c:v>45127</c:v>
                </c:pt>
                <c:pt idx="218">
                  <c:v>45134</c:v>
                </c:pt>
                <c:pt idx="219">
                  <c:v>45141</c:v>
                </c:pt>
                <c:pt idx="220">
                  <c:v>45148</c:v>
                </c:pt>
                <c:pt idx="221">
                  <c:v>45155</c:v>
                </c:pt>
                <c:pt idx="222">
                  <c:v>45162</c:v>
                </c:pt>
                <c:pt idx="223">
                  <c:v>45169</c:v>
                </c:pt>
                <c:pt idx="224">
                  <c:v>45177</c:v>
                </c:pt>
                <c:pt idx="225">
                  <c:v>45184</c:v>
                </c:pt>
                <c:pt idx="226">
                  <c:v>45191</c:v>
                </c:pt>
                <c:pt idx="227">
                  <c:v>45198</c:v>
                </c:pt>
                <c:pt idx="228">
                  <c:v>45205</c:v>
                </c:pt>
                <c:pt idx="229">
                  <c:v>45212</c:v>
                </c:pt>
                <c:pt idx="230">
                  <c:v>45219</c:v>
                </c:pt>
                <c:pt idx="231">
                  <c:v>45226</c:v>
                </c:pt>
                <c:pt idx="232">
                  <c:v>45233</c:v>
                </c:pt>
                <c:pt idx="233">
                  <c:v>45240</c:v>
                </c:pt>
                <c:pt idx="234">
                  <c:v>45247</c:v>
                </c:pt>
                <c:pt idx="235">
                  <c:v>45257</c:v>
                </c:pt>
                <c:pt idx="236">
                  <c:v>45264</c:v>
                </c:pt>
                <c:pt idx="237">
                  <c:v>45271</c:v>
                </c:pt>
                <c:pt idx="238">
                  <c:v>45278</c:v>
                </c:pt>
                <c:pt idx="239">
                  <c:v>45286</c:v>
                </c:pt>
                <c:pt idx="240">
                  <c:v>45294</c:v>
                </c:pt>
                <c:pt idx="241">
                  <c:v>45301</c:v>
                </c:pt>
                <c:pt idx="242">
                  <c:v>45309</c:v>
                </c:pt>
                <c:pt idx="243">
                  <c:v>45316</c:v>
                </c:pt>
                <c:pt idx="244">
                  <c:v>45323</c:v>
                </c:pt>
                <c:pt idx="245">
                  <c:v>45330</c:v>
                </c:pt>
                <c:pt idx="246">
                  <c:v>45337</c:v>
                </c:pt>
                <c:pt idx="247">
                  <c:v>45345</c:v>
                </c:pt>
                <c:pt idx="248">
                  <c:v>45352</c:v>
                </c:pt>
                <c:pt idx="249">
                  <c:v>45359</c:v>
                </c:pt>
                <c:pt idx="250">
                  <c:v>45366</c:v>
                </c:pt>
                <c:pt idx="251">
                  <c:v>45373</c:v>
                </c:pt>
                <c:pt idx="252">
                  <c:v>45383</c:v>
                </c:pt>
                <c:pt idx="253">
                  <c:v>45390</c:v>
                </c:pt>
                <c:pt idx="254">
                  <c:v>45397</c:v>
                </c:pt>
                <c:pt idx="255">
                  <c:v>45404</c:v>
                </c:pt>
                <c:pt idx="256">
                  <c:v>45411</c:v>
                </c:pt>
                <c:pt idx="257">
                  <c:v>45418</c:v>
                </c:pt>
                <c:pt idx="258">
                  <c:v>45425</c:v>
                </c:pt>
                <c:pt idx="259">
                  <c:v>45432</c:v>
                </c:pt>
                <c:pt idx="260">
                  <c:v>45440</c:v>
                </c:pt>
                <c:pt idx="261">
                  <c:v>45447</c:v>
                </c:pt>
                <c:pt idx="262">
                  <c:v>45454</c:v>
                </c:pt>
                <c:pt idx="263">
                  <c:v>45461</c:v>
                </c:pt>
                <c:pt idx="264">
                  <c:v>45469</c:v>
                </c:pt>
                <c:pt idx="265">
                  <c:v>45476</c:v>
                </c:pt>
                <c:pt idx="266">
                  <c:v>45484</c:v>
                </c:pt>
                <c:pt idx="267">
                  <c:v>45491</c:v>
                </c:pt>
                <c:pt idx="268">
                  <c:v>45498</c:v>
                </c:pt>
                <c:pt idx="269">
                  <c:v>45505</c:v>
                </c:pt>
                <c:pt idx="270">
                  <c:v>45512</c:v>
                </c:pt>
                <c:pt idx="271">
                  <c:v>45519</c:v>
                </c:pt>
                <c:pt idx="272">
                  <c:v>45526</c:v>
                </c:pt>
                <c:pt idx="273">
                  <c:v>45533</c:v>
                </c:pt>
                <c:pt idx="274">
                  <c:v>45541</c:v>
                </c:pt>
                <c:pt idx="275">
                  <c:v>45548</c:v>
                </c:pt>
                <c:pt idx="276">
                  <c:v>45555</c:v>
                </c:pt>
                <c:pt idx="277">
                  <c:v>45562</c:v>
                </c:pt>
                <c:pt idx="278">
                  <c:v>45569</c:v>
                </c:pt>
                <c:pt idx="279">
                  <c:v>45576</c:v>
                </c:pt>
                <c:pt idx="280">
                  <c:v>45583</c:v>
                </c:pt>
                <c:pt idx="281">
                  <c:v>45590</c:v>
                </c:pt>
                <c:pt idx="282">
                  <c:v>45597</c:v>
                </c:pt>
                <c:pt idx="283">
                  <c:v>45604</c:v>
                </c:pt>
                <c:pt idx="284">
                  <c:v>45611</c:v>
                </c:pt>
                <c:pt idx="285">
                  <c:v>45618</c:v>
                </c:pt>
                <c:pt idx="286">
                  <c:v>45628</c:v>
                </c:pt>
                <c:pt idx="287">
                  <c:v>45635</c:v>
                </c:pt>
                <c:pt idx="288">
                  <c:v>45642</c:v>
                </c:pt>
                <c:pt idx="289">
                  <c:v>45649</c:v>
                </c:pt>
                <c:pt idx="290">
                  <c:v>45657</c:v>
                </c:pt>
                <c:pt idx="291">
                  <c:v>45665</c:v>
                </c:pt>
                <c:pt idx="292">
                  <c:v>45673</c:v>
                </c:pt>
                <c:pt idx="293">
                  <c:v>45681</c:v>
                </c:pt>
                <c:pt idx="294">
                  <c:v>45688</c:v>
                </c:pt>
                <c:pt idx="295">
                  <c:v>45695</c:v>
                </c:pt>
                <c:pt idx="296">
                  <c:v>45702</c:v>
                </c:pt>
                <c:pt idx="297">
                  <c:v>45712</c:v>
                </c:pt>
                <c:pt idx="298">
                  <c:v>45719</c:v>
                </c:pt>
                <c:pt idx="299">
                  <c:v>45726</c:v>
                </c:pt>
                <c:pt idx="300">
                  <c:v>45733</c:v>
                </c:pt>
                <c:pt idx="301">
                  <c:v>45740</c:v>
                </c:pt>
                <c:pt idx="302">
                  <c:v>45747</c:v>
                </c:pt>
                <c:pt idx="303">
                  <c:v>45754</c:v>
                </c:pt>
                <c:pt idx="304">
                  <c:v>45761</c:v>
                </c:pt>
                <c:pt idx="305">
                  <c:v>45769</c:v>
                </c:pt>
                <c:pt idx="306">
                  <c:v>45776</c:v>
                </c:pt>
                <c:pt idx="307">
                  <c:v>45783</c:v>
                </c:pt>
                <c:pt idx="308">
                  <c:v>45790</c:v>
                </c:pt>
                <c:pt idx="309">
                  <c:v>45797</c:v>
                </c:pt>
                <c:pt idx="310">
                  <c:v>45805</c:v>
                </c:pt>
                <c:pt idx="311">
                  <c:v>45812</c:v>
                </c:pt>
                <c:pt idx="312">
                  <c:v>45819</c:v>
                </c:pt>
                <c:pt idx="313">
                  <c:v>45826</c:v>
                </c:pt>
                <c:pt idx="314">
                  <c:v>45834</c:v>
                </c:pt>
                <c:pt idx="315">
                  <c:v>45841</c:v>
                </c:pt>
                <c:pt idx="316">
                  <c:v>45849</c:v>
                </c:pt>
                <c:pt idx="317">
                  <c:v>45856</c:v>
                </c:pt>
                <c:pt idx="318">
                  <c:v>45863</c:v>
                </c:pt>
                <c:pt idx="319">
                  <c:v>45870</c:v>
                </c:pt>
                <c:pt idx="320">
                  <c:v>45877</c:v>
                </c:pt>
                <c:pt idx="321">
                  <c:v>45884</c:v>
                </c:pt>
                <c:pt idx="322">
                  <c:v>45891</c:v>
                </c:pt>
                <c:pt idx="323">
                  <c:v>45898</c:v>
                </c:pt>
                <c:pt idx="324">
                  <c:v>45908</c:v>
                </c:pt>
                <c:pt idx="325">
                  <c:v>45915</c:v>
                </c:pt>
                <c:pt idx="326">
                  <c:v>45922</c:v>
                </c:pt>
                <c:pt idx="327">
                  <c:v>45929</c:v>
                </c:pt>
                <c:pt idx="328">
                  <c:v>45936</c:v>
                </c:pt>
                <c:pt idx="329">
                  <c:v>45943</c:v>
                </c:pt>
                <c:pt idx="330">
                  <c:v>45950</c:v>
                </c:pt>
                <c:pt idx="331">
                  <c:v>45957</c:v>
                </c:pt>
                <c:pt idx="332">
                  <c:v>45964</c:v>
                </c:pt>
                <c:pt idx="333">
                  <c:v>45971</c:v>
                </c:pt>
                <c:pt idx="334">
                  <c:v>45978</c:v>
                </c:pt>
                <c:pt idx="335">
                  <c:v>45985</c:v>
                </c:pt>
                <c:pt idx="336">
                  <c:v>45993</c:v>
                </c:pt>
                <c:pt idx="337">
                  <c:v>46000</c:v>
                </c:pt>
                <c:pt idx="338">
                  <c:v>46007</c:v>
                </c:pt>
                <c:pt idx="339">
                  <c:v>46014</c:v>
                </c:pt>
                <c:pt idx="340">
                  <c:v>46022</c:v>
                </c:pt>
                <c:pt idx="341">
                  <c:v>46030</c:v>
                </c:pt>
                <c:pt idx="342">
                  <c:v>46037</c:v>
                </c:pt>
                <c:pt idx="343">
                  <c:v>46045</c:v>
                </c:pt>
                <c:pt idx="344">
                  <c:v>46052</c:v>
                </c:pt>
                <c:pt idx="345">
                  <c:v>46059</c:v>
                </c:pt>
                <c:pt idx="346">
                  <c:v>46066</c:v>
                </c:pt>
                <c:pt idx="347">
                  <c:v>46076</c:v>
                </c:pt>
                <c:pt idx="348">
                  <c:v>46083</c:v>
                </c:pt>
                <c:pt idx="349">
                  <c:v>46090</c:v>
                </c:pt>
                <c:pt idx="350">
                  <c:v>46097</c:v>
                </c:pt>
                <c:pt idx="351">
                  <c:v>46104</c:v>
                </c:pt>
                <c:pt idx="352">
                  <c:v>46111</c:v>
                </c:pt>
              </c:numCache>
            </c:numRef>
          </c:cat>
          <c:val>
            <c:numRef>
              <c:f>'17_PairTrades'!$C$383:$C$735</c:f>
              <c:numCache>
                <c:formatCode>General</c:formatCode>
                <c:ptCount val="35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BD-5D4D-9247-A776CFB4EED5}"/>
            </c:ext>
          </c:extLst>
        </c:ser>
        <c:ser>
          <c:idx val="2"/>
          <c:order val="2"/>
          <c:tx>
            <c:strRef>
              <c:f>'17_PairTrades'!$D$382</c:f>
              <c:strCache>
                <c:ptCount val="1"/>
                <c:pt idx="0">
                  <c:v>-2σ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'17_PairTrades'!$A$383:$A$735</c:f>
              <c:numCache>
                <c:formatCode>yyyy\-mm\-dd</c:formatCode>
                <c:ptCount val="353"/>
                <c:pt idx="0">
                  <c:v>43552</c:v>
                </c:pt>
                <c:pt idx="1">
                  <c:v>43559</c:v>
                </c:pt>
                <c:pt idx="2">
                  <c:v>43566</c:v>
                </c:pt>
                <c:pt idx="3">
                  <c:v>43573</c:v>
                </c:pt>
                <c:pt idx="4">
                  <c:v>43581</c:v>
                </c:pt>
                <c:pt idx="5">
                  <c:v>43588</c:v>
                </c:pt>
                <c:pt idx="6">
                  <c:v>43595</c:v>
                </c:pt>
                <c:pt idx="7">
                  <c:v>43602</c:v>
                </c:pt>
                <c:pt idx="8">
                  <c:v>43609</c:v>
                </c:pt>
                <c:pt idx="9">
                  <c:v>43619</c:v>
                </c:pt>
                <c:pt idx="10">
                  <c:v>43626</c:v>
                </c:pt>
                <c:pt idx="11">
                  <c:v>43633</c:v>
                </c:pt>
                <c:pt idx="12">
                  <c:v>43640</c:v>
                </c:pt>
                <c:pt idx="13">
                  <c:v>43647</c:v>
                </c:pt>
                <c:pt idx="14">
                  <c:v>43655</c:v>
                </c:pt>
                <c:pt idx="15">
                  <c:v>43662</c:v>
                </c:pt>
                <c:pt idx="16">
                  <c:v>43669</c:v>
                </c:pt>
                <c:pt idx="17">
                  <c:v>43676</c:v>
                </c:pt>
                <c:pt idx="18">
                  <c:v>43683</c:v>
                </c:pt>
                <c:pt idx="19">
                  <c:v>43690</c:v>
                </c:pt>
                <c:pt idx="20">
                  <c:v>43697</c:v>
                </c:pt>
                <c:pt idx="21">
                  <c:v>43704</c:v>
                </c:pt>
                <c:pt idx="22">
                  <c:v>43712</c:v>
                </c:pt>
                <c:pt idx="23">
                  <c:v>43719</c:v>
                </c:pt>
                <c:pt idx="24">
                  <c:v>43726</c:v>
                </c:pt>
                <c:pt idx="25">
                  <c:v>43733</c:v>
                </c:pt>
                <c:pt idx="26">
                  <c:v>43740</c:v>
                </c:pt>
                <c:pt idx="27">
                  <c:v>43747</c:v>
                </c:pt>
                <c:pt idx="28">
                  <c:v>43754</c:v>
                </c:pt>
                <c:pt idx="29">
                  <c:v>43761</c:v>
                </c:pt>
                <c:pt idx="30">
                  <c:v>43768</c:v>
                </c:pt>
                <c:pt idx="31">
                  <c:v>43775</c:v>
                </c:pt>
                <c:pt idx="32">
                  <c:v>43782</c:v>
                </c:pt>
                <c:pt idx="33">
                  <c:v>43789</c:v>
                </c:pt>
                <c:pt idx="34">
                  <c:v>43796</c:v>
                </c:pt>
                <c:pt idx="35">
                  <c:v>43804</c:v>
                </c:pt>
                <c:pt idx="36">
                  <c:v>43811</c:v>
                </c:pt>
                <c:pt idx="37">
                  <c:v>43818</c:v>
                </c:pt>
                <c:pt idx="38">
                  <c:v>43826</c:v>
                </c:pt>
                <c:pt idx="39">
                  <c:v>43836</c:v>
                </c:pt>
                <c:pt idx="40">
                  <c:v>43843</c:v>
                </c:pt>
                <c:pt idx="41">
                  <c:v>43851</c:v>
                </c:pt>
                <c:pt idx="42">
                  <c:v>43858</c:v>
                </c:pt>
                <c:pt idx="43">
                  <c:v>43865</c:v>
                </c:pt>
                <c:pt idx="44">
                  <c:v>43872</c:v>
                </c:pt>
                <c:pt idx="45">
                  <c:v>43880</c:v>
                </c:pt>
                <c:pt idx="46">
                  <c:v>43887</c:v>
                </c:pt>
                <c:pt idx="47">
                  <c:v>43894</c:v>
                </c:pt>
                <c:pt idx="48">
                  <c:v>43901</c:v>
                </c:pt>
                <c:pt idx="49">
                  <c:v>43908</c:v>
                </c:pt>
                <c:pt idx="50">
                  <c:v>43915</c:v>
                </c:pt>
                <c:pt idx="51">
                  <c:v>43922</c:v>
                </c:pt>
                <c:pt idx="52">
                  <c:v>43929</c:v>
                </c:pt>
                <c:pt idx="53">
                  <c:v>43937</c:v>
                </c:pt>
                <c:pt idx="54">
                  <c:v>43944</c:v>
                </c:pt>
                <c:pt idx="55">
                  <c:v>43951</c:v>
                </c:pt>
                <c:pt idx="56">
                  <c:v>43958</c:v>
                </c:pt>
                <c:pt idx="57">
                  <c:v>43965</c:v>
                </c:pt>
                <c:pt idx="58">
                  <c:v>43972</c:v>
                </c:pt>
                <c:pt idx="59">
                  <c:v>43980</c:v>
                </c:pt>
                <c:pt idx="60">
                  <c:v>43987</c:v>
                </c:pt>
                <c:pt idx="61">
                  <c:v>43994</c:v>
                </c:pt>
                <c:pt idx="62">
                  <c:v>44001</c:v>
                </c:pt>
                <c:pt idx="63">
                  <c:v>44008</c:v>
                </c:pt>
                <c:pt idx="64">
                  <c:v>44018</c:v>
                </c:pt>
                <c:pt idx="65">
                  <c:v>44025</c:v>
                </c:pt>
                <c:pt idx="66">
                  <c:v>44032</c:v>
                </c:pt>
                <c:pt idx="67">
                  <c:v>44039</c:v>
                </c:pt>
                <c:pt idx="68">
                  <c:v>44046</c:v>
                </c:pt>
                <c:pt idx="69">
                  <c:v>44053</c:v>
                </c:pt>
                <c:pt idx="70">
                  <c:v>44060</c:v>
                </c:pt>
                <c:pt idx="71">
                  <c:v>44067</c:v>
                </c:pt>
                <c:pt idx="72">
                  <c:v>44074</c:v>
                </c:pt>
                <c:pt idx="73">
                  <c:v>44082</c:v>
                </c:pt>
                <c:pt idx="74">
                  <c:v>44089</c:v>
                </c:pt>
                <c:pt idx="75">
                  <c:v>44096</c:v>
                </c:pt>
                <c:pt idx="76">
                  <c:v>44103</c:v>
                </c:pt>
                <c:pt idx="77">
                  <c:v>44110</c:v>
                </c:pt>
                <c:pt idx="78">
                  <c:v>44117</c:v>
                </c:pt>
                <c:pt idx="79">
                  <c:v>44124</c:v>
                </c:pt>
                <c:pt idx="80">
                  <c:v>44131</c:v>
                </c:pt>
                <c:pt idx="81">
                  <c:v>44138</c:v>
                </c:pt>
                <c:pt idx="82">
                  <c:v>44145</c:v>
                </c:pt>
                <c:pt idx="83">
                  <c:v>44152</c:v>
                </c:pt>
                <c:pt idx="84">
                  <c:v>44159</c:v>
                </c:pt>
                <c:pt idx="85">
                  <c:v>44167</c:v>
                </c:pt>
                <c:pt idx="86">
                  <c:v>44174</c:v>
                </c:pt>
                <c:pt idx="87">
                  <c:v>44181</c:v>
                </c:pt>
                <c:pt idx="88">
                  <c:v>44188</c:v>
                </c:pt>
                <c:pt idx="89">
                  <c:v>44196</c:v>
                </c:pt>
                <c:pt idx="90">
                  <c:v>44204</c:v>
                </c:pt>
                <c:pt idx="91">
                  <c:v>44211</c:v>
                </c:pt>
                <c:pt idx="92">
                  <c:v>44221</c:v>
                </c:pt>
                <c:pt idx="93">
                  <c:v>44228</c:v>
                </c:pt>
                <c:pt idx="94">
                  <c:v>44235</c:v>
                </c:pt>
                <c:pt idx="95">
                  <c:v>44243</c:v>
                </c:pt>
                <c:pt idx="96">
                  <c:v>44250</c:v>
                </c:pt>
                <c:pt idx="97">
                  <c:v>44257</c:v>
                </c:pt>
                <c:pt idx="98">
                  <c:v>44264</c:v>
                </c:pt>
                <c:pt idx="99">
                  <c:v>44271</c:v>
                </c:pt>
                <c:pt idx="100">
                  <c:v>44278</c:v>
                </c:pt>
                <c:pt idx="101">
                  <c:v>44285</c:v>
                </c:pt>
                <c:pt idx="102">
                  <c:v>44293</c:v>
                </c:pt>
                <c:pt idx="103">
                  <c:v>44300</c:v>
                </c:pt>
                <c:pt idx="104">
                  <c:v>44307</c:v>
                </c:pt>
                <c:pt idx="105">
                  <c:v>44314</c:v>
                </c:pt>
                <c:pt idx="106">
                  <c:v>44321</c:v>
                </c:pt>
                <c:pt idx="107">
                  <c:v>44328</c:v>
                </c:pt>
                <c:pt idx="108">
                  <c:v>44335</c:v>
                </c:pt>
                <c:pt idx="109">
                  <c:v>44342</c:v>
                </c:pt>
                <c:pt idx="110">
                  <c:v>44350</c:v>
                </c:pt>
                <c:pt idx="111">
                  <c:v>44357</c:v>
                </c:pt>
                <c:pt idx="112">
                  <c:v>44364</c:v>
                </c:pt>
                <c:pt idx="113">
                  <c:v>44371</c:v>
                </c:pt>
                <c:pt idx="114">
                  <c:v>44378</c:v>
                </c:pt>
                <c:pt idx="115">
                  <c:v>44386</c:v>
                </c:pt>
                <c:pt idx="116">
                  <c:v>44393</c:v>
                </c:pt>
                <c:pt idx="117">
                  <c:v>44400</c:v>
                </c:pt>
                <c:pt idx="118">
                  <c:v>44407</c:v>
                </c:pt>
                <c:pt idx="119">
                  <c:v>44414</c:v>
                </c:pt>
                <c:pt idx="120">
                  <c:v>44421</c:v>
                </c:pt>
                <c:pt idx="121">
                  <c:v>44428</c:v>
                </c:pt>
                <c:pt idx="122">
                  <c:v>44435</c:v>
                </c:pt>
                <c:pt idx="123">
                  <c:v>44442</c:v>
                </c:pt>
                <c:pt idx="124">
                  <c:v>44452</c:v>
                </c:pt>
                <c:pt idx="125">
                  <c:v>44459</c:v>
                </c:pt>
                <c:pt idx="126">
                  <c:v>44466</c:v>
                </c:pt>
                <c:pt idx="127">
                  <c:v>44473</c:v>
                </c:pt>
                <c:pt idx="128">
                  <c:v>44480</c:v>
                </c:pt>
                <c:pt idx="129">
                  <c:v>44487</c:v>
                </c:pt>
                <c:pt idx="130">
                  <c:v>44494</c:v>
                </c:pt>
                <c:pt idx="131">
                  <c:v>44501</c:v>
                </c:pt>
                <c:pt idx="132">
                  <c:v>44508</c:v>
                </c:pt>
                <c:pt idx="133">
                  <c:v>44515</c:v>
                </c:pt>
                <c:pt idx="134">
                  <c:v>44522</c:v>
                </c:pt>
                <c:pt idx="135">
                  <c:v>44530</c:v>
                </c:pt>
                <c:pt idx="136">
                  <c:v>44537</c:v>
                </c:pt>
                <c:pt idx="137">
                  <c:v>44544</c:v>
                </c:pt>
                <c:pt idx="138">
                  <c:v>44551</c:v>
                </c:pt>
                <c:pt idx="139">
                  <c:v>44559</c:v>
                </c:pt>
                <c:pt idx="140">
                  <c:v>44566</c:v>
                </c:pt>
                <c:pt idx="141">
                  <c:v>44573</c:v>
                </c:pt>
                <c:pt idx="142">
                  <c:v>44581</c:v>
                </c:pt>
                <c:pt idx="143">
                  <c:v>44588</c:v>
                </c:pt>
                <c:pt idx="144">
                  <c:v>44595</c:v>
                </c:pt>
                <c:pt idx="145">
                  <c:v>44602</c:v>
                </c:pt>
                <c:pt idx="146">
                  <c:v>44609</c:v>
                </c:pt>
                <c:pt idx="147">
                  <c:v>44617</c:v>
                </c:pt>
                <c:pt idx="148">
                  <c:v>44624</c:v>
                </c:pt>
                <c:pt idx="149">
                  <c:v>44631</c:v>
                </c:pt>
                <c:pt idx="150">
                  <c:v>44638</c:v>
                </c:pt>
                <c:pt idx="151">
                  <c:v>44645</c:v>
                </c:pt>
                <c:pt idx="152">
                  <c:v>44652</c:v>
                </c:pt>
                <c:pt idx="153">
                  <c:v>44659</c:v>
                </c:pt>
                <c:pt idx="154">
                  <c:v>44669</c:v>
                </c:pt>
                <c:pt idx="155">
                  <c:v>44676</c:v>
                </c:pt>
                <c:pt idx="156">
                  <c:v>44683</c:v>
                </c:pt>
                <c:pt idx="157">
                  <c:v>44690</c:v>
                </c:pt>
                <c:pt idx="158">
                  <c:v>44697</c:v>
                </c:pt>
                <c:pt idx="159">
                  <c:v>44704</c:v>
                </c:pt>
                <c:pt idx="160">
                  <c:v>44712</c:v>
                </c:pt>
                <c:pt idx="161">
                  <c:v>44719</c:v>
                </c:pt>
                <c:pt idx="162">
                  <c:v>44726</c:v>
                </c:pt>
                <c:pt idx="163">
                  <c:v>44734</c:v>
                </c:pt>
                <c:pt idx="164">
                  <c:v>44741</c:v>
                </c:pt>
                <c:pt idx="165">
                  <c:v>44749</c:v>
                </c:pt>
                <c:pt idx="166">
                  <c:v>44756</c:v>
                </c:pt>
                <c:pt idx="167">
                  <c:v>44763</c:v>
                </c:pt>
                <c:pt idx="168">
                  <c:v>44770</c:v>
                </c:pt>
                <c:pt idx="169">
                  <c:v>44777</c:v>
                </c:pt>
                <c:pt idx="170">
                  <c:v>44784</c:v>
                </c:pt>
                <c:pt idx="171">
                  <c:v>44791</c:v>
                </c:pt>
                <c:pt idx="172">
                  <c:v>44798</c:v>
                </c:pt>
                <c:pt idx="173">
                  <c:v>44805</c:v>
                </c:pt>
                <c:pt idx="174">
                  <c:v>44813</c:v>
                </c:pt>
                <c:pt idx="175">
                  <c:v>44820</c:v>
                </c:pt>
                <c:pt idx="176">
                  <c:v>44827</c:v>
                </c:pt>
                <c:pt idx="177">
                  <c:v>44834</c:v>
                </c:pt>
                <c:pt idx="178">
                  <c:v>44841</c:v>
                </c:pt>
                <c:pt idx="179">
                  <c:v>44848</c:v>
                </c:pt>
                <c:pt idx="180">
                  <c:v>44855</c:v>
                </c:pt>
                <c:pt idx="181">
                  <c:v>44862</c:v>
                </c:pt>
                <c:pt idx="182">
                  <c:v>44869</c:v>
                </c:pt>
                <c:pt idx="183">
                  <c:v>44876</c:v>
                </c:pt>
                <c:pt idx="184">
                  <c:v>44883</c:v>
                </c:pt>
                <c:pt idx="185">
                  <c:v>44893</c:v>
                </c:pt>
                <c:pt idx="186">
                  <c:v>44900</c:v>
                </c:pt>
                <c:pt idx="187">
                  <c:v>44907</c:v>
                </c:pt>
                <c:pt idx="188">
                  <c:v>44914</c:v>
                </c:pt>
                <c:pt idx="189">
                  <c:v>44922</c:v>
                </c:pt>
                <c:pt idx="190">
                  <c:v>44930</c:v>
                </c:pt>
                <c:pt idx="191">
                  <c:v>44937</c:v>
                </c:pt>
                <c:pt idx="192">
                  <c:v>44945</c:v>
                </c:pt>
                <c:pt idx="193">
                  <c:v>44952</c:v>
                </c:pt>
                <c:pt idx="194">
                  <c:v>44959</c:v>
                </c:pt>
                <c:pt idx="195">
                  <c:v>44966</c:v>
                </c:pt>
                <c:pt idx="196">
                  <c:v>44973</c:v>
                </c:pt>
                <c:pt idx="197">
                  <c:v>44981</c:v>
                </c:pt>
                <c:pt idx="198">
                  <c:v>44988</c:v>
                </c:pt>
                <c:pt idx="199">
                  <c:v>44995</c:v>
                </c:pt>
                <c:pt idx="200">
                  <c:v>45002</c:v>
                </c:pt>
                <c:pt idx="201">
                  <c:v>45009</c:v>
                </c:pt>
                <c:pt idx="202">
                  <c:v>45016</c:v>
                </c:pt>
                <c:pt idx="203">
                  <c:v>45026</c:v>
                </c:pt>
                <c:pt idx="204">
                  <c:v>45033</c:v>
                </c:pt>
                <c:pt idx="205">
                  <c:v>45040</c:v>
                </c:pt>
                <c:pt idx="206">
                  <c:v>45047</c:v>
                </c:pt>
                <c:pt idx="207">
                  <c:v>45054</c:v>
                </c:pt>
                <c:pt idx="208">
                  <c:v>45061</c:v>
                </c:pt>
                <c:pt idx="209">
                  <c:v>45068</c:v>
                </c:pt>
                <c:pt idx="210">
                  <c:v>45076</c:v>
                </c:pt>
                <c:pt idx="211">
                  <c:v>45083</c:v>
                </c:pt>
                <c:pt idx="212">
                  <c:v>45090</c:v>
                </c:pt>
                <c:pt idx="213">
                  <c:v>45098</c:v>
                </c:pt>
                <c:pt idx="214">
                  <c:v>45105</c:v>
                </c:pt>
                <c:pt idx="215">
                  <c:v>45113</c:v>
                </c:pt>
                <c:pt idx="216">
                  <c:v>45120</c:v>
                </c:pt>
                <c:pt idx="217">
                  <c:v>45127</c:v>
                </c:pt>
                <c:pt idx="218">
                  <c:v>45134</c:v>
                </c:pt>
                <c:pt idx="219">
                  <c:v>45141</c:v>
                </c:pt>
                <c:pt idx="220">
                  <c:v>45148</c:v>
                </c:pt>
                <c:pt idx="221">
                  <c:v>45155</c:v>
                </c:pt>
                <c:pt idx="222">
                  <c:v>45162</c:v>
                </c:pt>
                <c:pt idx="223">
                  <c:v>45169</c:v>
                </c:pt>
                <c:pt idx="224">
                  <c:v>45177</c:v>
                </c:pt>
                <c:pt idx="225">
                  <c:v>45184</c:v>
                </c:pt>
                <c:pt idx="226">
                  <c:v>45191</c:v>
                </c:pt>
                <c:pt idx="227">
                  <c:v>45198</c:v>
                </c:pt>
                <c:pt idx="228">
                  <c:v>45205</c:v>
                </c:pt>
                <c:pt idx="229">
                  <c:v>45212</c:v>
                </c:pt>
                <c:pt idx="230">
                  <c:v>45219</c:v>
                </c:pt>
                <c:pt idx="231">
                  <c:v>45226</c:v>
                </c:pt>
                <c:pt idx="232">
                  <c:v>45233</c:v>
                </c:pt>
                <c:pt idx="233">
                  <c:v>45240</c:v>
                </c:pt>
                <c:pt idx="234">
                  <c:v>45247</c:v>
                </c:pt>
                <c:pt idx="235">
                  <c:v>45257</c:v>
                </c:pt>
                <c:pt idx="236">
                  <c:v>45264</c:v>
                </c:pt>
                <c:pt idx="237">
                  <c:v>45271</c:v>
                </c:pt>
                <c:pt idx="238">
                  <c:v>45278</c:v>
                </c:pt>
                <c:pt idx="239">
                  <c:v>45286</c:v>
                </c:pt>
                <c:pt idx="240">
                  <c:v>45294</c:v>
                </c:pt>
                <c:pt idx="241">
                  <c:v>45301</c:v>
                </c:pt>
                <c:pt idx="242">
                  <c:v>45309</c:v>
                </c:pt>
                <c:pt idx="243">
                  <c:v>45316</c:v>
                </c:pt>
                <c:pt idx="244">
                  <c:v>45323</c:v>
                </c:pt>
                <c:pt idx="245">
                  <c:v>45330</c:v>
                </c:pt>
                <c:pt idx="246">
                  <c:v>45337</c:v>
                </c:pt>
                <c:pt idx="247">
                  <c:v>45345</c:v>
                </c:pt>
                <c:pt idx="248">
                  <c:v>45352</c:v>
                </c:pt>
                <c:pt idx="249">
                  <c:v>45359</c:v>
                </c:pt>
                <c:pt idx="250">
                  <c:v>45366</c:v>
                </c:pt>
                <c:pt idx="251">
                  <c:v>45373</c:v>
                </c:pt>
                <c:pt idx="252">
                  <c:v>45383</c:v>
                </c:pt>
                <c:pt idx="253">
                  <c:v>45390</c:v>
                </c:pt>
                <c:pt idx="254">
                  <c:v>45397</c:v>
                </c:pt>
                <c:pt idx="255">
                  <c:v>45404</c:v>
                </c:pt>
                <c:pt idx="256">
                  <c:v>45411</c:v>
                </c:pt>
                <c:pt idx="257">
                  <c:v>45418</c:v>
                </c:pt>
                <c:pt idx="258">
                  <c:v>45425</c:v>
                </c:pt>
                <c:pt idx="259">
                  <c:v>45432</c:v>
                </c:pt>
                <c:pt idx="260">
                  <c:v>45440</c:v>
                </c:pt>
                <c:pt idx="261">
                  <c:v>45447</c:v>
                </c:pt>
                <c:pt idx="262">
                  <c:v>45454</c:v>
                </c:pt>
                <c:pt idx="263">
                  <c:v>45461</c:v>
                </c:pt>
                <c:pt idx="264">
                  <c:v>45469</c:v>
                </c:pt>
                <c:pt idx="265">
                  <c:v>45476</c:v>
                </c:pt>
                <c:pt idx="266">
                  <c:v>45484</c:v>
                </c:pt>
                <c:pt idx="267">
                  <c:v>45491</c:v>
                </c:pt>
                <c:pt idx="268">
                  <c:v>45498</c:v>
                </c:pt>
                <c:pt idx="269">
                  <c:v>45505</c:v>
                </c:pt>
                <c:pt idx="270">
                  <c:v>45512</c:v>
                </c:pt>
                <c:pt idx="271">
                  <c:v>45519</c:v>
                </c:pt>
                <c:pt idx="272">
                  <c:v>45526</c:v>
                </c:pt>
                <c:pt idx="273">
                  <c:v>45533</c:v>
                </c:pt>
                <c:pt idx="274">
                  <c:v>45541</c:v>
                </c:pt>
                <c:pt idx="275">
                  <c:v>45548</c:v>
                </c:pt>
                <c:pt idx="276">
                  <c:v>45555</c:v>
                </c:pt>
                <c:pt idx="277">
                  <c:v>45562</c:v>
                </c:pt>
                <c:pt idx="278">
                  <c:v>45569</c:v>
                </c:pt>
                <c:pt idx="279">
                  <c:v>45576</c:v>
                </c:pt>
                <c:pt idx="280">
                  <c:v>45583</c:v>
                </c:pt>
                <c:pt idx="281">
                  <c:v>45590</c:v>
                </c:pt>
                <c:pt idx="282">
                  <c:v>45597</c:v>
                </c:pt>
                <c:pt idx="283">
                  <c:v>45604</c:v>
                </c:pt>
                <c:pt idx="284">
                  <c:v>45611</c:v>
                </c:pt>
                <c:pt idx="285">
                  <c:v>45618</c:v>
                </c:pt>
                <c:pt idx="286">
                  <c:v>45628</c:v>
                </c:pt>
                <c:pt idx="287">
                  <c:v>45635</c:v>
                </c:pt>
                <c:pt idx="288">
                  <c:v>45642</c:v>
                </c:pt>
                <c:pt idx="289">
                  <c:v>45649</c:v>
                </c:pt>
                <c:pt idx="290">
                  <c:v>45657</c:v>
                </c:pt>
                <c:pt idx="291">
                  <c:v>45665</c:v>
                </c:pt>
                <c:pt idx="292">
                  <c:v>45673</c:v>
                </c:pt>
                <c:pt idx="293">
                  <c:v>45681</c:v>
                </c:pt>
                <c:pt idx="294">
                  <c:v>45688</c:v>
                </c:pt>
                <c:pt idx="295">
                  <c:v>45695</c:v>
                </c:pt>
                <c:pt idx="296">
                  <c:v>45702</c:v>
                </c:pt>
                <c:pt idx="297">
                  <c:v>45712</c:v>
                </c:pt>
                <c:pt idx="298">
                  <c:v>45719</c:v>
                </c:pt>
                <c:pt idx="299">
                  <c:v>45726</c:v>
                </c:pt>
                <c:pt idx="300">
                  <c:v>45733</c:v>
                </c:pt>
                <c:pt idx="301">
                  <c:v>45740</c:v>
                </c:pt>
                <c:pt idx="302">
                  <c:v>45747</c:v>
                </c:pt>
                <c:pt idx="303">
                  <c:v>45754</c:v>
                </c:pt>
                <c:pt idx="304">
                  <c:v>45761</c:v>
                </c:pt>
                <c:pt idx="305">
                  <c:v>45769</c:v>
                </c:pt>
                <c:pt idx="306">
                  <c:v>45776</c:v>
                </c:pt>
                <c:pt idx="307">
                  <c:v>45783</c:v>
                </c:pt>
                <c:pt idx="308">
                  <c:v>45790</c:v>
                </c:pt>
                <c:pt idx="309">
                  <c:v>45797</c:v>
                </c:pt>
                <c:pt idx="310">
                  <c:v>45805</c:v>
                </c:pt>
                <c:pt idx="311">
                  <c:v>45812</c:v>
                </c:pt>
                <c:pt idx="312">
                  <c:v>45819</c:v>
                </c:pt>
                <c:pt idx="313">
                  <c:v>45826</c:v>
                </c:pt>
                <c:pt idx="314">
                  <c:v>45834</c:v>
                </c:pt>
                <c:pt idx="315">
                  <c:v>45841</c:v>
                </c:pt>
                <c:pt idx="316">
                  <c:v>45849</c:v>
                </c:pt>
                <c:pt idx="317">
                  <c:v>45856</c:v>
                </c:pt>
                <c:pt idx="318">
                  <c:v>45863</c:v>
                </c:pt>
                <c:pt idx="319">
                  <c:v>45870</c:v>
                </c:pt>
                <c:pt idx="320">
                  <c:v>45877</c:v>
                </c:pt>
                <c:pt idx="321">
                  <c:v>45884</c:v>
                </c:pt>
                <c:pt idx="322">
                  <c:v>45891</c:v>
                </c:pt>
                <c:pt idx="323">
                  <c:v>45898</c:v>
                </c:pt>
                <c:pt idx="324">
                  <c:v>45908</c:v>
                </c:pt>
                <c:pt idx="325">
                  <c:v>45915</c:v>
                </c:pt>
                <c:pt idx="326">
                  <c:v>45922</c:v>
                </c:pt>
                <c:pt idx="327">
                  <c:v>45929</c:v>
                </c:pt>
                <c:pt idx="328">
                  <c:v>45936</c:v>
                </c:pt>
                <c:pt idx="329">
                  <c:v>45943</c:v>
                </c:pt>
                <c:pt idx="330">
                  <c:v>45950</c:v>
                </c:pt>
                <c:pt idx="331">
                  <c:v>45957</c:v>
                </c:pt>
                <c:pt idx="332">
                  <c:v>45964</c:v>
                </c:pt>
                <c:pt idx="333">
                  <c:v>45971</c:v>
                </c:pt>
                <c:pt idx="334">
                  <c:v>45978</c:v>
                </c:pt>
                <c:pt idx="335">
                  <c:v>45985</c:v>
                </c:pt>
                <c:pt idx="336">
                  <c:v>45993</c:v>
                </c:pt>
                <c:pt idx="337">
                  <c:v>46000</c:v>
                </c:pt>
                <c:pt idx="338">
                  <c:v>46007</c:v>
                </c:pt>
                <c:pt idx="339">
                  <c:v>46014</c:v>
                </c:pt>
                <c:pt idx="340">
                  <c:v>46022</c:v>
                </c:pt>
                <c:pt idx="341">
                  <c:v>46030</c:v>
                </c:pt>
                <c:pt idx="342">
                  <c:v>46037</c:v>
                </c:pt>
                <c:pt idx="343">
                  <c:v>46045</c:v>
                </c:pt>
                <c:pt idx="344">
                  <c:v>46052</c:v>
                </c:pt>
                <c:pt idx="345">
                  <c:v>46059</c:v>
                </c:pt>
                <c:pt idx="346">
                  <c:v>46066</c:v>
                </c:pt>
                <c:pt idx="347">
                  <c:v>46076</c:v>
                </c:pt>
                <c:pt idx="348">
                  <c:v>46083</c:v>
                </c:pt>
                <c:pt idx="349">
                  <c:v>46090</c:v>
                </c:pt>
                <c:pt idx="350">
                  <c:v>46097</c:v>
                </c:pt>
                <c:pt idx="351">
                  <c:v>46104</c:v>
                </c:pt>
                <c:pt idx="352">
                  <c:v>46111</c:v>
                </c:pt>
              </c:numCache>
            </c:numRef>
          </c:cat>
          <c:val>
            <c:numRef>
              <c:f>'17_PairTrades'!$D$383:$D$735</c:f>
              <c:numCache>
                <c:formatCode>General</c:formatCode>
                <c:ptCount val="353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-2</c:v>
                </c:pt>
                <c:pt idx="77">
                  <c:v>-2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-2</c:v>
                </c:pt>
                <c:pt idx="83">
                  <c:v>-2</c:v>
                </c:pt>
                <c:pt idx="84">
                  <c:v>-2</c:v>
                </c:pt>
                <c:pt idx="85">
                  <c:v>-2</c:v>
                </c:pt>
                <c:pt idx="86">
                  <c:v>-2</c:v>
                </c:pt>
                <c:pt idx="87">
                  <c:v>-2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-2</c:v>
                </c:pt>
                <c:pt idx="94">
                  <c:v>-2</c:v>
                </c:pt>
                <c:pt idx="95">
                  <c:v>-2</c:v>
                </c:pt>
                <c:pt idx="96">
                  <c:v>-2</c:v>
                </c:pt>
                <c:pt idx="97">
                  <c:v>-2</c:v>
                </c:pt>
                <c:pt idx="98">
                  <c:v>-2</c:v>
                </c:pt>
                <c:pt idx="99">
                  <c:v>-2</c:v>
                </c:pt>
                <c:pt idx="100">
                  <c:v>-2</c:v>
                </c:pt>
                <c:pt idx="101">
                  <c:v>-2</c:v>
                </c:pt>
                <c:pt idx="102">
                  <c:v>-2</c:v>
                </c:pt>
                <c:pt idx="103">
                  <c:v>-2</c:v>
                </c:pt>
                <c:pt idx="104">
                  <c:v>-2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</c:v>
                </c:pt>
                <c:pt idx="113">
                  <c:v>-2</c:v>
                </c:pt>
                <c:pt idx="114">
                  <c:v>-2</c:v>
                </c:pt>
                <c:pt idx="115">
                  <c:v>-2</c:v>
                </c:pt>
                <c:pt idx="116">
                  <c:v>-2</c:v>
                </c:pt>
                <c:pt idx="117">
                  <c:v>-2</c:v>
                </c:pt>
                <c:pt idx="118">
                  <c:v>-2</c:v>
                </c:pt>
                <c:pt idx="119">
                  <c:v>-2</c:v>
                </c:pt>
                <c:pt idx="120">
                  <c:v>-2</c:v>
                </c:pt>
                <c:pt idx="121">
                  <c:v>-2</c:v>
                </c:pt>
                <c:pt idx="122">
                  <c:v>-2</c:v>
                </c:pt>
                <c:pt idx="123">
                  <c:v>-2</c:v>
                </c:pt>
                <c:pt idx="124">
                  <c:v>-2</c:v>
                </c:pt>
                <c:pt idx="125">
                  <c:v>-2</c:v>
                </c:pt>
                <c:pt idx="126">
                  <c:v>-2</c:v>
                </c:pt>
                <c:pt idx="127">
                  <c:v>-2</c:v>
                </c:pt>
                <c:pt idx="128">
                  <c:v>-2</c:v>
                </c:pt>
                <c:pt idx="129">
                  <c:v>-2</c:v>
                </c:pt>
                <c:pt idx="130">
                  <c:v>-2</c:v>
                </c:pt>
                <c:pt idx="131">
                  <c:v>-2</c:v>
                </c:pt>
                <c:pt idx="132">
                  <c:v>-2</c:v>
                </c:pt>
                <c:pt idx="133">
                  <c:v>-2</c:v>
                </c:pt>
                <c:pt idx="134">
                  <c:v>-2</c:v>
                </c:pt>
                <c:pt idx="135">
                  <c:v>-2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-2</c:v>
                </c:pt>
                <c:pt idx="140">
                  <c:v>-2</c:v>
                </c:pt>
                <c:pt idx="141">
                  <c:v>-2</c:v>
                </c:pt>
                <c:pt idx="142">
                  <c:v>-2</c:v>
                </c:pt>
                <c:pt idx="143">
                  <c:v>-2</c:v>
                </c:pt>
                <c:pt idx="144">
                  <c:v>-2</c:v>
                </c:pt>
                <c:pt idx="145">
                  <c:v>-2</c:v>
                </c:pt>
                <c:pt idx="146">
                  <c:v>-2</c:v>
                </c:pt>
                <c:pt idx="147">
                  <c:v>-2</c:v>
                </c:pt>
                <c:pt idx="148">
                  <c:v>-2</c:v>
                </c:pt>
                <c:pt idx="149">
                  <c:v>-2</c:v>
                </c:pt>
                <c:pt idx="150">
                  <c:v>-2</c:v>
                </c:pt>
                <c:pt idx="151">
                  <c:v>-2</c:v>
                </c:pt>
                <c:pt idx="152">
                  <c:v>-2</c:v>
                </c:pt>
                <c:pt idx="153">
                  <c:v>-2</c:v>
                </c:pt>
                <c:pt idx="154">
                  <c:v>-2</c:v>
                </c:pt>
                <c:pt idx="155">
                  <c:v>-2</c:v>
                </c:pt>
                <c:pt idx="156">
                  <c:v>-2</c:v>
                </c:pt>
                <c:pt idx="157">
                  <c:v>-2</c:v>
                </c:pt>
                <c:pt idx="158">
                  <c:v>-2</c:v>
                </c:pt>
                <c:pt idx="159">
                  <c:v>-2</c:v>
                </c:pt>
                <c:pt idx="160">
                  <c:v>-2</c:v>
                </c:pt>
                <c:pt idx="161">
                  <c:v>-2</c:v>
                </c:pt>
                <c:pt idx="162">
                  <c:v>-2</c:v>
                </c:pt>
                <c:pt idx="163">
                  <c:v>-2</c:v>
                </c:pt>
                <c:pt idx="164">
                  <c:v>-2</c:v>
                </c:pt>
                <c:pt idx="165">
                  <c:v>-2</c:v>
                </c:pt>
                <c:pt idx="166">
                  <c:v>-2</c:v>
                </c:pt>
                <c:pt idx="167">
                  <c:v>-2</c:v>
                </c:pt>
                <c:pt idx="168">
                  <c:v>-2</c:v>
                </c:pt>
                <c:pt idx="169">
                  <c:v>-2</c:v>
                </c:pt>
                <c:pt idx="170">
                  <c:v>-2</c:v>
                </c:pt>
                <c:pt idx="171">
                  <c:v>-2</c:v>
                </c:pt>
                <c:pt idx="172">
                  <c:v>-2</c:v>
                </c:pt>
                <c:pt idx="173">
                  <c:v>-2</c:v>
                </c:pt>
                <c:pt idx="174">
                  <c:v>-2</c:v>
                </c:pt>
                <c:pt idx="175">
                  <c:v>-2</c:v>
                </c:pt>
                <c:pt idx="176">
                  <c:v>-2</c:v>
                </c:pt>
                <c:pt idx="177">
                  <c:v>-2</c:v>
                </c:pt>
                <c:pt idx="178">
                  <c:v>-2</c:v>
                </c:pt>
                <c:pt idx="179">
                  <c:v>-2</c:v>
                </c:pt>
                <c:pt idx="180">
                  <c:v>-2</c:v>
                </c:pt>
                <c:pt idx="181">
                  <c:v>-2</c:v>
                </c:pt>
                <c:pt idx="182">
                  <c:v>-2</c:v>
                </c:pt>
                <c:pt idx="183">
                  <c:v>-2</c:v>
                </c:pt>
                <c:pt idx="184">
                  <c:v>-2</c:v>
                </c:pt>
                <c:pt idx="185">
                  <c:v>-2</c:v>
                </c:pt>
                <c:pt idx="186">
                  <c:v>-2</c:v>
                </c:pt>
                <c:pt idx="187">
                  <c:v>-2</c:v>
                </c:pt>
                <c:pt idx="188">
                  <c:v>-2</c:v>
                </c:pt>
                <c:pt idx="189">
                  <c:v>-2</c:v>
                </c:pt>
                <c:pt idx="190">
                  <c:v>-2</c:v>
                </c:pt>
                <c:pt idx="191">
                  <c:v>-2</c:v>
                </c:pt>
                <c:pt idx="192">
                  <c:v>-2</c:v>
                </c:pt>
                <c:pt idx="193">
                  <c:v>-2</c:v>
                </c:pt>
                <c:pt idx="194">
                  <c:v>-2</c:v>
                </c:pt>
                <c:pt idx="195">
                  <c:v>-2</c:v>
                </c:pt>
                <c:pt idx="196">
                  <c:v>-2</c:v>
                </c:pt>
                <c:pt idx="197">
                  <c:v>-2</c:v>
                </c:pt>
                <c:pt idx="198">
                  <c:v>-2</c:v>
                </c:pt>
                <c:pt idx="199">
                  <c:v>-2</c:v>
                </c:pt>
                <c:pt idx="200">
                  <c:v>-2</c:v>
                </c:pt>
                <c:pt idx="201">
                  <c:v>-2</c:v>
                </c:pt>
                <c:pt idx="202">
                  <c:v>-2</c:v>
                </c:pt>
                <c:pt idx="203">
                  <c:v>-2</c:v>
                </c:pt>
                <c:pt idx="204">
                  <c:v>-2</c:v>
                </c:pt>
                <c:pt idx="205">
                  <c:v>-2</c:v>
                </c:pt>
                <c:pt idx="206">
                  <c:v>-2</c:v>
                </c:pt>
                <c:pt idx="207">
                  <c:v>-2</c:v>
                </c:pt>
                <c:pt idx="208">
                  <c:v>-2</c:v>
                </c:pt>
                <c:pt idx="209">
                  <c:v>-2</c:v>
                </c:pt>
                <c:pt idx="210">
                  <c:v>-2</c:v>
                </c:pt>
                <c:pt idx="211">
                  <c:v>-2</c:v>
                </c:pt>
                <c:pt idx="212">
                  <c:v>-2</c:v>
                </c:pt>
                <c:pt idx="213">
                  <c:v>-2</c:v>
                </c:pt>
                <c:pt idx="214">
                  <c:v>-2</c:v>
                </c:pt>
                <c:pt idx="215">
                  <c:v>-2</c:v>
                </c:pt>
                <c:pt idx="216">
                  <c:v>-2</c:v>
                </c:pt>
                <c:pt idx="217">
                  <c:v>-2</c:v>
                </c:pt>
                <c:pt idx="218">
                  <c:v>-2</c:v>
                </c:pt>
                <c:pt idx="219">
                  <c:v>-2</c:v>
                </c:pt>
                <c:pt idx="220">
                  <c:v>-2</c:v>
                </c:pt>
                <c:pt idx="221">
                  <c:v>-2</c:v>
                </c:pt>
                <c:pt idx="222">
                  <c:v>-2</c:v>
                </c:pt>
                <c:pt idx="223">
                  <c:v>-2</c:v>
                </c:pt>
                <c:pt idx="224">
                  <c:v>-2</c:v>
                </c:pt>
                <c:pt idx="225">
                  <c:v>-2</c:v>
                </c:pt>
                <c:pt idx="226">
                  <c:v>-2</c:v>
                </c:pt>
                <c:pt idx="227">
                  <c:v>-2</c:v>
                </c:pt>
                <c:pt idx="228">
                  <c:v>-2</c:v>
                </c:pt>
                <c:pt idx="229">
                  <c:v>-2</c:v>
                </c:pt>
                <c:pt idx="230">
                  <c:v>-2</c:v>
                </c:pt>
                <c:pt idx="231">
                  <c:v>-2</c:v>
                </c:pt>
                <c:pt idx="232">
                  <c:v>-2</c:v>
                </c:pt>
                <c:pt idx="233">
                  <c:v>-2</c:v>
                </c:pt>
                <c:pt idx="234">
                  <c:v>-2</c:v>
                </c:pt>
                <c:pt idx="235">
                  <c:v>-2</c:v>
                </c:pt>
                <c:pt idx="236">
                  <c:v>-2</c:v>
                </c:pt>
                <c:pt idx="237">
                  <c:v>-2</c:v>
                </c:pt>
                <c:pt idx="238">
                  <c:v>-2</c:v>
                </c:pt>
                <c:pt idx="239">
                  <c:v>-2</c:v>
                </c:pt>
                <c:pt idx="240">
                  <c:v>-2</c:v>
                </c:pt>
                <c:pt idx="241">
                  <c:v>-2</c:v>
                </c:pt>
                <c:pt idx="242">
                  <c:v>-2</c:v>
                </c:pt>
                <c:pt idx="243">
                  <c:v>-2</c:v>
                </c:pt>
                <c:pt idx="244">
                  <c:v>-2</c:v>
                </c:pt>
                <c:pt idx="245">
                  <c:v>-2</c:v>
                </c:pt>
                <c:pt idx="246">
                  <c:v>-2</c:v>
                </c:pt>
                <c:pt idx="247">
                  <c:v>-2</c:v>
                </c:pt>
                <c:pt idx="248">
                  <c:v>-2</c:v>
                </c:pt>
                <c:pt idx="249">
                  <c:v>-2</c:v>
                </c:pt>
                <c:pt idx="250">
                  <c:v>-2</c:v>
                </c:pt>
                <c:pt idx="251">
                  <c:v>-2</c:v>
                </c:pt>
                <c:pt idx="252">
                  <c:v>-2</c:v>
                </c:pt>
                <c:pt idx="253">
                  <c:v>-2</c:v>
                </c:pt>
                <c:pt idx="254">
                  <c:v>-2</c:v>
                </c:pt>
                <c:pt idx="255">
                  <c:v>-2</c:v>
                </c:pt>
                <c:pt idx="256">
                  <c:v>-2</c:v>
                </c:pt>
                <c:pt idx="257">
                  <c:v>-2</c:v>
                </c:pt>
                <c:pt idx="258">
                  <c:v>-2</c:v>
                </c:pt>
                <c:pt idx="259">
                  <c:v>-2</c:v>
                </c:pt>
                <c:pt idx="260">
                  <c:v>-2</c:v>
                </c:pt>
                <c:pt idx="261">
                  <c:v>-2</c:v>
                </c:pt>
                <c:pt idx="262">
                  <c:v>-2</c:v>
                </c:pt>
                <c:pt idx="263">
                  <c:v>-2</c:v>
                </c:pt>
                <c:pt idx="264">
                  <c:v>-2</c:v>
                </c:pt>
                <c:pt idx="265">
                  <c:v>-2</c:v>
                </c:pt>
                <c:pt idx="266">
                  <c:v>-2</c:v>
                </c:pt>
                <c:pt idx="267">
                  <c:v>-2</c:v>
                </c:pt>
                <c:pt idx="268">
                  <c:v>-2</c:v>
                </c:pt>
                <c:pt idx="269">
                  <c:v>-2</c:v>
                </c:pt>
                <c:pt idx="270">
                  <c:v>-2</c:v>
                </c:pt>
                <c:pt idx="271">
                  <c:v>-2</c:v>
                </c:pt>
                <c:pt idx="272">
                  <c:v>-2</c:v>
                </c:pt>
                <c:pt idx="273">
                  <c:v>-2</c:v>
                </c:pt>
                <c:pt idx="274">
                  <c:v>-2</c:v>
                </c:pt>
                <c:pt idx="275">
                  <c:v>-2</c:v>
                </c:pt>
                <c:pt idx="276">
                  <c:v>-2</c:v>
                </c:pt>
                <c:pt idx="277">
                  <c:v>-2</c:v>
                </c:pt>
                <c:pt idx="278">
                  <c:v>-2</c:v>
                </c:pt>
                <c:pt idx="279">
                  <c:v>-2</c:v>
                </c:pt>
                <c:pt idx="280">
                  <c:v>-2</c:v>
                </c:pt>
                <c:pt idx="281">
                  <c:v>-2</c:v>
                </c:pt>
                <c:pt idx="282">
                  <c:v>-2</c:v>
                </c:pt>
                <c:pt idx="283">
                  <c:v>-2</c:v>
                </c:pt>
                <c:pt idx="284">
                  <c:v>-2</c:v>
                </c:pt>
                <c:pt idx="285">
                  <c:v>-2</c:v>
                </c:pt>
                <c:pt idx="286">
                  <c:v>-2</c:v>
                </c:pt>
                <c:pt idx="287">
                  <c:v>-2</c:v>
                </c:pt>
                <c:pt idx="288">
                  <c:v>-2</c:v>
                </c:pt>
                <c:pt idx="289">
                  <c:v>-2</c:v>
                </c:pt>
                <c:pt idx="290">
                  <c:v>-2</c:v>
                </c:pt>
                <c:pt idx="291">
                  <c:v>-2</c:v>
                </c:pt>
                <c:pt idx="292">
                  <c:v>-2</c:v>
                </c:pt>
                <c:pt idx="293">
                  <c:v>-2</c:v>
                </c:pt>
                <c:pt idx="294">
                  <c:v>-2</c:v>
                </c:pt>
                <c:pt idx="295">
                  <c:v>-2</c:v>
                </c:pt>
                <c:pt idx="296">
                  <c:v>-2</c:v>
                </c:pt>
                <c:pt idx="297">
                  <c:v>-2</c:v>
                </c:pt>
                <c:pt idx="298">
                  <c:v>-2</c:v>
                </c:pt>
                <c:pt idx="299">
                  <c:v>-2</c:v>
                </c:pt>
                <c:pt idx="300">
                  <c:v>-2</c:v>
                </c:pt>
                <c:pt idx="301">
                  <c:v>-2</c:v>
                </c:pt>
                <c:pt idx="302">
                  <c:v>-2</c:v>
                </c:pt>
                <c:pt idx="303">
                  <c:v>-2</c:v>
                </c:pt>
                <c:pt idx="304">
                  <c:v>-2</c:v>
                </c:pt>
                <c:pt idx="305">
                  <c:v>-2</c:v>
                </c:pt>
                <c:pt idx="306">
                  <c:v>-2</c:v>
                </c:pt>
                <c:pt idx="307">
                  <c:v>-2</c:v>
                </c:pt>
                <c:pt idx="308">
                  <c:v>-2</c:v>
                </c:pt>
                <c:pt idx="309">
                  <c:v>-2</c:v>
                </c:pt>
                <c:pt idx="310">
                  <c:v>-2</c:v>
                </c:pt>
                <c:pt idx="311">
                  <c:v>-2</c:v>
                </c:pt>
                <c:pt idx="312">
                  <c:v>-2</c:v>
                </c:pt>
                <c:pt idx="313">
                  <c:v>-2</c:v>
                </c:pt>
                <c:pt idx="314">
                  <c:v>-2</c:v>
                </c:pt>
                <c:pt idx="315">
                  <c:v>-2</c:v>
                </c:pt>
                <c:pt idx="316">
                  <c:v>-2</c:v>
                </c:pt>
                <c:pt idx="317">
                  <c:v>-2</c:v>
                </c:pt>
                <c:pt idx="318">
                  <c:v>-2</c:v>
                </c:pt>
                <c:pt idx="319">
                  <c:v>-2</c:v>
                </c:pt>
                <c:pt idx="320">
                  <c:v>-2</c:v>
                </c:pt>
                <c:pt idx="321">
                  <c:v>-2</c:v>
                </c:pt>
                <c:pt idx="322">
                  <c:v>-2</c:v>
                </c:pt>
                <c:pt idx="323">
                  <c:v>-2</c:v>
                </c:pt>
                <c:pt idx="324">
                  <c:v>-2</c:v>
                </c:pt>
                <c:pt idx="325">
                  <c:v>-2</c:v>
                </c:pt>
                <c:pt idx="326">
                  <c:v>-2</c:v>
                </c:pt>
                <c:pt idx="327">
                  <c:v>-2</c:v>
                </c:pt>
                <c:pt idx="328">
                  <c:v>-2</c:v>
                </c:pt>
                <c:pt idx="329">
                  <c:v>-2</c:v>
                </c:pt>
                <c:pt idx="330">
                  <c:v>-2</c:v>
                </c:pt>
                <c:pt idx="331">
                  <c:v>-2</c:v>
                </c:pt>
                <c:pt idx="332">
                  <c:v>-2</c:v>
                </c:pt>
                <c:pt idx="333">
                  <c:v>-2</c:v>
                </c:pt>
                <c:pt idx="334">
                  <c:v>-2</c:v>
                </c:pt>
                <c:pt idx="335">
                  <c:v>-2</c:v>
                </c:pt>
                <c:pt idx="336">
                  <c:v>-2</c:v>
                </c:pt>
                <c:pt idx="337">
                  <c:v>-2</c:v>
                </c:pt>
                <c:pt idx="338">
                  <c:v>-2</c:v>
                </c:pt>
                <c:pt idx="339">
                  <c:v>-2</c:v>
                </c:pt>
                <c:pt idx="340">
                  <c:v>-2</c:v>
                </c:pt>
                <c:pt idx="341">
                  <c:v>-2</c:v>
                </c:pt>
                <c:pt idx="342">
                  <c:v>-2</c:v>
                </c:pt>
                <c:pt idx="343">
                  <c:v>-2</c:v>
                </c:pt>
                <c:pt idx="344">
                  <c:v>-2</c:v>
                </c:pt>
                <c:pt idx="345">
                  <c:v>-2</c:v>
                </c:pt>
                <c:pt idx="346">
                  <c:v>-2</c:v>
                </c:pt>
                <c:pt idx="347">
                  <c:v>-2</c:v>
                </c:pt>
                <c:pt idx="348">
                  <c:v>-2</c:v>
                </c:pt>
                <c:pt idx="349">
                  <c:v>-2</c:v>
                </c:pt>
                <c:pt idx="350">
                  <c:v>-2</c:v>
                </c:pt>
                <c:pt idx="351">
                  <c:v>-2</c:v>
                </c:pt>
                <c:pt idx="352">
                  <c:v>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1BD-5D4D-9247-A776CFB4E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Z-Score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Z-Score: LNG vs VG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'17_PairTrades'!$B$748</c:f>
              <c:strCache>
                <c:ptCount val="1"/>
                <c:pt idx="0">
                  <c:v>Z-Score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'17_PairTrades'!$A$749:$A$796</c:f>
              <c:numCache>
                <c:formatCode>yyyy\-mm\-dd</c:formatCode>
                <c:ptCount val="48"/>
                <c:pt idx="0">
                  <c:v>45768</c:v>
                </c:pt>
                <c:pt idx="1">
                  <c:v>45775</c:v>
                </c:pt>
                <c:pt idx="2">
                  <c:v>45782</c:v>
                </c:pt>
                <c:pt idx="3">
                  <c:v>45789</c:v>
                </c:pt>
                <c:pt idx="4">
                  <c:v>45796</c:v>
                </c:pt>
                <c:pt idx="5">
                  <c:v>45804</c:v>
                </c:pt>
                <c:pt idx="6">
                  <c:v>45811</c:v>
                </c:pt>
                <c:pt idx="7">
                  <c:v>45818</c:v>
                </c:pt>
                <c:pt idx="8">
                  <c:v>45825</c:v>
                </c:pt>
                <c:pt idx="9">
                  <c:v>45833</c:v>
                </c:pt>
                <c:pt idx="10">
                  <c:v>45840</c:v>
                </c:pt>
                <c:pt idx="11">
                  <c:v>45848</c:v>
                </c:pt>
                <c:pt idx="12">
                  <c:v>45855</c:v>
                </c:pt>
                <c:pt idx="13">
                  <c:v>45862</c:v>
                </c:pt>
                <c:pt idx="14">
                  <c:v>45869</c:v>
                </c:pt>
                <c:pt idx="15">
                  <c:v>45876</c:v>
                </c:pt>
                <c:pt idx="16">
                  <c:v>45883</c:v>
                </c:pt>
                <c:pt idx="17">
                  <c:v>45890</c:v>
                </c:pt>
                <c:pt idx="18">
                  <c:v>45897</c:v>
                </c:pt>
                <c:pt idx="19">
                  <c:v>45905</c:v>
                </c:pt>
                <c:pt idx="20">
                  <c:v>45912</c:v>
                </c:pt>
                <c:pt idx="21">
                  <c:v>45919</c:v>
                </c:pt>
                <c:pt idx="22">
                  <c:v>45926</c:v>
                </c:pt>
                <c:pt idx="23">
                  <c:v>45933</c:v>
                </c:pt>
                <c:pt idx="24">
                  <c:v>45940</c:v>
                </c:pt>
                <c:pt idx="25">
                  <c:v>45947</c:v>
                </c:pt>
                <c:pt idx="26">
                  <c:v>45954</c:v>
                </c:pt>
                <c:pt idx="27">
                  <c:v>45961</c:v>
                </c:pt>
                <c:pt idx="28">
                  <c:v>45968</c:v>
                </c:pt>
                <c:pt idx="29">
                  <c:v>45975</c:v>
                </c:pt>
                <c:pt idx="30">
                  <c:v>45982</c:v>
                </c:pt>
                <c:pt idx="31">
                  <c:v>45992</c:v>
                </c:pt>
                <c:pt idx="32">
                  <c:v>45999</c:v>
                </c:pt>
                <c:pt idx="33">
                  <c:v>46006</c:v>
                </c:pt>
                <c:pt idx="34">
                  <c:v>46013</c:v>
                </c:pt>
                <c:pt idx="35">
                  <c:v>46021</c:v>
                </c:pt>
                <c:pt idx="36">
                  <c:v>46029</c:v>
                </c:pt>
                <c:pt idx="37">
                  <c:v>46036</c:v>
                </c:pt>
                <c:pt idx="38">
                  <c:v>46044</c:v>
                </c:pt>
                <c:pt idx="39">
                  <c:v>46051</c:v>
                </c:pt>
                <c:pt idx="40">
                  <c:v>46058</c:v>
                </c:pt>
                <c:pt idx="41">
                  <c:v>46065</c:v>
                </c:pt>
                <c:pt idx="42">
                  <c:v>46073</c:v>
                </c:pt>
                <c:pt idx="43">
                  <c:v>46080</c:v>
                </c:pt>
                <c:pt idx="44">
                  <c:v>46087</c:v>
                </c:pt>
                <c:pt idx="45">
                  <c:v>46094</c:v>
                </c:pt>
                <c:pt idx="46">
                  <c:v>46101</c:v>
                </c:pt>
                <c:pt idx="47">
                  <c:v>46108</c:v>
                </c:pt>
              </c:numCache>
            </c:numRef>
          </c:cat>
          <c:val>
            <c:numRef>
              <c:f>'17_PairTrades'!$B$749:$B$796</c:f>
              <c:numCache>
                <c:formatCode>0.000</c:formatCode>
                <c:ptCount val="48"/>
                <c:pt idx="0">
                  <c:v>1.222</c:v>
                </c:pt>
                <c:pt idx="1">
                  <c:v>1.2270000000000001</c:v>
                </c:pt>
                <c:pt idx="2">
                  <c:v>1.1020000000000001</c:v>
                </c:pt>
                <c:pt idx="3">
                  <c:v>0.30199999999999999</c:v>
                </c:pt>
                <c:pt idx="4">
                  <c:v>9.6000000000000002E-2</c:v>
                </c:pt>
                <c:pt idx="5">
                  <c:v>-1.4870000000000001</c:v>
                </c:pt>
                <c:pt idx="6">
                  <c:v>-2.41</c:v>
                </c:pt>
                <c:pt idx="7">
                  <c:v>-2.9870000000000001</c:v>
                </c:pt>
                <c:pt idx="8">
                  <c:v>-2.2519999999999998</c:v>
                </c:pt>
                <c:pt idx="9">
                  <c:v>-1.431</c:v>
                </c:pt>
                <c:pt idx="10">
                  <c:v>-1.01</c:v>
                </c:pt>
                <c:pt idx="11">
                  <c:v>-1.242</c:v>
                </c:pt>
                <c:pt idx="12">
                  <c:v>-0.97</c:v>
                </c:pt>
                <c:pt idx="13">
                  <c:v>-0.48699999999999999</c:v>
                </c:pt>
                <c:pt idx="14">
                  <c:v>-0.41</c:v>
                </c:pt>
                <c:pt idx="15">
                  <c:v>0.35199999999999998</c:v>
                </c:pt>
                <c:pt idx="16">
                  <c:v>0.49099999999999999</c:v>
                </c:pt>
                <c:pt idx="17">
                  <c:v>1.4690000000000001</c:v>
                </c:pt>
                <c:pt idx="18">
                  <c:v>1.619</c:v>
                </c:pt>
                <c:pt idx="19">
                  <c:v>1.179</c:v>
                </c:pt>
                <c:pt idx="20">
                  <c:v>0.59899999999999998</c:v>
                </c:pt>
                <c:pt idx="21">
                  <c:v>0.55100000000000005</c:v>
                </c:pt>
                <c:pt idx="22">
                  <c:v>-0.32200000000000001</c:v>
                </c:pt>
                <c:pt idx="23">
                  <c:v>-5.7000000000000002E-2</c:v>
                </c:pt>
                <c:pt idx="24">
                  <c:v>3.8490000000000002</c:v>
                </c:pt>
                <c:pt idx="25">
                  <c:v>2.544</c:v>
                </c:pt>
                <c:pt idx="26">
                  <c:v>1.637</c:v>
                </c:pt>
                <c:pt idx="27">
                  <c:v>1.7450000000000001</c:v>
                </c:pt>
                <c:pt idx="28">
                  <c:v>1.6579999999999999</c:v>
                </c:pt>
                <c:pt idx="29">
                  <c:v>1.52</c:v>
                </c:pt>
                <c:pt idx="30">
                  <c:v>1.4830000000000001</c:v>
                </c:pt>
                <c:pt idx="31">
                  <c:v>1.554</c:v>
                </c:pt>
                <c:pt idx="32">
                  <c:v>1.2749999999999999</c:v>
                </c:pt>
                <c:pt idx="33">
                  <c:v>1.2669999999999999</c:v>
                </c:pt>
                <c:pt idx="34">
                  <c:v>0.623</c:v>
                </c:pt>
                <c:pt idx="35">
                  <c:v>0.29299999999999998</c:v>
                </c:pt>
                <c:pt idx="36">
                  <c:v>0.50600000000000001</c:v>
                </c:pt>
                <c:pt idx="37">
                  <c:v>-0.89400000000000002</c:v>
                </c:pt>
                <c:pt idx="38">
                  <c:v>-2.472</c:v>
                </c:pt>
                <c:pt idx="39">
                  <c:v>-1.978</c:v>
                </c:pt>
                <c:pt idx="40">
                  <c:v>-1.4470000000000001</c:v>
                </c:pt>
                <c:pt idx="41">
                  <c:v>-0.89400000000000002</c:v>
                </c:pt>
                <c:pt idx="42">
                  <c:v>-0.81</c:v>
                </c:pt>
                <c:pt idx="43">
                  <c:v>-0.40300000000000002</c:v>
                </c:pt>
                <c:pt idx="44">
                  <c:v>-1.4990000000000001</c:v>
                </c:pt>
                <c:pt idx="45">
                  <c:v>-1.79</c:v>
                </c:pt>
                <c:pt idx="46">
                  <c:v>-2.2599999999999998</c:v>
                </c:pt>
                <c:pt idx="47">
                  <c:v>-2.11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55-5A43-B634-F764EA0CCEC3}"/>
            </c:ext>
          </c:extLst>
        </c:ser>
        <c:ser>
          <c:idx val="1"/>
          <c:order val="1"/>
          <c:tx>
            <c:strRef>
              <c:f>'17_PairTrades'!$C$748</c:f>
              <c:strCache>
                <c:ptCount val="1"/>
                <c:pt idx="0">
                  <c:v>+2σ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'17_PairTrades'!$A$749:$A$796</c:f>
              <c:numCache>
                <c:formatCode>yyyy\-mm\-dd</c:formatCode>
                <c:ptCount val="48"/>
                <c:pt idx="0">
                  <c:v>45768</c:v>
                </c:pt>
                <c:pt idx="1">
                  <c:v>45775</c:v>
                </c:pt>
                <c:pt idx="2">
                  <c:v>45782</c:v>
                </c:pt>
                <c:pt idx="3">
                  <c:v>45789</c:v>
                </c:pt>
                <c:pt idx="4">
                  <c:v>45796</c:v>
                </c:pt>
                <c:pt idx="5">
                  <c:v>45804</c:v>
                </c:pt>
                <c:pt idx="6">
                  <c:v>45811</c:v>
                </c:pt>
                <c:pt idx="7">
                  <c:v>45818</c:v>
                </c:pt>
                <c:pt idx="8">
                  <c:v>45825</c:v>
                </c:pt>
                <c:pt idx="9">
                  <c:v>45833</c:v>
                </c:pt>
                <c:pt idx="10">
                  <c:v>45840</c:v>
                </c:pt>
                <c:pt idx="11">
                  <c:v>45848</c:v>
                </c:pt>
                <c:pt idx="12">
                  <c:v>45855</c:v>
                </c:pt>
                <c:pt idx="13">
                  <c:v>45862</c:v>
                </c:pt>
                <c:pt idx="14">
                  <c:v>45869</c:v>
                </c:pt>
                <c:pt idx="15">
                  <c:v>45876</c:v>
                </c:pt>
                <c:pt idx="16">
                  <c:v>45883</c:v>
                </c:pt>
                <c:pt idx="17">
                  <c:v>45890</c:v>
                </c:pt>
                <c:pt idx="18">
                  <c:v>45897</c:v>
                </c:pt>
                <c:pt idx="19">
                  <c:v>45905</c:v>
                </c:pt>
                <c:pt idx="20">
                  <c:v>45912</c:v>
                </c:pt>
                <c:pt idx="21">
                  <c:v>45919</c:v>
                </c:pt>
                <c:pt idx="22">
                  <c:v>45926</c:v>
                </c:pt>
                <c:pt idx="23">
                  <c:v>45933</c:v>
                </c:pt>
                <c:pt idx="24">
                  <c:v>45940</c:v>
                </c:pt>
                <c:pt idx="25">
                  <c:v>45947</c:v>
                </c:pt>
                <c:pt idx="26">
                  <c:v>45954</c:v>
                </c:pt>
                <c:pt idx="27">
                  <c:v>45961</c:v>
                </c:pt>
                <c:pt idx="28">
                  <c:v>45968</c:v>
                </c:pt>
                <c:pt idx="29">
                  <c:v>45975</c:v>
                </c:pt>
                <c:pt idx="30">
                  <c:v>45982</c:v>
                </c:pt>
                <c:pt idx="31">
                  <c:v>45992</c:v>
                </c:pt>
                <c:pt idx="32">
                  <c:v>45999</c:v>
                </c:pt>
                <c:pt idx="33">
                  <c:v>46006</c:v>
                </c:pt>
                <c:pt idx="34">
                  <c:v>46013</c:v>
                </c:pt>
                <c:pt idx="35">
                  <c:v>46021</c:v>
                </c:pt>
                <c:pt idx="36">
                  <c:v>46029</c:v>
                </c:pt>
                <c:pt idx="37">
                  <c:v>46036</c:v>
                </c:pt>
                <c:pt idx="38">
                  <c:v>46044</c:v>
                </c:pt>
                <c:pt idx="39">
                  <c:v>46051</c:v>
                </c:pt>
                <c:pt idx="40">
                  <c:v>46058</c:v>
                </c:pt>
                <c:pt idx="41">
                  <c:v>46065</c:v>
                </c:pt>
                <c:pt idx="42">
                  <c:v>46073</c:v>
                </c:pt>
                <c:pt idx="43">
                  <c:v>46080</c:v>
                </c:pt>
                <c:pt idx="44">
                  <c:v>46087</c:v>
                </c:pt>
                <c:pt idx="45">
                  <c:v>46094</c:v>
                </c:pt>
                <c:pt idx="46">
                  <c:v>46101</c:v>
                </c:pt>
                <c:pt idx="47">
                  <c:v>46108</c:v>
                </c:pt>
              </c:numCache>
            </c:numRef>
          </c:cat>
          <c:val>
            <c:numRef>
              <c:f>'17_PairTrades'!$C$749:$C$796</c:f>
              <c:numCache>
                <c:formatCode>General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55-5A43-B634-F764EA0CCEC3}"/>
            </c:ext>
          </c:extLst>
        </c:ser>
        <c:ser>
          <c:idx val="2"/>
          <c:order val="2"/>
          <c:tx>
            <c:strRef>
              <c:f>'17_PairTrades'!$D$748</c:f>
              <c:strCache>
                <c:ptCount val="1"/>
                <c:pt idx="0">
                  <c:v>-2σ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'17_PairTrades'!$A$749:$A$796</c:f>
              <c:numCache>
                <c:formatCode>yyyy\-mm\-dd</c:formatCode>
                <c:ptCount val="48"/>
                <c:pt idx="0">
                  <c:v>45768</c:v>
                </c:pt>
                <c:pt idx="1">
                  <c:v>45775</c:v>
                </c:pt>
                <c:pt idx="2">
                  <c:v>45782</c:v>
                </c:pt>
                <c:pt idx="3">
                  <c:v>45789</c:v>
                </c:pt>
                <c:pt idx="4">
                  <c:v>45796</c:v>
                </c:pt>
                <c:pt idx="5">
                  <c:v>45804</c:v>
                </c:pt>
                <c:pt idx="6">
                  <c:v>45811</c:v>
                </c:pt>
                <c:pt idx="7">
                  <c:v>45818</c:v>
                </c:pt>
                <c:pt idx="8">
                  <c:v>45825</c:v>
                </c:pt>
                <c:pt idx="9">
                  <c:v>45833</c:v>
                </c:pt>
                <c:pt idx="10">
                  <c:v>45840</c:v>
                </c:pt>
                <c:pt idx="11">
                  <c:v>45848</c:v>
                </c:pt>
                <c:pt idx="12">
                  <c:v>45855</c:v>
                </c:pt>
                <c:pt idx="13">
                  <c:v>45862</c:v>
                </c:pt>
                <c:pt idx="14">
                  <c:v>45869</c:v>
                </c:pt>
                <c:pt idx="15">
                  <c:v>45876</c:v>
                </c:pt>
                <c:pt idx="16">
                  <c:v>45883</c:v>
                </c:pt>
                <c:pt idx="17">
                  <c:v>45890</c:v>
                </c:pt>
                <c:pt idx="18">
                  <c:v>45897</c:v>
                </c:pt>
                <c:pt idx="19">
                  <c:v>45905</c:v>
                </c:pt>
                <c:pt idx="20">
                  <c:v>45912</c:v>
                </c:pt>
                <c:pt idx="21">
                  <c:v>45919</c:v>
                </c:pt>
                <c:pt idx="22">
                  <c:v>45926</c:v>
                </c:pt>
                <c:pt idx="23">
                  <c:v>45933</c:v>
                </c:pt>
                <c:pt idx="24">
                  <c:v>45940</c:v>
                </c:pt>
                <c:pt idx="25">
                  <c:v>45947</c:v>
                </c:pt>
                <c:pt idx="26">
                  <c:v>45954</c:v>
                </c:pt>
                <c:pt idx="27">
                  <c:v>45961</c:v>
                </c:pt>
                <c:pt idx="28">
                  <c:v>45968</c:v>
                </c:pt>
                <c:pt idx="29">
                  <c:v>45975</c:v>
                </c:pt>
                <c:pt idx="30">
                  <c:v>45982</c:v>
                </c:pt>
                <c:pt idx="31">
                  <c:v>45992</c:v>
                </c:pt>
                <c:pt idx="32">
                  <c:v>45999</c:v>
                </c:pt>
                <c:pt idx="33">
                  <c:v>46006</c:v>
                </c:pt>
                <c:pt idx="34">
                  <c:v>46013</c:v>
                </c:pt>
                <c:pt idx="35">
                  <c:v>46021</c:v>
                </c:pt>
                <c:pt idx="36">
                  <c:v>46029</c:v>
                </c:pt>
                <c:pt idx="37">
                  <c:v>46036</c:v>
                </c:pt>
                <c:pt idx="38">
                  <c:v>46044</c:v>
                </c:pt>
                <c:pt idx="39">
                  <c:v>46051</c:v>
                </c:pt>
                <c:pt idx="40">
                  <c:v>46058</c:v>
                </c:pt>
                <c:pt idx="41">
                  <c:v>46065</c:v>
                </c:pt>
                <c:pt idx="42">
                  <c:v>46073</c:v>
                </c:pt>
                <c:pt idx="43">
                  <c:v>46080</c:v>
                </c:pt>
                <c:pt idx="44">
                  <c:v>46087</c:v>
                </c:pt>
                <c:pt idx="45">
                  <c:v>46094</c:v>
                </c:pt>
                <c:pt idx="46">
                  <c:v>46101</c:v>
                </c:pt>
                <c:pt idx="47">
                  <c:v>46108</c:v>
                </c:pt>
              </c:numCache>
            </c:numRef>
          </c:cat>
          <c:val>
            <c:numRef>
              <c:f>'17_PairTrades'!$D$749:$D$796</c:f>
              <c:numCache>
                <c:formatCode>General</c:formatCode>
                <c:ptCount val="48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955-5A43-B634-F764EA0CC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Z-Score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Z-Score: FRO vs STNG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'17_PairTrades'!$B$809</c:f>
              <c:strCache>
                <c:ptCount val="1"/>
                <c:pt idx="0">
                  <c:v>Z-Score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'17_PairTrades'!$A$810:$A$1162</c:f>
              <c:numCache>
                <c:formatCode>yyyy\-mm\-dd</c:formatCode>
                <c:ptCount val="353"/>
                <c:pt idx="0">
                  <c:v>43552</c:v>
                </c:pt>
                <c:pt idx="1">
                  <c:v>43559</c:v>
                </c:pt>
                <c:pt idx="2">
                  <c:v>43566</c:v>
                </c:pt>
                <c:pt idx="3">
                  <c:v>43573</c:v>
                </c:pt>
                <c:pt idx="4">
                  <c:v>43581</c:v>
                </c:pt>
                <c:pt idx="5">
                  <c:v>43588</c:v>
                </c:pt>
                <c:pt idx="6">
                  <c:v>43595</c:v>
                </c:pt>
                <c:pt idx="7">
                  <c:v>43602</c:v>
                </c:pt>
                <c:pt idx="8">
                  <c:v>43609</c:v>
                </c:pt>
                <c:pt idx="9">
                  <c:v>43619</c:v>
                </c:pt>
                <c:pt idx="10">
                  <c:v>43626</c:v>
                </c:pt>
                <c:pt idx="11">
                  <c:v>43633</c:v>
                </c:pt>
                <c:pt idx="12">
                  <c:v>43640</c:v>
                </c:pt>
                <c:pt idx="13">
                  <c:v>43647</c:v>
                </c:pt>
                <c:pt idx="14">
                  <c:v>43655</c:v>
                </c:pt>
                <c:pt idx="15">
                  <c:v>43662</c:v>
                </c:pt>
                <c:pt idx="16">
                  <c:v>43669</c:v>
                </c:pt>
                <c:pt idx="17">
                  <c:v>43676</c:v>
                </c:pt>
                <c:pt idx="18">
                  <c:v>43683</c:v>
                </c:pt>
                <c:pt idx="19">
                  <c:v>43690</c:v>
                </c:pt>
                <c:pt idx="20">
                  <c:v>43697</c:v>
                </c:pt>
                <c:pt idx="21">
                  <c:v>43704</c:v>
                </c:pt>
                <c:pt idx="22">
                  <c:v>43712</c:v>
                </c:pt>
                <c:pt idx="23">
                  <c:v>43719</c:v>
                </c:pt>
                <c:pt idx="24">
                  <c:v>43726</c:v>
                </c:pt>
                <c:pt idx="25">
                  <c:v>43733</c:v>
                </c:pt>
                <c:pt idx="26">
                  <c:v>43740</c:v>
                </c:pt>
                <c:pt idx="27">
                  <c:v>43747</c:v>
                </c:pt>
                <c:pt idx="28">
                  <c:v>43754</c:v>
                </c:pt>
                <c:pt idx="29">
                  <c:v>43761</c:v>
                </c:pt>
                <c:pt idx="30">
                  <c:v>43768</c:v>
                </c:pt>
                <c:pt idx="31">
                  <c:v>43775</c:v>
                </c:pt>
                <c:pt idx="32">
                  <c:v>43782</c:v>
                </c:pt>
                <c:pt idx="33">
                  <c:v>43789</c:v>
                </c:pt>
                <c:pt idx="34">
                  <c:v>43796</c:v>
                </c:pt>
                <c:pt idx="35">
                  <c:v>43804</c:v>
                </c:pt>
                <c:pt idx="36">
                  <c:v>43811</c:v>
                </c:pt>
                <c:pt idx="37">
                  <c:v>43818</c:v>
                </c:pt>
                <c:pt idx="38">
                  <c:v>43826</c:v>
                </c:pt>
                <c:pt idx="39">
                  <c:v>43836</c:v>
                </c:pt>
                <c:pt idx="40">
                  <c:v>43843</c:v>
                </c:pt>
                <c:pt idx="41">
                  <c:v>43851</c:v>
                </c:pt>
                <c:pt idx="42">
                  <c:v>43858</c:v>
                </c:pt>
                <c:pt idx="43">
                  <c:v>43865</c:v>
                </c:pt>
                <c:pt idx="44">
                  <c:v>43872</c:v>
                </c:pt>
                <c:pt idx="45">
                  <c:v>43880</c:v>
                </c:pt>
                <c:pt idx="46">
                  <c:v>43887</c:v>
                </c:pt>
                <c:pt idx="47">
                  <c:v>43894</c:v>
                </c:pt>
                <c:pt idx="48">
                  <c:v>43901</c:v>
                </c:pt>
                <c:pt idx="49">
                  <c:v>43908</c:v>
                </c:pt>
                <c:pt idx="50">
                  <c:v>43915</c:v>
                </c:pt>
                <c:pt idx="51">
                  <c:v>43922</c:v>
                </c:pt>
                <c:pt idx="52">
                  <c:v>43929</c:v>
                </c:pt>
                <c:pt idx="53">
                  <c:v>43937</c:v>
                </c:pt>
                <c:pt idx="54">
                  <c:v>43944</c:v>
                </c:pt>
                <c:pt idx="55">
                  <c:v>43951</c:v>
                </c:pt>
                <c:pt idx="56">
                  <c:v>43958</c:v>
                </c:pt>
                <c:pt idx="57">
                  <c:v>43965</c:v>
                </c:pt>
                <c:pt idx="58">
                  <c:v>43972</c:v>
                </c:pt>
                <c:pt idx="59">
                  <c:v>43980</c:v>
                </c:pt>
                <c:pt idx="60">
                  <c:v>43987</c:v>
                </c:pt>
                <c:pt idx="61">
                  <c:v>43994</c:v>
                </c:pt>
                <c:pt idx="62">
                  <c:v>44001</c:v>
                </c:pt>
                <c:pt idx="63">
                  <c:v>44008</c:v>
                </c:pt>
                <c:pt idx="64">
                  <c:v>44018</c:v>
                </c:pt>
                <c:pt idx="65">
                  <c:v>44025</c:v>
                </c:pt>
                <c:pt idx="66">
                  <c:v>44032</c:v>
                </c:pt>
                <c:pt idx="67">
                  <c:v>44039</c:v>
                </c:pt>
                <c:pt idx="68">
                  <c:v>44046</c:v>
                </c:pt>
                <c:pt idx="69">
                  <c:v>44053</c:v>
                </c:pt>
                <c:pt idx="70">
                  <c:v>44060</c:v>
                </c:pt>
                <c:pt idx="71">
                  <c:v>44067</c:v>
                </c:pt>
                <c:pt idx="72">
                  <c:v>44074</c:v>
                </c:pt>
                <c:pt idx="73">
                  <c:v>44082</c:v>
                </c:pt>
                <c:pt idx="74">
                  <c:v>44089</c:v>
                </c:pt>
                <c:pt idx="75">
                  <c:v>44096</c:v>
                </c:pt>
                <c:pt idx="76">
                  <c:v>44103</c:v>
                </c:pt>
                <c:pt idx="77">
                  <c:v>44110</c:v>
                </c:pt>
                <c:pt idx="78">
                  <c:v>44117</c:v>
                </c:pt>
                <c:pt idx="79">
                  <c:v>44124</c:v>
                </c:pt>
                <c:pt idx="80">
                  <c:v>44131</c:v>
                </c:pt>
                <c:pt idx="81">
                  <c:v>44138</c:v>
                </c:pt>
                <c:pt idx="82">
                  <c:v>44145</c:v>
                </c:pt>
                <c:pt idx="83">
                  <c:v>44152</c:v>
                </c:pt>
                <c:pt idx="84">
                  <c:v>44159</c:v>
                </c:pt>
                <c:pt idx="85">
                  <c:v>44167</c:v>
                </c:pt>
                <c:pt idx="86">
                  <c:v>44174</c:v>
                </c:pt>
                <c:pt idx="87">
                  <c:v>44181</c:v>
                </c:pt>
                <c:pt idx="88">
                  <c:v>44188</c:v>
                </c:pt>
                <c:pt idx="89">
                  <c:v>44196</c:v>
                </c:pt>
                <c:pt idx="90">
                  <c:v>44204</c:v>
                </c:pt>
                <c:pt idx="91">
                  <c:v>44211</c:v>
                </c:pt>
                <c:pt idx="92">
                  <c:v>44221</c:v>
                </c:pt>
                <c:pt idx="93">
                  <c:v>44228</c:v>
                </c:pt>
                <c:pt idx="94">
                  <c:v>44235</c:v>
                </c:pt>
                <c:pt idx="95">
                  <c:v>44243</c:v>
                </c:pt>
                <c:pt idx="96">
                  <c:v>44250</c:v>
                </c:pt>
                <c:pt idx="97">
                  <c:v>44257</c:v>
                </c:pt>
                <c:pt idx="98">
                  <c:v>44264</c:v>
                </c:pt>
                <c:pt idx="99">
                  <c:v>44271</c:v>
                </c:pt>
                <c:pt idx="100">
                  <c:v>44278</c:v>
                </c:pt>
                <c:pt idx="101">
                  <c:v>44285</c:v>
                </c:pt>
                <c:pt idx="102">
                  <c:v>44293</c:v>
                </c:pt>
                <c:pt idx="103">
                  <c:v>44300</c:v>
                </c:pt>
                <c:pt idx="104">
                  <c:v>44307</c:v>
                </c:pt>
                <c:pt idx="105">
                  <c:v>44314</c:v>
                </c:pt>
                <c:pt idx="106">
                  <c:v>44321</c:v>
                </c:pt>
                <c:pt idx="107">
                  <c:v>44328</c:v>
                </c:pt>
                <c:pt idx="108">
                  <c:v>44335</c:v>
                </c:pt>
                <c:pt idx="109">
                  <c:v>44342</c:v>
                </c:pt>
                <c:pt idx="110">
                  <c:v>44350</c:v>
                </c:pt>
                <c:pt idx="111">
                  <c:v>44357</c:v>
                </c:pt>
                <c:pt idx="112">
                  <c:v>44364</c:v>
                </c:pt>
                <c:pt idx="113">
                  <c:v>44371</c:v>
                </c:pt>
                <c:pt idx="114">
                  <c:v>44378</c:v>
                </c:pt>
                <c:pt idx="115">
                  <c:v>44386</c:v>
                </c:pt>
                <c:pt idx="116">
                  <c:v>44393</c:v>
                </c:pt>
                <c:pt idx="117">
                  <c:v>44400</c:v>
                </c:pt>
                <c:pt idx="118">
                  <c:v>44407</c:v>
                </c:pt>
                <c:pt idx="119">
                  <c:v>44414</c:v>
                </c:pt>
                <c:pt idx="120">
                  <c:v>44421</c:v>
                </c:pt>
                <c:pt idx="121">
                  <c:v>44428</c:v>
                </c:pt>
                <c:pt idx="122">
                  <c:v>44435</c:v>
                </c:pt>
                <c:pt idx="123">
                  <c:v>44442</c:v>
                </c:pt>
                <c:pt idx="124">
                  <c:v>44452</c:v>
                </c:pt>
                <c:pt idx="125">
                  <c:v>44459</c:v>
                </c:pt>
                <c:pt idx="126">
                  <c:v>44466</c:v>
                </c:pt>
                <c:pt idx="127">
                  <c:v>44473</c:v>
                </c:pt>
                <c:pt idx="128">
                  <c:v>44480</c:v>
                </c:pt>
                <c:pt idx="129">
                  <c:v>44487</c:v>
                </c:pt>
                <c:pt idx="130">
                  <c:v>44494</c:v>
                </c:pt>
                <c:pt idx="131">
                  <c:v>44501</c:v>
                </c:pt>
                <c:pt idx="132">
                  <c:v>44508</c:v>
                </c:pt>
                <c:pt idx="133">
                  <c:v>44515</c:v>
                </c:pt>
                <c:pt idx="134">
                  <c:v>44522</c:v>
                </c:pt>
                <c:pt idx="135">
                  <c:v>44530</c:v>
                </c:pt>
                <c:pt idx="136">
                  <c:v>44537</c:v>
                </c:pt>
                <c:pt idx="137">
                  <c:v>44544</c:v>
                </c:pt>
                <c:pt idx="138">
                  <c:v>44551</c:v>
                </c:pt>
                <c:pt idx="139">
                  <c:v>44559</c:v>
                </c:pt>
                <c:pt idx="140">
                  <c:v>44566</c:v>
                </c:pt>
                <c:pt idx="141">
                  <c:v>44573</c:v>
                </c:pt>
                <c:pt idx="142">
                  <c:v>44581</c:v>
                </c:pt>
                <c:pt idx="143">
                  <c:v>44588</c:v>
                </c:pt>
                <c:pt idx="144">
                  <c:v>44595</c:v>
                </c:pt>
                <c:pt idx="145">
                  <c:v>44602</c:v>
                </c:pt>
                <c:pt idx="146">
                  <c:v>44609</c:v>
                </c:pt>
                <c:pt idx="147">
                  <c:v>44617</c:v>
                </c:pt>
                <c:pt idx="148">
                  <c:v>44624</c:v>
                </c:pt>
                <c:pt idx="149">
                  <c:v>44631</c:v>
                </c:pt>
                <c:pt idx="150">
                  <c:v>44638</c:v>
                </c:pt>
                <c:pt idx="151">
                  <c:v>44645</c:v>
                </c:pt>
                <c:pt idx="152">
                  <c:v>44652</c:v>
                </c:pt>
                <c:pt idx="153">
                  <c:v>44659</c:v>
                </c:pt>
                <c:pt idx="154">
                  <c:v>44669</c:v>
                </c:pt>
                <c:pt idx="155">
                  <c:v>44676</c:v>
                </c:pt>
                <c:pt idx="156">
                  <c:v>44683</c:v>
                </c:pt>
                <c:pt idx="157">
                  <c:v>44690</c:v>
                </c:pt>
                <c:pt idx="158">
                  <c:v>44697</c:v>
                </c:pt>
                <c:pt idx="159">
                  <c:v>44704</c:v>
                </c:pt>
                <c:pt idx="160">
                  <c:v>44712</c:v>
                </c:pt>
                <c:pt idx="161">
                  <c:v>44719</c:v>
                </c:pt>
                <c:pt idx="162">
                  <c:v>44726</c:v>
                </c:pt>
                <c:pt idx="163">
                  <c:v>44734</c:v>
                </c:pt>
                <c:pt idx="164">
                  <c:v>44741</c:v>
                </c:pt>
                <c:pt idx="165">
                  <c:v>44749</c:v>
                </c:pt>
                <c:pt idx="166">
                  <c:v>44756</c:v>
                </c:pt>
                <c:pt idx="167">
                  <c:v>44763</c:v>
                </c:pt>
                <c:pt idx="168">
                  <c:v>44770</c:v>
                </c:pt>
                <c:pt idx="169">
                  <c:v>44777</c:v>
                </c:pt>
                <c:pt idx="170">
                  <c:v>44784</c:v>
                </c:pt>
                <c:pt idx="171">
                  <c:v>44791</c:v>
                </c:pt>
                <c:pt idx="172">
                  <c:v>44798</c:v>
                </c:pt>
                <c:pt idx="173">
                  <c:v>44805</c:v>
                </c:pt>
                <c:pt idx="174">
                  <c:v>44813</c:v>
                </c:pt>
                <c:pt idx="175">
                  <c:v>44820</c:v>
                </c:pt>
                <c:pt idx="176">
                  <c:v>44827</c:v>
                </c:pt>
                <c:pt idx="177">
                  <c:v>44834</c:v>
                </c:pt>
                <c:pt idx="178">
                  <c:v>44841</c:v>
                </c:pt>
                <c:pt idx="179">
                  <c:v>44848</c:v>
                </c:pt>
                <c:pt idx="180">
                  <c:v>44855</c:v>
                </c:pt>
                <c:pt idx="181">
                  <c:v>44862</c:v>
                </c:pt>
                <c:pt idx="182">
                  <c:v>44869</c:v>
                </c:pt>
                <c:pt idx="183">
                  <c:v>44876</c:v>
                </c:pt>
                <c:pt idx="184">
                  <c:v>44883</c:v>
                </c:pt>
                <c:pt idx="185">
                  <c:v>44893</c:v>
                </c:pt>
                <c:pt idx="186">
                  <c:v>44900</c:v>
                </c:pt>
                <c:pt idx="187">
                  <c:v>44907</c:v>
                </c:pt>
                <c:pt idx="188">
                  <c:v>44914</c:v>
                </c:pt>
                <c:pt idx="189">
                  <c:v>44922</c:v>
                </c:pt>
                <c:pt idx="190">
                  <c:v>44930</c:v>
                </c:pt>
                <c:pt idx="191">
                  <c:v>44937</c:v>
                </c:pt>
                <c:pt idx="192">
                  <c:v>44945</c:v>
                </c:pt>
                <c:pt idx="193">
                  <c:v>44952</c:v>
                </c:pt>
                <c:pt idx="194">
                  <c:v>44959</c:v>
                </c:pt>
                <c:pt idx="195">
                  <c:v>44966</c:v>
                </c:pt>
                <c:pt idx="196">
                  <c:v>44973</c:v>
                </c:pt>
                <c:pt idx="197">
                  <c:v>44981</c:v>
                </c:pt>
                <c:pt idx="198">
                  <c:v>44988</c:v>
                </c:pt>
                <c:pt idx="199">
                  <c:v>44995</c:v>
                </c:pt>
                <c:pt idx="200">
                  <c:v>45002</c:v>
                </c:pt>
                <c:pt idx="201">
                  <c:v>45009</c:v>
                </c:pt>
                <c:pt idx="202">
                  <c:v>45016</c:v>
                </c:pt>
                <c:pt idx="203">
                  <c:v>45026</c:v>
                </c:pt>
                <c:pt idx="204">
                  <c:v>45033</c:v>
                </c:pt>
                <c:pt idx="205">
                  <c:v>45040</c:v>
                </c:pt>
                <c:pt idx="206">
                  <c:v>45047</c:v>
                </c:pt>
                <c:pt idx="207">
                  <c:v>45054</c:v>
                </c:pt>
                <c:pt idx="208">
                  <c:v>45061</c:v>
                </c:pt>
                <c:pt idx="209">
                  <c:v>45068</c:v>
                </c:pt>
                <c:pt idx="210">
                  <c:v>45076</c:v>
                </c:pt>
                <c:pt idx="211">
                  <c:v>45083</c:v>
                </c:pt>
                <c:pt idx="212">
                  <c:v>45090</c:v>
                </c:pt>
                <c:pt idx="213">
                  <c:v>45098</c:v>
                </c:pt>
                <c:pt idx="214">
                  <c:v>45105</c:v>
                </c:pt>
                <c:pt idx="215">
                  <c:v>45113</c:v>
                </c:pt>
                <c:pt idx="216">
                  <c:v>45120</c:v>
                </c:pt>
                <c:pt idx="217">
                  <c:v>45127</c:v>
                </c:pt>
                <c:pt idx="218">
                  <c:v>45134</c:v>
                </c:pt>
                <c:pt idx="219">
                  <c:v>45141</c:v>
                </c:pt>
                <c:pt idx="220">
                  <c:v>45148</c:v>
                </c:pt>
                <c:pt idx="221">
                  <c:v>45155</c:v>
                </c:pt>
                <c:pt idx="222">
                  <c:v>45162</c:v>
                </c:pt>
                <c:pt idx="223">
                  <c:v>45169</c:v>
                </c:pt>
                <c:pt idx="224">
                  <c:v>45177</c:v>
                </c:pt>
                <c:pt idx="225">
                  <c:v>45184</c:v>
                </c:pt>
                <c:pt idx="226">
                  <c:v>45191</c:v>
                </c:pt>
                <c:pt idx="227">
                  <c:v>45198</c:v>
                </c:pt>
                <c:pt idx="228">
                  <c:v>45205</c:v>
                </c:pt>
                <c:pt idx="229">
                  <c:v>45212</c:v>
                </c:pt>
                <c:pt idx="230">
                  <c:v>45219</c:v>
                </c:pt>
                <c:pt idx="231">
                  <c:v>45226</c:v>
                </c:pt>
                <c:pt idx="232">
                  <c:v>45233</c:v>
                </c:pt>
                <c:pt idx="233">
                  <c:v>45240</c:v>
                </c:pt>
                <c:pt idx="234">
                  <c:v>45247</c:v>
                </c:pt>
                <c:pt idx="235">
                  <c:v>45257</c:v>
                </c:pt>
                <c:pt idx="236">
                  <c:v>45264</c:v>
                </c:pt>
                <c:pt idx="237">
                  <c:v>45271</c:v>
                </c:pt>
                <c:pt idx="238">
                  <c:v>45278</c:v>
                </c:pt>
                <c:pt idx="239">
                  <c:v>45286</c:v>
                </c:pt>
                <c:pt idx="240">
                  <c:v>45294</c:v>
                </c:pt>
                <c:pt idx="241">
                  <c:v>45301</c:v>
                </c:pt>
                <c:pt idx="242">
                  <c:v>45309</c:v>
                </c:pt>
                <c:pt idx="243">
                  <c:v>45316</c:v>
                </c:pt>
                <c:pt idx="244">
                  <c:v>45323</c:v>
                </c:pt>
                <c:pt idx="245">
                  <c:v>45330</c:v>
                </c:pt>
                <c:pt idx="246">
                  <c:v>45337</c:v>
                </c:pt>
                <c:pt idx="247">
                  <c:v>45345</c:v>
                </c:pt>
                <c:pt idx="248">
                  <c:v>45352</c:v>
                </c:pt>
                <c:pt idx="249">
                  <c:v>45359</c:v>
                </c:pt>
                <c:pt idx="250">
                  <c:v>45366</c:v>
                </c:pt>
                <c:pt idx="251">
                  <c:v>45373</c:v>
                </c:pt>
                <c:pt idx="252">
                  <c:v>45383</c:v>
                </c:pt>
                <c:pt idx="253">
                  <c:v>45390</c:v>
                </c:pt>
                <c:pt idx="254">
                  <c:v>45397</c:v>
                </c:pt>
                <c:pt idx="255">
                  <c:v>45404</c:v>
                </c:pt>
                <c:pt idx="256">
                  <c:v>45411</c:v>
                </c:pt>
                <c:pt idx="257">
                  <c:v>45418</c:v>
                </c:pt>
                <c:pt idx="258">
                  <c:v>45425</c:v>
                </c:pt>
                <c:pt idx="259">
                  <c:v>45432</c:v>
                </c:pt>
                <c:pt idx="260">
                  <c:v>45440</c:v>
                </c:pt>
                <c:pt idx="261">
                  <c:v>45447</c:v>
                </c:pt>
                <c:pt idx="262">
                  <c:v>45454</c:v>
                </c:pt>
                <c:pt idx="263">
                  <c:v>45461</c:v>
                </c:pt>
                <c:pt idx="264">
                  <c:v>45469</c:v>
                </c:pt>
                <c:pt idx="265">
                  <c:v>45476</c:v>
                </c:pt>
                <c:pt idx="266">
                  <c:v>45484</c:v>
                </c:pt>
                <c:pt idx="267">
                  <c:v>45491</c:v>
                </c:pt>
                <c:pt idx="268">
                  <c:v>45498</c:v>
                </c:pt>
                <c:pt idx="269">
                  <c:v>45505</c:v>
                </c:pt>
                <c:pt idx="270">
                  <c:v>45512</c:v>
                </c:pt>
                <c:pt idx="271">
                  <c:v>45519</c:v>
                </c:pt>
                <c:pt idx="272">
                  <c:v>45526</c:v>
                </c:pt>
                <c:pt idx="273">
                  <c:v>45533</c:v>
                </c:pt>
                <c:pt idx="274">
                  <c:v>45541</c:v>
                </c:pt>
                <c:pt idx="275">
                  <c:v>45548</c:v>
                </c:pt>
                <c:pt idx="276">
                  <c:v>45555</c:v>
                </c:pt>
                <c:pt idx="277">
                  <c:v>45562</c:v>
                </c:pt>
                <c:pt idx="278">
                  <c:v>45569</c:v>
                </c:pt>
                <c:pt idx="279">
                  <c:v>45576</c:v>
                </c:pt>
                <c:pt idx="280">
                  <c:v>45583</c:v>
                </c:pt>
                <c:pt idx="281">
                  <c:v>45590</c:v>
                </c:pt>
                <c:pt idx="282">
                  <c:v>45597</c:v>
                </c:pt>
                <c:pt idx="283">
                  <c:v>45604</c:v>
                </c:pt>
                <c:pt idx="284">
                  <c:v>45611</c:v>
                </c:pt>
                <c:pt idx="285">
                  <c:v>45618</c:v>
                </c:pt>
                <c:pt idx="286">
                  <c:v>45628</c:v>
                </c:pt>
                <c:pt idx="287">
                  <c:v>45635</c:v>
                </c:pt>
                <c:pt idx="288">
                  <c:v>45642</c:v>
                </c:pt>
                <c:pt idx="289">
                  <c:v>45649</c:v>
                </c:pt>
                <c:pt idx="290">
                  <c:v>45657</c:v>
                </c:pt>
                <c:pt idx="291">
                  <c:v>45665</c:v>
                </c:pt>
                <c:pt idx="292">
                  <c:v>45673</c:v>
                </c:pt>
                <c:pt idx="293">
                  <c:v>45681</c:v>
                </c:pt>
                <c:pt idx="294">
                  <c:v>45688</c:v>
                </c:pt>
                <c:pt idx="295">
                  <c:v>45695</c:v>
                </c:pt>
                <c:pt idx="296">
                  <c:v>45702</c:v>
                </c:pt>
                <c:pt idx="297">
                  <c:v>45712</c:v>
                </c:pt>
                <c:pt idx="298">
                  <c:v>45719</c:v>
                </c:pt>
                <c:pt idx="299">
                  <c:v>45726</c:v>
                </c:pt>
                <c:pt idx="300">
                  <c:v>45733</c:v>
                </c:pt>
                <c:pt idx="301">
                  <c:v>45740</c:v>
                </c:pt>
                <c:pt idx="302">
                  <c:v>45747</c:v>
                </c:pt>
                <c:pt idx="303">
                  <c:v>45754</c:v>
                </c:pt>
                <c:pt idx="304">
                  <c:v>45761</c:v>
                </c:pt>
                <c:pt idx="305">
                  <c:v>45769</c:v>
                </c:pt>
                <c:pt idx="306">
                  <c:v>45776</c:v>
                </c:pt>
                <c:pt idx="307">
                  <c:v>45783</c:v>
                </c:pt>
                <c:pt idx="308">
                  <c:v>45790</c:v>
                </c:pt>
                <c:pt idx="309">
                  <c:v>45797</c:v>
                </c:pt>
                <c:pt idx="310">
                  <c:v>45805</c:v>
                </c:pt>
                <c:pt idx="311">
                  <c:v>45812</c:v>
                </c:pt>
                <c:pt idx="312">
                  <c:v>45819</c:v>
                </c:pt>
                <c:pt idx="313">
                  <c:v>45826</c:v>
                </c:pt>
                <c:pt idx="314">
                  <c:v>45834</c:v>
                </c:pt>
                <c:pt idx="315">
                  <c:v>45841</c:v>
                </c:pt>
                <c:pt idx="316">
                  <c:v>45849</c:v>
                </c:pt>
                <c:pt idx="317">
                  <c:v>45856</c:v>
                </c:pt>
                <c:pt idx="318">
                  <c:v>45863</c:v>
                </c:pt>
                <c:pt idx="319">
                  <c:v>45870</c:v>
                </c:pt>
                <c:pt idx="320">
                  <c:v>45877</c:v>
                </c:pt>
                <c:pt idx="321">
                  <c:v>45884</c:v>
                </c:pt>
                <c:pt idx="322">
                  <c:v>45891</c:v>
                </c:pt>
                <c:pt idx="323">
                  <c:v>45898</c:v>
                </c:pt>
                <c:pt idx="324">
                  <c:v>45908</c:v>
                </c:pt>
                <c:pt idx="325">
                  <c:v>45915</c:v>
                </c:pt>
                <c:pt idx="326">
                  <c:v>45922</c:v>
                </c:pt>
                <c:pt idx="327">
                  <c:v>45929</c:v>
                </c:pt>
                <c:pt idx="328">
                  <c:v>45936</c:v>
                </c:pt>
                <c:pt idx="329">
                  <c:v>45943</c:v>
                </c:pt>
                <c:pt idx="330">
                  <c:v>45950</c:v>
                </c:pt>
                <c:pt idx="331">
                  <c:v>45957</c:v>
                </c:pt>
                <c:pt idx="332">
                  <c:v>45964</c:v>
                </c:pt>
                <c:pt idx="333">
                  <c:v>45971</c:v>
                </c:pt>
                <c:pt idx="334">
                  <c:v>45978</c:v>
                </c:pt>
                <c:pt idx="335">
                  <c:v>45985</c:v>
                </c:pt>
                <c:pt idx="336">
                  <c:v>45993</c:v>
                </c:pt>
                <c:pt idx="337">
                  <c:v>46000</c:v>
                </c:pt>
                <c:pt idx="338">
                  <c:v>46007</c:v>
                </c:pt>
                <c:pt idx="339">
                  <c:v>46014</c:v>
                </c:pt>
                <c:pt idx="340">
                  <c:v>46022</c:v>
                </c:pt>
                <c:pt idx="341">
                  <c:v>46030</c:v>
                </c:pt>
                <c:pt idx="342">
                  <c:v>46037</c:v>
                </c:pt>
                <c:pt idx="343">
                  <c:v>46045</c:v>
                </c:pt>
                <c:pt idx="344">
                  <c:v>46052</c:v>
                </c:pt>
                <c:pt idx="345">
                  <c:v>46059</c:v>
                </c:pt>
                <c:pt idx="346">
                  <c:v>46066</c:v>
                </c:pt>
                <c:pt idx="347">
                  <c:v>46076</c:v>
                </c:pt>
                <c:pt idx="348">
                  <c:v>46083</c:v>
                </c:pt>
                <c:pt idx="349">
                  <c:v>46090</c:v>
                </c:pt>
                <c:pt idx="350">
                  <c:v>46097</c:v>
                </c:pt>
                <c:pt idx="351">
                  <c:v>46104</c:v>
                </c:pt>
                <c:pt idx="352">
                  <c:v>46111</c:v>
                </c:pt>
              </c:numCache>
            </c:numRef>
          </c:cat>
          <c:val>
            <c:numRef>
              <c:f>'17_PairTrades'!$B$810:$B$1162</c:f>
              <c:numCache>
                <c:formatCode>0.000</c:formatCode>
                <c:ptCount val="353"/>
                <c:pt idx="0">
                  <c:v>0.158</c:v>
                </c:pt>
                <c:pt idx="1">
                  <c:v>0.97099999999999997</c:v>
                </c:pt>
                <c:pt idx="2">
                  <c:v>0.30499999999999999</c:v>
                </c:pt>
                <c:pt idx="3">
                  <c:v>-5.1999999999999998E-2</c:v>
                </c:pt>
                <c:pt idx="4">
                  <c:v>-0.64200000000000002</c:v>
                </c:pt>
                <c:pt idx="5">
                  <c:v>-1.496</c:v>
                </c:pt>
                <c:pt idx="6">
                  <c:v>-1.7130000000000001</c:v>
                </c:pt>
                <c:pt idx="7">
                  <c:v>0.26100000000000001</c:v>
                </c:pt>
                <c:pt idx="8">
                  <c:v>-0.434</c:v>
                </c:pt>
                <c:pt idx="9">
                  <c:v>-1.55</c:v>
                </c:pt>
                <c:pt idx="10">
                  <c:v>-1.5369999999999999</c:v>
                </c:pt>
                <c:pt idx="11">
                  <c:v>-0.92</c:v>
                </c:pt>
                <c:pt idx="12">
                  <c:v>-0.374</c:v>
                </c:pt>
                <c:pt idx="13">
                  <c:v>-2.0539999999999998</c:v>
                </c:pt>
                <c:pt idx="14">
                  <c:v>-1.9490000000000001</c:v>
                </c:pt>
                <c:pt idx="15">
                  <c:v>-0.86699999999999999</c:v>
                </c:pt>
                <c:pt idx="16">
                  <c:v>-0.625</c:v>
                </c:pt>
                <c:pt idx="17">
                  <c:v>-0.69099999999999995</c:v>
                </c:pt>
                <c:pt idx="18">
                  <c:v>-0.36499999999999999</c:v>
                </c:pt>
                <c:pt idx="19">
                  <c:v>0.32700000000000001</c:v>
                </c:pt>
                <c:pt idx="20">
                  <c:v>0.93700000000000006</c:v>
                </c:pt>
                <c:pt idx="21">
                  <c:v>2.5310000000000001</c:v>
                </c:pt>
                <c:pt idx="22">
                  <c:v>0.54900000000000004</c:v>
                </c:pt>
                <c:pt idx="23">
                  <c:v>-0.46899999999999997</c:v>
                </c:pt>
                <c:pt idx="24">
                  <c:v>0.81299999999999994</c:v>
                </c:pt>
                <c:pt idx="25">
                  <c:v>1.756</c:v>
                </c:pt>
                <c:pt idx="26">
                  <c:v>0.76900000000000002</c:v>
                </c:pt>
                <c:pt idx="27">
                  <c:v>1.286</c:v>
                </c:pt>
                <c:pt idx="28">
                  <c:v>-0.22600000000000001</c:v>
                </c:pt>
                <c:pt idx="29">
                  <c:v>0.17899999999999999</c:v>
                </c:pt>
                <c:pt idx="30">
                  <c:v>0.91</c:v>
                </c:pt>
                <c:pt idx="31">
                  <c:v>-0.90300000000000002</c:v>
                </c:pt>
                <c:pt idx="32">
                  <c:v>0.50600000000000001</c:v>
                </c:pt>
                <c:pt idx="33">
                  <c:v>0.69799999999999995</c:v>
                </c:pt>
                <c:pt idx="34">
                  <c:v>0.39700000000000002</c:v>
                </c:pt>
                <c:pt idx="35">
                  <c:v>0.245</c:v>
                </c:pt>
                <c:pt idx="36">
                  <c:v>-0.126</c:v>
                </c:pt>
                <c:pt idx="37">
                  <c:v>0.86</c:v>
                </c:pt>
                <c:pt idx="38">
                  <c:v>1.266</c:v>
                </c:pt>
                <c:pt idx="39">
                  <c:v>1.796</c:v>
                </c:pt>
                <c:pt idx="40">
                  <c:v>3.93</c:v>
                </c:pt>
                <c:pt idx="41">
                  <c:v>2.6269999999999998</c:v>
                </c:pt>
                <c:pt idx="42">
                  <c:v>2.3420000000000001</c:v>
                </c:pt>
                <c:pt idx="43">
                  <c:v>0.85399999999999998</c:v>
                </c:pt>
                <c:pt idx="44">
                  <c:v>0.41799999999999998</c:v>
                </c:pt>
                <c:pt idx="45">
                  <c:v>0.69799999999999995</c:v>
                </c:pt>
                <c:pt idx="46">
                  <c:v>2.0680000000000001</c:v>
                </c:pt>
                <c:pt idx="47">
                  <c:v>1.7170000000000001</c:v>
                </c:pt>
                <c:pt idx="48">
                  <c:v>3.0390000000000001</c:v>
                </c:pt>
                <c:pt idx="49">
                  <c:v>2.169</c:v>
                </c:pt>
                <c:pt idx="50">
                  <c:v>1.615</c:v>
                </c:pt>
                <c:pt idx="51">
                  <c:v>1.8740000000000001</c:v>
                </c:pt>
                <c:pt idx="52">
                  <c:v>0.89900000000000002</c:v>
                </c:pt>
                <c:pt idx="53">
                  <c:v>0.90200000000000002</c:v>
                </c:pt>
                <c:pt idx="54">
                  <c:v>-7.5999999999999998E-2</c:v>
                </c:pt>
                <c:pt idx="55">
                  <c:v>-7.6999999999999999E-2</c:v>
                </c:pt>
                <c:pt idx="56">
                  <c:v>-0.63400000000000001</c:v>
                </c:pt>
                <c:pt idx="57">
                  <c:v>-0.33</c:v>
                </c:pt>
                <c:pt idx="58">
                  <c:v>0.46800000000000003</c:v>
                </c:pt>
                <c:pt idx="59">
                  <c:v>1.2549999999999999</c:v>
                </c:pt>
                <c:pt idx="60">
                  <c:v>1.054</c:v>
                </c:pt>
                <c:pt idx="61">
                  <c:v>1.202</c:v>
                </c:pt>
                <c:pt idx="62">
                  <c:v>1.4490000000000001</c:v>
                </c:pt>
                <c:pt idx="63">
                  <c:v>1.778</c:v>
                </c:pt>
                <c:pt idx="64">
                  <c:v>1.552</c:v>
                </c:pt>
                <c:pt idx="65">
                  <c:v>1.661</c:v>
                </c:pt>
                <c:pt idx="66">
                  <c:v>1.3380000000000001</c:v>
                </c:pt>
                <c:pt idx="67">
                  <c:v>1.353</c:v>
                </c:pt>
                <c:pt idx="68">
                  <c:v>1.4430000000000001</c:v>
                </c:pt>
                <c:pt idx="69">
                  <c:v>1.976</c:v>
                </c:pt>
                <c:pt idx="70">
                  <c:v>1.4810000000000001</c:v>
                </c:pt>
                <c:pt idx="71">
                  <c:v>1.5149999999999999</c:v>
                </c:pt>
                <c:pt idx="72">
                  <c:v>1.2330000000000001</c:v>
                </c:pt>
                <c:pt idx="73">
                  <c:v>-7.5999999999999998E-2</c:v>
                </c:pt>
                <c:pt idx="74">
                  <c:v>-0.48199999999999998</c:v>
                </c:pt>
                <c:pt idx="75">
                  <c:v>9.1999999999999998E-2</c:v>
                </c:pt>
                <c:pt idx="76">
                  <c:v>-0.19800000000000001</c:v>
                </c:pt>
                <c:pt idx="77">
                  <c:v>0.17100000000000001</c:v>
                </c:pt>
                <c:pt idx="78">
                  <c:v>0.90500000000000003</c:v>
                </c:pt>
                <c:pt idx="79">
                  <c:v>0.127</c:v>
                </c:pt>
                <c:pt idx="80">
                  <c:v>0.53900000000000003</c:v>
                </c:pt>
                <c:pt idx="81">
                  <c:v>0.86599999999999999</c:v>
                </c:pt>
                <c:pt idx="82">
                  <c:v>-0.316</c:v>
                </c:pt>
                <c:pt idx="83">
                  <c:v>-0.22800000000000001</c:v>
                </c:pt>
                <c:pt idx="84">
                  <c:v>-0.152</c:v>
                </c:pt>
                <c:pt idx="85">
                  <c:v>-2.847</c:v>
                </c:pt>
                <c:pt idx="86">
                  <c:v>-1.7090000000000001</c:v>
                </c:pt>
                <c:pt idx="87">
                  <c:v>-1.079</c:v>
                </c:pt>
                <c:pt idx="88">
                  <c:v>-0.94599999999999995</c:v>
                </c:pt>
                <c:pt idx="89">
                  <c:v>-0.83399999999999996</c:v>
                </c:pt>
                <c:pt idx="90">
                  <c:v>-2.7429999999999999</c:v>
                </c:pt>
                <c:pt idx="91">
                  <c:v>-2.633</c:v>
                </c:pt>
                <c:pt idx="92">
                  <c:v>-1.2909999999999999</c:v>
                </c:pt>
                <c:pt idx="93">
                  <c:v>-1.5329999999999999</c:v>
                </c:pt>
                <c:pt idx="94">
                  <c:v>-1.8129999999999999</c:v>
                </c:pt>
                <c:pt idx="95">
                  <c:v>-1.1850000000000001</c:v>
                </c:pt>
                <c:pt idx="96">
                  <c:v>-1.42</c:v>
                </c:pt>
                <c:pt idx="97">
                  <c:v>-1.19</c:v>
                </c:pt>
                <c:pt idx="98">
                  <c:v>-1.4790000000000001</c:v>
                </c:pt>
                <c:pt idx="99">
                  <c:v>-1.3460000000000001</c:v>
                </c:pt>
                <c:pt idx="100">
                  <c:v>-1.5680000000000001</c:v>
                </c:pt>
                <c:pt idx="101">
                  <c:v>-1.89</c:v>
                </c:pt>
                <c:pt idx="102">
                  <c:v>-0.89400000000000002</c:v>
                </c:pt>
                <c:pt idx="103">
                  <c:v>-1.4139999999999999</c:v>
                </c:pt>
                <c:pt idx="104">
                  <c:v>-0.88300000000000001</c:v>
                </c:pt>
                <c:pt idx="105">
                  <c:v>-0.46800000000000003</c:v>
                </c:pt>
                <c:pt idx="106">
                  <c:v>0.86199999999999999</c:v>
                </c:pt>
                <c:pt idx="107">
                  <c:v>-0.20499999999999999</c:v>
                </c:pt>
                <c:pt idx="108">
                  <c:v>-0.996</c:v>
                </c:pt>
                <c:pt idx="109">
                  <c:v>-1.5620000000000001</c:v>
                </c:pt>
                <c:pt idx="110">
                  <c:v>-1.3320000000000001</c:v>
                </c:pt>
                <c:pt idx="111">
                  <c:v>-0.56699999999999995</c:v>
                </c:pt>
                <c:pt idx="112">
                  <c:v>-0.157</c:v>
                </c:pt>
                <c:pt idx="113">
                  <c:v>-2.2290000000000001</c:v>
                </c:pt>
                <c:pt idx="114">
                  <c:v>0.32600000000000001</c:v>
                </c:pt>
                <c:pt idx="115">
                  <c:v>1.6120000000000001</c:v>
                </c:pt>
                <c:pt idx="116">
                  <c:v>2.9630000000000001</c:v>
                </c:pt>
                <c:pt idx="117">
                  <c:v>2.3969999999999998</c:v>
                </c:pt>
                <c:pt idx="118">
                  <c:v>1.875</c:v>
                </c:pt>
                <c:pt idx="119">
                  <c:v>1.8480000000000001</c:v>
                </c:pt>
                <c:pt idx="120">
                  <c:v>1.093</c:v>
                </c:pt>
                <c:pt idx="121">
                  <c:v>1.1919999999999999</c:v>
                </c:pt>
                <c:pt idx="122">
                  <c:v>0.46</c:v>
                </c:pt>
                <c:pt idx="123">
                  <c:v>-0.06</c:v>
                </c:pt>
                <c:pt idx="124">
                  <c:v>0.311</c:v>
                </c:pt>
                <c:pt idx="125">
                  <c:v>0.80200000000000005</c:v>
                </c:pt>
                <c:pt idx="126">
                  <c:v>0.56000000000000005</c:v>
                </c:pt>
                <c:pt idx="127">
                  <c:v>0.314</c:v>
                </c:pt>
                <c:pt idx="128">
                  <c:v>0.88</c:v>
                </c:pt>
                <c:pt idx="129">
                  <c:v>1.657</c:v>
                </c:pt>
                <c:pt idx="130">
                  <c:v>1.718</c:v>
                </c:pt>
                <c:pt idx="131">
                  <c:v>1.498</c:v>
                </c:pt>
                <c:pt idx="132">
                  <c:v>0.75700000000000001</c:v>
                </c:pt>
                <c:pt idx="133">
                  <c:v>-0.79400000000000004</c:v>
                </c:pt>
                <c:pt idx="134">
                  <c:v>-0.89800000000000002</c:v>
                </c:pt>
                <c:pt idx="135">
                  <c:v>-0.36599999999999999</c:v>
                </c:pt>
                <c:pt idx="136">
                  <c:v>1.361</c:v>
                </c:pt>
                <c:pt idx="137">
                  <c:v>0.55000000000000004</c:v>
                </c:pt>
                <c:pt idx="138">
                  <c:v>0.23400000000000001</c:v>
                </c:pt>
                <c:pt idx="139">
                  <c:v>0.873</c:v>
                </c:pt>
                <c:pt idx="140">
                  <c:v>1.1200000000000001</c:v>
                </c:pt>
                <c:pt idx="141">
                  <c:v>1.673</c:v>
                </c:pt>
                <c:pt idx="142">
                  <c:v>0.219</c:v>
                </c:pt>
                <c:pt idx="143">
                  <c:v>-1.175</c:v>
                </c:pt>
                <c:pt idx="144">
                  <c:v>-1.3260000000000001</c:v>
                </c:pt>
                <c:pt idx="145">
                  <c:v>-1.0269999999999999</c:v>
                </c:pt>
                <c:pt idx="146">
                  <c:v>-0.55100000000000005</c:v>
                </c:pt>
                <c:pt idx="147">
                  <c:v>-9.7000000000000003E-2</c:v>
                </c:pt>
                <c:pt idx="148">
                  <c:v>-1.0509999999999999</c:v>
                </c:pt>
                <c:pt idx="149">
                  <c:v>-2.0299999999999998</c:v>
                </c:pt>
                <c:pt idx="150">
                  <c:v>-1.9079999999999999</c:v>
                </c:pt>
                <c:pt idx="151">
                  <c:v>-2.0190000000000001</c:v>
                </c:pt>
                <c:pt idx="152">
                  <c:v>-1.5620000000000001</c:v>
                </c:pt>
                <c:pt idx="153">
                  <c:v>-0.84299999999999997</c:v>
                </c:pt>
                <c:pt idx="154">
                  <c:v>-1.53</c:v>
                </c:pt>
                <c:pt idx="155">
                  <c:v>-1.5129999999999999</c:v>
                </c:pt>
                <c:pt idx="156">
                  <c:v>-2.7869999999999999</c:v>
                </c:pt>
                <c:pt idx="157">
                  <c:v>-2.09</c:v>
                </c:pt>
                <c:pt idx="158">
                  <c:v>-2.0089999999999999</c:v>
                </c:pt>
                <c:pt idx="159">
                  <c:v>-1.6639999999999999</c:v>
                </c:pt>
                <c:pt idx="160">
                  <c:v>-1.5089999999999999</c:v>
                </c:pt>
                <c:pt idx="161">
                  <c:v>-1.47</c:v>
                </c:pt>
                <c:pt idx="162">
                  <c:v>-1.9419999999999999</c:v>
                </c:pt>
                <c:pt idx="163">
                  <c:v>-1.6160000000000001</c:v>
                </c:pt>
                <c:pt idx="164">
                  <c:v>-0.94299999999999995</c:v>
                </c:pt>
                <c:pt idx="165">
                  <c:v>-0.94199999999999995</c:v>
                </c:pt>
                <c:pt idx="166">
                  <c:v>-1.0680000000000001</c:v>
                </c:pt>
                <c:pt idx="167">
                  <c:v>-1.131</c:v>
                </c:pt>
                <c:pt idx="168">
                  <c:v>-1.004</c:v>
                </c:pt>
                <c:pt idx="169">
                  <c:v>3.1E-2</c:v>
                </c:pt>
                <c:pt idx="170">
                  <c:v>0.214</c:v>
                </c:pt>
                <c:pt idx="171">
                  <c:v>1.4750000000000001</c:v>
                </c:pt>
                <c:pt idx="172">
                  <c:v>1.3009999999999999</c:v>
                </c:pt>
                <c:pt idx="173">
                  <c:v>1.08</c:v>
                </c:pt>
                <c:pt idx="174">
                  <c:v>1.1279999999999999</c:v>
                </c:pt>
                <c:pt idx="175">
                  <c:v>1.45</c:v>
                </c:pt>
                <c:pt idx="176">
                  <c:v>1.5009999999999999</c:v>
                </c:pt>
                <c:pt idx="177">
                  <c:v>-0.53500000000000003</c:v>
                </c:pt>
                <c:pt idx="178">
                  <c:v>-0.66900000000000004</c:v>
                </c:pt>
                <c:pt idx="179">
                  <c:v>-0.79200000000000004</c:v>
                </c:pt>
                <c:pt idx="180">
                  <c:v>-0.80300000000000005</c:v>
                </c:pt>
                <c:pt idx="181">
                  <c:v>-0.59499999999999997</c:v>
                </c:pt>
                <c:pt idx="182">
                  <c:v>-0.56899999999999995</c:v>
                </c:pt>
                <c:pt idx="183">
                  <c:v>1.0999999999999999E-2</c:v>
                </c:pt>
                <c:pt idx="184">
                  <c:v>0.13700000000000001</c:v>
                </c:pt>
                <c:pt idx="185">
                  <c:v>-0.94599999999999995</c:v>
                </c:pt>
                <c:pt idx="186">
                  <c:v>-0.57699999999999996</c:v>
                </c:pt>
                <c:pt idx="187">
                  <c:v>-0.50800000000000001</c:v>
                </c:pt>
                <c:pt idx="188">
                  <c:v>-2.5670000000000002</c:v>
                </c:pt>
                <c:pt idx="189">
                  <c:v>-2.23</c:v>
                </c:pt>
                <c:pt idx="190">
                  <c:v>-1.821</c:v>
                </c:pt>
                <c:pt idx="191">
                  <c:v>0.36799999999999999</c:v>
                </c:pt>
                <c:pt idx="192">
                  <c:v>0.94799999999999995</c:v>
                </c:pt>
                <c:pt idx="193">
                  <c:v>1.5189999999999999</c:v>
                </c:pt>
                <c:pt idx="194">
                  <c:v>1.3879999999999999</c:v>
                </c:pt>
                <c:pt idx="195">
                  <c:v>0.98699999999999999</c:v>
                </c:pt>
                <c:pt idx="196">
                  <c:v>0.51300000000000001</c:v>
                </c:pt>
                <c:pt idx="197">
                  <c:v>1.1459999999999999</c:v>
                </c:pt>
                <c:pt idx="198">
                  <c:v>1.7190000000000001</c:v>
                </c:pt>
                <c:pt idx="199">
                  <c:v>0.95899999999999996</c:v>
                </c:pt>
                <c:pt idx="200">
                  <c:v>1.103</c:v>
                </c:pt>
                <c:pt idx="201">
                  <c:v>1.071</c:v>
                </c:pt>
                <c:pt idx="202">
                  <c:v>0.83699999999999997</c:v>
                </c:pt>
                <c:pt idx="203">
                  <c:v>-0.68300000000000005</c:v>
                </c:pt>
                <c:pt idx="204">
                  <c:v>-0.13800000000000001</c:v>
                </c:pt>
                <c:pt idx="205">
                  <c:v>0.33500000000000002</c:v>
                </c:pt>
                <c:pt idx="206">
                  <c:v>1.6140000000000001</c:v>
                </c:pt>
                <c:pt idx="207">
                  <c:v>1.698</c:v>
                </c:pt>
                <c:pt idx="208">
                  <c:v>1.33</c:v>
                </c:pt>
                <c:pt idx="209">
                  <c:v>0.32700000000000001</c:v>
                </c:pt>
                <c:pt idx="210">
                  <c:v>1.7170000000000001</c:v>
                </c:pt>
                <c:pt idx="211">
                  <c:v>0.42499999999999999</c:v>
                </c:pt>
                <c:pt idx="212">
                  <c:v>2.3050000000000002</c:v>
                </c:pt>
                <c:pt idx="213">
                  <c:v>2.2269999999999999</c:v>
                </c:pt>
                <c:pt idx="214">
                  <c:v>1.0840000000000001</c:v>
                </c:pt>
                <c:pt idx="215">
                  <c:v>1.6160000000000001</c:v>
                </c:pt>
                <c:pt idx="216">
                  <c:v>2.1349999999999998</c:v>
                </c:pt>
                <c:pt idx="217">
                  <c:v>1.6439999999999999</c:v>
                </c:pt>
                <c:pt idx="218">
                  <c:v>1.548</c:v>
                </c:pt>
                <c:pt idx="219">
                  <c:v>0.84499999999999997</c:v>
                </c:pt>
                <c:pt idx="220">
                  <c:v>0.96499999999999997</c:v>
                </c:pt>
                <c:pt idx="221">
                  <c:v>0.68200000000000005</c:v>
                </c:pt>
                <c:pt idx="222">
                  <c:v>0.73599999999999999</c:v>
                </c:pt>
                <c:pt idx="223">
                  <c:v>0.34200000000000003</c:v>
                </c:pt>
                <c:pt idx="224">
                  <c:v>-0.82899999999999996</c:v>
                </c:pt>
                <c:pt idx="225">
                  <c:v>-1.1870000000000001</c:v>
                </c:pt>
                <c:pt idx="226">
                  <c:v>0.995</c:v>
                </c:pt>
                <c:pt idx="227">
                  <c:v>1.284</c:v>
                </c:pt>
                <c:pt idx="228">
                  <c:v>1.655</c:v>
                </c:pt>
                <c:pt idx="229">
                  <c:v>1.8819999999999999</c:v>
                </c:pt>
                <c:pt idx="230">
                  <c:v>2.2250000000000001</c:v>
                </c:pt>
                <c:pt idx="231">
                  <c:v>1.8</c:v>
                </c:pt>
                <c:pt idx="232">
                  <c:v>1.4610000000000001</c:v>
                </c:pt>
                <c:pt idx="233">
                  <c:v>0.51400000000000001</c:v>
                </c:pt>
                <c:pt idx="234">
                  <c:v>1.1339999999999999</c:v>
                </c:pt>
                <c:pt idx="235">
                  <c:v>1.2310000000000001</c:v>
                </c:pt>
                <c:pt idx="236">
                  <c:v>-0.40799999999999997</c:v>
                </c:pt>
                <c:pt idx="237">
                  <c:v>-0.93400000000000005</c:v>
                </c:pt>
                <c:pt idx="238">
                  <c:v>-1.3260000000000001</c:v>
                </c:pt>
                <c:pt idx="239">
                  <c:v>-1.732</c:v>
                </c:pt>
                <c:pt idx="240">
                  <c:v>-1.7390000000000001</c:v>
                </c:pt>
                <c:pt idx="241">
                  <c:v>-0.55200000000000005</c:v>
                </c:pt>
                <c:pt idx="242">
                  <c:v>-0.95599999999999996</c:v>
                </c:pt>
                <c:pt idx="243">
                  <c:v>-1.6140000000000001</c:v>
                </c:pt>
                <c:pt idx="244">
                  <c:v>-1.056</c:v>
                </c:pt>
                <c:pt idx="245">
                  <c:v>-0.45700000000000002</c:v>
                </c:pt>
                <c:pt idx="246">
                  <c:v>-8.2000000000000003E-2</c:v>
                </c:pt>
                <c:pt idx="247">
                  <c:v>0.441</c:v>
                </c:pt>
                <c:pt idx="248">
                  <c:v>7.0999999999999994E-2</c:v>
                </c:pt>
                <c:pt idx="249">
                  <c:v>0.23</c:v>
                </c:pt>
                <c:pt idx="250">
                  <c:v>2.8000000000000001E-2</c:v>
                </c:pt>
                <c:pt idx="251">
                  <c:v>-1.22</c:v>
                </c:pt>
                <c:pt idx="252">
                  <c:v>-0.17499999999999999</c:v>
                </c:pt>
                <c:pt idx="253">
                  <c:v>0.14199999999999999</c:v>
                </c:pt>
                <c:pt idx="254">
                  <c:v>1.238</c:v>
                </c:pt>
                <c:pt idx="255">
                  <c:v>-0.376</c:v>
                </c:pt>
                <c:pt idx="256">
                  <c:v>-0.504</c:v>
                </c:pt>
                <c:pt idx="257">
                  <c:v>1.0780000000000001</c:v>
                </c:pt>
                <c:pt idx="258">
                  <c:v>0.27100000000000002</c:v>
                </c:pt>
                <c:pt idx="259">
                  <c:v>1.1240000000000001</c:v>
                </c:pt>
                <c:pt idx="260">
                  <c:v>2.8140000000000001</c:v>
                </c:pt>
                <c:pt idx="261">
                  <c:v>0.27300000000000002</c:v>
                </c:pt>
                <c:pt idx="262">
                  <c:v>-0.30399999999999999</c:v>
                </c:pt>
                <c:pt idx="263">
                  <c:v>-2.637</c:v>
                </c:pt>
                <c:pt idx="264">
                  <c:v>-1.599</c:v>
                </c:pt>
                <c:pt idx="265">
                  <c:v>-1.774</c:v>
                </c:pt>
                <c:pt idx="266">
                  <c:v>-2.1339999999999999</c:v>
                </c:pt>
                <c:pt idx="267">
                  <c:v>-0.497</c:v>
                </c:pt>
                <c:pt idx="268">
                  <c:v>0.111</c:v>
                </c:pt>
                <c:pt idx="269">
                  <c:v>-0.45900000000000002</c:v>
                </c:pt>
                <c:pt idx="270">
                  <c:v>-0.621</c:v>
                </c:pt>
                <c:pt idx="271">
                  <c:v>0.90900000000000003</c:v>
                </c:pt>
                <c:pt idx="272">
                  <c:v>1.395</c:v>
                </c:pt>
                <c:pt idx="273">
                  <c:v>0.79400000000000004</c:v>
                </c:pt>
                <c:pt idx="274">
                  <c:v>0.59599999999999997</c:v>
                </c:pt>
                <c:pt idx="275">
                  <c:v>1.276</c:v>
                </c:pt>
                <c:pt idx="276">
                  <c:v>0.77700000000000002</c:v>
                </c:pt>
                <c:pt idx="277">
                  <c:v>0.151</c:v>
                </c:pt>
                <c:pt idx="278">
                  <c:v>1.4359999999999999</c:v>
                </c:pt>
                <c:pt idx="279">
                  <c:v>1.587</c:v>
                </c:pt>
                <c:pt idx="280">
                  <c:v>0.49</c:v>
                </c:pt>
                <c:pt idx="281">
                  <c:v>7.4999999999999997E-2</c:v>
                </c:pt>
                <c:pt idx="282">
                  <c:v>0.47599999999999998</c:v>
                </c:pt>
                <c:pt idx="283">
                  <c:v>2.032</c:v>
                </c:pt>
                <c:pt idx="284">
                  <c:v>2.3620000000000001</c:v>
                </c:pt>
                <c:pt idx="285">
                  <c:v>2.1680000000000001</c:v>
                </c:pt>
                <c:pt idx="286">
                  <c:v>-1.7230000000000001</c:v>
                </c:pt>
                <c:pt idx="287">
                  <c:v>-1.722</c:v>
                </c:pt>
                <c:pt idx="288">
                  <c:v>-2.044</c:v>
                </c:pt>
                <c:pt idx="289">
                  <c:v>-1.8560000000000001</c:v>
                </c:pt>
                <c:pt idx="290">
                  <c:v>-1.5369999999999999</c:v>
                </c:pt>
                <c:pt idx="291">
                  <c:v>-0.64300000000000002</c:v>
                </c:pt>
                <c:pt idx="292">
                  <c:v>0.16200000000000001</c:v>
                </c:pt>
                <c:pt idx="293">
                  <c:v>0.94599999999999995</c:v>
                </c:pt>
                <c:pt idx="294">
                  <c:v>1.4370000000000001</c:v>
                </c:pt>
                <c:pt idx="295">
                  <c:v>1.633</c:v>
                </c:pt>
                <c:pt idx="296">
                  <c:v>1.98</c:v>
                </c:pt>
                <c:pt idx="297">
                  <c:v>1.482</c:v>
                </c:pt>
                <c:pt idx="298">
                  <c:v>1.6950000000000001</c:v>
                </c:pt>
                <c:pt idx="299">
                  <c:v>0.98899999999999999</c:v>
                </c:pt>
                <c:pt idx="300">
                  <c:v>0.92800000000000005</c:v>
                </c:pt>
                <c:pt idx="301">
                  <c:v>1.04</c:v>
                </c:pt>
                <c:pt idx="302">
                  <c:v>0.66700000000000004</c:v>
                </c:pt>
                <c:pt idx="303">
                  <c:v>0.83499999999999996</c:v>
                </c:pt>
                <c:pt idx="304">
                  <c:v>1.8819999999999999</c:v>
                </c:pt>
                <c:pt idx="305">
                  <c:v>1.64</c:v>
                </c:pt>
                <c:pt idx="306">
                  <c:v>1.6850000000000001</c:v>
                </c:pt>
                <c:pt idx="307">
                  <c:v>1.0369999999999999</c:v>
                </c:pt>
                <c:pt idx="308">
                  <c:v>0.503</c:v>
                </c:pt>
                <c:pt idx="309">
                  <c:v>0.84699999999999998</c:v>
                </c:pt>
                <c:pt idx="310">
                  <c:v>1.202</c:v>
                </c:pt>
                <c:pt idx="311">
                  <c:v>1.1539999999999999</c:v>
                </c:pt>
                <c:pt idx="312">
                  <c:v>0.216</c:v>
                </c:pt>
                <c:pt idx="313">
                  <c:v>0.55800000000000005</c:v>
                </c:pt>
                <c:pt idx="314">
                  <c:v>-0.624</c:v>
                </c:pt>
                <c:pt idx="315">
                  <c:v>-1.917</c:v>
                </c:pt>
                <c:pt idx="316">
                  <c:v>-1.2190000000000001</c:v>
                </c:pt>
                <c:pt idx="317">
                  <c:v>-0.96199999999999997</c:v>
                </c:pt>
                <c:pt idx="318">
                  <c:v>-0.89200000000000002</c:v>
                </c:pt>
                <c:pt idx="319">
                  <c:v>-2.1789999999999998</c:v>
                </c:pt>
                <c:pt idx="320">
                  <c:v>-0.71299999999999997</c:v>
                </c:pt>
                <c:pt idx="321">
                  <c:v>-0.88900000000000001</c:v>
                </c:pt>
                <c:pt idx="322">
                  <c:v>-0.55800000000000005</c:v>
                </c:pt>
                <c:pt idx="323">
                  <c:v>-0.79200000000000004</c:v>
                </c:pt>
                <c:pt idx="324">
                  <c:v>-2.569</c:v>
                </c:pt>
                <c:pt idx="325">
                  <c:v>-2.0230000000000001</c:v>
                </c:pt>
                <c:pt idx="326">
                  <c:v>-1.2669999999999999</c:v>
                </c:pt>
                <c:pt idx="327">
                  <c:v>-1.1539999999999999</c:v>
                </c:pt>
                <c:pt idx="328">
                  <c:v>-0.26700000000000002</c:v>
                </c:pt>
                <c:pt idx="329">
                  <c:v>0.877</c:v>
                </c:pt>
                <c:pt idx="330">
                  <c:v>-0.38200000000000001</c:v>
                </c:pt>
                <c:pt idx="331">
                  <c:v>-1.2370000000000001</c:v>
                </c:pt>
                <c:pt idx="332">
                  <c:v>-1.391</c:v>
                </c:pt>
                <c:pt idx="333">
                  <c:v>-2.5</c:v>
                </c:pt>
                <c:pt idx="334">
                  <c:v>0.72299999999999998</c:v>
                </c:pt>
                <c:pt idx="335">
                  <c:v>1.0209999999999999</c:v>
                </c:pt>
                <c:pt idx="336">
                  <c:v>1.0049999999999999</c:v>
                </c:pt>
                <c:pt idx="337">
                  <c:v>0.97399999999999998</c:v>
                </c:pt>
                <c:pt idx="338">
                  <c:v>2.0840000000000001</c:v>
                </c:pt>
                <c:pt idx="339">
                  <c:v>0.91600000000000004</c:v>
                </c:pt>
                <c:pt idx="340">
                  <c:v>1.1160000000000001</c:v>
                </c:pt>
                <c:pt idx="341">
                  <c:v>1.3779999999999999</c:v>
                </c:pt>
                <c:pt idx="342">
                  <c:v>1.518</c:v>
                </c:pt>
                <c:pt idx="343">
                  <c:v>1.284</c:v>
                </c:pt>
                <c:pt idx="344">
                  <c:v>1.1990000000000001</c:v>
                </c:pt>
                <c:pt idx="345">
                  <c:v>9.0999999999999998E-2</c:v>
                </c:pt>
                <c:pt idx="346">
                  <c:v>0.57499999999999996</c:v>
                </c:pt>
                <c:pt idx="347">
                  <c:v>2.8889999999999998</c:v>
                </c:pt>
                <c:pt idx="348">
                  <c:v>2.7749999999999999</c:v>
                </c:pt>
                <c:pt idx="349">
                  <c:v>0.83599999999999997</c:v>
                </c:pt>
                <c:pt idx="350">
                  <c:v>1.343</c:v>
                </c:pt>
                <c:pt idx="351">
                  <c:v>1.62</c:v>
                </c:pt>
                <c:pt idx="352">
                  <c:v>0.40600000000000003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38-2640-AF4D-2BB7BC6C4BF2}"/>
            </c:ext>
          </c:extLst>
        </c:ser>
        <c:ser>
          <c:idx val="1"/>
          <c:order val="1"/>
          <c:tx>
            <c:strRef>
              <c:f>'17_PairTrades'!$C$809</c:f>
              <c:strCache>
                <c:ptCount val="1"/>
                <c:pt idx="0">
                  <c:v>+2σ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'17_PairTrades'!$A$810:$A$1162</c:f>
              <c:numCache>
                <c:formatCode>yyyy\-mm\-dd</c:formatCode>
                <c:ptCount val="353"/>
                <c:pt idx="0">
                  <c:v>43552</c:v>
                </c:pt>
                <c:pt idx="1">
                  <c:v>43559</c:v>
                </c:pt>
                <c:pt idx="2">
                  <c:v>43566</c:v>
                </c:pt>
                <c:pt idx="3">
                  <c:v>43573</c:v>
                </c:pt>
                <c:pt idx="4">
                  <c:v>43581</c:v>
                </c:pt>
                <c:pt idx="5">
                  <c:v>43588</c:v>
                </c:pt>
                <c:pt idx="6">
                  <c:v>43595</c:v>
                </c:pt>
                <c:pt idx="7">
                  <c:v>43602</c:v>
                </c:pt>
                <c:pt idx="8">
                  <c:v>43609</c:v>
                </c:pt>
                <c:pt idx="9">
                  <c:v>43619</c:v>
                </c:pt>
                <c:pt idx="10">
                  <c:v>43626</c:v>
                </c:pt>
                <c:pt idx="11">
                  <c:v>43633</c:v>
                </c:pt>
                <c:pt idx="12">
                  <c:v>43640</c:v>
                </c:pt>
                <c:pt idx="13">
                  <c:v>43647</c:v>
                </c:pt>
                <c:pt idx="14">
                  <c:v>43655</c:v>
                </c:pt>
                <c:pt idx="15">
                  <c:v>43662</c:v>
                </c:pt>
                <c:pt idx="16">
                  <c:v>43669</c:v>
                </c:pt>
                <c:pt idx="17">
                  <c:v>43676</c:v>
                </c:pt>
                <c:pt idx="18">
                  <c:v>43683</c:v>
                </c:pt>
                <c:pt idx="19">
                  <c:v>43690</c:v>
                </c:pt>
                <c:pt idx="20">
                  <c:v>43697</c:v>
                </c:pt>
                <c:pt idx="21">
                  <c:v>43704</c:v>
                </c:pt>
                <c:pt idx="22">
                  <c:v>43712</c:v>
                </c:pt>
                <c:pt idx="23">
                  <c:v>43719</c:v>
                </c:pt>
                <c:pt idx="24">
                  <c:v>43726</c:v>
                </c:pt>
                <c:pt idx="25">
                  <c:v>43733</c:v>
                </c:pt>
                <c:pt idx="26">
                  <c:v>43740</c:v>
                </c:pt>
                <c:pt idx="27">
                  <c:v>43747</c:v>
                </c:pt>
                <c:pt idx="28">
                  <c:v>43754</c:v>
                </c:pt>
                <c:pt idx="29">
                  <c:v>43761</c:v>
                </c:pt>
                <c:pt idx="30">
                  <c:v>43768</c:v>
                </c:pt>
                <c:pt idx="31">
                  <c:v>43775</c:v>
                </c:pt>
                <c:pt idx="32">
                  <c:v>43782</c:v>
                </c:pt>
                <c:pt idx="33">
                  <c:v>43789</c:v>
                </c:pt>
                <c:pt idx="34">
                  <c:v>43796</c:v>
                </c:pt>
                <c:pt idx="35">
                  <c:v>43804</c:v>
                </c:pt>
                <c:pt idx="36">
                  <c:v>43811</c:v>
                </c:pt>
                <c:pt idx="37">
                  <c:v>43818</c:v>
                </c:pt>
                <c:pt idx="38">
                  <c:v>43826</c:v>
                </c:pt>
                <c:pt idx="39">
                  <c:v>43836</c:v>
                </c:pt>
                <c:pt idx="40">
                  <c:v>43843</c:v>
                </c:pt>
                <c:pt idx="41">
                  <c:v>43851</c:v>
                </c:pt>
                <c:pt idx="42">
                  <c:v>43858</c:v>
                </c:pt>
                <c:pt idx="43">
                  <c:v>43865</c:v>
                </c:pt>
                <c:pt idx="44">
                  <c:v>43872</c:v>
                </c:pt>
                <c:pt idx="45">
                  <c:v>43880</c:v>
                </c:pt>
                <c:pt idx="46">
                  <c:v>43887</c:v>
                </c:pt>
                <c:pt idx="47">
                  <c:v>43894</c:v>
                </c:pt>
                <c:pt idx="48">
                  <c:v>43901</c:v>
                </c:pt>
                <c:pt idx="49">
                  <c:v>43908</c:v>
                </c:pt>
                <c:pt idx="50">
                  <c:v>43915</c:v>
                </c:pt>
                <c:pt idx="51">
                  <c:v>43922</c:v>
                </c:pt>
                <c:pt idx="52">
                  <c:v>43929</c:v>
                </c:pt>
                <c:pt idx="53">
                  <c:v>43937</c:v>
                </c:pt>
                <c:pt idx="54">
                  <c:v>43944</c:v>
                </c:pt>
                <c:pt idx="55">
                  <c:v>43951</c:v>
                </c:pt>
                <c:pt idx="56">
                  <c:v>43958</c:v>
                </c:pt>
                <c:pt idx="57">
                  <c:v>43965</c:v>
                </c:pt>
                <c:pt idx="58">
                  <c:v>43972</c:v>
                </c:pt>
                <c:pt idx="59">
                  <c:v>43980</c:v>
                </c:pt>
                <c:pt idx="60">
                  <c:v>43987</c:v>
                </c:pt>
                <c:pt idx="61">
                  <c:v>43994</c:v>
                </c:pt>
                <c:pt idx="62">
                  <c:v>44001</c:v>
                </c:pt>
                <c:pt idx="63">
                  <c:v>44008</c:v>
                </c:pt>
                <c:pt idx="64">
                  <c:v>44018</c:v>
                </c:pt>
                <c:pt idx="65">
                  <c:v>44025</c:v>
                </c:pt>
                <c:pt idx="66">
                  <c:v>44032</c:v>
                </c:pt>
                <c:pt idx="67">
                  <c:v>44039</c:v>
                </c:pt>
                <c:pt idx="68">
                  <c:v>44046</c:v>
                </c:pt>
                <c:pt idx="69">
                  <c:v>44053</c:v>
                </c:pt>
                <c:pt idx="70">
                  <c:v>44060</c:v>
                </c:pt>
                <c:pt idx="71">
                  <c:v>44067</c:v>
                </c:pt>
                <c:pt idx="72">
                  <c:v>44074</c:v>
                </c:pt>
                <c:pt idx="73">
                  <c:v>44082</c:v>
                </c:pt>
                <c:pt idx="74">
                  <c:v>44089</c:v>
                </c:pt>
                <c:pt idx="75">
                  <c:v>44096</c:v>
                </c:pt>
                <c:pt idx="76">
                  <c:v>44103</c:v>
                </c:pt>
                <c:pt idx="77">
                  <c:v>44110</c:v>
                </c:pt>
                <c:pt idx="78">
                  <c:v>44117</c:v>
                </c:pt>
                <c:pt idx="79">
                  <c:v>44124</c:v>
                </c:pt>
                <c:pt idx="80">
                  <c:v>44131</c:v>
                </c:pt>
                <c:pt idx="81">
                  <c:v>44138</c:v>
                </c:pt>
                <c:pt idx="82">
                  <c:v>44145</c:v>
                </c:pt>
                <c:pt idx="83">
                  <c:v>44152</c:v>
                </c:pt>
                <c:pt idx="84">
                  <c:v>44159</c:v>
                </c:pt>
                <c:pt idx="85">
                  <c:v>44167</c:v>
                </c:pt>
                <c:pt idx="86">
                  <c:v>44174</c:v>
                </c:pt>
                <c:pt idx="87">
                  <c:v>44181</c:v>
                </c:pt>
                <c:pt idx="88">
                  <c:v>44188</c:v>
                </c:pt>
                <c:pt idx="89">
                  <c:v>44196</c:v>
                </c:pt>
                <c:pt idx="90">
                  <c:v>44204</c:v>
                </c:pt>
                <c:pt idx="91">
                  <c:v>44211</c:v>
                </c:pt>
                <c:pt idx="92">
                  <c:v>44221</c:v>
                </c:pt>
                <c:pt idx="93">
                  <c:v>44228</c:v>
                </c:pt>
                <c:pt idx="94">
                  <c:v>44235</c:v>
                </c:pt>
                <c:pt idx="95">
                  <c:v>44243</c:v>
                </c:pt>
                <c:pt idx="96">
                  <c:v>44250</c:v>
                </c:pt>
                <c:pt idx="97">
                  <c:v>44257</c:v>
                </c:pt>
                <c:pt idx="98">
                  <c:v>44264</c:v>
                </c:pt>
                <c:pt idx="99">
                  <c:v>44271</c:v>
                </c:pt>
                <c:pt idx="100">
                  <c:v>44278</c:v>
                </c:pt>
                <c:pt idx="101">
                  <c:v>44285</c:v>
                </c:pt>
                <c:pt idx="102">
                  <c:v>44293</c:v>
                </c:pt>
                <c:pt idx="103">
                  <c:v>44300</c:v>
                </c:pt>
                <c:pt idx="104">
                  <c:v>44307</c:v>
                </c:pt>
                <c:pt idx="105">
                  <c:v>44314</c:v>
                </c:pt>
                <c:pt idx="106">
                  <c:v>44321</c:v>
                </c:pt>
                <c:pt idx="107">
                  <c:v>44328</c:v>
                </c:pt>
                <c:pt idx="108">
                  <c:v>44335</c:v>
                </c:pt>
                <c:pt idx="109">
                  <c:v>44342</c:v>
                </c:pt>
                <c:pt idx="110">
                  <c:v>44350</c:v>
                </c:pt>
                <c:pt idx="111">
                  <c:v>44357</c:v>
                </c:pt>
                <c:pt idx="112">
                  <c:v>44364</c:v>
                </c:pt>
                <c:pt idx="113">
                  <c:v>44371</c:v>
                </c:pt>
                <c:pt idx="114">
                  <c:v>44378</c:v>
                </c:pt>
                <c:pt idx="115">
                  <c:v>44386</c:v>
                </c:pt>
                <c:pt idx="116">
                  <c:v>44393</c:v>
                </c:pt>
                <c:pt idx="117">
                  <c:v>44400</c:v>
                </c:pt>
                <c:pt idx="118">
                  <c:v>44407</c:v>
                </c:pt>
                <c:pt idx="119">
                  <c:v>44414</c:v>
                </c:pt>
                <c:pt idx="120">
                  <c:v>44421</c:v>
                </c:pt>
                <c:pt idx="121">
                  <c:v>44428</c:v>
                </c:pt>
                <c:pt idx="122">
                  <c:v>44435</c:v>
                </c:pt>
                <c:pt idx="123">
                  <c:v>44442</c:v>
                </c:pt>
                <c:pt idx="124">
                  <c:v>44452</c:v>
                </c:pt>
                <c:pt idx="125">
                  <c:v>44459</c:v>
                </c:pt>
                <c:pt idx="126">
                  <c:v>44466</c:v>
                </c:pt>
                <c:pt idx="127">
                  <c:v>44473</c:v>
                </c:pt>
                <c:pt idx="128">
                  <c:v>44480</c:v>
                </c:pt>
                <c:pt idx="129">
                  <c:v>44487</c:v>
                </c:pt>
                <c:pt idx="130">
                  <c:v>44494</c:v>
                </c:pt>
                <c:pt idx="131">
                  <c:v>44501</c:v>
                </c:pt>
                <c:pt idx="132">
                  <c:v>44508</c:v>
                </c:pt>
                <c:pt idx="133">
                  <c:v>44515</c:v>
                </c:pt>
                <c:pt idx="134">
                  <c:v>44522</c:v>
                </c:pt>
                <c:pt idx="135">
                  <c:v>44530</c:v>
                </c:pt>
                <c:pt idx="136">
                  <c:v>44537</c:v>
                </c:pt>
                <c:pt idx="137">
                  <c:v>44544</c:v>
                </c:pt>
                <c:pt idx="138">
                  <c:v>44551</c:v>
                </c:pt>
                <c:pt idx="139">
                  <c:v>44559</c:v>
                </c:pt>
                <c:pt idx="140">
                  <c:v>44566</c:v>
                </c:pt>
                <c:pt idx="141">
                  <c:v>44573</c:v>
                </c:pt>
                <c:pt idx="142">
                  <c:v>44581</c:v>
                </c:pt>
                <c:pt idx="143">
                  <c:v>44588</c:v>
                </c:pt>
                <c:pt idx="144">
                  <c:v>44595</c:v>
                </c:pt>
                <c:pt idx="145">
                  <c:v>44602</c:v>
                </c:pt>
                <c:pt idx="146">
                  <c:v>44609</c:v>
                </c:pt>
                <c:pt idx="147">
                  <c:v>44617</c:v>
                </c:pt>
                <c:pt idx="148">
                  <c:v>44624</c:v>
                </c:pt>
                <c:pt idx="149">
                  <c:v>44631</c:v>
                </c:pt>
                <c:pt idx="150">
                  <c:v>44638</c:v>
                </c:pt>
                <c:pt idx="151">
                  <c:v>44645</c:v>
                </c:pt>
                <c:pt idx="152">
                  <c:v>44652</c:v>
                </c:pt>
                <c:pt idx="153">
                  <c:v>44659</c:v>
                </c:pt>
                <c:pt idx="154">
                  <c:v>44669</c:v>
                </c:pt>
                <c:pt idx="155">
                  <c:v>44676</c:v>
                </c:pt>
                <c:pt idx="156">
                  <c:v>44683</c:v>
                </c:pt>
                <c:pt idx="157">
                  <c:v>44690</c:v>
                </c:pt>
                <c:pt idx="158">
                  <c:v>44697</c:v>
                </c:pt>
                <c:pt idx="159">
                  <c:v>44704</c:v>
                </c:pt>
                <c:pt idx="160">
                  <c:v>44712</c:v>
                </c:pt>
                <c:pt idx="161">
                  <c:v>44719</c:v>
                </c:pt>
                <c:pt idx="162">
                  <c:v>44726</c:v>
                </c:pt>
                <c:pt idx="163">
                  <c:v>44734</c:v>
                </c:pt>
                <c:pt idx="164">
                  <c:v>44741</c:v>
                </c:pt>
                <c:pt idx="165">
                  <c:v>44749</c:v>
                </c:pt>
                <c:pt idx="166">
                  <c:v>44756</c:v>
                </c:pt>
                <c:pt idx="167">
                  <c:v>44763</c:v>
                </c:pt>
                <c:pt idx="168">
                  <c:v>44770</c:v>
                </c:pt>
                <c:pt idx="169">
                  <c:v>44777</c:v>
                </c:pt>
                <c:pt idx="170">
                  <c:v>44784</c:v>
                </c:pt>
                <c:pt idx="171">
                  <c:v>44791</c:v>
                </c:pt>
                <c:pt idx="172">
                  <c:v>44798</c:v>
                </c:pt>
                <c:pt idx="173">
                  <c:v>44805</c:v>
                </c:pt>
                <c:pt idx="174">
                  <c:v>44813</c:v>
                </c:pt>
                <c:pt idx="175">
                  <c:v>44820</c:v>
                </c:pt>
                <c:pt idx="176">
                  <c:v>44827</c:v>
                </c:pt>
                <c:pt idx="177">
                  <c:v>44834</c:v>
                </c:pt>
                <c:pt idx="178">
                  <c:v>44841</c:v>
                </c:pt>
                <c:pt idx="179">
                  <c:v>44848</c:v>
                </c:pt>
                <c:pt idx="180">
                  <c:v>44855</c:v>
                </c:pt>
                <c:pt idx="181">
                  <c:v>44862</c:v>
                </c:pt>
                <c:pt idx="182">
                  <c:v>44869</c:v>
                </c:pt>
                <c:pt idx="183">
                  <c:v>44876</c:v>
                </c:pt>
                <c:pt idx="184">
                  <c:v>44883</c:v>
                </c:pt>
                <c:pt idx="185">
                  <c:v>44893</c:v>
                </c:pt>
                <c:pt idx="186">
                  <c:v>44900</c:v>
                </c:pt>
                <c:pt idx="187">
                  <c:v>44907</c:v>
                </c:pt>
                <c:pt idx="188">
                  <c:v>44914</c:v>
                </c:pt>
                <c:pt idx="189">
                  <c:v>44922</c:v>
                </c:pt>
                <c:pt idx="190">
                  <c:v>44930</c:v>
                </c:pt>
                <c:pt idx="191">
                  <c:v>44937</c:v>
                </c:pt>
                <c:pt idx="192">
                  <c:v>44945</c:v>
                </c:pt>
                <c:pt idx="193">
                  <c:v>44952</c:v>
                </c:pt>
                <c:pt idx="194">
                  <c:v>44959</c:v>
                </c:pt>
                <c:pt idx="195">
                  <c:v>44966</c:v>
                </c:pt>
                <c:pt idx="196">
                  <c:v>44973</c:v>
                </c:pt>
                <c:pt idx="197">
                  <c:v>44981</c:v>
                </c:pt>
                <c:pt idx="198">
                  <c:v>44988</c:v>
                </c:pt>
                <c:pt idx="199">
                  <c:v>44995</c:v>
                </c:pt>
                <c:pt idx="200">
                  <c:v>45002</c:v>
                </c:pt>
                <c:pt idx="201">
                  <c:v>45009</c:v>
                </c:pt>
                <c:pt idx="202">
                  <c:v>45016</c:v>
                </c:pt>
                <c:pt idx="203">
                  <c:v>45026</c:v>
                </c:pt>
                <c:pt idx="204">
                  <c:v>45033</c:v>
                </c:pt>
                <c:pt idx="205">
                  <c:v>45040</c:v>
                </c:pt>
                <c:pt idx="206">
                  <c:v>45047</c:v>
                </c:pt>
                <c:pt idx="207">
                  <c:v>45054</c:v>
                </c:pt>
                <c:pt idx="208">
                  <c:v>45061</c:v>
                </c:pt>
                <c:pt idx="209">
                  <c:v>45068</c:v>
                </c:pt>
                <c:pt idx="210">
                  <c:v>45076</c:v>
                </c:pt>
                <c:pt idx="211">
                  <c:v>45083</c:v>
                </c:pt>
                <c:pt idx="212">
                  <c:v>45090</c:v>
                </c:pt>
                <c:pt idx="213">
                  <c:v>45098</c:v>
                </c:pt>
                <c:pt idx="214">
                  <c:v>45105</c:v>
                </c:pt>
                <c:pt idx="215">
                  <c:v>45113</c:v>
                </c:pt>
                <c:pt idx="216">
                  <c:v>45120</c:v>
                </c:pt>
                <c:pt idx="217">
                  <c:v>45127</c:v>
                </c:pt>
                <c:pt idx="218">
                  <c:v>45134</c:v>
                </c:pt>
                <c:pt idx="219">
                  <c:v>45141</c:v>
                </c:pt>
                <c:pt idx="220">
                  <c:v>45148</c:v>
                </c:pt>
                <c:pt idx="221">
                  <c:v>45155</c:v>
                </c:pt>
                <c:pt idx="222">
                  <c:v>45162</c:v>
                </c:pt>
                <c:pt idx="223">
                  <c:v>45169</c:v>
                </c:pt>
                <c:pt idx="224">
                  <c:v>45177</c:v>
                </c:pt>
                <c:pt idx="225">
                  <c:v>45184</c:v>
                </c:pt>
                <c:pt idx="226">
                  <c:v>45191</c:v>
                </c:pt>
                <c:pt idx="227">
                  <c:v>45198</c:v>
                </c:pt>
                <c:pt idx="228">
                  <c:v>45205</c:v>
                </c:pt>
                <c:pt idx="229">
                  <c:v>45212</c:v>
                </c:pt>
                <c:pt idx="230">
                  <c:v>45219</c:v>
                </c:pt>
                <c:pt idx="231">
                  <c:v>45226</c:v>
                </c:pt>
                <c:pt idx="232">
                  <c:v>45233</c:v>
                </c:pt>
                <c:pt idx="233">
                  <c:v>45240</c:v>
                </c:pt>
                <c:pt idx="234">
                  <c:v>45247</c:v>
                </c:pt>
                <c:pt idx="235">
                  <c:v>45257</c:v>
                </c:pt>
                <c:pt idx="236">
                  <c:v>45264</c:v>
                </c:pt>
                <c:pt idx="237">
                  <c:v>45271</c:v>
                </c:pt>
                <c:pt idx="238">
                  <c:v>45278</c:v>
                </c:pt>
                <c:pt idx="239">
                  <c:v>45286</c:v>
                </c:pt>
                <c:pt idx="240">
                  <c:v>45294</c:v>
                </c:pt>
                <c:pt idx="241">
                  <c:v>45301</c:v>
                </c:pt>
                <c:pt idx="242">
                  <c:v>45309</c:v>
                </c:pt>
                <c:pt idx="243">
                  <c:v>45316</c:v>
                </c:pt>
                <c:pt idx="244">
                  <c:v>45323</c:v>
                </c:pt>
                <c:pt idx="245">
                  <c:v>45330</c:v>
                </c:pt>
                <c:pt idx="246">
                  <c:v>45337</c:v>
                </c:pt>
                <c:pt idx="247">
                  <c:v>45345</c:v>
                </c:pt>
                <c:pt idx="248">
                  <c:v>45352</c:v>
                </c:pt>
                <c:pt idx="249">
                  <c:v>45359</c:v>
                </c:pt>
                <c:pt idx="250">
                  <c:v>45366</c:v>
                </c:pt>
                <c:pt idx="251">
                  <c:v>45373</c:v>
                </c:pt>
                <c:pt idx="252">
                  <c:v>45383</c:v>
                </c:pt>
                <c:pt idx="253">
                  <c:v>45390</c:v>
                </c:pt>
                <c:pt idx="254">
                  <c:v>45397</c:v>
                </c:pt>
                <c:pt idx="255">
                  <c:v>45404</c:v>
                </c:pt>
                <c:pt idx="256">
                  <c:v>45411</c:v>
                </c:pt>
                <c:pt idx="257">
                  <c:v>45418</c:v>
                </c:pt>
                <c:pt idx="258">
                  <c:v>45425</c:v>
                </c:pt>
                <c:pt idx="259">
                  <c:v>45432</c:v>
                </c:pt>
                <c:pt idx="260">
                  <c:v>45440</c:v>
                </c:pt>
                <c:pt idx="261">
                  <c:v>45447</c:v>
                </c:pt>
                <c:pt idx="262">
                  <c:v>45454</c:v>
                </c:pt>
                <c:pt idx="263">
                  <c:v>45461</c:v>
                </c:pt>
                <c:pt idx="264">
                  <c:v>45469</c:v>
                </c:pt>
                <c:pt idx="265">
                  <c:v>45476</c:v>
                </c:pt>
                <c:pt idx="266">
                  <c:v>45484</c:v>
                </c:pt>
                <c:pt idx="267">
                  <c:v>45491</c:v>
                </c:pt>
                <c:pt idx="268">
                  <c:v>45498</c:v>
                </c:pt>
                <c:pt idx="269">
                  <c:v>45505</c:v>
                </c:pt>
                <c:pt idx="270">
                  <c:v>45512</c:v>
                </c:pt>
                <c:pt idx="271">
                  <c:v>45519</c:v>
                </c:pt>
                <c:pt idx="272">
                  <c:v>45526</c:v>
                </c:pt>
                <c:pt idx="273">
                  <c:v>45533</c:v>
                </c:pt>
                <c:pt idx="274">
                  <c:v>45541</c:v>
                </c:pt>
                <c:pt idx="275">
                  <c:v>45548</c:v>
                </c:pt>
                <c:pt idx="276">
                  <c:v>45555</c:v>
                </c:pt>
                <c:pt idx="277">
                  <c:v>45562</c:v>
                </c:pt>
                <c:pt idx="278">
                  <c:v>45569</c:v>
                </c:pt>
                <c:pt idx="279">
                  <c:v>45576</c:v>
                </c:pt>
                <c:pt idx="280">
                  <c:v>45583</c:v>
                </c:pt>
                <c:pt idx="281">
                  <c:v>45590</c:v>
                </c:pt>
                <c:pt idx="282">
                  <c:v>45597</c:v>
                </c:pt>
                <c:pt idx="283">
                  <c:v>45604</c:v>
                </c:pt>
                <c:pt idx="284">
                  <c:v>45611</c:v>
                </c:pt>
                <c:pt idx="285">
                  <c:v>45618</c:v>
                </c:pt>
                <c:pt idx="286">
                  <c:v>45628</c:v>
                </c:pt>
                <c:pt idx="287">
                  <c:v>45635</c:v>
                </c:pt>
                <c:pt idx="288">
                  <c:v>45642</c:v>
                </c:pt>
                <c:pt idx="289">
                  <c:v>45649</c:v>
                </c:pt>
                <c:pt idx="290">
                  <c:v>45657</c:v>
                </c:pt>
                <c:pt idx="291">
                  <c:v>45665</c:v>
                </c:pt>
                <c:pt idx="292">
                  <c:v>45673</c:v>
                </c:pt>
                <c:pt idx="293">
                  <c:v>45681</c:v>
                </c:pt>
                <c:pt idx="294">
                  <c:v>45688</c:v>
                </c:pt>
                <c:pt idx="295">
                  <c:v>45695</c:v>
                </c:pt>
                <c:pt idx="296">
                  <c:v>45702</c:v>
                </c:pt>
                <c:pt idx="297">
                  <c:v>45712</c:v>
                </c:pt>
                <c:pt idx="298">
                  <c:v>45719</c:v>
                </c:pt>
                <c:pt idx="299">
                  <c:v>45726</c:v>
                </c:pt>
                <c:pt idx="300">
                  <c:v>45733</c:v>
                </c:pt>
                <c:pt idx="301">
                  <c:v>45740</c:v>
                </c:pt>
                <c:pt idx="302">
                  <c:v>45747</c:v>
                </c:pt>
                <c:pt idx="303">
                  <c:v>45754</c:v>
                </c:pt>
                <c:pt idx="304">
                  <c:v>45761</c:v>
                </c:pt>
                <c:pt idx="305">
                  <c:v>45769</c:v>
                </c:pt>
                <c:pt idx="306">
                  <c:v>45776</c:v>
                </c:pt>
                <c:pt idx="307">
                  <c:v>45783</c:v>
                </c:pt>
                <c:pt idx="308">
                  <c:v>45790</c:v>
                </c:pt>
                <c:pt idx="309">
                  <c:v>45797</c:v>
                </c:pt>
                <c:pt idx="310">
                  <c:v>45805</c:v>
                </c:pt>
                <c:pt idx="311">
                  <c:v>45812</c:v>
                </c:pt>
                <c:pt idx="312">
                  <c:v>45819</c:v>
                </c:pt>
                <c:pt idx="313">
                  <c:v>45826</c:v>
                </c:pt>
                <c:pt idx="314">
                  <c:v>45834</c:v>
                </c:pt>
                <c:pt idx="315">
                  <c:v>45841</c:v>
                </c:pt>
                <c:pt idx="316">
                  <c:v>45849</c:v>
                </c:pt>
                <c:pt idx="317">
                  <c:v>45856</c:v>
                </c:pt>
                <c:pt idx="318">
                  <c:v>45863</c:v>
                </c:pt>
                <c:pt idx="319">
                  <c:v>45870</c:v>
                </c:pt>
                <c:pt idx="320">
                  <c:v>45877</c:v>
                </c:pt>
                <c:pt idx="321">
                  <c:v>45884</c:v>
                </c:pt>
                <c:pt idx="322">
                  <c:v>45891</c:v>
                </c:pt>
                <c:pt idx="323">
                  <c:v>45898</c:v>
                </c:pt>
                <c:pt idx="324">
                  <c:v>45908</c:v>
                </c:pt>
                <c:pt idx="325">
                  <c:v>45915</c:v>
                </c:pt>
                <c:pt idx="326">
                  <c:v>45922</c:v>
                </c:pt>
                <c:pt idx="327">
                  <c:v>45929</c:v>
                </c:pt>
                <c:pt idx="328">
                  <c:v>45936</c:v>
                </c:pt>
                <c:pt idx="329">
                  <c:v>45943</c:v>
                </c:pt>
                <c:pt idx="330">
                  <c:v>45950</c:v>
                </c:pt>
                <c:pt idx="331">
                  <c:v>45957</c:v>
                </c:pt>
                <c:pt idx="332">
                  <c:v>45964</c:v>
                </c:pt>
                <c:pt idx="333">
                  <c:v>45971</c:v>
                </c:pt>
                <c:pt idx="334">
                  <c:v>45978</c:v>
                </c:pt>
                <c:pt idx="335">
                  <c:v>45985</c:v>
                </c:pt>
                <c:pt idx="336">
                  <c:v>45993</c:v>
                </c:pt>
                <c:pt idx="337">
                  <c:v>46000</c:v>
                </c:pt>
                <c:pt idx="338">
                  <c:v>46007</c:v>
                </c:pt>
                <c:pt idx="339">
                  <c:v>46014</c:v>
                </c:pt>
                <c:pt idx="340">
                  <c:v>46022</c:v>
                </c:pt>
                <c:pt idx="341">
                  <c:v>46030</c:v>
                </c:pt>
                <c:pt idx="342">
                  <c:v>46037</c:v>
                </c:pt>
                <c:pt idx="343">
                  <c:v>46045</c:v>
                </c:pt>
                <c:pt idx="344">
                  <c:v>46052</c:v>
                </c:pt>
                <c:pt idx="345">
                  <c:v>46059</c:v>
                </c:pt>
                <c:pt idx="346">
                  <c:v>46066</c:v>
                </c:pt>
                <c:pt idx="347">
                  <c:v>46076</c:v>
                </c:pt>
                <c:pt idx="348">
                  <c:v>46083</c:v>
                </c:pt>
                <c:pt idx="349">
                  <c:v>46090</c:v>
                </c:pt>
                <c:pt idx="350">
                  <c:v>46097</c:v>
                </c:pt>
                <c:pt idx="351">
                  <c:v>46104</c:v>
                </c:pt>
                <c:pt idx="352">
                  <c:v>46111</c:v>
                </c:pt>
              </c:numCache>
            </c:numRef>
          </c:cat>
          <c:val>
            <c:numRef>
              <c:f>'17_PairTrades'!$C$810:$C$1162</c:f>
              <c:numCache>
                <c:formatCode>General</c:formatCode>
                <c:ptCount val="35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38-2640-AF4D-2BB7BC6C4BF2}"/>
            </c:ext>
          </c:extLst>
        </c:ser>
        <c:ser>
          <c:idx val="2"/>
          <c:order val="2"/>
          <c:tx>
            <c:strRef>
              <c:f>'17_PairTrades'!$D$809</c:f>
              <c:strCache>
                <c:ptCount val="1"/>
                <c:pt idx="0">
                  <c:v>-2σ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'17_PairTrades'!$A$810:$A$1162</c:f>
              <c:numCache>
                <c:formatCode>yyyy\-mm\-dd</c:formatCode>
                <c:ptCount val="353"/>
                <c:pt idx="0">
                  <c:v>43552</c:v>
                </c:pt>
                <c:pt idx="1">
                  <c:v>43559</c:v>
                </c:pt>
                <c:pt idx="2">
                  <c:v>43566</c:v>
                </c:pt>
                <c:pt idx="3">
                  <c:v>43573</c:v>
                </c:pt>
                <c:pt idx="4">
                  <c:v>43581</c:v>
                </c:pt>
                <c:pt idx="5">
                  <c:v>43588</c:v>
                </c:pt>
                <c:pt idx="6">
                  <c:v>43595</c:v>
                </c:pt>
                <c:pt idx="7">
                  <c:v>43602</c:v>
                </c:pt>
                <c:pt idx="8">
                  <c:v>43609</c:v>
                </c:pt>
                <c:pt idx="9">
                  <c:v>43619</c:v>
                </c:pt>
                <c:pt idx="10">
                  <c:v>43626</c:v>
                </c:pt>
                <c:pt idx="11">
                  <c:v>43633</c:v>
                </c:pt>
                <c:pt idx="12">
                  <c:v>43640</c:v>
                </c:pt>
                <c:pt idx="13">
                  <c:v>43647</c:v>
                </c:pt>
                <c:pt idx="14">
                  <c:v>43655</c:v>
                </c:pt>
                <c:pt idx="15">
                  <c:v>43662</c:v>
                </c:pt>
                <c:pt idx="16">
                  <c:v>43669</c:v>
                </c:pt>
                <c:pt idx="17">
                  <c:v>43676</c:v>
                </c:pt>
                <c:pt idx="18">
                  <c:v>43683</c:v>
                </c:pt>
                <c:pt idx="19">
                  <c:v>43690</c:v>
                </c:pt>
                <c:pt idx="20">
                  <c:v>43697</c:v>
                </c:pt>
                <c:pt idx="21">
                  <c:v>43704</c:v>
                </c:pt>
                <c:pt idx="22">
                  <c:v>43712</c:v>
                </c:pt>
                <c:pt idx="23">
                  <c:v>43719</c:v>
                </c:pt>
                <c:pt idx="24">
                  <c:v>43726</c:v>
                </c:pt>
                <c:pt idx="25">
                  <c:v>43733</c:v>
                </c:pt>
                <c:pt idx="26">
                  <c:v>43740</c:v>
                </c:pt>
                <c:pt idx="27">
                  <c:v>43747</c:v>
                </c:pt>
                <c:pt idx="28">
                  <c:v>43754</c:v>
                </c:pt>
                <c:pt idx="29">
                  <c:v>43761</c:v>
                </c:pt>
                <c:pt idx="30">
                  <c:v>43768</c:v>
                </c:pt>
                <c:pt idx="31">
                  <c:v>43775</c:v>
                </c:pt>
                <c:pt idx="32">
                  <c:v>43782</c:v>
                </c:pt>
                <c:pt idx="33">
                  <c:v>43789</c:v>
                </c:pt>
                <c:pt idx="34">
                  <c:v>43796</c:v>
                </c:pt>
                <c:pt idx="35">
                  <c:v>43804</c:v>
                </c:pt>
                <c:pt idx="36">
                  <c:v>43811</c:v>
                </c:pt>
                <c:pt idx="37">
                  <c:v>43818</c:v>
                </c:pt>
                <c:pt idx="38">
                  <c:v>43826</c:v>
                </c:pt>
                <c:pt idx="39">
                  <c:v>43836</c:v>
                </c:pt>
                <c:pt idx="40">
                  <c:v>43843</c:v>
                </c:pt>
                <c:pt idx="41">
                  <c:v>43851</c:v>
                </c:pt>
                <c:pt idx="42">
                  <c:v>43858</c:v>
                </c:pt>
                <c:pt idx="43">
                  <c:v>43865</c:v>
                </c:pt>
                <c:pt idx="44">
                  <c:v>43872</c:v>
                </c:pt>
                <c:pt idx="45">
                  <c:v>43880</c:v>
                </c:pt>
                <c:pt idx="46">
                  <c:v>43887</c:v>
                </c:pt>
                <c:pt idx="47">
                  <c:v>43894</c:v>
                </c:pt>
                <c:pt idx="48">
                  <c:v>43901</c:v>
                </c:pt>
                <c:pt idx="49">
                  <c:v>43908</c:v>
                </c:pt>
                <c:pt idx="50">
                  <c:v>43915</c:v>
                </c:pt>
                <c:pt idx="51">
                  <c:v>43922</c:v>
                </c:pt>
                <c:pt idx="52">
                  <c:v>43929</c:v>
                </c:pt>
                <c:pt idx="53">
                  <c:v>43937</c:v>
                </c:pt>
                <c:pt idx="54">
                  <c:v>43944</c:v>
                </c:pt>
                <c:pt idx="55">
                  <c:v>43951</c:v>
                </c:pt>
                <c:pt idx="56">
                  <c:v>43958</c:v>
                </c:pt>
                <c:pt idx="57">
                  <c:v>43965</c:v>
                </c:pt>
                <c:pt idx="58">
                  <c:v>43972</c:v>
                </c:pt>
                <c:pt idx="59">
                  <c:v>43980</c:v>
                </c:pt>
                <c:pt idx="60">
                  <c:v>43987</c:v>
                </c:pt>
                <c:pt idx="61">
                  <c:v>43994</c:v>
                </c:pt>
                <c:pt idx="62">
                  <c:v>44001</c:v>
                </c:pt>
                <c:pt idx="63">
                  <c:v>44008</c:v>
                </c:pt>
                <c:pt idx="64">
                  <c:v>44018</c:v>
                </c:pt>
                <c:pt idx="65">
                  <c:v>44025</c:v>
                </c:pt>
                <c:pt idx="66">
                  <c:v>44032</c:v>
                </c:pt>
                <c:pt idx="67">
                  <c:v>44039</c:v>
                </c:pt>
                <c:pt idx="68">
                  <c:v>44046</c:v>
                </c:pt>
                <c:pt idx="69">
                  <c:v>44053</c:v>
                </c:pt>
                <c:pt idx="70">
                  <c:v>44060</c:v>
                </c:pt>
                <c:pt idx="71">
                  <c:v>44067</c:v>
                </c:pt>
                <c:pt idx="72">
                  <c:v>44074</c:v>
                </c:pt>
                <c:pt idx="73">
                  <c:v>44082</c:v>
                </c:pt>
                <c:pt idx="74">
                  <c:v>44089</c:v>
                </c:pt>
                <c:pt idx="75">
                  <c:v>44096</c:v>
                </c:pt>
                <c:pt idx="76">
                  <c:v>44103</c:v>
                </c:pt>
                <c:pt idx="77">
                  <c:v>44110</c:v>
                </c:pt>
                <c:pt idx="78">
                  <c:v>44117</c:v>
                </c:pt>
                <c:pt idx="79">
                  <c:v>44124</c:v>
                </c:pt>
                <c:pt idx="80">
                  <c:v>44131</c:v>
                </c:pt>
                <c:pt idx="81">
                  <c:v>44138</c:v>
                </c:pt>
                <c:pt idx="82">
                  <c:v>44145</c:v>
                </c:pt>
                <c:pt idx="83">
                  <c:v>44152</c:v>
                </c:pt>
                <c:pt idx="84">
                  <c:v>44159</c:v>
                </c:pt>
                <c:pt idx="85">
                  <c:v>44167</c:v>
                </c:pt>
                <c:pt idx="86">
                  <c:v>44174</c:v>
                </c:pt>
                <c:pt idx="87">
                  <c:v>44181</c:v>
                </c:pt>
                <c:pt idx="88">
                  <c:v>44188</c:v>
                </c:pt>
                <c:pt idx="89">
                  <c:v>44196</c:v>
                </c:pt>
                <c:pt idx="90">
                  <c:v>44204</c:v>
                </c:pt>
                <c:pt idx="91">
                  <c:v>44211</c:v>
                </c:pt>
                <c:pt idx="92">
                  <c:v>44221</c:v>
                </c:pt>
                <c:pt idx="93">
                  <c:v>44228</c:v>
                </c:pt>
                <c:pt idx="94">
                  <c:v>44235</c:v>
                </c:pt>
                <c:pt idx="95">
                  <c:v>44243</c:v>
                </c:pt>
                <c:pt idx="96">
                  <c:v>44250</c:v>
                </c:pt>
                <c:pt idx="97">
                  <c:v>44257</c:v>
                </c:pt>
                <c:pt idx="98">
                  <c:v>44264</c:v>
                </c:pt>
                <c:pt idx="99">
                  <c:v>44271</c:v>
                </c:pt>
                <c:pt idx="100">
                  <c:v>44278</c:v>
                </c:pt>
                <c:pt idx="101">
                  <c:v>44285</c:v>
                </c:pt>
                <c:pt idx="102">
                  <c:v>44293</c:v>
                </c:pt>
                <c:pt idx="103">
                  <c:v>44300</c:v>
                </c:pt>
                <c:pt idx="104">
                  <c:v>44307</c:v>
                </c:pt>
                <c:pt idx="105">
                  <c:v>44314</c:v>
                </c:pt>
                <c:pt idx="106">
                  <c:v>44321</c:v>
                </c:pt>
                <c:pt idx="107">
                  <c:v>44328</c:v>
                </c:pt>
                <c:pt idx="108">
                  <c:v>44335</c:v>
                </c:pt>
                <c:pt idx="109">
                  <c:v>44342</c:v>
                </c:pt>
                <c:pt idx="110">
                  <c:v>44350</c:v>
                </c:pt>
                <c:pt idx="111">
                  <c:v>44357</c:v>
                </c:pt>
                <c:pt idx="112">
                  <c:v>44364</c:v>
                </c:pt>
                <c:pt idx="113">
                  <c:v>44371</c:v>
                </c:pt>
                <c:pt idx="114">
                  <c:v>44378</c:v>
                </c:pt>
                <c:pt idx="115">
                  <c:v>44386</c:v>
                </c:pt>
                <c:pt idx="116">
                  <c:v>44393</c:v>
                </c:pt>
                <c:pt idx="117">
                  <c:v>44400</c:v>
                </c:pt>
                <c:pt idx="118">
                  <c:v>44407</c:v>
                </c:pt>
                <c:pt idx="119">
                  <c:v>44414</c:v>
                </c:pt>
                <c:pt idx="120">
                  <c:v>44421</c:v>
                </c:pt>
                <c:pt idx="121">
                  <c:v>44428</c:v>
                </c:pt>
                <c:pt idx="122">
                  <c:v>44435</c:v>
                </c:pt>
                <c:pt idx="123">
                  <c:v>44442</c:v>
                </c:pt>
                <c:pt idx="124">
                  <c:v>44452</c:v>
                </c:pt>
                <c:pt idx="125">
                  <c:v>44459</c:v>
                </c:pt>
                <c:pt idx="126">
                  <c:v>44466</c:v>
                </c:pt>
                <c:pt idx="127">
                  <c:v>44473</c:v>
                </c:pt>
                <c:pt idx="128">
                  <c:v>44480</c:v>
                </c:pt>
                <c:pt idx="129">
                  <c:v>44487</c:v>
                </c:pt>
                <c:pt idx="130">
                  <c:v>44494</c:v>
                </c:pt>
                <c:pt idx="131">
                  <c:v>44501</c:v>
                </c:pt>
                <c:pt idx="132">
                  <c:v>44508</c:v>
                </c:pt>
                <c:pt idx="133">
                  <c:v>44515</c:v>
                </c:pt>
                <c:pt idx="134">
                  <c:v>44522</c:v>
                </c:pt>
                <c:pt idx="135">
                  <c:v>44530</c:v>
                </c:pt>
                <c:pt idx="136">
                  <c:v>44537</c:v>
                </c:pt>
                <c:pt idx="137">
                  <c:v>44544</c:v>
                </c:pt>
                <c:pt idx="138">
                  <c:v>44551</c:v>
                </c:pt>
                <c:pt idx="139">
                  <c:v>44559</c:v>
                </c:pt>
                <c:pt idx="140">
                  <c:v>44566</c:v>
                </c:pt>
                <c:pt idx="141">
                  <c:v>44573</c:v>
                </c:pt>
                <c:pt idx="142">
                  <c:v>44581</c:v>
                </c:pt>
                <c:pt idx="143">
                  <c:v>44588</c:v>
                </c:pt>
                <c:pt idx="144">
                  <c:v>44595</c:v>
                </c:pt>
                <c:pt idx="145">
                  <c:v>44602</c:v>
                </c:pt>
                <c:pt idx="146">
                  <c:v>44609</c:v>
                </c:pt>
                <c:pt idx="147">
                  <c:v>44617</c:v>
                </c:pt>
                <c:pt idx="148">
                  <c:v>44624</c:v>
                </c:pt>
                <c:pt idx="149">
                  <c:v>44631</c:v>
                </c:pt>
                <c:pt idx="150">
                  <c:v>44638</c:v>
                </c:pt>
                <c:pt idx="151">
                  <c:v>44645</c:v>
                </c:pt>
                <c:pt idx="152">
                  <c:v>44652</c:v>
                </c:pt>
                <c:pt idx="153">
                  <c:v>44659</c:v>
                </c:pt>
                <c:pt idx="154">
                  <c:v>44669</c:v>
                </c:pt>
                <c:pt idx="155">
                  <c:v>44676</c:v>
                </c:pt>
                <c:pt idx="156">
                  <c:v>44683</c:v>
                </c:pt>
                <c:pt idx="157">
                  <c:v>44690</c:v>
                </c:pt>
                <c:pt idx="158">
                  <c:v>44697</c:v>
                </c:pt>
                <c:pt idx="159">
                  <c:v>44704</c:v>
                </c:pt>
                <c:pt idx="160">
                  <c:v>44712</c:v>
                </c:pt>
                <c:pt idx="161">
                  <c:v>44719</c:v>
                </c:pt>
                <c:pt idx="162">
                  <c:v>44726</c:v>
                </c:pt>
                <c:pt idx="163">
                  <c:v>44734</c:v>
                </c:pt>
                <c:pt idx="164">
                  <c:v>44741</c:v>
                </c:pt>
                <c:pt idx="165">
                  <c:v>44749</c:v>
                </c:pt>
                <c:pt idx="166">
                  <c:v>44756</c:v>
                </c:pt>
                <c:pt idx="167">
                  <c:v>44763</c:v>
                </c:pt>
                <c:pt idx="168">
                  <c:v>44770</c:v>
                </c:pt>
                <c:pt idx="169">
                  <c:v>44777</c:v>
                </c:pt>
                <c:pt idx="170">
                  <c:v>44784</c:v>
                </c:pt>
                <c:pt idx="171">
                  <c:v>44791</c:v>
                </c:pt>
                <c:pt idx="172">
                  <c:v>44798</c:v>
                </c:pt>
                <c:pt idx="173">
                  <c:v>44805</c:v>
                </c:pt>
                <c:pt idx="174">
                  <c:v>44813</c:v>
                </c:pt>
                <c:pt idx="175">
                  <c:v>44820</c:v>
                </c:pt>
                <c:pt idx="176">
                  <c:v>44827</c:v>
                </c:pt>
                <c:pt idx="177">
                  <c:v>44834</c:v>
                </c:pt>
                <c:pt idx="178">
                  <c:v>44841</c:v>
                </c:pt>
                <c:pt idx="179">
                  <c:v>44848</c:v>
                </c:pt>
                <c:pt idx="180">
                  <c:v>44855</c:v>
                </c:pt>
                <c:pt idx="181">
                  <c:v>44862</c:v>
                </c:pt>
                <c:pt idx="182">
                  <c:v>44869</c:v>
                </c:pt>
                <c:pt idx="183">
                  <c:v>44876</c:v>
                </c:pt>
                <c:pt idx="184">
                  <c:v>44883</c:v>
                </c:pt>
                <c:pt idx="185">
                  <c:v>44893</c:v>
                </c:pt>
                <c:pt idx="186">
                  <c:v>44900</c:v>
                </c:pt>
                <c:pt idx="187">
                  <c:v>44907</c:v>
                </c:pt>
                <c:pt idx="188">
                  <c:v>44914</c:v>
                </c:pt>
                <c:pt idx="189">
                  <c:v>44922</c:v>
                </c:pt>
                <c:pt idx="190">
                  <c:v>44930</c:v>
                </c:pt>
                <c:pt idx="191">
                  <c:v>44937</c:v>
                </c:pt>
                <c:pt idx="192">
                  <c:v>44945</c:v>
                </c:pt>
                <c:pt idx="193">
                  <c:v>44952</c:v>
                </c:pt>
                <c:pt idx="194">
                  <c:v>44959</c:v>
                </c:pt>
                <c:pt idx="195">
                  <c:v>44966</c:v>
                </c:pt>
                <c:pt idx="196">
                  <c:v>44973</c:v>
                </c:pt>
                <c:pt idx="197">
                  <c:v>44981</c:v>
                </c:pt>
                <c:pt idx="198">
                  <c:v>44988</c:v>
                </c:pt>
                <c:pt idx="199">
                  <c:v>44995</c:v>
                </c:pt>
                <c:pt idx="200">
                  <c:v>45002</c:v>
                </c:pt>
                <c:pt idx="201">
                  <c:v>45009</c:v>
                </c:pt>
                <c:pt idx="202">
                  <c:v>45016</c:v>
                </c:pt>
                <c:pt idx="203">
                  <c:v>45026</c:v>
                </c:pt>
                <c:pt idx="204">
                  <c:v>45033</c:v>
                </c:pt>
                <c:pt idx="205">
                  <c:v>45040</c:v>
                </c:pt>
                <c:pt idx="206">
                  <c:v>45047</c:v>
                </c:pt>
                <c:pt idx="207">
                  <c:v>45054</c:v>
                </c:pt>
                <c:pt idx="208">
                  <c:v>45061</c:v>
                </c:pt>
                <c:pt idx="209">
                  <c:v>45068</c:v>
                </c:pt>
                <c:pt idx="210">
                  <c:v>45076</c:v>
                </c:pt>
                <c:pt idx="211">
                  <c:v>45083</c:v>
                </c:pt>
                <c:pt idx="212">
                  <c:v>45090</c:v>
                </c:pt>
                <c:pt idx="213">
                  <c:v>45098</c:v>
                </c:pt>
                <c:pt idx="214">
                  <c:v>45105</c:v>
                </c:pt>
                <c:pt idx="215">
                  <c:v>45113</c:v>
                </c:pt>
                <c:pt idx="216">
                  <c:v>45120</c:v>
                </c:pt>
                <c:pt idx="217">
                  <c:v>45127</c:v>
                </c:pt>
                <c:pt idx="218">
                  <c:v>45134</c:v>
                </c:pt>
                <c:pt idx="219">
                  <c:v>45141</c:v>
                </c:pt>
                <c:pt idx="220">
                  <c:v>45148</c:v>
                </c:pt>
                <c:pt idx="221">
                  <c:v>45155</c:v>
                </c:pt>
                <c:pt idx="222">
                  <c:v>45162</c:v>
                </c:pt>
                <c:pt idx="223">
                  <c:v>45169</c:v>
                </c:pt>
                <c:pt idx="224">
                  <c:v>45177</c:v>
                </c:pt>
                <c:pt idx="225">
                  <c:v>45184</c:v>
                </c:pt>
                <c:pt idx="226">
                  <c:v>45191</c:v>
                </c:pt>
                <c:pt idx="227">
                  <c:v>45198</c:v>
                </c:pt>
                <c:pt idx="228">
                  <c:v>45205</c:v>
                </c:pt>
                <c:pt idx="229">
                  <c:v>45212</c:v>
                </c:pt>
                <c:pt idx="230">
                  <c:v>45219</c:v>
                </c:pt>
                <c:pt idx="231">
                  <c:v>45226</c:v>
                </c:pt>
                <c:pt idx="232">
                  <c:v>45233</c:v>
                </c:pt>
                <c:pt idx="233">
                  <c:v>45240</c:v>
                </c:pt>
                <c:pt idx="234">
                  <c:v>45247</c:v>
                </c:pt>
                <c:pt idx="235">
                  <c:v>45257</c:v>
                </c:pt>
                <c:pt idx="236">
                  <c:v>45264</c:v>
                </c:pt>
                <c:pt idx="237">
                  <c:v>45271</c:v>
                </c:pt>
                <c:pt idx="238">
                  <c:v>45278</c:v>
                </c:pt>
                <c:pt idx="239">
                  <c:v>45286</c:v>
                </c:pt>
                <c:pt idx="240">
                  <c:v>45294</c:v>
                </c:pt>
                <c:pt idx="241">
                  <c:v>45301</c:v>
                </c:pt>
                <c:pt idx="242">
                  <c:v>45309</c:v>
                </c:pt>
                <c:pt idx="243">
                  <c:v>45316</c:v>
                </c:pt>
                <c:pt idx="244">
                  <c:v>45323</c:v>
                </c:pt>
                <c:pt idx="245">
                  <c:v>45330</c:v>
                </c:pt>
                <c:pt idx="246">
                  <c:v>45337</c:v>
                </c:pt>
                <c:pt idx="247">
                  <c:v>45345</c:v>
                </c:pt>
                <c:pt idx="248">
                  <c:v>45352</c:v>
                </c:pt>
                <c:pt idx="249">
                  <c:v>45359</c:v>
                </c:pt>
                <c:pt idx="250">
                  <c:v>45366</c:v>
                </c:pt>
                <c:pt idx="251">
                  <c:v>45373</c:v>
                </c:pt>
                <c:pt idx="252">
                  <c:v>45383</c:v>
                </c:pt>
                <c:pt idx="253">
                  <c:v>45390</c:v>
                </c:pt>
                <c:pt idx="254">
                  <c:v>45397</c:v>
                </c:pt>
                <c:pt idx="255">
                  <c:v>45404</c:v>
                </c:pt>
                <c:pt idx="256">
                  <c:v>45411</c:v>
                </c:pt>
                <c:pt idx="257">
                  <c:v>45418</c:v>
                </c:pt>
                <c:pt idx="258">
                  <c:v>45425</c:v>
                </c:pt>
                <c:pt idx="259">
                  <c:v>45432</c:v>
                </c:pt>
                <c:pt idx="260">
                  <c:v>45440</c:v>
                </c:pt>
                <c:pt idx="261">
                  <c:v>45447</c:v>
                </c:pt>
                <c:pt idx="262">
                  <c:v>45454</c:v>
                </c:pt>
                <c:pt idx="263">
                  <c:v>45461</c:v>
                </c:pt>
                <c:pt idx="264">
                  <c:v>45469</c:v>
                </c:pt>
                <c:pt idx="265">
                  <c:v>45476</c:v>
                </c:pt>
                <c:pt idx="266">
                  <c:v>45484</c:v>
                </c:pt>
                <c:pt idx="267">
                  <c:v>45491</c:v>
                </c:pt>
                <c:pt idx="268">
                  <c:v>45498</c:v>
                </c:pt>
                <c:pt idx="269">
                  <c:v>45505</c:v>
                </c:pt>
                <c:pt idx="270">
                  <c:v>45512</c:v>
                </c:pt>
                <c:pt idx="271">
                  <c:v>45519</c:v>
                </c:pt>
                <c:pt idx="272">
                  <c:v>45526</c:v>
                </c:pt>
                <c:pt idx="273">
                  <c:v>45533</c:v>
                </c:pt>
                <c:pt idx="274">
                  <c:v>45541</c:v>
                </c:pt>
                <c:pt idx="275">
                  <c:v>45548</c:v>
                </c:pt>
                <c:pt idx="276">
                  <c:v>45555</c:v>
                </c:pt>
                <c:pt idx="277">
                  <c:v>45562</c:v>
                </c:pt>
                <c:pt idx="278">
                  <c:v>45569</c:v>
                </c:pt>
                <c:pt idx="279">
                  <c:v>45576</c:v>
                </c:pt>
                <c:pt idx="280">
                  <c:v>45583</c:v>
                </c:pt>
                <c:pt idx="281">
                  <c:v>45590</c:v>
                </c:pt>
                <c:pt idx="282">
                  <c:v>45597</c:v>
                </c:pt>
                <c:pt idx="283">
                  <c:v>45604</c:v>
                </c:pt>
                <c:pt idx="284">
                  <c:v>45611</c:v>
                </c:pt>
                <c:pt idx="285">
                  <c:v>45618</c:v>
                </c:pt>
                <c:pt idx="286">
                  <c:v>45628</c:v>
                </c:pt>
                <c:pt idx="287">
                  <c:v>45635</c:v>
                </c:pt>
                <c:pt idx="288">
                  <c:v>45642</c:v>
                </c:pt>
                <c:pt idx="289">
                  <c:v>45649</c:v>
                </c:pt>
                <c:pt idx="290">
                  <c:v>45657</c:v>
                </c:pt>
                <c:pt idx="291">
                  <c:v>45665</c:v>
                </c:pt>
                <c:pt idx="292">
                  <c:v>45673</c:v>
                </c:pt>
                <c:pt idx="293">
                  <c:v>45681</c:v>
                </c:pt>
                <c:pt idx="294">
                  <c:v>45688</c:v>
                </c:pt>
                <c:pt idx="295">
                  <c:v>45695</c:v>
                </c:pt>
                <c:pt idx="296">
                  <c:v>45702</c:v>
                </c:pt>
                <c:pt idx="297">
                  <c:v>45712</c:v>
                </c:pt>
                <c:pt idx="298">
                  <c:v>45719</c:v>
                </c:pt>
                <c:pt idx="299">
                  <c:v>45726</c:v>
                </c:pt>
                <c:pt idx="300">
                  <c:v>45733</c:v>
                </c:pt>
                <c:pt idx="301">
                  <c:v>45740</c:v>
                </c:pt>
                <c:pt idx="302">
                  <c:v>45747</c:v>
                </c:pt>
                <c:pt idx="303">
                  <c:v>45754</c:v>
                </c:pt>
                <c:pt idx="304">
                  <c:v>45761</c:v>
                </c:pt>
                <c:pt idx="305">
                  <c:v>45769</c:v>
                </c:pt>
                <c:pt idx="306">
                  <c:v>45776</c:v>
                </c:pt>
                <c:pt idx="307">
                  <c:v>45783</c:v>
                </c:pt>
                <c:pt idx="308">
                  <c:v>45790</c:v>
                </c:pt>
                <c:pt idx="309">
                  <c:v>45797</c:v>
                </c:pt>
                <c:pt idx="310">
                  <c:v>45805</c:v>
                </c:pt>
                <c:pt idx="311">
                  <c:v>45812</c:v>
                </c:pt>
                <c:pt idx="312">
                  <c:v>45819</c:v>
                </c:pt>
                <c:pt idx="313">
                  <c:v>45826</c:v>
                </c:pt>
                <c:pt idx="314">
                  <c:v>45834</c:v>
                </c:pt>
                <c:pt idx="315">
                  <c:v>45841</c:v>
                </c:pt>
                <c:pt idx="316">
                  <c:v>45849</c:v>
                </c:pt>
                <c:pt idx="317">
                  <c:v>45856</c:v>
                </c:pt>
                <c:pt idx="318">
                  <c:v>45863</c:v>
                </c:pt>
                <c:pt idx="319">
                  <c:v>45870</c:v>
                </c:pt>
                <c:pt idx="320">
                  <c:v>45877</c:v>
                </c:pt>
                <c:pt idx="321">
                  <c:v>45884</c:v>
                </c:pt>
                <c:pt idx="322">
                  <c:v>45891</c:v>
                </c:pt>
                <c:pt idx="323">
                  <c:v>45898</c:v>
                </c:pt>
                <c:pt idx="324">
                  <c:v>45908</c:v>
                </c:pt>
                <c:pt idx="325">
                  <c:v>45915</c:v>
                </c:pt>
                <c:pt idx="326">
                  <c:v>45922</c:v>
                </c:pt>
                <c:pt idx="327">
                  <c:v>45929</c:v>
                </c:pt>
                <c:pt idx="328">
                  <c:v>45936</c:v>
                </c:pt>
                <c:pt idx="329">
                  <c:v>45943</c:v>
                </c:pt>
                <c:pt idx="330">
                  <c:v>45950</c:v>
                </c:pt>
                <c:pt idx="331">
                  <c:v>45957</c:v>
                </c:pt>
                <c:pt idx="332">
                  <c:v>45964</c:v>
                </c:pt>
                <c:pt idx="333">
                  <c:v>45971</c:v>
                </c:pt>
                <c:pt idx="334">
                  <c:v>45978</c:v>
                </c:pt>
                <c:pt idx="335">
                  <c:v>45985</c:v>
                </c:pt>
                <c:pt idx="336">
                  <c:v>45993</c:v>
                </c:pt>
                <c:pt idx="337">
                  <c:v>46000</c:v>
                </c:pt>
                <c:pt idx="338">
                  <c:v>46007</c:v>
                </c:pt>
                <c:pt idx="339">
                  <c:v>46014</c:v>
                </c:pt>
                <c:pt idx="340">
                  <c:v>46022</c:v>
                </c:pt>
                <c:pt idx="341">
                  <c:v>46030</c:v>
                </c:pt>
                <c:pt idx="342">
                  <c:v>46037</c:v>
                </c:pt>
                <c:pt idx="343">
                  <c:v>46045</c:v>
                </c:pt>
                <c:pt idx="344">
                  <c:v>46052</c:v>
                </c:pt>
                <c:pt idx="345">
                  <c:v>46059</c:v>
                </c:pt>
                <c:pt idx="346">
                  <c:v>46066</c:v>
                </c:pt>
                <c:pt idx="347">
                  <c:v>46076</c:v>
                </c:pt>
                <c:pt idx="348">
                  <c:v>46083</c:v>
                </c:pt>
                <c:pt idx="349">
                  <c:v>46090</c:v>
                </c:pt>
                <c:pt idx="350">
                  <c:v>46097</c:v>
                </c:pt>
                <c:pt idx="351">
                  <c:v>46104</c:v>
                </c:pt>
                <c:pt idx="352">
                  <c:v>46111</c:v>
                </c:pt>
              </c:numCache>
            </c:numRef>
          </c:cat>
          <c:val>
            <c:numRef>
              <c:f>'17_PairTrades'!$D$810:$D$1162</c:f>
              <c:numCache>
                <c:formatCode>General</c:formatCode>
                <c:ptCount val="353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-2</c:v>
                </c:pt>
                <c:pt idx="77">
                  <c:v>-2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-2</c:v>
                </c:pt>
                <c:pt idx="83">
                  <c:v>-2</c:v>
                </c:pt>
                <c:pt idx="84">
                  <c:v>-2</c:v>
                </c:pt>
                <c:pt idx="85">
                  <c:v>-2</c:v>
                </c:pt>
                <c:pt idx="86">
                  <c:v>-2</c:v>
                </c:pt>
                <c:pt idx="87">
                  <c:v>-2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-2</c:v>
                </c:pt>
                <c:pt idx="94">
                  <c:v>-2</c:v>
                </c:pt>
                <c:pt idx="95">
                  <c:v>-2</c:v>
                </c:pt>
                <c:pt idx="96">
                  <c:v>-2</c:v>
                </c:pt>
                <c:pt idx="97">
                  <c:v>-2</c:v>
                </c:pt>
                <c:pt idx="98">
                  <c:v>-2</c:v>
                </c:pt>
                <c:pt idx="99">
                  <c:v>-2</c:v>
                </c:pt>
                <c:pt idx="100">
                  <c:v>-2</c:v>
                </c:pt>
                <c:pt idx="101">
                  <c:v>-2</c:v>
                </c:pt>
                <c:pt idx="102">
                  <c:v>-2</c:v>
                </c:pt>
                <c:pt idx="103">
                  <c:v>-2</c:v>
                </c:pt>
                <c:pt idx="104">
                  <c:v>-2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</c:v>
                </c:pt>
                <c:pt idx="113">
                  <c:v>-2</c:v>
                </c:pt>
                <c:pt idx="114">
                  <c:v>-2</c:v>
                </c:pt>
                <c:pt idx="115">
                  <c:v>-2</c:v>
                </c:pt>
                <c:pt idx="116">
                  <c:v>-2</c:v>
                </c:pt>
                <c:pt idx="117">
                  <c:v>-2</c:v>
                </c:pt>
                <c:pt idx="118">
                  <c:v>-2</c:v>
                </c:pt>
                <c:pt idx="119">
                  <c:v>-2</c:v>
                </c:pt>
                <c:pt idx="120">
                  <c:v>-2</c:v>
                </c:pt>
                <c:pt idx="121">
                  <c:v>-2</c:v>
                </c:pt>
                <c:pt idx="122">
                  <c:v>-2</c:v>
                </c:pt>
                <c:pt idx="123">
                  <c:v>-2</c:v>
                </c:pt>
                <c:pt idx="124">
                  <c:v>-2</c:v>
                </c:pt>
                <c:pt idx="125">
                  <c:v>-2</c:v>
                </c:pt>
                <c:pt idx="126">
                  <c:v>-2</c:v>
                </c:pt>
                <c:pt idx="127">
                  <c:v>-2</c:v>
                </c:pt>
                <c:pt idx="128">
                  <c:v>-2</c:v>
                </c:pt>
                <c:pt idx="129">
                  <c:v>-2</c:v>
                </c:pt>
                <c:pt idx="130">
                  <c:v>-2</c:v>
                </c:pt>
                <c:pt idx="131">
                  <c:v>-2</c:v>
                </c:pt>
                <c:pt idx="132">
                  <c:v>-2</c:v>
                </c:pt>
                <c:pt idx="133">
                  <c:v>-2</c:v>
                </c:pt>
                <c:pt idx="134">
                  <c:v>-2</c:v>
                </c:pt>
                <c:pt idx="135">
                  <c:v>-2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-2</c:v>
                </c:pt>
                <c:pt idx="140">
                  <c:v>-2</c:v>
                </c:pt>
                <c:pt idx="141">
                  <c:v>-2</c:v>
                </c:pt>
                <c:pt idx="142">
                  <c:v>-2</c:v>
                </c:pt>
                <c:pt idx="143">
                  <c:v>-2</c:v>
                </c:pt>
                <c:pt idx="144">
                  <c:v>-2</c:v>
                </c:pt>
                <c:pt idx="145">
                  <c:v>-2</c:v>
                </c:pt>
                <c:pt idx="146">
                  <c:v>-2</c:v>
                </c:pt>
                <c:pt idx="147">
                  <c:v>-2</c:v>
                </c:pt>
                <c:pt idx="148">
                  <c:v>-2</c:v>
                </c:pt>
                <c:pt idx="149">
                  <c:v>-2</c:v>
                </c:pt>
                <c:pt idx="150">
                  <c:v>-2</c:v>
                </c:pt>
                <c:pt idx="151">
                  <c:v>-2</c:v>
                </c:pt>
                <c:pt idx="152">
                  <c:v>-2</c:v>
                </c:pt>
                <c:pt idx="153">
                  <c:v>-2</c:v>
                </c:pt>
                <c:pt idx="154">
                  <c:v>-2</c:v>
                </c:pt>
                <c:pt idx="155">
                  <c:v>-2</c:v>
                </c:pt>
                <c:pt idx="156">
                  <c:v>-2</c:v>
                </c:pt>
                <c:pt idx="157">
                  <c:v>-2</c:v>
                </c:pt>
                <c:pt idx="158">
                  <c:v>-2</c:v>
                </c:pt>
                <c:pt idx="159">
                  <c:v>-2</c:v>
                </c:pt>
                <c:pt idx="160">
                  <c:v>-2</c:v>
                </c:pt>
                <c:pt idx="161">
                  <c:v>-2</c:v>
                </c:pt>
                <c:pt idx="162">
                  <c:v>-2</c:v>
                </c:pt>
                <c:pt idx="163">
                  <c:v>-2</c:v>
                </c:pt>
                <c:pt idx="164">
                  <c:v>-2</c:v>
                </c:pt>
                <c:pt idx="165">
                  <c:v>-2</c:v>
                </c:pt>
                <c:pt idx="166">
                  <c:v>-2</c:v>
                </c:pt>
                <c:pt idx="167">
                  <c:v>-2</c:v>
                </c:pt>
                <c:pt idx="168">
                  <c:v>-2</c:v>
                </c:pt>
                <c:pt idx="169">
                  <c:v>-2</c:v>
                </c:pt>
                <c:pt idx="170">
                  <c:v>-2</c:v>
                </c:pt>
                <c:pt idx="171">
                  <c:v>-2</c:v>
                </c:pt>
                <c:pt idx="172">
                  <c:v>-2</c:v>
                </c:pt>
                <c:pt idx="173">
                  <c:v>-2</c:v>
                </c:pt>
                <c:pt idx="174">
                  <c:v>-2</c:v>
                </c:pt>
                <c:pt idx="175">
                  <c:v>-2</c:v>
                </c:pt>
                <c:pt idx="176">
                  <c:v>-2</c:v>
                </c:pt>
                <c:pt idx="177">
                  <c:v>-2</c:v>
                </c:pt>
                <c:pt idx="178">
                  <c:v>-2</c:v>
                </c:pt>
                <c:pt idx="179">
                  <c:v>-2</c:v>
                </c:pt>
                <c:pt idx="180">
                  <c:v>-2</c:v>
                </c:pt>
                <c:pt idx="181">
                  <c:v>-2</c:v>
                </c:pt>
                <c:pt idx="182">
                  <c:v>-2</c:v>
                </c:pt>
                <c:pt idx="183">
                  <c:v>-2</c:v>
                </c:pt>
                <c:pt idx="184">
                  <c:v>-2</c:v>
                </c:pt>
                <c:pt idx="185">
                  <c:v>-2</c:v>
                </c:pt>
                <c:pt idx="186">
                  <c:v>-2</c:v>
                </c:pt>
                <c:pt idx="187">
                  <c:v>-2</c:v>
                </c:pt>
                <c:pt idx="188">
                  <c:v>-2</c:v>
                </c:pt>
                <c:pt idx="189">
                  <c:v>-2</c:v>
                </c:pt>
                <c:pt idx="190">
                  <c:v>-2</c:v>
                </c:pt>
                <c:pt idx="191">
                  <c:v>-2</c:v>
                </c:pt>
                <c:pt idx="192">
                  <c:v>-2</c:v>
                </c:pt>
                <c:pt idx="193">
                  <c:v>-2</c:v>
                </c:pt>
                <c:pt idx="194">
                  <c:v>-2</c:v>
                </c:pt>
                <c:pt idx="195">
                  <c:v>-2</c:v>
                </c:pt>
                <c:pt idx="196">
                  <c:v>-2</c:v>
                </c:pt>
                <c:pt idx="197">
                  <c:v>-2</c:v>
                </c:pt>
                <c:pt idx="198">
                  <c:v>-2</c:v>
                </c:pt>
                <c:pt idx="199">
                  <c:v>-2</c:v>
                </c:pt>
                <c:pt idx="200">
                  <c:v>-2</c:v>
                </c:pt>
                <c:pt idx="201">
                  <c:v>-2</c:v>
                </c:pt>
                <c:pt idx="202">
                  <c:v>-2</c:v>
                </c:pt>
                <c:pt idx="203">
                  <c:v>-2</c:v>
                </c:pt>
                <c:pt idx="204">
                  <c:v>-2</c:v>
                </c:pt>
                <c:pt idx="205">
                  <c:v>-2</c:v>
                </c:pt>
                <c:pt idx="206">
                  <c:v>-2</c:v>
                </c:pt>
                <c:pt idx="207">
                  <c:v>-2</c:v>
                </c:pt>
                <c:pt idx="208">
                  <c:v>-2</c:v>
                </c:pt>
                <c:pt idx="209">
                  <c:v>-2</c:v>
                </c:pt>
                <c:pt idx="210">
                  <c:v>-2</c:v>
                </c:pt>
                <c:pt idx="211">
                  <c:v>-2</c:v>
                </c:pt>
                <c:pt idx="212">
                  <c:v>-2</c:v>
                </c:pt>
                <c:pt idx="213">
                  <c:v>-2</c:v>
                </c:pt>
                <c:pt idx="214">
                  <c:v>-2</c:v>
                </c:pt>
                <c:pt idx="215">
                  <c:v>-2</c:v>
                </c:pt>
                <c:pt idx="216">
                  <c:v>-2</c:v>
                </c:pt>
                <c:pt idx="217">
                  <c:v>-2</c:v>
                </c:pt>
                <c:pt idx="218">
                  <c:v>-2</c:v>
                </c:pt>
                <c:pt idx="219">
                  <c:v>-2</c:v>
                </c:pt>
                <c:pt idx="220">
                  <c:v>-2</c:v>
                </c:pt>
                <c:pt idx="221">
                  <c:v>-2</c:v>
                </c:pt>
                <c:pt idx="222">
                  <c:v>-2</c:v>
                </c:pt>
                <c:pt idx="223">
                  <c:v>-2</c:v>
                </c:pt>
                <c:pt idx="224">
                  <c:v>-2</c:v>
                </c:pt>
                <c:pt idx="225">
                  <c:v>-2</c:v>
                </c:pt>
                <c:pt idx="226">
                  <c:v>-2</c:v>
                </c:pt>
                <c:pt idx="227">
                  <c:v>-2</c:v>
                </c:pt>
                <c:pt idx="228">
                  <c:v>-2</c:v>
                </c:pt>
                <c:pt idx="229">
                  <c:v>-2</c:v>
                </c:pt>
                <c:pt idx="230">
                  <c:v>-2</c:v>
                </c:pt>
                <c:pt idx="231">
                  <c:v>-2</c:v>
                </c:pt>
                <c:pt idx="232">
                  <c:v>-2</c:v>
                </c:pt>
                <c:pt idx="233">
                  <c:v>-2</c:v>
                </c:pt>
                <c:pt idx="234">
                  <c:v>-2</c:v>
                </c:pt>
                <c:pt idx="235">
                  <c:v>-2</c:v>
                </c:pt>
                <c:pt idx="236">
                  <c:v>-2</c:v>
                </c:pt>
                <c:pt idx="237">
                  <c:v>-2</c:v>
                </c:pt>
                <c:pt idx="238">
                  <c:v>-2</c:v>
                </c:pt>
                <c:pt idx="239">
                  <c:v>-2</c:v>
                </c:pt>
                <c:pt idx="240">
                  <c:v>-2</c:v>
                </c:pt>
                <c:pt idx="241">
                  <c:v>-2</c:v>
                </c:pt>
                <c:pt idx="242">
                  <c:v>-2</c:v>
                </c:pt>
                <c:pt idx="243">
                  <c:v>-2</c:v>
                </c:pt>
                <c:pt idx="244">
                  <c:v>-2</c:v>
                </c:pt>
                <c:pt idx="245">
                  <c:v>-2</c:v>
                </c:pt>
                <c:pt idx="246">
                  <c:v>-2</c:v>
                </c:pt>
                <c:pt idx="247">
                  <c:v>-2</c:v>
                </c:pt>
                <c:pt idx="248">
                  <c:v>-2</c:v>
                </c:pt>
                <c:pt idx="249">
                  <c:v>-2</c:v>
                </c:pt>
                <c:pt idx="250">
                  <c:v>-2</c:v>
                </c:pt>
                <c:pt idx="251">
                  <c:v>-2</c:v>
                </c:pt>
                <c:pt idx="252">
                  <c:v>-2</c:v>
                </c:pt>
                <c:pt idx="253">
                  <c:v>-2</c:v>
                </c:pt>
                <c:pt idx="254">
                  <c:v>-2</c:v>
                </c:pt>
                <c:pt idx="255">
                  <c:v>-2</c:v>
                </c:pt>
                <c:pt idx="256">
                  <c:v>-2</c:v>
                </c:pt>
                <c:pt idx="257">
                  <c:v>-2</c:v>
                </c:pt>
                <c:pt idx="258">
                  <c:v>-2</c:v>
                </c:pt>
                <c:pt idx="259">
                  <c:v>-2</c:v>
                </c:pt>
                <c:pt idx="260">
                  <c:v>-2</c:v>
                </c:pt>
                <c:pt idx="261">
                  <c:v>-2</c:v>
                </c:pt>
                <c:pt idx="262">
                  <c:v>-2</c:v>
                </c:pt>
                <c:pt idx="263">
                  <c:v>-2</c:v>
                </c:pt>
                <c:pt idx="264">
                  <c:v>-2</c:v>
                </c:pt>
                <c:pt idx="265">
                  <c:v>-2</c:v>
                </c:pt>
                <c:pt idx="266">
                  <c:v>-2</c:v>
                </c:pt>
                <c:pt idx="267">
                  <c:v>-2</c:v>
                </c:pt>
                <c:pt idx="268">
                  <c:v>-2</c:v>
                </c:pt>
                <c:pt idx="269">
                  <c:v>-2</c:v>
                </c:pt>
                <c:pt idx="270">
                  <c:v>-2</c:v>
                </c:pt>
                <c:pt idx="271">
                  <c:v>-2</c:v>
                </c:pt>
                <c:pt idx="272">
                  <c:v>-2</c:v>
                </c:pt>
                <c:pt idx="273">
                  <c:v>-2</c:v>
                </c:pt>
                <c:pt idx="274">
                  <c:v>-2</c:v>
                </c:pt>
                <c:pt idx="275">
                  <c:v>-2</c:v>
                </c:pt>
                <c:pt idx="276">
                  <c:v>-2</c:v>
                </c:pt>
                <c:pt idx="277">
                  <c:v>-2</c:v>
                </c:pt>
                <c:pt idx="278">
                  <c:v>-2</c:v>
                </c:pt>
                <c:pt idx="279">
                  <c:v>-2</c:v>
                </c:pt>
                <c:pt idx="280">
                  <c:v>-2</c:v>
                </c:pt>
                <c:pt idx="281">
                  <c:v>-2</c:v>
                </c:pt>
                <c:pt idx="282">
                  <c:v>-2</c:v>
                </c:pt>
                <c:pt idx="283">
                  <c:v>-2</c:v>
                </c:pt>
                <c:pt idx="284">
                  <c:v>-2</c:v>
                </c:pt>
                <c:pt idx="285">
                  <c:v>-2</c:v>
                </c:pt>
                <c:pt idx="286">
                  <c:v>-2</c:v>
                </c:pt>
                <c:pt idx="287">
                  <c:v>-2</c:v>
                </c:pt>
                <c:pt idx="288">
                  <c:v>-2</c:v>
                </c:pt>
                <c:pt idx="289">
                  <c:v>-2</c:v>
                </c:pt>
                <c:pt idx="290">
                  <c:v>-2</c:v>
                </c:pt>
                <c:pt idx="291">
                  <c:v>-2</c:v>
                </c:pt>
                <c:pt idx="292">
                  <c:v>-2</c:v>
                </c:pt>
                <c:pt idx="293">
                  <c:v>-2</c:v>
                </c:pt>
                <c:pt idx="294">
                  <c:v>-2</c:v>
                </c:pt>
                <c:pt idx="295">
                  <c:v>-2</c:v>
                </c:pt>
                <c:pt idx="296">
                  <c:v>-2</c:v>
                </c:pt>
                <c:pt idx="297">
                  <c:v>-2</c:v>
                </c:pt>
                <c:pt idx="298">
                  <c:v>-2</c:v>
                </c:pt>
                <c:pt idx="299">
                  <c:v>-2</c:v>
                </c:pt>
                <c:pt idx="300">
                  <c:v>-2</c:v>
                </c:pt>
                <c:pt idx="301">
                  <c:v>-2</c:v>
                </c:pt>
                <c:pt idx="302">
                  <c:v>-2</c:v>
                </c:pt>
                <c:pt idx="303">
                  <c:v>-2</c:v>
                </c:pt>
                <c:pt idx="304">
                  <c:v>-2</c:v>
                </c:pt>
                <c:pt idx="305">
                  <c:v>-2</c:v>
                </c:pt>
                <c:pt idx="306">
                  <c:v>-2</c:v>
                </c:pt>
                <c:pt idx="307">
                  <c:v>-2</c:v>
                </c:pt>
                <c:pt idx="308">
                  <c:v>-2</c:v>
                </c:pt>
                <c:pt idx="309">
                  <c:v>-2</c:v>
                </c:pt>
                <c:pt idx="310">
                  <c:v>-2</c:v>
                </c:pt>
                <c:pt idx="311">
                  <c:v>-2</c:v>
                </c:pt>
                <c:pt idx="312">
                  <c:v>-2</c:v>
                </c:pt>
                <c:pt idx="313">
                  <c:v>-2</c:v>
                </c:pt>
                <c:pt idx="314">
                  <c:v>-2</c:v>
                </c:pt>
                <c:pt idx="315">
                  <c:v>-2</c:v>
                </c:pt>
                <c:pt idx="316">
                  <c:v>-2</c:v>
                </c:pt>
                <c:pt idx="317">
                  <c:v>-2</c:v>
                </c:pt>
                <c:pt idx="318">
                  <c:v>-2</c:v>
                </c:pt>
                <c:pt idx="319">
                  <c:v>-2</c:v>
                </c:pt>
                <c:pt idx="320">
                  <c:v>-2</c:v>
                </c:pt>
                <c:pt idx="321">
                  <c:v>-2</c:v>
                </c:pt>
                <c:pt idx="322">
                  <c:v>-2</c:v>
                </c:pt>
                <c:pt idx="323">
                  <c:v>-2</c:v>
                </c:pt>
                <c:pt idx="324">
                  <c:v>-2</c:v>
                </c:pt>
                <c:pt idx="325">
                  <c:v>-2</c:v>
                </c:pt>
                <c:pt idx="326">
                  <c:v>-2</c:v>
                </c:pt>
                <c:pt idx="327">
                  <c:v>-2</c:v>
                </c:pt>
                <c:pt idx="328">
                  <c:v>-2</c:v>
                </c:pt>
                <c:pt idx="329">
                  <c:v>-2</c:v>
                </c:pt>
                <c:pt idx="330">
                  <c:v>-2</c:v>
                </c:pt>
                <c:pt idx="331">
                  <c:v>-2</c:v>
                </c:pt>
                <c:pt idx="332">
                  <c:v>-2</c:v>
                </c:pt>
                <c:pt idx="333">
                  <c:v>-2</c:v>
                </c:pt>
                <c:pt idx="334">
                  <c:v>-2</c:v>
                </c:pt>
                <c:pt idx="335">
                  <c:v>-2</c:v>
                </c:pt>
                <c:pt idx="336">
                  <c:v>-2</c:v>
                </c:pt>
                <c:pt idx="337">
                  <c:v>-2</c:v>
                </c:pt>
                <c:pt idx="338">
                  <c:v>-2</c:v>
                </c:pt>
                <c:pt idx="339">
                  <c:v>-2</c:v>
                </c:pt>
                <c:pt idx="340">
                  <c:v>-2</c:v>
                </c:pt>
                <c:pt idx="341">
                  <c:v>-2</c:v>
                </c:pt>
                <c:pt idx="342">
                  <c:v>-2</c:v>
                </c:pt>
                <c:pt idx="343">
                  <c:v>-2</c:v>
                </c:pt>
                <c:pt idx="344">
                  <c:v>-2</c:v>
                </c:pt>
                <c:pt idx="345">
                  <c:v>-2</c:v>
                </c:pt>
                <c:pt idx="346">
                  <c:v>-2</c:v>
                </c:pt>
                <c:pt idx="347">
                  <c:v>-2</c:v>
                </c:pt>
                <c:pt idx="348">
                  <c:v>-2</c:v>
                </c:pt>
                <c:pt idx="349">
                  <c:v>-2</c:v>
                </c:pt>
                <c:pt idx="350">
                  <c:v>-2</c:v>
                </c:pt>
                <c:pt idx="351">
                  <c:v>-2</c:v>
                </c:pt>
                <c:pt idx="352">
                  <c:v>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338-2640-AF4D-2BB7BC6C4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Z-Score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Z-Score: COP vs ET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'17_PairTrades'!$B$1175</c:f>
              <c:strCache>
                <c:ptCount val="1"/>
                <c:pt idx="0">
                  <c:v>Z-Score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'17_PairTrades'!$A$1176:$A$1528</c:f>
              <c:numCache>
                <c:formatCode>yyyy\-mm\-dd</c:formatCode>
                <c:ptCount val="353"/>
                <c:pt idx="0">
                  <c:v>43552</c:v>
                </c:pt>
                <c:pt idx="1">
                  <c:v>43559</c:v>
                </c:pt>
                <c:pt idx="2">
                  <c:v>43566</c:v>
                </c:pt>
                <c:pt idx="3">
                  <c:v>43573</c:v>
                </c:pt>
                <c:pt idx="4">
                  <c:v>43581</c:v>
                </c:pt>
                <c:pt idx="5">
                  <c:v>43588</c:v>
                </c:pt>
                <c:pt idx="6">
                  <c:v>43595</c:v>
                </c:pt>
                <c:pt idx="7">
                  <c:v>43602</c:v>
                </c:pt>
                <c:pt idx="8">
                  <c:v>43609</c:v>
                </c:pt>
                <c:pt idx="9">
                  <c:v>43619</c:v>
                </c:pt>
                <c:pt idx="10">
                  <c:v>43626</c:v>
                </c:pt>
                <c:pt idx="11">
                  <c:v>43633</c:v>
                </c:pt>
                <c:pt idx="12">
                  <c:v>43640</c:v>
                </c:pt>
                <c:pt idx="13">
                  <c:v>43647</c:v>
                </c:pt>
                <c:pt idx="14">
                  <c:v>43655</c:v>
                </c:pt>
                <c:pt idx="15">
                  <c:v>43662</c:v>
                </c:pt>
                <c:pt idx="16">
                  <c:v>43669</c:v>
                </c:pt>
                <c:pt idx="17">
                  <c:v>43676</c:v>
                </c:pt>
                <c:pt idx="18">
                  <c:v>43683</c:v>
                </c:pt>
                <c:pt idx="19">
                  <c:v>43690</c:v>
                </c:pt>
                <c:pt idx="20">
                  <c:v>43697</c:v>
                </c:pt>
                <c:pt idx="21">
                  <c:v>43704</c:v>
                </c:pt>
                <c:pt idx="22">
                  <c:v>43712</c:v>
                </c:pt>
                <c:pt idx="23">
                  <c:v>43719</c:v>
                </c:pt>
                <c:pt idx="24">
                  <c:v>43726</c:v>
                </c:pt>
                <c:pt idx="25">
                  <c:v>43733</c:v>
                </c:pt>
                <c:pt idx="26">
                  <c:v>43740</c:v>
                </c:pt>
                <c:pt idx="27">
                  <c:v>43747</c:v>
                </c:pt>
                <c:pt idx="28">
                  <c:v>43754</c:v>
                </c:pt>
                <c:pt idx="29">
                  <c:v>43761</c:v>
                </c:pt>
                <c:pt idx="30">
                  <c:v>43768</c:v>
                </c:pt>
                <c:pt idx="31">
                  <c:v>43775</c:v>
                </c:pt>
                <c:pt idx="32">
                  <c:v>43782</c:v>
                </c:pt>
                <c:pt idx="33">
                  <c:v>43789</c:v>
                </c:pt>
                <c:pt idx="34">
                  <c:v>43796</c:v>
                </c:pt>
                <c:pt idx="35">
                  <c:v>43804</c:v>
                </c:pt>
                <c:pt idx="36">
                  <c:v>43811</c:v>
                </c:pt>
                <c:pt idx="37">
                  <c:v>43818</c:v>
                </c:pt>
                <c:pt idx="38">
                  <c:v>43826</c:v>
                </c:pt>
                <c:pt idx="39">
                  <c:v>43836</c:v>
                </c:pt>
                <c:pt idx="40">
                  <c:v>43843</c:v>
                </c:pt>
                <c:pt idx="41">
                  <c:v>43851</c:v>
                </c:pt>
                <c:pt idx="42">
                  <c:v>43858</c:v>
                </c:pt>
                <c:pt idx="43">
                  <c:v>43865</c:v>
                </c:pt>
                <c:pt idx="44">
                  <c:v>43872</c:v>
                </c:pt>
                <c:pt idx="45">
                  <c:v>43880</c:v>
                </c:pt>
                <c:pt idx="46">
                  <c:v>43887</c:v>
                </c:pt>
                <c:pt idx="47">
                  <c:v>43894</c:v>
                </c:pt>
                <c:pt idx="48">
                  <c:v>43901</c:v>
                </c:pt>
                <c:pt idx="49">
                  <c:v>43908</c:v>
                </c:pt>
                <c:pt idx="50">
                  <c:v>43915</c:v>
                </c:pt>
                <c:pt idx="51">
                  <c:v>43922</c:v>
                </c:pt>
                <c:pt idx="52">
                  <c:v>43929</c:v>
                </c:pt>
                <c:pt idx="53">
                  <c:v>43937</c:v>
                </c:pt>
                <c:pt idx="54">
                  <c:v>43944</c:v>
                </c:pt>
                <c:pt idx="55">
                  <c:v>43951</c:v>
                </c:pt>
                <c:pt idx="56">
                  <c:v>43958</c:v>
                </c:pt>
                <c:pt idx="57">
                  <c:v>43965</c:v>
                </c:pt>
                <c:pt idx="58">
                  <c:v>43972</c:v>
                </c:pt>
                <c:pt idx="59">
                  <c:v>43980</c:v>
                </c:pt>
                <c:pt idx="60">
                  <c:v>43987</c:v>
                </c:pt>
                <c:pt idx="61">
                  <c:v>43994</c:v>
                </c:pt>
                <c:pt idx="62">
                  <c:v>44001</c:v>
                </c:pt>
                <c:pt idx="63">
                  <c:v>44008</c:v>
                </c:pt>
                <c:pt idx="64">
                  <c:v>44018</c:v>
                </c:pt>
                <c:pt idx="65">
                  <c:v>44025</c:v>
                </c:pt>
                <c:pt idx="66">
                  <c:v>44032</c:v>
                </c:pt>
                <c:pt idx="67">
                  <c:v>44039</c:v>
                </c:pt>
                <c:pt idx="68">
                  <c:v>44046</c:v>
                </c:pt>
                <c:pt idx="69">
                  <c:v>44053</c:v>
                </c:pt>
                <c:pt idx="70">
                  <c:v>44060</c:v>
                </c:pt>
                <c:pt idx="71">
                  <c:v>44067</c:v>
                </c:pt>
                <c:pt idx="72">
                  <c:v>44074</c:v>
                </c:pt>
                <c:pt idx="73">
                  <c:v>44082</c:v>
                </c:pt>
                <c:pt idx="74">
                  <c:v>44089</c:v>
                </c:pt>
                <c:pt idx="75">
                  <c:v>44096</c:v>
                </c:pt>
                <c:pt idx="76">
                  <c:v>44103</c:v>
                </c:pt>
                <c:pt idx="77">
                  <c:v>44110</c:v>
                </c:pt>
                <c:pt idx="78">
                  <c:v>44117</c:v>
                </c:pt>
                <c:pt idx="79">
                  <c:v>44124</c:v>
                </c:pt>
                <c:pt idx="80">
                  <c:v>44131</c:v>
                </c:pt>
                <c:pt idx="81">
                  <c:v>44138</c:v>
                </c:pt>
                <c:pt idx="82">
                  <c:v>44145</c:v>
                </c:pt>
                <c:pt idx="83">
                  <c:v>44152</c:v>
                </c:pt>
                <c:pt idx="84">
                  <c:v>44159</c:v>
                </c:pt>
                <c:pt idx="85">
                  <c:v>44167</c:v>
                </c:pt>
                <c:pt idx="86">
                  <c:v>44174</c:v>
                </c:pt>
                <c:pt idx="87">
                  <c:v>44181</c:v>
                </c:pt>
                <c:pt idx="88">
                  <c:v>44188</c:v>
                </c:pt>
                <c:pt idx="89">
                  <c:v>44196</c:v>
                </c:pt>
                <c:pt idx="90">
                  <c:v>44204</c:v>
                </c:pt>
                <c:pt idx="91">
                  <c:v>44211</c:v>
                </c:pt>
                <c:pt idx="92">
                  <c:v>44221</c:v>
                </c:pt>
                <c:pt idx="93">
                  <c:v>44228</c:v>
                </c:pt>
                <c:pt idx="94">
                  <c:v>44235</c:v>
                </c:pt>
                <c:pt idx="95">
                  <c:v>44243</c:v>
                </c:pt>
                <c:pt idx="96">
                  <c:v>44250</c:v>
                </c:pt>
                <c:pt idx="97">
                  <c:v>44257</c:v>
                </c:pt>
                <c:pt idx="98">
                  <c:v>44264</c:v>
                </c:pt>
                <c:pt idx="99">
                  <c:v>44271</c:v>
                </c:pt>
                <c:pt idx="100">
                  <c:v>44278</c:v>
                </c:pt>
                <c:pt idx="101">
                  <c:v>44285</c:v>
                </c:pt>
                <c:pt idx="102">
                  <c:v>44293</c:v>
                </c:pt>
                <c:pt idx="103">
                  <c:v>44300</c:v>
                </c:pt>
                <c:pt idx="104">
                  <c:v>44307</c:v>
                </c:pt>
                <c:pt idx="105">
                  <c:v>44314</c:v>
                </c:pt>
                <c:pt idx="106">
                  <c:v>44321</c:v>
                </c:pt>
                <c:pt idx="107">
                  <c:v>44328</c:v>
                </c:pt>
                <c:pt idx="108">
                  <c:v>44335</c:v>
                </c:pt>
                <c:pt idx="109">
                  <c:v>44342</c:v>
                </c:pt>
                <c:pt idx="110">
                  <c:v>44350</c:v>
                </c:pt>
                <c:pt idx="111">
                  <c:v>44357</c:v>
                </c:pt>
                <c:pt idx="112">
                  <c:v>44364</c:v>
                </c:pt>
                <c:pt idx="113">
                  <c:v>44371</c:v>
                </c:pt>
                <c:pt idx="114">
                  <c:v>44378</c:v>
                </c:pt>
                <c:pt idx="115">
                  <c:v>44386</c:v>
                </c:pt>
                <c:pt idx="116">
                  <c:v>44393</c:v>
                </c:pt>
                <c:pt idx="117">
                  <c:v>44400</c:v>
                </c:pt>
                <c:pt idx="118">
                  <c:v>44407</c:v>
                </c:pt>
                <c:pt idx="119">
                  <c:v>44414</c:v>
                </c:pt>
                <c:pt idx="120">
                  <c:v>44421</c:v>
                </c:pt>
                <c:pt idx="121">
                  <c:v>44428</c:v>
                </c:pt>
                <c:pt idx="122">
                  <c:v>44435</c:v>
                </c:pt>
                <c:pt idx="123">
                  <c:v>44442</c:v>
                </c:pt>
                <c:pt idx="124">
                  <c:v>44452</c:v>
                </c:pt>
                <c:pt idx="125">
                  <c:v>44459</c:v>
                </c:pt>
                <c:pt idx="126">
                  <c:v>44466</c:v>
                </c:pt>
                <c:pt idx="127">
                  <c:v>44473</c:v>
                </c:pt>
                <c:pt idx="128">
                  <c:v>44480</c:v>
                </c:pt>
                <c:pt idx="129">
                  <c:v>44487</c:v>
                </c:pt>
                <c:pt idx="130">
                  <c:v>44494</c:v>
                </c:pt>
                <c:pt idx="131">
                  <c:v>44501</c:v>
                </c:pt>
                <c:pt idx="132">
                  <c:v>44508</c:v>
                </c:pt>
                <c:pt idx="133">
                  <c:v>44515</c:v>
                </c:pt>
                <c:pt idx="134">
                  <c:v>44522</c:v>
                </c:pt>
                <c:pt idx="135">
                  <c:v>44530</c:v>
                </c:pt>
                <c:pt idx="136">
                  <c:v>44537</c:v>
                </c:pt>
                <c:pt idx="137">
                  <c:v>44544</c:v>
                </c:pt>
                <c:pt idx="138">
                  <c:v>44551</c:v>
                </c:pt>
                <c:pt idx="139">
                  <c:v>44559</c:v>
                </c:pt>
                <c:pt idx="140">
                  <c:v>44566</c:v>
                </c:pt>
                <c:pt idx="141">
                  <c:v>44573</c:v>
                </c:pt>
                <c:pt idx="142">
                  <c:v>44581</c:v>
                </c:pt>
                <c:pt idx="143">
                  <c:v>44588</c:v>
                </c:pt>
                <c:pt idx="144">
                  <c:v>44595</c:v>
                </c:pt>
                <c:pt idx="145">
                  <c:v>44602</c:v>
                </c:pt>
                <c:pt idx="146">
                  <c:v>44609</c:v>
                </c:pt>
                <c:pt idx="147">
                  <c:v>44617</c:v>
                </c:pt>
                <c:pt idx="148">
                  <c:v>44624</c:v>
                </c:pt>
                <c:pt idx="149">
                  <c:v>44631</c:v>
                </c:pt>
                <c:pt idx="150">
                  <c:v>44638</c:v>
                </c:pt>
                <c:pt idx="151">
                  <c:v>44645</c:v>
                </c:pt>
                <c:pt idx="152">
                  <c:v>44652</c:v>
                </c:pt>
                <c:pt idx="153">
                  <c:v>44659</c:v>
                </c:pt>
                <c:pt idx="154">
                  <c:v>44669</c:v>
                </c:pt>
                <c:pt idx="155">
                  <c:v>44676</c:v>
                </c:pt>
                <c:pt idx="156">
                  <c:v>44683</c:v>
                </c:pt>
                <c:pt idx="157">
                  <c:v>44690</c:v>
                </c:pt>
                <c:pt idx="158">
                  <c:v>44697</c:v>
                </c:pt>
                <c:pt idx="159">
                  <c:v>44704</c:v>
                </c:pt>
                <c:pt idx="160">
                  <c:v>44712</c:v>
                </c:pt>
                <c:pt idx="161">
                  <c:v>44719</c:v>
                </c:pt>
                <c:pt idx="162">
                  <c:v>44726</c:v>
                </c:pt>
                <c:pt idx="163">
                  <c:v>44734</c:v>
                </c:pt>
                <c:pt idx="164">
                  <c:v>44741</c:v>
                </c:pt>
                <c:pt idx="165">
                  <c:v>44749</c:v>
                </c:pt>
                <c:pt idx="166">
                  <c:v>44756</c:v>
                </c:pt>
                <c:pt idx="167">
                  <c:v>44763</c:v>
                </c:pt>
                <c:pt idx="168">
                  <c:v>44770</c:v>
                </c:pt>
                <c:pt idx="169">
                  <c:v>44777</c:v>
                </c:pt>
                <c:pt idx="170">
                  <c:v>44784</c:v>
                </c:pt>
                <c:pt idx="171">
                  <c:v>44791</c:v>
                </c:pt>
                <c:pt idx="172">
                  <c:v>44798</c:v>
                </c:pt>
                <c:pt idx="173">
                  <c:v>44805</c:v>
                </c:pt>
                <c:pt idx="174">
                  <c:v>44813</c:v>
                </c:pt>
                <c:pt idx="175">
                  <c:v>44820</c:v>
                </c:pt>
                <c:pt idx="176">
                  <c:v>44827</c:v>
                </c:pt>
                <c:pt idx="177">
                  <c:v>44834</c:v>
                </c:pt>
                <c:pt idx="178">
                  <c:v>44841</c:v>
                </c:pt>
                <c:pt idx="179">
                  <c:v>44848</c:v>
                </c:pt>
                <c:pt idx="180">
                  <c:v>44855</c:v>
                </c:pt>
                <c:pt idx="181">
                  <c:v>44862</c:v>
                </c:pt>
                <c:pt idx="182">
                  <c:v>44869</c:v>
                </c:pt>
                <c:pt idx="183">
                  <c:v>44876</c:v>
                </c:pt>
                <c:pt idx="184">
                  <c:v>44883</c:v>
                </c:pt>
                <c:pt idx="185">
                  <c:v>44893</c:v>
                </c:pt>
                <c:pt idx="186">
                  <c:v>44900</c:v>
                </c:pt>
                <c:pt idx="187">
                  <c:v>44907</c:v>
                </c:pt>
                <c:pt idx="188">
                  <c:v>44914</c:v>
                </c:pt>
                <c:pt idx="189">
                  <c:v>44922</c:v>
                </c:pt>
                <c:pt idx="190">
                  <c:v>44930</c:v>
                </c:pt>
                <c:pt idx="191">
                  <c:v>44937</c:v>
                </c:pt>
                <c:pt idx="192">
                  <c:v>44945</c:v>
                </c:pt>
                <c:pt idx="193">
                  <c:v>44952</c:v>
                </c:pt>
                <c:pt idx="194">
                  <c:v>44959</c:v>
                </c:pt>
                <c:pt idx="195">
                  <c:v>44966</c:v>
                </c:pt>
                <c:pt idx="196">
                  <c:v>44973</c:v>
                </c:pt>
                <c:pt idx="197">
                  <c:v>44981</c:v>
                </c:pt>
                <c:pt idx="198">
                  <c:v>44988</c:v>
                </c:pt>
                <c:pt idx="199">
                  <c:v>44995</c:v>
                </c:pt>
                <c:pt idx="200">
                  <c:v>45002</c:v>
                </c:pt>
                <c:pt idx="201">
                  <c:v>45009</c:v>
                </c:pt>
                <c:pt idx="202">
                  <c:v>45016</c:v>
                </c:pt>
                <c:pt idx="203">
                  <c:v>45026</c:v>
                </c:pt>
                <c:pt idx="204">
                  <c:v>45033</c:v>
                </c:pt>
                <c:pt idx="205">
                  <c:v>45040</c:v>
                </c:pt>
                <c:pt idx="206">
                  <c:v>45047</c:v>
                </c:pt>
                <c:pt idx="207">
                  <c:v>45054</c:v>
                </c:pt>
                <c:pt idx="208">
                  <c:v>45061</c:v>
                </c:pt>
                <c:pt idx="209">
                  <c:v>45068</c:v>
                </c:pt>
                <c:pt idx="210">
                  <c:v>45076</c:v>
                </c:pt>
                <c:pt idx="211">
                  <c:v>45083</c:v>
                </c:pt>
                <c:pt idx="212">
                  <c:v>45090</c:v>
                </c:pt>
                <c:pt idx="213">
                  <c:v>45098</c:v>
                </c:pt>
                <c:pt idx="214">
                  <c:v>45105</c:v>
                </c:pt>
                <c:pt idx="215">
                  <c:v>45113</c:v>
                </c:pt>
                <c:pt idx="216">
                  <c:v>45120</c:v>
                </c:pt>
                <c:pt idx="217">
                  <c:v>45127</c:v>
                </c:pt>
                <c:pt idx="218">
                  <c:v>45134</c:v>
                </c:pt>
                <c:pt idx="219">
                  <c:v>45141</c:v>
                </c:pt>
                <c:pt idx="220">
                  <c:v>45148</c:v>
                </c:pt>
                <c:pt idx="221">
                  <c:v>45155</c:v>
                </c:pt>
                <c:pt idx="222">
                  <c:v>45162</c:v>
                </c:pt>
                <c:pt idx="223">
                  <c:v>45169</c:v>
                </c:pt>
                <c:pt idx="224">
                  <c:v>45177</c:v>
                </c:pt>
                <c:pt idx="225">
                  <c:v>45184</c:v>
                </c:pt>
                <c:pt idx="226">
                  <c:v>45191</c:v>
                </c:pt>
                <c:pt idx="227">
                  <c:v>45198</c:v>
                </c:pt>
                <c:pt idx="228">
                  <c:v>45205</c:v>
                </c:pt>
                <c:pt idx="229">
                  <c:v>45212</c:v>
                </c:pt>
                <c:pt idx="230">
                  <c:v>45219</c:v>
                </c:pt>
                <c:pt idx="231">
                  <c:v>45226</c:v>
                </c:pt>
                <c:pt idx="232">
                  <c:v>45233</c:v>
                </c:pt>
                <c:pt idx="233">
                  <c:v>45240</c:v>
                </c:pt>
                <c:pt idx="234">
                  <c:v>45247</c:v>
                </c:pt>
                <c:pt idx="235">
                  <c:v>45257</c:v>
                </c:pt>
                <c:pt idx="236">
                  <c:v>45264</c:v>
                </c:pt>
                <c:pt idx="237">
                  <c:v>45271</c:v>
                </c:pt>
                <c:pt idx="238">
                  <c:v>45278</c:v>
                </c:pt>
                <c:pt idx="239">
                  <c:v>45286</c:v>
                </c:pt>
                <c:pt idx="240">
                  <c:v>45294</c:v>
                </c:pt>
                <c:pt idx="241">
                  <c:v>45301</c:v>
                </c:pt>
                <c:pt idx="242">
                  <c:v>45309</c:v>
                </c:pt>
                <c:pt idx="243">
                  <c:v>45316</c:v>
                </c:pt>
                <c:pt idx="244">
                  <c:v>45323</c:v>
                </c:pt>
                <c:pt idx="245">
                  <c:v>45330</c:v>
                </c:pt>
                <c:pt idx="246">
                  <c:v>45337</c:v>
                </c:pt>
                <c:pt idx="247">
                  <c:v>45345</c:v>
                </c:pt>
                <c:pt idx="248">
                  <c:v>45352</c:v>
                </c:pt>
                <c:pt idx="249">
                  <c:v>45359</c:v>
                </c:pt>
                <c:pt idx="250">
                  <c:v>45366</c:v>
                </c:pt>
                <c:pt idx="251">
                  <c:v>45373</c:v>
                </c:pt>
                <c:pt idx="252">
                  <c:v>45383</c:v>
                </c:pt>
                <c:pt idx="253">
                  <c:v>45390</c:v>
                </c:pt>
                <c:pt idx="254">
                  <c:v>45397</c:v>
                </c:pt>
                <c:pt idx="255">
                  <c:v>45404</c:v>
                </c:pt>
                <c:pt idx="256">
                  <c:v>45411</c:v>
                </c:pt>
                <c:pt idx="257">
                  <c:v>45418</c:v>
                </c:pt>
                <c:pt idx="258">
                  <c:v>45425</c:v>
                </c:pt>
                <c:pt idx="259">
                  <c:v>45432</c:v>
                </c:pt>
                <c:pt idx="260">
                  <c:v>45440</c:v>
                </c:pt>
                <c:pt idx="261">
                  <c:v>45447</c:v>
                </c:pt>
                <c:pt idx="262">
                  <c:v>45454</c:v>
                </c:pt>
                <c:pt idx="263">
                  <c:v>45461</c:v>
                </c:pt>
                <c:pt idx="264">
                  <c:v>45469</c:v>
                </c:pt>
                <c:pt idx="265">
                  <c:v>45476</c:v>
                </c:pt>
                <c:pt idx="266">
                  <c:v>45484</c:v>
                </c:pt>
                <c:pt idx="267">
                  <c:v>45491</c:v>
                </c:pt>
                <c:pt idx="268">
                  <c:v>45498</c:v>
                </c:pt>
                <c:pt idx="269">
                  <c:v>45505</c:v>
                </c:pt>
                <c:pt idx="270">
                  <c:v>45512</c:v>
                </c:pt>
                <c:pt idx="271">
                  <c:v>45519</c:v>
                </c:pt>
                <c:pt idx="272">
                  <c:v>45526</c:v>
                </c:pt>
                <c:pt idx="273">
                  <c:v>45533</c:v>
                </c:pt>
                <c:pt idx="274">
                  <c:v>45541</c:v>
                </c:pt>
                <c:pt idx="275">
                  <c:v>45548</c:v>
                </c:pt>
                <c:pt idx="276">
                  <c:v>45555</c:v>
                </c:pt>
                <c:pt idx="277">
                  <c:v>45562</c:v>
                </c:pt>
                <c:pt idx="278">
                  <c:v>45569</c:v>
                </c:pt>
                <c:pt idx="279">
                  <c:v>45576</c:v>
                </c:pt>
                <c:pt idx="280">
                  <c:v>45583</c:v>
                </c:pt>
                <c:pt idx="281">
                  <c:v>45590</c:v>
                </c:pt>
                <c:pt idx="282">
                  <c:v>45597</c:v>
                </c:pt>
                <c:pt idx="283">
                  <c:v>45604</c:v>
                </c:pt>
                <c:pt idx="284">
                  <c:v>45611</c:v>
                </c:pt>
                <c:pt idx="285">
                  <c:v>45618</c:v>
                </c:pt>
                <c:pt idx="286">
                  <c:v>45628</c:v>
                </c:pt>
                <c:pt idx="287">
                  <c:v>45635</c:v>
                </c:pt>
                <c:pt idx="288">
                  <c:v>45642</c:v>
                </c:pt>
                <c:pt idx="289">
                  <c:v>45649</c:v>
                </c:pt>
                <c:pt idx="290">
                  <c:v>45657</c:v>
                </c:pt>
                <c:pt idx="291">
                  <c:v>45665</c:v>
                </c:pt>
                <c:pt idx="292">
                  <c:v>45673</c:v>
                </c:pt>
                <c:pt idx="293">
                  <c:v>45681</c:v>
                </c:pt>
                <c:pt idx="294">
                  <c:v>45688</c:v>
                </c:pt>
                <c:pt idx="295">
                  <c:v>45695</c:v>
                </c:pt>
                <c:pt idx="296">
                  <c:v>45702</c:v>
                </c:pt>
                <c:pt idx="297">
                  <c:v>45712</c:v>
                </c:pt>
                <c:pt idx="298">
                  <c:v>45719</c:v>
                </c:pt>
                <c:pt idx="299">
                  <c:v>45726</c:v>
                </c:pt>
                <c:pt idx="300">
                  <c:v>45733</c:v>
                </c:pt>
                <c:pt idx="301">
                  <c:v>45740</c:v>
                </c:pt>
                <c:pt idx="302">
                  <c:v>45747</c:v>
                </c:pt>
                <c:pt idx="303">
                  <c:v>45754</c:v>
                </c:pt>
                <c:pt idx="304">
                  <c:v>45761</c:v>
                </c:pt>
                <c:pt idx="305">
                  <c:v>45769</c:v>
                </c:pt>
                <c:pt idx="306">
                  <c:v>45776</c:v>
                </c:pt>
                <c:pt idx="307">
                  <c:v>45783</c:v>
                </c:pt>
                <c:pt idx="308">
                  <c:v>45790</c:v>
                </c:pt>
                <c:pt idx="309">
                  <c:v>45797</c:v>
                </c:pt>
                <c:pt idx="310">
                  <c:v>45805</c:v>
                </c:pt>
                <c:pt idx="311">
                  <c:v>45812</c:v>
                </c:pt>
                <c:pt idx="312">
                  <c:v>45819</c:v>
                </c:pt>
                <c:pt idx="313">
                  <c:v>45826</c:v>
                </c:pt>
                <c:pt idx="314">
                  <c:v>45834</c:v>
                </c:pt>
                <c:pt idx="315">
                  <c:v>45841</c:v>
                </c:pt>
                <c:pt idx="316">
                  <c:v>45849</c:v>
                </c:pt>
                <c:pt idx="317">
                  <c:v>45856</c:v>
                </c:pt>
                <c:pt idx="318">
                  <c:v>45863</c:v>
                </c:pt>
                <c:pt idx="319">
                  <c:v>45870</c:v>
                </c:pt>
                <c:pt idx="320">
                  <c:v>45877</c:v>
                </c:pt>
                <c:pt idx="321">
                  <c:v>45884</c:v>
                </c:pt>
                <c:pt idx="322">
                  <c:v>45891</c:v>
                </c:pt>
                <c:pt idx="323">
                  <c:v>45898</c:v>
                </c:pt>
                <c:pt idx="324">
                  <c:v>45908</c:v>
                </c:pt>
                <c:pt idx="325">
                  <c:v>45915</c:v>
                </c:pt>
                <c:pt idx="326">
                  <c:v>45922</c:v>
                </c:pt>
                <c:pt idx="327">
                  <c:v>45929</c:v>
                </c:pt>
                <c:pt idx="328">
                  <c:v>45936</c:v>
                </c:pt>
                <c:pt idx="329">
                  <c:v>45943</c:v>
                </c:pt>
                <c:pt idx="330">
                  <c:v>45950</c:v>
                </c:pt>
                <c:pt idx="331">
                  <c:v>45957</c:v>
                </c:pt>
                <c:pt idx="332">
                  <c:v>45964</c:v>
                </c:pt>
                <c:pt idx="333">
                  <c:v>45971</c:v>
                </c:pt>
                <c:pt idx="334">
                  <c:v>45978</c:v>
                </c:pt>
                <c:pt idx="335">
                  <c:v>45985</c:v>
                </c:pt>
                <c:pt idx="336">
                  <c:v>45993</c:v>
                </c:pt>
                <c:pt idx="337">
                  <c:v>46000</c:v>
                </c:pt>
                <c:pt idx="338">
                  <c:v>46007</c:v>
                </c:pt>
                <c:pt idx="339">
                  <c:v>46014</c:v>
                </c:pt>
                <c:pt idx="340">
                  <c:v>46022</c:v>
                </c:pt>
                <c:pt idx="341">
                  <c:v>46030</c:v>
                </c:pt>
                <c:pt idx="342">
                  <c:v>46037</c:v>
                </c:pt>
                <c:pt idx="343">
                  <c:v>46045</c:v>
                </c:pt>
                <c:pt idx="344">
                  <c:v>46052</c:v>
                </c:pt>
                <c:pt idx="345">
                  <c:v>46059</c:v>
                </c:pt>
                <c:pt idx="346">
                  <c:v>46066</c:v>
                </c:pt>
                <c:pt idx="347">
                  <c:v>46076</c:v>
                </c:pt>
                <c:pt idx="348">
                  <c:v>46083</c:v>
                </c:pt>
                <c:pt idx="349">
                  <c:v>46090</c:v>
                </c:pt>
                <c:pt idx="350">
                  <c:v>46097</c:v>
                </c:pt>
                <c:pt idx="351">
                  <c:v>46104</c:v>
                </c:pt>
                <c:pt idx="352">
                  <c:v>46111</c:v>
                </c:pt>
              </c:numCache>
            </c:numRef>
          </c:cat>
          <c:val>
            <c:numRef>
              <c:f>'17_PairTrades'!$B$1176:$B$1528</c:f>
              <c:numCache>
                <c:formatCode>0.000</c:formatCode>
                <c:ptCount val="353"/>
                <c:pt idx="0">
                  <c:v>-1.0640000000000001</c:v>
                </c:pt>
                <c:pt idx="1">
                  <c:v>-2.444</c:v>
                </c:pt>
                <c:pt idx="2">
                  <c:v>-1.425</c:v>
                </c:pt>
                <c:pt idx="3">
                  <c:v>-1.054</c:v>
                </c:pt>
                <c:pt idx="4">
                  <c:v>-1.966</c:v>
                </c:pt>
                <c:pt idx="5">
                  <c:v>-2.1659999999999999</c:v>
                </c:pt>
                <c:pt idx="6">
                  <c:v>-1.6910000000000001</c:v>
                </c:pt>
                <c:pt idx="7">
                  <c:v>-0.95699999999999996</c:v>
                </c:pt>
                <c:pt idx="8">
                  <c:v>-1.389</c:v>
                </c:pt>
                <c:pt idx="9">
                  <c:v>-0.45700000000000002</c:v>
                </c:pt>
                <c:pt idx="10">
                  <c:v>-0.48799999999999999</c:v>
                </c:pt>
                <c:pt idx="11">
                  <c:v>-0.378</c:v>
                </c:pt>
                <c:pt idx="12">
                  <c:v>0.41199999999999998</c:v>
                </c:pt>
                <c:pt idx="13">
                  <c:v>1.8360000000000001</c:v>
                </c:pt>
                <c:pt idx="14">
                  <c:v>-0.84499999999999997</c:v>
                </c:pt>
                <c:pt idx="15">
                  <c:v>-2.125</c:v>
                </c:pt>
                <c:pt idx="16">
                  <c:v>-1.2350000000000001</c:v>
                </c:pt>
                <c:pt idx="17">
                  <c:v>8.1000000000000003E-2</c:v>
                </c:pt>
                <c:pt idx="18">
                  <c:v>-2.12</c:v>
                </c:pt>
                <c:pt idx="19">
                  <c:v>-1.645</c:v>
                </c:pt>
                <c:pt idx="20">
                  <c:v>-2.302</c:v>
                </c:pt>
                <c:pt idx="21">
                  <c:v>-1.252</c:v>
                </c:pt>
                <c:pt idx="22">
                  <c:v>-1.0129999999999999</c:v>
                </c:pt>
                <c:pt idx="23">
                  <c:v>-4.3999999999999997E-2</c:v>
                </c:pt>
                <c:pt idx="24">
                  <c:v>1.708</c:v>
                </c:pt>
                <c:pt idx="25">
                  <c:v>1.8939999999999999</c:v>
                </c:pt>
                <c:pt idx="26">
                  <c:v>0.436</c:v>
                </c:pt>
                <c:pt idx="27">
                  <c:v>1.55</c:v>
                </c:pt>
                <c:pt idx="28">
                  <c:v>1.0069999999999999</c:v>
                </c:pt>
                <c:pt idx="29">
                  <c:v>1.2949999999999999</c:v>
                </c:pt>
                <c:pt idx="30">
                  <c:v>1.048</c:v>
                </c:pt>
                <c:pt idx="31">
                  <c:v>1.32</c:v>
                </c:pt>
                <c:pt idx="32">
                  <c:v>2.2650000000000001</c:v>
                </c:pt>
                <c:pt idx="33">
                  <c:v>2.1040000000000001</c:v>
                </c:pt>
                <c:pt idx="34">
                  <c:v>1.5620000000000001</c:v>
                </c:pt>
                <c:pt idx="35">
                  <c:v>1.526</c:v>
                </c:pt>
                <c:pt idx="36">
                  <c:v>0.68200000000000005</c:v>
                </c:pt>
                <c:pt idx="37">
                  <c:v>0.39</c:v>
                </c:pt>
                <c:pt idx="38">
                  <c:v>0.629</c:v>
                </c:pt>
                <c:pt idx="39">
                  <c:v>-2.7E-2</c:v>
                </c:pt>
                <c:pt idx="40">
                  <c:v>-0.32</c:v>
                </c:pt>
                <c:pt idx="41">
                  <c:v>-0.159</c:v>
                </c:pt>
                <c:pt idx="42">
                  <c:v>-0.95199999999999996</c:v>
                </c:pt>
                <c:pt idx="43">
                  <c:v>-3.5449999999999999</c:v>
                </c:pt>
                <c:pt idx="44">
                  <c:v>-1.44</c:v>
                </c:pt>
                <c:pt idx="45">
                  <c:v>-1.2929999999999999</c:v>
                </c:pt>
                <c:pt idx="46">
                  <c:v>-0.82599999999999996</c:v>
                </c:pt>
                <c:pt idx="47">
                  <c:v>-2.2160000000000002</c:v>
                </c:pt>
                <c:pt idx="48">
                  <c:v>-0.64300000000000002</c:v>
                </c:pt>
                <c:pt idx="49">
                  <c:v>0.84199999999999997</c:v>
                </c:pt>
                <c:pt idx="50">
                  <c:v>3.6779999999999999</c:v>
                </c:pt>
                <c:pt idx="51">
                  <c:v>1.7629999999999999</c:v>
                </c:pt>
                <c:pt idx="52">
                  <c:v>1.925</c:v>
                </c:pt>
                <c:pt idx="53">
                  <c:v>0.64</c:v>
                </c:pt>
                <c:pt idx="54">
                  <c:v>9.7000000000000003E-2</c:v>
                </c:pt>
                <c:pt idx="55">
                  <c:v>-0.13700000000000001</c:v>
                </c:pt>
                <c:pt idx="56">
                  <c:v>0.45800000000000002</c:v>
                </c:pt>
                <c:pt idx="57">
                  <c:v>0.57399999999999995</c:v>
                </c:pt>
                <c:pt idx="58">
                  <c:v>-0.10299999999999999</c:v>
                </c:pt>
                <c:pt idx="59">
                  <c:v>-0.58099999999999996</c:v>
                </c:pt>
                <c:pt idx="60">
                  <c:v>-0.496</c:v>
                </c:pt>
                <c:pt idx="61">
                  <c:v>5.8000000000000003E-2</c:v>
                </c:pt>
                <c:pt idx="62">
                  <c:v>-0.249</c:v>
                </c:pt>
                <c:pt idx="63">
                  <c:v>0.60899999999999999</c:v>
                </c:pt>
                <c:pt idx="64">
                  <c:v>3.972</c:v>
                </c:pt>
                <c:pt idx="65">
                  <c:v>1.9890000000000001</c:v>
                </c:pt>
                <c:pt idx="66">
                  <c:v>1.3480000000000001</c:v>
                </c:pt>
                <c:pt idx="67">
                  <c:v>1.46</c:v>
                </c:pt>
                <c:pt idx="68">
                  <c:v>-0.53</c:v>
                </c:pt>
                <c:pt idx="69">
                  <c:v>0.43099999999999999</c:v>
                </c:pt>
                <c:pt idx="70">
                  <c:v>0.52500000000000002</c:v>
                </c:pt>
                <c:pt idx="71">
                  <c:v>-0.29899999999999999</c:v>
                </c:pt>
                <c:pt idx="72">
                  <c:v>-0.38</c:v>
                </c:pt>
                <c:pt idx="73">
                  <c:v>-1.296</c:v>
                </c:pt>
                <c:pt idx="74">
                  <c:v>-0.81299999999999994</c:v>
                </c:pt>
                <c:pt idx="75">
                  <c:v>-0.52500000000000002</c:v>
                </c:pt>
                <c:pt idx="76">
                  <c:v>-0.81899999999999995</c:v>
                </c:pt>
                <c:pt idx="77">
                  <c:v>0.56799999999999995</c:v>
                </c:pt>
                <c:pt idx="78">
                  <c:v>-1.1759999999999999</c:v>
                </c:pt>
                <c:pt idx="79">
                  <c:v>-1.5269999999999999</c:v>
                </c:pt>
                <c:pt idx="80">
                  <c:v>-1.484</c:v>
                </c:pt>
                <c:pt idx="81">
                  <c:v>-1.496</c:v>
                </c:pt>
                <c:pt idx="82">
                  <c:v>2.1859999999999999</c:v>
                </c:pt>
                <c:pt idx="83">
                  <c:v>2.5169999999999999</c:v>
                </c:pt>
                <c:pt idx="84">
                  <c:v>1.48</c:v>
                </c:pt>
                <c:pt idx="85">
                  <c:v>0.63</c:v>
                </c:pt>
                <c:pt idx="86">
                  <c:v>1.077</c:v>
                </c:pt>
                <c:pt idx="87">
                  <c:v>0.122</c:v>
                </c:pt>
                <c:pt idx="88">
                  <c:v>9.7000000000000003E-2</c:v>
                </c:pt>
                <c:pt idx="89">
                  <c:v>0.77700000000000002</c:v>
                </c:pt>
                <c:pt idx="90">
                  <c:v>1.0089999999999999</c:v>
                </c:pt>
                <c:pt idx="91">
                  <c:v>0.44</c:v>
                </c:pt>
                <c:pt idx="92">
                  <c:v>0.38300000000000001</c:v>
                </c:pt>
                <c:pt idx="93">
                  <c:v>-8.0000000000000002E-3</c:v>
                </c:pt>
                <c:pt idx="94">
                  <c:v>0.128</c:v>
                </c:pt>
                <c:pt idx="95">
                  <c:v>2.0350000000000001</c:v>
                </c:pt>
                <c:pt idx="96">
                  <c:v>0.753</c:v>
                </c:pt>
                <c:pt idx="97">
                  <c:v>-5.8999999999999997E-2</c:v>
                </c:pt>
                <c:pt idx="98">
                  <c:v>1.9990000000000001</c:v>
                </c:pt>
                <c:pt idx="99">
                  <c:v>1.127</c:v>
                </c:pt>
                <c:pt idx="100">
                  <c:v>-9.2999999999999999E-2</c:v>
                </c:pt>
                <c:pt idx="101">
                  <c:v>0.55700000000000005</c:v>
                </c:pt>
                <c:pt idx="102">
                  <c:v>-0.253</c:v>
                </c:pt>
                <c:pt idx="103">
                  <c:v>-0.755</c:v>
                </c:pt>
                <c:pt idx="104">
                  <c:v>-1.728</c:v>
                </c:pt>
                <c:pt idx="105">
                  <c:v>-1.7529999999999999</c:v>
                </c:pt>
                <c:pt idx="106">
                  <c:v>-1.3</c:v>
                </c:pt>
                <c:pt idx="107">
                  <c:v>-2.052</c:v>
                </c:pt>
                <c:pt idx="108">
                  <c:v>-2.0219999999999998</c:v>
                </c:pt>
                <c:pt idx="109">
                  <c:v>-1.629</c:v>
                </c:pt>
                <c:pt idx="110">
                  <c:v>-1.1020000000000001</c:v>
                </c:pt>
                <c:pt idx="111">
                  <c:v>-1.3540000000000001</c:v>
                </c:pt>
                <c:pt idx="112">
                  <c:v>-0.95899999999999996</c:v>
                </c:pt>
                <c:pt idx="113">
                  <c:v>-0.63600000000000001</c:v>
                </c:pt>
                <c:pt idx="114">
                  <c:v>0.185</c:v>
                </c:pt>
                <c:pt idx="115">
                  <c:v>-0.23899999999999999</c:v>
                </c:pt>
                <c:pt idx="116">
                  <c:v>0.13900000000000001</c:v>
                </c:pt>
                <c:pt idx="117">
                  <c:v>-0.439</c:v>
                </c:pt>
                <c:pt idx="118">
                  <c:v>0.64800000000000002</c:v>
                </c:pt>
                <c:pt idx="119">
                  <c:v>2.452</c:v>
                </c:pt>
                <c:pt idx="120">
                  <c:v>0.94599999999999995</c:v>
                </c:pt>
                <c:pt idx="121">
                  <c:v>0.625</c:v>
                </c:pt>
                <c:pt idx="122">
                  <c:v>1.1890000000000001</c:v>
                </c:pt>
                <c:pt idx="123">
                  <c:v>0.188</c:v>
                </c:pt>
                <c:pt idx="124">
                  <c:v>2.2850000000000001</c:v>
                </c:pt>
                <c:pt idx="125">
                  <c:v>3.149</c:v>
                </c:pt>
                <c:pt idx="126">
                  <c:v>2.8820000000000001</c:v>
                </c:pt>
                <c:pt idx="127">
                  <c:v>2.2280000000000002</c:v>
                </c:pt>
                <c:pt idx="128">
                  <c:v>2.081</c:v>
                </c:pt>
                <c:pt idx="129">
                  <c:v>1.6220000000000001</c:v>
                </c:pt>
                <c:pt idx="130">
                  <c:v>1.6259999999999999</c:v>
                </c:pt>
                <c:pt idx="131">
                  <c:v>1.1839999999999999</c:v>
                </c:pt>
                <c:pt idx="132">
                  <c:v>1.5029999999999999</c:v>
                </c:pt>
                <c:pt idx="133">
                  <c:v>0.98199999999999998</c:v>
                </c:pt>
                <c:pt idx="134">
                  <c:v>1.1870000000000001</c:v>
                </c:pt>
                <c:pt idx="135">
                  <c:v>1.2709999999999999</c:v>
                </c:pt>
                <c:pt idx="136">
                  <c:v>1.958</c:v>
                </c:pt>
                <c:pt idx="137">
                  <c:v>1.3480000000000001</c:v>
                </c:pt>
                <c:pt idx="138">
                  <c:v>1.4239999999999999</c:v>
                </c:pt>
                <c:pt idx="139">
                  <c:v>1.8049999999999999</c:v>
                </c:pt>
                <c:pt idx="140">
                  <c:v>0.93500000000000005</c:v>
                </c:pt>
                <c:pt idx="141">
                  <c:v>1.1259999999999999</c:v>
                </c:pt>
                <c:pt idx="142">
                  <c:v>1.377</c:v>
                </c:pt>
                <c:pt idx="143">
                  <c:v>1.8620000000000001</c:v>
                </c:pt>
                <c:pt idx="144">
                  <c:v>0.61699999999999999</c:v>
                </c:pt>
                <c:pt idx="145">
                  <c:v>0.84</c:v>
                </c:pt>
                <c:pt idx="146">
                  <c:v>0.104</c:v>
                </c:pt>
                <c:pt idx="147">
                  <c:v>1.3280000000000001</c:v>
                </c:pt>
                <c:pt idx="148">
                  <c:v>2.0139999999999998</c:v>
                </c:pt>
                <c:pt idx="149">
                  <c:v>1.9730000000000001</c:v>
                </c:pt>
                <c:pt idx="150">
                  <c:v>2.7490000000000001</c:v>
                </c:pt>
                <c:pt idx="151">
                  <c:v>1.9710000000000001</c:v>
                </c:pt>
                <c:pt idx="152">
                  <c:v>-1.4379999999999999</c:v>
                </c:pt>
                <c:pt idx="153">
                  <c:v>-0.30299999999999999</c:v>
                </c:pt>
                <c:pt idx="154">
                  <c:v>-0.89100000000000001</c:v>
                </c:pt>
                <c:pt idx="155">
                  <c:v>-2.1349999999999998</c:v>
                </c:pt>
                <c:pt idx="156">
                  <c:v>-1.244</c:v>
                </c:pt>
                <c:pt idx="157">
                  <c:v>-0.51100000000000001</c:v>
                </c:pt>
                <c:pt idx="158">
                  <c:v>0.14199999999999999</c:v>
                </c:pt>
                <c:pt idx="159">
                  <c:v>0.76300000000000001</c:v>
                </c:pt>
                <c:pt idx="160">
                  <c:v>0.64400000000000002</c:v>
                </c:pt>
                <c:pt idx="161">
                  <c:v>1.1739999999999999</c:v>
                </c:pt>
                <c:pt idx="162">
                  <c:v>1.6830000000000001</c:v>
                </c:pt>
                <c:pt idx="163">
                  <c:v>0.13100000000000001</c:v>
                </c:pt>
                <c:pt idx="164">
                  <c:v>-0.35699999999999998</c:v>
                </c:pt>
                <c:pt idx="165">
                  <c:v>-0.8</c:v>
                </c:pt>
                <c:pt idx="166">
                  <c:v>-1.325</c:v>
                </c:pt>
                <c:pt idx="167">
                  <c:v>-1.046</c:v>
                </c:pt>
                <c:pt idx="168">
                  <c:v>-1.444</c:v>
                </c:pt>
                <c:pt idx="169">
                  <c:v>-1.897</c:v>
                </c:pt>
                <c:pt idx="170">
                  <c:v>-0.84399999999999997</c:v>
                </c:pt>
                <c:pt idx="171">
                  <c:v>-0.55800000000000005</c:v>
                </c:pt>
                <c:pt idx="172">
                  <c:v>3.2000000000000001E-2</c:v>
                </c:pt>
                <c:pt idx="173">
                  <c:v>0.32800000000000001</c:v>
                </c:pt>
                <c:pt idx="174">
                  <c:v>1.1100000000000001</c:v>
                </c:pt>
                <c:pt idx="175">
                  <c:v>1.7509999999999999</c:v>
                </c:pt>
                <c:pt idx="176">
                  <c:v>1.4730000000000001</c:v>
                </c:pt>
                <c:pt idx="177">
                  <c:v>0.97899999999999998</c:v>
                </c:pt>
                <c:pt idx="178">
                  <c:v>2.4249999999999998</c:v>
                </c:pt>
                <c:pt idx="179">
                  <c:v>1.8839999999999999</c:v>
                </c:pt>
                <c:pt idx="180">
                  <c:v>1.5880000000000001</c:v>
                </c:pt>
                <c:pt idx="181">
                  <c:v>1.1619999999999999</c:v>
                </c:pt>
                <c:pt idx="182">
                  <c:v>1.5580000000000001</c:v>
                </c:pt>
                <c:pt idx="183">
                  <c:v>1.724</c:v>
                </c:pt>
                <c:pt idx="184">
                  <c:v>0.88800000000000001</c:v>
                </c:pt>
                <c:pt idx="185">
                  <c:v>0.10299999999999999</c:v>
                </c:pt>
                <c:pt idx="186">
                  <c:v>-0.82</c:v>
                </c:pt>
                <c:pt idx="187">
                  <c:v>-1.367</c:v>
                </c:pt>
                <c:pt idx="188">
                  <c:v>-1.3819999999999999</c:v>
                </c:pt>
                <c:pt idx="189">
                  <c:v>-0.41199999999999998</c:v>
                </c:pt>
                <c:pt idx="190">
                  <c:v>-0.9</c:v>
                </c:pt>
                <c:pt idx="191">
                  <c:v>-1.381</c:v>
                </c:pt>
                <c:pt idx="192">
                  <c:v>-1.0649999999999999</c:v>
                </c:pt>
                <c:pt idx="193">
                  <c:v>-1.3660000000000001</c:v>
                </c:pt>
                <c:pt idx="194">
                  <c:v>-2.819</c:v>
                </c:pt>
                <c:pt idx="195">
                  <c:v>-2.0129999999999999</c:v>
                </c:pt>
                <c:pt idx="196">
                  <c:v>-2.3010000000000002</c:v>
                </c:pt>
                <c:pt idx="197">
                  <c:v>-1.919</c:v>
                </c:pt>
                <c:pt idx="198">
                  <c:v>-1.3660000000000001</c:v>
                </c:pt>
                <c:pt idx="199">
                  <c:v>-1.196</c:v>
                </c:pt>
                <c:pt idx="200">
                  <c:v>-1.5349999999999999</c:v>
                </c:pt>
                <c:pt idx="201">
                  <c:v>-0.96199999999999997</c:v>
                </c:pt>
                <c:pt idx="202">
                  <c:v>-1.077</c:v>
                </c:pt>
                <c:pt idx="203">
                  <c:v>-7.0999999999999994E-2</c:v>
                </c:pt>
                <c:pt idx="204">
                  <c:v>-0.51100000000000001</c:v>
                </c:pt>
                <c:pt idx="205">
                  <c:v>-0.46800000000000003</c:v>
                </c:pt>
                <c:pt idx="206">
                  <c:v>-1.335</c:v>
                </c:pt>
                <c:pt idx="207">
                  <c:v>-0.81499999999999995</c:v>
                </c:pt>
                <c:pt idx="208">
                  <c:v>-1.234</c:v>
                </c:pt>
                <c:pt idx="209">
                  <c:v>-0.48799999999999999</c:v>
                </c:pt>
                <c:pt idx="210">
                  <c:v>-0.57599999999999996</c:v>
                </c:pt>
                <c:pt idx="211">
                  <c:v>-1.2829999999999999</c:v>
                </c:pt>
                <c:pt idx="212">
                  <c:v>-0.16400000000000001</c:v>
                </c:pt>
                <c:pt idx="213">
                  <c:v>-0.28899999999999998</c:v>
                </c:pt>
                <c:pt idx="214">
                  <c:v>-0.30399999999999999</c:v>
                </c:pt>
                <c:pt idx="215">
                  <c:v>-1.2430000000000001</c:v>
                </c:pt>
                <c:pt idx="216">
                  <c:v>2.8050000000000002</c:v>
                </c:pt>
                <c:pt idx="217">
                  <c:v>2.5550000000000002</c:v>
                </c:pt>
                <c:pt idx="218">
                  <c:v>2.7919999999999998</c:v>
                </c:pt>
                <c:pt idx="219">
                  <c:v>2.448</c:v>
                </c:pt>
                <c:pt idx="220">
                  <c:v>1.6419999999999999</c:v>
                </c:pt>
                <c:pt idx="221">
                  <c:v>1.33</c:v>
                </c:pt>
                <c:pt idx="222">
                  <c:v>0.73699999999999999</c:v>
                </c:pt>
                <c:pt idx="223">
                  <c:v>0.54100000000000004</c:v>
                </c:pt>
                <c:pt idx="224">
                  <c:v>0.61099999999999999</c:v>
                </c:pt>
                <c:pt idx="225">
                  <c:v>0.93200000000000005</c:v>
                </c:pt>
                <c:pt idx="226">
                  <c:v>-0.64100000000000001</c:v>
                </c:pt>
                <c:pt idx="227">
                  <c:v>-1.1619999999999999</c:v>
                </c:pt>
                <c:pt idx="228">
                  <c:v>-1.202</c:v>
                </c:pt>
                <c:pt idx="229">
                  <c:v>0.92400000000000004</c:v>
                </c:pt>
                <c:pt idx="230">
                  <c:v>-4.4999999999999998E-2</c:v>
                </c:pt>
                <c:pt idx="231">
                  <c:v>-0.40699999999999997</c:v>
                </c:pt>
                <c:pt idx="232">
                  <c:v>-1.4850000000000001</c:v>
                </c:pt>
                <c:pt idx="233">
                  <c:v>-1.0760000000000001</c:v>
                </c:pt>
                <c:pt idx="234">
                  <c:v>-2.2189999999999999</c:v>
                </c:pt>
                <c:pt idx="235">
                  <c:v>-1.982</c:v>
                </c:pt>
                <c:pt idx="236">
                  <c:v>-2.0870000000000002</c:v>
                </c:pt>
                <c:pt idx="237">
                  <c:v>-1.0009999999999999</c:v>
                </c:pt>
                <c:pt idx="238">
                  <c:v>-1.349</c:v>
                </c:pt>
                <c:pt idx="239">
                  <c:v>-5.3999999999999999E-2</c:v>
                </c:pt>
                <c:pt idx="240">
                  <c:v>-0.28100000000000003</c:v>
                </c:pt>
                <c:pt idx="241">
                  <c:v>-2.0470000000000002</c:v>
                </c:pt>
                <c:pt idx="242">
                  <c:v>-2.34</c:v>
                </c:pt>
                <c:pt idx="243">
                  <c:v>-1.7</c:v>
                </c:pt>
                <c:pt idx="244">
                  <c:v>-1.71</c:v>
                </c:pt>
                <c:pt idx="245">
                  <c:v>-0.625</c:v>
                </c:pt>
                <c:pt idx="246">
                  <c:v>-1.776</c:v>
                </c:pt>
                <c:pt idx="247">
                  <c:v>-1.95</c:v>
                </c:pt>
                <c:pt idx="248">
                  <c:v>-1.294</c:v>
                </c:pt>
                <c:pt idx="249">
                  <c:v>-1.2829999999999999</c:v>
                </c:pt>
                <c:pt idx="250">
                  <c:v>-0.34899999999999998</c:v>
                </c:pt>
                <c:pt idx="251">
                  <c:v>5.2999999999999999E-2</c:v>
                </c:pt>
                <c:pt idx="252">
                  <c:v>1.387</c:v>
                </c:pt>
                <c:pt idx="253">
                  <c:v>2.052</c:v>
                </c:pt>
                <c:pt idx="254">
                  <c:v>2.149</c:v>
                </c:pt>
                <c:pt idx="255">
                  <c:v>0.754</c:v>
                </c:pt>
                <c:pt idx="256">
                  <c:v>0.61199999999999999</c:v>
                </c:pt>
                <c:pt idx="257">
                  <c:v>-0.746</c:v>
                </c:pt>
                <c:pt idx="258">
                  <c:v>-1</c:v>
                </c:pt>
                <c:pt idx="259">
                  <c:v>-1.532</c:v>
                </c:pt>
                <c:pt idx="260">
                  <c:v>-0.90400000000000003</c:v>
                </c:pt>
                <c:pt idx="261">
                  <c:v>-1.847</c:v>
                </c:pt>
                <c:pt idx="262">
                  <c:v>-1.514</c:v>
                </c:pt>
                <c:pt idx="263">
                  <c:v>-1.7390000000000001</c:v>
                </c:pt>
                <c:pt idx="264">
                  <c:v>-1.3129999999999999</c:v>
                </c:pt>
                <c:pt idx="265">
                  <c:v>-1.304</c:v>
                </c:pt>
                <c:pt idx="266">
                  <c:v>-1.21</c:v>
                </c:pt>
                <c:pt idx="267">
                  <c:v>-0.74399999999999999</c:v>
                </c:pt>
                <c:pt idx="268">
                  <c:v>-1.319</c:v>
                </c:pt>
                <c:pt idx="269">
                  <c:v>-1.81</c:v>
                </c:pt>
                <c:pt idx="270">
                  <c:v>-1.671</c:v>
                </c:pt>
                <c:pt idx="271">
                  <c:v>-0.76900000000000002</c:v>
                </c:pt>
                <c:pt idx="272">
                  <c:v>-0.88700000000000001</c:v>
                </c:pt>
                <c:pt idx="273">
                  <c:v>0.61799999999999999</c:v>
                </c:pt>
                <c:pt idx="274">
                  <c:v>-1.9610000000000001</c:v>
                </c:pt>
                <c:pt idx="275">
                  <c:v>-2.7229999999999999</c:v>
                </c:pt>
                <c:pt idx="276">
                  <c:v>-0.60699999999999998</c:v>
                </c:pt>
                <c:pt idx="277">
                  <c:v>-1.7</c:v>
                </c:pt>
                <c:pt idx="278">
                  <c:v>0.92400000000000004</c:v>
                </c:pt>
                <c:pt idx="279">
                  <c:v>-0.70399999999999996</c:v>
                </c:pt>
                <c:pt idx="280">
                  <c:v>-1.72</c:v>
                </c:pt>
                <c:pt idx="281">
                  <c:v>-1.728</c:v>
                </c:pt>
                <c:pt idx="282">
                  <c:v>-0.55500000000000005</c:v>
                </c:pt>
                <c:pt idx="283">
                  <c:v>-1.2230000000000001</c:v>
                </c:pt>
                <c:pt idx="284">
                  <c:v>-0.88200000000000001</c:v>
                </c:pt>
                <c:pt idx="285">
                  <c:v>-3.1</c:v>
                </c:pt>
                <c:pt idx="286">
                  <c:v>-2.8010000000000002</c:v>
                </c:pt>
                <c:pt idx="287">
                  <c:v>-1.9850000000000001</c:v>
                </c:pt>
                <c:pt idx="288">
                  <c:v>-1.804</c:v>
                </c:pt>
                <c:pt idx="289">
                  <c:v>-1.8740000000000001</c:v>
                </c:pt>
                <c:pt idx="290">
                  <c:v>-1.5049999999999999</c:v>
                </c:pt>
                <c:pt idx="291">
                  <c:v>-1.1499999999999999</c:v>
                </c:pt>
                <c:pt idx="292">
                  <c:v>-0.88900000000000001</c:v>
                </c:pt>
                <c:pt idx="293">
                  <c:v>-1.403</c:v>
                </c:pt>
                <c:pt idx="294">
                  <c:v>-1.27</c:v>
                </c:pt>
                <c:pt idx="295">
                  <c:v>-1.07</c:v>
                </c:pt>
                <c:pt idx="296">
                  <c:v>-1.2929999999999999</c:v>
                </c:pt>
                <c:pt idx="297">
                  <c:v>0.193</c:v>
                </c:pt>
                <c:pt idx="298">
                  <c:v>-1.2749999999999999</c:v>
                </c:pt>
                <c:pt idx="299">
                  <c:v>1.5880000000000001</c:v>
                </c:pt>
                <c:pt idx="300">
                  <c:v>1.0109999999999999</c:v>
                </c:pt>
                <c:pt idx="301">
                  <c:v>1.621</c:v>
                </c:pt>
                <c:pt idx="302">
                  <c:v>2.2669999999999999</c:v>
                </c:pt>
                <c:pt idx="303">
                  <c:v>0.99199999999999999</c:v>
                </c:pt>
                <c:pt idx="304">
                  <c:v>-6.4000000000000001E-2</c:v>
                </c:pt>
                <c:pt idx="305">
                  <c:v>0.502</c:v>
                </c:pt>
                <c:pt idx="306">
                  <c:v>0.85299999999999998</c:v>
                </c:pt>
                <c:pt idx="307">
                  <c:v>1.345</c:v>
                </c:pt>
                <c:pt idx="308">
                  <c:v>-0.66700000000000004</c:v>
                </c:pt>
                <c:pt idx="309">
                  <c:v>-1.9590000000000001</c:v>
                </c:pt>
                <c:pt idx="310">
                  <c:v>-2.3140000000000001</c:v>
                </c:pt>
                <c:pt idx="311">
                  <c:v>-1.488</c:v>
                </c:pt>
                <c:pt idx="312">
                  <c:v>-0.45600000000000002</c:v>
                </c:pt>
                <c:pt idx="313">
                  <c:v>0.112</c:v>
                </c:pt>
                <c:pt idx="314">
                  <c:v>-0.77900000000000003</c:v>
                </c:pt>
                <c:pt idx="315">
                  <c:v>0.29599999999999999</c:v>
                </c:pt>
                <c:pt idx="316">
                  <c:v>1.4390000000000001</c:v>
                </c:pt>
                <c:pt idx="317">
                  <c:v>0.40100000000000002</c:v>
                </c:pt>
                <c:pt idx="318">
                  <c:v>0.89400000000000002</c:v>
                </c:pt>
                <c:pt idx="319">
                  <c:v>0.34699999999999998</c:v>
                </c:pt>
                <c:pt idx="320">
                  <c:v>0.88600000000000001</c:v>
                </c:pt>
                <c:pt idx="321">
                  <c:v>1.159</c:v>
                </c:pt>
                <c:pt idx="322">
                  <c:v>1.2909999999999999</c:v>
                </c:pt>
                <c:pt idx="323">
                  <c:v>1.4410000000000001</c:v>
                </c:pt>
                <c:pt idx="324">
                  <c:v>-0.27700000000000002</c:v>
                </c:pt>
                <c:pt idx="325">
                  <c:v>-0.78600000000000003</c:v>
                </c:pt>
                <c:pt idx="326">
                  <c:v>-0.13</c:v>
                </c:pt>
                <c:pt idx="327">
                  <c:v>1.5529999999999999</c:v>
                </c:pt>
                <c:pt idx="328">
                  <c:v>2.427</c:v>
                </c:pt>
                <c:pt idx="329">
                  <c:v>-0.65100000000000002</c:v>
                </c:pt>
                <c:pt idx="330">
                  <c:v>-1.9330000000000001</c:v>
                </c:pt>
                <c:pt idx="331">
                  <c:v>-1.2729999999999999</c:v>
                </c:pt>
                <c:pt idx="332">
                  <c:v>-1.016</c:v>
                </c:pt>
                <c:pt idx="333">
                  <c:v>-1.3169999999999999</c:v>
                </c:pt>
                <c:pt idx="334">
                  <c:v>-1.2010000000000001</c:v>
                </c:pt>
                <c:pt idx="335">
                  <c:v>-0.57799999999999996</c:v>
                </c:pt>
                <c:pt idx="336">
                  <c:v>-3.6999999999999998E-2</c:v>
                </c:pt>
                <c:pt idx="337">
                  <c:v>1.2629999999999999</c:v>
                </c:pt>
                <c:pt idx="338">
                  <c:v>0.622</c:v>
                </c:pt>
                <c:pt idx="339">
                  <c:v>1.143</c:v>
                </c:pt>
                <c:pt idx="340">
                  <c:v>1.181</c:v>
                </c:pt>
                <c:pt idx="341">
                  <c:v>1.6259999999999999</c:v>
                </c:pt>
                <c:pt idx="342">
                  <c:v>0.755</c:v>
                </c:pt>
                <c:pt idx="343">
                  <c:v>-0.17699999999999999</c:v>
                </c:pt>
                <c:pt idx="344">
                  <c:v>0.55300000000000005</c:v>
                </c:pt>
                <c:pt idx="345">
                  <c:v>1.504</c:v>
                </c:pt>
                <c:pt idx="346">
                  <c:v>1</c:v>
                </c:pt>
                <c:pt idx="347">
                  <c:v>0.60299999999999998</c:v>
                </c:pt>
                <c:pt idx="348">
                  <c:v>2.4390000000000001</c:v>
                </c:pt>
                <c:pt idx="349">
                  <c:v>2.25</c:v>
                </c:pt>
                <c:pt idx="350">
                  <c:v>2.2909999999999999</c:v>
                </c:pt>
                <c:pt idx="351">
                  <c:v>2.1619999999999999</c:v>
                </c:pt>
                <c:pt idx="352">
                  <c:v>1.863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3F-3F4D-A4F7-0008E83A4E1A}"/>
            </c:ext>
          </c:extLst>
        </c:ser>
        <c:ser>
          <c:idx val="1"/>
          <c:order val="1"/>
          <c:tx>
            <c:strRef>
              <c:f>'17_PairTrades'!$C$1175</c:f>
              <c:strCache>
                <c:ptCount val="1"/>
                <c:pt idx="0">
                  <c:v>+2σ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'17_PairTrades'!$A$1176:$A$1528</c:f>
              <c:numCache>
                <c:formatCode>yyyy\-mm\-dd</c:formatCode>
                <c:ptCount val="353"/>
                <c:pt idx="0">
                  <c:v>43552</c:v>
                </c:pt>
                <c:pt idx="1">
                  <c:v>43559</c:v>
                </c:pt>
                <c:pt idx="2">
                  <c:v>43566</c:v>
                </c:pt>
                <c:pt idx="3">
                  <c:v>43573</c:v>
                </c:pt>
                <c:pt idx="4">
                  <c:v>43581</c:v>
                </c:pt>
                <c:pt idx="5">
                  <c:v>43588</c:v>
                </c:pt>
                <c:pt idx="6">
                  <c:v>43595</c:v>
                </c:pt>
                <c:pt idx="7">
                  <c:v>43602</c:v>
                </c:pt>
                <c:pt idx="8">
                  <c:v>43609</c:v>
                </c:pt>
                <c:pt idx="9">
                  <c:v>43619</c:v>
                </c:pt>
                <c:pt idx="10">
                  <c:v>43626</c:v>
                </c:pt>
                <c:pt idx="11">
                  <c:v>43633</c:v>
                </c:pt>
                <c:pt idx="12">
                  <c:v>43640</c:v>
                </c:pt>
                <c:pt idx="13">
                  <c:v>43647</c:v>
                </c:pt>
                <c:pt idx="14">
                  <c:v>43655</c:v>
                </c:pt>
                <c:pt idx="15">
                  <c:v>43662</c:v>
                </c:pt>
                <c:pt idx="16">
                  <c:v>43669</c:v>
                </c:pt>
                <c:pt idx="17">
                  <c:v>43676</c:v>
                </c:pt>
                <c:pt idx="18">
                  <c:v>43683</c:v>
                </c:pt>
                <c:pt idx="19">
                  <c:v>43690</c:v>
                </c:pt>
                <c:pt idx="20">
                  <c:v>43697</c:v>
                </c:pt>
                <c:pt idx="21">
                  <c:v>43704</c:v>
                </c:pt>
                <c:pt idx="22">
                  <c:v>43712</c:v>
                </c:pt>
                <c:pt idx="23">
                  <c:v>43719</c:v>
                </c:pt>
                <c:pt idx="24">
                  <c:v>43726</c:v>
                </c:pt>
                <c:pt idx="25">
                  <c:v>43733</c:v>
                </c:pt>
                <c:pt idx="26">
                  <c:v>43740</c:v>
                </c:pt>
                <c:pt idx="27">
                  <c:v>43747</c:v>
                </c:pt>
                <c:pt idx="28">
                  <c:v>43754</c:v>
                </c:pt>
                <c:pt idx="29">
                  <c:v>43761</c:v>
                </c:pt>
                <c:pt idx="30">
                  <c:v>43768</c:v>
                </c:pt>
                <c:pt idx="31">
                  <c:v>43775</c:v>
                </c:pt>
                <c:pt idx="32">
                  <c:v>43782</c:v>
                </c:pt>
                <c:pt idx="33">
                  <c:v>43789</c:v>
                </c:pt>
                <c:pt idx="34">
                  <c:v>43796</c:v>
                </c:pt>
                <c:pt idx="35">
                  <c:v>43804</c:v>
                </c:pt>
                <c:pt idx="36">
                  <c:v>43811</c:v>
                </c:pt>
                <c:pt idx="37">
                  <c:v>43818</c:v>
                </c:pt>
                <c:pt idx="38">
                  <c:v>43826</c:v>
                </c:pt>
                <c:pt idx="39">
                  <c:v>43836</c:v>
                </c:pt>
                <c:pt idx="40">
                  <c:v>43843</c:v>
                </c:pt>
                <c:pt idx="41">
                  <c:v>43851</c:v>
                </c:pt>
                <c:pt idx="42">
                  <c:v>43858</c:v>
                </c:pt>
                <c:pt idx="43">
                  <c:v>43865</c:v>
                </c:pt>
                <c:pt idx="44">
                  <c:v>43872</c:v>
                </c:pt>
                <c:pt idx="45">
                  <c:v>43880</c:v>
                </c:pt>
                <c:pt idx="46">
                  <c:v>43887</c:v>
                </c:pt>
                <c:pt idx="47">
                  <c:v>43894</c:v>
                </c:pt>
                <c:pt idx="48">
                  <c:v>43901</c:v>
                </c:pt>
                <c:pt idx="49">
                  <c:v>43908</c:v>
                </c:pt>
                <c:pt idx="50">
                  <c:v>43915</c:v>
                </c:pt>
                <c:pt idx="51">
                  <c:v>43922</c:v>
                </c:pt>
                <c:pt idx="52">
                  <c:v>43929</c:v>
                </c:pt>
                <c:pt idx="53">
                  <c:v>43937</c:v>
                </c:pt>
                <c:pt idx="54">
                  <c:v>43944</c:v>
                </c:pt>
                <c:pt idx="55">
                  <c:v>43951</c:v>
                </c:pt>
                <c:pt idx="56">
                  <c:v>43958</c:v>
                </c:pt>
                <c:pt idx="57">
                  <c:v>43965</c:v>
                </c:pt>
                <c:pt idx="58">
                  <c:v>43972</c:v>
                </c:pt>
                <c:pt idx="59">
                  <c:v>43980</c:v>
                </c:pt>
                <c:pt idx="60">
                  <c:v>43987</c:v>
                </c:pt>
                <c:pt idx="61">
                  <c:v>43994</c:v>
                </c:pt>
                <c:pt idx="62">
                  <c:v>44001</c:v>
                </c:pt>
                <c:pt idx="63">
                  <c:v>44008</c:v>
                </c:pt>
                <c:pt idx="64">
                  <c:v>44018</c:v>
                </c:pt>
                <c:pt idx="65">
                  <c:v>44025</c:v>
                </c:pt>
                <c:pt idx="66">
                  <c:v>44032</c:v>
                </c:pt>
                <c:pt idx="67">
                  <c:v>44039</c:v>
                </c:pt>
                <c:pt idx="68">
                  <c:v>44046</c:v>
                </c:pt>
                <c:pt idx="69">
                  <c:v>44053</c:v>
                </c:pt>
                <c:pt idx="70">
                  <c:v>44060</c:v>
                </c:pt>
                <c:pt idx="71">
                  <c:v>44067</c:v>
                </c:pt>
                <c:pt idx="72">
                  <c:v>44074</c:v>
                </c:pt>
                <c:pt idx="73">
                  <c:v>44082</c:v>
                </c:pt>
                <c:pt idx="74">
                  <c:v>44089</c:v>
                </c:pt>
                <c:pt idx="75">
                  <c:v>44096</c:v>
                </c:pt>
                <c:pt idx="76">
                  <c:v>44103</c:v>
                </c:pt>
                <c:pt idx="77">
                  <c:v>44110</c:v>
                </c:pt>
                <c:pt idx="78">
                  <c:v>44117</c:v>
                </c:pt>
                <c:pt idx="79">
                  <c:v>44124</c:v>
                </c:pt>
                <c:pt idx="80">
                  <c:v>44131</c:v>
                </c:pt>
                <c:pt idx="81">
                  <c:v>44138</c:v>
                </c:pt>
                <c:pt idx="82">
                  <c:v>44145</c:v>
                </c:pt>
                <c:pt idx="83">
                  <c:v>44152</c:v>
                </c:pt>
                <c:pt idx="84">
                  <c:v>44159</c:v>
                </c:pt>
                <c:pt idx="85">
                  <c:v>44167</c:v>
                </c:pt>
                <c:pt idx="86">
                  <c:v>44174</c:v>
                </c:pt>
                <c:pt idx="87">
                  <c:v>44181</c:v>
                </c:pt>
                <c:pt idx="88">
                  <c:v>44188</c:v>
                </c:pt>
                <c:pt idx="89">
                  <c:v>44196</c:v>
                </c:pt>
                <c:pt idx="90">
                  <c:v>44204</c:v>
                </c:pt>
                <c:pt idx="91">
                  <c:v>44211</c:v>
                </c:pt>
                <c:pt idx="92">
                  <c:v>44221</c:v>
                </c:pt>
                <c:pt idx="93">
                  <c:v>44228</c:v>
                </c:pt>
                <c:pt idx="94">
                  <c:v>44235</c:v>
                </c:pt>
                <c:pt idx="95">
                  <c:v>44243</c:v>
                </c:pt>
                <c:pt idx="96">
                  <c:v>44250</c:v>
                </c:pt>
                <c:pt idx="97">
                  <c:v>44257</c:v>
                </c:pt>
                <c:pt idx="98">
                  <c:v>44264</c:v>
                </c:pt>
                <c:pt idx="99">
                  <c:v>44271</c:v>
                </c:pt>
                <c:pt idx="100">
                  <c:v>44278</c:v>
                </c:pt>
                <c:pt idx="101">
                  <c:v>44285</c:v>
                </c:pt>
                <c:pt idx="102">
                  <c:v>44293</c:v>
                </c:pt>
                <c:pt idx="103">
                  <c:v>44300</c:v>
                </c:pt>
                <c:pt idx="104">
                  <c:v>44307</c:v>
                </c:pt>
                <c:pt idx="105">
                  <c:v>44314</c:v>
                </c:pt>
                <c:pt idx="106">
                  <c:v>44321</c:v>
                </c:pt>
                <c:pt idx="107">
                  <c:v>44328</c:v>
                </c:pt>
                <c:pt idx="108">
                  <c:v>44335</c:v>
                </c:pt>
                <c:pt idx="109">
                  <c:v>44342</c:v>
                </c:pt>
                <c:pt idx="110">
                  <c:v>44350</c:v>
                </c:pt>
                <c:pt idx="111">
                  <c:v>44357</c:v>
                </c:pt>
                <c:pt idx="112">
                  <c:v>44364</c:v>
                </c:pt>
                <c:pt idx="113">
                  <c:v>44371</c:v>
                </c:pt>
                <c:pt idx="114">
                  <c:v>44378</c:v>
                </c:pt>
                <c:pt idx="115">
                  <c:v>44386</c:v>
                </c:pt>
                <c:pt idx="116">
                  <c:v>44393</c:v>
                </c:pt>
                <c:pt idx="117">
                  <c:v>44400</c:v>
                </c:pt>
                <c:pt idx="118">
                  <c:v>44407</c:v>
                </c:pt>
                <c:pt idx="119">
                  <c:v>44414</c:v>
                </c:pt>
                <c:pt idx="120">
                  <c:v>44421</c:v>
                </c:pt>
                <c:pt idx="121">
                  <c:v>44428</c:v>
                </c:pt>
                <c:pt idx="122">
                  <c:v>44435</c:v>
                </c:pt>
                <c:pt idx="123">
                  <c:v>44442</c:v>
                </c:pt>
                <c:pt idx="124">
                  <c:v>44452</c:v>
                </c:pt>
                <c:pt idx="125">
                  <c:v>44459</c:v>
                </c:pt>
                <c:pt idx="126">
                  <c:v>44466</c:v>
                </c:pt>
                <c:pt idx="127">
                  <c:v>44473</c:v>
                </c:pt>
                <c:pt idx="128">
                  <c:v>44480</c:v>
                </c:pt>
                <c:pt idx="129">
                  <c:v>44487</c:v>
                </c:pt>
                <c:pt idx="130">
                  <c:v>44494</c:v>
                </c:pt>
                <c:pt idx="131">
                  <c:v>44501</c:v>
                </c:pt>
                <c:pt idx="132">
                  <c:v>44508</c:v>
                </c:pt>
                <c:pt idx="133">
                  <c:v>44515</c:v>
                </c:pt>
                <c:pt idx="134">
                  <c:v>44522</c:v>
                </c:pt>
                <c:pt idx="135">
                  <c:v>44530</c:v>
                </c:pt>
                <c:pt idx="136">
                  <c:v>44537</c:v>
                </c:pt>
                <c:pt idx="137">
                  <c:v>44544</c:v>
                </c:pt>
                <c:pt idx="138">
                  <c:v>44551</c:v>
                </c:pt>
                <c:pt idx="139">
                  <c:v>44559</c:v>
                </c:pt>
                <c:pt idx="140">
                  <c:v>44566</c:v>
                </c:pt>
                <c:pt idx="141">
                  <c:v>44573</c:v>
                </c:pt>
                <c:pt idx="142">
                  <c:v>44581</c:v>
                </c:pt>
                <c:pt idx="143">
                  <c:v>44588</c:v>
                </c:pt>
                <c:pt idx="144">
                  <c:v>44595</c:v>
                </c:pt>
                <c:pt idx="145">
                  <c:v>44602</c:v>
                </c:pt>
                <c:pt idx="146">
                  <c:v>44609</c:v>
                </c:pt>
                <c:pt idx="147">
                  <c:v>44617</c:v>
                </c:pt>
                <c:pt idx="148">
                  <c:v>44624</c:v>
                </c:pt>
                <c:pt idx="149">
                  <c:v>44631</c:v>
                </c:pt>
                <c:pt idx="150">
                  <c:v>44638</c:v>
                </c:pt>
                <c:pt idx="151">
                  <c:v>44645</c:v>
                </c:pt>
                <c:pt idx="152">
                  <c:v>44652</c:v>
                </c:pt>
                <c:pt idx="153">
                  <c:v>44659</c:v>
                </c:pt>
                <c:pt idx="154">
                  <c:v>44669</c:v>
                </c:pt>
                <c:pt idx="155">
                  <c:v>44676</c:v>
                </c:pt>
                <c:pt idx="156">
                  <c:v>44683</c:v>
                </c:pt>
                <c:pt idx="157">
                  <c:v>44690</c:v>
                </c:pt>
                <c:pt idx="158">
                  <c:v>44697</c:v>
                </c:pt>
                <c:pt idx="159">
                  <c:v>44704</c:v>
                </c:pt>
                <c:pt idx="160">
                  <c:v>44712</c:v>
                </c:pt>
                <c:pt idx="161">
                  <c:v>44719</c:v>
                </c:pt>
                <c:pt idx="162">
                  <c:v>44726</c:v>
                </c:pt>
                <c:pt idx="163">
                  <c:v>44734</c:v>
                </c:pt>
                <c:pt idx="164">
                  <c:v>44741</c:v>
                </c:pt>
                <c:pt idx="165">
                  <c:v>44749</c:v>
                </c:pt>
                <c:pt idx="166">
                  <c:v>44756</c:v>
                </c:pt>
                <c:pt idx="167">
                  <c:v>44763</c:v>
                </c:pt>
                <c:pt idx="168">
                  <c:v>44770</c:v>
                </c:pt>
                <c:pt idx="169">
                  <c:v>44777</c:v>
                </c:pt>
                <c:pt idx="170">
                  <c:v>44784</c:v>
                </c:pt>
                <c:pt idx="171">
                  <c:v>44791</c:v>
                </c:pt>
                <c:pt idx="172">
                  <c:v>44798</c:v>
                </c:pt>
                <c:pt idx="173">
                  <c:v>44805</c:v>
                </c:pt>
                <c:pt idx="174">
                  <c:v>44813</c:v>
                </c:pt>
                <c:pt idx="175">
                  <c:v>44820</c:v>
                </c:pt>
                <c:pt idx="176">
                  <c:v>44827</c:v>
                </c:pt>
                <c:pt idx="177">
                  <c:v>44834</c:v>
                </c:pt>
                <c:pt idx="178">
                  <c:v>44841</c:v>
                </c:pt>
                <c:pt idx="179">
                  <c:v>44848</c:v>
                </c:pt>
                <c:pt idx="180">
                  <c:v>44855</c:v>
                </c:pt>
                <c:pt idx="181">
                  <c:v>44862</c:v>
                </c:pt>
                <c:pt idx="182">
                  <c:v>44869</c:v>
                </c:pt>
                <c:pt idx="183">
                  <c:v>44876</c:v>
                </c:pt>
                <c:pt idx="184">
                  <c:v>44883</c:v>
                </c:pt>
                <c:pt idx="185">
                  <c:v>44893</c:v>
                </c:pt>
                <c:pt idx="186">
                  <c:v>44900</c:v>
                </c:pt>
                <c:pt idx="187">
                  <c:v>44907</c:v>
                </c:pt>
                <c:pt idx="188">
                  <c:v>44914</c:v>
                </c:pt>
                <c:pt idx="189">
                  <c:v>44922</c:v>
                </c:pt>
                <c:pt idx="190">
                  <c:v>44930</c:v>
                </c:pt>
                <c:pt idx="191">
                  <c:v>44937</c:v>
                </c:pt>
                <c:pt idx="192">
                  <c:v>44945</c:v>
                </c:pt>
                <c:pt idx="193">
                  <c:v>44952</c:v>
                </c:pt>
                <c:pt idx="194">
                  <c:v>44959</c:v>
                </c:pt>
                <c:pt idx="195">
                  <c:v>44966</c:v>
                </c:pt>
                <c:pt idx="196">
                  <c:v>44973</c:v>
                </c:pt>
                <c:pt idx="197">
                  <c:v>44981</c:v>
                </c:pt>
                <c:pt idx="198">
                  <c:v>44988</c:v>
                </c:pt>
                <c:pt idx="199">
                  <c:v>44995</c:v>
                </c:pt>
                <c:pt idx="200">
                  <c:v>45002</c:v>
                </c:pt>
                <c:pt idx="201">
                  <c:v>45009</c:v>
                </c:pt>
                <c:pt idx="202">
                  <c:v>45016</c:v>
                </c:pt>
                <c:pt idx="203">
                  <c:v>45026</c:v>
                </c:pt>
                <c:pt idx="204">
                  <c:v>45033</c:v>
                </c:pt>
                <c:pt idx="205">
                  <c:v>45040</c:v>
                </c:pt>
                <c:pt idx="206">
                  <c:v>45047</c:v>
                </c:pt>
                <c:pt idx="207">
                  <c:v>45054</c:v>
                </c:pt>
                <c:pt idx="208">
                  <c:v>45061</c:v>
                </c:pt>
                <c:pt idx="209">
                  <c:v>45068</c:v>
                </c:pt>
                <c:pt idx="210">
                  <c:v>45076</c:v>
                </c:pt>
                <c:pt idx="211">
                  <c:v>45083</c:v>
                </c:pt>
                <c:pt idx="212">
                  <c:v>45090</c:v>
                </c:pt>
                <c:pt idx="213">
                  <c:v>45098</c:v>
                </c:pt>
                <c:pt idx="214">
                  <c:v>45105</c:v>
                </c:pt>
                <c:pt idx="215">
                  <c:v>45113</c:v>
                </c:pt>
                <c:pt idx="216">
                  <c:v>45120</c:v>
                </c:pt>
                <c:pt idx="217">
                  <c:v>45127</c:v>
                </c:pt>
                <c:pt idx="218">
                  <c:v>45134</c:v>
                </c:pt>
                <c:pt idx="219">
                  <c:v>45141</c:v>
                </c:pt>
                <c:pt idx="220">
                  <c:v>45148</c:v>
                </c:pt>
                <c:pt idx="221">
                  <c:v>45155</c:v>
                </c:pt>
                <c:pt idx="222">
                  <c:v>45162</c:v>
                </c:pt>
                <c:pt idx="223">
                  <c:v>45169</c:v>
                </c:pt>
                <c:pt idx="224">
                  <c:v>45177</c:v>
                </c:pt>
                <c:pt idx="225">
                  <c:v>45184</c:v>
                </c:pt>
                <c:pt idx="226">
                  <c:v>45191</c:v>
                </c:pt>
                <c:pt idx="227">
                  <c:v>45198</c:v>
                </c:pt>
                <c:pt idx="228">
                  <c:v>45205</c:v>
                </c:pt>
                <c:pt idx="229">
                  <c:v>45212</c:v>
                </c:pt>
                <c:pt idx="230">
                  <c:v>45219</c:v>
                </c:pt>
                <c:pt idx="231">
                  <c:v>45226</c:v>
                </c:pt>
                <c:pt idx="232">
                  <c:v>45233</c:v>
                </c:pt>
                <c:pt idx="233">
                  <c:v>45240</c:v>
                </c:pt>
                <c:pt idx="234">
                  <c:v>45247</c:v>
                </c:pt>
                <c:pt idx="235">
                  <c:v>45257</c:v>
                </c:pt>
                <c:pt idx="236">
                  <c:v>45264</c:v>
                </c:pt>
                <c:pt idx="237">
                  <c:v>45271</c:v>
                </c:pt>
                <c:pt idx="238">
                  <c:v>45278</c:v>
                </c:pt>
                <c:pt idx="239">
                  <c:v>45286</c:v>
                </c:pt>
                <c:pt idx="240">
                  <c:v>45294</c:v>
                </c:pt>
                <c:pt idx="241">
                  <c:v>45301</c:v>
                </c:pt>
                <c:pt idx="242">
                  <c:v>45309</c:v>
                </c:pt>
                <c:pt idx="243">
                  <c:v>45316</c:v>
                </c:pt>
                <c:pt idx="244">
                  <c:v>45323</c:v>
                </c:pt>
                <c:pt idx="245">
                  <c:v>45330</c:v>
                </c:pt>
                <c:pt idx="246">
                  <c:v>45337</c:v>
                </c:pt>
                <c:pt idx="247">
                  <c:v>45345</c:v>
                </c:pt>
                <c:pt idx="248">
                  <c:v>45352</c:v>
                </c:pt>
                <c:pt idx="249">
                  <c:v>45359</c:v>
                </c:pt>
                <c:pt idx="250">
                  <c:v>45366</c:v>
                </c:pt>
                <c:pt idx="251">
                  <c:v>45373</c:v>
                </c:pt>
                <c:pt idx="252">
                  <c:v>45383</c:v>
                </c:pt>
                <c:pt idx="253">
                  <c:v>45390</c:v>
                </c:pt>
                <c:pt idx="254">
                  <c:v>45397</c:v>
                </c:pt>
                <c:pt idx="255">
                  <c:v>45404</c:v>
                </c:pt>
                <c:pt idx="256">
                  <c:v>45411</c:v>
                </c:pt>
                <c:pt idx="257">
                  <c:v>45418</c:v>
                </c:pt>
                <c:pt idx="258">
                  <c:v>45425</c:v>
                </c:pt>
                <c:pt idx="259">
                  <c:v>45432</c:v>
                </c:pt>
                <c:pt idx="260">
                  <c:v>45440</c:v>
                </c:pt>
                <c:pt idx="261">
                  <c:v>45447</c:v>
                </c:pt>
                <c:pt idx="262">
                  <c:v>45454</c:v>
                </c:pt>
                <c:pt idx="263">
                  <c:v>45461</c:v>
                </c:pt>
                <c:pt idx="264">
                  <c:v>45469</c:v>
                </c:pt>
                <c:pt idx="265">
                  <c:v>45476</c:v>
                </c:pt>
                <c:pt idx="266">
                  <c:v>45484</c:v>
                </c:pt>
                <c:pt idx="267">
                  <c:v>45491</c:v>
                </c:pt>
                <c:pt idx="268">
                  <c:v>45498</c:v>
                </c:pt>
                <c:pt idx="269">
                  <c:v>45505</c:v>
                </c:pt>
                <c:pt idx="270">
                  <c:v>45512</c:v>
                </c:pt>
                <c:pt idx="271">
                  <c:v>45519</c:v>
                </c:pt>
                <c:pt idx="272">
                  <c:v>45526</c:v>
                </c:pt>
                <c:pt idx="273">
                  <c:v>45533</c:v>
                </c:pt>
                <c:pt idx="274">
                  <c:v>45541</c:v>
                </c:pt>
                <c:pt idx="275">
                  <c:v>45548</c:v>
                </c:pt>
                <c:pt idx="276">
                  <c:v>45555</c:v>
                </c:pt>
                <c:pt idx="277">
                  <c:v>45562</c:v>
                </c:pt>
                <c:pt idx="278">
                  <c:v>45569</c:v>
                </c:pt>
                <c:pt idx="279">
                  <c:v>45576</c:v>
                </c:pt>
                <c:pt idx="280">
                  <c:v>45583</c:v>
                </c:pt>
                <c:pt idx="281">
                  <c:v>45590</c:v>
                </c:pt>
                <c:pt idx="282">
                  <c:v>45597</c:v>
                </c:pt>
                <c:pt idx="283">
                  <c:v>45604</c:v>
                </c:pt>
                <c:pt idx="284">
                  <c:v>45611</c:v>
                </c:pt>
                <c:pt idx="285">
                  <c:v>45618</c:v>
                </c:pt>
                <c:pt idx="286">
                  <c:v>45628</c:v>
                </c:pt>
                <c:pt idx="287">
                  <c:v>45635</c:v>
                </c:pt>
                <c:pt idx="288">
                  <c:v>45642</c:v>
                </c:pt>
                <c:pt idx="289">
                  <c:v>45649</c:v>
                </c:pt>
                <c:pt idx="290">
                  <c:v>45657</c:v>
                </c:pt>
                <c:pt idx="291">
                  <c:v>45665</c:v>
                </c:pt>
                <c:pt idx="292">
                  <c:v>45673</c:v>
                </c:pt>
                <c:pt idx="293">
                  <c:v>45681</c:v>
                </c:pt>
                <c:pt idx="294">
                  <c:v>45688</c:v>
                </c:pt>
                <c:pt idx="295">
                  <c:v>45695</c:v>
                </c:pt>
                <c:pt idx="296">
                  <c:v>45702</c:v>
                </c:pt>
                <c:pt idx="297">
                  <c:v>45712</c:v>
                </c:pt>
                <c:pt idx="298">
                  <c:v>45719</c:v>
                </c:pt>
                <c:pt idx="299">
                  <c:v>45726</c:v>
                </c:pt>
                <c:pt idx="300">
                  <c:v>45733</c:v>
                </c:pt>
                <c:pt idx="301">
                  <c:v>45740</c:v>
                </c:pt>
                <c:pt idx="302">
                  <c:v>45747</c:v>
                </c:pt>
                <c:pt idx="303">
                  <c:v>45754</c:v>
                </c:pt>
                <c:pt idx="304">
                  <c:v>45761</c:v>
                </c:pt>
                <c:pt idx="305">
                  <c:v>45769</c:v>
                </c:pt>
                <c:pt idx="306">
                  <c:v>45776</c:v>
                </c:pt>
                <c:pt idx="307">
                  <c:v>45783</c:v>
                </c:pt>
                <c:pt idx="308">
                  <c:v>45790</c:v>
                </c:pt>
                <c:pt idx="309">
                  <c:v>45797</c:v>
                </c:pt>
                <c:pt idx="310">
                  <c:v>45805</c:v>
                </c:pt>
                <c:pt idx="311">
                  <c:v>45812</c:v>
                </c:pt>
                <c:pt idx="312">
                  <c:v>45819</c:v>
                </c:pt>
                <c:pt idx="313">
                  <c:v>45826</c:v>
                </c:pt>
                <c:pt idx="314">
                  <c:v>45834</c:v>
                </c:pt>
                <c:pt idx="315">
                  <c:v>45841</c:v>
                </c:pt>
                <c:pt idx="316">
                  <c:v>45849</c:v>
                </c:pt>
                <c:pt idx="317">
                  <c:v>45856</c:v>
                </c:pt>
                <c:pt idx="318">
                  <c:v>45863</c:v>
                </c:pt>
                <c:pt idx="319">
                  <c:v>45870</c:v>
                </c:pt>
                <c:pt idx="320">
                  <c:v>45877</c:v>
                </c:pt>
                <c:pt idx="321">
                  <c:v>45884</c:v>
                </c:pt>
                <c:pt idx="322">
                  <c:v>45891</c:v>
                </c:pt>
                <c:pt idx="323">
                  <c:v>45898</c:v>
                </c:pt>
                <c:pt idx="324">
                  <c:v>45908</c:v>
                </c:pt>
                <c:pt idx="325">
                  <c:v>45915</c:v>
                </c:pt>
                <c:pt idx="326">
                  <c:v>45922</c:v>
                </c:pt>
                <c:pt idx="327">
                  <c:v>45929</c:v>
                </c:pt>
                <c:pt idx="328">
                  <c:v>45936</c:v>
                </c:pt>
                <c:pt idx="329">
                  <c:v>45943</c:v>
                </c:pt>
                <c:pt idx="330">
                  <c:v>45950</c:v>
                </c:pt>
                <c:pt idx="331">
                  <c:v>45957</c:v>
                </c:pt>
                <c:pt idx="332">
                  <c:v>45964</c:v>
                </c:pt>
                <c:pt idx="333">
                  <c:v>45971</c:v>
                </c:pt>
                <c:pt idx="334">
                  <c:v>45978</c:v>
                </c:pt>
                <c:pt idx="335">
                  <c:v>45985</c:v>
                </c:pt>
                <c:pt idx="336">
                  <c:v>45993</c:v>
                </c:pt>
                <c:pt idx="337">
                  <c:v>46000</c:v>
                </c:pt>
                <c:pt idx="338">
                  <c:v>46007</c:v>
                </c:pt>
                <c:pt idx="339">
                  <c:v>46014</c:v>
                </c:pt>
                <c:pt idx="340">
                  <c:v>46022</c:v>
                </c:pt>
                <c:pt idx="341">
                  <c:v>46030</c:v>
                </c:pt>
                <c:pt idx="342">
                  <c:v>46037</c:v>
                </c:pt>
                <c:pt idx="343">
                  <c:v>46045</c:v>
                </c:pt>
                <c:pt idx="344">
                  <c:v>46052</c:v>
                </c:pt>
                <c:pt idx="345">
                  <c:v>46059</c:v>
                </c:pt>
                <c:pt idx="346">
                  <c:v>46066</c:v>
                </c:pt>
                <c:pt idx="347">
                  <c:v>46076</c:v>
                </c:pt>
                <c:pt idx="348">
                  <c:v>46083</c:v>
                </c:pt>
                <c:pt idx="349">
                  <c:v>46090</c:v>
                </c:pt>
                <c:pt idx="350">
                  <c:v>46097</c:v>
                </c:pt>
                <c:pt idx="351">
                  <c:v>46104</c:v>
                </c:pt>
                <c:pt idx="352">
                  <c:v>46111</c:v>
                </c:pt>
              </c:numCache>
            </c:numRef>
          </c:cat>
          <c:val>
            <c:numRef>
              <c:f>'17_PairTrades'!$C$1176:$C$1528</c:f>
              <c:numCache>
                <c:formatCode>General</c:formatCode>
                <c:ptCount val="35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43F-3F4D-A4F7-0008E83A4E1A}"/>
            </c:ext>
          </c:extLst>
        </c:ser>
        <c:ser>
          <c:idx val="2"/>
          <c:order val="2"/>
          <c:tx>
            <c:strRef>
              <c:f>'17_PairTrades'!$D$1175</c:f>
              <c:strCache>
                <c:ptCount val="1"/>
                <c:pt idx="0">
                  <c:v>-2σ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'17_PairTrades'!$A$1176:$A$1528</c:f>
              <c:numCache>
                <c:formatCode>yyyy\-mm\-dd</c:formatCode>
                <c:ptCount val="353"/>
                <c:pt idx="0">
                  <c:v>43552</c:v>
                </c:pt>
                <c:pt idx="1">
                  <c:v>43559</c:v>
                </c:pt>
                <c:pt idx="2">
                  <c:v>43566</c:v>
                </c:pt>
                <c:pt idx="3">
                  <c:v>43573</c:v>
                </c:pt>
                <c:pt idx="4">
                  <c:v>43581</c:v>
                </c:pt>
                <c:pt idx="5">
                  <c:v>43588</c:v>
                </c:pt>
                <c:pt idx="6">
                  <c:v>43595</c:v>
                </c:pt>
                <c:pt idx="7">
                  <c:v>43602</c:v>
                </c:pt>
                <c:pt idx="8">
                  <c:v>43609</c:v>
                </c:pt>
                <c:pt idx="9">
                  <c:v>43619</c:v>
                </c:pt>
                <c:pt idx="10">
                  <c:v>43626</c:v>
                </c:pt>
                <c:pt idx="11">
                  <c:v>43633</c:v>
                </c:pt>
                <c:pt idx="12">
                  <c:v>43640</c:v>
                </c:pt>
                <c:pt idx="13">
                  <c:v>43647</c:v>
                </c:pt>
                <c:pt idx="14">
                  <c:v>43655</c:v>
                </c:pt>
                <c:pt idx="15">
                  <c:v>43662</c:v>
                </c:pt>
                <c:pt idx="16">
                  <c:v>43669</c:v>
                </c:pt>
                <c:pt idx="17">
                  <c:v>43676</c:v>
                </c:pt>
                <c:pt idx="18">
                  <c:v>43683</c:v>
                </c:pt>
                <c:pt idx="19">
                  <c:v>43690</c:v>
                </c:pt>
                <c:pt idx="20">
                  <c:v>43697</c:v>
                </c:pt>
                <c:pt idx="21">
                  <c:v>43704</c:v>
                </c:pt>
                <c:pt idx="22">
                  <c:v>43712</c:v>
                </c:pt>
                <c:pt idx="23">
                  <c:v>43719</c:v>
                </c:pt>
                <c:pt idx="24">
                  <c:v>43726</c:v>
                </c:pt>
                <c:pt idx="25">
                  <c:v>43733</c:v>
                </c:pt>
                <c:pt idx="26">
                  <c:v>43740</c:v>
                </c:pt>
                <c:pt idx="27">
                  <c:v>43747</c:v>
                </c:pt>
                <c:pt idx="28">
                  <c:v>43754</c:v>
                </c:pt>
                <c:pt idx="29">
                  <c:v>43761</c:v>
                </c:pt>
                <c:pt idx="30">
                  <c:v>43768</c:v>
                </c:pt>
                <c:pt idx="31">
                  <c:v>43775</c:v>
                </c:pt>
                <c:pt idx="32">
                  <c:v>43782</c:v>
                </c:pt>
                <c:pt idx="33">
                  <c:v>43789</c:v>
                </c:pt>
                <c:pt idx="34">
                  <c:v>43796</c:v>
                </c:pt>
                <c:pt idx="35">
                  <c:v>43804</c:v>
                </c:pt>
                <c:pt idx="36">
                  <c:v>43811</c:v>
                </c:pt>
                <c:pt idx="37">
                  <c:v>43818</c:v>
                </c:pt>
                <c:pt idx="38">
                  <c:v>43826</c:v>
                </c:pt>
                <c:pt idx="39">
                  <c:v>43836</c:v>
                </c:pt>
                <c:pt idx="40">
                  <c:v>43843</c:v>
                </c:pt>
                <c:pt idx="41">
                  <c:v>43851</c:v>
                </c:pt>
                <c:pt idx="42">
                  <c:v>43858</c:v>
                </c:pt>
                <c:pt idx="43">
                  <c:v>43865</c:v>
                </c:pt>
                <c:pt idx="44">
                  <c:v>43872</c:v>
                </c:pt>
                <c:pt idx="45">
                  <c:v>43880</c:v>
                </c:pt>
                <c:pt idx="46">
                  <c:v>43887</c:v>
                </c:pt>
                <c:pt idx="47">
                  <c:v>43894</c:v>
                </c:pt>
                <c:pt idx="48">
                  <c:v>43901</c:v>
                </c:pt>
                <c:pt idx="49">
                  <c:v>43908</c:v>
                </c:pt>
                <c:pt idx="50">
                  <c:v>43915</c:v>
                </c:pt>
                <c:pt idx="51">
                  <c:v>43922</c:v>
                </c:pt>
                <c:pt idx="52">
                  <c:v>43929</c:v>
                </c:pt>
                <c:pt idx="53">
                  <c:v>43937</c:v>
                </c:pt>
                <c:pt idx="54">
                  <c:v>43944</c:v>
                </c:pt>
                <c:pt idx="55">
                  <c:v>43951</c:v>
                </c:pt>
                <c:pt idx="56">
                  <c:v>43958</c:v>
                </c:pt>
                <c:pt idx="57">
                  <c:v>43965</c:v>
                </c:pt>
                <c:pt idx="58">
                  <c:v>43972</c:v>
                </c:pt>
                <c:pt idx="59">
                  <c:v>43980</c:v>
                </c:pt>
                <c:pt idx="60">
                  <c:v>43987</c:v>
                </c:pt>
                <c:pt idx="61">
                  <c:v>43994</c:v>
                </c:pt>
                <c:pt idx="62">
                  <c:v>44001</c:v>
                </c:pt>
                <c:pt idx="63">
                  <c:v>44008</c:v>
                </c:pt>
                <c:pt idx="64">
                  <c:v>44018</c:v>
                </c:pt>
                <c:pt idx="65">
                  <c:v>44025</c:v>
                </c:pt>
                <c:pt idx="66">
                  <c:v>44032</c:v>
                </c:pt>
                <c:pt idx="67">
                  <c:v>44039</c:v>
                </c:pt>
                <c:pt idx="68">
                  <c:v>44046</c:v>
                </c:pt>
                <c:pt idx="69">
                  <c:v>44053</c:v>
                </c:pt>
                <c:pt idx="70">
                  <c:v>44060</c:v>
                </c:pt>
                <c:pt idx="71">
                  <c:v>44067</c:v>
                </c:pt>
                <c:pt idx="72">
                  <c:v>44074</c:v>
                </c:pt>
                <c:pt idx="73">
                  <c:v>44082</c:v>
                </c:pt>
                <c:pt idx="74">
                  <c:v>44089</c:v>
                </c:pt>
                <c:pt idx="75">
                  <c:v>44096</c:v>
                </c:pt>
                <c:pt idx="76">
                  <c:v>44103</c:v>
                </c:pt>
                <c:pt idx="77">
                  <c:v>44110</c:v>
                </c:pt>
                <c:pt idx="78">
                  <c:v>44117</c:v>
                </c:pt>
                <c:pt idx="79">
                  <c:v>44124</c:v>
                </c:pt>
                <c:pt idx="80">
                  <c:v>44131</c:v>
                </c:pt>
                <c:pt idx="81">
                  <c:v>44138</c:v>
                </c:pt>
                <c:pt idx="82">
                  <c:v>44145</c:v>
                </c:pt>
                <c:pt idx="83">
                  <c:v>44152</c:v>
                </c:pt>
                <c:pt idx="84">
                  <c:v>44159</c:v>
                </c:pt>
                <c:pt idx="85">
                  <c:v>44167</c:v>
                </c:pt>
                <c:pt idx="86">
                  <c:v>44174</c:v>
                </c:pt>
                <c:pt idx="87">
                  <c:v>44181</c:v>
                </c:pt>
                <c:pt idx="88">
                  <c:v>44188</c:v>
                </c:pt>
                <c:pt idx="89">
                  <c:v>44196</c:v>
                </c:pt>
                <c:pt idx="90">
                  <c:v>44204</c:v>
                </c:pt>
                <c:pt idx="91">
                  <c:v>44211</c:v>
                </c:pt>
                <c:pt idx="92">
                  <c:v>44221</c:v>
                </c:pt>
                <c:pt idx="93">
                  <c:v>44228</c:v>
                </c:pt>
                <c:pt idx="94">
                  <c:v>44235</c:v>
                </c:pt>
                <c:pt idx="95">
                  <c:v>44243</c:v>
                </c:pt>
                <c:pt idx="96">
                  <c:v>44250</c:v>
                </c:pt>
                <c:pt idx="97">
                  <c:v>44257</c:v>
                </c:pt>
                <c:pt idx="98">
                  <c:v>44264</c:v>
                </c:pt>
                <c:pt idx="99">
                  <c:v>44271</c:v>
                </c:pt>
                <c:pt idx="100">
                  <c:v>44278</c:v>
                </c:pt>
                <c:pt idx="101">
                  <c:v>44285</c:v>
                </c:pt>
                <c:pt idx="102">
                  <c:v>44293</c:v>
                </c:pt>
                <c:pt idx="103">
                  <c:v>44300</c:v>
                </c:pt>
                <c:pt idx="104">
                  <c:v>44307</c:v>
                </c:pt>
                <c:pt idx="105">
                  <c:v>44314</c:v>
                </c:pt>
                <c:pt idx="106">
                  <c:v>44321</c:v>
                </c:pt>
                <c:pt idx="107">
                  <c:v>44328</c:v>
                </c:pt>
                <c:pt idx="108">
                  <c:v>44335</c:v>
                </c:pt>
                <c:pt idx="109">
                  <c:v>44342</c:v>
                </c:pt>
                <c:pt idx="110">
                  <c:v>44350</c:v>
                </c:pt>
                <c:pt idx="111">
                  <c:v>44357</c:v>
                </c:pt>
                <c:pt idx="112">
                  <c:v>44364</c:v>
                </c:pt>
                <c:pt idx="113">
                  <c:v>44371</c:v>
                </c:pt>
                <c:pt idx="114">
                  <c:v>44378</c:v>
                </c:pt>
                <c:pt idx="115">
                  <c:v>44386</c:v>
                </c:pt>
                <c:pt idx="116">
                  <c:v>44393</c:v>
                </c:pt>
                <c:pt idx="117">
                  <c:v>44400</c:v>
                </c:pt>
                <c:pt idx="118">
                  <c:v>44407</c:v>
                </c:pt>
                <c:pt idx="119">
                  <c:v>44414</c:v>
                </c:pt>
                <c:pt idx="120">
                  <c:v>44421</c:v>
                </c:pt>
                <c:pt idx="121">
                  <c:v>44428</c:v>
                </c:pt>
                <c:pt idx="122">
                  <c:v>44435</c:v>
                </c:pt>
                <c:pt idx="123">
                  <c:v>44442</c:v>
                </c:pt>
                <c:pt idx="124">
                  <c:v>44452</c:v>
                </c:pt>
                <c:pt idx="125">
                  <c:v>44459</c:v>
                </c:pt>
                <c:pt idx="126">
                  <c:v>44466</c:v>
                </c:pt>
                <c:pt idx="127">
                  <c:v>44473</c:v>
                </c:pt>
                <c:pt idx="128">
                  <c:v>44480</c:v>
                </c:pt>
                <c:pt idx="129">
                  <c:v>44487</c:v>
                </c:pt>
                <c:pt idx="130">
                  <c:v>44494</c:v>
                </c:pt>
                <c:pt idx="131">
                  <c:v>44501</c:v>
                </c:pt>
                <c:pt idx="132">
                  <c:v>44508</c:v>
                </c:pt>
                <c:pt idx="133">
                  <c:v>44515</c:v>
                </c:pt>
                <c:pt idx="134">
                  <c:v>44522</c:v>
                </c:pt>
                <c:pt idx="135">
                  <c:v>44530</c:v>
                </c:pt>
                <c:pt idx="136">
                  <c:v>44537</c:v>
                </c:pt>
                <c:pt idx="137">
                  <c:v>44544</c:v>
                </c:pt>
                <c:pt idx="138">
                  <c:v>44551</c:v>
                </c:pt>
                <c:pt idx="139">
                  <c:v>44559</c:v>
                </c:pt>
                <c:pt idx="140">
                  <c:v>44566</c:v>
                </c:pt>
                <c:pt idx="141">
                  <c:v>44573</c:v>
                </c:pt>
                <c:pt idx="142">
                  <c:v>44581</c:v>
                </c:pt>
                <c:pt idx="143">
                  <c:v>44588</c:v>
                </c:pt>
                <c:pt idx="144">
                  <c:v>44595</c:v>
                </c:pt>
                <c:pt idx="145">
                  <c:v>44602</c:v>
                </c:pt>
                <c:pt idx="146">
                  <c:v>44609</c:v>
                </c:pt>
                <c:pt idx="147">
                  <c:v>44617</c:v>
                </c:pt>
                <c:pt idx="148">
                  <c:v>44624</c:v>
                </c:pt>
                <c:pt idx="149">
                  <c:v>44631</c:v>
                </c:pt>
                <c:pt idx="150">
                  <c:v>44638</c:v>
                </c:pt>
                <c:pt idx="151">
                  <c:v>44645</c:v>
                </c:pt>
                <c:pt idx="152">
                  <c:v>44652</c:v>
                </c:pt>
                <c:pt idx="153">
                  <c:v>44659</c:v>
                </c:pt>
                <c:pt idx="154">
                  <c:v>44669</c:v>
                </c:pt>
                <c:pt idx="155">
                  <c:v>44676</c:v>
                </c:pt>
                <c:pt idx="156">
                  <c:v>44683</c:v>
                </c:pt>
                <c:pt idx="157">
                  <c:v>44690</c:v>
                </c:pt>
                <c:pt idx="158">
                  <c:v>44697</c:v>
                </c:pt>
                <c:pt idx="159">
                  <c:v>44704</c:v>
                </c:pt>
                <c:pt idx="160">
                  <c:v>44712</c:v>
                </c:pt>
                <c:pt idx="161">
                  <c:v>44719</c:v>
                </c:pt>
                <c:pt idx="162">
                  <c:v>44726</c:v>
                </c:pt>
                <c:pt idx="163">
                  <c:v>44734</c:v>
                </c:pt>
                <c:pt idx="164">
                  <c:v>44741</c:v>
                </c:pt>
                <c:pt idx="165">
                  <c:v>44749</c:v>
                </c:pt>
                <c:pt idx="166">
                  <c:v>44756</c:v>
                </c:pt>
                <c:pt idx="167">
                  <c:v>44763</c:v>
                </c:pt>
                <c:pt idx="168">
                  <c:v>44770</c:v>
                </c:pt>
                <c:pt idx="169">
                  <c:v>44777</c:v>
                </c:pt>
                <c:pt idx="170">
                  <c:v>44784</c:v>
                </c:pt>
                <c:pt idx="171">
                  <c:v>44791</c:v>
                </c:pt>
                <c:pt idx="172">
                  <c:v>44798</c:v>
                </c:pt>
                <c:pt idx="173">
                  <c:v>44805</c:v>
                </c:pt>
                <c:pt idx="174">
                  <c:v>44813</c:v>
                </c:pt>
                <c:pt idx="175">
                  <c:v>44820</c:v>
                </c:pt>
                <c:pt idx="176">
                  <c:v>44827</c:v>
                </c:pt>
                <c:pt idx="177">
                  <c:v>44834</c:v>
                </c:pt>
                <c:pt idx="178">
                  <c:v>44841</c:v>
                </c:pt>
                <c:pt idx="179">
                  <c:v>44848</c:v>
                </c:pt>
                <c:pt idx="180">
                  <c:v>44855</c:v>
                </c:pt>
                <c:pt idx="181">
                  <c:v>44862</c:v>
                </c:pt>
                <c:pt idx="182">
                  <c:v>44869</c:v>
                </c:pt>
                <c:pt idx="183">
                  <c:v>44876</c:v>
                </c:pt>
                <c:pt idx="184">
                  <c:v>44883</c:v>
                </c:pt>
                <c:pt idx="185">
                  <c:v>44893</c:v>
                </c:pt>
                <c:pt idx="186">
                  <c:v>44900</c:v>
                </c:pt>
                <c:pt idx="187">
                  <c:v>44907</c:v>
                </c:pt>
                <c:pt idx="188">
                  <c:v>44914</c:v>
                </c:pt>
                <c:pt idx="189">
                  <c:v>44922</c:v>
                </c:pt>
                <c:pt idx="190">
                  <c:v>44930</c:v>
                </c:pt>
                <c:pt idx="191">
                  <c:v>44937</c:v>
                </c:pt>
                <c:pt idx="192">
                  <c:v>44945</c:v>
                </c:pt>
                <c:pt idx="193">
                  <c:v>44952</c:v>
                </c:pt>
                <c:pt idx="194">
                  <c:v>44959</c:v>
                </c:pt>
                <c:pt idx="195">
                  <c:v>44966</c:v>
                </c:pt>
                <c:pt idx="196">
                  <c:v>44973</c:v>
                </c:pt>
                <c:pt idx="197">
                  <c:v>44981</c:v>
                </c:pt>
                <c:pt idx="198">
                  <c:v>44988</c:v>
                </c:pt>
                <c:pt idx="199">
                  <c:v>44995</c:v>
                </c:pt>
                <c:pt idx="200">
                  <c:v>45002</c:v>
                </c:pt>
                <c:pt idx="201">
                  <c:v>45009</c:v>
                </c:pt>
                <c:pt idx="202">
                  <c:v>45016</c:v>
                </c:pt>
                <c:pt idx="203">
                  <c:v>45026</c:v>
                </c:pt>
                <c:pt idx="204">
                  <c:v>45033</c:v>
                </c:pt>
                <c:pt idx="205">
                  <c:v>45040</c:v>
                </c:pt>
                <c:pt idx="206">
                  <c:v>45047</c:v>
                </c:pt>
                <c:pt idx="207">
                  <c:v>45054</c:v>
                </c:pt>
                <c:pt idx="208">
                  <c:v>45061</c:v>
                </c:pt>
                <c:pt idx="209">
                  <c:v>45068</c:v>
                </c:pt>
                <c:pt idx="210">
                  <c:v>45076</c:v>
                </c:pt>
                <c:pt idx="211">
                  <c:v>45083</c:v>
                </c:pt>
                <c:pt idx="212">
                  <c:v>45090</c:v>
                </c:pt>
                <c:pt idx="213">
                  <c:v>45098</c:v>
                </c:pt>
                <c:pt idx="214">
                  <c:v>45105</c:v>
                </c:pt>
                <c:pt idx="215">
                  <c:v>45113</c:v>
                </c:pt>
                <c:pt idx="216">
                  <c:v>45120</c:v>
                </c:pt>
                <c:pt idx="217">
                  <c:v>45127</c:v>
                </c:pt>
                <c:pt idx="218">
                  <c:v>45134</c:v>
                </c:pt>
                <c:pt idx="219">
                  <c:v>45141</c:v>
                </c:pt>
                <c:pt idx="220">
                  <c:v>45148</c:v>
                </c:pt>
                <c:pt idx="221">
                  <c:v>45155</c:v>
                </c:pt>
                <c:pt idx="222">
                  <c:v>45162</c:v>
                </c:pt>
                <c:pt idx="223">
                  <c:v>45169</c:v>
                </c:pt>
                <c:pt idx="224">
                  <c:v>45177</c:v>
                </c:pt>
                <c:pt idx="225">
                  <c:v>45184</c:v>
                </c:pt>
                <c:pt idx="226">
                  <c:v>45191</c:v>
                </c:pt>
                <c:pt idx="227">
                  <c:v>45198</c:v>
                </c:pt>
                <c:pt idx="228">
                  <c:v>45205</c:v>
                </c:pt>
                <c:pt idx="229">
                  <c:v>45212</c:v>
                </c:pt>
                <c:pt idx="230">
                  <c:v>45219</c:v>
                </c:pt>
                <c:pt idx="231">
                  <c:v>45226</c:v>
                </c:pt>
                <c:pt idx="232">
                  <c:v>45233</c:v>
                </c:pt>
                <c:pt idx="233">
                  <c:v>45240</c:v>
                </c:pt>
                <c:pt idx="234">
                  <c:v>45247</c:v>
                </c:pt>
                <c:pt idx="235">
                  <c:v>45257</c:v>
                </c:pt>
                <c:pt idx="236">
                  <c:v>45264</c:v>
                </c:pt>
                <c:pt idx="237">
                  <c:v>45271</c:v>
                </c:pt>
                <c:pt idx="238">
                  <c:v>45278</c:v>
                </c:pt>
                <c:pt idx="239">
                  <c:v>45286</c:v>
                </c:pt>
                <c:pt idx="240">
                  <c:v>45294</c:v>
                </c:pt>
                <c:pt idx="241">
                  <c:v>45301</c:v>
                </c:pt>
                <c:pt idx="242">
                  <c:v>45309</c:v>
                </c:pt>
                <c:pt idx="243">
                  <c:v>45316</c:v>
                </c:pt>
                <c:pt idx="244">
                  <c:v>45323</c:v>
                </c:pt>
                <c:pt idx="245">
                  <c:v>45330</c:v>
                </c:pt>
                <c:pt idx="246">
                  <c:v>45337</c:v>
                </c:pt>
                <c:pt idx="247">
                  <c:v>45345</c:v>
                </c:pt>
                <c:pt idx="248">
                  <c:v>45352</c:v>
                </c:pt>
                <c:pt idx="249">
                  <c:v>45359</c:v>
                </c:pt>
                <c:pt idx="250">
                  <c:v>45366</c:v>
                </c:pt>
                <c:pt idx="251">
                  <c:v>45373</c:v>
                </c:pt>
                <c:pt idx="252">
                  <c:v>45383</c:v>
                </c:pt>
                <c:pt idx="253">
                  <c:v>45390</c:v>
                </c:pt>
                <c:pt idx="254">
                  <c:v>45397</c:v>
                </c:pt>
                <c:pt idx="255">
                  <c:v>45404</c:v>
                </c:pt>
                <c:pt idx="256">
                  <c:v>45411</c:v>
                </c:pt>
                <c:pt idx="257">
                  <c:v>45418</c:v>
                </c:pt>
                <c:pt idx="258">
                  <c:v>45425</c:v>
                </c:pt>
                <c:pt idx="259">
                  <c:v>45432</c:v>
                </c:pt>
                <c:pt idx="260">
                  <c:v>45440</c:v>
                </c:pt>
                <c:pt idx="261">
                  <c:v>45447</c:v>
                </c:pt>
                <c:pt idx="262">
                  <c:v>45454</c:v>
                </c:pt>
                <c:pt idx="263">
                  <c:v>45461</c:v>
                </c:pt>
                <c:pt idx="264">
                  <c:v>45469</c:v>
                </c:pt>
                <c:pt idx="265">
                  <c:v>45476</c:v>
                </c:pt>
                <c:pt idx="266">
                  <c:v>45484</c:v>
                </c:pt>
                <c:pt idx="267">
                  <c:v>45491</c:v>
                </c:pt>
                <c:pt idx="268">
                  <c:v>45498</c:v>
                </c:pt>
                <c:pt idx="269">
                  <c:v>45505</c:v>
                </c:pt>
                <c:pt idx="270">
                  <c:v>45512</c:v>
                </c:pt>
                <c:pt idx="271">
                  <c:v>45519</c:v>
                </c:pt>
                <c:pt idx="272">
                  <c:v>45526</c:v>
                </c:pt>
                <c:pt idx="273">
                  <c:v>45533</c:v>
                </c:pt>
                <c:pt idx="274">
                  <c:v>45541</c:v>
                </c:pt>
                <c:pt idx="275">
                  <c:v>45548</c:v>
                </c:pt>
                <c:pt idx="276">
                  <c:v>45555</c:v>
                </c:pt>
                <c:pt idx="277">
                  <c:v>45562</c:v>
                </c:pt>
                <c:pt idx="278">
                  <c:v>45569</c:v>
                </c:pt>
                <c:pt idx="279">
                  <c:v>45576</c:v>
                </c:pt>
                <c:pt idx="280">
                  <c:v>45583</c:v>
                </c:pt>
                <c:pt idx="281">
                  <c:v>45590</c:v>
                </c:pt>
                <c:pt idx="282">
                  <c:v>45597</c:v>
                </c:pt>
                <c:pt idx="283">
                  <c:v>45604</c:v>
                </c:pt>
                <c:pt idx="284">
                  <c:v>45611</c:v>
                </c:pt>
                <c:pt idx="285">
                  <c:v>45618</c:v>
                </c:pt>
                <c:pt idx="286">
                  <c:v>45628</c:v>
                </c:pt>
                <c:pt idx="287">
                  <c:v>45635</c:v>
                </c:pt>
                <c:pt idx="288">
                  <c:v>45642</c:v>
                </c:pt>
                <c:pt idx="289">
                  <c:v>45649</c:v>
                </c:pt>
                <c:pt idx="290">
                  <c:v>45657</c:v>
                </c:pt>
                <c:pt idx="291">
                  <c:v>45665</c:v>
                </c:pt>
                <c:pt idx="292">
                  <c:v>45673</c:v>
                </c:pt>
                <c:pt idx="293">
                  <c:v>45681</c:v>
                </c:pt>
                <c:pt idx="294">
                  <c:v>45688</c:v>
                </c:pt>
                <c:pt idx="295">
                  <c:v>45695</c:v>
                </c:pt>
                <c:pt idx="296">
                  <c:v>45702</c:v>
                </c:pt>
                <c:pt idx="297">
                  <c:v>45712</c:v>
                </c:pt>
                <c:pt idx="298">
                  <c:v>45719</c:v>
                </c:pt>
                <c:pt idx="299">
                  <c:v>45726</c:v>
                </c:pt>
                <c:pt idx="300">
                  <c:v>45733</c:v>
                </c:pt>
                <c:pt idx="301">
                  <c:v>45740</c:v>
                </c:pt>
                <c:pt idx="302">
                  <c:v>45747</c:v>
                </c:pt>
                <c:pt idx="303">
                  <c:v>45754</c:v>
                </c:pt>
                <c:pt idx="304">
                  <c:v>45761</c:v>
                </c:pt>
                <c:pt idx="305">
                  <c:v>45769</c:v>
                </c:pt>
                <c:pt idx="306">
                  <c:v>45776</c:v>
                </c:pt>
                <c:pt idx="307">
                  <c:v>45783</c:v>
                </c:pt>
                <c:pt idx="308">
                  <c:v>45790</c:v>
                </c:pt>
                <c:pt idx="309">
                  <c:v>45797</c:v>
                </c:pt>
                <c:pt idx="310">
                  <c:v>45805</c:v>
                </c:pt>
                <c:pt idx="311">
                  <c:v>45812</c:v>
                </c:pt>
                <c:pt idx="312">
                  <c:v>45819</c:v>
                </c:pt>
                <c:pt idx="313">
                  <c:v>45826</c:v>
                </c:pt>
                <c:pt idx="314">
                  <c:v>45834</c:v>
                </c:pt>
                <c:pt idx="315">
                  <c:v>45841</c:v>
                </c:pt>
                <c:pt idx="316">
                  <c:v>45849</c:v>
                </c:pt>
                <c:pt idx="317">
                  <c:v>45856</c:v>
                </c:pt>
                <c:pt idx="318">
                  <c:v>45863</c:v>
                </c:pt>
                <c:pt idx="319">
                  <c:v>45870</c:v>
                </c:pt>
                <c:pt idx="320">
                  <c:v>45877</c:v>
                </c:pt>
                <c:pt idx="321">
                  <c:v>45884</c:v>
                </c:pt>
                <c:pt idx="322">
                  <c:v>45891</c:v>
                </c:pt>
                <c:pt idx="323">
                  <c:v>45898</c:v>
                </c:pt>
                <c:pt idx="324">
                  <c:v>45908</c:v>
                </c:pt>
                <c:pt idx="325">
                  <c:v>45915</c:v>
                </c:pt>
                <c:pt idx="326">
                  <c:v>45922</c:v>
                </c:pt>
                <c:pt idx="327">
                  <c:v>45929</c:v>
                </c:pt>
                <c:pt idx="328">
                  <c:v>45936</c:v>
                </c:pt>
                <c:pt idx="329">
                  <c:v>45943</c:v>
                </c:pt>
                <c:pt idx="330">
                  <c:v>45950</c:v>
                </c:pt>
                <c:pt idx="331">
                  <c:v>45957</c:v>
                </c:pt>
                <c:pt idx="332">
                  <c:v>45964</c:v>
                </c:pt>
                <c:pt idx="333">
                  <c:v>45971</c:v>
                </c:pt>
                <c:pt idx="334">
                  <c:v>45978</c:v>
                </c:pt>
                <c:pt idx="335">
                  <c:v>45985</c:v>
                </c:pt>
                <c:pt idx="336">
                  <c:v>45993</c:v>
                </c:pt>
                <c:pt idx="337">
                  <c:v>46000</c:v>
                </c:pt>
                <c:pt idx="338">
                  <c:v>46007</c:v>
                </c:pt>
                <c:pt idx="339">
                  <c:v>46014</c:v>
                </c:pt>
                <c:pt idx="340">
                  <c:v>46022</c:v>
                </c:pt>
                <c:pt idx="341">
                  <c:v>46030</c:v>
                </c:pt>
                <c:pt idx="342">
                  <c:v>46037</c:v>
                </c:pt>
                <c:pt idx="343">
                  <c:v>46045</c:v>
                </c:pt>
                <c:pt idx="344">
                  <c:v>46052</c:v>
                </c:pt>
                <c:pt idx="345">
                  <c:v>46059</c:v>
                </c:pt>
                <c:pt idx="346">
                  <c:v>46066</c:v>
                </c:pt>
                <c:pt idx="347">
                  <c:v>46076</c:v>
                </c:pt>
                <c:pt idx="348">
                  <c:v>46083</c:v>
                </c:pt>
                <c:pt idx="349">
                  <c:v>46090</c:v>
                </c:pt>
                <c:pt idx="350">
                  <c:v>46097</c:v>
                </c:pt>
                <c:pt idx="351">
                  <c:v>46104</c:v>
                </c:pt>
                <c:pt idx="352">
                  <c:v>46111</c:v>
                </c:pt>
              </c:numCache>
            </c:numRef>
          </c:cat>
          <c:val>
            <c:numRef>
              <c:f>'17_PairTrades'!$D$1176:$D$1528</c:f>
              <c:numCache>
                <c:formatCode>General</c:formatCode>
                <c:ptCount val="353"/>
                <c:pt idx="0">
                  <c:v>-2</c:v>
                </c:pt>
                <c:pt idx="1">
                  <c:v>-2</c:v>
                </c:pt>
                <c:pt idx="2">
                  <c:v>-2</c:v>
                </c:pt>
                <c:pt idx="3">
                  <c:v>-2</c:v>
                </c:pt>
                <c:pt idx="4">
                  <c:v>-2</c:v>
                </c:pt>
                <c:pt idx="5">
                  <c:v>-2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-2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-2</c:v>
                </c:pt>
                <c:pt idx="38">
                  <c:v>-2</c:v>
                </c:pt>
                <c:pt idx="39">
                  <c:v>-2</c:v>
                </c:pt>
                <c:pt idx="40">
                  <c:v>-2</c:v>
                </c:pt>
                <c:pt idx="41">
                  <c:v>-2</c:v>
                </c:pt>
                <c:pt idx="42">
                  <c:v>-2</c:v>
                </c:pt>
                <c:pt idx="43">
                  <c:v>-2</c:v>
                </c:pt>
                <c:pt idx="44">
                  <c:v>-2</c:v>
                </c:pt>
                <c:pt idx="45">
                  <c:v>-2</c:v>
                </c:pt>
                <c:pt idx="46">
                  <c:v>-2</c:v>
                </c:pt>
                <c:pt idx="47">
                  <c:v>-2</c:v>
                </c:pt>
                <c:pt idx="48">
                  <c:v>-2</c:v>
                </c:pt>
                <c:pt idx="49">
                  <c:v>-2</c:v>
                </c:pt>
                <c:pt idx="50">
                  <c:v>-2</c:v>
                </c:pt>
                <c:pt idx="51">
                  <c:v>-2</c:v>
                </c:pt>
                <c:pt idx="52">
                  <c:v>-2</c:v>
                </c:pt>
                <c:pt idx="53">
                  <c:v>-2</c:v>
                </c:pt>
                <c:pt idx="54">
                  <c:v>-2</c:v>
                </c:pt>
                <c:pt idx="55">
                  <c:v>-2</c:v>
                </c:pt>
                <c:pt idx="56">
                  <c:v>-2</c:v>
                </c:pt>
                <c:pt idx="57">
                  <c:v>-2</c:v>
                </c:pt>
                <c:pt idx="58">
                  <c:v>-2</c:v>
                </c:pt>
                <c:pt idx="59">
                  <c:v>-2</c:v>
                </c:pt>
                <c:pt idx="60">
                  <c:v>-2</c:v>
                </c:pt>
                <c:pt idx="61">
                  <c:v>-2</c:v>
                </c:pt>
                <c:pt idx="62">
                  <c:v>-2</c:v>
                </c:pt>
                <c:pt idx="63">
                  <c:v>-2</c:v>
                </c:pt>
                <c:pt idx="64">
                  <c:v>-2</c:v>
                </c:pt>
                <c:pt idx="65">
                  <c:v>-2</c:v>
                </c:pt>
                <c:pt idx="66">
                  <c:v>-2</c:v>
                </c:pt>
                <c:pt idx="67">
                  <c:v>-2</c:v>
                </c:pt>
                <c:pt idx="68">
                  <c:v>-2</c:v>
                </c:pt>
                <c:pt idx="69">
                  <c:v>-2</c:v>
                </c:pt>
                <c:pt idx="70">
                  <c:v>-2</c:v>
                </c:pt>
                <c:pt idx="71">
                  <c:v>-2</c:v>
                </c:pt>
                <c:pt idx="72">
                  <c:v>-2</c:v>
                </c:pt>
                <c:pt idx="73">
                  <c:v>-2</c:v>
                </c:pt>
                <c:pt idx="74">
                  <c:v>-2</c:v>
                </c:pt>
                <c:pt idx="75">
                  <c:v>-2</c:v>
                </c:pt>
                <c:pt idx="76">
                  <c:v>-2</c:v>
                </c:pt>
                <c:pt idx="77">
                  <c:v>-2</c:v>
                </c:pt>
                <c:pt idx="78">
                  <c:v>-2</c:v>
                </c:pt>
                <c:pt idx="79">
                  <c:v>-2</c:v>
                </c:pt>
                <c:pt idx="80">
                  <c:v>-2</c:v>
                </c:pt>
                <c:pt idx="81">
                  <c:v>-2</c:v>
                </c:pt>
                <c:pt idx="82">
                  <c:v>-2</c:v>
                </c:pt>
                <c:pt idx="83">
                  <c:v>-2</c:v>
                </c:pt>
                <c:pt idx="84">
                  <c:v>-2</c:v>
                </c:pt>
                <c:pt idx="85">
                  <c:v>-2</c:v>
                </c:pt>
                <c:pt idx="86">
                  <c:v>-2</c:v>
                </c:pt>
                <c:pt idx="87">
                  <c:v>-2</c:v>
                </c:pt>
                <c:pt idx="88">
                  <c:v>-2</c:v>
                </c:pt>
                <c:pt idx="89">
                  <c:v>-2</c:v>
                </c:pt>
                <c:pt idx="90">
                  <c:v>-2</c:v>
                </c:pt>
                <c:pt idx="91">
                  <c:v>-2</c:v>
                </c:pt>
                <c:pt idx="92">
                  <c:v>-2</c:v>
                </c:pt>
                <c:pt idx="93">
                  <c:v>-2</c:v>
                </c:pt>
                <c:pt idx="94">
                  <c:v>-2</c:v>
                </c:pt>
                <c:pt idx="95">
                  <c:v>-2</c:v>
                </c:pt>
                <c:pt idx="96">
                  <c:v>-2</c:v>
                </c:pt>
                <c:pt idx="97">
                  <c:v>-2</c:v>
                </c:pt>
                <c:pt idx="98">
                  <c:v>-2</c:v>
                </c:pt>
                <c:pt idx="99">
                  <c:v>-2</c:v>
                </c:pt>
                <c:pt idx="100">
                  <c:v>-2</c:v>
                </c:pt>
                <c:pt idx="101">
                  <c:v>-2</c:v>
                </c:pt>
                <c:pt idx="102">
                  <c:v>-2</c:v>
                </c:pt>
                <c:pt idx="103">
                  <c:v>-2</c:v>
                </c:pt>
                <c:pt idx="104">
                  <c:v>-2</c:v>
                </c:pt>
                <c:pt idx="105">
                  <c:v>-2</c:v>
                </c:pt>
                <c:pt idx="106">
                  <c:v>-2</c:v>
                </c:pt>
                <c:pt idx="107">
                  <c:v>-2</c:v>
                </c:pt>
                <c:pt idx="108">
                  <c:v>-2</c:v>
                </c:pt>
                <c:pt idx="109">
                  <c:v>-2</c:v>
                </c:pt>
                <c:pt idx="110">
                  <c:v>-2</c:v>
                </c:pt>
                <c:pt idx="111">
                  <c:v>-2</c:v>
                </c:pt>
                <c:pt idx="112">
                  <c:v>-2</c:v>
                </c:pt>
                <c:pt idx="113">
                  <c:v>-2</c:v>
                </c:pt>
                <c:pt idx="114">
                  <c:v>-2</c:v>
                </c:pt>
                <c:pt idx="115">
                  <c:v>-2</c:v>
                </c:pt>
                <c:pt idx="116">
                  <c:v>-2</c:v>
                </c:pt>
                <c:pt idx="117">
                  <c:v>-2</c:v>
                </c:pt>
                <c:pt idx="118">
                  <c:v>-2</c:v>
                </c:pt>
                <c:pt idx="119">
                  <c:v>-2</c:v>
                </c:pt>
                <c:pt idx="120">
                  <c:v>-2</c:v>
                </c:pt>
                <c:pt idx="121">
                  <c:v>-2</c:v>
                </c:pt>
                <c:pt idx="122">
                  <c:v>-2</c:v>
                </c:pt>
                <c:pt idx="123">
                  <c:v>-2</c:v>
                </c:pt>
                <c:pt idx="124">
                  <c:v>-2</c:v>
                </c:pt>
                <c:pt idx="125">
                  <c:v>-2</c:v>
                </c:pt>
                <c:pt idx="126">
                  <c:v>-2</c:v>
                </c:pt>
                <c:pt idx="127">
                  <c:v>-2</c:v>
                </c:pt>
                <c:pt idx="128">
                  <c:v>-2</c:v>
                </c:pt>
                <c:pt idx="129">
                  <c:v>-2</c:v>
                </c:pt>
                <c:pt idx="130">
                  <c:v>-2</c:v>
                </c:pt>
                <c:pt idx="131">
                  <c:v>-2</c:v>
                </c:pt>
                <c:pt idx="132">
                  <c:v>-2</c:v>
                </c:pt>
                <c:pt idx="133">
                  <c:v>-2</c:v>
                </c:pt>
                <c:pt idx="134">
                  <c:v>-2</c:v>
                </c:pt>
                <c:pt idx="135">
                  <c:v>-2</c:v>
                </c:pt>
                <c:pt idx="136">
                  <c:v>-2</c:v>
                </c:pt>
                <c:pt idx="137">
                  <c:v>-2</c:v>
                </c:pt>
                <c:pt idx="138">
                  <c:v>-2</c:v>
                </c:pt>
                <c:pt idx="139">
                  <c:v>-2</c:v>
                </c:pt>
                <c:pt idx="140">
                  <c:v>-2</c:v>
                </c:pt>
                <c:pt idx="141">
                  <c:v>-2</c:v>
                </c:pt>
                <c:pt idx="142">
                  <c:v>-2</c:v>
                </c:pt>
                <c:pt idx="143">
                  <c:v>-2</c:v>
                </c:pt>
                <c:pt idx="144">
                  <c:v>-2</c:v>
                </c:pt>
                <c:pt idx="145">
                  <c:v>-2</c:v>
                </c:pt>
                <c:pt idx="146">
                  <c:v>-2</c:v>
                </c:pt>
                <c:pt idx="147">
                  <c:v>-2</c:v>
                </c:pt>
                <c:pt idx="148">
                  <c:v>-2</c:v>
                </c:pt>
                <c:pt idx="149">
                  <c:v>-2</c:v>
                </c:pt>
                <c:pt idx="150">
                  <c:v>-2</c:v>
                </c:pt>
                <c:pt idx="151">
                  <c:v>-2</c:v>
                </c:pt>
                <c:pt idx="152">
                  <c:v>-2</c:v>
                </c:pt>
                <c:pt idx="153">
                  <c:v>-2</c:v>
                </c:pt>
                <c:pt idx="154">
                  <c:v>-2</c:v>
                </c:pt>
                <c:pt idx="155">
                  <c:v>-2</c:v>
                </c:pt>
                <c:pt idx="156">
                  <c:v>-2</c:v>
                </c:pt>
                <c:pt idx="157">
                  <c:v>-2</c:v>
                </c:pt>
                <c:pt idx="158">
                  <c:v>-2</c:v>
                </c:pt>
                <c:pt idx="159">
                  <c:v>-2</c:v>
                </c:pt>
                <c:pt idx="160">
                  <c:v>-2</c:v>
                </c:pt>
                <c:pt idx="161">
                  <c:v>-2</c:v>
                </c:pt>
                <c:pt idx="162">
                  <c:v>-2</c:v>
                </c:pt>
                <c:pt idx="163">
                  <c:v>-2</c:v>
                </c:pt>
                <c:pt idx="164">
                  <c:v>-2</c:v>
                </c:pt>
                <c:pt idx="165">
                  <c:v>-2</c:v>
                </c:pt>
                <c:pt idx="166">
                  <c:v>-2</c:v>
                </c:pt>
                <c:pt idx="167">
                  <c:v>-2</c:v>
                </c:pt>
                <c:pt idx="168">
                  <c:v>-2</c:v>
                </c:pt>
                <c:pt idx="169">
                  <c:v>-2</c:v>
                </c:pt>
                <c:pt idx="170">
                  <c:v>-2</c:v>
                </c:pt>
                <c:pt idx="171">
                  <c:v>-2</c:v>
                </c:pt>
                <c:pt idx="172">
                  <c:v>-2</c:v>
                </c:pt>
                <c:pt idx="173">
                  <c:v>-2</c:v>
                </c:pt>
                <c:pt idx="174">
                  <c:v>-2</c:v>
                </c:pt>
                <c:pt idx="175">
                  <c:v>-2</c:v>
                </c:pt>
                <c:pt idx="176">
                  <c:v>-2</c:v>
                </c:pt>
                <c:pt idx="177">
                  <c:v>-2</c:v>
                </c:pt>
                <c:pt idx="178">
                  <c:v>-2</c:v>
                </c:pt>
                <c:pt idx="179">
                  <c:v>-2</c:v>
                </c:pt>
                <c:pt idx="180">
                  <c:v>-2</c:v>
                </c:pt>
                <c:pt idx="181">
                  <c:v>-2</c:v>
                </c:pt>
                <c:pt idx="182">
                  <c:v>-2</c:v>
                </c:pt>
                <c:pt idx="183">
                  <c:v>-2</c:v>
                </c:pt>
                <c:pt idx="184">
                  <c:v>-2</c:v>
                </c:pt>
                <c:pt idx="185">
                  <c:v>-2</c:v>
                </c:pt>
                <c:pt idx="186">
                  <c:v>-2</c:v>
                </c:pt>
                <c:pt idx="187">
                  <c:v>-2</c:v>
                </c:pt>
                <c:pt idx="188">
                  <c:v>-2</c:v>
                </c:pt>
                <c:pt idx="189">
                  <c:v>-2</c:v>
                </c:pt>
                <c:pt idx="190">
                  <c:v>-2</c:v>
                </c:pt>
                <c:pt idx="191">
                  <c:v>-2</c:v>
                </c:pt>
                <c:pt idx="192">
                  <c:v>-2</c:v>
                </c:pt>
                <c:pt idx="193">
                  <c:v>-2</c:v>
                </c:pt>
                <c:pt idx="194">
                  <c:v>-2</c:v>
                </c:pt>
                <c:pt idx="195">
                  <c:v>-2</c:v>
                </c:pt>
                <c:pt idx="196">
                  <c:v>-2</c:v>
                </c:pt>
                <c:pt idx="197">
                  <c:v>-2</c:v>
                </c:pt>
                <c:pt idx="198">
                  <c:v>-2</c:v>
                </c:pt>
                <c:pt idx="199">
                  <c:v>-2</c:v>
                </c:pt>
                <c:pt idx="200">
                  <c:v>-2</c:v>
                </c:pt>
                <c:pt idx="201">
                  <c:v>-2</c:v>
                </c:pt>
                <c:pt idx="202">
                  <c:v>-2</c:v>
                </c:pt>
                <c:pt idx="203">
                  <c:v>-2</c:v>
                </c:pt>
                <c:pt idx="204">
                  <c:v>-2</c:v>
                </c:pt>
                <c:pt idx="205">
                  <c:v>-2</c:v>
                </c:pt>
                <c:pt idx="206">
                  <c:v>-2</c:v>
                </c:pt>
                <c:pt idx="207">
                  <c:v>-2</c:v>
                </c:pt>
                <c:pt idx="208">
                  <c:v>-2</c:v>
                </c:pt>
                <c:pt idx="209">
                  <c:v>-2</c:v>
                </c:pt>
                <c:pt idx="210">
                  <c:v>-2</c:v>
                </c:pt>
                <c:pt idx="211">
                  <c:v>-2</c:v>
                </c:pt>
                <c:pt idx="212">
                  <c:v>-2</c:v>
                </c:pt>
                <c:pt idx="213">
                  <c:v>-2</c:v>
                </c:pt>
                <c:pt idx="214">
                  <c:v>-2</c:v>
                </c:pt>
                <c:pt idx="215">
                  <c:v>-2</c:v>
                </c:pt>
                <c:pt idx="216">
                  <c:v>-2</c:v>
                </c:pt>
                <c:pt idx="217">
                  <c:v>-2</c:v>
                </c:pt>
                <c:pt idx="218">
                  <c:v>-2</c:v>
                </c:pt>
                <c:pt idx="219">
                  <c:v>-2</c:v>
                </c:pt>
                <c:pt idx="220">
                  <c:v>-2</c:v>
                </c:pt>
                <c:pt idx="221">
                  <c:v>-2</c:v>
                </c:pt>
                <c:pt idx="222">
                  <c:v>-2</c:v>
                </c:pt>
                <c:pt idx="223">
                  <c:v>-2</c:v>
                </c:pt>
                <c:pt idx="224">
                  <c:v>-2</c:v>
                </c:pt>
                <c:pt idx="225">
                  <c:v>-2</c:v>
                </c:pt>
                <c:pt idx="226">
                  <c:v>-2</c:v>
                </c:pt>
                <c:pt idx="227">
                  <c:v>-2</c:v>
                </c:pt>
                <c:pt idx="228">
                  <c:v>-2</c:v>
                </c:pt>
                <c:pt idx="229">
                  <c:v>-2</c:v>
                </c:pt>
                <c:pt idx="230">
                  <c:v>-2</c:v>
                </c:pt>
                <c:pt idx="231">
                  <c:v>-2</c:v>
                </c:pt>
                <c:pt idx="232">
                  <c:v>-2</c:v>
                </c:pt>
                <c:pt idx="233">
                  <c:v>-2</c:v>
                </c:pt>
                <c:pt idx="234">
                  <c:v>-2</c:v>
                </c:pt>
                <c:pt idx="235">
                  <c:v>-2</c:v>
                </c:pt>
                <c:pt idx="236">
                  <c:v>-2</c:v>
                </c:pt>
                <c:pt idx="237">
                  <c:v>-2</c:v>
                </c:pt>
                <c:pt idx="238">
                  <c:v>-2</c:v>
                </c:pt>
                <c:pt idx="239">
                  <c:v>-2</c:v>
                </c:pt>
                <c:pt idx="240">
                  <c:v>-2</c:v>
                </c:pt>
                <c:pt idx="241">
                  <c:v>-2</c:v>
                </c:pt>
                <c:pt idx="242">
                  <c:v>-2</c:v>
                </c:pt>
                <c:pt idx="243">
                  <c:v>-2</c:v>
                </c:pt>
                <c:pt idx="244">
                  <c:v>-2</c:v>
                </c:pt>
                <c:pt idx="245">
                  <c:v>-2</c:v>
                </c:pt>
                <c:pt idx="246">
                  <c:v>-2</c:v>
                </c:pt>
                <c:pt idx="247">
                  <c:v>-2</c:v>
                </c:pt>
                <c:pt idx="248">
                  <c:v>-2</c:v>
                </c:pt>
                <c:pt idx="249">
                  <c:v>-2</c:v>
                </c:pt>
                <c:pt idx="250">
                  <c:v>-2</c:v>
                </c:pt>
                <c:pt idx="251">
                  <c:v>-2</c:v>
                </c:pt>
                <c:pt idx="252">
                  <c:v>-2</c:v>
                </c:pt>
                <c:pt idx="253">
                  <c:v>-2</c:v>
                </c:pt>
                <c:pt idx="254">
                  <c:v>-2</c:v>
                </c:pt>
                <c:pt idx="255">
                  <c:v>-2</c:v>
                </c:pt>
                <c:pt idx="256">
                  <c:v>-2</c:v>
                </c:pt>
                <c:pt idx="257">
                  <c:v>-2</c:v>
                </c:pt>
                <c:pt idx="258">
                  <c:v>-2</c:v>
                </c:pt>
                <c:pt idx="259">
                  <c:v>-2</c:v>
                </c:pt>
                <c:pt idx="260">
                  <c:v>-2</c:v>
                </c:pt>
                <c:pt idx="261">
                  <c:v>-2</c:v>
                </c:pt>
                <c:pt idx="262">
                  <c:v>-2</c:v>
                </c:pt>
                <c:pt idx="263">
                  <c:v>-2</c:v>
                </c:pt>
                <c:pt idx="264">
                  <c:v>-2</c:v>
                </c:pt>
                <c:pt idx="265">
                  <c:v>-2</c:v>
                </c:pt>
                <c:pt idx="266">
                  <c:v>-2</c:v>
                </c:pt>
                <c:pt idx="267">
                  <c:v>-2</c:v>
                </c:pt>
                <c:pt idx="268">
                  <c:v>-2</c:v>
                </c:pt>
                <c:pt idx="269">
                  <c:v>-2</c:v>
                </c:pt>
                <c:pt idx="270">
                  <c:v>-2</c:v>
                </c:pt>
                <c:pt idx="271">
                  <c:v>-2</c:v>
                </c:pt>
                <c:pt idx="272">
                  <c:v>-2</c:v>
                </c:pt>
                <c:pt idx="273">
                  <c:v>-2</c:v>
                </c:pt>
                <c:pt idx="274">
                  <c:v>-2</c:v>
                </c:pt>
                <c:pt idx="275">
                  <c:v>-2</c:v>
                </c:pt>
                <c:pt idx="276">
                  <c:v>-2</c:v>
                </c:pt>
                <c:pt idx="277">
                  <c:v>-2</c:v>
                </c:pt>
                <c:pt idx="278">
                  <c:v>-2</c:v>
                </c:pt>
                <c:pt idx="279">
                  <c:v>-2</c:v>
                </c:pt>
                <c:pt idx="280">
                  <c:v>-2</c:v>
                </c:pt>
                <c:pt idx="281">
                  <c:v>-2</c:v>
                </c:pt>
                <c:pt idx="282">
                  <c:v>-2</c:v>
                </c:pt>
                <c:pt idx="283">
                  <c:v>-2</c:v>
                </c:pt>
                <c:pt idx="284">
                  <c:v>-2</c:v>
                </c:pt>
                <c:pt idx="285">
                  <c:v>-2</c:v>
                </c:pt>
                <c:pt idx="286">
                  <c:v>-2</c:v>
                </c:pt>
                <c:pt idx="287">
                  <c:v>-2</c:v>
                </c:pt>
                <c:pt idx="288">
                  <c:v>-2</c:v>
                </c:pt>
                <c:pt idx="289">
                  <c:v>-2</c:v>
                </c:pt>
                <c:pt idx="290">
                  <c:v>-2</c:v>
                </c:pt>
                <c:pt idx="291">
                  <c:v>-2</c:v>
                </c:pt>
                <c:pt idx="292">
                  <c:v>-2</c:v>
                </c:pt>
                <c:pt idx="293">
                  <c:v>-2</c:v>
                </c:pt>
                <c:pt idx="294">
                  <c:v>-2</c:v>
                </c:pt>
                <c:pt idx="295">
                  <c:v>-2</c:v>
                </c:pt>
                <c:pt idx="296">
                  <c:v>-2</c:v>
                </c:pt>
                <c:pt idx="297">
                  <c:v>-2</c:v>
                </c:pt>
                <c:pt idx="298">
                  <c:v>-2</c:v>
                </c:pt>
                <c:pt idx="299">
                  <c:v>-2</c:v>
                </c:pt>
                <c:pt idx="300">
                  <c:v>-2</c:v>
                </c:pt>
                <c:pt idx="301">
                  <c:v>-2</c:v>
                </c:pt>
                <c:pt idx="302">
                  <c:v>-2</c:v>
                </c:pt>
                <c:pt idx="303">
                  <c:v>-2</c:v>
                </c:pt>
                <c:pt idx="304">
                  <c:v>-2</c:v>
                </c:pt>
                <c:pt idx="305">
                  <c:v>-2</c:v>
                </c:pt>
                <c:pt idx="306">
                  <c:v>-2</c:v>
                </c:pt>
                <c:pt idx="307">
                  <c:v>-2</c:v>
                </c:pt>
                <c:pt idx="308">
                  <c:v>-2</c:v>
                </c:pt>
                <c:pt idx="309">
                  <c:v>-2</c:v>
                </c:pt>
                <c:pt idx="310">
                  <c:v>-2</c:v>
                </c:pt>
                <c:pt idx="311">
                  <c:v>-2</c:v>
                </c:pt>
                <c:pt idx="312">
                  <c:v>-2</c:v>
                </c:pt>
                <c:pt idx="313">
                  <c:v>-2</c:v>
                </c:pt>
                <c:pt idx="314">
                  <c:v>-2</c:v>
                </c:pt>
                <c:pt idx="315">
                  <c:v>-2</c:v>
                </c:pt>
                <c:pt idx="316">
                  <c:v>-2</c:v>
                </c:pt>
                <c:pt idx="317">
                  <c:v>-2</c:v>
                </c:pt>
                <c:pt idx="318">
                  <c:v>-2</c:v>
                </c:pt>
                <c:pt idx="319">
                  <c:v>-2</c:v>
                </c:pt>
                <c:pt idx="320">
                  <c:v>-2</c:v>
                </c:pt>
                <c:pt idx="321">
                  <c:v>-2</c:v>
                </c:pt>
                <c:pt idx="322">
                  <c:v>-2</c:v>
                </c:pt>
                <c:pt idx="323">
                  <c:v>-2</c:v>
                </c:pt>
                <c:pt idx="324">
                  <c:v>-2</c:v>
                </c:pt>
                <c:pt idx="325">
                  <c:v>-2</c:v>
                </c:pt>
                <c:pt idx="326">
                  <c:v>-2</c:v>
                </c:pt>
                <c:pt idx="327">
                  <c:v>-2</c:v>
                </c:pt>
                <c:pt idx="328">
                  <c:v>-2</c:v>
                </c:pt>
                <c:pt idx="329">
                  <c:v>-2</c:v>
                </c:pt>
                <c:pt idx="330">
                  <c:v>-2</c:v>
                </c:pt>
                <c:pt idx="331">
                  <c:v>-2</c:v>
                </c:pt>
                <c:pt idx="332">
                  <c:v>-2</c:v>
                </c:pt>
                <c:pt idx="333">
                  <c:v>-2</c:v>
                </c:pt>
                <c:pt idx="334">
                  <c:v>-2</c:v>
                </c:pt>
                <c:pt idx="335">
                  <c:v>-2</c:v>
                </c:pt>
                <c:pt idx="336">
                  <c:v>-2</c:v>
                </c:pt>
                <c:pt idx="337">
                  <c:v>-2</c:v>
                </c:pt>
                <c:pt idx="338">
                  <c:v>-2</c:v>
                </c:pt>
                <c:pt idx="339">
                  <c:v>-2</c:v>
                </c:pt>
                <c:pt idx="340">
                  <c:v>-2</c:v>
                </c:pt>
                <c:pt idx="341">
                  <c:v>-2</c:v>
                </c:pt>
                <c:pt idx="342">
                  <c:v>-2</c:v>
                </c:pt>
                <c:pt idx="343">
                  <c:v>-2</c:v>
                </c:pt>
                <c:pt idx="344">
                  <c:v>-2</c:v>
                </c:pt>
                <c:pt idx="345">
                  <c:v>-2</c:v>
                </c:pt>
                <c:pt idx="346">
                  <c:v>-2</c:v>
                </c:pt>
                <c:pt idx="347">
                  <c:v>-2</c:v>
                </c:pt>
                <c:pt idx="348">
                  <c:v>-2</c:v>
                </c:pt>
                <c:pt idx="349">
                  <c:v>-2</c:v>
                </c:pt>
                <c:pt idx="350">
                  <c:v>-2</c:v>
                </c:pt>
                <c:pt idx="351">
                  <c:v>-2</c:v>
                </c:pt>
                <c:pt idx="352">
                  <c:v>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43F-3F4D-A4F7-0008E83A4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Z-Score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Oil Beta by Security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'20_Dashboard'!$C$13</c:f>
              <c:strCache>
                <c:ptCount val="1"/>
                <c:pt idx="0">
                  <c:v>Oil Beta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'20_Dashboard'!$B$14:$B$22</c:f>
              <c:strCache>
                <c:ptCount val="9"/>
                <c:pt idx="0">
                  <c:v>VG</c:v>
                </c:pt>
                <c:pt idx="1">
                  <c:v>OXY</c:v>
                </c:pt>
                <c:pt idx="2">
                  <c:v>COP</c:v>
                </c:pt>
                <c:pt idx="3">
                  <c:v>XOM</c:v>
                </c:pt>
                <c:pt idx="4">
                  <c:v>ET</c:v>
                </c:pt>
                <c:pt idx="5">
                  <c:v>CVX</c:v>
                </c:pt>
                <c:pt idx="6">
                  <c:v>LNG</c:v>
                </c:pt>
                <c:pt idx="7">
                  <c:v>STNG</c:v>
                </c:pt>
                <c:pt idx="8">
                  <c:v>FRO</c:v>
                </c:pt>
              </c:strCache>
            </c:strRef>
          </c:cat>
          <c:val>
            <c:numRef>
              <c:f>'20_Dashboard'!$C$14:$C$22</c:f>
              <c:numCache>
                <c:formatCode>0.0000</c:formatCode>
                <c:ptCount val="9"/>
                <c:pt idx="0">
                  <c:v>0.74029999999999996</c:v>
                </c:pt>
                <c:pt idx="1">
                  <c:v>0.37930000000000003</c:v>
                </c:pt>
                <c:pt idx="2">
                  <c:v>0.28470000000000001</c:v>
                </c:pt>
                <c:pt idx="3">
                  <c:v>0.20949999999999999</c:v>
                </c:pt>
                <c:pt idx="4">
                  <c:v>0.18029999999999999</c:v>
                </c:pt>
                <c:pt idx="5">
                  <c:v>0.16239999999999999</c:v>
                </c:pt>
                <c:pt idx="6">
                  <c:v>0.1086</c:v>
                </c:pt>
                <c:pt idx="7">
                  <c:v>6.7400000000000002E-2</c:v>
                </c:pt>
                <c:pt idx="8">
                  <c:v>4.9599999999999998E-2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0-9B45-9296-F518408D7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β₁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195</xdr:row>
      <xdr:rowOff>0</xdr:rowOff>
    </xdr:from>
    <xdr:ext cx="90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1942</xdr:row>
      <xdr:rowOff>0</xdr:rowOff>
    </xdr:from>
    <xdr:ext cx="126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191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0</xdr:colOff>
      <xdr:row>6</xdr:row>
      <xdr:rowOff>0</xdr:rowOff>
    </xdr:from>
    <xdr:ext cx="1080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900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008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16</xdr:row>
      <xdr:rowOff>0</xdr:rowOff>
    </xdr:from>
    <xdr:ext cx="90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382</xdr:row>
      <xdr:rowOff>0</xdr:rowOff>
    </xdr:from>
    <xdr:ext cx="90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748</xdr:row>
      <xdr:rowOff>0</xdr:rowOff>
    </xdr:from>
    <xdr:ext cx="900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809</xdr:row>
      <xdr:rowOff>0</xdr:rowOff>
    </xdr:from>
    <xdr:ext cx="900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1175</xdr:row>
      <xdr:rowOff>0</xdr:rowOff>
    </xdr:from>
    <xdr:ext cx="9000000" cy="43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12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F9F711-5E56-7945-BF04-658D74F8EED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8bbe1c-ec3c-4bfa-a2f1-ccd6764e019c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G1826"/>
  <sheetViews>
    <sheetView workbookViewId="0">
      <pane xSplit="1" ySplit="3" topLeftCell="D1423" activePane="bottomRight" state="frozen"/>
      <selection pane="topRight"/>
      <selection pane="bottomLeft"/>
      <selection pane="bottomRight" activeCell="BG4" sqref="BG4:BG1826"/>
    </sheetView>
  </sheetViews>
  <sheetFormatPr baseColWidth="10" defaultColWidth="8.83203125" defaultRowHeight="15" x14ac:dyDescent="0.2"/>
  <cols>
    <col min="1" max="1" width="12" customWidth="1"/>
    <col min="15" max="15" width="11" customWidth="1"/>
    <col min="31" max="31" width="11.6640625" customWidth="1"/>
    <col min="32" max="44" width="9" bestFit="1" customWidth="1"/>
    <col min="45" max="45" width="9.6640625" bestFit="1" customWidth="1"/>
    <col min="51" max="51" width="11.83203125" customWidth="1"/>
    <col min="57" max="57" width="10.1640625" customWidth="1"/>
  </cols>
  <sheetData>
    <row r="1" spans="1:59" ht="19" x14ac:dyDescent="0.2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59" ht="30" x14ac:dyDescent="0.25">
      <c r="A2" s="2" t="s">
        <v>1</v>
      </c>
      <c r="O2" s="1" t="s">
        <v>2</v>
      </c>
      <c r="AE2" s="1" t="s">
        <v>3</v>
      </c>
      <c r="AY2" s="1" t="s">
        <v>4</v>
      </c>
      <c r="BE2" s="1" t="s">
        <v>5</v>
      </c>
    </row>
    <row r="3" spans="1:59" ht="16" x14ac:dyDescent="0.2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O3" s="4" t="s">
        <v>6</v>
      </c>
      <c r="P3" s="4" t="s">
        <v>19</v>
      </c>
      <c r="Q3" s="4" t="s">
        <v>20</v>
      </c>
      <c r="R3" s="4" t="s">
        <v>21</v>
      </c>
      <c r="S3" s="4" t="s">
        <v>22</v>
      </c>
      <c r="T3" s="4" t="s">
        <v>23</v>
      </c>
      <c r="U3" s="4" t="s">
        <v>24</v>
      </c>
      <c r="V3" s="4" t="s">
        <v>25</v>
      </c>
      <c r="W3" s="4" t="s">
        <v>26</v>
      </c>
      <c r="X3" s="4" t="s">
        <v>27</v>
      </c>
      <c r="Y3" s="4" t="s">
        <v>28</v>
      </c>
      <c r="Z3" s="4" t="s">
        <v>29</v>
      </c>
      <c r="AA3" s="4" t="s">
        <v>30</v>
      </c>
      <c r="AB3" s="4" t="s">
        <v>31</v>
      </c>
      <c r="AE3" s="5" t="s">
        <v>6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Y3" s="5" t="s">
        <v>6</v>
      </c>
      <c r="AZ3" s="5" t="s">
        <v>49</v>
      </c>
      <c r="BA3" s="5" t="s">
        <v>50</v>
      </c>
      <c r="BB3" s="5" t="s">
        <v>51</v>
      </c>
      <c r="BE3" s="5" t="s">
        <v>6</v>
      </c>
      <c r="BF3" s="5" t="s">
        <v>52</v>
      </c>
      <c r="BG3" s="5" t="s">
        <v>53</v>
      </c>
    </row>
    <row r="4" spans="1:59" x14ac:dyDescent="0.2">
      <c r="A4" s="6">
        <v>43467</v>
      </c>
      <c r="B4" s="12">
        <v>50.001800000000003</v>
      </c>
      <c r="C4" s="12">
        <v>80.604200000000006</v>
      </c>
      <c r="D4" s="12">
        <v>49.396599999999999</v>
      </c>
      <c r="E4" s="12">
        <v>52.724899999999998</v>
      </c>
      <c r="F4" s="12">
        <v>57.531300000000002</v>
      </c>
      <c r="G4" s="12"/>
      <c r="H4" s="12">
        <v>3.3249</v>
      </c>
      <c r="I4" s="12">
        <v>15.9018</v>
      </c>
      <c r="J4" s="12">
        <v>7.0073999999999996</v>
      </c>
      <c r="K4" s="12">
        <v>75.929000000000002</v>
      </c>
      <c r="L4" s="12">
        <v>46.31</v>
      </c>
      <c r="M4" s="12">
        <v>54.06</v>
      </c>
      <c r="O4" s="6">
        <v>43467</v>
      </c>
      <c r="AE4" s="6">
        <v>43467</v>
      </c>
      <c r="AF4" s="7">
        <v>23.22</v>
      </c>
      <c r="AG4" s="7">
        <v>54.72</v>
      </c>
      <c r="AH4" s="7">
        <v>62.8</v>
      </c>
      <c r="AI4" s="7">
        <f t="shared" ref="AI4:AI67" si="0">IF(AND(M4&lt;&gt;"",L4&lt;&gt;""),M4-L4,"")</f>
        <v>7.75</v>
      </c>
      <c r="AJ4" s="7">
        <v>3.25</v>
      </c>
      <c r="AK4" s="7">
        <v>22.475000000000001</v>
      </c>
      <c r="AL4" s="7">
        <f t="shared" ref="AL4:AL67" si="1">IF(AND(AK4&lt;&gt;"",AJ4&lt;&gt;""),AK4-AJ4,"")</f>
        <v>19.225000000000001</v>
      </c>
      <c r="AM4" s="7">
        <v>2.4</v>
      </c>
      <c r="AN4" s="7">
        <v>2.5</v>
      </c>
      <c r="AO4" s="7">
        <v>2.66</v>
      </c>
      <c r="AP4" s="7">
        <f t="shared" ref="AP4:AP67" si="2">IF(AND(AO4&lt;&gt;"",AN4&lt;&gt;""),AO4-AN4,"")</f>
        <v>0.16000000000000014</v>
      </c>
      <c r="AQ4" s="7">
        <v>1.7</v>
      </c>
      <c r="AR4" s="7">
        <v>115.7689</v>
      </c>
      <c r="AS4" s="7">
        <v>1281</v>
      </c>
      <c r="AT4" s="14"/>
      <c r="AU4" s="14"/>
      <c r="AV4" s="14"/>
      <c r="AY4" s="6">
        <v>43467</v>
      </c>
      <c r="AZ4" s="12">
        <v>0</v>
      </c>
      <c r="BA4" s="12">
        <v>0</v>
      </c>
      <c r="BB4" s="12">
        <v>0</v>
      </c>
      <c r="BE4" s="6">
        <v>43467</v>
      </c>
      <c r="BF4" t="s">
        <v>54</v>
      </c>
      <c r="BG4" s="52">
        <v>1</v>
      </c>
    </row>
    <row r="5" spans="1:59" x14ac:dyDescent="0.2">
      <c r="A5" s="6">
        <v>43468</v>
      </c>
      <c r="B5" s="12">
        <v>49.234099999999998</v>
      </c>
      <c r="C5" s="12">
        <v>79.060500000000005</v>
      </c>
      <c r="D5" s="12">
        <v>48.461399999999998</v>
      </c>
      <c r="E5" s="12">
        <v>52.078600000000002</v>
      </c>
      <c r="F5" s="12">
        <v>57.598199999999999</v>
      </c>
      <c r="G5" s="12"/>
      <c r="H5" s="12">
        <v>3.3544</v>
      </c>
      <c r="I5" s="12">
        <v>16.411999999999999</v>
      </c>
      <c r="J5" s="12">
        <v>7.0549999999999997</v>
      </c>
      <c r="K5" s="12">
        <v>75.953900000000004</v>
      </c>
      <c r="L5" s="12">
        <v>46.92</v>
      </c>
      <c r="M5" s="12">
        <v>53.23</v>
      </c>
      <c r="O5" s="6">
        <v>43468</v>
      </c>
      <c r="P5" s="7">
        <f t="shared" ref="P5:P68" si="3">IF(AND(B5&lt;&gt;"",B4&lt;&gt;""),LN(B5/B4),"")</f>
        <v>-1.5472531926561756E-2</v>
      </c>
      <c r="Q5" s="7">
        <f t="shared" ref="Q5:Q68" si="4">IF(AND(C5&lt;&gt;"",C4&lt;&gt;""),LN(C5/C4),"")</f>
        <v>-1.9337375176896626E-2</v>
      </c>
      <c r="R5" s="7">
        <f t="shared" ref="R5:R68" si="5">IF(AND(D5&lt;&gt;"",D4&lt;&gt;""),LN(D5/D4),"")</f>
        <v>-1.9113991137231116E-2</v>
      </c>
      <c r="S5" s="7">
        <f t="shared" ref="S5:S68" si="6">IF(AND(E5&lt;&gt;"",E4&lt;&gt;""),LN(E5/E4),"")</f>
        <v>-1.2333713911000252E-2</v>
      </c>
      <c r="T5" s="7">
        <f t="shared" ref="T5:T68" si="7">IF(AND(F5&lt;&gt;"",F4&lt;&gt;""),LN(F5/F4),"")</f>
        <v>1.1621696876961049E-3</v>
      </c>
      <c r="U5" s="7" t="str">
        <f t="shared" ref="U5:U68" si="8">IF(AND(G5&lt;&gt;"",G4&lt;&gt;""),LN(G5/G4),"")</f>
        <v/>
      </c>
      <c r="V5" s="7">
        <f t="shared" ref="V5:V68" si="9">IF(AND(H5&lt;&gt;"",H4&lt;&gt;""),LN(H5/H4),"")</f>
        <v>8.8333184068359067E-3</v>
      </c>
      <c r="W5" s="7">
        <f t="shared" ref="W5:W68" si="10">IF(AND(I5&lt;&gt;"",I4&lt;&gt;""),LN(I5/I4),"")</f>
        <v>3.1580464214074802E-2</v>
      </c>
      <c r="X5" s="7">
        <f t="shared" ref="X5:X68" si="11">IF(AND(J5&lt;&gt;"",J4&lt;&gt;""),LN(J5/J4),"")</f>
        <v>6.769851774339755E-3</v>
      </c>
      <c r="Y5" s="7">
        <f t="shared" ref="Y5:Y68" si="12">IF(AND(K5&lt;&gt;"",K4&lt;&gt;""),LN(K5/K4),"")</f>
        <v>3.2788418213094462E-4</v>
      </c>
      <c r="Z5" s="7">
        <v>-2.4152E-2</v>
      </c>
      <c r="AA5" s="7">
        <f t="shared" ref="AA5:AA68" si="13">IF(AND(L5&lt;&gt;"",L4&lt;&gt;""),LN(L5/L4),"")</f>
        <v>1.3086103292614063E-2</v>
      </c>
      <c r="AB5" s="7">
        <f t="shared" ref="AB5:AB68" si="14">IF(AND(M5&lt;&gt;"",M4&lt;&gt;""),LN(M5/M4),"")</f>
        <v>-1.5472393663635668E-2</v>
      </c>
      <c r="AE5" s="6">
        <v>43468</v>
      </c>
      <c r="AF5" s="7">
        <v>25.45</v>
      </c>
      <c r="AG5" s="7">
        <v>53.57</v>
      </c>
      <c r="AH5" s="7">
        <v>65.790000000000006</v>
      </c>
      <c r="AI5" s="7">
        <f t="shared" si="0"/>
        <v>6.3099999999999952</v>
      </c>
      <c r="AJ5" s="7">
        <v>2.72</v>
      </c>
      <c r="AK5" s="7">
        <v>22.254999999999999</v>
      </c>
      <c r="AL5" s="7">
        <f t="shared" si="1"/>
        <v>19.535</v>
      </c>
      <c r="AM5" s="7">
        <v>2.4</v>
      </c>
      <c r="AN5" s="7">
        <v>2.39</v>
      </c>
      <c r="AO5" s="7">
        <v>2.56</v>
      </c>
      <c r="AP5" s="7">
        <f t="shared" si="2"/>
        <v>0.16999999999999993</v>
      </c>
      <c r="AQ5" s="7">
        <v>1.68</v>
      </c>
      <c r="AR5" s="7">
        <v>115.4622</v>
      </c>
      <c r="AS5" s="7">
        <v>1291.8</v>
      </c>
      <c r="AT5" s="14"/>
      <c r="AU5" s="14"/>
      <c r="AV5" s="14"/>
      <c r="AY5" s="6">
        <v>43468</v>
      </c>
      <c r="AZ5" s="12">
        <v>0</v>
      </c>
      <c r="BA5" s="12">
        <v>0</v>
      </c>
      <c r="BB5" s="12">
        <v>0</v>
      </c>
      <c r="BE5" s="6">
        <v>43468</v>
      </c>
      <c r="BF5" t="s">
        <v>54</v>
      </c>
      <c r="BG5" s="52">
        <v>1</v>
      </c>
    </row>
    <row r="6" spans="1:59" x14ac:dyDescent="0.2">
      <c r="A6" s="6">
        <v>43469</v>
      </c>
      <c r="B6" s="12">
        <v>51.049399999999999</v>
      </c>
      <c r="C6" s="12">
        <v>80.698899999999995</v>
      </c>
      <c r="D6" s="12">
        <v>49.685000000000002</v>
      </c>
      <c r="E6" s="12">
        <v>53.753900000000002</v>
      </c>
      <c r="F6" s="12">
        <v>59.012599999999999</v>
      </c>
      <c r="G6" s="12"/>
      <c r="H6" s="12">
        <v>3.5076999999999998</v>
      </c>
      <c r="I6" s="12">
        <v>17.007200000000001</v>
      </c>
      <c r="J6" s="12">
        <v>7.4992999999999999</v>
      </c>
      <c r="K6" s="12">
        <v>75.962199999999996</v>
      </c>
      <c r="L6" s="12">
        <v>47.76</v>
      </c>
      <c r="M6" s="12">
        <v>55.64</v>
      </c>
      <c r="O6" s="6">
        <v>43469</v>
      </c>
      <c r="P6" s="7">
        <f t="shared" si="3"/>
        <v>3.6207318504851704E-2</v>
      </c>
      <c r="Q6" s="7">
        <f t="shared" si="4"/>
        <v>2.0511562292709659E-2</v>
      </c>
      <c r="R6" s="7">
        <f t="shared" si="5"/>
        <v>2.4935471906223892E-2</v>
      </c>
      <c r="S6" s="7">
        <f t="shared" si="6"/>
        <v>3.166210669652874E-2</v>
      </c>
      <c r="T6" s="7">
        <f t="shared" si="7"/>
        <v>2.4259663213653231E-2</v>
      </c>
      <c r="U6" s="7" t="str">
        <f t="shared" si="8"/>
        <v/>
      </c>
      <c r="V6" s="7">
        <f t="shared" si="9"/>
        <v>4.468763516443925E-2</v>
      </c>
      <c r="W6" s="7">
        <f t="shared" si="10"/>
        <v>3.5624009224775786E-2</v>
      </c>
      <c r="X6" s="7">
        <f t="shared" si="11"/>
        <v>6.1073097548327571E-2</v>
      </c>
      <c r="Y6" s="7">
        <f t="shared" si="12"/>
        <v>1.0927084105307518E-4</v>
      </c>
      <c r="Z6" s="7">
        <v>3.2946999999999997E-2</v>
      </c>
      <c r="AA6" s="7">
        <f t="shared" si="13"/>
        <v>1.7744445299071911E-2</v>
      </c>
      <c r="AB6" s="7">
        <f t="shared" si="14"/>
        <v>4.4280219870576121E-2</v>
      </c>
      <c r="AE6" s="6">
        <v>43469</v>
      </c>
      <c r="AF6" s="7">
        <v>21.38</v>
      </c>
      <c r="AG6" s="7">
        <v>51.52</v>
      </c>
      <c r="AH6" s="7">
        <v>65.819999999999993</v>
      </c>
      <c r="AI6" s="7">
        <f t="shared" si="0"/>
        <v>7.8800000000000026</v>
      </c>
      <c r="AJ6" s="7">
        <v>2.8</v>
      </c>
      <c r="AK6" s="7">
        <v>22.93</v>
      </c>
      <c r="AL6" s="7">
        <f t="shared" si="1"/>
        <v>20.13</v>
      </c>
      <c r="AM6" s="7">
        <v>2.4</v>
      </c>
      <c r="AN6" s="7">
        <v>2.5</v>
      </c>
      <c r="AO6" s="7">
        <v>2.67</v>
      </c>
      <c r="AP6" s="7">
        <f t="shared" si="2"/>
        <v>0.16999999999999993</v>
      </c>
      <c r="AQ6" s="7">
        <v>1.76</v>
      </c>
      <c r="AR6" s="7">
        <v>114.9821</v>
      </c>
      <c r="AS6" s="7">
        <v>1282.7</v>
      </c>
      <c r="AT6" s="14"/>
      <c r="AU6" s="14"/>
      <c r="AV6" s="14"/>
      <c r="AY6" s="6">
        <v>43469</v>
      </c>
      <c r="AZ6" s="12">
        <v>0</v>
      </c>
      <c r="BA6" s="12">
        <v>0</v>
      </c>
      <c r="BB6" s="12">
        <v>0</v>
      </c>
      <c r="BE6" s="6">
        <v>43469</v>
      </c>
      <c r="BF6" t="s">
        <v>54</v>
      </c>
      <c r="BG6" s="52">
        <v>1</v>
      </c>
    </row>
    <row r="7" spans="1:59" x14ac:dyDescent="0.2">
      <c r="A7" s="6">
        <v>43472</v>
      </c>
      <c r="B7" s="12">
        <v>51.314799999999998</v>
      </c>
      <c r="C7" s="12">
        <v>81.747500000000002</v>
      </c>
      <c r="D7" s="12">
        <v>49.466700000000003</v>
      </c>
      <c r="E7" s="12">
        <v>54.8339</v>
      </c>
      <c r="F7" s="12">
        <v>59.767499999999998</v>
      </c>
      <c r="G7" s="12"/>
      <c r="H7" s="12">
        <v>3.5489000000000002</v>
      </c>
      <c r="I7" s="12">
        <v>17.3474</v>
      </c>
      <c r="J7" s="12">
        <v>7.6473000000000004</v>
      </c>
      <c r="K7" s="12">
        <v>75.962199999999996</v>
      </c>
      <c r="L7" s="12">
        <v>48.27</v>
      </c>
      <c r="M7" s="12">
        <v>57.1</v>
      </c>
      <c r="O7" s="6">
        <v>43472</v>
      </c>
      <c r="P7" s="7">
        <f t="shared" si="3"/>
        <v>5.1854182357719738E-3</v>
      </c>
      <c r="Q7" s="7">
        <f t="shared" si="4"/>
        <v>1.2910283818096936E-2</v>
      </c>
      <c r="R7" s="7">
        <f t="shared" si="5"/>
        <v>-4.4033607639358558E-3</v>
      </c>
      <c r="S7" s="7">
        <f t="shared" si="6"/>
        <v>1.9892393315329913E-2</v>
      </c>
      <c r="T7" s="7">
        <f t="shared" si="7"/>
        <v>1.2711054530668297E-2</v>
      </c>
      <c r="U7" s="7" t="str">
        <f t="shared" si="8"/>
        <v/>
      </c>
      <c r="V7" s="7">
        <f t="shared" si="9"/>
        <v>1.1677144277272717E-2</v>
      </c>
      <c r="W7" s="7">
        <f t="shared" si="10"/>
        <v>1.9805855450853518E-2</v>
      </c>
      <c r="X7" s="7">
        <f t="shared" si="11"/>
        <v>1.9542961510473321E-2</v>
      </c>
      <c r="Y7" s="7">
        <f t="shared" si="12"/>
        <v>0</v>
      </c>
      <c r="Z7" s="7">
        <v>7.8539999999999999E-3</v>
      </c>
      <c r="AA7" s="7">
        <f t="shared" si="13"/>
        <v>1.0621780588054918E-2</v>
      </c>
      <c r="AB7" s="7">
        <f t="shared" si="14"/>
        <v>2.5901749606722278E-2</v>
      </c>
      <c r="AE7" s="6">
        <v>43472</v>
      </c>
      <c r="AF7" s="7">
        <v>21.4</v>
      </c>
      <c r="AG7" s="7">
        <v>50.42</v>
      </c>
      <c r="AH7" s="7">
        <v>60.88</v>
      </c>
      <c r="AI7" s="7">
        <f t="shared" si="0"/>
        <v>8.8299999999999983</v>
      </c>
      <c r="AJ7" s="7">
        <v>2.74</v>
      </c>
      <c r="AK7" s="7">
        <v>21.53</v>
      </c>
      <c r="AL7" s="7">
        <f t="shared" si="1"/>
        <v>18.79</v>
      </c>
      <c r="AM7" s="7">
        <v>2.4</v>
      </c>
      <c r="AN7" s="7">
        <v>2.5299999999999998</v>
      </c>
      <c r="AO7" s="7">
        <v>2.7</v>
      </c>
      <c r="AP7" s="7">
        <f t="shared" si="2"/>
        <v>0.17000000000000037</v>
      </c>
      <c r="AQ7" s="7">
        <v>1.78</v>
      </c>
      <c r="AR7" s="7">
        <v>114.5628</v>
      </c>
      <c r="AS7" s="7">
        <v>1286.8</v>
      </c>
      <c r="AT7" s="14"/>
      <c r="AU7" s="14"/>
      <c r="AV7" s="14"/>
      <c r="AY7" s="6">
        <v>43472</v>
      </c>
      <c r="AZ7" s="12">
        <v>0</v>
      </c>
      <c r="BA7" s="12">
        <v>0</v>
      </c>
      <c r="BB7" s="12">
        <v>0</v>
      </c>
      <c r="BE7" s="6">
        <v>43472</v>
      </c>
      <c r="BF7" t="s">
        <v>54</v>
      </c>
      <c r="BG7" s="52">
        <v>1</v>
      </c>
    </row>
    <row r="8" spans="1:59" x14ac:dyDescent="0.2">
      <c r="A8" s="6">
        <v>43473</v>
      </c>
      <c r="B8" s="12">
        <v>51.688000000000002</v>
      </c>
      <c r="C8" s="12">
        <v>81.390699999999995</v>
      </c>
      <c r="D8" s="12">
        <v>50.129199999999997</v>
      </c>
      <c r="E8" s="12">
        <v>55.267600000000002</v>
      </c>
      <c r="F8" s="12">
        <v>61.516399999999997</v>
      </c>
      <c r="G8" s="12"/>
      <c r="H8" s="12">
        <v>3.6196999999999999</v>
      </c>
      <c r="I8" s="12">
        <v>17.3474</v>
      </c>
      <c r="J8" s="12">
        <v>7.8166000000000002</v>
      </c>
      <c r="K8" s="12">
        <v>75.962199999999996</v>
      </c>
      <c r="L8" s="12">
        <v>49.58</v>
      </c>
      <c r="M8" s="12">
        <v>56.91</v>
      </c>
      <c r="O8" s="6">
        <v>43473</v>
      </c>
      <c r="P8" s="7">
        <f t="shared" si="3"/>
        <v>7.2464366616409844E-3</v>
      </c>
      <c r="Q8" s="7">
        <f t="shared" si="4"/>
        <v>-4.3742124028525757E-3</v>
      </c>
      <c r="R8" s="7">
        <f t="shared" si="5"/>
        <v>1.3303956720803294E-2</v>
      </c>
      <c r="S8" s="7">
        <f t="shared" si="6"/>
        <v>7.8782258767114057E-3</v>
      </c>
      <c r="T8" s="7">
        <f t="shared" si="7"/>
        <v>2.884177097202718E-2</v>
      </c>
      <c r="U8" s="7" t="str">
        <f t="shared" si="8"/>
        <v/>
      </c>
      <c r="V8" s="7">
        <f t="shared" si="9"/>
        <v>1.9753453159224138E-2</v>
      </c>
      <c r="W8" s="7">
        <f t="shared" si="10"/>
        <v>0</v>
      </c>
      <c r="X8" s="7">
        <f t="shared" si="11"/>
        <v>2.1897033039582278E-2</v>
      </c>
      <c r="Y8" s="7">
        <f t="shared" si="12"/>
        <v>0</v>
      </c>
      <c r="Z8" s="7">
        <v>9.3509999999999999E-3</v>
      </c>
      <c r="AA8" s="7">
        <f t="shared" si="13"/>
        <v>2.677727693464272E-2</v>
      </c>
      <c r="AB8" s="7">
        <f t="shared" si="14"/>
        <v>-3.3330440469321316E-3</v>
      </c>
      <c r="AE8" s="6">
        <v>43473</v>
      </c>
      <c r="AF8" s="7">
        <v>20.47</v>
      </c>
      <c r="AG8" s="7">
        <v>46.08</v>
      </c>
      <c r="AH8" s="7">
        <v>59.05</v>
      </c>
      <c r="AI8" s="7">
        <f t="shared" si="0"/>
        <v>7.3299999999999983</v>
      </c>
      <c r="AJ8" s="7">
        <v>2.89</v>
      </c>
      <c r="AK8" s="7">
        <v>22.09</v>
      </c>
      <c r="AL8" s="7">
        <f t="shared" si="1"/>
        <v>19.2</v>
      </c>
      <c r="AM8" s="7">
        <v>2.4</v>
      </c>
      <c r="AN8" s="7">
        <v>2.58</v>
      </c>
      <c r="AO8" s="7">
        <v>2.73</v>
      </c>
      <c r="AP8" s="7">
        <f t="shared" si="2"/>
        <v>0.14999999999999991</v>
      </c>
      <c r="AQ8" s="7">
        <v>1.82</v>
      </c>
      <c r="AR8" s="7">
        <v>114.7281</v>
      </c>
      <c r="AS8" s="7">
        <v>1283.2</v>
      </c>
      <c r="AT8" s="14"/>
      <c r="AU8" s="14"/>
      <c r="AV8" s="14"/>
      <c r="AY8" s="6">
        <v>43473</v>
      </c>
      <c r="AZ8" s="12">
        <v>0</v>
      </c>
      <c r="BA8" s="12">
        <v>0</v>
      </c>
      <c r="BB8" s="12">
        <v>0</v>
      </c>
      <c r="BE8" s="6">
        <v>43473</v>
      </c>
      <c r="BF8" t="s">
        <v>54</v>
      </c>
      <c r="BG8" s="52">
        <v>1</v>
      </c>
    </row>
    <row r="9" spans="1:59" x14ac:dyDescent="0.2">
      <c r="A9" s="6">
        <v>43474</v>
      </c>
      <c r="B9" s="12">
        <v>51.960599999999999</v>
      </c>
      <c r="C9" s="12">
        <v>82.483000000000004</v>
      </c>
      <c r="D9" s="12">
        <v>51.789299999999997</v>
      </c>
      <c r="E9" s="12">
        <v>55.939399999999999</v>
      </c>
      <c r="F9" s="12">
        <v>62.185400000000001</v>
      </c>
      <c r="G9" s="12"/>
      <c r="H9" s="12">
        <v>3.6785999999999999</v>
      </c>
      <c r="I9" s="12">
        <v>17.177299999999999</v>
      </c>
      <c r="J9" s="12">
        <v>7.9911000000000003</v>
      </c>
      <c r="K9" s="12">
        <v>75.962199999999996</v>
      </c>
      <c r="L9" s="12">
        <v>52.19</v>
      </c>
      <c r="M9" s="12">
        <v>59.46</v>
      </c>
      <c r="O9" s="6">
        <v>43474</v>
      </c>
      <c r="P9" s="7">
        <f t="shared" si="3"/>
        <v>5.2600928239751278E-3</v>
      </c>
      <c r="Q9" s="7">
        <f t="shared" si="4"/>
        <v>1.3331195634025687E-2</v>
      </c>
      <c r="R9" s="7">
        <f t="shared" si="5"/>
        <v>3.2579891581458673E-2</v>
      </c>
      <c r="S9" s="7">
        <f t="shared" si="6"/>
        <v>1.2082120231539388E-2</v>
      </c>
      <c r="T9" s="7">
        <f t="shared" si="7"/>
        <v>1.0816439574507191E-2</v>
      </c>
      <c r="U9" s="7" t="str">
        <f t="shared" si="8"/>
        <v/>
      </c>
      <c r="V9" s="7">
        <f t="shared" si="9"/>
        <v>1.6141095539208134E-2</v>
      </c>
      <c r="W9" s="7">
        <f t="shared" si="10"/>
        <v>-9.8538945380823879E-3</v>
      </c>
      <c r="X9" s="7">
        <f t="shared" si="11"/>
        <v>2.207874498920331E-2</v>
      </c>
      <c r="Y9" s="7">
        <f t="shared" si="12"/>
        <v>0</v>
      </c>
      <c r="Z9" s="7">
        <v>4.6629999999999996E-3</v>
      </c>
      <c r="AA9" s="7">
        <f t="shared" si="13"/>
        <v>5.1303379048277357E-2</v>
      </c>
      <c r="AB9" s="7">
        <f t="shared" si="14"/>
        <v>4.3832744954919213E-2</v>
      </c>
      <c r="AE9" s="6">
        <v>43474</v>
      </c>
      <c r="AF9" s="7">
        <v>19.98</v>
      </c>
      <c r="AG9" s="7">
        <v>44.36</v>
      </c>
      <c r="AH9" s="7">
        <v>57.02</v>
      </c>
      <c r="AI9" s="7">
        <f t="shared" si="0"/>
        <v>7.2700000000000031</v>
      </c>
      <c r="AJ9" s="7">
        <v>2.92</v>
      </c>
      <c r="AK9" s="7">
        <v>21.72</v>
      </c>
      <c r="AL9" s="7">
        <f t="shared" si="1"/>
        <v>18.799999999999997</v>
      </c>
      <c r="AM9" s="7">
        <v>2.4</v>
      </c>
      <c r="AN9" s="7">
        <v>2.56</v>
      </c>
      <c r="AO9" s="7">
        <v>2.74</v>
      </c>
      <c r="AP9" s="7">
        <f t="shared" si="2"/>
        <v>0.18000000000000016</v>
      </c>
      <c r="AQ9" s="7">
        <v>1.83</v>
      </c>
      <c r="AR9" s="7">
        <v>114.14060000000001</v>
      </c>
      <c r="AS9" s="7">
        <v>1289.3</v>
      </c>
      <c r="AT9" s="14"/>
      <c r="AU9" s="14"/>
      <c r="AV9" s="14"/>
      <c r="AY9" s="6">
        <v>43474</v>
      </c>
      <c r="AZ9" s="12">
        <v>0</v>
      </c>
      <c r="BA9" s="12">
        <v>0</v>
      </c>
      <c r="BB9" s="12">
        <v>0</v>
      </c>
      <c r="BE9" s="6">
        <v>43474</v>
      </c>
      <c r="BF9" t="s">
        <v>54</v>
      </c>
      <c r="BG9" s="52">
        <v>1</v>
      </c>
    </row>
    <row r="10" spans="1:59" x14ac:dyDescent="0.2">
      <c r="A10" s="6">
        <v>43475</v>
      </c>
      <c r="B10" s="12">
        <v>51.695099999999996</v>
      </c>
      <c r="C10" s="12">
        <v>82.614099999999993</v>
      </c>
      <c r="D10" s="12">
        <v>52.950499999999998</v>
      </c>
      <c r="E10" s="12">
        <v>56.2881</v>
      </c>
      <c r="F10" s="12">
        <v>62.796999999999997</v>
      </c>
      <c r="G10" s="12"/>
      <c r="H10" s="12">
        <v>3.4251</v>
      </c>
      <c r="I10" s="12">
        <v>17.092300000000002</v>
      </c>
      <c r="J10" s="12">
        <v>7.9858000000000002</v>
      </c>
      <c r="K10" s="12">
        <v>75.970500000000001</v>
      </c>
      <c r="L10" s="12">
        <v>52.42</v>
      </c>
      <c r="M10" s="12">
        <v>60.47</v>
      </c>
      <c r="O10" s="6">
        <v>43475</v>
      </c>
      <c r="P10" s="7">
        <f t="shared" si="3"/>
        <v>-5.1227396199958752E-3</v>
      </c>
      <c r="Q10" s="7">
        <f t="shared" si="4"/>
        <v>1.5881566369788432E-3</v>
      </c>
      <c r="R10" s="7">
        <f t="shared" si="5"/>
        <v>2.2173950651811596E-2</v>
      </c>
      <c r="S10" s="7">
        <f t="shared" si="6"/>
        <v>6.2141831924971812E-3</v>
      </c>
      <c r="T10" s="7">
        <f t="shared" si="7"/>
        <v>9.7870561280495923E-3</v>
      </c>
      <c r="U10" s="7" t="str">
        <f t="shared" si="8"/>
        <v/>
      </c>
      <c r="V10" s="7">
        <f t="shared" si="9"/>
        <v>-7.1401576646306045E-2</v>
      </c>
      <c r="W10" s="7">
        <f t="shared" si="10"/>
        <v>-4.9606750185992405E-3</v>
      </c>
      <c r="X10" s="7">
        <f t="shared" si="11"/>
        <v>-6.634578916325073E-4</v>
      </c>
      <c r="Y10" s="7">
        <f t="shared" si="12"/>
        <v>1.092589022411881E-4</v>
      </c>
      <c r="Z10" s="7">
        <v>3.5209999999999998E-3</v>
      </c>
      <c r="AA10" s="7">
        <f t="shared" si="13"/>
        <v>4.3972922399385618E-3</v>
      </c>
      <c r="AB10" s="7">
        <f t="shared" si="14"/>
        <v>1.6843556715169856E-2</v>
      </c>
      <c r="AE10" s="6">
        <v>43475</v>
      </c>
      <c r="AF10" s="7">
        <v>19.5</v>
      </c>
      <c r="AG10" s="7">
        <v>42.99</v>
      </c>
      <c r="AH10" s="7">
        <v>56.65</v>
      </c>
      <c r="AI10" s="7">
        <f t="shared" si="0"/>
        <v>8.0499999999999972</v>
      </c>
      <c r="AJ10" s="7">
        <v>2.95</v>
      </c>
      <c r="AK10" s="7">
        <v>21.675000000000001</v>
      </c>
      <c r="AL10" s="7">
        <f t="shared" si="1"/>
        <v>18.725000000000001</v>
      </c>
      <c r="AM10" s="7">
        <v>2.4</v>
      </c>
      <c r="AN10" s="7">
        <v>2.56</v>
      </c>
      <c r="AO10" s="7">
        <v>2.74</v>
      </c>
      <c r="AP10" s="7">
        <f t="shared" si="2"/>
        <v>0.18000000000000016</v>
      </c>
      <c r="AQ10" s="7">
        <v>1.81</v>
      </c>
      <c r="AR10" s="7">
        <v>114.0496</v>
      </c>
      <c r="AS10" s="7">
        <v>1284.7</v>
      </c>
      <c r="AT10" s="14"/>
      <c r="AU10" s="14"/>
      <c r="AV10" s="14"/>
      <c r="AY10" s="6">
        <v>43475</v>
      </c>
      <c r="AZ10" s="12">
        <v>0</v>
      </c>
      <c r="BA10" s="12">
        <v>0</v>
      </c>
      <c r="BB10" s="12">
        <v>0</v>
      </c>
      <c r="BE10" s="6">
        <v>43475</v>
      </c>
      <c r="BF10" t="s">
        <v>54</v>
      </c>
      <c r="BG10" s="52">
        <v>1</v>
      </c>
    </row>
    <row r="11" spans="1:59" x14ac:dyDescent="0.2">
      <c r="A11" s="6">
        <v>43476</v>
      </c>
      <c r="B11" s="12">
        <v>51.458399999999997</v>
      </c>
      <c r="C11" s="12">
        <v>81.951400000000007</v>
      </c>
      <c r="D11" s="12">
        <v>51.7425</v>
      </c>
      <c r="E11" s="12">
        <v>56.313600000000001</v>
      </c>
      <c r="F11" s="12">
        <v>61.640599999999999</v>
      </c>
      <c r="G11" s="12"/>
      <c r="H11" s="12">
        <v>3.3071999999999999</v>
      </c>
      <c r="I11" s="12">
        <v>16.837199999999999</v>
      </c>
      <c r="J11" s="12">
        <v>7.9541000000000004</v>
      </c>
      <c r="K11" s="12">
        <v>75.987099999999998</v>
      </c>
      <c r="L11" s="12">
        <v>51.44</v>
      </c>
      <c r="M11" s="12">
        <v>59.24</v>
      </c>
      <c r="O11" s="6">
        <v>43476</v>
      </c>
      <c r="P11" s="7">
        <f t="shared" si="3"/>
        <v>-4.5892851999923137E-3</v>
      </c>
      <c r="Q11" s="7">
        <f t="shared" si="4"/>
        <v>-8.053979506680577E-3</v>
      </c>
      <c r="R11" s="7">
        <f t="shared" si="5"/>
        <v>-2.307802076722805E-2</v>
      </c>
      <c r="S11" s="7">
        <f t="shared" si="6"/>
        <v>4.5292389787943014E-4</v>
      </c>
      <c r="T11" s="7">
        <f t="shared" si="7"/>
        <v>-1.8586557288918528E-2</v>
      </c>
      <c r="U11" s="7" t="str">
        <f t="shared" si="8"/>
        <v/>
      </c>
      <c r="V11" s="7">
        <f t="shared" si="9"/>
        <v>-3.5028758422887392E-2</v>
      </c>
      <c r="W11" s="7">
        <f t="shared" si="10"/>
        <v>-1.5037345493073763E-2</v>
      </c>
      <c r="X11" s="7">
        <f t="shared" si="11"/>
        <v>-3.977445503591282E-3</v>
      </c>
      <c r="Y11" s="7">
        <f t="shared" si="12"/>
        <v>2.1848199847901591E-4</v>
      </c>
      <c r="Z11" s="7">
        <v>3.86E-4</v>
      </c>
      <c r="AA11" s="7">
        <f t="shared" si="13"/>
        <v>-1.8872117965896419E-2</v>
      </c>
      <c r="AB11" s="7">
        <f t="shared" si="14"/>
        <v>-2.0550384885523416E-2</v>
      </c>
      <c r="AE11" s="6">
        <v>43476</v>
      </c>
      <c r="AF11" s="7">
        <v>18.190000000000001</v>
      </c>
      <c r="AG11" s="7">
        <v>40.99</v>
      </c>
      <c r="AH11" s="7">
        <v>55.94</v>
      </c>
      <c r="AI11" s="7">
        <f t="shared" si="0"/>
        <v>7.8000000000000043</v>
      </c>
      <c r="AJ11" s="7">
        <v>2.95</v>
      </c>
      <c r="AK11" s="7">
        <v>22.254999999999999</v>
      </c>
      <c r="AL11" s="7">
        <f t="shared" si="1"/>
        <v>19.305</v>
      </c>
      <c r="AM11" s="7">
        <v>2.4</v>
      </c>
      <c r="AN11" s="7">
        <v>2.5499999999999998</v>
      </c>
      <c r="AO11" s="7">
        <v>2.71</v>
      </c>
      <c r="AP11" s="7">
        <f t="shared" si="2"/>
        <v>0.16000000000000014</v>
      </c>
      <c r="AQ11" s="7">
        <v>1.83</v>
      </c>
      <c r="AR11" s="7">
        <v>114.04040000000001</v>
      </c>
      <c r="AS11" s="7">
        <v>1287.0999999999999</v>
      </c>
      <c r="AT11" s="14"/>
      <c r="AU11" s="14"/>
      <c r="AV11" s="14"/>
      <c r="AY11" s="6">
        <v>43476</v>
      </c>
      <c r="AZ11" s="12">
        <v>0</v>
      </c>
      <c r="BA11" s="12">
        <v>0</v>
      </c>
      <c r="BB11" s="12">
        <v>0</v>
      </c>
      <c r="BE11" s="6">
        <v>43476</v>
      </c>
      <c r="BF11" t="s">
        <v>54</v>
      </c>
      <c r="BG11" s="52">
        <v>1</v>
      </c>
    </row>
    <row r="12" spans="1:59" x14ac:dyDescent="0.2">
      <c r="A12" s="6">
        <v>43479</v>
      </c>
      <c r="B12" s="12">
        <v>51.393799999999999</v>
      </c>
      <c r="C12" s="12">
        <v>81.354299999999995</v>
      </c>
      <c r="D12" s="12">
        <v>51.134599999999999</v>
      </c>
      <c r="E12" s="12">
        <v>55.769300000000001</v>
      </c>
      <c r="F12" s="12">
        <v>61.640599999999999</v>
      </c>
      <c r="G12" s="12"/>
      <c r="H12" s="12">
        <v>3.2305999999999999</v>
      </c>
      <c r="I12" s="12">
        <v>16.497</v>
      </c>
      <c r="J12" s="12">
        <v>7.7796000000000003</v>
      </c>
      <c r="K12" s="12">
        <v>75.978800000000007</v>
      </c>
      <c r="L12" s="12">
        <v>50.31</v>
      </c>
      <c r="M12" s="12">
        <v>58.8</v>
      </c>
      <c r="O12" s="6">
        <v>43479</v>
      </c>
      <c r="P12" s="7">
        <f t="shared" si="3"/>
        <v>-1.2561716423123512E-3</v>
      </c>
      <c r="Q12" s="7">
        <f t="shared" si="4"/>
        <v>-7.3126983424611873E-3</v>
      </c>
      <c r="R12" s="7">
        <f t="shared" si="5"/>
        <v>-1.1818122309675999E-2</v>
      </c>
      <c r="S12" s="7">
        <f t="shared" si="6"/>
        <v>-9.7125302573719489E-3</v>
      </c>
      <c r="T12" s="7">
        <f t="shared" si="7"/>
        <v>0</v>
      </c>
      <c r="U12" s="7" t="str">
        <f t="shared" si="8"/>
        <v/>
      </c>
      <c r="V12" s="7">
        <f t="shared" si="9"/>
        <v>-2.3434031447846154E-2</v>
      </c>
      <c r="W12" s="7">
        <f t="shared" si="10"/>
        <v>-2.0412178012026105E-2</v>
      </c>
      <c r="X12" s="7">
        <f t="shared" si="11"/>
        <v>-2.2182596010326398E-2</v>
      </c>
      <c r="Y12" s="7">
        <f t="shared" si="12"/>
        <v>-1.0923503244137545E-4</v>
      </c>
      <c r="Z12" s="7">
        <v>-6.1199999999999996E-3</v>
      </c>
      <c r="AA12" s="7">
        <f t="shared" si="13"/>
        <v>-2.2212215426136699E-2</v>
      </c>
      <c r="AB12" s="7">
        <f t="shared" si="14"/>
        <v>-7.4551344950169341E-3</v>
      </c>
      <c r="AE12" s="6">
        <v>43479</v>
      </c>
      <c r="AF12" s="7">
        <v>19.07</v>
      </c>
      <c r="AG12" s="7">
        <v>40.81</v>
      </c>
      <c r="AH12" s="7">
        <v>55.34</v>
      </c>
      <c r="AI12" s="7">
        <f t="shared" si="0"/>
        <v>8.4899999999999949</v>
      </c>
      <c r="AJ12" s="7">
        <v>3.36</v>
      </c>
      <c r="AK12" s="7">
        <v>21.675000000000001</v>
      </c>
      <c r="AL12" s="7">
        <f t="shared" si="1"/>
        <v>18.315000000000001</v>
      </c>
      <c r="AM12" s="7">
        <v>2.4</v>
      </c>
      <c r="AN12" s="7">
        <v>2.5299999999999998</v>
      </c>
      <c r="AO12" s="7">
        <v>2.71</v>
      </c>
      <c r="AP12" s="7">
        <f t="shared" si="2"/>
        <v>0.18000000000000016</v>
      </c>
      <c r="AQ12" s="7">
        <v>1.81</v>
      </c>
      <c r="AR12" s="7"/>
      <c r="AS12" s="7">
        <v>1289.0999999999999</v>
      </c>
      <c r="AT12" s="14"/>
      <c r="AU12" s="14"/>
      <c r="AV12" s="14"/>
      <c r="AY12" s="6">
        <v>43479</v>
      </c>
      <c r="AZ12" s="12">
        <v>0</v>
      </c>
      <c r="BA12" s="12">
        <v>0</v>
      </c>
      <c r="BB12" s="12">
        <v>0</v>
      </c>
      <c r="BE12" s="6">
        <v>43479</v>
      </c>
      <c r="BF12" t="s">
        <v>54</v>
      </c>
      <c r="BG12" s="52">
        <v>1</v>
      </c>
    </row>
    <row r="13" spans="1:59" x14ac:dyDescent="0.2">
      <c r="A13" s="6">
        <v>43480</v>
      </c>
      <c r="B13" s="12">
        <v>51.422499999999999</v>
      </c>
      <c r="C13" s="12">
        <v>81.645600000000002</v>
      </c>
      <c r="D13" s="12">
        <v>51.4619</v>
      </c>
      <c r="E13" s="12">
        <v>55.718299999999999</v>
      </c>
      <c r="F13" s="12">
        <v>62.013300000000001</v>
      </c>
      <c r="G13" s="12"/>
      <c r="H13" s="12">
        <v>3.3367</v>
      </c>
      <c r="I13" s="12">
        <v>16.9222</v>
      </c>
      <c r="J13" s="12">
        <v>7.8642000000000003</v>
      </c>
      <c r="K13" s="12">
        <v>75.995400000000004</v>
      </c>
      <c r="L13" s="12">
        <v>51.8</v>
      </c>
      <c r="M13" s="12">
        <v>58.65</v>
      </c>
      <c r="O13" s="6">
        <v>43480</v>
      </c>
      <c r="P13" s="7">
        <f t="shared" si="3"/>
        <v>5.5827725264216113E-4</v>
      </c>
      <c r="Q13" s="7">
        <f t="shared" si="4"/>
        <v>3.5742391267425053E-3</v>
      </c>
      <c r="R13" s="7">
        <f t="shared" si="5"/>
        <v>6.3803562565144878E-3</v>
      </c>
      <c r="S13" s="7">
        <f t="shared" si="6"/>
        <v>-9.1490001681674099E-4</v>
      </c>
      <c r="T13" s="7">
        <f t="shared" si="7"/>
        <v>6.0281338252878968E-3</v>
      </c>
      <c r="U13" s="7" t="str">
        <f t="shared" si="8"/>
        <v/>
      </c>
      <c r="V13" s="7">
        <f t="shared" si="9"/>
        <v>3.2314416121589216E-2</v>
      </c>
      <c r="W13" s="7">
        <f t="shared" si="10"/>
        <v>2.5447823172611031E-2</v>
      </c>
      <c r="X13" s="7">
        <f t="shared" si="11"/>
        <v>1.0815891884604543E-2</v>
      </c>
      <c r="Y13" s="7">
        <f t="shared" si="12"/>
        <v>2.1845813389403465E-4</v>
      </c>
      <c r="Z13" s="7">
        <v>1.1396E-2</v>
      </c>
      <c r="AA13" s="7">
        <f t="shared" si="13"/>
        <v>2.9186284762210114E-2</v>
      </c>
      <c r="AB13" s="7">
        <f t="shared" si="14"/>
        <v>-2.5542798050967423E-3</v>
      </c>
      <c r="AE13" s="6">
        <v>43480</v>
      </c>
      <c r="AF13" s="7">
        <v>18.600000000000001</v>
      </c>
      <c r="AG13" s="7">
        <v>39.75</v>
      </c>
      <c r="AH13" s="7">
        <v>53.01</v>
      </c>
      <c r="AI13" s="7">
        <f t="shared" si="0"/>
        <v>6.8500000000000014</v>
      </c>
      <c r="AJ13" s="7">
        <v>3.54</v>
      </c>
      <c r="AK13" s="7">
        <v>22</v>
      </c>
      <c r="AL13" s="7">
        <f t="shared" si="1"/>
        <v>18.46</v>
      </c>
      <c r="AM13" s="7">
        <v>2.4</v>
      </c>
      <c r="AN13" s="7">
        <v>2.5299999999999998</v>
      </c>
      <c r="AO13" s="7">
        <v>2.72</v>
      </c>
      <c r="AP13" s="7">
        <f t="shared" si="2"/>
        <v>0.19000000000000039</v>
      </c>
      <c r="AQ13" s="7">
        <v>1.81</v>
      </c>
      <c r="AR13" s="7">
        <v>114.3402</v>
      </c>
      <c r="AS13" s="7">
        <v>1286.2</v>
      </c>
      <c r="AT13" s="14"/>
      <c r="AU13" s="14"/>
      <c r="AV13" s="14"/>
      <c r="AY13" s="6">
        <v>43480</v>
      </c>
      <c r="AZ13" s="12">
        <v>0</v>
      </c>
      <c r="BA13" s="12">
        <v>0</v>
      </c>
      <c r="BB13" s="12">
        <v>0</v>
      </c>
      <c r="BE13" s="6">
        <v>43480</v>
      </c>
      <c r="BF13" t="s">
        <v>54</v>
      </c>
      <c r="BG13" s="52">
        <v>1</v>
      </c>
    </row>
    <row r="14" spans="1:59" x14ac:dyDescent="0.2">
      <c r="A14" s="6">
        <v>43481</v>
      </c>
      <c r="B14" s="12">
        <v>51.4009</v>
      </c>
      <c r="C14" s="12">
        <v>81.121300000000005</v>
      </c>
      <c r="D14" s="12">
        <v>51.1736</v>
      </c>
      <c r="E14" s="12">
        <v>55.395099999999999</v>
      </c>
      <c r="F14" s="12">
        <v>60.914299999999997</v>
      </c>
      <c r="G14" s="12"/>
      <c r="H14" s="12">
        <v>3.2835999999999999</v>
      </c>
      <c r="I14" s="12">
        <v>16.327000000000002</v>
      </c>
      <c r="J14" s="12">
        <v>7.7477999999999998</v>
      </c>
      <c r="K14" s="12">
        <v>76.003699999999995</v>
      </c>
      <c r="L14" s="12">
        <v>52.08</v>
      </c>
      <c r="M14" s="12">
        <v>59.81</v>
      </c>
      <c r="O14" s="6">
        <v>43481</v>
      </c>
      <c r="P14" s="7">
        <f t="shared" si="3"/>
        <v>-4.2013783472884345E-4</v>
      </c>
      <c r="Q14" s="7">
        <f t="shared" si="4"/>
        <v>-6.4423640602611996E-3</v>
      </c>
      <c r="R14" s="7">
        <f t="shared" si="5"/>
        <v>-5.6179539878971046E-3</v>
      </c>
      <c r="S14" s="7">
        <f t="shared" si="6"/>
        <v>-5.8174965667769528E-3</v>
      </c>
      <c r="T14" s="7">
        <f t="shared" si="7"/>
        <v>-1.7880919850959041E-2</v>
      </c>
      <c r="U14" s="7" t="str">
        <f t="shared" si="8"/>
        <v/>
      </c>
      <c r="V14" s="7">
        <f t="shared" si="9"/>
        <v>-1.6041913127135706E-2</v>
      </c>
      <c r="W14" s="7">
        <f t="shared" si="10"/>
        <v>-3.5806190222370804E-2</v>
      </c>
      <c r="X14" s="7">
        <f t="shared" si="11"/>
        <v>-1.4911882772894021E-2</v>
      </c>
      <c r="Y14" s="7">
        <f t="shared" si="12"/>
        <v>1.0921117306939331E-4</v>
      </c>
      <c r="Z14" s="7">
        <v>2.4169999999999999E-3</v>
      </c>
      <c r="AA14" s="7">
        <f t="shared" si="13"/>
        <v>5.390848634876373E-3</v>
      </c>
      <c r="AB14" s="7">
        <f t="shared" si="14"/>
        <v>1.9585295956981282E-2</v>
      </c>
      <c r="AE14" s="6">
        <v>43481</v>
      </c>
      <c r="AF14" s="7">
        <v>19.04</v>
      </c>
      <c r="AG14" s="7">
        <v>38.770000000000003</v>
      </c>
      <c r="AH14" s="7">
        <v>51.95</v>
      </c>
      <c r="AI14" s="7">
        <f t="shared" si="0"/>
        <v>7.730000000000004</v>
      </c>
      <c r="AJ14" s="7">
        <v>3.58</v>
      </c>
      <c r="AK14" s="7">
        <v>22.004999999999999</v>
      </c>
      <c r="AL14" s="7">
        <f t="shared" si="1"/>
        <v>18.424999999999997</v>
      </c>
      <c r="AM14" s="7">
        <v>2.4</v>
      </c>
      <c r="AN14" s="7">
        <v>2.5499999999999998</v>
      </c>
      <c r="AO14" s="7">
        <v>2.73</v>
      </c>
      <c r="AP14" s="7">
        <f t="shared" si="2"/>
        <v>0.18000000000000016</v>
      </c>
      <c r="AQ14" s="7">
        <v>1.82</v>
      </c>
      <c r="AR14" s="7">
        <v>114.137</v>
      </c>
      <c r="AS14" s="7">
        <v>1291.5999999999999</v>
      </c>
      <c r="AT14" s="14"/>
      <c r="AU14" s="14"/>
      <c r="AV14" s="14"/>
      <c r="AY14" s="6">
        <v>43481</v>
      </c>
      <c r="AZ14" s="12">
        <v>0</v>
      </c>
      <c r="BA14" s="12">
        <v>0</v>
      </c>
      <c r="BB14" s="12">
        <v>0</v>
      </c>
      <c r="BE14" s="6">
        <v>43481</v>
      </c>
      <c r="BF14" t="s">
        <v>54</v>
      </c>
      <c r="BG14" s="52">
        <v>1</v>
      </c>
    </row>
    <row r="15" spans="1:59" x14ac:dyDescent="0.2">
      <c r="A15" s="6">
        <v>43482</v>
      </c>
      <c r="B15" s="12">
        <v>51.752499999999998</v>
      </c>
      <c r="C15" s="12">
        <v>81.5291</v>
      </c>
      <c r="D15" s="12">
        <v>52.264699999999998</v>
      </c>
      <c r="E15" s="12">
        <v>55.981900000000003</v>
      </c>
      <c r="F15" s="12">
        <v>61.181899999999999</v>
      </c>
      <c r="G15" s="12"/>
      <c r="H15" s="12">
        <v>3.3071999999999999</v>
      </c>
      <c r="I15" s="12">
        <v>16.837199999999999</v>
      </c>
      <c r="J15" s="12">
        <v>7.7267000000000001</v>
      </c>
      <c r="K15" s="12">
        <v>76.020300000000006</v>
      </c>
      <c r="L15" s="12">
        <v>51.83</v>
      </c>
      <c r="M15" s="12">
        <v>59.85</v>
      </c>
      <c r="O15" s="6">
        <v>43482</v>
      </c>
      <c r="P15" s="7">
        <f t="shared" si="3"/>
        <v>6.8170581219191024E-3</v>
      </c>
      <c r="Q15" s="7">
        <f t="shared" si="4"/>
        <v>5.0144463770076626E-3</v>
      </c>
      <c r="R15" s="7">
        <f t="shared" si="5"/>
        <v>2.1097416924065335E-2</v>
      </c>
      <c r="S15" s="7">
        <f t="shared" si="6"/>
        <v>1.0537282016355776E-2</v>
      </c>
      <c r="T15" s="7">
        <f t="shared" si="7"/>
        <v>4.3834358232840683E-3</v>
      </c>
      <c r="U15" s="7" t="str">
        <f t="shared" si="8"/>
        <v/>
      </c>
      <c r="V15" s="7">
        <f t="shared" si="9"/>
        <v>7.1615284533926562E-3</v>
      </c>
      <c r="W15" s="7">
        <f t="shared" si="10"/>
        <v>3.0770545061785986E-2</v>
      </c>
      <c r="X15" s="7">
        <f t="shared" si="11"/>
        <v>-2.7270688004852727E-3</v>
      </c>
      <c r="Y15" s="7">
        <f t="shared" si="12"/>
        <v>2.1838657140959894E-4</v>
      </c>
      <c r="Z15" s="7">
        <v>7.5579999999999996E-3</v>
      </c>
      <c r="AA15" s="7">
        <f t="shared" si="13"/>
        <v>-4.8118656986986322E-3</v>
      </c>
      <c r="AB15" s="7">
        <f t="shared" si="14"/>
        <v>6.685609475164736E-4</v>
      </c>
      <c r="AE15" s="6">
        <v>43482</v>
      </c>
      <c r="AF15" s="7">
        <v>18.059999999999999</v>
      </c>
      <c r="AG15" s="7">
        <v>37.03</v>
      </c>
      <c r="AH15" s="7">
        <v>53.44</v>
      </c>
      <c r="AI15" s="7">
        <f t="shared" si="0"/>
        <v>8.0200000000000031</v>
      </c>
      <c r="AJ15" s="7">
        <v>3.58</v>
      </c>
      <c r="AK15" s="7">
        <v>22.995000000000001</v>
      </c>
      <c r="AL15" s="7">
        <f t="shared" si="1"/>
        <v>19.414999999999999</v>
      </c>
      <c r="AM15" s="7">
        <v>2.4</v>
      </c>
      <c r="AN15" s="7">
        <v>2.56</v>
      </c>
      <c r="AO15" s="7">
        <v>2.75</v>
      </c>
      <c r="AP15" s="7">
        <f t="shared" si="2"/>
        <v>0.18999999999999995</v>
      </c>
      <c r="AQ15" s="7">
        <v>1.79</v>
      </c>
      <c r="AR15" s="7">
        <v>114.4115</v>
      </c>
      <c r="AS15" s="7">
        <v>1291</v>
      </c>
      <c r="AT15" s="14"/>
      <c r="AU15" s="14"/>
      <c r="AV15" s="14"/>
      <c r="AY15" s="6">
        <v>43482</v>
      </c>
      <c r="AZ15" s="12">
        <v>0</v>
      </c>
      <c r="BA15" s="12">
        <v>0</v>
      </c>
      <c r="BB15" s="12">
        <v>0</v>
      </c>
      <c r="BE15" s="6">
        <v>43482</v>
      </c>
      <c r="BF15" t="s">
        <v>54</v>
      </c>
      <c r="BG15" s="52">
        <v>1</v>
      </c>
    </row>
    <row r="16" spans="1:59" x14ac:dyDescent="0.2">
      <c r="A16" s="6">
        <v>43483</v>
      </c>
      <c r="B16" s="12">
        <v>52.369599999999998</v>
      </c>
      <c r="C16" s="12">
        <v>83.284000000000006</v>
      </c>
      <c r="D16" s="12">
        <v>52.919400000000003</v>
      </c>
      <c r="E16" s="12">
        <v>57.002400000000002</v>
      </c>
      <c r="F16" s="12">
        <v>61.927300000000002</v>
      </c>
      <c r="G16" s="12"/>
      <c r="H16" s="12">
        <v>3.4192</v>
      </c>
      <c r="I16" s="12">
        <v>17.900099999999998</v>
      </c>
      <c r="J16" s="12">
        <v>7.7054999999999998</v>
      </c>
      <c r="K16" s="12">
        <v>76.020300000000006</v>
      </c>
      <c r="L16" s="12">
        <v>53.6</v>
      </c>
      <c r="M16" s="12">
        <v>62.04</v>
      </c>
      <c r="O16" s="6">
        <v>43483</v>
      </c>
      <c r="P16" s="7">
        <f t="shared" si="3"/>
        <v>1.1853530144190908E-2</v>
      </c>
      <c r="Q16" s="7">
        <f t="shared" si="4"/>
        <v>2.1296442160450797E-2</v>
      </c>
      <c r="R16" s="7">
        <f t="shared" si="5"/>
        <v>1.2448810324756806E-2</v>
      </c>
      <c r="S16" s="7">
        <f t="shared" si="6"/>
        <v>1.8064948006866539E-2</v>
      </c>
      <c r="T16" s="7">
        <f t="shared" si="7"/>
        <v>1.2109722248207052E-2</v>
      </c>
      <c r="U16" s="7" t="str">
        <f t="shared" si="8"/>
        <v/>
      </c>
      <c r="V16" s="7">
        <f t="shared" si="9"/>
        <v>3.3304695637379367E-2</v>
      </c>
      <c r="W16" s="7">
        <f t="shared" si="10"/>
        <v>6.1215575217469509E-2</v>
      </c>
      <c r="X16" s="7">
        <f t="shared" si="11"/>
        <v>-2.7475037047434187E-3</v>
      </c>
      <c r="Y16" s="7">
        <f t="shared" si="12"/>
        <v>0</v>
      </c>
      <c r="Z16" s="7">
        <v>1.3221999999999999E-2</v>
      </c>
      <c r="AA16" s="7">
        <f t="shared" si="13"/>
        <v>3.357993587514127E-2</v>
      </c>
      <c r="AB16" s="7">
        <f t="shared" si="14"/>
        <v>3.5937906304355907E-2</v>
      </c>
      <c r="AE16" s="6">
        <v>43483</v>
      </c>
      <c r="AF16" s="7">
        <v>17.8</v>
      </c>
      <c r="AG16" s="7">
        <v>35.630000000000003</v>
      </c>
      <c r="AH16" s="7">
        <v>53.78</v>
      </c>
      <c r="AI16" s="7">
        <f t="shared" si="0"/>
        <v>8.4399999999999977</v>
      </c>
      <c r="AJ16" s="7">
        <v>3.43</v>
      </c>
      <c r="AK16" s="7">
        <v>22.605</v>
      </c>
      <c r="AL16" s="7">
        <f t="shared" si="1"/>
        <v>19.175000000000001</v>
      </c>
      <c r="AM16" s="7">
        <v>2.4</v>
      </c>
      <c r="AN16" s="7">
        <v>2.62</v>
      </c>
      <c r="AO16" s="7">
        <v>2.79</v>
      </c>
      <c r="AP16" s="7">
        <f t="shared" si="2"/>
        <v>0.16999999999999993</v>
      </c>
      <c r="AQ16" s="7">
        <v>1.83</v>
      </c>
      <c r="AR16" s="7">
        <v>114.55800000000001</v>
      </c>
      <c r="AS16" s="7">
        <v>1281.3</v>
      </c>
      <c r="AT16" s="14"/>
      <c r="AU16" s="14"/>
      <c r="AV16" s="14"/>
      <c r="AY16" s="6">
        <v>43483</v>
      </c>
      <c r="AZ16" s="12">
        <v>0</v>
      </c>
      <c r="BA16" s="12">
        <v>0</v>
      </c>
      <c r="BB16" s="12">
        <v>0</v>
      </c>
      <c r="BE16" s="6">
        <v>43483</v>
      </c>
      <c r="BF16" t="s">
        <v>54</v>
      </c>
      <c r="BG16" s="52">
        <v>1</v>
      </c>
    </row>
    <row r="17" spans="1:59" x14ac:dyDescent="0.2">
      <c r="A17" s="6">
        <v>43487</v>
      </c>
      <c r="B17" s="12">
        <v>51.580300000000001</v>
      </c>
      <c r="C17" s="12">
        <v>81.805800000000005</v>
      </c>
      <c r="D17" s="12">
        <v>51.243699999999997</v>
      </c>
      <c r="E17" s="12">
        <v>55.378100000000003</v>
      </c>
      <c r="F17" s="12">
        <v>60.226300000000002</v>
      </c>
      <c r="G17" s="12"/>
      <c r="H17" s="12">
        <v>3.3249</v>
      </c>
      <c r="I17" s="12">
        <v>17.032800000000002</v>
      </c>
      <c r="J17" s="12">
        <v>7.4569999999999999</v>
      </c>
      <c r="K17" s="12">
        <v>76.028599999999997</v>
      </c>
      <c r="L17" s="12">
        <v>52.59</v>
      </c>
      <c r="M17" s="12">
        <v>60.9</v>
      </c>
      <c r="O17" s="6">
        <v>43487</v>
      </c>
      <c r="P17" s="7">
        <f t="shared" si="3"/>
        <v>-1.518645365744524E-2</v>
      </c>
      <c r="Q17" s="7">
        <f t="shared" si="4"/>
        <v>-1.7908308152385182E-2</v>
      </c>
      <c r="R17" s="7">
        <f t="shared" si="5"/>
        <v>-3.2177317680872827E-2</v>
      </c>
      <c r="S17" s="7">
        <f t="shared" si="6"/>
        <v>-2.8909163471627756E-2</v>
      </c>
      <c r="T17" s="7">
        <f t="shared" si="7"/>
        <v>-2.7851982401178491E-2</v>
      </c>
      <c r="U17" s="7" t="str">
        <f t="shared" si="8"/>
        <v/>
      </c>
      <c r="V17" s="7">
        <f t="shared" si="9"/>
        <v>-2.7967007115166181E-2</v>
      </c>
      <c r="W17" s="7">
        <f t="shared" si="10"/>
        <v>-4.9665402526537158E-2</v>
      </c>
      <c r="X17" s="7">
        <f t="shared" si="11"/>
        <v>-3.2781171031637427E-2</v>
      </c>
      <c r="Y17" s="7">
        <f t="shared" si="12"/>
        <v>1.0917540354762266E-4</v>
      </c>
      <c r="Z17" s="7">
        <v>-1.3602E-2</v>
      </c>
      <c r="AA17" s="7">
        <f t="shared" si="13"/>
        <v>-1.9023080475503461E-2</v>
      </c>
      <c r="AB17" s="7">
        <f t="shared" si="14"/>
        <v>-1.8546163592486755E-2</v>
      </c>
      <c r="AE17" s="6">
        <v>43487</v>
      </c>
      <c r="AF17" s="7">
        <v>20.8</v>
      </c>
      <c r="AG17" s="7">
        <v>38.26</v>
      </c>
      <c r="AH17" s="7">
        <v>54.64</v>
      </c>
      <c r="AI17" s="7">
        <f t="shared" si="0"/>
        <v>8.3099999999999952</v>
      </c>
      <c r="AJ17" s="7">
        <v>3.43</v>
      </c>
      <c r="AK17" s="7">
        <v>21.815000000000001</v>
      </c>
      <c r="AL17" s="7">
        <f t="shared" si="1"/>
        <v>18.385000000000002</v>
      </c>
      <c r="AM17" s="7">
        <v>2.4</v>
      </c>
      <c r="AN17" s="7">
        <v>2.58</v>
      </c>
      <c r="AO17" s="7">
        <v>2.74</v>
      </c>
      <c r="AP17" s="7">
        <f t="shared" si="2"/>
        <v>0.16000000000000014</v>
      </c>
      <c r="AQ17" s="7">
        <v>1.79</v>
      </c>
      <c r="AR17" s="7">
        <v>114.75409999999999</v>
      </c>
      <c r="AS17" s="7">
        <v>1282.5</v>
      </c>
      <c r="AT17" s="14"/>
      <c r="AU17" s="14"/>
      <c r="AV17" s="14"/>
      <c r="AY17" s="6">
        <v>43487</v>
      </c>
      <c r="AZ17" s="12">
        <v>0</v>
      </c>
      <c r="BA17" s="12">
        <v>0</v>
      </c>
      <c r="BB17" s="12">
        <v>0</v>
      </c>
      <c r="BE17" s="6">
        <v>43487</v>
      </c>
      <c r="BF17" t="s">
        <v>54</v>
      </c>
      <c r="BG17" s="52">
        <v>1</v>
      </c>
    </row>
    <row r="18" spans="1:59" x14ac:dyDescent="0.2">
      <c r="A18" s="6">
        <v>43488</v>
      </c>
      <c r="B18" s="12">
        <v>51.156999999999996</v>
      </c>
      <c r="C18" s="12">
        <v>81.114000000000004</v>
      </c>
      <c r="D18" s="12">
        <v>51.3294</v>
      </c>
      <c r="E18" s="12">
        <v>54.910400000000003</v>
      </c>
      <c r="F18" s="12">
        <v>59.949100000000001</v>
      </c>
      <c r="G18" s="12"/>
      <c r="H18" s="12">
        <v>3.3308</v>
      </c>
      <c r="I18" s="12">
        <v>16.905200000000001</v>
      </c>
      <c r="J18" s="12">
        <v>7.4252000000000002</v>
      </c>
      <c r="K18" s="12">
        <v>76.028599999999997</v>
      </c>
      <c r="L18" s="12">
        <v>52.44</v>
      </c>
      <c r="M18" s="12">
        <v>61.05</v>
      </c>
      <c r="O18" s="6">
        <v>43488</v>
      </c>
      <c r="P18" s="7">
        <f t="shared" si="3"/>
        <v>-8.2404812149995763E-3</v>
      </c>
      <c r="Q18" s="7">
        <f t="shared" si="4"/>
        <v>-8.4925731302392931E-3</v>
      </c>
      <c r="R18" s="7">
        <f t="shared" si="5"/>
        <v>1.6710038000479015E-3</v>
      </c>
      <c r="S18" s="7">
        <f t="shared" si="6"/>
        <v>-8.4814428278251058E-3</v>
      </c>
      <c r="T18" s="7">
        <f t="shared" si="7"/>
        <v>-4.6132651377735886E-3</v>
      </c>
      <c r="U18" s="7" t="str">
        <f t="shared" si="8"/>
        <v/>
      </c>
      <c r="V18" s="7">
        <f t="shared" si="9"/>
        <v>1.7729169119472122E-3</v>
      </c>
      <c r="W18" s="7">
        <f t="shared" si="10"/>
        <v>-7.5196299875959468E-3</v>
      </c>
      <c r="X18" s="7">
        <f t="shared" si="11"/>
        <v>-4.2735682087266212E-3</v>
      </c>
      <c r="Y18" s="7">
        <f t="shared" si="12"/>
        <v>0</v>
      </c>
      <c r="Z18" s="7">
        <v>2.0899999999999998E-3</v>
      </c>
      <c r="AA18" s="7">
        <f t="shared" si="13"/>
        <v>-2.8563287057538785E-3</v>
      </c>
      <c r="AB18" s="7">
        <f t="shared" si="14"/>
        <v>2.460025840862399E-3</v>
      </c>
      <c r="AE18" s="6">
        <v>43488</v>
      </c>
      <c r="AF18" s="7">
        <v>19.52</v>
      </c>
      <c r="AG18" s="7">
        <v>37.69</v>
      </c>
      <c r="AH18" s="7">
        <v>54.19</v>
      </c>
      <c r="AI18" s="7">
        <f t="shared" si="0"/>
        <v>8.61</v>
      </c>
      <c r="AJ18" s="7">
        <v>3.13</v>
      </c>
      <c r="AK18" s="7">
        <v>22.19</v>
      </c>
      <c r="AL18" s="7">
        <f t="shared" si="1"/>
        <v>19.060000000000002</v>
      </c>
      <c r="AM18" s="7">
        <v>2.4</v>
      </c>
      <c r="AN18" s="7">
        <v>2.58</v>
      </c>
      <c r="AO18" s="7">
        <v>2.76</v>
      </c>
      <c r="AP18" s="7">
        <f t="shared" si="2"/>
        <v>0.17999999999999972</v>
      </c>
      <c r="AQ18" s="7">
        <v>1.8</v>
      </c>
      <c r="AR18" s="7">
        <v>114.5759</v>
      </c>
      <c r="AS18" s="7">
        <v>1283.0999999999999</v>
      </c>
      <c r="AT18" s="14"/>
      <c r="AU18" s="14"/>
      <c r="AV18" s="14"/>
      <c r="AY18" s="6">
        <v>43488</v>
      </c>
      <c r="AZ18" s="12">
        <v>0</v>
      </c>
      <c r="BA18" s="12">
        <v>0</v>
      </c>
      <c r="BB18" s="12">
        <v>0</v>
      </c>
      <c r="BE18" s="6">
        <v>43488</v>
      </c>
      <c r="BF18" t="s">
        <v>54</v>
      </c>
      <c r="BG18" s="52">
        <v>1</v>
      </c>
    </row>
    <row r="19" spans="1:59" x14ac:dyDescent="0.2">
      <c r="A19" s="6">
        <v>43489</v>
      </c>
      <c r="B19" s="12">
        <v>51.228700000000003</v>
      </c>
      <c r="C19" s="12">
        <v>82.657799999999995</v>
      </c>
      <c r="D19" s="12">
        <v>51.5321</v>
      </c>
      <c r="E19" s="12">
        <v>55.259099999999997</v>
      </c>
      <c r="F19" s="12">
        <v>60.417400000000001</v>
      </c>
      <c r="G19" s="12"/>
      <c r="H19" s="12">
        <v>3.2953999999999999</v>
      </c>
      <c r="I19" s="12">
        <v>17.177299999999999</v>
      </c>
      <c r="J19" s="12">
        <v>7.4675000000000002</v>
      </c>
      <c r="K19" s="12">
        <v>76.0535</v>
      </c>
      <c r="L19" s="12">
        <v>52.94</v>
      </c>
      <c r="M19" s="12">
        <v>61.09</v>
      </c>
      <c r="O19" s="6">
        <v>43489</v>
      </c>
      <c r="P19" s="7">
        <f t="shared" si="3"/>
        <v>1.4005864436307507E-3</v>
      </c>
      <c r="Q19" s="7">
        <f t="shared" si="4"/>
        <v>1.8853621069475295E-2</v>
      </c>
      <c r="R19" s="7">
        <f t="shared" si="5"/>
        <v>3.9412270360194646E-3</v>
      </c>
      <c r="S19" s="7">
        <f t="shared" si="6"/>
        <v>6.3302668058368853E-3</v>
      </c>
      <c r="T19" s="7">
        <f t="shared" si="7"/>
        <v>7.7812740736358174E-3</v>
      </c>
      <c r="U19" s="7" t="str">
        <f t="shared" si="8"/>
        <v/>
      </c>
      <c r="V19" s="7">
        <f t="shared" si="9"/>
        <v>-1.0684958738333186E-2</v>
      </c>
      <c r="W19" s="7">
        <f t="shared" si="10"/>
        <v>1.5967477808336385E-2</v>
      </c>
      <c r="X19" s="7">
        <f t="shared" si="11"/>
        <v>5.6806507551967565E-3</v>
      </c>
      <c r="Y19" s="7">
        <f t="shared" si="12"/>
        <v>3.2745471324374626E-4</v>
      </c>
      <c r="Z19" s="7">
        <v>5.31E-4</v>
      </c>
      <c r="AA19" s="7">
        <f t="shared" si="13"/>
        <v>9.4895379034560315E-3</v>
      </c>
      <c r="AB19" s="7">
        <f t="shared" si="14"/>
        <v>6.5498610496198461E-4</v>
      </c>
      <c r="AE19" s="6">
        <v>43489</v>
      </c>
      <c r="AF19" s="7">
        <v>18.89</v>
      </c>
      <c r="AG19" s="7">
        <v>36.75</v>
      </c>
      <c r="AH19" s="7">
        <v>54.18</v>
      </c>
      <c r="AI19" s="7">
        <f t="shared" si="0"/>
        <v>8.1500000000000057</v>
      </c>
      <c r="AJ19" s="7">
        <v>3.13</v>
      </c>
      <c r="AK19" s="7">
        <v>21.28</v>
      </c>
      <c r="AL19" s="7">
        <f t="shared" si="1"/>
        <v>18.150000000000002</v>
      </c>
      <c r="AM19" s="7">
        <v>2.4</v>
      </c>
      <c r="AN19" s="7">
        <v>2.56</v>
      </c>
      <c r="AO19" s="7">
        <v>2.72</v>
      </c>
      <c r="AP19" s="7">
        <f t="shared" si="2"/>
        <v>0.16000000000000014</v>
      </c>
      <c r="AQ19" s="7">
        <v>1.77</v>
      </c>
      <c r="AR19" s="7">
        <v>114.617</v>
      </c>
      <c r="AS19" s="7">
        <v>1279.0999999999999</v>
      </c>
      <c r="AT19" s="14"/>
      <c r="AU19" s="14"/>
      <c r="AV19" s="14"/>
      <c r="AY19" s="6">
        <v>43489</v>
      </c>
      <c r="AZ19" s="12">
        <v>0</v>
      </c>
      <c r="BA19" s="12">
        <v>0</v>
      </c>
      <c r="BB19" s="12">
        <v>0</v>
      </c>
      <c r="BE19" s="6">
        <v>43489</v>
      </c>
      <c r="BF19" t="s">
        <v>54</v>
      </c>
      <c r="BG19" s="52">
        <v>1</v>
      </c>
    </row>
    <row r="20" spans="1:59" x14ac:dyDescent="0.2">
      <c r="A20" s="6">
        <v>43490</v>
      </c>
      <c r="B20" s="12">
        <v>51.458399999999997</v>
      </c>
      <c r="C20" s="12">
        <v>82.446600000000004</v>
      </c>
      <c r="D20" s="12">
        <v>52.210099999999997</v>
      </c>
      <c r="E20" s="12">
        <v>56.577199999999998</v>
      </c>
      <c r="F20" s="12">
        <v>60.732799999999997</v>
      </c>
      <c r="G20" s="12"/>
      <c r="H20" s="12">
        <v>3.2187999999999999</v>
      </c>
      <c r="I20" s="12">
        <v>17.372900000000001</v>
      </c>
      <c r="J20" s="12">
        <v>7.5838999999999999</v>
      </c>
      <c r="K20" s="12">
        <v>76.045199999999994</v>
      </c>
      <c r="L20" s="12">
        <v>53.53</v>
      </c>
      <c r="M20" s="12">
        <v>61.49</v>
      </c>
      <c r="O20" s="6">
        <v>43490</v>
      </c>
      <c r="P20" s="7">
        <f t="shared" si="3"/>
        <v>4.4737923871031853E-3</v>
      </c>
      <c r="Q20" s="7">
        <f t="shared" si="4"/>
        <v>-2.5583826378659511E-3</v>
      </c>
      <c r="R20" s="7">
        <f t="shared" si="5"/>
        <v>1.3071048293320583E-2</v>
      </c>
      <c r="S20" s="7">
        <f t="shared" si="6"/>
        <v>2.3573044479789973E-2</v>
      </c>
      <c r="T20" s="7">
        <f t="shared" si="7"/>
        <v>5.2067716364185817E-3</v>
      </c>
      <c r="U20" s="7" t="str">
        <f t="shared" si="8"/>
        <v/>
      </c>
      <c r="V20" s="7">
        <f t="shared" si="9"/>
        <v>-2.3518937351353287E-2</v>
      </c>
      <c r="W20" s="7">
        <f t="shared" si="10"/>
        <v>1.1322776119458653E-2</v>
      </c>
      <c r="X20" s="7">
        <f t="shared" si="11"/>
        <v>1.5467308103652856E-2</v>
      </c>
      <c r="Y20" s="7">
        <f t="shared" si="12"/>
        <v>-1.0913965744930145E-4</v>
      </c>
      <c r="Z20" s="7">
        <v>8.4259999999999995E-3</v>
      </c>
      <c r="AA20" s="7">
        <f t="shared" si="13"/>
        <v>1.1083047606334773E-2</v>
      </c>
      <c r="AB20" s="7">
        <f t="shared" si="14"/>
        <v>6.5263733037028192E-3</v>
      </c>
      <c r="AE20" s="6">
        <v>43490</v>
      </c>
      <c r="AF20" s="7">
        <v>17.420000000000002</v>
      </c>
      <c r="AG20" s="7">
        <v>35.21</v>
      </c>
      <c r="AH20" s="7">
        <v>52.5</v>
      </c>
      <c r="AI20" s="7">
        <f t="shared" si="0"/>
        <v>7.9600000000000009</v>
      </c>
      <c r="AJ20" s="7">
        <v>3.07</v>
      </c>
      <c r="AK20" s="7">
        <v>20.89</v>
      </c>
      <c r="AL20" s="7">
        <f t="shared" si="1"/>
        <v>17.82</v>
      </c>
      <c r="AM20" s="7">
        <v>2.4</v>
      </c>
      <c r="AN20" s="7">
        <v>2.6</v>
      </c>
      <c r="AO20" s="7">
        <v>2.76</v>
      </c>
      <c r="AP20" s="7">
        <f t="shared" si="2"/>
        <v>0.1599999999999997</v>
      </c>
      <c r="AQ20" s="7">
        <v>1.79</v>
      </c>
      <c r="AR20" s="7">
        <v>114.0197</v>
      </c>
      <c r="AS20" s="7">
        <v>1297.4000000000001</v>
      </c>
      <c r="AT20" s="14"/>
      <c r="AU20" s="14"/>
      <c r="AV20" s="14"/>
      <c r="AY20" s="6">
        <v>43490</v>
      </c>
      <c r="AZ20" s="12">
        <v>0</v>
      </c>
      <c r="BA20" s="12">
        <v>0</v>
      </c>
      <c r="BB20" s="12">
        <v>0</v>
      </c>
      <c r="BE20" s="6">
        <v>43490</v>
      </c>
      <c r="BF20" t="s">
        <v>54</v>
      </c>
      <c r="BG20" s="52">
        <v>1</v>
      </c>
    </row>
    <row r="21" spans="1:59" x14ac:dyDescent="0.2">
      <c r="A21" s="6">
        <v>43493</v>
      </c>
      <c r="B21" s="12">
        <v>51.113900000000001</v>
      </c>
      <c r="C21" s="12">
        <v>81.682000000000002</v>
      </c>
      <c r="D21" s="12">
        <v>50.932000000000002</v>
      </c>
      <c r="E21" s="12">
        <v>56.194499999999998</v>
      </c>
      <c r="F21" s="12">
        <v>62.366900000000001</v>
      </c>
      <c r="G21" s="12"/>
      <c r="H21" s="12">
        <v>3.0714000000000001</v>
      </c>
      <c r="I21" s="12">
        <v>17.270900000000001</v>
      </c>
      <c r="J21" s="12">
        <v>7.5098000000000003</v>
      </c>
      <c r="K21" s="12">
        <v>76.0535</v>
      </c>
      <c r="L21" s="12">
        <v>51.79</v>
      </c>
      <c r="M21" s="12">
        <v>59.71</v>
      </c>
      <c r="O21" s="6">
        <v>43493</v>
      </c>
      <c r="P21" s="7">
        <f t="shared" si="3"/>
        <v>-6.7172383841660752E-3</v>
      </c>
      <c r="Q21" s="7">
        <f t="shared" si="4"/>
        <v>-9.3171516870578369E-3</v>
      </c>
      <c r="R21" s="7">
        <f t="shared" si="5"/>
        <v>-2.4784553051326017E-2</v>
      </c>
      <c r="S21" s="7">
        <f t="shared" si="6"/>
        <v>-6.787189855587402E-3</v>
      </c>
      <c r="T21" s="7">
        <f t="shared" si="7"/>
        <v>2.655077135927714E-2</v>
      </c>
      <c r="U21" s="7" t="str">
        <f t="shared" si="8"/>
        <v/>
      </c>
      <c r="V21" s="7">
        <f t="shared" si="9"/>
        <v>-4.6875135580385176E-2</v>
      </c>
      <c r="W21" s="7">
        <f t="shared" si="10"/>
        <v>-5.8885165446146311E-3</v>
      </c>
      <c r="X21" s="7">
        <f t="shared" si="11"/>
        <v>-9.8187449488083261E-3</v>
      </c>
      <c r="Y21" s="7">
        <f t="shared" si="12"/>
        <v>1.0913965744927597E-4</v>
      </c>
      <c r="Z21" s="7">
        <v>-7.6290000000000004E-3</v>
      </c>
      <c r="AA21" s="7">
        <f t="shared" si="13"/>
        <v>-3.3045163969489921E-2</v>
      </c>
      <c r="AB21" s="7">
        <f t="shared" si="14"/>
        <v>-2.9375049406477258E-2</v>
      </c>
      <c r="AE21" s="6">
        <v>43493</v>
      </c>
      <c r="AF21" s="7">
        <v>18.87</v>
      </c>
      <c r="AG21" s="7">
        <v>37.61</v>
      </c>
      <c r="AH21" s="7">
        <v>50.95</v>
      </c>
      <c r="AI21" s="7">
        <f t="shared" si="0"/>
        <v>7.9200000000000017</v>
      </c>
      <c r="AJ21" s="7">
        <v>3.05</v>
      </c>
      <c r="AK21" s="7">
        <v>20.55</v>
      </c>
      <c r="AL21" s="7">
        <f t="shared" si="1"/>
        <v>17.5</v>
      </c>
      <c r="AM21" s="7">
        <v>2.4</v>
      </c>
      <c r="AN21" s="7">
        <v>2.6</v>
      </c>
      <c r="AO21" s="7">
        <v>2.75</v>
      </c>
      <c r="AP21" s="7">
        <f t="shared" si="2"/>
        <v>0.14999999999999991</v>
      </c>
      <c r="AQ21" s="7">
        <v>1.78</v>
      </c>
      <c r="AR21" s="7">
        <v>114.0522</v>
      </c>
      <c r="AS21" s="7">
        <v>1302.4000000000001</v>
      </c>
      <c r="AT21" s="14"/>
      <c r="AU21" s="14"/>
      <c r="AV21" s="14"/>
      <c r="AY21" s="6">
        <v>43493</v>
      </c>
      <c r="AZ21" s="12">
        <v>0</v>
      </c>
      <c r="BA21" s="12">
        <v>0</v>
      </c>
      <c r="BB21" s="12">
        <v>0</v>
      </c>
      <c r="BE21" s="6">
        <v>43493</v>
      </c>
      <c r="BF21" t="s">
        <v>54</v>
      </c>
      <c r="BG21" s="52">
        <v>1</v>
      </c>
    </row>
    <row r="22" spans="1:59" x14ac:dyDescent="0.2">
      <c r="A22" s="6">
        <v>43494</v>
      </c>
      <c r="B22" s="12">
        <v>51.307699999999997</v>
      </c>
      <c r="C22" s="12">
        <v>81.434399999999997</v>
      </c>
      <c r="D22" s="12">
        <v>50.893000000000001</v>
      </c>
      <c r="E22" s="12">
        <v>56.534700000000001</v>
      </c>
      <c r="F22" s="12">
        <v>62.500799999999998</v>
      </c>
      <c r="G22" s="12"/>
      <c r="H22" s="12">
        <v>3.0714000000000001</v>
      </c>
      <c r="I22" s="12">
        <v>17.066800000000001</v>
      </c>
      <c r="J22" s="12">
        <v>7.5522</v>
      </c>
      <c r="K22" s="12">
        <v>76.0535</v>
      </c>
      <c r="L22" s="12">
        <v>53.07</v>
      </c>
      <c r="M22" s="12">
        <v>60.98</v>
      </c>
      <c r="O22" s="6">
        <v>43494</v>
      </c>
      <c r="P22" s="7">
        <f t="shared" si="3"/>
        <v>3.7843625034278965E-3</v>
      </c>
      <c r="Q22" s="7">
        <f t="shared" si="4"/>
        <v>-3.0358711958745929E-3</v>
      </c>
      <c r="R22" s="7">
        <f t="shared" si="5"/>
        <v>-7.6602017003793205E-4</v>
      </c>
      <c r="S22" s="7">
        <f t="shared" si="6"/>
        <v>6.0357215839025131E-3</v>
      </c>
      <c r="T22" s="7">
        <f t="shared" si="7"/>
        <v>2.1446707406960284E-3</v>
      </c>
      <c r="U22" s="7" t="str">
        <f t="shared" si="8"/>
        <v/>
      </c>
      <c r="V22" s="7">
        <f t="shared" si="9"/>
        <v>0</v>
      </c>
      <c r="W22" s="7">
        <f t="shared" si="10"/>
        <v>-1.1887948445495363E-2</v>
      </c>
      <c r="X22" s="7">
        <f t="shared" si="11"/>
        <v>5.6300772804047904E-3</v>
      </c>
      <c r="Y22" s="7">
        <f t="shared" si="12"/>
        <v>0</v>
      </c>
      <c r="Z22" s="7">
        <v>-1.328E-3</v>
      </c>
      <c r="AA22" s="7">
        <f t="shared" si="13"/>
        <v>2.4414716404003434E-2</v>
      </c>
      <c r="AB22" s="7">
        <f t="shared" si="14"/>
        <v>2.1046431001207705E-2</v>
      </c>
      <c r="AE22" s="6">
        <v>43494</v>
      </c>
      <c r="AF22" s="7">
        <v>19.13</v>
      </c>
      <c r="AG22" s="7">
        <v>37.130000000000003</v>
      </c>
      <c r="AH22" s="7">
        <v>49.8</v>
      </c>
      <c r="AI22" s="7">
        <f t="shared" si="0"/>
        <v>7.9099999999999966</v>
      </c>
      <c r="AJ22" s="7">
        <v>2.94</v>
      </c>
      <c r="AK22" s="7">
        <v>20.585000000000001</v>
      </c>
      <c r="AL22" s="7">
        <f t="shared" si="1"/>
        <v>17.645</v>
      </c>
      <c r="AM22" s="7">
        <v>2.4</v>
      </c>
      <c r="AN22" s="7">
        <v>2.56</v>
      </c>
      <c r="AO22" s="7">
        <v>2.72</v>
      </c>
      <c r="AP22" s="7">
        <f t="shared" si="2"/>
        <v>0.16000000000000014</v>
      </c>
      <c r="AQ22" s="7">
        <v>1.78</v>
      </c>
      <c r="AR22" s="7">
        <v>114.026</v>
      </c>
      <c r="AS22" s="7">
        <v>1308.2</v>
      </c>
      <c r="AT22" s="14"/>
      <c r="AU22" s="14"/>
      <c r="AV22" s="14"/>
      <c r="AY22" s="6">
        <v>43494</v>
      </c>
      <c r="AZ22" s="12">
        <v>0</v>
      </c>
      <c r="BA22" s="12">
        <v>0</v>
      </c>
      <c r="BB22" s="12">
        <v>0</v>
      </c>
      <c r="BE22" s="6">
        <v>43494</v>
      </c>
      <c r="BF22" t="s">
        <v>54</v>
      </c>
      <c r="BG22" s="52">
        <v>1</v>
      </c>
    </row>
    <row r="23" spans="1:59" x14ac:dyDescent="0.2">
      <c r="A23" s="6">
        <v>43495</v>
      </c>
      <c r="B23" s="12">
        <v>51.8673</v>
      </c>
      <c r="C23" s="12">
        <v>82.293700000000001</v>
      </c>
      <c r="D23" s="12">
        <v>51.197000000000003</v>
      </c>
      <c r="E23" s="12">
        <v>56.9514</v>
      </c>
      <c r="F23" s="12">
        <v>63.217500000000001</v>
      </c>
      <c r="G23" s="12"/>
      <c r="H23" s="12">
        <v>3.1480000000000001</v>
      </c>
      <c r="I23" s="12">
        <v>16.7606</v>
      </c>
      <c r="J23" s="12">
        <v>7.7584</v>
      </c>
      <c r="K23" s="12">
        <v>76.070099999999996</v>
      </c>
      <c r="L23" s="12">
        <v>54.18</v>
      </c>
      <c r="M23" s="12">
        <v>61.89</v>
      </c>
      <c r="O23" s="6">
        <v>43495</v>
      </c>
      <c r="P23" s="7">
        <f t="shared" si="3"/>
        <v>1.0847695419432379E-2</v>
      </c>
      <c r="Q23" s="7">
        <f t="shared" si="4"/>
        <v>1.049676738377695E-2</v>
      </c>
      <c r="R23" s="7">
        <f t="shared" si="5"/>
        <v>5.9555470376300382E-3</v>
      </c>
      <c r="S23" s="7">
        <f t="shared" si="6"/>
        <v>7.3436636327544949E-3</v>
      </c>
      <c r="T23" s="7">
        <f t="shared" si="7"/>
        <v>1.1401804897173295E-2</v>
      </c>
      <c r="U23" s="7" t="str">
        <f t="shared" si="8"/>
        <v/>
      </c>
      <c r="V23" s="7">
        <f t="shared" si="9"/>
        <v>2.4633846845701201E-2</v>
      </c>
      <c r="W23" s="7">
        <f t="shared" si="10"/>
        <v>-1.8104161911012585E-2</v>
      </c>
      <c r="X23" s="7">
        <f t="shared" si="11"/>
        <v>2.6937215825573527E-2</v>
      </c>
      <c r="Y23" s="7">
        <f t="shared" si="12"/>
        <v>2.1824358700265025E-4</v>
      </c>
      <c r="Z23" s="7">
        <v>1.5706999999999999E-2</v>
      </c>
      <c r="AA23" s="7">
        <f t="shared" si="13"/>
        <v>2.0700039817145483E-2</v>
      </c>
      <c r="AB23" s="7">
        <f t="shared" si="14"/>
        <v>1.4812674191161564E-2</v>
      </c>
      <c r="AE23" s="6">
        <v>43495</v>
      </c>
      <c r="AF23" s="7">
        <v>17.66</v>
      </c>
      <c r="AG23" s="7">
        <v>35.590000000000003</v>
      </c>
      <c r="AH23" s="7">
        <v>48.32</v>
      </c>
      <c r="AI23" s="7">
        <f t="shared" si="0"/>
        <v>7.7100000000000009</v>
      </c>
      <c r="AJ23" s="7">
        <v>3</v>
      </c>
      <c r="AK23" s="7">
        <v>20.18</v>
      </c>
      <c r="AL23" s="7">
        <f t="shared" si="1"/>
        <v>17.18</v>
      </c>
      <c r="AM23" s="7">
        <v>2.4</v>
      </c>
      <c r="AN23" s="7">
        <v>2.52</v>
      </c>
      <c r="AO23" s="7">
        <v>2.7</v>
      </c>
      <c r="AP23" s="7">
        <f t="shared" si="2"/>
        <v>0.18000000000000016</v>
      </c>
      <c r="AQ23" s="7">
        <v>1.84</v>
      </c>
      <c r="AR23" s="7">
        <v>114.0731</v>
      </c>
      <c r="AS23" s="7">
        <v>1309.9000000000001</v>
      </c>
      <c r="AT23" s="14"/>
      <c r="AU23" s="14"/>
      <c r="AV23" s="14"/>
      <c r="AY23" s="6">
        <v>43495</v>
      </c>
      <c r="AZ23" s="12">
        <v>0</v>
      </c>
      <c r="BA23" s="12">
        <v>0</v>
      </c>
      <c r="BB23" s="12">
        <v>0</v>
      </c>
      <c r="BE23" s="6">
        <v>43495</v>
      </c>
      <c r="BF23" t="s">
        <v>54</v>
      </c>
      <c r="BG23" s="52">
        <v>1</v>
      </c>
    </row>
    <row r="24" spans="1:59" x14ac:dyDescent="0.2">
      <c r="A24" s="6">
        <v>43496</v>
      </c>
      <c r="B24" s="12">
        <v>52.577599999999997</v>
      </c>
      <c r="C24" s="12">
        <v>83.487899999999996</v>
      </c>
      <c r="D24" s="12">
        <v>52.755699999999997</v>
      </c>
      <c r="E24" s="12">
        <v>56.7898</v>
      </c>
      <c r="F24" s="12">
        <v>62.739699999999999</v>
      </c>
      <c r="G24" s="12"/>
      <c r="H24" s="12">
        <v>3.036</v>
      </c>
      <c r="I24" s="12">
        <v>15.927300000000001</v>
      </c>
      <c r="J24" s="12">
        <v>7.7796000000000003</v>
      </c>
      <c r="K24" s="12">
        <v>76.070099999999996</v>
      </c>
      <c r="L24" s="12">
        <v>53.84</v>
      </c>
      <c r="M24" s="12">
        <v>62.46</v>
      </c>
      <c r="O24" s="6">
        <v>43496</v>
      </c>
      <c r="P24" s="7">
        <f t="shared" si="3"/>
        <v>1.3601639729599893E-2</v>
      </c>
      <c r="Q24" s="7">
        <f t="shared" si="4"/>
        <v>1.4407155633897216E-2</v>
      </c>
      <c r="R24" s="7">
        <f t="shared" si="5"/>
        <v>2.999088681170916E-2</v>
      </c>
      <c r="S24" s="7">
        <f t="shared" si="6"/>
        <v>-2.8415404221969615E-3</v>
      </c>
      <c r="T24" s="7">
        <f t="shared" si="7"/>
        <v>-7.5867404450180491E-3</v>
      </c>
      <c r="U24" s="7" t="str">
        <f t="shared" si="8"/>
        <v/>
      </c>
      <c r="V24" s="7">
        <f t="shared" si="9"/>
        <v>-3.6226471021773385E-2</v>
      </c>
      <c r="W24" s="7">
        <f t="shared" si="10"/>
        <v>-5.0996275904600707E-2</v>
      </c>
      <c r="X24" s="7">
        <f t="shared" si="11"/>
        <v>2.7287956178625524E-3</v>
      </c>
      <c r="Y24" s="7">
        <f t="shared" si="12"/>
        <v>0</v>
      </c>
      <c r="Z24" s="7">
        <v>8.744E-3</v>
      </c>
      <c r="AA24" s="7">
        <f t="shared" si="13"/>
        <v>-6.2951513204765929E-3</v>
      </c>
      <c r="AB24" s="7">
        <f t="shared" si="14"/>
        <v>9.1677361036623366E-3</v>
      </c>
      <c r="AE24" s="6">
        <v>43496</v>
      </c>
      <c r="AF24" s="7">
        <v>16.57</v>
      </c>
      <c r="AG24" s="7">
        <v>34.97</v>
      </c>
      <c r="AH24" s="7">
        <v>49.81</v>
      </c>
      <c r="AI24" s="7">
        <f t="shared" si="0"/>
        <v>8.6199999999999974</v>
      </c>
      <c r="AJ24" s="7">
        <v>2.82</v>
      </c>
      <c r="AK24" s="7">
        <v>19.850000000000001</v>
      </c>
      <c r="AL24" s="7">
        <f t="shared" si="1"/>
        <v>17.03</v>
      </c>
      <c r="AM24" s="7">
        <v>2.4</v>
      </c>
      <c r="AN24" s="7">
        <v>2.4500000000000002</v>
      </c>
      <c r="AO24" s="7">
        <v>2.63</v>
      </c>
      <c r="AP24" s="7">
        <f t="shared" si="2"/>
        <v>0.17999999999999972</v>
      </c>
      <c r="AQ24" s="7">
        <v>1.85</v>
      </c>
      <c r="AR24" s="7">
        <v>113.5504</v>
      </c>
      <c r="AS24" s="7">
        <v>1319.7</v>
      </c>
      <c r="AT24" s="14"/>
      <c r="AU24" s="14"/>
      <c r="AV24" s="14"/>
      <c r="AY24" s="6">
        <v>43496</v>
      </c>
      <c r="AZ24" s="12">
        <v>0</v>
      </c>
      <c r="BA24" s="12">
        <v>0</v>
      </c>
      <c r="BB24" s="12">
        <v>0</v>
      </c>
      <c r="BE24" s="6">
        <v>43496</v>
      </c>
      <c r="BF24" t="s">
        <v>54</v>
      </c>
      <c r="BG24" s="52">
        <v>1</v>
      </c>
    </row>
    <row r="25" spans="1:59" x14ac:dyDescent="0.2">
      <c r="A25" s="6">
        <v>43497</v>
      </c>
      <c r="B25" s="12">
        <v>54.471800000000002</v>
      </c>
      <c r="C25" s="12">
        <v>86.196799999999996</v>
      </c>
      <c r="D25" s="12">
        <v>53.527299999999997</v>
      </c>
      <c r="E25" s="12">
        <v>57.8613</v>
      </c>
      <c r="F25" s="12">
        <v>64.001199999999997</v>
      </c>
      <c r="G25" s="12"/>
      <c r="H25" s="12">
        <v>2.9889000000000001</v>
      </c>
      <c r="I25" s="12">
        <v>15.714700000000001</v>
      </c>
      <c r="J25" s="12">
        <v>7.9541000000000004</v>
      </c>
      <c r="K25" s="12">
        <v>76.077600000000004</v>
      </c>
      <c r="L25" s="12">
        <v>55.29</v>
      </c>
      <c r="M25" s="12">
        <v>61.86</v>
      </c>
      <c r="O25" s="6">
        <v>43497</v>
      </c>
      <c r="P25" s="7">
        <f t="shared" si="3"/>
        <v>3.5392963034676726E-2</v>
      </c>
      <c r="Q25" s="7">
        <f t="shared" si="4"/>
        <v>3.1931342834060815E-2</v>
      </c>
      <c r="R25" s="7">
        <f t="shared" si="5"/>
        <v>1.4519980736545141E-2</v>
      </c>
      <c r="S25" s="7">
        <f t="shared" si="6"/>
        <v>1.8692035185503632E-2</v>
      </c>
      <c r="T25" s="7">
        <f t="shared" si="7"/>
        <v>1.9907412071300885E-2</v>
      </c>
      <c r="U25" s="7" t="str">
        <f t="shared" si="8"/>
        <v/>
      </c>
      <c r="V25" s="7">
        <f t="shared" si="9"/>
        <v>-1.5635432796600242E-2</v>
      </c>
      <c r="W25" s="7">
        <f t="shared" si="10"/>
        <v>-1.3438038005269642E-2</v>
      </c>
      <c r="X25" s="7">
        <f t="shared" si="11"/>
        <v>2.2182596010326502E-2</v>
      </c>
      <c r="Y25" s="7">
        <f t="shared" si="12"/>
        <v>9.8588411209413158E-5</v>
      </c>
      <c r="Z25" s="7">
        <v>4.8099999999999998E-4</v>
      </c>
      <c r="AA25" s="7">
        <f t="shared" si="13"/>
        <v>2.6575375013369148E-2</v>
      </c>
      <c r="AB25" s="7">
        <f t="shared" si="14"/>
        <v>-9.6525845980089415E-3</v>
      </c>
      <c r="AE25" s="6">
        <v>43497</v>
      </c>
      <c r="AF25" s="7">
        <v>16.14</v>
      </c>
      <c r="AG25" s="7">
        <v>33.4</v>
      </c>
      <c r="AH25" s="7">
        <v>48.79</v>
      </c>
      <c r="AI25" s="7">
        <f t="shared" si="0"/>
        <v>6.57</v>
      </c>
      <c r="AJ25" s="7">
        <v>2.7</v>
      </c>
      <c r="AK25" s="7">
        <v>19.3</v>
      </c>
      <c r="AL25" s="7">
        <f t="shared" si="1"/>
        <v>16.600000000000001</v>
      </c>
      <c r="AM25" s="7">
        <v>2.4</v>
      </c>
      <c r="AN25" s="7">
        <v>2.52</v>
      </c>
      <c r="AO25" s="7">
        <v>2.7</v>
      </c>
      <c r="AP25" s="7">
        <f t="shared" si="2"/>
        <v>0.18000000000000016</v>
      </c>
      <c r="AQ25" s="7">
        <v>1.88</v>
      </c>
      <c r="AR25" s="7">
        <v>113.7548</v>
      </c>
      <c r="AS25" s="7">
        <v>1316.9</v>
      </c>
      <c r="AT25" s="14">
        <v>253.31899999999999</v>
      </c>
      <c r="AU25" s="14">
        <v>102.83710000000001</v>
      </c>
      <c r="AV25" s="14">
        <v>93.8</v>
      </c>
      <c r="AY25" s="6">
        <v>43497</v>
      </c>
      <c r="AZ25" s="12">
        <v>0</v>
      </c>
      <c r="BA25" s="12">
        <v>0</v>
      </c>
      <c r="BB25" s="12">
        <v>0</v>
      </c>
      <c r="BE25" s="6">
        <v>43497</v>
      </c>
      <c r="BF25" t="s">
        <v>54</v>
      </c>
      <c r="BG25" s="52">
        <v>1</v>
      </c>
    </row>
    <row r="26" spans="1:59" x14ac:dyDescent="0.2">
      <c r="A26" s="6">
        <v>43500</v>
      </c>
      <c r="B26" s="12">
        <v>53.682600000000001</v>
      </c>
      <c r="C26" s="12">
        <v>87.194400000000002</v>
      </c>
      <c r="D26" s="12">
        <v>54.5015</v>
      </c>
      <c r="E26" s="12">
        <v>57.606200000000001</v>
      </c>
      <c r="F26" s="12">
        <v>64.393000000000001</v>
      </c>
      <c r="G26" s="12"/>
      <c r="H26" s="12">
        <v>3.0007000000000001</v>
      </c>
      <c r="I26" s="12">
        <v>15.6722</v>
      </c>
      <c r="J26" s="12">
        <v>7.9752000000000001</v>
      </c>
      <c r="K26" s="12">
        <v>76.085999999999999</v>
      </c>
      <c r="L26" s="12">
        <v>54.57</v>
      </c>
      <c r="M26" s="12">
        <v>62.26</v>
      </c>
      <c r="O26" s="6">
        <v>43500</v>
      </c>
      <c r="P26" s="7">
        <f t="shared" si="3"/>
        <v>-1.4594209900954933E-2</v>
      </c>
      <c r="Q26" s="7">
        <f t="shared" si="4"/>
        <v>1.1507054658508089E-2</v>
      </c>
      <c r="R26" s="7">
        <f t="shared" si="5"/>
        <v>1.8036420099193425E-2</v>
      </c>
      <c r="S26" s="7">
        <f t="shared" si="6"/>
        <v>-4.4185665237721243E-3</v>
      </c>
      <c r="T26" s="7">
        <f t="shared" si="7"/>
        <v>6.1030983664408399E-3</v>
      </c>
      <c r="U26" s="7" t="str">
        <f t="shared" si="8"/>
        <v/>
      </c>
      <c r="V26" s="7">
        <f t="shared" si="9"/>
        <v>3.9401680466714566E-3</v>
      </c>
      <c r="W26" s="7">
        <f t="shared" si="10"/>
        <v>-2.7081378520731562E-3</v>
      </c>
      <c r="X26" s="7">
        <f t="shared" si="11"/>
        <v>2.6492077292174844E-3</v>
      </c>
      <c r="Y26" s="7">
        <f t="shared" si="12"/>
        <v>1.1040748258482111E-4</v>
      </c>
      <c r="Z26" s="7">
        <v>7.0109999999999999E-3</v>
      </c>
      <c r="AA26" s="7">
        <f t="shared" si="13"/>
        <v>-1.3107779151700969E-2</v>
      </c>
      <c r="AB26" s="7">
        <f t="shared" si="14"/>
        <v>6.4453977565385621E-3</v>
      </c>
      <c r="AE26" s="6">
        <v>43500</v>
      </c>
      <c r="AF26" s="7">
        <v>15.73</v>
      </c>
      <c r="AG26" s="7">
        <v>33.700000000000003</v>
      </c>
      <c r="AH26" s="7">
        <v>48.87</v>
      </c>
      <c r="AI26" s="7">
        <f t="shared" si="0"/>
        <v>7.6899999999999977</v>
      </c>
      <c r="AJ26" s="7">
        <v>2.57</v>
      </c>
      <c r="AK26" s="7">
        <v>19.355</v>
      </c>
      <c r="AL26" s="7">
        <f t="shared" si="1"/>
        <v>16.785</v>
      </c>
      <c r="AM26" s="7">
        <v>2.4</v>
      </c>
      <c r="AN26" s="7">
        <v>2.5299999999999998</v>
      </c>
      <c r="AO26" s="7">
        <v>2.73</v>
      </c>
      <c r="AP26" s="7">
        <f t="shared" si="2"/>
        <v>0.20000000000000018</v>
      </c>
      <c r="AQ26" s="7">
        <v>1.87</v>
      </c>
      <c r="AR26" s="7">
        <v>113.8766</v>
      </c>
      <c r="AS26" s="7">
        <v>1314.3</v>
      </c>
      <c r="AT26" s="14">
        <v>253.31899999999999</v>
      </c>
      <c r="AU26" s="14">
        <v>102.83710000000001</v>
      </c>
      <c r="AV26" s="14">
        <v>93.8</v>
      </c>
      <c r="AY26" s="6">
        <v>43500</v>
      </c>
      <c r="AZ26" s="12">
        <v>0</v>
      </c>
      <c r="BA26" s="12">
        <v>0</v>
      </c>
      <c r="BB26" s="12">
        <v>0</v>
      </c>
      <c r="BE26" s="6">
        <v>43500</v>
      </c>
      <c r="BF26" t="s">
        <v>54</v>
      </c>
      <c r="BG26" s="52">
        <v>1</v>
      </c>
    </row>
    <row r="27" spans="1:59" x14ac:dyDescent="0.2">
      <c r="A27" s="6">
        <v>43501</v>
      </c>
      <c r="B27" s="12">
        <v>54.234999999999999</v>
      </c>
      <c r="C27" s="12">
        <v>87.005099999999999</v>
      </c>
      <c r="D27" s="12">
        <v>53.979300000000002</v>
      </c>
      <c r="E27" s="12">
        <v>57.231999999999999</v>
      </c>
      <c r="F27" s="12">
        <v>64.326099999999997</v>
      </c>
      <c r="G27" s="12"/>
      <c r="H27" s="12">
        <v>3.1421999999999999</v>
      </c>
      <c r="I27" s="12">
        <v>15.212999999999999</v>
      </c>
      <c r="J27" s="12">
        <v>7.9858000000000002</v>
      </c>
      <c r="K27" s="12">
        <v>76.085999999999999</v>
      </c>
      <c r="L27" s="12">
        <v>53.69</v>
      </c>
      <c r="M27" s="12">
        <v>61.67</v>
      </c>
      <c r="O27" s="6">
        <v>43501</v>
      </c>
      <c r="P27" s="7">
        <f t="shared" si="3"/>
        <v>1.0237529830313456E-2</v>
      </c>
      <c r="Q27" s="7">
        <f t="shared" si="4"/>
        <v>-2.1733710431300836E-3</v>
      </c>
      <c r="R27" s="7">
        <f t="shared" si="5"/>
        <v>-9.6275844862918972E-3</v>
      </c>
      <c r="S27" s="7">
        <f t="shared" si="6"/>
        <v>-6.5170182814229885E-3</v>
      </c>
      <c r="T27" s="7">
        <f t="shared" si="7"/>
        <v>-1.0394728680329847E-3</v>
      </c>
      <c r="U27" s="7" t="str">
        <f t="shared" si="8"/>
        <v/>
      </c>
      <c r="V27" s="7">
        <f t="shared" si="9"/>
        <v>4.6077596747905201E-2</v>
      </c>
      <c r="W27" s="7">
        <f t="shared" si="10"/>
        <v>-2.9738116692887156E-2</v>
      </c>
      <c r="X27" s="7">
        <f t="shared" si="11"/>
        <v>1.328237774373831E-3</v>
      </c>
      <c r="Y27" s="7">
        <f t="shared" si="12"/>
        <v>0</v>
      </c>
      <c r="Z27" s="7">
        <v>4.1830000000000001E-3</v>
      </c>
      <c r="AA27" s="7">
        <f t="shared" si="13"/>
        <v>-1.6257516763662501E-2</v>
      </c>
      <c r="AB27" s="7">
        <f t="shared" si="14"/>
        <v>-9.52157601006055E-3</v>
      </c>
      <c r="AE27" s="6">
        <v>43501</v>
      </c>
      <c r="AF27" s="7">
        <v>15.57</v>
      </c>
      <c r="AG27" s="7">
        <v>34.57</v>
      </c>
      <c r="AH27" s="7">
        <v>48.62</v>
      </c>
      <c r="AI27" s="7">
        <f t="shared" si="0"/>
        <v>7.980000000000004</v>
      </c>
      <c r="AJ27" s="7">
        <v>2.54</v>
      </c>
      <c r="AK27" s="7">
        <v>19.14</v>
      </c>
      <c r="AL27" s="7">
        <f t="shared" si="1"/>
        <v>16.600000000000001</v>
      </c>
      <c r="AM27" s="7">
        <v>2.4</v>
      </c>
      <c r="AN27" s="7">
        <v>2.5299999999999998</v>
      </c>
      <c r="AO27" s="7">
        <v>2.71</v>
      </c>
      <c r="AP27" s="7">
        <f t="shared" si="2"/>
        <v>0.18000000000000016</v>
      </c>
      <c r="AQ27" s="7">
        <v>1.87</v>
      </c>
      <c r="AR27" s="7">
        <v>114.0431</v>
      </c>
      <c r="AS27" s="7">
        <v>1314.2</v>
      </c>
      <c r="AT27" s="14">
        <v>253.31899999999999</v>
      </c>
      <c r="AU27" s="14">
        <v>102.83710000000001</v>
      </c>
      <c r="AV27" s="14">
        <v>93.8</v>
      </c>
      <c r="AY27" s="6">
        <v>43501</v>
      </c>
      <c r="AZ27" s="12">
        <v>0</v>
      </c>
      <c r="BA27" s="12">
        <v>0</v>
      </c>
      <c r="BB27" s="12">
        <v>0</v>
      </c>
      <c r="BE27" s="6">
        <v>43501</v>
      </c>
      <c r="BF27" t="s">
        <v>54</v>
      </c>
      <c r="BG27" s="52">
        <v>1</v>
      </c>
    </row>
    <row r="28" spans="1:59" x14ac:dyDescent="0.2">
      <c r="A28" s="6">
        <v>43502</v>
      </c>
      <c r="B28" s="12">
        <v>53.998199999999997</v>
      </c>
      <c r="C28" s="12">
        <v>86.568200000000004</v>
      </c>
      <c r="D28" s="12">
        <v>53.862400000000001</v>
      </c>
      <c r="E28" s="12">
        <v>56.662199999999999</v>
      </c>
      <c r="F28" s="12">
        <v>62.988100000000003</v>
      </c>
      <c r="G28" s="12"/>
      <c r="H28" s="12">
        <v>3.0891000000000002</v>
      </c>
      <c r="I28" s="12">
        <v>14.354100000000001</v>
      </c>
      <c r="J28" s="12">
        <v>7.9223999999999997</v>
      </c>
      <c r="K28" s="12">
        <v>76.102599999999995</v>
      </c>
      <c r="L28" s="12">
        <v>53.94</v>
      </c>
      <c r="M28" s="12">
        <v>62.22</v>
      </c>
      <c r="O28" s="6">
        <v>43502</v>
      </c>
      <c r="P28" s="7">
        <f t="shared" si="3"/>
        <v>-4.3757438168078007E-3</v>
      </c>
      <c r="Q28" s="7">
        <f t="shared" si="4"/>
        <v>-5.0341950369135937E-3</v>
      </c>
      <c r="R28" s="7">
        <f t="shared" si="5"/>
        <v>-2.1679933789569409E-3</v>
      </c>
      <c r="S28" s="7">
        <f t="shared" si="6"/>
        <v>-1.0005860770659274E-2</v>
      </c>
      <c r="T28" s="7">
        <f t="shared" si="7"/>
        <v>-2.1019639021409641E-2</v>
      </c>
      <c r="U28" s="7" t="str">
        <f t="shared" si="8"/>
        <v/>
      </c>
      <c r="V28" s="7">
        <f t="shared" si="9"/>
        <v>-1.7043405182682044E-2</v>
      </c>
      <c r="W28" s="7">
        <f t="shared" si="10"/>
        <v>-5.8114709798200818E-2</v>
      </c>
      <c r="X28" s="7">
        <f t="shared" si="11"/>
        <v>-7.9707742757752133E-3</v>
      </c>
      <c r="Y28" s="7">
        <f t="shared" si="12"/>
        <v>2.181503748089071E-4</v>
      </c>
      <c r="Z28" s="7">
        <v>-1.3190000000000001E-3</v>
      </c>
      <c r="AA28" s="7">
        <f t="shared" si="13"/>
        <v>4.6455532771056945E-3</v>
      </c>
      <c r="AB28" s="7">
        <f t="shared" si="14"/>
        <v>8.8789024660895118E-3</v>
      </c>
      <c r="AE28" s="6">
        <v>43502</v>
      </c>
      <c r="AF28" s="7">
        <v>15.38</v>
      </c>
      <c r="AG28" s="7">
        <v>33.020000000000003</v>
      </c>
      <c r="AH28" s="7">
        <v>47.44</v>
      </c>
      <c r="AI28" s="7">
        <f t="shared" si="0"/>
        <v>8.2800000000000011</v>
      </c>
      <c r="AJ28" s="7">
        <v>2.58</v>
      </c>
      <c r="AK28" s="7">
        <v>18.914999999999999</v>
      </c>
      <c r="AL28" s="7">
        <f t="shared" si="1"/>
        <v>16.335000000000001</v>
      </c>
      <c r="AM28" s="7">
        <v>2.4</v>
      </c>
      <c r="AN28" s="7">
        <v>2.52</v>
      </c>
      <c r="AO28" s="7">
        <v>2.7</v>
      </c>
      <c r="AP28" s="7">
        <f t="shared" si="2"/>
        <v>0.18000000000000016</v>
      </c>
      <c r="AQ28" s="7">
        <v>1.86</v>
      </c>
      <c r="AR28" s="7">
        <v>114.23050000000001</v>
      </c>
      <c r="AS28" s="7">
        <v>1309.5</v>
      </c>
      <c r="AT28" s="14">
        <v>253.31899999999999</v>
      </c>
      <c r="AU28" s="14">
        <v>102.83710000000001</v>
      </c>
      <c r="AV28" s="14">
        <v>93.8</v>
      </c>
      <c r="AY28" s="6">
        <v>43502</v>
      </c>
      <c r="AZ28" s="12">
        <v>0</v>
      </c>
      <c r="BA28" s="12">
        <v>0</v>
      </c>
      <c r="BB28" s="12">
        <v>0</v>
      </c>
      <c r="BE28" s="6">
        <v>43502</v>
      </c>
      <c r="BF28" t="s">
        <v>54</v>
      </c>
      <c r="BG28" s="52">
        <v>1</v>
      </c>
    </row>
    <row r="29" spans="1:59" x14ac:dyDescent="0.2">
      <c r="A29" s="6">
        <v>43503</v>
      </c>
      <c r="B29" s="12">
        <v>53.582099999999997</v>
      </c>
      <c r="C29" s="12">
        <v>86.094899999999996</v>
      </c>
      <c r="D29" s="12">
        <v>52.591999999999999</v>
      </c>
      <c r="E29" s="12">
        <v>55.207999999999998</v>
      </c>
      <c r="F29" s="12">
        <v>62.8735</v>
      </c>
      <c r="G29" s="12"/>
      <c r="H29" s="12">
        <v>2.9594</v>
      </c>
      <c r="I29" s="12">
        <v>13.6313</v>
      </c>
      <c r="J29" s="12">
        <v>7.7793000000000001</v>
      </c>
      <c r="K29" s="12">
        <v>76.102599999999995</v>
      </c>
      <c r="L29" s="12">
        <v>52.68</v>
      </c>
      <c r="M29" s="12">
        <v>61.01</v>
      </c>
      <c r="O29" s="6">
        <v>43503</v>
      </c>
      <c r="P29" s="7">
        <f t="shared" si="3"/>
        <v>-7.7356555979612761E-3</v>
      </c>
      <c r="Q29" s="7">
        <f t="shared" si="4"/>
        <v>-5.4823663593621978E-3</v>
      </c>
      <c r="R29" s="7">
        <f t="shared" si="5"/>
        <v>-2.3868629439116693E-2</v>
      </c>
      <c r="S29" s="7">
        <f t="shared" si="6"/>
        <v>-2.5999451427701912E-2</v>
      </c>
      <c r="T29" s="7">
        <f t="shared" si="7"/>
        <v>-1.8210483844139582E-3</v>
      </c>
      <c r="U29" s="7" t="str">
        <f t="shared" si="8"/>
        <v/>
      </c>
      <c r="V29" s="7">
        <f t="shared" si="9"/>
        <v>-4.289324126238106E-2</v>
      </c>
      <c r="W29" s="7">
        <f t="shared" si="10"/>
        <v>-5.1666996679533408E-2</v>
      </c>
      <c r="X29" s="7">
        <f t="shared" si="11"/>
        <v>-1.8227830375644207E-2</v>
      </c>
      <c r="Y29" s="7">
        <f t="shared" si="12"/>
        <v>0</v>
      </c>
      <c r="Z29" s="7">
        <v>-9.5779999999999997E-3</v>
      </c>
      <c r="AA29" s="7">
        <f t="shared" si="13"/>
        <v>-2.3636440836503524E-2</v>
      </c>
      <c r="AB29" s="7">
        <f t="shared" si="14"/>
        <v>-1.9638706305729919E-2</v>
      </c>
      <c r="AE29" s="6">
        <v>43503</v>
      </c>
      <c r="AF29" s="7">
        <v>16.37</v>
      </c>
      <c r="AG29" s="7">
        <v>34.340000000000003</v>
      </c>
      <c r="AH29" s="7">
        <v>48.97</v>
      </c>
      <c r="AI29" s="7">
        <f t="shared" si="0"/>
        <v>8.3299999999999983</v>
      </c>
      <c r="AJ29" s="7">
        <v>2.62</v>
      </c>
      <c r="AK29" s="7">
        <v>18.91</v>
      </c>
      <c r="AL29" s="7">
        <f t="shared" si="1"/>
        <v>16.29</v>
      </c>
      <c r="AM29" s="7">
        <v>2.4</v>
      </c>
      <c r="AN29" s="7">
        <v>2.48</v>
      </c>
      <c r="AO29" s="7">
        <v>2.65</v>
      </c>
      <c r="AP29" s="7">
        <f t="shared" si="2"/>
        <v>0.16999999999999993</v>
      </c>
      <c r="AQ29" s="7">
        <v>1.84</v>
      </c>
      <c r="AR29" s="7">
        <v>114.43389999999999</v>
      </c>
      <c r="AS29" s="7">
        <v>1309.4000000000001</v>
      </c>
      <c r="AT29" s="14">
        <v>253.31899999999999</v>
      </c>
      <c r="AU29" s="14">
        <v>102.83710000000001</v>
      </c>
      <c r="AV29" s="14">
        <v>93.8</v>
      </c>
      <c r="AY29" s="6">
        <v>43503</v>
      </c>
      <c r="AZ29" s="12">
        <v>0</v>
      </c>
      <c r="BA29" s="12">
        <v>0</v>
      </c>
      <c r="BB29" s="12">
        <v>0</v>
      </c>
      <c r="BE29" s="6">
        <v>43503</v>
      </c>
      <c r="BF29" t="s">
        <v>54</v>
      </c>
      <c r="BG29" s="52">
        <v>1</v>
      </c>
    </row>
    <row r="30" spans="1:59" x14ac:dyDescent="0.2">
      <c r="A30" s="6">
        <v>43504</v>
      </c>
      <c r="B30" s="12">
        <v>53.669199999999996</v>
      </c>
      <c r="C30" s="12">
        <v>85.621499999999997</v>
      </c>
      <c r="D30" s="12">
        <v>51.875700000000002</v>
      </c>
      <c r="E30" s="12">
        <v>55.242100000000001</v>
      </c>
      <c r="F30" s="12">
        <v>62.682299999999998</v>
      </c>
      <c r="G30" s="12"/>
      <c r="H30" s="12">
        <v>2.8887</v>
      </c>
      <c r="I30" s="12">
        <v>13.257199999999999</v>
      </c>
      <c r="J30" s="12">
        <v>7.7523</v>
      </c>
      <c r="K30" s="12">
        <v>76.119200000000006</v>
      </c>
      <c r="L30" s="12">
        <v>52.75</v>
      </c>
      <c r="M30" s="12">
        <v>61.37</v>
      </c>
      <c r="O30" s="6">
        <v>43504</v>
      </c>
      <c r="P30" s="7">
        <f t="shared" si="3"/>
        <v>1.6242230937659875E-3</v>
      </c>
      <c r="Q30" s="7">
        <f t="shared" si="4"/>
        <v>-5.5137563952999237E-3</v>
      </c>
      <c r="R30" s="7">
        <f t="shared" si="5"/>
        <v>-1.3713544486140421E-2</v>
      </c>
      <c r="S30" s="7">
        <f t="shared" si="6"/>
        <v>6.1747343068875268E-4</v>
      </c>
      <c r="T30" s="7">
        <f t="shared" si="7"/>
        <v>-3.0456601415196254E-3</v>
      </c>
      <c r="U30" s="7" t="str">
        <f t="shared" si="8"/>
        <v/>
      </c>
      <c r="V30" s="7">
        <f t="shared" si="9"/>
        <v>-2.4179971154085846E-2</v>
      </c>
      <c r="W30" s="7">
        <f t="shared" si="10"/>
        <v>-2.7827817930877758E-2</v>
      </c>
      <c r="X30" s="7">
        <f t="shared" si="11"/>
        <v>-3.4767863192577022E-3</v>
      </c>
      <c r="Y30" s="7">
        <f t="shared" si="12"/>
        <v>2.1810279560250127E-4</v>
      </c>
      <c r="Z30" s="7">
        <v>1.2210000000000001E-3</v>
      </c>
      <c r="AA30" s="7">
        <f t="shared" si="13"/>
        <v>1.3278954810955926E-3</v>
      </c>
      <c r="AB30" s="7">
        <f t="shared" si="14"/>
        <v>5.8833312372446019E-3</v>
      </c>
      <c r="AE30" s="6">
        <v>43504</v>
      </c>
      <c r="AF30" s="7">
        <v>15.72</v>
      </c>
      <c r="AG30" s="7">
        <v>32.56</v>
      </c>
      <c r="AH30" s="7">
        <v>49.63</v>
      </c>
      <c r="AI30" s="7">
        <f t="shared" si="0"/>
        <v>8.6199999999999974</v>
      </c>
      <c r="AJ30" s="7">
        <v>2.66</v>
      </c>
      <c r="AK30" s="7">
        <v>18.265000000000001</v>
      </c>
      <c r="AL30" s="7">
        <f t="shared" si="1"/>
        <v>15.605</v>
      </c>
      <c r="AM30" s="7">
        <v>2.4</v>
      </c>
      <c r="AN30" s="7">
        <v>2.4500000000000002</v>
      </c>
      <c r="AO30" s="7">
        <v>2.63</v>
      </c>
      <c r="AP30" s="7">
        <f t="shared" si="2"/>
        <v>0.17999999999999972</v>
      </c>
      <c r="AQ30" s="7">
        <v>1.82</v>
      </c>
      <c r="AR30" s="7">
        <v>114.5003</v>
      </c>
      <c r="AS30" s="7">
        <v>1313.7</v>
      </c>
      <c r="AT30" s="14">
        <v>253.31899999999999</v>
      </c>
      <c r="AU30" s="14">
        <v>102.83710000000001</v>
      </c>
      <c r="AV30" s="14">
        <v>93.8</v>
      </c>
      <c r="AY30" s="6">
        <v>43504</v>
      </c>
      <c r="AZ30" s="12">
        <v>0</v>
      </c>
      <c r="BA30" s="12">
        <v>0</v>
      </c>
      <c r="BB30" s="12">
        <v>0</v>
      </c>
      <c r="BE30" s="6">
        <v>43504</v>
      </c>
      <c r="BF30" t="s">
        <v>54</v>
      </c>
      <c r="BG30" s="52">
        <v>1</v>
      </c>
    </row>
    <row r="31" spans="1:59" x14ac:dyDescent="0.2">
      <c r="A31" s="6">
        <v>43507</v>
      </c>
      <c r="B31" s="12">
        <v>53.7562</v>
      </c>
      <c r="C31" s="12">
        <v>85.162800000000004</v>
      </c>
      <c r="D31" s="12">
        <v>52.2515</v>
      </c>
      <c r="E31" s="12">
        <v>55.14</v>
      </c>
      <c r="F31" s="12">
        <v>62.443399999999997</v>
      </c>
      <c r="G31" s="12"/>
      <c r="H31" s="12">
        <v>2.9653</v>
      </c>
      <c r="I31" s="12">
        <v>13.792899999999999</v>
      </c>
      <c r="J31" s="12">
        <v>7.6928999999999998</v>
      </c>
      <c r="K31" s="12">
        <v>76.110900000000001</v>
      </c>
      <c r="L31" s="12">
        <v>52.43</v>
      </c>
      <c r="M31" s="12">
        <v>61.3</v>
      </c>
      <c r="O31" s="6">
        <v>43507</v>
      </c>
      <c r="P31" s="7">
        <f t="shared" si="3"/>
        <v>1.6197290216381005E-3</v>
      </c>
      <c r="Q31" s="7">
        <f t="shared" si="4"/>
        <v>-5.3717010637209855E-3</v>
      </c>
      <c r="R31" s="7">
        <f t="shared" si="5"/>
        <v>7.2181261310979346E-3</v>
      </c>
      <c r="S31" s="7">
        <f t="shared" si="6"/>
        <v>-1.8499381533386399E-3</v>
      </c>
      <c r="T31" s="7">
        <f t="shared" si="7"/>
        <v>-3.8185646960140684E-3</v>
      </c>
      <c r="U31" s="7" t="str">
        <f t="shared" si="8"/>
        <v/>
      </c>
      <c r="V31" s="7">
        <f t="shared" si="9"/>
        <v>2.6171633837531186E-2</v>
      </c>
      <c r="W31" s="7">
        <f t="shared" si="10"/>
        <v>3.9613165940346029E-2</v>
      </c>
      <c r="X31" s="7">
        <f t="shared" si="11"/>
        <v>-7.6917479678470556E-3</v>
      </c>
      <c r="Y31" s="7">
        <f t="shared" si="12"/>
        <v>-1.0904545169751827E-4</v>
      </c>
      <c r="Z31" s="7">
        <v>5.5400000000000002E-4</v>
      </c>
      <c r="AA31" s="7">
        <f t="shared" si="13"/>
        <v>-6.0848257717344353E-3</v>
      </c>
      <c r="AB31" s="7">
        <f t="shared" si="14"/>
        <v>-1.1412734588399124E-3</v>
      </c>
      <c r="AE31" s="6">
        <v>43507</v>
      </c>
      <c r="AF31" s="7">
        <v>15.97</v>
      </c>
      <c r="AG31" s="7">
        <v>33.340000000000003</v>
      </c>
      <c r="AH31" s="7">
        <v>48.32</v>
      </c>
      <c r="AI31" s="7">
        <f t="shared" si="0"/>
        <v>8.8699999999999974</v>
      </c>
      <c r="AJ31" s="7">
        <v>2.76</v>
      </c>
      <c r="AK31" s="7">
        <v>18.055</v>
      </c>
      <c r="AL31" s="7">
        <f t="shared" si="1"/>
        <v>15.295</v>
      </c>
      <c r="AM31" s="7">
        <v>2.4</v>
      </c>
      <c r="AN31" s="7">
        <v>2.48</v>
      </c>
      <c r="AO31" s="7">
        <v>2.65</v>
      </c>
      <c r="AP31" s="7">
        <f t="shared" si="2"/>
        <v>0.16999999999999993</v>
      </c>
      <c r="AQ31" s="7">
        <v>1.82</v>
      </c>
      <c r="AR31" s="7">
        <v>115.03100000000001</v>
      </c>
      <c r="AS31" s="7">
        <v>1307</v>
      </c>
      <c r="AT31" s="14">
        <v>253.31899999999999</v>
      </c>
      <c r="AU31" s="14">
        <v>102.83710000000001</v>
      </c>
      <c r="AV31" s="14">
        <v>93.8</v>
      </c>
      <c r="AY31" s="6">
        <v>43507</v>
      </c>
      <c r="AZ31" s="12">
        <v>0</v>
      </c>
      <c r="BA31" s="12">
        <v>0</v>
      </c>
      <c r="BB31" s="12">
        <v>0</v>
      </c>
      <c r="BE31" s="6">
        <v>43507</v>
      </c>
      <c r="BF31" t="s">
        <v>54</v>
      </c>
      <c r="BG31" s="52">
        <v>1</v>
      </c>
    </row>
    <row r="32" spans="1:59" x14ac:dyDescent="0.2">
      <c r="A32" s="6">
        <v>43508</v>
      </c>
      <c r="B32" s="12">
        <v>54.699300000000001</v>
      </c>
      <c r="C32" s="12">
        <v>86.451700000000002</v>
      </c>
      <c r="D32" s="12">
        <v>52.807299999999998</v>
      </c>
      <c r="E32" s="12">
        <v>55.913899999999998</v>
      </c>
      <c r="F32" s="12">
        <v>62.902099999999997</v>
      </c>
      <c r="G32" s="12"/>
      <c r="H32" s="12">
        <v>3.2364999999999999</v>
      </c>
      <c r="I32" s="12">
        <v>14.456200000000001</v>
      </c>
      <c r="J32" s="12">
        <v>7.8494999999999999</v>
      </c>
      <c r="K32" s="12">
        <v>76.127499999999998</v>
      </c>
      <c r="L32" s="12">
        <v>53.14</v>
      </c>
      <c r="M32" s="12">
        <v>62.58</v>
      </c>
      <c r="O32" s="6">
        <v>43508</v>
      </c>
      <c r="P32" s="7">
        <f t="shared" si="3"/>
        <v>1.7391903078282152E-2</v>
      </c>
      <c r="Q32" s="7">
        <f t="shared" si="4"/>
        <v>1.5021157711118489E-2</v>
      </c>
      <c r="R32" s="7">
        <f t="shared" si="5"/>
        <v>1.0580840164454411E-2</v>
      </c>
      <c r="S32" s="7">
        <f t="shared" si="6"/>
        <v>1.3937601973472854E-2</v>
      </c>
      <c r="T32" s="7">
        <f t="shared" si="7"/>
        <v>7.3190030376444441E-3</v>
      </c>
      <c r="U32" s="7" t="str">
        <f t="shared" si="8"/>
        <v/>
      </c>
      <c r="V32" s="7">
        <f t="shared" si="9"/>
        <v>8.7514291233685856E-2</v>
      </c>
      <c r="W32" s="7">
        <f t="shared" si="10"/>
        <v>4.6969421267275456E-2</v>
      </c>
      <c r="X32" s="7">
        <f t="shared" si="11"/>
        <v>2.0152009936028271E-2</v>
      </c>
      <c r="Y32" s="7">
        <f t="shared" si="12"/>
        <v>2.1807901378085876E-4</v>
      </c>
      <c r="Z32" s="7">
        <v>1.2777999999999999E-2</v>
      </c>
      <c r="AA32" s="7">
        <f t="shared" si="13"/>
        <v>1.3450993747225972E-2</v>
      </c>
      <c r="AB32" s="7">
        <f t="shared" si="14"/>
        <v>2.066589529857045E-2</v>
      </c>
      <c r="AE32" s="6">
        <v>43508</v>
      </c>
      <c r="AF32" s="7">
        <v>15.43</v>
      </c>
      <c r="AG32" s="7">
        <v>32.69</v>
      </c>
      <c r="AH32" s="7">
        <v>49.02</v>
      </c>
      <c r="AI32" s="7">
        <f t="shared" si="0"/>
        <v>9.4399999999999977</v>
      </c>
      <c r="AJ32" s="7">
        <v>2.71</v>
      </c>
      <c r="AK32" s="7">
        <v>17.785</v>
      </c>
      <c r="AL32" s="7">
        <f t="shared" si="1"/>
        <v>15.074999999999999</v>
      </c>
      <c r="AM32" s="7">
        <v>2.4</v>
      </c>
      <c r="AN32" s="7">
        <v>2.5</v>
      </c>
      <c r="AO32" s="7">
        <v>2.68</v>
      </c>
      <c r="AP32" s="7">
        <f t="shared" si="2"/>
        <v>0.18000000000000016</v>
      </c>
      <c r="AQ32" s="7">
        <v>1.83</v>
      </c>
      <c r="AR32" s="7">
        <v>114.72969999999999</v>
      </c>
      <c r="AS32" s="7">
        <v>1309.2</v>
      </c>
      <c r="AT32" s="14">
        <v>253.31899999999999</v>
      </c>
      <c r="AU32" s="14">
        <v>102.83710000000001</v>
      </c>
      <c r="AV32" s="14">
        <v>93.8</v>
      </c>
      <c r="AY32" s="6">
        <v>43508</v>
      </c>
      <c r="AZ32" s="12">
        <v>0</v>
      </c>
      <c r="BA32" s="12">
        <v>0</v>
      </c>
      <c r="BB32" s="12">
        <v>0</v>
      </c>
      <c r="BE32" s="6">
        <v>43508</v>
      </c>
      <c r="BF32" t="s">
        <v>54</v>
      </c>
      <c r="BG32" s="52">
        <v>1</v>
      </c>
    </row>
    <row r="33" spans="1:59" x14ac:dyDescent="0.2">
      <c r="A33" s="6">
        <v>43509</v>
      </c>
      <c r="B33" s="12">
        <v>55.316000000000003</v>
      </c>
      <c r="C33" s="12">
        <v>87.070700000000002</v>
      </c>
      <c r="D33" s="12">
        <v>53.0657</v>
      </c>
      <c r="E33" s="12">
        <v>55.998899999999999</v>
      </c>
      <c r="F33" s="12">
        <v>62.930799999999998</v>
      </c>
      <c r="G33" s="12"/>
      <c r="H33" s="12">
        <v>3.2364999999999999</v>
      </c>
      <c r="I33" s="12">
        <v>15.170500000000001</v>
      </c>
      <c r="J33" s="12">
        <v>8.0006000000000004</v>
      </c>
      <c r="K33" s="12">
        <v>76.127499999999998</v>
      </c>
      <c r="L33" s="12">
        <v>53.84</v>
      </c>
      <c r="M33" s="12">
        <v>63.27</v>
      </c>
      <c r="O33" s="6">
        <v>43509</v>
      </c>
      <c r="P33" s="7">
        <f t="shared" si="3"/>
        <v>1.1211285331314071E-2</v>
      </c>
      <c r="Q33" s="7">
        <f t="shared" si="4"/>
        <v>7.13455583471387E-3</v>
      </c>
      <c r="R33" s="7">
        <f t="shared" si="5"/>
        <v>4.8813297645806863E-3</v>
      </c>
      <c r="S33" s="7">
        <f t="shared" si="6"/>
        <v>1.5190401159594635E-3</v>
      </c>
      <c r="T33" s="7">
        <f t="shared" si="7"/>
        <v>4.5616051919122874E-4</v>
      </c>
      <c r="U33" s="7" t="str">
        <f t="shared" si="8"/>
        <v/>
      </c>
      <c r="V33" s="7">
        <f t="shared" si="9"/>
        <v>0</v>
      </c>
      <c r="W33" s="7">
        <f t="shared" si="10"/>
        <v>4.8229364326335414E-2</v>
      </c>
      <c r="X33" s="7">
        <f t="shared" si="11"/>
        <v>1.9066703369241465E-2</v>
      </c>
      <c r="Y33" s="7">
        <f t="shared" si="12"/>
        <v>0</v>
      </c>
      <c r="Z33" s="7">
        <v>3.241E-3</v>
      </c>
      <c r="AA33" s="7">
        <f t="shared" si="13"/>
        <v>1.3086745004804941E-2</v>
      </c>
      <c r="AB33" s="7">
        <f t="shared" si="14"/>
        <v>1.0965544918057004E-2</v>
      </c>
      <c r="AE33" s="6">
        <v>43509</v>
      </c>
      <c r="AF33" s="7">
        <v>15.65</v>
      </c>
      <c r="AG33" s="7">
        <v>32.26</v>
      </c>
      <c r="AH33" s="7">
        <v>48.17</v>
      </c>
      <c r="AI33" s="7">
        <f t="shared" si="0"/>
        <v>9.43</v>
      </c>
      <c r="AJ33" s="7">
        <v>2.61</v>
      </c>
      <c r="AK33" s="7">
        <v>18.02</v>
      </c>
      <c r="AL33" s="7">
        <f t="shared" si="1"/>
        <v>15.41</v>
      </c>
      <c r="AM33" s="7">
        <v>2.4</v>
      </c>
      <c r="AN33" s="7">
        <v>2.5299999999999998</v>
      </c>
      <c r="AO33" s="7">
        <v>2.71</v>
      </c>
      <c r="AP33" s="7">
        <f t="shared" si="2"/>
        <v>0.18000000000000016</v>
      </c>
      <c r="AQ33" s="7">
        <v>1.86</v>
      </c>
      <c r="AR33" s="7">
        <v>114.94070000000001</v>
      </c>
      <c r="AS33" s="7">
        <v>1310.8</v>
      </c>
      <c r="AT33" s="14">
        <v>253.31899999999999</v>
      </c>
      <c r="AU33" s="14">
        <v>102.83710000000001</v>
      </c>
      <c r="AV33" s="14">
        <v>93.8</v>
      </c>
      <c r="AY33" s="6">
        <v>43509</v>
      </c>
      <c r="AZ33" s="12">
        <v>0</v>
      </c>
      <c r="BA33" s="12">
        <v>0</v>
      </c>
      <c r="BB33" s="12">
        <v>0</v>
      </c>
      <c r="BE33" s="6">
        <v>43509</v>
      </c>
      <c r="BF33" t="s">
        <v>54</v>
      </c>
      <c r="BG33" s="52">
        <v>1</v>
      </c>
    </row>
    <row r="34" spans="1:59" x14ac:dyDescent="0.2">
      <c r="A34" s="6">
        <v>43510</v>
      </c>
      <c r="B34" s="12">
        <v>55.330500000000001</v>
      </c>
      <c r="C34" s="12">
        <v>86.908799999999999</v>
      </c>
      <c r="D34" s="12">
        <v>54.0991</v>
      </c>
      <c r="E34" s="12">
        <v>56.611199999999997</v>
      </c>
      <c r="F34" s="12">
        <v>63.074199999999998</v>
      </c>
      <c r="G34" s="12"/>
      <c r="H34" s="12">
        <v>3.3544</v>
      </c>
      <c r="I34" s="12">
        <v>16.488499999999998</v>
      </c>
      <c r="J34" s="12">
        <v>8.1031999999999993</v>
      </c>
      <c r="K34" s="12">
        <v>76.144199999999998</v>
      </c>
      <c r="L34" s="12">
        <v>54.4</v>
      </c>
      <c r="M34" s="12">
        <v>64</v>
      </c>
      <c r="O34" s="6">
        <v>43510</v>
      </c>
      <c r="P34" s="7">
        <f t="shared" si="3"/>
        <v>2.6209595573300863E-4</v>
      </c>
      <c r="Q34" s="7">
        <f t="shared" si="4"/>
        <v>-1.8611393495551992E-3</v>
      </c>
      <c r="R34" s="7">
        <f t="shared" si="5"/>
        <v>1.9286781358682923E-2</v>
      </c>
      <c r="S34" s="7">
        <f t="shared" si="6"/>
        <v>1.0874797807074598E-2</v>
      </c>
      <c r="T34" s="7">
        <f t="shared" si="7"/>
        <v>2.2761011373929312E-3</v>
      </c>
      <c r="U34" s="7" t="str">
        <f t="shared" si="8"/>
        <v/>
      </c>
      <c r="V34" s="7">
        <f t="shared" si="9"/>
        <v>3.5780417870988068E-2</v>
      </c>
      <c r="W34" s="7">
        <f t="shared" si="10"/>
        <v>8.3310415606935515E-2</v>
      </c>
      <c r="X34" s="7">
        <f t="shared" si="11"/>
        <v>1.2742506522973778E-2</v>
      </c>
      <c r="Y34" s="7">
        <f t="shared" si="12"/>
        <v>2.1934476422023858E-4</v>
      </c>
      <c r="Z34" s="7">
        <v>-2.2209999999999999E-3</v>
      </c>
      <c r="AA34" s="7">
        <f t="shared" si="13"/>
        <v>1.0347468525424543E-2</v>
      </c>
      <c r="AB34" s="7">
        <f t="shared" si="14"/>
        <v>1.1471800200878906E-2</v>
      </c>
      <c r="AE34" s="6">
        <v>43510</v>
      </c>
      <c r="AF34" s="7">
        <v>16.22</v>
      </c>
      <c r="AG34" s="7">
        <v>32.1</v>
      </c>
      <c r="AH34" s="7">
        <v>47.19</v>
      </c>
      <c r="AI34" s="7">
        <f t="shared" si="0"/>
        <v>9.6000000000000014</v>
      </c>
      <c r="AJ34" s="7">
        <v>2.61</v>
      </c>
      <c r="AK34" s="7">
        <v>17.754999999999999</v>
      </c>
      <c r="AL34" s="7">
        <f t="shared" si="1"/>
        <v>15.145</v>
      </c>
      <c r="AM34" s="7">
        <v>2.4</v>
      </c>
      <c r="AN34" s="7">
        <v>2.5</v>
      </c>
      <c r="AO34" s="7">
        <v>2.66</v>
      </c>
      <c r="AP34" s="7">
        <f t="shared" si="2"/>
        <v>0.16000000000000014</v>
      </c>
      <c r="AQ34" s="7">
        <v>1.85</v>
      </c>
      <c r="AR34" s="7">
        <v>115.1007</v>
      </c>
      <c r="AS34" s="7">
        <v>1309.8</v>
      </c>
      <c r="AT34" s="14">
        <v>253.31899999999999</v>
      </c>
      <c r="AU34" s="14">
        <v>102.83710000000001</v>
      </c>
      <c r="AV34" s="14">
        <v>93.8</v>
      </c>
      <c r="AY34" s="6">
        <v>43510</v>
      </c>
      <c r="AZ34" s="12">
        <v>0</v>
      </c>
      <c r="BA34" s="12">
        <v>0</v>
      </c>
      <c r="BB34" s="12">
        <v>0</v>
      </c>
      <c r="BE34" s="6">
        <v>43510</v>
      </c>
      <c r="BF34" t="s">
        <v>54</v>
      </c>
      <c r="BG34" s="52">
        <v>1</v>
      </c>
    </row>
    <row r="35" spans="1:59" x14ac:dyDescent="0.2">
      <c r="A35" s="6">
        <v>43511</v>
      </c>
      <c r="B35" s="12">
        <v>56.375100000000003</v>
      </c>
      <c r="C35" s="12">
        <v>87.784099999999995</v>
      </c>
      <c r="D35" s="12">
        <v>54.944699999999997</v>
      </c>
      <c r="E35" s="12">
        <v>57.138500000000001</v>
      </c>
      <c r="F35" s="12">
        <v>63.284399999999998</v>
      </c>
      <c r="G35" s="12"/>
      <c r="H35" s="12">
        <v>3.4487000000000001</v>
      </c>
      <c r="I35" s="12">
        <v>16.811699999999998</v>
      </c>
      <c r="J35" s="12">
        <v>8.1248000000000005</v>
      </c>
      <c r="K35" s="12">
        <v>76.144199999999998</v>
      </c>
      <c r="L35" s="12">
        <v>55.58</v>
      </c>
      <c r="M35" s="12">
        <v>65.650000000000006</v>
      </c>
      <c r="O35" s="6">
        <v>43511</v>
      </c>
      <c r="P35" s="7">
        <f t="shared" si="3"/>
        <v>1.8703278099044554E-2</v>
      </c>
      <c r="Q35" s="7">
        <f t="shared" si="4"/>
        <v>1.0021097880510931E-2</v>
      </c>
      <c r="R35" s="7">
        <f t="shared" si="5"/>
        <v>1.5509675023982369E-2</v>
      </c>
      <c r="S35" s="7">
        <f t="shared" si="6"/>
        <v>9.2712996533321056E-3</v>
      </c>
      <c r="T35" s="7">
        <f t="shared" si="7"/>
        <v>3.3270421466462877E-3</v>
      </c>
      <c r="U35" s="7" t="str">
        <f t="shared" si="8"/>
        <v/>
      </c>
      <c r="V35" s="7">
        <f t="shared" si="9"/>
        <v>2.7724431563321748E-2</v>
      </c>
      <c r="W35" s="7">
        <f t="shared" si="10"/>
        <v>1.9411904373525704E-2</v>
      </c>
      <c r="X35" s="7">
        <f t="shared" si="11"/>
        <v>2.6620671377719468E-3</v>
      </c>
      <c r="Y35" s="7">
        <f t="shared" si="12"/>
        <v>0</v>
      </c>
      <c r="Z35" s="7">
        <v>1.0839E-2</v>
      </c>
      <c r="AA35" s="7">
        <f t="shared" si="13"/>
        <v>2.1459270452460748E-2</v>
      </c>
      <c r="AB35" s="7">
        <f t="shared" si="14"/>
        <v>2.5454517389133423E-2</v>
      </c>
      <c r="AE35" s="6">
        <v>43511</v>
      </c>
      <c r="AF35" s="7">
        <v>14.91</v>
      </c>
      <c r="AG35" s="7">
        <v>29.46</v>
      </c>
      <c r="AH35" s="7">
        <v>45.73</v>
      </c>
      <c r="AI35" s="7">
        <f t="shared" si="0"/>
        <v>10.070000000000007</v>
      </c>
      <c r="AJ35" s="7">
        <v>2.59</v>
      </c>
      <c r="AK35" s="7">
        <v>18.100000000000001</v>
      </c>
      <c r="AL35" s="7">
        <f t="shared" si="1"/>
        <v>15.510000000000002</v>
      </c>
      <c r="AM35" s="7">
        <v>2.4</v>
      </c>
      <c r="AN35" s="7">
        <v>2.52</v>
      </c>
      <c r="AO35" s="7">
        <v>2.66</v>
      </c>
      <c r="AP35" s="7">
        <f t="shared" si="2"/>
        <v>0.14000000000000012</v>
      </c>
      <c r="AQ35" s="7">
        <v>1.86</v>
      </c>
      <c r="AR35" s="7">
        <v>114.9923</v>
      </c>
      <c r="AS35" s="7">
        <v>1318.1</v>
      </c>
      <c r="AT35" s="14">
        <v>253.31899999999999</v>
      </c>
      <c r="AU35" s="14">
        <v>102.83710000000001</v>
      </c>
      <c r="AV35" s="14">
        <v>93.8</v>
      </c>
      <c r="AY35" s="6">
        <v>43511</v>
      </c>
      <c r="AZ35" s="12">
        <v>0</v>
      </c>
      <c r="BA35" s="12">
        <v>0</v>
      </c>
      <c r="BB35" s="12">
        <v>0</v>
      </c>
      <c r="BE35" s="6">
        <v>43511</v>
      </c>
      <c r="BF35" t="s">
        <v>54</v>
      </c>
      <c r="BG35" s="52">
        <v>1</v>
      </c>
    </row>
    <row r="36" spans="1:59" x14ac:dyDescent="0.2">
      <c r="A36" s="6">
        <v>43515</v>
      </c>
      <c r="B36" s="12">
        <v>56.752400000000002</v>
      </c>
      <c r="C36" s="12">
        <v>87.7547</v>
      </c>
      <c r="D36" s="12">
        <v>54.404400000000003</v>
      </c>
      <c r="E36" s="12">
        <v>57.512599999999999</v>
      </c>
      <c r="F36" s="12">
        <v>63.943800000000003</v>
      </c>
      <c r="G36" s="12"/>
      <c r="H36" s="12">
        <v>3.4605000000000001</v>
      </c>
      <c r="I36" s="12">
        <v>16.964700000000001</v>
      </c>
      <c r="J36" s="12">
        <v>8.4324999999999992</v>
      </c>
      <c r="K36" s="12">
        <v>76.160799999999995</v>
      </c>
      <c r="L36" s="12">
        <v>56.12</v>
      </c>
      <c r="M36" s="12">
        <v>65.86</v>
      </c>
      <c r="O36" s="6">
        <v>43515</v>
      </c>
      <c r="P36" s="7">
        <f t="shared" si="3"/>
        <v>6.6703745589928648E-3</v>
      </c>
      <c r="Q36" s="7">
        <f t="shared" si="4"/>
        <v>-3.3496868242110481E-4</v>
      </c>
      <c r="R36" s="7">
        <f t="shared" si="5"/>
        <v>-9.8821919344844536E-3</v>
      </c>
      <c r="S36" s="7">
        <f t="shared" si="6"/>
        <v>6.5259090870308381E-3</v>
      </c>
      <c r="T36" s="7">
        <f t="shared" si="7"/>
        <v>1.036571930223858E-2</v>
      </c>
      <c r="U36" s="7" t="str">
        <f t="shared" si="8"/>
        <v/>
      </c>
      <c r="V36" s="7">
        <f t="shared" si="9"/>
        <v>3.4157388620433718E-3</v>
      </c>
      <c r="W36" s="7">
        <f t="shared" si="10"/>
        <v>9.0596420270822563E-3</v>
      </c>
      <c r="X36" s="7">
        <f t="shared" si="11"/>
        <v>3.7172175425445861E-2</v>
      </c>
      <c r="Y36" s="7">
        <f t="shared" si="12"/>
        <v>2.1798365208927477E-4</v>
      </c>
      <c r="Z36" s="7">
        <v>1.7290000000000001E-3</v>
      </c>
      <c r="AA36" s="7">
        <f t="shared" si="13"/>
        <v>9.6688309199024543E-3</v>
      </c>
      <c r="AB36" s="7">
        <f t="shared" si="14"/>
        <v>3.1936761994128459E-3</v>
      </c>
      <c r="AE36" s="6">
        <v>43515</v>
      </c>
      <c r="AF36" s="7">
        <v>14.88</v>
      </c>
      <c r="AG36" s="7">
        <v>31</v>
      </c>
      <c r="AH36" s="7">
        <v>45.06</v>
      </c>
      <c r="AI36" s="7">
        <f t="shared" si="0"/>
        <v>9.740000000000002</v>
      </c>
      <c r="AJ36" s="7">
        <v>2.69</v>
      </c>
      <c r="AK36" s="7">
        <v>17.704999999999998</v>
      </c>
      <c r="AL36" s="7">
        <f t="shared" si="1"/>
        <v>15.014999999999999</v>
      </c>
      <c r="AM36" s="7">
        <v>2.4</v>
      </c>
      <c r="AN36" s="7">
        <v>2.5</v>
      </c>
      <c r="AO36" s="7">
        <v>2.65</v>
      </c>
      <c r="AP36" s="7">
        <f t="shared" si="2"/>
        <v>0.14999999999999991</v>
      </c>
      <c r="AQ36" s="7">
        <v>1.87</v>
      </c>
      <c r="AR36" s="7">
        <v>114.57</v>
      </c>
      <c r="AS36" s="7">
        <v>1340.1</v>
      </c>
      <c r="AT36" s="14">
        <v>253.31899999999999</v>
      </c>
      <c r="AU36" s="14">
        <v>102.83710000000001</v>
      </c>
      <c r="AV36" s="14">
        <v>93.8</v>
      </c>
      <c r="AY36" s="6">
        <v>43515</v>
      </c>
      <c r="AZ36" s="12">
        <v>0</v>
      </c>
      <c r="BA36" s="12">
        <v>0</v>
      </c>
      <c r="BB36" s="12">
        <v>0</v>
      </c>
      <c r="BE36" s="6">
        <v>43515</v>
      </c>
      <c r="BF36" t="s">
        <v>54</v>
      </c>
      <c r="BG36" s="52">
        <v>1</v>
      </c>
    </row>
    <row r="37" spans="1:59" x14ac:dyDescent="0.2">
      <c r="A37" s="6">
        <v>43516</v>
      </c>
      <c r="B37" s="12">
        <v>56.97</v>
      </c>
      <c r="C37" s="12">
        <v>88.468100000000007</v>
      </c>
      <c r="D37" s="12">
        <v>55.312600000000003</v>
      </c>
      <c r="E37" s="12">
        <v>58.039900000000003</v>
      </c>
      <c r="F37" s="12">
        <v>63.035899999999998</v>
      </c>
      <c r="G37" s="12"/>
      <c r="H37" s="12">
        <v>3.3721000000000001</v>
      </c>
      <c r="I37" s="12">
        <v>16.726600000000001</v>
      </c>
      <c r="J37" s="12">
        <v>8.3676999999999992</v>
      </c>
      <c r="K37" s="12">
        <v>76.160799999999995</v>
      </c>
      <c r="L37" s="12">
        <v>56.9</v>
      </c>
      <c r="M37" s="12">
        <v>66.819999999999993</v>
      </c>
      <c r="O37" s="6">
        <v>43516</v>
      </c>
      <c r="P37" s="7">
        <f t="shared" si="3"/>
        <v>3.8268672761218232E-3</v>
      </c>
      <c r="Q37" s="7">
        <f t="shared" si="4"/>
        <v>8.0966128928702079E-3</v>
      </c>
      <c r="R37" s="7">
        <f t="shared" si="5"/>
        <v>1.6555697732081633E-2</v>
      </c>
      <c r="S37" s="7">
        <f t="shared" si="6"/>
        <v>9.1266508322925786E-3</v>
      </c>
      <c r="T37" s="7">
        <f t="shared" si="7"/>
        <v>-1.4300167218566319E-2</v>
      </c>
      <c r="U37" s="7" t="str">
        <f t="shared" si="8"/>
        <v/>
      </c>
      <c r="V37" s="7">
        <f t="shared" si="9"/>
        <v>-2.587739160939212E-2</v>
      </c>
      <c r="W37" s="7">
        <f t="shared" si="10"/>
        <v>-1.4134448003309954E-2</v>
      </c>
      <c r="X37" s="7">
        <f t="shared" si="11"/>
        <v>-7.7142321341792186E-3</v>
      </c>
      <c r="Y37" s="7">
        <f t="shared" si="12"/>
        <v>0</v>
      </c>
      <c r="Z37" s="7">
        <v>2.0140000000000002E-3</v>
      </c>
      <c r="AA37" s="7">
        <f t="shared" si="13"/>
        <v>1.3803085898025029E-2</v>
      </c>
      <c r="AB37" s="7">
        <f t="shared" si="14"/>
        <v>1.4471159980392128E-2</v>
      </c>
      <c r="AE37" s="6">
        <v>43516</v>
      </c>
      <c r="AF37" s="7">
        <v>14.02</v>
      </c>
      <c r="AG37" s="7">
        <v>30.76</v>
      </c>
      <c r="AH37" s="7">
        <v>44.54</v>
      </c>
      <c r="AI37" s="7">
        <f t="shared" si="0"/>
        <v>9.9199999999999946</v>
      </c>
      <c r="AJ37" s="7">
        <v>2.69</v>
      </c>
      <c r="AK37" s="7">
        <v>18.145</v>
      </c>
      <c r="AL37" s="7">
        <f t="shared" si="1"/>
        <v>15.455</v>
      </c>
      <c r="AM37" s="7">
        <v>2.4</v>
      </c>
      <c r="AN37" s="7">
        <v>2.5</v>
      </c>
      <c r="AO37" s="7">
        <v>2.65</v>
      </c>
      <c r="AP37" s="7">
        <f t="shared" si="2"/>
        <v>0.14999999999999991</v>
      </c>
      <c r="AQ37" s="7">
        <v>1.89</v>
      </c>
      <c r="AR37" s="7"/>
      <c r="AS37" s="7">
        <v>1343.3</v>
      </c>
      <c r="AT37" s="14">
        <v>253.31899999999999</v>
      </c>
      <c r="AU37" s="14">
        <v>102.83710000000001</v>
      </c>
      <c r="AV37" s="14">
        <v>93.8</v>
      </c>
      <c r="AY37" s="6">
        <v>43516</v>
      </c>
      <c r="AZ37" s="12">
        <v>0</v>
      </c>
      <c r="BA37" s="12">
        <v>0</v>
      </c>
      <c r="BB37" s="12">
        <v>0</v>
      </c>
      <c r="BE37" s="6">
        <v>43516</v>
      </c>
      <c r="BF37" t="s">
        <v>54</v>
      </c>
      <c r="BG37" s="52">
        <v>1</v>
      </c>
    </row>
    <row r="38" spans="1:59" x14ac:dyDescent="0.2">
      <c r="A38" s="6">
        <v>43517</v>
      </c>
      <c r="B38" s="12">
        <v>56.454900000000002</v>
      </c>
      <c r="C38" s="12">
        <v>87.629599999999996</v>
      </c>
      <c r="D38" s="12">
        <v>54.991599999999998</v>
      </c>
      <c r="E38" s="12">
        <v>56.636699999999998</v>
      </c>
      <c r="F38" s="12">
        <v>62.462499999999999</v>
      </c>
      <c r="G38" s="12"/>
      <c r="H38" s="12">
        <v>3.3839000000000001</v>
      </c>
      <c r="I38" s="12">
        <v>16.633099999999999</v>
      </c>
      <c r="J38" s="12">
        <v>8.3893000000000004</v>
      </c>
      <c r="K38" s="12">
        <v>76.1691</v>
      </c>
      <c r="L38" s="12">
        <v>56.95</v>
      </c>
      <c r="M38" s="12">
        <v>66.91</v>
      </c>
      <c r="O38" s="6">
        <v>43517</v>
      </c>
      <c r="P38" s="7">
        <f t="shared" si="3"/>
        <v>-9.0827241836795667E-3</v>
      </c>
      <c r="Q38" s="7">
        <f t="shared" si="4"/>
        <v>-9.5231946475231519E-3</v>
      </c>
      <c r="R38" s="7">
        <f t="shared" si="5"/>
        <v>-5.8202843803725705E-3</v>
      </c>
      <c r="S38" s="7">
        <f t="shared" si="6"/>
        <v>-2.447352008855087E-2</v>
      </c>
      <c r="T38" s="7">
        <f t="shared" si="7"/>
        <v>-9.1380286931672817E-3</v>
      </c>
      <c r="U38" s="7" t="str">
        <f t="shared" si="8"/>
        <v/>
      </c>
      <c r="V38" s="7">
        <f t="shared" si="9"/>
        <v>3.4931947895305506E-3</v>
      </c>
      <c r="W38" s="7">
        <f t="shared" si="10"/>
        <v>-5.6055806757128899E-3</v>
      </c>
      <c r="X38" s="7">
        <f t="shared" si="11"/>
        <v>2.5780285210021603E-3</v>
      </c>
      <c r="Y38" s="7">
        <f t="shared" si="12"/>
        <v>1.0897400980656167E-4</v>
      </c>
      <c r="Z38" s="7">
        <v>-3.5620000000000001E-3</v>
      </c>
      <c r="AA38" s="7">
        <f t="shared" si="13"/>
        <v>8.7834876090595862E-4</v>
      </c>
      <c r="AB38" s="7">
        <f t="shared" si="14"/>
        <v>1.3459958661150948E-3</v>
      </c>
      <c r="AE38" s="6">
        <v>43517</v>
      </c>
      <c r="AF38" s="7">
        <v>14.46</v>
      </c>
      <c r="AG38" s="7">
        <v>30.16</v>
      </c>
      <c r="AH38" s="7">
        <v>46.55</v>
      </c>
      <c r="AI38" s="7">
        <f t="shared" si="0"/>
        <v>9.9599999999999937</v>
      </c>
      <c r="AJ38" s="7">
        <v>2.73</v>
      </c>
      <c r="AK38" s="7">
        <v>17.52</v>
      </c>
      <c r="AL38" s="7">
        <f t="shared" si="1"/>
        <v>14.79</v>
      </c>
      <c r="AM38" s="7">
        <v>2.4</v>
      </c>
      <c r="AN38" s="7">
        <v>2.5299999999999998</v>
      </c>
      <c r="AO38" s="7">
        <v>2.69</v>
      </c>
      <c r="AP38" s="7">
        <f t="shared" si="2"/>
        <v>0.16000000000000014</v>
      </c>
      <c r="AQ38" s="7">
        <v>1.91</v>
      </c>
      <c r="AR38" s="7">
        <v>114.5091</v>
      </c>
      <c r="AS38" s="7">
        <v>1323.5</v>
      </c>
      <c r="AT38" s="14">
        <v>253.31899999999999</v>
      </c>
      <c r="AU38" s="14">
        <v>102.83710000000001</v>
      </c>
      <c r="AV38" s="14">
        <v>93.8</v>
      </c>
      <c r="AY38" s="6">
        <v>43517</v>
      </c>
      <c r="AZ38" s="12">
        <v>0</v>
      </c>
      <c r="BA38" s="12">
        <v>0</v>
      </c>
      <c r="BB38" s="12">
        <v>0</v>
      </c>
      <c r="BE38" s="6">
        <v>43517</v>
      </c>
      <c r="BF38" t="s">
        <v>54</v>
      </c>
      <c r="BG38" s="52">
        <v>1</v>
      </c>
    </row>
    <row r="39" spans="1:59" x14ac:dyDescent="0.2">
      <c r="A39" s="6">
        <v>43518</v>
      </c>
      <c r="B39" s="12">
        <v>56.8902</v>
      </c>
      <c r="C39" s="12">
        <v>87.813500000000005</v>
      </c>
      <c r="D39" s="12">
        <v>54.780299999999997</v>
      </c>
      <c r="E39" s="12">
        <v>56.067</v>
      </c>
      <c r="F39" s="12">
        <v>62.309600000000003</v>
      </c>
      <c r="G39" s="12"/>
      <c r="H39" s="12">
        <v>3.5724999999999998</v>
      </c>
      <c r="I39" s="12">
        <v>16.522500000000001</v>
      </c>
      <c r="J39" s="12">
        <v>8.2975999999999992</v>
      </c>
      <c r="K39" s="12">
        <v>76.1858</v>
      </c>
      <c r="L39" s="12">
        <v>57.01</v>
      </c>
      <c r="M39" s="12">
        <v>66.91</v>
      </c>
      <c r="O39" s="6">
        <v>43518</v>
      </c>
      <c r="P39" s="7">
        <f t="shared" si="3"/>
        <v>7.6810050040885943E-3</v>
      </c>
      <c r="Q39" s="7">
        <f t="shared" si="4"/>
        <v>2.0964069530484027E-3</v>
      </c>
      <c r="R39" s="7">
        <f t="shared" si="5"/>
        <v>-3.8498060245501964E-3</v>
      </c>
      <c r="S39" s="7">
        <f t="shared" si="6"/>
        <v>-1.0109780819986961E-2</v>
      </c>
      <c r="T39" s="7">
        <f t="shared" si="7"/>
        <v>-2.4508696501245042E-3</v>
      </c>
      <c r="U39" s="7" t="str">
        <f t="shared" si="8"/>
        <v/>
      </c>
      <c r="V39" s="7">
        <f t="shared" si="9"/>
        <v>5.4236740341965919E-2</v>
      </c>
      <c r="W39" s="7">
        <f t="shared" si="10"/>
        <v>-6.6715975723860201E-3</v>
      </c>
      <c r="X39" s="7">
        <f t="shared" si="11"/>
        <v>-1.0990767978282807E-2</v>
      </c>
      <c r="Y39" s="7">
        <f t="shared" si="12"/>
        <v>2.1922498149892916E-4</v>
      </c>
      <c r="Z39" s="7">
        <v>6.1809999999999999E-3</v>
      </c>
      <c r="AA39" s="7">
        <f t="shared" si="13"/>
        <v>1.0530011502992312E-3</v>
      </c>
      <c r="AB39" s="7">
        <f t="shared" si="14"/>
        <v>0</v>
      </c>
      <c r="AE39" s="6">
        <v>43518</v>
      </c>
      <c r="AF39" s="7">
        <v>13.51</v>
      </c>
      <c r="AG39" s="7">
        <v>29.85</v>
      </c>
      <c r="AH39" s="7">
        <v>47.22</v>
      </c>
      <c r="AI39" s="7">
        <f t="shared" si="0"/>
        <v>9.8999999999999986</v>
      </c>
      <c r="AJ39" s="7">
        <v>2.74</v>
      </c>
      <c r="AK39" s="7">
        <v>17.23</v>
      </c>
      <c r="AL39" s="7">
        <f t="shared" si="1"/>
        <v>14.49</v>
      </c>
      <c r="AM39" s="7">
        <v>2.4</v>
      </c>
      <c r="AN39" s="7">
        <v>2.48</v>
      </c>
      <c r="AO39" s="7">
        <v>2.65</v>
      </c>
      <c r="AP39" s="7">
        <f t="shared" si="2"/>
        <v>0.16999999999999993</v>
      </c>
      <c r="AQ39" s="7">
        <v>1.91</v>
      </c>
      <c r="AR39" s="7">
        <v>114.27160000000001</v>
      </c>
      <c r="AS39" s="7">
        <v>1329.2</v>
      </c>
      <c r="AT39" s="14">
        <v>253.31899999999999</v>
      </c>
      <c r="AU39" s="14">
        <v>102.83710000000001</v>
      </c>
      <c r="AV39" s="14">
        <v>93.8</v>
      </c>
      <c r="AY39" s="6">
        <v>43518</v>
      </c>
      <c r="AZ39" s="12">
        <v>0</v>
      </c>
      <c r="BA39" s="12">
        <v>0</v>
      </c>
      <c r="BB39" s="12">
        <v>0</v>
      </c>
      <c r="BE39" s="6">
        <v>43518</v>
      </c>
      <c r="BF39" t="s">
        <v>54</v>
      </c>
      <c r="BG39" s="52">
        <v>1</v>
      </c>
    </row>
    <row r="40" spans="1:59" x14ac:dyDescent="0.2">
      <c r="A40" s="6">
        <v>43521</v>
      </c>
      <c r="B40" s="12">
        <v>56.9482</v>
      </c>
      <c r="C40" s="12">
        <v>87.982699999999994</v>
      </c>
      <c r="D40" s="12">
        <v>54.2166</v>
      </c>
      <c r="E40" s="12">
        <v>56.322099999999999</v>
      </c>
      <c r="F40" s="12">
        <v>61.764899999999997</v>
      </c>
      <c r="G40" s="12"/>
      <c r="H40" s="12">
        <v>3.431</v>
      </c>
      <c r="I40" s="12">
        <v>16.582100000000001</v>
      </c>
      <c r="J40" s="12">
        <v>8.2975999999999992</v>
      </c>
      <c r="K40" s="12">
        <v>76.177499999999995</v>
      </c>
      <c r="L40" s="12">
        <v>55.32</v>
      </c>
      <c r="M40" s="12">
        <v>64.02</v>
      </c>
      <c r="O40" s="6">
        <v>43521</v>
      </c>
      <c r="P40" s="7">
        <f t="shared" si="3"/>
        <v>1.0189884084567035E-3</v>
      </c>
      <c r="Q40" s="7">
        <f t="shared" si="4"/>
        <v>1.9249568790105636E-3</v>
      </c>
      <c r="R40" s="7">
        <f t="shared" si="5"/>
        <v>-1.0343505654885031E-2</v>
      </c>
      <c r="S40" s="7">
        <f t="shared" si="6"/>
        <v>4.5395939301894712E-3</v>
      </c>
      <c r="T40" s="7">
        <f t="shared" si="7"/>
        <v>-8.7802650726418775E-3</v>
      </c>
      <c r="U40" s="7" t="str">
        <f t="shared" si="8"/>
        <v/>
      </c>
      <c r="V40" s="7">
        <f t="shared" si="9"/>
        <v>-4.0413866945572655E-2</v>
      </c>
      <c r="W40" s="7">
        <f t="shared" si="10"/>
        <v>3.6007119490009199E-3</v>
      </c>
      <c r="X40" s="7">
        <f t="shared" si="11"/>
        <v>0</v>
      </c>
      <c r="Y40" s="7">
        <f t="shared" si="12"/>
        <v>-1.0895012129839603E-4</v>
      </c>
      <c r="Z40" s="7">
        <v>1.361E-3</v>
      </c>
      <c r="AA40" s="7">
        <f t="shared" si="13"/>
        <v>-3.0092184246932944E-2</v>
      </c>
      <c r="AB40" s="7">
        <f t="shared" si="14"/>
        <v>-4.415289825300861E-2</v>
      </c>
      <c r="AE40" s="6">
        <v>43521</v>
      </c>
      <c r="AF40" s="7">
        <v>14.85</v>
      </c>
      <c r="AG40" s="7">
        <v>32.69</v>
      </c>
      <c r="AH40" s="7">
        <v>46.16</v>
      </c>
      <c r="AI40" s="7">
        <f t="shared" si="0"/>
        <v>8.6999999999999957</v>
      </c>
      <c r="AJ40" s="7">
        <v>2.84</v>
      </c>
      <c r="AK40" s="7">
        <v>16.945</v>
      </c>
      <c r="AL40" s="7">
        <f t="shared" si="1"/>
        <v>14.105</v>
      </c>
      <c r="AM40" s="7">
        <v>2.4</v>
      </c>
      <c r="AN40" s="7">
        <v>2.5099999999999998</v>
      </c>
      <c r="AO40" s="7">
        <v>2.67</v>
      </c>
      <c r="AP40" s="7">
        <f t="shared" si="2"/>
        <v>0.16000000000000014</v>
      </c>
      <c r="AQ40" s="7">
        <v>1.92</v>
      </c>
      <c r="AR40" s="7">
        <v>114.14570000000001</v>
      </c>
      <c r="AS40" s="7">
        <v>1325.9</v>
      </c>
      <c r="AT40" s="14">
        <v>253.31899999999999</v>
      </c>
      <c r="AU40" s="14">
        <v>102.83710000000001</v>
      </c>
      <c r="AV40" s="14">
        <v>93.8</v>
      </c>
      <c r="AY40" s="6">
        <v>43521</v>
      </c>
      <c r="AZ40" s="12">
        <v>0</v>
      </c>
      <c r="BA40" s="12">
        <v>0</v>
      </c>
      <c r="BB40" s="12">
        <v>0</v>
      </c>
      <c r="BE40" s="6">
        <v>43521</v>
      </c>
      <c r="BF40" t="s">
        <v>54</v>
      </c>
      <c r="BG40" s="52">
        <v>1</v>
      </c>
    </row>
    <row r="41" spans="1:59" x14ac:dyDescent="0.2">
      <c r="A41" s="6">
        <v>43522</v>
      </c>
      <c r="B41" s="12">
        <v>57.064300000000003</v>
      </c>
      <c r="C41" s="12">
        <v>88.218000000000004</v>
      </c>
      <c r="D41" s="12">
        <v>53.958199999999998</v>
      </c>
      <c r="E41" s="12">
        <v>56.160499999999999</v>
      </c>
      <c r="F41" s="12">
        <v>60.7136</v>
      </c>
      <c r="G41" s="12"/>
      <c r="H41" s="12">
        <v>3.5135999999999998</v>
      </c>
      <c r="I41" s="12">
        <v>16.7011</v>
      </c>
      <c r="J41" s="12">
        <v>8.0492000000000008</v>
      </c>
      <c r="K41" s="12">
        <v>76.1858</v>
      </c>
      <c r="L41" s="12">
        <v>55.4</v>
      </c>
      <c r="M41" s="12">
        <v>64.510000000000005</v>
      </c>
      <c r="O41" s="6">
        <v>43522</v>
      </c>
      <c r="P41" s="7">
        <f t="shared" si="3"/>
        <v>2.0366194957596308E-3</v>
      </c>
      <c r="Q41" s="7">
        <f t="shared" si="4"/>
        <v>2.670819580985358E-3</v>
      </c>
      <c r="R41" s="7">
        <f t="shared" si="5"/>
        <v>-4.7774618761425138E-3</v>
      </c>
      <c r="S41" s="7">
        <f t="shared" si="6"/>
        <v>-2.8733352746386138E-3</v>
      </c>
      <c r="T41" s="7">
        <f t="shared" si="7"/>
        <v>-1.7167516259879619E-2</v>
      </c>
      <c r="U41" s="7" t="str">
        <f t="shared" si="8"/>
        <v/>
      </c>
      <c r="V41" s="7">
        <f t="shared" si="9"/>
        <v>2.3789389016707008E-2</v>
      </c>
      <c r="W41" s="7">
        <f t="shared" si="10"/>
        <v>7.1507852054918664E-3</v>
      </c>
      <c r="X41" s="7">
        <f t="shared" si="11"/>
        <v>-3.0393608752131797E-2</v>
      </c>
      <c r="Y41" s="7">
        <f t="shared" si="12"/>
        <v>1.0895012129855519E-4</v>
      </c>
      <c r="Z41" s="7">
        <v>-7.1599999999999995E-4</v>
      </c>
      <c r="AA41" s="7">
        <f t="shared" si="13"/>
        <v>1.4450869566807129E-3</v>
      </c>
      <c r="AB41" s="7">
        <f t="shared" si="14"/>
        <v>7.6247160024333974E-3</v>
      </c>
      <c r="AE41" s="6">
        <v>43522</v>
      </c>
      <c r="AF41" s="7">
        <v>15.17</v>
      </c>
      <c r="AG41" s="7">
        <v>31.57</v>
      </c>
      <c r="AH41" s="7">
        <v>46.28</v>
      </c>
      <c r="AI41" s="7">
        <f t="shared" si="0"/>
        <v>9.1100000000000065</v>
      </c>
      <c r="AJ41" s="7">
        <v>2.74</v>
      </c>
      <c r="AK41" s="7">
        <v>17.045000000000002</v>
      </c>
      <c r="AL41" s="7">
        <f t="shared" si="1"/>
        <v>14.305000000000001</v>
      </c>
      <c r="AM41" s="7">
        <v>2.4</v>
      </c>
      <c r="AN41" s="7">
        <v>2.48</v>
      </c>
      <c r="AO41" s="7">
        <v>2.64</v>
      </c>
      <c r="AP41" s="7">
        <f t="shared" si="2"/>
        <v>0.16000000000000014</v>
      </c>
      <c r="AQ41" s="7">
        <v>1.92</v>
      </c>
      <c r="AR41" s="7">
        <v>114.06870000000001</v>
      </c>
      <c r="AS41" s="7">
        <v>1325.1</v>
      </c>
      <c r="AT41" s="14">
        <v>253.31899999999999</v>
      </c>
      <c r="AU41" s="14">
        <v>102.83710000000001</v>
      </c>
      <c r="AV41" s="14">
        <v>93.8</v>
      </c>
      <c r="AY41" s="6">
        <v>43522</v>
      </c>
      <c r="AZ41" s="12">
        <v>0</v>
      </c>
      <c r="BA41" s="12">
        <v>0</v>
      </c>
      <c r="BB41" s="12">
        <v>0</v>
      </c>
      <c r="BE41" s="6">
        <v>43522</v>
      </c>
      <c r="BF41" t="s">
        <v>54</v>
      </c>
      <c r="BG41" s="52">
        <v>1</v>
      </c>
    </row>
    <row r="42" spans="1:59" x14ac:dyDescent="0.2">
      <c r="A42" s="6">
        <v>43523</v>
      </c>
      <c r="B42" s="12">
        <v>57.651899999999998</v>
      </c>
      <c r="C42" s="12">
        <v>88.320999999999998</v>
      </c>
      <c r="D42" s="12">
        <v>54.193100000000001</v>
      </c>
      <c r="E42" s="12">
        <v>56.679200000000002</v>
      </c>
      <c r="F42" s="12">
        <v>62.634500000000003</v>
      </c>
      <c r="G42" s="12"/>
      <c r="H42" s="12">
        <v>3.714</v>
      </c>
      <c r="I42" s="12">
        <v>15.9018</v>
      </c>
      <c r="J42" s="12">
        <v>8.0221999999999998</v>
      </c>
      <c r="K42" s="12">
        <v>76.194100000000006</v>
      </c>
      <c r="L42" s="12">
        <v>56.92</v>
      </c>
      <c r="M42" s="12">
        <v>65.55</v>
      </c>
      <c r="O42" s="6">
        <v>43523</v>
      </c>
      <c r="P42" s="7">
        <f t="shared" si="3"/>
        <v>1.0244501457220058E-2</v>
      </c>
      <c r="Q42" s="7">
        <f t="shared" si="4"/>
        <v>1.1668811048794222E-3</v>
      </c>
      <c r="R42" s="7">
        <f t="shared" si="5"/>
        <v>4.3439213282381412E-3</v>
      </c>
      <c r="S42" s="7">
        <f t="shared" si="6"/>
        <v>9.1936375850045268E-3</v>
      </c>
      <c r="T42" s="7">
        <f t="shared" si="7"/>
        <v>3.1148518819371022E-2</v>
      </c>
      <c r="U42" s="7" t="str">
        <f t="shared" si="8"/>
        <v/>
      </c>
      <c r="V42" s="7">
        <f t="shared" si="9"/>
        <v>5.5468310037494292E-2</v>
      </c>
      <c r="W42" s="7">
        <f t="shared" si="10"/>
        <v>-4.9042275151098859E-2</v>
      </c>
      <c r="X42" s="7">
        <f t="shared" si="11"/>
        <v>-3.3600091344542539E-3</v>
      </c>
      <c r="Y42" s="7">
        <f t="shared" si="12"/>
        <v>1.0893825246256445E-4</v>
      </c>
      <c r="Z42" s="7">
        <v>-4.2900000000000002E-4</v>
      </c>
      <c r="AA42" s="7">
        <f t="shared" si="13"/>
        <v>2.7067179468413659E-2</v>
      </c>
      <c r="AB42" s="7">
        <f t="shared" si="14"/>
        <v>1.5992959665558505E-2</v>
      </c>
      <c r="AE42" s="6">
        <v>43523</v>
      </c>
      <c r="AF42" s="7">
        <v>14.7</v>
      </c>
      <c r="AG42" s="7">
        <v>31.01</v>
      </c>
      <c r="AH42" s="7"/>
      <c r="AI42" s="7">
        <f t="shared" si="0"/>
        <v>8.6299999999999955</v>
      </c>
      <c r="AJ42" s="7">
        <v>2.89</v>
      </c>
      <c r="AK42" s="7">
        <v>17.614999999999998</v>
      </c>
      <c r="AL42" s="7">
        <f t="shared" si="1"/>
        <v>14.724999999999998</v>
      </c>
      <c r="AM42" s="7">
        <v>2.4</v>
      </c>
      <c r="AN42" s="7">
        <v>2.5</v>
      </c>
      <c r="AO42" s="7">
        <v>2.69</v>
      </c>
      <c r="AP42" s="7">
        <f t="shared" si="2"/>
        <v>0.18999999999999995</v>
      </c>
      <c r="AQ42" s="7">
        <v>1.93</v>
      </c>
      <c r="AR42" s="7">
        <v>114.0363</v>
      </c>
      <c r="AS42" s="7">
        <v>1317.7</v>
      </c>
      <c r="AT42" s="14">
        <v>253.31899999999999</v>
      </c>
      <c r="AU42" s="14">
        <v>102.83710000000001</v>
      </c>
      <c r="AV42" s="14">
        <v>93.8</v>
      </c>
      <c r="AY42" s="6">
        <v>43523</v>
      </c>
      <c r="AZ42" s="12">
        <v>0</v>
      </c>
      <c r="BA42" s="12">
        <v>0</v>
      </c>
      <c r="BB42" s="12">
        <v>0</v>
      </c>
      <c r="BE42" s="6">
        <v>43523</v>
      </c>
      <c r="BF42" t="s">
        <v>54</v>
      </c>
      <c r="BG42" s="52">
        <v>1</v>
      </c>
    </row>
    <row r="43" spans="1:59" x14ac:dyDescent="0.2">
      <c r="A43" s="6">
        <v>43524</v>
      </c>
      <c r="B43" s="12">
        <v>57.332700000000003</v>
      </c>
      <c r="C43" s="12">
        <v>87.953299999999999</v>
      </c>
      <c r="D43" s="12">
        <v>53.1205</v>
      </c>
      <c r="E43" s="12">
        <v>56.254100000000001</v>
      </c>
      <c r="F43" s="12">
        <v>61.5929</v>
      </c>
      <c r="G43" s="12"/>
      <c r="H43" s="12">
        <v>3.7847</v>
      </c>
      <c r="I43" s="12">
        <v>15.655200000000001</v>
      </c>
      <c r="J43" s="12">
        <v>7.9843999999999999</v>
      </c>
      <c r="K43" s="12">
        <v>76.210700000000003</v>
      </c>
      <c r="L43" s="12">
        <v>57.21</v>
      </c>
      <c r="M43" s="12">
        <v>65.03</v>
      </c>
      <c r="O43" s="6">
        <v>43524</v>
      </c>
      <c r="P43" s="7">
        <f t="shared" si="3"/>
        <v>-5.5520621014474129E-3</v>
      </c>
      <c r="Q43" s="7">
        <f t="shared" si="4"/>
        <v>-4.1719131298633624E-3</v>
      </c>
      <c r="R43" s="7">
        <f t="shared" si="5"/>
        <v>-1.9990676293924352E-2</v>
      </c>
      <c r="S43" s="7">
        <f t="shared" si="6"/>
        <v>-7.5283730796783244E-3</v>
      </c>
      <c r="T43" s="7">
        <f t="shared" si="7"/>
        <v>-1.6769640350748474E-2</v>
      </c>
      <c r="U43" s="7" t="str">
        <f t="shared" si="8"/>
        <v/>
      </c>
      <c r="V43" s="7">
        <f t="shared" si="9"/>
        <v>1.8857160579858707E-2</v>
      </c>
      <c r="W43" s="7">
        <f t="shared" si="10"/>
        <v>-1.5629180198005924E-2</v>
      </c>
      <c r="X43" s="7">
        <f t="shared" si="11"/>
        <v>-4.7230605210314145E-3</v>
      </c>
      <c r="Y43" s="7">
        <f t="shared" si="12"/>
        <v>2.1784090875925054E-4</v>
      </c>
      <c r="Z43" s="7">
        <v>-1.8649999999999999E-3</v>
      </c>
      <c r="AA43" s="7">
        <f t="shared" si="13"/>
        <v>5.0819350587856613E-3</v>
      </c>
      <c r="AB43" s="7">
        <f t="shared" si="14"/>
        <v>-7.9645083286483467E-3</v>
      </c>
      <c r="AE43" s="6">
        <v>43524</v>
      </c>
      <c r="AF43" s="7">
        <v>14.78</v>
      </c>
      <c r="AG43" s="7">
        <v>30.27</v>
      </c>
      <c r="AH43" s="7">
        <v>47.22</v>
      </c>
      <c r="AI43" s="7">
        <f t="shared" si="0"/>
        <v>7.82</v>
      </c>
      <c r="AJ43" s="7">
        <v>2.89</v>
      </c>
      <c r="AK43" s="7">
        <v>17.815000000000001</v>
      </c>
      <c r="AL43" s="7">
        <f t="shared" si="1"/>
        <v>14.925000000000001</v>
      </c>
      <c r="AM43" s="7">
        <v>2.4</v>
      </c>
      <c r="AN43" s="7">
        <v>2.52</v>
      </c>
      <c r="AO43" s="7">
        <v>2.73</v>
      </c>
      <c r="AP43" s="7">
        <f t="shared" si="2"/>
        <v>0.20999999999999996</v>
      </c>
      <c r="AQ43" s="7">
        <v>1.95</v>
      </c>
      <c r="AR43" s="7">
        <v>114.1991</v>
      </c>
      <c r="AS43" s="7">
        <v>1312.8</v>
      </c>
      <c r="AT43" s="14">
        <v>253.31899999999999</v>
      </c>
      <c r="AU43" s="14">
        <v>102.83710000000001</v>
      </c>
      <c r="AV43" s="14">
        <v>93.8</v>
      </c>
      <c r="AY43" s="6">
        <v>43524</v>
      </c>
      <c r="AZ43" s="12">
        <v>0</v>
      </c>
      <c r="BA43" s="12">
        <v>0</v>
      </c>
      <c r="BB43" s="12">
        <v>0</v>
      </c>
      <c r="BE43" s="6">
        <v>43524</v>
      </c>
      <c r="BF43" t="s">
        <v>54</v>
      </c>
      <c r="BG43" s="52">
        <v>1</v>
      </c>
    </row>
    <row r="44" spans="1:59" x14ac:dyDescent="0.2">
      <c r="A44" s="6">
        <v>43525</v>
      </c>
      <c r="B44" s="12">
        <v>58.0364</v>
      </c>
      <c r="C44" s="12">
        <v>89.755300000000005</v>
      </c>
      <c r="D44" s="12">
        <v>53.966000000000001</v>
      </c>
      <c r="E44" s="12">
        <v>57.444600000000001</v>
      </c>
      <c r="F44" s="12">
        <v>61.162799999999997</v>
      </c>
      <c r="G44" s="12"/>
      <c r="H44" s="12">
        <v>3.8732000000000002</v>
      </c>
      <c r="I44" s="12">
        <v>15.6722</v>
      </c>
      <c r="J44" s="12">
        <v>8.0869999999999997</v>
      </c>
      <c r="K44" s="12">
        <v>76.219099999999997</v>
      </c>
      <c r="L44" s="12">
        <v>55.76</v>
      </c>
      <c r="M44" s="12">
        <v>63.71</v>
      </c>
      <c r="O44" s="6">
        <v>43525</v>
      </c>
      <c r="P44" s="7">
        <f t="shared" si="3"/>
        <v>1.219925833074584E-2</v>
      </c>
      <c r="Q44" s="7">
        <f t="shared" si="4"/>
        <v>2.0281086751032702E-2</v>
      </c>
      <c r="R44" s="7">
        <f t="shared" si="5"/>
        <v>1.5791300860185931E-2</v>
      </c>
      <c r="S44" s="7">
        <f t="shared" si="6"/>
        <v>2.0942077781758321E-2</v>
      </c>
      <c r="T44" s="7">
        <f t="shared" si="7"/>
        <v>-7.0074425868090718E-3</v>
      </c>
      <c r="U44" s="7" t="str">
        <f t="shared" si="8"/>
        <v/>
      </c>
      <c r="V44" s="7">
        <f t="shared" si="9"/>
        <v>2.311441524486638E-2</v>
      </c>
      <c r="W44" s="7">
        <f t="shared" si="10"/>
        <v>1.0853120060199757E-3</v>
      </c>
      <c r="X44" s="7">
        <f t="shared" si="11"/>
        <v>1.2768196159094527E-2</v>
      </c>
      <c r="Y44" s="7">
        <f t="shared" si="12"/>
        <v>1.1021466942166748E-4</v>
      </c>
      <c r="Z44" s="7">
        <v>6.2240000000000004E-3</v>
      </c>
      <c r="AA44" s="7">
        <f t="shared" si="13"/>
        <v>-2.5671941828169002E-2</v>
      </c>
      <c r="AB44" s="7">
        <f t="shared" si="14"/>
        <v>-2.0507165752663651E-2</v>
      </c>
      <c r="AE44" s="6">
        <v>43525</v>
      </c>
      <c r="AF44" s="7">
        <v>13.57</v>
      </c>
      <c r="AG44" s="7">
        <v>30.31</v>
      </c>
      <c r="AH44" s="7">
        <v>47.9</v>
      </c>
      <c r="AI44" s="7">
        <f t="shared" si="0"/>
        <v>7.9500000000000028</v>
      </c>
      <c r="AJ44" s="7">
        <v>3.19</v>
      </c>
      <c r="AK44" s="7">
        <v>17.32</v>
      </c>
      <c r="AL44" s="7">
        <f t="shared" si="1"/>
        <v>14.13</v>
      </c>
      <c r="AM44" s="7">
        <v>2.4</v>
      </c>
      <c r="AN44" s="7">
        <v>2.5499999999999998</v>
      </c>
      <c r="AO44" s="7">
        <v>2.76</v>
      </c>
      <c r="AP44" s="7">
        <f t="shared" si="2"/>
        <v>0.20999999999999996</v>
      </c>
      <c r="AQ44" s="7">
        <v>1.96</v>
      </c>
      <c r="AR44" s="7">
        <v>114.53700000000001</v>
      </c>
      <c r="AS44" s="7">
        <v>1296.4000000000001</v>
      </c>
      <c r="AT44" s="14">
        <v>254.27699999999999</v>
      </c>
      <c r="AU44" s="14">
        <v>102.87569999999999</v>
      </c>
      <c r="AV44" s="14">
        <v>98.4</v>
      </c>
      <c r="AY44" s="6">
        <v>43525</v>
      </c>
      <c r="AZ44" s="12">
        <v>0</v>
      </c>
      <c r="BA44" s="12">
        <v>0</v>
      </c>
      <c r="BB44" s="12">
        <v>0</v>
      </c>
      <c r="BE44" s="6">
        <v>43525</v>
      </c>
      <c r="BF44" t="s">
        <v>54</v>
      </c>
      <c r="BG44" s="52">
        <v>1</v>
      </c>
    </row>
    <row r="45" spans="1:59" x14ac:dyDescent="0.2">
      <c r="A45" s="6">
        <v>43528</v>
      </c>
      <c r="B45" s="12">
        <v>58.261299999999999</v>
      </c>
      <c r="C45" s="12">
        <v>89.8215</v>
      </c>
      <c r="D45" s="12">
        <v>54.725499999999997</v>
      </c>
      <c r="E45" s="12">
        <v>57.3596</v>
      </c>
      <c r="F45" s="12">
        <v>62.118499999999997</v>
      </c>
      <c r="G45" s="12"/>
      <c r="H45" s="12">
        <v>3.9262000000000001</v>
      </c>
      <c r="I45" s="12">
        <v>15.9528</v>
      </c>
      <c r="J45" s="12">
        <v>8.0923999999999996</v>
      </c>
      <c r="K45" s="12">
        <v>76.210700000000003</v>
      </c>
      <c r="L45" s="12">
        <v>56.6</v>
      </c>
      <c r="M45" s="12">
        <v>64.44</v>
      </c>
      <c r="O45" s="6">
        <v>43528</v>
      </c>
      <c r="P45" s="7">
        <f t="shared" si="3"/>
        <v>3.8676651447689774E-3</v>
      </c>
      <c r="Q45" s="7">
        <f t="shared" si="4"/>
        <v>7.3728903732358554E-4</v>
      </c>
      <c r="R45" s="7">
        <f t="shared" si="5"/>
        <v>1.3975561324571209E-2</v>
      </c>
      <c r="S45" s="7">
        <f t="shared" si="6"/>
        <v>-1.4807823325582348E-3</v>
      </c>
      <c r="T45" s="7">
        <f t="shared" si="7"/>
        <v>1.5504689606835513E-2</v>
      </c>
      <c r="U45" s="7" t="str">
        <f t="shared" si="8"/>
        <v/>
      </c>
      <c r="V45" s="7">
        <f t="shared" si="9"/>
        <v>1.3590998236556892E-2</v>
      </c>
      <c r="W45" s="7">
        <f t="shared" si="10"/>
        <v>1.7745920239465973E-2</v>
      </c>
      <c r="X45" s="7">
        <f t="shared" si="11"/>
        <v>6.675155074365235E-4</v>
      </c>
      <c r="Y45" s="7">
        <f t="shared" si="12"/>
        <v>-1.1021466942151511E-4</v>
      </c>
      <c r="Z45" s="7">
        <v>-3.6440000000000001E-3</v>
      </c>
      <c r="AA45" s="7">
        <f t="shared" si="13"/>
        <v>1.4952218756868871E-2</v>
      </c>
      <c r="AB45" s="7">
        <f t="shared" si="14"/>
        <v>1.1393022180376826E-2</v>
      </c>
      <c r="AE45" s="6">
        <v>43528</v>
      </c>
      <c r="AF45" s="7">
        <v>14.63</v>
      </c>
      <c r="AG45" s="7">
        <v>30.2</v>
      </c>
      <c r="AH45" s="7">
        <v>46.74</v>
      </c>
      <c r="AI45" s="7">
        <f t="shared" si="0"/>
        <v>7.8399999999999963</v>
      </c>
      <c r="AJ45" s="7">
        <v>4.25</v>
      </c>
      <c r="AK45" s="7">
        <v>17.399999999999999</v>
      </c>
      <c r="AL45" s="7">
        <f t="shared" si="1"/>
        <v>13.149999999999999</v>
      </c>
      <c r="AM45" s="7">
        <v>2.4</v>
      </c>
      <c r="AN45" s="7">
        <v>2.5499999999999998</v>
      </c>
      <c r="AO45" s="7">
        <v>2.72</v>
      </c>
      <c r="AP45" s="7">
        <f t="shared" si="2"/>
        <v>0.17000000000000037</v>
      </c>
      <c r="AQ45" s="7">
        <v>1.94</v>
      </c>
      <c r="AR45" s="7">
        <v>114.6925</v>
      </c>
      <c r="AS45" s="7">
        <v>1284.8</v>
      </c>
      <c r="AT45" s="14">
        <v>254.27699999999999</v>
      </c>
      <c r="AU45" s="14">
        <v>102.87569999999999</v>
      </c>
      <c r="AV45" s="14">
        <v>98.4</v>
      </c>
      <c r="AY45" s="6">
        <v>43528</v>
      </c>
      <c r="AZ45" s="12">
        <v>0</v>
      </c>
      <c r="BA45" s="12">
        <v>0</v>
      </c>
      <c r="BB45" s="12">
        <v>0</v>
      </c>
      <c r="BE45" s="6">
        <v>43528</v>
      </c>
      <c r="BF45" t="s">
        <v>54</v>
      </c>
      <c r="BG45" s="52">
        <v>1</v>
      </c>
    </row>
    <row r="46" spans="1:59" x14ac:dyDescent="0.2">
      <c r="A46" s="6">
        <v>43529</v>
      </c>
      <c r="B46" s="12">
        <v>58.174300000000002</v>
      </c>
      <c r="C46" s="12">
        <v>90.682000000000002</v>
      </c>
      <c r="D46" s="12">
        <v>54.028700000000001</v>
      </c>
      <c r="E46" s="12">
        <v>57.427599999999998</v>
      </c>
      <c r="F46" s="12">
        <v>63.5807</v>
      </c>
      <c r="G46" s="12"/>
      <c r="H46" s="12">
        <v>3.9792999999999998</v>
      </c>
      <c r="I46" s="12">
        <v>15.6892</v>
      </c>
      <c r="J46" s="12">
        <v>8.0708000000000002</v>
      </c>
      <c r="K46" s="12">
        <v>76.219099999999997</v>
      </c>
      <c r="L46" s="12">
        <v>56.55</v>
      </c>
      <c r="M46" s="12">
        <v>64.239999999999995</v>
      </c>
      <c r="O46" s="6">
        <v>43529</v>
      </c>
      <c r="P46" s="7">
        <f t="shared" si="3"/>
        <v>-1.4943885923322034E-3</v>
      </c>
      <c r="Q46" s="7">
        <f t="shared" si="4"/>
        <v>9.5345133892215054E-3</v>
      </c>
      <c r="R46" s="7">
        <f t="shared" si="5"/>
        <v>-1.281439309974303E-2</v>
      </c>
      <c r="S46" s="7">
        <f t="shared" si="6"/>
        <v>1.1848012314022659E-3</v>
      </c>
      <c r="T46" s="7">
        <f t="shared" si="7"/>
        <v>2.3266113997217348E-2</v>
      </c>
      <c r="U46" s="7" t="str">
        <f t="shared" si="8"/>
        <v/>
      </c>
      <c r="V46" s="7">
        <f t="shared" si="9"/>
        <v>1.3433887438970411E-2</v>
      </c>
      <c r="W46" s="7">
        <f t="shared" si="10"/>
        <v>-1.6661784858706275E-2</v>
      </c>
      <c r="X46" s="7">
        <f t="shared" si="11"/>
        <v>-2.6727396627357304E-3</v>
      </c>
      <c r="Y46" s="7">
        <f t="shared" si="12"/>
        <v>1.1021466942166748E-4</v>
      </c>
      <c r="Z46" s="7">
        <v>-1.361E-3</v>
      </c>
      <c r="AA46" s="7">
        <f t="shared" si="13"/>
        <v>-8.8378264700790629E-4</v>
      </c>
      <c r="AB46" s="7">
        <f t="shared" si="14"/>
        <v>-3.1084886702674487E-3</v>
      </c>
      <c r="AE46" s="6">
        <v>43529</v>
      </c>
      <c r="AF46" s="7">
        <v>14.74</v>
      </c>
      <c r="AG46" s="7">
        <v>30.21</v>
      </c>
      <c r="AH46" s="7">
        <v>45.86</v>
      </c>
      <c r="AI46" s="7">
        <f t="shared" si="0"/>
        <v>7.6899999999999977</v>
      </c>
      <c r="AJ46" s="7">
        <v>3.18</v>
      </c>
      <c r="AK46" s="7">
        <v>17.18</v>
      </c>
      <c r="AL46" s="7">
        <f t="shared" si="1"/>
        <v>14</v>
      </c>
      <c r="AM46" s="7">
        <v>2.4</v>
      </c>
      <c r="AN46" s="7">
        <v>2.5499999999999998</v>
      </c>
      <c r="AO46" s="7">
        <v>2.72</v>
      </c>
      <c r="AP46" s="7">
        <f t="shared" si="2"/>
        <v>0.17000000000000037</v>
      </c>
      <c r="AQ46" s="7">
        <v>1.93</v>
      </c>
      <c r="AR46" s="7">
        <v>114.804</v>
      </c>
      <c r="AS46" s="7">
        <v>1282</v>
      </c>
      <c r="AT46" s="14">
        <v>254.27699999999999</v>
      </c>
      <c r="AU46" s="14">
        <v>102.87569999999999</v>
      </c>
      <c r="AV46" s="14">
        <v>98.4</v>
      </c>
      <c r="AY46" s="6">
        <v>43529</v>
      </c>
      <c r="AZ46" s="12">
        <v>0</v>
      </c>
      <c r="BA46" s="12">
        <v>0</v>
      </c>
      <c r="BB46" s="12">
        <v>0</v>
      </c>
      <c r="BE46" s="6">
        <v>43529</v>
      </c>
      <c r="BF46" t="s">
        <v>54</v>
      </c>
      <c r="BG46" s="52">
        <v>1</v>
      </c>
    </row>
    <row r="47" spans="1:59" x14ac:dyDescent="0.2">
      <c r="A47" s="6">
        <v>43530</v>
      </c>
      <c r="B47" s="12">
        <v>57.514099999999999</v>
      </c>
      <c r="C47" s="12">
        <v>90.858599999999996</v>
      </c>
      <c r="D47" s="12">
        <v>53.465000000000003</v>
      </c>
      <c r="E47" s="12">
        <v>56.2881</v>
      </c>
      <c r="F47" s="12">
        <v>62.653700000000001</v>
      </c>
      <c r="G47" s="12"/>
      <c r="H47" s="12">
        <v>3.8673000000000002</v>
      </c>
      <c r="I47" s="12">
        <v>14.9154</v>
      </c>
      <c r="J47" s="12">
        <v>8.0167999999999999</v>
      </c>
      <c r="K47" s="12">
        <v>76.227400000000003</v>
      </c>
      <c r="L47" s="12">
        <v>56.22</v>
      </c>
      <c r="M47" s="12">
        <v>64.510000000000005</v>
      </c>
      <c r="O47" s="6">
        <v>43530</v>
      </c>
      <c r="P47" s="7">
        <f t="shared" si="3"/>
        <v>-1.1413541322146342E-2</v>
      </c>
      <c r="Q47" s="7">
        <f t="shared" si="4"/>
        <v>1.9455709158855059E-3</v>
      </c>
      <c r="R47" s="7">
        <f t="shared" si="5"/>
        <v>-1.04881526508764E-2</v>
      </c>
      <c r="S47" s="7">
        <f t="shared" si="6"/>
        <v>-2.0041878866584335E-2</v>
      </c>
      <c r="T47" s="7">
        <f t="shared" si="7"/>
        <v>-1.4687227315161443E-2</v>
      </c>
      <c r="U47" s="7" t="str">
        <f t="shared" si="8"/>
        <v/>
      </c>
      <c r="V47" s="7">
        <f t="shared" si="9"/>
        <v>-2.8549335295734619E-2</v>
      </c>
      <c r="W47" s="7">
        <f t="shared" si="10"/>
        <v>-5.0578341308585809E-2</v>
      </c>
      <c r="X47" s="7">
        <f t="shared" si="11"/>
        <v>-6.7132701964037868E-3</v>
      </c>
      <c r="Y47" s="7">
        <f t="shared" si="12"/>
        <v>1.0889066010976318E-4</v>
      </c>
      <c r="Z47" s="7">
        <v>-6.0759999999999998E-3</v>
      </c>
      <c r="AA47" s="7">
        <f t="shared" si="13"/>
        <v>-5.8526370837436352E-3</v>
      </c>
      <c r="AB47" s="7">
        <f t="shared" si="14"/>
        <v>4.1941809056442528E-3</v>
      </c>
      <c r="AE47" s="6">
        <v>43530</v>
      </c>
      <c r="AF47" s="7">
        <v>15.74</v>
      </c>
      <c r="AG47" s="7">
        <v>29.69</v>
      </c>
      <c r="AH47" s="7">
        <v>45.63</v>
      </c>
      <c r="AI47" s="7">
        <f t="shared" si="0"/>
        <v>8.2900000000000063</v>
      </c>
      <c r="AJ47" s="7">
        <v>3.18</v>
      </c>
      <c r="AK47" s="7">
        <v>16.850000000000001</v>
      </c>
      <c r="AL47" s="7">
        <f t="shared" si="1"/>
        <v>13.670000000000002</v>
      </c>
      <c r="AM47" s="7">
        <v>2.4</v>
      </c>
      <c r="AN47" s="7">
        <v>2.52</v>
      </c>
      <c r="AO47" s="7">
        <v>2.69</v>
      </c>
      <c r="AP47" s="7">
        <f t="shared" si="2"/>
        <v>0.16999999999999993</v>
      </c>
      <c r="AQ47" s="7">
        <v>1.91</v>
      </c>
      <c r="AR47" s="7">
        <v>114.9714</v>
      </c>
      <c r="AS47" s="7">
        <v>1284.9000000000001</v>
      </c>
      <c r="AT47" s="14">
        <v>254.27699999999999</v>
      </c>
      <c r="AU47" s="14">
        <v>102.87569999999999</v>
      </c>
      <c r="AV47" s="14">
        <v>98.4</v>
      </c>
      <c r="AY47" s="6">
        <v>43530</v>
      </c>
      <c r="AZ47" s="12">
        <v>0</v>
      </c>
      <c r="BA47" s="12">
        <v>0</v>
      </c>
      <c r="BB47" s="12">
        <v>0</v>
      </c>
      <c r="BE47" s="6">
        <v>43530</v>
      </c>
      <c r="BF47" t="s">
        <v>54</v>
      </c>
      <c r="BG47" s="52">
        <v>1</v>
      </c>
    </row>
    <row r="48" spans="1:59" x14ac:dyDescent="0.2">
      <c r="A48" s="6">
        <v>43531</v>
      </c>
      <c r="B48" s="12">
        <v>58.152500000000003</v>
      </c>
      <c r="C48" s="12">
        <v>89.689099999999996</v>
      </c>
      <c r="D48" s="12">
        <v>53.198799999999999</v>
      </c>
      <c r="E48" s="12">
        <v>55.9054</v>
      </c>
      <c r="F48" s="12">
        <v>63.8005</v>
      </c>
      <c r="G48" s="12"/>
      <c r="H48" s="12">
        <v>3.7376</v>
      </c>
      <c r="I48" s="12">
        <v>14.6092</v>
      </c>
      <c r="J48" s="12">
        <v>8.1085999999999991</v>
      </c>
      <c r="K48" s="12">
        <v>76.244100000000003</v>
      </c>
      <c r="L48" s="12">
        <v>56.6</v>
      </c>
      <c r="M48" s="12">
        <v>64.819999999999993</v>
      </c>
      <c r="O48" s="6">
        <v>43531</v>
      </c>
      <c r="P48" s="7">
        <f t="shared" si="3"/>
        <v>1.103873516818692E-2</v>
      </c>
      <c r="Q48" s="7">
        <f t="shared" si="4"/>
        <v>-1.2955206375986157E-2</v>
      </c>
      <c r="R48" s="7">
        <f t="shared" si="5"/>
        <v>-4.9913945063979849E-3</v>
      </c>
      <c r="S48" s="7">
        <f t="shared" si="6"/>
        <v>-6.8221685623549074E-3</v>
      </c>
      <c r="T48" s="7">
        <f t="shared" si="7"/>
        <v>1.8138289452248168E-2</v>
      </c>
      <c r="U48" s="7" t="str">
        <f t="shared" si="8"/>
        <v/>
      </c>
      <c r="V48" s="7">
        <f t="shared" si="9"/>
        <v>-3.4112894923315637E-2</v>
      </c>
      <c r="W48" s="7">
        <f t="shared" si="10"/>
        <v>-2.0742768998407365E-2</v>
      </c>
      <c r="X48" s="7">
        <f t="shared" si="11"/>
        <v>1.1385887076513283E-2</v>
      </c>
      <c r="Y48" s="7">
        <f t="shared" si="12"/>
        <v>2.1905733290204869E-4</v>
      </c>
      <c r="Z48" s="7">
        <v>-8.4010000000000005E-3</v>
      </c>
      <c r="AA48" s="7">
        <f t="shared" si="13"/>
        <v>6.7364197307513982E-3</v>
      </c>
      <c r="AB48" s="7">
        <f t="shared" si="14"/>
        <v>4.7939471692508284E-3</v>
      </c>
      <c r="AE48" s="6">
        <v>43531</v>
      </c>
      <c r="AF48" s="7">
        <v>16.59</v>
      </c>
      <c r="AG48" s="7">
        <v>30.43</v>
      </c>
      <c r="AH48" s="7">
        <v>45.83</v>
      </c>
      <c r="AI48" s="7">
        <f t="shared" si="0"/>
        <v>8.2199999999999918</v>
      </c>
      <c r="AJ48" s="7">
        <v>2.9</v>
      </c>
      <c r="AK48" s="7">
        <v>16.87</v>
      </c>
      <c r="AL48" s="7">
        <f t="shared" si="1"/>
        <v>13.97</v>
      </c>
      <c r="AM48" s="7">
        <v>2.4</v>
      </c>
      <c r="AN48" s="7">
        <v>2.4700000000000002</v>
      </c>
      <c r="AO48" s="7">
        <v>2.64</v>
      </c>
      <c r="AP48" s="7">
        <f t="shared" si="2"/>
        <v>0.16999999999999993</v>
      </c>
      <c r="AQ48" s="7">
        <v>1.9</v>
      </c>
      <c r="AR48" s="7">
        <v>115.4919</v>
      </c>
      <c r="AS48" s="7">
        <v>1283.8</v>
      </c>
      <c r="AT48" s="14">
        <v>254.27699999999999</v>
      </c>
      <c r="AU48" s="14">
        <v>102.87569999999999</v>
      </c>
      <c r="AV48" s="14">
        <v>98.4</v>
      </c>
      <c r="AY48" s="6">
        <v>43531</v>
      </c>
      <c r="AZ48" s="12">
        <v>0</v>
      </c>
      <c r="BA48" s="12">
        <v>0</v>
      </c>
      <c r="BB48" s="12">
        <v>0</v>
      </c>
      <c r="BE48" s="6">
        <v>43531</v>
      </c>
      <c r="BF48" t="s">
        <v>54</v>
      </c>
      <c r="BG48" s="52">
        <v>1</v>
      </c>
    </row>
    <row r="49" spans="1:59" x14ac:dyDescent="0.2">
      <c r="A49" s="6">
        <v>43532</v>
      </c>
      <c r="B49" s="12">
        <v>57.318199999999997</v>
      </c>
      <c r="C49" s="12">
        <v>89.453699999999998</v>
      </c>
      <c r="D49" s="12">
        <v>51.2258</v>
      </c>
      <c r="E49" s="12">
        <v>53.969000000000001</v>
      </c>
      <c r="F49" s="12">
        <v>63.351300000000002</v>
      </c>
      <c r="G49" s="12"/>
      <c r="H49" s="12">
        <v>3.7317</v>
      </c>
      <c r="I49" s="12">
        <v>14.4392</v>
      </c>
      <c r="J49" s="12">
        <v>8.0006000000000004</v>
      </c>
      <c r="K49" s="12">
        <v>76.252399999999994</v>
      </c>
      <c r="L49" s="12">
        <v>55.77</v>
      </c>
      <c r="M49" s="12">
        <v>65.66</v>
      </c>
      <c r="O49" s="6">
        <v>43532</v>
      </c>
      <c r="P49" s="7">
        <f t="shared" si="3"/>
        <v>-1.4450670486807687E-2</v>
      </c>
      <c r="Q49" s="7">
        <f t="shared" si="4"/>
        <v>-2.6280725263610554E-3</v>
      </c>
      <c r="R49" s="7">
        <f t="shared" si="5"/>
        <v>-3.7792528324879608E-2</v>
      </c>
      <c r="S49" s="7">
        <f t="shared" si="6"/>
        <v>-3.5251168922227794E-2</v>
      </c>
      <c r="T49" s="7">
        <f t="shared" si="7"/>
        <v>-7.0655998384852661E-3</v>
      </c>
      <c r="U49" s="7" t="str">
        <f t="shared" si="8"/>
        <v/>
      </c>
      <c r="V49" s="7">
        <f t="shared" si="9"/>
        <v>-1.5798003098245949E-3</v>
      </c>
      <c r="W49" s="7">
        <f t="shared" si="10"/>
        <v>-1.1704736979743821E-2</v>
      </c>
      <c r="X49" s="7">
        <f t="shared" si="11"/>
        <v>-1.3408687971018818E-2</v>
      </c>
      <c r="Y49" s="7">
        <f t="shared" si="12"/>
        <v>1.0885495743420776E-4</v>
      </c>
      <c r="Z49" s="7">
        <v>-2.0019999999999999E-3</v>
      </c>
      <c r="AA49" s="7">
        <f t="shared" si="13"/>
        <v>-1.4772894807674927E-2</v>
      </c>
      <c r="AB49" s="7">
        <f t="shared" si="14"/>
        <v>1.2875714360045367E-2</v>
      </c>
      <c r="AE49" s="6">
        <v>43532</v>
      </c>
      <c r="AF49" s="7">
        <v>16.05</v>
      </c>
      <c r="AG49" s="7">
        <v>29.77</v>
      </c>
      <c r="AH49" s="7">
        <v>45.83</v>
      </c>
      <c r="AI49" s="7">
        <f t="shared" si="0"/>
        <v>9.8899999999999935</v>
      </c>
      <c r="AJ49" s="7">
        <v>2.9</v>
      </c>
      <c r="AK49" s="7">
        <v>16.73</v>
      </c>
      <c r="AL49" s="7">
        <f t="shared" si="1"/>
        <v>13.83</v>
      </c>
      <c r="AM49" s="7">
        <v>2.4</v>
      </c>
      <c r="AN49" s="7">
        <v>2.4500000000000002</v>
      </c>
      <c r="AO49" s="7">
        <v>2.62</v>
      </c>
      <c r="AP49" s="7">
        <f t="shared" si="2"/>
        <v>0.16999999999999993</v>
      </c>
      <c r="AQ49" s="7">
        <v>1.9</v>
      </c>
      <c r="AR49" s="7">
        <v>115.3599</v>
      </c>
      <c r="AS49" s="7">
        <v>1297</v>
      </c>
      <c r="AT49" s="14">
        <v>254.27699999999999</v>
      </c>
      <c r="AU49" s="14">
        <v>102.87569999999999</v>
      </c>
      <c r="AV49" s="14">
        <v>98.4</v>
      </c>
      <c r="AY49" s="6">
        <v>43532</v>
      </c>
      <c r="AZ49" s="12">
        <v>0</v>
      </c>
      <c r="BA49" s="12">
        <v>0</v>
      </c>
      <c r="BB49" s="12">
        <v>0</v>
      </c>
      <c r="BE49" s="6">
        <v>43532</v>
      </c>
      <c r="BF49" t="s">
        <v>54</v>
      </c>
      <c r="BG49" s="52">
        <v>1</v>
      </c>
    </row>
    <row r="50" spans="1:59" x14ac:dyDescent="0.2">
      <c r="A50" s="6">
        <v>43535</v>
      </c>
      <c r="B50" s="12">
        <v>57.876800000000003</v>
      </c>
      <c r="C50" s="12">
        <v>90.924800000000005</v>
      </c>
      <c r="D50" s="12">
        <v>51.570300000000003</v>
      </c>
      <c r="E50" s="12">
        <v>54.975900000000003</v>
      </c>
      <c r="F50" s="12">
        <v>64.985500000000002</v>
      </c>
      <c r="G50" s="12"/>
      <c r="H50" s="12">
        <v>3.6549999999999998</v>
      </c>
      <c r="I50" s="12">
        <v>15.0769</v>
      </c>
      <c r="J50" s="12">
        <v>8.1896000000000004</v>
      </c>
      <c r="K50" s="12">
        <v>76.252399999999994</v>
      </c>
      <c r="L50" s="12">
        <v>56.79</v>
      </c>
      <c r="M50" s="12">
        <v>65.06</v>
      </c>
      <c r="O50" s="6">
        <v>43535</v>
      </c>
      <c r="P50" s="7">
        <f t="shared" si="3"/>
        <v>9.6984136195172321E-3</v>
      </c>
      <c r="Q50" s="7">
        <f t="shared" si="4"/>
        <v>1.6311618265858613E-2</v>
      </c>
      <c r="R50" s="7">
        <f t="shared" si="5"/>
        <v>6.7026140042648341E-3</v>
      </c>
      <c r="S50" s="7">
        <f t="shared" si="6"/>
        <v>1.8485099737995128E-2</v>
      </c>
      <c r="T50" s="7">
        <f t="shared" si="7"/>
        <v>2.5468740615056995E-2</v>
      </c>
      <c r="U50" s="7" t="str">
        <f t="shared" si="8"/>
        <v/>
      </c>
      <c r="V50" s="7">
        <f t="shared" si="9"/>
        <v>-2.0767800700149785E-2</v>
      </c>
      <c r="W50" s="7">
        <f t="shared" si="10"/>
        <v>4.3217040887662615E-2</v>
      </c>
      <c r="X50" s="7">
        <f t="shared" si="11"/>
        <v>2.3348517755947547E-2</v>
      </c>
      <c r="Y50" s="7">
        <f t="shared" si="12"/>
        <v>0</v>
      </c>
      <c r="Z50" s="7">
        <v>1.4397E-2</v>
      </c>
      <c r="AA50" s="7">
        <f t="shared" si="13"/>
        <v>1.8124163487878844E-2</v>
      </c>
      <c r="AB50" s="7">
        <f t="shared" si="14"/>
        <v>-9.1799910282411423E-3</v>
      </c>
      <c r="AE50" s="6">
        <v>43535</v>
      </c>
      <c r="AF50" s="7">
        <v>14.33</v>
      </c>
      <c r="AG50" s="7">
        <v>29.18</v>
      </c>
      <c r="AH50" s="7">
        <v>44.84</v>
      </c>
      <c r="AI50" s="7">
        <f t="shared" si="0"/>
        <v>8.2700000000000031</v>
      </c>
      <c r="AJ50" s="7">
        <v>2.86</v>
      </c>
      <c r="AK50" s="7">
        <v>16.625</v>
      </c>
      <c r="AL50" s="7">
        <f t="shared" si="1"/>
        <v>13.765000000000001</v>
      </c>
      <c r="AM50" s="7">
        <v>2.4</v>
      </c>
      <c r="AN50" s="7">
        <v>2.4700000000000002</v>
      </c>
      <c r="AO50" s="7">
        <v>2.64</v>
      </c>
      <c r="AP50" s="7">
        <f t="shared" si="2"/>
        <v>0.16999999999999993</v>
      </c>
      <c r="AQ50" s="7">
        <v>1.91</v>
      </c>
      <c r="AR50" s="7">
        <v>115.2967</v>
      </c>
      <c r="AS50" s="7">
        <v>1288.8</v>
      </c>
      <c r="AT50" s="14">
        <v>254.27699999999999</v>
      </c>
      <c r="AU50" s="14">
        <v>102.87569999999999</v>
      </c>
      <c r="AV50" s="14">
        <v>98.4</v>
      </c>
      <c r="AY50" s="6">
        <v>43535</v>
      </c>
      <c r="AZ50" s="12">
        <v>0</v>
      </c>
      <c r="BA50" s="12">
        <v>0</v>
      </c>
      <c r="BB50" s="12">
        <v>0</v>
      </c>
      <c r="BE50" s="6">
        <v>43535</v>
      </c>
      <c r="BF50" t="s">
        <v>54</v>
      </c>
      <c r="BG50" s="52">
        <v>1</v>
      </c>
    </row>
    <row r="51" spans="1:59" x14ac:dyDescent="0.2">
      <c r="A51" s="6">
        <v>43536</v>
      </c>
      <c r="B51" s="12">
        <v>58.0364</v>
      </c>
      <c r="C51" s="12">
        <v>91.130700000000004</v>
      </c>
      <c r="D51" s="12">
        <v>51.382399999999997</v>
      </c>
      <c r="E51" s="12">
        <v>55.251300000000001</v>
      </c>
      <c r="F51" s="12">
        <v>66.504999999999995</v>
      </c>
      <c r="G51" s="12"/>
      <c r="H51" s="12">
        <v>3.8142</v>
      </c>
      <c r="I51" s="12">
        <v>15.342000000000001</v>
      </c>
      <c r="J51" s="12">
        <v>8.2165999999999997</v>
      </c>
      <c r="K51" s="12">
        <v>76.2607</v>
      </c>
      <c r="L51" s="12">
        <v>56.89</v>
      </c>
      <c r="M51" s="12">
        <v>65.33</v>
      </c>
      <c r="O51" s="6">
        <v>43536</v>
      </c>
      <c r="P51" s="7">
        <f t="shared" si="3"/>
        <v>2.7537864688129089E-3</v>
      </c>
      <c r="Q51" s="7">
        <f t="shared" si="4"/>
        <v>2.2619485573254416E-3</v>
      </c>
      <c r="R51" s="7">
        <f t="shared" si="5"/>
        <v>-3.6502240083788229E-3</v>
      </c>
      <c r="S51" s="7">
        <f t="shared" si="6"/>
        <v>4.996962148231694E-3</v>
      </c>
      <c r="T51" s="7">
        <f t="shared" si="7"/>
        <v>2.3112964718057127E-2</v>
      </c>
      <c r="U51" s="7" t="str">
        <f t="shared" si="8"/>
        <v/>
      </c>
      <c r="V51" s="7">
        <f t="shared" si="9"/>
        <v>4.2634850986539165E-2</v>
      </c>
      <c r="W51" s="7">
        <f t="shared" si="10"/>
        <v>1.743039438154035E-2</v>
      </c>
      <c r="X51" s="7">
        <f t="shared" si="11"/>
        <v>3.2914415739863047E-3</v>
      </c>
      <c r="Y51" s="7">
        <f t="shared" si="12"/>
        <v>1.0884310932247342E-4</v>
      </c>
      <c r="Z51" s="7">
        <v>3.764E-3</v>
      </c>
      <c r="AA51" s="7">
        <f t="shared" si="13"/>
        <v>1.7593248732148987E-3</v>
      </c>
      <c r="AB51" s="7">
        <f t="shared" si="14"/>
        <v>4.1414278074535325E-3</v>
      </c>
      <c r="AE51" s="6">
        <v>43536</v>
      </c>
      <c r="AF51" s="7">
        <v>13.77</v>
      </c>
      <c r="AG51" s="7">
        <v>28.56</v>
      </c>
      <c r="AH51" s="7">
        <v>44.86</v>
      </c>
      <c r="AI51" s="7">
        <f t="shared" si="0"/>
        <v>8.4399999999999977</v>
      </c>
      <c r="AJ51" s="7">
        <v>2.83</v>
      </c>
      <c r="AK51" s="7">
        <v>16.21</v>
      </c>
      <c r="AL51" s="7">
        <f t="shared" si="1"/>
        <v>13.38</v>
      </c>
      <c r="AM51" s="7">
        <v>2.4</v>
      </c>
      <c r="AN51" s="7">
        <v>2.4500000000000002</v>
      </c>
      <c r="AO51" s="7">
        <v>2.61</v>
      </c>
      <c r="AP51" s="7">
        <f t="shared" si="2"/>
        <v>0.1599999999999997</v>
      </c>
      <c r="AQ51" s="7">
        <v>1.9</v>
      </c>
      <c r="AR51" s="7">
        <v>114.93899999999999</v>
      </c>
      <c r="AS51" s="7">
        <v>1296.3</v>
      </c>
      <c r="AT51" s="14">
        <v>254.27699999999999</v>
      </c>
      <c r="AU51" s="14">
        <v>102.87569999999999</v>
      </c>
      <c r="AV51" s="14">
        <v>98.4</v>
      </c>
      <c r="AY51" s="6">
        <v>43536</v>
      </c>
      <c r="AZ51" s="12">
        <v>0</v>
      </c>
      <c r="BA51" s="12">
        <v>0</v>
      </c>
      <c r="BB51" s="12">
        <v>0</v>
      </c>
      <c r="BE51" s="6">
        <v>43536</v>
      </c>
      <c r="BF51" t="s">
        <v>54</v>
      </c>
      <c r="BG51" s="52">
        <v>1</v>
      </c>
    </row>
    <row r="52" spans="1:59" x14ac:dyDescent="0.2">
      <c r="A52" s="6">
        <v>43537</v>
      </c>
      <c r="B52" s="12">
        <v>58.551499999999997</v>
      </c>
      <c r="C52" s="12">
        <v>91.697100000000006</v>
      </c>
      <c r="D52" s="12">
        <v>52.728999999999999</v>
      </c>
      <c r="E52" s="12">
        <v>55.991399999999999</v>
      </c>
      <c r="F52" s="12">
        <v>66.237399999999994</v>
      </c>
      <c r="G52" s="12"/>
      <c r="H52" s="12">
        <v>3.8496000000000001</v>
      </c>
      <c r="I52" s="12">
        <v>15.247999999999999</v>
      </c>
      <c r="J52" s="12">
        <v>8.1842000000000006</v>
      </c>
      <c r="K52" s="12">
        <v>76.269099999999995</v>
      </c>
      <c r="L52" s="12">
        <v>58.27</v>
      </c>
      <c r="M52" s="12">
        <v>65.89</v>
      </c>
      <c r="O52" s="6">
        <v>43537</v>
      </c>
      <c r="P52" s="7">
        <f t="shared" si="3"/>
        <v>8.8363089410634279E-3</v>
      </c>
      <c r="Q52" s="7">
        <f t="shared" si="4"/>
        <v>6.1960140857651048E-3</v>
      </c>
      <c r="R52" s="7">
        <f t="shared" si="5"/>
        <v>2.5869887453003733E-2</v>
      </c>
      <c r="S52" s="7">
        <f t="shared" si="6"/>
        <v>1.3306237980463983E-2</v>
      </c>
      <c r="T52" s="7">
        <f t="shared" si="7"/>
        <v>-4.0318747063335866E-3</v>
      </c>
      <c r="U52" s="7" t="str">
        <f t="shared" si="8"/>
        <v/>
      </c>
      <c r="V52" s="7">
        <f t="shared" si="9"/>
        <v>9.2383026099417381E-3</v>
      </c>
      <c r="W52" s="7">
        <f t="shared" si="10"/>
        <v>-6.1458186252583624E-3</v>
      </c>
      <c r="X52" s="7">
        <f t="shared" si="11"/>
        <v>-3.9510319190225037E-3</v>
      </c>
      <c r="Y52" s="7">
        <f t="shared" si="12"/>
        <v>1.1014241162687446E-4</v>
      </c>
      <c r="Z52" s="7">
        <v>6.5970000000000004E-3</v>
      </c>
      <c r="AA52" s="7">
        <f t="shared" si="13"/>
        <v>2.396780239242691E-2</v>
      </c>
      <c r="AB52" s="7">
        <f t="shared" si="14"/>
        <v>8.5353360730695948E-3</v>
      </c>
      <c r="AE52" s="6">
        <v>43537</v>
      </c>
      <c r="AF52" s="7">
        <v>13.41</v>
      </c>
      <c r="AG52" s="7">
        <v>28.13</v>
      </c>
      <c r="AH52" s="7">
        <v>44.57</v>
      </c>
      <c r="AI52" s="7">
        <f t="shared" si="0"/>
        <v>7.6199999999999974</v>
      </c>
      <c r="AJ52" s="7">
        <v>2.87</v>
      </c>
      <c r="AK52" s="7">
        <v>15.725</v>
      </c>
      <c r="AL52" s="7">
        <f t="shared" si="1"/>
        <v>12.855</v>
      </c>
      <c r="AM52" s="7">
        <v>2.4</v>
      </c>
      <c r="AN52" s="7">
        <v>2.4500000000000002</v>
      </c>
      <c r="AO52" s="7">
        <v>2.61</v>
      </c>
      <c r="AP52" s="7">
        <f t="shared" si="2"/>
        <v>0.1599999999999997</v>
      </c>
      <c r="AQ52" s="7">
        <v>1.92</v>
      </c>
      <c r="AR52" s="7">
        <v>114.7372</v>
      </c>
      <c r="AS52" s="7">
        <v>1307.5</v>
      </c>
      <c r="AT52" s="14">
        <v>254.27699999999999</v>
      </c>
      <c r="AU52" s="14">
        <v>102.87569999999999</v>
      </c>
      <c r="AV52" s="14">
        <v>98.4</v>
      </c>
      <c r="AY52" s="6">
        <v>43537</v>
      </c>
      <c r="AZ52" s="12">
        <v>0</v>
      </c>
      <c r="BA52" s="12">
        <v>0</v>
      </c>
      <c r="BB52" s="12">
        <v>0</v>
      </c>
      <c r="BE52" s="6">
        <v>43537</v>
      </c>
      <c r="BF52" t="s">
        <v>54</v>
      </c>
      <c r="BG52" s="52">
        <v>1</v>
      </c>
    </row>
    <row r="53" spans="1:59" x14ac:dyDescent="0.2">
      <c r="A53" s="6">
        <v>43538</v>
      </c>
      <c r="B53" s="12">
        <v>58.355600000000003</v>
      </c>
      <c r="C53" s="12">
        <v>91.645600000000002</v>
      </c>
      <c r="D53" s="12">
        <v>52.470700000000001</v>
      </c>
      <c r="E53" s="12">
        <v>56.1205</v>
      </c>
      <c r="F53" s="12">
        <v>66.122699999999995</v>
      </c>
      <c r="G53" s="12"/>
      <c r="H53" s="12">
        <v>3.7376</v>
      </c>
      <c r="I53" s="12">
        <v>15.0342</v>
      </c>
      <c r="J53" s="12">
        <v>8.141</v>
      </c>
      <c r="K53" s="12">
        <v>76.269099999999995</v>
      </c>
      <c r="L53" s="12">
        <v>58.59</v>
      </c>
      <c r="M53" s="12">
        <v>66.180000000000007</v>
      </c>
      <c r="O53" s="6">
        <v>43538</v>
      </c>
      <c r="P53" s="7">
        <f t="shared" si="3"/>
        <v>-3.3513821377568953E-3</v>
      </c>
      <c r="Q53" s="7">
        <f t="shared" si="4"/>
        <v>-5.6178949425841928E-4</v>
      </c>
      <c r="R53" s="7">
        <f t="shared" si="5"/>
        <v>-4.9106702598643998E-3</v>
      </c>
      <c r="S53" s="7">
        <f t="shared" si="6"/>
        <v>2.3030571609788928E-3</v>
      </c>
      <c r="T53" s="7">
        <f t="shared" si="7"/>
        <v>-1.7331511340871316E-3</v>
      </c>
      <c r="U53" s="7" t="str">
        <f t="shared" si="8"/>
        <v/>
      </c>
      <c r="V53" s="7">
        <f t="shared" si="9"/>
        <v>-2.9525552586506514E-2</v>
      </c>
      <c r="W53" s="7">
        <f t="shared" si="10"/>
        <v>-1.4120741065595695E-2</v>
      </c>
      <c r="X53" s="7">
        <f t="shared" si="11"/>
        <v>-5.2924436865472314E-3</v>
      </c>
      <c r="Y53" s="7">
        <f t="shared" si="12"/>
        <v>0</v>
      </c>
      <c r="Z53" s="7">
        <v>-6.4000000000000005E-4</v>
      </c>
      <c r="AA53" s="7">
        <f t="shared" si="13"/>
        <v>5.4766524017145169E-3</v>
      </c>
      <c r="AB53" s="7">
        <f t="shared" si="14"/>
        <v>4.3916175677376013E-3</v>
      </c>
      <c r="AE53" s="6">
        <v>43538</v>
      </c>
      <c r="AF53" s="7">
        <v>13.5</v>
      </c>
      <c r="AG53" s="7">
        <v>27.22</v>
      </c>
      <c r="AH53" s="7">
        <v>45.24</v>
      </c>
      <c r="AI53" s="7">
        <f t="shared" si="0"/>
        <v>7.5900000000000034</v>
      </c>
      <c r="AJ53" s="7">
        <v>2.95</v>
      </c>
      <c r="AK53" s="7">
        <v>15.605</v>
      </c>
      <c r="AL53" s="7">
        <f t="shared" si="1"/>
        <v>12.655000000000001</v>
      </c>
      <c r="AM53" s="7">
        <v>2.4</v>
      </c>
      <c r="AN53" s="7">
        <v>2.46</v>
      </c>
      <c r="AO53" s="7">
        <v>2.63</v>
      </c>
      <c r="AP53" s="7">
        <f t="shared" si="2"/>
        <v>0.16999999999999993</v>
      </c>
      <c r="AQ53" s="7">
        <v>1.94</v>
      </c>
      <c r="AR53" s="7">
        <v>114.79</v>
      </c>
      <c r="AS53" s="7">
        <v>1293.4000000000001</v>
      </c>
      <c r="AT53" s="14">
        <v>254.27699999999999</v>
      </c>
      <c r="AU53" s="14">
        <v>102.87569999999999</v>
      </c>
      <c r="AV53" s="14">
        <v>98.4</v>
      </c>
      <c r="AY53" s="6">
        <v>43538</v>
      </c>
      <c r="AZ53" s="12">
        <v>0</v>
      </c>
      <c r="BA53" s="12">
        <v>0</v>
      </c>
      <c r="BB53" s="12">
        <v>0</v>
      </c>
      <c r="BE53" s="6">
        <v>43538</v>
      </c>
      <c r="BF53" t="s">
        <v>54</v>
      </c>
      <c r="BG53" s="52">
        <v>1</v>
      </c>
    </row>
    <row r="54" spans="1:59" x14ac:dyDescent="0.2">
      <c r="A54" s="6">
        <v>43539</v>
      </c>
      <c r="B54" s="12">
        <v>58.145200000000003</v>
      </c>
      <c r="C54" s="12">
        <v>92.1678</v>
      </c>
      <c r="D54" s="12">
        <v>52.916899999999998</v>
      </c>
      <c r="E54" s="12">
        <v>56.344299999999997</v>
      </c>
      <c r="F54" s="12">
        <v>65.835999999999999</v>
      </c>
      <c r="G54" s="12"/>
      <c r="H54" s="12">
        <v>3.8319000000000001</v>
      </c>
      <c r="I54" s="12">
        <v>15.8979</v>
      </c>
      <c r="J54" s="12">
        <v>8.1302000000000003</v>
      </c>
      <c r="K54" s="12">
        <v>76.2774</v>
      </c>
      <c r="L54" s="12">
        <v>58.51</v>
      </c>
      <c r="M54" s="12">
        <v>66.11</v>
      </c>
      <c r="O54" s="6">
        <v>43539</v>
      </c>
      <c r="P54" s="7">
        <f t="shared" si="3"/>
        <v>-3.6119962909934959E-3</v>
      </c>
      <c r="Q54" s="7">
        <f t="shared" si="4"/>
        <v>5.6818643784745798E-3</v>
      </c>
      <c r="R54" s="7">
        <f t="shared" si="5"/>
        <v>8.4678399774208782E-3</v>
      </c>
      <c r="S54" s="7">
        <f t="shared" si="6"/>
        <v>3.979917190286909E-3</v>
      </c>
      <c r="T54" s="7">
        <f t="shared" si="7"/>
        <v>-4.3453057830171865E-3</v>
      </c>
      <c r="U54" s="7" t="str">
        <f t="shared" si="8"/>
        <v/>
      </c>
      <c r="V54" s="7">
        <f t="shared" si="9"/>
        <v>2.4917069522987719E-2</v>
      </c>
      <c r="W54" s="7">
        <f t="shared" si="10"/>
        <v>5.5859419185503953E-2</v>
      </c>
      <c r="X54" s="7">
        <f t="shared" si="11"/>
        <v>-1.3274990887000081E-3</v>
      </c>
      <c r="Y54" s="7">
        <f t="shared" si="12"/>
        <v>1.0881927816366089E-4</v>
      </c>
      <c r="Z54" s="7">
        <v>4.9280000000000001E-3</v>
      </c>
      <c r="AA54" s="7">
        <f t="shared" si="13"/>
        <v>-1.366353756552562E-3</v>
      </c>
      <c r="AB54" s="7">
        <f t="shared" si="14"/>
        <v>-1.0582811479794643E-3</v>
      </c>
      <c r="AE54" s="6">
        <v>43539</v>
      </c>
      <c r="AF54" s="7">
        <v>12.88</v>
      </c>
      <c r="AG54" s="7">
        <v>26.27</v>
      </c>
      <c r="AH54" s="7">
        <v>46.05</v>
      </c>
      <c r="AI54" s="7">
        <f t="shared" si="0"/>
        <v>7.6000000000000014</v>
      </c>
      <c r="AJ54" s="7">
        <v>2.95</v>
      </c>
      <c r="AK54" s="7">
        <v>15.25</v>
      </c>
      <c r="AL54" s="7">
        <f t="shared" si="1"/>
        <v>12.3</v>
      </c>
      <c r="AM54" s="7">
        <v>2.4</v>
      </c>
      <c r="AN54" s="7">
        <v>2.4300000000000002</v>
      </c>
      <c r="AO54" s="7">
        <v>2.59</v>
      </c>
      <c r="AP54" s="7">
        <f t="shared" si="2"/>
        <v>0.1599999999999997</v>
      </c>
      <c r="AQ54" s="7">
        <v>1.94</v>
      </c>
      <c r="AR54" s="7">
        <v>114.58150000000001</v>
      </c>
      <c r="AS54" s="7">
        <v>1301.8</v>
      </c>
      <c r="AT54" s="14">
        <v>254.27699999999999</v>
      </c>
      <c r="AU54" s="14">
        <v>102.87569999999999</v>
      </c>
      <c r="AV54" s="14">
        <v>98.4</v>
      </c>
      <c r="AY54" s="6">
        <v>43539</v>
      </c>
      <c r="AZ54" s="12">
        <v>0</v>
      </c>
      <c r="BA54" s="12">
        <v>0</v>
      </c>
      <c r="BB54" s="12">
        <v>0</v>
      </c>
      <c r="BE54" s="6">
        <v>43539</v>
      </c>
      <c r="BF54" t="s">
        <v>54</v>
      </c>
      <c r="BG54" s="52">
        <v>1</v>
      </c>
    </row>
    <row r="55" spans="1:59" x14ac:dyDescent="0.2">
      <c r="A55" s="6">
        <v>43542</v>
      </c>
      <c r="B55" s="12">
        <v>58.819899999999997</v>
      </c>
      <c r="C55" s="12">
        <v>92.587000000000003</v>
      </c>
      <c r="D55" s="12">
        <v>52.932600000000001</v>
      </c>
      <c r="E55" s="12">
        <v>57.669600000000003</v>
      </c>
      <c r="F55" s="12">
        <v>66.610100000000003</v>
      </c>
      <c r="G55" s="12"/>
      <c r="H55" s="12">
        <v>3.9851999999999999</v>
      </c>
      <c r="I55" s="12">
        <v>16.368300000000001</v>
      </c>
      <c r="J55" s="12">
        <v>8.2598000000000003</v>
      </c>
      <c r="K55" s="12">
        <v>76.285700000000006</v>
      </c>
      <c r="L55" s="12">
        <v>59.09</v>
      </c>
      <c r="M55" s="12">
        <v>66.650000000000006</v>
      </c>
      <c r="O55" s="6">
        <v>43542</v>
      </c>
      <c r="P55" s="7">
        <f t="shared" si="3"/>
        <v>1.1536902606636429E-2</v>
      </c>
      <c r="Q55" s="7">
        <f t="shared" si="4"/>
        <v>4.5379142449367129E-3</v>
      </c>
      <c r="R55" s="7">
        <f t="shared" si="5"/>
        <v>2.9664760088875339E-4</v>
      </c>
      <c r="S55" s="7">
        <f t="shared" si="6"/>
        <v>2.3249089723463585E-2</v>
      </c>
      <c r="T55" s="7">
        <f t="shared" si="7"/>
        <v>1.1689416518224322E-2</v>
      </c>
      <c r="U55" s="7" t="str">
        <f t="shared" si="8"/>
        <v/>
      </c>
      <c r="V55" s="7">
        <f t="shared" si="9"/>
        <v>3.9226735453860406E-2</v>
      </c>
      <c r="W55" s="7">
        <f t="shared" si="10"/>
        <v>2.9159512455300105E-2</v>
      </c>
      <c r="X55" s="7">
        <f t="shared" si="11"/>
        <v>1.5814850661544418E-2</v>
      </c>
      <c r="Y55" s="7">
        <f t="shared" si="12"/>
        <v>1.0880743781689094E-4</v>
      </c>
      <c r="Z55" s="7">
        <v>3.6189999999999998E-3</v>
      </c>
      <c r="AA55" s="7">
        <f t="shared" si="13"/>
        <v>9.8640255574385435E-3</v>
      </c>
      <c r="AB55" s="7">
        <f t="shared" si="14"/>
        <v>8.1350252792309133E-3</v>
      </c>
      <c r="AE55" s="6">
        <v>43542</v>
      </c>
      <c r="AF55" s="7">
        <v>13.1</v>
      </c>
      <c r="AG55" s="7">
        <v>26.48</v>
      </c>
      <c r="AH55" s="7">
        <v>44.95</v>
      </c>
      <c r="AI55" s="7">
        <f t="shared" si="0"/>
        <v>7.5600000000000023</v>
      </c>
      <c r="AJ55" s="7">
        <v>2.9</v>
      </c>
      <c r="AK55" s="7">
        <v>14.98</v>
      </c>
      <c r="AL55" s="7">
        <f t="shared" si="1"/>
        <v>12.08</v>
      </c>
      <c r="AM55" s="7">
        <v>2.4</v>
      </c>
      <c r="AN55" s="7">
        <v>2.4500000000000002</v>
      </c>
      <c r="AO55" s="7">
        <v>2.6</v>
      </c>
      <c r="AP55" s="7">
        <f t="shared" si="2"/>
        <v>0.14999999999999991</v>
      </c>
      <c r="AQ55" s="7">
        <v>1.96</v>
      </c>
      <c r="AR55" s="7">
        <v>114.4375</v>
      </c>
      <c r="AS55" s="7">
        <v>1300.3</v>
      </c>
      <c r="AT55" s="14">
        <v>254.27699999999999</v>
      </c>
      <c r="AU55" s="14">
        <v>102.87569999999999</v>
      </c>
      <c r="AV55" s="14">
        <v>98.4</v>
      </c>
      <c r="AY55" s="6">
        <v>43542</v>
      </c>
      <c r="AZ55" s="12">
        <v>0</v>
      </c>
      <c r="BA55" s="12">
        <v>0</v>
      </c>
      <c r="BB55" s="12">
        <v>0</v>
      </c>
      <c r="BE55" s="6">
        <v>43542</v>
      </c>
      <c r="BF55" t="s">
        <v>54</v>
      </c>
      <c r="BG55" s="52">
        <v>1</v>
      </c>
    </row>
    <row r="56" spans="1:59" x14ac:dyDescent="0.2">
      <c r="A56" s="6">
        <v>43543</v>
      </c>
      <c r="B56" s="12">
        <v>58.6676</v>
      </c>
      <c r="C56" s="12">
        <v>92.145700000000005</v>
      </c>
      <c r="D56" s="12">
        <v>52.728999999999999</v>
      </c>
      <c r="E56" s="12">
        <v>56.9467</v>
      </c>
      <c r="F56" s="12">
        <v>65.797799999999995</v>
      </c>
      <c r="G56" s="12"/>
      <c r="H56" s="12">
        <v>3.9557000000000002</v>
      </c>
      <c r="I56" s="12">
        <v>16.488</v>
      </c>
      <c r="J56" s="12">
        <v>8.3246000000000002</v>
      </c>
      <c r="K56" s="12">
        <v>76.285700000000006</v>
      </c>
      <c r="L56" s="12">
        <v>59.12</v>
      </c>
      <c r="M56" s="12">
        <v>67.13</v>
      </c>
      <c r="O56" s="6">
        <v>43543</v>
      </c>
      <c r="P56" s="7">
        <f t="shared" si="3"/>
        <v>-2.5926176879946428E-3</v>
      </c>
      <c r="Q56" s="7">
        <f t="shared" si="4"/>
        <v>-4.777723050107297E-3</v>
      </c>
      <c r="R56" s="7">
        <f t="shared" si="5"/>
        <v>-3.8538173184451329E-3</v>
      </c>
      <c r="S56" s="7">
        <f t="shared" si="6"/>
        <v>-1.2614428940012004E-2</v>
      </c>
      <c r="T56" s="7">
        <f t="shared" si="7"/>
        <v>-1.2269814578180679E-2</v>
      </c>
      <c r="U56" s="7" t="str">
        <f t="shared" si="8"/>
        <v/>
      </c>
      <c r="V56" s="7">
        <f t="shared" si="9"/>
        <v>-7.4299224795901907E-3</v>
      </c>
      <c r="W56" s="7">
        <f t="shared" si="10"/>
        <v>7.2863061011032787E-3</v>
      </c>
      <c r="X56" s="7">
        <f t="shared" si="11"/>
        <v>7.8146124994301E-3</v>
      </c>
      <c r="Y56" s="7">
        <f t="shared" si="12"/>
        <v>0</v>
      </c>
      <c r="Z56" s="7">
        <v>2.4800000000000001E-4</v>
      </c>
      <c r="AA56" s="7">
        <f t="shared" si="13"/>
        <v>5.0757128236298635E-4</v>
      </c>
      <c r="AB56" s="7">
        <f t="shared" si="14"/>
        <v>7.1759913259423821E-3</v>
      </c>
      <c r="AE56" s="6">
        <v>43543</v>
      </c>
      <c r="AF56" s="7">
        <v>13.56</v>
      </c>
      <c r="AG56" s="7">
        <v>28.44</v>
      </c>
      <c r="AH56" s="7">
        <v>43.68</v>
      </c>
      <c r="AI56" s="7">
        <f t="shared" si="0"/>
        <v>8.009999999999998</v>
      </c>
      <c r="AJ56" s="7">
        <v>2.92</v>
      </c>
      <c r="AK56" s="7">
        <v>15.005000000000001</v>
      </c>
      <c r="AL56" s="7">
        <f t="shared" si="1"/>
        <v>12.085000000000001</v>
      </c>
      <c r="AM56" s="7">
        <v>2.4</v>
      </c>
      <c r="AN56" s="7">
        <v>2.46</v>
      </c>
      <c r="AO56" s="7">
        <v>2.61</v>
      </c>
      <c r="AP56" s="7">
        <f t="shared" si="2"/>
        <v>0.14999999999999991</v>
      </c>
      <c r="AQ56" s="7">
        <v>1.95</v>
      </c>
      <c r="AR56" s="7">
        <v>114.2324</v>
      </c>
      <c r="AS56" s="7">
        <v>1305</v>
      </c>
      <c r="AT56" s="14">
        <v>254.27699999999999</v>
      </c>
      <c r="AU56" s="14">
        <v>102.87569999999999</v>
      </c>
      <c r="AV56" s="14">
        <v>98.4</v>
      </c>
      <c r="AY56" s="6">
        <v>43543</v>
      </c>
      <c r="AZ56" s="12">
        <v>0</v>
      </c>
      <c r="BA56" s="12">
        <v>0</v>
      </c>
      <c r="BB56" s="12">
        <v>0</v>
      </c>
      <c r="BE56" s="6">
        <v>43543</v>
      </c>
      <c r="BF56" t="s">
        <v>54</v>
      </c>
      <c r="BG56" s="52">
        <v>1</v>
      </c>
    </row>
    <row r="57" spans="1:59" x14ac:dyDescent="0.2">
      <c r="A57" s="6">
        <v>43544</v>
      </c>
      <c r="B57" s="12">
        <v>58.994</v>
      </c>
      <c r="C57" s="12">
        <v>91.711799999999997</v>
      </c>
      <c r="D57" s="12">
        <v>52.877800000000001</v>
      </c>
      <c r="E57" s="12">
        <v>57.884799999999998</v>
      </c>
      <c r="F57" s="12">
        <v>65.348600000000005</v>
      </c>
      <c r="G57" s="12"/>
      <c r="H57" s="12">
        <v>3.9615999999999998</v>
      </c>
      <c r="I57" s="12">
        <v>16.658999999999999</v>
      </c>
      <c r="J57" s="12">
        <v>8.3568999999999996</v>
      </c>
      <c r="K57" s="12">
        <v>76.285700000000006</v>
      </c>
      <c r="L57" s="12">
        <v>60.12</v>
      </c>
      <c r="M57" s="12">
        <v>68.349999999999994</v>
      </c>
      <c r="O57" s="6">
        <v>43544</v>
      </c>
      <c r="P57" s="7">
        <f t="shared" si="3"/>
        <v>5.5481284847838834E-3</v>
      </c>
      <c r="Q57" s="7">
        <f t="shared" si="4"/>
        <v>-4.7199685140804351E-3</v>
      </c>
      <c r="R57" s="7">
        <f t="shared" si="5"/>
        <v>2.8180022208812161E-3</v>
      </c>
      <c r="S57" s="7">
        <f t="shared" si="6"/>
        <v>1.6339085877183107E-2</v>
      </c>
      <c r="T57" s="7">
        <f t="shared" si="7"/>
        <v>-6.8503863874624926E-3</v>
      </c>
      <c r="U57" s="7" t="str">
        <f t="shared" si="8"/>
        <v/>
      </c>
      <c r="V57" s="7">
        <f t="shared" si="9"/>
        <v>1.490407359111267E-3</v>
      </c>
      <c r="W57" s="7">
        <f t="shared" si="10"/>
        <v>1.0317767339421911E-2</v>
      </c>
      <c r="X57" s="7">
        <f t="shared" si="11"/>
        <v>3.8725582670775006E-3</v>
      </c>
      <c r="Y57" s="7">
        <f t="shared" si="12"/>
        <v>0</v>
      </c>
      <c r="Z57" s="7">
        <v>-3.0149999999999999E-3</v>
      </c>
      <c r="AA57" s="7">
        <f t="shared" si="13"/>
        <v>1.677328824482743E-2</v>
      </c>
      <c r="AB57" s="7">
        <f t="shared" si="14"/>
        <v>1.801052521929845E-2</v>
      </c>
      <c r="AE57" s="6">
        <v>43544</v>
      </c>
      <c r="AF57" s="7">
        <v>13.91</v>
      </c>
      <c r="AG57" s="7">
        <v>27.21</v>
      </c>
      <c r="AH57" s="7">
        <v>42.53</v>
      </c>
      <c r="AI57" s="7">
        <f t="shared" si="0"/>
        <v>8.2299999999999969</v>
      </c>
      <c r="AJ57" s="7">
        <v>2.86</v>
      </c>
      <c r="AK57" s="7">
        <v>15.215</v>
      </c>
      <c r="AL57" s="7">
        <f t="shared" si="1"/>
        <v>12.355</v>
      </c>
      <c r="AM57" s="7">
        <v>2.41</v>
      </c>
      <c r="AN57" s="7">
        <v>2.4</v>
      </c>
      <c r="AO57" s="7">
        <v>2.54</v>
      </c>
      <c r="AP57" s="7">
        <f t="shared" si="2"/>
        <v>0.14000000000000012</v>
      </c>
      <c r="AQ57" s="7">
        <v>1.96</v>
      </c>
      <c r="AR57" s="7">
        <v>114.15089999999999</v>
      </c>
      <c r="AS57" s="7">
        <v>1300.5</v>
      </c>
      <c r="AT57" s="14">
        <v>254.27699999999999</v>
      </c>
      <c r="AU57" s="14">
        <v>102.87569999999999</v>
      </c>
      <c r="AV57" s="14">
        <v>98.4</v>
      </c>
      <c r="AY57" s="6">
        <v>43544</v>
      </c>
      <c r="AZ57" s="12">
        <v>0</v>
      </c>
      <c r="BA57" s="12">
        <v>0</v>
      </c>
      <c r="BB57" s="12">
        <v>0</v>
      </c>
      <c r="BE57" s="6">
        <v>43544</v>
      </c>
      <c r="BF57" t="s">
        <v>54</v>
      </c>
      <c r="BG57" s="52">
        <v>1</v>
      </c>
    </row>
    <row r="58" spans="1:59" x14ac:dyDescent="0.2">
      <c r="A58" s="6">
        <v>43545</v>
      </c>
      <c r="B58" s="12">
        <v>59.335000000000001</v>
      </c>
      <c r="C58" s="12">
        <v>92.572299999999998</v>
      </c>
      <c r="D58" s="12">
        <v>53.347499999999997</v>
      </c>
      <c r="E58" s="12">
        <v>57.867600000000003</v>
      </c>
      <c r="F58" s="12">
        <v>66.218299999999999</v>
      </c>
      <c r="G58" s="12"/>
      <c r="H58" s="12">
        <v>4.1208</v>
      </c>
      <c r="I58" s="12">
        <v>16.684699999999999</v>
      </c>
      <c r="J58" s="12">
        <v>8.3731000000000009</v>
      </c>
      <c r="K58" s="12">
        <v>76.310699999999997</v>
      </c>
      <c r="L58" s="12">
        <v>59.98</v>
      </c>
      <c r="M58" s="12">
        <v>68.3</v>
      </c>
      <c r="O58" s="6">
        <v>43545</v>
      </c>
      <c r="P58" s="7">
        <f t="shared" si="3"/>
        <v>5.7636072979156752E-3</v>
      </c>
      <c r="Q58" s="7">
        <f t="shared" si="4"/>
        <v>9.3389093692788829E-3</v>
      </c>
      <c r="R58" s="7">
        <f t="shared" si="5"/>
        <v>8.8435252465293192E-3</v>
      </c>
      <c r="S58" s="7">
        <f t="shared" si="6"/>
        <v>-2.9718606485196826E-4</v>
      </c>
      <c r="T58" s="7">
        <f t="shared" si="7"/>
        <v>1.3220843052750014E-2</v>
      </c>
      <c r="U58" s="7" t="str">
        <f t="shared" si="8"/>
        <v/>
      </c>
      <c r="V58" s="7">
        <f t="shared" si="9"/>
        <v>3.9399335201153171E-2</v>
      </c>
      <c r="W58" s="7">
        <f t="shared" si="10"/>
        <v>1.5415208923552639E-3</v>
      </c>
      <c r="X58" s="7">
        <f t="shared" si="11"/>
        <v>1.9366413703866185E-3</v>
      </c>
      <c r="Y58" s="7">
        <f t="shared" si="12"/>
        <v>3.2766173020674038E-4</v>
      </c>
      <c r="Z58" s="7">
        <v>1.1231E-2</v>
      </c>
      <c r="AA58" s="7">
        <f t="shared" si="13"/>
        <v>-2.331391563910773E-3</v>
      </c>
      <c r="AB58" s="7">
        <f t="shared" si="14"/>
        <v>-7.3179659321411764E-4</v>
      </c>
      <c r="AE58" s="6">
        <v>43545</v>
      </c>
      <c r="AF58" s="7">
        <v>13.63</v>
      </c>
      <c r="AG58" s="7">
        <v>27.14</v>
      </c>
      <c r="AH58" s="7">
        <v>44.51</v>
      </c>
      <c r="AI58" s="7">
        <f t="shared" si="0"/>
        <v>8.32</v>
      </c>
      <c r="AJ58" s="7">
        <v>2.86</v>
      </c>
      <c r="AK58" s="7">
        <v>14.565</v>
      </c>
      <c r="AL58" s="7">
        <f t="shared" si="1"/>
        <v>11.705</v>
      </c>
      <c r="AM58" s="7">
        <v>2.41</v>
      </c>
      <c r="AN58" s="7">
        <v>2.41</v>
      </c>
      <c r="AO58" s="7">
        <v>2.54</v>
      </c>
      <c r="AP58" s="7">
        <f t="shared" si="2"/>
        <v>0.12999999999999989</v>
      </c>
      <c r="AQ58" s="7">
        <v>1.96</v>
      </c>
      <c r="AR58" s="7">
        <v>114.16840000000001</v>
      </c>
      <c r="AS58" s="7">
        <v>1306.0999999999999</v>
      </c>
      <c r="AT58" s="14">
        <v>254.27699999999999</v>
      </c>
      <c r="AU58" s="14">
        <v>102.87569999999999</v>
      </c>
      <c r="AV58" s="14">
        <v>98.4</v>
      </c>
      <c r="AY58" s="6">
        <v>43545</v>
      </c>
      <c r="AZ58" s="12">
        <v>0</v>
      </c>
      <c r="BA58" s="12">
        <v>0</v>
      </c>
      <c r="BB58" s="12">
        <v>0</v>
      </c>
      <c r="BE58" s="6">
        <v>43545</v>
      </c>
      <c r="BF58" t="s">
        <v>54</v>
      </c>
      <c r="BG58" s="52">
        <v>1</v>
      </c>
    </row>
    <row r="59" spans="1:59" x14ac:dyDescent="0.2">
      <c r="A59" s="6">
        <v>43546</v>
      </c>
      <c r="B59" s="12">
        <v>58.384599999999999</v>
      </c>
      <c r="C59" s="12">
        <v>90.534899999999993</v>
      </c>
      <c r="D59" s="12">
        <v>51.726900000000001</v>
      </c>
      <c r="E59" s="12">
        <v>56.1464</v>
      </c>
      <c r="F59" s="12">
        <v>64.603200000000001</v>
      </c>
      <c r="G59" s="12"/>
      <c r="H59" s="12">
        <v>4.0441000000000003</v>
      </c>
      <c r="I59" s="12">
        <v>16.103100000000001</v>
      </c>
      <c r="J59" s="12">
        <v>8.3030000000000008</v>
      </c>
      <c r="K59" s="12">
        <v>76.310699999999997</v>
      </c>
      <c r="L59" s="12">
        <v>58.87</v>
      </c>
      <c r="M59" s="12">
        <v>66.290000000000006</v>
      </c>
      <c r="O59" s="6">
        <v>43546</v>
      </c>
      <c r="P59" s="7">
        <f t="shared" si="3"/>
        <v>-1.6147194687655245E-2</v>
      </c>
      <c r="Q59" s="7">
        <f t="shared" si="4"/>
        <v>-2.2254549106108492E-2</v>
      </c>
      <c r="R59" s="7">
        <f t="shared" si="5"/>
        <v>-3.084916061554465E-2</v>
      </c>
      <c r="S59" s="7">
        <f t="shared" si="6"/>
        <v>-3.0195077311673358E-2</v>
      </c>
      <c r="T59" s="7">
        <f t="shared" si="7"/>
        <v>-2.4692914621728689E-2</v>
      </c>
      <c r="U59" s="7" t="str">
        <f t="shared" si="8"/>
        <v/>
      </c>
      <c r="V59" s="7">
        <f t="shared" si="9"/>
        <v>-1.8788290424658072E-2</v>
      </c>
      <c r="W59" s="7">
        <f t="shared" si="10"/>
        <v>-3.5480331780381104E-2</v>
      </c>
      <c r="X59" s="7">
        <f t="shared" si="11"/>
        <v>-8.4072910216855291E-3</v>
      </c>
      <c r="Y59" s="7">
        <f t="shared" si="12"/>
        <v>0</v>
      </c>
      <c r="Z59" s="7">
        <v>-1.9434E-2</v>
      </c>
      <c r="AA59" s="7">
        <f t="shared" si="13"/>
        <v>-1.8679550280693069E-2</v>
      </c>
      <c r="AB59" s="7">
        <f t="shared" si="14"/>
        <v>-2.9870710323444075E-2</v>
      </c>
      <c r="AE59" s="6">
        <v>43546</v>
      </c>
      <c r="AF59" s="7">
        <v>16.48</v>
      </c>
      <c r="AG59" s="7">
        <v>27.78</v>
      </c>
      <c r="AH59" s="7">
        <v>52.26</v>
      </c>
      <c r="AI59" s="7">
        <f t="shared" si="0"/>
        <v>7.4200000000000088</v>
      </c>
      <c r="AJ59" s="7">
        <v>2.75</v>
      </c>
      <c r="AK59" s="7">
        <v>14.455</v>
      </c>
      <c r="AL59" s="7">
        <f t="shared" si="1"/>
        <v>11.705</v>
      </c>
      <c r="AM59" s="7">
        <v>2.41</v>
      </c>
      <c r="AN59" s="7">
        <v>2.31</v>
      </c>
      <c r="AO59" s="7">
        <v>2.44</v>
      </c>
      <c r="AP59" s="7">
        <f t="shared" si="2"/>
        <v>0.12999999999999989</v>
      </c>
      <c r="AQ59" s="7">
        <v>1.9</v>
      </c>
      <c r="AR59" s="7">
        <v>114.68559999999999</v>
      </c>
      <c r="AS59" s="7">
        <v>1311.6</v>
      </c>
      <c r="AT59" s="14">
        <v>254.27699999999999</v>
      </c>
      <c r="AU59" s="14">
        <v>102.87569999999999</v>
      </c>
      <c r="AV59" s="14">
        <v>98.4</v>
      </c>
      <c r="AY59" s="6">
        <v>43546</v>
      </c>
      <c r="AZ59" s="12">
        <v>0</v>
      </c>
      <c r="BA59" s="12">
        <v>0</v>
      </c>
      <c r="BB59" s="12">
        <v>0</v>
      </c>
      <c r="BE59" s="6">
        <v>43546</v>
      </c>
      <c r="BF59" t="s">
        <v>54</v>
      </c>
      <c r="BG59" s="52">
        <v>1</v>
      </c>
    </row>
    <row r="60" spans="1:59" x14ac:dyDescent="0.2">
      <c r="A60" s="6">
        <v>43549</v>
      </c>
      <c r="B60" s="12">
        <v>57.978400000000001</v>
      </c>
      <c r="C60" s="12">
        <v>90.387799999999999</v>
      </c>
      <c r="D60" s="12">
        <v>52.509799999999998</v>
      </c>
      <c r="E60" s="12">
        <v>56.051699999999997</v>
      </c>
      <c r="F60" s="12">
        <v>64.125399999999999</v>
      </c>
      <c r="G60" s="12"/>
      <c r="H60" s="12">
        <v>3.8732000000000002</v>
      </c>
      <c r="I60" s="12">
        <v>16.2485</v>
      </c>
      <c r="J60" s="12">
        <v>8.2598000000000003</v>
      </c>
      <c r="K60" s="12">
        <v>76.310699999999997</v>
      </c>
      <c r="L60" s="12">
        <v>58.71</v>
      </c>
      <c r="M60" s="12">
        <v>67.37</v>
      </c>
      <c r="O60" s="6">
        <v>43549</v>
      </c>
      <c r="P60" s="7">
        <f t="shared" si="3"/>
        <v>-6.9816290393696599E-3</v>
      </c>
      <c r="Q60" s="7">
        <f t="shared" si="4"/>
        <v>-1.6261091882208108E-3</v>
      </c>
      <c r="R60" s="7">
        <f t="shared" si="5"/>
        <v>1.5021863166092136E-2</v>
      </c>
      <c r="S60" s="7">
        <f t="shared" si="6"/>
        <v>-1.6880860279874382E-3</v>
      </c>
      <c r="T60" s="7">
        <f t="shared" si="7"/>
        <v>-7.4234038771812073E-3</v>
      </c>
      <c r="U60" s="7" t="str">
        <f t="shared" si="8"/>
        <v/>
      </c>
      <c r="V60" s="7">
        <f t="shared" si="9"/>
        <v>-4.3177990089341305E-2</v>
      </c>
      <c r="W60" s="7">
        <f t="shared" si="10"/>
        <v>8.9887967832674876E-3</v>
      </c>
      <c r="X60" s="7">
        <f t="shared" si="11"/>
        <v>-5.2165211152086889E-3</v>
      </c>
      <c r="Y60" s="7">
        <f t="shared" si="12"/>
        <v>0</v>
      </c>
      <c r="Z60" s="7">
        <v>-7.5199999999999996E-4</v>
      </c>
      <c r="AA60" s="7">
        <f t="shared" si="13"/>
        <v>-2.7215529640754032E-3</v>
      </c>
      <c r="AB60" s="7">
        <f t="shared" si="14"/>
        <v>1.6160758719268378E-2</v>
      </c>
      <c r="AE60" s="6">
        <v>43549</v>
      </c>
      <c r="AF60" s="7">
        <v>16.329999999999998</v>
      </c>
      <c r="AG60" s="7">
        <v>29.32</v>
      </c>
      <c r="AH60" s="7">
        <v>57.11</v>
      </c>
      <c r="AI60" s="7">
        <f t="shared" si="0"/>
        <v>8.6600000000000037</v>
      </c>
      <c r="AJ60" s="7">
        <v>2.72</v>
      </c>
      <c r="AK60" s="7">
        <v>14.185</v>
      </c>
      <c r="AL60" s="7">
        <f t="shared" si="1"/>
        <v>11.465</v>
      </c>
      <c r="AM60" s="7">
        <v>2.4</v>
      </c>
      <c r="AN60" s="7">
        <v>2.2599999999999998</v>
      </c>
      <c r="AO60" s="7">
        <v>2.4300000000000002</v>
      </c>
      <c r="AP60" s="7">
        <f t="shared" si="2"/>
        <v>0.17000000000000037</v>
      </c>
      <c r="AQ60" s="7">
        <v>1.88</v>
      </c>
      <c r="AR60" s="7">
        <v>114.4171</v>
      </c>
      <c r="AS60" s="7">
        <v>1321.9</v>
      </c>
      <c r="AT60" s="14">
        <v>254.27699999999999</v>
      </c>
      <c r="AU60" s="14">
        <v>102.87569999999999</v>
      </c>
      <c r="AV60" s="14">
        <v>98.4</v>
      </c>
      <c r="AY60" s="6">
        <v>43549</v>
      </c>
      <c r="AZ60" s="12">
        <v>0</v>
      </c>
      <c r="BA60" s="12">
        <v>0</v>
      </c>
      <c r="BB60" s="12">
        <v>0</v>
      </c>
      <c r="BE60" s="6">
        <v>43549</v>
      </c>
      <c r="BF60" t="s">
        <v>54</v>
      </c>
      <c r="BG60" s="52">
        <v>1</v>
      </c>
    </row>
    <row r="61" spans="1:59" x14ac:dyDescent="0.2">
      <c r="A61" s="6">
        <v>43550</v>
      </c>
      <c r="B61" s="12">
        <v>58.732799999999997</v>
      </c>
      <c r="C61" s="12">
        <v>91.299899999999994</v>
      </c>
      <c r="D61" s="12">
        <v>53.676299999999998</v>
      </c>
      <c r="E61" s="12">
        <v>57.729900000000001</v>
      </c>
      <c r="F61" s="12">
        <v>64.287800000000004</v>
      </c>
      <c r="G61" s="12"/>
      <c r="H61" s="12">
        <v>3.9026000000000001</v>
      </c>
      <c r="I61" s="12">
        <v>16.684699999999999</v>
      </c>
      <c r="J61" s="12">
        <v>8.2490000000000006</v>
      </c>
      <c r="K61" s="12">
        <v>76.319100000000006</v>
      </c>
      <c r="L61" s="12">
        <v>59.87</v>
      </c>
      <c r="M61" s="12">
        <v>67.510000000000005</v>
      </c>
      <c r="O61" s="6">
        <v>43550</v>
      </c>
      <c r="P61" s="7">
        <f t="shared" si="3"/>
        <v>1.2927816812424662E-2</v>
      </c>
      <c r="Q61" s="7">
        <f t="shared" si="4"/>
        <v>1.0040389771499531E-2</v>
      </c>
      <c r="R61" s="7">
        <f t="shared" si="5"/>
        <v>2.1971744468998192E-2</v>
      </c>
      <c r="S61" s="7">
        <f t="shared" si="6"/>
        <v>2.9500757749047583E-2</v>
      </c>
      <c r="T61" s="7">
        <f t="shared" si="7"/>
        <v>2.5293363389444021E-3</v>
      </c>
      <c r="U61" s="7" t="str">
        <f t="shared" si="8"/>
        <v/>
      </c>
      <c r="V61" s="7">
        <f t="shared" si="9"/>
        <v>7.5619589235221395E-3</v>
      </c>
      <c r="W61" s="7">
        <f t="shared" si="10"/>
        <v>2.6491534997113431E-2</v>
      </c>
      <c r="X61" s="7">
        <f t="shared" si="11"/>
        <v>-1.3083932860902092E-3</v>
      </c>
      <c r="Y61" s="7">
        <f t="shared" si="12"/>
        <v>1.1007024851624074E-4</v>
      </c>
      <c r="Z61" s="7">
        <v>7.4260000000000003E-3</v>
      </c>
      <c r="AA61" s="7">
        <f t="shared" si="13"/>
        <v>1.9565474861165985E-2</v>
      </c>
      <c r="AB61" s="7">
        <f t="shared" si="14"/>
        <v>2.0759200812107397E-3</v>
      </c>
      <c r="AE61" s="6">
        <v>43550</v>
      </c>
      <c r="AF61" s="7">
        <v>14.68</v>
      </c>
      <c r="AG61" s="7">
        <v>27.92</v>
      </c>
      <c r="AH61" s="7">
        <v>56.51</v>
      </c>
      <c r="AI61" s="7">
        <f t="shared" si="0"/>
        <v>7.6400000000000077</v>
      </c>
      <c r="AJ61" s="7">
        <v>2.74</v>
      </c>
      <c r="AK61" s="7">
        <v>14.385</v>
      </c>
      <c r="AL61" s="7">
        <f t="shared" si="1"/>
        <v>11.645</v>
      </c>
      <c r="AM61" s="7">
        <v>2.4</v>
      </c>
      <c r="AN61" s="7">
        <v>2.2400000000000002</v>
      </c>
      <c r="AO61" s="7">
        <v>2.41</v>
      </c>
      <c r="AP61" s="7">
        <f t="shared" si="2"/>
        <v>0.16999999999999993</v>
      </c>
      <c r="AQ61" s="7">
        <v>1.86</v>
      </c>
      <c r="AR61" s="7">
        <v>114.6414</v>
      </c>
      <c r="AS61" s="7">
        <v>1314.3</v>
      </c>
      <c r="AT61" s="14">
        <v>254.27699999999999</v>
      </c>
      <c r="AU61" s="14">
        <v>102.87569999999999</v>
      </c>
      <c r="AV61" s="14">
        <v>98.4</v>
      </c>
      <c r="AY61" s="6">
        <v>43550</v>
      </c>
      <c r="AZ61" s="12">
        <v>0</v>
      </c>
      <c r="BA61" s="12">
        <v>0</v>
      </c>
      <c r="BB61" s="12">
        <v>0</v>
      </c>
      <c r="BE61" s="6">
        <v>43550</v>
      </c>
      <c r="BF61" t="s">
        <v>54</v>
      </c>
      <c r="BG61" s="52">
        <v>1</v>
      </c>
    </row>
    <row r="62" spans="1:59" x14ac:dyDescent="0.2">
      <c r="A62" s="6">
        <v>43551</v>
      </c>
      <c r="B62" s="12">
        <v>58.283099999999997</v>
      </c>
      <c r="C62" s="12">
        <v>90.314300000000003</v>
      </c>
      <c r="D62" s="12">
        <v>53.167499999999997</v>
      </c>
      <c r="E62" s="12">
        <v>57.101599999999998</v>
      </c>
      <c r="F62" s="12">
        <v>63.4373</v>
      </c>
      <c r="G62" s="12"/>
      <c r="H62" s="12">
        <v>3.8791000000000002</v>
      </c>
      <c r="I62" s="12">
        <v>16.539300000000001</v>
      </c>
      <c r="J62" s="12">
        <v>8.2004000000000001</v>
      </c>
      <c r="K62" s="12">
        <v>76.327399999999997</v>
      </c>
      <c r="L62" s="12">
        <v>59.39</v>
      </c>
      <c r="M62" s="12">
        <v>67.349999999999994</v>
      </c>
      <c r="O62" s="6">
        <v>43551</v>
      </c>
      <c r="P62" s="7">
        <f t="shared" si="3"/>
        <v>-7.6861728007536403E-3</v>
      </c>
      <c r="Q62" s="7">
        <f t="shared" si="4"/>
        <v>-1.0853883406087575E-2</v>
      </c>
      <c r="R62" s="7">
        <f t="shared" si="5"/>
        <v>-9.5242558980433364E-3</v>
      </c>
      <c r="S62" s="7">
        <f t="shared" si="6"/>
        <v>-1.0943099584568707E-2</v>
      </c>
      <c r="T62" s="7">
        <f t="shared" si="7"/>
        <v>-1.3317861105409969E-2</v>
      </c>
      <c r="U62" s="7" t="str">
        <f t="shared" si="8"/>
        <v/>
      </c>
      <c r="V62" s="7">
        <f t="shared" si="9"/>
        <v>-6.0398297130604952E-3</v>
      </c>
      <c r="W62" s="7">
        <f t="shared" si="10"/>
        <v>-8.752764764474022E-3</v>
      </c>
      <c r="X62" s="7">
        <f t="shared" si="11"/>
        <v>-5.9090473103116476E-3</v>
      </c>
      <c r="Y62" s="7">
        <f t="shared" si="12"/>
        <v>1.0874798974324416E-4</v>
      </c>
      <c r="Z62" s="7">
        <v>-5.2430000000000003E-3</v>
      </c>
      <c r="AA62" s="7">
        <f t="shared" si="13"/>
        <v>-8.0496829094917639E-3</v>
      </c>
      <c r="AB62" s="7">
        <f t="shared" si="14"/>
        <v>-2.3728321974062273E-3</v>
      </c>
      <c r="AE62" s="6">
        <v>43551</v>
      </c>
      <c r="AF62" s="7">
        <v>15.15</v>
      </c>
      <c r="AG62" s="7">
        <v>28.11</v>
      </c>
      <c r="AH62" s="7">
        <v>60.97</v>
      </c>
      <c r="AI62" s="7">
        <f t="shared" si="0"/>
        <v>7.9599999999999937</v>
      </c>
      <c r="AJ62" s="7">
        <v>2.69</v>
      </c>
      <c r="AK62" s="7">
        <v>14.994999999999999</v>
      </c>
      <c r="AL62" s="7">
        <f t="shared" si="1"/>
        <v>12.305</v>
      </c>
      <c r="AM62" s="7">
        <v>2.41</v>
      </c>
      <c r="AN62" s="7">
        <v>2.2200000000000002</v>
      </c>
      <c r="AO62" s="7">
        <v>2.39</v>
      </c>
      <c r="AP62" s="7">
        <f t="shared" si="2"/>
        <v>0.16999999999999993</v>
      </c>
      <c r="AQ62" s="7">
        <v>1.84</v>
      </c>
      <c r="AR62" s="7">
        <v>115.12430000000001</v>
      </c>
      <c r="AS62" s="7">
        <v>1309.9000000000001</v>
      </c>
      <c r="AT62" s="14">
        <v>254.27699999999999</v>
      </c>
      <c r="AU62" s="14">
        <v>102.87569999999999</v>
      </c>
      <c r="AV62" s="14">
        <v>98.4</v>
      </c>
      <c r="AY62" s="6">
        <v>43551</v>
      </c>
      <c r="AZ62" s="12">
        <v>0</v>
      </c>
      <c r="BA62" s="12">
        <v>0</v>
      </c>
      <c r="BB62" s="12">
        <v>0</v>
      </c>
      <c r="BE62" s="6">
        <v>43551</v>
      </c>
      <c r="BF62" t="s">
        <v>54</v>
      </c>
      <c r="BG62" s="52">
        <v>1</v>
      </c>
    </row>
    <row r="63" spans="1:59" x14ac:dyDescent="0.2">
      <c r="A63" s="6">
        <v>43552</v>
      </c>
      <c r="B63" s="12">
        <v>58.5732</v>
      </c>
      <c r="C63" s="12">
        <v>90.483400000000003</v>
      </c>
      <c r="D63" s="12">
        <v>52.752499999999998</v>
      </c>
      <c r="E63" s="12">
        <v>57.290999999999997</v>
      </c>
      <c r="F63" s="12">
        <v>63.313099999999999</v>
      </c>
      <c r="G63" s="12"/>
      <c r="H63" s="12">
        <v>3.7199</v>
      </c>
      <c r="I63" s="12">
        <v>16.915600000000001</v>
      </c>
      <c r="J63" s="12">
        <v>8.2165999999999997</v>
      </c>
      <c r="K63" s="12">
        <v>76.344099999999997</v>
      </c>
      <c r="L63" s="12">
        <v>59.29</v>
      </c>
      <c r="M63" s="12">
        <v>66.08</v>
      </c>
      <c r="O63" s="6">
        <v>43552</v>
      </c>
      <c r="P63" s="7">
        <f t="shared" si="3"/>
        <v>4.9650826863929286E-3</v>
      </c>
      <c r="Q63" s="7">
        <f t="shared" si="4"/>
        <v>1.8705995630336617E-3</v>
      </c>
      <c r="R63" s="7">
        <f t="shared" si="5"/>
        <v>-7.8361428170704989E-3</v>
      </c>
      <c r="S63" s="7">
        <f t="shared" si="6"/>
        <v>3.3114060362416675E-3</v>
      </c>
      <c r="T63" s="7">
        <f t="shared" si="7"/>
        <v>-1.9597577562001354E-3</v>
      </c>
      <c r="U63" s="7" t="str">
        <f t="shared" si="8"/>
        <v/>
      </c>
      <c r="V63" s="7">
        <f t="shared" si="9"/>
        <v>-4.1906381762395646E-2</v>
      </c>
      <c r="W63" s="7">
        <f t="shared" si="10"/>
        <v>2.2496906023135158E-2</v>
      </c>
      <c r="X63" s="7">
        <f t="shared" si="11"/>
        <v>1.9735646291273029E-3</v>
      </c>
      <c r="Y63" s="7">
        <f t="shared" si="12"/>
        <v>2.1877036731285517E-4</v>
      </c>
      <c r="Z63" s="7">
        <v>3.7829999999999999E-3</v>
      </c>
      <c r="AA63" s="7">
        <f t="shared" si="13"/>
        <v>-1.6852043084925347E-3</v>
      </c>
      <c r="AB63" s="7">
        <f t="shared" si="14"/>
        <v>-1.9036773643650282E-2</v>
      </c>
      <c r="AE63" s="6">
        <v>43552</v>
      </c>
      <c r="AF63" s="7">
        <v>14.43</v>
      </c>
      <c r="AG63" s="7">
        <v>28.52</v>
      </c>
      <c r="AH63" s="7">
        <v>59.93</v>
      </c>
      <c r="AI63" s="7">
        <f t="shared" si="0"/>
        <v>6.7899999999999991</v>
      </c>
      <c r="AJ63" s="7">
        <v>2.69</v>
      </c>
      <c r="AK63" s="7">
        <v>14.43</v>
      </c>
      <c r="AL63" s="7">
        <f t="shared" si="1"/>
        <v>11.74</v>
      </c>
      <c r="AM63" s="7">
        <v>2.41</v>
      </c>
      <c r="AN63" s="7">
        <v>2.23</v>
      </c>
      <c r="AO63" s="7">
        <v>2.39</v>
      </c>
      <c r="AP63" s="7">
        <f t="shared" si="2"/>
        <v>0.16000000000000014</v>
      </c>
      <c r="AQ63" s="7">
        <v>1.83</v>
      </c>
      <c r="AR63" s="7">
        <v>115.2581</v>
      </c>
      <c r="AS63" s="7">
        <v>1289.8</v>
      </c>
      <c r="AT63" s="14">
        <v>254.27699999999999</v>
      </c>
      <c r="AU63" s="14">
        <v>102.87569999999999</v>
      </c>
      <c r="AV63" s="14">
        <v>98.4</v>
      </c>
      <c r="AY63" s="6">
        <v>43552</v>
      </c>
      <c r="AZ63" s="12">
        <v>0</v>
      </c>
      <c r="BA63" s="12">
        <v>0</v>
      </c>
      <c r="BB63" s="12">
        <v>0</v>
      </c>
      <c r="BE63" s="6">
        <v>43552</v>
      </c>
      <c r="BF63" t="s">
        <v>54</v>
      </c>
      <c r="BG63" s="52">
        <v>1</v>
      </c>
    </row>
    <row r="64" spans="1:59" x14ac:dyDescent="0.2">
      <c r="A64" s="6">
        <v>43553</v>
      </c>
      <c r="B64" s="12">
        <v>58.616799999999998</v>
      </c>
      <c r="C64" s="12">
        <v>90.601100000000002</v>
      </c>
      <c r="D64" s="12">
        <v>52.2515</v>
      </c>
      <c r="E64" s="12">
        <v>56.972499999999997</v>
      </c>
      <c r="F64" s="12">
        <v>65.329499999999996</v>
      </c>
      <c r="G64" s="12"/>
      <c r="H64" s="12">
        <v>3.8083</v>
      </c>
      <c r="I64" s="12">
        <v>16.966899999999999</v>
      </c>
      <c r="J64" s="12">
        <v>8.2975999999999992</v>
      </c>
      <c r="K64" s="12">
        <v>76.344099999999997</v>
      </c>
      <c r="L64" s="12">
        <v>60.19</v>
      </c>
      <c r="M64" s="12">
        <v>67.930000000000007</v>
      </c>
      <c r="O64" s="6">
        <v>43553</v>
      </c>
      <c r="P64" s="7">
        <f t="shared" si="3"/>
        <v>7.4409082706141413E-4</v>
      </c>
      <c r="Q64" s="7">
        <f t="shared" si="4"/>
        <v>1.2999457885649751E-3</v>
      </c>
      <c r="R64" s="7">
        <f t="shared" si="5"/>
        <v>-9.5425660312536322E-3</v>
      </c>
      <c r="S64" s="7">
        <f t="shared" si="6"/>
        <v>-5.574848046597438E-3</v>
      </c>
      <c r="T64" s="7">
        <f t="shared" si="7"/>
        <v>3.1351436606087441E-2</v>
      </c>
      <c r="U64" s="7" t="str">
        <f t="shared" si="8"/>
        <v/>
      </c>
      <c r="V64" s="7">
        <f t="shared" si="9"/>
        <v>2.3486109135318387E-2</v>
      </c>
      <c r="W64" s="7">
        <f t="shared" si="10"/>
        <v>3.0281141710027494E-3</v>
      </c>
      <c r="X64" s="7">
        <f t="shared" si="11"/>
        <v>9.8098181647977463E-3</v>
      </c>
      <c r="Y64" s="7">
        <f t="shared" si="12"/>
        <v>0</v>
      </c>
      <c r="Z64" s="7">
        <v>6.2859999999999999E-3</v>
      </c>
      <c r="AA64" s="7">
        <f t="shared" si="13"/>
        <v>1.5065567840403174E-2</v>
      </c>
      <c r="AB64" s="7">
        <f t="shared" si="14"/>
        <v>2.7611633990487966E-2</v>
      </c>
      <c r="AE64" s="6">
        <v>43553</v>
      </c>
      <c r="AF64" s="7">
        <v>13.71</v>
      </c>
      <c r="AG64" s="7">
        <v>26.75</v>
      </c>
      <c r="AH64" s="7">
        <v>58.55</v>
      </c>
      <c r="AI64" s="7">
        <f t="shared" si="0"/>
        <v>7.7400000000000091</v>
      </c>
      <c r="AJ64" s="7">
        <v>2.73</v>
      </c>
      <c r="AK64" s="7">
        <v>14.215</v>
      </c>
      <c r="AL64" s="7">
        <f t="shared" si="1"/>
        <v>11.484999999999999</v>
      </c>
      <c r="AM64" s="7">
        <v>2.4300000000000002</v>
      </c>
      <c r="AN64" s="7">
        <v>2.27</v>
      </c>
      <c r="AO64" s="7">
        <v>2.41</v>
      </c>
      <c r="AP64" s="7">
        <f t="shared" si="2"/>
        <v>0.14000000000000012</v>
      </c>
      <c r="AQ64" s="7">
        <v>1.88</v>
      </c>
      <c r="AR64" s="7">
        <v>115.1371</v>
      </c>
      <c r="AS64" s="7">
        <v>1293</v>
      </c>
      <c r="AT64" s="14">
        <v>254.27699999999999</v>
      </c>
      <c r="AU64" s="14">
        <v>102.87569999999999</v>
      </c>
      <c r="AV64" s="14">
        <v>98.4</v>
      </c>
      <c r="AY64" s="6">
        <v>43553</v>
      </c>
      <c r="AZ64" s="12">
        <v>0</v>
      </c>
      <c r="BA64" s="12">
        <v>0</v>
      </c>
      <c r="BB64" s="12">
        <v>0</v>
      </c>
      <c r="BE64" s="6">
        <v>43553</v>
      </c>
      <c r="BF64" t="s">
        <v>54</v>
      </c>
      <c r="BG64" s="52">
        <v>1</v>
      </c>
    </row>
    <row r="65" spans="1:59" x14ac:dyDescent="0.2">
      <c r="A65" s="6">
        <v>43556</v>
      </c>
      <c r="B65" s="12">
        <v>59.291400000000003</v>
      </c>
      <c r="C65" s="12">
        <v>91.895700000000005</v>
      </c>
      <c r="D65" s="12">
        <v>52.995199999999997</v>
      </c>
      <c r="E65" s="12">
        <v>57.815899999999999</v>
      </c>
      <c r="F65" s="12">
        <v>64.947299999999998</v>
      </c>
      <c r="G65" s="12"/>
      <c r="H65" s="12">
        <v>4.0145999999999997</v>
      </c>
      <c r="I65" s="12">
        <v>16.736000000000001</v>
      </c>
      <c r="J65" s="12">
        <v>8.4216999999999995</v>
      </c>
      <c r="K65" s="12">
        <v>76.357500000000002</v>
      </c>
      <c r="L65" s="12">
        <v>61.59</v>
      </c>
      <c r="M65" s="12">
        <v>69.08</v>
      </c>
      <c r="O65" s="6">
        <v>43556</v>
      </c>
      <c r="P65" s="7">
        <f t="shared" si="3"/>
        <v>1.1442925276182183E-2</v>
      </c>
      <c r="Q65" s="7">
        <f t="shared" si="4"/>
        <v>1.4187884022254914E-2</v>
      </c>
      <c r="R65" s="7">
        <f t="shared" si="5"/>
        <v>1.4132744846213595E-2</v>
      </c>
      <c r="S65" s="7">
        <f t="shared" si="6"/>
        <v>1.469512907937757E-2</v>
      </c>
      <c r="T65" s="7">
        <f t="shared" si="7"/>
        <v>-5.8675235579296083E-3</v>
      </c>
      <c r="U65" s="7" t="str">
        <f t="shared" si="8"/>
        <v/>
      </c>
      <c r="V65" s="7">
        <f t="shared" si="9"/>
        <v>5.2754820696065671E-2</v>
      </c>
      <c r="W65" s="7">
        <f t="shared" si="10"/>
        <v>-1.3702299367086369E-2</v>
      </c>
      <c r="X65" s="7">
        <f t="shared" si="11"/>
        <v>1.4845391750446897E-2</v>
      </c>
      <c r="Y65" s="7">
        <f t="shared" si="12"/>
        <v>1.7550569259794179E-4</v>
      </c>
      <c r="Z65" s="7">
        <v>1.1789000000000001E-2</v>
      </c>
      <c r="AA65" s="7">
        <f t="shared" si="13"/>
        <v>2.2993294139272487E-2</v>
      </c>
      <c r="AB65" s="7">
        <f t="shared" si="14"/>
        <v>1.6787490075267062E-2</v>
      </c>
      <c r="AE65" s="6">
        <v>43556</v>
      </c>
      <c r="AF65" s="7">
        <v>13.4</v>
      </c>
      <c r="AG65" s="7">
        <v>26.23</v>
      </c>
      <c r="AH65" s="7">
        <v>52.69</v>
      </c>
      <c r="AI65" s="7">
        <f t="shared" si="0"/>
        <v>7.4899999999999949</v>
      </c>
      <c r="AJ65" s="7">
        <v>2.73</v>
      </c>
      <c r="AK65" s="7">
        <v>13.845000000000001</v>
      </c>
      <c r="AL65" s="7">
        <f t="shared" si="1"/>
        <v>11.115</v>
      </c>
      <c r="AM65" s="7">
        <v>2.41</v>
      </c>
      <c r="AN65" s="7">
        <v>2.33</v>
      </c>
      <c r="AO65" s="7">
        <v>2.4900000000000002</v>
      </c>
      <c r="AP65" s="7">
        <f t="shared" si="2"/>
        <v>0.16000000000000014</v>
      </c>
      <c r="AQ65" s="7">
        <v>1.9</v>
      </c>
      <c r="AR65" s="7">
        <v>114.9362</v>
      </c>
      <c r="AS65" s="7">
        <v>1288.4000000000001</v>
      </c>
      <c r="AT65" s="14">
        <v>255.233</v>
      </c>
      <c r="AU65" s="14">
        <v>102.274</v>
      </c>
      <c r="AV65" s="14">
        <v>97.2</v>
      </c>
      <c r="AY65" s="6">
        <v>43556</v>
      </c>
      <c r="AZ65" s="12">
        <v>0</v>
      </c>
      <c r="BA65" s="12">
        <v>0</v>
      </c>
      <c r="BB65" s="12">
        <v>0</v>
      </c>
      <c r="BE65" s="6">
        <v>43556</v>
      </c>
      <c r="BF65" t="s">
        <v>54</v>
      </c>
      <c r="BG65" s="52">
        <v>1</v>
      </c>
    </row>
    <row r="66" spans="1:59" x14ac:dyDescent="0.2">
      <c r="A66" s="6">
        <v>43557</v>
      </c>
      <c r="B66" s="12">
        <v>59.037500000000001</v>
      </c>
      <c r="C66" s="12">
        <v>91.888300000000001</v>
      </c>
      <c r="D66" s="12">
        <v>51.946100000000001</v>
      </c>
      <c r="E66" s="12">
        <v>57.342599999999997</v>
      </c>
      <c r="F66" s="12">
        <v>64.536299999999997</v>
      </c>
      <c r="G66" s="12"/>
      <c r="H66" s="12">
        <v>3.9910999999999999</v>
      </c>
      <c r="I66" s="12">
        <v>16.7531</v>
      </c>
      <c r="J66" s="12">
        <v>8.3676999999999992</v>
      </c>
      <c r="K66" s="12">
        <v>76.349100000000007</v>
      </c>
      <c r="L66" s="12">
        <v>62.53</v>
      </c>
      <c r="M66" s="12">
        <v>69.680000000000007</v>
      </c>
      <c r="O66" s="6">
        <v>43557</v>
      </c>
      <c r="P66" s="7">
        <f t="shared" si="3"/>
        <v>-4.2914349691497026E-3</v>
      </c>
      <c r="Q66" s="7">
        <f t="shared" si="4"/>
        <v>-8.0529317067879575E-5</v>
      </c>
      <c r="R66" s="7">
        <f t="shared" si="5"/>
        <v>-1.9994700870648845E-2</v>
      </c>
      <c r="S66" s="7">
        <f t="shared" si="6"/>
        <v>-8.220021362229683E-3</v>
      </c>
      <c r="T66" s="7">
        <f t="shared" si="7"/>
        <v>-6.3483156216252133E-3</v>
      </c>
      <c r="U66" s="7" t="str">
        <f t="shared" si="8"/>
        <v/>
      </c>
      <c r="V66" s="7">
        <f t="shared" si="9"/>
        <v>-5.8708339051501707E-3</v>
      </c>
      <c r="W66" s="7">
        <f t="shared" si="10"/>
        <v>1.021227891232651E-3</v>
      </c>
      <c r="X66" s="7">
        <f t="shared" si="11"/>
        <v>-6.4326522931661342E-3</v>
      </c>
      <c r="Y66" s="7">
        <f t="shared" si="12"/>
        <v>-1.1001489141226085E-4</v>
      </c>
      <c r="Z66" s="7">
        <v>4.8999999999999998E-4</v>
      </c>
      <c r="AA66" s="7">
        <f t="shared" si="13"/>
        <v>1.5146921880254663E-2</v>
      </c>
      <c r="AB66" s="7">
        <f t="shared" si="14"/>
        <v>8.6480792657696419E-3</v>
      </c>
      <c r="AE66" s="6">
        <v>43557</v>
      </c>
      <c r="AF66" s="7">
        <v>13.36</v>
      </c>
      <c r="AG66" s="7">
        <v>26.28</v>
      </c>
      <c r="AH66" s="7">
        <v>54.21</v>
      </c>
      <c r="AI66" s="7">
        <f t="shared" si="0"/>
        <v>7.1500000000000057</v>
      </c>
      <c r="AJ66" s="7">
        <v>2.76</v>
      </c>
      <c r="AK66" s="7">
        <v>13.455</v>
      </c>
      <c r="AL66" s="7">
        <f t="shared" si="1"/>
        <v>10.695</v>
      </c>
      <c r="AM66" s="7">
        <v>2.41</v>
      </c>
      <c r="AN66" s="7">
        <v>2.2999999999999998</v>
      </c>
      <c r="AO66" s="7">
        <v>2.48</v>
      </c>
      <c r="AP66" s="7">
        <f t="shared" si="2"/>
        <v>0.18000000000000016</v>
      </c>
      <c r="AQ66" s="7">
        <v>1.9</v>
      </c>
      <c r="AR66" s="7">
        <v>115.1173</v>
      </c>
      <c r="AS66" s="7">
        <v>1290</v>
      </c>
      <c r="AT66" s="14">
        <v>255.233</v>
      </c>
      <c r="AU66" s="14">
        <v>102.274</v>
      </c>
      <c r="AV66" s="14">
        <v>97.2</v>
      </c>
      <c r="AY66" s="6">
        <v>43557</v>
      </c>
      <c r="AZ66" s="12">
        <v>0</v>
      </c>
      <c r="BA66" s="12">
        <v>0</v>
      </c>
      <c r="BB66" s="12">
        <v>0</v>
      </c>
      <c r="BE66" s="6">
        <v>43557</v>
      </c>
      <c r="BF66" t="s">
        <v>54</v>
      </c>
      <c r="BG66" s="52">
        <v>1</v>
      </c>
    </row>
    <row r="67" spans="1:59" x14ac:dyDescent="0.2">
      <c r="A67" s="6">
        <v>43558</v>
      </c>
      <c r="B67" s="12">
        <v>58.689300000000003</v>
      </c>
      <c r="C67" s="12">
        <v>91.1233</v>
      </c>
      <c r="D67" s="12">
        <v>51.288499999999999</v>
      </c>
      <c r="E67" s="12">
        <v>56.851999999999997</v>
      </c>
      <c r="F67" s="12">
        <v>63.943800000000003</v>
      </c>
      <c r="G67" s="12"/>
      <c r="H67" s="12">
        <v>3.9969999999999999</v>
      </c>
      <c r="I67" s="12">
        <v>16.590599999999998</v>
      </c>
      <c r="J67" s="12">
        <v>8.3731000000000009</v>
      </c>
      <c r="K67" s="12">
        <v>76.357500000000002</v>
      </c>
      <c r="L67" s="12">
        <v>62.46</v>
      </c>
      <c r="M67" s="12">
        <v>69.209999999999994</v>
      </c>
      <c r="O67" s="6">
        <v>43558</v>
      </c>
      <c r="P67" s="7">
        <f t="shared" si="3"/>
        <v>-5.915407797579474E-3</v>
      </c>
      <c r="Q67" s="7">
        <f t="shared" si="4"/>
        <v>-8.3601744986963981E-3</v>
      </c>
      <c r="R67" s="7">
        <f t="shared" si="5"/>
        <v>-1.2740087035818408E-2</v>
      </c>
      <c r="S67" s="7">
        <f t="shared" si="6"/>
        <v>-8.5924031151717976E-3</v>
      </c>
      <c r="T67" s="7">
        <f t="shared" si="7"/>
        <v>-9.2232836100527363E-3</v>
      </c>
      <c r="U67" s="7" t="str">
        <f t="shared" si="8"/>
        <v/>
      </c>
      <c r="V67" s="7">
        <f t="shared" si="9"/>
        <v>1.4771975996475482E-3</v>
      </c>
      <c r="W67" s="7">
        <f t="shared" si="10"/>
        <v>-9.7470458600991041E-3</v>
      </c>
      <c r="X67" s="7">
        <f t="shared" si="11"/>
        <v>6.4513048209027487E-4</v>
      </c>
      <c r="Y67" s="7">
        <f t="shared" si="12"/>
        <v>1.100148914121863E-4</v>
      </c>
      <c r="Z67" s="7">
        <v>1.572E-3</v>
      </c>
      <c r="AA67" s="7">
        <f t="shared" si="13"/>
        <v>-1.1200897242740107E-3</v>
      </c>
      <c r="AB67" s="7">
        <f t="shared" si="14"/>
        <v>-6.7679716904755563E-3</v>
      </c>
      <c r="AE67" s="6">
        <v>43558</v>
      </c>
      <c r="AF67" s="7">
        <v>13.74</v>
      </c>
      <c r="AG67" s="7">
        <v>25.57</v>
      </c>
      <c r="AH67" s="7">
        <v>53.84</v>
      </c>
      <c r="AI67" s="7">
        <f t="shared" si="0"/>
        <v>6.7499999999999929</v>
      </c>
      <c r="AJ67" s="7">
        <v>2.74</v>
      </c>
      <c r="AK67" s="7">
        <v>14.19</v>
      </c>
      <c r="AL67" s="7">
        <f t="shared" si="1"/>
        <v>11.45</v>
      </c>
      <c r="AM67" s="7">
        <v>2.41</v>
      </c>
      <c r="AN67" s="7">
        <v>2.33</v>
      </c>
      <c r="AO67" s="7">
        <v>2.52</v>
      </c>
      <c r="AP67" s="7">
        <f t="shared" si="2"/>
        <v>0.18999999999999995</v>
      </c>
      <c r="AQ67" s="7">
        <v>1.91</v>
      </c>
      <c r="AR67" s="7">
        <v>114.72110000000001</v>
      </c>
      <c r="AS67" s="7">
        <v>1289.9000000000001</v>
      </c>
      <c r="AT67" s="14">
        <v>255.233</v>
      </c>
      <c r="AU67" s="14">
        <v>102.274</v>
      </c>
      <c r="AV67" s="14">
        <v>97.2</v>
      </c>
      <c r="AY67" s="6">
        <v>43558</v>
      </c>
      <c r="AZ67" s="12">
        <v>0</v>
      </c>
      <c r="BA67" s="12">
        <v>0</v>
      </c>
      <c r="BB67" s="12">
        <v>0</v>
      </c>
      <c r="BE67" s="6">
        <v>43558</v>
      </c>
      <c r="BF67" t="s">
        <v>54</v>
      </c>
      <c r="BG67" s="52">
        <v>1</v>
      </c>
    </row>
    <row r="68" spans="1:59" x14ac:dyDescent="0.2">
      <c r="A68" s="6">
        <v>43559</v>
      </c>
      <c r="B68" s="12">
        <v>59.523600000000002</v>
      </c>
      <c r="C68" s="12">
        <v>91.792699999999996</v>
      </c>
      <c r="D68" s="12">
        <v>51.014499999999998</v>
      </c>
      <c r="E68" s="12">
        <v>57.179099999999998</v>
      </c>
      <c r="F68" s="12">
        <v>64.536299999999997</v>
      </c>
      <c r="G68" s="12"/>
      <c r="H68" s="12">
        <v>4.0323000000000002</v>
      </c>
      <c r="I68" s="12">
        <v>16.607700000000001</v>
      </c>
      <c r="J68" s="12">
        <v>8.3839000000000006</v>
      </c>
      <c r="K68" s="12">
        <v>76.382499999999993</v>
      </c>
      <c r="L68" s="12">
        <v>62.12</v>
      </c>
      <c r="M68" s="12">
        <v>69.8</v>
      </c>
      <c r="O68" s="6">
        <v>43559</v>
      </c>
      <c r="P68" s="7">
        <f t="shared" si="3"/>
        <v>1.4115445142072684E-2</v>
      </c>
      <c r="Q68" s="7">
        <f t="shared" si="4"/>
        <v>7.3192393052659271E-3</v>
      </c>
      <c r="R68" s="7">
        <f t="shared" si="5"/>
        <v>-5.3566494662396075E-3</v>
      </c>
      <c r="S68" s="7">
        <f t="shared" si="6"/>
        <v>5.7370471243789042E-3</v>
      </c>
      <c r="T68" s="7">
        <f t="shared" si="7"/>
        <v>9.2232836100526495E-3</v>
      </c>
      <c r="U68" s="7" t="str">
        <f t="shared" si="8"/>
        <v/>
      </c>
      <c r="V68" s="7">
        <f t="shared" si="9"/>
        <v>8.7928530338887805E-3</v>
      </c>
      <c r="W68" s="7">
        <f t="shared" si="10"/>
        <v>1.0301733228684936E-3</v>
      </c>
      <c r="X68" s="7">
        <f t="shared" si="11"/>
        <v>1.289013725058208E-3</v>
      </c>
      <c r="Y68" s="7">
        <f t="shared" si="12"/>
        <v>3.2735367583148583E-4</v>
      </c>
      <c r="Z68" s="7">
        <v>2.65E-3</v>
      </c>
      <c r="AA68" s="7">
        <f t="shared" si="13"/>
        <v>-5.4583535744462059E-3</v>
      </c>
      <c r="AB68" s="7">
        <f t="shared" si="14"/>
        <v>8.4886489145549367E-3</v>
      </c>
      <c r="AE68" s="6">
        <v>43559</v>
      </c>
      <c r="AF68" s="7">
        <v>13.58</v>
      </c>
      <c r="AG68" s="7">
        <v>25.22</v>
      </c>
      <c r="AH68" s="7">
        <v>51.7</v>
      </c>
      <c r="AI68" s="7">
        <f t="shared" ref="AI68:AI131" si="15">IF(AND(M68&lt;&gt;"",L68&lt;&gt;""),M68-L68,"")</f>
        <v>7.68</v>
      </c>
      <c r="AJ68" s="7">
        <v>2.66</v>
      </c>
      <c r="AK68" s="7">
        <v>14.805</v>
      </c>
      <c r="AL68" s="7">
        <f t="shared" ref="AL68:AL131" si="16">IF(AND(AK68&lt;&gt;"",AJ68&lt;&gt;""),AK68-AJ68,"")</f>
        <v>12.145</v>
      </c>
      <c r="AM68" s="7">
        <v>2.41</v>
      </c>
      <c r="AN68" s="7">
        <v>2.33</v>
      </c>
      <c r="AO68" s="7">
        <v>2.5099999999999998</v>
      </c>
      <c r="AP68" s="7">
        <f t="shared" ref="AP68:AP131" si="17">IF(AND(AO68&lt;&gt;"",AN68&lt;&gt;""),AO68-AN68,"")</f>
        <v>0.17999999999999972</v>
      </c>
      <c r="AQ68" s="7">
        <v>1.9</v>
      </c>
      <c r="AR68" s="7">
        <v>114.9697</v>
      </c>
      <c r="AS68" s="7">
        <v>1289</v>
      </c>
      <c r="AT68" s="14">
        <v>255.233</v>
      </c>
      <c r="AU68" s="14">
        <v>102.274</v>
      </c>
      <c r="AV68" s="14">
        <v>97.2</v>
      </c>
      <c r="AY68" s="6">
        <v>43559</v>
      </c>
      <c r="AZ68" s="12">
        <v>0</v>
      </c>
      <c r="BA68" s="12">
        <v>0</v>
      </c>
      <c r="BB68" s="12">
        <v>0</v>
      </c>
      <c r="BE68" s="6">
        <v>43559</v>
      </c>
      <c r="BF68" t="s">
        <v>54</v>
      </c>
      <c r="BG68" s="52">
        <v>1</v>
      </c>
    </row>
    <row r="69" spans="1:59" x14ac:dyDescent="0.2">
      <c r="A69" s="6">
        <v>43560</v>
      </c>
      <c r="B69" s="12">
        <v>59.842799999999997</v>
      </c>
      <c r="C69" s="12">
        <v>92.984200000000001</v>
      </c>
      <c r="D69" s="12">
        <v>51.766100000000002</v>
      </c>
      <c r="E69" s="12">
        <v>58.556100000000001</v>
      </c>
      <c r="F69" s="12">
        <v>64.5745</v>
      </c>
      <c r="G69" s="12"/>
      <c r="H69" s="12">
        <v>4.05</v>
      </c>
      <c r="I69" s="12">
        <v>16.676100000000002</v>
      </c>
      <c r="J69" s="12">
        <v>8.4972999999999992</v>
      </c>
      <c r="K69" s="12">
        <v>76.382499999999993</v>
      </c>
      <c r="L69" s="12">
        <v>63.1</v>
      </c>
      <c r="M69" s="12">
        <v>69.930000000000007</v>
      </c>
      <c r="O69" s="6">
        <v>43560</v>
      </c>
      <c r="P69" s="7">
        <f t="shared" ref="P69:P132" si="18">IF(AND(B69&lt;&gt;"",B68&lt;&gt;""),LN(B69/B68),"")</f>
        <v>5.348251448658037E-3</v>
      </c>
      <c r="Q69" s="7">
        <f t="shared" ref="Q69:Q132" si="19">IF(AND(C69&lt;&gt;"",C68&lt;&gt;""),LN(C69/C68),"")</f>
        <v>1.289681247943796E-2</v>
      </c>
      <c r="R69" s="7">
        <f t="shared" ref="R69:R132" si="20">IF(AND(D69&lt;&gt;"",D68&lt;&gt;""),LN(D69/D68),"")</f>
        <v>1.4625588831235253E-2</v>
      </c>
      <c r="S69" s="7">
        <f t="shared" ref="S69:S132" si="21">IF(AND(E69&lt;&gt;"",E68&lt;&gt;""),LN(E69/E68),"")</f>
        <v>2.3796822073486934E-2</v>
      </c>
      <c r="T69" s="7">
        <f t="shared" ref="T69:T132" si="22">IF(AND(F69&lt;&gt;"",F68&lt;&gt;""),LN(F69/F68),"")</f>
        <v>5.9173982524560252E-4</v>
      </c>
      <c r="U69" s="7" t="str">
        <f t="shared" ref="U69:U132" si="23">IF(AND(G69&lt;&gt;"",G68&lt;&gt;""),LN(G69/G68),"")</f>
        <v/>
      </c>
      <c r="V69" s="7">
        <f t="shared" ref="V69:V132" si="24">IF(AND(H69&lt;&gt;"",H68&lt;&gt;""),LN(H69/H68),"")</f>
        <v>4.3799483553724951E-3</v>
      </c>
      <c r="W69" s="7">
        <f t="shared" ref="W69:W132" si="25">IF(AND(I69&lt;&gt;"",I68&lt;&gt;""),LN(I69/I68),"")</f>
        <v>4.1101134059365807E-3</v>
      </c>
      <c r="X69" s="7">
        <f t="shared" ref="X69:X132" si="26">IF(AND(J69&lt;&gt;"",J68&lt;&gt;""),LN(J69/J68),"")</f>
        <v>1.3435265950296805E-2</v>
      </c>
      <c r="Y69" s="7">
        <f t="shared" ref="Y69:Y132" si="27">IF(AND(K69&lt;&gt;"",K68&lt;&gt;""),LN(K69/K68),"")</f>
        <v>0</v>
      </c>
      <c r="Z69" s="7">
        <v>4.8279999999999998E-3</v>
      </c>
      <c r="AA69" s="7">
        <f t="shared" ref="AA69:AA132" si="28">IF(AND(L69&lt;&gt;"",L68&lt;&gt;""),LN(L69/L68),"")</f>
        <v>1.5652771266681204E-2</v>
      </c>
      <c r="AB69" s="7">
        <f t="shared" ref="AB69:AB132" si="29">IF(AND(M69&lt;&gt;"",M68&lt;&gt;""),LN(M69/M68),"")</f>
        <v>1.860731947448896E-3</v>
      </c>
      <c r="AE69" s="6">
        <v>43560</v>
      </c>
      <c r="AF69" s="7">
        <v>12.82</v>
      </c>
      <c r="AG69" s="7">
        <v>24</v>
      </c>
      <c r="AH69" s="7">
        <v>49.22</v>
      </c>
      <c r="AI69" s="7">
        <f t="shared" si="15"/>
        <v>6.8300000000000054</v>
      </c>
      <c r="AJ69" s="7">
        <v>2.62</v>
      </c>
      <c r="AK69" s="7">
        <v>16.635000000000002</v>
      </c>
      <c r="AL69" s="7">
        <f t="shared" si="16"/>
        <v>14.015000000000001</v>
      </c>
      <c r="AM69" s="7">
        <v>2.41</v>
      </c>
      <c r="AN69" s="7">
        <v>2.35</v>
      </c>
      <c r="AO69" s="7">
        <v>2.5</v>
      </c>
      <c r="AP69" s="7">
        <f t="shared" si="17"/>
        <v>0.14999999999999991</v>
      </c>
      <c r="AQ69" s="7">
        <v>1.9</v>
      </c>
      <c r="AR69" s="7">
        <v>114.9726</v>
      </c>
      <c r="AS69" s="7">
        <v>1290.4000000000001</v>
      </c>
      <c r="AT69" s="14">
        <v>255.233</v>
      </c>
      <c r="AU69" s="14">
        <v>102.274</v>
      </c>
      <c r="AV69" s="14">
        <v>97.2</v>
      </c>
      <c r="AY69" s="6">
        <v>43560</v>
      </c>
      <c r="AZ69" s="12">
        <v>0</v>
      </c>
      <c r="BA69" s="12">
        <v>0</v>
      </c>
      <c r="BB69" s="12">
        <v>0</v>
      </c>
      <c r="BE69" s="6">
        <v>43560</v>
      </c>
      <c r="BF69" t="s">
        <v>54</v>
      </c>
      <c r="BG69" s="52">
        <v>1</v>
      </c>
    </row>
    <row r="70" spans="1:59" x14ac:dyDescent="0.2">
      <c r="A70" s="6">
        <v>43563</v>
      </c>
      <c r="B70" s="12">
        <v>60.212800000000001</v>
      </c>
      <c r="C70" s="12">
        <v>93.1755</v>
      </c>
      <c r="D70" s="12">
        <v>52.102699999999999</v>
      </c>
      <c r="E70" s="12">
        <v>58.8401</v>
      </c>
      <c r="F70" s="12">
        <v>64.985500000000002</v>
      </c>
      <c r="G70" s="12"/>
      <c r="H70" s="12">
        <v>4.5865</v>
      </c>
      <c r="I70" s="12">
        <v>17.420100000000001</v>
      </c>
      <c r="J70" s="12">
        <v>8.4918999999999993</v>
      </c>
      <c r="K70" s="12">
        <v>76.382499999999993</v>
      </c>
      <c r="L70" s="12">
        <v>64.37</v>
      </c>
      <c r="M70" s="12">
        <v>71.12</v>
      </c>
      <c r="O70" s="6">
        <v>43563</v>
      </c>
      <c r="P70" s="7">
        <f t="shared" si="18"/>
        <v>6.1638302827030254E-3</v>
      </c>
      <c r="Q70" s="7">
        <f t="shared" si="19"/>
        <v>2.0552253504579521E-3</v>
      </c>
      <c r="R70" s="7">
        <f t="shared" si="20"/>
        <v>6.481275961478003E-3</v>
      </c>
      <c r="S70" s="7">
        <f t="shared" si="21"/>
        <v>4.8383261812947739E-3</v>
      </c>
      <c r="T70" s="7">
        <f t="shared" si="22"/>
        <v>6.3445720698471217E-3</v>
      </c>
      <c r="U70" s="7" t="str">
        <f t="shared" si="23"/>
        <v/>
      </c>
      <c r="V70" s="7">
        <f t="shared" si="24"/>
        <v>0.1244003248491255</v>
      </c>
      <c r="W70" s="7">
        <f t="shared" si="25"/>
        <v>4.3648155293557346E-2</v>
      </c>
      <c r="X70" s="7">
        <f t="shared" si="26"/>
        <v>-6.3569799423759022E-4</v>
      </c>
      <c r="Y70" s="7">
        <f t="shared" si="27"/>
        <v>0</v>
      </c>
      <c r="Z70" s="7">
        <v>7.6199999999999998E-4</v>
      </c>
      <c r="AA70" s="7">
        <f t="shared" si="28"/>
        <v>1.9926916517356983E-2</v>
      </c>
      <c r="AB70" s="7">
        <f t="shared" si="29"/>
        <v>1.6873849489873635E-2</v>
      </c>
      <c r="AE70" s="6">
        <v>43563</v>
      </c>
      <c r="AF70" s="7">
        <v>13.18</v>
      </c>
      <c r="AG70" s="7">
        <v>24.33</v>
      </c>
      <c r="AH70" s="7">
        <v>47.89</v>
      </c>
      <c r="AI70" s="7">
        <f t="shared" si="15"/>
        <v>6.75</v>
      </c>
      <c r="AJ70" s="7">
        <v>2.72</v>
      </c>
      <c r="AK70" s="7">
        <v>15.965</v>
      </c>
      <c r="AL70" s="7">
        <f t="shared" si="16"/>
        <v>13.244999999999999</v>
      </c>
      <c r="AM70" s="7">
        <v>2.41</v>
      </c>
      <c r="AN70" s="7">
        <v>2.36</v>
      </c>
      <c r="AO70" s="7">
        <v>2.52</v>
      </c>
      <c r="AP70" s="7">
        <f t="shared" si="17"/>
        <v>0.16000000000000014</v>
      </c>
      <c r="AQ70" s="7">
        <v>1.91</v>
      </c>
      <c r="AR70" s="7">
        <v>114.6893</v>
      </c>
      <c r="AS70" s="7">
        <v>1297.0999999999999</v>
      </c>
      <c r="AT70" s="14">
        <v>255.233</v>
      </c>
      <c r="AU70" s="14">
        <v>102.274</v>
      </c>
      <c r="AV70" s="14">
        <v>97.2</v>
      </c>
      <c r="AY70" s="6">
        <v>43563</v>
      </c>
      <c r="AZ70" s="12">
        <v>0</v>
      </c>
      <c r="BA70" s="12">
        <v>0</v>
      </c>
      <c r="BB70" s="12">
        <v>0</v>
      </c>
      <c r="BE70" s="6">
        <v>43563</v>
      </c>
      <c r="BF70" t="s">
        <v>54</v>
      </c>
      <c r="BG70" s="52">
        <v>1</v>
      </c>
    </row>
    <row r="71" spans="1:59" x14ac:dyDescent="0.2">
      <c r="A71" s="6">
        <v>43564</v>
      </c>
      <c r="B71" s="12">
        <v>59.436500000000002</v>
      </c>
      <c r="C71" s="12">
        <v>92.337000000000003</v>
      </c>
      <c r="D71" s="12">
        <v>51.437199999999997</v>
      </c>
      <c r="E71" s="12">
        <v>57.902000000000001</v>
      </c>
      <c r="F71" s="12">
        <v>64.201800000000006</v>
      </c>
      <c r="G71" s="12"/>
      <c r="H71" s="12">
        <v>4.4390999999999998</v>
      </c>
      <c r="I71" s="12">
        <v>17.120799999999999</v>
      </c>
      <c r="J71" s="12">
        <v>8.3514999999999997</v>
      </c>
      <c r="K71" s="12">
        <v>76.390900000000002</v>
      </c>
      <c r="L71" s="12">
        <v>64.05</v>
      </c>
      <c r="M71" s="12">
        <v>71.02</v>
      </c>
      <c r="O71" s="6">
        <v>43564</v>
      </c>
      <c r="P71" s="7">
        <f t="shared" si="18"/>
        <v>-1.2976438529385523E-2</v>
      </c>
      <c r="Q71" s="7">
        <f t="shared" si="19"/>
        <v>-9.0398836751384957E-3</v>
      </c>
      <c r="R71" s="7">
        <f t="shared" si="20"/>
        <v>-1.2855124733538271E-2</v>
      </c>
      <c r="S71" s="7">
        <f t="shared" si="21"/>
        <v>-1.6071668959213154E-2</v>
      </c>
      <c r="T71" s="7">
        <f t="shared" si="22"/>
        <v>-1.2132920401149411E-2</v>
      </c>
      <c r="U71" s="7" t="str">
        <f t="shared" si="23"/>
        <v/>
      </c>
      <c r="V71" s="7">
        <f t="shared" si="24"/>
        <v>-3.2665552773112047E-2</v>
      </c>
      <c r="W71" s="7">
        <f t="shared" si="25"/>
        <v>-1.7330613342214401E-2</v>
      </c>
      <c r="X71" s="7">
        <f t="shared" si="26"/>
        <v>-1.6671604534831432E-2</v>
      </c>
      <c r="Y71" s="7">
        <f t="shared" si="27"/>
        <v>1.0996678752282523E-4</v>
      </c>
      <c r="Z71" s="7">
        <v>-5.1380000000000002E-3</v>
      </c>
      <c r="AA71" s="7">
        <f t="shared" si="28"/>
        <v>-4.9836577217813706E-3</v>
      </c>
      <c r="AB71" s="7">
        <f t="shared" si="29"/>
        <v>-1.4070636907074277E-3</v>
      </c>
      <c r="AE71" s="6">
        <v>43564</v>
      </c>
      <c r="AF71" s="7">
        <v>14.28</v>
      </c>
      <c r="AG71" s="7">
        <v>24.66</v>
      </c>
      <c r="AH71" s="7">
        <v>48.83</v>
      </c>
      <c r="AI71" s="7">
        <f t="shared" si="15"/>
        <v>6.9699999999999989</v>
      </c>
      <c r="AJ71" s="7">
        <v>2.71</v>
      </c>
      <c r="AK71" s="7">
        <v>16.754999999999999</v>
      </c>
      <c r="AL71" s="7">
        <f t="shared" si="16"/>
        <v>14.044999999999998</v>
      </c>
      <c r="AM71" s="7">
        <v>2.41</v>
      </c>
      <c r="AN71" s="7">
        <v>2.35</v>
      </c>
      <c r="AO71" s="7">
        <v>2.5099999999999998</v>
      </c>
      <c r="AP71" s="7">
        <f t="shared" si="17"/>
        <v>0.1599999999999997</v>
      </c>
      <c r="AQ71" s="7">
        <v>1.91</v>
      </c>
      <c r="AR71" s="7">
        <v>114.5321</v>
      </c>
      <c r="AS71" s="7">
        <v>1303.5</v>
      </c>
      <c r="AT71" s="14">
        <v>255.233</v>
      </c>
      <c r="AU71" s="14">
        <v>102.274</v>
      </c>
      <c r="AV71" s="14">
        <v>97.2</v>
      </c>
      <c r="AY71" s="6">
        <v>43564</v>
      </c>
      <c r="AZ71" s="12">
        <v>0</v>
      </c>
      <c r="BA71" s="12">
        <v>0</v>
      </c>
      <c r="BB71" s="12">
        <v>0</v>
      </c>
      <c r="BE71" s="6">
        <v>43564</v>
      </c>
      <c r="BF71" t="s">
        <v>54</v>
      </c>
      <c r="BG71" s="52">
        <v>1</v>
      </c>
    </row>
    <row r="72" spans="1:59" x14ac:dyDescent="0.2">
      <c r="A72" s="6">
        <v>43565</v>
      </c>
      <c r="B72" s="12">
        <v>59.168100000000003</v>
      </c>
      <c r="C72" s="12">
        <v>92.300200000000004</v>
      </c>
      <c r="D72" s="12">
        <v>52.4315</v>
      </c>
      <c r="E72" s="12">
        <v>57.815899999999999</v>
      </c>
      <c r="F72" s="12">
        <v>64.077600000000004</v>
      </c>
      <c r="G72" s="12"/>
      <c r="H72" s="12">
        <v>4.7161999999999997</v>
      </c>
      <c r="I72" s="12">
        <v>18.386500000000002</v>
      </c>
      <c r="J72" s="12">
        <v>8.3299000000000003</v>
      </c>
      <c r="K72" s="12">
        <v>76.390900000000002</v>
      </c>
      <c r="L72" s="12">
        <v>64.62</v>
      </c>
      <c r="M72" s="12">
        <v>71.63</v>
      </c>
      <c r="O72" s="6">
        <v>43565</v>
      </c>
      <c r="P72" s="7">
        <f t="shared" si="18"/>
        <v>-4.5259704626596951E-3</v>
      </c>
      <c r="Q72" s="7">
        <f t="shared" si="19"/>
        <v>-3.9861956839996806E-4</v>
      </c>
      <c r="R72" s="7">
        <f t="shared" si="20"/>
        <v>1.9145909650363415E-2</v>
      </c>
      <c r="S72" s="7">
        <f t="shared" si="21"/>
        <v>-1.4881019425458323E-3</v>
      </c>
      <c r="T72" s="7">
        <f t="shared" si="22"/>
        <v>-1.9363988108578333E-3</v>
      </c>
      <c r="U72" s="7" t="str">
        <f t="shared" si="23"/>
        <v/>
      </c>
      <c r="V72" s="7">
        <f t="shared" si="24"/>
        <v>6.0551737402469462E-2</v>
      </c>
      <c r="W72" s="7">
        <f t="shared" si="25"/>
        <v>7.1322601082592668E-2</v>
      </c>
      <c r="X72" s="7">
        <f t="shared" si="26"/>
        <v>-2.5897121430928493E-3</v>
      </c>
      <c r="Y72" s="7">
        <f t="shared" si="27"/>
        <v>0</v>
      </c>
      <c r="Z72" s="7">
        <v>3.405E-3</v>
      </c>
      <c r="AA72" s="7">
        <f t="shared" si="28"/>
        <v>8.8599320536090868E-3</v>
      </c>
      <c r="AB72" s="7">
        <f t="shared" si="29"/>
        <v>8.5524531114179181E-3</v>
      </c>
      <c r="AE72" s="6">
        <v>43565</v>
      </c>
      <c r="AF72" s="7">
        <v>13.3</v>
      </c>
      <c r="AG72" s="7">
        <v>24.68</v>
      </c>
      <c r="AH72" s="7">
        <v>48.6</v>
      </c>
      <c r="AI72" s="7">
        <f t="shared" si="15"/>
        <v>7.0099999999999909</v>
      </c>
      <c r="AJ72" s="7">
        <v>2.72</v>
      </c>
      <c r="AK72" s="7">
        <v>15.73</v>
      </c>
      <c r="AL72" s="7">
        <f t="shared" si="16"/>
        <v>13.01</v>
      </c>
      <c r="AM72" s="7">
        <v>2.41</v>
      </c>
      <c r="AN72" s="7">
        <v>2.31</v>
      </c>
      <c r="AO72" s="7">
        <v>2.48</v>
      </c>
      <c r="AP72" s="7">
        <f t="shared" si="17"/>
        <v>0.16999999999999993</v>
      </c>
      <c r="AQ72" s="7">
        <v>1.94</v>
      </c>
      <c r="AR72" s="7">
        <v>114.4269</v>
      </c>
      <c r="AS72" s="7">
        <v>1309.0999999999999</v>
      </c>
      <c r="AT72" s="14">
        <v>255.233</v>
      </c>
      <c r="AU72" s="14">
        <v>102.274</v>
      </c>
      <c r="AV72" s="14">
        <v>97.2</v>
      </c>
      <c r="AY72" s="6">
        <v>43565</v>
      </c>
      <c r="AZ72" s="12">
        <v>0</v>
      </c>
      <c r="BA72" s="12">
        <v>0</v>
      </c>
      <c r="BB72" s="12">
        <v>0</v>
      </c>
      <c r="BE72" s="6">
        <v>43565</v>
      </c>
      <c r="BF72" t="s">
        <v>54</v>
      </c>
      <c r="BG72" s="52">
        <v>1</v>
      </c>
    </row>
    <row r="73" spans="1:59" x14ac:dyDescent="0.2">
      <c r="A73" s="6">
        <v>43566</v>
      </c>
      <c r="B73" s="12">
        <v>59.451000000000001</v>
      </c>
      <c r="C73" s="12">
        <v>92.667900000000003</v>
      </c>
      <c r="D73" s="12">
        <v>51.961799999999997</v>
      </c>
      <c r="E73" s="12">
        <v>57.815899999999999</v>
      </c>
      <c r="F73" s="12">
        <v>64.134900000000002</v>
      </c>
      <c r="G73" s="12"/>
      <c r="H73" s="12">
        <v>4.6749000000000001</v>
      </c>
      <c r="I73" s="12">
        <v>20.285</v>
      </c>
      <c r="J73" s="12">
        <v>8.3622999999999994</v>
      </c>
      <c r="K73" s="12">
        <v>76.415899999999993</v>
      </c>
      <c r="L73" s="12">
        <v>63.61</v>
      </c>
      <c r="M73" s="12">
        <v>71.3</v>
      </c>
      <c r="O73" s="6">
        <v>43566</v>
      </c>
      <c r="P73" s="7">
        <f t="shared" si="18"/>
        <v>4.7698985471411135E-3</v>
      </c>
      <c r="Q73" s="7">
        <f t="shared" si="19"/>
        <v>3.9758259327806432E-3</v>
      </c>
      <c r="R73" s="7">
        <f t="shared" si="20"/>
        <v>-8.9987225151564286E-3</v>
      </c>
      <c r="S73" s="7">
        <f t="shared" si="21"/>
        <v>0</v>
      </c>
      <c r="T73" s="7">
        <f t="shared" si="22"/>
        <v>8.9382866436399052E-4</v>
      </c>
      <c r="U73" s="7" t="str">
        <f t="shared" si="23"/>
        <v/>
      </c>
      <c r="V73" s="7">
        <f t="shared" si="24"/>
        <v>-8.7956184593891689E-3</v>
      </c>
      <c r="W73" s="7">
        <f t="shared" si="25"/>
        <v>9.826499698202365E-2</v>
      </c>
      <c r="X73" s="7">
        <f t="shared" si="26"/>
        <v>3.8820575706006123E-3</v>
      </c>
      <c r="Y73" s="7">
        <f t="shared" si="27"/>
        <v>3.2721057208240291E-4</v>
      </c>
      <c r="Z73" s="7">
        <v>-2.7700000000000001E-4</v>
      </c>
      <c r="AA73" s="7">
        <f t="shared" si="28"/>
        <v>-1.5753269705639367E-2</v>
      </c>
      <c r="AB73" s="7">
        <f t="shared" si="29"/>
        <v>-4.6176532061095923E-3</v>
      </c>
      <c r="AE73" s="6">
        <v>43566</v>
      </c>
      <c r="AF73" s="7">
        <v>13.02</v>
      </c>
      <c r="AG73" s="7">
        <v>25.7</v>
      </c>
      <c r="AH73" s="7">
        <v>46.9</v>
      </c>
      <c r="AI73" s="7">
        <f t="shared" si="15"/>
        <v>7.6899999999999977</v>
      </c>
      <c r="AJ73" s="7">
        <v>2.72</v>
      </c>
      <c r="AK73" s="7">
        <v>15.994999999999999</v>
      </c>
      <c r="AL73" s="7">
        <f t="shared" si="16"/>
        <v>13.274999999999999</v>
      </c>
      <c r="AM73" s="7">
        <v>2.41</v>
      </c>
      <c r="AN73" s="7">
        <v>2.35</v>
      </c>
      <c r="AO73" s="7">
        <v>2.5099999999999998</v>
      </c>
      <c r="AP73" s="7">
        <f t="shared" si="17"/>
        <v>0.1599999999999997</v>
      </c>
      <c r="AQ73" s="7">
        <v>1.94</v>
      </c>
      <c r="AR73" s="7">
        <v>114.63030000000001</v>
      </c>
      <c r="AS73" s="7">
        <v>1288.5999999999999</v>
      </c>
      <c r="AT73" s="14">
        <v>255.233</v>
      </c>
      <c r="AU73" s="14">
        <v>102.274</v>
      </c>
      <c r="AV73" s="14">
        <v>97.2</v>
      </c>
      <c r="AY73" s="6">
        <v>43566</v>
      </c>
      <c r="AZ73" s="12">
        <v>0</v>
      </c>
      <c r="BA73" s="12">
        <v>0</v>
      </c>
      <c r="BB73" s="12">
        <v>0</v>
      </c>
      <c r="BE73" s="6">
        <v>43566</v>
      </c>
      <c r="BF73" t="s">
        <v>54</v>
      </c>
      <c r="BG73" s="52">
        <v>1</v>
      </c>
    </row>
    <row r="74" spans="1:59" x14ac:dyDescent="0.2">
      <c r="A74" s="6">
        <v>43567</v>
      </c>
      <c r="B74" s="12">
        <v>58.703800000000001</v>
      </c>
      <c r="C74" s="12">
        <v>88.085700000000003</v>
      </c>
      <c r="D74" s="12">
        <v>52.744700000000002</v>
      </c>
      <c r="E74" s="12">
        <v>56.223799999999997</v>
      </c>
      <c r="F74" s="12">
        <v>64.517200000000003</v>
      </c>
      <c r="G74" s="12"/>
      <c r="H74" s="12">
        <v>4.6631</v>
      </c>
      <c r="I74" s="12">
        <v>20.584299999999999</v>
      </c>
      <c r="J74" s="12">
        <v>8.3947000000000003</v>
      </c>
      <c r="K74" s="12">
        <v>76.415899999999993</v>
      </c>
      <c r="L74" s="12">
        <v>63.86</v>
      </c>
      <c r="M74" s="12">
        <v>71.569999999999993</v>
      </c>
      <c r="O74" s="6">
        <v>43567</v>
      </c>
      <c r="P74" s="7">
        <f t="shared" si="18"/>
        <v>-1.2647983168930108E-2</v>
      </c>
      <c r="Q74" s="7">
        <f t="shared" si="19"/>
        <v>-5.0711930069448262E-2</v>
      </c>
      <c r="R74" s="7">
        <f t="shared" si="20"/>
        <v>1.495446013997298E-2</v>
      </c>
      <c r="S74" s="7">
        <f t="shared" si="21"/>
        <v>-2.79236695555794E-2</v>
      </c>
      <c r="T74" s="7">
        <f t="shared" si="22"/>
        <v>5.9431773795984846E-3</v>
      </c>
      <c r="U74" s="7" t="str">
        <f t="shared" si="23"/>
        <v/>
      </c>
      <c r="V74" s="7">
        <f t="shared" si="24"/>
        <v>-2.5273091199049091E-3</v>
      </c>
      <c r="W74" s="7">
        <f t="shared" si="25"/>
        <v>1.4646952641565798E-2</v>
      </c>
      <c r="X74" s="7">
        <f t="shared" si="26"/>
        <v>3.8670454587217211E-3</v>
      </c>
      <c r="Y74" s="7">
        <f t="shared" si="27"/>
        <v>0</v>
      </c>
      <c r="Z74" s="7">
        <v>6.7429999999999999E-3</v>
      </c>
      <c r="AA74" s="7">
        <f t="shared" si="28"/>
        <v>3.9224965959232033E-3</v>
      </c>
      <c r="AB74" s="7">
        <f t="shared" si="29"/>
        <v>3.7796643302558412E-3</v>
      </c>
      <c r="AE74" s="6">
        <v>43567</v>
      </c>
      <c r="AF74" s="7">
        <v>12.01</v>
      </c>
      <c r="AG74" s="7">
        <v>25.7</v>
      </c>
      <c r="AH74" s="7">
        <v>48.84</v>
      </c>
      <c r="AI74" s="7">
        <f t="shared" si="15"/>
        <v>7.7099999999999937</v>
      </c>
      <c r="AJ74" s="7">
        <v>2.75</v>
      </c>
      <c r="AK74" s="7">
        <v>15.855</v>
      </c>
      <c r="AL74" s="7">
        <f t="shared" si="16"/>
        <v>13.105</v>
      </c>
      <c r="AM74" s="7">
        <v>2.41</v>
      </c>
      <c r="AN74" s="7">
        <v>2.4</v>
      </c>
      <c r="AO74" s="7">
        <v>2.56</v>
      </c>
      <c r="AP74" s="7">
        <f t="shared" si="17"/>
        <v>0.16000000000000014</v>
      </c>
      <c r="AQ74" s="7">
        <v>1.95</v>
      </c>
      <c r="AR74" s="7">
        <v>114.3531</v>
      </c>
      <c r="AS74" s="7">
        <v>1290.5999999999999</v>
      </c>
      <c r="AT74" s="14">
        <v>255.233</v>
      </c>
      <c r="AU74" s="14">
        <v>102.274</v>
      </c>
      <c r="AV74" s="14">
        <v>97.2</v>
      </c>
      <c r="AY74" s="6">
        <v>43567</v>
      </c>
      <c r="AZ74" s="12">
        <v>0</v>
      </c>
      <c r="BA74" s="12">
        <v>0</v>
      </c>
      <c r="BB74" s="12">
        <v>0</v>
      </c>
      <c r="BE74" s="6">
        <v>43567</v>
      </c>
      <c r="BF74" t="s">
        <v>54</v>
      </c>
      <c r="BG74" s="52">
        <v>1</v>
      </c>
    </row>
    <row r="75" spans="1:59" x14ac:dyDescent="0.2">
      <c r="A75" s="6">
        <v>43570</v>
      </c>
      <c r="B75" s="12">
        <v>58.507899999999999</v>
      </c>
      <c r="C75" s="12">
        <v>88.365200000000002</v>
      </c>
      <c r="D75" s="12">
        <v>51.938299999999998</v>
      </c>
      <c r="E75" s="12">
        <v>54.528399999999998</v>
      </c>
      <c r="F75" s="12">
        <v>63.5137</v>
      </c>
      <c r="G75" s="12"/>
      <c r="H75" s="12">
        <v>4.5923999999999996</v>
      </c>
      <c r="I75" s="12">
        <v>20.755400000000002</v>
      </c>
      <c r="J75" s="12">
        <v>8.3191000000000006</v>
      </c>
      <c r="K75" s="12">
        <v>76.424300000000002</v>
      </c>
      <c r="L75" s="12">
        <v>63.43</v>
      </c>
      <c r="M75" s="12">
        <v>70.900000000000006</v>
      </c>
      <c r="O75" s="6">
        <v>43570</v>
      </c>
      <c r="P75" s="7">
        <f t="shared" si="18"/>
        <v>-3.3426728288512321E-3</v>
      </c>
      <c r="Q75" s="7">
        <f t="shared" si="19"/>
        <v>3.1680227617280148E-3</v>
      </c>
      <c r="R75" s="7">
        <f t="shared" si="20"/>
        <v>-1.5406817748882405E-2</v>
      </c>
      <c r="S75" s="7">
        <f t="shared" si="21"/>
        <v>-3.0618487937891695E-2</v>
      </c>
      <c r="T75" s="7">
        <f t="shared" si="22"/>
        <v>-1.5676224259275222E-2</v>
      </c>
      <c r="U75" s="7" t="str">
        <f t="shared" si="23"/>
        <v/>
      </c>
      <c r="V75" s="7">
        <f t="shared" si="24"/>
        <v>-1.5277699780116841E-2</v>
      </c>
      <c r="W75" s="7">
        <f t="shared" si="25"/>
        <v>8.2778044837807964E-3</v>
      </c>
      <c r="X75" s="7">
        <f t="shared" si="26"/>
        <v>-9.0464784290299194E-3</v>
      </c>
      <c r="Y75" s="7">
        <f t="shared" si="27"/>
        <v>1.0991872568177593E-4</v>
      </c>
      <c r="Z75" s="7">
        <v>-6.5499999999999998E-4</v>
      </c>
      <c r="AA75" s="7">
        <f t="shared" si="28"/>
        <v>-6.7562516408302209E-3</v>
      </c>
      <c r="AB75" s="7">
        <f t="shared" si="29"/>
        <v>-9.4055582124241872E-3</v>
      </c>
      <c r="AE75" s="6">
        <v>43570</v>
      </c>
      <c r="AF75" s="7">
        <v>12.32</v>
      </c>
      <c r="AG75" s="7">
        <v>25.51</v>
      </c>
      <c r="AH75" s="7">
        <v>47.64</v>
      </c>
      <c r="AI75" s="7">
        <f t="shared" si="15"/>
        <v>7.470000000000006</v>
      </c>
      <c r="AJ75" s="7">
        <v>2.75</v>
      </c>
      <c r="AK75" s="7">
        <v>15.01</v>
      </c>
      <c r="AL75" s="7">
        <f t="shared" si="16"/>
        <v>12.26</v>
      </c>
      <c r="AM75" s="7">
        <v>2.41</v>
      </c>
      <c r="AN75" s="7">
        <v>2.4</v>
      </c>
      <c r="AO75" s="7">
        <v>2.5499999999999998</v>
      </c>
      <c r="AP75" s="7">
        <f t="shared" si="17"/>
        <v>0.14999999999999991</v>
      </c>
      <c r="AQ75" s="7">
        <v>1.94</v>
      </c>
      <c r="AR75" s="7">
        <v>114.495</v>
      </c>
      <c r="AS75" s="7">
        <v>1286.8</v>
      </c>
      <c r="AT75" s="14">
        <v>255.233</v>
      </c>
      <c r="AU75" s="14">
        <v>102.274</v>
      </c>
      <c r="AV75" s="14">
        <v>97.2</v>
      </c>
      <c r="AY75" s="6">
        <v>43570</v>
      </c>
      <c r="AZ75" s="12">
        <v>0</v>
      </c>
      <c r="BA75" s="12">
        <v>0</v>
      </c>
      <c r="BB75" s="12">
        <v>0</v>
      </c>
      <c r="BE75" s="6">
        <v>43570</v>
      </c>
      <c r="BF75" t="s">
        <v>54</v>
      </c>
      <c r="BG75" s="52">
        <v>1</v>
      </c>
    </row>
    <row r="76" spans="1:59" x14ac:dyDescent="0.2">
      <c r="A76" s="6">
        <v>43571</v>
      </c>
      <c r="B76" s="12">
        <v>58.906999999999996</v>
      </c>
      <c r="C76" s="12">
        <v>89.122699999999995</v>
      </c>
      <c r="D76" s="12">
        <v>51.546799999999998</v>
      </c>
      <c r="E76" s="12">
        <v>54.795200000000001</v>
      </c>
      <c r="F76" s="12">
        <v>62.758800000000001</v>
      </c>
      <c r="G76" s="12"/>
      <c r="H76" s="12">
        <v>4.6041999999999996</v>
      </c>
      <c r="I76" s="12">
        <v>20.4389</v>
      </c>
      <c r="J76" s="12">
        <v>8.2867999999999995</v>
      </c>
      <c r="K76" s="12">
        <v>76.424300000000002</v>
      </c>
      <c r="L76" s="12">
        <v>64.010000000000005</v>
      </c>
      <c r="M76" s="12">
        <v>70.739999999999995</v>
      </c>
      <c r="O76" s="6">
        <v>43571</v>
      </c>
      <c r="P76" s="7">
        <f t="shared" si="18"/>
        <v>6.7981412414185117E-3</v>
      </c>
      <c r="Q76" s="7">
        <f t="shared" si="19"/>
        <v>8.5358449710982078E-3</v>
      </c>
      <c r="R76" s="7">
        <f t="shared" si="20"/>
        <v>-7.5663427443089393E-3</v>
      </c>
      <c r="S76" s="7">
        <f t="shared" si="21"/>
        <v>4.880932016061496E-3</v>
      </c>
      <c r="T76" s="7">
        <f t="shared" si="22"/>
        <v>-1.1956823436739936E-2</v>
      </c>
      <c r="U76" s="7" t="str">
        <f t="shared" si="23"/>
        <v/>
      </c>
      <c r="V76" s="7">
        <f t="shared" si="24"/>
        <v>2.5661671651392424E-3</v>
      </c>
      <c r="W76" s="7">
        <f t="shared" si="25"/>
        <v>-1.5366505943355429E-2</v>
      </c>
      <c r="X76" s="7">
        <f t="shared" si="26"/>
        <v>-3.8901885154682876E-3</v>
      </c>
      <c r="Y76" s="7">
        <f t="shared" si="27"/>
        <v>0</v>
      </c>
      <c r="Z76" s="7">
        <v>6.5499999999999998E-4</v>
      </c>
      <c r="AA76" s="7">
        <f t="shared" si="28"/>
        <v>9.1023855081062942E-3</v>
      </c>
      <c r="AB76" s="7">
        <f t="shared" si="29"/>
        <v>-2.2592497607474521E-3</v>
      </c>
      <c r="AE76" s="6">
        <v>43571</v>
      </c>
      <c r="AF76" s="7">
        <v>12.18</v>
      </c>
      <c r="AG76" s="7">
        <v>25.57</v>
      </c>
      <c r="AH76" s="7">
        <v>48.31</v>
      </c>
      <c r="AI76" s="7">
        <f t="shared" si="15"/>
        <v>6.7299999999999898</v>
      </c>
      <c r="AJ76" s="7">
        <v>2.66</v>
      </c>
      <c r="AK76" s="7">
        <v>14.835000000000001</v>
      </c>
      <c r="AL76" s="7">
        <f t="shared" si="16"/>
        <v>12.175000000000001</v>
      </c>
      <c r="AM76" s="7">
        <v>2.41</v>
      </c>
      <c r="AN76" s="7">
        <v>2.41</v>
      </c>
      <c r="AO76" s="7">
        <v>2.6</v>
      </c>
      <c r="AP76" s="7">
        <f t="shared" si="17"/>
        <v>0.18999999999999995</v>
      </c>
      <c r="AQ76" s="7">
        <v>1.96</v>
      </c>
      <c r="AR76" s="7">
        <v>114.6756</v>
      </c>
      <c r="AS76" s="7">
        <v>1272.5999999999999</v>
      </c>
      <c r="AT76" s="14">
        <v>255.233</v>
      </c>
      <c r="AU76" s="14">
        <v>102.274</v>
      </c>
      <c r="AV76" s="14">
        <v>97.2</v>
      </c>
      <c r="AY76" s="6">
        <v>43571</v>
      </c>
      <c r="AZ76" s="12">
        <v>0</v>
      </c>
      <c r="BA76" s="12">
        <v>0</v>
      </c>
      <c r="BB76" s="12">
        <v>0</v>
      </c>
      <c r="BE76" s="6">
        <v>43571</v>
      </c>
      <c r="BF76" t="s">
        <v>54</v>
      </c>
      <c r="BG76" s="52">
        <v>1</v>
      </c>
    </row>
    <row r="77" spans="1:59" x14ac:dyDescent="0.2">
      <c r="A77" s="6">
        <v>43572</v>
      </c>
      <c r="B77" s="12">
        <v>59.073799999999999</v>
      </c>
      <c r="C77" s="12">
        <v>88.460800000000006</v>
      </c>
      <c r="D77" s="12">
        <v>51.499899999999997</v>
      </c>
      <c r="E77" s="12">
        <v>53.917400000000001</v>
      </c>
      <c r="F77" s="12">
        <v>62.816099999999999</v>
      </c>
      <c r="G77" s="12"/>
      <c r="H77" s="12">
        <v>4.6041999999999996</v>
      </c>
      <c r="I77" s="12">
        <v>21.2685</v>
      </c>
      <c r="J77" s="12">
        <v>8.2813999999999997</v>
      </c>
      <c r="K77" s="12">
        <v>76.440899999999999</v>
      </c>
      <c r="L77" s="12">
        <v>63.74</v>
      </c>
      <c r="M77" s="12">
        <v>71.14</v>
      </c>
      <c r="O77" s="6">
        <v>43572</v>
      </c>
      <c r="P77" s="7">
        <f t="shared" si="18"/>
        <v>2.8275806085978216E-3</v>
      </c>
      <c r="Q77" s="7">
        <f t="shared" si="19"/>
        <v>-7.4545559150260184E-3</v>
      </c>
      <c r="R77" s="7">
        <f t="shared" si="20"/>
        <v>-9.1026696125918419E-4</v>
      </c>
      <c r="S77" s="7">
        <f t="shared" si="21"/>
        <v>-1.6149353019876894E-2</v>
      </c>
      <c r="T77" s="7">
        <f t="shared" si="22"/>
        <v>9.1260282073607631E-4</v>
      </c>
      <c r="U77" s="7" t="str">
        <f t="shared" si="23"/>
        <v/>
      </c>
      <c r="V77" s="7">
        <f t="shared" si="24"/>
        <v>0</v>
      </c>
      <c r="W77" s="7">
        <f t="shared" si="25"/>
        <v>3.9787157023183702E-2</v>
      </c>
      <c r="X77" s="7">
        <f t="shared" si="26"/>
        <v>-6.5185115959598319E-4</v>
      </c>
      <c r="Y77" s="7">
        <f t="shared" si="27"/>
        <v>2.1718481466345864E-4</v>
      </c>
      <c r="Z77" s="7">
        <v>-2.4499999999999999E-3</v>
      </c>
      <c r="AA77" s="7">
        <f t="shared" si="28"/>
        <v>-4.2270121647217176E-3</v>
      </c>
      <c r="AB77" s="7">
        <f t="shared" si="29"/>
        <v>5.6385827429746311E-3</v>
      </c>
      <c r="AE77" s="6">
        <v>43572</v>
      </c>
      <c r="AF77" s="7">
        <v>12.6</v>
      </c>
      <c r="AG77" s="7">
        <v>25.19</v>
      </c>
      <c r="AH77" s="7">
        <v>48.65</v>
      </c>
      <c r="AI77" s="7">
        <f t="shared" si="15"/>
        <v>7.3999999999999986</v>
      </c>
      <c r="AJ77" s="7">
        <v>2.5499999999999998</v>
      </c>
      <c r="AK77" s="7">
        <v>15.195</v>
      </c>
      <c r="AL77" s="7">
        <f t="shared" si="16"/>
        <v>12.645</v>
      </c>
      <c r="AM77" s="7">
        <v>2.42</v>
      </c>
      <c r="AN77" s="7">
        <v>2.4</v>
      </c>
      <c r="AO77" s="7">
        <v>2.59</v>
      </c>
      <c r="AP77" s="7">
        <f t="shared" si="17"/>
        <v>0.18999999999999995</v>
      </c>
      <c r="AQ77" s="7">
        <v>1.94</v>
      </c>
      <c r="AR77" s="7">
        <v>114.5141</v>
      </c>
      <c r="AS77" s="7">
        <v>1272.2</v>
      </c>
      <c r="AT77" s="14">
        <v>255.233</v>
      </c>
      <c r="AU77" s="14">
        <v>102.274</v>
      </c>
      <c r="AV77" s="14">
        <v>97.2</v>
      </c>
      <c r="AY77" s="6">
        <v>43572</v>
      </c>
      <c r="AZ77" s="12">
        <v>0</v>
      </c>
      <c r="BA77" s="12">
        <v>0</v>
      </c>
      <c r="BB77" s="12">
        <v>0</v>
      </c>
      <c r="BE77" s="6">
        <v>43572</v>
      </c>
      <c r="BF77" t="s">
        <v>54</v>
      </c>
      <c r="BG77" s="52">
        <v>1</v>
      </c>
    </row>
    <row r="78" spans="1:59" x14ac:dyDescent="0.2">
      <c r="A78" s="6">
        <v>43573</v>
      </c>
      <c r="B78" s="12">
        <v>58.856200000000001</v>
      </c>
      <c r="C78" s="12">
        <v>88.159199999999998</v>
      </c>
      <c r="D78" s="12">
        <v>51.593800000000002</v>
      </c>
      <c r="E78" s="12">
        <v>53.203099999999999</v>
      </c>
      <c r="F78" s="12">
        <v>62.118499999999997</v>
      </c>
      <c r="G78" s="12"/>
      <c r="H78" s="12">
        <v>4.5747</v>
      </c>
      <c r="I78" s="12">
        <v>20.421800000000001</v>
      </c>
      <c r="J78" s="12">
        <v>8.2490000000000006</v>
      </c>
      <c r="K78" s="12">
        <v>76.449299999999994</v>
      </c>
      <c r="L78" s="12">
        <v>64.02</v>
      </c>
      <c r="M78" s="12">
        <v>70.709999999999994</v>
      </c>
      <c r="O78" s="6">
        <v>43573</v>
      </c>
      <c r="P78" s="7">
        <f t="shared" si="18"/>
        <v>-3.6903289569956551E-3</v>
      </c>
      <c r="Q78" s="7">
        <f t="shared" si="19"/>
        <v>-3.4152450815605386E-3</v>
      </c>
      <c r="R78" s="7">
        <f t="shared" si="20"/>
        <v>1.8216443093300506E-3</v>
      </c>
      <c r="S78" s="7">
        <f t="shared" si="21"/>
        <v>-1.3336580530259812E-2</v>
      </c>
      <c r="T78" s="7">
        <f t="shared" si="22"/>
        <v>-1.1167558867552045E-2</v>
      </c>
      <c r="U78" s="7" t="str">
        <f t="shared" si="23"/>
        <v/>
      </c>
      <c r="V78" s="7">
        <f t="shared" si="24"/>
        <v>-6.4278075957197693E-3</v>
      </c>
      <c r="W78" s="7">
        <f t="shared" si="25"/>
        <v>-4.0624147138296034E-2</v>
      </c>
      <c r="X78" s="7">
        <f t="shared" si="26"/>
        <v>-3.9200553514058909E-3</v>
      </c>
      <c r="Y78" s="7">
        <f t="shared" si="27"/>
        <v>1.0988277873211102E-4</v>
      </c>
      <c r="Z78" s="7">
        <v>1.967E-3</v>
      </c>
      <c r="AA78" s="7">
        <f t="shared" si="28"/>
        <v>4.3832255525265117E-3</v>
      </c>
      <c r="AB78" s="7">
        <f t="shared" si="29"/>
        <v>-6.0627609041597943E-3</v>
      </c>
      <c r="AE78" s="6">
        <v>43573</v>
      </c>
      <c r="AF78" s="7">
        <v>12.09</v>
      </c>
      <c r="AG78" s="7">
        <v>24.45</v>
      </c>
      <c r="AH78" s="7">
        <v>49.23</v>
      </c>
      <c r="AI78" s="7">
        <f t="shared" si="15"/>
        <v>6.6899999999999977</v>
      </c>
      <c r="AJ78" s="7">
        <v>2.54</v>
      </c>
      <c r="AK78" s="7">
        <v>14.46</v>
      </c>
      <c r="AL78" s="7">
        <f t="shared" si="16"/>
        <v>11.920000000000002</v>
      </c>
      <c r="AM78" s="7">
        <v>2.4300000000000002</v>
      </c>
      <c r="AN78" s="7">
        <v>2.38</v>
      </c>
      <c r="AO78" s="7">
        <v>2.57</v>
      </c>
      <c r="AP78" s="7">
        <f t="shared" si="17"/>
        <v>0.18999999999999995</v>
      </c>
      <c r="AQ78" s="7">
        <v>1.95</v>
      </c>
      <c r="AR78" s="7">
        <v>114.7073</v>
      </c>
      <c r="AS78" s="7">
        <v>1271.9000000000001</v>
      </c>
      <c r="AT78" s="14">
        <v>255.233</v>
      </c>
      <c r="AU78" s="14">
        <v>102.274</v>
      </c>
      <c r="AV78" s="14">
        <v>97.2</v>
      </c>
      <c r="AY78" s="6">
        <v>43573</v>
      </c>
      <c r="AZ78" s="12">
        <v>0</v>
      </c>
      <c r="BA78" s="12">
        <v>0</v>
      </c>
      <c r="BB78" s="12">
        <v>0</v>
      </c>
      <c r="BE78" s="6">
        <v>43573</v>
      </c>
      <c r="BF78" t="s">
        <v>54</v>
      </c>
      <c r="BG78" s="52">
        <v>1</v>
      </c>
    </row>
    <row r="79" spans="1:59" x14ac:dyDescent="0.2">
      <c r="A79" s="6">
        <v>43577</v>
      </c>
      <c r="B79" s="12">
        <v>60.1402</v>
      </c>
      <c r="C79" s="12">
        <v>89.659700000000001</v>
      </c>
      <c r="D79" s="12">
        <v>52.423699999999997</v>
      </c>
      <c r="E79" s="12">
        <v>54.261600000000001</v>
      </c>
      <c r="F79" s="12">
        <v>63.571100000000001</v>
      </c>
      <c r="G79" s="12"/>
      <c r="H79" s="12">
        <v>4.7987000000000002</v>
      </c>
      <c r="I79" s="12">
        <v>20.5672</v>
      </c>
      <c r="J79" s="12">
        <v>8.4108999999999998</v>
      </c>
      <c r="K79" s="12">
        <v>76.449299999999994</v>
      </c>
      <c r="L79" s="12">
        <v>65.66</v>
      </c>
      <c r="M79" s="12">
        <v>70.709999999999994</v>
      </c>
      <c r="O79" s="6">
        <v>43577</v>
      </c>
      <c r="P79" s="7">
        <f t="shared" si="18"/>
        <v>2.1581322380089696E-2</v>
      </c>
      <c r="Q79" s="7">
        <f t="shared" si="19"/>
        <v>1.6877121794749095E-2</v>
      </c>
      <c r="R79" s="7">
        <f t="shared" si="20"/>
        <v>1.5957268921443894E-2</v>
      </c>
      <c r="S79" s="7">
        <f t="shared" si="21"/>
        <v>1.9700129121458701E-2</v>
      </c>
      <c r="T79" s="7">
        <f t="shared" si="22"/>
        <v>2.3115113381917674E-2</v>
      </c>
      <c r="U79" s="7" t="str">
        <f t="shared" si="23"/>
        <v/>
      </c>
      <c r="V79" s="7">
        <f t="shared" si="24"/>
        <v>4.7803925091602265E-2</v>
      </c>
      <c r="W79" s="7">
        <f t="shared" si="25"/>
        <v>7.0946161104038829E-3</v>
      </c>
      <c r="X79" s="7">
        <f t="shared" si="26"/>
        <v>1.9436502838304746E-2</v>
      </c>
      <c r="Y79" s="7">
        <f t="shared" si="27"/>
        <v>0</v>
      </c>
      <c r="Z79" s="7">
        <v>8.6200000000000003E-4</v>
      </c>
      <c r="AA79" s="7">
        <f t="shared" si="28"/>
        <v>2.5294377531729542E-2</v>
      </c>
      <c r="AB79" s="7">
        <f t="shared" si="29"/>
        <v>0</v>
      </c>
      <c r="AE79" s="6">
        <v>43577</v>
      </c>
      <c r="AF79" s="7">
        <v>12.42</v>
      </c>
      <c r="AG79" s="7">
        <v>26.07</v>
      </c>
      <c r="AH79" s="7">
        <v>48.78</v>
      </c>
      <c r="AI79" s="7">
        <f t="shared" si="15"/>
        <v>5.0499999999999972</v>
      </c>
      <c r="AJ79" s="7">
        <v>2.61</v>
      </c>
      <c r="AK79" s="7">
        <v>14.46</v>
      </c>
      <c r="AL79" s="7">
        <f t="shared" si="16"/>
        <v>11.850000000000001</v>
      </c>
      <c r="AM79" s="7">
        <v>2.44</v>
      </c>
      <c r="AN79" s="7">
        <v>2.38</v>
      </c>
      <c r="AO79" s="7">
        <v>2.59</v>
      </c>
      <c r="AP79" s="7">
        <f t="shared" si="17"/>
        <v>0.20999999999999996</v>
      </c>
      <c r="AQ79" s="7">
        <v>1.95</v>
      </c>
      <c r="AR79" s="7">
        <v>114.7694</v>
      </c>
      <c r="AS79" s="7">
        <v>1273.5</v>
      </c>
      <c r="AT79" s="14">
        <v>255.233</v>
      </c>
      <c r="AU79" s="14">
        <v>102.274</v>
      </c>
      <c r="AV79" s="14">
        <v>97.2</v>
      </c>
      <c r="AY79" s="6">
        <v>43577</v>
      </c>
      <c r="AZ79" s="12">
        <v>0</v>
      </c>
      <c r="BA79" s="12">
        <v>0</v>
      </c>
      <c r="BB79" s="12">
        <v>0</v>
      </c>
      <c r="BE79" s="6">
        <v>43577</v>
      </c>
      <c r="BF79" t="s">
        <v>54</v>
      </c>
      <c r="BG79" s="52">
        <v>1</v>
      </c>
    </row>
    <row r="80" spans="1:59" x14ac:dyDescent="0.2">
      <c r="A80" s="6">
        <v>43578</v>
      </c>
      <c r="B80" s="12">
        <v>60.488399999999999</v>
      </c>
      <c r="C80" s="12">
        <v>89.747900000000001</v>
      </c>
      <c r="D80" s="12">
        <v>52.0244</v>
      </c>
      <c r="E80" s="12">
        <v>53.6678</v>
      </c>
      <c r="F80" s="12">
        <v>64.067999999999998</v>
      </c>
      <c r="G80" s="12"/>
      <c r="H80" s="12">
        <v>4.7279999999999998</v>
      </c>
      <c r="I80" s="12">
        <v>21.3369</v>
      </c>
      <c r="J80" s="12">
        <v>8.4001000000000001</v>
      </c>
      <c r="K80" s="12">
        <v>76.449299999999994</v>
      </c>
      <c r="L80" s="12">
        <v>66.239999999999995</v>
      </c>
      <c r="M80" s="12">
        <v>74.39</v>
      </c>
      <c r="O80" s="6">
        <v>43578</v>
      </c>
      <c r="P80" s="7">
        <f t="shared" si="18"/>
        <v>5.773107987482826E-3</v>
      </c>
      <c r="Q80" s="7">
        <f t="shared" si="19"/>
        <v>9.8323601793502279E-4</v>
      </c>
      <c r="R80" s="7">
        <f t="shared" si="20"/>
        <v>-7.6459398546797697E-3</v>
      </c>
      <c r="S80" s="7">
        <f t="shared" si="21"/>
        <v>-1.1003600342285549E-2</v>
      </c>
      <c r="T80" s="7">
        <f t="shared" si="22"/>
        <v>7.7860547478053269E-3</v>
      </c>
      <c r="U80" s="7" t="str">
        <f t="shared" si="23"/>
        <v/>
      </c>
      <c r="V80" s="7">
        <f t="shared" si="24"/>
        <v>-1.4842767794744371E-2</v>
      </c>
      <c r="W80" s="7">
        <f t="shared" si="25"/>
        <v>3.6740394381596646E-2</v>
      </c>
      <c r="X80" s="7">
        <f t="shared" si="26"/>
        <v>-1.2848731765878359E-3</v>
      </c>
      <c r="Y80" s="7">
        <f t="shared" si="27"/>
        <v>0</v>
      </c>
      <c r="Z80" s="7">
        <v>8.9510000000000006E-3</v>
      </c>
      <c r="AA80" s="7">
        <f t="shared" si="28"/>
        <v>8.7945980035576583E-3</v>
      </c>
      <c r="AB80" s="7">
        <f t="shared" si="29"/>
        <v>5.0734518587100735E-2</v>
      </c>
      <c r="AE80" s="6">
        <v>43578</v>
      </c>
      <c r="AF80" s="7">
        <v>12.28</v>
      </c>
      <c r="AG80" s="7">
        <v>26.56</v>
      </c>
      <c r="AH80" s="7">
        <v>49.79</v>
      </c>
      <c r="AI80" s="7">
        <f t="shared" si="15"/>
        <v>8.1500000000000057</v>
      </c>
      <c r="AJ80" s="7">
        <v>2.5299999999999998</v>
      </c>
      <c r="AK80" s="7">
        <v>14.42</v>
      </c>
      <c r="AL80" s="7">
        <f t="shared" si="16"/>
        <v>11.89</v>
      </c>
      <c r="AM80" s="7">
        <v>2.44</v>
      </c>
      <c r="AN80" s="7">
        <v>2.36</v>
      </c>
      <c r="AO80" s="7">
        <v>2.57</v>
      </c>
      <c r="AP80" s="7">
        <f t="shared" si="17"/>
        <v>0.20999999999999996</v>
      </c>
      <c r="AQ80" s="7">
        <v>1.95</v>
      </c>
      <c r="AR80" s="7">
        <v>115.15779999999999</v>
      </c>
      <c r="AS80" s="7">
        <v>1269.3</v>
      </c>
      <c r="AT80" s="14">
        <v>255.233</v>
      </c>
      <c r="AU80" s="14">
        <v>102.274</v>
      </c>
      <c r="AV80" s="14">
        <v>97.2</v>
      </c>
      <c r="AY80" s="6">
        <v>43578</v>
      </c>
      <c r="AZ80" s="12">
        <v>0</v>
      </c>
      <c r="BA80" s="12">
        <v>0</v>
      </c>
      <c r="BB80" s="12">
        <v>0</v>
      </c>
      <c r="BE80" s="6">
        <v>43578</v>
      </c>
      <c r="BF80" t="s">
        <v>54</v>
      </c>
      <c r="BG80" s="52">
        <v>1</v>
      </c>
    </row>
    <row r="81" spans="1:59" x14ac:dyDescent="0.2">
      <c r="A81" s="6">
        <v>43579</v>
      </c>
      <c r="B81" s="12">
        <v>59.313200000000002</v>
      </c>
      <c r="C81" s="12">
        <v>86.997100000000003</v>
      </c>
      <c r="D81" s="12">
        <v>50.654299999999999</v>
      </c>
      <c r="E81" s="12">
        <v>53.357999999999997</v>
      </c>
      <c r="F81" s="12">
        <v>62.710999999999999</v>
      </c>
      <c r="G81" s="12"/>
      <c r="H81" s="12">
        <v>4.7515000000000001</v>
      </c>
      <c r="I81" s="12">
        <v>21.678999999999998</v>
      </c>
      <c r="J81" s="12">
        <v>8.3191000000000006</v>
      </c>
      <c r="K81" s="12">
        <v>76.465999999999994</v>
      </c>
      <c r="L81" s="12">
        <v>65.959999999999994</v>
      </c>
      <c r="M81" s="12">
        <v>73.59</v>
      </c>
      <c r="O81" s="6">
        <v>43579</v>
      </c>
      <c r="P81" s="7">
        <f t="shared" si="18"/>
        <v>-1.9619732918759396E-2</v>
      </c>
      <c r="Q81" s="7">
        <f t="shared" si="19"/>
        <v>-3.1129844000269746E-2</v>
      </c>
      <c r="R81" s="7">
        <f t="shared" si="20"/>
        <v>-2.6688715857642459E-2</v>
      </c>
      <c r="S81" s="7">
        <f t="shared" si="21"/>
        <v>-5.7892744602356652E-3</v>
      </c>
      <c r="T81" s="7">
        <f t="shared" si="22"/>
        <v>-2.1408148458234084E-2</v>
      </c>
      <c r="U81" s="7" t="str">
        <f t="shared" si="23"/>
        <v/>
      </c>
      <c r="V81" s="7">
        <f t="shared" si="24"/>
        <v>4.9580775654357798E-3</v>
      </c>
      <c r="W81" s="7">
        <f t="shared" si="25"/>
        <v>1.5906081829089421E-2</v>
      </c>
      <c r="X81" s="7">
        <f t="shared" si="26"/>
        <v>-9.6895346352466084E-3</v>
      </c>
      <c r="Y81" s="7">
        <f t="shared" si="27"/>
        <v>2.1842157150264306E-4</v>
      </c>
      <c r="Z81" s="7">
        <v>-2.2209999999999999E-3</v>
      </c>
      <c r="AA81" s="7">
        <f t="shared" si="28"/>
        <v>-4.2360123856061182E-3</v>
      </c>
      <c r="AB81" s="7">
        <f t="shared" si="29"/>
        <v>-1.0812377264742386E-2</v>
      </c>
      <c r="AE81" s="6">
        <v>43579</v>
      </c>
      <c r="AF81" s="7">
        <v>13.14</v>
      </c>
      <c r="AG81" s="7">
        <v>25.28</v>
      </c>
      <c r="AH81" s="7">
        <v>50.52</v>
      </c>
      <c r="AI81" s="7">
        <f t="shared" si="15"/>
        <v>7.6300000000000097</v>
      </c>
      <c r="AJ81" s="7">
        <v>2.5299999999999998</v>
      </c>
      <c r="AK81" s="7">
        <v>14.265000000000001</v>
      </c>
      <c r="AL81" s="7">
        <f t="shared" si="16"/>
        <v>11.735000000000001</v>
      </c>
      <c r="AM81" s="7">
        <v>2.44</v>
      </c>
      <c r="AN81" s="7">
        <v>2.3199999999999998</v>
      </c>
      <c r="AO81" s="7">
        <v>2.5299999999999998</v>
      </c>
      <c r="AP81" s="7">
        <f t="shared" si="17"/>
        <v>0.20999999999999996</v>
      </c>
      <c r="AQ81" s="7">
        <v>1.96</v>
      </c>
      <c r="AR81" s="7">
        <v>115.4187</v>
      </c>
      <c r="AS81" s="7">
        <v>1275.5</v>
      </c>
      <c r="AT81" s="14">
        <v>255.233</v>
      </c>
      <c r="AU81" s="14">
        <v>102.274</v>
      </c>
      <c r="AV81" s="14">
        <v>97.2</v>
      </c>
      <c r="AY81" s="6">
        <v>43579</v>
      </c>
      <c r="AZ81" s="12">
        <v>0</v>
      </c>
      <c r="BA81" s="12">
        <v>0</v>
      </c>
      <c r="BB81" s="12">
        <v>0</v>
      </c>
      <c r="BE81" s="6">
        <v>43579</v>
      </c>
      <c r="BF81" t="s">
        <v>54</v>
      </c>
      <c r="BG81" s="52">
        <v>1</v>
      </c>
    </row>
    <row r="82" spans="1:59" x14ac:dyDescent="0.2">
      <c r="A82" s="6">
        <v>43580</v>
      </c>
      <c r="B82" s="12">
        <v>59.646900000000002</v>
      </c>
      <c r="C82" s="12">
        <v>86.717600000000004</v>
      </c>
      <c r="D82" s="12">
        <v>50.082799999999999</v>
      </c>
      <c r="E82" s="12">
        <v>53.220300000000002</v>
      </c>
      <c r="F82" s="12">
        <v>62.042000000000002</v>
      </c>
      <c r="G82" s="12"/>
      <c r="H82" s="12">
        <v>4.7691999999999997</v>
      </c>
      <c r="I82" s="12">
        <v>21.892800000000001</v>
      </c>
      <c r="J82" s="12">
        <v>8.2382000000000009</v>
      </c>
      <c r="K82" s="12">
        <v>76.482699999999994</v>
      </c>
      <c r="L82" s="12">
        <v>65.23</v>
      </c>
      <c r="M82" s="12">
        <v>74.94</v>
      </c>
      <c r="O82" s="6">
        <v>43580</v>
      </c>
      <c r="P82" s="7">
        <f t="shared" si="18"/>
        <v>5.6102991722355826E-3</v>
      </c>
      <c r="Q82" s="7">
        <f t="shared" si="19"/>
        <v>-3.2179227340667403E-3</v>
      </c>
      <c r="R82" s="7">
        <f t="shared" si="20"/>
        <v>-1.1346487666646208E-2</v>
      </c>
      <c r="S82" s="7">
        <f t="shared" si="21"/>
        <v>-2.5840171333229717E-3</v>
      </c>
      <c r="T82" s="7">
        <f t="shared" si="22"/>
        <v>-1.0725295792806866E-2</v>
      </c>
      <c r="U82" s="7" t="str">
        <f t="shared" si="23"/>
        <v/>
      </c>
      <c r="V82" s="7">
        <f t="shared" si="24"/>
        <v>3.7182182806069783E-3</v>
      </c>
      <c r="W82" s="7">
        <f t="shared" si="25"/>
        <v>9.8137655970297957E-3</v>
      </c>
      <c r="X82" s="7">
        <f t="shared" si="26"/>
        <v>-9.7722024485605314E-3</v>
      </c>
      <c r="Y82" s="7">
        <f t="shared" si="27"/>
        <v>2.1837387393770067E-4</v>
      </c>
      <c r="Z82" s="7">
        <v>-6.1700000000000004E-4</v>
      </c>
      <c r="AA82" s="7">
        <f t="shared" si="28"/>
        <v>-1.1129011883393372E-2</v>
      </c>
      <c r="AB82" s="7">
        <f t="shared" si="29"/>
        <v>1.8178646427033696E-2</v>
      </c>
      <c r="AE82" s="6">
        <v>43580</v>
      </c>
      <c r="AF82" s="7">
        <v>13.25</v>
      </c>
      <c r="AG82" s="7">
        <v>25.57</v>
      </c>
      <c r="AH82" s="7">
        <v>49.79</v>
      </c>
      <c r="AI82" s="7">
        <f t="shared" si="15"/>
        <v>9.7099999999999937</v>
      </c>
      <c r="AJ82" s="7">
        <v>2.54</v>
      </c>
      <c r="AK82" s="7">
        <v>14.535</v>
      </c>
      <c r="AL82" s="7">
        <f t="shared" si="16"/>
        <v>11.995000000000001</v>
      </c>
      <c r="AM82" s="7">
        <v>2.44</v>
      </c>
      <c r="AN82" s="7">
        <v>2.33</v>
      </c>
      <c r="AO82" s="7">
        <v>2.54</v>
      </c>
      <c r="AP82" s="7">
        <f t="shared" si="17"/>
        <v>0.20999999999999996</v>
      </c>
      <c r="AQ82" s="7">
        <v>1.98</v>
      </c>
      <c r="AR82" s="7">
        <v>115.7709</v>
      </c>
      <c r="AS82" s="7">
        <v>1275.8</v>
      </c>
      <c r="AT82" s="14">
        <v>255.233</v>
      </c>
      <c r="AU82" s="14">
        <v>102.274</v>
      </c>
      <c r="AV82" s="14">
        <v>97.2</v>
      </c>
      <c r="AY82" s="6">
        <v>43580</v>
      </c>
      <c r="AZ82" s="12">
        <v>0</v>
      </c>
      <c r="BA82" s="12">
        <v>0</v>
      </c>
      <c r="BB82" s="12">
        <v>0</v>
      </c>
      <c r="BE82" s="6">
        <v>43580</v>
      </c>
      <c r="BF82" t="s">
        <v>54</v>
      </c>
      <c r="BG82" s="52">
        <v>1</v>
      </c>
    </row>
    <row r="83" spans="1:59" x14ac:dyDescent="0.2">
      <c r="A83" s="6">
        <v>43581</v>
      </c>
      <c r="B83" s="12">
        <v>58.3919</v>
      </c>
      <c r="C83" s="12">
        <v>86.129199999999997</v>
      </c>
      <c r="D83" s="12">
        <v>49.1511</v>
      </c>
      <c r="E83" s="12">
        <v>52.764099999999999</v>
      </c>
      <c r="F83" s="12">
        <v>62.510300000000001</v>
      </c>
      <c r="G83" s="12"/>
      <c r="H83" s="12">
        <v>4.7397999999999998</v>
      </c>
      <c r="I83" s="12">
        <v>21.875699999999998</v>
      </c>
      <c r="J83" s="12">
        <v>8.2058</v>
      </c>
      <c r="K83" s="12">
        <v>76.474299999999999</v>
      </c>
      <c r="L83" s="12">
        <v>63.29</v>
      </c>
      <c r="M83" s="12">
        <v>71.03</v>
      </c>
      <c r="O83" s="6">
        <v>43581</v>
      </c>
      <c r="P83" s="7">
        <f t="shared" si="18"/>
        <v>-2.1264995784974018E-2</v>
      </c>
      <c r="Q83" s="7">
        <f t="shared" si="19"/>
        <v>-6.808367558820333E-3</v>
      </c>
      <c r="R83" s="7">
        <f t="shared" si="20"/>
        <v>-1.877840896134602E-2</v>
      </c>
      <c r="S83" s="7">
        <f t="shared" si="21"/>
        <v>-8.608867295760169E-3</v>
      </c>
      <c r="T83" s="7">
        <f t="shared" si="22"/>
        <v>7.5197681093192139E-3</v>
      </c>
      <c r="U83" s="7" t="str">
        <f t="shared" si="23"/>
        <v/>
      </c>
      <c r="V83" s="7">
        <f t="shared" si="24"/>
        <v>-6.1836352258774338E-3</v>
      </c>
      <c r="W83" s="7">
        <f t="shared" si="25"/>
        <v>-7.8138391171966848E-4</v>
      </c>
      <c r="X83" s="7">
        <f t="shared" si="26"/>
        <v>-3.9406521439536079E-3</v>
      </c>
      <c r="Y83" s="7">
        <f t="shared" si="27"/>
        <v>-1.0983479028013946E-4</v>
      </c>
      <c r="Z83" s="7">
        <v>4.646E-3</v>
      </c>
      <c r="AA83" s="7">
        <f t="shared" si="28"/>
        <v>-3.0192147020790736E-2</v>
      </c>
      <c r="AB83" s="7">
        <f t="shared" si="29"/>
        <v>-5.3585470355822708E-2</v>
      </c>
      <c r="AE83" s="6">
        <v>43581</v>
      </c>
      <c r="AF83" s="7">
        <v>12.73</v>
      </c>
      <c r="AG83" s="7">
        <v>31.24</v>
      </c>
      <c r="AH83" s="7">
        <v>49.43</v>
      </c>
      <c r="AI83" s="7">
        <f t="shared" si="15"/>
        <v>7.740000000000002</v>
      </c>
      <c r="AJ83" s="7">
        <v>2.58</v>
      </c>
      <c r="AK83" s="7">
        <v>14.425000000000001</v>
      </c>
      <c r="AL83" s="7">
        <f t="shared" si="16"/>
        <v>11.845000000000001</v>
      </c>
      <c r="AM83" s="7">
        <v>2.44</v>
      </c>
      <c r="AN83" s="7">
        <v>2.2799999999999998</v>
      </c>
      <c r="AO83" s="7">
        <v>2.5099999999999998</v>
      </c>
      <c r="AP83" s="7">
        <f t="shared" si="17"/>
        <v>0.22999999999999998</v>
      </c>
      <c r="AQ83" s="7">
        <v>1.97</v>
      </c>
      <c r="AR83" s="7">
        <v>115.47669999999999</v>
      </c>
      <c r="AS83" s="7">
        <v>1284.9000000000001</v>
      </c>
      <c r="AT83" s="14">
        <v>255.233</v>
      </c>
      <c r="AU83" s="14">
        <v>102.274</v>
      </c>
      <c r="AV83" s="14">
        <v>97.2</v>
      </c>
      <c r="AY83" s="6">
        <v>43581</v>
      </c>
      <c r="AZ83" s="12">
        <v>0</v>
      </c>
      <c r="BA83" s="12">
        <v>0</v>
      </c>
      <c r="BB83" s="12">
        <v>0</v>
      </c>
      <c r="BE83" s="6">
        <v>43581</v>
      </c>
      <c r="BF83" t="s">
        <v>54</v>
      </c>
      <c r="BG83" s="52">
        <v>1</v>
      </c>
    </row>
    <row r="84" spans="1:59" x14ac:dyDescent="0.2">
      <c r="A84" s="6">
        <v>43584</v>
      </c>
      <c r="B84" s="12">
        <v>58.014600000000002</v>
      </c>
      <c r="C84" s="12">
        <v>86.5852</v>
      </c>
      <c r="D84" s="12">
        <v>49.049399999999999</v>
      </c>
      <c r="E84" s="12">
        <v>51.748600000000003</v>
      </c>
      <c r="F84" s="12">
        <v>62.108899999999998</v>
      </c>
      <c r="G84" s="12"/>
      <c r="H84" s="12">
        <v>4.8459000000000003</v>
      </c>
      <c r="I84" s="12">
        <v>22.636800000000001</v>
      </c>
      <c r="J84" s="12">
        <v>8.2327999999999992</v>
      </c>
      <c r="K84" s="12">
        <v>76.482699999999994</v>
      </c>
      <c r="L84" s="12">
        <v>63.39</v>
      </c>
      <c r="M84" s="12">
        <v>71.22</v>
      </c>
      <c r="O84" s="6">
        <v>43584</v>
      </c>
      <c r="P84" s="7">
        <f t="shared" si="18"/>
        <v>-6.4824785773544957E-3</v>
      </c>
      <c r="Q84" s="7">
        <f t="shared" si="19"/>
        <v>5.2804057975659076E-3</v>
      </c>
      <c r="R84" s="7">
        <f t="shared" si="20"/>
        <v>-2.0712732900384995E-3</v>
      </c>
      <c r="S84" s="7">
        <f t="shared" si="21"/>
        <v>-1.9433656577035621E-2</v>
      </c>
      <c r="T84" s="7">
        <f t="shared" si="22"/>
        <v>-6.442047263553935E-3</v>
      </c>
      <c r="U84" s="7" t="str">
        <f t="shared" si="23"/>
        <v/>
      </c>
      <c r="V84" s="7">
        <f t="shared" si="24"/>
        <v>2.2138045881722693E-2</v>
      </c>
      <c r="W84" s="7">
        <f t="shared" si="25"/>
        <v>3.4200468857280834E-2</v>
      </c>
      <c r="X84" s="7">
        <f t="shared" si="26"/>
        <v>3.2849542271939638E-3</v>
      </c>
      <c r="Y84" s="7">
        <f t="shared" si="27"/>
        <v>1.0983479028002558E-4</v>
      </c>
      <c r="Z84" s="7">
        <v>1.5659999999999999E-3</v>
      </c>
      <c r="AA84" s="7">
        <f t="shared" si="28"/>
        <v>1.5787815088609655E-3</v>
      </c>
      <c r="AB84" s="7">
        <f t="shared" si="29"/>
        <v>2.6713548399131368E-3</v>
      </c>
      <c r="AE84" s="6">
        <v>43584</v>
      </c>
      <c r="AF84" s="7">
        <v>13.11</v>
      </c>
      <c r="AG84" s="7">
        <v>29.04</v>
      </c>
      <c r="AH84" s="7">
        <v>48.05</v>
      </c>
      <c r="AI84" s="7">
        <f t="shared" si="15"/>
        <v>7.8299999999999983</v>
      </c>
      <c r="AJ84" s="7">
        <v>2.58</v>
      </c>
      <c r="AK84" s="7">
        <v>14.525</v>
      </c>
      <c r="AL84" s="7">
        <f t="shared" si="16"/>
        <v>11.945</v>
      </c>
      <c r="AM84" s="7">
        <v>2.4500000000000002</v>
      </c>
      <c r="AN84" s="7">
        <v>2.2999999999999998</v>
      </c>
      <c r="AO84" s="7">
        <v>2.54</v>
      </c>
      <c r="AP84" s="7">
        <f t="shared" si="17"/>
        <v>0.24000000000000021</v>
      </c>
      <c r="AQ84" s="7">
        <v>1.96</v>
      </c>
      <c r="AR84" s="7">
        <v>115.5227</v>
      </c>
      <c r="AS84" s="7">
        <v>1278.5999999999999</v>
      </c>
      <c r="AT84" s="14">
        <v>255.233</v>
      </c>
      <c r="AU84" s="14">
        <v>102.274</v>
      </c>
      <c r="AV84" s="14">
        <v>97.2</v>
      </c>
      <c r="AY84" s="6">
        <v>43584</v>
      </c>
      <c r="AZ84" s="12">
        <v>0</v>
      </c>
      <c r="BA84" s="12">
        <v>0</v>
      </c>
      <c r="BB84" s="12">
        <v>0</v>
      </c>
      <c r="BE84" s="6">
        <v>43584</v>
      </c>
      <c r="BF84" t="s">
        <v>54</v>
      </c>
      <c r="BG84" s="52">
        <v>1</v>
      </c>
    </row>
    <row r="85" spans="1:59" x14ac:dyDescent="0.2">
      <c r="A85" s="6">
        <v>43585</v>
      </c>
      <c r="B85" s="12">
        <v>58.2395</v>
      </c>
      <c r="C85" s="12">
        <v>88.306299999999993</v>
      </c>
      <c r="D85" s="12">
        <v>49.417299999999997</v>
      </c>
      <c r="E85" s="12">
        <v>50.672899999999998</v>
      </c>
      <c r="F85" s="12">
        <v>61.497300000000003</v>
      </c>
      <c r="G85" s="12"/>
      <c r="H85" s="12">
        <v>4.8281999999999998</v>
      </c>
      <c r="I85" s="12">
        <v>22.046700000000001</v>
      </c>
      <c r="J85" s="12">
        <v>8.1625999999999994</v>
      </c>
      <c r="K85" s="12">
        <v>76.491100000000003</v>
      </c>
      <c r="L85" s="12">
        <v>63.83</v>
      </c>
      <c r="M85" s="12">
        <v>72.19</v>
      </c>
      <c r="O85" s="6">
        <v>43585</v>
      </c>
      <c r="P85" s="7">
        <f t="shared" si="18"/>
        <v>3.8691156795970919E-3</v>
      </c>
      <c r="Q85" s="7">
        <f t="shared" si="19"/>
        <v>1.968255247279746E-2</v>
      </c>
      <c r="R85" s="7">
        <f t="shared" si="20"/>
        <v>7.4726117958151886E-3</v>
      </c>
      <c r="S85" s="7">
        <f t="shared" si="21"/>
        <v>-2.1006127712599576E-2</v>
      </c>
      <c r="T85" s="7">
        <f t="shared" si="22"/>
        <v>-9.8960244910661632E-3</v>
      </c>
      <c r="U85" s="7" t="str">
        <f t="shared" si="23"/>
        <v/>
      </c>
      <c r="V85" s="7">
        <f t="shared" si="24"/>
        <v>-3.6592592076800426E-3</v>
      </c>
      <c r="W85" s="7">
        <f t="shared" si="25"/>
        <v>-2.641396976021523E-2</v>
      </c>
      <c r="X85" s="7">
        <f t="shared" si="26"/>
        <v>-8.5634298636949619E-3</v>
      </c>
      <c r="Y85" s="7">
        <f t="shared" si="27"/>
        <v>1.0982272792394884E-4</v>
      </c>
      <c r="Z85" s="7">
        <v>5.1000000000000004E-4</v>
      </c>
      <c r="AA85" s="7">
        <f t="shared" si="28"/>
        <v>6.9171789718909735E-3</v>
      </c>
      <c r="AB85" s="7">
        <f t="shared" si="29"/>
        <v>1.3527854301437962E-2</v>
      </c>
      <c r="AE85" s="6">
        <v>43585</v>
      </c>
      <c r="AF85" s="7">
        <v>13.12</v>
      </c>
      <c r="AG85" s="7">
        <v>29.31</v>
      </c>
      <c r="AH85" s="7">
        <v>49.47</v>
      </c>
      <c r="AI85" s="7">
        <f t="shared" si="15"/>
        <v>8.36</v>
      </c>
      <c r="AJ85" s="7">
        <v>2.59</v>
      </c>
      <c r="AK85" s="7">
        <v>14.39</v>
      </c>
      <c r="AL85" s="7">
        <f t="shared" si="16"/>
        <v>11.8</v>
      </c>
      <c r="AM85" s="7">
        <v>2.4500000000000002</v>
      </c>
      <c r="AN85" s="7">
        <v>2.27</v>
      </c>
      <c r="AO85" s="7">
        <v>2.5099999999999998</v>
      </c>
      <c r="AP85" s="7">
        <f t="shared" si="17"/>
        <v>0.23999999999999977</v>
      </c>
      <c r="AQ85" s="7">
        <v>1.95</v>
      </c>
      <c r="AR85" s="7">
        <v>115.32810000000001</v>
      </c>
      <c r="AS85" s="7">
        <v>1282.8</v>
      </c>
      <c r="AT85" s="14">
        <v>255.233</v>
      </c>
      <c r="AU85" s="14">
        <v>102.274</v>
      </c>
      <c r="AV85" s="14">
        <v>97.2</v>
      </c>
      <c r="AY85" s="6">
        <v>43585</v>
      </c>
      <c r="AZ85" s="12">
        <v>0</v>
      </c>
      <c r="BA85" s="12">
        <v>0</v>
      </c>
      <c r="BB85" s="12">
        <v>0</v>
      </c>
      <c r="BE85" s="6">
        <v>43585</v>
      </c>
      <c r="BF85" t="s">
        <v>54</v>
      </c>
      <c r="BG85" s="52">
        <v>1</v>
      </c>
    </row>
    <row r="86" spans="1:59" x14ac:dyDescent="0.2">
      <c r="A86" s="6">
        <v>43586</v>
      </c>
      <c r="B86" s="12">
        <v>57.0715</v>
      </c>
      <c r="C86" s="12">
        <v>86.651399999999995</v>
      </c>
      <c r="D86" s="12">
        <v>49.064999999999998</v>
      </c>
      <c r="E86" s="12">
        <v>49.468000000000004</v>
      </c>
      <c r="F86" s="12">
        <v>61.5929</v>
      </c>
      <c r="G86" s="12"/>
      <c r="H86" s="12">
        <v>4.7515000000000001</v>
      </c>
      <c r="I86" s="12">
        <v>22.200600000000001</v>
      </c>
      <c r="J86" s="12">
        <v>8.1842000000000006</v>
      </c>
      <c r="K86" s="12">
        <v>76.494399999999999</v>
      </c>
      <c r="L86" s="12">
        <v>63.55</v>
      </c>
      <c r="M86" s="12">
        <v>72.010000000000005</v>
      </c>
      <c r="O86" s="6">
        <v>43586</v>
      </c>
      <c r="P86" s="7">
        <f t="shared" si="18"/>
        <v>-2.0258950972054209E-2</v>
      </c>
      <c r="Q86" s="7">
        <f t="shared" si="19"/>
        <v>-1.8918279758805751E-2</v>
      </c>
      <c r="R86" s="7">
        <f t="shared" si="20"/>
        <v>-7.1546156580116951E-3</v>
      </c>
      <c r="S86" s="7">
        <f t="shared" si="21"/>
        <v>-2.4065255047028885E-2</v>
      </c>
      <c r="T86" s="7">
        <f t="shared" si="22"/>
        <v>1.5533327465924655E-3</v>
      </c>
      <c r="U86" s="7" t="str">
        <f t="shared" si="23"/>
        <v/>
      </c>
      <c r="V86" s="7">
        <f t="shared" si="24"/>
        <v>-1.601336972877215E-2</v>
      </c>
      <c r="W86" s="7">
        <f t="shared" si="25"/>
        <v>6.9563847112827778E-3</v>
      </c>
      <c r="X86" s="7">
        <f t="shared" si="26"/>
        <v>2.6427206023380257E-3</v>
      </c>
      <c r="Y86" s="7">
        <f t="shared" si="27"/>
        <v>4.3141343467401153E-5</v>
      </c>
      <c r="Z86" s="7">
        <v>-7.5449999999999996E-3</v>
      </c>
      <c r="AA86" s="7">
        <f t="shared" si="28"/>
        <v>-4.3963016325028834E-3</v>
      </c>
      <c r="AB86" s="7">
        <f t="shared" si="29"/>
        <v>-2.496533890294121E-3</v>
      </c>
      <c r="AE86" s="6">
        <v>43586</v>
      </c>
      <c r="AF86" s="7">
        <v>14.8</v>
      </c>
      <c r="AG86" s="7">
        <v>29.41</v>
      </c>
      <c r="AH86" s="7">
        <v>46.75</v>
      </c>
      <c r="AI86" s="7">
        <f t="shared" si="15"/>
        <v>8.460000000000008</v>
      </c>
      <c r="AJ86" s="7">
        <v>2.59</v>
      </c>
      <c r="AK86" s="7">
        <v>14.055</v>
      </c>
      <c r="AL86" s="7">
        <f t="shared" si="16"/>
        <v>11.465</v>
      </c>
      <c r="AM86" s="7">
        <v>2.4500000000000002</v>
      </c>
      <c r="AN86" s="7">
        <v>2.31</v>
      </c>
      <c r="AO86" s="7">
        <v>2.52</v>
      </c>
      <c r="AP86" s="7">
        <f t="shared" si="17"/>
        <v>0.20999999999999996</v>
      </c>
      <c r="AQ86" s="7">
        <v>1.93</v>
      </c>
      <c r="AR86" s="7">
        <v>115.0022</v>
      </c>
      <c r="AS86" s="7">
        <v>1281.4000000000001</v>
      </c>
      <c r="AT86" s="14">
        <v>255.29599999999999</v>
      </c>
      <c r="AU86" s="14">
        <v>102.392</v>
      </c>
      <c r="AV86" s="14">
        <v>100</v>
      </c>
      <c r="AY86" s="6">
        <v>43586</v>
      </c>
      <c r="AZ86" s="12">
        <v>0</v>
      </c>
      <c r="BA86" s="12">
        <v>0</v>
      </c>
      <c r="BB86" s="12">
        <v>0</v>
      </c>
      <c r="BE86" s="6">
        <v>43586</v>
      </c>
      <c r="BF86" t="s">
        <v>54</v>
      </c>
      <c r="BG86" s="52">
        <v>1</v>
      </c>
    </row>
    <row r="87" spans="1:59" x14ac:dyDescent="0.2">
      <c r="A87" s="6">
        <v>43587</v>
      </c>
      <c r="B87" s="12">
        <v>56.070399999999999</v>
      </c>
      <c r="C87" s="12">
        <v>85.599599999999995</v>
      </c>
      <c r="D87" s="12">
        <v>47.9846</v>
      </c>
      <c r="E87" s="12">
        <v>49.356099999999998</v>
      </c>
      <c r="F87" s="12">
        <v>61.401699999999998</v>
      </c>
      <c r="G87" s="12"/>
      <c r="H87" s="12">
        <v>4.7103000000000002</v>
      </c>
      <c r="I87" s="12">
        <v>23.7913</v>
      </c>
      <c r="J87" s="12">
        <v>8.0492000000000008</v>
      </c>
      <c r="K87" s="12">
        <v>76.502799999999993</v>
      </c>
      <c r="L87" s="12">
        <v>61.75</v>
      </c>
      <c r="M87" s="12">
        <v>70.56</v>
      </c>
      <c r="O87" s="6">
        <v>43587</v>
      </c>
      <c r="P87" s="7">
        <f t="shared" si="18"/>
        <v>-1.7696823664835538E-2</v>
      </c>
      <c r="Q87" s="7">
        <f t="shared" si="19"/>
        <v>-1.2212562744770976E-2</v>
      </c>
      <c r="R87" s="7">
        <f t="shared" si="20"/>
        <v>-2.2265823561924074E-2</v>
      </c>
      <c r="S87" s="7">
        <f t="shared" si="21"/>
        <v>-2.2646307494578913E-3</v>
      </c>
      <c r="T87" s="7">
        <f t="shared" si="22"/>
        <v>-3.1090820900724794E-3</v>
      </c>
      <c r="U87" s="7" t="str">
        <f t="shared" si="23"/>
        <v/>
      </c>
      <c r="V87" s="7">
        <f t="shared" si="24"/>
        <v>-8.7087574017842614E-3</v>
      </c>
      <c r="W87" s="7">
        <f t="shared" si="25"/>
        <v>6.920065209059896E-2</v>
      </c>
      <c r="X87" s="7">
        <f t="shared" si="26"/>
        <v>-1.6632758668311681E-2</v>
      </c>
      <c r="Y87" s="7">
        <f t="shared" si="27"/>
        <v>1.0980593119914681E-4</v>
      </c>
      <c r="Z87" s="7">
        <v>-2.1619999999999999E-3</v>
      </c>
      <c r="AA87" s="7">
        <f t="shared" si="28"/>
        <v>-2.8733022127376474E-2</v>
      </c>
      <c r="AB87" s="7">
        <f t="shared" si="29"/>
        <v>-2.0341586562239587E-2</v>
      </c>
      <c r="AE87" s="6">
        <v>43587</v>
      </c>
      <c r="AF87" s="7">
        <v>14.42</v>
      </c>
      <c r="AG87" s="7">
        <v>30.49</v>
      </c>
      <c r="AH87" s="7">
        <v>46.72</v>
      </c>
      <c r="AI87" s="7">
        <f t="shared" si="15"/>
        <v>8.8100000000000023</v>
      </c>
      <c r="AJ87" s="7">
        <v>2.63</v>
      </c>
      <c r="AK87" s="7">
        <v>14.365</v>
      </c>
      <c r="AL87" s="7">
        <f t="shared" si="16"/>
        <v>11.734999999999999</v>
      </c>
      <c r="AM87" s="7">
        <v>2.41</v>
      </c>
      <c r="AN87" s="7">
        <v>2.35</v>
      </c>
      <c r="AO87" s="7">
        <v>2.5499999999999998</v>
      </c>
      <c r="AP87" s="7">
        <f t="shared" si="17"/>
        <v>0.19999999999999973</v>
      </c>
      <c r="AQ87" s="7">
        <v>1.89</v>
      </c>
      <c r="AR87" s="7">
        <v>115.5617</v>
      </c>
      <c r="AS87" s="7">
        <v>1269.7</v>
      </c>
      <c r="AT87" s="14">
        <v>255.29599999999999</v>
      </c>
      <c r="AU87" s="14">
        <v>102.392</v>
      </c>
      <c r="AV87" s="14">
        <v>100</v>
      </c>
      <c r="AY87" s="6">
        <v>43587</v>
      </c>
      <c r="AZ87" s="12">
        <v>0</v>
      </c>
      <c r="BA87" s="12">
        <v>0</v>
      </c>
      <c r="BB87" s="12">
        <v>0</v>
      </c>
      <c r="BE87" s="6">
        <v>43587</v>
      </c>
      <c r="BF87" t="s">
        <v>54</v>
      </c>
      <c r="BG87" s="52">
        <v>1</v>
      </c>
    </row>
    <row r="88" spans="1:59" x14ac:dyDescent="0.2">
      <c r="A88" s="6">
        <v>43588</v>
      </c>
      <c r="B88" s="12">
        <v>56.201000000000001</v>
      </c>
      <c r="C88" s="12">
        <v>86.254199999999997</v>
      </c>
      <c r="D88" s="12">
        <v>48.548299999999998</v>
      </c>
      <c r="E88" s="12">
        <v>49.872500000000002</v>
      </c>
      <c r="F88" s="12">
        <v>61.612000000000002</v>
      </c>
      <c r="G88" s="12"/>
      <c r="H88" s="12">
        <v>4.8577000000000004</v>
      </c>
      <c r="I88" s="12">
        <v>23.714300000000001</v>
      </c>
      <c r="J88" s="12">
        <v>8.2921999999999993</v>
      </c>
      <c r="K88" s="12">
        <v>76.511099999999999</v>
      </c>
      <c r="L88" s="12">
        <v>61.98</v>
      </c>
      <c r="M88" s="12">
        <v>71.95</v>
      </c>
      <c r="O88" s="6">
        <v>43588</v>
      </c>
      <c r="P88" s="7">
        <f t="shared" si="18"/>
        <v>2.3265062857944318E-3</v>
      </c>
      <c r="Q88" s="7">
        <f t="shared" si="19"/>
        <v>7.6181401384660865E-3</v>
      </c>
      <c r="R88" s="7">
        <f t="shared" si="20"/>
        <v>1.1679052579754151E-2</v>
      </c>
      <c r="S88" s="7">
        <f t="shared" si="21"/>
        <v>1.0408383510076011E-2</v>
      </c>
      <c r="T88" s="7">
        <f t="shared" si="22"/>
        <v>3.4191346959836213E-3</v>
      </c>
      <c r="U88" s="7" t="str">
        <f t="shared" si="23"/>
        <v/>
      </c>
      <c r="V88" s="7">
        <f t="shared" si="24"/>
        <v>3.0813474597535875E-2</v>
      </c>
      <c r="W88" s="7">
        <f t="shared" si="25"/>
        <v>-3.2417259199491399E-3</v>
      </c>
      <c r="X88" s="7">
        <f t="shared" si="26"/>
        <v>2.974260630596481E-2</v>
      </c>
      <c r="Y88" s="7">
        <f t="shared" si="27"/>
        <v>1.0848687613533787E-4</v>
      </c>
      <c r="Z88" s="7">
        <v>9.7400000000000004E-3</v>
      </c>
      <c r="AA88" s="7">
        <f t="shared" si="28"/>
        <v>3.717776851515447E-3</v>
      </c>
      <c r="AB88" s="7">
        <f t="shared" si="29"/>
        <v>1.9508021634840923E-2</v>
      </c>
      <c r="AE88" s="6">
        <v>43588</v>
      </c>
      <c r="AF88" s="7">
        <v>12.87</v>
      </c>
      <c r="AG88" s="7">
        <v>29.88</v>
      </c>
      <c r="AH88" s="7">
        <v>45.78</v>
      </c>
      <c r="AI88" s="7">
        <f t="shared" si="15"/>
        <v>9.970000000000006</v>
      </c>
      <c r="AJ88" s="7">
        <v>2.59</v>
      </c>
      <c r="AK88" s="7">
        <v>14.565</v>
      </c>
      <c r="AL88" s="7">
        <f t="shared" si="16"/>
        <v>11.975</v>
      </c>
      <c r="AM88" s="7">
        <v>2.4</v>
      </c>
      <c r="AN88" s="7">
        <v>2.33</v>
      </c>
      <c r="AO88" s="7">
        <v>2.54</v>
      </c>
      <c r="AP88" s="7">
        <f t="shared" si="17"/>
        <v>0.20999999999999996</v>
      </c>
      <c r="AQ88" s="7">
        <v>1.91</v>
      </c>
      <c r="AR88" s="7">
        <v>115.2646</v>
      </c>
      <c r="AS88" s="7">
        <v>1279.2</v>
      </c>
      <c r="AT88" s="14">
        <v>255.29599999999999</v>
      </c>
      <c r="AU88" s="14">
        <v>102.392</v>
      </c>
      <c r="AV88" s="14">
        <v>100</v>
      </c>
      <c r="AY88" s="6">
        <v>43588</v>
      </c>
      <c r="AZ88" s="12">
        <v>0</v>
      </c>
      <c r="BA88" s="12">
        <v>0</v>
      </c>
      <c r="BB88" s="12">
        <v>0</v>
      </c>
      <c r="BE88" s="6">
        <v>43588</v>
      </c>
      <c r="BF88" t="s">
        <v>54</v>
      </c>
      <c r="BG88" s="52">
        <v>1</v>
      </c>
    </row>
    <row r="89" spans="1:59" x14ac:dyDescent="0.2">
      <c r="A89" s="6">
        <v>43591</v>
      </c>
      <c r="B89" s="12">
        <v>55.9544</v>
      </c>
      <c r="C89" s="12">
        <v>87.085400000000007</v>
      </c>
      <c r="D89" s="12">
        <v>48.4465</v>
      </c>
      <c r="E89" s="12">
        <v>50.578200000000002</v>
      </c>
      <c r="F89" s="12">
        <v>61.468600000000002</v>
      </c>
      <c r="G89" s="12"/>
      <c r="H89" s="12">
        <v>4.6985000000000001</v>
      </c>
      <c r="I89" s="12">
        <v>23.620200000000001</v>
      </c>
      <c r="J89" s="12">
        <v>8.3390000000000004</v>
      </c>
      <c r="K89" s="12">
        <v>76.519499999999994</v>
      </c>
      <c r="L89" s="12">
        <v>62.3</v>
      </c>
      <c r="M89" s="12">
        <v>71.95</v>
      </c>
      <c r="O89" s="6">
        <v>43591</v>
      </c>
      <c r="P89" s="7">
        <f t="shared" si="18"/>
        <v>-4.3974770254797584E-3</v>
      </c>
      <c r="Q89" s="7">
        <f t="shared" si="19"/>
        <v>9.5904960086783553E-3</v>
      </c>
      <c r="R89" s="7">
        <f t="shared" si="20"/>
        <v>-2.0990823709890441E-3</v>
      </c>
      <c r="S89" s="7">
        <f t="shared" si="21"/>
        <v>1.405090477953921E-2</v>
      </c>
      <c r="T89" s="7">
        <f t="shared" si="22"/>
        <v>-2.3301814402181338E-3</v>
      </c>
      <c r="U89" s="7" t="str">
        <f t="shared" si="23"/>
        <v/>
      </c>
      <c r="V89" s="7">
        <f t="shared" si="24"/>
        <v>-3.3321766024001817E-2</v>
      </c>
      <c r="W89" s="7">
        <f t="shared" si="25"/>
        <v>-3.9759635768109938E-3</v>
      </c>
      <c r="X89" s="7">
        <f t="shared" si="26"/>
        <v>5.6279911888074147E-3</v>
      </c>
      <c r="Y89" s="7">
        <f t="shared" si="27"/>
        <v>1.0978196528567694E-4</v>
      </c>
      <c r="Z89" s="7">
        <v>-4.1240000000000001E-3</v>
      </c>
      <c r="AA89" s="7">
        <f t="shared" si="28"/>
        <v>5.1496734338053098E-3</v>
      </c>
      <c r="AB89" s="7">
        <f t="shared" si="29"/>
        <v>0</v>
      </c>
      <c r="AE89" s="6">
        <v>43591</v>
      </c>
      <c r="AF89" s="7">
        <v>15.44</v>
      </c>
      <c r="AG89" s="7">
        <v>30.91</v>
      </c>
      <c r="AH89" s="7">
        <v>47.82</v>
      </c>
      <c r="AI89" s="7">
        <f t="shared" si="15"/>
        <v>9.6500000000000057</v>
      </c>
      <c r="AJ89" s="7">
        <v>2.54</v>
      </c>
      <c r="AK89" s="7">
        <v>14.335000000000001</v>
      </c>
      <c r="AL89" s="7">
        <f t="shared" si="16"/>
        <v>11.795000000000002</v>
      </c>
      <c r="AM89" s="7">
        <v>2.4</v>
      </c>
      <c r="AN89" s="7">
        <v>2.31</v>
      </c>
      <c r="AO89" s="7">
        <v>2.5099999999999998</v>
      </c>
      <c r="AP89" s="7">
        <f t="shared" si="17"/>
        <v>0.19999999999999973</v>
      </c>
      <c r="AQ89" s="7">
        <v>1.91</v>
      </c>
      <c r="AR89" s="7">
        <v>115.3811</v>
      </c>
      <c r="AS89" s="7">
        <v>1281.7</v>
      </c>
      <c r="AT89" s="14">
        <v>255.29599999999999</v>
      </c>
      <c r="AU89" s="14">
        <v>102.392</v>
      </c>
      <c r="AV89" s="14">
        <v>100</v>
      </c>
      <c r="AY89" s="6">
        <v>43591</v>
      </c>
      <c r="AZ89" s="12">
        <v>0</v>
      </c>
      <c r="BA89" s="12">
        <v>0</v>
      </c>
      <c r="BB89" s="12">
        <v>0</v>
      </c>
      <c r="BE89" s="6">
        <v>43591</v>
      </c>
      <c r="BF89" t="s">
        <v>54</v>
      </c>
      <c r="BG89" s="52">
        <v>1</v>
      </c>
    </row>
    <row r="90" spans="1:59" x14ac:dyDescent="0.2">
      <c r="A90" s="6">
        <v>43592</v>
      </c>
      <c r="B90" s="12">
        <v>55.6569</v>
      </c>
      <c r="C90" s="12">
        <v>86.989699999999999</v>
      </c>
      <c r="D90" s="12">
        <v>47.757599999999996</v>
      </c>
      <c r="E90" s="12">
        <v>51.37</v>
      </c>
      <c r="F90" s="12">
        <v>62.347799999999999</v>
      </c>
      <c r="G90" s="12"/>
      <c r="H90" s="12">
        <v>4.6101000000000001</v>
      </c>
      <c r="I90" s="12">
        <v>23.329499999999999</v>
      </c>
      <c r="J90" s="12">
        <v>8.3224999999999998</v>
      </c>
      <c r="K90" s="12">
        <v>76.527900000000002</v>
      </c>
      <c r="L90" s="12">
        <v>61.41</v>
      </c>
      <c r="M90" s="12">
        <v>70.98</v>
      </c>
      <c r="O90" s="6">
        <v>43592</v>
      </c>
      <c r="P90" s="7">
        <f t="shared" si="18"/>
        <v>-5.331014056312618E-3</v>
      </c>
      <c r="Q90" s="7">
        <f t="shared" si="19"/>
        <v>-1.099525545485053E-3</v>
      </c>
      <c r="R90" s="7">
        <f t="shared" si="20"/>
        <v>-1.4321879739869422E-2</v>
      </c>
      <c r="S90" s="7">
        <f t="shared" si="21"/>
        <v>1.5533691059208465E-2</v>
      </c>
      <c r="T90" s="7">
        <f t="shared" si="22"/>
        <v>1.4201911498293519E-2</v>
      </c>
      <c r="U90" s="7" t="str">
        <f t="shared" si="23"/>
        <v/>
      </c>
      <c r="V90" s="7">
        <f t="shared" si="24"/>
        <v>-1.8993760093723295E-2</v>
      </c>
      <c r="W90" s="7">
        <f t="shared" si="25"/>
        <v>-1.2383623963288671E-2</v>
      </c>
      <c r="X90" s="7">
        <f t="shared" si="26"/>
        <v>-1.9806146378054529E-3</v>
      </c>
      <c r="Y90" s="7">
        <f t="shared" si="27"/>
        <v>1.0976991452907611E-4</v>
      </c>
      <c r="Z90" s="7">
        <v>-1.6840999999999998E-2</v>
      </c>
      <c r="AA90" s="7">
        <f t="shared" si="28"/>
        <v>-1.4388737452099669E-2</v>
      </c>
      <c r="AB90" s="7">
        <f t="shared" si="29"/>
        <v>-1.3573286115026397E-2</v>
      </c>
      <c r="AE90" s="6">
        <v>43592</v>
      </c>
      <c r="AF90" s="7">
        <v>19.32</v>
      </c>
      <c r="AG90" s="7">
        <v>34.07</v>
      </c>
      <c r="AH90" s="7">
        <v>52.36</v>
      </c>
      <c r="AI90" s="7">
        <f t="shared" si="15"/>
        <v>9.5700000000000074</v>
      </c>
      <c r="AJ90" s="7">
        <v>2.54</v>
      </c>
      <c r="AK90" s="7">
        <v>14.154999999999999</v>
      </c>
      <c r="AL90" s="7">
        <f t="shared" si="16"/>
        <v>11.614999999999998</v>
      </c>
      <c r="AM90" s="7">
        <v>2.4</v>
      </c>
      <c r="AN90" s="7">
        <v>2.2799999999999998</v>
      </c>
      <c r="AO90" s="7">
        <v>2.4500000000000002</v>
      </c>
      <c r="AP90" s="7">
        <f t="shared" si="17"/>
        <v>0.17000000000000037</v>
      </c>
      <c r="AQ90" s="7">
        <v>1.87</v>
      </c>
      <c r="AR90" s="7">
        <v>115.6116</v>
      </c>
      <c r="AS90" s="7">
        <v>1283.5</v>
      </c>
      <c r="AT90" s="14">
        <v>255.29599999999999</v>
      </c>
      <c r="AU90" s="14">
        <v>102.392</v>
      </c>
      <c r="AV90" s="14">
        <v>100</v>
      </c>
      <c r="AY90" s="6">
        <v>43592</v>
      </c>
      <c r="AZ90" s="12">
        <v>0</v>
      </c>
      <c r="BA90" s="12">
        <v>0</v>
      </c>
      <c r="BB90" s="12">
        <v>0</v>
      </c>
      <c r="BE90" s="6">
        <v>43592</v>
      </c>
      <c r="BF90" t="s">
        <v>54</v>
      </c>
      <c r="BG90" s="52">
        <v>1</v>
      </c>
    </row>
    <row r="91" spans="1:59" x14ac:dyDescent="0.2">
      <c r="A91" s="6">
        <v>43593</v>
      </c>
      <c r="B91" s="12">
        <v>55.744</v>
      </c>
      <c r="C91" s="12">
        <v>86.423400000000001</v>
      </c>
      <c r="D91" s="12">
        <v>48.094200000000001</v>
      </c>
      <c r="E91" s="12">
        <v>51.817500000000003</v>
      </c>
      <c r="F91" s="12">
        <v>61.009900000000002</v>
      </c>
      <c r="G91" s="12"/>
      <c r="H91" s="12">
        <v>4.6631</v>
      </c>
      <c r="I91" s="12">
        <v>22.688099999999999</v>
      </c>
      <c r="J91" s="12">
        <v>8.3058999999999994</v>
      </c>
      <c r="K91" s="12">
        <v>76.527900000000002</v>
      </c>
      <c r="L91" s="12">
        <v>62.13</v>
      </c>
      <c r="M91" s="12">
        <v>71.09</v>
      </c>
      <c r="O91" s="6">
        <v>43593</v>
      </c>
      <c r="P91" s="7">
        <f t="shared" si="18"/>
        <v>1.5637219761827589E-3</v>
      </c>
      <c r="Q91" s="7">
        <f t="shared" si="19"/>
        <v>-6.5312483666248311E-3</v>
      </c>
      <c r="R91" s="7">
        <f t="shared" si="20"/>
        <v>7.0233711550964873E-3</v>
      </c>
      <c r="S91" s="7">
        <f t="shared" si="21"/>
        <v>8.6735855697461003E-3</v>
      </c>
      <c r="T91" s="7">
        <f t="shared" si="22"/>
        <v>-2.169224073343019E-2</v>
      </c>
      <c r="U91" s="7" t="str">
        <f t="shared" si="23"/>
        <v/>
      </c>
      <c r="V91" s="7">
        <f t="shared" si="24"/>
        <v>1.1430914270377183E-2</v>
      </c>
      <c r="W91" s="7">
        <f t="shared" si="25"/>
        <v>-2.7878096214222905E-2</v>
      </c>
      <c r="X91" s="7">
        <f t="shared" si="26"/>
        <v>-1.9965848204820491E-3</v>
      </c>
      <c r="Y91" s="7">
        <f t="shared" si="27"/>
        <v>0</v>
      </c>
      <c r="Z91" s="7">
        <v>-1.39E-3</v>
      </c>
      <c r="AA91" s="7">
        <f t="shared" si="28"/>
        <v>1.1656275734294631E-2</v>
      </c>
      <c r="AB91" s="7">
        <f t="shared" si="29"/>
        <v>1.5485327230412838E-3</v>
      </c>
      <c r="AE91" s="6">
        <v>43593</v>
      </c>
      <c r="AF91" s="7">
        <v>19.399999999999999</v>
      </c>
      <c r="AG91" s="7">
        <v>32.229999999999997</v>
      </c>
      <c r="AH91" s="7">
        <v>51.31</v>
      </c>
      <c r="AI91" s="7">
        <f t="shared" si="15"/>
        <v>8.9600000000000009</v>
      </c>
      <c r="AJ91" s="7">
        <v>2.64</v>
      </c>
      <c r="AK91" s="7">
        <v>14.32</v>
      </c>
      <c r="AL91" s="7">
        <f t="shared" si="16"/>
        <v>11.68</v>
      </c>
      <c r="AM91" s="7">
        <v>2.39</v>
      </c>
      <c r="AN91" s="7">
        <v>2.2999999999999998</v>
      </c>
      <c r="AO91" s="7">
        <v>2.4900000000000002</v>
      </c>
      <c r="AP91" s="7">
        <f t="shared" si="17"/>
        <v>0.19000000000000039</v>
      </c>
      <c r="AQ91" s="7">
        <v>1.87</v>
      </c>
      <c r="AR91" s="7">
        <v>115.5171</v>
      </c>
      <c r="AS91" s="7">
        <v>1279.4000000000001</v>
      </c>
      <c r="AT91" s="14">
        <v>255.29599999999999</v>
      </c>
      <c r="AU91" s="14">
        <v>102.392</v>
      </c>
      <c r="AV91" s="14">
        <v>100</v>
      </c>
      <c r="AY91" s="6">
        <v>43593</v>
      </c>
      <c r="AZ91" s="12">
        <v>0</v>
      </c>
      <c r="BA91" s="12">
        <v>0</v>
      </c>
      <c r="BB91" s="12">
        <v>0</v>
      </c>
      <c r="BE91" s="6">
        <v>43593</v>
      </c>
      <c r="BF91" t="s">
        <v>54</v>
      </c>
      <c r="BG91" s="52">
        <v>1</v>
      </c>
    </row>
    <row r="92" spans="1:59" x14ac:dyDescent="0.2">
      <c r="A92" s="6">
        <v>43594</v>
      </c>
      <c r="B92" s="12">
        <v>55.693199999999997</v>
      </c>
      <c r="C92" s="12">
        <v>89.137500000000003</v>
      </c>
      <c r="D92" s="12">
        <v>48.180300000000003</v>
      </c>
      <c r="E92" s="12">
        <v>48.478299999999997</v>
      </c>
      <c r="F92" s="12">
        <v>62.089799999999997</v>
      </c>
      <c r="G92" s="12"/>
      <c r="H92" s="12">
        <v>4.6689999999999996</v>
      </c>
      <c r="I92" s="12">
        <v>22.790700000000001</v>
      </c>
      <c r="J92" s="12">
        <v>8.1958000000000002</v>
      </c>
      <c r="K92" s="12">
        <v>76.536199999999994</v>
      </c>
      <c r="L92" s="12">
        <v>61.58</v>
      </c>
      <c r="M92" s="12">
        <v>70.61</v>
      </c>
      <c r="O92" s="6">
        <v>43594</v>
      </c>
      <c r="P92" s="7">
        <f t="shared" si="18"/>
        <v>-9.1172433476295275E-4</v>
      </c>
      <c r="Q92" s="7">
        <f t="shared" si="19"/>
        <v>3.0921648879805311E-2</v>
      </c>
      <c r="R92" s="7">
        <f t="shared" si="20"/>
        <v>1.788636096877185E-3</v>
      </c>
      <c r="S92" s="7">
        <f t="shared" si="21"/>
        <v>-6.6611654909291163E-2</v>
      </c>
      <c r="T92" s="7">
        <f t="shared" si="22"/>
        <v>1.7545578154140228E-2</v>
      </c>
      <c r="U92" s="7" t="str">
        <f t="shared" si="23"/>
        <v/>
      </c>
      <c r="V92" s="7">
        <f t="shared" si="24"/>
        <v>1.2644529711632792E-3</v>
      </c>
      <c r="W92" s="7">
        <f t="shared" si="25"/>
        <v>4.5120000555018474E-3</v>
      </c>
      <c r="X92" s="7">
        <f t="shared" si="26"/>
        <v>-1.3344277715033718E-2</v>
      </c>
      <c r="Y92" s="7">
        <f t="shared" si="27"/>
        <v>1.0845129600114025E-4</v>
      </c>
      <c r="Z92" s="7">
        <v>-3.0300000000000001E-3</v>
      </c>
      <c r="AA92" s="7">
        <f t="shared" si="28"/>
        <v>-8.8918215792482477E-3</v>
      </c>
      <c r="AB92" s="7">
        <f t="shared" si="29"/>
        <v>-6.7749024131363179E-3</v>
      </c>
      <c r="AE92" s="6">
        <v>43594</v>
      </c>
      <c r="AF92" s="7">
        <v>19.100000000000001</v>
      </c>
      <c r="AG92" s="7">
        <v>32.479999999999997</v>
      </c>
      <c r="AH92" s="7">
        <v>54.72</v>
      </c>
      <c r="AI92" s="7">
        <f t="shared" si="15"/>
        <v>9.0300000000000011</v>
      </c>
      <c r="AJ92" s="7">
        <v>2.62</v>
      </c>
      <c r="AK92" s="7">
        <v>14.455</v>
      </c>
      <c r="AL92" s="7">
        <f t="shared" si="16"/>
        <v>11.835000000000001</v>
      </c>
      <c r="AM92" s="7">
        <v>2.38</v>
      </c>
      <c r="AN92" s="7">
        <v>2.2599999999999998</v>
      </c>
      <c r="AO92" s="7">
        <v>2.4500000000000002</v>
      </c>
      <c r="AP92" s="7">
        <f t="shared" si="17"/>
        <v>0.19000000000000039</v>
      </c>
      <c r="AQ92" s="7">
        <v>1.85</v>
      </c>
      <c r="AR92" s="7">
        <v>115.8421</v>
      </c>
      <c r="AS92" s="7">
        <v>1283.5</v>
      </c>
      <c r="AT92" s="14">
        <v>255.29599999999999</v>
      </c>
      <c r="AU92" s="14">
        <v>102.392</v>
      </c>
      <c r="AV92" s="14">
        <v>100</v>
      </c>
      <c r="AY92" s="6">
        <v>43594</v>
      </c>
      <c r="AZ92" s="12">
        <v>0</v>
      </c>
      <c r="BA92" s="12">
        <v>0</v>
      </c>
      <c r="BB92" s="12">
        <v>0</v>
      </c>
      <c r="BE92" s="6">
        <v>43594</v>
      </c>
      <c r="BF92" t="s">
        <v>54</v>
      </c>
      <c r="BG92" s="52">
        <v>1</v>
      </c>
    </row>
    <row r="93" spans="1:59" x14ac:dyDescent="0.2">
      <c r="A93" s="6">
        <v>43595</v>
      </c>
      <c r="B93" s="12">
        <v>56.177500000000002</v>
      </c>
      <c r="C93" s="12">
        <v>89.725899999999996</v>
      </c>
      <c r="D93" s="12">
        <v>48.719299999999997</v>
      </c>
      <c r="E93" s="12">
        <v>47.307899999999997</v>
      </c>
      <c r="F93" s="12">
        <v>64.8613</v>
      </c>
      <c r="G93" s="12"/>
      <c r="H93" s="12">
        <v>4.6571999999999996</v>
      </c>
      <c r="I93" s="12">
        <v>23.577500000000001</v>
      </c>
      <c r="J93" s="12">
        <v>8.3224999999999998</v>
      </c>
      <c r="K93" s="12">
        <v>76.552999999999997</v>
      </c>
      <c r="L93" s="12">
        <v>61.65</v>
      </c>
      <c r="M93" s="12">
        <v>71.63</v>
      </c>
      <c r="O93" s="6">
        <v>43595</v>
      </c>
      <c r="P93" s="7">
        <f t="shared" si="18"/>
        <v>8.6582639686757987E-3</v>
      </c>
      <c r="Q93" s="7">
        <f t="shared" si="19"/>
        <v>6.5793462781482456E-3</v>
      </c>
      <c r="R93" s="7">
        <f t="shared" si="20"/>
        <v>1.1125031664929492E-2</v>
      </c>
      <c r="S93" s="7">
        <f t="shared" si="21"/>
        <v>-2.4438974560385157E-2</v>
      </c>
      <c r="T93" s="7">
        <f t="shared" si="22"/>
        <v>4.3669419607217971E-2</v>
      </c>
      <c r="U93" s="7" t="str">
        <f t="shared" si="23"/>
        <v/>
      </c>
      <c r="V93" s="7">
        <f t="shared" si="24"/>
        <v>-2.5305068080761339E-3</v>
      </c>
      <c r="W93" s="7">
        <f t="shared" si="25"/>
        <v>3.394030942403653E-2</v>
      </c>
      <c r="X93" s="7">
        <f t="shared" si="26"/>
        <v>1.5340862535515778E-2</v>
      </c>
      <c r="Y93" s="7">
        <f t="shared" si="27"/>
        <v>2.1947988581095295E-4</v>
      </c>
      <c r="Z93" s="7">
        <v>5.0109999999999998E-3</v>
      </c>
      <c r="AA93" s="7">
        <f t="shared" si="28"/>
        <v>1.1360871139990661E-3</v>
      </c>
      <c r="AB93" s="7">
        <f t="shared" si="29"/>
        <v>1.4342203098104271E-2</v>
      </c>
      <c r="AE93" s="6">
        <v>43595</v>
      </c>
      <c r="AF93" s="7">
        <v>16.04</v>
      </c>
      <c r="AG93" s="7">
        <v>32.799999999999997</v>
      </c>
      <c r="AH93" s="7">
        <v>53.49</v>
      </c>
      <c r="AI93" s="7">
        <f t="shared" si="15"/>
        <v>9.9799999999999969</v>
      </c>
      <c r="AJ93" s="7">
        <v>2.64</v>
      </c>
      <c r="AK93" s="7">
        <v>13.994999999999999</v>
      </c>
      <c r="AL93" s="7">
        <f t="shared" si="16"/>
        <v>11.354999999999999</v>
      </c>
      <c r="AM93" s="7">
        <v>2.38</v>
      </c>
      <c r="AN93" s="7">
        <v>2.2599999999999998</v>
      </c>
      <c r="AO93" s="7">
        <v>2.4700000000000002</v>
      </c>
      <c r="AP93" s="7">
        <f t="shared" si="17"/>
        <v>0.21000000000000041</v>
      </c>
      <c r="AQ93" s="7">
        <v>1.88</v>
      </c>
      <c r="AR93" s="7">
        <v>115.5334</v>
      </c>
      <c r="AS93" s="7">
        <v>1285.7</v>
      </c>
      <c r="AT93" s="14">
        <v>255.29599999999999</v>
      </c>
      <c r="AU93" s="14">
        <v>102.392</v>
      </c>
      <c r="AV93" s="14">
        <v>100</v>
      </c>
      <c r="AY93" s="6">
        <v>43595</v>
      </c>
      <c r="AZ93" s="12">
        <v>0</v>
      </c>
      <c r="BA93" s="12">
        <v>0</v>
      </c>
      <c r="BB93" s="12">
        <v>0</v>
      </c>
      <c r="BE93" s="6">
        <v>43595</v>
      </c>
      <c r="BF93" t="s">
        <v>54</v>
      </c>
      <c r="BG93" s="52">
        <v>1</v>
      </c>
    </row>
    <row r="94" spans="1:59" x14ac:dyDescent="0.2">
      <c r="A94" s="6">
        <v>43598</v>
      </c>
      <c r="B94" s="12">
        <v>55.553800000000003</v>
      </c>
      <c r="C94" s="12">
        <v>88.585800000000006</v>
      </c>
      <c r="D94" s="12">
        <v>48.1449</v>
      </c>
      <c r="E94" s="12">
        <v>46.619399999999999</v>
      </c>
      <c r="F94" s="12">
        <v>62.7301</v>
      </c>
      <c r="G94" s="12"/>
      <c r="H94" s="12">
        <v>4.4804000000000004</v>
      </c>
      <c r="I94" s="12">
        <v>22.3032</v>
      </c>
      <c r="J94" s="12">
        <v>8.1407000000000007</v>
      </c>
      <c r="K94" s="12">
        <v>76.544600000000003</v>
      </c>
      <c r="L94" s="12">
        <v>60.97</v>
      </c>
      <c r="M94" s="12">
        <v>72.349999999999994</v>
      </c>
      <c r="O94" s="6">
        <v>43598</v>
      </c>
      <c r="P94" s="7">
        <f t="shared" si="18"/>
        <v>-1.1164400277268571E-2</v>
      </c>
      <c r="Q94" s="7">
        <f t="shared" si="19"/>
        <v>-1.2787893746645974E-2</v>
      </c>
      <c r="R94" s="7">
        <f t="shared" si="20"/>
        <v>-1.1860041851125991E-2</v>
      </c>
      <c r="S94" s="7">
        <f t="shared" si="21"/>
        <v>-1.4660537067324704E-2</v>
      </c>
      <c r="T94" s="7">
        <f t="shared" si="22"/>
        <v>-3.3409747607245022E-2</v>
      </c>
      <c r="U94" s="7" t="str">
        <f t="shared" si="23"/>
        <v/>
      </c>
      <c r="V94" s="7">
        <f t="shared" si="24"/>
        <v>-3.8702081025276315E-2</v>
      </c>
      <c r="W94" s="7">
        <f t="shared" si="25"/>
        <v>-5.5562701506800628E-2</v>
      </c>
      <c r="X94" s="7">
        <f t="shared" si="26"/>
        <v>-2.2086519063964295E-2</v>
      </c>
      <c r="Y94" s="7">
        <f t="shared" si="27"/>
        <v>-1.097339214778735E-4</v>
      </c>
      <c r="Z94" s="7">
        <v>-2.5451999999999999E-2</v>
      </c>
      <c r="AA94" s="7">
        <f t="shared" si="28"/>
        <v>-1.1091289690628572E-2</v>
      </c>
      <c r="AB94" s="7">
        <f t="shared" si="29"/>
        <v>1.0001472451133031E-2</v>
      </c>
      <c r="AE94" s="6">
        <v>43598</v>
      </c>
      <c r="AF94" s="7">
        <v>20.55</v>
      </c>
      <c r="AG94" s="7">
        <v>34.6</v>
      </c>
      <c r="AH94" s="7">
        <v>57.89</v>
      </c>
      <c r="AI94" s="7">
        <f t="shared" si="15"/>
        <v>11.379999999999995</v>
      </c>
      <c r="AJ94" s="7">
        <v>2.71</v>
      </c>
      <c r="AK94" s="7">
        <v>13.76</v>
      </c>
      <c r="AL94" s="7">
        <f t="shared" si="16"/>
        <v>11.05</v>
      </c>
      <c r="AM94" s="7">
        <v>2.38</v>
      </c>
      <c r="AN94" s="7">
        <v>2.1800000000000002</v>
      </c>
      <c r="AO94" s="7">
        <v>2.4</v>
      </c>
      <c r="AP94" s="7">
        <f t="shared" si="17"/>
        <v>0.21999999999999975</v>
      </c>
      <c r="AQ94" s="7">
        <v>1.85</v>
      </c>
      <c r="AR94" s="7">
        <v>115.91500000000001</v>
      </c>
      <c r="AS94" s="7">
        <v>1300.0999999999999</v>
      </c>
      <c r="AT94" s="14">
        <v>255.29599999999999</v>
      </c>
      <c r="AU94" s="14">
        <v>102.392</v>
      </c>
      <c r="AV94" s="14">
        <v>100</v>
      </c>
      <c r="AY94" s="6">
        <v>43598</v>
      </c>
      <c r="AZ94" s="12">
        <v>0</v>
      </c>
      <c r="BA94" s="12">
        <v>1</v>
      </c>
      <c r="BB94" s="12">
        <v>0</v>
      </c>
      <c r="BE94" s="6">
        <v>43598</v>
      </c>
      <c r="BF94" t="s">
        <v>54</v>
      </c>
      <c r="BG94" s="52">
        <v>1</v>
      </c>
    </row>
    <row r="95" spans="1:59" x14ac:dyDescent="0.2">
      <c r="A95" s="6">
        <v>43599</v>
      </c>
      <c r="B95" s="12">
        <v>55.627099999999999</v>
      </c>
      <c r="C95" s="12">
        <v>89.468400000000003</v>
      </c>
      <c r="D95" s="12">
        <v>49.033999999999999</v>
      </c>
      <c r="E95" s="12">
        <v>46.946399999999997</v>
      </c>
      <c r="F95" s="12">
        <v>64.134900000000002</v>
      </c>
      <c r="G95" s="12"/>
      <c r="H95" s="12">
        <v>4.9932999999999996</v>
      </c>
      <c r="I95" s="12">
        <v>22.713699999999999</v>
      </c>
      <c r="J95" s="12">
        <v>8.1958000000000002</v>
      </c>
      <c r="K95" s="12">
        <v>76.552999999999997</v>
      </c>
      <c r="L95" s="12">
        <v>61.82</v>
      </c>
      <c r="M95" s="12">
        <v>72.53</v>
      </c>
      <c r="O95" s="6">
        <v>43599</v>
      </c>
      <c r="P95" s="7">
        <f t="shared" si="18"/>
        <v>1.3185719960916898E-3</v>
      </c>
      <c r="Q95" s="7">
        <f t="shared" si="19"/>
        <v>9.9139164243723481E-3</v>
      </c>
      <c r="R95" s="7">
        <f t="shared" si="20"/>
        <v>1.8298721408715215E-2</v>
      </c>
      <c r="S95" s="7">
        <f t="shared" si="21"/>
        <v>6.9897618862004721E-3</v>
      </c>
      <c r="T95" s="7">
        <f t="shared" si="22"/>
        <v>2.2147281298589637E-2</v>
      </c>
      <c r="U95" s="7" t="str">
        <f t="shared" si="23"/>
        <v/>
      </c>
      <c r="V95" s="7">
        <f t="shared" si="24"/>
        <v>0.10838468567581132</v>
      </c>
      <c r="W95" s="7">
        <f t="shared" si="25"/>
        <v>1.8238100739825222E-2</v>
      </c>
      <c r="X95" s="7">
        <f t="shared" si="26"/>
        <v>6.7456565284485723E-3</v>
      </c>
      <c r="Y95" s="7">
        <f t="shared" si="27"/>
        <v>1.0973392147777554E-4</v>
      </c>
      <c r="Z95" s="7">
        <v>9.0030000000000006E-3</v>
      </c>
      <c r="AA95" s="7">
        <f t="shared" si="28"/>
        <v>1.3844996784245485E-2</v>
      </c>
      <c r="AB95" s="7">
        <f t="shared" si="29"/>
        <v>2.4848162978282616E-3</v>
      </c>
      <c r="AE95" s="6">
        <v>43599</v>
      </c>
      <c r="AF95" s="7">
        <v>18.059999999999999</v>
      </c>
      <c r="AG95" s="7">
        <v>32.130000000000003</v>
      </c>
      <c r="AH95" s="7">
        <v>55.35</v>
      </c>
      <c r="AI95" s="7">
        <f t="shared" si="15"/>
        <v>10.71</v>
      </c>
      <c r="AJ95" s="7">
        <v>2.7</v>
      </c>
      <c r="AK95" s="7">
        <v>13.785</v>
      </c>
      <c r="AL95" s="7">
        <f t="shared" si="16"/>
        <v>11.085000000000001</v>
      </c>
      <c r="AM95" s="7">
        <v>2.38</v>
      </c>
      <c r="AN95" s="7">
        <v>2.2000000000000002</v>
      </c>
      <c r="AO95" s="7">
        <v>2.42</v>
      </c>
      <c r="AP95" s="7">
        <f t="shared" si="17"/>
        <v>0.21999999999999975</v>
      </c>
      <c r="AQ95" s="7">
        <v>1.86</v>
      </c>
      <c r="AR95" s="7">
        <v>115.9425</v>
      </c>
      <c r="AS95" s="7">
        <v>1294.7</v>
      </c>
      <c r="AT95" s="14">
        <v>255.29599999999999</v>
      </c>
      <c r="AU95" s="14">
        <v>102.392</v>
      </c>
      <c r="AV95" s="14">
        <v>100</v>
      </c>
      <c r="AY95" s="6">
        <v>43599</v>
      </c>
      <c r="AZ95" s="12">
        <v>0</v>
      </c>
      <c r="BA95" s="12">
        <v>0</v>
      </c>
      <c r="BB95" s="12">
        <v>0</v>
      </c>
      <c r="BE95" s="6">
        <v>43599</v>
      </c>
      <c r="BF95" t="s">
        <v>54</v>
      </c>
      <c r="BG95" s="52">
        <v>1</v>
      </c>
    </row>
    <row r="96" spans="1:59" x14ac:dyDescent="0.2">
      <c r="A96" s="6">
        <v>43600</v>
      </c>
      <c r="B96" s="12">
        <v>56.0381</v>
      </c>
      <c r="C96" s="12">
        <v>89.836200000000005</v>
      </c>
      <c r="D96" s="12">
        <v>48.813699999999997</v>
      </c>
      <c r="E96" s="12">
        <v>46.688200000000002</v>
      </c>
      <c r="F96" s="12">
        <v>64.048900000000003</v>
      </c>
      <c r="G96" s="12"/>
      <c r="H96" s="12">
        <v>5.2998000000000003</v>
      </c>
      <c r="I96" s="12">
        <v>23.0045</v>
      </c>
      <c r="J96" s="12">
        <v>8.2287999999999997</v>
      </c>
      <c r="K96" s="12">
        <v>76.561400000000006</v>
      </c>
      <c r="L96" s="12">
        <v>62.03</v>
      </c>
      <c r="M96" s="12">
        <v>73.09</v>
      </c>
      <c r="O96" s="6">
        <v>43600</v>
      </c>
      <c r="P96" s="7">
        <f t="shared" si="18"/>
        <v>7.3613239572341343E-3</v>
      </c>
      <c r="Q96" s="7">
        <f t="shared" si="19"/>
        <v>4.1025218076987642E-3</v>
      </c>
      <c r="R96" s="7">
        <f t="shared" si="20"/>
        <v>-4.5029238753569074E-3</v>
      </c>
      <c r="S96" s="7">
        <f t="shared" si="21"/>
        <v>-5.5150693109250609E-3</v>
      </c>
      <c r="T96" s="7">
        <f t="shared" si="22"/>
        <v>-1.3418234270400715E-3</v>
      </c>
      <c r="U96" s="7" t="str">
        <f t="shared" si="23"/>
        <v/>
      </c>
      <c r="V96" s="7">
        <f t="shared" si="24"/>
        <v>5.9572070165745714E-2</v>
      </c>
      <c r="W96" s="7">
        <f t="shared" si="25"/>
        <v>1.2721582296744872E-2</v>
      </c>
      <c r="X96" s="7">
        <f t="shared" si="26"/>
        <v>4.0183681069875269E-3</v>
      </c>
      <c r="Y96" s="7">
        <f t="shared" si="27"/>
        <v>1.0972188126566922E-4</v>
      </c>
      <c r="Z96" s="7">
        <v>5.8409999999999998E-3</v>
      </c>
      <c r="AA96" s="7">
        <f t="shared" si="28"/>
        <v>3.391202281055967E-3</v>
      </c>
      <c r="AB96" s="7">
        <f t="shared" si="29"/>
        <v>7.6912891169793164E-3</v>
      </c>
      <c r="AE96" s="6">
        <v>43600</v>
      </c>
      <c r="AF96" s="7">
        <v>16.440000000000001</v>
      </c>
      <c r="AG96" s="7">
        <v>29.26</v>
      </c>
      <c r="AH96" s="7">
        <v>57.4</v>
      </c>
      <c r="AI96" s="7">
        <f t="shared" si="15"/>
        <v>11.060000000000002</v>
      </c>
      <c r="AJ96" s="7">
        <v>2.69</v>
      </c>
      <c r="AK96" s="7">
        <v>13.855</v>
      </c>
      <c r="AL96" s="7">
        <f t="shared" si="16"/>
        <v>11.165000000000001</v>
      </c>
      <c r="AM96" s="7">
        <v>2.4</v>
      </c>
      <c r="AN96" s="7">
        <v>2.16</v>
      </c>
      <c r="AO96" s="7">
        <v>2.37</v>
      </c>
      <c r="AP96" s="7">
        <f t="shared" si="17"/>
        <v>0.20999999999999996</v>
      </c>
      <c r="AQ96" s="7">
        <v>1.83</v>
      </c>
      <c r="AR96" s="7">
        <v>115.8565</v>
      </c>
      <c r="AS96" s="7">
        <v>1296.3</v>
      </c>
      <c r="AT96" s="14">
        <v>255.29599999999999</v>
      </c>
      <c r="AU96" s="14">
        <v>102.392</v>
      </c>
      <c r="AV96" s="14">
        <v>100</v>
      </c>
      <c r="AY96" s="6">
        <v>43600</v>
      </c>
      <c r="AZ96" s="12">
        <v>0</v>
      </c>
      <c r="BA96" s="12">
        <v>0</v>
      </c>
      <c r="BB96" s="12">
        <v>0</v>
      </c>
      <c r="BE96" s="6">
        <v>43600</v>
      </c>
      <c r="BF96" t="s">
        <v>54</v>
      </c>
      <c r="BG96" s="52">
        <v>1</v>
      </c>
    </row>
    <row r="97" spans="1:59" x14ac:dyDescent="0.2">
      <c r="A97" s="6">
        <v>43601</v>
      </c>
      <c r="B97" s="12">
        <v>56.030700000000003</v>
      </c>
      <c r="C97" s="12">
        <v>89.724800000000002</v>
      </c>
      <c r="D97" s="12">
        <v>49.230699999999999</v>
      </c>
      <c r="E97" s="12">
        <v>46.257899999999999</v>
      </c>
      <c r="F97" s="12">
        <v>64.803899999999999</v>
      </c>
      <c r="G97" s="12"/>
      <c r="H97" s="12">
        <v>5.4589999999999996</v>
      </c>
      <c r="I97" s="12">
        <v>23.278199999999998</v>
      </c>
      <c r="J97" s="12">
        <v>8.1737000000000002</v>
      </c>
      <c r="K97" s="12">
        <v>76.569699999999997</v>
      </c>
      <c r="L97" s="12">
        <v>62.93</v>
      </c>
      <c r="M97" s="12">
        <v>74.7</v>
      </c>
      <c r="O97" s="6">
        <v>43601</v>
      </c>
      <c r="P97" s="7">
        <f t="shared" si="18"/>
        <v>-1.3206173369838825E-4</v>
      </c>
      <c r="Q97" s="7">
        <f t="shared" si="19"/>
        <v>-1.2408041199656438E-3</v>
      </c>
      <c r="R97" s="7">
        <f t="shared" si="20"/>
        <v>8.506401476628166E-3</v>
      </c>
      <c r="S97" s="7">
        <f t="shared" si="21"/>
        <v>-9.259195904457708E-3</v>
      </c>
      <c r="T97" s="7">
        <f t="shared" si="22"/>
        <v>1.1718932619839395E-2</v>
      </c>
      <c r="U97" s="7" t="str">
        <f t="shared" si="23"/>
        <v/>
      </c>
      <c r="V97" s="7">
        <f t="shared" si="24"/>
        <v>2.959653880261592E-2</v>
      </c>
      <c r="W97" s="7">
        <f t="shared" si="25"/>
        <v>1.1827451320622377E-2</v>
      </c>
      <c r="X97" s="7">
        <f t="shared" si="26"/>
        <v>-6.7185133071698353E-3</v>
      </c>
      <c r="Y97" s="7">
        <f t="shared" si="27"/>
        <v>1.0840384491614624E-4</v>
      </c>
      <c r="Z97" s="7">
        <v>9.2180000000000005E-3</v>
      </c>
      <c r="AA97" s="7">
        <f t="shared" si="28"/>
        <v>1.4404858553816006E-2</v>
      </c>
      <c r="AB97" s="7">
        <f t="shared" si="29"/>
        <v>2.1788533646471275E-2</v>
      </c>
      <c r="AE97" s="6">
        <v>43601</v>
      </c>
      <c r="AF97" s="7">
        <v>15.29</v>
      </c>
      <c r="AG97" s="7">
        <v>29.42</v>
      </c>
      <c r="AH97" s="7">
        <v>56.98</v>
      </c>
      <c r="AI97" s="7">
        <f t="shared" si="15"/>
        <v>11.770000000000003</v>
      </c>
      <c r="AJ97" s="7">
        <v>2.62</v>
      </c>
      <c r="AK97" s="7">
        <v>13.385</v>
      </c>
      <c r="AL97" s="7">
        <f t="shared" si="16"/>
        <v>10.765000000000001</v>
      </c>
      <c r="AM97" s="7">
        <v>2.39</v>
      </c>
      <c r="AN97" s="7">
        <v>2.2000000000000002</v>
      </c>
      <c r="AO97" s="7">
        <v>2.4</v>
      </c>
      <c r="AP97" s="7">
        <f t="shared" si="17"/>
        <v>0.19999999999999973</v>
      </c>
      <c r="AQ97" s="7">
        <v>1.84</v>
      </c>
      <c r="AR97" s="7">
        <v>116.0346</v>
      </c>
      <c r="AS97" s="7">
        <v>1285</v>
      </c>
      <c r="AT97" s="14">
        <v>255.29599999999999</v>
      </c>
      <c r="AU97" s="14">
        <v>102.392</v>
      </c>
      <c r="AV97" s="14">
        <v>100</v>
      </c>
      <c r="AY97" s="6">
        <v>43601</v>
      </c>
      <c r="AZ97" s="12">
        <v>0</v>
      </c>
      <c r="BA97" s="12">
        <v>0</v>
      </c>
      <c r="BB97" s="12">
        <v>0</v>
      </c>
      <c r="BE97" s="6">
        <v>43601</v>
      </c>
      <c r="BF97" t="s">
        <v>54</v>
      </c>
      <c r="BG97" s="52">
        <v>1</v>
      </c>
    </row>
    <row r="98" spans="1:59" x14ac:dyDescent="0.2">
      <c r="A98" s="6">
        <v>43602</v>
      </c>
      <c r="B98" s="12">
        <v>55.700600000000001</v>
      </c>
      <c r="C98" s="12">
        <v>89.516800000000003</v>
      </c>
      <c r="D98" s="12">
        <v>48.860900000000001</v>
      </c>
      <c r="E98" s="12">
        <v>45.405900000000003</v>
      </c>
      <c r="F98" s="12">
        <v>64.230500000000006</v>
      </c>
      <c r="G98" s="12"/>
      <c r="H98" s="12">
        <v>5.3116000000000003</v>
      </c>
      <c r="I98" s="12">
        <v>22.619700000000002</v>
      </c>
      <c r="J98" s="12">
        <v>8.1516999999999999</v>
      </c>
      <c r="K98" s="12">
        <v>76.578100000000006</v>
      </c>
      <c r="L98" s="12">
        <v>62.77</v>
      </c>
      <c r="M98" s="12">
        <v>73.94</v>
      </c>
      <c r="O98" s="6">
        <v>43602</v>
      </c>
      <c r="P98" s="7">
        <f t="shared" si="18"/>
        <v>-5.9088359382698605E-3</v>
      </c>
      <c r="Q98" s="7">
        <f t="shared" si="19"/>
        <v>-2.320890835236779E-3</v>
      </c>
      <c r="R98" s="7">
        <f t="shared" si="20"/>
        <v>-7.5399270058031697E-3</v>
      </c>
      <c r="S98" s="7">
        <f t="shared" si="21"/>
        <v>-1.8590207631843096E-2</v>
      </c>
      <c r="T98" s="7">
        <f t="shared" si="22"/>
        <v>-8.887610968591076E-3</v>
      </c>
      <c r="U98" s="7" t="str">
        <f t="shared" si="23"/>
        <v/>
      </c>
      <c r="V98" s="7">
        <f t="shared" si="24"/>
        <v>-2.7372514665585018E-2</v>
      </c>
      <c r="W98" s="7">
        <f t="shared" si="25"/>
        <v>-2.8696092285738811E-2</v>
      </c>
      <c r="X98" s="7">
        <f t="shared" si="26"/>
        <v>-2.6951882731700342E-3</v>
      </c>
      <c r="Y98" s="7">
        <f t="shared" si="27"/>
        <v>1.0969795202326764E-4</v>
      </c>
      <c r="Z98" s="7">
        <v>-6.4859999999999996E-3</v>
      </c>
      <c r="AA98" s="7">
        <f t="shared" si="28"/>
        <v>-2.5457452094018508E-3</v>
      </c>
      <c r="AB98" s="7">
        <f t="shared" si="29"/>
        <v>-1.0226138630285873E-2</v>
      </c>
      <c r="AE98" s="6">
        <v>43602</v>
      </c>
      <c r="AF98" s="7">
        <v>15.96</v>
      </c>
      <c r="AG98" s="7">
        <v>29.44</v>
      </c>
      <c r="AH98" s="7">
        <v>56.97</v>
      </c>
      <c r="AI98" s="7">
        <f t="shared" si="15"/>
        <v>11.169999999999995</v>
      </c>
      <c r="AJ98" s="7">
        <v>2.61</v>
      </c>
      <c r="AK98" s="7">
        <v>12.855</v>
      </c>
      <c r="AL98" s="7">
        <f t="shared" si="16"/>
        <v>10.245000000000001</v>
      </c>
      <c r="AM98" s="7">
        <v>2.39</v>
      </c>
      <c r="AN98" s="7">
        <v>2.2000000000000002</v>
      </c>
      <c r="AO98" s="7">
        <v>2.39</v>
      </c>
      <c r="AP98" s="7">
        <f t="shared" si="17"/>
        <v>0.18999999999999995</v>
      </c>
      <c r="AQ98" s="7">
        <v>1.81</v>
      </c>
      <c r="AR98" s="7">
        <v>116.44799999999999</v>
      </c>
      <c r="AS98" s="7">
        <v>1274.5</v>
      </c>
      <c r="AT98" s="14">
        <v>255.29599999999999</v>
      </c>
      <c r="AU98" s="14">
        <v>102.392</v>
      </c>
      <c r="AV98" s="14">
        <v>100</v>
      </c>
      <c r="AY98" s="6">
        <v>43602</v>
      </c>
      <c r="AZ98" s="12">
        <v>0</v>
      </c>
      <c r="BA98" s="12">
        <v>0</v>
      </c>
      <c r="BB98" s="12">
        <v>0</v>
      </c>
      <c r="BE98" s="6">
        <v>43602</v>
      </c>
      <c r="BF98" t="s">
        <v>54</v>
      </c>
      <c r="BG98" s="52">
        <v>1</v>
      </c>
    </row>
    <row r="99" spans="1:59" x14ac:dyDescent="0.2">
      <c r="A99" s="6">
        <v>43605</v>
      </c>
      <c r="B99" s="12">
        <v>55.693199999999997</v>
      </c>
      <c r="C99" s="12">
        <v>89.754499999999993</v>
      </c>
      <c r="D99" s="12">
        <v>49.136299999999999</v>
      </c>
      <c r="E99" s="12">
        <v>46.008299999999998</v>
      </c>
      <c r="F99" s="12">
        <v>63.456400000000002</v>
      </c>
      <c r="G99" s="12"/>
      <c r="H99" s="12">
        <v>5.4943</v>
      </c>
      <c r="I99" s="12">
        <v>23.2012</v>
      </c>
      <c r="J99" s="12">
        <v>8.1130999999999993</v>
      </c>
      <c r="K99" s="12">
        <v>76.586399999999998</v>
      </c>
      <c r="L99" s="12">
        <v>63.12</v>
      </c>
      <c r="M99" s="12">
        <v>73.209999999999994</v>
      </c>
      <c r="O99" s="6">
        <v>43605</v>
      </c>
      <c r="P99" s="7">
        <f t="shared" si="18"/>
        <v>-1.3286197276487171E-4</v>
      </c>
      <c r="Q99" s="7">
        <f t="shared" si="19"/>
        <v>2.6518482244297192E-3</v>
      </c>
      <c r="R99" s="7">
        <f t="shared" si="20"/>
        <v>5.6205835475325976E-3</v>
      </c>
      <c r="S99" s="7">
        <f t="shared" si="21"/>
        <v>1.3179762444409821E-2</v>
      </c>
      <c r="T99" s="7">
        <f t="shared" si="22"/>
        <v>-1.2125119865815798E-2</v>
      </c>
      <c r="U99" s="7" t="str">
        <f t="shared" si="23"/>
        <v/>
      </c>
      <c r="V99" s="7">
        <f t="shared" si="24"/>
        <v>3.3818083071908721E-2</v>
      </c>
      <c r="W99" s="7">
        <f t="shared" si="25"/>
        <v>2.5382793471992311E-2</v>
      </c>
      <c r="X99" s="7">
        <f t="shared" si="26"/>
        <v>-4.7464552245011608E-3</v>
      </c>
      <c r="Y99" s="7">
        <f t="shared" si="27"/>
        <v>1.0838020570182893E-4</v>
      </c>
      <c r="Z99" s="7">
        <v>-6.6340000000000001E-3</v>
      </c>
      <c r="AA99" s="7">
        <f t="shared" si="28"/>
        <v>5.5604242081782615E-3</v>
      </c>
      <c r="AB99" s="7">
        <f t="shared" si="29"/>
        <v>-9.9219298499345684E-3</v>
      </c>
      <c r="AE99" s="6">
        <v>43605</v>
      </c>
      <c r="AF99" s="7">
        <v>16.309999999999999</v>
      </c>
      <c r="AG99" s="7">
        <v>27.63</v>
      </c>
      <c r="AH99" s="7">
        <v>56.55</v>
      </c>
      <c r="AI99" s="7">
        <f t="shared" si="15"/>
        <v>10.089999999999996</v>
      </c>
      <c r="AJ99" s="7">
        <v>2.7</v>
      </c>
      <c r="AK99" s="7">
        <v>12.904999999999999</v>
      </c>
      <c r="AL99" s="7">
        <f t="shared" si="16"/>
        <v>10.204999999999998</v>
      </c>
      <c r="AM99" s="7">
        <v>2.39</v>
      </c>
      <c r="AN99" s="7">
        <v>2.21</v>
      </c>
      <c r="AO99" s="7">
        <v>2.41</v>
      </c>
      <c r="AP99" s="7">
        <f t="shared" si="17"/>
        <v>0.20000000000000018</v>
      </c>
      <c r="AQ99" s="7">
        <v>1.81</v>
      </c>
      <c r="AR99" s="7">
        <v>116.31189999999999</v>
      </c>
      <c r="AS99" s="7">
        <v>1276.0999999999999</v>
      </c>
      <c r="AT99" s="14">
        <v>255.29599999999999</v>
      </c>
      <c r="AU99" s="14">
        <v>102.392</v>
      </c>
      <c r="AV99" s="14">
        <v>100</v>
      </c>
      <c r="AY99" s="6">
        <v>43605</v>
      </c>
      <c r="AZ99" s="12">
        <v>0</v>
      </c>
      <c r="BA99" s="12">
        <v>0</v>
      </c>
      <c r="BB99" s="12">
        <v>0</v>
      </c>
      <c r="BE99" s="6">
        <v>43605</v>
      </c>
      <c r="BF99" t="s">
        <v>54</v>
      </c>
      <c r="BG99" s="52">
        <v>1</v>
      </c>
    </row>
    <row r="100" spans="1:59" x14ac:dyDescent="0.2">
      <c r="A100" s="6">
        <v>43606</v>
      </c>
      <c r="B100" s="12">
        <v>55.95</v>
      </c>
      <c r="C100" s="12">
        <v>90.125900000000001</v>
      </c>
      <c r="D100" s="12">
        <v>50.056800000000003</v>
      </c>
      <c r="E100" s="12">
        <v>46.051400000000001</v>
      </c>
      <c r="F100" s="12">
        <v>64.163600000000002</v>
      </c>
      <c r="G100" s="12"/>
      <c r="H100" s="12">
        <v>5.3587999999999996</v>
      </c>
      <c r="I100" s="12">
        <v>23.081499999999998</v>
      </c>
      <c r="J100" s="12">
        <v>8.2233000000000001</v>
      </c>
      <c r="K100" s="12">
        <v>76.586399999999998</v>
      </c>
      <c r="L100" s="12">
        <v>63.02</v>
      </c>
      <c r="M100" s="12">
        <v>72.94</v>
      </c>
      <c r="O100" s="6">
        <v>43606</v>
      </c>
      <c r="P100" s="7">
        <f t="shared" si="18"/>
        <v>4.6003778626595828E-3</v>
      </c>
      <c r="Q100" s="7">
        <f t="shared" si="19"/>
        <v>4.1294162984039009E-3</v>
      </c>
      <c r="R100" s="7">
        <f t="shared" si="20"/>
        <v>1.8560291485476388E-2</v>
      </c>
      <c r="S100" s="7">
        <f t="shared" si="21"/>
        <v>9.363489811283804E-4</v>
      </c>
      <c r="T100" s="7">
        <f t="shared" si="22"/>
        <v>1.1083015811901343E-2</v>
      </c>
      <c r="U100" s="7" t="str">
        <f t="shared" si="23"/>
        <v/>
      </c>
      <c r="V100" s="7">
        <f t="shared" si="24"/>
        <v>-2.4971121785250582E-2</v>
      </c>
      <c r="W100" s="7">
        <f t="shared" si="25"/>
        <v>-5.1725706100060167E-3</v>
      </c>
      <c r="X100" s="7">
        <f t="shared" si="26"/>
        <v>1.3491549124983671E-2</v>
      </c>
      <c r="Y100" s="7">
        <f t="shared" si="27"/>
        <v>0</v>
      </c>
      <c r="Z100" s="7">
        <v>8.9750000000000003E-3</v>
      </c>
      <c r="AA100" s="7">
        <f t="shared" si="28"/>
        <v>-1.5855402084902039E-3</v>
      </c>
      <c r="AB100" s="7">
        <f t="shared" si="29"/>
        <v>-3.6948382780170675E-3</v>
      </c>
      <c r="AE100" s="6">
        <v>43606</v>
      </c>
      <c r="AF100" s="7">
        <v>14.95</v>
      </c>
      <c r="AG100" s="7">
        <v>26.93</v>
      </c>
      <c r="AH100" s="7">
        <v>55.35</v>
      </c>
      <c r="AI100" s="7">
        <f t="shared" si="15"/>
        <v>9.9199999999999946</v>
      </c>
      <c r="AJ100" s="7">
        <v>2.73</v>
      </c>
      <c r="AK100" s="7">
        <v>12.705</v>
      </c>
      <c r="AL100" s="7">
        <f t="shared" si="16"/>
        <v>9.9749999999999996</v>
      </c>
      <c r="AM100" s="7">
        <v>2.39</v>
      </c>
      <c r="AN100" s="7">
        <v>2.2599999999999998</v>
      </c>
      <c r="AO100" s="7">
        <v>2.4300000000000002</v>
      </c>
      <c r="AP100" s="7">
        <f t="shared" si="17"/>
        <v>0.17000000000000037</v>
      </c>
      <c r="AQ100" s="7">
        <v>1.83</v>
      </c>
      <c r="AR100" s="7">
        <v>116.28440000000001</v>
      </c>
      <c r="AS100" s="7">
        <v>1272</v>
      </c>
      <c r="AT100" s="14">
        <v>255.29599999999999</v>
      </c>
      <c r="AU100" s="14">
        <v>102.392</v>
      </c>
      <c r="AV100" s="14">
        <v>100</v>
      </c>
      <c r="AY100" s="6">
        <v>43606</v>
      </c>
      <c r="AZ100" s="12">
        <v>0</v>
      </c>
      <c r="BA100" s="12">
        <v>0</v>
      </c>
      <c r="BB100" s="12">
        <v>0</v>
      </c>
      <c r="BE100" s="6">
        <v>43606</v>
      </c>
      <c r="BF100" t="s">
        <v>54</v>
      </c>
      <c r="BG100" s="52">
        <v>1</v>
      </c>
    </row>
    <row r="101" spans="1:59" x14ac:dyDescent="0.2">
      <c r="A101" s="6">
        <v>43607</v>
      </c>
      <c r="B101" s="12">
        <v>55.4437</v>
      </c>
      <c r="C101" s="12">
        <v>89.553899999999999</v>
      </c>
      <c r="D101" s="12">
        <v>49.608400000000003</v>
      </c>
      <c r="E101" s="12">
        <v>45.423099999999998</v>
      </c>
      <c r="F101" s="12">
        <v>63.609299999999998</v>
      </c>
      <c r="G101" s="12"/>
      <c r="H101" s="12">
        <v>5.1582999999999997</v>
      </c>
      <c r="I101" s="12">
        <v>22.474299999999999</v>
      </c>
      <c r="J101" s="12">
        <v>8.2178000000000004</v>
      </c>
      <c r="K101" s="12">
        <v>76.603099999999998</v>
      </c>
      <c r="L101" s="12">
        <v>61.42</v>
      </c>
      <c r="M101" s="12">
        <v>71.94</v>
      </c>
      <c r="O101" s="6">
        <v>43607</v>
      </c>
      <c r="P101" s="7">
        <f t="shared" si="18"/>
        <v>-9.0903432864833898E-3</v>
      </c>
      <c r="Q101" s="7">
        <f t="shared" si="19"/>
        <v>-6.3669030384496655E-3</v>
      </c>
      <c r="R101" s="7">
        <f t="shared" si="20"/>
        <v>-8.9981864377182402E-3</v>
      </c>
      <c r="S101" s="7">
        <f t="shared" si="21"/>
        <v>-1.3737377756652876E-2</v>
      </c>
      <c r="T101" s="7">
        <f t="shared" si="22"/>
        <v>-8.6763856387224534E-3</v>
      </c>
      <c r="U101" s="7" t="str">
        <f t="shared" si="23"/>
        <v/>
      </c>
      <c r="V101" s="7">
        <f t="shared" si="24"/>
        <v>-3.8133001574563806E-2</v>
      </c>
      <c r="W101" s="7">
        <f t="shared" si="25"/>
        <v>-2.6658996707360001E-2</v>
      </c>
      <c r="X101" s="7">
        <f t="shared" si="26"/>
        <v>-6.6905501519548343E-4</v>
      </c>
      <c r="Y101" s="7">
        <f t="shared" si="27"/>
        <v>2.1803061001124692E-4</v>
      </c>
      <c r="Z101" s="7">
        <v>-3.0760000000000002E-3</v>
      </c>
      <c r="AA101" s="7">
        <f t="shared" si="28"/>
        <v>-2.5716621316452276E-2</v>
      </c>
      <c r="AB101" s="7">
        <f t="shared" si="29"/>
        <v>-1.3804747113056287E-2</v>
      </c>
      <c r="AE101" s="6">
        <v>43607</v>
      </c>
      <c r="AF101" s="7">
        <v>14.75</v>
      </c>
      <c r="AG101" s="7">
        <v>28.19</v>
      </c>
      <c r="AH101" s="7">
        <v>54.96</v>
      </c>
      <c r="AI101" s="7">
        <f t="shared" si="15"/>
        <v>10.519999999999996</v>
      </c>
      <c r="AJ101" s="7">
        <v>2.73</v>
      </c>
      <c r="AK101" s="7">
        <v>12.65</v>
      </c>
      <c r="AL101" s="7">
        <f t="shared" si="16"/>
        <v>9.92</v>
      </c>
      <c r="AM101" s="7">
        <v>2.38</v>
      </c>
      <c r="AN101" s="7">
        <v>2.23</v>
      </c>
      <c r="AO101" s="7">
        <v>2.39</v>
      </c>
      <c r="AP101" s="7">
        <f t="shared" si="17"/>
        <v>0.16000000000000014</v>
      </c>
      <c r="AQ101" s="7">
        <v>1.79</v>
      </c>
      <c r="AR101" s="7">
        <v>116.24120000000001</v>
      </c>
      <c r="AS101" s="7">
        <v>1273.5999999999999</v>
      </c>
      <c r="AT101" s="14">
        <v>255.29599999999999</v>
      </c>
      <c r="AU101" s="14">
        <v>102.392</v>
      </c>
      <c r="AV101" s="14">
        <v>100</v>
      </c>
      <c r="AY101" s="6">
        <v>43607</v>
      </c>
      <c r="AZ101" s="12">
        <v>0</v>
      </c>
      <c r="BA101" s="12">
        <v>0</v>
      </c>
      <c r="BB101" s="12">
        <v>0</v>
      </c>
      <c r="BE101" s="6">
        <v>43607</v>
      </c>
      <c r="BF101" t="s">
        <v>54</v>
      </c>
      <c r="BG101" s="52">
        <v>1</v>
      </c>
    </row>
    <row r="102" spans="1:59" x14ac:dyDescent="0.2">
      <c r="A102" s="6">
        <v>43608</v>
      </c>
      <c r="B102" s="12">
        <v>54.1449</v>
      </c>
      <c r="C102" s="12">
        <v>87.548500000000004</v>
      </c>
      <c r="D102" s="12">
        <v>46.815199999999997</v>
      </c>
      <c r="E102" s="12">
        <v>45.534999999999997</v>
      </c>
      <c r="F102" s="12">
        <v>62.013300000000001</v>
      </c>
      <c r="G102" s="12"/>
      <c r="H102" s="12">
        <v>4.9814999999999996</v>
      </c>
      <c r="I102" s="12">
        <v>21.191500000000001</v>
      </c>
      <c r="J102" s="12">
        <v>7.9699</v>
      </c>
      <c r="K102" s="12">
        <v>76.619900000000001</v>
      </c>
      <c r="L102" s="12">
        <v>57.65</v>
      </c>
      <c r="M102" s="12">
        <v>68.37</v>
      </c>
      <c r="O102" s="6">
        <v>43608</v>
      </c>
      <c r="P102" s="7">
        <f t="shared" si="18"/>
        <v>-2.3704305285416814E-2</v>
      </c>
      <c r="Q102" s="7">
        <f t="shared" si="19"/>
        <v>-2.2647753128907586E-2</v>
      </c>
      <c r="R102" s="7">
        <f t="shared" si="20"/>
        <v>-5.7952237713953435E-2</v>
      </c>
      <c r="S102" s="7">
        <f t="shared" si="21"/>
        <v>2.4604748000001354E-3</v>
      </c>
      <c r="T102" s="7">
        <f t="shared" si="22"/>
        <v>-2.5410807902301633E-2</v>
      </c>
      <c r="U102" s="7" t="str">
        <f t="shared" si="23"/>
        <v/>
      </c>
      <c r="V102" s="7">
        <f t="shared" si="24"/>
        <v>-3.4876017343356019E-2</v>
      </c>
      <c r="W102" s="7">
        <f t="shared" si="25"/>
        <v>-5.8772276272736304E-2</v>
      </c>
      <c r="X102" s="7">
        <f t="shared" si="26"/>
        <v>-3.0630587671495815E-2</v>
      </c>
      <c r="Y102" s="7">
        <f t="shared" si="27"/>
        <v>2.1928822784218801E-4</v>
      </c>
      <c r="Z102" s="7">
        <v>-1.2293999999999999E-2</v>
      </c>
      <c r="AA102" s="7">
        <f t="shared" si="28"/>
        <v>-6.3345268297608281E-2</v>
      </c>
      <c r="AB102" s="7">
        <f t="shared" si="29"/>
        <v>-5.0898306341775237E-2</v>
      </c>
      <c r="AE102" s="6">
        <v>43608</v>
      </c>
      <c r="AF102" s="7">
        <v>16.920000000000002</v>
      </c>
      <c r="AG102" s="7">
        <v>33.79</v>
      </c>
      <c r="AH102" s="7">
        <v>61.07</v>
      </c>
      <c r="AI102" s="7">
        <f t="shared" si="15"/>
        <v>10.720000000000006</v>
      </c>
      <c r="AJ102" s="7">
        <v>2.56</v>
      </c>
      <c r="AK102" s="7">
        <v>12.595000000000001</v>
      </c>
      <c r="AL102" s="7">
        <f t="shared" si="16"/>
        <v>10.035</v>
      </c>
      <c r="AM102" s="7">
        <v>2.38</v>
      </c>
      <c r="AN102" s="7">
        <v>2.12</v>
      </c>
      <c r="AO102" s="7">
        <v>2.31</v>
      </c>
      <c r="AP102" s="7">
        <f t="shared" si="17"/>
        <v>0.18999999999999995</v>
      </c>
      <c r="AQ102" s="7">
        <v>1.73</v>
      </c>
      <c r="AR102" s="7">
        <v>116.2368</v>
      </c>
      <c r="AS102" s="7">
        <v>1284.8</v>
      </c>
      <c r="AT102" s="14">
        <v>255.29599999999999</v>
      </c>
      <c r="AU102" s="14">
        <v>102.392</v>
      </c>
      <c r="AV102" s="14">
        <v>100</v>
      </c>
      <c r="AY102" s="6">
        <v>43608</v>
      </c>
      <c r="AZ102" s="12">
        <v>0</v>
      </c>
      <c r="BA102" s="12">
        <v>0</v>
      </c>
      <c r="BB102" s="12">
        <v>0</v>
      </c>
      <c r="BE102" s="6">
        <v>43608</v>
      </c>
      <c r="BF102" t="s">
        <v>54</v>
      </c>
      <c r="BG102" s="52">
        <v>1</v>
      </c>
    </row>
    <row r="103" spans="1:59" x14ac:dyDescent="0.2">
      <c r="A103" s="6">
        <v>43609</v>
      </c>
      <c r="B103" s="12">
        <v>54.372399999999999</v>
      </c>
      <c r="C103" s="12">
        <v>88.172399999999996</v>
      </c>
      <c r="D103" s="12">
        <v>47.114199999999997</v>
      </c>
      <c r="E103" s="12">
        <v>46.017000000000003</v>
      </c>
      <c r="F103" s="12">
        <v>61.698</v>
      </c>
      <c r="G103" s="12"/>
      <c r="H103" s="12">
        <v>5.0404</v>
      </c>
      <c r="I103" s="12">
        <v>22.5684</v>
      </c>
      <c r="J103" s="12">
        <v>8.0414999999999992</v>
      </c>
      <c r="K103" s="12">
        <v>76.619900000000001</v>
      </c>
      <c r="L103" s="12">
        <v>58.4</v>
      </c>
      <c r="M103" s="12">
        <v>67.98</v>
      </c>
      <c r="O103" s="6">
        <v>43609</v>
      </c>
      <c r="P103" s="7">
        <f t="shared" si="18"/>
        <v>4.192885987634282E-3</v>
      </c>
      <c r="Q103" s="7">
        <f t="shared" si="19"/>
        <v>7.1010633531108196E-3</v>
      </c>
      <c r="R103" s="7">
        <f t="shared" si="20"/>
        <v>6.3665052673891323E-3</v>
      </c>
      <c r="S103" s="7">
        <f t="shared" si="21"/>
        <v>1.0529632414299699E-2</v>
      </c>
      <c r="T103" s="7">
        <f t="shared" si="22"/>
        <v>-5.0973626937204277E-3</v>
      </c>
      <c r="U103" s="7" t="str">
        <f t="shared" si="23"/>
        <v/>
      </c>
      <c r="V103" s="7">
        <f t="shared" si="24"/>
        <v>1.1754393510627221E-2</v>
      </c>
      <c r="W103" s="7">
        <f t="shared" si="25"/>
        <v>6.295053987144994E-2</v>
      </c>
      <c r="X103" s="7">
        <f t="shared" si="26"/>
        <v>8.9436872815990814E-3</v>
      </c>
      <c r="Y103" s="7">
        <f t="shared" si="27"/>
        <v>0</v>
      </c>
      <c r="Z103" s="7">
        <v>2.2659999999999998E-3</v>
      </c>
      <c r="AA103" s="7">
        <f t="shared" si="28"/>
        <v>1.2925643119113449E-2</v>
      </c>
      <c r="AB103" s="7">
        <f t="shared" si="29"/>
        <v>-5.7205876577326037E-3</v>
      </c>
      <c r="AE103" s="6">
        <v>43609</v>
      </c>
      <c r="AF103" s="7">
        <v>15.85</v>
      </c>
      <c r="AG103" s="7">
        <v>33.19</v>
      </c>
      <c r="AH103" s="7">
        <v>60.54</v>
      </c>
      <c r="AI103" s="7">
        <f t="shared" si="15"/>
        <v>9.5800000000000054</v>
      </c>
      <c r="AJ103" s="7">
        <v>2.6</v>
      </c>
      <c r="AK103" s="7">
        <v>12.25</v>
      </c>
      <c r="AL103" s="7">
        <f t="shared" si="16"/>
        <v>9.65</v>
      </c>
      <c r="AM103" s="7">
        <v>2.38</v>
      </c>
      <c r="AN103" s="7">
        <v>2.16</v>
      </c>
      <c r="AO103" s="7">
        <v>2.3199999999999998</v>
      </c>
      <c r="AP103" s="7">
        <f t="shared" si="17"/>
        <v>0.1599999999999997</v>
      </c>
      <c r="AQ103" s="7">
        <v>1.76</v>
      </c>
      <c r="AR103" s="7">
        <v>116.0806</v>
      </c>
      <c r="AS103" s="7">
        <v>1283</v>
      </c>
      <c r="AT103" s="14">
        <v>255.29599999999999</v>
      </c>
      <c r="AU103" s="14">
        <v>102.392</v>
      </c>
      <c r="AV103" s="14">
        <v>100</v>
      </c>
      <c r="AY103" s="6">
        <v>43609</v>
      </c>
      <c r="AZ103" s="12">
        <v>0</v>
      </c>
      <c r="BA103" s="12">
        <v>0</v>
      </c>
      <c r="BB103" s="12">
        <v>0</v>
      </c>
      <c r="BE103" s="6">
        <v>43609</v>
      </c>
      <c r="BF103" t="s">
        <v>54</v>
      </c>
      <c r="BG103" s="52">
        <v>1</v>
      </c>
    </row>
    <row r="104" spans="1:59" x14ac:dyDescent="0.2">
      <c r="A104" s="6">
        <v>43613</v>
      </c>
      <c r="B104" s="12">
        <v>53.2791</v>
      </c>
      <c r="C104" s="12">
        <v>87.875299999999996</v>
      </c>
      <c r="D104" s="12">
        <v>47.247999999999998</v>
      </c>
      <c r="E104" s="12">
        <v>44.992800000000003</v>
      </c>
      <c r="F104" s="12">
        <v>59.805799999999998</v>
      </c>
      <c r="G104" s="12"/>
      <c r="H104" s="12">
        <v>4.952</v>
      </c>
      <c r="I104" s="12">
        <v>22.243400000000001</v>
      </c>
      <c r="J104" s="12">
        <v>7.8928000000000003</v>
      </c>
      <c r="K104" s="12">
        <v>76.628299999999996</v>
      </c>
      <c r="L104" s="12">
        <v>58.91</v>
      </c>
      <c r="M104" s="12">
        <v>70.19</v>
      </c>
      <c r="O104" s="6">
        <v>43613</v>
      </c>
      <c r="P104" s="7">
        <f t="shared" si="18"/>
        <v>-2.0312537976096195E-2</v>
      </c>
      <c r="Q104" s="7">
        <f t="shared" si="19"/>
        <v>-3.3752248061224956E-3</v>
      </c>
      <c r="R104" s="7">
        <f t="shared" si="20"/>
        <v>2.8358832174513707E-3</v>
      </c>
      <c r="S104" s="7">
        <f t="shared" si="21"/>
        <v>-2.2508416465127308E-2</v>
      </c>
      <c r="T104" s="7">
        <f t="shared" si="22"/>
        <v>-3.1148869255190108E-2</v>
      </c>
      <c r="U104" s="7" t="str">
        <f t="shared" si="23"/>
        <v/>
      </c>
      <c r="V104" s="7">
        <f t="shared" si="24"/>
        <v>-1.7693908631106051E-2</v>
      </c>
      <c r="W104" s="7">
        <f t="shared" si="25"/>
        <v>-1.4505362358276815E-2</v>
      </c>
      <c r="X104" s="7">
        <f t="shared" si="26"/>
        <v>-1.8664681456228228E-2</v>
      </c>
      <c r="Y104" s="7">
        <f t="shared" si="27"/>
        <v>1.0962608380917128E-4</v>
      </c>
      <c r="Z104" s="7">
        <v>-9.3439999999999999E-3</v>
      </c>
      <c r="AA104" s="7">
        <f t="shared" si="28"/>
        <v>8.694965699414527E-3</v>
      </c>
      <c r="AB104" s="7">
        <f t="shared" si="29"/>
        <v>3.1992306474360063E-2</v>
      </c>
      <c r="AE104" s="6">
        <v>43613</v>
      </c>
      <c r="AF104" s="7">
        <v>17.5</v>
      </c>
      <c r="AG104" s="7">
        <v>34.36</v>
      </c>
      <c r="AH104" s="7">
        <v>61.77</v>
      </c>
      <c r="AI104" s="7">
        <f t="shared" si="15"/>
        <v>11.280000000000001</v>
      </c>
      <c r="AJ104" s="7">
        <v>2.65</v>
      </c>
      <c r="AK104" s="7">
        <v>12.52</v>
      </c>
      <c r="AL104" s="7">
        <f t="shared" si="16"/>
        <v>9.8699999999999992</v>
      </c>
      <c r="AM104" s="7">
        <v>2.39</v>
      </c>
      <c r="AN104" s="7">
        <v>2.12</v>
      </c>
      <c r="AO104" s="7">
        <v>2.2599999999999998</v>
      </c>
      <c r="AP104" s="7">
        <f t="shared" si="17"/>
        <v>0.13999999999999968</v>
      </c>
      <c r="AQ104" s="7">
        <v>1.73</v>
      </c>
      <c r="AR104" s="7">
        <v>116.31740000000001</v>
      </c>
      <c r="AS104" s="7">
        <v>1276.5</v>
      </c>
      <c r="AT104" s="14">
        <v>255.29599999999999</v>
      </c>
      <c r="AU104" s="14">
        <v>102.392</v>
      </c>
      <c r="AV104" s="14">
        <v>100</v>
      </c>
      <c r="AY104" s="6">
        <v>43613</v>
      </c>
      <c r="AZ104" s="12">
        <v>0</v>
      </c>
      <c r="BA104" s="12">
        <v>0</v>
      </c>
      <c r="BB104" s="12">
        <v>0</v>
      </c>
      <c r="BE104" s="6">
        <v>43613</v>
      </c>
      <c r="BF104" t="s">
        <v>54</v>
      </c>
      <c r="BG104" s="52">
        <v>1</v>
      </c>
    </row>
    <row r="105" spans="1:59" x14ac:dyDescent="0.2">
      <c r="A105" s="6">
        <v>43614</v>
      </c>
      <c r="B105" s="12">
        <v>52.948900000000002</v>
      </c>
      <c r="C105" s="12">
        <v>86.731499999999997</v>
      </c>
      <c r="D105" s="12">
        <v>47.318800000000003</v>
      </c>
      <c r="E105" s="12">
        <v>44.751800000000003</v>
      </c>
      <c r="F105" s="12">
        <v>61.115000000000002</v>
      </c>
      <c r="G105" s="12"/>
      <c r="H105" s="12">
        <v>4.7457000000000003</v>
      </c>
      <c r="I105" s="12">
        <v>22.4572</v>
      </c>
      <c r="J105" s="12">
        <v>7.9259000000000004</v>
      </c>
      <c r="K105" s="12">
        <v>76.628299999999996</v>
      </c>
      <c r="L105" s="12">
        <v>58.84</v>
      </c>
      <c r="M105" s="12">
        <v>70.64</v>
      </c>
      <c r="O105" s="6">
        <v>43614</v>
      </c>
      <c r="P105" s="7">
        <f t="shared" si="18"/>
        <v>-6.2168366813376303E-3</v>
      </c>
      <c r="Q105" s="7">
        <f t="shared" si="19"/>
        <v>-1.3101624464836235E-2</v>
      </c>
      <c r="R105" s="7">
        <f t="shared" si="20"/>
        <v>1.4973545309394862E-3</v>
      </c>
      <c r="S105" s="7">
        <f t="shared" si="21"/>
        <v>-5.3708095933445521E-3</v>
      </c>
      <c r="T105" s="7">
        <f t="shared" si="22"/>
        <v>2.1654689009307719E-2</v>
      </c>
      <c r="U105" s="7" t="str">
        <f t="shared" si="23"/>
        <v/>
      </c>
      <c r="V105" s="7">
        <f t="shared" si="24"/>
        <v>-4.2552590491788479E-2</v>
      </c>
      <c r="W105" s="7">
        <f t="shared" si="25"/>
        <v>9.5659400701986076E-3</v>
      </c>
      <c r="X105" s="7">
        <f t="shared" si="26"/>
        <v>4.1849264867983961E-3</v>
      </c>
      <c r="Y105" s="7">
        <f t="shared" si="27"/>
        <v>0</v>
      </c>
      <c r="Z105" s="7">
        <v>-6.7330000000000003E-3</v>
      </c>
      <c r="AA105" s="7">
        <f t="shared" si="28"/>
        <v>-1.1889598003590532E-3</v>
      </c>
      <c r="AB105" s="7">
        <f t="shared" si="29"/>
        <v>6.3907055533745866E-3</v>
      </c>
      <c r="AE105" s="6">
        <v>43614</v>
      </c>
      <c r="AF105" s="7">
        <v>17.899999999999999</v>
      </c>
      <c r="AG105" s="7">
        <v>36.43</v>
      </c>
      <c r="AH105" s="7">
        <v>63.16</v>
      </c>
      <c r="AI105" s="7">
        <f t="shared" si="15"/>
        <v>11.799999999999997</v>
      </c>
      <c r="AJ105" s="7">
        <v>2.69</v>
      </c>
      <c r="AK105" s="7">
        <v>12.225</v>
      </c>
      <c r="AL105" s="7">
        <f t="shared" si="16"/>
        <v>9.5350000000000001</v>
      </c>
      <c r="AM105" s="7">
        <v>2.39</v>
      </c>
      <c r="AN105" s="7">
        <v>2.09</v>
      </c>
      <c r="AO105" s="7">
        <v>2.25</v>
      </c>
      <c r="AP105" s="7">
        <f t="shared" si="17"/>
        <v>0.16000000000000014</v>
      </c>
      <c r="AQ105" s="7">
        <v>1.75</v>
      </c>
      <c r="AR105" s="7">
        <v>116.5535</v>
      </c>
      <c r="AS105" s="7">
        <v>1280.5999999999999</v>
      </c>
      <c r="AT105" s="14">
        <v>255.29599999999999</v>
      </c>
      <c r="AU105" s="14">
        <v>102.392</v>
      </c>
      <c r="AV105" s="14">
        <v>100</v>
      </c>
      <c r="AY105" s="6">
        <v>43614</v>
      </c>
      <c r="AZ105" s="12">
        <v>0</v>
      </c>
      <c r="BA105" s="12">
        <v>0</v>
      </c>
      <c r="BB105" s="12">
        <v>0</v>
      </c>
      <c r="BE105" s="6">
        <v>43614</v>
      </c>
      <c r="BF105" t="s">
        <v>54</v>
      </c>
      <c r="BG105" s="52">
        <v>1</v>
      </c>
    </row>
    <row r="106" spans="1:59" x14ac:dyDescent="0.2">
      <c r="A106" s="6">
        <v>43615</v>
      </c>
      <c r="B106" s="12">
        <v>52.8095</v>
      </c>
      <c r="C106" s="12">
        <v>85.698999999999998</v>
      </c>
      <c r="D106" s="12">
        <v>46.3825</v>
      </c>
      <c r="E106" s="12">
        <v>44.674399999999999</v>
      </c>
      <c r="F106" s="12">
        <v>60.216700000000003</v>
      </c>
      <c r="G106" s="12"/>
      <c r="H106" s="12">
        <v>4.6454000000000004</v>
      </c>
      <c r="I106" s="12">
        <v>22.320399999999999</v>
      </c>
      <c r="J106" s="12">
        <v>7.6779999999999999</v>
      </c>
      <c r="K106" s="12">
        <v>76.653400000000005</v>
      </c>
      <c r="L106" s="12">
        <v>56.47</v>
      </c>
      <c r="M106" s="12">
        <v>69.55</v>
      </c>
      <c r="O106" s="6">
        <v>43615</v>
      </c>
      <c r="P106" s="7">
        <f t="shared" si="18"/>
        <v>-2.6361987460197496E-3</v>
      </c>
      <c r="Q106" s="7">
        <f t="shared" si="19"/>
        <v>-1.1975982676201192E-2</v>
      </c>
      <c r="R106" s="7">
        <f t="shared" si="20"/>
        <v>-1.9985446613610524E-2</v>
      </c>
      <c r="S106" s="7">
        <f t="shared" si="21"/>
        <v>-1.7310367504679994E-3</v>
      </c>
      <c r="T106" s="7">
        <f t="shared" si="22"/>
        <v>-1.4807612747238593E-2</v>
      </c>
      <c r="U106" s="7" t="str">
        <f t="shared" si="23"/>
        <v/>
      </c>
      <c r="V106" s="7">
        <f t="shared" si="24"/>
        <v>-2.1361462231126848E-2</v>
      </c>
      <c r="W106" s="7">
        <f t="shared" si="25"/>
        <v>-6.1102169663359261E-3</v>
      </c>
      <c r="X106" s="7">
        <f t="shared" si="26"/>
        <v>-3.1776781405529281E-2</v>
      </c>
      <c r="Y106" s="7">
        <f t="shared" si="27"/>
        <v>3.2750158987489948E-4</v>
      </c>
      <c r="Z106" s="7">
        <v>2.7269999999999998E-3</v>
      </c>
      <c r="AA106" s="7">
        <f t="shared" si="28"/>
        <v>-4.1112372048491518E-2</v>
      </c>
      <c r="AB106" s="7">
        <f t="shared" si="29"/>
        <v>-1.5550637926252726E-2</v>
      </c>
      <c r="AE106" s="6">
        <v>43615</v>
      </c>
      <c r="AF106" s="7">
        <v>17.3</v>
      </c>
      <c r="AG106" s="7">
        <v>39.619999999999997</v>
      </c>
      <c r="AH106" s="7">
        <v>61.74</v>
      </c>
      <c r="AI106" s="7">
        <f t="shared" si="15"/>
        <v>13.079999999999998</v>
      </c>
      <c r="AJ106" s="7">
        <v>2.69</v>
      </c>
      <c r="AK106" s="7">
        <v>11.475</v>
      </c>
      <c r="AL106" s="7">
        <f t="shared" si="16"/>
        <v>8.7850000000000001</v>
      </c>
      <c r="AM106" s="7">
        <v>2.39</v>
      </c>
      <c r="AN106" s="7">
        <v>2.06</v>
      </c>
      <c r="AO106" s="7">
        <v>2.2200000000000002</v>
      </c>
      <c r="AP106" s="7">
        <f t="shared" si="17"/>
        <v>0.16000000000000014</v>
      </c>
      <c r="AQ106" s="7">
        <v>1.74</v>
      </c>
      <c r="AR106" s="7">
        <v>116.3989</v>
      </c>
      <c r="AS106" s="7">
        <v>1287.0999999999999</v>
      </c>
      <c r="AT106" s="14">
        <v>255.29599999999999</v>
      </c>
      <c r="AU106" s="14">
        <v>102.392</v>
      </c>
      <c r="AV106" s="14">
        <v>100</v>
      </c>
      <c r="AY106" s="6">
        <v>43615</v>
      </c>
      <c r="AZ106" s="12">
        <v>1</v>
      </c>
      <c r="BA106" s="12">
        <v>0</v>
      </c>
      <c r="BB106" s="12">
        <v>0</v>
      </c>
      <c r="BE106" s="6">
        <v>43615</v>
      </c>
      <c r="BF106" t="s">
        <v>54</v>
      </c>
      <c r="BG106" s="52">
        <v>1</v>
      </c>
    </row>
    <row r="107" spans="1:59" x14ac:dyDescent="0.2">
      <c r="A107" s="6">
        <v>43616</v>
      </c>
      <c r="B107" s="12">
        <v>51.929000000000002</v>
      </c>
      <c r="C107" s="12">
        <v>84.562600000000003</v>
      </c>
      <c r="D107" s="12">
        <v>46.390300000000003</v>
      </c>
      <c r="E107" s="12">
        <v>42.832700000000003</v>
      </c>
      <c r="F107" s="12">
        <v>60.379199999999997</v>
      </c>
      <c r="G107" s="12"/>
      <c r="H107" s="12">
        <v>4.6219000000000001</v>
      </c>
      <c r="I107" s="12">
        <v>22.2605</v>
      </c>
      <c r="J107" s="12">
        <v>7.5678999999999998</v>
      </c>
      <c r="K107" s="12">
        <v>76.653400000000005</v>
      </c>
      <c r="L107" s="12">
        <v>53.49</v>
      </c>
      <c r="M107" s="12">
        <v>66.78</v>
      </c>
      <c r="O107" s="6">
        <v>43616</v>
      </c>
      <c r="P107" s="7">
        <f t="shared" si="18"/>
        <v>-1.6813697791099983E-2</v>
      </c>
      <c r="Q107" s="7">
        <f t="shared" si="19"/>
        <v>-1.3349068436632281E-2</v>
      </c>
      <c r="R107" s="7">
        <f t="shared" si="20"/>
        <v>1.6815273481845126E-4</v>
      </c>
      <c r="S107" s="7">
        <f t="shared" si="21"/>
        <v>-4.2098801059508577E-2</v>
      </c>
      <c r="T107" s="7">
        <f t="shared" si="22"/>
        <v>2.6949522885929516E-3</v>
      </c>
      <c r="U107" s="7" t="str">
        <f t="shared" si="23"/>
        <v/>
      </c>
      <c r="V107" s="7">
        <f t="shared" si="24"/>
        <v>-5.0716066968052136E-3</v>
      </c>
      <c r="W107" s="7">
        <f t="shared" si="25"/>
        <v>-2.6872510894310644E-3</v>
      </c>
      <c r="X107" s="7">
        <f t="shared" si="26"/>
        <v>-1.4443478446983697E-2</v>
      </c>
      <c r="Y107" s="7">
        <f t="shared" si="27"/>
        <v>0</v>
      </c>
      <c r="Z107" s="7">
        <v>-1.3566999999999999E-2</v>
      </c>
      <c r="AA107" s="7">
        <f t="shared" si="28"/>
        <v>-5.4214803141586512E-2</v>
      </c>
      <c r="AB107" s="7">
        <f t="shared" si="29"/>
        <v>-4.0642283853943424E-2</v>
      </c>
      <c r="AE107" s="6">
        <v>43616</v>
      </c>
      <c r="AF107" s="7">
        <v>18.71</v>
      </c>
      <c r="AG107" s="7">
        <v>46.91</v>
      </c>
      <c r="AH107" s="7">
        <v>72.680000000000007</v>
      </c>
      <c r="AI107" s="7">
        <f t="shared" si="15"/>
        <v>13.29</v>
      </c>
      <c r="AJ107" s="7">
        <v>2.59</v>
      </c>
      <c r="AK107" s="7">
        <v>11.205</v>
      </c>
      <c r="AL107" s="7">
        <f t="shared" si="16"/>
        <v>8.6150000000000002</v>
      </c>
      <c r="AM107" s="7">
        <v>2.4</v>
      </c>
      <c r="AN107" s="7">
        <v>1.95</v>
      </c>
      <c r="AO107" s="7">
        <v>2.14</v>
      </c>
      <c r="AP107" s="7">
        <f t="shared" si="17"/>
        <v>0.19000000000000017</v>
      </c>
      <c r="AQ107" s="7">
        <v>1.74</v>
      </c>
      <c r="AR107" s="7">
        <v>116.7273</v>
      </c>
      <c r="AS107" s="7">
        <v>1305.8</v>
      </c>
      <c r="AT107" s="14">
        <v>255.29599999999999</v>
      </c>
      <c r="AU107" s="14">
        <v>102.392</v>
      </c>
      <c r="AV107" s="14">
        <v>100</v>
      </c>
      <c r="AY107" s="6">
        <v>43616</v>
      </c>
      <c r="AZ107" s="12">
        <v>1</v>
      </c>
      <c r="BA107" s="12">
        <v>0</v>
      </c>
      <c r="BB107" s="12">
        <v>0</v>
      </c>
      <c r="BE107" s="6">
        <v>43616</v>
      </c>
      <c r="BF107" t="s">
        <v>54</v>
      </c>
      <c r="BG107" s="52">
        <v>1</v>
      </c>
    </row>
    <row r="108" spans="1:59" x14ac:dyDescent="0.2">
      <c r="A108" s="6">
        <v>43619</v>
      </c>
      <c r="B108" s="12">
        <v>52.743400000000001</v>
      </c>
      <c r="C108" s="12">
        <v>86.152100000000004</v>
      </c>
      <c r="D108" s="12">
        <v>46.752299999999998</v>
      </c>
      <c r="E108" s="12">
        <v>42.445399999999999</v>
      </c>
      <c r="F108" s="12">
        <v>61.87</v>
      </c>
      <c r="G108" s="12"/>
      <c r="H108" s="12">
        <v>4.5688000000000004</v>
      </c>
      <c r="I108" s="12">
        <v>22.594000000000001</v>
      </c>
      <c r="J108" s="12">
        <v>7.7331000000000003</v>
      </c>
      <c r="K108" s="12">
        <v>76.650000000000006</v>
      </c>
      <c r="L108" s="12">
        <v>53.25</v>
      </c>
      <c r="M108" s="12">
        <v>63.16</v>
      </c>
      <c r="O108" s="6">
        <v>43619</v>
      </c>
      <c r="P108" s="7">
        <f t="shared" si="18"/>
        <v>1.5561245065678469E-2</v>
      </c>
      <c r="Q108" s="7">
        <f t="shared" si="19"/>
        <v>1.8622250277477045E-2</v>
      </c>
      <c r="R108" s="7">
        <f t="shared" si="20"/>
        <v>7.7730667317692384E-3</v>
      </c>
      <c r="S108" s="7">
        <f t="shared" si="21"/>
        <v>-9.0832854596878641E-3</v>
      </c>
      <c r="T108" s="7">
        <f t="shared" si="22"/>
        <v>2.4390734772316937E-2</v>
      </c>
      <c r="U108" s="7" t="str">
        <f t="shared" si="23"/>
        <v/>
      </c>
      <c r="V108" s="7">
        <f t="shared" si="24"/>
        <v>-1.1555287594058305E-2</v>
      </c>
      <c r="W108" s="7">
        <f t="shared" si="25"/>
        <v>1.4870576894686332E-2</v>
      </c>
      <c r="X108" s="7">
        <f t="shared" si="26"/>
        <v>2.1594199003542813E-2</v>
      </c>
      <c r="Y108" s="7">
        <f t="shared" si="27"/>
        <v>-4.4356485251503937E-5</v>
      </c>
      <c r="Z108" s="7">
        <v>-2.5460000000000001E-3</v>
      </c>
      <c r="AA108" s="7">
        <f t="shared" si="28"/>
        <v>-4.4969159536243086E-3</v>
      </c>
      <c r="AB108" s="7">
        <f t="shared" si="29"/>
        <v>-5.573244512806718E-2</v>
      </c>
      <c r="AE108" s="6">
        <v>43619</v>
      </c>
      <c r="AF108" s="7">
        <v>18.86</v>
      </c>
      <c r="AG108" s="7">
        <v>46.78</v>
      </c>
      <c r="AH108" s="7">
        <v>73.56</v>
      </c>
      <c r="AI108" s="7">
        <f t="shared" si="15"/>
        <v>9.9099999999999966</v>
      </c>
      <c r="AJ108" s="7">
        <v>2.5</v>
      </c>
      <c r="AK108" s="7">
        <v>11.1</v>
      </c>
      <c r="AL108" s="7">
        <f t="shared" si="16"/>
        <v>8.6</v>
      </c>
      <c r="AM108" s="7">
        <v>2.38</v>
      </c>
      <c r="AN108" s="7">
        <v>1.82</v>
      </c>
      <c r="AO108" s="7">
        <v>2.0699999999999998</v>
      </c>
      <c r="AP108" s="7">
        <f t="shared" si="17"/>
        <v>0.24999999999999978</v>
      </c>
      <c r="AQ108" s="7">
        <v>1.73</v>
      </c>
      <c r="AR108" s="7">
        <v>116.4764</v>
      </c>
      <c r="AS108" s="7">
        <v>1322.7</v>
      </c>
      <c r="AT108" s="14">
        <v>255.29599999999999</v>
      </c>
      <c r="AU108" s="14">
        <v>102.392</v>
      </c>
      <c r="AV108" s="14">
        <v>100</v>
      </c>
      <c r="AY108" s="6">
        <v>43619</v>
      </c>
      <c r="AZ108" s="12">
        <v>1</v>
      </c>
      <c r="BA108" s="12">
        <v>0</v>
      </c>
      <c r="BB108" s="12">
        <v>0</v>
      </c>
      <c r="BE108" s="6">
        <v>43619</v>
      </c>
      <c r="BF108" t="s">
        <v>54</v>
      </c>
      <c r="BG108" s="52">
        <v>1</v>
      </c>
    </row>
    <row r="109" spans="1:59" x14ac:dyDescent="0.2">
      <c r="A109" s="6">
        <v>43620</v>
      </c>
      <c r="B109" s="12">
        <v>53.998199999999997</v>
      </c>
      <c r="C109" s="12">
        <v>87.125100000000003</v>
      </c>
      <c r="D109" s="12">
        <v>46.500500000000002</v>
      </c>
      <c r="E109" s="12">
        <v>42.763800000000003</v>
      </c>
      <c r="F109" s="12">
        <v>63.207999999999998</v>
      </c>
      <c r="G109" s="12"/>
      <c r="H109" s="12">
        <v>4.6101000000000001</v>
      </c>
      <c r="I109" s="12">
        <v>22.636900000000001</v>
      </c>
      <c r="J109" s="12">
        <v>7.9699</v>
      </c>
      <c r="K109" s="12">
        <v>76.666799999999995</v>
      </c>
      <c r="L109" s="12">
        <v>53.5</v>
      </c>
      <c r="M109" s="12">
        <v>63.56</v>
      </c>
      <c r="O109" s="6">
        <v>43620</v>
      </c>
      <c r="P109" s="7">
        <f t="shared" si="18"/>
        <v>2.3512066630580006E-2</v>
      </c>
      <c r="Q109" s="7">
        <f t="shared" si="19"/>
        <v>1.1230678091148081E-2</v>
      </c>
      <c r="R109" s="7">
        <f t="shared" si="20"/>
        <v>-5.4003871618104942E-3</v>
      </c>
      <c r="S109" s="7">
        <f t="shared" si="21"/>
        <v>7.4734062033924645E-3</v>
      </c>
      <c r="T109" s="7">
        <f t="shared" si="22"/>
        <v>2.1395465877534648E-2</v>
      </c>
      <c r="U109" s="7" t="str">
        <f t="shared" si="23"/>
        <v/>
      </c>
      <c r="V109" s="7">
        <f t="shared" si="24"/>
        <v>8.9989603787432228E-3</v>
      </c>
      <c r="W109" s="7">
        <f t="shared" si="25"/>
        <v>1.8969338599996708E-3</v>
      </c>
      <c r="X109" s="7">
        <f t="shared" si="26"/>
        <v>3.0162128536800854E-2</v>
      </c>
      <c r="Y109" s="7">
        <f t="shared" si="27"/>
        <v>2.1915406618489645E-4</v>
      </c>
      <c r="Z109" s="7">
        <v>2.1474E-2</v>
      </c>
      <c r="AA109" s="7">
        <f t="shared" si="28"/>
        <v>4.6838493124264375E-3</v>
      </c>
      <c r="AB109" s="7">
        <f t="shared" si="29"/>
        <v>6.3131522810739452E-3</v>
      </c>
      <c r="AE109" s="6">
        <v>43620</v>
      </c>
      <c r="AF109" s="7">
        <v>16.97</v>
      </c>
      <c r="AG109" s="7">
        <v>43.46</v>
      </c>
      <c r="AH109" s="7">
        <v>75.260000000000005</v>
      </c>
      <c r="AI109" s="7">
        <f t="shared" si="15"/>
        <v>10.060000000000002</v>
      </c>
      <c r="AJ109" s="7">
        <v>2.4500000000000002</v>
      </c>
      <c r="AK109" s="7">
        <v>11.91</v>
      </c>
      <c r="AL109" s="7">
        <f t="shared" si="16"/>
        <v>9.4600000000000009</v>
      </c>
      <c r="AM109" s="7">
        <v>2.38</v>
      </c>
      <c r="AN109" s="7">
        <v>1.88</v>
      </c>
      <c r="AO109" s="7">
        <v>2.12</v>
      </c>
      <c r="AP109" s="7">
        <f t="shared" si="17"/>
        <v>0.24000000000000021</v>
      </c>
      <c r="AQ109" s="7">
        <v>1.74</v>
      </c>
      <c r="AR109" s="7">
        <v>116.09099999999999</v>
      </c>
      <c r="AS109" s="7">
        <v>1323.4</v>
      </c>
      <c r="AT109" s="14">
        <v>255.29599999999999</v>
      </c>
      <c r="AU109" s="14">
        <v>102.392</v>
      </c>
      <c r="AV109" s="14">
        <v>100</v>
      </c>
      <c r="AY109" s="6">
        <v>43620</v>
      </c>
      <c r="AZ109" s="12">
        <v>1</v>
      </c>
      <c r="BA109" s="12">
        <v>0</v>
      </c>
      <c r="BB109" s="12">
        <v>0</v>
      </c>
      <c r="BE109" s="6">
        <v>43620</v>
      </c>
      <c r="BF109" t="s">
        <v>54</v>
      </c>
      <c r="BG109" s="52">
        <v>1</v>
      </c>
    </row>
    <row r="110" spans="1:59" x14ac:dyDescent="0.2">
      <c r="A110" s="6">
        <v>43621</v>
      </c>
      <c r="B110" s="12">
        <v>53.550600000000003</v>
      </c>
      <c r="C110" s="12">
        <v>87.385099999999994</v>
      </c>
      <c r="D110" s="12">
        <v>44.911099999999998</v>
      </c>
      <c r="E110" s="12">
        <v>40.818800000000003</v>
      </c>
      <c r="F110" s="12">
        <v>62.8352</v>
      </c>
      <c r="G110" s="12"/>
      <c r="H110" s="12">
        <v>4.7397999999999998</v>
      </c>
      <c r="I110" s="12">
        <v>22.7485</v>
      </c>
      <c r="J110" s="12">
        <v>7.7000999999999999</v>
      </c>
      <c r="K110" s="12">
        <v>76.666799999999995</v>
      </c>
      <c r="L110" s="12">
        <v>51.57</v>
      </c>
      <c r="M110" s="12">
        <v>62.14</v>
      </c>
      <c r="O110" s="6">
        <v>43621</v>
      </c>
      <c r="P110" s="7">
        <f t="shared" si="18"/>
        <v>-8.3237113625922888E-3</v>
      </c>
      <c r="Q110" s="7">
        <f t="shared" si="19"/>
        <v>2.9797707226170492E-3</v>
      </c>
      <c r="R110" s="7">
        <f t="shared" si="20"/>
        <v>-3.4778084992678468E-2</v>
      </c>
      <c r="S110" s="7">
        <f t="shared" si="21"/>
        <v>-4.6549190713987845E-2</v>
      </c>
      <c r="T110" s="7">
        <f t="shared" si="22"/>
        <v>-5.9154494189451864E-3</v>
      </c>
      <c r="U110" s="7" t="str">
        <f t="shared" si="23"/>
        <v/>
      </c>
      <c r="V110" s="7">
        <f t="shared" si="24"/>
        <v>2.7745391976702959E-2</v>
      </c>
      <c r="W110" s="7">
        <f t="shared" si="25"/>
        <v>4.9178909925426083E-3</v>
      </c>
      <c r="X110" s="7">
        <f t="shared" si="26"/>
        <v>-3.4438629883671176E-2</v>
      </c>
      <c r="Y110" s="7">
        <f t="shared" si="27"/>
        <v>0</v>
      </c>
      <c r="Z110" s="7">
        <v>8.6250000000000007E-3</v>
      </c>
      <c r="AA110" s="7">
        <f t="shared" si="28"/>
        <v>-3.6741545839093274E-2</v>
      </c>
      <c r="AB110" s="7">
        <f t="shared" si="29"/>
        <v>-2.2594437703613902E-2</v>
      </c>
      <c r="AE110" s="6">
        <v>43621</v>
      </c>
      <c r="AF110" s="7">
        <v>16.09</v>
      </c>
      <c r="AG110" s="7">
        <v>45.19</v>
      </c>
      <c r="AH110" s="7">
        <v>77.64</v>
      </c>
      <c r="AI110" s="7">
        <f t="shared" si="15"/>
        <v>10.57</v>
      </c>
      <c r="AJ110" s="7">
        <v>2.4500000000000002</v>
      </c>
      <c r="AK110" s="7">
        <v>11.6</v>
      </c>
      <c r="AL110" s="7">
        <f t="shared" si="16"/>
        <v>9.1499999999999986</v>
      </c>
      <c r="AM110" s="7">
        <v>2.38</v>
      </c>
      <c r="AN110" s="7">
        <v>1.83</v>
      </c>
      <c r="AO110" s="7">
        <v>2.12</v>
      </c>
      <c r="AP110" s="7">
        <f t="shared" si="17"/>
        <v>0.29000000000000004</v>
      </c>
      <c r="AQ110" s="7">
        <v>1.75</v>
      </c>
      <c r="AR110" s="7">
        <v>116.03</v>
      </c>
      <c r="AS110" s="7">
        <v>1328.3</v>
      </c>
      <c r="AT110" s="14">
        <v>255.29599999999999</v>
      </c>
      <c r="AU110" s="14">
        <v>102.392</v>
      </c>
      <c r="AV110" s="14">
        <v>100</v>
      </c>
      <c r="AY110" s="6">
        <v>43621</v>
      </c>
      <c r="AZ110" s="12">
        <v>1</v>
      </c>
      <c r="BA110" s="12">
        <v>0</v>
      </c>
      <c r="BB110" s="12">
        <v>0</v>
      </c>
      <c r="BE110" s="6">
        <v>43621</v>
      </c>
      <c r="BF110" t="s">
        <v>54</v>
      </c>
      <c r="BG110" s="52">
        <v>1</v>
      </c>
    </row>
    <row r="111" spans="1:59" x14ac:dyDescent="0.2">
      <c r="A111" s="6">
        <v>43622</v>
      </c>
      <c r="B111" s="12">
        <v>54.526499999999999</v>
      </c>
      <c r="C111" s="12">
        <v>89.635599999999997</v>
      </c>
      <c r="D111" s="12">
        <v>45.792299999999997</v>
      </c>
      <c r="E111" s="12">
        <v>42.2044</v>
      </c>
      <c r="F111" s="12">
        <v>64.259200000000007</v>
      </c>
      <c r="G111" s="12"/>
      <c r="H111" s="12">
        <v>4.5805999999999996</v>
      </c>
      <c r="I111" s="12">
        <v>22.439499999999999</v>
      </c>
      <c r="J111" s="12">
        <v>7.7827000000000002</v>
      </c>
      <c r="K111" s="12">
        <v>76.691900000000004</v>
      </c>
      <c r="L111" s="12">
        <v>52.59</v>
      </c>
      <c r="M111" s="12">
        <v>62.77</v>
      </c>
      <c r="O111" s="6">
        <v>43622</v>
      </c>
      <c r="P111" s="7">
        <f t="shared" si="18"/>
        <v>1.8059820712878809E-2</v>
      </c>
      <c r="Q111" s="7">
        <f t="shared" si="19"/>
        <v>2.5427774919368696E-2</v>
      </c>
      <c r="R111" s="7">
        <f t="shared" si="20"/>
        <v>1.9430974484269278E-2</v>
      </c>
      <c r="S111" s="7">
        <f t="shared" si="21"/>
        <v>3.3381721414200399E-2</v>
      </c>
      <c r="T111" s="7">
        <f t="shared" si="22"/>
        <v>2.2409478184516669E-2</v>
      </c>
      <c r="U111" s="7" t="str">
        <f t="shared" si="23"/>
        <v/>
      </c>
      <c r="V111" s="7">
        <f t="shared" si="24"/>
        <v>-3.4164946811379257E-2</v>
      </c>
      <c r="W111" s="7">
        <f t="shared" si="25"/>
        <v>-1.3676410390951863E-2</v>
      </c>
      <c r="X111" s="7">
        <f t="shared" si="26"/>
        <v>1.0670005898068657E-2</v>
      </c>
      <c r="Y111" s="7">
        <f t="shared" si="27"/>
        <v>3.2733715432033524E-4</v>
      </c>
      <c r="Z111" s="7">
        <v>6.4819999999999999E-3</v>
      </c>
      <c r="AA111" s="7">
        <f t="shared" si="28"/>
        <v>1.9585879538385274E-2</v>
      </c>
      <c r="AB111" s="7">
        <f t="shared" si="29"/>
        <v>1.0087348364538977E-2</v>
      </c>
      <c r="AE111" s="6">
        <v>43622</v>
      </c>
      <c r="AF111" s="7">
        <v>15.93</v>
      </c>
      <c r="AG111" s="7">
        <v>40.659999999999997</v>
      </c>
      <c r="AH111" s="7">
        <v>73.42</v>
      </c>
      <c r="AI111" s="7">
        <f t="shared" si="15"/>
        <v>10.18</v>
      </c>
      <c r="AJ111" s="7">
        <v>2.4</v>
      </c>
      <c r="AK111" s="7">
        <v>11.105</v>
      </c>
      <c r="AL111" s="7">
        <f t="shared" si="16"/>
        <v>8.7050000000000001</v>
      </c>
      <c r="AM111" s="7">
        <v>2.37</v>
      </c>
      <c r="AN111" s="7">
        <v>1.88</v>
      </c>
      <c r="AO111" s="7">
        <v>2.12</v>
      </c>
      <c r="AP111" s="7">
        <f t="shared" si="17"/>
        <v>0.24000000000000021</v>
      </c>
      <c r="AQ111" s="7">
        <v>1.73</v>
      </c>
      <c r="AR111" s="7">
        <v>115.97709999999999</v>
      </c>
      <c r="AS111" s="7">
        <v>1337.6</v>
      </c>
      <c r="AT111" s="14">
        <v>255.29599999999999</v>
      </c>
      <c r="AU111" s="14">
        <v>102.392</v>
      </c>
      <c r="AV111" s="14">
        <v>100</v>
      </c>
      <c r="AY111" s="6">
        <v>43622</v>
      </c>
      <c r="AZ111" s="12">
        <v>0</v>
      </c>
      <c r="BA111" s="12">
        <v>0</v>
      </c>
      <c r="BB111" s="12">
        <v>0</v>
      </c>
      <c r="BE111" s="6">
        <v>43622</v>
      </c>
      <c r="BF111" t="s">
        <v>54</v>
      </c>
      <c r="BG111" s="52">
        <v>1</v>
      </c>
    </row>
    <row r="112" spans="1:59" x14ac:dyDescent="0.2">
      <c r="A112" s="6">
        <v>43623</v>
      </c>
      <c r="B112" s="12">
        <v>54.724600000000002</v>
      </c>
      <c r="C112" s="12">
        <v>90.229799999999997</v>
      </c>
      <c r="D112" s="12">
        <v>46.390300000000003</v>
      </c>
      <c r="E112" s="12">
        <v>41.8371</v>
      </c>
      <c r="F112" s="12">
        <v>64.603200000000001</v>
      </c>
      <c r="G112" s="12"/>
      <c r="H112" s="12">
        <v>4.6041999999999996</v>
      </c>
      <c r="I112" s="12">
        <v>22.860099999999999</v>
      </c>
      <c r="J112" s="12">
        <v>7.7441000000000004</v>
      </c>
      <c r="K112" s="12">
        <v>76.683599999999998</v>
      </c>
      <c r="L112" s="12">
        <v>53.95</v>
      </c>
      <c r="M112" s="12">
        <v>64.099999999999994</v>
      </c>
      <c r="O112" s="6">
        <v>43623</v>
      </c>
      <c r="P112" s="7">
        <f t="shared" si="18"/>
        <v>3.6265120829132944E-3</v>
      </c>
      <c r="Q112" s="7">
        <f t="shared" si="19"/>
        <v>6.6071869480680001E-3</v>
      </c>
      <c r="R112" s="7">
        <f t="shared" si="20"/>
        <v>1.297443093845045E-2</v>
      </c>
      <c r="S112" s="7">
        <f t="shared" si="21"/>
        <v>-8.7409753185272113E-3</v>
      </c>
      <c r="T112" s="7">
        <f t="shared" si="22"/>
        <v>5.3390409794201064E-3</v>
      </c>
      <c r="U112" s="7" t="str">
        <f t="shared" si="23"/>
        <v/>
      </c>
      <c r="V112" s="7">
        <f t="shared" si="24"/>
        <v>5.138936490075875E-3</v>
      </c>
      <c r="W112" s="7">
        <f t="shared" si="25"/>
        <v>1.8570234043962523E-2</v>
      </c>
      <c r="X112" s="7">
        <f t="shared" si="26"/>
        <v>-4.9720585723217678E-3</v>
      </c>
      <c r="Y112" s="7">
        <f t="shared" si="27"/>
        <v>-1.0823110611682198E-4</v>
      </c>
      <c r="Z112" s="7">
        <v>9.9570000000000006E-3</v>
      </c>
      <c r="AA112" s="7">
        <f t="shared" si="28"/>
        <v>2.5531704102890851E-2</v>
      </c>
      <c r="AB112" s="7">
        <f t="shared" si="29"/>
        <v>2.0967111597183796E-2</v>
      </c>
      <c r="AE112" s="6">
        <v>43623</v>
      </c>
      <c r="AF112" s="7">
        <v>16.3</v>
      </c>
      <c r="AG112" s="7">
        <v>38.75</v>
      </c>
      <c r="AH112" s="7">
        <v>68.69</v>
      </c>
      <c r="AI112" s="7">
        <f t="shared" si="15"/>
        <v>10.149999999999991</v>
      </c>
      <c r="AJ112" s="7">
        <v>2.4300000000000002</v>
      </c>
      <c r="AK112" s="7">
        <v>11.52</v>
      </c>
      <c r="AL112" s="7">
        <f t="shared" si="16"/>
        <v>9.09</v>
      </c>
      <c r="AM112" s="7">
        <v>2.37</v>
      </c>
      <c r="AN112" s="7">
        <v>1.85</v>
      </c>
      <c r="AO112" s="7">
        <v>2.09</v>
      </c>
      <c r="AP112" s="7">
        <f t="shared" si="17"/>
        <v>0.23999999999999977</v>
      </c>
      <c r="AQ112" s="7">
        <v>1.74</v>
      </c>
      <c r="AR112" s="7">
        <v>115.7368</v>
      </c>
      <c r="AS112" s="7">
        <v>1341.2</v>
      </c>
      <c r="AT112" s="14">
        <v>255.29599999999999</v>
      </c>
      <c r="AU112" s="14">
        <v>102.392</v>
      </c>
      <c r="AV112" s="14">
        <v>100</v>
      </c>
      <c r="AY112" s="6">
        <v>43623</v>
      </c>
      <c r="AZ112" s="12">
        <v>0</v>
      </c>
      <c r="BA112" s="12">
        <v>0</v>
      </c>
      <c r="BB112" s="12">
        <v>0</v>
      </c>
      <c r="BE112" s="6">
        <v>43623</v>
      </c>
      <c r="BF112" t="s">
        <v>54</v>
      </c>
      <c r="BG112" s="52">
        <v>1</v>
      </c>
    </row>
    <row r="113" spans="1:59" x14ac:dyDescent="0.2">
      <c r="A113" s="6">
        <v>43626</v>
      </c>
      <c r="B113" s="12">
        <v>54.966799999999999</v>
      </c>
      <c r="C113" s="12">
        <v>90.831500000000005</v>
      </c>
      <c r="D113" s="12">
        <v>46.626399999999997</v>
      </c>
      <c r="E113" s="12">
        <v>41.889600000000002</v>
      </c>
      <c r="F113" s="12">
        <v>63.456400000000002</v>
      </c>
      <c r="G113" s="12"/>
      <c r="H113" s="12">
        <v>4.5216000000000003</v>
      </c>
      <c r="I113" s="12">
        <v>22.722799999999999</v>
      </c>
      <c r="J113" s="12">
        <v>7.7662000000000004</v>
      </c>
      <c r="K113" s="12">
        <v>76.700299999999999</v>
      </c>
      <c r="L113" s="12">
        <v>53.33</v>
      </c>
      <c r="M113" s="12">
        <v>64.31</v>
      </c>
      <c r="O113" s="6">
        <v>43626</v>
      </c>
      <c r="P113" s="7">
        <f t="shared" si="18"/>
        <v>4.4160324984815931E-3</v>
      </c>
      <c r="Q113" s="7">
        <f t="shared" si="19"/>
        <v>6.6463922989945714E-3</v>
      </c>
      <c r="R113" s="7">
        <f t="shared" si="20"/>
        <v>5.0765186691212666E-3</v>
      </c>
      <c r="S113" s="7">
        <f t="shared" si="21"/>
        <v>1.2540804039963523E-3</v>
      </c>
      <c r="T113" s="7">
        <f t="shared" si="22"/>
        <v>-1.791088926747219E-2</v>
      </c>
      <c r="U113" s="7" t="str">
        <f t="shared" si="23"/>
        <v/>
      </c>
      <c r="V113" s="7">
        <f t="shared" si="24"/>
        <v>-1.8103016894587667E-2</v>
      </c>
      <c r="W113" s="7">
        <f t="shared" si="25"/>
        <v>-6.0242071140752772E-3</v>
      </c>
      <c r="X113" s="7">
        <f t="shared" si="26"/>
        <v>2.8497211473676037E-3</v>
      </c>
      <c r="Y113" s="7">
        <f t="shared" si="27"/>
        <v>2.1775427624403632E-4</v>
      </c>
      <c r="Z113" s="7">
        <v>4.5789999999999997E-3</v>
      </c>
      <c r="AA113" s="7">
        <f t="shared" si="28"/>
        <v>-1.1558667091632894E-2</v>
      </c>
      <c r="AB113" s="7">
        <f t="shared" si="29"/>
        <v>3.2707762201474432E-3</v>
      </c>
      <c r="AE113" s="6">
        <v>43626</v>
      </c>
      <c r="AF113" s="7">
        <v>15.94</v>
      </c>
      <c r="AG113" s="7">
        <v>39.119999999999997</v>
      </c>
      <c r="AH113" s="7">
        <v>65.62</v>
      </c>
      <c r="AI113" s="7">
        <f t="shared" si="15"/>
        <v>10.980000000000004</v>
      </c>
      <c r="AJ113" s="7">
        <v>2.42</v>
      </c>
      <c r="AK113" s="7">
        <v>11.805</v>
      </c>
      <c r="AL113" s="7">
        <f t="shared" si="16"/>
        <v>9.3849999999999998</v>
      </c>
      <c r="AM113" s="7">
        <v>2.37</v>
      </c>
      <c r="AN113" s="7">
        <v>1.9</v>
      </c>
      <c r="AO113" s="7">
        <v>2.15</v>
      </c>
      <c r="AP113" s="7">
        <f t="shared" si="17"/>
        <v>0.25</v>
      </c>
      <c r="AQ113" s="7">
        <v>1.73</v>
      </c>
      <c r="AR113" s="7">
        <v>115.5001</v>
      </c>
      <c r="AS113" s="7">
        <v>1324.7</v>
      </c>
      <c r="AT113" s="14">
        <v>255.29599999999999</v>
      </c>
      <c r="AU113" s="14">
        <v>102.392</v>
      </c>
      <c r="AV113" s="14">
        <v>100</v>
      </c>
      <c r="AY113" s="6">
        <v>43626</v>
      </c>
      <c r="AZ113" s="12">
        <v>0</v>
      </c>
      <c r="BA113" s="12">
        <v>0</v>
      </c>
      <c r="BB113" s="12">
        <v>0</v>
      </c>
      <c r="BE113" s="6">
        <v>43626</v>
      </c>
      <c r="BF113" t="s">
        <v>54</v>
      </c>
      <c r="BG113" s="52">
        <v>1</v>
      </c>
    </row>
    <row r="114" spans="1:59" x14ac:dyDescent="0.2">
      <c r="A114" s="6">
        <v>43627</v>
      </c>
      <c r="B114" s="12">
        <v>54.915399999999998</v>
      </c>
      <c r="C114" s="12">
        <v>89.999600000000001</v>
      </c>
      <c r="D114" s="12">
        <v>46.209400000000002</v>
      </c>
      <c r="E114" s="12">
        <v>42.895299999999999</v>
      </c>
      <c r="F114" s="12">
        <v>63.217500000000001</v>
      </c>
      <c r="G114" s="12"/>
      <c r="H114" s="12">
        <v>4.5688000000000004</v>
      </c>
      <c r="I114" s="12">
        <v>22.362200000000001</v>
      </c>
      <c r="J114" s="12">
        <v>7.8872999999999998</v>
      </c>
      <c r="K114" s="12">
        <v>76.691900000000004</v>
      </c>
      <c r="L114" s="12">
        <v>53.3</v>
      </c>
      <c r="M114" s="12">
        <v>63.56</v>
      </c>
      <c r="O114" s="6">
        <v>43627</v>
      </c>
      <c r="P114" s="7">
        <f t="shared" si="18"/>
        <v>-9.35547408934016E-4</v>
      </c>
      <c r="Q114" s="7">
        <f t="shared" si="19"/>
        <v>-9.2009158693172732E-3</v>
      </c>
      <c r="R114" s="7">
        <f t="shared" si="20"/>
        <v>-8.9836637275093403E-3</v>
      </c>
      <c r="S114" s="7">
        <f t="shared" si="21"/>
        <v>2.3724676727576041E-2</v>
      </c>
      <c r="T114" s="7">
        <f t="shared" si="22"/>
        <v>-3.7718943403418277E-3</v>
      </c>
      <c r="U114" s="7" t="str">
        <f t="shared" si="23"/>
        <v/>
      </c>
      <c r="V114" s="7">
        <f t="shared" si="24"/>
        <v>1.0384674860444948E-2</v>
      </c>
      <c r="W114" s="7">
        <f t="shared" si="25"/>
        <v>-1.5996792267182269E-2</v>
      </c>
      <c r="X114" s="7">
        <f t="shared" si="26"/>
        <v>1.5472886707576818E-2</v>
      </c>
      <c r="Y114" s="7">
        <f t="shared" si="27"/>
        <v>-1.0952317012714644E-4</v>
      </c>
      <c r="Z114" s="7">
        <v>-2.43E-4</v>
      </c>
      <c r="AA114" s="7">
        <f t="shared" si="28"/>
        <v>-5.6269344071198434E-4</v>
      </c>
      <c r="AB114" s="7">
        <f t="shared" si="29"/>
        <v>-1.1730798478256567E-2</v>
      </c>
      <c r="AE114" s="6">
        <v>43627</v>
      </c>
      <c r="AF114" s="7">
        <v>15.99</v>
      </c>
      <c r="AG114" s="7">
        <v>38.69</v>
      </c>
      <c r="AH114" s="7">
        <v>64.930000000000007</v>
      </c>
      <c r="AI114" s="7">
        <f t="shared" si="15"/>
        <v>10.260000000000005</v>
      </c>
      <c r="AJ114" s="7">
        <v>2.41</v>
      </c>
      <c r="AK114" s="7">
        <v>11.2</v>
      </c>
      <c r="AL114" s="7">
        <f t="shared" si="16"/>
        <v>8.7899999999999991</v>
      </c>
      <c r="AM114" s="7">
        <v>2.37</v>
      </c>
      <c r="AN114" s="7">
        <v>1.93</v>
      </c>
      <c r="AO114" s="7">
        <v>2.15</v>
      </c>
      <c r="AP114" s="7">
        <f t="shared" si="17"/>
        <v>0.21999999999999997</v>
      </c>
      <c r="AQ114" s="7">
        <v>1.72</v>
      </c>
      <c r="AR114" s="7">
        <v>115.3794</v>
      </c>
      <c r="AS114" s="7">
        <v>1326.4</v>
      </c>
      <c r="AT114" s="14">
        <v>255.29599999999999</v>
      </c>
      <c r="AU114" s="14">
        <v>102.392</v>
      </c>
      <c r="AV114" s="14">
        <v>100</v>
      </c>
      <c r="AY114" s="6">
        <v>43627</v>
      </c>
      <c r="AZ114" s="12">
        <v>0</v>
      </c>
      <c r="BA114" s="12">
        <v>0</v>
      </c>
      <c r="BB114" s="12">
        <v>0</v>
      </c>
      <c r="BE114" s="6">
        <v>43627</v>
      </c>
      <c r="BF114" t="s">
        <v>54</v>
      </c>
      <c r="BG114" s="52">
        <v>1</v>
      </c>
    </row>
    <row r="115" spans="1:59" x14ac:dyDescent="0.2">
      <c r="A115" s="6">
        <v>43628</v>
      </c>
      <c r="B115" s="12">
        <v>54.320999999999998</v>
      </c>
      <c r="C115" s="12">
        <v>89.271699999999996</v>
      </c>
      <c r="D115" s="12">
        <v>46.067700000000002</v>
      </c>
      <c r="E115" s="12">
        <v>42.667900000000003</v>
      </c>
      <c r="F115" s="12">
        <v>62.089799999999997</v>
      </c>
      <c r="G115" s="12"/>
      <c r="H115" s="12">
        <v>4.2563000000000004</v>
      </c>
      <c r="I115" s="12">
        <v>20.310600000000001</v>
      </c>
      <c r="J115" s="12">
        <v>7.8433000000000002</v>
      </c>
      <c r="K115" s="12">
        <v>76.700299999999999</v>
      </c>
      <c r="L115" s="12">
        <v>51.13</v>
      </c>
      <c r="M115" s="12">
        <v>61.66</v>
      </c>
      <c r="O115" s="6">
        <v>43628</v>
      </c>
      <c r="P115" s="7">
        <f t="shared" si="18"/>
        <v>-1.088292669150533E-2</v>
      </c>
      <c r="Q115" s="7">
        <f t="shared" si="19"/>
        <v>-8.1206975143657927E-3</v>
      </c>
      <c r="R115" s="7">
        <f t="shared" si="20"/>
        <v>-3.0711869223981835E-3</v>
      </c>
      <c r="S115" s="7">
        <f t="shared" si="21"/>
        <v>-5.3153817388656771E-3</v>
      </c>
      <c r="T115" s="7">
        <f t="shared" si="22"/>
        <v>-1.7999437316613177E-2</v>
      </c>
      <c r="U115" s="7" t="str">
        <f t="shared" si="23"/>
        <v/>
      </c>
      <c r="V115" s="7">
        <f t="shared" si="24"/>
        <v>-7.0850350091581499E-2</v>
      </c>
      <c r="W115" s="7">
        <f t="shared" si="25"/>
        <v>-9.6229116175609433E-2</v>
      </c>
      <c r="X115" s="7">
        <f t="shared" si="26"/>
        <v>-5.5942068006079541E-3</v>
      </c>
      <c r="Y115" s="7">
        <f t="shared" si="27"/>
        <v>1.0952317012707325E-4</v>
      </c>
      <c r="Z115" s="7">
        <v>-1.7669999999999999E-3</v>
      </c>
      <c r="AA115" s="7">
        <f t="shared" si="28"/>
        <v>-4.1564922079890862E-2</v>
      </c>
      <c r="AB115" s="7">
        <f t="shared" si="29"/>
        <v>-3.0348919210510975E-2</v>
      </c>
      <c r="AE115" s="6">
        <v>43628</v>
      </c>
      <c r="AF115" s="7">
        <v>15.91</v>
      </c>
      <c r="AG115" s="7">
        <v>43.06</v>
      </c>
      <c r="AH115" s="7">
        <v>68.430000000000007</v>
      </c>
      <c r="AI115" s="7">
        <f t="shared" si="15"/>
        <v>10.529999999999994</v>
      </c>
      <c r="AJ115" s="7">
        <v>2.4300000000000002</v>
      </c>
      <c r="AK115" s="7">
        <v>11.14</v>
      </c>
      <c r="AL115" s="7">
        <f t="shared" si="16"/>
        <v>8.7100000000000009</v>
      </c>
      <c r="AM115" s="7">
        <v>2.37</v>
      </c>
      <c r="AN115" s="7">
        <v>1.88</v>
      </c>
      <c r="AO115" s="7">
        <v>2.13</v>
      </c>
      <c r="AP115" s="7">
        <f t="shared" si="17"/>
        <v>0.25</v>
      </c>
      <c r="AQ115" s="7">
        <v>1.71</v>
      </c>
      <c r="AR115" s="7">
        <v>115.438</v>
      </c>
      <c r="AS115" s="7">
        <v>1331.9</v>
      </c>
      <c r="AT115" s="14">
        <v>255.29599999999999</v>
      </c>
      <c r="AU115" s="14">
        <v>102.392</v>
      </c>
      <c r="AV115" s="14">
        <v>100</v>
      </c>
      <c r="AY115" s="6">
        <v>43628</v>
      </c>
      <c r="AZ115" s="12">
        <v>1</v>
      </c>
      <c r="BA115" s="12">
        <v>0</v>
      </c>
      <c r="BB115" s="12">
        <v>0</v>
      </c>
      <c r="BE115" s="6">
        <v>43628</v>
      </c>
      <c r="BF115" t="s">
        <v>54</v>
      </c>
      <c r="BG115" s="52">
        <v>1</v>
      </c>
    </row>
    <row r="116" spans="1:59" x14ac:dyDescent="0.2">
      <c r="A116" s="6">
        <v>43629</v>
      </c>
      <c r="B116" s="12">
        <v>54.798000000000002</v>
      </c>
      <c r="C116" s="12">
        <v>89.8065</v>
      </c>
      <c r="D116" s="12">
        <v>46.469000000000001</v>
      </c>
      <c r="E116" s="12">
        <v>43.49</v>
      </c>
      <c r="F116" s="12">
        <v>62.816099999999999</v>
      </c>
      <c r="G116" s="12"/>
      <c r="H116" s="12">
        <v>4.7103000000000002</v>
      </c>
      <c r="I116" s="12">
        <v>22.070399999999999</v>
      </c>
      <c r="J116" s="12">
        <v>7.8872999999999998</v>
      </c>
      <c r="K116" s="12">
        <v>76.725399999999993</v>
      </c>
      <c r="L116" s="12">
        <v>52.38</v>
      </c>
      <c r="M116" s="12">
        <v>63.28</v>
      </c>
      <c r="O116" s="6">
        <v>43629</v>
      </c>
      <c r="P116" s="7">
        <f t="shared" si="18"/>
        <v>8.7428044309817154E-3</v>
      </c>
      <c r="Q116" s="7">
        <f t="shared" si="19"/>
        <v>5.9728274005441473E-3</v>
      </c>
      <c r="R116" s="7">
        <f t="shared" si="20"/>
        <v>8.6733699326790835E-3</v>
      </c>
      <c r="S116" s="7">
        <f t="shared" si="21"/>
        <v>1.9084145525817123E-2</v>
      </c>
      <c r="T116" s="7">
        <f t="shared" si="22"/>
        <v>1.1629685802882048E-2</v>
      </c>
      <c r="U116" s="7" t="str">
        <f t="shared" si="23"/>
        <v/>
      </c>
      <c r="V116" s="7">
        <f t="shared" si="24"/>
        <v>0.10135136199051402</v>
      </c>
      <c r="W116" s="7">
        <f t="shared" si="25"/>
        <v>8.3094427001411855E-2</v>
      </c>
      <c r="X116" s="7">
        <f t="shared" si="26"/>
        <v>5.5942068006080755E-3</v>
      </c>
      <c r="Y116" s="7">
        <f t="shared" si="27"/>
        <v>3.2719420832258791E-4</v>
      </c>
      <c r="Z116" s="7">
        <v>4.1180000000000001E-3</v>
      </c>
      <c r="AA116" s="7">
        <f t="shared" si="28"/>
        <v>2.4153429987657904E-2</v>
      </c>
      <c r="AB116" s="7">
        <f t="shared" si="29"/>
        <v>2.5933901001394203E-2</v>
      </c>
      <c r="AE116" s="6">
        <v>43629</v>
      </c>
      <c r="AF116" s="7">
        <v>15.82</v>
      </c>
      <c r="AG116" s="7">
        <v>41.56</v>
      </c>
      <c r="AH116" s="7">
        <v>75.739999999999995</v>
      </c>
      <c r="AI116" s="7">
        <f t="shared" si="15"/>
        <v>10.899999999999999</v>
      </c>
      <c r="AJ116" s="7">
        <v>2.4300000000000002</v>
      </c>
      <c r="AK116" s="7">
        <v>11.395</v>
      </c>
      <c r="AL116" s="7">
        <f t="shared" si="16"/>
        <v>8.9649999999999999</v>
      </c>
      <c r="AM116" s="7">
        <v>2.37</v>
      </c>
      <c r="AN116" s="7">
        <v>1.83</v>
      </c>
      <c r="AO116" s="7">
        <v>2.1</v>
      </c>
      <c r="AP116" s="7">
        <f t="shared" si="17"/>
        <v>0.27</v>
      </c>
      <c r="AQ116" s="7">
        <v>1.68</v>
      </c>
      <c r="AR116" s="7">
        <v>115.6275</v>
      </c>
      <c r="AS116" s="7">
        <v>1339.2</v>
      </c>
      <c r="AT116" s="14">
        <v>255.29599999999999</v>
      </c>
      <c r="AU116" s="14">
        <v>102.392</v>
      </c>
      <c r="AV116" s="14">
        <v>100</v>
      </c>
      <c r="AY116" s="6">
        <v>43629</v>
      </c>
      <c r="AZ116" s="12">
        <v>0</v>
      </c>
      <c r="BA116" s="12">
        <v>0</v>
      </c>
      <c r="BB116" s="12">
        <v>0</v>
      </c>
      <c r="BE116" s="6">
        <v>43629</v>
      </c>
      <c r="BF116" t="s">
        <v>54</v>
      </c>
      <c r="BG116" s="52">
        <v>1</v>
      </c>
    </row>
    <row r="117" spans="1:59" x14ac:dyDescent="0.2">
      <c r="A117" s="6">
        <v>43630</v>
      </c>
      <c r="B117" s="12">
        <v>54.555900000000001</v>
      </c>
      <c r="C117" s="12">
        <v>89.732200000000006</v>
      </c>
      <c r="D117" s="12">
        <v>46.280200000000001</v>
      </c>
      <c r="E117" s="12">
        <v>43.122700000000002</v>
      </c>
      <c r="F117" s="12">
        <v>62.510300000000001</v>
      </c>
      <c r="G117" s="12"/>
      <c r="H117" s="12">
        <v>4.4804000000000004</v>
      </c>
      <c r="I117" s="12">
        <v>21.804300000000001</v>
      </c>
      <c r="J117" s="12">
        <v>7.8047000000000004</v>
      </c>
      <c r="K117" s="12">
        <v>76.733800000000002</v>
      </c>
      <c r="L117" s="12">
        <v>52.47</v>
      </c>
      <c r="M117" s="12">
        <v>63.13</v>
      </c>
      <c r="O117" s="6">
        <v>43630</v>
      </c>
      <c r="P117" s="7">
        <f t="shared" si="18"/>
        <v>-4.4278328536054767E-3</v>
      </c>
      <c r="Q117" s="7">
        <f t="shared" si="19"/>
        <v>-8.2767675427739777E-4</v>
      </c>
      <c r="R117" s="7">
        <f t="shared" si="20"/>
        <v>-4.071199768293423E-3</v>
      </c>
      <c r="S117" s="7">
        <f t="shared" si="21"/>
        <v>-8.4814860136293007E-3</v>
      </c>
      <c r="T117" s="7">
        <f t="shared" si="22"/>
        <v>-4.8800668795510463E-3</v>
      </c>
      <c r="U117" s="7" t="str">
        <f t="shared" si="23"/>
        <v/>
      </c>
      <c r="V117" s="7">
        <f t="shared" si="24"/>
        <v>-5.0039272112001217E-2</v>
      </c>
      <c r="W117" s="7">
        <f t="shared" si="25"/>
        <v>-1.2130146204140723E-2</v>
      </c>
      <c r="X117" s="7">
        <f t="shared" si="26"/>
        <v>-1.0527754639730569E-2</v>
      </c>
      <c r="Y117" s="7">
        <f t="shared" si="27"/>
        <v>1.0947535251589319E-4</v>
      </c>
      <c r="Z117" s="7">
        <v>-1.1050000000000001E-3</v>
      </c>
      <c r="AA117" s="7">
        <f t="shared" si="28"/>
        <v>1.7167386190545491E-3</v>
      </c>
      <c r="AB117" s="7">
        <f t="shared" si="29"/>
        <v>-2.3732310798641461E-3</v>
      </c>
      <c r="AE117" s="6">
        <v>43630</v>
      </c>
      <c r="AF117" s="7">
        <v>15.28</v>
      </c>
      <c r="AG117" s="7">
        <v>42.89</v>
      </c>
      <c r="AH117" s="7">
        <v>80.819999999999993</v>
      </c>
      <c r="AI117" s="7">
        <f t="shared" si="15"/>
        <v>10.660000000000004</v>
      </c>
      <c r="AJ117" s="7">
        <v>2.37</v>
      </c>
      <c r="AK117" s="7">
        <v>11.32</v>
      </c>
      <c r="AL117" s="7">
        <f t="shared" si="16"/>
        <v>8.9499999999999993</v>
      </c>
      <c r="AM117" s="7">
        <v>2.36</v>
      </c>
      <c r="AN117" s="7">
        <v>1.84</v>
      </c>
      <c r="AO117" s="7">
        <v>2.09</v>
      </c>
      <c r="AP117" s="7">
        <f t="shared" si="17"/>
        <v>0.24999999999999978</v>
      </c>
      <c r="AQ117" s="7">
        <v>1.63</v>
      </c>
      <c r="AR117" s="7">
        <v>115.9057</v>
      </c>
      <c r="AS117" s="7">
        <v>1340.1</v>
      </c>
      <c r="AT117" s="14">
        <v>255.29599999999999</v>
      </c>
      <c r="AU117" s="14">
        <v>102.392</v>
      </c>
      <c r="AV117" s="14">
        <v>100</v>
      </c>
      <c r="AY117" s="6">
        <v>43630</v>
      </c>
      <c r="AZ117" s="12">
        <v>0</v>
      </c>
      <c r="BA117" s="12">
        <v>0</v>
      </c>
      <c r="BB117" s="12">
        <v>0</v>
      </c>
      <c r="BE117" s="6">
        <v>43630</v>
      </c>
      <c r="BF117" t="s">
        <v>54</v>
      </c>
      <c r="BG117" s="52">
        <v>1</v>
      </c>
    </row>
    <row r="118" spans="1:59" x14ac:dyDescent="0.2">
      <c r="A118" s="6">
        <v>43633</v>
      </c>
      <c r="B118" s="12">
        <v>55.0989</v>
      </c>
      <c r="C118" s="12">
        <v>90.162999999999997</v>
      </c>
      <c r="D118" s="12">
        <v>46.429699999999997</v>
      </c>
      <c r="E118" s="12">
        <v>43.559899999999999</v>
      </c>
      <c r="F118" s="12">
        <v>62.796999999999997</v>
      </c>
      <c r="G118" s="12"/>
      <c r="H118" s="12">
        <v>4.4863</v>
      </c>
      <c r="I118" s="12">
        <v>21.761299999999999</v>
      </c>
      <c r="J118" s="12">
        <v>7.7496</v>
      </c>
      <c r="K118" s="12">
        <v>76.733800000000002</v>
      </c>
      <c r="L118" s="12">
        <v>51.94</v>
      </c>
      <c r="M118" s="12">
        <v>62.56</v>
      </c>
      <c r="O118" s="6">
        <v>43633</v>
      </c>
      <c r="P118" s="7">
        <f t="shared" si="18"/>
        <v>9.9038881732406731E-3</v>
      </c>
      <c r="Q118" s="7">
        <f t="shared" si="19"/>
        <v>4.789464349339567E-3</v>
      </c>
      <c r="R118" s="7">
        <f t="shared" si="20"/>
        <v>3.2251168339910794E-3</v>
      </c>
      <c r="S118" s="7">
        <f t="shared" si="21"/>
        <v>1.0087461782092924E-2</v>
      </c>
      <c r="T118" s="7">
        <f t="shared" si="22"/>
        <v>4.575958468132137E-3</v>
      </c>
      <c r="U118" s="7" t="str">
        <f t="shared" si="23"/>
        <v/>
      </c>
      <c r="V118" s="7">
        <f t="shared" si="24"/>
        <v>1.3159804279098851E-3</v>
      </c>
      <c r="W118" s="7">
        <f t="shared" si="25"/>
        <v>-1.9740352004144861E-3</v>
      </c>
      <c r="X118" s="7">
        <f t="shared" si="26"/>
        <v>-7.0848871992173611E-3</v>
      </c>
      <c r="Y118" s="7">
        <f t="shared" si="27"/>
        <v>0</v>
      </c>
      <c r="Z118" s="7">
        <v>3.8000000000000002E-4</v>
      </c>
      <c r="AA118" s="7">
        <f t="shared" si="28"/>
        <v>-1.0152371464018073E-2</v>
      </c>
      <c r="AB118" s="7">
        <f t="shared" si="29"/>
        <v>-9.0699961424785674E-3</v>
      </c>
      <c r="AE118" s="6">
        <v>43633</v>
      </c>
      <c r="AF118" s="7">
        <v>15.35</v>
      </c>
      <c r="AG118" s="7">
        <v>46.15</v>
      </c>
      <c r="AH118" s="7">
        <v>76.88</v>
      </c>
      <c r="AI118" s="7">
        <f t="shared" si="15"/>
        <v>10.620000000000005</v>
      </c>
      <c r="AJ118" s="7">
        <v>2.46</v>
      </c>
      <c r="AK118" s="7">
        <v>11.57</v>
      </c>
      <c r="AL118" s="7">
        <f t="shared" si="16"/>
        <v>9.11</v>
      </c>
      <c r="AM118" s="7">
        <v>2.38</v>
      </c>
      <c r="AN118" s="7">
        <v>1.86</v>
      </c>
      <c r="AO118" s="7">
        <v>2.09</v>
      </c>
      <c r="AP118" s="7">
        <f t="shared" si="17"/>
        <v>0.22999999999999976</v>
      </c>
      <c r="AQ118" s="7">
        <v>1.61</v>
      </c>
      <c r="AR118" s="7">
        <v>115.9684</v>
      </c>
      <c r="AS118" s="7">
        <v>1338.7</v>
      </c>
      <c r="AT118" s="14">
        <v>255.29599999999999</v>
      </c>
      <c r="AU118" s="14">
        <v>102.392</v>
      </c>
      <c r="AV118" s="14">
        <v>100</v>
      </c>
      <c r="AY118" s="6">
        <v>43633</v>
      </c>
      <c r="AZ118" s="12">
        <v>1</v>
      </c>
      <c r="BA118" s="12">
        <v>0</v>
      </c>
      <c r="BB118" s="12">
        <v>0</v>
      </c>
      <c r="BE118" s="6">
        <v>43633</v>
      </c>
      <c r="BF118" t="s">
        <v>54</v>
      </c>
      <c r="BG118" s="52">
        <v>1</v>
      </c>
    </row>
    <row r="119" spans="1:59" x14ac:dyDescent="0.2">
      <c r="A119" s="6">
        <v>43634</v>
      </c>
      <c r="B119" s="12">
        <v>55.575800000000001</v>
      </c>
      <c r="C119" s="12">
        <v>91.306799999999996</v>
      </c>
      <c r="D119" s="12">
        <v>47.0749</v>
      </c>
      <c r="E119" s="12">
        <v>44.032200000000003</v>
      </c>
      <c r="F119" s="12">
        <v>63.466000000000001</v>
      </c>
      <c r="G119" s="12"/>
      <c r="H119" s="12">
        <v>4.5334000000000003</v>
      </c>
      <c r="I119" s="12">
        <v>22.757100000000001</v>
      </c>
      <c r="J119" s="12">
        <v>7.7881999999999998</v>
      </c>
      <c r="K119" s="12">
        <v>76.733800000000002</v>
      </c>
      <c r="L119" s="12">
        <v>53.86</v>
      </c>
      <c r="M119" s="12">
        <v>63.35</v>
      </c>
      <c r="O119" s="6">
        <v>43634</v>
      </c>
      <c r="P119" s="7">
        <f t="shared" si="18"/>
        <v>8.6181024511850224E-3</v>
      </c>
      <c r="Q119" s="7">
        <f t="shared" si="19"/>
        <v>1.2606121207390613E-2</v>
      </c>
      <c r="R119" s="7">
        <f t="shared" si="20"/>
        <v>1.3800609599873033E-2</v>
      </c>
      <c r="S119" s="7">
        <f t="shared" si="21"/>
        <v>1.0784182073715036E-2</v>
      </c>
      <c r="T119" s="7">
        <f t="shared" si="22"/>
        <v>1.0597027799845334E-2</v>
      </c>
      <c r="U119" s="7" t="str">
        <f t="shared" si="23"/>
        <v/>
      </c>
      <c r="V119" s="7">
        <f t="shared" si="24"/>
        <v>1.044390126476172E-2</v>
      </c>
      <c r="W119" s="7">
        <f t="shared" si="25"/>
        <v>4.4744021769465223E-2</v>
      </c>
      <c r="X119" s="7">
        <f t="shared" si="26"/>
        <v>4.9685385843308665E-3</v>
      </c>
      <c r="Y119" s="7">
        <f t="shared" si="27"/>
        <v>0</v>
      </c>
      <c r="Z119" s="7">
        <v>1.0416E-2</v>
      </c>
      <c r="AA119" s="7">
        <f t="shared" si="28"/>
        <v>3.6298881148850444E-2</v>
      </c>
      <c r="AB119" s="7">
        <f t="shared" si="29"/>
        <v>1.2548810530092392E-2</v>
      </c>
      <c r="AE119" s="6">
        <v>43634</v>
      </c>
      <c r="AF119" s="7">
        <v>15.15</v>
      </c>
      <c r="AG119" s="7">
        <v>43.43</v>
      </c>
      <c r="AH119" s="7">
        <v>76.739999999999995</v>
      </c>
      <c r="AI119" s="7">
        <f t="shared" si="15"/>
        <v>9.490000000000002</v>
      </c>
      <c r="AJ119" s="7">
        <v>2.44</v>
      </c>
      <c r="AK119" s="7">
        <v>11.035</v>
      </c>
      <c r="AL119" s="7">
        <f t="shared" si="16"/>
        <v>8.5950000000000006</v>
      </c>
      <c r="AM119" s="7">
        <v>2.37</v>
      </c>
      <c r="AN119" s="7">
        <v>1.86</v>
      </c>
      <c r="AO119" s="7">
        <v>2.06</v>
      </c>
      <c r="AP119" s="7">
        <f t="shared" si="17"/>
        <v>0.19999999999999996</v>
      </c>
      <c r="AQ119" s="7">
        <v>1.64</v>
      </c>
      <c r="AR119" s="7">
        <v>115.8797</v>
      </c>
      <c r="AS119" s="7">
        <v>1346.6</v>
      </c>
      <c r="AT119" s="14">
        <v>255.29599999999999</v>
      </c>
      <c r="AU119" s="14">
        <v>102.392</v>
      </c>
      <c r="AV119" s="14">
        <v>100</v>
      </c>
      <c r="AY119" s="6">
        <v>43634</v>
      </c>
      <c r="AZ119" s="12">
        <v>1</v>
      </c>
      <c r="BA119" s="12">
        <v>0</v>
      </c>
      <c r="BB119" s="12">
        <v>0</v>
      </c>
      <c r="BE119" s="6">
        <v>43634</v>
      </c>
      <c r="BF119" t="s">
        <v>54</v>
      </c>
      <c r="BG119" s="52">
        <v>1</v>
      </c>
    </row>
    <row r="120" spans="1:59" x14ac:dyDescent="0.2">
      <c r="A120" s="6">
        <v>43635</v>
      </c>
      <c r="B120" s="12">
        <v>55.267600000000002</v>
      </c>
      <c r="C120" s="12">
        <v>91.277100000000004</v>
      </c>
      <c r="D120" s="12">
        <v>46.933199999999999</v>
      </c>
      <c r="E120" s="12">
        <v>43.988500000000002</v>
      </c>
      <c r="F120" s="12">
        <v>63.953400000000002</v>
      </c>
      <c r="G120" s="12"/>
      <c r="H120" s="12">
        <v>4.5629</v>
      </c>
      <c r="I120" s="12">
        <v>22.010300000000001</v>
      </c>
      <c r="J120" s="12">
        <v>7.7881999999999998</v>
      </c>
      <c r="K120" s="12">
        <v>76.750600000000006</v>
      </c>
      <c r="L120" s="12">
        <v>53.74</v>
      </c>
      <c r="M120" s="12">
        <v>62.85</v>
      </c>
      <c r="O120" s="6">
        <v>43635</v>
      </c>
      <c r="P120" s="7">
        <f t="shared" si="18"/>
        <v>-5.561013001283254E-3</v>
      </c>
      <c r="Q120" s="7">
        <f t="shared" si="19"/>
        <v>-3.2532989230642158E-4</v>
      </c>
      <c r="R120" s="7">
        <f t="shared" si="20"/>
        <v>-3.0146361284715518E-3</v>
      </c>
      <c r="S120" s="7">
        <f t="shared" si="21"/>
        <v>-9.9294833125589447E-4</v>
      </c>
      <c r="T120" s="7">
        <f t="shared" si="22"/>
        <v>7.6503637156130049E-3</v>
      </c>
      <c r="U120" s="7" t="str">
        <f t="shared" si="23"/>
        <v/>
      </c>
      <c r="V120" s="7">
        <f t="shared" si="24"/>
        <v>6.4861764504693734E-3</v>
      </c>
      <c r="W120" s="7">
        <f t="shared" si="25"/>
        <v>-3.3366659006159094E-2</v>
      </c>
      <c r="X120" s="7">
        <f t="shared" si="26"/>
        <v>0</v>
      </c>
      <c r="Y120" s="7">
        <f t="shared" si="27"/>
        <v>2.1891475703190565E-4</v>
      </c>
      <c r="Z120" s="7">
        <v>2.2550000000000001E-3</v>
      </c>
      <c r="AA120" s="7">
        <f t="shared" si="28"/>
        <v>-2.2304841961076215E-3</v>
      </c>
      <c r="AB120" s="7">
        <f t="shared" si="29"/>
        <v>-7.9239717308915939E-3</v>
      </c>
      <c r="AE120" s="6">
        <v>43635</v>
      </c>
      <c r="AF120" s="7">
        <v>14.33</v>
      </c>
      <c r="AG120" s="7">
        <v>40.79</v>
      </c>
      <c r="AH120" s="7">
        <v>71.37</v>
      </c>
      <c r="AI120" s="7">
        <f t="shared" si="15"/>
        <v>9.11</v>
      </c>
      <c r="AJ120" s="7">
        <v>2.4300000000000002</v>
      </c>
      <c r="AK120" s="7">
        <v>10.484999999999999</v>
      </c>
      <c r="AL120" s="7">
        <f t="shared" si="16"/>
        <v>8.0549999999999997</v>
      </c>
      <c r="AM120" s="7">
        <v>2.37</v>
      </c>
      <c r="AN120" s="7">
        <v>1.74</v>
      </c>
      <c r="AO120" s="7">
        <v>2.0299999999999998</v>
      </c>
      <c r="AP120" s="7">
        <f t="shared" si="17"/>
        <v>0.28999999999999981</v>
      </c>
      <c r="AQ120" s="7">
        <v>1.67</v>
      </c>
      <c r="AR120" s="7">
        <v>115.7889</v>
      </c>
      <c r="AS120" s="7">
        <v>1344.6</v>
      </c>
      <c r="AT120" s="14">
        <v>255.29599999999999</v>
      </c>
      <c r="AU120" s="14">
        <v>102.392</v>
      </c>
      <c r="AV120" s="14">
        <v>100</v>
      </c>
      <c r="AY120" s="6">
        <v>43635</v>
      </c>
      <c r="AZ120" s="12">
        <v>0</v>
      </c>
      <c r="BA120" s="12">
        <v>0</v>
      </c>
      <c r="BB120" s="12">
        <v>0</v>
      </c>
      <c r="BE120" s="6">
        <v>43635</v>
      </c>
      <c r="BF120" t="s">
        <v>54</v>
      </c>
      <c r="BG120" s="52">
        <v>1</v>
      </c>
    </row>
    <row r="121" spans="1:59" x14ac:dyDescent="0.2">
      <c r="A121" s="6">
        <v>43636</v>
      </c>
      <c r="B121" s="12">
        <v>56.214199999999998</v>
      </c>
      <c r="C121" s="12">
        <v>92.309600000000003</v>
      </c>
      <c r="D121" s="12">
        <v>47.759399999999999</v>
      </c>
      <c r="E121" s="12">
        <v>44.863</v>
      </c>
      <c r="F121" s="12">
        <v>65.186199999999999</v>
      </c>
      <c r="G121" s="12"/>
      <c r="H121" s="12">
        <v>4.7339000000000002</v>
      </c>
      <c r="I121" s="12">
        <v>22.319299999999998</v>
      </c>
      <c r="J121" s="12">
        <v>7.8487999999999998</v>
      </c>
      <c r="K121" s="12">
        <v>76.759</v>
      </c>
      <c r="L121" s="12">
        <v>56.88</v>
      </c>
      <c r="M121" s="12">
        <v>65.44</v>
      </c>
      <c r="O121" s="6">
        <v>43636</v>
      </c>
      <c r="P121" s="7">
        <f t="shared" si="18"/>
        <v>1.6982552316211687E-2</v>
      </c>
      <c r="Q121" s="7">
        <f t="shared" si="19"/>
        <v>1.1248210095400359E-2</v>
      </c>
      <c r="R121" s="7">
        <f t="shared" si="20"/>
        <v>1.7450592048657478E-2</v>
      </c>
      <c r="S121" s="7">
        <f t="shared" si="21"/>
        <v>1.9685165456933128E-2</v>
      </c>
      <c r="T121" s="7">
        <f t="shared" si="22"/>
        <v>1.9093096940585617E-2</v>
      </c>
      <c r="U121" s="7" t="str">
        <f t="shared" si="23"/>
        <v/>
      </c>
      <c r="V121" s="7">
        <f t="shared" si="24"/>
        <v>3.6791000784711043E-2</v>
      </c>
      <c r="W121" s="7">
        <f t="shared" si="25"/>
        <v>1.3941249400557748E-2</v>
      </c>
      <c r="X121" s="7">
        <f t="shared" si="26"/>
        <v>7.750886152674938E-3</v>
      </c>
      <c r="Y121" s="7">
        <f t="shared" si="27"/>
        <v>1.0943940976179354E-4</v>
      </c>
      <c r="Z121" s="7">
        <v>9.5090000000000001E-3</v>
      </c>
      <c r="AA121" s="7">
        <f t="shared" si="28"/>
        <v>5.67861823076403E-2</v>
      </c>
      <c r="AB121" s="7">
        <f t="shared" si="29"/>
        <v>4.0382757258235091E-2</v>
      </c>
      <c r="AE121" s="6">
        <v>43636</v>
      </c>
      <c r="AF121" s="7">
        <v>14.75</v>
      </c>
      <c r="AG121" s="7">
        <v>41.66</v>
      </c>
      <c r="AH121" s="7">
        <v>72.37</v>
      </c>
      <c r="AI121" s="7">
        <f t="shared" si="15"/>
        <v>8.5599999999999952</v>
      </c>
      <c r="AJ121" s="7">
        <v>2.38</v>
      </c>
      <c r="AK121" s="7">
        <v>10.15</v>
      </c>
      <c r="AL121" s="7">
        <f t="shared" si="16"/>
        <v>7.7700000000000005</v>
      </c>
      <c r="AM121" s="7">
        <v>2.37</v>
      </c>
      <c r="AN121" s="7">
        <v>1.72</v>
      </c>
      <c r="AO121" s="7">
        <v>2.0099999999999998</v>
      </c>
      <c r="AP121" s="7">
        <f t="shared" si="17"/>
        <v>0.28999999999999981</v>
      </c>
      <c r="AQ121" s="7">
        <v>1.74</v>
      </c>
      <c r="AR121" s="7">
        <v>114.80459999999999</v>
      </c>
      <c r="AS121" s="7">
        <v>1392.9</v>
      </c>
      <c r="AT121" s="14">
        <v>255.29599999999999</v>
      </c>
      <c r="AU121" s="14">
        <v>102.392</v>
      </c>
      <c r="AV121" s="14">
        <v>100</v>
      </c>
      <c r="AY121" s="6">
        <v>43636</v>
      </c>
      <c r="AZ121" s="12">
        <v>0</v>
      </c>
      <c r="BA121" s="12">
        <v>0</v>
      </c>
      <c r="BB121" s="12">
        <v>0</v>
      </c>
      <c r="BE121" s="6">
        <v>43636</v>
      </c>
      <c r="BF121" t="s">
        <v>54</v>
      </c>
      <c r="BG121" s="52">
        <v>1</v>
      </c>
    </row>
    <row r="122" spans="1:59" x14ac:dyDescent="0.2">
      <c r="A122" s="6">
        <v>43637</v>
      </c>
      <c r="B122" s="12">
        <v>57.006599999999999</v>
      </c>
      <c r="C122" s="12">
        <v>92.792400000000001</v>
      </c>
      <c r="D122" s="12">
        <v>47.468299999999999</v>
      </c>
      <c r="E122" s="12">
        <v>44.259599999999999</v>
      </c>
      <c r="F122" s="12">
        <v>65.855099999999993</v>
      </c>
      <c r="G122" s="12"/>
      <c r="H122" s="12">
        <v>4.9225000000000003</v>
      </c>
      <c r="I122" s="12">
        <v>22.3794</v>
      </c>
      <c r="J122" s="12">
        <v>7.9424000000000001</v>
      </c>
      <c r="K122" s="12">
        <v>76.759</v>
      </c>
      <c r="L122" s="12">
        <v>57.35</v>
      </c>
      <c r="M122" s="12">
        <v>65.989999999999995</v>
      </c>
      <c r="O122" s="6">
        <v>43637</v>
      </c>
      <c r="P122" s="7">
        <f t="shared" si="18"/>
        <v>1.3997656581805233E-2</v>
      </c>
      <c r="Q122" s="7">
        <f t="shared" si="19"/>
        <v>5.2165951190559492E-3</v>
      </c>
      <c r="R122" s="7">
        <f t="shared" si="20"/>
        <v>-6.1137863612525751E-3</v>
      </c>
      <c r="S122" s="7">
        <f t="shared" si="21"/>
        <v>-1.3541104500986506E-2</v>
      </c>
      <c r="T122" s="7">
        <f t="shared" si="22"/>
        <v>1.0209083848939489E-2</v>
      </c>
      <c r="U122" s="7" t="str">
        <f t="shared" si="23"/>
        <v/>
      </c>
      <c r="V122" s="7">
        <f t="shared" si="24"/>
        <v>3.9067144447843913E-2</v>
      </c>
      <c r="W122" s="7">
        <f t="shared" si="25"/>
        <v>2.6891178587759544E-3</v>
      </c>
      <c r="X122" s="7">
        <f t="shared" si="26"/>
        <v>1.1854842721052385E-2</v>
      </c>
      <c r="Y122" s="7">
        <f t="shared" si="27"/>
        <v>0</v>
      </c>
      <c r="Z122" s="7">
        <v>-1.454E-3</v>
      </c>
      <c r="AA122" s="7">
        <f t="shared" si="28"/>
        <v>8.2290580803942061E-3</v>
      </c>
      <c r="AB122" s="7">
        <f t="shared" si="29"/>
        <v>8.369523100838579E-3</v>
      </c>
      <c r="AE122" s="6">
        <v>43637</v>
      </c>
      <c r="AF122" s="7">
        <v>15.4</v>
      </c>
      <c r="AG122" s="7">
        <v>42.13</v>
      </c>
      <c r="AH122" s="7">
        <v>74.63</v>
      </c>
      <c r="AI122" s="7">
        <f t="shared" si="15"/>
        <v>8.6399999999999935</v>
      </c>
      <c r="AJ122" s="7">
        <v>2.27</v>
      </c>
      <c r="AK122" s="7">
        <v>10.355</v>
      </c>
      <c r="AL122" s="7">
        <f t="shared" si="16"/>
        <v>8.0850000000000009</v>
      </c>
      <c r="AM122" s="7">
        <v>2.38</v>
      </c>
      <c r="AN122" s="7">
        <v>1.77</v>
      </c>
      <c r="AO122" s="7">
        <v>2.0699999999999998</v>
      </c>
      <c r="AP122" s="7">
        <f t="shared" si="17"/>
        <v>0.29999999999999982</v>
      </c>
      <c r="AQ122" s="7">
        <v>1.73</v>
      </c>
      <c r="AR122" s="7">
        <v>114.8377</v>
      </c>
      <c r="AS122" s="7">
        <v>1396.2</v>
      </c>
      <c r="AT122" s="14">
        <v>255.29599999999999</v>
      </c>
      <c r="AU122" s="14">
        <v>102.392</v>
      </c>
      <c r="AV122" s="14">
        <v>100</v>
      </c>
      <c r="AY122" s="6">
        <v>43637</v>
      </c>
      <c r="AZ122" s="12">
        <v>0</v>
      </c>
      <c r="BA122" s="12">
        <v>0</v>
      </c>
      <c r="BB122" s="12">
        <v>0</v>
      </c>
      <c r="BE122" s="6">
        <v>43637</v>
      </c>
      <c r="BF122" t="s">
        <v>54</v>
      </c>
      <c r="BG122" s="52">
        <v>1</v>
      </c>
    </row>
    <row r="123" spans="1:59" x14ac:dyDescent="0.2">
      <c r="A123" s="6">
        <v>43640</v>
      </c>
      <c r="B123" s="12">
        <v>56.4636</v>
      </c>
      <c r="C123" s="12">
        <v>92.777500000000003</v>
      </c>
      <c r="D123" s="12">
        <v>47.617800000000003</v>
      </c>
      <c r="E123" s="12">
        <v>43.629899999999999</v>
      </c>
      <c r="F123" s="12">
        <v>65.272199999999998</v>
      </c>
      <c r="G123" s="12"/>
      <c r="H123" s="12">
        <v>4.7279999999999998</v>
      </c>
      <c r="I123" s="12">
        <v>22.2163</v>
      </c>
      <c r="J123" s="12">
        <v>7.8212000000000002</v>
      </c>
      <c r="K123" s="12">
        <v>76.767399999999995</v>
      </c>
      <c r="L123" s="12">
        <v>57.73</v>
      </c>
      <c r="M123" s="12">
        <v>65.16</v>
      </c>
      <c r="O123" s="6">
        <v>43640</v>
      </c>
      <c r="P123" s="7">
        <f t="shared" si="18"/>
        <v>-9.5708678571477974E-3</v>
      </c>
      <c r="Q123" s="7">
        <f t="shared" si="19"/>
        <v>-1.6058638854704249E-4</v>
      </c>
      <c r="R123" s="7">
        <f t="shared" si="20"/>
        <v>3.1445210853771224E-3</v>
      </c>
      <c r="S123" s="7">
        <f t="shared" si="21"/>
        <v>-1.4329601944441876E-2</v>
      </c>
      <c r="T123" s="7">
        <f t="shared" si="22"/>
        <v>-8.8906557146457323E-3</v>
      </c>
      <c r="U123" s="7" t="str">
        <f t="shared" si="23"/>
        <v/>
      </c>
      <c r="V123" s="7">
        <f t="shared" si="24"/>
        <v>-4.031425142734657E-2</v>
      </c>
      <c r="W123" s="7">
        <f t="shared" si="25"/>
        <v>-7.3146391785376703E-3</v>
      </c>
      <c r="X123" s="7">
        <f t="shared" si="26"/>
        <v>-1.5377501118113583E-2</v>
      </c>
      <c r="Y123" s="7">
        <f t="shared" si="27"/>
        <v>1.0942743408788896E-4</v>
      </c>
      <c r="Z123" s="7">
        <v>-1.225E-3</v>
      </c>
      <c r="AA123" s="7">
        <f t="shared" si="28"/>
        <v>6.6041254974623384E-3</v>
      </c>
      <c r="AB123" s="7">
        <f t="shared" si="29"/>
        <v>-1.2657431661485839E-2</v>
      </c>
      <c r="AE123" s="6">
        <v>43640</v>
      </c>
      <c r="AF123" s="7">
        <v>15.26</v>
      </c>
      <c r="AG123" s="7">
        <v>41</v>
      </c>
      <c r="AH123" s="7">
        <v>73.760000000000005</v>
      </c>
      <c r="AI123" s="7">
        <f t="shared" si="15"/>
        <v>7.43</v>
      </c>
      <c r="AJ123" s="7">
        <v>2.31</v>
      </c>
      <c r="AK123" s="7">
        <v>10.199999999999999</v>
      </c>
      <c r="AL123" s="7">
        <f t="shared" si="16"/>
        <v>7.8899999999999988</v>
      </c>
      <c r="AM123" s="7">
        <v>2.38</v>
      </c>
      <c r="AN123" s="7">
        <v>1.72</v>
      </c>
      <c r="AO123" s="7">
        <v>2.02</v>
      </c>
      <c r="AP123" s="7">
        <f t="shared" si="17"/>
        <v>0.30000000000000004</v>
      </c>
      <c r="AQ123" s="7">
        <v>1.71</v>
      </c>
      <c r="AR123" s="7">
        <v>114.6559</v>
      </c>
      <c r="AS123" s="7">
        <v>1414.3</v>
      </c>
      <c r="AT123" s="14">
        <v>255.29599999999999</v>
      </c>
      <c r="AU123" s="14">
        <v>102.392</v>
      </c>
      <c r="AV123" s="14">
        <v>100</v>
      </c>
      <c r="AY123" s="6">
        <v>43640</v>
      </c>
      <c r="AZ123" s="12">
        <v>0</v>
      </c>
      <c r="BA123" s="12">
        <v>0</v>
      </c>
      <c r="BB123" s="12">
        <v>0</v>
      </c>
      <c r="BE123" s="6">
        <v>43640</v>
      </c>
      <c r="BF123" t="s">
        <v>54</v>
      </c>
      <c r="BG123" s="52">
        <v>1</v>
      </c>
    </row>
    <row r="124" spans="1:59" x14ac:dyDescent="0.2">
      <c r="A124" s="6">
        <v>43641</v>
      </c>
      <c r="B124" s="12">
        <v>55.964700000000001</v>
      </c>
      <c r="C124" s="12">
        <v>91.834199999999996</v>
      </c>
      <c r="D124" s="12">
        <v>47.027700000000003</v>
      </c>
      <c r="E124" s="12">
        <v>43.183900000000001</v>
      </c>
      <c r="F124" s="12">
        <v>64.698800000000006</v>
      </c>
      <c r="G124" s="12"/>
      <c r="H124" s="12">
        <v>4.6395</v>
      </c>
      <c r="I124" s="12">
        <v>22.74</v>
      </c>
      <c r="J124" s="12">
        <v>7.7000999999999999</v>
      </c>
      <c r="K124" s="12">
        <v>76.767399999999995</v>
      </c>
      <c r="L124" s="12">
        <v>57.63</v>
      </c>
      <c r="M124" s="12">
        <v>66.239999999999995</v>
      </c>
      <c r="O124" s="6">
        <v>43641</v>
      </c>
      <c r="P124" s="7">
        <f t="shared" si="18"/>
        <v>-8.8750479143048459E-3</v>
      </c>
      <c r="Q124" s="7">
        <f t="shared" si="19"/>
        <v>-1.0219376231280587E-2</v>
      </c>
      <c r="R124" s="7">
        <f t="shared" si="20"/>
        <v>-1.246985110870224E-2</v>
      </c>
      <c r="S124" s="7">
        <f t="shared" si="21"/>
        <v>-1.0274954531478335E-2</v>
      </c>
      <c r="T124" s="7">
        <f t="shared" si="22"/>
        <v>-8.8235640285920167E-3</v>
      </c>
      <c r="U124" s="7" t="str">
        <f t="shared" si="23"/>
        <v/>
      </c>
      <c r="V124" s="7">
        <f t="shared" si="24"/>
        <v>-1.8895678292700037E-2</v>
      </c>
      <c r="W124" s="7">
        <f t="shared" si="25"/>
        <v>2.329923462800805E-2</v>
      </c>
      <c r="X124" s="7">
        <f t="shared" si="26"/>
        <v>-1.5604679681688063E-2</v>
      </c>
      <c r="Y124" s="7">
        <f t="shared" si="27"/>
        <v>0</v>
      </c>
      <c r="Z124" s="7">
        <v>-9.8569999999999994E-3</v>
      </c>
      <c r="AA124" s="7">
        <f t="shared" si="28"/>
        <v>-1.7337036242671868E-3</v>
      </c>
      <c r="AB124" s="7">
        <f t="shared" si="29"/>
        <v>1.6438726343159939E-2</v>
      </c>
      <c r="AE124" s="6">
        <v>43641</v>
      </c>
      <c r="AF124" s="7">
        <v>16.28</v>
      </c>
      <c r="AG124" s="7">
        <v>40.26</v>
      </c>
      <c r="AH124" s="7">
        <v>74.22</v>
      </c>
      <c r="AI124" s="7">
        <f t="shared" si="15"/>
        <v>8.6099999999999923</v>
      </c>
      <c r="AJ124" s="7">
        <v>2.31</v>
      </c>
      <c r="AK124" s="7">
        <v>9.8450000000000006</v>
      </c>
      <c r="AL124" s="7">
        <f t="shared" si="16"/>
        <v>7.5350000000000001</v>
      </c>
      <c r="AM124" s="7">
        <v>2.38</v>
      </c>
      <c r="AN124" s="7">
        <v>1.71</v>
      </c>
      <c r="AO124" s="7">
        <v>2</v>
      </c>
      <c r="AP124" s="7">
        <f t="shared" si="17"/>
        <v>0.29000000000000004</v>
      </c>
      <c r="AQ124" s="7">
        <v>1.67</v>
      </c>
      <c r="AR124" s="7">
        <v>114.63630000000001</v>
      </c>
      <c r="AS124" s="7">
        <v>1414.9</v>
      </c>
      <c r="AT124" s="14">
        <v>255.29599999999999</v>
      </c>
      <c r="AU124" s="14">
        <v>102.392</v>
      </c>
      <c r="AV124" s="14">
        <v>100</v>
      </c>
      <c r="AY124" s="6">
        <v>43641</v>
      </c>
      <c r="AZ124" s="12">
        <v>0</v>
      </c>
      <c r="BA124" s="12">
        <v>0</v>
      </c>
      <c r="BB124" s="12">
        <v>0</v>
      </c>
      <c r="BE124" s="6">
        <v>43641</v>
      </c>
      <c r="BF124" t="s">
        <v>54</v>
      </c>
      <c r="BG124" s="52">
        <v>1</v>
      </c>
    </row>
    <row r="125" spans="1:59" x14ac:dyDescent="0.2">
      <c r="A125" s="6">
        <v>43642</v>
      </c>
      <c r="B125" s="12">
        <v>56.206800000000001</v>
      </c>
      <c r="C125" s="12">
        <v>92.049599999999998</v>
      </c>
      <c r="D125" s="12">
        <v>49.372300000000003</v>
      </c>
      <c r="E125" s="12">
        <v>44.093400000000003</v>
      </c>
      <c r="F125" s="12">
        <v>65.597099999999998</v>
      </c>
      <c r="G125" s="12"/>
      <c r="H125" s="12">
        <v>4.6101000000000001</v>
      </c>
      <c r="I125" s="12">
        <v>23.8902</v>
      </c>
      <c r="J125" s="12">
        <v>7.7937000000000003</v>
      </c>
      <c r="K125" s="12">
        <v>76.784099999999995</v>
      </c>
      <c r="L125" s="12">
        <v>59.17</v>
      </c>
      <c r="M125" s="12">
        <v>66.849999999999994</v>
      </c>
      <c r="O125" s="6">
        <v>43642</v>
      </c>
      <c r="P125" s="7">
        <f t="shared" si="18"/>
        <v>4.3166111877496038E-3</v>
      </c>
      <c r="Q125" s="7">
        <f t="shared" si="19"/>
        <v>2.3427849383262679E-3</v>
      </c>
      <c r="R125" s="7">
        <f t="shared" si="20"/>
        <v>4.8652748374996717E-2</v>
      </c>
      <c r="S125" s="7">
        <f t="shared" si="21"/>
        <v>2.0842370788203474E-2</v>
      </c>
      <c r="T125" s="7">
        <f t="shared" si="22"/>
        <v>1.3788833461592464E-2</v>
      </c>
      <c r="U125" s="7" t="str">
        <f t="shared" si="23"/>
        <v/>
      </c>
      <c r="V125" s="7">
        <f t="shared" si="24"/>
        <v>-6.3570530638376041E-3</v>
      </c>
      <c r="W125" s="7">
        <f t="shared" si="25"/>
        <v>4.9342844683927474E-2</v>
      </c>
      <c r="X125" s="7">
        <f t="shared" si="26"/>
        <v>1.2082399240383465E-2</v>
      </c>
      <c r="Y125" s="7">
        <f t="shared" si="27"/>
        <v>2.1751659952317553E-4</v>
      </c>
      <c r="Z125" s="7">
        <v>-9.9799999999999997E-4</v>
      </c>
      <c r="AA125" s="7">
        <f t="shared" si="28"/>
        <v>2.6371391240027704E-2</v>
      </c>
      <c r="AB125" s="7">
        <f t="shared" si="29"/>
        <v>9.1667934709480006E-3</v>
      </c>
      <c r="AE125" s="6">
        <v>43642</v>
      </c>
      <c r="AF125" s="7">
        <v>16.21</v>
      </c>
      <c r="AG125" s="7">
        <v>38.450000000000003</v>
      </c>
      <c r="AH125" s="7">
        <v>73.73</v>
      </c>
      <c r="AI125" s="7">
        <f t="shared" si="15"/>
        <v>7.6799999999999926</v>
      </c>
      <c r="AJ125" s="7">
        <v>2.34</v>
      </c>
      <c r="AK125" s="7">
        <v>9.6199999999999992</v>
      </c>
      <c r="AL125" s="7">
        <f t="shared" si="16"/>
        <v>7.2799999999999994</v>
      </c>
      <c r="AM125" s="7">
        <v>2.38</v>
      </c>
      <c r="AN125" s="7">
        <v>1.77</v>
      </c>
      <c r="AO125" s="7">
        <v>2.0499999999999998</v>
      </c>
      <c r="AP125" s="7">
        <f t="shared" si="17"/>
        <v>0.2799999999999998</v>
      </c>
      <c r="AQ125" s="7">
        <v>1.7</v>
      </c>
      <c r="AR125" s="7">
        <v>114.5608</v>
      </c>
      <c r="AS125" s="7">
        <v>1411.6</v>
      </c>
      <c r="AT125" s="14">
        <v>255.29599999999999</v>
      </c>
      <c r="AU125" s="14">
        <v>102.392</v>
      </c>
      <c r="AV125" s="14">
        <v>100</v>
      </c>
      <c r="AY125" s="6">
        <v>43642</v>
      </c>
      <c r="AZ125" s="12">
        <v>0</v>
      </c>
      <c r="BA125" s="12">
        <v>0</v>
      </c>
      <c r="BB125" s="12">
        <v>0</v>
      </c>
      <c r="BE125" s="6">
        <v>43642</v>
      </c>
      <c r="BF125" t="s">
        <v>54</v>
      </c>
      <c r="BG125" s="52">
        <v>1</v>
      </c>
    </row>
    <row r="126" spans="1:59" x14ac:dyDescent="0.2">
      <c r="A126" s="6">
        <v>43643</v>
      </c>
      <c r="B126" s="12">
        <v>55.634500000000003</v>
      </c>
      <c r="C126" s="12">
        <v>91.4405</v>
      </c>
      <c r="D126" s="12">
        <v>48.207900000000002</v>
      </c>
      <c r="E126" s="12">
        <v>43.5075</v>
      </c>
      <c r="F126" s="12">
        <v>65.195800000000006</v>
      </c>
      <c r="G126" s="12"/>
      <c r="H126" s="12">
        <v>4.7987000000000002</v>
      </c>
      <c r="I126" s="12">
        <v>23.315100000000001</v>
      </c>
      <c r="J126" s="12">
        <v>7.7221000000000002</v>
      </c>
      <c r="K126" s="12">
        <v>76.784099999999995</v>
      </c>
      <c r="L126" s="12">
        <v>59.18</v>
      </c>
      <c r="M126" s="12">
        <v>66.78</v>
      </c>
      <c r="O126" s="6">
        <v>43643</v>
      </c>
      <c r="P126" s="7">
        <f t="shared" si="18"/>
        <v>-1.0234233600546217E-2</v>
      </c>
      <c r="Q126" s="7">
        <f t="shared" si="19"/>
        <v>-6.6390746671267402E-3</v>
      </c>
      <c r="R126" s="7">
        <f t="shared" si="20"/>
        <v>-2.3866630140495844E-2</v>
      </c>
      <c r="S126" s="7">
        <f t="shared" si="21"/>
        <v>-1.3376774362507803E-2</v>
      </c>
      <c r="T126" s="7">
        <f t="shared" si="22"/>
        <v>-6.1364379759801862E-3</v>
      </c>
      <c r="U126" s="7" t="str">
        <f t="shared" si="23"/>
        <v/>
      </c>
      <c r="V126" s="7">
        <f t="shared" si="24"/>
        <v>4.0095499151282174E-2</v>
      </c>
      <c r="W126" s="7">
        <f t="shared" si="25"/>
        <v>-2.4367113670950725E-2</v>
      </c>
      <c r="X126" s="7">
        <f t="shared" si="26"/>
        <v>-9.2293672575341976E-3</v>
      </c>
      <c r="Y126" s="7">
        <f t="shared" si="27"/>
        <v>0</v>
      </c>
      <c r="Z126" s="7">
        <v>3.5400000000000002E-3</v>
      </c>
      <c r="AA126" s="7">
        <f t="shared" si="28"/>
        <v>1.6899028346076085E-4</v>
      </c>
      <c r="AB126" s="7">
        <f t="shared" si="29"/>
        <v>-1.0476690324435778E-3</v>
      </c>
      <c r="AE126" s="6">
        <v>43643</v>
      </c>
      <c r="AF126" s="7">
        <v>15.82</v>
      </c>
      <c r="AG126" s="7">
        <v>37.840000000000003</v>
      </c>
      <c r="AH126" s="7">
        <v>69.92</v>
      </c>
      <c r="AI126" s="7">
        <f t="shared" si="15"/>
        <v>7.6000000000000014</v>
      </c>
      <c r="AJ126" s="7">
        <v>2.3199999999999998</v>
      </c>
      <c r="AK126" s="7">
        <v>9.375</v>
      </c>
      <c r="AL126" s="7">
        <f t="shared" si="16"/>
        <v>7.0549999999999997</v>
      </c>
      <c r="AM126" s="7">
        <v>2.38</v>
      </c>
      <c r="AN126" s="7">
        <v>1.74</v>
      </c>
      <c r="AO126" s="7">
        <v>2.0099999999999998</v>
      </c>
      <c r="AP126" s="7">
        <f t="shared" si="17"/>
        <v>0.2699999999999998</v>
      </c>
      <c r="AQ126" s="7">
        <v>1.68</v>
      </c>
      <c r="AR126" s="7">
        <v>114.66500000000001</v>
      </c>
      <c r="AS126" s="7">
        <v>1408.4</v>
      </c>
      <c r="AT126" s="14">
        <v>255.29599999999999</v>
      </c>
      <c r="AU126" s="14">
        <v>102.392</v>
      </c>
      <c r="AV126" s="14">
        <v>100</v>
      </c>
      <c r="AY126" s="6">
        <v>43643</v>
      </c>
      <c r="AZ126" s="12">
        <v>0</v>
      </c>
      <c r="BA126" s="12">
        <v>0</v>
      </c>
      <c r="BB126" s="12">
        <v>0</v>
      </c>
      <c r="BE126" s="6">
        <v>43643</v>
      </c>
      <c r="BF126" t="s">
        <v>54</v>
      </c>
      <c r="BG126" s="52">
        <v>1</v>
      </c>
    </row>
    <row r="127" spans="1:59" x14ac:dyDescent="0.2">
      <c r="A127" s="6">
        <v>43644</v>
      </c>
      <c r="B127" s="12">
        <v>56.2288</v>
      </c>
      <c r="C127" s="12">
        <v>92.428399999999996</v>
      </c>
      <c r="D127" s="12">
        <v>47.995399999999997</v>
      </c>
      <c r="E127" s="12">
        <v>43.970999999999997</v>
      </c>
      <c r="F127" s="12">
        <v>65.415499999999994</v>
      </c>
      <c r="G127" s="12"/>
      <c r="H127" s="12">
        <v>4.7161999999999997</v>
      </c>
      <c r="I127" s="12">
        <v>25.341000000000001</v>
      </c>
      <c r="J127" s="12">
        <v>7.7550999999999997</v>
      </c>
      <c r="K127" s="12">
        <v>76.792500000000004</v>
      </c>
      <c r="L127" s="12">
        <v>58.2</v>
      </c>
      <c r="M127" s="12">
        <v>67.52</v>
      </c>
      <c r="O127" s="6">
        <v>43644</v>
      </c>
      <c r="P127" s="7">
        <f t="shared" si="18"/>
        <v>1.0625568734271704E-2</v>
      </c>
      <c r="Q127" s="7">
        <f t="shared" si="19"/>
        <v>1.074580319170516E-2</v>
      </c>
      <c r="R127" s="7">
        <f t="shared" si="20"/>
        <v>-4.4177350590366201E-3</v>
      </c>
      <c r="S127" s="7">
        <f t="shared" si="21"/>
        <v>1.059698868708113E-2</v>
      </c>
      <c r="T127" s="7">
        <f t="shared" si="22"/>
        <v>3.3641837606510649E-3</v>
      </c>
      <c r="U127" s="7" t="str">
        <f t="shared" si="23"/>
        <v/>
      </c>
      <c r="V127" s="7">
        <f t="shared" si="24"/>
        <v>-1.7341657301610913E-2</v>
      </c>
      <c r="W127" s="7">
        <f t="shared" si="25"/>
        <v>8.3322418078102714E-2</v>
      </c>
      <c r="X127" s="7">
        <f t="shared" si="26"/>
        <v>4.2643436807313865E-3</v>
      </c>
      <c r="Y127" s="7">
        <f t="shared" si="27"/>
        <v>1.0939166524568734E-4</v>
      </c>
      <c r="Z127" s="7">
        <v>5.1320000000000003E-3</v>
      </c>
      <c r="AA127" s="7">
        <f t="shared" si="28"/>
        <v>-1.6698292234671352E-2</v>
      </c>
      <c r="AB127" s="7">
        <f t="shared" si="29"/>
        <v>1.1020215772193073E-2</v>
      </c>
      <c r="AE127" s="6">
        <v>43644</v>
      </c>
      <c r="AF127" s="7">
        <v>15.08</v>
      </c>
      <c r="AG127" s="7">
        <v>39.46</v>
      </c>
      <c r="AH127" s="7">
        <v>70.430000000000007</v>
      </c>
      <c r="AI127" s="7">
        <f t="shared" si="15"/>
        <v>9.3199999999999932</v>
      </c>
      <c r="AJ127" s="7">
        <v>2.42</v>
      </c>
      <c r="AK127" s="7">
        <v>10.115</v>
      </c>
      <c r="AL127" s="7">
        <f t="shared" si="16"/>
        <v>7.6950000000000003</v>
      </c>
      <c r="AM127" s="7">
        <v>2.4</v>
      </c>
      <c r="AN127" s="7">
        <v>1.75</v>
      </c>
      <c r="AO127" s="7">
        <v>2</v>
      </c>
      <c r="AP127" s="7">
        <f t="shared" si="17"/>
        <v>0.25</v>
      </c>
      <c r="AQ127" s="7">
        <v>1.69</v>
      </c>
      <c r="AR127" s="7">
        <v>114.5821</v>
      </c>
      <c r="AS127" s="7">
        <v>1409.7</v>
      </c>
      <c r="AT127" s="14">
        <v>255.29599999999999</v>
      </c>
      <c r="AU127" s="14">
        <v>102.392</v>
      </c>
      <c r="AV127" s="14">
        <v>100</v>
      </c>
      <c r="AY127" s="6">
        <v>43644</v>
      </c>
      <c r="AZ127" s="12">
        <v>0</v>
      </c>
      <c r="BA127" s="12">
        <v>0</v>
      </c>
      <c r="BB127" s="12">
        <v>0</v>
      </c>
      <c r="BE127" s="6">
        <v>43644</v>
      </c>
      <c r="BF127" t="s">
        <v>54</v>
      </c>
      <c r="BG127" s="52">
        <v>1</v>
      </c>
    </row>
    <row r="128" spans="1:59" x14ac:dyDescent="0.2">
      <c r="A128" s="6">
        <v>43647</v>
      </c>
      <c r="B128" s="12">
        <v>56.177500000000002</v>
      </c>
      <c r="C128" s="12">
        <v>92.725499999999997</v>
      </c>
      <c r="D128" s="12">
        <v>48.978900000000003</v>
      </c>
      <c r="E128" s="12">
        <v>43.533700000000003</v>
      </c>
      <c r="F128" s="12">
        <v>67.011499999999998</v>
      </c>
      <c r="G128" s="12"/>
      <c r="H128" s="12">
        <v>4.7809999999999997</v>
      </c>
      <c r="I128" s="12">
        <v>25.933299999999999</v>
      </c>
      <c r="J128" s="12">
        <v>7.7662000000000004</v>
      </c>
      <c r="K128" s="12">
        <v>76.788300000000007</v>
      </c>
      <c r="L128" s="12">
        <v>58.91</v>
      </c>
      <c r="M128" s="12">
        <v>65.099999999999994</v>
      </c>
      <c r="O128" s="6">
        <v>43647</v>
      </c>
      <c r="P128" s="7">
        <f t="shared" si="18"/>
        <v>-9.1276029122268549E-4</v>
      </c>
      <c r="Q128" s="7">
        <f t="shared" si="19"/>
        <v>3.2092249203405235E-3</v>
      </c>
      <c r="R128" s="7">
        <f t="shared" si="20"/>
        <v>2.0284420143401441E-2</v>
      </c>
      <c r="S128" s="7">
        <f t="shared" si="21"/>
        <v>-9.9949749098977754E-3</v>
      </c>
      <c r="T128" s="7">
        <f t="shared" si="22"/>
        <v>2.410501301277505E-2</v>
      </c>
      <c r="U128" s="7" t="str">
        <f t="shared" si="23"/>
        <v/>
      </c>
      <c r="V128" s="7">
        <f t="shared" si="24"/>
        <v>1.3646339047035652E-2</v>
      </c>
      <c r="W128" s="7">
        <f t="shared" si="25"/>
        <v>2.3104219754897192E-2</v>
      </c>
      <c r="X128" s="7">
        <f t="shared" si="26"/>
        <v>1.4302928095336924E-3</v>
      </c>
      <c r="Y128" s="7">
        <f t="shared" si="27"/>
        <v>-5.4694336805684594E-5</v>
      </c>
      <c r="Z128" s="7">
        <v>9.0379999999999992E-3</v>
      </c>
      <c r="AA128" s="7">
        <f t="shared" si="28"/>
        <v>1.212550079620379E-2</v>
      </c>
      <c r="AB128" s="7">
        <f t="shared" si="29"/>
        <v>-3.6499301073178107E-2</v>
      </c>
      <c r="AE128" s="6">
        <v>43647</v>
      </c>
      <c r="AF128" s="7">
        <v>14.06</v>
      </c>
      <c r="AG128" s="7">
        <v>35.92</v>
      </c>
      <c r="AH128" s="7">
        <v>66.53</v>
      </c>
      <c r="AI128" s="7">
        <f t="shared" si="15"/>
        <v>6.1899999999999977</v>
      </c>
      <c r="AJ128" s="7">
        <v>2.33</v>
      </c>
      <c r="AK128" s="7">
        <v>10.365</v>
      </c>
      <c r="AL128" s="7">
        <f t="shared" si="16"/>
        <v>8.0350000000000001</v>
      </c>
      <c r="AM128" s="7">
        <v>2.39</v>
      </c>
      <c r="AN128" s="7">
        <v>1.78</v>
      </c>
      <c r="AO128" s="7">
        <v>2.0299999999999998</v>
      </c>
      <c r="AP128" s="7">
        <f t="shared" si="17"/>
        <v>0.24999999999999978</v>
      </c>
      <c r="AQ128" s="7">
        <v>1.69</v>
      </c>
      <c r="AR128" s="7">
        <v>114.7239</v>
      </c>
      <c r="AS128" s="7">
        <v>1385.6</v>
      </c>
      <c r="AT128" s="14">
        <v>255.80199999999999</v>
      </c>
      <c r="AU128" s="14">
        <v>101.9408</v>
      </c>
      <c r="AV128" s="14">
        <v>98.4</v>
      </c>
      <c r="AY128" s="6">
        <v>43647</v>
      </c>
      <c r="AZ128" s="12">
        <v>0</v>
      </c>
      <c r="BA128" s="12">
        <v>0</v>
      </c>
      <c r="BB128" s="12">
        <v>0</v>
      </c>
      <c r="BE128" s="6">
        <v>43647</v>
      </c>
      <c r="BF128" t="s">
        <v>54</v>
      </c>
      <c r="BG128" s="52">
        <v>1</v>
      </c>
    </row>
    <row r="129" spans="1:59" x14ac:dyDescent="0.2">
      <c r="A129" s="6">
        <v>43648</v>
      </c>
      <c r="B129" s="12">
        <v>55.561100000000003</v>
      </c>
      <c r="C129" s="12">
        <v>91.306799999999996</v>
      </c>
      <c r="D129" s="12">
        <v>47.287300000000002</v>
      </c>
      <c r="E129" s="12">
        <v>42.659199999999998</v>
      </c>
      <c r="F129" s="12">
        <v>66.399900000000002</v>
      </c>
      <c r="G129" s="12"/>
      <c r="H129" s="12">
        <v>4.7161999999999997</v>
      </c>
      <c r="I129" s="12">
        <v>25.933299999999999</v>
      </c>
      <c r="J129" s="12">
        <v>7.8102</v>
      </c>
      <c r="K129" s="12">
        <v>76.796700000000001</v>
      </c>
      <c r="L129" s="12">
        <v>56</v>
      </c>
      <c r="M129" s="12">
        <v>62.72</v>
      </c>
      <c r="O129" s="6">
        <v>43648</v>
      </c>
      <c r="P129" s="7">
        <f t="shared" si="18"/>
        <v>-1.1033004757666789E-2</v>
      </c>
      <c r="Q129" s="7">
        <f t="shared" si="19"/>
        <v>-1.5418251085567615E-2</v>
      </c>
      <c r="R129" s="7">
        <f t="shared" si="20"/>
        <v>-3.5147832622976549E-2</v>
      </c>
      <c r="S129" s="7">
        <f t="shared" si="21"/>
        <v>-2.0292390866154746E-2</v>
      </c>
      <c r="T129" s="7">
        <f t="shared" si="22"/>
        <v>-9.1686959960862249E-3</v>
      </c>
      <c r="U129" s="7" t="str">
        <f t="shared" si="23"/>
        <v/>
      </c>
      <c r="V129" s="7">
        <f t="shared" si="24"/>
        <v>-1.3646339047035666E-2</v>
      </c>
      <c r="W129" s="7">
        <f t="shared" si="25"/>
        <v>0</v>
      </c>
      <c r="X129" s="7">
        <f t="shared" si="26"/>
        <v>5.6495874569235478E-3</v>
      </c>
      <c r="Y129" s="7">
        <f t="shared" si="27"/>
        <v>1.0938568230457014E-4</v>
      </c>
      <c r="Z129" s="7">
        <v>2.601E-3</v>
      </c>
      <c r="AA129" s="7">
        <f t="shared" si="28"/>
        <v>-5.0659164798446725E-2</v>
      </c>
      <c r="AB129" s="7">
        <f t="shared" si="29"/>
        <v>-3.7244173172371095E-2</v>
      </c>
      <c r="AE129" s="6">
        <v>43648</v>
      </c>
      <c r="AF129" s="7">
        <v>12.93</v>
      </c>
      <c r="AG129" s="7">
        <v>37.770000000000003</v>
      </c>
      <c r="AH129" s="7">
        <v>68.599999999999994</v>
      </c>
      <c r="AI129" s="7">
        <f t="shared" si="15"/>
        <v>6.7199999999999989</v>
      </c>
      <c r="AJ129" s="7">
        <v>2.2999999999999998</v>
      </c>
      <c r="AK129" s="7">
        <v>10.225</v>
      </c>
      <c r="AL129" s="7">
        <f t="shared" si="16"/>
        <v>7.9249999999999998</v>
      </c>
      <c r="AM129" s="7">
        <v>2.4</v>
      </c>
      <c r="AN129" s="7">
        <v>1.77</v>
      </c>
      <c r="AO129" s="7">
        <v>1.98</v>
      </c>
      <c r="AP129" s="7">
        <f t="shared" si="17"/>
        <v>0.20999999999999996</v>
      </c>
      <c r="AQ129" s="7">
        <v>1.65</v>
      </c>
      <c r="AR129" s="7">
        <v>114.8258</v>
      </c>
      <c r="AS129" s="7">
        <v>1404.6</v>
      </c>
      <c r="AT129" s="14">
        <v>255.80199999999999</v>
      </c>
      <c r="AU129" s="14">
        <v>101.9408</v>
      </c>
      <c r="AV129" s="14">
        <v>98.4</v>
      </c>
      <c r="AY129" s="6">
        <v>43648</v>
      </c>
      <c r="AZ129" s="12">
        <v>0</v>
      </c>
      <c r="BA129" s="12">
        <v>0</v>
      </c>
      <c r="BB129" s="12">
        <v>0</v>
      </c>
      <c r="BE129" s="6">
        <v>43648</v>
      </c>
      <c r="BF129" t="s">
        <v>54</v>
      </c>
      <c r="BG129" s="52">
        <v>1</v>
      </c>
    </row>
    <row r="130" spans="1:59" x14ac:dyDescent="0.2">
      <c r="A130" s="6">
        <v>43649</v>
      </c>
      <c r="B130" s="12">
        <v>56.089399999999998</v>
      </c>
      <c r="C130" s="12">
        <v>91.618799999999993</v>
      </c>
      <c r="D130" s="12">
        <v>47.601999999999997</v>
      </c>
      <c r="E130" s="12">
        <v>43.0002</v>
      </c>
      <c r="F130" s="12">
        <v>66.017600000000002</v>
      </c>
      <c r="G130" s="12"/>
      <c r="H130" s="12">
        <v>4.6749000000000001</v>
      </c>
      <c r="I130" s="12">
        <v>25.229399999999998</v>
      </c>
      <c r="J130" s="12">
        <v>7.9755000000000003</v>
      </c>
      <c r="K130" s="12">
        <v>76.821899999999999</v>
      </c>
      <c r="L130" s="12">
        <v>57.06</v>
      </c>
      <c r="M130" s="12">
        <v>63.53</v>
      </c>
      <c r="O130" s="6">
        <v>43649</v>
      </c>
      <c r="P130" s="7">
        <f t="shared" si="18"/>
        <v>9.4635302627912414E-3</v>
      </c>
      <c r="Q130" s="7">
        <f t="shared" si="19"/>
        <v>3.4112262312984967E-3</v>
      </c>
      <c r="R130" s="7">
        <f t="shared" si="20"/>
        <v>6.6330166587406248E-3</v>
      </c>
      <c r="S130" s="7">
        <f t="shared" si="21"/>
        <v>7.961806908315789E-3</v>
      </c>
      <c r="T130" s="7">
        <f t="shared" si="22"/>
        <v>-5.7741773133013789E-3</v>
      </c>
      <c r="U130" s="7" t="str">
        <f t="shared" si="23"/>
        <v/>
      </c>
      <c r="V130" s="7">
        <f t="shared" si="24"/>
        <v>-8.7956184593891689E-3</v>
      </c>
      <c r="W130" s="7">
        <f t="shared" si="25"/>
        <v>-2.7517876011019498E-2</v>
      </c>
      <c r="X130" s="7">
        <f t="shared" si="26"/>
        <v>2.0943770912033258E-2</v>
      </c>
      <c r="Y130" s="7">
        <f t="shared" si="27"/>
        <v>3.2808527386716006E-4</v>
      </c>
      <c r="Z130" s="7">
        <v>7.9629999999999996E-3</v>
      </c>
      <c r="AA130" s="7">
        <f t="shared" si="28"/>
        <v>1.8751655050204683E-2</v>
      </c>
      <c r="AB130" s="7">
        <f t="shared" si="29"/>
        <v>1.2831859236289423E-2</v>
      </c>
      <c r="AE130" s="6">
        <v>43649</v>
      </c>
      <c r="AF130" s="7">
        <v>12.57</v>
      </c>
      <c r="AG130" s="7">
        <v>36.72</v>
      </c>
      <c r="AH130" s="7">
        <v>68.33</v>
      </c>
      <c r="AI130" s="7">
        <f t="shared" si="15"/>
        <v>6.4699999999999989</v>
      </c>
      <c r="AJ130" s="7">
        <v>2.29</v>
      </c>
      <c r="AK130" s="7">
        <v>10.295</v>
      </c>
      <c r="AL130" s="7">
        <f t="shared" si="16"/>
        <v>8.004999999999999</v>
      </c>
      <c r="AM130" s="7">
        <v>2.41</v>
      </c>
      <c r="AN130" s="7">
        <v>1.77</v>
      </c>
      <c r="AO130" s="7">
        <v>1.96</v>
      </c>
      <c r="AP130" s="7">
        <f t="shared" si="17"/>
        <v>0.18999999999999995</v>
      </c>
      <c r="AQ130" s="7">
        <v>1.65</v>
      </c>
      <c r="AR130" s="7">
        <v>114.8135</v>
      </c>
      <c r="AS130" s="7">
        <v>1417.7</v>
      </c>
      <c r="AT130" s="14">
        <v>255.80199999999999</v>
      </c>
      <c r="AU130" s="14">
        <v>101.9408</v>
      </c>
      <c r="AV130" s="14">
        <v>98.4</v>
      </c>
      <c r="AY130" s="6">
        <v>43649</v>
      </c>
      <c r="AZ130" s="12">
        <v>0</v>
      </c>
      <c r="BA130" s="12">
        <v>0</v>
      </c>
      <c r="BB130" s="12">
        <v>0</v>
      </c>
      <c r="BE130" s="6">
        <v>43649</v>
      </c>
      <c r="BF130" t="s">
        <v>54</v>
      </c>
      <c r="BG130" s="52">
        <v>1</v>
      </c>
    </row>
    <row r="131" spans="1:59" x14ac:dyDescent="0.2">
      <c r="A131" s="6">
        <v>43651</v>
      </c>
      <c r="B131" s="12">
        <v>55.861899999999999</v>
      </c>
      <c r="C131" s="12">
        <v>91.759900000000002</v>
      </c>
      <c r="D131" s="12">
        <v>47.129899999999999</v>
      </c>
      <c r="E131" s="12">
        <v>43.096400000000003</v>
      </c>
      <c r="F131" s="12">
        <v>65.721299999999999</v>
      </c>
      <c r="G131" s="12"/>
      <c r="H131" s="12">
        <v>4.7339000000000002</v>
      </c>
      <c r="I131" s="12">
        <v>26.0793</v>
      </c>
      <c r="J131" s="12">
        <v>8.0414999999999992</v>
      </c>
      <c r="K131" s="12">
        <v>76.813500000000005</v>
      </c>
      <c r="L131" s="12"/>
      <c r="M131" s="12">
        <v>64.23</v>
      </c>
      <c r="O131" s="6">
        <v>43651</v>
      </c>
      <c r="P131" s="7">
        <f t="shared" si="18"/>
        <v>-4.0642728250517039E-3</v>
      </c>
      <c r="Q131" s="7">
        <f t="shared" si="19"/>
        <v>1.5388922251708475E-3</v>
      </c>
      <c r="R131" s="7">
        <f t="shared" si="20"/>
        <v>-9.9671580188186101E-3</v>
      </c>
      <c r="S131" s="7">
        <f t="shared" si="21"/>
        <v>2.2347000934834823E-3</v>
      </c>
      <c r="T131" s="7">
        <f t="shared" si="22"/>
        <v>-4.4982992818098687E-3</v>
      </c>
      <c r="U131" s="7" t="str">
        <f t="shared" si="23"/>
        <v/>
      </c>
      <c r="V131" s="7">
        <f t="shared" si="24"/>
        <v>1.254161494575805E-2</v>
      </c>
      <c r="W131" s="7">
        <f t="shared" si="25"/>
        <v>3.3131915050095204E-2</v>
      </c>
      <c r="X131" s="7">
        <f t="shared" si="26"/>
        <v>8.241290323199018E-3</v>
      </c>
      <c r="Y131" s="7">
        <f t="shared" si="27"/>
        <v>-1.0934979839762095E-4</v>
      </c>
      <c r="Z131" s="7">
        <v>-1.1379999999999999E-3</v>
      </c>
      <c r="AA131" s="7" t="str">
        <f t="shared" si="28"/>
        <v/>
      </c>
      <c r="AB131" s="7">
        <f t="shared" si="29"/>
        <v>1.0958155991259232E-2</v>
      </c>
      <c r="AE131" s="6">
        <v>43651</v>
      </c>
      <c r="AF131" s="7">
        <v>13.28</v>
      </c>
      <c r="AG131" s="7">
        <v>34.700000000000003</v>
      </c>
      <c r="AH131" s="7">
        <v>65.28</v>
      </c>
      <c r="AI131" s="7" t="str">
        <f t="shared" si="15"/>
        <v/>
      </c>
      <c r="AJ131" s="7"/>
      <c r="AK131" s="7">
        <v>11.215</v>
      </c>
      <c r="AL131" s="7" t="str">
        <f t="shared" si="16"/>
        <v/>
      </c>
      <c r="AM131" s="7">
        <v>2.42</v>
      </c>
      <c r="AN131" s="7">
        <v>1.87</v>
      </c>
      <c r="AO131" s="7">
        <v>2.04</v>
      </c>
      <c r="AP131" s="7">
        <f t="shared" si="17"/>
        <v>0.16999999999999993</v>
      </c>
      <c r="AQ131" s="7">
        <v>1.69</v>
      </c>
      <c r="AR131" s="7">
        <v>115.11320000000001</v>
      </c>
      <c r="AS131" s="7">
        <v>1396.7</v>
      </c>
      <c r="AT131" s="14">
        <v>255.80199999999999</v>
      </c>
      <c r="AU131" s="14">
        <v>101.9408</v>
      </c>
      <c r="AV131" s="14">
        <v>98.4</v>
      </c>
      <c r="AY131" s="6">
        <v>43651</v>
      </c>
      <c r="AZ131" s="12">
        <v>0</v>
      </c>
      <c r="BA131" s="12">
        <v>0</v>
      </c>
      <c r="BB131" s="12">
        <v>0</v>
      </c>
      <c r="BE131" s="6">
        <v>43651</v>
      </c>
      <c r="BF131" t="s">
        <v>54</v>
      </c>
      <c r="BG131" s="52">
        <v>1</v>
      </c>
    </row>
    <row r="132" spans="1:59" x14ac:dyDescent="0.2">
      <c r="A132" s="6">
        <v>43654</v>
      </c>
      <c r="B132" s="12">
        <v>56.1188</v>
      </c>
      <c r="C132" s="12">
        <v>91.804500000000004</v>
      </c>
      <c r="D132" s="12">
        <v>47.122100000000003</v>
      </c>
      <c r="E132" s="12">
        <v>43.113900000000001</v>
      </c>
      <c r="F132" s="12">
        <v>65.730900000000005</v>
      </c>
      <c r="G132" s="12"/>
      <c r="H132" s="12">
        <v>5.0345000000000004</v>
      </c>
      <c r="I132" s="12">
        <v>26.0106</v>
      </c>
      <c r="J132" s="12">
        <v>8.0471000000000004</v>
      </c>
      <c r="K132" s="12">
        <v>76.813500000000005</v>
      </c>
      <c r="L132" s="12">
        <v>57.35</v>
      </c>
      <c r="M132" s="12">
        <v>64.89</v>
      </c>
      <c r="O132" s="6">
        <v>43654</v>
      </c>
      <c r="P132" s="7">
        <f t="shared" si="18"/>
        <v>4.5882987103752163E-3</v>
      </c>
      <c r="Q132" s="7">
        <f t="shared" si="19"/>
        <v>4.859330118217128E-4</v>
      </c>
      <c r="R132" s="7">
        <f t="shared" si="20"/>
        <v>-1.6551372952939338E-4</v>
      </c>
      <c r="S132" s="7">
        <f t="shared" si="21"/>
        <v>4.0598397732900668E-4</v>
      </c>
      <c r="T132" s="7">
        <f t="shared" si="22"/>
        <v>1.4606069760840295E-4</v>
      </c>
      <c r="U132" s="7" t="str">
        <f t="shared" si="23"/>
        <v/>
      </c>
      <c r="V132" s="7">
        <f t="shared" si="24"/>
        <v>6.156482929023311E-2</v>
      </c>
      <c r="W132" s="7">
        <f t="shared" si="25"/>
        <v>-2.6377489621957216E-3</v>
      </c>
      <c r="X132" s="7">
        <f t="shared" si="26"/>
        <v>6.9614512464171786E-4</v>
      </c>
      <c r="Y132" s="7">
        <f t="shared" si="27"/>
        <v>0</v>
      </c>
      <c r="Z132" s="7">
        <v>-5.5100000000000001E-3</v>
      </c>
      <c r="AA132" s="7" t="str">
        <f t="shared" si="28"/>
        <v/>
      </c>
      <c r="AB132" s="7">
        <f t="shared" si="29"/>
        <v>1.0223137363375817E-2</v>
      </c>
      <c r="AE132" s="6">
        <v>43654</v>
      </c>
      <c r="AF132" s="7">
        <v>13.96</v>
      </c>
      <c r="AG132" s="7">
        <v>34</v>
      </c>
      <c r="AH132" s="7">
        <v>63.22</v>
      </c>
      <c r="AI132" s="7">
        <f t="shared" ref="AI132:AI195" si="30">IF(AND(M132&lt;&gt;"",L132&lt;&gt;""),M132-L132,"")</f>
        <v>7.5399999999999991</v>
      </c>
      <c r="AJ132" s="7">
        <v>2.39</v>
      </c>
      <c r="AK132" s="7">
        <v>11.88</v>
      </c>
      <c r="AL132" s="7">
        <f t="shared" ref="AL132:AL195" si="31">IF(AND(AK132&lt;&gt;"",AJ132&lt;&gt;""),AK132-AJ132,"")</f>
        <v>9.49</v>
      </c>
      <c r="AM132" s="7">
        <v>2.41</v>
      </c>
      <c r="AN132" s="7">
        <v>1.88</v>
      </c>
      <c r="AO132" s="7">
        <v>2.0499999999999998</v>
      </c>
      <c r="AP132" s="7">
        <f t="shared" ref="AP132:AP195" si="32">IF(AND(AO132&lt;&gt;"",AN132&lt;&gt;""),AO132-AN132,"")</f>
        <v>0.16999999999999993</v>
      </c>
      <c r="AQ132" s="7">
        <v>1.7</v>
      </c>
      <c r="AR132" s="7">
        <v>115.0254</v>
      </c>
      <c r="AS132" s="7">
        <v>1397</v>
      </c>
      <c r="AT132" s="14">
        <v>255.80199999999999</v>
      </c>
      <c r="AU132" s="14">
        <v>101.9408</v>
      </c>
      <c r="AV132" s="14">
        <v>98.4</v>
      </c>
      <c r="AY132" s="6">
        <v>43654</v>
      </c>
      <c r="AZ132" s="12">
        <v>0</v>
      </c>
      <c r="BA132" s="12">
        <v>0</v>
      </c>
      <c r="BB132" s="12">
        <v>0</v>
      </c>
      <c r="BE132" s="6">
        <v>43654</v>
      </c>
      <c r="BF132" t="s">
        <v>54</v>
      </c>
      <c r="BG132" s="52">
        <v>1</v>
      </c>
    </row>
    <row r="133" spans="1:59" x14ac:dyDescent="0.2">
      <c r="A133" s="6">
        <v>43655</v>
      </c>
      <c r="B133" s="12">
        <v>56.082099999999997</v>
      </c>
      <c r="C133" s="12">
        <v>91.618799999999993</v>
      </c>
      <c r="D133" s="12">
        <v>47.122100000000003</v>
      </c>
      <c r="E133" s="12">
        <v>43.384999999999998</v>
      </c>
      <c r="F133" s="12">
        <v>65.463300000000004</v>
      </c>
      <c r="G133" s="12"/>
      <c r="H133" s="12">
        <v>4.7397999999999998</v>
      </c>
      <c r="I133" s="12">
        <v>25.864699999999999</v>
      </c>
      <c r="J133" s="12">
        <v>7.9974999999999996</v>
      </c>
      <c r="K133" s="12">
        <v>76.821899999999999</v>
      </c>
      <c r="L133" s="12">
        <v>57.57</v>
      </c>
      <c r="M133" s="12">
        <v>64.3</v>
      </c>
      <c r="O133" s="6">
        <v>43655</v>
      </c>
      <c r="P133" s="7">
        <f t="shared" ref="P133:P196" si="33">IF(AND(B133&lt;&gt;"",B132&lt;&gt;""),LN(B133/B132),"")</f>
        <v>-6.5418372417396778E-4</v>
      </c>
      <c r="Q133" s="7">
        <f t="shared" ref="Q133:Q196" si="34">IF(AND(C133&lt;&gt;"",C132&lt;&gt;""),LN(C133/C132),"")</f>
        <v>-2.0248252369925637E-3</v>
      </c>
      <c r="R133" s="7">
        <f t="shared" ref="R133:R196" si="35">IF(AND(D133&lt;&gt;"",D132&lt;&gt;""),LN(D133/D132),"")</f>
        <v>0</v>
      </c>
      <c r="S133" s="7">
        <f t="shared" ref="S133:S196" si="36">IF(AND(E133&lt;&gt;"",E132&lt;&gt;""),LN(E133/E132),"")</f>
        <v>6.2683083291039787E-3</v>
      </c>
      <c r="T133" s="7">
        <f t="shared" ref="T133:T196" si="37">IF(AND(F133&lt;&gt;"",F132&lt;&gt;""),LN(F133/F132),"")</f>
        <v>-4.079454291658049E-3</v>
      </c>
      <c r="U133" s="7" t="str">
        <f t="shared" ref="U133:U196" si="38">IF(AND(G133&lt;&gt;"",G132&lt;&gt;""),LN(G133/G132),"")</f>
        <v/>
      </c>
      <c r="V133" s="7">
        <f t="shared" ref="V133:V196" si="39">IF(AND(H133&lt;&gt;"",H132&lt;&gt;""),LN(H133/H132),"")</f>
        <v>-6.031927564957032E-2</v>
      </c>
      <c r="W133" s="7">
        <f t="shared" ref="W133:W196" si="40">IF(AND(I133&lt;&gt;"",I132&lt;&gt;""),LN(I133/I132),"")</f>
        <v>-5.6250425425156793E-3</v>
      </c>
      <c r="X133" s="7">
        <f t="shared" ref="X133:X196" si="41">IF(AND(J133&lt;&gt;"",J132&lt;&gt;""),LN(J133/J132),"")</f>
        <v>-6.1827852366707703E-3</v>
      </c>
      <c r="Y133" s="7">
        <f t="shared" ref="Y133:Y196" si="42">IF(AND(K133&lt;&gt;"",K132&lt;&gt;""),LN(K133/K132),"")</f>
        <v>1.0934979839750918E-4</v>
      </c>
      <c r="Z133" s="7">
        <v>1.2459999999999999E-3</v>
      </c>
      <c r="AA133" s="7">
        <f t="shared" ref="AA133:AA196" si="43">IF(AND(L133&lt;&gt;"",L132&lt;&gt;""),LN(L133/L132),"")</f>
        <v>3.8287551123385413E-3</v>
      </c>
      <c r="AB133" s="7">
        <f t="shared" ref="AB133:AB196" si="44">IF(AND(M133&lt;&gt;"",M132&lt;&gt;""),LN(M133/M132),"")</f>
        <v>-9.1338973895034332E-3</v>
      </c>
      <c r="AE133" s="6">
        <v>43655</v>
      </c>
      <c r="AF133" s="7">
        <v>14.09</v>
      </c>
      <c r="AG133" s="7">
        <v>30.3</v>
      </c>
      <c r="AH133" s="7">
        <v>62.9</v>
      </c>
      <c r="AI133" s="7">
        <f t="shared" si="30"/>
        <v>6.7299999999999969</v>
      </c>
      <c r="AJ133" s="7">
        <v>2.41</v>
      </c>
      <c r="AK133" s="7">
        <v>11.76</v>
      </c>
      <c r="AL133" s="7">
        <f t="shared" si="31"/>
        <v>9.35</v>
      </c>
      <c r="AM133" s="7">
        <v>2.41</v>
      </c>
      <c r="AN133" s="7">
        <v>1.92</v>
      </c>
      <c r="AO133" s="7">
        <v>2.0699999999999998</v>
      </c>
      <c r="AP133" s="7">
        <f t="shared" si="32"/>
        <v>0.14999999999999991</v>
      </c>
      <c r="AQ133" s="7">
        <v>1.71</v>
      </c>
      <c r="AR133" s="7">
        <v>115.10169999999999</v>
      </c>
      <c r="AS133" s="7">
        <v>1397.5</v>
      </c>
      <c r="AT133" s="14">
        <v>255.80199999999999</v>
      </c>
      <c r="AU133" s="14">
        <v>101.9408</v>
      </c>
      <c r="AV133" s="14">
        <v>98.4</v>
      </c>
      <c r="AY133" s="6">
        <v>43655</v>
      </c>
      <c r="AZ133" s="12">
        <v>0</v>
      </c>
      <c r="BA133" s="12">
        <v>0</v>
      </c>
      <c r="BB133" s="12">
        <v>0</v>
      </c>
      <c r="BE133" s="6">
        <v>43655</v>
      </c>
      <c r="BF133" t="s">
        <v>54</v>
      </c>
      <c r="BG133" s="52">
        <v>1</v>
      </c>
    </row>
    <row r="134" spans="1:59" x14ac:dyDescent="0.2">
      <c r="A134" s="6">
        <v>43656</v>
      </c>
      <c r="B134" s="12">
        <v>56.874600000000001</v>
      </c>
      <c r="C134" s="12">
        <v>93.171199999999999</v>
      </c>
      <c r="D134" s="12">
        <v>48.160600000000002</v>
      </c>
      <c r="E134" s="12">
        <v>43.936</v>
      </c>
      <c r="F134" s="12">
        <v>65.625799999999998</v>
      </c>
      <c r="G134" s="12"/>
      <c r="H134" s="12">
        <v>4.8163999999999998</v>
      </c>
      <c r="I134" s="12">
        <v>25.907599999999999</v>
      </c>
      <c r="J134" s="12">
        <v>8.0966000000000005</v>
      </c>
      <c r="K134" s="12">
        <v>76.830299999999994</v>
      </c>
      <c r="L134" s="12">
        <v>60.28</v>
      </c>
      <c r="M134" s="12">
        <v>66.41</v>
      </c>
      <c r="O134" s="6">
        <v>43656</v>
      </c>
      <c r="P134" s="7">
        <f t="shared" si="33"/>
        <v>1.4032155749125464E-2</v>
      </c>
      <c r="Q134" s="7">
        <f t="shared" si="34"/>
        <v>1.6802170265818591E-2</v>
      </c>
      <c r="R134" s="7">
        <f t="shared" si="35"/>
        <v>2.1799153981652775E-2</v>
      </c>
      <c r="S134" s="7">
        <f t="shared" si="36"/>
        <v>1.2620270340107591E-2</v>
      </c>
      <c r="T134" s="7">
        <f t="shared" si="37"/>
        <v>2.4792310456781797E-3</v>
      </c>
      <c r="U134" s="7" t="str">
        <f t="shared" si="38"/>
        <v/>
      </c>
      <c r="V134" s="7">
        <f t="shared" si="39"/>
        <v>1.603182031196463E-2</v>
      </c>
      <c r="W134" s="7">
        <f t="shared" si="40"/>
        <v>1.6572572521885798E-3</v>
      </c>
      <c r="X134" s="7">
        <f t="shared" si="41"/>
        <v>1.2315227629450472E-2</v>
      </c>
      <c r="Y134" s="7">
        <f t="shared" si="42"/>
        <v>1.093378423264824E-4</v>
      </c>
      <c r="Z134" s="7">
        <v>4.7670000000000004E-3</v>
      </c>
      <c r="AA134" s="7">
        <f t="shared" si="43"/>
        <v>4.5998775070576522E-2</v>
      </c>
      <c r="AB134" s="7">
        <f t="shared" si="44"/>
        <v>3.2288016309048533E-2</v>
      </c>
      <c r="AE134" s="6">
        <v>43656</v>
      </c>
      <c r="AF134" s="7">
        <v>13.03</v>
      </c>
      <c r="AG134" s="7">
        <v>30.76</v>
      </c>
      <c r="AH134" s="7">
        <v>62.39</v>
      </c>
      <c r="AI134" s="7">
        <f t="shared" si="30"/>
        <v>6.1299999999999955</v>
      </c>
      <c r="AJ134" s="7">
        <v>2.4900000000000002</v>
      </c>
      <c r="AK134" s="7">
        <v>12.135</v>
      </c>
      <c r="AL134" s="7">
        <f t="shared" si="31"/>
        <v>9.6449999999999996</v>
      </c>
      <c r="AM134" s="7">
        <v>2.41</v>
      </c>
      <c r="AN134" s="7">
        <v>1.82</v>
      </c>
      <c r="AO134" s="7">
        <v>2.0699999999999998</v>
      </c>
      <c r="AP134" s="7">
        <f t="shared" si="32"/>
        <v>0.24999999999999978</v>
      </c>
      <c r="AQ134" s="7">
        <v>1.74</v>
      </c>
      <c r="AR134" s="7">
        <v>115.0879</v>
      </c>
      <c r="AS134" s="7">
        <v>1410.1</v>
      </c>
      <c r="AT134" s="14">
        <v>255.80199999999999</v>
      </c>
      <c r="AU134" s="14">
        <v>101.9408</v>
      </c>
      <c r="AV134" s="14">
        <v>98.4</v>
      </c>
      <c r="AY134" s="6">
        <v>43656</v>
      </c>
      <c r="AZ134" s="12">
        <v>0</v>
      </c>
      <c r="BA134" s="12">
        <v>0</v>
      </c>
      <c r="BB134" s="12">
        <v>0</v>
      </c>
      <c r="BE134" s="6">
        <v>43656</v>
      </c>
      <c r="BF134" t="s">
        <v>54</v>
      </c>
      <c r="BG134" s="52">
        <v>1</v>
      </c>
    </row>
    <row r="135" spans="1:59" x14ac:dyDescent="0.2">
      <c r="A135" s="6">
        <v>43657</v>
      </c>
      <c r="B135" s="12">
        <v>56.918599999999998</v>
      </c>
      <c r="C135" s="12">
        <v>93.163700000000006</v>
      </c>
      <c r="D135" s="12">
        <v>48.357399999999998</v>
      </c>
      <c r="E135" s="12">
        <v>44.110900000000001</v>
      </c>
      <c r="F135" s="12">
        <v>65.998500000000007</v>
      </c>
      <c r="G135" s="12"/>
      <c r="H135" s="12">
        <v>4.7809999999999997</v>
      </c>
      <c r="I135" s="12">
        <v>25.701599999999999</v>
      </c>
      <c r="J135" s="12">
        <v>8.1242000000000001</v>
      </c>
      <c r="K135" s="12">
        <v>76.847099999999998</v>
      </c>
      <c r="L135" s="12">
        <v>59.93</v>
      </c>
      <c r="M135" s="12">
        <v>67.64</v>
      </c>
      <c r="O135" s="6">
        <v>43657</v>
      </c>
      <c r="P135" s="7">
        <f t="shared" si="33"/>
        <v>7.7333271571287726E-4</v>
      </c>
      <c r="Q135" s="7">
        <f t="shared" si="34"/>
        <v>-8.0500217662282802E-5</v>
      </c>
      <c r="R135" s="7">
        <f t="shared" si="35"/>
        <v>4.0780014657057191E-3</v>
      </c>
      <c r="S135" s="7">
        <f t="shared" si="36"/>
        <v>3.9728878597516054E-3</v>
      </c>
      <c r="T135" s="7">
        <f t="shared" si="37"/>
        <v>5.6631031817549922E-3</v>
      </c>
      <c r="U135" s="7" t="str">
        <f t="shared" si="38"/>
        <v/>
      </c>
      <c r="V135" s="7">
        <f t="shared" si="39"/>
        <v>-7.3770313919606246E-3</v>
      </c>
      <c r="W135" s="7">
        <f t="shared" si="40"/>
        <v>-7.9831151822815621E-3</v>
      </c>
      <c r="X135" s="7">
        <f t="shared" si="41"/>
        <v>3.4030413586977038E-3</v>
      </c>
      <c r="Y135" s="7">
        <f t="shared" si="42"/>
        <v>2.1863982689619566E-4</v>
      </c>
      <c r="Z135" s="7">
        <v>2.3419999999999999E-3</v>
      </c>
      <c r="AA135" s="7">
        <f t="shared" si="43"/>
        <v>-5.8231592882008699E-3</v>
      </c>
      <c r="AB135" s="7">
        <f t="shared" si="44"/>
        <v>1.8351876477757309E-2</v>
      </c>
      <c r="AE135" s="6">
        <v>43657</v>
      </c>
      <c r="AF135" s="7">
        <v>12.93</v>
      </c>
      <c r="AG135" s="7">
        <v>29.86</v>
      </c>
      <c r="AH135" s="7">
        <v>62.96</v>
      </c>
      <c r="AI135" s="7">
        <f t="shared" si="30"/>
        <v>7.7100000000000009</v>
      </c>
      <c r="AJ135" s="7">
        <v>2.54</v>
      </c>
      <c r="AK135" s="7">
        <v>13.13</v>
      </c>
      <c r="AL135" s="7">
        <f t="shared" si="31"/>
        <v>10.59</v>
      </c>
      <c r="AM135" s="7">
        <v>2.4</v>
      </c>
      <c r="AN135" s="7">
        <v>1.85</v>
      </c>
      <c r="AO135" s="7">
        <v>2.13</v>
      </c>
      <c r="AP135" s="7">
        <f t="shared" si="32"/>
        <v>0.2799999999999998</v>
      </c>
      <c r="AQ135" s="7">
        <v>1.77</v>
      </c>
      <c r="AR135" s="7">
        <v>114.8361</v>
      </c>
      <c r="AS135" s="7">
        <v>1404.3</v>
      </c>
      <c r="AT135" s="14">
        <v>255.80199999999999</v>
      </c>
      <c r="AU135" s="14">
        <v>101.9408</v>
      </c>
      <c r="AV135" s="14">
        <v>98.4</v>
      </c>
      <c r="AY135" s="6">
        <v>43657</v>
      </c>
      <c r="AZ135" s="12">
        <v>0</v>
      </c>
      <c r="BA135" s="12">
        <v>0</v>
      </c>
      <c r="BB135" s="12">
        <v>0</v>
      </c>
      <c r="BE135" s="6">
        <v>43657</v>
      </c>
      <c r="BF135" t="s">
        <v>54</v>
      </c>
      <c r="BG135" s="52">
        <v>1</v>
      </c>
    </row>
    <row r="136" spans="1:59" x14ac:dyDescent="0.2">
      <c r="A136" s="6">
        <v>43658</v>
      </c>
      <c r="B136" s="12">
        <v>56.962600000000002</v>
      </c>
      <c r="C136" s="12">
        <v>93.572299999999998</v>
      </c>
      <c r="D136" s="12">
        <v>48.593400000000003</v>
      </c>
      <c r="E136" s="12">
        <v>45.2303</v>
      </c>
      <c r="F136" s="12">
        <v>66.418999999999997</v>
      </c>
      <c r="G136" s="12"/>
      <c r="H136" s="12">
        <v>4.7397999999999998</v>
      </c>
      <c r="I136" s="12">
        <v>25.3324</v>
      </c>
      <c r="J136" s="12">
        <v>8.1626999999999992</v>
      </c>
      <c r="K136" s="12">
        <v>76.855500000000006</v>
      </c>
      <c r="L136" s="12">
        <v>59.99</v>
      </c>
      <c r="M136" s="12">
        <v>66.650000000000006</v>
      </c>
      <c r="O136" s="6">
        <v>43658</v>
      </c>
      <c r="P136" s="7">
        <f t="shared" si="33"/>
        <v>7.7273513432323318E-4</v>
      </c>
      <c r="Q136" s="7">
        <f t="shared" si="34"/>
        <v>4.3762386696423817E-3</v>
      </c>
      <c r="R136" s="7">
        <f t="shared" si="35"/>
        <v>4.8684583548961107E-3</v>
      </c>
      <c r="S136" s="7">
        <f t="shared" si="36"/>
        <v>2.5060298788306373E-2</v>
      </c>
      <c r="T136" s="7">
        <f t="shared" si="37"/>
        <v>6.3511456337196504E-3</v>
      </c>
      <c r="U136" s="7" t="str">
        <f t="shared" si="38"/>
        <v/>
      </c>
      <c r="V136" s="7">
        <f t="shared" si="39"/>
        <v>-8.654788920003955E-3</v>
      </c>
      <c r="W136" s="7">
        <f t="shared" si="40"/>
        <v>-1.4469037938366678E-2</v>
      </c>
      <c r="X136" s="7">
        <f t="shared" si="41"/>
        <v>4.7277347697790599E-3</v>
      </c>
      <c r="Y136" s="7">
        <f t="shared" si="42"/>
        <v>1.0930198979561686E-4</v>
      </c>
      <c r="Z136" s="7">
        <v>4.4669999999999996E-3</v>
      </c>
      <c r="AA136" s="7">
        <f t="shared" si="43"/>
        <v>1.0006671949078052E-3</v>
      </c>
      <c r="AB136" s="7">
        <f t="shared" si="44"/>
        <v>-1.4744477405661847E-2</v>
      </c>
      <c r="AE136" s="6">
        <v>43658</v>
      </c>
      <c r="AF136" s="7">
        <v>12.39</v>
      </c>
      <c r="AG136" s="7">
        <v>30.39</v>
      </c>
      <c r="AH136" s="7">
        <v>62.78</v>
      </c>
      <c r="AI136" s="7">
        <f t="shared" si="30"/>
        <v>6.6600000000000037</v>
      </c>
      <c r="AJ136" s="7">
        <v>2.54</v>
      </c>
      <c r="AK136" s="7">
        <v>13.28</v>
      </c>
      <c r="AL136" s="7">
        <f t="shared" si="31"/>
        <v>10.739999999999998</v>
      </c>
      <c r="AM136" s="7">
        <v>2.38</v>
      </c>
      <c r="AN136" s="7">
        <v>1.84</v>
      </c>
      <c r="AO136" s="7">
        <v>2.12</v>
      </c>
      <c r="AP136" s="7">
        <f t="shared" si="32"/>
        <v>0.28000000000000003</v>
      </c>
      <c r="AQ136" s="7">
        <v>1.77</v>
      </c>
      <c r="AR136" s="7">
        <v>114.7685</v>
      </c>
      <c r="AS136" s="7">
        <v>1409.9</v>
      </c>
      <c r="AT136" s="14">
        <v>255.80199999999999</v>
      </c>
      <c r="AU136" s="14">
        <v>101.9408</v>
      </c>
      <c r="AV136" s="14">
        <v>98.4</v>
      </c>
      <c r="AY136" s="6">
        <v>43658</v>
      </c>
      <c r="AZ136" s="12">
        <v>0</v>
      </c>
      <c r="BA136" s="12">
        <v>0</v>
      </c>
      <c r="BB136" s="12">
        <v>0</v>
      </c>
      <c r="BE136" s="6">
        <v>43658</v>
      </c>
      <c r="BF136" t="s">
        <v>54</v>
      </c>
      <c r="BG136" s="52">
        <v>1</v>
      </c>
    </row>
    <row r="137" spans="1:59" x14ac:dyDescent="0.2">
      <c r="A137" s="6">
        <v>43661</v>
      </c>
      <c r="B137" s="12">
        <v>56.558999999999997</v>
      </c>
      <c r="C137" s="12">
        <v>93.379099999999994</v>
      </c>
      <c r="D137" s="12">
        <v>47.72</v>
      </c>
      <c r="E137" s="12">
        <v>45.151600000000002</v>
      </c>
      <c r="F137" s="12">
        <v>65.444199999999995</v>
      </c>
      <c r="G137" s="12"/>
      <c r="H137" s="12">
        <v>4.6925999999999997</v>
      </c>
      <c r="I137" s="12">
        <v>24.328099999999999</v>
      </c>
      <c r="J137" s="12">
        <v>8.2123000000000008</v>
      </c>
      <c r="K137" s="12">
        <v>76.855500000000006</v>
      </c>
      <c r="L137" s="12">
        <v>59.3</v>
      </c>
      <c r="M137" s="12">
        <v>66.86</v>
      </c>
      <c r="O137" s="6">
        <v>43661</v>
      </c>
      <c r="P137" s="7">
        <f t="shared" si="33"/>
        <v>-7.110571036830317E-3</v>
      </c>
      <c r="Q137" s="7">
        <f t="shared" si="34"/>
        <v>-2.0668480554513944E-3</v>
      </c>
      <c r="R137" s="7">
        <f t="shared" si="35"/>
        <v>-1.8137121985606769E-2</v>
      </c>
      <c r="S137" s="7">
        <f t="shared" si="36"/>
        <v>-1.7414995677286005E-3</v>
      </c>
      <c r="T137" s="7">
        <f t="shared" si="37"/>
        <v>-1.4785288965070335E-2</v>
      </c>
      <c r="U137" s="7" t="str">
        <f t="shared" si="38"/>
        <v/>
      </c>
      <c r="V137" s="7">
        <f t="shared" si="39"/>
        <v>-1.0008140870478731E-2</v>
      </c>
      <c r="W137" s="7">
        <f t="shared" si="40"/>
        <v>-4.045214797768535E-2</v>
      </c>
      <c r="X137" s="7">
        <f t="shared" si="41"/>
        <v>6.058033794480033E-3</v>
      </c>
      <c r="Y137" s="7">
        <f t="shared" si="42"/>
        <v>0</v>
      </c>
      <c r="Z137" s="7">
        <v>3.3199999999999999E-4</v>
      </c>
      <c r="AA137" s="7">
        <f t="shared" si="43"/>
        <v>-1.1568575661322026E-2</v>
      </c>
      <c r="AB137" s="7">
        <f t="shared" si="44"/>
        <v>3.1458343672347623E-3</v>
      </c>
      <c r="AE137" s="6">
        <v>43661</v>
      </c>
      <c r="AF137" s="7">
        <v>12.68</v>
      </c>
      <c r="AG137" s="7">
        <v>30.83</v>
      </c>
      <c r="AH137" s="7">
        <v>61.9</v>
      </c>
      <c r="AI137" s="7">
        <f t="shared" si="30"/>
        <v>7.5600000000000023</v>
      </c>
      <c r="AJ137" s="7">
        <v>2.5299999999999998</v>
      </c>
      <c r="AK137" s="7">
        <v>12.895</v>
      </c>
      <c r="AL137" s="7">
        <f t="shared" si="31"/>
        <v>10.365</v>
      </c>
      <c r="AM137" s="7">
        <v>2.4</v>
      </c>
      <c r="AN137" s="7">
        <v>1.83</v>
      </c>
      <c r="AO137" s="7">
        <v>2.09</v>
      </c>
      <c r="AP137" s="7">
        <f t="shared" si="32"/>
        <v>0.25999999999999979</v>
      </c>
      <c r="AQ137" s="7">
        <v>1.77</v>
      </c>
      <c r="AR137" s="7">
        <v>114.6819</v>
      </c>
      <c r="AS137" s="7">
        <v>1411.4</v>
      </c>
      <c r="AT137" s="14">
        <v>255.80199999999999</v>
      </c>
      <c r="AU137" s="14">
        <v>101.9408</v>
      </c>
      <c r="AV137" s="14">
        <v>98.4</v>
      </c>
      <c r="AY137" s="6">
        <v>43661</v>
      </c>
      <c r="AZ137" s="12">
        <v>0</v>
      </c>
      <c r="BA137" s="12">
        <v>0</v>
      </c>
      <c r="BB137" s="12">
        <v>0</v>
      </c>
      <c r="BE137" s="6">
        <v>43661</v>
      </c>
      <c r="BF137" t="s">
        <v>54</v>
      </c>
      <c r="BG137" s="52">
        <v>1</v>
      </c>
    </row>
    <row r="138" spans="1:59" x14ac:dyDescent="0.2">
      <c r="A138" s="6">
        <v>43662</v>
      </c>
      <c r="B138" s="12">
        <v>55.715200000000003</v>
      </c>
      <c r="C138" s="12">
        <v>92.6661</v>
      </c>
      <c r="D138" s="12">
        <v>47.011899999999997</v>
      </c>
      <c r="E138" s="12">
        <v>44.688099999999999</v>
      </c>
      <c r="F138" s="12">
        <v>64.736999999999995</v>
      </c>
      <c r="G138" s="12"/>
      <c r="H138" s="12">
        <v>4.9047999999999998</v>
      </c>
      <c r="I138" s="12">
        <v>25.238</v>
      </c>
      <c r="J138" s="12">
        <v>8.2342999999999993</v>
      </c>
      <c r="K138" s="12">
        <v>76.863900000000001</v>
      </c>
      <c r="L138" s="12">
        <v>57.44</v>
      </c>
      <c r="M138" s="12">
        <v>65.87</v>
      </c>
      <c r="O138" s="6">
        <v>43662</v>
      </c>
      <c r="P138" s="7">
        <f t="shared" si="33"/>
        <v>-1.5031340902413355E-2</v>
      </c>
      <c r="Q138" s="7">
        <f t="shared" si="34"/>
        <v>-7.6648415623045349E-3</v>
      </c>
      <c r="R138" s="7">
        <f t="shared" si="35"/>
        <v>-1.494983607785097E-2</v>
      </c>
      <c r="S138" s="7">
        <f t="shared" si="36"/>
        <v>-1.0318469728372545E-2</v>
      </c>
      <c r="T138" s="7">
        <f t="shared" si="37"/>
        <v>-1.0864962942640711E-2</v>
      </c>
      <c r="U138" s="7" t="str">
        <f t="shared" si="38"/>
        <v/>
      </c>
      <c r="V138" s="7">
        <f t="shared" si="39"/>
        <v>4.4227517612857391E-2</v>
      </c>
      <c r="W138" s="7">
        <f t="shared" si="40"/>
        <v>3.6718734374132929E-2</v>
      </c>
      <c r="X138" s="7">
        <f t="shared" si="41"/>
        <v>2.6753265868745373E-3</v>
      </c>
      <c r="Y138" s="7">
        <f t="shared" si="42"/>
        <v>1.0929004417606997E-4</v>
      </c>
      <c r="Z138" s="7">
        <v>-3.2299999999999998E-3</v>
      </c>
      <c r="AA138" s="7">
        <f t="shared" si="43"/>
        <v>-3.1868381263711054E-2</v>
      </c>
      <c r="AB138" s="7">
        <f t="shared" si="44"/>
        <v>-1.4917778339350957E-2</v>
      </c>
      <c r="AE138" s="6">
        <v>43662</v>
      </c>
      <c r="AF138" s="7">
        <v>12.86</v>
      </c>
      <c r="AG138" s="7">
        <v>32.06</v>
      </c>
      <c r="AH138" s="7">
        <v>61.29</v>
      </c>
      <c r="AI138" s="7">
        <f t="shared" si="30"/>
        <v>8.4300000000000068</v>
      </c>
      <c r="AJ138" s="7">
        <v>2.5299999999999998</v>
      </c>
      <c r="AK138" s="7">
        <v>11.414999999999999</v>
      </c>
      <c r="AL138" s="7">
        <f t="shared" si="31"/>
        <v>8.8849999999999998</v>
      </c>
      <c r="AM138" s="7">
        <v>2.41</v>
      </c>
      <c r="AN138" s="7">
        <v>1.87</v>
      </c>
      <c r="AO138" s="7">
        <v>2.13</v>
      </c>
      <c r="AP138" s="7">
        <f t="shared" si="32"/>
        <v>0.25999999999999979</v>
      </c>
      <c r="AQ138" s="7">
        <v>1.8</v>
      </c>
      <c r="AR138" s="7">
        <v>115.0111</v>
      </c>
      <c r="AS138" s="7">
        <v>1409.2</v>
      </c>
      <c r="AT138" s="14">
        <v>255.80199999999999</v>
      </c>
      <c r="AU138" s="14">
        <v>101.9408</v>
      </c>
      <c r="AV138" s="14">
        <v>98.4</v>
      </c>
      <c r="AY138" s="6">
        <v>43662</v>
      </c>
      <c r="AZ138" s="12">
        <v>0</v>
      </c>
      <c r="BA138" s="12">
        <v>0</v>
      </c>
      <c r="BB138" s="12">
        <v>0</v>
      </c>
      <c r="BE138" s="6">
        <v>43662</v>
      </c>
      <c r="BF138" t="s">
        <v>54</v>
      </c>
      <c r="BG138" s="52">
        <v>1</v>
      </c>
    </row>
    <row r="139" spans="1:59" x14ac:dyDescent="0.2">
      <c r="A139" s="6">
        <v>43663</v>
      </c>
      <c r="B139" s="12">
        <v>55.384999999999998</v>
      </c>
      <c r="C139" s="12">
        <v>92.205600000000004</v>
      </c>
      <c r="D139" s="12">
        <v>47.035499999999999</v>
      </c>
      <c r="E139" s="12">
        <v>44.758000000000003</v>
      </c>
      <c r="F139" s="12">
        <v>63.207999999999998</v>
      </c>
      <c r="G139" s="12"/>
      <c r="H139" s="12">
        <v>4.7751000000000001</v>
      </c>
      <c r="I139" s="12">
        <v>24.577000000000002</v>
      </c>
      <c r="J139" s="12">
        <v>8.2949000000000002</v>
      </c>
      <c r="K139" s="12">
        <v>76.863900000000001</v>
      </c>
      <c r="L139" s="12">
        <v>56.5</v>
      </c>
      <c r="M139" s="12">
        <v>63.67</v>
      </c>
      <c r="O139" s="6">
        <v>43663</v>
      </c>
      <c r="P139" s="7">
        <f t="shared" si="33"/>
        <v>-5.9442012212462397E-3</v>
      </c>
      <c r="Q139" s="7">
        <f t="shared" si="34"/>
        <v>-4.9818436507021507E-3</v>
      </c>
      <c r="R139" s="7">
        <f t="shared" si="35"/>
        <v>5.0187459717893144E-4</v>
      </c>
      <c r="S139" s="7">
        <f t="shared" si="36"/>
        <v>1.5629527554456872E-3</v>
      </c>
      <c r="T139" s="7">
        <f t="shared" si="37"/>
        <v>-2.3902032801006341E-2</v>
      </c>
      <c r="U139" s="7" t="str">
        <f t="shared" si="38"/>
        <v/>
      </c>
      <c r="V139" s="7">
        <f t="shared" si="39"/>
        <v>-2.6799401344559735E-2</v>
      </c>
      <c r="W139" s="7">
        <f t="shared" si="40"/>
        <v>-2.6539748989110323E-2</v>
      </c>
      <c r="X139" s="7">
        <f t="shared" si="41"/>
        <v>7.3325111338288698E-3</v>
      </c>
      <c r="Y139" s="7">
        <f t="shared" si="42"/>
        <v>0</v>
      </c>
      <c r="Z139" s="7">
        <v>-6.829E-3</v>
      </c>
      <c r="AA139" s="7">
        <f t="shared" si="43"/>
        <v>-1.6500286587573458E-2</v>
      </c>
      <c r="AB139" s="7">
        <f t="shared" si="44"/>
        <v>-3.3969608623667699E-2</v>
      </c>
      <c r="AE139" s="6">
        <v>43663</v>
      </c>
      <c r="AF139" s="7">
        <v>13.97</v>
      </c>
      <c r="AG139" s="7">
        <v>34.94</v>
      </c>
      <c r="AH139" s="7">
        <v>62.29</v>
      </c>
      <c r="AI139" s="7">
        <f t="shared" si="30"/>
        <v>7.1700000000000017</v>
      </c>
      <c r="AJ139" s="7">
        <v>2.44</v>
      </c>
      <c r="AK139" s="7">
        <v>10.99</v>
      </c>
      <c r="AL139" s="7">
        <f t="shared" si="31"/>
        <v>8.5500000000000007</v>
      </c>
      <c r="AM139" s="7">
        <v>2.41</v>
      </c>
      <c r="AN139" s="7">
        <v>1.83</v>
      </c>
      <c r="AO139" s="7">
        <v>2.06</v>
      </c>
      <c r="AP139" s="7">
        <f t="shared" si="32"/>
        <v>0.22999999999999998</v>
      </c>
      <c r="AQ139" s="7">
        <v>1.75</v>
      </c>
      <c r="AR139" s="7">
        <v>114.8819</v>
      </c>
      <c r="AS139" s="7">
        <v>1421.3</v>
      </c>
      <c r="AT139" s="14">
        <v>255.80199999999999</v>
      </c>
      <c r="AU139" s="14">
        <v>101.9408</v>
      </c>
      <c r="AV139" s="14">
        <v>98.4</v>
      </c>
      <c r="AY139" s="6">
        <v>43663</v>
      </c>
      <c r="AZ139" s="12">
        <v>0</v>
      </c>
      <c r="BA139" s="12">
        <v>0</v>
      </c>
      <c r="BB139" s="12">
        <v>0</v>
      </c>
      <c r="BE139" s="6">
        <v>43663</v>
      </c>
      <c r="BF139" t="s">
        <v>54</v>
      </c>
      <c r="BG139" s="52">
        <v>1</v>
      </c>
    </row>
    <row r="140" spans="1:59" x14ac:dyDescent="0.2">
      <c r="A140" s="6">
        <v>43664</v>
      </c>
      <c r="B140" s="12">
        <v>54.915399999999998</v>
      </c>
      <c r="C140" s="12">
        <v>92.606700000000004</v>
      </c>
      <c r="D140" s="12">
        <v>47.4604</v>
      </c>
      <c r="E140" s="12">
        <v>44.609400000000001</v>
      </c>
      <c r="F140" s="12">
        <v>64.240099999999998</v>
      </c>
      <c r="G140" s="12"/>
      <c r="H140" s="12">
        <v>4.5570000000000004</v>
      </c>
      <c r="I140" s="12">
        <v>24.5684</v>
      </c>
      <c r="J140" s="12">
        <v>8.2453000000000003</v>
      </c>
      <c r="K140" s="12">
        <v>76.889099999999999</v>
      </c>
      <c r="L140" s="12">
        <v>55.08</v>
      </c>
      <c r="M140" s="12">
        <v>60.7</v>
      </c>
      <c r="O140" s="6">
        <v>43664</v>
      </c>
      <c r="P140" s="7">
        <f t="shared" si="33"/>
        <v>-8.5149797707756419E-3</v>
      </c>
      <c r="Q140" s="7">
        <f t="shared" si="34"/>
        <v>4.3406270011428945E-3</v>
      </c>
      <c r="R140" s="7">
        <f t="shared" si="35"/>
        <v>8.9930433730785013E-3</v>
      </c>
      <c r="S140" s="7">
        <f t="shared" si="36"/>
        <v>-3.3256005423661036E-3</v>
      </c>
      <c r="T140" s="7">
        <f t="shared" si="37"/>
        <v>1.6196750879378139E-2</v>
      </c>
      <c r="U140" s="7" t="str">
        <f t="shared" si="38"/>
        <v/>
      </c>
      <c r="V140" s="7">
        <f t="shared" si="39"/>
        <v>-4.6750403840035801E-2</v>
      </c>
      <c r="W140" s="7">
        <f t="shared" si="40"/>
        <v>-3.4998189404435116E-4</v>
      </c>
      <c r="X140" s="7">
        <f t="shared" si="41"/>
        <v>-5.9975270767317172E-3</v>
      </c>
      <c r="Y140" s="7">
        <f t="shared" si="42"/>
        <v>3.2779848491601502E-4</v>
      </c>
      <c r="Z140" s="7">
        <v>3.6540000000000001E-3</v>
      </c>
      <c r="AA140" s="7">
        <f t="shared" si="43"/>
        <v>-2.5453964291941193E-2</v>
      </c>
      <c r="AB140" s="7">
        <f t="shared" si="44"/>
        <v>-4.7769795963481389E-2</v>
      </c>
      <c r="AE140" s="6">
        <v>43664</v>
      </c>
      <c r="AF140" s="7">
        <v>13.53</v>
      </c>
      <c r="AG140" s="7">
        <v>33.07</v>
      </c>
      <c r="AH140" s="7">
        <v>63.12</v>
      </c>
      <c r="AI140" s="7">
        <f t="shared" si="30"/>
        <v>5.6200000000000045</v>
      </c>
      <c r="AJ140" s="7">
        <v>2.38</v>
      </c>
      <c r="AK140" s="7">
        <v>10.734999999999999</v>
      </c>
      <c r="AL140" s="7">
        <f t="shared" si="31"/>
        <v>8.3550000000000004</v>
      </c>
      <c r="AM140" s="7">
        <v>2.41</v>
      </c>
      <c r="AN140" s="7">
        <v>1.77</v>
      </c>
      <c r="AO140" s="7">
        <v>2.04</v>
      </c>
      <c r="AP140" s="7">
        <f t="shared" si="32"/>
        <v>0.27</v>
      </c>
      <c r="AQ140" s="7">
        <v>1.79</v>
      </c>
      <c r="AR140" s="7">
        <v>114.87439999999999</v>
      </c>
      <c r="AS140" s="7">
        <v>1426.1</v>
      </c>
      <c r="AT140" s="14">
        <v>255.80199999999999</v>
      </c>
      <c r="AU140" s="14">
        <v>101.9408</v>
      </c>
      <c r="AV140" s="14">
        <v>98.4</v>
      </c>
      <c r="AY140" s="6">
        <v>43664</v>
      </c>
      <c r="AZ140" s="12">
        <v>0</v>
      </c>
      <c r="BA140" s="12">
        <v>0</v>
      </c>
      <c r="BB140" s="12">
        <v>0</v>
      </c>
      <c r="BE140" s="6">
        <v>43664</v>
      </c>
      <c r="BF140" t="s">
        <v>54</v>
      </c>
      <c r="BG140" s="52">
        <v>1</v>
      </c>
    </row>
    <row r="141" spans="1:59" x14ac:dyDescent="0.2">
      <c r="A141" s="6">
        <v>43665</v>
      </c>
      <c r="B141" s="12">
        <v>55.025500000000001</v>
      </c>
      <c r="C141" s="12">
        <v>92.874099999999999</v>
      </c>
      <c r="D141" s="12">
        <v>47.709499999999998</v>
      </c>
      <c r="E141" s="12">
        <v>45.7637</v>
      </c>
      <c r="F141" s="12">
        <v>64.039400000000001</v>
      </c>
      <c r="G141" s="12"/>
      <c r="H141" s="12">
        <v>4.5865</v>
      </c>
      <c r="I141" s="12">
        <v>23.898800000000001</v>
      </c>
      <c r="J141" s="12">
        <v>8.3169000000000004</v>
      </c>
      <c r="K141" s="12">
        <v>76.889099999999999</v>
      </c>
      <c r="L141" s="12">
        <v>55.42</v>
      </c>
      <c r="M141" s="12">
        <v>61.04</v>
      </c>
      <c r="O141" s="6">
        <v>43665</v>
      </c>
      <c r="P141" s="7">
        <f t="shared" si="33"/>
        <v>2.0028949518572548E-3</v>
      </c>
      <c r="Q141" s="7">
        <f t="shared" si="34"/>
        <v>2.8833193004681062E-3</v>
      </c>
      <c r="R141" s="7">
        <f t="shared" si="35"/>
        <v>5.2348603677462857E-3</v>
      </c>
      <c r="S141" s="7">
        <f t="shared" si="36"/>
        <v>2.5546601295580066E-2</v>
      </c>
      <c r="T141" s="7">
        <f t="shared" si="37"/>
        <v>-3.1291073594717574E-3</v>
      </c>
      <c r="U141" s="7" t="str">
        <f t="shared" si="38"/>
        <v/>
      </c>
      <c r="V141" s="7">
        <f t="shared" si="39"/>
        <v>6.4526936858276601E-3</v>
      </c>
      <c r="W141" s="7">
        <f t="shared" si="40"/>
        <v>-2.7632815875644392E-2</v>
      </c>
      <c r="X141" s="7">
        <f t="shared" si="41"/>
        <v>8.6462482101620913E-3</v>
      </c>
      <c r="Y141" s="7">
        <f t="shared" si="42"/>
        <v>0</v>
      </c>
      <c r="Z141" s="7">
        <v>-5.5710000000000004E-3</v>
      </c>
      <c r="AA141" s="7">
        <f t="shared" si="43"/>
        <v>6.1538655743782859E-3</v>
      </c>
      <c r="AB141" s="7">
        <f t="shared" si="44"/>
        <v>5.5856889107489364E-3</v>
      </c>
      <c r="AE141" s="6">
        <v>43665</v>
      </c>
      <c r="AF141" s="7">
        <v>14.45</v>
      </c>
      <c r="AG141" s="7">
        <v>34.840000000000003</v>
      </c>
      <c r="AH141" s="7">
        <v>63.86</v>
      </c>
      <c r="AI141" s="7">
        <f t="shared" si="30"/>
        <v>5.6199999999999974</v>
      </c>
      <c r="AJ141" s="7">
        <v>2.2999999999999998</v>
      </c>
      <c r="AK141" s="7">
        <v>10.815</v>
      </c>
      <c r="AL141" s="7">
        <f t="shared" si="31"/>
        <v>8.5150000000000006</v>
      </c>
      <c r="AM141" s="7">
        <v>2.41</v>
      </c>
      <c r="AN141" s="7">
        <v>1.8</v>
      </c>
      <c r="AO141" s="7">
        <v>2.0499999999999998</v>
      </c>
      <c r="AP141" s="7">
        <f t="shared" si="32"/>
        <v>0.24999999999999978</v>
      </c>
      <c r="AQ141" s="7">
        <v>1.8</v>
      </c>
      <c r="AR141" s="7">
        <v>114.8695</v>
      </c>
      <c r="AS141" s="7">
        <v>1425.1</v>
      </c>
      <c r="AT141" s="14">
        <v>255.80199999999999</v>
      </c>
      <c r="AU141" s="14">
        <v>101.9408</v>
      </c>
      <c r="AV141" s="14">
        <v>98.4</v>
      </c>
      <c r="AY141" s="6">
        <v>43665</v>
      </c>
      <c r="AZ141" s="12">
        <v>0</v>
      </c>
      <c r="BA141" s="12">
        <v>0</v>
      </c>
      <c r="BB141" s="12">
        <v>0</v>
      </c>
      <c r="BE141" s="6">
        <v>43665</v>
      </c>
      <c r="BF141" t="s">
        <v>54</v>
      </c>
      <c r="BG141" s="52">
        <v>1</v>
      </c>
    </row>
    <row r="142" spans="1:59" x14ac:dyDescent="0.2">
      <c r="A142" s="6">
        <v>43668</v>
      </c>
      <c r="B142" s="12">
        <v>55.084200000000003</v>
      </c>
      <c r="C142" s="12">
        <v>93.074600000000004</v>
      </c>
      <c r="D142" s="12">
        <v>47.796500000000002</v>
      </c>
      <c r="E142" s="12">
        <v>45.921100000000003</v>
      </c>
      <c r="F142" s="12">
        <v>64.306899999999999</v>
      </c>
      <c r="G142" s="12"/>
      <c r="H142" s="12">
        <v>4.6749000000000001</v>
      </c>
      <c r="I142" s="12">
        <v>24.139199999999999</v>
      </c>
      <c r="J142" s="12">
        <v>8.3003999999999998</v>
      </c>
      <c r="K142" s="12">
        <v>76.889099999999999</v>
      </c>
      <c r="L142" s="12">
        <v>55.87</v>
      </c>
      <c r="M142" s="12">
        <v>61.96</v>
      </c>
      <c r="O142" s="6">
        <v>43668</v>
      </c>
      <c r="P142" s="7">
        <f t="shared" si="33"/>
        <v>1.0662095266967451E-3</v>
      </c>
      <c r="Q142" s="7">
        <f t="shared" si="34"/>
        <v>2.1565095932659919E-3</v>
      </c>
      <c r="R142" s="7">
        <f t="shared" si="35"/>
        <v>1.8218755693762429E-3</v>
      </c>
      <c r="S142" s="7">
        <f t="shared" si="36"/>
        <v>3.4335059820576283E-3</v>
      </c>
      <c r="T142" s="7">
        <f t="shared" si="37"/>
        <v>4.1684160327649256E-3</v>
      </c>
      <c r="U142" s="7" t="str">
        <f t="shared" si="38"/>
        <v/>
      </c>
      <c r="V142" s="7">
        <f t="shared" si="39"/>
        <v>1.9090566169968251E-2</v>
      </c>
      <c r="W142" s="7">
        <f t="shared" si="40"/>
        <v>1.0008826631753058E-2</v>
      </c>
      <c r="X142" s="7">
        <f t="shared" si="41"/>
        <v>-1.9858828356748518E-3</v>
      </c>
      <c r="Y142" s="7">
        <f t="shared" si="42"/>
        <v>0</v>
      </c>
      <c r="Z142" s="7">
        <v>2.454E-3</v>
      </c>
      <c r="AA142" s="7">
        <f t="shared" si="43"/>
        <v>8.0870240362249639E-3</v>
      </c>
      <c r="AB142" s="7">
        <f t="shared" si="44"/>
        <v>1.4959628572466369E-2</v>
      </c>
      <c r="AE142" s="6">
        <v>43668</v>
      </c>
      <c r="AF142" s="7">
        <v>13.53</v>
      </c>
      <c r="AG142" s="7">
        <v>33.630000000000003</v>
      </c>
      <c r="AH142" s="7">
        <v>60.97</v>
      </c>
      <c r="AI142" s="7">
        <f t="shared" si="30"/>
        <v>6.0900000000000034</v>
      </c>
      <c r="AJ142" s="7">
        <v>2.33</v>
      </c>
      <c r="AK142" s="7">
        <v>10.16</v>
      </c>
      <c r="AL142" s="7">
        <f t="shared" si="31"/>
        <v>7.83</v>
      </c>
      <c r="AM142" s="7">
        <v>2.4</v>
      </c>
      <c r="AN142" s="7">
        <v>1.8</v>
      </c>
      <c r="AO142" s="7">
        <v>2.0499999999999998</v>
      </c>
      <c r="AP142" s="7">
        <f t="shared" si="32"/>
        <v>0.24999999999999978</v>
      </c>
      <c r="AQ142" s="7">
        <v>1.79</v>
      </c>
      <c r="AR142" s="7">
        <v>115.0018</v>
      </c>
      <c r="AS142" s="7">
        <v>1425.3</v>
      </c>
      <c r="AT142" s="14">
        <v>255.80199999999999</v>
      </c>
      <c r="AU142" s="14">
        <v>101.9408</v>
      </c>
      <c r="AV142" s="14">
        <v>98.4</v>
      </c>
      <c r="AY142" s="6">
        <v>43668</v>
      </c>
      <c r="AZ142" s="12">
        <v>0</v>
      </c>
      <c r="BA142" s="12">
        <v>0</v>
      </c>
      <c r="BB142" s="12">
        <v>0</v>
      </c>
      <c r="BE142" s="6">
        <v>43668</v>
      </c>
      <c r="BF142" t="s">
        <v>54</v>
      </c>
      <c r="BG142" s="52">
        <v>1</v>
      </c>
    </row>
    <row r="143" spans="1:59" x14ac:dyDescent="0.2">
      <c r="A143" s="6">
        <v>43669</v>
      </c>
      <c r="B143" s="12">
        <v>55.304299999999998</v>
      </c>
      <c r="C143" s="12">
        <v>93.453400000000002</v>
      </c>
      <c r="D143" s="12">
        <v>47.67</v>
      </c>
      <c r="E143" s="12">
        <v>45.300199999999997</v>
      </c>
      <c r="F143" s="12">
        <v>63.341700000000003</v>
      </c>
      <c r="G143" s="12"/>
      <c r="H143" s="12">
        <v>4.7279999999999998</v>
      </c>
      <c r="I143" s="12">
        <v>24.182099999999998</v>
      </c>
      <c r="J143" s="12">
        <v>8.2453000000000003</v>
      </c>
      <c r="K143" s="12">
        <v>76.880700000000004</v>
      </c>
      <c r="L143" s="12">
        <v>56.58</v>
      </c>
      <c r="M143" s="12">
        <v>62.28</v>
      </c>
      <c r="O143" s="6">
        <v>43669</v>
      </c>
      <c r="P143" s="7">
        <f t="shared" si="33"/>
        <v>3.9877395139949713E-3</v>
      </c>
      <c r="Q143" s="7">
        <f t="shared" si="34"/>
        <v>4.0615941921948234E-3</v>
      </c>
      <c r="R143" s="7">
        <f t="shared" si="35"/>
        <v>-2.6501458425101259E-3</v>
      </c>
      <c r="S143" s="7">
        <f t="shared" si="36"/>
        <v>-1.3613258937954778E-2</v>
      </c>
      <c r="T143" s="7">
        <f t="shared" si="37"/>
        <v>-1.5123054942700755E-2</v>
      </c>
      <c r="U143" s="7" t="str">
        <f t="shared" si="38"/>
        <v/>
      </c>
      <c r="V143" s="7">
        <f t="shared" si="39"/>
        <v>1.1294507966255663E-2</v>
      </c>
      <c r="W143" s="7">
        <f t="shared" si="40"/>
        <v>1.7756149470850421E-3</v>
      </c>
      <c r="X143" s="7">
        <f t="shared" si="41"/>
        <v>-6.6603653744871892E-3</v>
      </c>
      <c r="Y143" s="7">
        <f t="shared" si="42"/>
        <v>-1.0925422297944857E-4</v>
      </c>
      <c r="Z143" s="7">
        <v>7.1250000000000003E-3</v>
      </c>
      <c r="AA143" s="7">
        <f t="shared" si="43"/>
        <v>1.2628002402363756E-2</v>
      </c>
      <c r="AB143" s="7">
        <f t="shared" si="44"/>
        <v>5.1513314171297555E-3</v>
      </c>
      <c r="AE143" s="6">
        <v>43669</v>
      </c>
      <c r="AF143" s="7">
        <v>12.61</v>
      </c>
      <c r="AG143" s="7">
        <v>32.25</v>
      </c>
      <c r="AH143" s="7">
        <v>61.23</v>
      </c>
      <c r="AI143" s="7">
        <f t="shared" si="30"/>
        <v>5.7000000000000028</v>
      </c>
      <c r="AJ143" s="7">
        <v>2.34</v>
      </c>
      <c r="AK143" s="7">
        <v>10.75</v>
      </c>
      <c r="AL143" s="7">
        <f t="shared" si="31"/>
        <v>8.41</v>
      </c>
      <c r="AM143" s="7">
        <v>2.4</v>
      </c>
      <c r="AN143" s="7">
        <v>1.83</v>
      </c>
      <c r="AO143" s="7">
        <v>2.08</v>
      </c>
      <c r="AP143" s="7">
        <f t="shared" si="32"/>
        <v>0.25</v>
      </c>
      <c r="AQ143" s="7">
        <v>1.81</v>
      </c>
      <c r="AR143" s="7">
        <v>115.29949999999999</v>
      </c>
      <c r="AS143" s="7">
        <v>1420.1</v>
      </c>
      <c r="AT143" s="14">
        <v>255.80199999999999</v>
      </c>
      <c r="AU143" s="14">
        <v>101.9408</v>
      </c>
      <c r="AV143" s="14">
        <v>98.4</v>
      </c>
      <c r="AY143" s="6">
        <v>43669</v>
      </c>
      <c r="AZ143" s="12">
        <v>0</v>
      </c>
      <c r="BA143" s="12">
        <v>0</v>
      </c>
      <c r="BB143" s="12">
        <v>0</v>
      </c>
      <c r="BE143" s="6">
        <v>43669</v>
      </c>
      <c r="BF143" t="s">
        <v>54</v>
      </c>
      <c r="BG143" s="52">
        <v>1</v>
      </c>
    </row>
    <row r="144" spans="1:59" x14ac:dyDescent="0.2">
      <c r="A144" s="6">
        <v>43670</v>
      </c>
      <c r="B144" s="12">
        <v>55.296999999999997</v>
      </c>
      <c r="C144" s="12">
        <v>93.988200000000006</v>
      </c>
      <c r="D144" s="12">
        <v>47.511800000000001</v>
      </c>
      <c r="E144" s="12">
        <v>45.518900000000002</v>
      </c>
      <c r="F144" s="12">
        <v>64.517200000000003</v>
      </c>
      <c r="G144" s="12"/>
      <c r="H144" s="12">
        <v>4.7927999999999997</v>
      </c>
      <c r="I144" s="12">
        <v>24.654299999999999</v>
      </c>
      <c r="J144" s="12">
        <v>8.2563999999999993</v>
      </c>
      <c r="K144" s="12">
        <v>76.897499999999994</v>
      </c>
      <c r="L144" s="12">
        <v>55.9</v>
      </c>
      <c r="M144" s="12">
        <v>63.83</v>
      </c>
      <c r="O144" s="6">
        <v>43670</v>
      </c>
      <c r="P144" s="7">
        <f t="shared" si="33"/>
        <v>-1.3200568186094269E-4</v>
      </c>
      <c r="Q144" s="7">
        <f t="shared" si="34"/>
        <v>5.7063261430340979E-3</v>
      </c>
      <c r="R144" s="7">
        <f t="shared" si="35"/>
        <v>-3.3241679749075434E-3</v>
      </c>
      <c r="S144" s="7">
        <f t="shared" si="36"/>
        <v>4.8161768337036713E-3</v>
      </c>
      <c r="T144" s="7">
        <f t="shared" si="37"/>
        <v>1.8387974888755151E-2</v>
      </c>
      <c r="U144" s="7" t="str">
        <f t="shared" si="38"/>
        <v/>
      </c>
      <c r="V144" s="7">
        <f t="shared" si="39"/>
        <v>1.3612511683780967E-2</v>
      </c>
      <c r="W144" s="7">
        <f t="shared" si="40"/>
        <v>1.9338637415340899E-2</v>
      </c>
      <c r="X144" s="7">
        <f t="shared" si="41"/>
        <v>1.3453161400503091E-3</v>
      </c>
      <c r="Y144" s="7">
        <f t="shared" si="42"/>
        <v>2.1849651077760328E-4</v>
      </c>
      <c r="Z144" s="7">
        <v>4.6889999999999996E-3</v>
      </c>
      <c r="AA144" s="7">
        <f t="shared" si="43"/>
        <v>-1.2091185712367615E-2</v>
      </c>
      <c r="AB144" s="7">
        <f t="shared" si="44"/>
        <v>2.4582952302168351E-2</v>
      </c>
      <c r="AE144" s="6">
        <v>43670</v>
      </c>
      <c r="AF144" s="7">
        <v>12.07</v>
      </c>
      <c r="AG144" s="7">
        <v>32.86</v>
      </c>
      <c r="AH144" s="7">
        <v>60.71</v>
      </c>
      <c r="AI144" s="7">
        <f t="shared" si="30"/>
        <v>7.93</v>
      </c>
      <c r="AJ144" s="7">
        <v>2.33</v>
      </c>
      <c r="AK144" s="7">
        <v>10.074999999999999</v>
      </c>
      <c r="AL144" s="7">
        <f t="shared" si="31"/>
        <v>7.7449999999999992</v>
      </c>
      <c r="AM144" s="7">
        <v>2.4</v>
      </c>
      <c r="AN144" s="7">
        <v>1.83</v>
      </c>
      <c r="AO144" s="7">
        <v>2.0499999999999998</v>
      </c>
      <c r="AP144" s="7">
        <f t="shared" si="32"/>
        <v>0.21999999999999975</v>
      </c>
      <c r="AQ144" s="7">
        <v>1.79</v>
      </c>
      <c r="AR144" s="7">
        <v>115.2436</v>
      </c>
      <c r="AS144" s="7">
        <v>1422.8</v>
      </c>
      <c r="AT144" s="14">
        <v>255.80199999999999</v>
      </c>
      <c r="AU144" s="14">
        <v>101.9408</v>
      </c>
      <c r="AV144" s="14">
        <v>98.4</v>
      </c>
      <c r="AY144" s="6">
        <v>43670</v>
      </c>
      <c r="AZ144" s="12">
        <v>0</v>
      </c>
      <c r="BA144" s="12">
        <v>0</v>
      </c>
      <c r="BB144" s="12">
        <v>0</v>
      </c>
      <c r="BE144" s="6">
        <v>43670</v>
      </c>
      <c r="BF144" t="s">
        <v>54</v>
      </c>
      <c r="BG144" s="52">
        <v>1</v>
      </c>
    </row>
    <row r="145" spans="1:59" x14ac:dyDescent="0.2">
      <c r="A145" s="6">
        <v>43671</v>
      </c>
      <c r="B145" s="12">
        <v>54.981400000000001</v>
      </c>
      <c r="C145" s="12">
        <v>93.312299999999993</v>
      </c>
      <c r="D145" s="12">
        <v>46.689300000000003</v>
      </c>
      <c r="E145" s="12">
        <v>44.722999999999999</v>
      </c>
      <c r="F145" s="12">
        <v>63.733600000000003</v>
      </c>
      <c r="G145" s="12"/>
      <c r="H145" s="12">
        <v>4.7457000000000003</v>
      </c>
      <c r="I145" s="12">
        <v>24.328099999999999</v>
      </c>
      <c r="J145" s="12">
        <v>8.1626999999999992</v>
      </c>
      <c r="K145" s="12">
        <v>76.914299999999997</v>
      </c>
      <c r="L145" s="12">
        <v>55.88</v>
      </c>
      <c r="M145" s="12">
        <v>63.47</v>
      </c>
      <c r="O145" s="6">
        <v>43671</v>
      </c>
      <c r="P145" s="7">
        <f t="shared" si="33"/>
        <v>-5.7237112908862017E-3</v>
      </c>
      <c r="Q145" s="7">
        <f t="shared" si="34"/>
        <v>-7.21731051377387E-3</v>
      </c>
      <c r="R145" s="7">
        <f t="shared" si="35"/>
        <v>-1.7463084875117902E-2</v>
      </c>
      <c r="S145" s="7">
        <f t="shared" si="36"/>
        <v>-1.7639713648463895E-2</v>
      </c>
      <c r="T145" s="7">
        <f t="shared" si="37"/>
        <v>-1.2219958878301329E-2</v>
      </c>
      <c r="U145" s="7" t="str">
        <f t="shared" si="38"/>
        <v/>
      </c>
      <c r="V145" s="7">
        <f t="shared" si="39"/>
        <v>-9.8758468970715618E-3</v>
      </c>
      <c r="W145" s="7">
        <f t="shared" si="40"/>
        <v>-1.3319266609512896E-2</v>
      </c>
      <c r="X145" s="7">
        <f t="shared" si="41"/>
        <v>-1.1413660578502001E-2</v>
      </c>
      <c r="Y145" s="7">
        <f t="shared" si="42"/>
        <v>2.1844878048113365E-4</v>
      </c>
      <c r="Z145" s="7">
        <v>-4.7889999999999999E-3</v>
      </c>
      <c r="AA145" s="7">
        <f t="shared" si="43"/>
        <v>-3.578457722923211E-4</v>
      </c>
      <c r="AB145" s="7">
        <f t="shared" si="44"/>
        <v>-5.6559459495872481E-3</v>
      </c>
      <c r="AE145" s="6">
        <v>43671</v>
      </c>
      <c r="AF145" s="7">
        <v>12.74</v>
      </c>
      <c r="AG145" s="7">
        <v>31.95</v>
      </c>
      <c r="AH145" s="7">
        <v>60.99</v>
      </c>
      <c r="AI145" s="7">
        <f t="shared" si="30"/>
        <v>7.5899999999999963</v>
      </c>
      <c r="AJ145" s="7">
        <v>2.2599999999999998</v>
      </c>
      <c r="AK145" s="7">
        <v>10.025</v>
      </c>
      <c r="AL145" s="7">
        <f t="shared" si="31"/>
        <v>7.7650000000000006</v>
      </c>
      <c r="AM145" s="7">
        <v>2.4</v>
      </c>
      <c r="AN145" s="7">
        <v>1.86</v>
      </c>
      <c r="AO145" s="7">
        <v>2.08</v>
      </c>
      <c r="AP145" s="7">
        <f t="shared" si="32"/>
        <v>0.21999999999999997</v>
      </c>
      <c r="AQ145" s="7">
        <v>1.8</v>
      </c>
      <c r="AR145" s="7">
        <v>115.29819999999999</v>
      </c>
      <c r="AS145" s="7">
        <v>1413.9</v>
      </c>
      <c r="AT145" s="14">
        <v>255.80199999999999</v>
      </c>
      <c r="AU145" s="14">
        <v>101.9408</v>
      </c>
      <c r="AV145" s="14">
        <v>98.4</v>
      </c>
      <c r="AY145" s="6">
        <v>43671</v>
      </c>
      <c r="AZ145" s="12">
        <v>0</v>
      </c>
      <c r="BA145" s="12">
        <v>0</v>
      </c>
      <c r="BB145" s="12">
        <v>0</v>
      </c>
      <c r="BE145" s="6">
        <v>43671</v>
      </c>
      <c r="BF145" t="s">
        <v>54</v>
      </c>
      <c r="BG145" s="52">
        <v>1</v>
      </c>
    </row>
    <row r="146" spans="1:59" x14ac:dyDescent="0.2">
      <c r="A146" s="6">
        <v>43672</v>
      </c>
      <c r="B146" s="12">
        <v>54.8934</v>
      </c>
      <c r="C146" s="12">
        <v>91.893600000000006</v>
      </c>
      <c r="D146" s="12">
        <v>46.46</v>
      </c>
      <c r="E146" s="12">
        <v>45.116599999999998</v>
      </c>
      <c r="F146" s="12">
        <v>63.552</v>
      </c>
      <c r="G146" s="12"/>
      <c r="H146" s="12">
        <v>4.7457000000000003</v>
      </c>
      <c r="I146" s="12">
        <v>24.302299999999999</v>
      </c>
      <c r="J146" s="12">
        <v>8.1075999999999997</v>
      </c>
      <c r="K146" s="12">
        <v>76.905900000000003</v>
      </c>
      <c r="L146" s="12">
        <v>56.04</v>
      </c>
      <c r="M146" s="12">
        <v>62.46</v>
      </c>
      <c r="O146" s="6">
        <v>43672</v>
      </c>
      <c r="P146" s="7">
        <f t="shared" si="33"/>
        <v>-1.6018235085051519E-3</v>
      </c>
      <c r="Q146" s="7">
        <f t="shared" si="34"/>
        <v>-1.5320545938982735E-2</v>
      </c>
      <c r="R146" s="7">
        <f t="shared" si="35"/>
        <v>-4.9232890244457544E-3</v>
      </c>
      <c r="S146" s="7">
        <f t="shared" si="36"/>
        <v>8.7623390650536804E-3</v>
      </c>
      <c r="T146" s="7">
        <f t="shared" si="37"/>
        <v>-2.8534276181489183E-3</v>
      </c>
      <c r="U146" s="7" t="str">
        <f t="shared" si="38"/>
        <v/>
      </c>
      <c r="V146" s="7">
        <f t="shared" si="39"/>
        <v>0</v>
      </c>
      <c r="W146" s="7">
        <f t="shared" si="40"/>
        <v>-1.0610647833699059E-3</v>
      </c>
      <c r="X146" s="7">
        <f t="shared" si="41"/>
        <v>-6.7731032177910265E-3</v>
      </c>
      <c r="Y146" s="7">
        <f t="shared" si="42"/>
        <v>-1.0921842525678097E-4</v>
      </c>
      <c r="Z146" s="7">
        <v>6.6779999999999999E-3</v>
      </c>
      <c r="AA146" s="7">
        <f t="shared" si="43"/>
        <v>2.8591870800451606E-3</v>
      </c>
      <c r="AB146" s="7">
        <f t="shared" si="44"/>
        <v>-1.6041001463446228E-2</v>
      </c>
      <c r="AE146" s="6">
        <v>43672</v>
      </c>
      <c r="AF146" s="7">
        <v>12.16</v>
      </c>
      <c r="AG146" s="7">
        <v>32.29</v>
      </c>
      <c r="AH146" s="7">
        <v>58.9</v>
      </c>
      <c r="AI146" s="7">
        <f t="shared" si="30"/>
        <v>6.4200000000000017</v>
      </c>
      <c r="AJ146" s="7">
        <v>2.23</v>
      </c>
      <c r="AK146" s="7">
        <v>9.9649999999999999</v>
      </c>
      <c r="AL146" s="7">
        <f t="shared" si="31"/>
        <v>7.7349999999999994</v>
      </c>
      <c r="AM146" s="7">
        <v>2.4</v>
      </c>
      <c r="AN146" s="7">
        <v>1.86</v>
      </c>
      <c r="AO146" s="7">
        <v>2.08</v>
      </c>
      <c r="AP146" s="7">
        <f t="shared" si="32"/>
        <v>0.21999999999999997</v>
      </c>
      <c r="AQ146" s="7">
        <v>1.78</v>
      </c>
      <c r="AR146" s="7">
        <v>115.5449</v>
      </c>
      <c r="AS146" s="7">
        <v>1418.5</v>
      </c>
      <c r="AT146" s="14">
        <v>255.80199999999999</v>
      </c>
      <c r="AU146" s="14">
        <v>101.9408</v>
      </c>
      <c r="AV146" s="14">
        <v>98.4</v>
      </c>
      <c r="AY146" s="6">
        <v>43672</v>
      </c>
      <c r="AZ146" s="12">
        <v>0</v>
      </c>
      <c r="BA146" s="12">
        <v>0</v>
      </c>
      <c r="BB146" s="12">
        <v>0</v>
      </c>
      <c r="BE146" s="6">
        <v>43672</v>
      </c>
      <c r="BF146" t="s">
        <v>54</v>
      </c>
      <c r="BG146" s="52">
        <v>1</v>
      </c>
    </row>
    <row r="147" spans="1:59" x14ac:dyDescent="0.2">
      <c r="A147" s="6">
        <v>43675</v>
      </c>
      <c r="B147" s="12">
        <v>55.282299999999999</v>
      </c>
      <c r="C147" s="12">
        <v>92.272400000000005</v>
      </c>
      <c r="D147" s="12">
        <v>46.017200000000003</v>
      </c>
      <c r="E147" s="12">
        <v>44.521900000000002</v>
      </c>
      <c r="F147" s="12">
        <v>62.386099999999999</v>
      </c>
      <c r="G147" s="12"/>
      <c r="H147" s="12">
        <v>4.4922000000000004</v>
      </c>
      <c r="I147" s="12">
        <v>22.5425</v>
      </c>
      <c r="J147" s="12">
        <v>7.9368999999999996</v>
      </c>
      <c r="K147" s="12">
        <v>76.922700000000006</v>
      </c>
      <c r="L147" s="12">
        <v>56.85</v>
      </c>
      <c r="M147" s="12">
        <v>62.29</v>
      </c>
      <c r="O147" s="6">
        <v>43675</v>
      </c>
      <c r="P147" s="7">
        <f t="shared" si="33"/>
        <v>7.0596622520594215E-3</v>
      </c>
      <c r="Q147" s="7">
        <f t="shared" si="34"/>
        <v>4.1136858506343006E-3</v>
      </c>
      <c r="R147" s="7">
        <f t="shared" si="35"/>
        <v>-9.5764876977510183E-3</v>
      </c>
      <c r="S147" s="7">
        <f t="shared" si="36"/>
        <v>-1.3269046795547567E-2</v>
      </c>
      <c r="T147" s="7">
        <f t="shared" si="37"/>
        <v>-1.851597427147603E-2</v>
      </c>
      <c r="U147" s="7" t="str">
        <f t="shared" si="38"/>
        <v/>
      </c>
      <c r="V147" s="7">
        <f t="shared" si="39"/>
        <v>-5.4896385407948868E-2</v>
      </c>
      <c r="W147" s="7">
        <f t="shared" si="40"/>
        <v>-7.5168579681291245E-2</v>
      </c>
      <c r="X147" s="7">
        <f t="shared" si="41"/>
        <v>-2.1279122571153164E-2</v>
      </c>
      <c r="Y147" s="7">
        <f t="shared" si="42"/>
        <v>2.1842492315219051E-4</v>
      </c>
      <c r="Z147" s="7">
        <v>-1.823E-3</v>
      </c>
      <c r="AA147" s="7">
        <f t="shared" si="43"/>
        <v>1.4350498727738791E-2</v>
      </c>
      <c r="AB147" s="7">
        <f t="shared" si="44"/>
        <v>-2.7254525888784197E-3</v>
      </c>
      <c r="AE147" s="6">
        <v>43675</v>
      </c>
      <c r="AF147" s="7">
        <v>12.83</v>
      </c>
      <c r="AG147" s="7">
        <v>31.63</v>
      </c>
      <c r="AH147" s="7">
        <v>58.55</v>
      </c>
      <c r="AI147" s="7">
        <f t="shared" si="30"/>
        <v>5.4399999999999977</v>
      </c>
      <c r="AJ147" s="7">
        <v>2.23</v>
      </c>
      <c r="AK147" s="7">
        <v>9.81</v>
      </c>
      <c r="AL147" s="7">
        <f t="shared" si="31"/>
        <v>7.58</v>
      </c>
      <c r="AM147" s="7">
        <v>2.4</v>
      </c>
      <c r="AN147" s="7">
        <v>1.85</v>
      </c>
      <c r="AO147" s="7">
        <v>2.06</v>
      </c>
      <c r="AP147" s="7">
        <f t="shared" si="32"/>
        <v>0.20999999999999996</v>
      </c>
      <c r="AQ147" s="7">
        <v>1.77</v>
      </c>
      <c r="AR147" s="7">
        <v>115.5885</v>
      </c>
      <c r="AS147" s="7">
        <v>1419.6</v>
      </c>
      <c r="AT147" s="14">
        <v>255.80199999999999</v>
      </c>
      <c r="AU147" s="14">
        <v>101.9408</v>
      </c>
      <c r="AV147" s="14">
        <v>98.4</v>
      </c>
      <c r="AY147" s="6">
        <v>43675</v>
      </c>
      <c r="AZ147" s="12">
        <v>0</v>
      </c>
      <c r="BA147" s="12">
        <v>0</v>
      </c>
      <c r="BB147" s="12">
        <v>0</v>
      </c>
      <c r="BE147" s="6">
        <v>43675</v>
      </c>
      <c r="BF147" t="s">
        <v>54</v>
      </c>
      <c r="BG147" s="52">
        <v>1</v>
      </c>
    </row>
    <row r="148" spans="1:59" x14ac:dyDescent="0.2">
      <c r="A148" s="6">
        <v>43676</v>
      </c>
      <c r="B148" s="12">
        <v>55.2896</v>
      </c>
      <c r="C148" s="12">
        <v>92.354100000000003</v>
      </c>
      <c r="D148" s="12">
        <v>47.061</v>
      </c>
      <c r="E148" s="12">
        <v>45.886200000000002</v>
      </c>
      <c r="F148" s="12">
        <v>62.328699999999998</v>
      </c>
      <c r="G148" s="12"/>
      <c r="H148" s="12">
        <v>4.4096000000000002</v>
      </c>
      <c r="I148" s="12">
        <v>22.791499999999999</v>
      </c>
      <c r="J148" s="12">
        <v>7.9149000000000003</v>
      </c>
      <c r="K148" s="12">
        <v>76.922700000000006</v>
      </c>
      <c r="L148" s="12">
        <v>58.04</v>
      </c>
      <c r="M148" s="12">
        <v>62.55</v>
      </c>
      <c r="O148" s="6">
        <v>43676</v>
      </c>
      <c r="P148" s="7">
        <f t="shared" si="33"/>
        <v>1.3204078089647153E-4</v>
      </c>
      <c r="Q148" s="7">
        <f t="shared" si="34"/>
        <v>8.8503010491801804E-4</v>
      </c>
      <c r="R148" s="7">
        <f t="shared" si="35"/>
        <v>2.2429392897700871E-2</v>
      </c>
      <c r="S148" s="7">
        <f t="shared" si="36"/>
        <v>3.0183215321349752E-2</v>
      </c>
      <c r="T148" s="7">
        <f t="shared" si="37"/>
        <v>-9.205002782832198E-4</v>
      </c>
      <c r="U148" s="7" t="str">
        <f t="shared" si="38"/>
        <v/>
      </c>
      <c r="V148" s="7">
        <f t="shared" si="39"/>
        <v>-1.8558577085409807E-2</v>
      </c>
      <c r="W148" s="7">
        <f t="shared" si="40"/>
        <v>1.0985243041113988E-2</v>
      </c>
      <c r="X148" s="7">
        <f t="shared" si="41"/>
        <v>-2.7757117961434452E-3</v>
      </c>
      <c r="Y148" s="7">
        <f t="shared" si="42"/>
        <v>0</v>
      </c>
      <c r="Z148" s="7">
        <v>-2.4580000000000001E-3</v>
      </c>
      <c r="AA148" s="7">
        <f t="shared" si="43"/>
        <v>2.0716207819442056E-2</v>
      </c>
      <c r="AB148" s="7">
        <f t="shared" si="44"/>
        <v>4.1653376468659678E-3</v>
      </c>
      <c r="AE148" s="6">
        <v>43676</v>
      </c>
      <c r="AF148" s="7">
        <v>13.94</v>
      </c>
      <c r="AG148" s="7">
        <v>30.07</v>
      </c>
      <c r="AH148" s="7">
        <v>57.84</v>
      </c>
      <c r="AI148" s="7">
        <f t="shared" si="30"/>
        <v>4.509999999999998</v>
      </c>
      <c r="AJ148" s="7">
        <v>2.2200000000000002</v>
      </c>
      <c r="AK148" s="7">
        <v>9.7899999999999991</v>
      </c>
      <c r="AL148" s="7">
        <f t="shared" si="31"/>
        <v>7.5699999999999985</v>
      </c>
      <c r="AM148" s="7">
        <v>2.39</v>
      </c>
      <c r="AN148" s="7">
        <v>1.85</v>
      </c>
      <c r="AO148" s="7">
        <v>2.06</v>
      </c>
      <c r="AP148" s="7">
        <f t="shared" si="32"/>
        <v>0.20999999999999996</v>
      </c>
      <c r="AQ148" s="7">
        <v>1.78</v>
      </c>
      <c r="AR148" s="7">
        <v>115.6211</v>
      </c>
      <c r="AS148" s="7">
        <v>1429.7</v>
      </c>
      <c r="AT148" s="14">
        <v>255.80199999999999</v>
      </c>
      <c r="AU148" s="14">
        <v>101.9408</v>
      </c>
      <c r="AV148" s="14">
        <v>98.4</v>
      </c>
      <c r="AY148" s="6">
        <v>43676</v>
      </c>
      <c r="AZ148" s="12">
        <v>0</v>
      </c>
      <c r="BA148" s="12">
        <v>0</v>
      </c>
      <c r="BB148" s="12">
        <v>0</v>
      </c>
      <c r="BE148" s="6">
        <v>43676</v>
      </c>
      <c r="BF148" t="s">
        <v>54</v>
      </c>
      <c r="BG148" s="52">
        <v>1</v>
      </c>
    </row>
    <row r="149" spans="1:59" x14ac:dyDescent="0.2">
      <c r="A149" s="6">
        <v>43677</v>
      </c>
      <c r="B149" s="12">
        <v>54.563200000000002</v>
      </c>
      <c r="C149" s="12">
        <v>91.4405</v>
      </c>
      <c r="D149" s="12">
        <v>46.720999999999997</v>
      </c>
      <c r="E149" s="12">
        <v>44.915399999999998</v>
      </c>
      <c r="F149" s="12">
        <v>62.261800000000001</v>
      </c>
      <c r="G149" s="12"/>
      <c r="H149" s="12">
        <v>4.3448000000000002</v>
      </c>
      <c r="I149" s="12">
        <v>22.499600000000001</v>
      </c>
      <c r="J149" s="12">
        <v>7.9203999999999999</v>
      </c>
      <c r="K149" s="12">
        <v>76.931100000000001</v>
      </c>
      <c r="L149" s="12">
        <v>58.53</v>
      </c>
      <c r="M149" s="12">
        <v>64.069999999999993</v>
      </c>
      <c r="O149" s="6">
        <v>43677</v>
      </c>
      <c r="P149" s="7">
        <f t="shared" si="33"/>
        <v>-1.3225162900677791E-2</v>
      </c>
      <c r="Q149" s="7">
        <f t="shared" si="34"/>
        <v>-9.9416144400185768E-3</v>
      </c>
      <c r="R149" s="7">
        <f t="shared" si="35"/>
        <v>-7.2508901417170733E-3</v>
      </c>
      <c r="S149" s="7">
        <f t="shared" si="36"/>
        <v>-2.1383697914073949E-2</v>
      </c>
      <c r="T149" s="7">
        <f t="shared" si="37"/>
        <v>-1.0739182590911577E-3</v>
      </c>
      <c r="U149" s="7" t="str">
        <f t="shared" si="38"/>
        <v/>
      </c>
      <c r="V149" s="7">
        <f t="shared" si="39"/>
        <v>-1.4804254658649178E-2</v>
      </c>
      <c r="W149" s="7">
        <f t="shared" si="40"/>
        <v>-1.2890128158468465E-2</v>
      </c>
      <c r="X149" s="7">
        <f t="shared" si="41"/>
        <v>6.9465058712657771E-4</v>
      </c>
      <c r="Y149" s="7">
        <f t="shared" si="42"/>
        <v>1.0919457313805089E-4</v>
      </c>
      <c r="Z149" s="7">
        <v>-1.0999999999999999E-2</v>
      </c>
      <c r="AA149" s="7">
        <f t="shared" si="43"/>
        <v>8.4070152871424993E-3</v>
      </c>
      <c r="AB149" s="7">
        <f t="shared" si="44"/>
        <v>2.4009998738009932E-2</v>
      </c>
      <c r="AE149" s="6">
        <v>43677</v>
      </c>
      <c r="AF149" s="7">
        <v>16.12</v>
      </c>
      <c r="AG149" s="7">
        <v>30.77</v>
      </c>
      <c r="AH149" s="7">
        <v>55.25</v>
      </c>
      <c r="AI149" s="7">
        <f t="shared" si="30"/>
        <v>5.539999999999992</v>
      </c>
      <c r="AJ149" s="7">
        <v>2.2799999999999998</v>
      </c>
      <c r="AK149" s="7">
        <v>11</v>
      </c>
      <c r="AL149" s="7">
        <f t="shared" si="31"/>
        <v>8.7200000000000006</v>
      </c>
      <c r="AM149" s="7">
        <v>2.4</v>
      </c>
      <c r="AN149" s="7">
        <v>1.89</v>
      </c>
      <c r="AO149" s="7">
        <v>2.02</v>
      </c>
      <c r="AP149" s="7">
        <f t="shared" si="32"/>
        <v>0.13000000000000012</v>
      </c>
      <c r="AQ149" s="7">
        <v>1.76</v>
      </c>
      <c r="AR149" s="7">
        <v>115.49460000000001</v>
      </c>
      <c r="AS149" s="7">
        <v>1426.1</v>
      </c>
      <c r="AT149" s="14">
        <v>255.80199999999999</v>
      </c>
      <c r="AU149" s="14">
        <v>101.9408</v>
      </c>
      <c r="AV149" s="14">
        <v>98.4</v>
      </c>
      <c r="AY149" s="6">
        <v>43677</v>
      </c>
      <c r="AZ149" s="12">
        <v>0</v>
      </c>
      <c r="BA149" s="12">
        <v>0</v>
      </c>
      <c r="BB149" s="12">
        <v>0</v>
      </c>
      <c r="BE149" s="6">
        <v>43677</v>
      </c>
      <c r="BF149" t="s">
        <v>54</v>
      </c>
      <c r="BG149" s="52">
        <v>1</v>
      </c>
    </row>
    <row r="150" spans="1:59" x14ac:dyDescent="0.2">
      <c r="A150" s="6">
        <v>43678</v>
      </c>
      <c r="B150" s="12">
        <v>53.168999999999997</v>
      </c>
      <c r="C150" s="12">
        <v>89.680199999999999</v>
      </c>
      <c r="D150" s="12">
        <v>46.499499999999998</v>
      </c>
      <c r="E150" s="12">
        <v>46.4983</v>
      </c>
      <c r="F150" s="12">
        <v>60.923900000000003</v>
      </c>
      <c r="G150" s="12"/>
      <c r="H150" s="12">
        <v>4.3212000000000002</v>
      </c>
      <c r="I150" s="12">
        <v>21.649699999999999</v>
      </c>
      <c r="J150" s="12">
        <v>7.8762999999999996</v>
      </c>
      <c r="K150" s="12">
        <v>76.952100000000002</v>
      </c>
      <c r="L150" s="12">
        <v>53.64</v>
      </c>
      <c r="M150" s="12">
        <v>62.9</v>
      </c>
      <c r="O150" s="6">
        <v>43678</v>
      </c>
      <c r="P150" s="7">
        <f t="shared" si="33"/>
        <v>-2.5884143100583172E-2</v>
      </c>
      <c r="Q150" s="7">
        <f t="shared" si="34"/>
        <v>-1.9438478625029103E-2</v>
      </c>
      <c r="R150" s="7">
        <f t="shared" si="35"/>
        <v>-4.7521825531679374E-3</v>
      </c>
      <c r="S150" s="7">
        <f t="shared" si="36"/>
        <v>3.4635032432922624E-2</v>
      </c>
      <c r="T150" s="7">
        <f t="shared" si="37"/>
        <v>-2.1722531251218292E-2</v>
      </c>
      <c r="U150" s="7" t="str">
        <f t="shared" si="38"/>
        <v/>
      </c>
      <c r="V150" s="7">
        <f t="shared" si="39"/>
        <v>-5.4465862778056906E-3</v>
      </c>
      <c r="W150" s="7">
        <f t="shared" si="40"/>
        <v>-3.8505933735010843E-2</v>
      </c>
      <c r="X150" s="7">
        <f t="shared" si="41"/>
        <v>-5.5834591488253347E-3</v>
      </c>
      <c r="Y150" s="7">
        <f t="shared" si="42"/>
        <v>2.7293427912025394E-4</v>
      </c>
      <c r="Z150" s="7">
        <v>-8.7460000000000003E-3</v>
      </c>
      <c r="AA150" s="7">
        <f t="shared" si="43"/>
        <v>-8.7244384889651749E-2</v>
      </c>
      <c r="AB150" s="7">
        <f t="shared" si="44"/>
        <v>-1.8430071944535262E-2</v>
      </c>
      <c r="AE150" s="6">
        <v>43678</v>
      </c>
      <c r="AF150" s="7">
        <v>17.87</v>
      </c>
      <c r="AG150" s="7">
        <v>36.43</v>
      </c>
      <c r="AH150" s="7">
        <v>64.680000000000007</v>
      </c>
      <c r="AI150" s="7">
        <f t="shared" si="30"/>
        <v>9.259999999999998</v>
      </c>
      <c r="AJ150" s="7">
        <v>2.36</v>
      </c>
      <c r="AK150" s="7">
        <v>12.36</v>
      </c>
      <c r="AL150" s="7">
        <f t="shared" si="31"/>
        <v>10</v>
      </c>
      <c r="AM150" s="7">
        <v>2.14</v>
      </c>
      <c r="AN150" s="7">
        <v>1.73</v>
      </c>
      <c r="AO150" s="7">
        <v>1.9</v>
      </c>
      <c r="AP150" s="7">
        <f t="shared" si="32"/>
        <v>0.16999999999999993</v>
      </c>
      <c r="AQ150" s="7">
        <v>1.7</v>
      </c>
      <c r="AR150" s="7">
        <v>116.04989999999999</v>
      </c>
      <c r="AS150" s="7">
        <v>1420.9</v>
      </c>
      <c r="AT150" s="14">
        <v>256.036</v>
      </c>
      <c r="AU150" s="14">
        <v>102.639</v>
      </c>
      <c r="AV150" s="14">
        <v>89.8</v>
      </c>
      <c r="AY150" s="6">
        <v>43678</v>
      </c>
      <c r="AZ150" s="12">
        <v>0</v>
      </c>
      <c r="BA150" s="12">
        <v>0</v>
      </c>
      <c r="BB150" s="12">
        <v>0</v>
      </c>
      <c r="BE150" s="6">
        <v>43678</v>
      </c>
      <c r="BF150" t="s">
        <v>54</v>
      </c>
      <c r="BG150" s="52">
        <v>1</v>
      </c>
    </row>
    <row r="151" spans="1:59" x14ac:dyDescent="0.2">
      <c r="A151" s="6">
        <v>43679</v>
      </c>
      <c r="B151" s="12">
        <v>52.648099999999999</v>
      </c>
      <c r="C151" s="12">
        <v>89.672799999999995</v>
      </c>
      <c r="D151" s="12">
        <v>44.656999999999996</v>
      </c>
      <c r="E151" s="12">
        <v>44.758000000000003</v>
      </c>
      <c r="F151" s="12">
        <v>60.675400000000003</v>
      </c>
      <c r="G151" s="12"/>
      <c r="H151" s="12">
        <v>4.2858000000000001</v>
      </c>
      <c r="I151" s="12">
        <v>21.727</v>
      </c>
      <c r="J151" s="12">
        <v>7.7881999999999998</v>
      </c>
      <c r="K151" s="12">
        <v>76.952100000000002</v>
      </c>
      <c r="L151" s="12">
        <v>55.67</v>
      </c>
      <c r="M151" s="12">
        <v>61.12</v>
      </c>
      <c r="O151" s="6">
        <v>43679</v>
      </c>
      <c r="P151" s="7">
        <f t="shared" si="33"/>
        <v>-9.8453691817132448E-3</v>
      </c>
      <c r="Q151" s="7">
        <f t="shared" si="34"/>
        <v>-8.2518831624769359E-5</v>
      </c>
      <c r="R151" s="7">
        <f t="shared" si="35"/>
        <v>-4.043048989670945E-2</v>
      </c>
      <c r="S151" s="7">
        <f t="shared" si="36"/>
        <v>-3.8145553092261017E-2</v>
      </c>
      <c r="T151" s="7">
        <f t="shared" si="37"/>
        <v>-4.0872002706739017E-3</v>
      </c>
      <c r="U151" s="7" t="str">
        <f t="shared" si="38"/>
        <v/>
      </c>
      <c r="V151" s="7">
        <f t="shared" si="39"/>
        <v>-8.2259090538481048E-3</v>
      </c>
      <c r="W151" s="7">
        <f t="shared" si="40"/>
        <v>3.5641292135448069E-3</v>
      </c>
      <c r="X151" s="7">
        <f t="shared" si="41"/>
        <v>-1.1248482738308016E-2</v>
      </c>
      <c r="Y151" s="7">
        <f t="shared" si="42"/>
        <v>0</v>
      </c>
      <c r="Z151" s="7">
        <v>-7.5579999999999996E-3</v>
      </c>
      <c r="AA151" s="7">
        <f t="shared" si="43"/>
        <v>3.7146343781938672E-2</v>
      </c>
      <c r="AB151" s="7">
        <f t="shared" si="44"/>
        <v>-2.8707018848129828E-2</v>
      </c>
      <c r="AE151" s="6">
        <v>43679</v>
      </c>
      <c r="AF151" s="7">
        <v>17.61</v>
      </c>
      <c r="AG151" s="7">
        <v>35.56</v>
      </c>
      <c r="AH151" s="7">
        <v>66.11</v>
      </c>
      <c r="AI151" s="7">
        <f t="shared" si="30"/>
        <v>5.4499999999999957</v>
      </c>
      <c r="AJ151" s="7">
        <v>2.12</v>
      </c>
      <c r="AK151" s="7">
        <v>12.015000000000001</v>
      </c>
      <c r="AL151" s="7">
        <f t="shared" si="31"/>
        <v>9.8949999999999996</v>
      </c>
      <c r="AM151" s="7">
        <v>2.14</v>
      </c>
      <c r="AN151" s="7">
        <v>1.72</v>
      </c>
      <c r="AO151" s="7">
        <v>1.86</v>
      </c>
      <c r="AP151" s="7">
        <f t="shared" si="32"/>
        <v>0.14000000000000012</v>
      </c>
      <c r="AQ151" s="7">
        <v>1.66</v>
      </c>
      <c r="AR151" s="7">
        <v>116.18640000000001</v>
      </c>
      <c r="AS151" s="7">
        <v>1445.6</v>
      </c>
      <c r="AT151" s="14">
        <v>256.036</v>
      </c>
      <c r="AU151" s="14">
        <v>102.639</v>
      </c>
      <c r="AV151" s="14">
        <v>89.8</v>
      </c>
      <c r="AY151" s="6">
        <v>43679</v>
      </c>
      <c r="AZ151" s="12">
        <v>0</v>
      </c>
      <c r="BA151" s="12">
        <v>0</v>
      </c>
      <c r="BB151" s="12">
        <v>0</v>
      </c>
      <c r="BE151" s="6">
        <v>43679</v>
      </c>
      <c r="BF151" t="s">
        <v>54</v>
      </c>
      <c r="BG151" s="52">
        <v>1</v>
      </c>
    </row>
    <row r="152" spans="1:59" x14ac:dyDescent="0.2">
      <c r="A152" s="6">
        <v>43682</v>
      </c>
      <c r="B152" s="12">
        <v>51.569400000000002</v>
      </c>
      <c r="C152" s="12">
        <v>88.194699999999997</v>
      </c>
      <c r="D152" s="12">
        <v>43.241399999999999</v>
      </c>
      <c r="E152" s="12">
        <v>43.218899999999998</v>
      </c>
      <c r="F152" s="12">
        <v>57.655500000000004</v>
      </c>
      <c r="G152" s="12"/>
      <c r="H152" s="12">
        <v>3.9851999999999999</v>
      </c>
      <c r="I152" s="12">
        <v>20.319199999999999</v>
      </c>
      <c r="J152" s="12">
        <v>7.4870000000000001</v>
      </c>
      <c r="K152" s="12">
        <v>76.943700000000007</v>
      </c>
      <c r="L152" s="12">
        <v>54.63</v>
      </c>
      <c r="M152" s="12">
        <v>59.32</v>
      </c>
      <c r="O152" s="6">
        <v>43682</v>
      </c>
      <c r="P152" s="7">
        <f t="shared" si="33"/>
        <v>-2.0701677235535291E-2</v>
      </c>
      <c r="Q152" s="7">
        <f t="shared" si="34"/>
        <v>-1.6620619577164045E-2</v>
      </c>
      <c r="R152" s="7">
        <f t="shared" si="35"/>
        <v>-3.2212700275441548E-2</v>
      </c>
      <c r="S152" s="7">
        <f t="shared" si="36"/>
        <v>-3.499230011811922E-2</v>
      </c>
      <c r="T152" s="7">
        <f t="shared" si="37"/>
        <v>-5.1052698631751409E-2</v>
      </c>
      <c r="U152" s="7" t="str">
        <f t="shared" si="38"/>
        <v/>
      </c>
      <c r="V152" s="7">
        <f t="shared" si="39"/>
        <v>-7.2719733218280652E-2</v>
      </c>
      <c r="W152" s="7">
        <f t="shared" si="40"/>
        <v>-6.6989474896585105E-2</v>
      </c>
      <c r="X152" s="7">
        <f t="shared" si="41"/>
        <v>-3.9441584465820856E-2</v>
      </c>
      <c r="Y152" s="7">
        <f t="shared" si="42"/>
        <v>-1.0916477263620861E-4</v>
      </c>
      <c r="Z152" s="7">
        <v>-3.0535E-2</v>
      </c>
      <c r="AA152" s="7">
        <f t="shared" si="43"/>
        <v>-1.8858219787790117E-2</v>
      </c>
      <c r="AB152" s="7">
        <f t="shared" si="44"/>
        <v>-2.9892627588533675E-2</v>
      </c>
      <c r="AE152" s="6">
        <v>43682</v>
      </c>
      <c r="AF152" s="7">
        <v>24.59</v>
      </c>
      <c r="AG152" s="7">
        <v>37.04</v>
      </c>
      <c r="AH152" s="7">
        <v>77.239999999999995</v>
      </c>
      <c r="AI152" s="7">
        <f t="shared" si="30"/>
        <v>4.6899999999999977</v>
      </c>
      <c r="AJ152" s="7">
        <v>2.02</v>
      </c>
      <c r="AK152" s="7">
        <v>11.465</v>
      </c>
      <c r="AL152" s="7">
        <f t="shared" si="31"/>
        <v>9.4450000000000003</v>
      </c>
      <c r="AM152" s="7">
        <v>2.13</v>
      </c>
      <c r="AN152" s="7">
        <v>1.59</v>
      </c>
      <c r="AO152" s="7">
        <v>1.75</v>
      </c>
      <c r="AP152" s="7">
        <f t="shared" si="32"/>
        <v>0.15999999999999992</v>
      </c>
      <c r="AQ152" s="7">
        <v>1.6</v>
      </c>
      <c r="AR152" s="7">
        <v>116.5851</v>
      </c>
      <c r="AS152" s="7">
        <v>1464.6</v>
      </c>
      <c r="AT152" s="14">
        <v>256.036</v>
      </c>
      <c r="AU152" s="14">
        <v>102.639</v>
      </c>
      <c r="AV152" s="14">
        <v>89.8</v>
      </c>
      <c r="AY152" s="6">
        <v>43682</v>
      </c>
      <c r="AZ152" s="12">
        <v>0</v>
      </c>
      <c r="BA152" s="12">
        <v>1</v>
      </c>
      <c r="BB152" s="12">
        <v>0</v>
      </c>
      <c r="BE152" s="6">
        <v>43682</v>
      </c>
      <c r="BF152" t="s">
        <v>54</v>
      </c>
      <c r="BG152" s="52">
        <v>1</v>
      </c>
    </row>
    <row r="153" spans="1:59" x14ac:dyDescent="0.2">
      <c r="A153" s="6">
        <v>43683</v>
      </c>
      <c r="B153" s="12">
        <v>52.068399999999997</v>
      </c>
      <c r="C153" s="12">
        <v>88.670100000000005</v>
      </c>
      <c r="D153" s="12">
        <v>42.885599999999997</v>
      </c>
      <c r="E153" s="12">
        <v>41.6098</v>
      </c>
      <c r="F153" s="12">
        <v>58.735399999999998</v>
      </c>
      <c r="G153" s="12"/>
      <c r="H153" s="12">
        <v>4.1619999999999999</v>
      </c>
      <c r="I153" s="12">
        <v>21.057400000000001</v>
      </c>
      <c r="J153" s="12">
        <v>7.6276999999999999</v>
      </c>
      <c r="K153" s="12">
        <v>76.952100000000002</v>
      </c>
      <c r="L153" s="12">
        <v>53.6</v>
      </c>
      <c r="M153" s="12">
        <v>58.63</v>
      </c>
      <c r="O153" s="6">
        <v>43683</v>
      </c>
      <c r="P153" s="7">
        <f t="shared" si="33"/>
        <v>9.6297655124995638E-3</v>
      </c>
      <c r="Q153" s="7">
        <f t="shared" si="34"/>
        <v>5.3758706641519405E-3</v>
      </c>
      <c r="R153" s="7">
        <f t="shared" si="35"/>
        <v>-8.2622644247529707E-3</v>
      </c>
      <c r="S153" s="7">
        <f t="shared" si="36"/>
        <v>-3.7942183128435496E-2</v>
      </c>
      <c r="T153" s="7">
        <f t="shared" si="37"/>
        <v>1.8556966041871733E-2</v>
      </c>
      <c r="U153" s="7" t="str">
        <f t="shared" si="38"/>
        <v/>
      </c>
      <c r="V153" s="7">
        <f t="shared" si="39"/>
        <v>4.3408228782878623E-2</v>
      </c>
      <c r="W153" s="7">
        <f t="shared" si="40"/>
        <v>3.5685790437770142E-2</v>
      </c>
      <c r="X153" s="7">
        <f t="shared" si="41"/>
        <v>1.8618174927554135E-2</v>
      </c>
      <c r="Y153" s="7">
        <f t="shared" si="42"/>
        <v>1.0916477263615194E-4</v>
      </c>
      <c r="Z153" s="7">
        <v>1.3925999999999999E-2</v>
      </c>
      <c r="AA153" s="7">
        <f t="shared" si="43"/>
        <v>-1.9034114330870048E-2</v>
      </c>
      <c r="AB153" s="7">
        <f t="shared" si="44"/>
        <v>-1.1700006293607566E-2</v>
      </c>
      <c r="AE153" s="6">
        <v>43683</v>
      </c>
      <c r="AF153" s="7">
        <v>20.170000000000002</v>
      </c>
      <c r="AG153" s="7">
        <v>36.43</v>
      </c>
      <c r="AH153" s="7">
        <v>73.92</v>
      </c>
      <c r="AI153" s="7">
        <f t="shared" si="30"/>
        <v>5.0300000000000011</v>
      </c>
      <c r="AJ153" s="7">
        <v>2.15</v>
      </c>
      <c r="AK153" s="7">
        <v>10.95</v>
      </c>
      <c r="AL153" s="7">
        <f t="shared" si="31"/>
        <v>8.7999999999999989</v>
      </c>
      <c r="AM153" s="7">
        <v>2.13</v>
      </c>
      <c r="AN153" s="7">
        <v>1.6</v>
      </c>
      <c r="AO153" s="7">
        <v>1.73</v>
      </c>
      <c r="AP153" s="7">
        <f t="shared" si="32"/>
        <v>0.12999999999999989</v>
      </c>
      <c r="AQ153" s="7">
        <v>1.62</v>
      </c>
      <c r="AR153" s="7">
        <v>116.6904</v>
      </c>
      <c r="AS153" s="7">
        <v>1472.4</v>
      </c>
      <c r="AT153" s="14">
        <v>256.036</v>
      </c>
      <c r="AU153" s="14">
        <v>102.639</v>
      </c>
      <c r="AV153" s="14">
        <v>89.8</v>
      </c>
      <c r="AY153" s="6">
        <v>43683</v>
      </c>
      <c r="AZ153" s="12">
        <v>0</v>
      </c>
      <c r="BA153" s="12">
        <v>1</v>
      </c>
      <c r="BB153" s="12">
        <v>0</v>
      </c>
      <c r="BE153" s="6">
        <v>43683</v>
      </c>
      <c r="BF153" t="s">
        <v>54</v>
      </c>
      <c r="BG153" s="52">
        <v>1</v>
      </c>
    </row>
    <row r="154" spans="1:59" x14ac:dyDescent="0.2">
      <c r="A154" s="6">
        <v>43684</v>
      </c>
      <c r="B154" s="12">
        <v>51.730800000000002</v>
      </c>
      <c r="C154" s="12">
        <v>88.462100000000007</v>
      </c>
      <c r="D154" s="12">
        <v>42.165900000000001</v>
      </c>
      <c r="E154" s="12">
        <v>40.228000000000002</v>
      </c>
      <c r="F154" s="12">
        <v>58.2958</v>
      </c>
      <c r="G154" s="12"/>
      <c r="H154" s="12">
        <v>4.1208</v>
      </c>
      <c r="I154" s="12">
        <v>21.134699999999999</v>
      </c>
      <c r="J154" s="12">
        <v>7.5038999999999998</v>
      </c>
      <c r="K154" s="12">
        <v>76.968900000000005</v>
      </c>
      <c r="L154" s="12">
        <v>51.14</v>
      </c>
      <c r="M154" s="12">
        <v>55.03</v>
      </c>
      <c r="O154" s="6">
        <v>43684</v>
      </c>
      <c r="P154" s="7">
        <f t="shared" si="33"/>
        <v>-6.504890026543678E-3</v>
      </c>
      <c r="Q154" s="7">
        <f t="shared" si="34"/>
        <v>-2.3485294667322638E-3</v>
      </c>
      <c r="R154" s="7">
        <f t="shared" si="35"/>
        <v>-1.6924267734431918E-2</v>
      </c>
      <c r="S154" s="7">
        <f t="shared" si="36"/>
        <v>-3.3772445864174293E-2</v>
      </c>
      <c r="T154" s="7">
        <f t="shared" si="37"/>
        <v>-7.512561907108522E-3</v>
      </c>
      <c r="U154" s="7" t="str">
        <f t="shared" si="38"/>
        <v/>
      </c>
      <c r="V154" s="7">
        <f t="shared" si="39"/>
        <v>-9.9484087022042693E-3</v>
      </c>
      <c r="W154" s="7">
        <f t="shared" si="40"/>
        <v>3.664197159562553E-3</v>
      </c>
      <c r="X154" s="7">
        <f t="shared" si="41"/>
        <v>-1.6363472786986397E-2</v>
      </c>
      <c r="Y154" s="7">
        <f t="shared" si="42"/>
        <v>2.1829380093312607E-4</v>
      </c>
      <c r="Z154" s="7">
        <v>5.9100000000000005E-4</v>
      </c>
      <c r="AA154" s="7">
        <f t="shared" si="43"/>
        <v>-4.698209821371576E-2</v>
      </c>
      <c r="AB154" s="7">
        <f t="shared" si="44"/>
        <v>-6.3368019904456369E-2</v>
      </c>
      <c r="AE154" s="6">
        <v>43684</v>
      </c>
      <c r="AF154" s="7">
        <v>19.489999999999998</v>
      </c>
      <c r="AG154" s="7">
        <v>38.1</v>
      </c>
      <c r="AH154" s="7">
        <v>79.08</v>
      </c>
      <c r="AI154" s="7">
        <f t="shared" si="30"/>
        <v>3.8900000000000006</v>
      </c>
      <c r="AJ154" s="7">
        <v>2.1800000000000002</v>
      </c>
      <c r="AK154" s="7">
        <v>11.41</v>
      </c>
      <c r="AL154" s="7">
        <f t="shared" si="31"/>
        <v>9.23</v>
      </c>
      <c r="AM154" s="7">
        <v>2.12</v>
      </c>
      <c r="AN154" s="7">
        <v>1.59</v>
      </c>
      <c r="AO154" s="7">
        <v>1.71</v>
      </c>
      <c r="AP154" s="7">
        <f t="shared" si="32"/>
        <v>0.11999999999999988</v>
      </c>
      <c r="AQ154" s="7">
        <v>1.62</v>
      </c>
      <c r="AR154" s="7">
        <v>116.7987</v>
      </c>
      <c r="AS154" s="7">
        <v>1507.3</v>
      </c>
      <c r="AT154" s="14">
        <v>256.036</v>
      </c>
      <c r="AU154" s="14">
        <v>102.639</v>
      </c>
      <c r="AV154" s="14">
        <v>89.8</v>
      </c>
      <c r="AY154" s="6">
        <v>43684</v>
      </c>
      <c r="AZ154" s="12">
        <v>0</v>
      </c>
      <c r="BA154" s="12">
        <v>1</v>
      </c>
      <c r="BB154" s="12">
        <v>0</v>
      </c>
      <c r="BE154" s="6">
        <v>43684</v>
      </c>
      <c r="BF154" t="s">
        <v>54</v>
      </c>
      <c r="BG154" s="52">
        <v>1</v>
      </c>
    </row>
    <row r="155" spans="1:59" x14ac:dyDescent="0.2">
      <c r="A155" s="6">
        <v>43685</v>
      </c>
      <c r="B155" s="12">
        <v>53.110300000000002</v>
      </c>
      <c r="C155" s="12">
        <v>91.529700000000005</v>
      </c>
      <c r="D155" s="12">
        <v>43.549799999999998</v>
      </c>
      <c r="E155" s="12">
        <v>41.216200000000001</v>
      </c>
      <c r="F155" s="12">
        <v>60.025599999999997</v>
      </c>
      <c r="G155" s="12"/>
      <c r="H155" s="12">
        <v>4.2386999999999997</v>
      </c>
      <c r="I155" s="12">
        <v>21.1433</v>
      </c>
      <c r="J155" s="12">
        <v>7.8979999999999997</v>
      </c>
      <c r="K155" s="12">
        <v>76.977400000000003</v>
      </c>
      <c r="L155" s="12">
        <v>52.6</v>
      </c>
      <c r="M155" s="12">
        <v>56.29</v>
      </c>
      <c r="O155" s="6">
        <v>43685</v>
      </c>
      <c r="P155" s="7">
        <f t="shared" si="33"/>
        <v>2.6317534262272076E-2</v>
      </c>
      <c r="Q155" s="7">
        <f t="shared" si="34"/>
        <v>3.408929807572094E-2</v>
      </c>
      <c r="R155" s="7">
        <f t="shared" si="35"/>
        <v>3.2293273349471574E-2</v>
      </c>
      <c r="S155" s="7">
        <f t="shared" si="36"/>
        <v>2.4268112372353254E-2</v>
      </c>
      <c r="T155" s="7">
        <f t="shared" si="37"/>
        <v>2.9241088297451069E-2</v>
      </c>
      <c r="U155" s="7" t="str">
        <f t="shared" si="38"/>
        <v/>
      </c>
      <c r="V155" s="7">
        <f t="shared" si="39"/>
        <v>2.8209299188496337E-2</v>
      </c>
      <c r="W155" s="7">
        <f t="shared" si="40"/>
        <v>4.0683098153268028E-4</v>
      </c>
      <c r="X155" s="7">
        <f t="shared" si="41"/>
        <v>5.1186677475341905E-2</v>
      </c>
      <c r="Y155" s="7">
        <f t="shared" si="42"/>
        <v>1.1042811692959546E-4</v>
      </c>
      <c r="Z155" s="7">
        <v>1.9429999999999999E-2</v>
      </c>
      <c r="AA155" s="7">
        <f t="shared" si="43"/>
        <v>2.8149149880623607E-2</v>
      </c>
      <c r="AB155" s="7">
        <f t="shared" si="44"/>
        <v>2.2638408404267719E-2</v>
      </c>
      <c r="AE155" s="6">
        <v>43685</v>
      </c>
      <c r="AF155" s="7">
        <v>16.91</v>
      </c>
      <c r="AG155" s="7">
        <v>35.979999999999997</v>
      </c>
      <c r="AH155" s="7">
        <v>78.55</v>
      </c>
      <c r="AI155" s="7">
        <f t="shared" si="30"/>
        <v>3.6899999999999977</v>
      </c>
      <c r="AJ155" s="7">
        <v>2.13</v>
      </c>
      <c r="AK155" s="7">
        <v>12.074999999999999</v>
      </c>
      <c r="AL155" s="7">
        <f t="shared" si="31"/>
        <v>9.9450000000000003</v>
      </c>
      <c r="AM155" s="7">
        <v>2.12</v>
      </c>
      <c r="AN155" s="7">
        <v>1.62</v>
      </c>
      <c r="AO155" s="7">
        <v>1.72</v>
      </c>
      <c r="AP155" s="7">
        <f t="shared" si="32"/>
        <v>9.9999999999999867E-2</v>
      </c>
      <c r="AQ155" s="7">
        <v>1.65</v>
      </c>
      <c r="AR155" s="7">
        <v>116.474</v>
      </c>
      <c r="AS155" s="7">
        <v>1497.7</v>
      </c>
      <c r="AT155" s="14">
        <v>256.036</v>
      </c>
      <c r="AU155" s="14">
        <v>102.639</v>
      </c>
      <c r="AV155" s="14">
        <v>89.8</v>
      </c>
      <c r="AY155" s="6">
        <v>43685</v>
      </c>
      <c r="AZ155" s="12">
        <v>0</v>
      </c>
      <c r="BA155" s="12">
        <v>0</v>
      </c>
      <c r="BB155" s="12">
        <v>0</v>
      </c>
      <c r="BE155" s="6">
        <v>43685</v>
      </c>
      <c r="BF155" t="s">
        <v>54</v>
      </c>
      <c r="BG155" s="52">
        <v>1</v>
      </c>
    </row>
    <row r="156" spans="1:59" x14ac:dyDescent="0.2">
      <c r="A156" s="6">
        <v>43686</v>
      </c>
      <c r="B156" s="12">
        <v>51.9803</v>
      </c>
      <c r="C156" s="12">
        <v>90.927999999999997</v>
      </c>
      <c r="D156" s="12">
        <v>42.711599999999997</v>
      </c>
      <c r="E156" s="12">
        <v>41.216200000000001</v>
      </c>
      <c r="F156" s="12">
        <v>59.5764</v>
      </c>
      <c r="G156" s="12"/>
      <c r="H156" s="12">
        <v>4.2268999999999997</v>
      </c>
      <c r="I156" s="12">
        <v>20.173200000000001</v>
      </c>
      <c r="J156" s="12">
        <v>7.8247999999999998</v>
      </c>
      <c r="K156" s="12">
        <v>76.968900000000005</v>
      </c>
      <c r="L156" s="12">
        <v>54.41</v>
      </c>
      <c r="M156" s="12">
        <v>57.37</v>
      </c>
      <c r="O156" s="6">
        <v>43686</v>
      </c>
      <c r="P156" s="7">
        <f t="shared" si="33"/>
        <v>-2.1506082424844412E-2</v>
      </c>
      <c r="Q156" s="7">
        <f t="shared" si="34"/>
        <v>-6.5955252226538941E-3</v>
      </c>
      <c r="R156" s="7">
        <f t="shared" si="35"/>
        <v>-1.9434564761065736E-2</v>
      </c>
      <c r="S156" s="7">
        <f t="shared" si="36"/>
        <v>0</v>
      </c>
      <c r="T156" s="7">
        <f t="shared" si="37"/>
        <v>-7.5116153935571046E-3</v>
      </c>
      <c r="U156" s="7" t="str">
        <f t="shared" si="38"/>
        <v/>
      </c>
      <c r="V156" s="7">
        <f t="shared" si="39"/>
        <v>-2.7877545931885893E-3</v>
      </c>
      <c r="W156" s="7">
        <f t="shared" si="40"/>
        <v>-4.6968079590508124E-2</v>
      </c>
      <c r="X156" s="7">
        <f t="shared" si="41"/>
        <v>-9.3113858703115782E-3</v>
      </c>
      <c r="Y156" s="7">
        <f t="shared" si="42"/>
        <v>-1.104281169295464E-4</v>
      </c>
      <c r="Z156" s="7">
        <v>-6.8349999999999999E-3</v>
      </c>
      <c r="AA156" s="7">
        <f t="shared" si="43"/>
        <v>3.3831840754169742E-2</v>
      </c>
      <c r="AB156" s="7">
        <f t="shared" si="44"/>
        <v>1.9004619137844465E-2</v>
      </c>
      <c r="AE156" s="6">
        <v>43686</v>
      </c>
      <c r="AF156" s="7">
        <v>17.97</v>
      </c>
      <c r="AG156" s="7">
        <v>35.14</v>
      </c>
      <c r="AH156" s="7">
        <v>78.97</v>
      </c>
      <c r="AI156" s="7">
        <f t="shared" si="30"/>
        <v>2.9600000000000009</v>
      </c>
      <c r="AJ156" s="7">
        <v>2.09</v>
      </c>
      <c r="AK156" s="7">
        <v>12.025</v>
      </c>
      <c r="AL156" s="7">
        <f t="shared" si="31"/>
        <v>9.9350000000000005</v>
      </c>
      <c r="AM156" s="7">
        <v>2.12</v>
      </c>
      <c r="AN156" s="7">
        <v>1.63</v>
      </c>
      <c r="AO156" s="7">
        <v>1.74</v>
      </c>
      <c r="AP156" s="7">
        <f t="shared" si="32"/>
        <v>0.1100000000000001</v>
      </c>
      <c r="AQ156" s="7">
        <v>1.66</v>
      </c>
      <c r="AR156" s="7">
        <v>116.4419</v>
      </c>
      <c r="AS156" s="7">
        <v>1496.6</v>
      </c>
      <c r="AT156" s="14">
        <v>256.036</v>
      </c>
      <c r="AU156" s="14">
        <v>102.639</v>
      </c>
      <c r="AV156" s="14">
        <v>89.8</v>
      </c>
      <c r="AY156" s="6">
        <v>43686</v>
      </c>
      <c r="AZ156" s="12">
        <v>0</v>
      </c>
      <c r="BA156" s="12">
        <v>0</v>
      </c>
      <c r="BB156" s="12">
        <v>0</v>
      </c>
      <c r="BE156" s="6">
        <v>43686</v>
      </c>
      <c r="BF156" t="s">
        <v>54</v>
      </c>
      <c r="BG156" s="52">
        <v>1</v>
      </c>
    </row>
    <row r="157" spans="1:59" x14ac:dyDescent="0.2">
      <c r="A157" s="6">
        <v>43689</v>
      </c>
      <c r="B157" s="12">
        <v>51.727699999999999</v>
      </c>
      <c r="C157" s="12">
        <v>90.281800000000004</v>
      </c>
      <c r="D157" s="12">
        <v>42.007800000000003</v>
      </c>
      <c r="E157" s="12">
        <v>39.344700000000003</v>
      </c>
      <c r="F157" s="12">
        <v>58.534700000000001</v>
      </c>
      <c r="G157" s="12"/>
      <c r="H157" s="12">
        <v>4.0735999999999999</v>
      </c>
      <c r="I157" s="12">
        <v>20.2333</v>
      </c>
      <c r="J157" s="12">
        <v>7.532</v>
      </c>
      <c r="K157" s="12">
        <v>76.985699999999994</v>
      </c>
      <c r="L157" s="12">
        <v>54.98</v>
      </c>
      <c r="M157" s="12">
        <v>57.13</v>
      </c>
      <c r="O157" s="6">
        <v>43689</v>
      </c>
      <c r="P157" s="7">
        <f t="shared" si="33"/>
        <v>-4.8713792479533388E-3</v>
      </c>
      <c r="Q157" s="7">
        <f t="shared" si="34"/>
        <v>-7.1320948334316877E-3</v>
      </c>
      <c r="R157" s="7">
        <f t="shared" si="35"/>
        <v>-1.6615230778078392E-2</v>
      </c>
      <c r="S157" s="7">
        <f t="shared" si="36"/>
        <v>-4.6470105853743782E-2</v>
      </c>
      <c r="T157" s="7">
        <f t="shared" si="37"/>
        <v>-1.7639781719174175E-2</v>
      </c>
      <c r="U157" s="7" t="str">
        <f t="shared" si="38"/>
        <v/>
      </c>
      <c r="V157" s="7">
        <f t="shared" si="39"/>
        <v>-3.6941734483595862E-2</v>
      </c>
      <c r="W157" s="7">
        <f t="shared" si="40"/>
        <v>2.9747711046514825E-3</v>
      </c>
      <c r="X157" s="7">
        <f t="shared" si="41"/>
        <v>-3.8137566199240053E-2</v>
      </c>
      <c r="Y157" s="7">
        <f t="shared" si="42"/>
        <v>2.1824615914927778E-4</v>
      </c>
      <c r="Z157" s="7">
        <v>-1.2248E-2</v>
      </c>
      <c r="AA157" s="7">
        <f t="shared" si="43"/>
        <v>1.0421522239265677E-2</v>
      </c>
      <c r="AB157" s="7">
        <f t="shared" si="44"/>
        <v>-4.1921458774084172E-3</v>
      </c>
      <c r="AE157" s="6">
        <v>43689</v>
      </c>
      <c r="AF157" s="7">
        <v>21.09</v>
      </c>
      <c r="AG157" s="7">
        <v>34.43</v>
      </c>
      <c r="AH157" s="7">
        <v>81.58</v>
      </c>
      <c r="AI157" s="7">
        <f t="shared" si="30"/>
        <v>2.1500000000000057</v>
      </c>
      <c r="AJ157" s="7">
        <v>2.21</v>
      </c>
      <c r="AK157" s="7">
        <v>11.42</v>
      </c>
      <c r="AL157" s="7">
        <f t="shared" si="31"/>
        <v>9.2100000000000009</v>
      </c>
      <c r="AM157" s="7">
        <v>2.12</v>
      </c>
      <c r="AN157" s="7">
        <v>1.58</v>
      </c>
      <c r="AO157" s="7">
        <v>1.65</v>
      </c>
      <c r="AP157" s="7">
        <f t="shared" si="32"/>
        <v>6.999999999999984E-2</v>
      </c>
      <c r="AQ157" s="7">
        <v>1.61</v>
      </c>
      <c r="AR157" s="7">
        <v>116.7548</v>
      </c>
      <c r="AS157" s="7">
        <v>1505.3</v>
      </c>
      <c r="AT157" s="14">
        <v>256.036</v>
      </c>
      <c r="AU157" s="14">
        <v>102.639</v>
      </c>
      <c r="AV157" s="14">
        <v>89.8</v>
      </c>
      <c r="AY157" s="6">
        <v>43689</v>
      </c>
      <c r="AZ157" s="12">
        <v>0</v>
      </c>
      <c r="BA157" s="12">
        <v>1</v>
      </c>
      <c r="BB157" s="12">
        <v>0</v>
      </c>
      <c r="BE157" s="6">
        <v>43689</v>
      </c>
      <c r="BF157" t="s">
        <v>54</v>
      </c>
      <c r="BG157" s="52">
        <v>1</v>
      </c>
    </row>
    <row r="158" spans="1:59" x14ac:dyDescent="0.2">
      <c r="A158" s="6">
        <v>43690</v>
      </c>
      <c r="B158" s="12">
        <v>52.366599999999998</v>
      </c>
      <c r="C158" s="12">
        <v>90.905799999999999</v>
      </c>
      <c r="D158" s="12">
        <v>42.600900000000003</v>
      </c>
      <c r="E158" s="12">
        <v>39.143599999999999</v>
      </c>
      <c r="F158" s="12">
        <v>58.085500000000003</v>
      </c>
      <c r="G158" s="12"/>
      <c r="H158" s="12">
        <v>4.2328000000000001</v>
      </c>
      <c r="I158" s="12">
        <v>20.611000000000001</v>
      </c>
      <c r="J158" s="12">
        <v>7.6052</v>
      </c>
      <c r="K158" s="12">
        <v>76.994200000000006</v>
      </c>
      <c r="L158" s="12">
        <v>57.05</v>
      </c>
      <c r="M158" s="12">
        <v>59.9</v>
      </c>
      <c r="O158" s="6">
        <v>43690</v>
      </c>
      <c r="P158" s="7">
        <f t="shared" si="33"/>
        <v>1.2275562118886533E-2</v>
      </c>
      <c r="Q158" s="7">
        <f t="shared" si="34"/>
        <v>6.88791580719679E-3</v>
      </c>
      <c r="R158" s="7">
        <f t="shared" si="35"/>
        <v>1.4020064486401888E-2</v>
      </c>
      <c r="S158" s="7">
        <f t="shared" si="36"/>
        <v>-5.1243418459786388E-3</v>
      </c>
      <c r="T158" s="7">
        <f t="shared" si="37"/>
        <v>-7.7036777769336753E-3</v>
      </c>
      <c r="U158" s="7" t="str">
        <f t="shared" si="38"/>
        <v/>
      </c>
      <c r="V158" s="7">
        <f t="shared" si="39"/>
        <v>3.833658322683469E-2</v>
      </c>
      <c r="W158" s="7">
        <f t="shared" si="40"/>
        <v>1.8495151911632618E-2</v>
      </c>
      <c r="X158" s="7">
        <f t="shared" si="41"/>
        <v>9.6716130583879064E-3</v>
      </c>
      <c r="Y158" s="7">
        <f t="shared" si="42"/>
        <v>1.1040402037731937E-4</v>
      </c>
      <c r="Z158" s="7">
        <v>1.5432E-2</v>
      </c>
      <c r="AA158" s="7">
        <f t="shared" si="43"/>
        <v>3.6958593570984986E-2</v>
      </c>
      <c r="AB158" s="7">
        <f t="shared" si="44"/>
        <v>4.7347132385032409E-2</v>
      </c>
      <c r="AE158" s="6">
        <v>43690</v>
      </c>
      <c r="AF158" s="7">
        <v>17.52</v>
      </c>
      <c r="AG158" s="7">
        <v>33.19</v>
      </c>
      <c r="AH158" s="7">
        <v>77.7</v>
      </c>
      <c r="AI158" s="7">
        <f t="shared" si="30"/>
        <v>2.8500000000000014</v>
      </c>
      <c r="AJ158" s="7">
        <v>2.2400000000000002</v>
      </c>
      <c r="AK158" s="7">
        <v>11.86</v>
      </c>
      <c r="AL158" s="7">
        <f t="shared" si="31"/>
        <v>9.6199999999999992</v>
      </c>
      <c r="AM158" s="7">
        <v>2.12</v>
      </c>
      <c r="AN158" s="7">
        <v>1.66</v>
      </c>
      <c r="AO158" s="7">
        <v>1.68</v>
      </c>
      <c r="AP158" s="7">
        <f t="shared" si="32"/>
        <v>2.0000000000000018E-2</v>
      </c>
      <c r="AQ158" s="7">
        <v>1.63</v>
      </c>
      <c r="AR158" s="7">
        <v>116.72669999999999</v>
      </c>
      <c r="AS158" s="7">
        <v>1502.2</v>
      </c>
      <c r="AT158" s="14">
        <v>256.036</v>
      </c>
      <c r="AU158" s="14">
        <v>102.639</v>
      </c>
      <c r="AV158" s="14">
        <v>89.8</v>
      </c>
      <c r="AY158" s="6">
        <v>43690</v>
      </c>
      <c r="AZ158" s="12">
        <v>0</v>
      </c>
      <c r="BA158" s="12">
        <v>0</v>
      </c>
      <c r="BB158" s="12">
        <v>0</v>
      </c>
      <c r="BE158" s="6">
        <v>43690</v>
      </c>
      <c r="BF158" t="s">
        <v>54</v>
      </c>
      <c r="BG158" s="52">
        <v>1</v>
      </c>
    </row>
    <row r="159" spans="1:59" x14ac:dyDescent="0.2">
      <c r="A159" s="6">
        <v>43691</v>
      </c>
      <c r="B159" s="12">
        <v>50.256799999999998</v>
      </c>
      <c r="C159" s="12">
        <v>87.451999999999998</v>
      </c>
      <c r="D159" s="12">
        <v>40.948099999999997</v>
      </c>
      <c r="E159" s="12">
        <v>38.2166</v>
      </c>
      <c r="F159" s="12">
        <v>56.890999999999998</v>
      </c>
      <c r="G159" s="12"/>
      <c r="H159" s="12">
        <v>3.8319000000000001</v>
      </c>
      <c r="I159" s="12">
        <v>19.718299999999999</v>
      </c>
      <c r="J159" s="12">
        <v>7.3968999999999996</v>
      </c>
      <c r="K159" s="12">
        <v>76.985699999999994</v>
      </c>
      <c r="L159" s="12">
        <v>55.16</v>
      </c>
      <c r="M159" s="12">
        <v>57.86</v>
      </c>
      <c r="O159" s="6">
        <v>43691</v>
      </c>
      <c r="P159" s="7">
        <f t="shared" si="33"/>
        <v>-4.1123122351293874E-2</v>
      </c>
      <c r="Q159" s="7">
        <f t="shared" si="34"/>
        <v>-3.8733734113889459E-2</v>
      </c>
      <c r="R159" s="7">
        <f t="shared" si="35"/>
        <v>-3.9569968636463719E-2</v>
      </c>
      <c r="S159" s="7">
        <f t="shared" si="36"/>
        <v>-2.396695906018137E-2</v>
      </c>
      <c r="T159" s="7">
        <f t="shared" si="37"/>
        <v>-2.0778906613010118E-2</v>
      </c>
      <c r="U159" s="7" t="str">
        <f t="shared" si="38"/>
        <v/>
      </c>
      <c r="V159" s="7">
        <f t="shared" si="39"/>
        <v>-9.9502948873081198E-2</v>
      </c>
      <c r="W159" s="7">
        <f t="shared" si="40"/>
        <v>-4.4277775299250838E-2</v>
      </c>
      <c r="X159" s="7">
        <f t="shared" si="41"/>
        <v>-2.7771230333132668E-2</v>
      </c>
      <c r="Y159" s="7">
        <f t="shared" si="42"/>
        <v>-1.104040203772761E-4</v>
      </c>
      <c r="Z159" s="7">
        <v>-3.0013999999999999E-2</v>
      </c>
      <c r="AA159" s="7">
        <f t="shared" si="43"/>
        <v>-3.3690023382983617E-2</v>
      </c>
      <c r="AB159" s="7">
        <f t="shared" si="44"/>
        <v>-3.4650205573414646E-2</v>
      </c>
      <c r="AE159" s="6">
        <v>43691</v>
      </c>
      <c r="AF159" s="7">
        <v>22.1</v>
      </c>
      <c r="AG159" s="7">
        <v>35.83</v>
      </c>
      <c r="AH159" s="7">
        <v>87.22</v>
      </c>
      <c r="AI159" s="7">
        <f t="shared" si="30"/>
        <v>2.7000000000000028</v>
      </c>
      <c r="AJ159" s="7">
        <v>2.2200000000000002</v>
      </c>
      <c r="AK159" s="7">
        <v>11.18</v>
      </c>
      <c r="AL159" s="7">
        <f t="shared" si="31"/>
        <v>8.9599999999999991</v>
      </c>
      <c r="AM159" s="7">
        <v>2.12</v>
      </c>
      <c r="AN159" s="7">
        <v>1.58</v>
      </c>
      <c r="AO159" s="7">
        <v>1.59</v>
      </c>
      <c r="AP159" s="7">
        <f t="shared" si="32"/>
        <v>1.0000000000000009E-2</v>
      </c>
      <c r="AQ159" s="7">
        <v>1.57</v>
      </c>
      <c r="AR159" s="7">
        <v>117.0913</v>
      </c>
      <c r="AS159" s="7">
        <v>1515.9</v>
      </c>
      <c r="AT159" s="14">
        <v>256.036</v>
      </c>
      <c r="AU159" s="14">
        <v>102.639</v>
      </c>
      <c r="AV159" s="14">
        <v>89.8</v>
      </c>
      <c r="AY159" s="6">
        <v>43691</v>
      </c>
      <c r="AZ159" s="12">
        <v>0</v>
      </c>
      <c r="BA159" s="12">
        <v>1</v>
      </c>
      <c r="BB159" s="12">
        <v>0</v>
      </c>
      <c r="BE159" s="6">
        <v>43691</v>
      </c>
      <c r="BF159" t="s">
        <v>54</v>
      </c>
      <c r="BG159" s="52">
        <v>1</v>
      </c>
    </row>
    <row r="160" spans="1:59" x14ac:dyDescent="0.2">
      <c r="A160" s="6">
        <v>43692</v>
      </c>
      <c r="B160" s="12">
        <v>49.959600000000002</v>
      </c>
      <c r="C160" s="12">
        <v>86.865200000000002</v>
      </c>
      <c r="D160" s="12">
        <v>40.260100000000001</v>
      </c>
      <c r="E160" s="12">
        <v>38.444000000000003</v>
      </c>
      <c r="F160" s="12">
        <v>56.422699999999999</v>
      </c>
      <c r="G160" s="12"/>
      <c r="H160" s="12">
        <v>3.7965</v>
      </c>
      <c r="I160" s="12">
        <v>19.220400000000001</v>
      </c>
      <c r="J160" s="12">
        <v>7.3688000000000002</v>
      </c>
      <c r="K160" s="12">
        <v>77.019400000000005</v>
      </c>
      <c r="L160" s="12">
        <v>54.51</v>
      </c>
      <c r="M160" s="12">
        <v>57.37</v>
      </c>
      <c r="O160" s="6">
        <v>43692</v>
      </c>
      <c r="P160" s="7">
        <f t="shared" si="33"/>
        <v>-5.931182346685185E-3</v>
      </c>
      <c r="Q160" s="7">
        <f t="shared" si="34"/>
        <v>-6.7325796481283902E-3</v>
      </c>
      <c r="R160" s="7">
        <f t="shared" si="35"/>
        <v>-1.6944507112754102E-2</v>
      </c>
      <c r="S160" s="7">
        <f t="shared" si="36"/>
        <v>5.9326607663546024E-3</v>
      </c>
      <c r="T160" s="7">
        <f t="shared" si="37"/>
        <v>-8.2655965904980203E-3</v>
      </c>
      <c r="U160" s="7" t="str">
        <f t="shared" si="38"/>
        <v/>
      </c>
      <c r="V160" s="7">
        <f t="shared" si="39"/>
        <v>-9.2811740635524494E-3</v>
      </c>
      <c r="W160" s="7">
        <f t="shared" si="40"/>
        <v>-2.5574923581795989E-2</v>
      </c>
      <c r="X160" s="7">
        <f t="shared" si="41"/>
        <v>-3.8061228282724874E-3</v>
      </c>
      <c r="Y160" s="7">
        <f t="shared" si="42"/>
        <v>4.3764785111542282E-4</v>
      </c>
      <c r="Z160" s="7">
        <v>2.6380000000000002E-3</v>
      </c>
      <c r="AA160" s="7">
        <f t="shared" si="43"/>
        <v>-1.1853881848911481E-2</v>
      </c>
      <c r="AB160" s="7">
        <f t="shared" si="44"/>
        <v>-8.5047809342093401E-3</v>
      </c>
      <c r="AE160" s="6">
        <v>43692</v>
      </c>
      <c r="AF160" s="7">
        <v>21.18</v>
      </c>
      <c r="AG160" s="7">
        <v>36.200000000000003</v>
      </c>
      <c r="AH160" s="7">
        <v>90.62</v>
      </c>
      <c r="AI160" s="7">
        <f t="shared" si="30"/>
        <v>2.8599999999999994</v>
      </c>
      <c r="AJ160" s="7">
        <v>2.19</v>
      </c>
      <c r="AK160" s="7">
        <v>11.225</v>
      </c>
      <c r="AL160" s="7">
        <f t="shared" si="31"/>
        <v>9.0350000000000001</v>
      </c>
      <c r="AM160" s="7">
        <v>2.13</v>
      </c>
      <c r="AN160" s="7">
        <v>1.48</v>
      </c>
      <c r="AO160" s="7">
        <v>1.52</v>
      </c>
      <c r="AP160" s="7">
        <f t="shared" si="32"/>
        <v>4.0000000000000036E-2</v>
      </c>
      <c r="AQ160" s="7">
        <v>1.54</v>
      </c>
      <c r="AR160" s="7">
        <v>117.2239</v>
      </c>
      <c r="AS160" s="7">
        <v>1519.6</v>
      </c>
      <c r="AT160" s="14">
        <v>256.036</v>
      </c>
      <c r="AU160" s="14">
        <v>102.639</v>
      </c>
      <c r="AV160" s="14">
        <v>89.8</v>
      </c>
      <c r="AY160" s="6">
        <v>43692</v>
      </c>
      <c r="AZ160" s="12">
        <v>0</v>
      </c>
      <c r="BA160" s="12">
        <v>1</v>
      </c>
      <c r="BB160" s="12">
        <v>0</v>
      </c>
      <c r="BE160" s="6">
        <v>43692</v>
      </c>
      <c r="BF160" t="s">
        <v>54</v>
      </c>
      <c r="BG160" s="52">
        <v>1</v>
      </c>
    </row>
    <row r="161" spans="1:59" x14ac:dyDescent="0.2">
      <c r="A161" s="6">
        <v>43693</v>
      </c>
      <c r="B161" s="12">
        <v>50.739699999999999</v>
      </c>
      <c r="C161" s="12">
        <v>86.902699999999996</v>
      </c>
      <c r="D161" s="12">
        <v>40.7029</v>
      </c>
      <c r="E161" s="12">
        <v>38.977400000000003</v>
      </c>
      <c r="F161" s="12">
        <v>57.320999999999998</v>
      </c>
      <c r="G161" s="12"/>
      <c r="H161" s="12">
        <v>4.1325000000000003</v>
      </c>
      <c r="I161" s="12">
        <v>20.4908</v>
      </c>
      <c r="J161" s="12">
        <v>7.5827</v>
      </c>
      <c r="K161" s="12">
        <v>77.010999999999996</v>
      </c>
      <c r="L161" s="12">
        <v>54.83</v>
      </c>
      <c r="M161" s="12">
        <v>59</v>
      </c>
      <c r="O161" s="6">
        <v>43693</v>
      </c>
      <c r="P161" s="7">
        <f t="shared" si="33"/>
        <v>1.5493962838382476E-2</v>
      </c>
      <c r="Q161" s="7">
        <f t="shared" si="34"/>
        <v>4.3161021779209796E-4</v>
      </c>
      <c r="R161" s="7">
        <f t="shared" si="35"/>
        <v>1.0938438917919364E-2</v>
      </c>
      <c r="S161" s="7">
        <f t="shared" si="36"/>
        <v>1.3779354021532669E-2</v>
      </c>
      <c r="T161" s="7">
        <f t="shared" si="37"/>
        <v>1.579548892619358E-2</v>
      </c>
      <c r="U161" s="7" t="str">
        <f t="shared" si="38"/>
        <v/>
      </c>
      <c r="V161" s="7">
        <f t="shared" si="39"/>
        <v>8.4802961041890973E-2</v>
      </c>
      <c r="W161" s="7">
        <f t="shared" si="40"/>
        <v>6.4003789944342013E-2</v>
      </c>
      <c r="X161" s="7">
        <f t="shared" si="41"/>
        <v>2.8614466065748755E-2</v>
      </c>
      <c r="Y161" s="7">
        <f t="shared" si="42"/>
        <v>-1.0906937862053667E-4</v>
      </c>
      <c r="Z161" s="7">
        <v>1.4648E-2</v>
      </c>
      <c r="AA161" s="7">
        <f t="shared" si="43"/>
        <v>5.8533183397676209E-3</v>
      </c>
      <c r="AB161" s="7">
        <f t="shared" si="44"/>
        <v>2.80159252919399E-2</v>
      </c>
      <c r="AE161" s="6">
        <v>43693</v>
      </c>
      <c r="AF161" s="7">
        <v>18.47</v>
      </c>
      <c r="AG161" s="7">
        <v>35.020000000000003</v>
      </c>
      <c r="AH161" s="7">
        <v>89.52</v>
      </c>
      <c r="AI161" s="7">
        <f t="shared" si="30"/>
        <v>4.1700000000000017</v>
      </c>
      <c r="AJ161" s="7">
        <v>2.2000000000000002</v>
      </c>
      <c r="AK161" s="7">
        <v>10.955</v>
      </c>
      <c r="AL161" s="7">
        <f t="shared" si="31"/>
        <v>8.754999999999999</v>
      </c>
      <c r="AM161" s="7">
        <v>2.13</v>
      </c>
      <c r="AN161" s="7">
        <v>1.48</v>
      </c>
      <c r="AO161" s="7">
        <v>1.55</v>
      </c>
      <c r="AP161" s="7">
        <f t="shared" si="32"/>
        <v>7.0000000000000062E-2</v>
      </c>
      <c r="AQ161" s="7">
        <v>1.54</v>
      </c>
      <c r="AR161" s="7">
        <v>117.07859999999999</v>
      </c>
      <c r="AS161" s="7">
        <v>1512.5</v>
      </c>
      <c r="AT161" s="14">
        <v>256.036</v>
      </c>
      <c r="AU161" s="14">
        <v>102.639</v>
      </c>
      <c r="AV161" s="14">
        <v>89.8</v>
      </c>
      <c r="AY161" s="6">
        <v>43693</v>
      </c>
      <c r="AZ161" s="12">
        <v>0</v>
      </c>
      <c r="BA161" s="12">
        <v>0</v>
      </c>
      <c r="BB161" s="12">
        <v>0</v>
      </c>
      <c r="BE161" s="6">
        <v>43693</v>
      </c>
      <c r="BF161" t="s">
        <v>54</v>
      </c>
      <c r="BG161" s="52">
        <v>1</v>
      </c>
    </row>
    <row r="162" spans="1:59" x14ac:dyDescent="0.2">
      <c r="A162" s="6">
        <v>43696</v>
      </c>
      <c r="B162" s="12">
        <v>51.594000000000001</v>
      </c>
      <c r="C162" s="12">
        <v>88.028300000000002</v>
      </c>
      <c r="D162" s="12">
        <v>42.656199999999998</v>
      </c>
      <c r="E162" s="12">
        <v>39.860700000000001</v>
      </c>
      <c r="F162" s="12">
        <v>58.534700000000001</v>
      </c>
      <c r="G162" s="12"/>
      <c r="H162" s="12">
        <v>4.5392999999999999</v>
      </c>
      <c r="I162" s="12">
        <v>21.787099999999999</v>
      </c>
      <c r="J162" s="12">
        <v>7.7347000000000001</v>
      </c>
      <c r="K162" s="12">
        <v>77.010999999999996</v>
      </c>
      <c r="L162" s="12">
        <v>56.24</v>
      </c>
      <c r="M162" s="12">
        <v>59.79</v>
      </c>
      <c r="O162" s="6">
        <v>43696</v>
      </c>
      <c r="P162" s="7">
        <f t="shared" si="33"/>
        <v>1.6696744998230425E-2</v>
      </c>
      <c r="Q162" s="7">
        <f t="shared" si="34"/>
        <v>1.2869251703719818E-2</v>
      </c>
      <c r="R162" s="7">
        <f t="shared" si="35"/>
        <v>4.6873289676051616E-2</v>
      </c>
      <c r="S162" s="7">
        <f t="shared" si="36"/>
        <v>2.2408885113005476E-2</v>
      </c>
      <c r="T162" s="7">
        <f t="shared" si="37"/>
        <v>2.095269205424825E-2</v>
      </c>
      <c r="U162" s="7" t="str">
        <f t="shared" si="38"/>
        <v/>
      </c>
      <c r="V162" s="7">
        <f t="shared" si="39"/>
        <v>9.389026443045545E-2</v>
      </c>
      <c r="W162" s="7">
        <f t="shared" si="40"/>
        <v>6.134204660226307E-2</v>
      </c>
      <c r="X162" s="7">
        <f t="shared" si="41"/>
        <v>1.984736177057711E-2</v>
      </c>
      <c r="Y162" s="7">
        <f t="shared" si="42"/>
        <v>0</v>
      </c>
      <c r="Z162" s="7">
        <v>1.1976000000000001E-2</v>
      </c>
      <c r="AA162" s="7">
        <f t="shared" si="43"/>
        <v>2.5390758086452411E-2</v>
      </c>
      <c r="AB162" s="7">
        <f t="shared" si="44"/>
        <v>1.3300978987093547E-2</v>
      </c>
      <c r="AE162" s="6">
        <v>43696</v>
      </c>
      <c r="AF162" s="7">
        <v>16.88</v>
      </c>
      <c r="AG162" s="7">
        <v>32.99</v>
      </c>
      <c r="AH162" s="7">
        <v>86.49</v>
      </c>
      <c r="AI162" s="7">
        <f t="shared" si="30"/>
        <v>3.5499999999999972</v>
      </c>
      <c r="AJ162" s="7">
        <v>2.2599999999999998</v>
      </c>
      <c r="AK162" s="7">
        <v>10.785</v>
      </c>
      <c r="AL162" s="7">
        <f t="shared" si="31"/>
        <v>8.5250000000000004</v>
      </c>
      <c r="AM162" s="7">
        <v>2.13</v>
      </c>
      <c r="AN162" s="7">
        <v>1.53</v>
      </c>
      <c r="AO162" s="7">
        <v>1.6</v>
      </c>
      <c r="AP162" s="7">
        <f t="shared" si="32"/>
        <v>7.0000000000000062E-2</v>
      </c>
      <c r="AQ162" s="7">
        <v>1.56</v>
      </c>
      <c r="AR162" s="7">
        <v>117.3886</v>
      </c>
      <c r="AS162" s="7">
        <v>1500.4</v>
      </c>
      <c r="AT162" s="14">
        <v>256.036</v>
      </c>
      <c r="AU162" s="14">
        <v>102.639</v>
      </c>
      <c r="AV162" s="14">
        <v>89.8</v>
      </c>
      <c r="AY162" s="6">
        <v>43696</v>
      </c>
      <c r="AZ162" s="12">
        <v>0</v>
      </c>
      <c r="BA162" s="12">
        <v>0</v>
      </c>
      <c r="BB162" s="12">
        <v>0</v>
      </c>
      <c r="BE162" s="6">
        <v>43696</v>
      </c>
      <c r="BF162" t="s">
        <v>54</v>
      </c>
      <c r="BG162" s="52">
        <v>1</v>
      </c>
    </row>
    <row r="163" spans="1:59" x14ac:dyDescent="0.2">
      <c r="A163" s="6">
        <v>43697</v>
      </c>
      <c r="B163" s="12">
        <v>51.281999999999996</v>
      </c>
      <c r="C163" s="12">
        <v>87.142799999999994</v>
      </c>
      <c r="D163" s="12">
        <v>41.683500000000002</v>
      </c>
      <c r="E163" s="12">
        <v>39.5809</v>
      </c>
      <c r="F163" s="12">
        <v>57.789299999999997</v>
      </c>
      <c r="G163" s="12"/>
      <c r="H163" s="12">
        <v>4.6276999999999999</v>
      </c>
      <c r="I163" s="12">
        <v>22.2592</v>
      </c>
      <c r="J163" s="12">
        <v>7.7685000000000004</v>
      </c>
      <c r="K163" s="12">
        <v>77.019400000000005</v>
      </c>
      <c r="L163" s="12">
        <v>56.18</v>
      </c>
      <c r="M163" s="12">
        <v>59.03</v>
      </c>
      <c r="O163" s="6">
        <v>43697</v>
      </c>
      <c r="P163" s="7">
        <f t="shared" si="33"/>
        <v>-6.0655732448785752E-3</v>
      </c>
      <c r="Q163" s="7">
        <f t="shared" si="34"/>
        <v>-1.0110201313901102E-2</v>
      </c>
      <c r="R163" s="7">
        <f t="shared" si="35"/>
        <v>-2.3067265609309766E-2</v>
      </c>
      <c r="S163" s="7">
        <f t="shared" si="36"/>
        <v>-7.0441974227298896E-3</v>
      </c>
      <c r="T163" s="7">
        <f t="shared" si="37"/>
        <v>-1.2816103345658266E-2</v>
      </c>
      <c r="U163" s="7" t="str">
        <f t="shared" si="38"/>
        <v/>
      </c>
      <c r="V163" s="7">
        <f t="shared" si="39"/>
        <v>1.9287169269210962E-2</v>
      </c>
      <c r="W163" s="7">
        <f t="shared" si="40"/>
        <v>2.1437354770998819E-2</v>
      </c>
      <c r="X163" s="7">
        <f t="shared" si="41"/>
        <v>4.3603970217042341E-3</v>
      </c>
      <c r="Y163" s="7">
        <f t="shared" si="42"/>
        <v>1.0906937862058708E-4</v>
      </c>
      <c r="Z163" s="7">
        <v>-7.6920000000000001E-3</v>
      </c>
      <c r="AA163" s="7">
        <f t="shared" si="43"/>
        <v>-1.0674258263118732E-3</v>
      </c>
      <c r="AB163" s="7">
        <f t="shared" si="44"/>
        <v>-1.2792633640215061E-2</v>
      </c>
      <c r="AE163" s="6">
        <v>43697</v>
      </c>
      <c r="AF163" s="7">
        <v>17.5</v>
      </c>
      <c r="AG163" s="7">
        <v>32.340000000000003</v>
      </c>
      <c r="AH163" s="7">
        <v>86.86</v>
      </c>
      <c r="AI163" s="7">
        <f t="shared" si="30"/>
        <v>2.8500000000000014</v>
      </c>
      <c r="AJ163" s="7">
        <v>2.35</v>
      </c>
      <c r="AK163" s="7">
        <v>11.215</v>
      </c>
      <c r="AL163" s="7">
        <f t="shared" si="31"/>
        <v>8.8650000000000002</v>
      </c>
      <c r="AM163" s="7">
        <v>2.13</v>
      </c>
      <c r="AN163" s="7">
        <v>1.5</v>
      </c>
      <c r="AO163" s="7">
        <v>1.55</v>
      </c>
      <c r="AP163" s="7">
        <f t="shared" si="32"/>
        <v>5.0000000000000044E-2</v>
      </c>
      <c r="AQ163" s="7">
        <v>1.53</v>
      </c>
      <c r="AR163" s="7">
        <v>117.37260000000001</v>
      </c>
      <c r="AS163" s="7">
        <v>1504.6</v>
      </c>
      <c r="AT163" s="14">
        <v>256.036</v>
      </c>
      <c r="AU163" s="14">
        <v>102.639</v>
      </c>
      <c r="AV163" s="14">
        <v>89.8</v>
      </c>
      <c r="AY163" s="6">
        <v>43697</v>
      </c>
      <c r="AZ163" s="12">
        <v>0</v>
      </c>
      <c r="BA163" s="12">
        <v>0</v>
      </c>
      <c r="BB163" s="12">
        <v>0</v>
      </c>
      <c r="BE163" s="6">
        <v>43697</v>
      </c>
      <c r="BF163" t="s">
        <v>54</v>
      </c>
      <c r="BG163" s="52">
        <v>1</v>
      </c>
    </row>
    <row r="164" spans="1:59" x14ac:dyDescent="0.2">
      <c r="A164" s="6">
        <v>43698</v>
      </c>
      <c r="B164" s="12">
        <v>51.794600000000003</v>
      </c>
      <c r="C164" s="12">
        <v>88.456000000000003</v>
      </c>
      <c r="D164" s="12">
        <v>41.6203</v>
      </c>
      <c r="E164" s="12">
        <v>39.405999999999999</v>
      </c>
      <c r="F164" s="12">
        <v>58.601599999999998</v>
      </c>
      <c r="G164" s="12"/>
      <c r="H164" s="12">
        <v>4.7161999999999997</v>
      </c>
      <c r="I164" s="12">
        <v>22.568300000000001</v>
      </c>
      <c r="J164" s="12">
        <v>7.7854000000000001</v>
      </c>
      <c r="K164" s="12">
        <v>77.010999999999996</v>
      </c>
      <c r="L164" s="12">
        <v>55.65</v>
      </c>
      <c r="M164" s="12">
        <v>60.6</v>
      </c>
      <c r="O164" s="6">
        <v>43698</v>
      </c>
      <c r="P164" s="7">
        <f t="shared" si="33"/>
        <v>9.946083315147505E-3</v>
      </c>
      <c r="Q164" s="7">
        <f t="shared" si="34"/>
        <v>1.4957100865977064E-2</v>
      </c>
      <c r="R164" s="7">
        <f t="shared" si="35"/>
        <v>-1.517338035612387E-3</v>
      </c>
      <c r="S164" s="7">
        <f t="shared" si="36"/>
        <v>-4.4285896990700216E-3</v>
      </c>
      <c r="T164" s="7">
        <f t="shared" si="37"/>
        <v>1.3958362530454273E-2</v>
      </c>
      <c r="U164" s="7" t="str">
        <f t="shared" si="38"/>
        <v/>
      </c>
      <c r="V164" s="7">
        <f t="shared" si="39"/>
        <v>1.8943406184221995E-2</v>
      </c>
      <c r="W164" s="7">
        <f t="shared" si="40"/>
        <v>1.3790860472078895E-2</v>
      </c>
      <c r="X164" s="7">
        <f t="shared" si="41"/>
        <v>2.1730892767209981E-3</v>
      </c>
      <c r="Y164" s="7">
        <f t="shared" si="42"/>
        <v>-1.0906937862053667E-4</v>
      </c>
      <c r="Z164" s="7">
        <v>8.1019999999999998E-3</v>
      </c>
      <c r="AA164" s="7">
        <f t="shared" si="43"/>
        <v>-9.47874395454377E-3</v>
      </c>
      <c r="AB164" s="7">
        <f t="shared" si="44"/>
        <v>2.6249103822670716E-2</v>
      </c>
      <c r="AE164" s="6">
        <v>43698</v>
      </c>
      <c r="AF164" s="7">
        <v>15.8</v>
      </c>
      <c r="AG164" s="7">
        <v>32.39</v>
      </c>
      <c r="AH164" s="7">
        <v>84.51</v>
      </c>
      <c r="AI164" s="7">
        <f t="shared" si="30"/>
        <v>4.9500000000000028</v>
      </c>
      <c r="AJ164" s="7">
        <v>2.31</v>
      </c>
      <c r="AK164" s="7">
        <v>11.414999999999999</v>
      </c>
      <c r="AL164" s="7">
        <f t="shared" si="31"/>
        <v>9.1049999999999986</v>
      </c>
      <c r="AM164" s="7">
        <v>2.12</v>
      </c>
      <c r="AN164" s="7">
        <v>1.56</v>
      </c>
      <c r="AO164" s="7">
        <v>1.59</v>
      </c>
      <c r="AP164" s="7">
        <f t="shared" si="32"/>
        <v>3.0000000000000027E-2</v>
      </c>
      <c r="AQ164" s="7">
        <v>1.54</v>
      </c>
      <c r="AR164" s="7">
        <v>117.1764</v>
      </c>
      <c r="AS164" s="7">
        <v>1504.6</v>
      </c>
      <c r="AT164" s="14">
        <v>256.036</v>
      </c>
      <c r="AU164" s="14">
        <v>102.639</v>
      </c>
      <c r="AV164" s="14">
        <v>89.8</v>
      </c>
      <c r="AY164" s="6">
        <v>43698</v>
      </c>
      <c r="AZ164" s="12">
        <v>0</v>
      </c>
      <c r="BA164" s="12">
        <v>0</v>
      </c>
      <c r="BB164" s="12">
        <v>0</v>
      </c>
      <c r="BE164" s="6">
        <v>43698</v>
      </c>
      <c r="BF164" t="s">
        <v>54</v>
      </c>
      <c r="BG164" s="52">
        <v>1</v>
      </c>
    </row>
    <row r="165" spans="1:59" x14ac:dyDescent="0.2">
      <c r="A165" s="6">
        <v>43699</v>
      </c>
      <c r="B165" s="12">
        <v>51.683199999999999</v>
      </c>
      <c r="C165" s="12">
        <v>88.343400000000003</v>
      </c>
      <c r="D165" s="12">
        <v>41.3277</v>
      </c>
      <c r="E165" s="12">
        <v>39.091099999999997</v>
      </c>
      <c r="F165" s="12">
        <v>57.798900000000003</v>
      </c>
      <c r="G165" s="12"/>
      <c r="H165" s="12">
        <v>4.6219000000000001</v>
      </c>
      <c r="I165" s="12">
        <v>22.5854</v>
      </c>
      <c r="J165" s="12">
        <v>7.7008999999999999</v>
      </c>
      <c r="K165" s="12">
        <v>77.036199999999994</v>
      </c>
      <c r="L165" s="12">
        <v>55.33</v>
      </c>
      <c r="M165" s="12">
        <v>59.81</v>
      </c>
      <c r="O165" s="6">
        <v>43699</v>
      </c>
      <c r="P165" s="7">
        <f t="shared" si="33"/>
        <v>-2.1531196650263575E-3</v>
      </c>
      <c r="Q165" s="7">
        <f t="shared" si="34"/>
        <v>-1.2737601510426477E-3</v>
      </c>
      <c r="R165" s="7">
        <f t="shared" si="35"/>
        <v>-7.0550516865755288E-3</v>
      </c>
      <c r="S165" s="7">
        <f t="shared" si="36"/>
        <v>-8.0232693755335604E-3</v>
      </c>
      <c r="T165" s="7">
        <f t="shared" si="37"/>
        <v>-1.3792255609123566E-2</v>
      </c>
      <c r="U165" s="7" t="str">
        <f t="shared" si="38"/>
        <v/>
      </c>
      <c r="V165" s="7">
        <f t="shared" si="39"/>
        <v>-2.0197514634356119E-2</v>
      </c>
      <c r="W165" s="7">
        <f t="shared" si="40"/>
        <v>7.574130499819414E-4</v>
      </c>
      <c r="X165" s="7">
        <f t="shared" si="41"/>
        <v>-1.0912979680417875E-2</v>
      </c>
      <c r="Y165" s="7">
        <f t="shared" si="42"/>
        <v>3.2717245395946765E-4</v>
      </c>
      <c r="Z165" s="7">
        <v>-3.0800000000000001E-4</v>
      </c>
      <c r="AA165" s="7">
        <f t="shared" si="43"/>
        <v>-5.766820811535422E-3</v>
      </c>
      <c r="AB165" s="7">
        <f t="shared" si="44"/>
        <v>-1.3122022018803092E-2</v>
      </c>
      <c r="AE165" s="6">
        <v>43699</v>
      </c>
      <c r="AF165" s="7">
        <v>16.68</v>
      </c>
      <c r="AG165" s="7">
        <v>32.39</v>
      </c>
      <c r="AH165" s="7">
        <v>83.15</v>
      </c>
      <c r="AI165" s="7">
        <f t="shared" si="30"/>
        <v>4.480000000000004</v>
      </c>
      <c r="AJ165" s="7">
        <v>2.2799999999999998</v>
      </c>
      <c r="AK165" s="7">
        <v>10.99</v>
      </c>
      <c r="AL165" s="7">
        <f t="shared" si="31"/>
        <v>8.7100000000000009</v>
      </c>
      <c r="AM165" s="7">
        <v>2.12</v>
      </c>
      <c r="AN165" s="7">
        <v>1.61</v>
      </c>
      <c r="AO165" s="7">
        <v>1.62</v>
      </c>
      <c r="AP165" s="7">
        <f t="shared" si="32"/>
        <v>1.0000000000000009E-2</v>
      </c>
      <c r="AQ165" s="7">
        <v>1.55</v>
      </c>
      <c r="AR165" s="7">
        <v>117.3558</v>
      </c>
      <c r="AS165" s="7">
        <v>1497.3</v>
      </c>
      <c r="AT165" s="14">
        <v>256.036</v>
      </c>
      <c r="AU165" s="14">
        <v>102.639</v>
      </c>
      <c r="AV165" s="14">
        <v>89.8</v>
      </c>
      <c r="AY165" s="6">
        <v>43699</v>
      </c>
      <c r="AZ165" s="12">
        <v>0</v>
      </c>
      <c r="BA165" s="12">
        <v>0</v>
      </c>
      <c r="BB165" s="12">
        <v>0</v>
      </c>
      <c r="BE165" s="6">
        <v>43699</v>
      </c>
      <c r="BF165" t="s">
        <v>54</v>
      </c>
      <c r="BG165" s="52">
        <v>1</v>
      </c>
    </row>
    <row r="166" spans="1:59" x14ac:dyDescent="0.2">
      <c r="A166" s="6">
        <v>43700</v>
      </c>
      <c r="B166" s="12">
        <v>50.137900000000002</v>
      </c>
      <c r="C166" s="12">
        <v>86.43</v>
      </c>
      <c r="D166" s="12">
        <v>39.872599999999998</v>
      </c>
      <c r="E166" s="12">
        <v>37.0535</v>
      </c>
      <c r="F166" s="12">
        <v>56.088200000000001</v>
      </c>
      <c r="G166" s="12"/>
      <c r="H166" s="12">
        <v>4.6689999999999996</v>
      </c>
      <c r="I166" s="12">
        <v>21.1175</v>
      </c>
      <c r="J166" s="12">
        <v>7.4195000000000002</v>
      </c>
      <c r="K166" s="12">
        <v>77.027799999999999</v>
      </c>
      <c r="L166" s="12">
        <v>54.08</v>
      </c>
      <c r="M166" s="12">
        <v>58.64</v>
      </c>
      <c r="O166" s="6">
        <v>43700</v>
      </c>
      <c r="P166" s="7">
        <f t="shared" si="33"/>
        <v>-3.0355567937376114E-2</v>
      </c>
      <c r="Q166" s="7">
        <f t="shared" si="34"/>
        <v>-2.189665532451111E-2</v>
      </c>
      <c r="R166" s="7">
        <f t="shared" si="35"/>
        <v>-3.5843606120117916E-2</v>
      </c>
      <c r="S166" s="7">
        <f t="shared" si="36"/>
        <v>-5.3532005381294434E-2</v>
      </c>
      <c r="T166" s="7">
        <f t="shared" si="37"/>
        <v>-3.0044292631927965E-2</v>
      </c>
      <c r="U166" s="7" t="str">
        <f t="shared" si="38"/>
        <v/>
      </c>
      <c r="V166" s="7">
        <f t="shared" si="39"/>
        <v>1.0139040026225395E-2</v>
      </c>
      <c r="W166" s="7">
        <f t="shared" si="40"/>
        <v>-6.7201599200263751E-2</v>
      </c>
      <c r="X166" s="7">
        <f t="shared" si="41"/>
        <v>-3.7225535682177943E-2</v>
      </c>
      <c r="Y166" s="7">
        <f t="shared" si="42"/>
        <v>-1.0904559155046475E-4</v>
      </c>
      <c r="Z166" s="7">
        <v>-2.6023000000000001E-2</v>
      </c>
      <c r="AA166" s="7">
        <f t="shared" si="43"/>
        <v>-2.2850825175309675E-2</v>
      </c>
      <c r="AB166" s="7">
        <f t="shared" si="44"/>
        <v>-1.9755813478069584E-2</v>
      </c>
      <c r="AE166" s="6">
        <v>43700</v>
      </c>
      <c r="AF166" s="7">
        <v>19.87</v>
      </c>
      <c r="AG166" s="7">
        <v>35.200000000000003</v>
      </c>
      <c r="AH166" s="7">
        <v>91.82</v>
      </c>
      <c r="AI166" s="7">
        <f t="shared" si="30"/>
        <v>4.5600000000000023</v>
      </c>
      <c r="AJ166" s="7">
        <v>2.15</v>
      </c>
      <c r="AK166" s="7">
        <v>10.585000000000001</v>
      </c>
      <c r="AL166" s="7">
        <f t="shared" si="31"/>
        <v>8.4350000000000005</v>
      </c>
      <c r="AM166" s="7">
        <v>2.12</v>
      </c>
      <c r="AN166" s="7">
        <v>1.51</v>
      </c>
      <c r="AO166" s="7">
        <v>1.52</v>
      </c>
      <c r="AP166" s="7">
        <f t="shared" si="32"/>
        <v>1.0000000000000009E-2</v>
      </c>
      <c r="AQ166" s="7">
        <v>1.54</v>
      </c>
      <c r="AR166" s="7">
        <v>117.3009</v>
      </c>
      <c r="AS166" s="7">
        <v>1526.6</v>
      </c>
      <c r="AT166" s="14">
        <v>256.036</v>
      </c>
      <c r="AU166" s="14">
        <v>102.639</v>
      </c>
      <c r="AV166" s="14">
        <v>89.8</v>
      </c>
      <c r="AY166" s="6">
        <v>43700</v>
      </c>
      <c r="AZ166" s="12">
        <v>0</v>
      </c>
      <c r="BA166" s="12">
        <v>1</v>
      </c>
      <c r="BB166" s="12">
        <v>0</v>
      </c>
      <c r="BE166" s="6">
        <v>43700</v>
      </c>
      <c r="BF166" t="s">
        <v>54</v>
      </c>
      <c r="BG166" s="52">
        <v>1</v>
      </c>
    </row>
    <row r="167" spans="1:59" x14ac:dyDescent="0.2">
      <c r="A167" s="6">
        <v>43703</v>
      </c>
      <c r="B167" s="12">
        <v>50.4054</v>
      </c>
      <c r="C167" s="12">
        <v>86.850200000000001</v>
      </c>
      <c r="D167" s="12">
        <v>40.623899999999999</v>
      </c>
      <c r="E167" s="12">
        <v>36.843600000000002</v>
      </c>
      <c r="F167" s="12">
        <v>56.021299999999997</v>
      </c>
      <c r="G167" s="12"/>
      <c r="H167" s="12">
        <v>4.8281999999999998</v>
      </c>
      <c r="I167" s="12">
        <v>21.435099999999998</v>
      </c>
      <c r="J167" s="12">
        <v>7.4250999999999996</v>
      </c>
      <c r="K167" s="12">
        <v>77.036199999999994</v>
      </c>
      <c r="L167" s="12">
        <v>53.54</v>
      </c>
      <c r="M167" s="12">
        <v>58.64</v>
      </c>
      <c r="O167" s="6">
        <v>43703</v>
      </c>
      <c r="P167" s="7">
        <f t="shared" si="33"/>
        <v>5.3211030703990145E-3</v>
      </c>
      <c r="Q167" s="7">
        <f t="shared" si="34"/>
        <v>4.8499577408712977E-3</v>
      </c>
      <c r="R167" s="7">
        <f t="shared" si="35"/>
        <v>1.866719215437937E-2</v>
      </c>
      <c r="S167" s="7">
        <f t="shared" si="36"/>
        <v>-5.6808877344105063E-3</v>
      </c>
      <c r="T167" s="7">
        <f t="shared" si="37"/>
        <v>-1.1934761628755884E-3</v>
      </c>
      <c r="U167" s="7" t="str">
        <f t="shared" si="38"/>
        <v/>
      </c>
      <c r="V167" s="7">
        <f t="shared" si="39"/>
        <v>3.3528811409205259E-2</v>
      </c>
      <c r="W167" s="7">
        <f t="shared" si="40"/>
        <v>1.4927684686629855E-2</v>
      </c>
      <c r="X167" s="7">
        <f t="shared" si="41"/>
        <v>7.5448314749438164E-4</v>
      </c>
      <c r="Y167" s="7">
        <f t="shared" si="42"/>
        <v>1.0904559155042599E-4</v>
      </c>
      <c r="Z167" s="7">
        <v>1.0998000000000001E-2</v>
      </c>
      <c r="AA167" s="7">
        <f t="shared" si="43"/>
        <v>-1.0035393642502183E-2</v>
      </c>
      <c r="AB167" s="7">
        <f t="shared" si="44"/>
        <v>0</v>
      </c>
      <c r="AE167" s="6">
        <v>43703</v>
      </c>
      <c r="AF167" s="7">
        <v>19.32</v>
      </c>
      <c r="AG167" s="7">
        <v>35.42</v>
      </c>
      <c r="AH167" s="7">
        <v>87.98</v>
      </c>
      <c r="AI167" s="7">
        <f t="shared" si="30"/>
        <v>5.1000000000000014</v>
      </c>
      <c r="AJ167" s="7">
        <v>2.23</v>
      </c>
      <c r="AK167" s="7">
        <v>10.315</v>
      </c>
      <c r="AL167" s="7">
        <f t="shared" si="31"/>
        <v>8.0849999999999991</v>
      </c>
      <c r="AM167" s="7">
        <v>2.12</v>
      </c>
      <c r="AN167" s="7">
        <v>1.54</v>
      </c>
      <c r="AO167" s="7">
        <v>1.54</v>
      </c>
      <c r="AP167" s="7">
        <f t="shared" si="32"/>
        <v>0</v>
      </c>
      <c r="AQ167" s="7">
        <v>1.54</v>
      </c>
      <c r="AR167" s="7">
        <v>117.6658</v>
      </c>
      <c r="AS167" s="7">
        <v>1526.3</v>
      </c>
      <c r="AT167" s="14">
        <v>256.036</v>
      </c>
      <c r="AU167" s="14">
        <v>102.639</v>
      </c>
      <c r="AV167" s="14">
        <v>89.8</v>
      </c>
      <c r="AY167" s="6">
        <v>43703</v>
      </c>
      <c r="AZ167" s="12">
        <v>0</v>
      </c>
      <c r="BA167" s="12">
        <v>0</v>
      </c>
      <c r="BB167" s="12">
        <v>0</v>
      </c>
      <c r="BE167" s="6">
        <v>43703</v>
      </c>
      <c r="BF167" t="s">
        <v>54</v>
      </c>
      <c r="BG167" s="52">
        <v>1</v>
      </c>
    </row>
    <row r="168" spans="1:59" x14ac:dyDescent="0.2">
      <c r="A168" s="6">
        <v>43704</v>
      </c>
      <c r="B168" s="12">
        <v>49.915100000000002</v>
      </c>
      <c r="C168" s="12">
        <v>86.917699999999996</v>
      </c>
      <c r="D168" s="12">
        <v>40.315399999999997</v>
      </c>
      <c r="E168" s="12">
        <v>37.036000000000001</v>
      </c>
      <c r="F168" s="12">
        <v>55.648600000000002</v>
      </c>
      <c r="G168" s="12"/>
      <c r="H168" s="12">
        <v>4.7161999999999997</v>
      </c>
      <c r="I168" s="12">
        <v>20.739799999999999</v>
      </c>
      <c r="J168" s="12">
        <v>7.3293999999999997</v>
      </c>
      <c r="K168" s="12">
        <v>77.044600000000003</v>
      </c>
      <c r="L168" s="12">
        <v>54.99</v>
      </c>
      <c r="M168" s="12">
        <v>58.44</v>
      </c>
      <c r="O168" s="6">
        <v>43704</v>
      </c>
      <c r="P168" s="7">
        <f t="shared" si="33"/>
        <v>-9.7747500029082678E-3</v>
      </c>
      <c r="Q168" s="7">
        <f t="shared" si="34"/>
        <v>7.7689841904153524E-4</v>
      </c>
      <c r="R168" s="7">
        <f t="shared" si="35"/>
        <v>-7.6230334071635273E-3</v>
      </c>
      <c r="S168" s="7">
        <f t="shared" si="36"/>
        <v>5.2084861032632192E-3</v>
      </c>
      <c r="T168" s="7">
        <f t="shared" si="37"/>
        <v>-6.6750553881643228E-3</v>
      </c>
      <c r="U168" s="7" t="str">
        <f t="shared" si="38"/>
        <v/>
      </c>
      <c r="V168" s="7">
        <f t="shared" si="39"/>
        <v>-2.3470336801074521E-2</v>
      </c>
      <c r="W168" s="7">
        <f t="shared" si="40"/>
        <v>-3.297520575280221E-2</v>
      </c>
      <c r="X168" s="7">
        <f t="shared" si="41"/>
        <v>-1.297249545212655E-2</v>
      </c>
      <c r="Y168" s="7">
        <f t="shared" si="42"/>
        <v>1.0903370190604071E-4</v>
      </c>
      <c r="Z168" s="7">
        <v>-3.9309999999999996E-3</v>
      </c>
      <c r="AA168" s="7">
        <f t="shared" si="43"/>
        <v>2.6722312427516968E-2</v>
      </c>
      <c r="AB168" s="7">
        <f t="shared" si="44"/>
        <v>-3.4164706958974113E-3</v>
      </c>
      <c r="AE168" s="6">
        <v>43704</v>
      </c>
      <c r="AF168" s="7">
        <v>20.309999999999999</v>
      </c>
      <c r="AG168" s="7">
        <v>33.729999999999997</v>
      </c>
      <c r="AH168" s="7">
        <v>88.67</v>
      </c>
      <c r="AI168" s="7">
        <f t="shared" si="30"/>
        <v>3.4499999999999957</v>
      </c>
      <c r="AJ168" s="7">
        <v>2.2400000000000002</v>
      </c>
      <c r="AK168" s="7">
        <v>10.07</v>
      </c>
      <c r="AL168" s="7">
        <f t="shared" si="31"/>
        <v>7.83</v>
      </c>
      <c r="AM168" s="7">
        <v>2.12</v>
      </c>
      <c r="AN168" s="7">
        <v>1.53</v>
      </c>
      <c r="AO168" s="7">
        <v>1.49</v>
      </c>
      <c r="AP168" s="7">
        <f t="shared" si="32"/>
        <v>-4.0000000000000036E-2</v>
      </c>
      <c r="AQ168" s="7">
        <v>1.55</v>
      </c>
      <c r="AR168" s="7">
        <v>117.75</v>
      </c>
      <c r="AS168" s="7">
        <v>1541</v>
      </c>
      <c r="AT168" s="14">
        <v>256.036</v>
      </c>
      <c r="AU168" s="14">
        <v>102.639</v>
      </c>
      <c r="AV168" s="14">
        <v>89.8</v>
      </c>
      <c r="AY168" s="6">
        <v>43704</v>
      </c>
      <c r="AZ168" s="12">
        <v>0</v>
      </c>
      <c r="BA168" s="12">
        <v>1</v>
      </c>
      <c r="BB168" s="12">
        <v>0</v>
      </c>
      <c r="BE168" s="6">
        <v>43704</v>
      </c>
      <c r="BF168" t="s">
        <v>54</v>
      </c>
      <c r="BG168" s="52">
        <v>1</v>
      </c>
    </row>
    <row r="169" spans="1:59" x14ac:dyDescent="0.2">
      <c r="A169" s="6">
        <v>43705</v>
      </c>
      <c r="B169" s="12">
        <v>50.2791</v>
      </c>
      <c r="C169" s="12">
        <v>87.668099999999995</v>
      </c>
      <c r="D169" s="12">
        <v>41.082500000000003</v>
      </c>
      <c r="E169" s="12">
        <v>37.700600000000001</v>
      </c>
      <c r="F169" s="12">
        <v>56.298499999999997</v>
      </c>
      <c r="G169" s="12"/>
      <c r="H169" s="12">
        <v>5.0109000000000004</v>
      </c>
      <c r="I169" s="12">
        <v>21.804300000000001</v>
      </c>
      <c r="J169" s="12">
        <v>7.4813999999999998</v>
      </c>
      <c r="K169" s="12">
        <v>77.036199999999994</v>
      </c>
      <c r="L169" s="12">
        <v>55.76</v>
      </c>
      <c r="M169" s="12">
        <v>60.42</v>
      </c>
      <c r="O169" s="6">
        <v>43705</v>
      </c>
      <c r="P169" s="7">
        <f t="shared" si="33"/>
        <v>7.2659216083359674E-3</v>
      </c>
      <c r="Q169" s="7">
        <f t="shared" si="34"/>
        <v>8.5963992614243572E-3</v>
      </c>
      <c r="R169" s="7">
        <f t="shared" si="35"/>
        <v>1.8848710120233543E-2</v>
      </c>
      <c r="S169" s="7">
        <f t="shared" si="36"/>
        <v>1.778559686088357E-2</v>
      </c>
      <c r="T169" s="7">
        <f t="shared" si="37"/>
        <v>1.1610971634298941E-2</v>
      </c>
      <c r="U169" s="7" t="str">
        <f t="shared" si="38"/>
        <v/>
      </c>
      <c r="V169" s="7">
        <f t="shared" si="39"/>
        <v>6.0612149084944042E-2</v>
      </c>
      <c r="W169" s="7">
        <f t="shared" si="40"/>
        <v>5.0052638497351983E-2</v>
      </c>
      <c r="X169" s="7">
        <f t="shared" si="41"/>
        <v>2.0526283089046676E-2</v>
      </c>
      <c r="Y169" s="7">
        <f t="shared" si="42"/>
        <v>-1.0903370190612008E-4</v>
      </c>
      <c r="Z169" s="7">
        <v>7.0169999999999998E-3</v>
      </c>
      <c r="AA169" s="7">
        <f t="shared" si="43"/>
        <v>1.3905415932545118E-2</v>
      </c>
      <c r="AB169" s="7">
        <f t="shared" si="44"/>
        <v>3.3319589076027334E-2</v>
      </c>
      <c r="AE169" s="6">
        <v>43705</v>
      </c>
      <c r="AF169" s="7">
        <v>19.350000000000001</v>
      </c>
      <c r="AG169" s="7">
        <v>32.72</v>
      </c>
      <c r="AH169" s="7">
        <v>89.87</v>
      </c>
      <c r="AI169" s="7">
        <f t="shared" si="30"/>
        <v>4.6600000000000037</v>
      </c>
      <c r="AJ169" s="7">
        <v>2.2400000000000002</v>
      </c>
      <c r="AK169" s="7">
        <v>10.234999999999999</v>
      </c>
      <c r="AL169" s="7">
        <f t="shared" si="31"/>
        <v>7.9949999999999992</v>
      </c>
      <c r="AM169" s="7">
        <v>2.12</v>
      </c>
      <c r="AN169" s="7">
        <v>1.5</v>
      </c>
      <c r="AO169" s="7">
        <v>1.47</v>
      </c>
      <c r="AP169" s="7">
        <f t="shared" si="32"/>
        <v>-3.0000000000000027E-2</v>
      </c>
      <c r="AQ169" s="7">
        <v>1.55</v>
      </c>
      <c r="AR169" s="7">
        <v>117.8767</v>
      </c>
      <c r="AS169" s="7">
        <v>1537.8</v>
      </c>
      <c r="AT169" s="14">
        <v>256.036</v>
      </c>
      <c r="AU169" s="14">
        <v>102.639</v>
      </c>
      <c r="AV169" s="14">
        <v>89.8</v>
      </c>
      <c r="AY169" s="6">
        <v>43705</v>
      </c>
      <c r="AZ169" s="12">
        <v>0</v>
      </c>
      <c r="BA169" s="12">
        <v>0</v>
      </c>
      <c r="BB169" s="12">
        <v>0</v>
      </c>
      <c r="BE169" s="6">
        <v>43705</v>
      </c>
      <c r="BF169" t="s">
        <v>54</v>
      </c>
      <c r="BG169" s="52">
        <v>1</v>
      </c>
    </row>
    <row r="170" spans="1:59" x14ac:dyDescent="0.2">
      <c r="A170" s="6">
        <v>43706</v>
      </c>
      <c r="B170" s="12">
        <v>50.836199999999998</v>
      </c>
      <c r="C170" s="12">
        <v>88.185900000000004</v>
      </c>
      <c r="D170" s="12">
        <v>41.351399999999998</v>
      </c>
      <c r="E170" s="12">
        <v>37.927999999999997</v>
      </c>
      <c r="F170" s="12">
        <v>57.320999999999998</v>
      </c>
      <c r="G170" s="12"/>
      <c r="H170" s="12">
        <v>5.1228999999999996</v>
      </c>
      <c r="I170" s="12">
        <v>22.267800000000001</v>
      </c>
      <c r="J170" s="12">
        <v>7.5827</v>
      </c>
      <c r="K170" s="12">
        <v>77.053100000000001</v>
      </c>
      <c r="L170" s="12">
        <v>56.67</v>
      </c>
      <c r="M170" s="12">
        <v>60.59</v>
      </c>
      <c r="O170" s="6">
        <v>43706</v>
      </c>
      <c r="P170" s="7">
        <f t="shared" si="33"/>
        <v>1.1019215431421545E-2</v>
      </c>
      <c r="Q170" s="7">
        <f t="shared" si="34"/>
        <v>5.8889931016809106E-3</v>
      </c>
      <c r="R170" s="7">
        <f t="shared" si="35"/>
        <v>6.5240381388447389E-3</v>
      </c>
      <c r="S170" s="7">
        <f t="shared" si="36"/>
        <v>6.0136161531328895E-3</v>
      </c>
      <c r="T170" s="7">
        <f t="shared" si="37"/>
        <v>1.7999156918748212E-2</v>
      </c>
      <c r="U170" s="7" t="str">
        <f t="shared" si="38"/>
        <v/>
      </c>
      <c r="V170" s="7">
        <f t="shared" si="39"/>
        <v>2.2105145272066667E-2</v>
      </c>
      <c r="W170" s="7">
        <f t="shared" si="40"/>
        <v>2.103449073211926E-2</v>
      </c>
      <c r="X170" s="7">
        <f t="shared" si="41"/>
        <v>1.3449396509179128E-2</v>
      </c>
      <c r="Y170" s="7">
        <f t="shared" si="42"/>
        <v>2.1935332392013969E-4</v>
      </c>
      <c r="Z170" s="7">
        <v>1.2692E-2</v>
      </c>
      <c r="AA170" s="7">
        <f t="shared" si="43"/>
        <v>1.6188203729259464E-2</v>
      </c>
      <c r="AB170" s="7">
        <f t="shared" si="44"/>
        <v>2.8096869983717161E-3</v>
      </c>
      <c r="AE170" s="6">
        <v>43706</v>
      </c>
      <c r="AF170" s="7">
        <v>17.88</v>
      </c>
      <c r="AG170" s="7">
        <v>31.82</v>
      </c>
      <c r="AH170" s="7">
        <v>86.94</v>
      </c>
      <c r="AI170" s="7">
        <f t="shared" si="30"/>
        <v>3.9200000000000017</v>
      </c>
      <c r="AJ170" s="7">
        <v>2.36</v>
      </c>
      <c r="AK170" s="7">
        <v>10.715</v>
      </c>
      <c r="AL170" s="7">
        <f t="shared" si="31"/>
        <v>8.3550000000000004</v>
      </c>
      <c r="AM170" s="7">
        <v>2.12</v>
      </c>
      <c r="AN170" s="7">
        <v>1.53</v>
      </c>
      <c r="AO170" s="7">
        <v>1.5</v>
      </c>
      <c r="AP170" s="7">
        <f t="shared" si="32"/>
        <v>-3.0000000000000027E-2</v>
      </c>
      <c r="AQ170" s="7">
        <v>1.59</v>
      </c>
      <c r="AR170" s="7">
        <v>118.0625</v>
      </c>
      <c r="AS170" s="7">
        <v>1526.5</v>
      </c>
      <c r="AT170" s="14">
        <v>256.036</v>
      </c>
      <c r="AU170" s="14">
        <v>102.639</v>
      </c>
      <c r="AV170" s="14">
        <v>89.8</v>
      </c>
      <c r="AY170" s="6">
        <v>43706</v>
      </c>
      <c r="AZ170" s="12">
        <v>0</v>
      </c>
      <c r="BA170" s="12">
        <v>0</v>
      </c>
      <c r="BB170" s="12">
        <v>0</v>
      </c>
      <c r="BE170" s="6">
        <v>43706</v>
      </c>
      <c r="BF170" t="s">
        <v>54</v>
      </c>
      <c r="BG170" s="52">
        <v>1</v>
      </c>
    </row>
    <row r="171" spans="1:59" x14ac:dyDescent="0.2">
      <c r="A171" s="6">
        <v>43707</v>
      </c>
      <c r="B171" s="12">
        <v>50.873399999999997</v>
      </c>
      <c r="C171" s="12">
        <v>88.335999999999999</v>
      </c>
      <c r="D171" s="12">
        <v>41.264400000000002</v>
      </c>
      <c r="E171" s="12">
        <v>38.0242</v>
      </c>
      <c r="F171" s="12">
        <v>57.063000000000002</v>
      </c>
      <c r="G171" s="12"/>
      <c r="H171" s="12">
        <v>5.0167999999999999</v>
      </c>
      <c r="I171" s="12">
        <v>22.568300000000001</v>
      </c>
      <c r="J171" s="12">
        <v>7.6615000000000002</v>
      </c>
      <c r="K171" s="12">
        <v>77.061499999999995</v>
      </c>
      <c r="L171" s="12">
        <v>55.07</v>
      </c>
      <c r="M171" s="12">
        <v>61.04</v>
      </c>
      <c r="O171" s="6">
        <v>43707</v>
      </c>
      <c r="P171" s="7">
        <f t="shared" si="33"/>
        <v>7.314944048302022E-4</v>
      </c>
      <c r="Q171" s="7">
        <f t="shared" si="34"/>
        <v>1.700639254123911E-3</v>
      </c>
      <c r="R171" s="7">
        <f t="shared" si="35"/>
        <v>-2.1061354404264447E-3</v>
      </c>
      <c r="S171" s="7">
        <f t="shared" si="36"/>
        <v>2.5331735339513147E-3</v>
      </c>
      <c r="T171" s="7">
        <f t="shared" si="37"/>
        <v>-4.5111280866344094E-3</v>
      </c>
      <c r="U171" s="7" t="str">
        <f t="shared" si="38"/>
        <v/>
      </c>
      <c r="V171" s="7">
        <f t="shared" si="39"/>
        <v>-2.0928404707267308E-2</v>
      </c>
      <c r="W171" s="7">
        <f t="shared" si="40"/>
        <v>1.3404577986982696E-2</v>
      </c>
      <c r="X171" s="7">
        <f t="shared" si="41"/>
        <v>1.0338450278456405E-2</v>
      </c>
      <c r="Y171" s="7">
        <f t="shared" si="42"/>
        <v>1.0900978892726146E-4</v>
      </c>
      <c r="Z171" s="7">
        <v>-4.44E-4</v>
      </c>
      <c r="AA171" s="7">
        <f t="shared" si="43"/>
        <v>-2.8639866907137726E-2</v>
      </c>
      <c r="AB171" s="7">
        <f t="shared" si="44"/>
        <v>7.3995240193038972E-3</v>
      </c>
      <c r="AE171" s="6">
        <v>43707</v>
      </c>
      <c r="AF171" s="7">
        <v>18.98</v>
      </c>
      <c r="AG171" s="7">
        <v>32.159999999999997</v>
      </c>
      <c r="AH171" s="7">
        <v>86.89</v>
      </c>
      <c r="AI171" s="7">
        <f t="shared" si="30"/>
        <v>5.9699999999999989</v>
      </c>
      <c r="AJ171" s="7">
        <v>2.33</v>
      </c>
      <c r="AK171" s="7">
        <v>12.795</v>
      </c>
      <c r="AL171" s="7">
        <f t="shared" si="31"/>
        <v>10.465</v>
      </c>
      <c r="AM171" s="7">
        <v>2.13</v>
      </c>
      <c r="AN171" s="7">
        <v>1.5</v>
      </c>
      <c r="AO171" s="7">
        <v>1.5</v>
      </c>
      <c r="AP171" s="7">
        <f t="shared" si="32"/>
        <v>0</v>
      </c>
      <c r="AQ171" s="7">
        <v>1.55</v>
      </c>
      <c r="AR171" s="7">
        <v>118.1575</v>
      </c>
      <c r="AS171" s="7">
        <v>1519.1</v>
      </c>
      <c r="AT171" s="14">
        <v>256.036</v>
      </c>
      <c r="AU171" s="14">
        <v>102.639</v>
      </c>
      <c r="AV171" s="14">
        <v>89.8</v>
      </c>
      <c r="AY171" s="6">
        <v>43707</v>
      </c>
      <c r="AZ171" s="12">
        <v>0</v>
      </c>
      <c r="BA171" s="12">
        <v>0</v>
      </c>
      <c r="BB171" s="12">
        <v>0</v>
      </c>
      <c r="BE171" s="6">
        <v>43707</v>
      </c>
      <c r="BF171" t="s">
        <v>54</v>
      </c>
      <c r="BG171" s="52">
        <v>1</v>
      </c>
    </row>
    <row r="172" spans="1:59" x14ac:dyDescent="0.2">
      <c r="A172" s="6">
        <v>43711</v>
      </c>
      <c r="B172" s="12">
        <v>50.9328</v>
      </c>
      <c r="C172" s="12">
        <v>87.247900000000001</v>
      </c>
      <c r="D172" s="12">
        <v>41.153700000000001</v>
      </c>
      <c r="E172" s="12">
        <v>37.324599999999997</v>
      </c>
      <c r="F172" s="12">
        <v>56.403599999999997</v>
      </c>
      <c r="G172" s="12"/>
      <c r="H172" s="12">
        <v>4.7987000000000002</v>
      </c>
      <c r="I172" s="12">
        <v>22.619800000000001</v>
      </c>
      <c r="J172" s="12">
        <v>7.6558999999999999</v>
      </c>
      <c r="K172" s="12">
        <v>77.076599999999999</v>
      </c>
      <c r="L172" s="12">
        <v>53.91</v>
      </c>
      <c r="M172" s="12">
        <v>57.93</v>
      </c>
      <c r="O172" s="6">
        <v>43711</v>
      </c>
      <c r="P172" s="7">
        <f t="shared" si="33"/>
        <v>1.1669231685392009E-3</v>
      </c>
      <c r="Q172" s="7">
        <f t="shared" si="34"/>
        <v>-1.2394233516717956E-2</v>
      </c>
      <c r="R172" s="7">
        <f t="shared" si="35"/>
        <v>-2.6863047454320321E-3</v>
      </c>
      <c r="S172" s="7">
        <f t="shared" si="36"/>
        <v>-1.85701724437684E-2</v>
      </c>
      <c r="T172" s="7">
        <f t="shared" si="37"/>
        <v>-1.1622934384600719E-2</v>
      </c>
      <c r="U172" s="7" t="str">
        <f t="shared" si="38"/>
        <v/>
      </c>
      <c r="V172" s="7">
        <f t="shared" si="39"/>
        <v>-4.4447232348132505E-2</v>
      </c>
      <c r="W172" s="7">
        <f t="shared" si="40"/>
        <v>2.2793621461100152E-3</v>
      </c>
      <c r="X172" s="7">
        <f t="shared" si="41"/>
        <v>-7.3119462173753505E-4</v>
      </c>
      <c r="Y172" s="7">
        <f t="shared" si="42"/>
        <v>1.9592819748403856E-4</v>
      </c>
      <c r="Z172" s="7">
        <v>-5.8640000000000003E-3</v>
      </c>
      <c r="AA172" s="7">
        <f t="shared" si="43"/>
        <v>-2.1289113810812881E-2</v>
      </c>
      <c r="AB172" s="7">
        <f t="shared" si="44"/>
        <v>-5.2294001867668784E-2</v>
      </c>
      <c r="AE172" s="6">
        <v>43711</v>
      </c>
      <c r="AF172" s="7">
        <v>19.66</v>
      </c>
      <c r="AG172" s="7">
        <v>35.729999999999997</v>
      </c>
      <c r="AH172" s="7">
        <v>85.27</v>
      </c>
      <c r="AI172" s="7">
        <f t="shared" si="30"/>
        <v>4.0200000000000031</v>
      </c>
      <c r="AJ172" s="7">
        <v>2.39</v>
      </c>
      <c r="AK172" s="7">
        <v>12.1</v>
      </c>
      <c r="AL172" s="7">
        <f t="shared" si="31"/>
        <v>9.7099999999999991</v>
      </c>
      <c r="AM172" s="7">
        <v>2.13</v>
      </c>
      <c r="AN172" s="7">
        <v>1.47</v>
      </c>
      <c r="AO172" s="7">
        <v>1.47</v>
      </c>
      <c r="AP172" s="7">
        <f t="shared" si="32"/>
        <v>0</v>
      </c>
      <c r="AQ172" s="7">
        <v>1.5</v>
      </c>
      <c r="AR172" s="7">
        <v>118.3113</v>
      </c>
      <c r="AS172" s="7">
        <v>1545.9</v>
      </c>
      <c r="AT172" s="14">
        <v>256.036</v>
      </c>
      <c r="AU172" s="14">
        <v>102.639</v>
      </c>
      <c r="AV172" s="14">
        <v>89.8</v>
      </c>
      <c r="AY172" s="6">
        <v>43711</v>
      </c>
      <c r="AZ172" s="12">
        <v>0</v>
      </c>
      <c r="BA172" s="12">
        <v>1</v>
      </c>
      <c r="BB172" s="12">
        <v>0</v>
      </c>
      <c r="BE172" s="6">
        <v>43711</v>
      </c>
      <c r="BF172" t="s">
        <v>54</v>
      </c>
      <c r="BG172" s="52">
        <v>1</v>
      </c>
    </row>
    <row r="173" spans="1:59" x14ac:dyDescent="0.2">
      <c r="A173" s="6">
        <v>43712</v>
      </c>
      <c r="B173" s="12">
        <v>51.475099999999998</v>
      </c>
      <c r="C173" s="12">
        <v>87.9833</v>
      </c>
      <c r="D173" s="12">
        <v>42.150100000000002</v>
      </c>
      <c r="E173" s="12">
        <v>38.111699999999999</v>
      </c>
      <c r="F173" s="12">
        <v>57.7224</v>
      </c>
      <c r="G173" s="12"/>
      <c r="H173" s="12">
        <v>4.8281999999999998</v>
      </c>
      <c r="I173" s="12">
        <v>23.272200000000002</v>
      </c>
      <c r="J173" s="12">
        <v>7.6615000000000002</v>
      </c>
      <c r="K173" s="12">
        <v>77.068200000000004</v>
      </c>
      <c r="L173" s="12">
        <v>56.22</v>
      </c>
      <c r="M173" s="12">
        <v>60.68</v>
      </c>
      <c r="O173" s="6">
        <v>43712</v>
      </c>
      <c r="P173" s="7">
        <f t="shared" si="33"/>
        <v>1.0591078797294099E-2</v>
      </c>
      <c r="Q173" s="7">
        <f t="shared" si="34"/>
        <v>8.3935317168405323E-3</v>
      </c>
      <c r="R173" s="7">
        <f t="shared" si="35"/>
        <v>2.3923218897996503E-2</v>
      </c>
      <c r="S173" s="7">
        <f t="shared" si="36"/>
        <v>2.0868694915384733E-2</v>
      </c>
      <c r="T173" s="7">
        <f t="shared" si="37"/>
        <v>2.3112326828611286E-2</v>
      </c>
      <c r="U173" s="7" t="str">
        <f t="shared" si="38"/>
        <v/>
      </c>
      <c r="V173" s="7">
        <f t="shared" si="39"/>
        <v>6.1286794994636316E-3</v>
      </c>
      <c r="W173" s="7">
        <f t="shared" si="40"/>
        <v>2.843388625862895E-2</v>
      </c>
      <c r="X173" s="7">
        <f t="shared" si="41"/>
        <v>7.3119462173753874E-4</v>
      </c>
      <c r="Y173" s="7">
        <f t="shared" si="42"/>
        <v>-1.0898843176430451E-4</v>
      </c>
      <c r="Z173" s="7">
        <v>1.1287E-2</v>
      </c>
      <c r="AA173" s="7">
        <f t="shared" si="43"/>
        <v>4.1956576014808435E-2</v>
      </c>
      <c r="AB173" s="7">
        <f t="shared" si="44"/>
        <v>4.6378769371798634E-2</v>
      </c>
      <c r="AE173" s="6">
        <v>43712</v>
      </c>
      <c r="AF173" s="7">
        <v>17.329999999999998</v>
      </c>
      <c r="AG173" s="7">
        <v>34.56</v>
      </c>
      <c r="AH173" s="7">
        <v>81.599999999999994</v>
      </c>
      <c r="AI173" s="7">
        <f t="shared" si="30"/>
        <v>4.4600000000000009</v>
      </c>
      <c r="AJ173" s="7">
        <v>2.48</v>
      </c>
      <c r="AK173" s="7">
        <v>11.96</v>
      </c>
      <c r="AL173" s="7">
        <f t="shared" si="31"/>
        <v>9.48</v>
      </c>
      <c r="AM173" s="7">
        <v>2.13</v>
      </c>
      <c r="AN173" s="7">
        <v>1.43</v>
      </c>
      <c r="AO173" s="7">
        <v>1.47</v>
      </c>
      <c r="AP173" s="7">
        <f t="shared" si="32"/>
        <v>4.0000000000000036E-2</v>
      </c>
      <c r="AQ173" s="7">
        <v>1.51</v>
      </c>
      <c r="AR173" s="7">
        <v>117.6729</v>
      </c>
      <c r="AS173" s="7">
        <v>1550.3</v>
      </c>
      <c r="AT173" s="14">
        <v>256.036</v>
      </c>
      <c r="AU173" s="14">
        <v>102.639</v>
      </c>
      <c r="AV173" s="14">
        <v>89.8</v>
      </c>
      <c r="AY173" s="6">
        <v>43712</v>
      </c>
      <c r="AZ173" s="12">
        <v>0</v>
      </c>
      <c r="BA173" s="12">
        <v>0</v>
      </c>
      <c r="BB173" s="12">
        <v>0</v>
      </c>
      <c r="BE173" s="6">
        <v>43712</v>
      </c>
      <c r="BF173" t="s">
        <v>54</v>
      </c>
      <c r="BG173" s="52">
        <v>1</v>
      </c>
    </row>
    <row r="174" spans="1:59" x14ac:dyDescent="0.2">
      <c r="A174" s="6">
        <v>43713</v>
      </c>
      <c r="B174" s="12">
        <v>52.203200000000002</v>
      </c>
      <c r="C174" s="12">
        <v>88.275899999999993</v>
      </c>
      <c r="D174" s="12">
        <v>42.260800000000003</v>
      </c>
      <c r="E174" s="12">
        <v>39.432200000000002</v>
      </c>
      <c r="F174" s="12">
        <v>59.127200000000002</v>
      </c>
      <c r="G174" s="12"/>
      <c r="H174" s="12">
        <v>4.7987000000000002</v>
      </c>
      <c r="I174" s="12">
        <v>24.482600000000001</v>
      </c>
      <c r="J174" s="12">
        <v>7.5883000000000003</v>
      </c>
      <c r="K174" s="12">
        <v>77.076599999999999</v>
      </c>
      <c r="L174" s="12">
        <v>56.33</v>
      </c>
      <c r="M174" s="12">
        <v>62.7</v>
      </c>
      <c r="O174" s="6">
        <v>43713</v>
      </c>
      <c r="P174" s="7">
        <f t="shared" si="33"/>
        <v>1.4045600089060247E-2</v>
      </c>
      <c r="Q174" s="7">
        <f t="shared" si="34"/>
        <v>3.3201134327304669E-3</v>
      </c>
      <c r="R174" s="7">
        <f t="shared" si="35"/>
        <v>2.6228855151086464E-3</v>
      </c>
      <c r="S174" s="7">
        <f t="shared" si="36"/>
        <v>3.4061419807551729E-2</v>
      </c>
      <c r="T174" s="7">
        <f t="shared" si="37"/>
        <v>2.4045742339349471E-2</v>
      </c>
      <c r="U174" s="7" t="str">
        <f t="shared" si="38"/>
        <v/>
      </c>
      <c r="V174" s="7">
        <f t="shared" si="39"/>
        <v>-6.1286794994636585E-3</v>
      </c>
      <c r="W174" s="7">
        <f t="shared" si="40"/>
        <v>5.070314598012432E-2</v>
      </c>
      <c r="X174" s="7">
        <f t="shared" si="41"/>
        <v>-9.6001996352106413E-3</v>
      </c>
      <c r="Y174" s="7">
        <f t="shared" si="42"/>
        <v>1.0898843176423536E-4</v>
      </c>
      <c r="Z174" s="7">
        <v>1.2773E-2</v>
      </c>
      <c r="AA174" s="7">
        <f t="shared" si="43"/>
        <v>1.9546874282368163E-3</v>
      </c>
      <c r="AB174" s="7">
        <f t="shared" si="44"/>
        <v>3.2747293158543585E-2</v>
      </c>
      <c r="AE174" s="6">
        <v>43713</v>
      </c>
      <c r="AF174" s="7">
        <v>16.27</v>
      </c>
      <c r="AG174" s="7">
        <v>33.5</v>
      </c>
      <c r="AH174" s="7">
        <v>79.92</v>
      </c>
      <c r="AI174" s="7">
        <f t="shared" si="30"/>
        <v>6.3700000000000045</v>
      </c>
      <c r="AJ174" s="7">
        <v>2.4900000000000002</v>
      </c>
      <c r="AK174" s="7">
        <v>12.234999999999999</v>
      </c>
      <c r="AL174" s="7">
        <f t="shared" si="31"/>
        <v>9.7449999999999992</v>
      </c>
      <c r="AM174" s="7">
        <v>2.13</v>
      </c>
      <c r="AN174" s="7">
        <v>1.55</v>
      </c>
      <c r="AO174" s="7">
        <v>1.57</v>
      </c>
      <c r="AP174" s="7">
        <f t="shared" si="32"/>
        <v>2.0000000000000018E-2</v>
      </c>
      <c r="AQ174" s="7">
        <v>1.56</v>
      </c>
      <c r="AR174" s="7">
        <v>117.4776</v>
      </c>
      <c r="AS174" s="7">
        <v>1515.4</v>
      </c>
      <c r="AT174" s="14">
        <v>256.036</v>
      </c>
      <c r="AU174" s="14">
        <v>102.639</v>
      </c>
      <c r="AV174" s="14">
        <v>89.8</v>
      </c>
      <c r="AY174" s="6">
        <v>43713</v>
      </c>
      <c r="AZ174" s="12">
        <v>0</v>
      </c>
      <c r="BA174" s="12">
        <v>0</v>
      </c>
      <c r="BB174" s="12">
        <v>0</v>
      </c>
      <c r="BE174" s="6">
        <v>43713</v>
      </c>
      <c r="BF174" t="s">
        <v>54</v>
      </c>
      <c r="BG174" s="52">
        <v>1</v>
      </c>
    </row>
    <row r="175" spans="1:59" x14ac:dyDescent="0.2">
      <c r="A175" s="6">
        <v>43714</v>
      </c>
      <c r="B175" s="12">
        <v>52.6935</v>
      </c>
      <c r="C175" s="12">
        <v>88.741100000000003</v>
      </c>
      <c r="D175" s="12">
        <v>42.411099999999998</v>
      </c>
      <c r="E175" s="12">
        <v>39.755800000000001</v>
      </c>
      <c r="F175" s="12">
        <v>59.241900000000001</v>
      </c>
      <c r="G175" s="12"/>
      <c r="H175" s="12">
        <v>5.0109000000000004</v>
      </c>
      <c r="I175" s="12">
        <v>25.3324</v>
      </c>
      <c r="J175" s="12">
        <v>7.5263999999999998</v>
      </c>
      <c r="K175" s="12">
        <v>77.084999999999994</v>
      </c>
      <c r="L175" s="12">
        <v>56.45</v>
      </c>
      <c r="M175" s="12">
        <v>61.28</v>
      </c>
      <c r="O175" s="6">
        <v>43714</v>
      </c>
      <c r="P175" s="7">
        <f t="shared" si="33"/>
        <v>9.3483125902587231E-3</v>
      </c>
      <c r="Q175" s="7">
        <f t="shared" si="34"/>
        <v>5.2560044622978119E-3</v>
      </c>
      <c r="R175" s="7">
        <f t="shared" si="35"/>
        <v>3.550177989677768E-3</v>
      </c>
      <c r="S175" s="7">
        <f t="shared" si="36"/>
        <v>8.1730009929766104E-3</v>
      </c>
      <c r="T175" s="7">
        <f t="shared" si="37"/>
        <v>1.9380063867993982E-3</v>
      </c>
      <c r="U175" s="7" t="str">
        <f t="shared" si="38"/>
        <v/>
      </c>
      <c r="V175" s="7">
        <f t="shared" si="39"/>
        <v>4.3270491783333184E-2</v>
      </c>
      <c r="W175" s="7">
        <f t="shared" si="40"/>
        <v>3.4121547679611584E-2</v>
      </c>
      <c r="X175" s="7">
        <f t="shared" si="41"/>
        <v>-8.1907475588219123E-3</v>
      </c>
      <c r="Y175" s="7">
        <f t="shared" si="42"/>
        <v>1.0897655458050994E-4</v>
      </c>
      <c r="Z175" s="7">
        <v>7.7200000000000001E-4</v>
      </c>
      <c r="AA175" s="7">
        <f t="shared" si="43"/>
        <v>2.128037689048443E-3</v>
      </c>
      <c r="AB175" s="7">
        <f t="shared" si="44"/>
        <v>-2.2907922206539151E-2</v>
      </c>
      <c r="AE175" s="6">
        <v>43714</v>
      </c>
      <c r="AF175" s="7">
        <v>15</v>
      </c>
      <c r="AG175" s="7">
        <v>33.21</v>
      </c>
      <c r="AH175" s="7">
        <v>78.819999999999993</v>
      </c>
      <c r="AI175" s="7">
        <f t="shared" si="30"/>
        <v>4.8299999999999983</v>
      </c>
      <c r="AJ175" s="7">
        <v>2.4900000000000002</v>
      </c>
      <c r="AK175" s="7">
        <v>12.35</v>
      </c>
      <c r="AL175" s="7">
        <f t="shared" si="31"/>
        <v>9.86</v>
      </c>
      <c r="AM175" s="7">
        <v>2.12</v>
      </c>
      <c r="AN175" s="7">
        <v>1.53</v>
      </c>
      <c r="AO175" s="7">
        <v>1.55</v>
      </c>
      <c r="AP175" s="7">
        <f t="shared" si="32"/>
        <v>2.0000000000000018E-2</v>
      </c>
      <c r="AQ175" s="7">
        <v>1.54</v>
      </c>
      <c r="AR175" s="7">
        <v>117.1292</v>
      </c>
      <c r="AS175" s="7">
        <v>1506.2</v>
      </c>
      <c r="AT175" s="14">
        <v>256.036</v>
      </c>
      <c r="AU175" s="14">
        <v>102.639</v>
      </c>
      <c r="AV175" s="14">
        <v>89.8</v>
      </c>
      <c r="AY175" s="6">
        <v>43714</v>
      </c>
      <c r="AZ175" s="12">
        <v>0</v>
      </c>
      <c r="BA175" s="12">
        <v>0</v>
      </c>
      <c r="BB175" s="12">
        <v>0</v>
      </c>
      <c r="BE175" s="6">
        <v>43714</v>
      </c>
      <c r="BF175" t="s">
        <v>54</v>
      </c>
      <c r="BG175" s="52">
        <v>1</v>
      </c>
    </row>
    <row r="176" spans="1:59" x14ac:dyDescent="0.2">
      <c r="A176" s="6">
        <v>43717</v>
      </c>
      <c r="B176" s="12">
        <v>53.109499999999997</v>
      </c>
      <c r="C176" s="12">
        <v>89.589100000000002</v>
      </c>
      <c r="D176" s="12">
        <v>43.470799999999997</v>
      </c>
      <c r="E176" s="12">
        <v>40.022799999999997</v>
      </c>
      <c r="F176" s="12">
        <v>59.6815</v>
      </c>
      <c r="G176" s="12"/>
      <c r="H176" s="12">
        <v>5.3352000000000004</v>
      </c>
      <c r="I176" s="12">
        <v>26.555499999999999</v>
      </c>
      <c r="J176" s="12">
        <v>7.8417000000000003</v>
      </c>
      <c r="K176" s="12">
        <v>77.084999999999994</v>
      </c>
      <c r="L176" s="12">
        <v>57.88</v>
      </c>
      <c r="M176" s="12">
        <v>63.99</v>
      </c>
      <c r="O176" s="6">
        <v>43717</v>
      </c>
      <c r="P176" s="7">
        <f t="shared" si="33"/>
        <v>7.8637116851844688E-3</v>
      </c>
      <c r="Q176" s="7">
        <f t="shared" si="34"/>
        <v>9.5105191581523474E-3</v>
      </c>
      <c r="R176" s="7">
        <f t="shared" si="35"/>
        <v>2.46793278989452E-2</v>
      </c>
      <c r="S176" s="7">
        <f t="shared" si="36"/>
        <v>6.6935493197274971E-3</v>
      </c>
      <c r="T176" s="7">
        <f t="shared" si="37"/>
        <v>7.3930278189349406E-3</v>
      </c>
      <c r="U176" s="7" t="str">
        <f t="shared" si="38"/>
        <v/>
      </c>
      <c r="V176" s="7">
        <f t="shared" si="39"/>
        <v>6.2710832654084933E-2</v>
      </c>
      <c r="W176" s="7">
        <f t="shared" si="40"/>
        <v>4.7152673708622445E-2</v>
      </c>
      <c r="X176" s="7">
        <f t="shared" si="41"/>
        <v>4.1038807749262142E-2</v>
      </c>
      <c r="Y176" s="7">
        <f t="shared" si="42"/>
        <v>0</v>
      </c>
      <c r="Z176" s="7">
        <v>5.0299999999999997E-4</v>
      </c>
      <c r="AA176" s="7">
        <f t="shared" si="43"/>
        <v>2.5016611167612036E-2</v>
      </c>
      <c r="AB176" s="7">
        <f t="shared" si="44"/>
        <v>4.3273295719033052E-2</v>
      </c>
      <c r="AE176" s="6">
        <v>43717</v>
      </c>
      <c r="AF176" s="7">
        <v>15.27</v>
      </c>
      <c r="AG176" s="7">
        <v>33.28</v>
      </c>
      <c r="AH176" s="7">
        <v>76.44</v>
      </c>
      <c r="AI176" s="7">
        <f t="shared" si="30"/>
        <v>6.1099999999999994</v>
      </c>
      <c r="AJ176" s="7">
        <v>2.65</v>
      </c>
      <c r="AK176" s="7">
        <v>12.234999999999999</v>
      </c>
      <c r="AL176" s="7">
        <f t="shared" si="31"/>
        <v>9.5849999999999991</v>
      </c>
      <c r="AM176" s="7">
        <v>2.13</v>
      </c>
      <c r="AN176" s="7">
        <v>1.58</v>
      </c>
      <c r="AO176" s="7">
        <v>1.63</v>
      </c>
      <c r="AP176" s="7">
        <f t="shared" si="32"/>
        <v>4.9999999999999822E-2</v>
      </c>
      <c r="AQ176" s="7">
        <v>1.57</v>
      </c>
      <c r="AR176" s="7">
        <v>117.06010000000001</v>
      </c>
      <c r="AS176" s="7">
        <v>1502.2</v>
      </c>
      <c r="AT176" s="14">
        <v>256.036</v>
      </c>
      <c r="AU176" s="14">
        <v>102.639</v>
      </c>
      <c r="AV176" s="14">
        <v>89.8</v>
      </c>
      <c r="AY176" s="6">
        <v>43717</v>
      </c>
      <c r="AZ176" s="12">
        <v>0</v>
      </c>
      <c r="BA176" s="12">
        <v>0</v>
      </c>
      <c r="BB176" s="12">
        <v>0</v>
      </c>
      <c r="BE176" s="6">
        <v>43717</v>
      </c>
      <c r="BF176" t="s">
        <v>54</v>
      </c>
      <c r="BG176" s="52">
        <v>1</v>
      </c>
    </row>
    <row r="177" spans="1:59" x14ac:dyDescent="0.2">
      <c r="A177" s="6">
        <v>43718</v>
      </c>
      <c r="B177" s="12">
        <v>53.540399999999998</v>
      </c>
      <c r="C177" s="12">
        <v>91.435100000000006</v>
      </c>
      <c r="D177" s="12">
        <v>44.538400000000003</v>
      </c>
      <c r="E177" s="12">
        <v>41.322099999999999</v>
      </c>
      <c r="F177" s="12">
        <v>61.086300000000001</v>
      </c>
      <c r="G177" s="12"/>
      <c r="H177" s="12">
        <v>5.2172999999999998</v>
      </c>
      <c r="I177" s="12">
        <v>26.314399999999999</v>
      </c>
      <c r="J177" s="12">
        <v>7.8529</v>
      </c>
      <c r="K177" s="12">
        <v>77.101900000000001</v>
      </c>
      <c r="L177" s="12">
        <v>57.37</v>
      </c>
      <c r="M177" s="12">
        <v>64.67</v>
      </c>
      <c r="O177" s="6">
        <v>43718</v>
      </c>
      <c r="P177" s="7">
        <f t="shared" si="33"/>
        <v>8.080689146884935E-3</v>
      </c>
      <c r="Q177" s="7">
        <f t="shared" si="34"/>
        <v>2.0395770204107603E-2</v>
      </c>
      <c r="R177" s="7">
        <f t="shared" si="35"/>
        <v>2.4262290089907861E-2</v>
      </c>
      <c r="S177" s="7">
        <f t="shared" si="36"/>
        <v>3.1948174080439318E-2</v>
      </c>
      <c r="T177" s="7">
        <f t="shared" si="37"/>
        <v>2.3265528822074662E-2</v>
      </c>
      <c r="U177" s="7" t="str">
        <f t="shared" si="38"/>
        <v/>
      </c>
      <c r="V177" s="7">
        <f t="shared" si="39"/>
        <v>-2.2346345636190004E-2</v>
      </c>
      <c r="W177" s="7">
        <f t="shared" si="40"/>
        <v>-9.1205646811115312E-3</v>
      </c>
      <c r="X177" s="7">
        <f t="shared" si="41"/>
        <v>1.4272427333248655E-3</v>
      </c>
      <c r="Y177" s="7">
        <f t="shared" si="42"/>
        <v>2.1921447370279638E-4</v>
      </c>
      <c r="Z177" s="7">
        <v>-2.3499999999999999E-4</v>
      </c>
      <c r="AA177" s="7">
        <f t="shared" si="43"/>
        <v>-8.850383149503491E-3</v>
      </c>
      <c r="AB177" s="7">
        <f t="shared" si="44"/>
        <v>1.0570594307132511E-2</v>
      </c>
      <c r="AE177" s="6">
        <v>43718</v>
      </c>
      <c r="AF177" s="7">
        <v>15.2</v>
      </c>
      <c r="AG177" s="7">
        <v>33.549999999999997</v>
      </c>
      <c r="AH177" s="7">
        <v>76.78</v>
      </c>
      <c r="AI177" s="7">
        <f t="shared" si="30"/>
        <v>7.3000000000000043</v>
      </c>
      <c r="AJ177" s="7">
        <v>2.67</v>
      </c>
      <c r="AK177" s="7">
        <v>14.404999999999999</v>
      </c>
      <c r="AL177" s="7">
        <f t="shared" si="31"/>
        <v>11.734999999999999</v>
      </c>
      <c r="AM177" s="7">
        <v>2.13</v>
      </c>
      <c r="AN177" s="7">
        <v>1.67</v>
      </c>
      <c r="AO177" s="7">
        <v>1.72</v>
      </c>
      <c r="AP177" s="7">
        <f t="shared" si="32"/>
        <v>5.0000000000000044E-2</v>
      </c>
      <c r="AQ177" s="7">
        <v>1.6</v>
      </c>
      <c r="AR177" s="7">
        <v>117.0887</v>
      </c>
      <c r="AS177" s="7">
        <v>1490.3</v>
      </c>
      <c r="AT177" s="14">
        <v>256.036</v>
      </c>
      <c r="AU177" s="14">
        <v>102.639</v>
      </c>
      <c r="AV177" s="14">
        <v>89.8</v>
      </c>
      <c r="AY177" s="6">
        <v>43718</v>
      </c>
      <c r="AZ177" s="12">
        <v>0</v>
      </c>
      <c r="BA177" s="12">
        <v>0</v>
      </c>
      <c r="BB177" s="12">
        <v>0</v>
      </c>
      <c r="BE177" s="6">
        <v>43718</v>
      </c>
      <c r="BF177" t="s">
        <v>54</v>
      </c>
      <c r="BG177" s="52">
        <v>1</v>
      </c>
    </row>
    <row r="178" spans="1:59" x14ac:dyDescent="0.2">
      <c r="A178" s="6">
        <v>43719</v>
      </c>
      <c r="B178" s="12">
        <v>53.436399999999999</v>
      </c>
      <c r="C178" s="12">
        <v>91.007300000000001</v>
      </c>
      <c r="D178" s="12">
        <v>45.234299999999998</v>
      </c>
      <c r="E178" s="12">
        <v>41.197499999999998</v>
      </c>
      <c r="F178" s="12">
        <v>60.8857</v>
      </c>
      <c r="G178" s="12"/>
      <c r="H178" s="12">
        <v>5.1464999999999996</v>
      </c>
      <c r="I178" s="12">
        <v>26.460799999999999</v>
      </c>
      <c r="J178" s="12">
        <v>7.9036</v>
      </c>
      <c r="K178" s="12">
        <v>77.093500000000006</v>
      </c>
      <c r="L178" s="12">
        <v>55.66</v>
      </c>
      <c r="M178" s="12">
        <v>63.02</v>
      </c>
      <c r="O178" s="6">
        <v>43719</v>
      </c>
      <c r="P178" s="7">
        <f t="shared" si="33"/>
        <v>-1.9443474241932462E-3</v>
      </c>
      <c r="Q178" s="7">
        <f t="shared" si="34"/>
        <v>-4.6897079194640244E-3</v>
      </c>
      <c r="R178" s="7">
        <f t="shared" si="35"/>
        <v>1.5503910197030445E-2</v>
      </c>
      <c r="S178" s="7">
        <f t="shared" si="36"/>
        <v>-3.0198909033320401E-3</v>
      </c>
      <c r="T178" s="7">
        <f t="shared" si="37"/>
        <v>-3.2892824724350678E-3</v>
      </c>
      <c r="U178" s="7" t="str">
        <f t="shared" si="38"/>
        <v/>
      </c>
      <c r="V178" s="7">
        <f t="shared" si="39"/>
        <v>-1.3663154715292565E-2</v>
      </c>
      <c r="W178" s="7">
        <f t="shared" si="40"/>
        <v>5.5480746839283914E-3</v>
      </c>
      <c r="X178" s="7">
        <f t="shared" si="41"/>
        <v>6.4354615528768857E-3</v>
      </c>
      <c r="Y178" s="7">
        <f t="shared" si="42"/>
        <v>-1.089526666594009E-4</v>
      </c>
      <c r="Z178" s="7">
        <v>7.0860000000000003E-3</v>
      </c>
      <c r="AA178" s="7">
        <f t="shared" si="43"/>
        <v>-3.0259762516035009E-2</v>
      </c>
      <c r="AB178" s="7">
        <f t="shared" si="44"/>
        <v>-2.5845279129372799E-2</v>
      </c>
      <c r="AE178" s="6">
        <v>43719</v>
      </c>
      <c r="AF178" s="7">
        <v>14.61</v>
      </c>
      <c r="AG178" s="7">
        <v>34.94</v>
      </c>
      <c r="AH178" s="7">
        <v>76.7</v>
      </c>
      <c r="AI178" s="7">
        <f t="shared" si="30"/>
        <v>7.3600000000000065</v>
      </c>
      <c r="AJ178" s="7">
        <v>2.63</v>
      </c>
      <c r="AK178" s="7">
        <v>14.355</v>
      </c>
      <c r="AL178" s="7">
        <f t="shared" si="31"/>
        <v>11.725000000000001</v>
      </c>
      <c r="AM178" s="7">
        <v>2.13</v>
      </c>
      <c r="AN178" s="7">
        <v>1.68</v>
      </c>
      <c r="AO178" s="7">
        <v>1.75</v>
      </c>
      <c r="AP178" s="7">
        <f t="shared" si="32"/>
        <v>7.0000000000000062E-2</v>
      </c>
      <c r="AQ178" s="7">
        <v>1.6</v>
      </c>
      <c r="AR178" s="7">
        <v>117.3125</v>
      </c>
      <c r="AS178" s="7">
        <v>1494.4</v>
      </c>
      <c r="AT178" s="14">
        <v>256.036</v>
      </c>
      <c r="AU178" s="14">
        <v>102.639</v>
      </c>
      <c r="AV178" s="14">
        <v>89.8</v>
      </c>
      <c r="AY178" s="6">
        <v>43719</v>
      </c>
      <c r="AZ178" s="12">
        <v>0</v>
      </c>
      <c r="BA178" s="12">
        <v>0</v>
      </c>
      <c r="BB178" s="12">
        <v>0</v>
      </c>
      <c r="BE178" s="6">
        <v>43719</v>
      </c>
      <c r="BF178" t="s">
        <v>54</v>
      </c>
      <c r="BG178" s="52">
        <v>1</v>
      </c>
    </row>
    <row r="179" spans="1:59" x14ac:dyDescent="0.2">
      <c r="A179" s="6">
        <v>43720</v>
      </c>
      <c r="B179" s="12">
        <v>53.473500000000001</v>
      </c>
      <c r="C179" s="12">
        <v>91.112399999999994</v>
      </c>
      <c r="D179" s="12">
        <v>44.562100000000001</v>
      </c>
      <c r="E179" s="12">
        <v>40.405500000000004</v>
      </c>
      <c r="F179" s="12">
        <v>61.258400000000002</v>
      </c>
      <c r="G179" s="12"/>
      <c r="H179" s="12">
        <v>5.1406000000000001</v>
      </c>
      <c r="I179" s="12">
        <v>26.865600000000001</v>
      </c>
      <c r="J179" s="12">
        <v>7.8360000000000003</v>
      </c>
      <c r="K179" s="12">
        <v>77.110399999999998</v>
      </c>
      <c r="L179" s="12">
        <v>55.13</v>
      </c>
      <c r="M179" s="12">
        <v>60.76</v>
      </c>
      <c r="O179" s="6">
        <v>43720</v>
      </c>
      <c r="P179" s="7">
        <f t="shared" si="33"/>
        <v>6.9404239437592598E-4</v>
      </c>
      <c r="Q179" s="7">
        <f t="shared" si="34"/>
        <v>1.1541860838489969E-3</v>
      </c>
      <c r="R179" s="7">
        <f t="shared" si="35"/>
        <v>-1.4971926637815098E-2</v>
      </c>
      <c r="S179" s="7">
        <f t="shared" si="36"/>
        <v>-1.9411660587802346E-2</v>
      </c>
      <c r="T179" s="7">
        <f t="shared" si="37"/>
        <v>6.102646901209696E-3</v>
      </c>
      <c r="U179" s="7" t="str">
        <f t="shared" si="38"/>
        <v/>
      </c>
      <c r="V179" s="7">
        <f t="shared" si="39"/>
        <v>-1.1470678124869697E-3</v>
      </c>
      <c r="W179" s="7">
        <f t="shared" si="40"/>
        <v>1.5182265277357419E-2</v>
      </c>
      <c r="X179" s="7">
        <f t="shared" si="41"/>
        <v>-8.589851795230934E-3</v>
      </c>
      <c r="Y179" s="7">
        <f t="shared" si="42"/>
        <v>2.1919030669979216E-4</v>
      </c>
      <c r="Z179" s="7">
        <v>3.4580000000000001E-3</v>
      </c>
      <c r="AA179" s="7">
        <f t="shared" si="43"/>
        <v>-9.5677234961524266E-3</v>
      </c>
      <c r="AB179" s="7">
        <f t="shared" si="44"/>
        <v>-3.652045860155656E-2</v>
      </c>
      <c r="AE179" s="6">
        <v>43720</v>
      </c>
      <c r="AF179" s="7">
        <v>14.22</v>
      </c>
      <c r="AG179" s="7">
        <v>35.58</v>
      </c>
      <c r="AH179" s="7">
        <v>77.569999999999993</v>
      </c>
      <c r="AI179" s="7">
        <f t="shared" si="30"/>
        <v>5.6299999999999955</v>
      </c>
      <c r="AJ179" s="7">
        <v>2.62</v>
      </c>
      <c r="AK179" s="7">
        <v>14.465</v>
      </c>
      <c r="AL179" s="7">
        <f t="shared" si="31"/>
        <v>11.844999999999999</v>
      </c>
      <c r="AM179" s="7">
        <v>2.13</v>
      </c>
      <c r="AN179" s="7">
        <v>1.72</v>
      </c>
      <c r="AO179" s="7">
        <v>1.79</v>
      </c>
      <c r="AP179" s="7">
        <f t="shared" si="32"/>
        <v>7.0000000000000062E-2</v>
      </c>
      <c r="AQ179" s="7">
        <v>1.63</v>
      </c>
      <c r="AR179" s="7">
        <v>116.83750000000001</v>
      </c>
      <c r="AS179" s="7">
        <v>1498.7</v>
      </c>
      <c r="AT179" s="14">
        <v>256.036</v>
      </c>
      <c r="AU179" s="14">
        <v>102.639</v>
      </c>
      <c r="AV179" s="14">
        <v>89.8</v>
      </c>
      <c r="AY179" s="6">
        <v>43720</v>
      </c>
      <c r="AZ179" s="12">
        <v>0</v>
      </c>
      <c r="BA179" s="12">
        <v>0</v>
      </c>
      <c r="BB179" s="12">
        <v>0</v>
      </c>
      <c r="BE179" s="6">
        <v>43720</v>
      </c>
      <c r="BF179" t="s">
        <v>54</v>
      </c>
      <c r="BG179" s="52">
        <v>1</v>
      </c>
    </row>
    <row r="180" spans="1:59" x14ac:dyDescent="0.2">
      <c r="A180" s="6">
        <v>43721</v>
      </c>
      <c r="B180" s="12">
        <v>53.963799999999999</v>
      </c>
      <c r="C180" s="12">
        <v>91.172399999999996</v>
      </c>
      <c r="D180" s="12">
        <v>45.344999999999999</v>
      </c>
      <c r="E180" s="12">
        <v>40.129600000000003</v>
      </c>
      <c r="F180" s="12">
        <v>62.548499999999997</v>
      </c>
      <c r="G180" s="12"/>
      <c r="H180" s="12">
        <v>5.4177</v>
      </c>
      <c r="I180" s="12">
        <v>27.503</v>
      </c>
      <c r="J180" s="12">
        <v>7.8922999999999996</v>
      </c>
      <c r="K180" s="12">
        <v>77.110399999999998</v>
      </c>
      <c r="L180" s="12">
        <v>54.76</v>
      </c>
      <c r="M180" s="12">
        <v>61.25</v>
      </c>
      <c r="O180" s="6">
        <v>43721</v>
      </c>
      <c r="P180" s="7">
        <f t="shared" si="33"/>
        <v>9.127247311052647E-3</v>
      </c>
      <c r="Q180" s="7">
        <f t="shared" si="34"/>
        <v>6.5831053567674586E-4</v>
      </c>
      <c r="R180" s="7">
        <f t="shared" si="35"/>
        <v>1.7416194922385109E-2</v>
      </c>
      <c r="S180" s="7">
        <f t="shared" si="36"/>
        <v>-6.8516976910799896E-3</v>
      </c>
      <c r="T180" s="7">
        <f t="shared" si="37"/>
        <v>2.0841272931270683E-2</v>
      </c>
      <c r="U180" s="7" t="str">
        <f t="shared" si="38"/>
        <v/>
      </c>
      <c r="V180" s="7">
        <f t="shared" si="39"/>
        <v>5.2501566972280179E-2</v>
      </c>
      <c r="W180" s="7">
        <f t="shared" si="40"/>
        <v>2.344843180856819E-2</v>
      </c>
      <c r="X180" s="7">
        <f t="shared" si="41"/>
        <v>7.1591005334935547E-3</v>
      </c>
      <c r="Y180" s="7">
        <f t="shared" si="42"/>
        <v>0</v>
      </c>
      <c r="Z180" s="7">
        <v>-6.6399999999999999E-4</v>
      </c>
      <c r="AA180" s="7">
        <f t="shared" si="43"/>
        <v>-6.7340321813441802E-3</v>
      </c>
      <c r="AB180" s="7">
        <f t="shared" si="44"/>
        <v>8.0321716972642527E-3</v>
      </c>
      <c r="AE180" s="6">
        <v>43721</v>
      </c>
      <c r="AF180" s="7">
        <v>13.74</v>
      </c>
      <c r="AG180" s="7">
        <v>35.479999999999997</v>
      </c>
      <c r="AH180" s="7">
        <v>85.53</v>
      </c>
      <c r="AI180" s="7">
        <f t="shared" si="30"/>
        <v>6.490000000000002</v>
      </c>
      <c r="AJ180" s="7">
        <v>2.61</v>
      </c>
      <c r="AK180" s="7">
        <v>14.71</v>
      </c>
      <c r="AL180" s="7">
        <f t="shared" si="31"/>
        <v>12.100000000000001</v>
      </c>
      <c r="AM180" s="7">
        <v>2.14</v>
      </c>
      <c r="AN180" s="7">
        <v>1.79</v>
      </c>
      <c r="AO180" s="7">
        <v>1.9</v>
      </c>
      <c r="AP180" s="7">
        <f t="shared" si="32"/>
        <v>0.10999999999999988</v>
      </c>
      <c r="AQ180" s="7">
        <v>1.67</v>
      </c>
      <c r="AR180" s="7">
        <v>116.7677</v>
      </c>
      <c r="AS180" s="7">
        <v>1490.9</v>
      </c>
      <c r="AT180" s="14">
        <v>256.036</v>
      </c>
      <c r="AU180" s="14">
        <v>102.639</v>
      </c>
      <c r="AV180" s="14">
        <v>89.8</v>
      </c>
      <c r="AY180" s="6">
        <v>43721</v>
      </c>
      <c r="AZ180" s="12">
        <v>0</v>
      </c>
      <c r="BA180" s="12">
        <v>0</v>
      </c>
      <c r="BB180" s="12">
        <v>0</v>
      </c>
      <c r="BE180" s="6">
        <v>43721</v>
      </c>
      <c r="BF180" t="s">
        <v>54</v>
      </c>
      <c r="BG180" s="52">
        <v>1</v>
      </c>
    </row>
    <row r="181" spans="1:59" x14ac:dyDescent="0.2">
      <c r="A181" s="6">
        <v>43724</v>
      </c>
      <c r="B181" s="12">
        <v>54.773600000000002</v>
      </c>
      <c r="C181" s="12">
        <v>93.138400000000004</v>
      </c>
      <c r="D181" s="12">
        <v>49.449300000000001</v>
      </c>
      <c r="E181" s="12">
        <v>42.541400000000003</v>
      </c>
      <c r="F181" s="12">
        <v>62.911700000000003</v>
      </c>
      <c r="G181" s="12"/>
      <c r="H181" s="12">
        <v>5.3116000000000003</v>
      </c>
      <c r="I181" s="12">
        <v>26.598600000000001</v>
      </c>
      <c r="J181" s="12">
        <v>7.5602</v>
      </c>
      <c r="K181" s="12">
        <v>77.110399999999998</v>
      </c>
      <c r="L181" s="12">
        <v>63.1</v>
      </c>
      <c r="M181" s="12">
        <v>68.42</v>
      </c>
      <c r="O181" s="6">
        <v>43724</v>
      </c>
      <c r="P181" s="7">
        <f t="shared" si="33"/>
        <v>1.489487465424333E-2</v>
      </c>
      <c r="Q181" s="7">
        <f t="shared" si="34"/>
        <v>2.133433926646261E-2</v>
      </c>
      <c r="R181" s="7">
        <f t="shared" si="35"/>
        <v>8.6647985356155782E-2</v>
      </c>
      <c r="S181" s="7">
        <f t="shared" si="36"/>
        <v>5.836350280885929E-2</v>
      </c>
      <c r="T181" s="7">
        <f t="shared" si="37"/>
        <v>5.7899001376883761E-3</v>
      </c>
      <c r="U181" s="7" t="str">
        <f t="shared" si="38"/>
        <v/>
      </c>
      <c r="V181" s="7">
        <f t="shared" si="39"/>
        <v>-1.9778263010234713E-2</v>
      </c>
      <c r="W181" s="7">
        <f t="shared" si="40"/>
        <v>-3.3436506808020121E-2</v>
      </c>
      <c r="X181" s="7">
        <f t="shared" si="41"/>
        <v>-4.29899557478194E-2</v>
      </c>
      <c r="Y181" s="7">
        <f t="shared" si="42"/>
        <v>0</v>
      </c>
      <c r="Z181" s="7">
        <v>-3.094E-3</v>
      </c>
      <c r="AA181" s="7">
        <f t="shared" si="43"/>
        <v>0.14176076912691946</v>
      </c>
      <c r="AB181" s="7">
        <f t="shared" si="44"/>
        <v>0.11070133012462227</v>
      </c>
      <c r="AE181" s="6">
        <v>43724</v>
      </c>
      <c r="AF181" s="7">
        <v>14.67</v>
      </c>
      <c r="AG181" s="7">
        <v>48.58</v>
      </c>
      <c r="AH181" s="7">
        <v>85.95</v>
      </c>
      <c r="AI181" s="7">
        <f t="shared" si="30"/>
        <v>5.32</v>
      </c>
      <c r="AJ181" s="7">
        <v>2.75</v>
      </c>
      <c r="AK181" s="7">
        <v>15.335000000000001</v>
      </c>
      <c r="AL181" s="7">
        <f t="shared" si="31"/>
        <v>12.585000000000001</v>
      </c>
      <c r="AM181" s="7">
        <v>2.25</v>
      </c>
      <c r="AN181" s="7">
        <v>1.74</v>
      </c>
      <c r="AO181" s="7">
        <v>1.84</v>
      </c>
      <c r="AP181" s="7">
        <f t="shared" si="32"/>
        <v>0.10000000000000009</v>
      </c>
      <c r="AQ181" s="7">
        <v>1.67</v>
      </c>
      <c r="AR181" s="7">
        <v>117.02509999999999</v>
      </c>
      <c r="AS181" s="7">
        <v>1503.1</v>
      </c>
      <c r="AT181" s="14">
        <v>256.036</v>
      </c>
      <c r="AU181" s="14">
        <v>102.639</v>
      </c>
      <c r="AV181" s="14">
        <v>89.8</v>
      </c>
      <c r="AY181" s="6">
        <v>43724</v>
      </c>
      <c r="AZ181" s="12">
        <v>1</v>
      </c>
      <c r="BA181" s="12">
        <v>0</v>
      </c>
      <c r="BB181" s="12">
        <v>0</v>
      </c>
      <c r="BE181" s="6">
        <v>43724</v>
      </c>
      <c r="BF181" t="s">
        <v>54</v>
      </c>
      <c r="BG181" s="52">
        <v>1</v>
      </c>
    </row>
    <row r="182" spans="1:59" x14ac:dyDescent="0.2">
      <c r="A182" s="6">
        <v>43725</v>
      </c>
      <c r="B182" s="12">
        <v>54.357599999999998</v>
      </c>
      <c r="C182" s="12">
        <v>92.965800000000002</v>
      </c>
      <c r="D182" s="12">
        <v>48.4133</v>
      </c>
      <c r="E182" s="12">
        <v>40.183</v>
      </c>
      <c r="F182" s="12">
        <v>62.959499999999998</v>
      </c>
      <c r="G182" s="12"/>
      <c r="H182" s="12">
        <v>5.1760000000000002</v>
      </c>
      <c r="I182" s="12">
        <v>26.314399999999999</v>
      </c>
      <c r="J182" s="12">
        <v>7.4870000000000001</v>
      </c>
      <c r="K182" s="12">
        <v>77.118799999999993</v>
      </c>
      <c r="L182" s="12">
        <v>59.26</v>
      </c>
      <c r="M182" s="12">
        <v>65.59</v>
      </c>
      <c r="O182" s="6">
        <v>43725</v>
      </c>
      <c r="P182" s="7">
        <f t="shared" si="33"/>
        <v>-7.6238878515365663E-3</v>
      </c>
      <c r="Q182" s="7">
        <f t="shared" si="34"/>
        <v>-1.8548753814987161E-3</v>
      </c>
      <c r="R182" s="7">
        <f t="shared" si="35"/>
        <v>-2.1173332893458931E-2</v>
      </c>
      <c r="S182" s="7">
        <f t="shared" si="36"/>
        <v>-5.7033698821209053E-2</v>
      </c>
      <c r="T182" s="7">
        <f t="shared" si="37"/>
        <v>7.5950657970662175E-4</v>
      </c>
      <c r="U182" s="7" t="str">
        <f t="shared" si="38"/>
        <v/>
      </c>
      <c r="V182" s="7">
        <f t="shared" si="39"/>
        <v>-2.5860550935436034E-2</v>
      </c>
      <c r="W182" s="7">
        <f t="shared" si="40"/>
        <v>-1.0742264961833708E-2</v>
      </c>
      <c r="X182" s="7">
        <f t="shared" si="41"/>
        <v>-9.7294616194204819E-3</v>
      </c>
      <c r="Y182" s="7">
        <f t="shared" si="42"/>
        <v>1.0892878920857485E-4</v>
      </c>
      <c r="Z182" s="7">
        <v>2.529E-3</v>
      </c>
      <c r="AA182" s="7">
        <f t="shared" si="43"/>
        <v>-6.2786227401748287E-2</v>
      </c>
      <c r="AB182" s="7">
        <f t="shared" si="44"/>
        <v>-4.2241934243814443E-2</v>
      </c>
      <c r="AE182" s="6">
        <v>43725</v>
      </c>
      <c r="AF182" s="7">
        <v>14.44</v>
      </c>
      <c r="AG182" s="7">
        <v>44.89</v>
      </c>
      <c r="AH182" s="7">
        <v>84.76</v>
      </c>
      <c r="AI182" s="7">
        <f t="shared" si="30"/>
        <v>6.3300000000000054</v>
      </c>
      <c r="AJ182" s="7">
        <v>2.7</v>
      </c>
      <c r="AK182" s="7">
        <v>13.44</v>
      </c>
      <c r="AL182" s="7">
        <f t="shared" si="31"/>
        <v>10.739999999999998</v>
      </c>
      <c r="AM182" s="7">
        <v>2.2999999999999998</v>
      </c>
      <c r="AN182" s="7">
        <v>1.72</v>
      </c>
      <c r="AO182" s="7">
        <v>1.81</v>
      </c>
      <c r="AP182" s="7">
        <f t="shared" si="32"/>
        <v>9.000000000000008E-2</v>
      </c>
      <c r="AQ182" s="7">
        <v>1.66</v>
      </c>
      <c r="AR182" s="7">
        <v>116.98260000000001</v>
      </c>
      <c r="AS182" s="7">
        <v>1505.1</v>
      </c>
      <c r="AT182" s="14">
        <v>256.036</v>
      </c>
      <c r="AU182" s="14">
        <v>102.639</v>
      </c>
      <c r="AV182" s="14">
        <v>89.8</v>
      </c>
      <c r="AY182" s="6">
        <v>43725</v>
      </c>
      <c r="AZ182" s="12">
        <v>1</v>
      </c>
      <c r="BA182" s="12">
        <v>0</v>
      </c>
      <c r="BB182" s="12">
        <v>0</v>
      </c>
      <c r="BE182" s="6">
        <v>43725</v>
      </c>
      <c r="BF182" t="s">
        <v>54</v>
      </c>
      <c r="BG182" s="52">
        <v>1</v>
      </c>
    </row>
    <row r="183" spans="1:59" x14ac:dyDescent="0.2">
      <c r="A183" s="6">
        <v>43726</v>
      </c>
      <c r="B183" s="12">
        <v>54.0976</v>
      </c>
      <c r="C183" s="12">
        <v>93.183499999999995</v>
      </c>
      <c r="D183" s="12">
        <v>47.456400000000002</v>
      </c>
      <c r="E183" s="12">
        <v>39.711300000000001</v>
      </c>
      <c r="F183" s="12">
        <v>63.370399999999997</v>
      </c>
      <c r="G183" s="12"/>
      <c r="H183" s="12">
        <v>5.2172999999999998</v>
      </c>
      <c r="I183" s="12">
        <v>25.0396</v>
      </c>
      <c r="J183" s="12">
        <v>7.5995999999999997</v>
      </c>
      <c r="K183" s="12">
        <v>77.135599999999997</v>
      </c>
      <c r="L183" s="12">
        <v>58.19</v>
      </c>
      <c r="M183" s="12">
        <v>64.290000000000006</v>
      </c>
      <c r="O183" s="6">
        <v>43726</v>
      </c>
      <c r="P183" s="7">
        <f t="shared" si="33"/>
        <v>-4.7946156215743687E-3</v>
      </c>
      <c r="Q183" s="7">
        <f t="shared" si="34"/>
        <v>2.3389838076236097E-3</v>
      </c>
      <c r="R183" s="7">
        <f t="shared" si="35"/>
        <v>-1.9963174581810832E-2</v>
      </c>
      <c r="S183" s="7">
        <f t="shared" si="36"/>
        <v>-1.1808238658454276E-2</v>
      </c>
      <c r="T183" s="7">
        <f t="shared" si="37"/>
        <v>6.5052129231610162E-3</v>
      </c>
      <c r="U183" s="7" t="str">
        <f t="shared" si="38"/>
        <v/>
      </c>
      <c r="V183" s="7">
        <f t="shared" si="39"/>
        <v>7.9474695011700468E-3</v>
      </c>
      <c r="W183" s="7">
        <f t="shared" si="40"/>
        <v>-4.9657746198371738E-2</v>
      </c>
      <c r="X183" s="7">
        <f t="shared" si="41"/>
        <v>1.492743107969962E-2</v>
      </c>
      <c r="Y183" s="7">
        <f t="shared" si="42"/>
        <v>2.1782198843513082E-4</v>
      </c>
      <c r="Z183" s="7">
        <v>5.9800000000000001E-4</v>
      </c>
      <c r="AA183" s="7">
        <f t="shared" si="43"/>
        <v>-1.8221023476840587E-2</v>
      </c>
      <c r="AB183" s="7">
        <f t="shared" si="44"/>
        <v>-2.0019147152048722E-2</v>
      </c>
      <c r="AE183" s="6">
        <v>43726</v>
      </c>
      <c r="AF183" s="7">
        <v>13.95</v>
      </c>
      <c r="AG183" s="7">
        <v>40.44</v>
      </c>
      <c r="AH183" s="7">
        <v>79.66</v>
      </c>
      <c r="AI183" s="7">
        <f t="shared" si="30"/>
        <v>6.1000000000000085</v>
      </c>
      <c r="AJ183" s="7">
        <v>2.72</v>
      </c>
      <c r="AK183" s="7">
        <v>12.435</v>
      </c>
      <c r="AL183" s="7">
        <f t="shared" si="31"/>
        <v>9.7149999999999999</v>
      </c>
      <c r="AM183" s="7">
        <v>2.25</v>
      </c>
      <c r="AN183" s="7">
        <v>1.77</v>
      </c>
      <c r="AO183" s="7">
        <v>1.8</v>
      </c>
      <c r="AP183" s="7">
        <f t="shared" si="32"/>
        <v>3.0000000000000027E-2</v>
      </c>
      <c r="AQ183" s="7">
        <v>1.59</v>
      </c>
      <c r="AR183" s="7">
        <v>116.9766</v>
      </c>
      <c r="AS183" s="7">
        <v>1507.5</v>
      </c>
      <c r="AT183" s="14">
        <v>256.036</v>
      </c>
      <c r="AU183" s="14">
        <v>102.639</v>
      </c>
      <c r="AV183" s="14">
        <v>89.8</v>
      </c>
      <c r="AY183" s="6">
        <v>43726</v>
      </c>
      <c r="AZ183" s="12">
        <v>0</v>
      </c>
      <c r="BA183" s="12">
        <v>0</v>
      </c>
      <c r="BB183" s="12">
        <v>0</v>
      </c>
      <c r="BE183" s="6">
        <v>43726</v>
      </c>
      <c r="BF183" t="s">
        <v>54</v>
      </c>
      <c r="BG183" s="52">
        <v>1</v>
      </c>
    </row>
    <row r="184" spans="1:59" x14ac:dyDescent="0.2">
      <c r="A184" s="6">
        <v>43727</v>
      </c>
      <c r="B184" s="12">
        <v>53.733499999999999</v>
      </c>
      <c r="C184" s="12">
        <v>92.793199999999999</v>
      </c>
      <c r="D184" s="12">
        <v>47.424799999999998</v>
      </c>
      <c r="E184" s="12">
        <v>40.752499999999998</v>
      </c>
      <c r="F184" s="12">
        <v>63.035899999999998</v>
      </c>
      <c r="G184" s="12"/>
      <c r="H184" s="12">
        <v>5.1936999999999998</v>
      </c>
      <c r="I184" s="12">
        <v>24.376300000000001</v>
      </c>
      <c r="J184" s="12">
        <v>7.6445999999999996</v>
      </c>
      <c r="K184" s="12">
        <v>77.135599999999997</v>
      </c>
      <c r="L184" s="12">
        <v>58.19</v>
      </c>
      <c r="M184" s="12">
        <v>64.25</v>
      </c>
      <c r="O184" s="6">
        <v>43727</v>
      </c>
      <c r="P184" s="7">
        <f t="shared" si="33"/>
        <v>-6.7531794397679042E-3</v>
      </c>
      <c r="Q184" s="7">
        <f t="shared" si="34"/>
        <v>-4.1973061464697396E-3</v>
      </c>
      <c r="R184" s="7">
        <f t="shared" si="35"/>
        <v>-6.6609615326057527E-4</v>
      </c>
      <c r="S184" s="7">
        <f t="shared" si="36"/>
        <v>2.588140554524615E-2</v>
      </c>
      <c r="T184" s="7">
        <f t="shared" si="37"/>
        <v>-5.2924700870932264E-3</v>
      </c>
      <c r="U184" s="7" t="str">
        <f t="shared" si="38"/>
        <v/>
      </c>
      <c r="V184" s="7">
        <f t="shared" si="39"/>
        <v>-4.5336740799630428E-3</v>
      </c>
      <c r="W184" s="7">
        <f t="shared" si="40"/>
        <v>-2.6847222868337944E-2</v>
      </c>
      <c r="X184" s="7">
        <f t="shared" si="41"/>
        <v>5.9039019050051815E-3</v>
      </c>
      <c r="Y184" s="7">
        <f t="shared" si="42"/>
        <v>0</v>
      </c>
      <c r="Z184" s="7">
        <v>-6.6000000000000005E-5</v>
      </c>
      <c r="AA184" s="7">
        <f t="shared" si="43"/>
        <v>0</v>
      </c>
      <c r="AB184" s="7">
        <f t="shared" si="44"/>
        <v>-6.2237437826623547E-4</v>
      </c>
      <c r="AE184" s="6">
        <v>43727</v>
      </c>
      <c r="AF184" s="7">
        <v>14.05</v>
      </c>
      <c r="AG184" s="7">
        <v>41.15</v>
      </c>
      <c r="AH184" s="7">
        <v>78.14</v>
      </c>
      <c r="AI184" s="7">
        <f t="shared" si="30"/>
        <v>6.0600000000000023</v>
      </c>
      <c r="AJ184" s="7">
        <v>2.65</v>
      </c>
      <c r="AK184" s="7">
        <v>12.255000000000001</v>
      </c>
      <c r="AL184" s="7">
        <f t="shared" si="31"/>
        <v>9.6050000000000004</v>
      </c>
      <c r="AM184" s="7">
        <v>1.9</v>
      </c>
      <c r="AN184" s="7">
        <v>1.74</v>
      </c>
      <c r="AO184" s="7">
        <v>1.79</v>
      </c>
      <c r="AP184" s="7">
        <f t="shared" si="32"/>
        <v>5.0000000000000044E-2</v>
      </c>
      <c r="AQ184" s="7">
        <v>1.61</v>
      </c>
      <c r="AR184" s="7">
        <v>117.0861</v>
      </c>
      <c r="AS184" s="7">
        <v>1498.4</v>
      </c>
      <c r="AT184" s="14">
        <v>256.036</v>
      </c>
      <c r="AU184" s="14">
        <v>102.639</v>
      </c>
      <c r="AV184" s="14">
        <v>89.8</v>
      </c>
      <c r="AY184" s="6">
        <v>43727</v>
      </c>
      <c r="AZ184" s="12">
        <v>0</v>
      </c>
      <c r="BA184" s="12">
        <v>0</v>
      </c>
      <c r="BB184" s="12">
        <v>0</v>
      </c>
      <c r="BE184" s="6">
        <v>43727</v>
      </c>
      <c r="BF184" t="s">
        <v>54</v>
      </c>
      <c r="BG184" s="52">
        <v>1</v>
      </c>
    </row>
    <row r="185" spans="1:59" x14ac:dyDescent="0.2">
      <c r="A185" s="6">
        <v>43728</v>
      </c>
      <c r="B185" s="12">
        <v>53.547800000000002</v>
      </c>
      <c r="C185" s="12">
        <v>93.288499999999999</v>
      </c>
      <c r="D185" s="12">
        <v>48.097000000000001</v>
      </c>
      <c r="E185" s="12">
        <v>40.672499999999999</v>
      </c>
      <c r="F185" s="12">
        <v>63.857799999999997</v>
      </c>
      <c r="G185" s="12"/>
      <c r="H185" s="12">
        <v>5.3116000000000003</v>
      </c>
      <c r="I185" s="12">
        <v>24.2988</v>
      </c>
      <c r="J185" s="12">
        <v>7.7233999999999998</v>
      </c>
      <c r="K185" s="12">
        <v>77.144099999999995</v>
      </c>
      <c r="L185" s="12">
        <v>57.92</v>
      </c>
      <c r="M185" s="12">
        <v>65.23</v>
      </c>
      <c r="O185" s="6">
        <v>43728</v>
      </c>
      <c r="P185" s="7">
        <f t="shared" si="33"/>
        <v>-3.4619301866629848E-3</v>
      </c>
      <c r="Q185" s="7">
        <f t="shared" si="34"/>
        <v>5.3234807045520185E-3</v>
      </c>
      <c r="R185" s="7">
        <f t="shared" si="35"/>
        <v>1.4074506477095673E-2</v>
      </c>
      <c r="S185" s="7">
        <f t="shared" si="36"/>
        <v>-1.9649990971193718E-3</v>
      </c>
      <c r="T185" s="7">
        <f t="shared" si="37"/>
        <v>1.2954330969555127E-2</v>
      </c>
      <c r="U185" s="7" t="str">
        <f t="shared" si="38"/>
        <v/>
      </c>
      <c r="V185" s="7">
        <f t="shared" si="39"/>
        <v>2.2446755514229054E-2</v>
      </c>
      <c r="W185" s="7">
        <f t="shared" si="40"/>
        <v>-3.1843823839855998E-3</v>
      </c>
      <c r="X185" s="7">
        <f t="shared" si="41"/>
        <v>1.0255165357199973E-2</v>
      </c>
      <c r="Y185" s="7">
        <f t="shared" si="42"/>
        <v>1.1018948064594228E-4</v>
      </c>
      <c r="Z185" s="7">
        <v>-4.7359999999999998E-3</v>
      </c>
      <c r="AA185" s="7">
        <f t="shared" si="43"/>
        <v>-4.6507705911175952E-3</v>
      </c>
      <c r="AB185" s="7">
        <f t="shared" si="44"/>
        <v>1.513776203267544E-2</v>
      </c>
      <c r="AE185" s="6">
        <v>43728</v>
      </c>
      <c r="AF185" s="7">
        <v>15.32</v>
      </c>
      <c r="AG185" s="7">
        <v>38.99</v>
      </c>
      <c r="AH185" s="7">
        <v>80.069999999999993</v>
      </c>
      <c r="AI185" s="7">
        <f t="shared" si="30"/>
        <v>7.3100000000000023</v>
      </c>
      <c r="AJ185" s="7">
        <v>2.34</v>
      </c>
      <c r="AK185" s="7">
        <v>12.71</v>
      </c>
      <c r="AL185" s="7">
        <f t="shared" si="31"/>
        <v>10.370000000000001</v>
      </c>
      <c r="AM185" s="7">
        <v>1.9</v>
      </c>
      <c r="AN185" s="7">
        <v>1.69</v>
      </c>
      <c r="AO185" s="7">
        <v>1.74</v>
      </c>
      <c r="AP185" s="7">
        <f t="shared" si="32"/>
        <v>5.0000000000000044E-2</v>
      </c>
      <c r="AQ185" s="7">
        <v>1.61</v>
      </c>
      <c r="AR185" s="7">
        <v>117.1819</v>
      </c>
      <c r="AS185" s="7">
        <v>1507.3</v>
      </c>
      <c r="AT185" s="14">
        <v>256.036</v>
      </c>
      <c r="AU185" s="14">
        <v>102.639</v>
      </c>
      <c r="AV185" s="14">
        <v>89.8</v>
      </c>
      <c r="AY185" s="6">
        <v>43728</v>
      </c>
      <c r="AZ185" s="12">
        <v>0</v>
      </c>
      <c r="BA185" s="12">
        <v>0</v>
      </c>
      <c r="BB185" s="12">
        <v>0</v>
      </c>
      <c r="BE185" s="6">
        <v>43728</v>
      </c>
      <c r="BF185" t="s">
        <v>54</v>
      </c>
      <c r="BG185" s="52">
        <v>1</v>
      </c>
    </row>
    <row r="186" spans="1:59" x14ac:dyDescent="0.2">
      <c r="A186" s="6">
        <v>43731</v>
      </c>
      <c r="B186" s="12">
        <v>53.585000000000001</v>
      </c>
      <c r="C186" s="12">
        <v>93.723699999999994</v>
      </c>
      <c r="D186" s="12">
        <v>47.590899999999998</v>
      </c>
      <c r="E186" s="12">
        <v>40.494399999999999</v>
      </c>
      <c r="F186" s="12">
        <v>62.921199999999999</v>
      </c>
      <c r="G186" s="12"/>
      <c r="H186" s="12">
        <v>5.2998000000000003</v>
      </c>
      <c r="I186" s="12">
        <v>24.186800000000002</v>
      </c>
      <c r="J186" s="12">
        <v>7.6276999999999999</v>
      </c>
      <c r="K186" s="12">
        <v>77.160899999999998</v>
      </c>
      <c r="L186" s="12">
        <v>58.69</v>
      </c>
      <c r="M186" s="12">
        <v>64.66</v>
      </c>
      <c r="O186" s="6">
        <v>43731</v>
      </c>
      <c r="P186" s="7">
        <f t="shared" si="33"/>
        <v>6.9446521504295611E-4</v>
      </c>
      <c r="Q186" s="7">
        <f t="shared" si="34"/>
        <v>4.6542502105196082E-3</v>
      </c>
      <c r="R186" s="7">
        <f t="shared" si="35"/>
        <v>-1.0578238614017087E-2</v>
      </c>
      <c r="S186" s="7">
        <f t="shared" si="36"/>
        <v>-4.3884954540328574E-3</v>
      </c>
      <c r="T186" s="7">
        <f t="shared" si="37"/>
        <v>-1.4775586487580237E-2</v>
      </c>
      <c r="U186" s="7" t="str">
        <f t="shared" si="38"/>
        <v/>
      </c>
      <c r="V186" s="7">
        <f t="shared" si="39"/>
        <v>-2.2240241370308786E-3</v>
      </c>
      <c r="W186" s="7">
        <f t="shared" si="40"/>
        <v>-4.6199366083481252E-3</v>
      </c>
      <c r="X186" s="7">
        <f t="shared" si="41"/>
        <v>-1.246832341435085E-2</v>
      </c>
      <c r="Y186" s="7">
        <f t="shared" si="42"/>
        <v>2.1775055981842082E-4</v>
      </c>
      <c r="Z186" s="7">
        <v>-2.3499999999999999E-4</v>
      </c>
      <c r="AA186" s="7">
        <f t="shared" si="43"/>
        <v>1.3206606492782061E-2</v>
      </c>
      <c r="AB186" s="7">
        <f t="shared" si="44"/>
        <v>-8.7767135107177548E-3</v>
      </c>
      <c r="AE186" s="6">
        <v>43731</v>
      </c>
      <c r="AF186" s="7">
        <v>14.91</v>
      </c>
      <c r="AG186" s="7">
        <v>39.06</v>
      </c>
      <c r="AH186" s="7">
        <v>81.010000000000005</v>
      </c>
      <c r="AI186" s="7">
        <f t="shared" si="30"/>
        <v>5.9699999999999989</v>
      </c>
      <c r="AJ186" s="7">
        <v>2.5499999999999998</v>
      </c>
      <c r="AK186" s="7">
        <v>12.244999999999999</v>
      </c>
      <c r="AL186" s="7">
        <f t="shared" si="31"/>
        <v>9.6950000000000003</v>
      </c>
      <c r="AM186" s="7">
        <v>1.9</v>
      </c>
      <c r="AN186" s="7">
        <v>1.68</v>
      </c>
      <c r="AO186" s="7">
        <v>1.72</v>
      </c>
      <c r="AP186" s="7">
        <f t="shared" si="32"/>
        <v>4.0000000000000036E-2</v>
      </c>
      <c r="AQ186" s="7">
        <v>1.61</v>
      </c>
      <c r="AR186" s="7">
        <v>117.29859999999999</v>
      </c>
      <c r="AS186" s="7">
        <v>1523.7</v>
      </c>
      <c r="AT186" s="14">
        <v>256.036</v>
      </c>
      <c r="AU186" s="14">
        <v>102.639</v>
      </c>
      <c r="AV186" s="14">
        <v>89.8</v>
      </c>
      <c r="AY186" s="6">
        <v>43731</v>
      </c>
      <c r="AZ186" s="12">
        <v>0</v>
      </c>
      <c r="BA186" s="12">
        <v>0</v>
      </c>
      <c r="BB186" s="12">
        <v>0</v>
      </c>
      <c r="BE186" s="6">
        <v>43731</v>
      </c>
      <c r="BF186" t="s">
        <v>54</v>
      </c>
      <c r="BG186" s="52">
        <v>1</v>
      </c>
    </row>
    <row r="187" spans="1:59" x14ac:dyDescent="0.2">
      <c r="A187" s="6">
        <v>43732</v>
      </c>
      <c r="B187" s="12">
        <v>52.849499999999999</v>
      </c>
      <c r="C187" s="12">
        <v>92.853300000000004</v>
      </c>
      <c r="D187" s="12">
        <v>46.895000000000003</v>
      </c>
      <c r="E187" s="12">
        <v>40.467799999999997</v>
      </c>
      <c r="F187" s="12">
        <v>62.089799999999997</v>
      </c>
      <c r="G187" s="12"/>
      <c r="H187" s="12">
        <v>5.1524000000000001</v>
      </c>
      <c r="I187" s="12">
        <v>23.2652</v>
      </c>
      <c r="J187" s="12">
        <v>7.4701000000000004</v>
      </c>
      <c r="K187" s="12">
        <v>77.160899999999998</v>
      </c>
      <c r="L187" s="12">
        <v>57.22</v>
      </c>
      <c r="M187" s="12">
        <v>64.13</v>
      </c>
      <c r="O187" s="6">
        <v>43732</v>
      </c>
      <c r="P187" s="7">
        <f t="shared" si="33"/>
        <v>-1.3820926631404362E-2</v>
      </c>
      <c r="Q187" s="7">
        <f t="shared" si="34"/>
        <v>-9.3302637977323473E-3</v>
      </c>
      <c r="R187" s="7">
        <f t="shared" si="35"/>
        <v>-1.4730506529333345E-2</v>
      </c>
      <c r="S187" s="7">
        <f t="shared" si="36"/>
        <v>-6.5709679225873726E-4</v>
      </c>
      <c r="T187" s="7">
        <f t="shared" si="37"/>
        <v>-1.3301425604468852E-2</v>
      </c>
      <c r="U187" s="7" t="str">
        <f t="shared" si="38"/>
        <v/>
      </c>
      <c r="V187" s="7">
        <f t="shared" si="39"/>
        <v>-2.8206458457208788E-2</v>
      </c>
      <c r="W187" s="7">
        <f t="shared" si="40"/>
        <v>-3.8848347938736351E-2</v>
      </c>
      <c r="X187" s="7">
        <f t="shared" si="41"/>
        <v>-2.0877972240122996E-2</v>
      </c>
      <c r="Y187" s="7">
        <f t="shared" si="42"/>
        <v>0</v>
      </c>
      <c r="Z187" s="7">
        <v>-7.8779999999999996E-3</v>
      </c>
      <c r="AA187" s="7">
        <f t="shared" si="43"/>
        <v>-2.5365866948278873E-2</v>
      </c>
      <c r="AB187" s="7">
        <f t="shared" si="44"/>
        <v>-8.23049913651548E-3</v>
      </c>
      <c r="AE187" s="6">
        <v>43732</v>
      </c>
      <c r="AF187" s="7">
        <v>17.05</v>
      </c>
      <c r="AG187" s="7">
        <v>38.74</v>
      </c>
      <c r="AH187" s="7">
        <v>83.07</v>
      </c>
      <c r="AI187" s="7">
        <f t="shared" si="30"/>
        <v>6.9099999999999966</v>
      </c>
      <c r="AJ187" s="7">
        <v>2.5499999999999998</v>
      </c>
      <c r="AK187" s="7">
        <v>12.34</v>
      </c>
      <c r="AL187" s="7">
        <f t="shared" si="31"/>
        <v>9.7899999999999991</v>
      </c>
      <c r="AM187" s="7">
        <v>1.9</v>
      </c>
      <c r="AN187" s="7">
        <v>1.6</v>
      </c>
      <c r="AO187" s="7">
        <v>1.64</v>
      </c>
      <c r="AP187" s="7">
        <f t="shared" si="32"/>
        <v>3.9999999999999813E-2</v>
      </c>
      <c r="AQ187" s="7">
        <v>1.58</v>
      </c>
      <c r="AR187" s="7">
        <v>117.2227</v>
      </c>
      <c r="AS187" s="7">
        <v>1532.1</v>
      </c>
      <c r="AT187" s="14">
        <v>256.036</v>
      </c>
      <c r="AU187" s="14">
        <v>102.639</v>
      </c>
      <c r="AV187" s="14">
        <v>89.8</v>
      </c>
      <c r="AY187" s="6">
        <v>43732</v>
      </c>
      <c r="AZ187" s="12">
        <v>0</v>
      </c>
      <c r="BA187" s="12">
        <v>0</v>
      </c>
      <c r="BB187" s="12">
        <v>0</v>
      </c>
      <c r="BE187" s="6">
        <v>43732</v>
      </c>
      <c r="BF187" t="s">
        <v>54</v>
      </c>
      <c r="BG187" s="52">
        <v>1</v>
      </c>
    </row>
    <row r="188" spans="1:59" x14ac:dyDescent="0.2">
      <c r="A188" s="6">
        <v>43733</v>
      </c>
      <c r="B188" s="12">
        <v>53.005499999999998</v>
      </c>
      <c r="C188" s="12">
        <v>92.680700000000002</v>
      </c>
      <c r="D188" s="12">
        <v>47.037300000000002</v>
      </c>
      <c r="E188" s="12">
        <v>40.343200000000003</v>
      </c>
      <c r="F188" s="12">
        <v>61.4208</v>
      </c>
      <c r="G188" s="12"/>
      <c r="H188" s="12">
        <v>5.2584999999999997</v>
      </c>
      <c r="I188" s="12">
        <v>23.515000000000001</v>
      </c>
      <c r="J188" s="12">
        <v>7.4588999999999999</v>
      </c>
      <c r="K188" s="12">
        <v>77.160899999999998</v>
      </c>
      <c r="L188" s="12">
        <v>56.38</v>
      </c>
      <c r="M188" s="12">
        <v>62.41</v>
      </c>
      <c r="O188" s="6">
        <v>43733</v>
      </c>
      <c r="P188" s="7">
        <f t="shared" si="33"/>
        <v>2.9474302193655288E-3</v>
      </c>
      <c r="Q188" s="7">
        <f t="shared" si="34"/>
        <v>-1.860575956874779E-3</v>
      </c>
      <c r="R188" s="7">
        <f t="shared" si="35"/>
        <v>3.0298440229600937E-3</v>
      </c>
      <c r="S188" s="7">
        <f t="shared" si="36"/>
        <v>-3.0837410436663419E-3</v>
      </c>
      <c r="T188" s="7">
        <f t="shared" si="37"/>
        <v>-1.0833184239879815E-2</v>
      </c>
      <c r="U188" s="7" t="str">
        <f t="shared" si="38"/>
        <v/>
      </c>
      <c r="V188" s="7">
        <f t="shared" si="39"/>
        <v>2.0383189438150241E-2</v>
      </c>
      <c r="W188" s="7">
        <f t="shared" si="40"/>
        <v>1.0679833533008878E-2</v>
      </c>
      <c r="X188" s="7">
        <f t="shared" si="41"/>
        <v>-1.5004356756943668E-3</v>
      </c>
      <c r="Y188" s="7">
        <f t="shared" si="42"/>
        <v>0</v>
      </c>
      <c r="Z188" s="7">
        <v>5.8970000000000003E-3</v>
      </c>
      <c r="AA188" s="7">
        <f t="shared" si="43"/>
        <v>-1.4789001935997611E-2</v>
      </c>
      <c r="AB188" s="7">
        <f t="shared" si="44"/>
        <v>-2.7186754214819947E-2</v>
      </c>
      <c r="AE188" s="6">
        <v>43733</v>
      </c>
      <c r="AF188" s="7">
        <v>15.96</v>
      </c>
      <c r="AG188" s="7">
        <v>38.369999999999997</v>
      </c>
      <c r="AH188" s="7">
        <v>80.22</v>
      </c>
      <c r="AI188" s="7">
        <f t="shared" si="30"/>
        <v>6.029999999999994</v>
      </c>
      <c r="AJ188" s="7">
        <v>2.54</v>
      </c>
      <c r="AK188" s="7">
        <v>11.95</v>
      </c>
      <c r="AL188" s="7">
        <f t="shared" si="31"/>
        <v>9.41</v>
      </c>
      <c r="AM188" s="7">
        <v>1.9</v>
      </c>
      <c r="AN188" s="7">
        <v>1.68</v>
      </c>
      <c r="AO188" s="7">
        <v>1.73</v>
      </c>
      <c r="AP188" s="7">
        <f t="shared" si="32"/>
        <v>5.0000000000000044E-2</v>
      </c>
      <c r="AQ188" s="7">
        <v>1.6</v>
      </c>
      <c r="AR188" s="7">
        <v>117.6527</v>
      </c>
      <c r="AS188" s="7">
        <v>1504.6</v>
      </c>
      <c r="AT188" s="14">
        <v>256.036</v>
      </c>
      <c r="AU188" s="14">
        <v>102.639</v>
      </c>
      <c r="AV188" s="14">
        <v>89.8</v>
      </c>
      <c r="AY188" s="6">
        <v>43733</v>
      </c>
      <c r="AZ188" s="12">
        <v>0</v>
      </c>
      <c r="BA188" s="12">
        <v>0</v>
      </c>
      <c r="BB188" s="12">
        <v>0</v>
      </c>
      <c r="BE188" s="6">
        <v>43733</v>
      </c>
      <c r="BF188" t="s">
        <v>54</v>
      </c>
      <c r="BG188" s="52">
        <v>1</v>
      </c>
    </row>
    <row r="189" spans="1:59" x14ac:dyDescent="0.2">
      <c r="A189" s="6">
        <v>43734</v>
      </c>
      <c r="B189" s="12">
        <v>52.723199999999999</v>
      </c>
      <c r="C189" s="12">
        <v>90.166899999999998</v>
      </c>
      <c r="D189" s="12">
        <v>45.613799999999998</v>
      </c>
      <c r="E189" s="12">
        <v>40.360999999999997</v>
      </c>
      <c r="F189" s="12">
        <v>60.216700000000003</v>
      </c>
      <c r="G189" s="12"/>
      <c r="H189" s="12">
        <v>5.4471999999999996</v>
      </c>
      <c r="I189" s="12">
        <v>25.0137</v>
      </c>
      <c r="J189" s="12">
        <v>7.3743999999999996</v>
      </c>
      <c r="K189" s="12">
        <v>77.177800000000005</v>
      </c>
      <c r="L189" s="12">
        <v>56.24</v>
      </c>
      <c r="M189" s="12">
        <v>62.08</v>
      </c>
      <c r="O189" s="6">
        <v>43734</v>
      </c>
      <c r="P189" s="7">
        <f t="shared" si="33"/>
        <v>-5.3400953734063627E-3</v>
      </c>
      <c r="Q189" s="7">
        <f t="shared" si="34"/>
        <v>-2.7497854990295459E-2</v>
      </c>
      <c r="R189" s="7">
        <f t="shared" si="35"/>
        <v>-3.0730601668273714E-2</v>
      </c>
      <c r="S189" s="7">
        <f t="shared" si="36"/>
        <v>4.4111707417040445E-4</v>
      </c>
      <c r="T189" s="7">
        <f t="shared" si="37"/>
        <v>-1.9798817519129264E-2</v>
      </c>
      <c r="U189" s="7" t="str">
        <f t="shared" si="38"/>
        <v/>
      </c>
      <c r="V189" s="7">
        <f t="shared" si="39"/>
        <v>3.5255900208673856E-2</v>
      </c>
      <c r="W189" s="7">
        <f t="shared" si="40"/>
        <v>6.1785159374022319E-2</v>
      </c>
      <c r="X189" s="7">
        <f t="shared" si="41"/>
        <v>-1.1393407276178153E-2</v>
      </c>
      <c r="Y189" s="7">
        <f t="shared" si="42"/>
        <v>2.1899886506167134E-4</v>
      </c>
      <c r="Z189" s="7">
        <v>-2.085E-3</v>
      </c>
      <c r="AA189" s="7">
        <f t="shared" si="43"/>
        <v>-2.4862381835569821E-3</v>
      </c>
      <c r="AB189" s="7">
        <f t="shared" si="44"/>
        <v>-5.3016430709882925E-3</v>
      </c>
      <c r="AE189" s="6">
        <v>43734</v>
      </c>
      <c r="AF189" s="7">
        <v>16.07</v>
      </c>
      <c r="AG189" s="7">
        <v>37.520000000000003</v>
      </c>
      <c r="AH189" s="7">
        <v>79.87</v>
      </c>
      <c r="AI189" s="7">
        <f t="shared" si="30"/>
        <v>5.8399999999999963</v>
      </c>
      <c r="AJ189" s="7">
        <v>2.57</v>
      </c>
      <c r="AK189" s="7">
        <v>12.045</v>
      </c>
      <c r="AL189" s="7">
        <f t="shared" si="31"/>
        <v>9.4749999999999996</v>
      </c>
      <c r="AM189" s="7">
        <v>1.85</v>
      </c>
      <c r="AN189" s="7">
        <v>1.66</v>
      </c>
      <c r="AO189" s="7">
        <v>1.7</v>
      </c>
      <c r="AP189" s="7">
        <f t="shared" si="32"/>
        <v>4.0000000000000036E-2</v>
      </c>
      <c r="AQ189" s="7">
        <v>1.57</v>
      </c>
      <c r="AR189" s="7">
        <v>117.72669999999999</v>
      </c>
      <c r="AS189" s="7">
        <v>1507.5</v>
      </c>
      <c r="AT189" s="14">
        <v>256.036</v>
      </c>
      <c r="AU189" s="14">
        <v>102.639</v>
      </c>
      <c r="AV189" s="14">
        <v>89.8</v>
      </c>
      <c r="AY189" s="6">
        <v>43734</v>
      </c>
      <c r="AZ189" s="12">
        <v>0</v>
      </c>
      <c r="BA189" s="12">
        <v>0</v>
      </c>
      <c r="BB189" s="12">
        <v>0</v>
      </c>
      <c r="BE189" s="6">
        <v>43734</v>
      </c>
      <c r="BF189" t="s">
        <v>54</v>
      </c>
      <c r="BG189" s="52">
        <v>1</v>
      </c>
    </row>
    <row r="190" spans="1:59" x14ac:dyDescent="0.2">
      <c r="A190" s="6">
        <v>43735</v>
      </c>
      <c r="B190" s="12">
        <v>53.1021</v>
      </c>
      <c r="C190" s="12">
        <v>88.996300000000005</v>
      </c>
      <c r="D190" s="12">
        <v>45.787799999999997</v>
      </c>
      <c r="E190" s="12">
        <v>40.174100000000003</v>
      </c>
      <c r="F190" s="12">
        <v>60.340899999999998</v>
      </c>
      <c r="G190" s="12"/>
      <c r="H190" s="12">
        <v>5.3764000000000003</v>
      </c>
      <c r="I190" s="12">
        <v>25.4099</v>
      </c>
      <c r="J190" s="12">
        <v>7.3743999999999996</v>
      </c>
      <c r="K190" s="12">
        <v>77.177800000000005</v>
      </c>
      <c r="L190" s="12">
        <v>55.95</v>
      </c>
      <c r="M190" s="12">
        <v>62.48</v>
      </c>
      <c r="O190" s="6">
        <v>43735</v>
      </c>
      <c r="P190" s="7">
        <f t="shared" si="33"/>
        <v>7.1608891089743627E-3</v>
      </c>
      <c r="Q190" s="7">
        <f t="shared" si="34"/>
        <v>-1.3067601581198279E-2</v>
      </c>
      <c r="R190" s="7">
        <f t="shared" si="35"/>
        <v>3.8073777744321319E-3</v>
      </c>
      <c r="S190" s="7">
        <f t="shared" si="36"/>
        <v>-4.6414628040408711E-3</v>
      </c>
      <c r="T190" s="7">
        <f t="shared" si="37"/>
        <v>2.0604266166454276E-3</v>
      </c>
      <c r="U190" s="7" t="str">
        <f t="shared" si="38"/>
        <v/>
      </c>
      <c r="V190" s="7">
        <f t="shared" si="39"/>
        <v>-1.3082709971763484E-2</v>
      </c>
      <c r="W190" s="7">
        <f t="shared" si="40"/>
        <v>1.571518709481419E-2</v>
      </c>
      <c r="X190" s="7">
        <f t="shared" si="41"/>
        <v>0</v>
      </c>
      <c r="Y190" s="7">
        <f t="shared" si="42"/>
        <v>0</v>
      </c>
      <c r="Z190" s="7">
        <v>-5.4019999999999997E-3</v>
      </c>
      <c r="AA190" s="7">
        <f t="shared" si="43"/>
        <v>-5.1698127444752403E-3</v>
      </c>
      <c r="AB190" s="7">
        <f t="shared" si="44"/>
        <v>6.4226296564671922E-3</v>
      </c>
      <c r="AE190" s="6">
        <v>43735</v>
      </c>
      <c r="AF190" s="7">
        <v>17.22</v>
      </c>
      <c r="AG190" s="7">
        <v>38.9</v>
      </c>
      <c r="AH190" s="7">
        <v>79.97</v>
      </c>
      <c r="AI190" s="7">
        <f t="shared" si="30"/>
        <v>6.529999999999994</v>
      </c>
      <c r="AJ190" s="7">
        <v>2.41</v>
      </c>
      <c r="AK190" s="7">
        <v>11.94</v>
      </c>
      <c r="AL190" s="7">
        <f t="shared" si="31"/>
        <v>9.5299999999999994</v>
      </c>
      <c r="AM190" s="7">
        <v>1.83</v>
      </c>
      <c r="AN190" s="7">
        <v>1.63</v>
      </c>
      <c r="AO190" s="7">
        <v>1.69</v>
      </c>
      <c r="AP190" s="7">
        <f t="shared" si="32"/>
        <v>6.0000000000000053E-2</v>
      </c>
      <c r="AQ190" s="7">
        <v>1.53</v>
      </c>
      <c r="AR190" s="7">
        <v>117.7218</v>
      </c>
      <c r="AS190" s="7">
        <v>1499.1</v>
      </c>
      <c r="AT190" s="14">
        <v>256.036</v>
      </c>
      <c r="AU190" s="14">
        <v>102.639</v>
      </c>
      <c r="AV190" s="14">
        <v>89.8</v>
      </c>
      <c r="AY190" s="6">
        <v>43735</v>
      </c>
      <c r="AZ190" s="12">
        <v>0</v>
      </c>
      <c r="BA190" s="12">
        <v>0</v>
      </c>
      <c r="BB190" s="12">
        <v>0</v>
      </c>
      <c r="BE190" s="6">
        <v>43735</v>
      </c>
      <c r="BF190" t="s">
        <v>54</v>
      </c>
      <c r="BG190" s="52">
        <v>1</v>
      </c>
    </row>
    <row r="191" spans="1:59" x14ac:dyDescent="0.2">
      <c r="A191" s="6">
        <v>43738</v>
      </c>
      <c r="B191" s="12">
        <v>52.455800000000004</v>
      </c>
      <c r="C191" s="12">
        <v>88.996300000000005</v>
      </c>
      <c r="D191" s="12">
        <v>45.060299999999998</v>
      </c>
      <c r="E191" s="12">
        <v>39.577800000000003</v>
      </c>
      <c r="F191" s="12">
        <v>60.264499999999998</v>
      </c>
      <c r="G191" s="12"/>
      <c r="H191" s="12">
        <v>5.3647</v>
      </c>
      <c r="I191" s="12">
        <v>25.633900000000001</v>
      </c>
      <c r="J191" s="12">
        <v>7.3632</v>
      </c>
      <c r="K191" s="12">
        <v>77.186199999999999</v>
      </c>
      <c r="L191" s="12">
        <v>54.09</v>
      </c>
      <c r="M191" s="12">
        <v>60.99</v>
      </c>
      <c r="O191" s="6">
        <v>43738</v>
      </c>
      <c r="P191" s="7">
        <f t="shared" si="33"/>
        <v>-1.2245565253670971E-2</v>
      </c>
      <c r="Q191" s="7">
        <f t="shared" si="34"/>
        <v>0</v>
      </c>
      <c r="R191" s="7">
        <f t="shared" si="35"/>
        <v>-1.6016087318471248E-2</v>
      </c>
      <c r="S191" s="7">
        <f t="shared" si="36"/>
        <v>-1.4954154379862276E-2</v>
      </c>
      <c r="T191" s="7">
        <f t="shared" si="37"/>
        <v>-1.2669417823646572E-3</v>
      </c>
      <c r="U191" s="7" t="str">
        <f t="shared" si="38"/>
        <v/>
      </c>
      <c r="V191" s="7">
        <f t="shared" si="39"/>
        <v>-2.178548682615836E-3</v>
      </c>
      <c r="W191" s="7">
        <f t="shared" si="40"/>
        <v>8.7768323652822819E-3</v>
      </c>
      <c r="X191" s="7">
        <f t="shared" si="41"/>
        <v>-1.5199221251969979E-3</v>
      </c>
      <c r="Y191" s="7">
        <f t="shared" si="42"/>
        <v>1.0883366598792341E-4</v>
      </c>
      <c r="Z191" s="7">
        <v>4.627E-3</v>
      </c>
      <c r="AA191" s="7">
        <f t="shared" si="43"/>
        <v>-3.380910887459862E-2</v>
      </c>
      <c r="AB191" s="7">
        <f t="shared" si="44"/>
        <v>-2.4136589223065531E-2</v>
      </c>
      <c r="AE191" s="6">
        <v>43738</v>
      </c>
      <c r="AF191" s="7">
        <v>16.239999999999998</v>
      </c>
      <c r="AG191" s="7">
        <v>38.75</v>
      </c>
      <c r="AH191" s="7">
        <v>77.2</v>
      </c>
      <c r="AI191" s="7">
        <f t="shared" si="30"/>
        <v>6.8999999999999986</v>
      </c>
      <c r="AJ191" s="7">
        <v>2.37</v>
      </c>
      <c r="AK191" s="7">
        <v>16.39</v>
      </c>
      <c r="AL191" s="7">
        <f t="shared" si="31"/>
        <v>14.02</v>
      </c>
      <c r="AM191" s="7">
        <v>1.9</v>
      </c>
      <c r="AN191" s="7">
        <v>1.63</v>
      </c>
      <c r="AO191" s="7">
        <v>1.68</v>
      </c>
      <c r="AP191" s="7">
        <f t="shared" si="32"/>
        <v>5.0000000000000044E-2</v>
      </c>
      <c r="AQ191" s="7">
        <v>1.53</v>
      </c>
      <c r="AR191" s="7">
        <v>117.9461</v>
      </c>
      <c r="AS191" s="7">
        <v>1465.7</v>
      </c>
      <c r="AT191" s="14">
        <v>256.036</v>
      </c>
      <c r="AU191" s="14">
        <v>102.639</v>
      </c>
      <c r="AV191" s="14">
        <v>89.8</v>
      </c>
      <c r="AY191" s="6">
        <v>43738</v>
      </c>
      <c r="AZ191" s="12">
        <v>0</v>
      </c>
      <c r="BA191" s="12">
        <v>0</v>
      </c>
      <c r="BB191" s="12">
        <v>0</v>
      </c>
      <c r="BE191" s="6">
        <v>43738</v>
      </c>
      <c r="BF191" t="s">
        <v>54</v>
      </c>
      <c r="BG191" s="52">
        <v>1</v>
      </c>
    </row>
    <row r="192" spans="1:59" x14ac:dyDescent="0.2">
      <c r="A192" s="6">
        <v>43739</v>
      </c>
      <c r="B192" s="12">
        <v>51.2226</v>
      </c>
      <c r="C192" s="12">
        <v>87.052800000000005</v>
      </c>
      <c r="D192" s="12">
        <v>43.613100000000003</v>
      </c>
      <c r="E192" s="12">
        <v>38.954799999999999</v>
      </c>
      <c r="F192" s="12">
        <v>60.207099999999997</v>
      </c>
      <c r="G192" s="12"/>
      <c r="H192" s="12">
        <v>5.5473999999999997</v>
      </c>
      <c r="I192" s="12">
        <v>25.323799999999999</v>
      </c>
      <c r="J192" s="12">
        <v>7.3125</v>
      </c>
      <c r="K192" s="12">
        <v>77.183599999999998</v>
      </c>
      <c r="L192" s="12">
        <v>53.6</v>
      </c>
      <c r="M192" s="12">
        <v>60.06</v>
      </c>
      <c r="O192" s="6">
        <v>43739</v>
      </c>
      <c r="P192" s="7">
        <f t="shared" si="33"/>
        <v>-2.3790069330436973E-2</v>
      </c>
      <c r="Q192" s="7">
        <f t="shared" si="34"/>
        <v>-2.207996471517637E-2</v>
      </c>
      <c r="R192" s="7">
        <f t="shared" si="35"/>
        <v>-3.2644028829644692E-2</v>
      </c>
      <c r="S192" s="7">
        <f t="shared" si="36"/>
        <v>-1.5866355360979252E-2</v>
      </c>
      <c r="T192" s="7">
        <f t="shared" si="37"/>
        <v>-9.5292175655601664E-4</v>
      </c>
      <c r="U192" s="7" t="str">
        <f t="shared" si="38"/>
        <v/>
      </c>
      <c r="V192" s="7">
        <f t="shared" si="39"/>
        <v>3.3488892991998684E-2</v>
      </c>
      <c r="W192" s="7">
        <f t="shared" si="40"/>
        <v>-1.2171029226938081E-2</v>
      </c>
      <c r="X192" s="7">
        <f t="shared" si="41"/>
        <v>-6.9094083009348176E-3</v>
      </c>
      <c r="Y192" s="7">
        <f t="shared" si="42"/>
        <v>-3.3685345193800194E-5</v>
      </c>
      <c r="Z192" s="7">
        <v>-1.1965999999999999E-2</v>
      </c>
      <c r="AA192" s="7">
        <f t="shared" si="43"/>
        <v>-9.1002578065793194E-3</v>
      </c>
      <c r="AB192" s="7">
        <f t="shared" si="44"/>
        <v>-1.5365853753180787E-2</v>
      </c>
      <c r="AE192" s="6">
        <v>43739</v>
      </c>
      <c r="AF192" s="7">
        <v>18.559999999999999</v>
      </c>
      <c r="AG192" s="7">
        <v>38.880000000000003</v>
      </c>
      <c r="AH192" s="7">
        <v>85.61</v>
      </c>
      <c r="AI192" s="7">
        <f t="shared" si="30"/>
        <v>6.4600000000000009</v>
      </c>
      <c r="AJ192" s="7">
        <v>2.36</v>
      </c>
      <c r="AK192" s="7">
        <v>16.760000000000002</v>
      </c>
      <c r="AL192" s="7">
        <f t="shared" si="31"/>
        <v>14.400000000000002</v>
      </c>
      <c r="AM192" s="7">
        <v>1.88</v>
      </c>
      <c r="AN192" s="7">
        <v>1.56</v>
      </c>
      <c r="AO192" s="7">
        <v>1.65</v>
      </c>
      <c r="AP192" s="7">
        <f t="shared" si="32"/>
        <v>8.9999999999999858E-2</v>
      </c>
      <c r="AQ192" s="7">
        <v>1.52</v>
      </c>
      <c r="AR192" s="7">
        <v>117.95950000000001</v>
      </c>
      <c r="AS192" s="7">
        <v>1482</v>
      </c>
      <c r="AT192" s="14">
        <v>257.15499999999997</v>
      </c>
      <c r="AU192" s="14">
        <v>101.4281</v>
      </c>
      <c r="AV192" s="14">
        <v>95.5</v>
      </c>
      <c r="AY192" s="6">
        <v>43739</v>
      </c>
      <c r="AZ192" s="12">
        <v>0</v>
      </c>
      <c r="BA192" s="12">
        <v>0</v>
      </c>
      <c r="BB192" s="12">
        <v>0</v>
      </c>
      <c r="BE192" s="6">
        <v>43739</v>
      </c>
      <c r="BF192" t="s">
        <v>54</v>
      </c>
      <c r="BG192" s="52">
        <v>1</v>
      </c>
    </row>
    <row r="193" spans="1:59" x14ac:dyDescent="0.2">
      <c r="A193" s="6">
        <v>43740</v>
      </c>
      <c r="B193" s="12">
        <v>49.885300000000001</v>
      </c>
      <c r="C193" s="12">
        <v>84.261300000000006</v>
      </c>
      <c r="D193" s="12">
        <v>41.968200000000003</v>
      </c>
      <c r="E193" s="12">
        <v>38.216099999999997</v>
      </c>
      <c r="F193" s="12">
        <v>58.878799999999998</v>
      </c>
      <c r="G193" s="12"/>
      <c r="H193" s="12">
        <v>5.5355999999999996</v>
      </c>
      <c r="I193" s="12">
        <v>26.038699999999999</v>
      </c>
      <c r="J193" s="12">
        <v>7.1323999999999996</v>
      </c>
      <c r="K193" s="12">
        <v>77.183599999999998</v>
      </c>
      <c r="L193" s="12">
        <v>52.67</v>
      </c>
      <c r="M193" s="12">
        <v>57.92</v>
      </c>
      <c r="O193" s="6">
        <v>43740</v>
      </c>
      <c r="P193" s="7">
        <f t="shared" si="33"/>
        <v>-2.6454470725180947E-2</v>
      </c>
      <c r="Q193" s="7">
        <f t="shared" si="34"/>
        <v>-3.2592146251425778E-2</v>
      </c>
      <c r="R193" s="7">
        <f t="shared" si="35"/>
        <v>-3.8445375293095482E-2</v>
      </c>
      <c r="S193" s="7">
        <f t="shared" si="36"/>
        <v>-1.9145106851236261E-2</v>
      </c>
      <c r="T193" s="7">
        <f t="shared" si="37"/>
        <v>-2.2309191781558012E-2</v>
      </c>
      <c r="U193" s="7" t="str">
        <f t="shared" si="38"/>
        <v/>
      </c>
      <c r="V193" s="7">
        <f t="shared" si="39"/>
        <v>-2.1293881546011577E-3</v>
      </c>
      <c r="W193" s="7">
        <f t="shared" si="40"/>
        <v>2.7839227894887558E-2</v>
      </c>
      <c r="X193" s="7">
        <f t="shared" si="41"/>
        <v>-2.4937428880220353E-2</v>
      </c>
      <c r="Y193" s="7">
        <f t="shared" si="42"/>
        <v>0</v>
      </c>
      <c r="Z193" s="7">
        <v>-1.7822000000000001E-2</v>
      </c>
      <c r="AA193" s="7">
        <f t="shared" si="43"/>
        <v>-1.7503034581458351E-2</v>
      </c>
      <c r="AB193" s="7">
        <f t="shared" si="44"/>
        <v>-3.6281314477723307E-2</v>
      </c>
      <c r="AE193" s="6">
        <v>43740</v>
      </c>
      <c r="AF193" s="7">
        <v>20.56</v>
      </c>
      <c r="AG193" s="7">
        <v>39.619999999999997</v>
      </c>
      <c r="AH193" s="7">
        <v>89.39</v>
      </c>
      <c r="AI193" s="7">
        <f t="shared" si="30"/>
        <v>5.25</v>
      </c>
      <c r="AJ193" s="7">
        <v>2.36</v>
      </c>
      <c r="AK193" s="7">
        <v>16.004999999999999</v>
      </c>
      <c r="AL193" s="7">
        <f t="shared" si="31"/>
        <v>13.645</v>
      </c>
      <c r="AM193" s="7">
        <v>1.85</v>
      </c>
      <c r="AN193" s="7">
        <v>1.48</v>
      </c>
      <c r="AO193" s="7">
        <v>1.6</v>
      </c>
      <c r="AP193" s="7">
        <f t="shared" si="32"/>
        <v>0.12000000000000011</v>
      </c>
      <c r="AQ193" s="7">
        <v>1.5</v>
      </c>
      <c r="AR193" s="7">
        <v>117.9671</v>
      </c>
      <c r="AS193" s="7">
        <v>1501</v>
      </c>
      <c r="AT193" s="14">
        <v>257.15499999999997</v>
      </c>
      <c r="AU193" s="14">
        <v>101.4281</v>
      </c>
      <c r="AV193" s="14">
        <v>95.5</v>
      </c>
      <c r="AY193" s="6">
        <v>43740</v>
      </c>
      <c r="AZ193" s="12">
        <v>0</v>
      </c>
      <c r="BA193" s="12">
        <v>1</v>
      </c>
      <c r="BB193" s="12">
        <v>0</v>
      </c>
      <c r="BE193" s="6">
        <v>43740</v>
      </c>
      <c r="BF193" t="s">
        <v>54</v>
      </c>
      <c r="BG193" s="52">
        <v>1</v>
      </c>
    </row>
    <row r="194" spans="1:59" x14ac:dyDescent="0.2">
      <c r="A194" s="6">
        <v>43741</v>
      </c>
      <c r="B194" s="12">
        <v>50.501899999999999</v>
      </c>
      <c r="C194" s="12">
        <v>84.906700000000001</v>
      </c>
      <c r="D194" s="12">
        <v>42.434800000000003</v>
      </c>
      <c r="E194" s="12">
        <v>38.447499999999998</v>
      </c>
      <c r="F194" s="12">
        <v>59.557299999999998</v>
      </c>
      <c r="G194" s="12"/>
      <c r="H194" s="12">
        <v>5.5709999999999997</v>
      </c>
      <c r="I194" s="12">
        <v>26.555499999999999</v>
      </c>
      <c r="J194" s="12">
        <v>7.2449000000000003</v>
      </c>
      <c r="K194" s="12">
        <v>77.209000000000003</v>
      </c>
      <c r="L194" s="12">
        <v>52.41</v>
      </c>
      <c r="M194" s="12">
        <v>58.01</v>
      </c>
      <c r="O194" s="6">
        <v>43741</v>
      </c>
      <c r="P194" s="7">
        <f t="shared" si="33"/>
        <v>1.2284589156733779E-2</v>
      </c>
      <c r="Q194" s="7">
        <f t="shared" si="34"/>
        <v>7.6303217081238198E-3</v>
      </c>
      <c r="R194" s="7">
        <f t="shared" si="35"/>
        <v>1.1056591671115504E-2</v>
      </c>
      <c r="S194" s="7">
        <f t="shared" si="36"/>
        <v>6.0367815426593339E-3</v>
      </c>
      <c r="T194" s="7">
        <f t="shared" si="37"/>
        <v>1.1457780572230201E-2</v>
      </c>
      <c r="U194" s="7" t="str">
        <f t="shared" si="38"/>
        <v/>
      </c>
      <c r="V194" s="7">
        <f t="shared" si="39"/>
        <v>6.3746096690402484E-3</v>
      </c>
      <c r="W194" s="7">
        <f t="shared" si="40"/>
        <v>1.9652989643813866E-2</v>
      </c>
      <c r="X194" s="7">
        <f t="shared" si="41"/>
        <v>1.5649989377135985E-2</v>
      </c>
      <c r="Y194" s="7">
        <f t="shared" si="42"/>
        <v>3.2903131664554776E-4</v>
      </c>
      <c r="Z194" s="7">
        <v>8.1589999999999996E-3</v>
      </c>
      <c r="AA194" s="7">
        <f t="shared" si="43"/>
        <v>-4.9486206812231525E-3</v>
      </c>
      <c r="AB194" s="7">
        <f t="shared" si="44"/>
        <v>1.5526614005119835E-3</v>
      </c>
      <c r="AE194" s="6">
        <v>43741</v>
      </c>
      <c r="AF194" s="7">
        <v>19.12</v>
      </c>
      <c r="AG194" s="7">
        <v>40.4</v>
      </c>
      <c r="AH194" s="7">
        <v>87.94</v>
      </c>
      <c r="AI194" s="7">
        <f t="shared" si="30"/>
        <v>5.6000000000000014</v>
      </c>
      <c r="AJ194" s="7">
        <v>2.31</v>
      </c>
      <c r="AK194" s="7">
        <v>16.010000000000002</v>
      </c>
      <c r="AL194" s="7">
        <f t="shared" si="31"/>
        <v>13.700000000000001</v>
      </c>
      <c r="AM194" s="7">
        <v>1.83</v>
      </c>
      <c r="AN194" s="7">
        <v>1.39</v>
      </c>
      <c r="AO194" s="7">
        <v>1.54</v>
      </c>
      <c r="AP194" s="7">
        <f t="shared" si="32"/>
        <v>0.15000000000000013</v>
      </c>
      <c r="AQ194" s="7">
        <v>1.48</v>
      </c>
      <c r="AR194" s="7">
        <v>117.66079999999999</v>
      </c>
      <c r="AS194" s="7">
        <v>1507.1</v>
      </c>
      <c r="AT194" s="14">
        <v>257.15499999999997</v>
      </c>
      <c r="AU194" s="14">
        <v>101.4281</v>
      </c>
      <c r="AV194" s="14">
        <v>95.5</v>
      </c>
      <c r="AY194" s="6">
        <v>43741</v>
      </c>
      <c r="AZ194" s="12">
        <v>0</v>
      </c>
      <c r="BA194" s="12">
        <v>0</v>
      </c>
      <c r="BB194" s="12">
        <v>0</v>
      </c>
      <c r="BE194" s="6">
        <v>43741</v>
      </c>
      <c r="BF194" t="s">
        <v>54</v>
      </c>
      <c r="BG194" s="52">
        <v>1</v>
      </c>
    </row>
    <row r="195" spans="1:59" x14ac:dyDescent="0.2">
      <c r="A195" s="6">
        <v>43742</v>
      </c>
      <c r="B195" s="12">
        <v>51.237400000000001</v>
      </c>
      <c r="C195" s="12">
        <v>85.431899999999999</v>
      </c>
      <c r="D195" s="12">
        <v>42.308300000000003</v>
      </c>
      <c r="E195" s="12">
        <v>38.331800000000001</v>
      </c>
      <c r="F195" s="12">
        <v>59.872700000000002</v>
      </c>
      <c r="G195" s="12"/>
      <c r="H195" s="12">
        <v>6.0602999999999998</v>
      </c>
      <c r="I195" s="12">
        <v>28.9846</v>
      </c>
      <c r="J195" s="12">
        <v>7.2618</v>
      </c>
      <c r="K195" s="12">
        <v>77.209000000000003</v>
      </c>
      <c r="L195" s="12">
        <v>52.84</v>
      </c>
      <c r="M195" s="12">
        <v>59.13</v>
      </c>
      <c r="O195" s="6">
        <v>43742</v>
      </c>
      <c r="P195" s="7">
        <f t="shared" si="33"/>
        <v>1.4458774797081519E-2</v>
      </c>
      <c r="Q195" s="7">
        <f t="shared" si="34"/>
        <v>6.1665607712035287E-3</v>
      </c>
      <c r="R195" s="7">
        <f t="shared" si="35"/>
        <v>-2.9854960217368998E-3</v>
      </c>
      <c r="S195" s="7">
        <f t="shared" si="36"/>
        <v>-3.0138354368224362E-3</v>
      </c>
      <c r="T195" s="7">
        <f t="shared" si="37"/>
        <v>5.2817672817137336E-3</v>
      </c>
      <c r="U195" s="7" t="str">
        <f t="shared" si="38"/>
        <v/>
      </c>
      <c r="V195" s="7">
        <f t="shared" si="39"/>
        <v>8.4184732767710102E-2</v>
      </c>
      <c r="W195" s="7">
        <f t="shared" si="40"/>
        <v>8.7527771912074004E-2</v>
      </c>
      <c r="X195" s="7">
        <f t="shared" si="41"/>
        <v>2.3299589355856576E-3</v>
      </c>
      <c r="Y195" s="7">
        <f t="shared" si="42"/>
        <v>0</v>
      </c>
      <c r="Z195" s="7">
        <v>1.3441E-2</v>
      </c>
      <c r="AA195" s="7">
        <f t="shared" si="43"/>
        <v>8.1710668400497601E-3</v>
      </c>
      <c r="AB195" s="7">
        <f t="shared" si="44"/>
        <v>1.9123000354765701E-2</v>
      </c>
      <c r="AE195" s="6">
        <v>43742</v>
      </c>
      <c r="AF195" s="7">
        <v>17.04</v>
      </c>
      <c r="AG195" s="7">
        <v>39.31</v>
      </c>
      <c r="AH195" s="7">
        <v>83.15</v>
      </c>
      <c r="AI195" s="7">
        <f t="shared" si="30"/>
        <v>6.2899999999999991</v>
      </c>
      <c r="AJ195" s="7">
        <v>2.25</v>
      </c>
      <c r="AK195" s="7">
        <v>15.77</v>
      </c>
      <c r="AL195" s="7">
        <f t="shared" si="31"/>
        <v>13.52</v>
      </c>
      <c r="AM195" s="7">
        <v>1.82</v>
      </c>
      <c r="AN195" s="7">
        <v>1.4</v>
      </c>
      <c r="AO195" s="7">
        <v>1.52</v>
      </c>
      <c r="AP195" s="7">
        <f t="shared" si="32"/>
        <v>0.12000000000000011</v>
      </c>
      <c r="AQ195" s="7">
        <v>1.5</v>
      </c>
      <c r="AR195" s="7">
        <v>117.5288</v>
      </c>
      <c r="AS195" s="7">
        <v>1506.2</v>
      </c>
      <c r="AT195" s="14">
        <v>257.15499999999997</v>
      </c>
      <c r="AU195" s="14">
        <v>101.4281</v>
      </c>
      <c r="AV195" s="14">
        <v>95.5</v>
      </c>
      <c r="AY195" s="6">
        <v>43742</v>
      </c>
      <c r="AZ195" s="12">
        <v>0</v>
      </c>
      <c r="BA195" s="12">
        <v>0</v>
      </c>
      <c r="BB195" s="12">
        <v>0</v>
      </c>
      <c r="BE195" s="6">
        <v>43742</v>
      </c>
      <c r="BF195" t="s">
        <v>54</v>
      </c>
      <c r="BG195" s="52">
        <v>1</v>
      </c>
    </row>
    <row r="196" spans="1:59" x14ac:dyDescent="0.2">
      <c r="A196" s="6">
        <v>43745</v>
      </c>
      <c r="B196" s="12">
        <v>50.531700000000001</v>
      </c>
      <c r="C196" s="12">
        <v>84.989199999999997</v>
      </c>
      <c r="D196" s="12">
        <v>43.178199999999997</v>
      </c>
      <c r="E196" s="12">
        <v>37.539700000000003</v>
      </c>
      <c r="F196" s="12">
        <v>58.773600000000002</v>
      </c>
      <c r="G196" s="12"/>
      <c r="H196" s="12">
        <v>6.5437000000000003</v>
      </c>
      <c r="I196" s="12">
        <v>29.070699999999999</v>
      </c>
      <c r="J196" s="12">
        <v>7.1548999999999996</v>
      </c>
      <c r="K196" s="12">
        <v>77.217399999999998</v>
      </c>
      <c r="L196" s="12">
        <v>52.76</v>
      </c>
      <c r="M196" s="12">
        <v>59.46</v>
      </c>
      <c r="O196" s="6">
        <v>43745</v>
      </c>
      <c r="P196" s="7">
        <f t="shared" si="33"/>
        <v>-1.3868872014954315E-2</v>
      </c>
      <c r="Q196" s="7">
        <f t="shared" si="34"/>
        <v>-5.1953777528436912E-3</v>
      </c>
      <c r="R196" s="7">
        <f t="shared" si="35"/>
        <v>2.0352453953864841E-2</v>
      </c>
      <c r="S196" s="7">
        <f t="shared" si="36"/>
        <v>-2.0880799244447402E-2</v>
      </c>
      <c r="T196" s="7">
        <f t="shared" si="37"/>
        <v>-1.8527867140869569E-2</v>
      </c>
      <c r="U196" s="7" t="str">
        <f t="shared" si="38"/>
        <v/>
      </c>
      <c r="V196" s="7">
        <f t="shared" si="39"/>
        <v>7.6743450922428777E-2</v>
      </c>
      <c r="W196" s="7">
        <f t="shared" si="40"/>
        <v>2.9661396332643698E-3</v>
      </c>
      <c r="X196" s="7">
        <f t="shared" si="41"/>
        <v>-1.4830295320121806E-2</v>
      </c>
      <c r="Y196" s="7">
        <f t="shared" si="42"/>
        <v>1.087896889168015E-4</v>
      </c>
      <c r="Z196" s="7">
        <v>-4.3239999999999997E-3</v>
      </c>
      <c r="AA196" s="7">
        <f t="shared" si="43"/>
        <v>-1.515151805010875E-3</v>
      </c>
      <c r="AB196" s="7">
        <f t="shared" si="44"/>
        <v>5.5654077372131513E-3</v>
      </c>
      <c r="AE196" s="6">
        <v>43745</v>
      </c>
      <c r="AF196" s="7">
        <v>17.86</v>
      </c>
      <c r="AG196" s="7">
        <v>39.42</v>
      </c>
      <c r="AH196" s="7">
        <v>81.86</v>
      </c>
      <c r="AI196" s="7">
        <f t="shared" ref="AI196:AI259" si="45">IF(AND(M196&lt;&gt;"",L196&lt;&gt;""),M196-L196,"")</f>
        <v>6.7000000000000028</v>
      </c>
      <c r="AJ196" s="7">
        <v>2.36</v>
      </c>
      <c r="AK196" s="7">
        <v>15.505000000000001</v>
      </c>
      <c r="AL196" s="7">
        <f t="shared" ref="AL196:AL259" si="46">IF(AND(AK196&lt;&gt;"",AJ196&lt;&gt;""),AK196-AJ196,"")</f>
        <v>13.145000000000001</v>
      </c>
      <c r="AM196" s="7">
        <v>1.82</v>
      </c>
      <c r="AN196" s="7">
        <v>1.46</v>
      </c>
      <c r="AO196" s="7">
        <v>1.56</v>
      </c>
      <c r="AP196" s="7">
        <f t="shared" ref="AP196:AP259" si="47">IF(AND(AO196&lt;&gt;"",AN196&lt;&gt;""),AO196-AN196,"")</f>
        <v>0.10000000000000009</v>
      </c>
      <c r="AQ196" s="7">
        <v>1.51</v>
      </c>
      <c r="AR196" s="7">
        <v>117.55329999999999</v>
      </c>
      <c r="AS196" s="7">
        <v>1497.7</v>
      </c>
      <c r="AT196" s="14">
        <v>257.15499999999997</v>
      </c>
      <c r="AU196" s="14">
        <v>101.4281</v>
      </c>
      <c r="AV196" s="14">
        <v>95.5</v>
      </c>
      <c r="AY196" s="6">
        <v>43745</v>
      </c>
      <c r="AZ196" s="12">
        <v>0</v>
      </c>
      <c r="BA196" s="12">
        <v>0</v>
      </c>
      <c r="BB196" s="12">
        <v>0</v>
      </c>
      <c r="BE196" s="6">
        <v>43745</v>
      </c>
      <c r="BF196" t="s">
        <v>54</v>
      </c>
      <c r="BG196" s="52">
        <v>1</v>
      </c>
    </row>
    <row r="197" spans="1:59" x14ac:dyDescent="0.2">
      <c r="A197" s="6">
        <v>43746</v>
      </c>
      <c r="B197" s="12">
        <v>49.551000000000002</v>
      </c>
      <c r="C197" s="12">
        <v>83.826099999999997</v>
      </c>
      <c r="D197" s="12">
        <v>42.624600000000001</v>
      </c>
      <c r="E197" s="12">
        <v>36.338200000000001</v>
      </c>
      <c r="F197" s="12">
        <v>56.938800000000001</v>
      </c>
      <c r="G197" s="12"/>
      <c r="H197" s="12">
        <v>6.6675000000000004</v>
      </c>
      <c r="I197" s="12">
        <v>29.148199999999999</v>
      </c>
      <c r="J197" s="12">
        <v>6.9579000000000004</v>
      </c>
      <c r="K197" s="12">
        <v>77.217399999999998</v>
      </c>
      <c r="L197" s="12">
        <v>52.64</v>
      </c>
      <c r="M197" s="12">
        <v>58.14</v>
      </c>
      <c r="O197" s="6">
        <v>43746</v>
      </c>
      <c r="P197" s="7">
        <f t="shared" ref="P197:P260" si="48">IF(AND(B197&lt;&gt;"",B196&lt;&gt;""),LN(B197/B196),"")</f>
        <v>-1.9598419910998571E-2</v>
      </c>
      <c r="Q197" s="7">
        <f t="shared" ref="Q197:Q260" si="49">IF(AND(C197&lt;&gt;"",C196&lt;&gt;""),LN(C197/C196),"")</f>
        <v>-1.3779774751142034E-2</v>
      </c>
      <c r="R197" s="7">
        <f t="shared" ref="R197:R260" si="50">IF(AND(D197&lt;&gt;"",D196&lt;&gt;""),LN(D197/D196),"")</f>
        <v>-1.2904186856625881E-2</v>
      </c>
      <c r="S197" s="7">
        <f t="shared" ref="S197:S260" si="51">IF(AND(E197&lt;&gt;"",E196&lt;&gt;""),LN(E197/E196),"")</f>
        <v>-3.252951010533358E-2</v>
      </c>
      <c r="T197" s="7">
        <f t="shared" ref="T197:T260" si="52">IF(AND(F197&lt;&gt;"",F196&lt;&gt;""),LN(F197/F196),"")</f>
        <v>-3.1715767679009445E-2</v>
      </c>
      <c r="U197" s="7" t="str">
        <f t="shared" ref="U197:U260" si="53">IF(AND(G197&lt;&gt;"",G196&lt;&gt;""),LN(G197/G196),"")</f>
        <v/>
      </c>
      <c r="V197" s="7">
        <f t="shared" ref="V197:V260" si="54">IF(AND(H197&lt;&gt;"",H196&lt;&gt;""),LN(H197/H196),"")</f>
        <v>1.8742222345215113E-2</v>
      </c>
      <c r="W197" s="7">
        <f t="shared" ref="W197:W260" si="55">IF(AND(I197&lt;&gt;"",I196&lt;&gt;""),LN(I197/I196),"")</f>
        <v>2.6623672305025122E-3</v>
      </c>
      <c r="X197" s="7">
        <f t="shared" ref="X197:X260" si="56">IF(AND(J197&lt;&gt;"",J196&lt;&gt;""),LN(J197/J196),"")</f>
        <v>-2.7919731989842822E-2</v>
      </c>
      <c r="Y197" s="7">
        <f t="shared" ref="Y197:Y260" si="57">IF(AND(K197&lt;&gt;"",K196&lt;&gt;""),LN(K197/K196),"")</f>
        <v>0</v>
      </c>
      <c r="Z197" s="7">
        <v>-1.5646E-2</v>
      </c>
      <c r="AA197" s="7">
        <f t="shared" ref="AA197:AA260" si="58">IF(AND(L197&lt;&gt;"",L196&lt;&gt;""),LN(L197/L196),"")</f>
        <v>-2.277040832052003E-3</v>
      </c>
      <c r="AB197" s="7">
        <f t="shared" ref="AB197:AB260" si="59">IF(AND(M197&lt;&gt;"",M196&lt;&gt;""),LN(M197/M196),"")</f>
        <v>-2.2449922439221802E-2</v>
      </c>
      <c r="AE197" s="6">
        <v>43746</v>
      </c>
      <c r="AF197" s="7">
        <v>20.28</v>
      </c>
      <c r="AG197" s="7">
        <v>39.49</v>
      </c>
      <c r="AH197" s="7">
        <v>80.47</v>
      </c>
      <c r="AI197" s="7">
        <f t="shared" si="45"/>
        <v>5.5</v>
      </c>
      <c r="AJ197" s="7">
        <v>2.29</v>
      </c>
      <c r="AK197" s="7">
        <v>15.64</v>
      </c>
      <c r="AL197" s="7">
        <f t="shared" si="46"/>
        <v>13.350000000000001</v>
      </c>
      <c r="AM197" s="7">
        <v>1.82</v>
      </c>
      <c r="AN197" s="7">
        <v>1.42</v>
      </c>
      <c r="AO197" s="7">
        <v>1.54</v>
      </c>
      <c r="AP197" s="7">
        <f t="shared" si="47"/>
        <v>0.12000000000000011</v>
      </c>
      <c r="AQ197" s="7">
        <v>1.48</v>
      </c>
      <c r="AR197" s="7">
        <v>117.7407</v>
      </c>
      <c r="AS197" s="7">
        <v>1497.2</v>
      </c>
      <c r="AT197" s="14">
        <v>257.15499999999997</v>
      </c>
      <c r="AU197" s="14">
        <v>101.4281</v>
      </c>
      <c r="AV197" s="14">
        <v>95.5</v>
      </c>
      <c r="AY197" s="6">
        <v>43746</v>
      </c>
      <c r="AZ197" s="12">
        <v>0</v>
      </c>
      <c r="BA197" s="12">
        <v>1</v>
      </c>
      <c r="BB197" s="12">
        <v>0</v>
      </c>
      <c r="BE197" s="6">
        <v>43746</v>
      </c>
      <c r="BF197" t="s">
        <v>54</v>
      </c>
      <c r="BG197" s="52">
        <v>1</v>
      </c>
    </row>
    <row r="198" spans="1:59" x14ac:dyDescent="0.2">
      <c r="A198" s="6">
        <v>43747</v>
      </c>
      <c r="B198" s="12">
        <v>50.1008</v>
      </c>
      <c r="C198" s="12">
        <v>84.899199999999993</v>
      </c>
      <c r="D198" s="12">
        <v>43.447000000000003</v>
      </c>
      <c r="E198" s="12">
        <v>36.347099999999998</v>
      </c>
      <c r="F198" s="12">
        <v>58.2958</v>
      </c>
      <c r="G198" s="12"/>
      <c r="H198" s="12">
        <v>6.6025999999999998</v>
      </c>
      <c r="I198" s="12">
        <v>29.811499999999999</v>
      </c>
      <c r="J198" s="12">
        <v>6.9409999999999998</v>
      </c>
      <c r="K198" s="12">
        <v>77.217399999999998</v>
      </c>
      <c r="L198" s="12">
        <v>52.63</v>
      </c>
      <c r="M198" s="12">
        <v>59.7</v>
      </c>
      <c r="O198" s="6">
        <v>43747</v>
      </c>
      <c r="P198" s="7">
        <f t="shared" si="48"/>
        <v>1.1034533820140205E-2</v>
      </c>
      <c r="Q198" s="7">
        <f t="shared" si="49"/>
        <v>1.272025557950514E-2</v>
      </c>
      <c r="R198" s="7">
        <f t="shared" si="50"/>
        <v>1.9110253053095754E-2</v>
      </c>
      <c r="S198" s="7">
        <f t="shared" si="51"/>
        <v>2.4489133413421933E-4</v>
      </c>
      <c r="T198" s="7">
        <f t="shared" si="52"/>
        <v>2.3553042782757373E-2</v>
      </c>
      <c r="U198" s="7" t="str">
        <f t="shared" si="53"/>
        <v/>
      </c>
      <c r="V198" s="7">
        <f t="shared" si="54"/>
        <v>-9.7814662214638793E-3</v>
      </c>
      <c r="W198" s="7">
        <f t="shared" si="55"/>
        <v>2.2501063790308043E-2</v>
      </c>
      <c r="X198" s="7">
        <f t="shared" si="56"/>
        <v>-2.431848323064889E-3</v>
      </c>
      <c r="Y198" s="7">
        <f t="shared" si="57"/>
        <v>0</v>
      </c>
      <c r="Z198" s="7">
        <v>9.4520000000000003E-3</v>
      </c>
      <c r="AA198" s="7">
        <f t="shared" si="58"/>
        <v>-1.8998765137411943E-4</v>
      </c>
      <c r="AB198" s="7">
        <f t="shared" si="59"/>
        <v>2.6478125267826478E-2</v>
      </c>
      <c r="AE198" s="6">
        <v>43747</v>
      </c>
      <c r="AF198" s="7">
        <v>18.64</v>
      </c>
      <c r="AG198" s="7">
        <v>38</v>
      </c>
      <c r="AH198" s="7">
        <v>79.31</v>
      </c>
      <c r="AI198" s="7">
        <f t="shared" si="45"/>
        <v>7.07</v>
      </c>
      <c r="AJ198" s="7">
        <v>2.2599999999999998</v>
      </c>
      <c r="AK198" s="7">
        <v>15.574999999999999</v>
      </c>
      <c r="AL198" s="7">
        <f t="shared" si="46"/>
        <v>13.315</v>
      </c>
      <c r="AM198" s="7">
        <v>1.82</v>
      </c>
      <c r="AN198" s="7">
        <v>1.47</v>
      </c>
      <c r="AO198" s="7">
        <v>1.59</v>
      </c>
      <c r="AP198" s="7">
        <f t="shared" si="47"/>
        <v>0.12000000000000011</v>
      </c>
      <c r="AQ198" s="7">
        <v>1.49</v>
      </c>
      <c r="AR198" s="7">
        <v>117.6835</v>
      </c>
      <c r="AS198" s="7">
        <v>1506.1</v>
      </c>
      <c r="AT198" s="14">
        <v>257.15499999999997</v>
      </c>
      <c r="AU198" s="14">
        <v>101.4281</v>
      </c>
      <c r="AV198" s="14">
        <v>95.5</v>
      </c>
      <c r="AY198" s="6">
        <v>43747</v>
      </c>
      <c r="AZ198" s="12">
        <v>0</v>
      </c>
      <c r="BA198" s="12">
        <v>0</v>
      </c>
      <c r="BB198" s="12">
        <v>0</v>
      </c>
      <c r="BE198" s="6">
        <v>43747</v>
      </c>
      <c r="BF198" t="s">
        <v>54</v>
      </c>
      <c r="BG198" s="52">
        <v>1</v>
      </c>
    </row>
    <row r="199" spans="1:59" x14ac:dyDescent="0.2">
      <c r="A199" s="6">
        <v>43748</v>
      </c>
      <c r="B199" s="12">
        <v>50.702500000000001</v>
      </c>
      <c r="C199" s="12">
        <v>85.987200000000001</v>
      </c>
      <c r="D199" s="12">
        <v>44.190399999999997</v>
      </c>
      <c r="E199" s="12">
        <v>36.516199999999998</v>
      </c>
      <c r="F199" s="12">
        <v>58.620699999999999</v>
      </c>
      <c r="G199" s="12"/>
      <c r="H199" s="12">
        <v>6.5968</v>
      </c>
      <c r="I199" s="12">
        <v>29.5703</v>
      </c>
      <c r="J199" s="12">
        <v>6.9916</v>
      </c>
      <c r="K199" s="12">
        <v>77.234300000000005</v>
      </c>
      <c r="L199" s="12">
        <v>53.57</v>
      </c>
      <c r="M199" s="12">
        <v>59.08</v>
      </c>
      <c r="O199" s="6">
        <v>43748</v>
      </c>
      <c r="P199" s="7">
        <f t="shared" si="48"/>
        <v>1.1938243018946939E-2</v>
      </c>
      <c r="Q199" s="7">
        <f t="shared" si="49"/>
        <v>1.2733777544354903E-2</v>
      </c>
      <c r="R199" s="7">
        <f t="shared" si="50"/>
        <v>1.6965766474837902E-2</v>
      </c>
      <c r="S199" s="7">
        <f t="shared" si="51"/>
        <v>4.6415768595184969E-3</v>
      </c>
      <c r="T199" s="7">
        <f t="shared" si="52"/>
        <v>5.5578269334295785E-3</v>
      </c>
      <c r="U199" s="7" t="str">
        <f t="shared" si="53"/>
        <v/>
      </c>
      <c r="V199" s="7">
        <f t="shared" si="54"/>
        <v>-8.7882788206989314E-4</v>
      </c>
      <c r="W199" s="7">
        <f t="shared" si="55"/>
        <v>-8.1237458784680725E-3</v>
      </c>
      <c r="X199" s="7">
        <f t="shared" si="56"/>
        <v>7.2635721213478166E-3</v>
      </c>
      <c r="Y199" s="7">
        <f t="shared" si="57"/>
        <v>2.1883864104378317E-4</v>
      </c>
      <c r="Z199" s="7">
        <v>6.7409999999999996E-3</v>
      </c>
      <c r="AA199" s="7">
        <f t="shared" si="58"/>
        <v>1.770291052718128E-2</v>
      </c>
      <c r="AB199" s="7">
        <f t="shared" si="59"/>
        <v>-1.0439562735377404E-2</v>
      </c>
      <c r="AE199" s="6">
        <v>43748</v>
      </c>
      <c r="AF199" s="7">
        <v>17.57</v>
      </c>
      <c r="AG199" s="7">
        <v>39.520000000000003</v>
      </c>
      <c r="AH199" s="7">
        <v>80.14</v>
      </c>
      <c r="AI199" s="7">
        <f t="shared" si="45"/>
        <v>5.509999999999998</v>
      </c>
      <c r="AJ199" s="7">
        <v>2.2599999999999998</v>
      </c>
      <c r="AK199" s="7">
        <v>15.85</v>
      </c>
      <c r="AL199" s="7">
        <f t="shared" si="46"/>
        <v>13.59</v>
      </c>
      <c r="AM199" s="7">
        <v>1.82</v>
      </c>
      <c r="AN199" s="7">
        <v>1.53</v>
      </c>
      <c r="AO199" s="7">
        <v>1.67</v>
      </c>
      <c r="AP199" s="7">
        <f t="shared" si="47"/>
        <v>0.1399999999999999</v>
      </c>
      <c r="AQ199" s="7">
        <v>1.52</v>
      </c>
      <c r="AR199" s="7">
        <v>117.2801</v>
      </c>
      <c r="AS199" s="7">
        <v>1494.8</v>
      </c>
      <c r="AT199" s="14">
        <v>257.15499999999997</v>
      </c>
      <c r="AU199" s="14">
        <v>101.4281</v>
      </c>
      <c r="AV199" s="14">
        <v>95.5</v>
      </c>
      <c r="AY199" s="6">
        <v>43748</v>
      </c>
      <c r="AZ199" s="12">
        <v>0</v>
      </c>
      <c r="BA199" s="12">
        <v>0</v>
      </c>
      <c r="BB199" s="12">
        <v>0</v>
      </c>
      <c r="BE199" s="6">
        <v>43748</v>
      </c>
      <c r="BF199" t="s">
        <v>54</v>
      </c>
      <c r="BG199" s="52">
        <v>1</v>
      </c>
    </row>
    <row r="200" spans="1:59" x14ac:dyDescent="0.2">
      <c r="A200" s="6">
        <v>43749</v>
      </c>
      <c r="B200" s="12">
        <v>51.244799999999998</v>
      </c>
      <c r="C200" s="12">
        <v>87.157799999999995</v>
      </c>
      <c r="D200" s="12">
        <v>44.625300000000003</v>
      </c>
      <c r="E200" s="12">
        <v>36.596299999999999</v>
      </c>
      <c r="F200" s="12">
        <v>59.882199999999997</v>
      </c>
      <c r="G200" s="12"/>
      <c r="H200" s="12">
        <v>6.7382</v>
      </c>
      <c r="I200" s="12">
        <v>29.923400000000001</v>
      </c>
      <c r="J200" s="12">
        <v>7.0761000000000003</v>
      </c>
      <c r="K200" s="12">
        <v>77.242800000000003</v>
      </c>
      <c r="L200" s="12">
        <v>54.76</v>
      </c>
      <c r="M200" s="12">
        <v>60.59</v>
      </c>
      <c r="O200" s="6">
        <v>43749</v>
      </c>
      <c r="P200" s="7">
        <f t="shared" si="48"/>
        <v>1.0638930409972778E-2</v>
      </c>
      <c r="Q200" s="7">
        <f t="shared" si="49"/>
        <v>1.3521820854803263E-2</v>
      </c>
      <c r="R200" s="7">
        <f t="shared" si="50"/>
        <v>9.793391842921528E-3</v>
      </c>
      <c r="S200" s="7">
        <f t="shared" si="51"/>
        <v>2.1911446619235259E-3</v>
      </c>
      <c r="T200" s="7">
        <f t="shared" si="52"/>
        <v>2.1291422495079385E-2</v>
      </c>
      <c r="U200" s="7" t="str">
        <f t="shared" si="53"/>
        <v/>
      </c>
      <c r="V200" s="7">
        <f t="shared" si="54"/>
        <v>2.1208143971686754E-2</v>
      </c>
      <c r="W200" s="7">
        <f t="shared" si="55"/>
        <v>1.1870303783216041E-2</v>
      </c>
      <c r="X200" s="7">
        <f t="shared" si="56"/>
        <v>1.201347999700798E-2</v>
      </c>
      <c r="Y200" s="7">
        <f t="shared" si="57"/>
        <v>1.1004867399213973E-4</v>
      </c>
      <c r="Z200" s="7">
        <v>1.0314E-2</v>
      </c>
      <c r="AA200" s="7">
        <f t="shared" si="58"/>
        <v>2.1970790527379106E-2</v>
      </c>
      <c r="AB200" s="7">
        <f t="shared" si="59"/>
        <v>2.5237405293718825E-2</v>
      </c>
      <c r="AE200" s="6">
        <v>43749</v>
      </c>
      <c r="AF200" s="7">
        <v>15.58</v>
      </c>
      <c r="AG200" s="7">
        <v>39.65</v>
      </c>
      <c r="AH200" s="7">
        <v>79.86</v>
      </c>
      <c r="AI200" s="7">
        <f t="shared" si="45"/>
        <v>5.8300000000000054</v>
      </c>
      <c r="AJ200" s="7">
        <v>2.13</v>
      </c>
      <c r="AK200" s="7">
        <v>16.135000000000002</v>
      </c>
      <c r="AL200" s="7">
        <f t="shared" si="46"/>
        <v>14.005000000000003</v>
      </c>
      <c r="AM200" s="7">
        <v>1.82</v>
      </c>
      <c r="AN200" s="7">
        <v>1.63</v>
      </c>
      <c r="AO200" s="7">
        <v>1.76</v>
      </c>
      <c r="AP200" s="7">
        <f t="shared" si="47"/>
        <v>0.13000000000000012</v>
      </c>
      <c r="AQ200" s="7">
        <v>1.56</v>
      </c>
      <c r="AR200" s="7">
        <v>116.82389999999999</v>
      </c>
      <c r="AS200" s="7">
        <v>1482.7</v>
      </c>
      <c r="AT200" s="14">
        <v>257.15499999999997</v>
      </c>
      <c r="AU200" s="14">
        <v>101.4281</v>
      </c>
      <c r="AV200" s="14">
        <v>95.5</v>
      </c>
      <c r="AY200" s="6">
        <v>43749</v>
      </c>
      <c r="AZ200" s="12">
        <v>0</v>
      </c>
      <c r="BA200" s="12">
        <v>0</v>
      </c>
      <c r="BB200" s="12">
        <v>0</v>
      </c>
      <c r="BE200" s="6">
        <v>43749</v>
      </c>
      <c r="BF200" t="s">
        <v>54</v>
      </c>
      <c r="BG200" s="52">
        <v>1</v>
      </c>
    </row>
    <row r="201" spans="1:59" x14ac:dyDescent="0.2">
      <c r="A201" s="6">
        <v>43752</v>
      </c>
      <c r="B201" s="12">
        <v>51.3934</v>
      </c>
      <c r="C201" s="12">
        <v>87.180400000000006</v>
      </c>
      <c r="D201" s="12">
        <v>44.388100000000001</v>
      </c>
      <c r="E201" s="12">
        <v>36.053400000000003</v>
      </c>
      <c r="F201" s="12">
        <v>60.101999999999997</v>
      </c>
      <c r="G201" s="12"/>
      <c r="H201" s="12">
        <v>6.9032999999999998</v>
      </c>
      <c r="I201" s="12">
        <v>31.026</v>
      </c>
      <c r="J201" s="12">
        <v>7.0198</v>
      </c>
      <c r="K201" s="12">
        <v>77.234300000000005</v>
      </c>
      <c r="L201" s="12">
        <v>53.57</v>
      </c>
      <c r="M201" s="12">
        <v>58.81</v>
      </c>
      <c r="O201" s="6">
        <v>43752</v>
      </c>
      <c r="P201" s="7">
        <f t="shared" si="48"/>
        <v>2.8956100911504534E-3</v>
      </c>
      <c r="Q201" s="7">
        <f t="shared" si="49"/>
        <v>2.5926618637356493E-4</v>
      </c>
      <c r="R201" s="7">
        <f t="shared" si="50"/>
        <v>-5.3295472693684403E-3</v>
      </c>
      <c r="S201" s="7">
        <f t="shared" si="51"/>
        <v>-1.4945969663653653E-2</v>
      </c>
      <c r="T201" s="7">
        <f t="shared" si="52"/>
        <v>3.6638198341965435E-3</v>
      </c>
      <c r="U201" s="7" t="str">
        <f t="shared" si="53"/>
        <v/>
      </c>
      <c r="V201" s="7">
        <f t="shared" si="54"/>
        <v>2.4206731200315669E-2</v>
      </c>
      <c r="W201" s="7">
        <f t="shared" si="55"/>
        <v>3.6184779628348929E-2</v>
      </c>
      <c r="X201" s="7">
        <f t="shared" si="56"/>
        <v>-7.9881808724212092E-3</v>
      </c>
      <c r="Y201" s="7">
        <f t="shared" si="57"/>
        <v>-1.1004867399214285E-4</v>
      </c>
      <c r="Z201" s="7">
        <v>-1.1150000000000001E-3</v>
      </c>
      <c r="AA201" s="7">
        <f t="shared" si="58"/>
        <v>-2.1970790527379137E-2</v>
      </c>
      <c r="AB201" s="7">
        <f t="shared" si="59"/>
        <v>-2.9817954485033119E-2</v>
      </c>
      <c r="AE201" s="6">
        <v>43752</v>
      </c>
      <c r="AF201" s="7">
        <v>14.57</v>
      </c>
      <c r="AG201" s="7">
        <v>40.21</v>
      </c>
      <c r="AH201" s="7"/>
      <c r="AI201" s="7">
        <f t="shared" si="45"/>
        <v>5.240000000000002</v>
      </c>
      <c r="AJ201" s="7">
        <v>2.13</v>
      </c>
      <c r="AK201" s="7">
        <v>16.04</v>
      </c>
      <c r="AL201" s="7">
        <f t="shared" si="46"/>
        <v>13.91</v>
      </c>
      <c r="AM201" s="7">
        <v>1.82</v>
      </c>
      <c r="AN201" s="7"/>
      <c r="AO201" s="7"/>
      <c r="AP201" s="7" t="str">
        <f t="shared" si="47"/>
        <v/>
      </c>
      <c r="AQ201" s="7"/>
      <c r="AR201" s="7"/>
      <c r="AS201" s="7">
        <v>1491.7</v>
      </c>
      <c r="AT201" s="14">
        <v>257.15499999999997</v>
      </c>
      <c r="AU201" s="14">
        <v>101.4281</v>
      </c>
      <c r="AV201" s="14">
        <v>95.5</v>
      </c>
      <c r="AY201" s="6">
        <v>43752</v>
      </c>
      <c r="AZ201" s="12">
        <v>0</v>
      </c>
      <c r="BA201" s="12">
        <v>0</v>
      </c>
      <c r="BB201" s="12">
        <v>0</v>
      </c>
      <c r="BE201" s="6">
        <v>43752</v>
      </c>
      <c r="BF201" t="s">
        <v>54</v>
      </c>
      <c r="BG201" s="52">
        <v>1</v>
      </c>
    </row>
    <row r="202" spans="1:59" x14ac:dyDescent="0.2">
      <c r="A202" s="6">
        <v>43753</v>
      </c>
      <c r="B202" s="12">
        <v>51.5717</v>
      </c>
      <c r="C202" s="12">
        <v>87.277900000000002</v>
      </c>
      <c r="D202" s="12">
        <v>44.245800000000003</v>
      </c>
      <c r="E202" s="12">
        <v>36.311500000000002</v>
      </c>
      <c r="F202" s="12">
        <v>60.207099999999997</v>
      </c>
      <c r="G202" s="12"/>
      <c r="H202" s="12">
        <v>6.3433000000000002</v>
      </c>
      <c r="I202" s="12">
        <v>30.448899999999998</v>
      </c>
      <c r="J202" s="12">
        <v>7.0309999999999997</v>
      </c>
      <c r="K202" s="12">
        <v>77.242800000000003</v>
      </c>
      <c r="L202" s="12">
        <v>52.81</v>
      </c>
      <c r="M202" s="12">
        <v>59.19</v>
      </c>
      <c r="O202" s="6">
        <v>43753</v>
      </c>
      <c r="P202" s="7">
        <f t="shared" si="48"/>
        <v>3.4633128743385031E-3</v>
      </c>
      <c r="Q202" s="7">
        <f t="shared" si="49"/>
        <v>1.1177457323729299E-3</v>
      </c>
      <c r="R202" s="7">
        <f t="shared" si="50"/>
        <v>-3.2109638019497226E-3</v>
      </c>
      <c r="S202" s="7">
        <f t="shared" si="51"/>
        <v>7.1333227693375599E-3</v>
      </c>
      <c r="T202" s="7">
        <f t="shared" si="52"/>
        <v>1.7471667020301214E-3</v>
      </c>
      <c r="U202" s="7" t="str">
        <f t="shared" si="53"/>
        <v/>
      </c>
      <c r="V202" s="7">
        <f t="shared" si="54"/>
        <v>-8.4600420377105481E-2</v>
      </c>
      <c r="W202" s="7">
        <f t="shared" si="55"/>
        <v>-1.8775693933495045E-2</v>
      </c>
      <c r="X202" s="7">
        <f t="shared" si="56"/>
        <v>1.5942156136431651E-3</v>
      </c>
      <c r="Y202" s="7">
        <f t="shared" si="57"/>
        <v>1.1004867399213973E-4</v>
      </c>
      <c r="Z202" s="7">
        <v>9.8519999999999996E-3</v>
      </c>
      <c r="AA202" s="7">
        <f t="shared" si="58"/>
        <v>-1.4288643174027102E-2</v>
      </c>
      <c r="AB202" s="7">
        <f t="shared" si="59"/>
        <v>6.4407002307690807E-3</v>
      </c>
      <c r="AE202" s="6">
        <v>43753</v>
      </c>
      <c r="AF202" s="7">
        <v>13.54</v>
      </c>
      <c r="AG202" s="7">
        <v>39.47</v>
      </c>
      <c r="AH202" s="7">
        <v>80.06</v>
      </c>
      <c r="AI202" s="7">
        <f t="shared" si="45"/>
        <v>6.3799999999999955</v>
      </c>
      <c r="AJ202" s="7">
        <v>2.29</v>
      </c>
      <c r="AK202" s="7">
        <v>16.065000000000001</v>
      </c>
      <c r="AL202" s="7">
        <f t="shared" si="46"/>
        <v>13.775000000000002</v>
      </c>
      <c r="AM202" s="7">
        <v>1.9</v>
      </c>
      <c r="AN202" s="7">
        <v>1.61</v>
      </c>
      <c r="AO202" s="7">
        <v>1.77</v>
      </c>
      <c r="AP202" s="7">
        <f t="shared" si="47"/>
        <v>0.15999999999999992</v>
      </c>
      <c r="AQ202" s="7">
        <v>1.56</v>
      </c>
      <c r="AR202" s="7">
        <v>116.8111</v>
      </c>
      <c r="AS202" s="7">
        <v>1477.6</v>
      </c>
      <c r="AT202" s="14">
        <v>257.15499999999997</v>
      </c>
      <c r="AU202" s="14">
        <v>101.4281</v>
      </c>
      <c r="AV202" s="14">
        <v>95.5</v>
      </c>
      <c r="AY202" s="6">
        <v>43753</v>
      </c>
      <c r="AZ202" s="12">
        <v>0</v>
      </c>
      <c r="BA202" s="12">
        <v>0</v>
      </c>
      <c r="BB202" s="12">
        <v>0</v>
      </c>
      <c r="BE202" s="6">
        <v>43753</v>
      </c>
      <c r="BF202" t="s">
        <v>54</v>
      </c>
      <c r="BG202" s="52">
        <v>1</v>
      </c>
    </row>
    <row r="203" spans="1:59" x14ac:dyDescent="0.2">
      <c r="A203" s="6">
        <v>43754</v>
      </c>
      <c r="B203" s="12">
        <v>50.6877</v>
      </c>
      <c r="C203" s="12">
        <v>86.377399999999994</v>
      </c>
      <c r="D203" s="12">
        <v>43.512700000000002</v>
      </c>
      <c r="E203" s="12">
        <v>35.902099999999997</v>
      </c>
      <c r="F203" s="12">
        <v>59.691099999999999</v>
      </c>
      <c r="G203" s="12"/>
      <c r="H203" s="12">
        <v>6.2312000000000003</v>
      </c>
      <c r="I203" s="12">
        <v>30.3369</v>
      </c>
      <c r="J203" s="12">
        <v>7.0648</v>
      </c>
      <c r="K203" s="12">
        <v>77.251199999999997</v>
      </c>
      <c r="L203" s="12">
        <v>53.42</v>
      </c>
      <c r="M203" s="12">
        <v>59.3</v>
      </c>
      <c r="O203" s="6">
        <v>43754</v>
      </c>
      <c r="P203" s="7">
        <f t="shared" si="48"/>
        <v>-1.7289794807772131E-2</v>
      </c>
      <c r="Q203" s="7">
        <f t="shared" si="49"/>
        <v>-1.037121322092751E-2</v>
      </c>
      <c r="R203" s="7">
        <f t="shared" si="50"/>
        <v>-1.6707602187619019E-2</v>
      </c>
      <c r="S203" s="7">
        <f t="shared" si="51"/>
        <v>-1.13387059014522E-2</v>
      </c>
      <c r="T203" s="7">
        <f t="shared" si="52"/>
        <v>-8.6073550014621018E-3</v>
      </c>
      <c r="U203" s="7" t="str">
        <f t="shared" si="53"/>
        <v/>
      </c>
      <c r="V203" s="7">
        <f t="shared" si="54"/>
        <v>-1.7830207141793692E-2</v>
      </c>
      <c r="W203" s="7">
        <f t="shared" si="55"/>
        <v>-3.6850753545921953E-3</v>
      </c>
      <c r="X203" s="7">
        <f t="shared" si="56"/>
        <v>4.7957639554311636E-3</v>
      </c>
      <c r="Y203" s="7">
        <f t="shared" si="57"/>
        <v>1.0874208717834143E-4</v>
      </c>
      <c r="Z203" s="7">
        <v>-1.6069999999999999E-3</v>
      </c>
      <c r="AA203" s="7">
        <f t="shared" si="58"/>
        <v>1.1484640962973029E-2</v>
      </c>
      <c r="AB203" s="7">
        <f t="shared" si="59"/>
        <v>1.8566973010461472E-3</v>
      </c>
      <c r="AE203" s="6">
        <v>43754</v>
      </c>
      <c r="AF203" s="7">
        <v>13.68</v>
      </c>
      <c r="AG203" s="7">
        <v>39.47</v>
      </c>
      <c r="AH203" s="7">
        <v>77.94</v>
      </c>
      <c r="AI203" s="7">
        <f t="shared" si="45"/>
        <v>5.8799999999999955</v>
      </c>
      <c r="AJ203" s="7">
        <v>2.44</v>
      </c>
      <c r="AK203" s="7">
        <v>16.074999999999999</v>
      </c>
      <c r="AL203" s="7">
        <f t="shared" si="46"/>
        <v>13.635</v>
      </c>
      <c r="AM203" s="7">
        <v>1.9</v>
      </c>
      <c r="AN203" s="7">
        <v>1.58</v>
      </c>
      <c r="AO203" s="7">
        <v>1.75</v>
      </c>
      <c r="AP203" s="7">
        <f t="shared" si="47"/>
        <v>0.16999999999999993</v>
      </c>
      <c r="AQ203" s="7">
        <v>1.57</v>
      </c>
      <c r="AR203" s="7">
        <v>116.6425</v>
      </c>
      <c r="AS203" s="7">
        <v>1488</v>
      </c>
      <c r="AT203" s="14">
        <v>257.15499999999997</v>
      </c>
      <c r="AU203" s="14">
        <v>101.4281</v>
      </c>
      <c r="AV203" s="14">
        <v>95.5</v>
      </c>
      <c r="AY203" s="6">
        <v>43754</v>
      </c>
      <c r="AZ203" s="12">
        <v>0</v>
      </c>
      <c r="BA203" s="12">
        <v>0</v>
      </c>
      <c r="BB203" s="12">
        <v>0</v>
      </c>
      <c r="BE203" s="6">
        <v>43754</v>
      </c>
      <c r="BF203" t="s">
        <v>54</v>
      </c>
      <c r="BG203" s="52">
        <v>1</v>
      </c>
    </row>
    <row r="204" spans="1:59" x14ac:dyDescent="0.2">
      <c r="A204" s="6">
        <v>43755</v>
      </c>
      <c r="B204" s="12">
        <v>50.620800000000003</v>
      </c>
      <c r="C204" s="12">
        <v>86.557500000000005</v>
      </c>
      <c r="D204" s="12">
        <v>43.448999999999998</v>
      </c>
      <c r="E204" s="12">
        <v>35.8932</v>
      </c>
      <c r="F204" s="12">
        <v>59.652900000000002</v>
      </c>
      <c r="G204" s="12"/>
      <c r="H204" s="12">
        <v>6.3903999999999996</v>
      </c>
      <c r="I204" s="12">
        <v>30.612500000000001</v>
      </c>
      <c r="J204" s="12">
        <v>7.0704000000000002</v>
      </c>
      <c r="K204" s="12">
        <v>77.259600000000006</v>
      </c>
      <c r="L204" s="12">
        <v>53.89</v>
      </c>
      <c r="M204" s="12">
        <v>59.35</v>
      </c>
      <c r="O204" s="6">
        <v>43755</v>
      </c>
      <c r="P204" s="7">
        <f t="shared" si="48"/>
        <v>-1.3207185917165235E-3</v>
      </c>
      <c r="Q204" s="7">
        <f t="shared" si="49"/>
        <v>2.0828654610617523E-3</v>
      </c>
      <c r="R204" s="7">
        <f t="shared" si="50"/>
        <v>-1.4650130205155119E-3</v>
      </c>
      <c r="S204" s="7">
        <f t="shared" si="51"/>
        <v>-2.4792709399044715E-4</v>
      </c>
      <c r="T204" s="7">
        <f t="shared" si="52"/>
        <v>-6.4016626398590742E-4</v>
      </c>
      <c r="U204" s="7" t="str">
        <f t="shared" si="53"/>
        <v/>
      </c>
      <c r="V204" s="7">
        <f t="shared" si="54"/>
        <v>2.5227933615757193E-2</v>
      </c>
      <c r="W204" s="7">
        <f t="shared" si="55"/>
        <v>9.0436289242340432E-3</v>
      </c>
      <c r="X204" s="7">
        <f t="shared" si="56"/>
        <v>7.9234822188304895E-4</v>
      </c>
      <c r="Y204" s="7">
        <f t="shared" si="57"/>
        <v>1.0873026362273123E-4</v>
      </c>
      <c r="Z204" s="7">
        <v>2.9450000000000001E-3</v>
      </c>
      <c r="AA204" s="7">
        <f t="shared" si="58"/>
        <v>8.7597242635903926E-3</v>
      </c>
      <c r="AB204" s="7">
        <f t="shared" si="59"/>
        <v>8.4281505199737127E-4</v>
      </c>
      <c r="AE204" s="6">
        <v>43755</v>
      </c>
      <c r="AF204" s="7">
        <v>13.79</v>
      </c>
      <c r="AG204" s="7">
        <v>37.71</v>
      </c>
      <c r="AH204" s="7">
        <v>77.61</v>
      </c>
      <c r="AI204" s="7">
        <f t="shared" si="45"/>
        <v>5.4600000000000009</v>
      </c>
      <c r="AJ204" s="7">
        <v>2.29</v>
      </c>
      <c r="AK204" s="7">
        <v>16.024999999999999</v>
      </c>
      <c r="AL204" s="7">
        <f t="shared" si="46"/>
        <v>13.734999999999999</v>
      </c>
      <c r="AM204" s="7">
        <v>1.85</v>
      </c>
      <c r="AN204" s="7">
        <v>1.6</v>
      </c>
      <c r="AO204" s="7">
        <v>1.76</v>
      </c>
      <c r="AP204" s="7">
        <f t="shared" si="47"/>
        <v>0.15999999999999992</v>
      </c>
      <c r="AQ204" s="7">
        <v>1.59</v>
      </c>
      <c r="AR204" s="7">
        <v>116.2615</v>
      </c>
      <c r="AS204" s="7">
        <v>1492.3</v>
      </c>
      <c r="AT204" s="14">
        <v>257.15499999999997</v>
      </c>
      <c r="AU204" s="14">
        <v>101.4281</v>
      </c>
      <c r="AV204" s="14">
        <v>95.5</v>
      </c>
      <c r="AY204" s="6">
        <v>43755</v>
      </c>
      <c r="AZ204" s="12">
        <v>0</v>
      </c>
      <c r="BA204" s="12">
        <v>0</v>
      </c>
      <c r="BB204" s="12">
        <v>0</v>
      </c>
      <c r="BE204" s="6">
        <v>43755</v>
      </c>
      <c r="BF204" t="s">
        <v>54</v>
      </c>
      <c r="BG204" s="52">
        <v>1</v>
      </c>
    </row>
    <row r="205" spans="1:59" x14ac:dyDescent="0.2">
      <c r="A205" s="6">
        <v>43756</v>
      </c>
      <c r="B205" s="12">
        <v>50.2271</v>
      </c>
      <c r="C205" s="12">
        <v>86.099800000000002</v>
      </c>
      <c r="D205" s="12">
        <v>42.986800000000002</v>
      </c>
      <c r="E205" s="12">
        <v>36</v>
      </c>
      <c r="F205" s="12">
        <v>59.777099999999997</v>
      </c>
      <c r="G205" s="12"/>
      <c r="H205" s="12">
        <v>6.2961</v>
      </c>
      <c r="I205" s="12">
        <v>30.035399999999999</v>
      </c>
      <c r="J205" s="12">
        <v>7.1718000000000002</v>
      </c>
      <c r="K205" s="12">
        <v>77.259600000000006</v>
      </c>
      <c r="L205" s="12">
        <v>53.75</v>
      </c>
      <c r="M205" s="12">
        <v>59.96</v>
      </c>
      <c r="O205" s="6">
        <v>43756</v>
      </c>
      <c r="P205" s="7">
        <f t="shared" si="48"/>
        <v>-7.8078373485261764E-3</v>
      </c>
      <c r="Q205" s="7">
        <f t="shared" si="49"/>
        <v>-5.3018444299170074E-3</v>
      </c>
      <c r="R205" s="7">
        <f t="shared" si="50"/>
        <v>-1.0694744664458071E-2</v>
      </c>
      <c r="S205" s="7">
        <f t="shared" si="51"/>
        <v>2.9710759449541255E-3</v>
      </c>
      <c r="T205" s="7">
        <f t="shared" si="52"/>
        <v>2.07988017705897E-3</v>
      </c>
      <c r="U205" s="7" t="str">
        <f t="shared" si="53"/>
        <v/>
      </c>
      <c r="V205" s="7">
        <f t="shared" si="54"/>
        <v>-1.4866470150010792E-2</v>
      </c>
      <c r="W205" s="7">
        <f t="shared" si="55"/>
        <v>-1.9031736268937689E-2</v>
      </c>
      <c r="X205" s="7">
        <f t="shared" si="56"/>
        <v>1.4239613735514743E-2</v>
      </c>
      <c r="Y205" s="7">
        <f t="shared" si="57"/>
        <v>0</v>
      </c>
      <c r="Z205" s="7">
        <v>-4.3870000000000003E-3</v>
      </c>
      <c r="AA205" s="7">
        <f t="shared" si="58"/>
        <v>-2.6012649376332096E-3</v>
      </c>
      <c r="AB205" s="7">
        <f t="shared" si="59"/>
        <v>1.0225552178719805E-2</v>
      </c>
      <c r="AE205" s="6">
        <v>43756</v>
      </c>
      <c r="AF205" s="7">
        <v>14.25</v>
      </c>
      <c r="AG205" s="7">
        <v>36.43</v>
      </c>
      <c r="AH205" s="7">
        <v>78.349999999999994</v>
      </c>
      <c r="AI205" s="7">
        <f t="shared" si="45"/>
        <v>6.2100000000000009</v>
      </c>
      <c r="AJ205" s="7">
        <v>2.08</v>
      </c>
      <c r="AK205" s="7">
        <v>15.965</v>
      </c>
      <c r="AL205" s="7">
        <f t="shared" si="46"/>
        <v>13.885</v>
      </c>
      <c r="AM205" s="7">
        <v>1.85</v>
      </c>
      <c r="AN205" s="7">
        <v>1.58</v>
      </c>
      <c r="AO205" s="7">
        <v>1.76</v>
      </c>
      <c r="AP205" s="7">
        <f t="shared" si="47"/>
        <v>0.17999999999999994</v>
      </c>
      <c r="AQ205" s="7">
        <v>1.6</v>
      </c>
      <c r="AR205" s="7">
        <v>116.1344</v>
      </c>
      <c r="AS205" s="7">
        <v>1488.2</v>
      </c>
      <c r="AT205" s="14">
        <v>257.15499999999997</v>
      </c>
      <c r="AU205" s="14">
        <v>101.4281</v>
      </c>
      <c r="AV205" s="14">
        <v>95.5</v>
      </c>
      <c r="AY205" s="6">
        <v>43756</v>
      </c>
      <c r="AZ205" s="12">
        <v>0</v>
      </c>
      <c r="BA205" s="12">
        <v>0</v>
      </c>
      <c r="BB205" s="12">
        <v>0</v>
      </c>
      <c r="BE205" s="6">
        <v>43756</v>
      </c>
      <c r="BF205" t="s">
        <v>54</v>
      </c>
      <c r="BG205" s="52">
        <v>1</v>
      </c>
    </row>
    <row r="206" spans="1:59" x14ac:dyDescent="0.2">
      <c r="A206" s="6">
        <v>43759</v>
      </c>
      <c r="B206" s="12">
        <v>51.066600000000001</v>
      </c>
      <c r="C206" s="12">
        <v>87.503</v>
      </c>
      <c r="D206" s="12">
        <v>44.5884</v>
      </c>
      <c r="E206" s="12">
        <v>36.329300000000003</v>
      </c>
      <c r="F206" s="12">
        <v>60.8474</v>
      </c>
      <c r="G206" s="12"/>
      <c r="H206" s="12">
        <v>6.2195</v>
      </c>
      <c r="I206" s="12">
        <v>28.795100000000001</v>
      </c>
      <c r="J206" s="12">
        <v>7.2393000000000001</v>
      </c>
      <c r="K206" s="12">
        <v>77.268100000000004</v>
      </c>
      <c r="L206" s="12">
        <v>53.28</v>
      </c>
      <c r="M206" s="12">
        <v>58.95</v>
      </c>
      <c r="O206" s="6">
        <v>43759</v>
      </c>
      <c r="P206" s="7">
        <f t="shared" si="48"/>
        <v>1.6575941480903387E-2</v>
      </c>
      <c r="Q206" s="7">
        <f t="shared" si="49"/>
        <v>1.6165989939497281E-2</v>
      </c>
      <c r="R206" s="7">
        <f t="shared" si="50"/>
        <v>3.6580643688360663E-2</v>
      </c>
      <c r="S206" s="7">
        <f t="shared" si="51"/>
        <v>9.1056397686378552E-3</v>
      </c>
      <c r="T206" s="7">
        <f t="shared" si="52"/>
        <v>1.7746446029624451E-2</v>
      </c>
      <c r="U206" s="7" t="str">
        <f t="shared" si="53"/>
        <v/>
      </c>
      <c r="V206" s="7">
        <f t="shared" si="54"/>
        <v>-1.2240876421465893E-2</v>
      </c>
      <c r="W206" s="7">
        <f t="shared" si="55"/>
        <v>-4.2171452231599661E-2</v>
      </c>
      <c r="X206" s="7">
        <f t="shared" si="56"/>
        <v>9.3678475105949312E-3</v>
      </c>
      <c r="Y206" s="7">
        <f t="shared" si="57"/>
        <v>1.1001263862161542E-4</v>
      </c>
      <c r="Z206" s="7">
        <v>6.7559999999999999E-3</v>
      </c>
      <c r="AA206" s="7">
        <f t="shared" si="58"/>
        <v>-8.7826407756384697E-3</v>
      </c>
      <c r="AB206" s="7">
        <f t="shared" si="59"/>
        <v>-1.6988046251016974E-2</v>
      </c>
      <c r="AE206" s="6">
        <v>43759</v>
      </c>
      <c r="AF206" s="7">
        <v>14</v>
      </c>
      <c r="AG206" s="7">
        <v>36.659999999999997</v>
      </c>
      <c r="AH206" s="7">
        <v>80.25</v>
      </c>
      <c r="AI206" s="7">
        <f t="shared" si="45"/>
        <v>5.6700000000000017</v>
      </c>
      <c r="AJ206" s="7">
        <v>2.13</v>
      </c>
      <c r="AK206" s="7">
        <v>15.61</v>
      </c>
      <c r="AL206" s="7">
        <f t="shared" si="46"/>
        <v>13.48</v>
      </c>
      <c r="AM206" s="7">
        <v>1.85</v>
      </c>
      <c r="AN206" s="7">
        <v>1.62</v>
      </c>
      <c r="AO206" s="7">
        <v>1.8</v>
      </c>
      <c r="AP206" s="7">
        <f t="shared" si="47"/>
        <v>0.17999999999999994</v>
      </c>
      <c r="AQ206" s="7">
        <v>1.61</v>
      </c>
      <c r="AR206" s="7">
        <v>116.0436</v>
      </c>
      <c r="AS206" s="7">
        <v>1482.4</v>
      </c>
      <c r="AT206" s="14">
        <v>257.15499999999997</v>
      </c>
      <c r="AU206" s="14">
        <v>101.4281</v>
      </c>
      <c r="AV206" s="14">
        <v>95.5</v>
      </c>
      <c r="AY206" s="6">
        <v>43759</v>
      </c>
      <c r="AZ206" s="12">
        <v>0</v>
      </c>
      <c r="BA206" s="12">
        <v>0</v>
      </c>
      <c r="BB206" s="12">
        <v>0</v>
      </c>
      <c r="BE206" s="6">
        <v>43759</v>
      </c>
      <c r="BF206" t="s">
        <v>54</v>
      </c>
      <c r="BG206" s="52">
        <v>1</v>
      </c>
    </row>
    <row r="207" spans="1:59" x14ac:dyDescent="0.2">
      <c r="A207" s="6">
        <v>43760</v>
      </c>
      <c r="B207" s="12">
        <v>51.326599999999999</v>
      </c>
      <c r="C207" s="12">
        <v>88.396000000000001</v>
      </c>
      <c r="D207" s="12">
        <v>45.0505</v>
      </c>
      <c r="E207" s="12">
        <v>37.575299999999999</v>
      </c>
      <c r="F207" s="12">
        <v>61.029000000000003</v>
      </c>
      <c r="G207" s="12"/>
      <c r="H207" s="12">
        <v>6.1959</v>
      </c>
      <c r="I207" s="12">
        <v>29.018999999999998</v>
      </c>
      <c r="J207" s="12">
        <v>7.1493000000000002</v>
      </c>
      <c r="K207" s="12">
        <v>77.268100000000004</v>
      </c>
      <c r="L207" s="12">
        <v>54.21</v>
      </c>
      <c r="M207" s="12">
        <v>60.5</v>
      </c>
      <c r="O207" s="6">
        <v>43760</v>
      </c>
      <c r="P207" s="7">
        <f t="shared" si="48"/>
        <v>5.0784731564667042E-3</v>
      </c>
      <c r="Q207" s="7">
        <f t="shared" si="49"/>
        <v>1.0153641260945654E-2</v>
      </c>
      <c r="R207" s="7">
        <f t="shared" si="50"/>
        <v>1.0310347261158707E-2</v>
      </c>
      <c r="S207" s="7">
        <f t="shared" si="51"/>
        <v>3.3722341414354248E-2</v>
      </c>
      <c r="T207" s="7">
        <f t="shared" si="52"/>
        <v>2.9800705369767296E-3</v>
      </c>
      <c r="U207" s="7" t="str">
        <f t="shared" si="53"/>
        <v/>
      </c>
      <c r="V207" s="7">
        <f t="shared" si="54"/>
        <v>-3.8017346883054332E-3</v>
      </c>
      <c r="W207" s="7">
        <f t="shared" si="55"/>
        <v>7.745554090770863E-3</v>
      </c>
      <c r="X207" s="7">
        <f t="shared" si="56"/>
        <v>-1.2510066825157195E-2</v>
      </c>
      <c r="Y207" s="7">
        <f t="shared" si="57"/>
        <v>0</v>
      </c>
      <c r="Z207" s="7">
        <v>-3.2720000000000002E-3</v>
      </c>
      <c r="AA207" s="7">
        <f t="shared" si="58"/>
        <v>1.7304367040113136E-2</v>
      </c>
      <c r="AB207" s="7">
        <f t="shared" si="59"/>
        <v>2.5953738053415804E-2</v>
      </c>
      <c r="AE207" s="6">
        <v>43760</v>
      </c>
      <c r="AF207" s="7">
        <v>14.46</v>
      </c>
      <c r="AG207" s="7">
        <v>35.520000000000003</v>
      </c>
      <c r="AH207" s="7">
        <v>78.73</v>
      </c>
      <c r="AI207" s="7">
        <f t="shared" si="45"/>
        <v>6.2899999999999991</v>
      </c>
      <c r="AJ207" s="7">
        <v>2.21</v>
      </c>
      <c r="AK207" s="7">
        <v>15.595000000000001</v>
      </c>
      <c r="AL207" s="7">
        <f t="shared" si="46"/>
        <v>13.385000000000002</v>
      </c>
      <c r="AM207" s="7">
        <v>1.85</v>
      </c>
      <c r="AN207" s="7">
        <v>1.6</v>
      </c>
      <c r="AO207" s="7">
        <v>1.78</v>
      </c>
      <c r="AP207" s="7">
        <f t="shared" si="47"/>
        <v>0.17999999999999994</v>
      </c>
      <c r="AQ207" s="7">
        <v>1.61</v>
      </c>
      <c r="AR207" s="7">
        <v>115.9851</v>
      </c>
      <c r="AS207" s="7">
        <v>1481.7</v>
      </c>
      <c r="AT207" s="14">
        <v>257.15499999999997</v>
      </c>
      <c r="AU207" s="14">
        <v>101.4281</v>
      </c>
      <c r="AV207" s="14">
        <v>95.5</v>
      </c>
      <c r="AY207" s="6">
        <v>43760</v>
      </c>
      <c r="AZ207" s="12">
        <v>0</v>
      </c>
      <c r="BA207" s="12">
        <v>0</v>
      </c>
      <c r="BB207" s="12">
        <v>0</v>
      </c>
      <c r="BE207" s="6">
        <v>43760</v>
      </c>
      <c r="BF207" t="s">
        <v>54</v>
      </c>
      <c r="BG207" s="52">
        <v>1</v>
      </c>
    </row>
    <row r="208" spans="1:59" x14ac:dyDescent="0.2">
      <c r="A208" s="6">
        <v>43761</v>
      </c>
      <c r="B208" s="12">
        <v>51.816899999999997</v>
      </c>
      <c r="C208" s="12">
        <v>88.531000000000006</v>
      </c>
      <c r="D208" s="12">
        <v>44.819400000000002</v>
      </c>
      <c r="E208" s="12">
        <v>38.198300000000003</v>
      </c>
      <c r="F208" s="12">
        <v>61.038600000000002</v>
      </c>
      <c r="G208" s="12"/>
      <c r="H208" s="12">
        <v>6.3491999999999997</v>
      </c>
      <c r="I208" s="12">
        <v>30.044</v>
      </c>
      <c r="J208" s="12">
        <v>7.093</v>
      </c>
      <c r="K208" s="12">
        <v>77.268100000000004</v>
      </c>
      <c r="L208" s="12">
        <v>55.9</v>
      </c>
      <c r="M208" s="12">
        <v>60.52</v>
      </c>
      <c r="O208" s="6">
        <v>43761</v>
      </c>
      <c r="P208" s="7">
        <f t="shared" si="48"/>
        <v>9.5072145711921734E-3</v>
      </c>
      <c r="Q208" s="7">
        <f t="shared" si="49"/>
        <v>1.5260534141136692E-3</v>
      </c>
      <c r="R208" s="7">
        <f t="shared" si="50"/>
        <v>-5.1430013695711015E-3</v>
      </c>
      <c r="S208" s="7">
        <f t="shared" si="51"/>
        <v>1.6444092365355687E-2</v>
      </c>
      <c r="T208" s="7">
        <f t="shared" si="52"/>
        <v>1.5728989543167186E-4</v>
      </c>
      <c r="U208" s="7" t="str">
        <f t="shared" si="53"/>
        <v/>
      </c>
      <c r="V208" s="7">
        <f t="shared" si="54"/>
        <v>2.4441037736372372E-2</v>
      </c>
      <c r="W208" s="7">
        <f t="shared" si="55"/>
        <v>3.4712185955245729E-2</v>
      </c>
      <c r="X208" s="7">
        <f t="shared" si="56"/>
        <v>-7.9060675953413709E-3</v>
      </c>
      <c r="Y208" s="7">
        <f t="shared" si="57"/>
        <v>0</v>
      </c>
      <c r="Z208" s="7">
        <v>2.905E-3</v>
      </c>
      <c r="AA208" s="7">
        <f t="shared" si="58"/>
        <v>3.0698986888806686E-2</v>
      </c>
      <c r="AB208" s="7">
        <f t="shared" si="59"/>
        <v>3.3052388335951384E-4</v>
      </c>
      <c r="AE208" s="6">
        <v>43761</v>
      </c>
      <c r="AF208" s="7">
        <v>14.01</v>
      </c>
      <c r="AG208" s="7">
        <v>35.659999999999997</v>
      </c>
      <c r="AH208" s="7">
        <v>73.03</v>
      </c>
      <c r="AI208" s="7">
        <f t="shared" si="45"/>
        <v>4.6200000000000045</v>
      </c>
      <c r="AJ208" s="7">
        <v>2.34</v>
      </c>
      <c r="AK208" s="7">
        <v>15.414999999999999</v>
      </c>
      <c r="AL208" s="7">
        <f t="shared" si="46"/>
        <v>13.074999999999999</v>
      </c>
      <c r="AM208" s="7">
        <v>1.85</v>
      </c>
      <c r="AN208" s="7">
        <v>1.58</v>
      </c>
      <c r="AO208" s="7">
        <v>1.77</v>
      </c>
      <c r="AP208" s="7">
        <f t="shared" si="47"/>
        <v>0.18999999999999995</v>
      </c>
      <c r="AQ208" s="7">
        <v>1.61</v>
      </c>
      <c r="AR208" s="7">
        <v>116.0586</v>
      </c>
      <c r="AS208" s="7">
        <v>1489.9</v>
      </c>
      <c r="AT208" s="14">
        <v>257.15499999999997</v>
      </c>
      <c r="AU208" s="14">
        <v>101.4281</v>
      </c>
      <c r="AV208" s="14">
        <v>95.5</v>
      </c>
      <c r="AY208" s="6">
        <v>43761</v>
      </c>
      <c r="AZ208" s="12">
        <v>0</v>
      </c>
      <c r="BA208" s="12">
        <v>0</v>
      </c>
      <c r="BB208" s="12">
        <v>0</v>
      </c>
      <c r="BE208" s="6">
        <v>43761</v>
      </c>
      <c r="BF208" t="s">
        <v>54</v>
      </c>
      <c r="BG208" s="52">
        <v>1</v>
      </c>
    </row>
    <row r="209" spans="1:59" x14ac:dyDescent="0.2">
      <c r="A209" s="6">
        <v>43762</v>
      </c>
      <c r="B209" s="12">
        <v>51.326599999999999</v>
      </c>
      <c r="C209" s="12">
        <v>88.230900000000005</v>
      </c>
      <c r="D209" s="12">
        <v>44.747700000000002</v>
      </c>
      <c r="E209" s="12">
        <v>37.637599999999999</v>
      </c>
      <c r="F209" s="12">
        <v>61.487699999999997</v>
      </c>
      <c r="G209" s="12"/>
      <c r="H209" s="12">
        <v>6.1840999999999999</v>
      </c>
      <c r="I209" s="12">
        <v>29.3291</v>
      </c>
      <c r="J209" s="12">
        <v>7.0029000000000003</v>
      </c>
      <c r="K209" s="12">
        <v>77.284899999999993</v>
      </c>
      <c r="L209" s="12">
        <v>56.11</v>
      </c>
      <c r="M209" s="12">
        <v>61.71</v>
      </c>
      <c r="O209" s="6">
        <v>43762</v>
      </c>
      <c r="P209" s="7">
        <f t="shared" si="48"/>
        <v>-9.507214571192078E-3</v>
      </c>
      <c r="Q209" s="7">
        <f t="shared" si="49"/>
        <v>-3.3955313711479806E-3</v>
      </c>
      <c r="R209" s="7">
        <f t="shared" si="50"/>
        <v>-1.6010346503523534E-3</v>
      </c>
      <c r="S209" s="7">
        <f t="shared" si="51"/>
        <v>-1.4787461275525342E-2</v>
      </c>
      <c r="T209" s="7">
        <f t="shared" si="52"/>
        <v>7.3307038764489092E-3</v>
      </c>
      <c r="U209" s="7" t="str">
        <f t="shared" si="53"/>
        <v/>
      </c>
      <c r="V209" s="7">
        <f t="shared" si="54"/>
        <v>-2.6347338798313826E-2</v>
      </c>
      <c r="W209" s="7">
        <f t="shared" si="55"/>
        <v>-2.4082776610357643E-2</v>
      </c>
      <c r="X209" s="7">
        <f t="shared" si="56"/>
        <v>-1.2784033242982832E-2</v>
      </c>
      <c r="Y209" s="7">
        <f t="shared" si="57"/>
        <v>2.1740115127050138E-4</v>
      </c>
      <c r="Z209" s="7">
        <v>1.632E-3</v>
      </c>
      <c r="AA209" s="7">
        <f t="shared" si="58"/>
        <v>3.749669601827074E-3</v>
      </c>
      <c r="AB209" s="7">
        <f t="shared" si="59"/>
        <v>1.9472103412820314E-2</v>
      </c>
      <c r="AE209" s="6">
        <v>43762</v>
      </c>
      <c r="AF209" s="7">
        <v>13.71</v>
      </c>
      <c r="AG209" s="7">
        <v>35.950000000000003</v>
      </c>
      <c r="AH209" s="7">
        <v>68.97</v>
      </c>
      <c r="AI209" s="7">
        <f t="shared" si="45"/>
        <v>5.6000000000000014</v>
      </c>
      <c r="AJ209" s="7">
        <v>2.33</v>
      </c>
      <c r="AK209" s="7">
        <v>15.654999999999999</v>
      </c>
      <c r="AL209" s="7">
        <f t="shared" si="46"/>
        <v>13.324999999999999</v>
      </c>
      <c r="AM209" s="7">
        <v>1.85</v>
      </c>
      <c r="AN209" s="7">
        <v>1.58</v>
      </c>
      <c r="AO209" s="7">
        <v>1.77</v>
      </c>
      <c r="AP209" s="7">
        <f t="shared" si="47"/>
        <v>0.18999999999999995</v>
      </c>
      <c r="AQ209" s="7">
        <v>1.62</v>
      </c>
      <c r="AR209" s="7">
        <v>116.12779999999999</v>
      </c>
      <c r="AS209" s="7">
        <v>1498.9</v>
      </c>
      <c r="AT209" s="14">
        <v>257.15499999999997</v>
      </c>
      <c r="AU209" s="14">
        <v>101.4281</v>
      </c>
      <c r="AV209" s="14">
        <v>95.5</v>
      </c>
      <c r="AY209" s="6">
        <v>43762</v>
      </c>
      <c r="AZ209" s="12">
        <v>0</v>
      </c>
      <c r="BA209" s="12">
        <v>0</v>
      </c>
      <c r="BB209" s="12">
        <v>0</v>
      </c>
      <c r="BE209" s="6">
        <v>43762</v>
      </c>
      <c r="BF209" t="s">
        <v>54</v>
      </c>
      <c r="BG209" s="52">
        <v>1</v>
      </c>
    </row>
    <row r="210" spans="1:59" x14ac:dyDescent="0.2">
      <c r="A210" s="6">
        <v>43763</v>
      </c>
      <c r="B210" s="12">
        <v>51.445399999999999</v>
      </c>
      <c r="C210" s="12">
        <v>89.0488</v>
      </c>
      <c r="D210" s="12">
        <v>44.899099999999997</v>
      </c>
      <c r="E210" s="12">
        <v>37.851199999999999</v>
      </c>
      <c r="F210" s="12">
        <v>61.4495</v>
      </c>
      <c r="G210" s="12"/>
      <c r="H210" s="12">
        <v>6.0780000000000003</v>
      </c>
      <c r="I210" s="12">
        <v>28.743400000000001</v>
      </c>
      <c r="J210" s="12">
        <v>7.0648</v>
      </c>
      <c r="K210" s="12">
        <v>77.284899999999993</v>
      </c>
      <c r="L210" s="12">
        <v>56.52</v>
      </c>
      <c r="M210" s="12">
        <v>62.06</v>
      </c>
      <c r="O210" s="6">
        <v>43763</v>
      </c>
      <c r="P210" s="7">
        <f t="shared" si="48"/>
        <v>2.3119147805823427E-3</v>
      </c>
      <c r="Q210" s="7">
        <f t="shared" si="49"/>
        <v>9.2272922753307458E-3</v>
      </c>
      <c r="R210" s="7">
        <f t="shared" si="50"/>
        <v>3.3777032519174237E-3</v>
      </c>
      <c r="S210" s="7">
        <f t="shared" si="51"/>
        <v>5.659132747073521E-3</v>
      </c>
      <c r="T210" s="7">
        <f t="shared" si="52"/>
        <v>-6.2145552736555642E-4</v>
      </c>
      <c r="U210" s="7" t="str">
        <f t="shared" si="53"/>
        <v/>
      </c>
      <c r="V210" s="7">
        <f t="shared" si="54"/>
        <v>-1.7305787423034066E-2</v>
      </c>
      <c r="W210" s="7">
        <f t="shared" si="55"/>
        <v>-2.0172021541567553E-2</v>
      </c>
      <c r="X210" s="7">
        <f t="shared" si="56"/>
        <v>8.8003581954884773E-3</v>
      </c>
      <c r="Y210" s="7">
        <f t="shared" si="57"/>
        <v>0</v>
      </c>
      <c r="Z210" s="7">
        <v>4.0870000000000004E-3</v>
      </c>
      <c r="AA210" s="7">
        <f t="shared" si="58"/>
        <v>7.2805080534460512E-3</v>
      </c>
      <c r="AB210" s="7">
        <f t="shared" si="59"/>
        <v>5.6556666872587397E-3</v>
      </c>
      <c r="AE210" s="6">
        <v>43763</v>
      </c>
      <c r="AF210" s="7">
        <v>12.65</v>
      </c>
      <c r="AG210" s="7">
        <v>34.64</v>
      </c>
      <c r="AH210" s="7">
        <v>67.069999999999993</v>
      </c>
      <c r="AI210" s="7">
        <f t="shared" si="45"/>
        <v>5.5399999999999991</v>
      </c>
      <c r="AJ210" s="7">
        <v>2.2599999999999998</v>
      </c>
      <c r="AK210" s="7">
        <v>15.234999999999999</v>
      </c>
      <c r="AL210" s="7">
        <f t="shared" si="46"/>
        <v>12.975</v>
      </c>
      <c r="AM210" s="7">
        <v>1.83</v>
      </c>
      <c r="AN210" s="7">
        <v>1.63</v>
      </c>
      <c r="AO210" s="7">
        <v>1.8</v>
      </c>
      <c r="AP210" s="7">
        <f t="shared" si="47"/>
        <v>0.17000000000000015</v>
      </c>
      <c r="AQ210" s="7">
        <v>1.65</v>
      </c>
      <c r="AR210" s="7">
        <v>116.0774</v>
      </c>
      <c r="AS210" s="7">
        <v>1499.5</v>
      </c>
      <c r="AT210" s="14">
        <v>257.15499999999997</v>
      </c>
      <c r="AU210" s="14">
        <v>101.4281</v>
      </c>
      <c r="AV210" s="14">
        <v>95.5</v>
      </c>
      <c r="AY210" s="6">
        <v>43763</v>
      </c>
      <c r="AZ210" s="12">
        <v>0</v>
      </c>
      <c r="BA210" s="12">
        <v>0</v>
      </c>
      <c r="BB210" s="12">
        <v>0</v>
      </c>
      <c r="BE210" s="6">
        <v>43763</v>
      </c>
      <c r="BF210" t="s">
        <v>54</v>
      </c>
      <c r="BG210" s="52">
        <v>1</v>
      </c>
    </row>
    <row r="211" spans="1:59" x14ac:dyDescent="0.2">
      <c r="A211" s="6">
        <v>43766</v>
      </c>
      <c r="B211" s="12">
        <v>50.9923</v>
      </c>
      <c r="C211" s="12">
        <v>88.906199999999998</v>
      </c>
      <c r="D211" s="12">
        <v>44.365299999999998</v>
      </c>
      <c r="E211" s="12">
        <v>37.628700000000002</v>
      </c>
      <c r="F211" s="12">
        <v>59.8249</v>
      </c>
      <c r="G211" s="12"/>
      <c r="H211" s="12">
        <v>6.1016000000000004</v>
      </c>
      <c r="I211" s="12">
        <v>28.260999999999999</v>
      </c>
      <c r="J211" s="12">
        <v>6.9579000000000004</v>
      </c>
      <c r="K211" s="12">
        <v>77.276499999999999</v>
      </c>
      <c r="L211" s="12">
        <v>55.6</v>
      </c>
      <c r="M211" s="12">
        <v>60.39</v>
      </c>
      <c r="O211" s="6">
        <v>43766</v>
      </c>
      <c r="P211" s="7">
        <f t="shared" si="48"/>
        <v>-8.8464101580672406E-3</v>
      </c>
      <c r="Q211" s="7">
        <f t="shared" si="49"/>
        <v>-1.6026526989664513E-3</v>
      </c>
      <c r="R211" s="7">
        <f t="shared" si="50"/>
        <v>-1.1960117652215047E-2</v>
      </c>
      <c r="S211" s="7">
        <f t="shared" si="51"/>
        <v>-5.8956263714838655E-3</v>
      </c>
      <c r="T211" s="7">
        <f t="shared" si="52"/>
        <v>-2.6793737031397036E-2</v>
      </c>
      <c r="U211" s="7" t="str">
        <f t="shared" si="53"/>
        <v/>
      </c>
      <c r="V211" s="7">
        <f t="shared" si="54"/>
        <v>3.8753373732904224E-3</v>
      </c>
      <c r="W211" s="7">
        <f t="shared" si="55"/>
        <v>-1.6925413337342671E-2</v>
      </c>
      <c r="X211" s="7">
        <f t="shared" si="56"/>
        <v>-1.5247002491943893E-2</v>
      </c>
      <c r="Y211" s="7">
        <f t="shared" si="57"/>
        <v>-1.0869466772775129E-4</v>
      </c>
      <c r="Z211" s="7">
        <v>5.6210000000000001E-3</v>
      </c>
      <c r="AA211" s="7">
        <f t="shared" si="58"/>
        <v>-1.6411356559790032E-2</v>
      </c>
      <c r="AB211" s="7">
        <f t="shared" si="59"/>
        <v>-2.7278130700424414E-2</v>
      </c>
      <c r="AE211" s="6">
        <v>43766</v>
      </c>
      <c r="AF211" s="7">
        <v>13.11</v>
      </c>
      <c r="AG211" s="7">
        <v>35.64</v>
      </c>
      <c r="AH211" s="7">
        <v>67.41</v>
      </c>
      <c r="AI211" s="7">
        <f t="shared" si="45"/>
        <v>4.7899999999999991</v>
      </c>
      <c r="AJ211" s="7">
        <v>2.4900000000000002</v>
      </c>
      <c r="AK211" s="7">
        <v>14.39</v>
      </c>
      <c r="AL211" s="7">
        <f t="shared" si="46"/>
        <v>11.9</v>
      </c>
      <c r="AM211" s="7">
        <v>1.83</v>
      </c>
      <c r="AN211" s="7">
        <v>1.64</v>
      </c>
      <c r="AO211" s="7">
        <v>1.85</v>
      </c>
      <c r="AP211" s="7">
        <f t="shared" si="47"/>
        <v>0.21000000000000019</v>
      </c>
      <c r="AQ211" s="7">
        <v>1.64</v>
      </c>
      <c r="AR211" s="7">
        <v>116.0222</v>
      </c>
      <c r="AS211" s="7">
        <v>1490</v>
      </c>
      <c r="AT211" s="14">
        <v>257.15499999999997</v>
      </c>
      <c r="AU211" s="14">
        <v>101.4281</v>
      </c>
      <c r="AV211" s="14">
        <v>95.5</v>
      </c>
      <c r="AY211" s="6">
        <v>43766</v>
      </c>
      <c r="AZ211" s="12">
        <v>0</v>
      </c>
      <c r="BA211" s="12">
        <v>0</v>
      </c>
      <c r="BB211" s="12">
        <v>0</v>
      </c>
      <c r="BE211" s="6">
        <v>43766</v>
      </c>
      <c r="BF211" t="s">
        <v>54</v>
      </c>
      <c r="BG211" s="52">
        <v>1</v>
      </c>
    </row>
    <row r="212" spans="1:59" x14ac:dyDescent="0.2">
      <c r="A212" s="6">
        <v>43767</v>
      </c>
      <c r="B212" s="12">
        <v>50.843699999999998</v>
      </c>
      <c r="C212" s="12">
        <v>88.643600000000006</v>
      </c>
      <c r="D212" s="12">
        <v>45.488700000000001</v>
      </c>
      <c r="E212" s="12">
        <v>37.673200000000001</v>
      </c>
      <c r="F212" s="12">
        <v>59.671999999999997</v>
      </c>
      <c r="G212" s="12"/>
      <c r="H212" s="12">
        <v>6.2253999999999996</v>
      </c>
      <c r="I212" s="12">
        <v>28.304099999999998</v>
      </c>
      <c r="J212" s="12">
        <v>6.9522000000000004</v>
      </c>
      <c r="K212" s="12">
        <v>77.293400000000005</v>
      </c>
      <c r="L212" s="12">
        <v>55.34</v>
      </c>
      <c r="M212" s="12">
        <v>61.05</v>
      </c>
      <c r="O212" s="6">
        <v>43767</v>
      </c>
      <c r="P212" s="7">
        <f t="shared" si="48"/>
        <v>-2.9184199196944827E-3</v>
      </c>
      <c r="Q212" s="7">
        <f t="shared" si="49"/>
        <v>-2.9580454777178057E-3</v>
      </c>
      <c r="R212" s="7">
        <f t="shared" si="50"/>
        <v>2.5006311112506355E-2</v>
      </c>
      <c r="S212" s="7">
        <f t="shared" si="51"/>
        <v>1.1819092262003717E-3</v>
      </c>
      <c r="T212" s="7">
        <f t="shared" si="52"/>
        <v>-2.5590635981803931E-3</v>
      </c>
      <c r="U212" s="7" t="str">
        <f t="shared" si="53"/>
        <v/>
      </c>
      <c r="V212" s="7">
        <f t="shared" si="54"/>
        <v>2.0086665446597433E-2</v>
      </c>
      <c r="W212" s="7">
        <f t="shared" si="55"/>
        <v>1.5239081462213148E-3</v>
      </c>
      <c r="X212" s="7">
        <f t="shared" si="56"/>
        <v>-8.1954843157677163E-4</v>
      </c>
      <c r="Y212" s="7">
        <f t="shared" si="57"/>
        <v>2.1867129457093384E-4</v>
      </c>
      <c r="Z212" s="7">
        <v>-2.9700000000000001E-4</v>
      </c>
      <c r="AA212" s="7">
        <f t="shared" si="58"/>
        <v>-4.6872268977568602E-3</v>
      </c>
      <c r="AB212" s="7">
        <f t="shared" si="59"/>
        <v>1.0869672236903891E-2</v>
      </c>
      <c r="AE212" s="6">
        <v>43767</v>
      </c>
      <c r="AF212" s="7">
        <v>13.2</v>
      </c>
      <c r="AG212" s="7">
        <v>35.700000000000003</v>
      </c>
      <c r="AH212" s="7">
        <v>67.61</v>
      </c>
      <c r="AI212" s="7">
        <f t="shared" si="45"/>
        <v>5.7099999999999937</v>
      </c>
      <c r="AJ212" s="7">
        <v>2.61</v>
      </c>
      <c r="AK212" s="7">
        <v>13.835000000000001</v>
      </c>
      <c r="AL212" s="7">
        <f t="shared" si="46"/>
        <v>11.225000000000001</v>
      </c>
      <c r="AM212" s="7">
        <v>1.82</v>
      </c>
      <c r="AN212" s="7">
        <v>1.64</v>
      </c>
      <c r="AO212" s="7">
        <v>1.84</v>
      </c>
      <c r="AP212" s="7">
        <f t="shared" si="47"/>
        <v>0.20000000000000018</v>
      </c>
      <c r="AQ212" s="7">
        <v>1.61</v>
      </c>
      <c r="AR212" s="7">
        <v>115.97969999999999</v>
      </c>
      <c r="AS212" s="7">
        <v>1487</v>
      </c>
      <c r="AT212" s="14">
        <v>257.15499999999997</v>
      </c>
      <c r="AU212" s="14">
        <v>101.4281</v>
      </c>
      <c r="AV212" s="14">
        <v>95.5</v>
      </c>
      <c r="AY212" s="6">
        <v>43767</v>
      </c>
      <c r="AZ212" s="12">
        <v>0</v>
      </c>
      <c r="BA212" s="12">
        <v>0</v>
      </c>
      <c r="BB212" s="12">
        <v>0</v>
      </c>
      <c r="BE212" s="6">
        <v>43767</v>
      </c>
      <c r="BF212" t="s">
        <v>54</v>
      </c>
      <c r="BG212" s="52">
        <v>1</v>
      </c>
    </row>
    <row r="213" spans="1:59" x14ac:dyDescent="0.2">
      <c r="A213" s="6">
        <v>43768</v>
      </c>
      <c r="B213" s="12">
        <v>50.308799999999998</v>
      </c>
      <c r="C213" s="12">
        <v>87.315399999999997</v>
      </c>
      <c r="D213" s="12">
        <v>43.8553</v>
      </c>
      <c r="E213" s="12">
        <v>36.809899999999999</v>
      </c>
      <c r="F213" s="12">
        <v>59.4617</v>
      </c>
      <c r="G213" s="12"/>
      <c r="H213" s="12">
        <v>6.2666000000000004</v>
      </c>
      <c r="I213" s="12">
        <v>28.407499999999999</v>
      </c>
      <c r="J213" s="12">
        <v>6.9522000000000004</v>
      </c>
      <c r="K213" s="12">
        <v>77.3018</v>
      </c>
      <c r="L213" s="12">
        <v>54.85</v>
      </c>
      <c r="M213" s="12">
        <v>60.22</v>
      </c>
      <c r="O213" s="6">
        <v>43768</v>
      </c>
      <c r="P213" s="7">
        <f t="shared" si="48"/>
        <v>-1.0576208911902233E-2</v>
      </c>
      <c r="Q213" s="7">
        <f t="shared" si="49"/>
        <v>-1.5096985396999239E-2</v>
      </c>
      <c r="R213" s="7">
        <f t="shared" si="50"/>
        <v>-3.6568365359111378E-2</v>
      </c>
      <c r="S213" s="7">
        <f t="shared" si="51"/>
        <v>-2.3182135596566001E-2</v>
      </c>
      <c r="T213" s="7">
        <f t="shared" si="52"/>
        <v>-3.5304908424393742E-3</v>
      </c>
      <c r="U213" s="7" t="str">
        <f t="shared" si="53"/>
        <v/>
      </c>
      <c r="V213" s="7">
        <f t="shared" si="54"/>
        <v>6.5962454988451064E-3</v>
      </c>
      <c r="W213" s="7">
        <f t="shared" si="55"/>
        <v>3.6465243293081488E-3</v>
      </c>
      <c r="X213" s="7">
        <f t="shared" si="56"/>
        <v>0</v>
      </c>
      <c r="Y213" s="7">
        <f t="shared" si="57"/>
        <v>1.086709032137221E-4</v>
      </c>
      <c r="Z213" s="7">
        <v>3.0620000000000001E-3</v>
      </c>
      <c r="AA213" s="7">
        <f t="shared" si="58"/>
        <v>-8.8937876375406056E-3</v>
      </c>
      <c r="AB213" s="7">
        <f t="shared" si="59"/>
        <v>-1.3688677503125928E-2</v>
      </c>
      <c r="AE213" s="6">
        <v>43768</v>
      </c>
      <c r="AF213" s="7">
        <v>12.33</v>
      </c>
      <c r="AG213" s="7">
        <v>34.36</v>
      </c>
      <c r="AH213" s="7">
        <v>63.32</v>
      </c>
      <c r="AI213" s="7">
        <f t="shared" si="45"/>
        <v>5.3699999999999974</v>
      </c>
      <c r="AJ213" s="7">
        <v>2.71</v>
      </c>
      <c r="AK213" s="7">
        <v>13.78</v>
      </c>
      <c r="AL213" s="7">
        <f t="shared" si="46"/>
        <v>11.07</v>
      </c>
      <c r="AM213" s="7">
        <v>1.82</v>
      </c>
      <c r="AN213" s="7">
        <v>1.61</v>
      </c>
      <c r="AO213" s="7">
        <v>1.78</v>
      </c>
      <c r="AP213" s="7">
        <f t="shared" si="47"/>
        <v>0.16999999999999993</v>
      </c>
      <c r="AQ213" s="7">
        <v>1.57</v>
      </c>
      <c r="AR213" s="7">
        <v>116.1636</v>
      </c>
      <c r="AS213" s="7">
        <v>1493.2</v>
      </c>
      <c r="AT213" s="14">
        <v>257.15499999999997</v>
      </c>
      <c r="AU213" s="14">
        <v>101.4281</v>
      </c>
      <c r="AV213" s="14">
        <v>95.5</v>
      </c>
      <c r="AY213" s="6">
        <v>43768</v>
      </c>
      <c r="AZ213" s="12">
        <v>0</v>
      </c>
      <c r="BA213" s="12">
        <v>0</v>
      </c>
      <c r="BB213" s="12">
        <v>0</v>
      </c>
      <c r="BE213" s="6">
        <v>43768</v>
      </c>
      <c r="BF213" t="s">
        <v>54</v>
      </c>
      <c r="BG213" s="52">
        <v>1</v>
      </c>
    </row>
    <row r="214" spans="1:59" x14ac:dyDescent="0.2">
      <c r="A214" s="6">
        <v>43769</v>
      </c>
      <c r="B214" s="12">
        <v>50.197400000000002</v>
      </c>
      <c r="C214" s="12">
        <v>87.150300000000001</v>
      </c>
      <c r="D214" s="12">
        <v>43.982799999999997</v>
      </c>
      <c r="E214" s="12">
        <v>36.044499999999999</v>
      </c>
      <c r="F214" s="12">
        <v>58.821399999999997</v>
      </c>
      <c r="G214" s="12"/>
      <c r="H214" s="12">
        <v>6.1428000000000003</v>
      </c>
      <c r="I214" s="12">
        <v>27.399699999999999</v>
      </c>
      <c r="J214" s="12">
        <v>7.0872999999999999</v>
      </c>
      <c r="K214" s="12">
        <v>77.310299999999998</v>
      </c>
      <c r="L214" s="12">
        <v>54.02</v>
      </c>
      <c r="M214" s="12">
        <v>59.3</v>
      </c>
      <c r="O214" s="6">
        <v>43769</v>
      </c>
      <c r="P214" s="7">
        <f t="shared" si="48"/>
        <v>-2.216779574182056E-3</v>
      </c>
      <c r="Q214" s="7">
        <f t="shared" si="49"/>
        <v>-1.8926361947744926E-3</v>
      </c>
      <c r="R214" s="7">
        <f t="shared" si="50"/>
        <v>2.9030702974118115E-3</v>
      </c>
      <c r="S214" s="7">
        <f t="shared" si="51"/>
        <v>-2.1012544523277221E-2</v>
      </c>
      <c r="T214" s="7">
        <f t="shared" si="52"/>
        <v>-1.0826673539737656E-2</v>
      </c>
      <c r="U214" s="7" t="str">
        <f t="shared" si="53"/>
        <v/>
      </c>
      <c r="V214" s="7">
        <f t="shared" si="54"/>
        <v>-1.9953278543933643E-2</v>
      </c>
      <c r="W214" s="7">
        <f t="shared" si="55"/>
        <v>-3.6121130381051789E-2</v>
      </c>
      <c r="X214" s="7">
        <f t="shared" si="56"/>
        <v>1.9246293711895603E-2</v>
      </c>
      <c r="Y214" s="7">
        <f t="shared" si="57"/>
        <v>1.0995258467566935E-4</v>
      </c>
      <c r="Z214" s="7">
        <v>-2.6670000000000001E-3</v>
      </c>
      <c r="AA214" s="7">
        <f t="shared" si="58"/>
        <v>-1.5247838356769751E-2</v>
      </c>
      <c r="AB214" s="7">
        <f t="shared" si="59"/>
        <v>-1.5395217049908034E-2</v>
      </c>
      <c r="AE214" s="6">
        <v>43769</v>
      </c>
      <c r="AF214" s="7">
        <v>13.22</v>
      </c>
      <c r="AG214" s="7">
        <v>35.840000000000003</v>
      </c>
      <c r="AH214" s="7">
        <v>65.88</v>
      </c>
      <c r="AI214" s="7">
        <f t="shared" si="45"/>
        <v>5.279999999999994</v>
      </c>
      <c r="AJ214" s="7">
        <v>2.73</v>
      </c>
      <c r="AK214" s="7">
        <v>16.135000000000002</v>
      </c>
      <c r="AL214" s="7">
        <f t="shared" si="46"/>
        <v>13.405000000000001</v>
      </c>
      <c r="AM214" s="7">
        <v>1.58</v>
      </c>
      <c r="AN214" s="7">
        <v>1.52</v>
      </c>
      <c r="AO214" s="7">
        <v>1.69</v>
      </c>
      <c r="AP214" s="7">
        <f t="shared" si="47"/>
        <v>0.16999999999999993</v>
      </c>
      <c r="AQ214" s="7">
        <v>1.54</v>
      </c>
      <c r="AR214" s="7">
        <v>115.91249999999999</v>
      </c>
      <c r="AS214" s="7">
        <v>1511.4</v>
      </c>
      <c r="AT214" s="14">
        <v>257.15499999999997</v>
      </c>
      <c r="AU214" s="14">
        <v>101.4281</v>
      </c>
      <c r="AV214" s="14">
        <v>95.5</v>
      </c>
      <c r="AY214" s="6">
        <v>43769</v>
      </c>
      <c r="AZ214" s="12">
        <v>0</v>
      </c>
      <c r="BA214" s="12">
        <v>0</v>
      </c>
      <c r="BB214" s="12">
        <v>0</v>
      </c>
      <c r="BE214" s="6">
        <v>43769</v>
      </c>
      <c r="BF214" t="s">
        <v>54</v>
      </c>
      <c r="BG214" s="52">
        <v>1</v>
      </c>
    </row>
    <row r="215" spans="1:59" x14ac:dyDescent="0.2">
      <c r="A215" s="6">
        <v>43770</v>
      </c>
      <c r="B215" s="12">
        <v>51.705399999999997</v>
      </c>
      <c r="C215" s="12">
        <v>87.2029</v>
      </c>
      <c r="D215" s="12">
        <v>45.5366</v>
      </c>
      <c r="E215" s="12">
        <v>37.637599999999999</v>
      </c>
      <c r="F215" s="12">
        <v>59.643300000000004</v>
      </c>
      <c r="G215" s="12"/>
      <c r="H215" s="12">
        <v>6.2195</v>
      </c>
      <c r="I215" s="12">
        <v>28.975999999999999</v>
      </c>
      <c r="J215" s="12">
        <v>7.2675000000000001</v>
      </c>
      <c r="K215" s="12">
        <v>77.309399999999997</v>
      </c>
      <c r="L215" s="12">
        <v>56.04</v>
      </c>
      <c r="M215" s="12">
        <v>60.17</v>
      </c>
      <c r="O215" s="6">
        <v>43770</v>
      </c>
      <c r="P215" s="7">
        <f t="shared" si="48"/>
        <v>2.9598992275036477E-2</v>
      </c>
      <c r="Q215" s="7">
        <f t="shared" si="49"/>
        <v>6.0337294177320025E-4</v>
      </c>
      <c r="R215" s="7">
        <f t="shared" si="50"/>
        <v>3.471774980607107E-2</v>
      </c>
      <c r="S215" s="7">
        <f t="shared" si="51"/>
        <v>4.3249264518053304E-2</v>
      </c>
      <c r="T215" s="7">
        <f t="shared" si="52"/>
        <v>1.3876086087046083E-2</v>
      </c>
      <c r="U215" s="7" t="str">
        <f t="shared" si="53"/>
        <v/>
      </c>
      <c r="V215" s="7">
        <f t="shared" si="54"/>
        <v>1.240885339848131E-2</v>
      </c>
      <c r="W215" s="7">
        <f t="shared" si="55"/>
        <v>5.5935836712082201E-2</v>
      </c>
      <c r="X215" s="7">
        <f t="shared" si="56"/>
        <v>2.5107903490063813E-2</v>
      </c>
      <c r="Y215" s="7">
        <f t="shared" si="57"/>
        <v>-1.1641466126340603E-5</v>
      </c>
      <c r="Z215" s="7">
        <v>9.2219999999999993E-3</v>
      </c>
      <c r="AA215" s="7">
        <f t="shared" si="58"/>
        <v>3.6711373104336607E-2</v>
      </c>
      <c r="AB215" s="7">
        <f t="shared" si="59"/>
        <v>1.4564583228580731E-2</v>
      </c>
      <c r="AE215" s="6">
        <v>43770</v>
      </c>
      <c r="AF215" s="7">
        <v>12.3</v>
      </c>
      <c r="AG215" s="7">
        <v>34.369999999999997</v>
      </c>
      <c r="AH215" s="7">
        <v>57.28</v>
      </c>
      <c r="AI215" s="7">
        <f t="shared" si="45"/>
        <v>4.1300000000000026</v>
      </c>
      <c r="AJ215" s="7">
        <v>2.54</v>
      </c>
      <c r="AK215" s="7">
        <v>16.175000000000001</v>
      </c>
      <c r="AL215" s="7">
        <f t="shared" si="46"/>
        <v>13.635000000000002</v>
      </c>
      <c r="AM215" s="7">
        <v>1.57</v>
      </c>
      <c r="AN215" s="7">
        <v>1.56</v>
      </c>
      <c r="AO215" s="7">
        <v>1.73</v>
      </c>
      <c r="AP215" s="7">
        <f t="shared" si="47"/>
        <v>0.16999999999999993</v>
      </c>
      <c r="AQ215" s="7">
        <v>1.59</v>
      </c>
      <c r="AR215" s="7">
        <v>115.7312</v>
      </c>
      <c r="AS215" s="7">
        <v>1508</v>
      </c>
      <c r="AT215" s="14">
        <v>257.87900000000002</v>
      </c>
      <c r="AU215" s="14">
        <v>101.9372</v>
      </c>
      <c r="AV215" s="14">
        <v>96.8</v>
      </c>
      <c r="AY215" s="6">
        <v>43770</v>
      </c>
      <c r="AZ215" s="12">
        <v>0</v>
      </c>
      <c r="BA215" s="12">
        <v>0</v>
      </c>
      <c r="BB215" s="12">
        <v>0</v>
      </c>
      <c r="BE215" s="6">
        <v>43770</v>
      </c>
      <c r="BF215" t="s">
        <v>54</v>
      </c>
      <c r="BG215" s="52">
        <v>1</v>
      </c>
    </row>
    <row r="216" spans="1:59" x14ac:dyDescent="0.2">
      <c r="A216" s="6">
        <v>43773</v>
      </c>
      <c r="B216" s="12">
        <v>53.243200000000002</v>
      </c>
      <c r="C216" s="12">
        <v>91.224900000000005</v>
      </c>
      <c r="D216" s="12">
        <v>46.213799999999999</v>
      </c>
      <c r="E216" s="12">
        <v>39.364199999999997</v>
      </c>
      <c r="F216" s="12">
        <v>59.643300000000004</v>
      </c>
      <c r="G216" s="12"/>
      <c r="H216" s="12">
        <v>6.1016000000000004</v>
      </c>
      <c r="I216" s="12">
        <v>29.294699999999999</v>
      </c>
      <c r="J216" s="12">
        <v>7.2876000000000003</v>
      </c>
      <c r="K216" s="12">
        <v>77.317800000000005</v>
      </c>
      <c r="L216" s="12">
        <v>56.33</v>
      </c>
      <c r="M216" s="12">
        <v>62.52</v>
      </c>
      <c r="O216" s="6">
        <v>43773</v>
      </c>
      <c r="P216" s="7">
        <f t="shared" si="48"/>
        <v>2.9307872101998995E-2</v>
      </c>
      <c r="Q216" s="7">
        <f t="shared" si="49"/>
        <v>4.5090298888503397E-2</v>
      </c>
      <c r="R216" s="7">
        <f t="shared" si="50"/>
        <v>1.47620565754962E-2</v>
      </c>
      <c r="S216" s="7">
        <f t="shared" si="51"/>
        <v>4.4853223079372534E-2</v>
      </c>
      <c r="T216" s="7">
        <f t="shared" si="52"/>
        <v>0</v>
      </c>
      <c r="U216" s="7" t="str">
        <f t="shared" si="53"/>
        <v/>
      </c>
      <c r="V216" s="7">
        <f t="shared" si="54"/>
        <v>-1.9138485799990442E-2</v>
      </c>
      <c r="W216" s="7">
        <f t="shared" si="55"/>
        <v>1.0938711147856588E-2</v>
      </c>
      <c r="X216" s="7">
        <f t="shared" si="56"/>
        <v>2.761920258499037E-3</v>
      </c>
      <c r="Y216" s="7">
        <f t="shared" si="57"/>
        <v>1.08648413840245E-4</v>
      </c>
      <c r="Z216" s="7">
        <v>4.0090000000000004E-3</v>
      </c>
      <c r="AA216" s="7">
        <f t="shared" si="58"/>
        <v>5.1615314378163479E-3</v>
      </c>
      <c r="AB216" s="7">
        <f t="shared" si="59"/>
        <v>3.8312616321015493E-2</v>
      </c>
      <c r="AE216" s="6">
        <v>43773</v>
      </c>
      <c r="AF216" s="7">
        <v>12.83</v>
      </c>
      <c r="AG216" s="7">
        <v>35.630000000000003</v>
      </c>
      <c r="AH216" s="7">
        <v>60.18</v>
      </c>
      <c r="AI216" s="7">
        <f t="shared" si="45"/>
        <v>6.1900000000000048</v>
      </c>
      <c r="AJ216" s="7">
        <v>2.77</v>
      </c>
      <c r="AK216" s="7">
        <v>16.48</v>
      </c>
      <c r="AL216" s="7">
        <f t="shared" si="46"/>
        <v>13.71</v>
      </c>
      <c r="AM216" s="7">
        <v>1.56</v>
      </c>
      <c r="AN216" s="7">
        <v>1.6</v>
      </c>
      <c r="AO216" s="7">
        <v>1.79</v>
      </c>
      <c r="AP216" s="7">
        <f t="shared" si="47"/>
        <v>0.18999999999999995</v>
      </c>
      <c r="AQ216" s="7">
        <v>1.64</v>
      </c>
      <c r="AR216" s="7">
        <v>115.86239999999999</v>
      </c>
      <c r="AS216" s="7">
        <v>1508</v>
      </c>
      <c r="AT216" s="14">
        <v>257.87900000000002</v>
      </c>
      <c r="AU216" s="14">
        <v>101.9372</v>
      </c>
      <c r="AV216" s="14">
        <v>96.8</v>
      </c>
      <c r="AY216" s="6">
        <v>43773</v>
      </c>
      <c r="AZ216" s="12">
        <v>0</v>
      </c>
      <c r="BA216" s="12">
        <v>0</v>
      </c>
      <c r="BB216" s="12">
        <v>0</v>
      </c>
      <c r="BE216" s="6">
        <v>43773</v>
      </c>
      <c r="BF216" t="s">
        <v>54</v>
      </c>
      <c r="BG216" s="52">
        <v>1</v>
      </c>
    </row>
    <row r="217" spans="1:59" x14ac:dyDescent="0.2">
      <c r="A217" s="6">
        <v>43774</v>
      </c>
      <c r="B217" s="12">
        <v>54.298099999999998</v>
      </c>
      <c r="C217" s="12">
        <v>91.502600000000001</v>
      </c>
      <c r="D217" s="12">
        <v>46.620199999999997</v>
      </c>
      <c r="E217" s="12">
        <v>37.299399999999999</v>
      </c>
      <c r="F217" s="12">
        <v>59.289700000000003</v>
      </c>
      <c r="G217" s="12"/>
      <c r="H217" s="12">
        <v>5.8304</v>
      </c>
      <c r="I217" s="12">
        <v>28.1663</v>
      </c>
      <c r="J217" s="12">
        <v>7.2991999999999999</v>
      </c>
      <c r="K217" s="12">
        <v>77.309399999999997</v>
      </c>
      <c r="L217" s="12">
        <v>57.04</v>
      </c>
      <c r="M217" s="12">
        <v>62.72</v>
      </c>
      <c r="O217" s="6">
        <v>43774</v>
      </c>
      <c r="P217" s="7">
        <f t="shared" si="48"/>
        <v>1.9619138631062037E-2</v>
      </c>
      <c r="Q217" s="7">
        <f t="shared" si="49"/>
        <v>3.0395010471415997E-3</v>
      </c>
      <c r="R217" s="7">
        <f t="shared" si="50"/>
        <v>8.7554688186557636E-3</v>
      </c>
      <c r="S217" s="7">
        <f t="shared" si="51"/>
        <v>-5.3879533078797621E-2</v>
      </c>
      <c r="T217" s="7">
        <f t="shared" si="52"/>
        <v>-5.946222526445796E-3</v>
      </c>
      <c r="U217" s="7" t="str">
        <f t="shared" si="53"/>
        <v/>
      </c>
      <c r="V217" s="7">
        <f t="shared" si="54"/>
        <v>-4.5465423224444336E-2</v>
      </c>
      <c r="W217" s="7">
        <f t="shared" si="55"/>
        <v>-3.9280384430106542E-2</v>
      </c>
      <c r="X217" s="7">
        <f t="shared" si="56"/>
        <v>1.5904793985389075E-3</v>
      </c>
      <c r="Y217" s="7">
        <f t="shared" si="57"/>
        <v>-1.0864841384013591E-4</v>
      </c>
      <c r="Z217" s="7">
        <v>-1.1069999999999999E-3</v>
      </c>
      <c r="AA217" s="7">
        <f t="shared" si="58"/>
        <v>1.2525523199417844E-2</v>
      </c>
      <c r="AB217" s="7">
        <f t="shared" si="59"/>
        <v>3.1938704888764152E-3</v>
      </c>
      <c r="AE217" s="6">
        <v>43774</v>
      </c>
      <c r="AF217" s="7">
        <v>13.1</v>
      </c>
      <c r="AG217" s="7">
        <v>33.770000000000003</v>
      </c>
      <c r="AH217" s="7">
        <v>61.48</v>
      </c>
      <c r="AI217" s="7">
        <f t="shared" si="45"/>
        <v>5.68</v>
      </c>
      <c r="AJ217" s="7">
        <v>2.77</v>
      </c>
      <c r="AK217" s="7">
        <v>16.79</v>
      </c>
      <c r="AL217" s="7">
        <f t="shared" si="46"/>
        <v>14.02</v>
      </c>
      <c r="AM217" s="7">
        <v>1.56</v>
      </c>
      <c r="AN217" s="7">
        <v>1.63</v>
      </c>
      <c r="AO217" s="7">
        <v>1.86</v>
      </c>
      <c r="AP217" s="7">
        <f t="shared" si="47"/>
        <v>0.2300000000000002</v>
      </c>
      <c r="AQ217" s="7">
        <v>1.68</v>
      </c>
      <c r="AR217" s="7">
        <v>116.1138</v>
      </c>
      <c r="AS217" s="7">
        <v>1480.8</v>
      </c>
      <c r="AT217" s="14">
        <v>257.87900000000002</v>
      </c>
      <c r="AU217" s="14">
        <v>101.9372</v>
      </c>
      <c r="AV217" s="14">
        <v>96.8</v>
      </c>
      <c r="AY217" s="6">
        <v>43774</v>
      </c>
      <c r="AZ217" s="12">
        <v>0</v>
      </c>
      <c r="BA217" s="12">
        <v>0</v>
      </c>
      <c r="BB217" s="12">
        <v>0</v>
      </c>
      <c r="BE217" s="6">
        <v>43774</v>
      </c>
      <c r="BF217" t="s">
        <v>54</v>
      </c>
      <c r="BG217" s="52">
        <v>1</v>
      </c>
    </row>
    <row r="218" spans="1:59" x14ac:dyDescent="0.2">
      <c r="A218" s="6">
        <v>43775</v>
      </c>
      <c r="B218" s="12">
        <v>53.109499999999997</v>
      </c>
      <c r="C218" s="12">
        <v>89.971800000000002</v>
      </c>
      <c r="D218" s="12">
        <v>45.918999999999997</v>
      </c>
      <c r="E218" s="12">
        <v>35.252400000000002</v>
      </c>
      <c r="F218" s="12">
        <v>58.334000000000003</v>
      </c>
      <c r="G218" s="12"/>
      <c r="H218" s="12">
        <v>5.6299000000000001</v>
      </c>
      <c r="I218" s="12">
        <v>27.761399999999998</v>
      </c>
      <c r="J218" s="12">
        <v>7.0686</v>
      </c>
      <c r="K218" s="12">
        <v>77.317800000000005</v>
      </c>
      <c r="L218" s="12">
        <v>56.15</v>
      </c>
      <c r="M218" s="12">
        <v>62.11</v>
      </c>
      <c r="O218" s="6">
        <v>43775</v>
      </c>
      <c r="P218" s="7">
        <f t="shared" si="48"/>
        <v>-2.213341556870493E-2</v>
      </c>
      <c r="Q218" s="7">
        <f t="shared" si="49"/>
        <v>-1.6871099280528781E-2</v>
      </c>
      <c r="R218" s="7">
        <f t="shared" si="50"/>
        <v>-1.5154948831994778E-2</v>
      </c>
      <c r="S218" s="7">
        <f t="shared" si="51"/>
        <v>-5.6443628682532401E-2</v>
      </c>
      <c r="T218" s="7">
        <f t="shared" si="52"/>
        <v>-1.6250484069758046E-2</v>
      </c>
      <c r="U218" s="7" t="str">
        <f t="shared" si="53"/>
        <v/>
      </c>
      <c r="V218" s="7">
        <f t="shared" si="54"/>
        <v>-3.4993928638937202E-2</v>
      </c>
      <c r="W218" s="7">
        <f t="shared" si="55"/>
        <v>-1.4479661215211234E-2</v>
      </c>
      <c r="X218" s="7">
        <f t="shared" si="56"/>
        <v>-3.2102312609940238E-2</v>
      </c>
      <c r="Y218" s="7">
        <f t="shared" si="57"/>
        <v>1.08648413840245E-4</v>
      </c>
      <c r="Z218" s="7">
        <v>2.2800000000000001E-4</v>
      </c>
      <c r="AA218" s="7">
        <f t="shared" si="58"/>
        <v>-1.5726094921588368E-2</v>
      </c>
      <c r="AB218" s="7">
        <f t="shared" si="59"/>
        <v>-9.7733694709408077E-3</v>
      </c>
      <c r="AE218" s="6">
        <v>43775</v>
      </c>
      <c r="AF218" s="7">
        <v>12.62</v>
      </c>
      <c r="AG218" s="7">
        <v>33.22</v>
      </c>
      <c r="AH218" s="7">
        <v>61.73</v>
      </c>
      <c r="AI218" s="7">
        <f t="shared" si="45"/>
        <v>5.9600000000000009</v>
      </c>
      <c r="AJ218" s="7">
        <v>2.82</v>
      </c>
      <c r="AK218" s="7">
        <v>16.28</v>
      </c>
      <c r="AL218" s="7">
        <f t="shared" si="46"/>
        <v>13.46</v>
      </c>
      <c r="AM218" s="7">
        <v>1.55</v>
      </c>
      <c r="AN218" s="7">
        <v>1.61</v>
      </c>
      <c r="AO218" s="7">
        <v>1.81</v>
      </c>
      <c r="AP218" s="7">
        <f t="shared" si="47"/>
        <v>0.19999999999999996</v>
      </c>
      <c r="AQ218" s="7">
        <v>1.66</v>
      </c>
      <c r="AR218" s="7">
        <v>116.10039999999999</v>
      </c>
      <c r="AS218" s="7">
        <v>1490.2</v>
      </c>
      <c r="AT218" s="14">
        <v>257.87900000000002</v>
      </c>
      <c r="AU218" s="14">
        <v>101.9372</v>
      </c>
      <c r="AV218" s="14">
        <v>96.8</v>
      </c>
      <c r="AY218" s="6">
        <v>43775</v>
      </c>
      <c r="AZ218" s="12">
        <v>0</v>
      </c>
      <c r="BA218" s="12">
        <v>0</v>
      </c>
      <c r="BB218" s="12">
        <v>0</v>
      </c>
      <c r="BE218" s="6">
        <v>43775</v>
      </c>
      <c r="BF218" t="s">
        <v>54</v>
      </c>
      <c r="BG218" s="52">
        <v>1</v>
      </c>
    </row>
    <row r="219" spans="1:59" x14ac:dyDescent="0.2">
      <c r="A219" s="6">
        <v>43776</v>
      </c>
      <c r="B219" s="12">
        <v>54.238700000000001</v>
      </c>
      <c r="C219" s="12">
        <v>91.465100000000007</v>
      </c>
      <c r="D219" s="12">
        <v>47.440899999999999</v>
      </c>
      <c r="E219" s="12">
        <v>34.736199999999997</v>
      </c>
      <c r="F219" s="12">
        <v>59.050800000000002</v>
      </c>
      <c r="G219" s="12"/>
      <c r="H219" s="12">
        <v>5.6005000000000003</v>
      </c>
      <c r="I219" s="12">
        <v>25.763100000000001</v>
      </c>
      <c r="J219" s="12">
        <v>6.9821</v>
      </c>
      <c r="K219" s="12">
        <v>77.334800000000001</v>
      </c>
      <c r="L219" s="12">
        <v>56.91</v>
      </c>
      <c r="M219" s="12">
        <v>62.6</v>
      </c>
      <c r="O219" s="6">
        <v>43776</v>
      </c>
      <c r="P219" s="7">
        <f t="shared" si="48"/>
        <v>2.1038855826195541E-2</v>
      </c>
      <c r="Q219" s="7">
        <f t="shared" si="49"/>
        <v>1.646119085926008E-2</v>
      </c>
      <c r="R219" s="7">
        <f t="shared" si="50"/>
        <v>3.2605751071021476E-2</v>
      </c>
      <c r="S219" s="7">
        <f t="shared" si="51"/>
        <v>-1.4751241212276115E-2</v>
      </c>
      <c r="T219" s="7">
        <f t="shared" si="52"/>
        <v>1.2212976630885735E-2</v>
      </c>
      <c r="U219" s="7" t="str">
        <f t="shared" si="53"/>
        <v/>
      </c>
      <c r="V219" s="7">
        <f t="shared" si="54"/>
        <v>-5.2358005348531163E-3</v>
      </c>
      <c r="W219" s="7">
        <f t="shared" si="55"/>
        <v>-7.4703331033007733E-2</v>
      </c>
      <c r="X219" s="7">
        <f t="shared" si="56"/>
        <v>-1.231270937403013E-2</v>
      </c>
      <c r="Y219" s="7">
        <f t="shared" si="57"/>
        <v>2.1984758185070719E-4</v>
      </c>
      <c r="Z219" s="7">
        <v>3.5100000000000001E-3</v>
      </c>
      <c r="AA219" s="7">
        <f t="shared" si="58"/>
        <v>1.3444391430580229E-2</v>
      </c>
      <c r="AB219" s="7">
        <f t="shared" si="59"/>
        <v>7.8582715348412616E-3</v>
      </c>
      <c r="AE219" s="6">
        <v>43776</v>
      </c>
      <c r="AF219" s="7">
        <v>12.73</v>
      </c>
      <c r="AG219" s="7">
        <v>31.45</v>
      </c>
      <c r="AH219" s="7">
        <v>67.08</v>
      </c>
      <c r="AI219" s="7">
        <f t="shared" si="45"/>
        <v>5.6900000000000048</v>
      </c>
      <c r="AJ219" s="7">
        <v>2.84</v>
      </c>
      <c r="AK219" s="7">
        <v>16.12</v>
      </c>
      <c r="AL219" s="7">
        <f t="shared" si="46"/>
        <v>13.280000000000001</v>
      </c>
      <c r="AM219" s="7">
        <v>1.55</v>
      </c>
      <c r="AN219" s="7">
        <v>1.68</v>
      </c>
      <c r="AO219" s="7">
        <v>1.92</v>
      </c>
      <c r="AP219" s="7">
        <f t="shared" si="47"/>
        <v>0.24</v>
      </c>
      <c r="AQ219" s="7">
        <v>1.69</v>
      </c>
      <c r="AR219" s="7">
        <v>116.1172</v>
      </c>
      <c r="AS219" s="7">
        <v>1464.2</v>
      </c>
      <c r="AT219" s="14">
        <v>257.87900000000002</v>
      </c>
      <c r="AU219" s="14">
        <v>101.9372</v>
      </c>
      <c r="AV219" s="14">
        <v>96.8</v>
      </c>
      <c r="AY219" s="6">
        <v>43776</v>
      </c>
      <c r="AZ219" s="12">
        <v>0</v>
      </c>
      <c r="BA219" s="12">
        <v>0</v>
      </c>
      <c r="BB219" s="12">
        <v>0</v>
      </c>
      <c r="BE219" s="6">
        <v>43776</v>
      </c>
      <c r="BF219" t="s">
        <v>54</v>
      </c>
      <c r="BG219" s="52">
        <v>1</v>
      </c>
    </row>
    <row r="220" spans="1:59" x14ac:dyDescent="0.2">
      <c r="A220" s="6">
        <v>43777</v>
      </c>
      <c r="B220" s="12">
        <v>53.2087</v>
      </c>
      <c r="C220" s="12">
        <v>90.744699999999995</v>
      </c>
      <c r="D220" s="12">
        <v>47.138100000000001</v>
      </c>
      <c r="E220" s="12">
        <v>35.688499999999998</v>
      </c>
      <c r="F220" s="12">
        <v>59.003</v>
      </c>
      <c r="G220" s="12"/>
      <c r="H220" s="12">
        <v>5.6947999999999999</v>
      </c>
      <c r="I220" s="12">
        <v>26.262699999999999</v>
      </c>
      <c r="J220" s="12">
        <v>7.0454999999999997</v>
      </c>
      <c r="K220" s="12">
        <v>77.334800000000001</v>
      </c>
      <c r="L220" s="12">
        <v>57.02</v>
      </c>
      <c r="M220" s="12">
        <v>62</v>
      </c>
      <c r="O220" s="6">
        <v>43777</v>
      </c>
      <c r="P220" s="7">
        <f t="shared" si="48"/>
        <v>-1.9172758981306152E-2</v>
      </c>
      <c r="Q220" s="7">
        <f t="shared" si="49"/>
        <v>-7.9074095214182096E-3</v>
      </c>
      <c r="R220" s="7">
        <f t="shared" si="50"/>
        <v>-6.4031346190869315E-3</v>
      </c>
      <c r="S220" s="7">
        <f t="shared" si="51"/>
        <v>2.7046137204710417E-2</v>
      </c>
      <c r="T220" s="7">
        <f t="shared" si="52"/>
        <v>-8.0980032175463265E-4</v>
      </c>
      <c r="U220" s="7" t="str">
        <f t="shared" si="53"/>
        <v/>
      </c>
      <c r="V220" s="7">
        <f t="shared" si="54"/>
        <v>1.669759828779644E-2</v>
      </c>
      <c r="W220" s="7">
        <f t="shared" si="55"/>
        <v>1.9206445952760991E-2</v>
      </c>
      <c r="X220" s="7">
        <f t="shared" si="56"/>
        <v>9.039384029060956E-3</v>
      </c>
      <c r="Y220" s="7">
        <f t="shared" si="57"/>
        <v>0</v>
      </c>
      <c r="Z220" s="7">
        <v>2.4629999999999999E-3</v>
      </c>
      <c r="AA220" s="7">
        <f t="shared" si="58"/>
        <v>1.9310108694935376E-3</v>
      </c>
      <c r="AB220" s="7">
        <f t="shared" si="59"/>
        <v>-9.6308930609613E-3</v>
      </c>
      <c r="AE220" s="6">
        <v>43777</v>
      </c>
      <c r="AF220" s="7">
        <v>12.07</v>
      </c>
      <c r="AG220" s="7">
        <v>31.45</v>
      </c>
      <c r="AH220" s="7">
        <v>64.44</v>
      </c>
      <c r="AI220" s="7">
        <f t="shared" si="45"/>
        <v>4.9799999999999969</v>
      </c>
      <c r="AJ220" s="7">
        <v>2.87</v>
      </c>
      <c r="AK220" s="7">
        <v>15.94</v>
      </c>
      <c r="AL220" s="7">
        <f t="shared" si="46"/>
        <v>13.07</v>
      </c>
      <c r="AM220" s="7">
        <v>1.55</v>
      </c>
      <c r="AN220" s="7">
        <v>1.68</v>
      </c>
      <c r="AO220" s="7">
        <v>1.94</v>
      </c>
      <c r="AP220" s="7">
        <f t="shared" si="47"/>
        <v>0.26</v>
      </c>
      <c r="AQ220" s="7">
        <v>1.71</v>
      </c>
      <c r="AR220" s="7">
        <v>116.3436</v>
      </c>
      <c r="AS220" s="7">
        <v>1461.3</v>
      </c>
      <c r="AT220" s="14">
        <v>257.87900000000002</v>
      </c>
      <c r="AU220" s="14">
        <v>101.9372</v>
      </c>
      <c r="AV220" s="14">
        <v>96.8</v>
      </c>
      <c r="AY220" s="6">
        <v>43777</v>
      </c>
      <c r="AZ220" s="12">
        <v>0</v>
      </c>
      <c r="BA220" s="12">
        <v>0</v>
      </c>
      <c r="BB220" s="12">
        <v>0</v>
      </c>
      <c r="BE220" s="6">
        <v>43777</v>
      </c>
      <c r="BF220" t="s">
        <v>54</v>
      </c>
      <c r="BG220" s="52">
        <v>1</v>
      </c>
    </row>
    <row r="221" spans="1:59" x14ac:dyDescent="0.2">
      <c r="A221" s="6">
        <v>43780</v>
      </c>
      <c r="B221" s="12">
        <v>52.885399999999997</v>
      </c>
      <c r="C221" s="12">
        <v>90.654600000000002</v>
      </c>
      <c r="D221" s="12">
        <v>46.938899999999997</v>
      </c>
      <c r="E221" s="12">
        <v>34.602699999999999</v>
      </c>
      <c r="F221" s="12">
        <v>58.716299999999997</v>
      </c>
      <c r="G221" s="12"/>
      <c r="H221" s="12">
        <v>5.5887000000000002</v>
      </c>
      <c r="I221" s="12">
        <v>26.133500000000002</v>
      </c>
      <c r="J221" s="12">
        <v>6.9013999999999998</v>
      </c>
      <c r="K221" s="12">
        <v>77.334800000000001</v>
      </c>
      <c r="L221" s="12"/>
      <c r="M221" s="12">
        <v>62.58</v>
      </c>
      <c r="O221" s="6">
        <v>43780</v>
      </c>
      <c r="P221" s="7">
        <f t="shared" si="48"/>
        <v>-6.094608479217104E-3</v>
      </c>
      <c r="Q221" s="7">
        <f t="shared" si="49"/>
        <v>-9.9338870005975647E-4</v>
      </c>
      <c r="R221" s="7">
        <f t="shared" si="50"/>
        <v>-4.2348352456282505E-3</v>
      </c>
      <c r="S221" s="7">
        <f t="shared" si="51"/>
        <v>-3.0896794338197413E-2</v>
      </c>
      <c r="T221" s="7">
        <f t="shared" si="52"/>
        <v>-4.8709186488509861E-3</v>
      </c>
      <c r="U221" s="7" t="str">
        <f t="shared" si="53"/>
        <v/>
      </c>
      <c r="V221" s="7">
        <f t="shared" si="54"/>
        <v>-1.8806775775818053E-2</v>
      </c>
      <c r="W221" s="7">
        <f t="shared" si="55"/>
        <v>-4.9316653444131785E-3</v>
      </c>
      <c r="X221" s="7">
        <f t="shared" si="56"/>
        <v>-2.0664825580211141E-2</v>
      </c>
      <c r="Y221" s="7">
        <f t="shared" si="57"/>
        <v>0</v>
      </c>
      <c r="Z221" s="7">
        <v>-1.9120000000000001E-3</v>
      </c>
      <c r="AA221" s="7" t="str">
        <f t="shared" si="58"/>
        <v/>
      </c>
      <c r="AB221" s="7">
        <f t="shared" si="59"/>
        <v>9.3113531956444534E-3</v>
      </c>
      <c r="AE221" s="6">
        <v>43780</v>
      </c>
      <c r="AF221" s="7">
        <v>12.69</v>
      </c>
      <c r="AG221" s="7">
        <v>34.22</v>
      </c>
      <c r="AH221" s="7">
        <v>64.44</v>
      </c>
      <c r="AI221" s="7" t="str">
        <f t="shared" si="45"/>
        <v/>
      </c>
      <c r="AJ221" s="7"/>
      <c r="AK221" s="7">
        <v>15.845000000000001</v>
      </c>
      <c r="AL221" s="7" t="str">
        <f t="shared" si="46"/>
        <v/>
      </c>
      <c r="AM221" s="7">
        <v>1.55</v>
      </c>
      <c r="AN221" s="7"/>
      <c r="AO221" s="7"/>
      <c r="AP221" s="7" t="str">
        <f t="shared" si="47"/>
        <v/>
      </c>
      <c r="AQ221" s="7"/>
      <c r="AR221" s="7"/>
      <c r="AS221" s="7">
        <v>1455.5</v>
      </c>
      <c r="AT221" s="14">
        <v>257.87900000000002</v>
      </c>
      <c r="AU221" s="14">
        <v>101.9372</v>
      </c>
      <c r="AV221" s="14">
        <v>96.8</v>
      </c>
      <c r="AY221" s="6">
        <v>43780</v>
      </c>
      <c r="AZ221" s="12">
        <v>0</v>
      </c>
      <c r="BA221" s="12">
        <v>0</v>
      </c>
      <c r="BB221" s="12">
        <v>0</v>
      </c>
      <c r="BE221" s="6">
        <v>43780</v>
      </c>
      <c r="BF221" t="s">
        <v>54</v>
      </c>
      <c r="BG221" s="52">
        <v>1</v>
      </c>
    </row>
    <row r="222" spans="1:59" x14ac:dyDescent="0.2">
      <c r="A222" s="6">
        <v>43781</v>
      </c>
      <c r="B222" s="12">
        <v>52.156100000000002</v>
      </c>
      <c r="C222" s="12">
        <v>90.767200000000003</v>
      </c>
      <c r="D222" s="12">
        <v>46.397100000000002</v>
      </c>
      <c r="E222" s="12">
        <v>34.211100000000002</v>
      </c>
      <c r="F222" s="12">
        <v>59.012599999999999</v>
      </c>
      <c r="G222" s="12"/>
      <c r="H222" s="12">
        <v>5.8244999999999996</v>
      </c>
      <c r="I222" s="12">
        <v>26.9862</v>
      </c>
      <c r="J222" s="12">
        <v>6.7225999999999999</v>
      </c>
      <c r="K222" s="12">
        <v>77.343199999999996</v>
      </c>
      <c r="L222" s="12">
        <v>56.67</v>
      </c>
      <c r="M222" s="12">
        <v>62.19</v>
      </c>
      <c r="O222" s="6">
        <v>43781</v>
      </c>
      <c r="P222" s="7">
        <f t="shared" si="48"/>
        <v>-1.3886163448432087E-2</v>
      </c>
      <c r="Q222" s="7">
        <f t="shared" si="49"/>
        <v>1.2413063309726017E-3</v>
      </c>
      <c r="R222" s="7">
        <f t="shared" si="50"/>
        <v>-1.1609798698007162E-2</v>
      </c>
      <c r="S222" s="7">
        <f t="shared" si="51"/>
        <v>-1.1381560887802443E-2</v>
      </c>
      <c r="T222" s="7">
        <f t="shared" si="52"/>
        <v>5.0336090053999206E-3</v>
      </c>
      <c r="U222" s="7" t="str">
        <f t="shared" si="53"/>
        <v/>
      </c>
      <c r="V222" s="7">
        <f t="shared" si="54"/>
        <v>4.1326456876058938E-2</v>
      </c>
      <c r="W222" s="7">
        <f t="shared" si="55"/>
        <v>3.2107608012473872E-2</v>
      </c>
      <c r="X222" s="7">
        <f t="shared" si="56"/>
        <v>-2.6249305104195327E-2</v>
      </c>
      <c r="Y222" s="7">
        <f t="shared" si="57"/>
        <v>1.0861273107039055E-4</v>
      </c>
      <c r="Z222" s="7">
        <v>2.1059999999999998E-3</v>
      </c>
      <c r="AA222" s="7" t="str">
        <f t="shared" si="58"/>
        <v/>
      </c>
      <c r="AB222" s="7">
        <f t="shared" si="59"/>
        <v>-6.2515231249381503E-3</v>
      </c>
      <c r="AE222" s="6">
        <v>43781</v>
      </c>
      <c r="AF222" s="7">
        <v>12.68</v>
      </c>
      <c r="AG222" s="7">
        <v>33.74</v>
      </c>
      <c r="AH222" s="7">
        <v>69.819999999999993</v>
      </c>
      <c r="AI222" s="7">
        <f t="shared" si="45"/>
        <v>5.519999999999996</v>
      </c>
      <c r="AJ222" s="7">
        <v>2.72</v>
      </c>
      <c r="AK222" s="7">
        <v>15.545</v>
      </c>
      <c r="AL222" s="7">
        <f t="shared" si="46"/>
        <v>12.824999999999999</v>
      </c>
      <c r="AM222" s="7">
        <v>1.55</v>
      </c>
      <c r="AN222" s="7">
        <v>1.66</v>
      </c>
      <c r="AO222" s="7">
        <v>1.92</v>
      </c>
      <c r="AP222" s="7">
        <f t="shared" si="47"/>
        <v>0.26</v>
      </c>
      <c r="AQ222" s="7">
        <v>1.7</v>
      </c>
      <c r="AR222" s="7">
        <v>116.58369999999999</v>
      </c>
      <c r="AS222" s="7">
        <v>1452.1</v>
      </c>
      <c r="AT222" s="14">
        <v>257.87900000000002</v>
      </c>
      <c r="AU222" s="14">
        <v>101.9372</v>
      </c>
      <c r="AV222" s="14">
        <v>96.8</v>
      </c>
      <c r="AY222" s="6">
        <v>43781</v>
      </c>
      <c r="AZ222" s="12">
        <v>0</v>
      </c>
      <c r="BA222" s="12">
        <v>0</v>
      </c>
      <c r="BB222" s="12">
        <v>0</v>
      </c>
      <c r="BE222" s="6">
        <v>43781</v>
      </c>
      <c r="BF222" t="s">
        <v>54</v>
      </c>
      <c r="BG222" s="52">
        <v>1</v>
      </c>
    </row>
    <row r="223" spans="1:59" x14ac:dyDescent="0.2">
      <c r="A223" s="6">
        <v>43782</v>
      </c>
      <c r="B223" s="12">
        <v>51.727499999999999</v>
      </c>
      <c r="C223" s="12">
        <v>91.7577</v>
      </c>
      <c r="D223" s="12">
        <v>45.863300000000002</v>
      </c>
      <c r="E223" s="12">
        <v>33.926299999999998</v>
      </c>
      <c r="F223" s="12">
        <v>58.553800000000003</v>
      </c>
      <c r="G223" s="12"/>
      <c r="H223" s="12">
        <v>5.8540000000000001</v>
      </c>
      <c r="I223" s="12">
        <v>26.865600000000001</v>
      </c>
      <c r="J223" s="12">
        <v>6.4343000000000004</v>
      </c>
      <c r="K223" s="12">
        <v>77.343199999999996</v>
      </c>
      <c r="L223" s="12">
        <v>56.88</v>
      </c>
      <c r="M223" s="12">
        <v>62.27</v>
      </c>
      <c r="O223" s="6">
        <v>43782</v>
      </c>
      <c r="P223" s="7">
        <f t="shared" si="48"/>
        <v>-8.2515898929171015E-3</v>
      </c>
      <c r="Q223" s="7">
        <f t="shared" si="49"/>
        <v>1.0853420252463332E-2</v>
      </c>
      <c r="R223" s="7">
        <f t="shared" si="50"/>
        <v>-1.1571724304657464E-2</v>
      </c>
      <c r="S223" s="7">
        <f t="shared" si="51"/>
        <v>-8.3596280035232399E-3</v>
      </c>
      <c r="T223" s="7">
        <f t="shared" si="52"/>
        <v>-7.804990696172299E-3</v>
      </c>
      <c r="U223" s="7" t="str">
        <f t="shared" si="53"/>
        <v/>
      </c>
      <c r="V223" s="7">
        <f t="shared" si="54"/>
        <v>5.0520294119996379E-3</v>
      </c>
      <c r="W223" s="7">
        <f t="shared" si="55"/>
        <v>-4.4789664083425829E-3</v>
      </c>
      <c r="X223" s="7">
        <f t="shared" si="56"/>
        <v>-4.38319294462911E-2</v>
      </c>
      <c r="Y223" s="7">
        <f t="shared" si="57"/>
        <v>0</v>
      </c>
      <c r="Z223" s="7">
        <v>3.2400000000000001E-4</v>
      </c>
      <c r="AA223" s="7">
        <f t="shared" si="58"/>
        <v>3.6988153134576494E-3</v>
      </c>
      <c r="AB223" s="7">
        <f t="shared" si="59"/>
        <v>1.2855537685628297E-3</v>
      </c>
      <c r="AE223" s="6">
        <v>43782</v>
      </c>
      <c r="AF223" s="7">
        <v>13</v>
      </c>
      <c r="AG223" s="7">
        <v>35.15</v>
      </c>
      <c r="AH223" s="7">
        <v>66.099999999999994</v>
      </c>
      <c r="AI223" s="7">
        <f t="shared" si="45"/>
        <v>5.3900000000000006</v>
      </c>
      <c r="AJ223" s="7">
        <v>2.66</v>
      </c>
      <c r="AK223" s="7">
        <v>15.45</v>
      </c>
      <c r="AL223" s="7">
        <f t="shared" si="46"/>
        <v>12.79</v>
      </c>
      <c r="AM223" s="7">
        <v>1.55</v>
      </c>
      <c r="AN223" s="7">
        <v>1.63</v>
      </c>
      <c r="AO223" s="7">
        <v>1.88</v>
      </c>
      <c r="AP223" s="7">
        <f t="shared" si="47"/>
        <v>0.25</v>
      </c>
      <c r="AQ223" s="7">
        <v>1.66</v>
      </c>
      <c r="AR223" s="7">
        <v>116.83969999999999</v>
      </c>
      <c r="AS223" s="7">
        <v>1461.7</v>
      </c>
      <c r="AT223" s="14">
        <v>257.87900000000002</v>
      </c>
      <c r="AU223" s="14">
        <v>101.9372</v>
      </c>
      <c r="AV223" s="14">
        <v>96.8</v>
      </c>
      <c r="AY223" s="6">
        <v>43782</v>
      </c>
      <c r="AZ223" s="12">
        <v>0</v>
      </c>
      <c r="BA223" s="12">
        <v>0</v>
      </c>
      <c r="BB223" s="12">
        <v>0</v>
      </c>
      <c r="BE223" s="6">
        <v>43782</v>
      </c>
      <c r="BF223" t="s">
        <v>54</v>
      </c>
      <c r="BG223" s="52">
        <v>1</v>
      </c>
    </row>
    <row r="224" spans="1:59" x14ac:dyDescent="0.2">
      <c r="A224" s="6">
        <v>43783</v>
      </c>
      <c r="B224" s="12">
        <v>51.502000000000002</v>
      </c>
      <c r="C224" s="12">
        <v>91.517600000000002</v>
      </c>
      <c r="D224" s="12">
        <v>45.616199999999999</v>
      </c>
      <c r="E224" s="12">
        <v>33.605899999999998</v>
      </c>
      <c r="F224" s="12">
        <v>58.448700000000002</v>
      </c>
      <c r="G224" s="12"/>
      <c r="H224" s="12">
        <v>5.9246999999999996</v>
      </c>
      <c r="I224" s="12">
        <v>27.167100000000001</v>
      </c>
      <c r="J224" s="12">
        <v>6.4459</v>
      </c>
      <c r="K224" s="12">
        <v>77.351699999999994</v>
      </c>
      <c r="L224" s="12">
        <v>56.57</v>
      </c>
      <c r="M224" s="12">
        <v>62.46</v>
      </c>
      <c r="O224" s="6">
        <v>43783</v>
      </c>
      <c r="P224" s="7">
        <f t="shared" si="48"/>
        <v>-4.3689131243293232E-3</v>
      </c>
      <c r="Q224" s="7">
        <f t="shared" si="49"/>
        <v>-2.6201036075897749E-3</v>
      </c>
      <c r="R224" s="7">
        <f t="shared" si="50"/>
        <v>-5.4023163871242058E-3</v>
      </c>
      <c r="S224" s="7">
        <f t="shared" si="51"/>
        <v>-9.4888780176719621E-3</v>
      </c>
      <c r="T224" s="7">
        <f t="shared" si="52"/>
        <v>-1.7965432921196759E-3</v>
      </c>
      <c r="U224" s="7" t="str">
        <f t="shared" si="53"/>
        <v/>
      </c>
      <c r="V224" s="7">
        <f t="shared" si="54"/>
        <v>1.2004864558219202E-2</v>
      </c>
      <c r="W224" s="7">
        <f t="shared" si="55"/>
        <v>1.1160024548670463E-2</v>
      </c>
      <c r="X224" s="7">
        <f t="shared" si="56"/>
        <v>1.8012147538436609E-3</v>
      </c>
      <c r="Y224" s="7">
        <f t="shared" si="57"/>
        <v>1.0989373287094674E-4</v>
      </c>
      <c r="Z224" s="7">
        <v>1.4549999999999999E-3</v>
      </c>
      <c r="AA224" s="7">
        <f t="shared" si="58"/>
        <v>-5.4649761399211596E-3</v>
      </c>
      <c r="AB224" s="7">
        <f t="shared" si="59"/>
        <v>3.0465829705719743E-3</v>
      </c>
      <c r="AE224" s="6">
        <v>43783</v>
      </c>
      <c r="AF224" s="7">
        <v>13.05</v>
      </c>
      <c r="AG224" s="7">
        <v>33.94</v>
      </c>
      <c r="AH224" s="7">
        <v>64.17</v>
      </c>
      <c r="AI224" s="7">
        <f t="shared" si="45"/>
        <v>5.8900000000000006</v>
      </c>
      <c r="AJ224" s="7">
        <v>2.68</v>
      </c>
      <c r="AK224" s="7">
        <v>15.67</v>
      </c>
      <c r="AL224" s="7">
        <f t="shared" si="46"/>
        <v>12.99</v>
      </c>
      <c r="AM224" s="7">
        <v>1.55</v>
      </c>
      <c r="AN224" s="7">
        <v>1.58</v>
      </c>
      <c r="AO224" s="7">
        <v>1.82</v>
      </c>
      <c r="AP224" s="7">
        <f t="shared" si="47"/>
        <v>0.24</v>
      </c>
      <c r="AQ224" s="7">
        <v>1.62</v>
      </c>
      <c r="AR224" s="7">
        <v>116.8022</v>
      </c>
      <c r="AS224" s="7">
        <v>1471.8</v>
      </c>
      <c r="AT224" s="14">
        <v>257.87900000000002</v>
      </c>
      <c r="AU224" s="14">
        <v>101.9372</v>
      </c>
      <c r="AV224" s="14">
        <v>96.8</v>
      </c>
      <c r="AY224" s="6">
        <v>43783</v>
      </c>
      <c r="AZ224" s="12">
        <v>0</v>
      </c>
      <c r="BA224" s="12">
        <v>0</v>
      </c>
      <c r="BB224" s="12">
        <v>0</v>
      </c>
      <c r="BE224" s="6">
        <v>43783</v>
      </c>
      <c r="BF224" t="s">
        <v>54</v>
      </c>
      <c r="BG224" s="52">
        <v>1</v>
      </c>
    </row>
    <row r="225" spans="1:59" x14ac:dyDescent="0.2">
      <c r="A225" s="6">
        <v>43784</v>
      </c>
      <c r="B225" s="12">
        <v>52.020699999999998</v>
      </c>
      <c r="C225" s="12">
        <v>91.4191</v>
      </c>
      <c r="D225" s="12">
        <v>46.412999999999997</v>
      </c>
      <c r="E225" s="12">
        <v>34.664999999999999</v>
      </c>
      <c r="F225" s="12">
        <v>58.706699999999998</v>
      </c>
      <c r="G225" s="12"/>
      <c r="H225" s="12">
        <v>6.2195</v>
      </c>
      <c r="I225" s="12">
        <v>27.6236</v>
      </c>
      <c r="J225" s="12">
        <v>6.6996000000000002</v>
      </c>
      <c r="K225" s="12">
        <v>77.343199999999996</v>
      </c>
      <c r="L225" s="12">
        <v>57.54</v>
      </c>
      <c r="M225" s="12">
        <v>63.32</v>
      </c>
      <c r="O225" s="6">
        <v>43784</v>
      </c>
      <c r="P225" s="7">
        <f t="shared" si="48"/>
        <v>1.0021074425817062E-2</v>
      </c>
      <c r="Q225" s="7">
        <f t="shared" si="49"/>
        <v>-1.0768753292136495E-3</v>
      </c>
      <c r="R225" s="7">
        <f t="shared" si="50"/>
        <v>1.7316675817819687E-2</v>
      </c>
      <c r="S225" s="7">
        <f t="shared" si="51"/>
        <v>3.102888560223933E-2</v>
      </c>
      <c r="T225" s="7">
        <f t="shared" si="52"/>
        <v>4.4044135750520097E-3</v>
      </c>
      <c r="U225" s="7" t="str">
        <f t="shared" si="53"/>
        <v/>
      </c>
      <c r="V225" s="7">
        <f t="shared" si="54"/>
        <v>4.8559464839968945E-2</v>
      </c>
      <c r="W225" s="7">
        <f t="shared" si="55"/>
        <v>1.6663797448936615E-2</v>
      </c>
      <c r="X225" s="7">
        <f t="shared" si="56"/>
        <v>3.8603553346009678E-2</v>
      </c>
      <c r="Y225" s="7">
        <f t="shared" si="57"/>
        <v>-1.0989373287101138E-4</v>
      </c>
      <c r="Z225" s="7">
        <v>7.2100000000000003E-3</v>
      </c>
      <c r="AA225" s="7">
        <f t="shared" si="58"/>
        <v>1.7001548768337399E-2</v>
      </c>
      <c r="AB225" s="7">
        <f t="shared" si="59"/>
        <v>1.367488315787895E-2</v>
      </c>
      <c r="AE225" s="6">
        <v>43784</v>
      </c>
      <c r="AF225" s="7">
        <v>12.05</v>
      </c>
      <c r="AG225" s="7">
        <v>32.42</v>
      </c>
      <c r="AH225" s="7">
        <v>61.7</v>
      </c>
      <c r="AI225" s="7">
        <f t="shared" si="45"/>
        <v>5.7800000000000011</v>
      </c>
      <c r="AJ225" s="7">
        <v>2.7</v>
      </c>
      <c r="AK225" s="7">
        <v>15.715</v>
      </c>
      <c r="AL225" s="7">
        <f t="shared" si="46"/>
        <v>13.015000000000001</v>
      </c>
      <c r="AM225" s="7">
        <v>1.55</v>
      </c>
      <c r="AN225" s="7">
        <v>1.61</v>
      </c>
      <c r="AO225" s="7">
        <v>1.84</v>
      </c>
      <c r="AP225" s="7">
        <f t="shared" si="47"/>
        <v>0.22999999999999998</v>
      </c>
      <c r="AQ225" s="7">
        <v>1.63</v>
      </c>
      <c r="AR225" s="7">
        <v>116.4401</v>
      </c>
      <c r="AS225" s="7">
        <v>1467.3</v>
      </c>
      <c r="AT225" s="14">
        <v>257.87900000000002</v>
      </c>
      <c r="AU225" s="14">
        <v>101.9372</v>
      </c>
      <c r="AV225" s="14">
        <v>96.8</v>
      </c>
      <c r="AY225" s="6">
        <v>43784</v>
      </c>
      <c r="AZ225" s="12">
        <v>0</v>
      </c>
      <c r="BA225" s="12">
        <v>0</v>
      </c>
      <c r="BB225" s="12">
        <v>0</v>
      </c>
      <c r="BE225" s="6">
        <v>43784</v>
      </c>
      <c r="BF225" t="s">
        <v>54</v>
      </c>
      <c r="BG225" s="52">
        <v>1</v>
      </c>
    </row>
    <row r="226" spans="1:59" x14ac:dyDescent="0.2">
      <c r="A226" s="6">
        <v>43787</v>
      </c>
      <c r="B226" s="12">
        <v>51.517000000000003</v>
      </c>
      <c r="C226" s="12">
        <v>89.835300000000004</v>
      </c>
      <c r="D226" s="12">
        <v>45.177999999999997</v>
      </c>
      <c r="E226" s="12">
        <v>34.976500000000001</v>
      </c>
      <c r="F226" s="12">
        <v>57.817999999999998</v>
      </c>
      <c r="G226" s="12"/>
      <c r="H226" s="12">
        <v>6.1546000000000003</v>
      </c>
      <c r="I226" s="12">
        <v>26.848400000000002</v>
      </c>
      <c r="J226" s="12">
        <v>6.5324</v>
      </c>
      <c r="K226" s="12">
        <v>77.360100000000003</v>
      </c>
      <c r="L226" s="12">
        <v>56.82</v>
      </c>
      <c r="M226" s="12">
        <v>62.82</v>
      </c>
      <c r="O226" s="6">
        <v>43787</v>
      </c>
      <c r="P226" s="7">
        <f t="shared" si="48"/>
        <v>-9.7298660058945316E-3</v>
      </c>
      <c r="Q226" s="7">
        <f t="shared" si="49"/>
        <v>-1.7476434347572876E-2</v>
      </c>
      <c r="R226" s="7">
        <f t="shared" si="50"/>
        <v>-2.6969349719957843E-2</v>
      </c>
      <c r="S226" s="7">
        <f t="shared" si="51"/>
        <v>8.9458750144202469E-3</v>
      </c>
      <c r="T226" s="7">
        <f t="shared" si="52"/>
        <v>-1.5253714131248472E-2</v>
      </c>
      <c r="U226" s="7" t="str">
        <f t="shared" si="53"/>
        <v/>
      </c>
      <c r="V226" s="7">
        <f t="shared" si="54"/>
        <v>-1.0489747958049602E-2</v>
      </c>
      <c r="W226" s="7">
        <f t="shared" si="55"/>
        <v>-2.846425095794804E-2</v>
      </c>
      <c r="X226" s="7">
        <f t="shared" si="56"/>
        <v>-2.5273412901726869E-2</v>
      </c>
      <c r="Y226" s="7">
        <f t="shared" si="57"/>
        <v>2.1848273523877596E-4</v>
      </c>
      <c r="Z226" s="7">
        <v>7.3700000000000002E-4</v>
      </c>
      <c r="AA226" s="7">
        <f t="shared" si="58"/>
        <v>-1.2591981697359962E-2</v>
      </c>
      <c r="AB226" s="7">
        <f t="shared" si="59"/>
        <v>-7.9277409023108675E-3</v>
      </c>
      <c r="AE226" s="6">
        <v>43787</v>
      </c>
      <c r="AF226" s="7">
        <v>12.46</v>
      </c>
      <c r="AG226" s="7">
        <v>33.68</v>
      </c>
      <c r="AH226" s="7">
        <v>64.13</v>
      </c>
      <c r="AI226" s="7">
        <f t="shared" si="45"/>
        <v>6</v>
      </c>
      <c r="AJ226" s="7">
        <v>2.64</v>
      </c>
      <c r="AK226" s="7">
        <v>15.23</v>
      </c>
      <c r="AL226" s="7">
        <f t="shared" si="46"/>
        <v>12.59</v>
      </c>
      <c r="AM226" s="7">
        <v>1.55</v>
      </c>
      <c r="AN226" s="7">
        <v>1.6</v>
      </c>
      <c r="AO226" s="7">
        <v>1.81</v>
      </c>
      <c r="AP226" s="7">
        <f t="shared" si="47"/>
        <v>0.20999999999999996</v>
      </c>
      <c r="AQ226" s="7">
        <v>1.63</v>
      </c>
      <c r="AR226" s="7">
        <v>116.3625</v>
      </c>
      <c r="AS226" s="7">
        <v>1470.9</v>
      </c>
      <c r="AT226" s="14">
        <v>257.87900000000002</v>
      </c>
      <c r="AU226" s="14">
        <v>101.9372</v>
      </c>
      <c r="AV226" s="14">
        <v>96.8</v>
      </c>
      <c r="AY226" s="6">
        <v>43787</v>
      </c>
      <c r="AZ226" s="12">
        <v>0</v>
      </c>
      <c r="BA226" s="12">
        <v>0</v>
      </c>
      <c r="BB226" s="12">
        <v>0</v>
      </c>
      <c r="BE226" s="6">
        <v>43787</v>
      </c>
      <c r="BF226" t="s">
        <v>54</v>
      </c>
      <c r="BG226" s="52">
        <v>1</v>
      </c>
    </row>
    <row r="227" spans="1:59" x14ac:dyDescent="0.2">
      <c r="A227" s="6">
        <v>43788</v>
      </c>
      <c r="B227" s="12">
        <v>50.990699999999997</v>
      </c>
      <c r="C227" s="12">
        <v>88.244</v>
      </c>
      <c r="D227" s="12">
        <v>45.552500000000002</v>
      </c>
      <c r="E227" s="12">
        <v>33.944099999999999</v>
      </c>
      <c r="F227" s="12">
        <v>57.149000000000001</v>
      </c>
      <c r="G227" s="12"/>
      <c r="H227" s="12">
        <v>6.1428000000000003</v>
      </c>
      <c r="I227" s="12">
        <v>27.890599999999999</v>
      </c>
      <c r="J227" s="12">
        <v>6.5612000000000004</v>
      </c>
      <c r="K227" s="12">
        <v>77.351699999999994</v>
      </c>
      <c r="L227" s="12">
        <v>54.93</v>
      </c>
      <c r="M227" s="12">
        <v>62.37</v>
      </c>
      <c r="O227" s="6">
        <v>43788</v>
      </c>
      <c r="P227" s="7">
        <f t="shared" si="48"/>
        <v>-1.026858713218211E-2</v>
      </c>
      <c r="Q227" s="7">
        <f t="shared" si="49"/>
        <v>-1.78722890011116E-2</v>
      </c>
      <c r="R227" s="7">
        <f t="shared" si="50"/>
        <v>8.2552642568134767E-3</v>
      </c>
      <c r="S227" s="7">
        <f t="shared" si="51"/>
        <v>-2.9961353484436622E-2</v>
      </c>
      <c r="T227" s="7">
        <f t="shared" si="52"/>
        <v>-1.1638253607761342E-2</v>
      </c>
      <c r="U227" s="7" t="str">
        <f t="shared" si="53"/>
        <v/>
      </c>
      <c r="V227" s="7">
        <f t="shared" si="54"/>
        <v>-1.9191054404317869E-3</v>
      </c>
      <c r="W227" s="7">
        <f t="shared" si="55"/>
        <v>3.8083485632395678E-2</v>
      </c>
      <c r="X227" s="7">
        <f t="shared" si="56"/>
        <v>4.3991028357425379E-3</v>
      </c>
      <c r="Y227" s="7">
        <f t="shared" si="57"/>
        <v>-1.0858900236782989E-4</v>
      </c>
      <c r="Z227" s="7">
        <v>-2.8800000000000001E-4</v>
      </c>
      <c r="AA227" s="7">
        <f t="shared" si="58"/>
        <v>-3.3828729071512902E-2</v>
      </c>
      <c r="AB227" s="7">
        <f t="shared" si="59"/>
        <v>-7.1891035724693381E-3</v>
      </c>
      <c r="AE227" s="6">
        <v>43788</v>
      </c>
      <c r="AF227" s="7">
        <v>12.86</v>
      </c>
      <c r="AG227" s="7">
        <v>32.94</v>
      </c>
      <c r="AH227" s="7">
        <v>62.64</v>
      </c>
      <c r="AI227" s="7">
        <f t="shared" si="45"/>
        <v>7.4399999999999977</v>
      </c>
      <c r="AJ227" s="7">
        <v>2.5299999999999998</v>
      </c>
      <c r="AK227" s="7">
        <v>15.29</v>
      </c>
      <c r="AL227" s="7">
        <f t="shared" si="46"/>
        <v>12.76</v>
      </c>
      <c r="AM227" s="7">
        <v>1.55</v>
      </c>
      <c r="AN227" s="7">
        <v>1.6</v>
      </c>
      <c r="AO227" s="7">
        <v>1.79</v>
      </c>
      <c r="AP227" s="7">
        <f t="shared" si="47"/>
        <v>0.18999999999999995</v>
      </c>
      <c r="AQ227" s="7">
        <v>1.63</v>
      </c>
      <c r="AR227" s="7">
        <v>116.5391</v>
      </c>
      <c r="AS227" s="7">
        <v>1473.3</v>
      </c>
      <c r="AT227" s="14">
        <v>257.87900000000002</v>
      </c>
      <c r="AU227" s="14">
        <v>101.9372</v>
      </c>
      <c r="AV227" s="14">
        <v>96.8</v>
      </c>
      <c r="AY227" s="6">
        <v>43788</v>
      </c>
      <c r="AZ227" s="12">
        <v>0</v>
      </c>
      <c r="BA227" s="12">
        <v>0</v>
      </c>
      <c r="BB227" s="12">
        <v>0</v>
      </c>
      <c r="BE227" s="6">
        <v>43788</v>
      </c>
      <c r="BF227" t="s">
        <v>54</v>
      </c>
      <c r="BG227" s="52">
        <v>1</v>
      </c>
    </row>
    <row r="228" spans="1:59" x14ac:dyDescent="0.2">
      <c r="A228" s="6">
        <v>43789</v>
      </c>
      <c r="B228" s="12">
        <v>51.148600000000002</v>
      </c>
      <c r="C228" s="12">
        <v>88.918400000000005</v>
      </c>
      <c r="D228" s="12">
        <v>47.297499999999999</v>
      </c>
      <c r="E228" s="12">
        <v>34.246699999999997</v>
      </c>
      <c r="F228" s="12">
        <v>57.5122</v>
      </c>
      <c r="G228" s="12"/>
      <c r="H228" s="12">
        <v>6.4139999999999997</v>
      </c>
      <c r="I228" s="12">
        <v>29.122399999999999</v>
      </c>
      <c r="J228" s="12">
        <v>6.5496999999999996</v>
      </c>
      <c r="K228" s="12">
        <v>77.360100000000003</v>
      </c>
      <c r="L228" s="12">
        <v>56.71</v>
      </c>
      <c r="M228" s="12">
        <v>63.8</v>
      </c>
      <c r="O228" s="6">
        <v>43789</v>
      </c>
      <c r="P228" s="7">
        <f t="shared" si="48"/>
        <v>3.091858389243573E-3</v>
      </c>
      <c r="Q228" s="7">
        <f t="shared" si="49"/>
        <v>7.613390398386463E-3</v>
      </c>
      <c r="R228" s="7">
        <f t="shared" si="50"/>
        <v>3.7591933036540681E-2</v>
      </c>
      <c r="S228" s="7">
        <f t="shared" si="51"/>
        <v>8.8751557768386065E-3</v>
      </c>
      <c r="T228" s="7">
        <f t="shared" si="52"/>
        <v>6.3352069356891177E-3</v>
      </c>
      <c r="U228" s="7" t="str">
        <f t="shared" si="53"/>
        <v/>
      </c>
      <c r="V228" s="7">
        <f t="shared" si="54"/>
        <v>4.3202437001562205E-2</v>
      </c>
      <c r="W228" s="7">
        <f t="shared" si="55"/>
        <v>4.3217923019638033E-2</v>
      </c>
      <c r="X228" s="7">
        <f t="shared" si="56"/>
        <v>-1.7542659846727013E-3</v>
      </c>
      <c r="Y228" s="7">
        <f t="shared" si="57"/>
        <v>1.0858900236788006E-4</v>
      </c>
      <c r="Z228" s="7">
        <v>-3.7260000000000001E-3</v>
      </c>
      <c r="AA228" s="7">
        <f t="shared" si="58"/>
        <v>3.1890914671407665E-2</v>
      </c>
      <c r="AB228" s="7">
        <f t="shared" si="59"/>
        <v>2.2668799812712893E-2</v>
      </c>
      <c r="AE228" s="6">
        <v>43789</v>
      </c>
      <c r="AF228" s="7">
        <v>12.78</v>
      </c>
      <c r="AG228" s="7">
        <v>32.200000000000003</v>
      </c>
      <c r="AH228" s="7">
        <v>65.58</v>
      </c>
      <c r="AI228" s="7">
        <f t="shared" si="45"/>
        <v>7.0899999999999963</v>
      </c>
      <c r="AJ228" s="7">
        <v>2.56</v>
      </c>
      <c r="AK228" s="7">
        <v>15.59</v>
      </c>
      <c r="AL228" s="7">
        <f t="shared" si="46"/>
        <v>13.03</v>
      </c>
      <c r="AM228" s="7">
        <v>1.55</v>
      </c>
      <c r="AN228" s="7">
        <v>1.56</v>
      </c>
      <c r="AO228" s="7">
        <v>1.73</v>
      </c>
      <c r="AP228" s="7">
        <f t="shared" si="47"/>
        <v>0.16999999999999993</v>
      </c>
      <c r="AQ228" s="7">
        <v>1.6</v>
      </c>
      <c r="AR228" s="7">
        <v>116.828</v>
      </c>
      <c r="AS228" s="7">
        <v>1473.3</v>
      </c>
      <c r="AT228" s="14">
        <v>257.87900000000002</v>
      </c>
      <c r="AU228" s="14">
        <v>101.9372</v>
      </c>
      <c r="AV228" s="14">
        <v>96.8</v>
      </c>
      <c r="AY228" s="6">
        <v>43789</v>
      </c>
      <c r="AZ228" s="12">
        <v>0</v>
      </c>
      <c r="BA228" s="12">
        <v>0</v>
      </c>
      <c r="BB228" s="12">
        <v>0</v>
      </c>
      <c r="BE228" s="6">
        <v>43789</v>
      </c>
      <c r="BF228" t="s">
        <v>54</v>
      </c>
      <c r="BG228" s="52">
        <v>1</v>
      </c>
    </row>
    <row r="229" spans="1:59" x14ac:dyDescent="0.2">
      <c r="A229" s="6">
        <v>43790</v>
      </c>
      <c r="B229" s="12">
        <v>52.381599999999999</v>
      </c>
      <c r="C229" s="12">
        <v>90.001999999999995</v>
      </c>
      <c r="D229" s="12">
        <v>47.974699999999999</v>
      </c>
      <c r="E229" s="12">
        <v>34.816299999999998</v>
      </c>
      <c r="F229" s="12">
        <v>58.458300000000001</v>
      </c>
      <c r="G229" s="12"/>
      <c r="H229" s="12">
        <v>6.4965000000000002</v>
      </c>
      <c r="I229" s="12">
        <v>29.010400000000001</v>
      </c>
      <c r="J229" s="12">
        <v>6.8667999999999996</v>
      </c>
      <c r="K229" s="12">
        <v>77.360100000000003</v>
      </c>
      <c r="L229" s="12">
        <v>58.36</v>
      </c>
      <c r="M229" s="12">
        <v>64.989999999999995</v>
      </c>
      <c r="O229" s="6">
        <v>43790</v>
      </c>
      <c r="P229" s="7">
        <f t="shared" si="48"/>
        <v>2.3820263078899589E-2</v>
      </c>
      <c r="Q229" s="7">
        <f t="shared" si="49"/>
        <v>1.211279707367427E-2</v>
      </c>
      <c r="R229" s="7">
        <f t="shared" si="50"/>
        <v>1.4216348638869841E-2</v>
      </c>
      <c r="S229" s="7">
        <f t="shared" si="51"/>
        <v>1.6495458223018761E-2</v>
      </c>
      <c r="T229" s="7">
        <f t="shared" si="52"/>
        <v>1.6316580337005927E-2</v>
      </c>
      <c r="U229" s="7" t="str">
        <f t="shared" si="53"/>
        <v/>
      </c>
      <c r="V229" s="7">
        <f t="shared" si="54"/>
        <v>1.2780469069690914E-2</v>
      </c>
      <c r="W229" s="7">
        <f t="shared" si="55"/>
        <v>-3.8532511276608769E-3</v>
      </c>
      <c r="X229" s="7">
        <f t="shared" si="56"/>
        <v>4.7278957343116011E-2</v>
      </c>
      <c r="Y229" s="7">
        <f t="shared" si="57"/>
        <v>0</v>
      </c>
      <c r="Z229" s="7">
        <v>-1.6100000000000001E-3</v>
      </c>
      <c r="AA229" s="7">
        <f t="shared" si="58"/>
        <v>2.868016162864833E-2</v>
      </c>
      <c r="AB229" s="7">
        <f t="shared" si="59"/>
        <v>1.8480221555513199E-2</v>
      </c>
      <c r="AE229" s="6">
        <v>43790</v>
      </c>
      <c r="AF229" s="7">
        <v>13.13</v>
      </c>
      <c r="AG229" s="7">
        <v>31.59</v>
      </c>
      <c r="AH229" s="7">
        <v>61.83</v>
      </c>
      <c r="AI229" s="7">
        <f t="shared" si="45"/>
        <v>6.6299999999999955</v>
      </c>
      <c r="AJ229" s="7">
        <v>2.5299999999999998</v>
      </c>
      <c r="AK229" s="7">
        <v>15.625</v>
      </c>
      <c r="AL229" s="7">
        <f t="shared" si="46"/>
        <v>13.095000000000001</v>
      </c>
      <c r="AM229" s="7">
        <v>1.55</v>
      </c>
      <c r="AN229" s="7">
        <v>1.6</v>
      </c>
      <c r="AO229" s="7">
        <v>1.77</v>
      </c>
      <c r="AP229" s="7">
        <f t="shared" si="47"/>
        <v>0.16999999999999993</v>
      </c>
      <c r="AQ229" s="7">
        <v>1.63</v>
      </c>
      <c r="AR229" s="7">
        <v>116.7435</v>
      </c>
      <c r="AS229" s="7">
        <v>1463.1</v>
      </c>
      <c r="AT229" s="14">
        <v>257.87900000000002</v>
      </c>
      <c r="AU229" s="14">
        <v>101.9372</v>
      </c>
      <c r="AV229" s="14">
        <v>96.8</v>
      </c>
      <c r="AY229" s="6">
        <v>43790</v>
      </c>
      <c r="AZ229" s="12">
        <v>0</v>
      </c>
      <c r="BA229" s="12">
        <v>0</v>
      </c>
      <c r="BB229" s="12">
        <v>0</v>
      </c>
      <c r="BE229" s="6">
        <v>43790</v>
      </c>
      <c r="BF229" t="s">
        <v>54</v>
      </c>
      <c r="BG229" s="52">
        <v>1</v>
      </c>
    </row>
    <row r="230" spans="1:59" x14ac:dyDescent="0.2">
      <c r="A230" s="6">
        <v>43791</v>
      </c>
      <c r="B230" s="12">
        <v>52.156100000000002</v>
      </c>
      <c r="C230" s="12">
        <v>89.895899999999997</v>
      </c>
      <c r="D230" s="12">
        <v>47.727699999999999</v>
      </c>
      <c r="E230" s="12">
        <v>35.225700000000003</v>
      </c>
      <c r="F230" s="12">
        <v>58.142899999999997</v>
      </c>
      <c r="G230" s="12"/>
      <c r="H230" s="12">
        <v>6.5319000000000003</v>
      </c>
      <c r="I230" s="12">
        <v>29.3733</v>
      </c>
      <c r="J230" s="12">
        <v>6.8783000000000003</v>
      </c>
      <c r="K230" s="12">
        <v>77.368600000000001</v>
      </c>
      <c r="L230" s="12">
        <v>57.68</v>
      </c>
      <c r="M230" s="12">
        <v>64.83</v>
      </c>
      <c r="O230" s="6">
        <v>43791</v>
      </c>
      <c r="P230" s="7">
        <f t="shared" si="48"/>
        <v>-4.3142397386373554E-3</v>
      </c>
      <c r="Q230" s="7">
        <f t="shared" si="49"/>
        <v>-1.1795580971418989E-3</v>
      </c>
      <c r="R230" s="7">
        <f t="shared" si="50"/>
        <v>-5.1618464831740592E-3</v>
      </c>
      <c r="S230" s="7">
        <f t="shared" si="51"/>
        <v>1.169026191282117E-2</v>
      </c>
      <c r="T230" s="7">
        <f t="shared" si="52"/>
        <v>-5.4099060599057374E-3</v>
      </c>
      <c r="U230" s="7" t="str">
        <f t="shared" si="53"/>
        <v/>
      </c>
      <c r="V230" s="7">
        <f t="shared" si="54"/>
        <v>5.4342954035919138E-3</v>
      </c>
      <c r="W230" s="7">
        <f t="shared" si="55"/>
        <v>1.243171206212952E-2</v>
      </c>
      <c r="X230" s="7">
        <f t="shared" si="56"/>
        <v>1.6733239748487269E-3</v>
      </c>
      <c r="Y230" s="7">
        <f t="shared" si="57"/>
        <v>1.0986972692911518E-4</v>
      </c>
      <c r="Z230" s="7">
        <v>2.2209999999999999E-3</v>
      </c>
      <c r="AA230" s="7">
        <f t="shared" si="58"/>
        <v>-1.1720230677891285E-2</v>
      </c>
      <c r="AB230" s="7">
        <f t="shared" si="59"/>
        <v>-2.4649527193531325E-3</v>
      </c>
      <c r="AE230" s="6">
        <v>43791</v>
      </c>
      <c r="AF230" s="7">
        <v>12.34</v>
      </c>
      <c r="AG230" s="7">
        <v>32.380000000000003</v>
      </c>
      <c r="AH230" s="7">
        <v>62.17</v>
      </c>
      <c r="AI230" s="7">
        <f t="shared" si="45"/>
        <v>7.1499999999999986</v>
      </c>
      <c r="AJ230" s="7">
        <v>2.62</v>
      </c>
      <c r="AK230" s="7">
        <v>16.05</v>
      </c>
      <c r="AL230" s="7">
        <f t="shared" si="46"/>
        <v>13.43</v>
      </c>
      <c r="AM230" s="7">
        <v>1.55</v>
      </c>
      <c r="AN230" s="7">
        <v>1.61</v>
      </c>
      <c r="AO230" s="7">
        <v>1.77</v>
      </c>
      <c r="AP230" s="7">
        <f t="shared" si="47"/>
        <v>0.15999999999999992</v>
      </c>
      <c r="AQ230" s="7">
        <v>1.62</v>
      </c>
      <c r="AR230" s="7">
        <v>116.91370000000001</v>
      </c>
      <c r="AS230" s="7">
        <v>1463.1</v>
      </c>
      <c r="AT230" s="14">
        <v>257.87900000000002</v>
      </c>
      <c r="AU230" s="14">
        <v>101.9372</v>
      </c>
      <c r="AV230" s="14">
        <v>96.8</v>
      </c>
      <c r="AY230" s="6">
        <v>43791</v>
      </c>
      <c r="AZ230" s="12">
        <v>0</v>
      </c>
      <c r="BA230" s="12">
        <v>0</v>
      </c>
      <c r="BB230" s="12">
        <v>0</v>
      </c>
      <c r="BE230" s="6">
        <v>43791</v>
      </c>
      <c r="BF230" t="s">
        <v>54</v>
      </c>
      <c r="BG230" s="52">
        <v>1</v>
      </c>
    </row>
    <row r="231" spans="1:59" x14ac:dyDescent="0.2">
      <c r="A231" s="6">
        <v>43794</v>
      </c>
      <c r="B231" s="12">
        <v>51.810200000000002</v>
      </c>
      <c r="C231" s="12">
        <v>89.706500000000005</v>
      </c>
      <c r="D231" s="12">
        <v>48.643999999999998</v>
      </c>
      <c r="E231" s="12">
        <v>35.537199999999999</v>
      </c>
      <c r="F231" s="12">
        <v>58.630299999999998</v>
      </c>
      <c r="G231" s="12"/>
      <c r="H231" s="12">
        <v>6.7263999999999999</v>
      </c>
      <c r="I231" s="12">
        <v>30.945599999999999</v>
      </c>
      <c r="J231" s="12">
        <v>7.0915999999999997</v>
      </c>
      <c r="K231" s="12">
        <v>77.368600000000001</v>
      </c>
      <c r="L231" s="12">
        <v>57.79</v>
      </c>
      <c r="M231" s="12">
        <v>64.67</v>
      </c>
      <c r="O231" s="6">
        <v>43794</v>
      </c>
      <c r="P231" s="7">
        <f t="shared" si="48"/>
        <v>-6.6541038064525677E-3</v>
      </c>
      <c r="Q231" s="7">
        <f t="shared" si="49"/>
        <v>-2.1091040009409419E-3</v>
      </c>
      <c r="R231" s="7">
        <f t="shared" si="50"/>
        <v>1.9016528984619772E-2</v>
      </c>
      <c r="S231" s="7">
        <f t="shared" si="51"/>
        <v>8.8041053175251446E-3</v>
      </c>
      <c r="T231" s="7">
        <f t="shared" si="52"/>
        <v>8.3478543096708671E-3</v>
      </c>
      <c r="U231" s="7" t="str">
        <f t="shared" si="53"/>
        <v/>
      </c>
      <c r="V231" s="7">
        <f t="shared" si="54"/>
        <v>2.9342216516194203E-2</v>
      </c>
      <c r="W231" s="7">
        <f t="shared" si="55"/>
        <v>5.2144725793099332E-2</v>
      </c>
      <c r="X231" s="7">
        <f t="shared" si="56"/>
        <v>3.0539456652602597E-2</v>
      </c>
      <c r="Y231" s="7">
        <f t="shared" si="57"/>
        <v>0</v>
      </c>
      <c r="Z231" s="7">
        <v>7.7200000000000003E-3</v>
      </c>
      <c r="AA231" s="7">
        <f t="shared" si="58"/>
        <v>1.9052573529929142E-3</v>
      </c>
      <c r="AB231" s="7">
        <f t="shared" si="59"/>
        <v>-2.4710437284028203E-3</v>
      </c>
      <c r="AE231" s="6">
        <v>43794</v>
      </c>
      <c r="AF231" s="7">
        <v>11.87</v>
      </c>
      <c r="AG231" s="7">
        <v>31.9</v>
      </c>
      <c r="AH231" s="7">
        <v>61.55</v>
      </c>
      <c r="AI231" s="7">
        <f t="shared" si="45"/>
        <v>6.8800000000000026</v>
      </c>
      <c r="AJ231" s="7">
        <v>2.5099999999999998</v>
      </c>
      <c r="AK231" s="7">
        <v>16.234999999999999</v>
      </c>
      <c r="AL231" s="7">
        <f t="shared" si="46"/>
        <v>13.725</v>
      </c>
      <c r="AM231" s="7">
        <v>1.55</v>
      </c>
      <c r="AN231" s="7">
        <v>1.61</v>
      </c>
      <c r="AO231" s="7">
        <v>1.76</v>
      </c>
      <c r="AP231" s="7">
        <f t="shared" si="47"/>
        <v>0.14999999999999991</v>
      </c>
      <c r="AQ231" s="7">
        <v>1.62</v>
      </c>
      <c r="AR231" s="7">
        <v>117.0098</v>
      </c>
      <c r="AS231" s="7">
        <v>1456.6</v>
      </c>
      <c r="AT231" s="14">
        <v>257.87900000000002</v>
      </c>
      <c r="AU231" s="14">
        <v>101.9372</v>
      </c>
      <c r="AV231" s="14">
        <v>96.8</v>
      </c>
      <c r="AY231" s="6">
        <v>43794</v>
      </c>
      <c r="AZ231" s="12">
        <v>0</v>
      </c>
      <c r="BA231" s="12">
        <v>0</v>
      </c>
      <c r="BB231" s="12">
        <v>0</v>
      </c>
      <c r="BE231" s="6">
        <v>43794</v>
      </c>
      <c r="BF231" t="s">
        <v>54</v>
      </c>
      <c r="BG231" s="52">
        <v>1</v>
      </c>
    </row>
    <row r="232" spans="1:59" x14ac:dyDescent="0.2">
      <c r="A232" s="6">
        <v>43795</v>
      </c>
      <c r="B232" s="12">
        <v>51.682400000000001</v>
      </c>
      <c r="C232" s="12">
        <v>89.259399999999999</v>
      </c>
      <c r="D232" s="12">
        <v>47.895099999999999</v>
      </c>
      <c r="E232" s="12">
        <v>34.326799999999999</v>
      </c>
      <c r="F232" s="12">
        <v>58.343600000000002</v>
      </c>
      <c r="G232" s="12"/>
      <c r="H232" s="12">
        <v>6.6379999999999999</v>
      </c>
      <c r="I232" s="12">
        <v>29.978000000000002</v>
      </c>
      <c r="J232" s="12">
        <v>6.8956</v>
      </c>
      <c r="K232" s="12">
        <v>77.376999999999995</v>
      </c>
      <c r="L232" s="12">
        <v>58.25</v>
      </c>
      <c r="M232" s="12">
        <v>64.819999999999993</v>
      </c>
      <c r="O232" s="6">
        <v>43795</v>
      </c>
      <c r="P232" s="7">
        <f t="shared" si="48"/>
        <v>-2.4697430533402913E-3</v>
      </c>
      <c r="Q232" s="7">
        <f t="shared" si="49"/>
        <v>-4.9964929648804732E-3</v>
      </c>
      <c r="R232" s="7">
        <f t="shared" si="50"/>
        <v>-1.5515268385461765E-2</v>
      </c>
      <c r="S232" s="7">
        <f t="shared" si="51"/>
        <v>-3.4653644962930413E-2</v>
      </c>
      <c r="T232" s="7">
        <f t="shared" si="52"/>
        <v>-4.9019580281964266E-3</v>
      </c>
      <c r="U232" s="7" t="str">
        <f t="shared" si="53"/>
        <v/>
      </c>
      <c r="V232" s="7">
        <f t="shared" si="54"/>
        <v>-1.3229368962657417E-2</v>
      </c>
      <c r="W232" s="7">
        <f t="shared" si="55"/>
        <v>-3.1767044933924286E-2</v>
      </c>
      <c r="X232" s="7">
        <f t="shared" si="56"/>
        <v>-2.8027458003401735E-2</v>
      </c>
      <c r="Y232" s="7">
        <f t="shared" si="57"/>
        <v>1.0856528403072163E-4</v>
      </c>
      <c r="Z232" s="7">
        <v>2.2629999999999998E-3</v>
      </c>
      <c r="AA232" s="7">
        <f t="shared" si="58"/>
        <v>7.928342116123371E-3</v>
      </c>
      <c r="AB232" s="7">
        <f t="shared" si="59"/>
        <v>2.316782254899665E-3</v>
      </c>
      <c r="AE232" s="6">
        <v>43795</v>
      </c>
      <c r="AF232" s="7">
        <v>11.54</v>
      </c>
      <c r="AG232" s="7">
        <v>31.25</v>
      </c>
      <c r="AH232" s="7">
        <v>60.39</v>
      </c>
      <c r="AI232" s="7">
        <f t="shared" si="45"/>
        <v>6.5699999999999932</v>
      </c>
      <c r="AJ232" s="7">
        <v>2.5099999999999998</v>
      </c>
      <c r="AK232" s="7">
        <v>15.85</v>
      </c>
      <c r="AL232" s="7">
        <f t="shared" si="46"/>
        <v>13.34</v>
      </c>
      <c r="AM232" s="7">
        <v>1.55</v>
      </c>
      <c r="AN232" s="7">
        <v>1.58</v>
      </c>
      <c r="AO232" s="7">
        <v>1.74</v>
      </c>
      <c r="AP232" s="7">
        <f t="shared" si="47"/>
        <v>0.15999999999999992</v>
      </c>
      <c r="AQ232" s="7">
        <v>1.62</v>
      </c>
      <c r="AR232" s="7">
        <v>117.0513</v>
      </c>
      <c r="AS232" s="7">
        <v>1459.8</v>
      </c>
      <c r="AT232" s="14">
        <v>257.87900000000002</v>
      </c>
      <c r="AU232" s="14">
        <v>101.9372</v>
      </c>
      <c r="AV232" s="14">
        <v>96.8</v>
      </c>
      <c r="AY232" s="6">
        <v>43795</v>
      </c>
      <c r="AZ232" s="12">
        <v>0</v>
      </c>
      <c r="BA232" s="12">
        <v>0</v>
      </c>
      <c r="BB232" s="12">
        <v>0</v>
      </c>
      <c r="BE232" s="6">
        <v>43795</v>
      </c>
      <c r="BF232" t="s">
        <v>54</v>
      </c>
      <c r="BG232" s="52">
        <v>1</v>
      </c>
    </row>
    <row r="233" spans="1:59" x14ac:dyDescent="0.2">
      <c r="A233" s="6">
        <v>43796</v>
      </c>
      <c r="B233" s="12">
        <v>51.652299999999997</v>
      </c>
      <c r="C233" s="12">
        <v>89.471599999999995</v>
      </c>
      <c r="D233" s="12">
        <v>48.078299999999999</v>
      </c>
      <c r="E233" s="12">
        <v>34.487000000000002</v>
      </c>
      <c r="F233" s="12">
        <v>58.553800000000003</v>
      </c>
      <c r="G233" s="12"/>
      <c r="H233" s="12">
        <v>6.5495999999999999</v>
      </c>
      <c r="I233" s="12">
        <v>30.159400000000002</v>
      </c>
      <c r="J233" s="12">
        <v>6.8437000000000001</v>
      </c>
      <c r="K233" s="12">
        <v>77.393900000000002</v>
      </c>
      <c r="L233" s="12">
        <v>58.12</v>
      </c>
      <c r="M233" s="12">
        <v>65.03</v>
      </c>
      <c r="O233" s="6">
        <v>43796</v>
      </c>
      <c r="P233" s="7">
        <f t="shared" si="48"/>
        <v>-5.8257295664109355E-4</v>
      </c>
      <c r="Q233" s="7">
        <f t="shared" si="49"/>
        <v>2.3745192462936364E-3</v>
      </c>
      <c r="R233" s="7">
        <f t="shared" si="50"/>
        <v>3.8177291314563763E-3</v>
      </c>
      <c r="S233" s="7">
        <f t="shared" si="51"/>
        <v>4.6560512400726905E-3</v>
      </c>
      <c r="T233" s="7">
        <f t="shared" si="52"/>
        <v>3.5963199618137781E-3</v>
      </c>
      <c r="U233" s="7" t="str">
        <f t="shared" si="53"/>
        <v/>
      </c>
      <c r="V233" s="7">
        <f t="shared" si="54"/>
        <v>-1.3406734217681496E-2</v>
      </c>
      <c r="W233" s="7">
        <f t="shared" si="55"/>
        <v>6.0328697342608168E-3</v>
      </c>
      <c r="X233" s="7">
        <f t="shared" si="56"/>
        <v>-7.5550059846737246E-3</v>
      </c>
      <c r="Y233" s="7">
        <f t="shared" si="57"/>
        <v>2.1838730752586256E-4</v>
      </c>
      <c r="Z233" s="7">
        <v>4.4479999999999997E-3</v>
      </c>
      <c r="AA233" s="7">
        <f t="shared" si="58"/>
        <v>-2.234253743727886E-3</v>
      </c>
      <c r="AB233" s="7">
        <f t="shared" si="59"/>
        <v>3.2345041676593187E-3</v>
      </c>
      <c r="AE233" s="6">
        <v>43796</v>
      </c>
      <c r="AF233" s="7">
        <v>11.75</v>
      </c>
      <c r="AG233" s="7">
        <v>30.82</v>
      </c>
      <c r="AH233" s="7">
        <v>57.62</v>
      </c>
      <c r="AI233" s="7">
        <f t="shared" si="45"/>
        <v>6.9100000000000037</v>
      </c>
      <c r="AJ233" s="7">
        <v>2.46</v>
      </c>
      <c r="AK233" s="7">
        <v>15.98</v>
      </c>
      <c r="AL233" s="7">
        <f t="shared" si="46"/>
        <v>13.52</v>
      </c>
      <c r="AM233" s="7">
        <v>1.55</v>
      </c>
      <c r="AN233" s="7">
        <v>1.63</v>
      </c>
      <c r="AO233" s="7">
        <v>1.77</v>
      </c>
      <c r="AP233" s="7">
        <f t="shared" si="47"/>
        <v>0.14000000000000012</v>
      </c>
      <c r="AQ233" s="7">
        <v>1.63</v>
      </c>
      <c r="AR233" s="7">
        <v>117.12730000000001</v>
      </c>
      <c r="AS233" s="7">
        <v>1453.4</v>
      </c>
      <c r="AT233" s="14">
        <v>257.87900000000002</v>
      </c>
      <c r="AU233" s="14">
        <v>101.9372</v>
      </c>
      <c r="AV233" s="14">
        <v>96.8</v>
      </c>
      <c r="AY233" s="6">
        <v>43796</v>
      </c>
      <c r="AZ233" s="12">
        <v>0</v>
      </c>
      <c r="BA233" s="12">
        <v>0</v>
      </c>
      <c r="BB233" s="12">
        <v>0</v>
      </c>
      <c r="BE233" s="6">
        <v>43796</v>
      </c>
      <c r="BF233" t="s">
        <v>54</v>
      </c>
      <c r="BG233" s="52">
        <v>1</v>
      </c>
    </row>
    <row r="234" spans="1:59" x14ac:dyDescent="0.2">
      <c r="A234" s="6">
        <v>43798</v>
      </c>
      <c r="B234" s="12">
        <v>51.223799999999997</v>
      </c>
      <c r="C234" s="12">
        <v>88.759299999999996</v>
      </c>
      <c r="D234" s="12">
        <v>47.759599999999999</v>
      </c>
      <c r="E234" s="12">
        <v>34.326799999999999</v>
      </c>
      <c r="F234" s="12">
        <v>57.856200000000001</v>
      </c>
      <c r="G234" s="12"/>
      <c r="H234" s="12">
        <v>6.6203000000000003</v>
      </c>
      <c r="I234" s="12">
        <v>29.7102</v>
      </c>
      <c r="J234" s="12">
        <v>6.8090999999999999</v>
      </c>
      <c r="K234" s="12">
        <v>77.393900000000002</v>
      </c>
      <c r="L234" s="12">
        <v>58.12</v>
      </c>
      <c r="M234" s="12">
        <v>64.5</v>
      </c>
      <c r="O234" s="6">
        <v>43798</v>
      </c>
      <c r="P234" s="7">
        <f t="shared" si="48"/>
        <v>-8.3304572788266036E-3</v>
      </c>
      <c r="Q234" s="7">
        <f t="shared" si="49"/>
        <v>-7.9930448909438893E-3</v>
      </c>
      <c r="R234" s="7">
        <f t="shared" si="50"/>
        <v>-6.6508380248535854E-3</v>
      </c>
      <c r="S234" s="7">
        <f t="shared" si="51"/>
        <v>-4.6560512400726246E-3</v>
      </c>
      <c r="T234" s="7">
        <f t="shared" si="52"/>
        <v>-1.1985368108891656E-2</v>
      </c>
      <c r="U234" s="7" t="str">
        <f t="shared" si="53"/>
        <v/>
      </c>
      <c r="V234" s="7">
        <f t="shared" si="54"/>
        <v>1.0736707062565159E-2</v>
      </c>
      <c r="W234" s="7">
        <f t="shared" si="55"/>
        <v>-1.5006227850651796E-2</v>
      </c>
      <c r="X234" s="7">
        <f t="shared" si="56"/>
        <v>-5.0685682166160956E-3</v>
      </c>
      <c r="Y234" s="7">
        <f t="shared" si="57"/>
        <v>0</v>
      </c>
      <c r="Z234" s="7">
        <v>-3.7160000000000001E-3</v>
      </c>
      <c r="AA234" s="7">
        <f t="shared" si="58"/>
        <v>0</v>
      </c>
      <c r="AB234" s="7">
        <f t="shared" si="59"/>
        <v>-8.1834780793336309E-3</v>
      </c>
      <c r="AE234" s="6">
        <v>43798</v>
      </c>
      <c r="AF234" s="7">
        <v>12.62</v>
      </c>
      <c r="AG234" s="7">
        <v>36.729999999999997</v>
      </c>
      <c r="AH234" s="7">
        <v>56.57</v>
      </c>
      <c r="AI234" s="7">
        <f t="shared" si="45"/>
        <v>6.3800000000000026</v>
      </c>
      <c r="AJ234" s="7">
        <v>2.46</v>
      </c>
      <c r="AK234" s="7">
        <v>16.329999999999998</v>
      </c>
      <c r="AL234" s="7">
        <f t="shared" si="46"/>
        <v>13.869999999999997</v>
      </c>
      <c r="AM234" s="7">
        <v>1.56</v>
      </c>
      <c r="AN234" s="7">
        <v>1.61</v>
      </c>
      <c r="AO234" s="7">
        <v>1.78</v>
      </c>
      <c r="AP234" s="7">
        <f t="shared" si="47"/>
        <v>0.16999999999999993</v>
      </c>
      <c r="AQ234" s="7">
        <v>1.61</v>
      </c>
      <c r="AR234" s="7">
        <v>117.1204</v>
      </c>
      <c r="AS234" s="7">
        <v>1465.6</v>
      </c>
      <c r="AT234" s="14">
        <v>257.87900000000002</v>
      </c>
      <c r="AU234" s="14">
        <v>101.9372</v>
      </c>
      <c r="AV234" s="14">
        <v>96.8</v>
      </c>
      <c r="AY234" s="6">
        <v>43798</v>
      </c>
      <c r="AZ234" s="12">
        <v>0</v>
      </c>
      <c r="BA234" s="12">
        <v>0</v>
      </c>
      <c r="BB234" s="12">
        <v>0</v>
      </c>
      <c r="BE234" s="6">
        <v>43798</v>
      </c>
      <c r="BF234" t="s">
        <v>54</v>
      </c>
      <c r="BG234" s="52">
        <v>1</v>
      </c>
    </row>
    <row r="235" spans="1:59" x14ac:dyDescent="0.2">
      <c r="A235" s="6">
        <v>43801</v>
      </c>
      <c r="B235" s="12">
        <v>51.441800000000001</v>
      </c>
      <c r="C235" s="12">
        <v>88.509200000000007</v>
      </c>
      <c r="D235" s="12">
        <v>48.102200000000003</v>
      </c>
      <c r="E235" s="12">
        <v>34.424700000000001</v>
      </c>
      <c r="F235" s="12">
        <v>57.980400000000003</v>
      </c>
      <c r="G235" s="12"/>
      <c r="H235" s="12">
        <v>6.3667999999999996</v>
      </c>
      <c r="I235" s="12">
        <v>29.278199999999998</v>
      </c>
      <c r="J235" s="12">
        <v>6.7053000000000003</v>
      </c>
      <c r="K235" s="12">
        <v>77.399900000000002</v>
      </c>
      <c r="L235" s="12">
        <v>55.97</v>
      </c>
      <c r="M235" s="12">
        <v>63.2</v>
      </c>
      <c r="O235" s="6">
        <v>43801</v>
      </c>
      <c r="P235" s="7">
        <f t="shared" si="48"/>
        <v>4.2468037520250936E-3</v>
      </c>
      <c r="Q235" s="7">
        <f t="shared" si="49"/>
        <v>-2.8217101847459987E-3</v>
      </c>
      <c r="R235" s="7">
        <f t="shared" si="50"/>
        <v>7.1478202716070372E-3</v>
      </c>
      <c r="S235" s="7">
        <f t="shared" si="51"/>
        <v>2.8479397880856847E-3</v>
      </c>
      <c r="T235" s="7">
        <f t="shared" si="52"/>
        <v>2.1444007782341836E-3</v>
      </c>
      <c r="U235" s="7" t="str">
        <f t="shared" si="53"/>
        <v/>
      </c>
      <c r="V235" s="7">
        <f t="shared" si="54"/>
        <v>-3.9043697569104197E-2</v>
      </c>
      <c r="W235" s="7">
        <f t="shared" si="55"/>
        <v>-1.4647209398428784E-2</v>
      </c>
      <c r="X235" s="7">
        <f t="shared" si="56"/>
        <v>-1.5361694375374301E-2</v>
      </c>
      <c r="Y235" s="7">
        <f t="shared" si="57"/>
        <v>7.7522484789468247E-5</v>
      </c>
      <c r="Z235" s="7">
        <v>-8.5310000000000004E-3</v>
      </c>
      <c r="AA235" s="7">
        <f t="shared" si="58"/>
        <v>-3.7694005798813955E-2</v>
      </c>
      <c r="AB235" s="7">
        <f t="shared" si="59"/>
        <v>-2.0360922648914967E-2</v>
      </c>
      <c r="AE235" s="6">
        <v>43801</v>
      </c>
      <c r="AF235" s="7">
        <v>14.91</v>
      </c>
      <c r="AG235" s="7">
        <v>34.97</v>
      </c>
      <c r="AH235" s="7">
        <v>59.42</v>
      </c>
      <c r="AI235" s="7">
        <f t="shared" si="45"/>
        <v>7.230000000000004</v>
      </c>
      <c r="AJ235" s="7">
        <v>2.29</v>
      </c>
      <c r="AK235" s="7">
        <v>15.81</v>
      </c>
      <c r="AL235" s="7">
        <f t="shared" si="46"/>
        <v>13.52</v>
      </c>
      <c r="AM235" s="7">
        <v>1.56</v>
      </c>
      <c r="AN235" s="7">
        <v>1.61</v>
      </c>
      <c r="AO235" s="7">
        <v>1.83</v>
      </c>
      <c r="AP235" s="7">
        <f t="shared" si="47"/>
        <v>0.21999999999999997</v>
      </c>
      <c r="AQ235" s="7">
        <v>1.65</v>
      </c>
      <c r="AR235" s="7">
        <v>116.96469999999999</v>
      </c>
      <c r="AS235" s="7">
        <v>1462.3</v>
      </c>
      <c r="AT235" s="14">
        <v>257.87900000000002</v>
      </c>
      <c r="AU235" s="14">
        <v>101.9372</v>
      </c>
      <c r="AV235" s="14">
        <v>96.8</v>
      </c>
      <c r="AY235" s="6">
        <v>43801</v>
      </c>
      <c r="AZ235" s="12">
        <v>0</v>
      </c>
      <c r="BA235" s="12">
        <v>0</v>
      </c>
      <c r="BB235" s="12">
        <v>0</v>
      </c>
      <c r="BE235" s="6">
        <v>43801</v>
      </c>
      <c r="BF235" t="s">
        <v>54</v>
      </c>
      <c r="BG235" s="52">
        <v>1</v>
      </c>
    </row>
    <row r="236" spans="1:59" x14ac:dyDescent="0.2">
      <c r="A236" s="6">
        <v>43802</v>
      </c>
      <c r="B236" s="12">
        <v>51.035800000000002</v>
      </c>
      <c r="C236" s="12">
        <v>87.819599999999994</v>
      </c>
      <c r="D236" s="12">
        <v>46.923000000000002</v>
      </c>
      <c r="E236" s="12">
        <v>33.837299999999999</v>
      </c>
      <c r="F236" s="12">
        <v>56.996099999999998</v>
      </c>
      <c r="G236" s="12"/>
      <c r="H236" s="12">
        <v>6.3079000000000001</v>
      </c>
      <c r="I236" s="12">
        <v>29.053599999999999</v>
      </c>
      <c r="J236" s="12">
        <v>6.5727000000000002</v>
      </c>
      <c r="K236" s="12">
        <v>77.391400000000004</v>
      </c>
      <c r="L236" s="12">
        <v>56.15</v>
      </c>
      <c r="M236" s="12">
        <v>62.95</v>
      </c>
      <c r="O236" s="6">
        <v>43802</v>
      </c>
      <c r="P236" s="7">
        <f t="shared" si="48"/>
        <v>-7.9237242916962575E-3</v>
      </c>
      <c r="Q236" s="7">
        <f t="shared" si="49"/>
        <v>-7.8217910611422612E-3</v>
      </c>
      <c r="R236" s="7">
        <f t="shared" si="50"/>
        <v>-2.481995375128683E-2</v>
      </c>
      <c r="S236" s="7">
        <f t="shared" si="51"/>
        <v>-1.7210585658987081E-2</v>
      </c>
      <c r="T236" s="7">
        <f t="shared" si="52"/>
        <v>-1.7122177959286198E-2</v>
      </c>
      <c r="U236" s="7" t="str">
        <f t="shared" si="53"/>
        <v/>
      </c>
      <c r="V236" s="7">
        <f t="shared" si="54"/>
        <v>-9.294172483653676E-3</v>
      </c>
      <c r="W236" s="7">
        <f t="shared" si="55"/>
        <v>-7.7008119051393291E-3</v>
      </c>
      <c r="X236" s="7">
        <f t="shared" si="56"/>
        <v>-1.9973551481875847E-2</v>
      </c>
      <c r="Y236" s="7">
        <f t="shared" si="57"/>
        <v>-1.0982529390913054E-4</v>
      </c>
      <c r="Z236" s="7">
        <v>-6.7289999999999997E-3</v>
      </c>
      <c r="AA236" s="7">
        <f t="shared" si="58"/>
        <v>3.210848281183995E-3</v>
      </c>
      <c r="AB236" s="7">
        <f t="shared" si="59"/>
        <v>-3.9635406624555867E-3</v>
      </c>
      <c r="AE236" s="6">
        <v>43802</v>
      </c>
      <c r="AF236" s="7">
        <v>15.96</v>
      </c>
      <c r="AG236" s="7">
        <v>35.049999999999997</v>
      </c>
      <c r="AH236" s="7">
        <v>64.62</v>
      </c>
      <c r="AI236" s="7">
        <f t="shared" si="45"/>
        <v>6.8000000000000043</v>
      </c>
      <c r="AJ236" s="7">
        <v>2.42</v>
      </c>
      <c r="AK236" s="7">
        <v>15.77</v>
      </c>
      <c r="AL236" s="7">
        <f t="shared" si="46"/>
        <v>13.35</v>
      </c>
      <c r="AM236" s="7">
        <v>1.55</v>
      </c>
      <c r="AN236" s="7">
        <v>1.53</v>
      </c>
      <c r="AO236" s="7">
        <v>1.72</v>
      </c>
      <c r="AP236" s="7">
        <f t="shared" si="47"/>
        <v>0.18999999999999995</v>
      </c>
      <c r="AQ236" s="7">
        <v>1.63</v>
      </c>
      <c r="AR236" s="7">
        <v>116.88979999999999</v>
      </c>
      <c r="AS236" s="7">
        <v>1478.2</v>
      </c>
      <c r="AT236" s="14">
        <v>257.87900000000002</v>
      </c>
      <c r="AU236" s="14">
        <v>101.9372</v>
      </c>
      <c r="AV236" s="14">
        <v>96.8</v>
      </c>
      <c r="AY236" s="6">
        <v>43802</v>
      </c>
      <c r="AZ236" s="12">
        <v>0</v>
      </c>
      <c r="BA236" s="12">
        <v>0</v>
      </c>
      <c r="BB236" s="12">
        <v>0</v>
      </c>
      <c r="BE236" s="6">
        <v>43802</v>
      </c>
      <c r="BF236" t="s">
        <v>54</v>
      </c>
      <c r="BG236" s="52">
        <v>1</v>
      </c>
    </row>
    <row r="237" spans="1:59" x14ac:dyDescent="0.2">
      <c r="A237" s="6">
        <v>43803</v>
      </c>
      <c r="B237" s="12">
        <v>51.614699999999999</v>
      </c>
      <c r="C237" s="12">
        <v>88.615300000000005</v>
      </c>
      <c r="D237" s="12">
        <v>48.309399999999997</v>
      </c>
      <c r="E237" s="12">
        <v>34.22</v>
      </c>
      <c r="F237" s="12">
        <v>56.785899999999998</v>
      </c>
      <c r="G237" s="12"/>
      <c r="H237" s="12">
        <v>6.4199000000000002</v>
      </c>
      <c r="I237" s="12">
        <v>29.010400000000001</v>
      </c>
      <c r="J237" s="12">
        <v>6.5324</v>
      </c>
      <c r="K237" s="12">
        <v>77.399900000000002</v>
      </c>
      <c r="L237" s="12">
        <v>58.46</v>
      </c>
      <c r="M237" s="12">
        <v>65.25</v>
      </c>
      <c r="O237" s="6">
        <v>43803</v>
      </c>
      <c r="P237" s="7">
        <f t="shared" si="48"/>
        <v>1.1279168387380915E-2</v>
      </c>
      <c r="Q237" s="7">
        <f t="shared" si="49"/>
        <v>9.0198185806573631E-3</v>
      </c>
      <c r="R237" s="7">
        <f t="shared" si="50"/>
        <v>2.9118198340111142E-2</v>
      </c>
      <c r="S237" s="7">
        <f t="shared" si="51"/>
        <v>1.124652414323807E-2</v>
      </c>
      <c r="T237" s="7">
        <f t="shared" si="52"/>
        <v>-3.6947889671145912E-3</v>
      </c>
      <c r="U237" s="7" t="str">
        <f t="shared" si="53"/>
        <v/>
      </c>
      <c r="V237" s="7">
        <f t="shared" si="54"/>
        <v>1.7599725166661657E-2</v>
      </c>
      <c r="W237" s="7">
        <f t="shared" si="55"/>
        <v>-1.4880135013454214E-3</v>
      </c>
      <c r="X237" s="7">
        <f t="shared" si="56"/>
        <v>-6.1502967596953314E-3</v>
      </c>
      <c r="Y237" s="7">
        <f t="shared" si="57"/>
        <v>1.0982529390910329E-4</v>
      </c>
      <c r="Z237" s="7">
        <v>6.1510000000000002E-3</v>
      </c>
      <c r="AA237" s="7">
        <f t="shared" si="58"/>
        <v>4.0316078498647739E-2</v>
      </c>
      <c r="AB237" s="7">
        <f t="shared" si="59"/>
        <v>3.5885285712446598E-2</v>
      </c>
      <c r="AE237" s="6">
        <v>43803</v>
      </c>
      <c r="AF237" s="7">
        <v>14.8</v>
      </c>
      <c r="AG237" s="7">
        <v>32.21</v>
      </c>
      <c r="AH237" s="7">
        <v>63.01</v>
      </c>
      <c r="AI237" s="7">
        <f t="shared" si="45"/>
        <v>6.7899999999999991</v>
      </c>
      <c r="AJ237" s="7">
        <v>2.4300000000000002</v>
      </c>
      <c r="AK237" s="7">
        <v>15.88</v>
      </c>
      <c r="AL237" s="7">
        <f t="shared" si="46"/>
        <v>13.450000000000001</v>
      </c>
      <c r="AM237" s="7">
        <v>1.55</v>
      </c>
      <c r="AN237" s="7">
        <v>1.58</v>
      </c>
      <c r="AO237" s="7">
        <v>1.77</v>
      </c>
      <c r="AP237" s="7">
        <f t="shared" si="47"/>
        <v>0.18999999999999995</v>
      </c>
      <c r="AQ237" s="7">
        <v>1.66</v>
      </c>
      <c r="AR237" s="7">
        <v>116.69199999999999</v>
      </c>
      <c r="AS237" s="7">
        <v>1474</v>
      </c>
      <c r="AT237" s="14">
        <v>257.87900000000002</v>
      </c>
      <c r="AU237" s="14">
        <v>101.9372</v>
      </c>
      <c r="AV237" s="14">
        <v>96.8</v>
      </c>
      <c r="AY237" s="6">
        <v>43803</v>
      </c>
      <c r="AZ237" s="12">
        <v>0</v>
      </c>
      <c r="BA237" s="12">
        <v>0</v>
      </c>
      <c r="BB237" s="12">
        <v>0</v>
      </c>
      <c r="BE237" s="6">
        <v>43803</v>
      </c>
      <c r="BF237" t="s">
        <v>54</v>
      </c>
      <c r="BG237" s="52">
        <v>1</v>
      </c>
    </row>
    <row r="238" spans="1:59" x14ac:dyDescent="0.2">
      <c r="A238" s="6">
        <v>43804</v>
      </c>
      <c r="B238" s="12">
        <v>51.4343</v>
      </c>
      <c r="C238" s="12">
        <v>88.153000000000006</v>
      </c>
      <c r="D238" s="12">
        <v>47.679900000000004</v>
      </c>
      <c r="E238" s="12">
        <v>33.8018</v>
      </c>
      <c r="F238" s="12">
        <v>56.709400000000002</v>
      </c>
      <c r="G238" s="12"/>
      <c r="H238" s="12">
        <v>6.3197000000000001</v>
      </c>
      <c r="I238" s="12">
        <v>29.088200000000001</v>
      </c>
      <c r="J238" s="12">
        <v>6.6879999999999997</v>
      </c>
      <c r="K238" s="12">
        <v>77.416799999999995</v>
      </c>
      <c r="L238" s="12">
        <v>58.42</v>
      </c>
      <c r="M238" s="12">
        <v>65.67</v>
      </c>
      <c r="O238" s="6">
        <v>43804</v>
      </c>
      <c r="P238" s="7">
        <f t="shared" si="48"/>
        <v>-3.5012505563356425E-3</v>
      </c>
      <c r="Q238" s="7">
        <f t="shared" si="49"/>
        <v>-5.2305877694910491E-3</v>
      </c>
      <c r="R238" s="7">
        <f t="shared" si="50"/>
        <v>-1.3116233260866621E-2</v>
      </c>
      <c r="S238" s="7">
        <f t="shared" si="51"/>
        <v>-1.2296212955171703E-2</v>
      </c>
      <c r="T238" s="7">
        <f t="shared" si="52"/>
        <v>-1.3480736486057182E-3</v>
      </c>
      <c r="U238" s="7" t="str">
        <f t="shared" si="53"/>
        <v/>
      </c>
      <c r="V238" s="7">
        <f t="shared" si="54"/>
        <v>-1.5730802578892398E-2</v>
      </c>
      <c r="W238" s="7">
        <f t="shared" si="55"/>
        <v>2.6782072719002304E-3</v>
      </c>
      <c r="X238" s="7">
        <f t="shared" si="56"/>
        <v>2.3540465561949369E-2</v>
      </c>
      <c r="Y238" s="7">
        <f t="shared" si="57"/>
        <v>2.1832270119596258E-4</v>
      </c>
      <c r="Z238" s="7">
        <v>1.797E-3</v>
      </c>
      <c r="AA238" s="7">
        <f t="shared" si="58"/>
        <v>-6.8446272350492128E-4</v>
      </c>
      <c r="AB238" s="7">
        <f t="shared" si="59"/>
        <v>6.4161540000785434E-3</v>
      </c>
      <c r="AE238" s="6">
        <v>43804</v>
      </c>
      <c r="AF238" s="7">
        <v>14.52</v>
      </c>
      <c r="AG238" s="7">
        <v>30.41</v>
      </c>
      <c r="AH238" s="7">
        <v>63.73</v>
      </c>
      <c r="AI238" s="7">
        <f t="shared" si="45"/>
        <v>7.25</v>
      </c>
      <c r="AJ238" s="7">
        <v>2.42</v>
      </c>
      <c r="AK238" s="7">
        <v>15.414999999999999</v>
      </c>
      <c r="AL238" s="7">
        <f t="shared" si="46"/>
        <v>12.994999999999999</v>
      </c>
      <c r="AM238" s="7">
        <v>1.55</v>
      </c>
      <c r="AN238" s="7">
        <v>1.58</v>
      </c>
      <c r="AO238" s="7">
        <v>1.8</v>
      </c>
      <c r="AP238" s="7">
        <f t="shared" si="47"/>
        <v>0.21999999999999997</v>
      </c>
      <c r="AQ238" s="7">
        <v>1.67</v>
      </c>
      <c r="AR238" s="7">
        <v>116.38379999999999</v>
      </c>
      <c r="AS238" s="7">
        <v>1476.9</v>
      </c>
      <c r="AT238" s="14">
        <v>257.87900000000002</v>
      </c>
      <c r="AU238" s="14">
        <v>101.9372</v>
      </c>
      <c r="AV238" s="14">
        <v>96.8</v>
      </c>
      <c r="AY238" s="6">
        <v>43804</v>
      </c>
      <c r="AZ238" s="12">
        <v>0</v>
      </c>
      <c r="BA238" s="12">
        <v>0</v>
      </c>
      <c r="BB238" s="12">
        <v>0</v>
      </c>
      <c r="BE238" s="6">
        <v>43804</v>
      </c>
      <c r="BF238" t="s">
        <v>54</v>
      </c>
      <c r="BG238" s="52">
        <v>1</v>
      </c>
    </row>
    <row r="239" spans="1:59" x14ac:dyDescent="0.2">
      <c r="A239" s="6">
        <v>43805</v>
      </c>
      <c r="B239" s="12">
        <v>52.261299999999999</v>
      </c>
      <c r="C239" s="12">
        <v>89.426100000000005</v>
      </c>
      <c r="D239" s="12">
        <v>49.377099999999999</v>
      </c>
      <c r="E239" s="12">
        <v>34.718400000000003</v>
      </c>
      <c r="F239" s="12">
        <v>57.751100000000001</v>
      </c>
      <c r="G239" s="12"/>
      <c r="H239" s="12">
        <v>6.5968</v>
      </c>
      <c r="I239" s="12">
        <v>30.470400000000001</v>
      </c>
      <c r="J239" s="12">
        <v>6.6303999999999998</v>
      </c>
      <c r="K239" s="12">
        <v>77.416799999999995</v>
      </c>
      <c r="L239" s="12">
        <v>59.2</v>
      </c>
      <c r="M239" s="12">
        <v>66.5</v>
      </c>
      <c r="O239" s="6">
        <v>43805</v>
      </c>
      <c r="P239" s="7">
        <f t="shared" si="48"/>
        <v>1.5950870324514251E-2</v>
      </c>
      <c r="Q239" s="7">
        <f t="shared" si="49"/>
        <v>1.4338644716920477E-2</v>
      </c>
      <c r="R239" s="7">
        <f t="shared" si="50"/>
        <v>3.4976828522952037E-2</v>
      </c>
      <c r="S239" s="7">
        <f t="shared" si="51"/>
        <v>2.6755750272113427E-2</v>
      </c>
      <c r="T239" s="7">
        <f t="shared" si="52"/>
        <v>1.8202415014175719E-2</v>
      </c>
      <c r="U239" s="7" t="str">
        <f t="shared" si="53"/>
        <v/>
      </c>
      <c r="V239" s="7">
        <f t="shared" si="54"/>
        <v>4.2912944292820748E-2</v>
      </c>
      <c r="W239" s="7">
        <f t="shared" si="55"/>
        <v>4.642312691900833E-2</v>
      </c>
      <c r="X239" s="7">
        <f t="shared" si="56"/>
        <v>-8.6497415794829658E-3</v>
      </c>
      <c r="Y239" s="7">
        <f t="shared" si="57"/>
        <v>0</v>
      </c>
      <c r="Z239" s="7">
        <v>9.0930000000000004E-3</v>
      </c>
      <c r="AA239" s="7">
        <f t="shared" si="58"/>
        <v>1.326324493036506E-2</v>
      </c>
      <c r="AB239" s="7">
        <f t="shared" si="59"/>
        <v>1.2559747458927224E-2</v>
      </c>
      <c r="AE239" s="6">
        <v>43805</v>
      </c>
      <c r="AF239" s="7">
        <v>13.62</v>
      </c>
      <c r="AG239" s="7">
        <v>30.02</v>
      </c>
      <c r="AH239" s="7">
        <v>64.069999999999993</v>
      </c>
      <c r="AI239" s="7">
        <f t="shared" si="45"/>
        <v>7.2999999999999972</v>
      </c>
      <c r="AJ239" s="7">
        <v>2.31</v>
      </c>
      <c r="AK239" s="7">
        <v>15.14</v>
      </c>
      <c r="AL239" s="7">
        <f t="shared" si="46"/>
        <v>12.83</v>
      </c>
      <c r="AM239" s="7">
        <v>1.55</v>
      </c>
      <c r="AN239" s="7">
        <v>1.61</v>
      </c>
      <c r="AO239" s="7">
        <v>1.84</v>
      </c>
      <c r="AP239" s="7">
        <f t="shared" si="47"/>
        <v>0.22999999999999998</v>
      </c>
      <c r="AQ239" s="7">
        <v>1.69</v>
      </c>
      <c r="AR239" s="7">
        <v>116.5381</v>
      </c>
      <c r="AS239" s="7">
        <v>1459.1</v>
      </c>
      <c r="AT239" s="14">
        <v>257.87900000000002</v>
      </c>
      <c r="AU239" s="14">
        <v>101.9372</v>
      </c>
      <c r="AV239" s="14">
        <v>96.8</v>
      </c>
      <c r="AY239" s="6">
        <v>43805</v>
      </c>
      <c r="AZ239" s="12">
        <v>0</v>
      </c>
      <c r="BA239" s="12">
        <v>0</v>
      </c>
      <c r="BB239" s="12">
        <v>0</v>
      </c>
      <c r="BE239" s="6">
        <v>43805</v>
      </c>
      <c r="BF239" t="s">
        <v>54</v>
      </c>
      <c r="BG239" s="52">
        <v>1</v>
      </c>
    </row>
    <row r="240" spans="1:59" x14ac:dyDescent="0.2">
      <c r="A240" s="6">
        <v>43808</v>
      </c>
      <c r="B240" s="12">
        <v>52.374099999999999</v>
      </c>
      <c r="C240" s="12">
        <v>88.888099999999994</v>
      </c>
      <c r="D240" s="12">
        <v>49.265500000000003</v>
      </c>
      <c r="E240" s="12">
        <v>33.9191</v>
      </c>
      <c r="F240" s="12">
        <v>57.359200000000001</v>
      </c>
      <c r="G240" s="12"/>
      <c r="H240" s="12">
        <v>6.7794999999999996</v>
      </c>
      <c r="I240" s="12">
        <v>31.559000000000001</v>
      </c>
      <c r="J240" s="12">
        <v>6.7976000000000001</v>
      </c>
      <c r="K240" s="12">
        <v>77.425299999999993</v>
      </c>
      <c r="L240" s="12">
        <v>58.99</v>
      </c>
      <c r="M240" s="12">
        <v>66.44</v>
      </c>
      <c r="O240" s="6">
        <v>43808</v>
      </c>
      <c r="P240" s="7">
        <f t="shared" si="48"/>
        <v>2.1560589188122331E-3</v>
      </c>
      <c r="Q240" s="7">
        <f t="shared" si="49"/>
        <v>-6.0343105878376199E-3</v>
      </c>
      <c r="R240" s="7">
        <f t="shared" si="50"/>
        <v>-2.2627150463363395E-3</v>
      </c>
      <c r="S240" s="7">
        <f t="shared" si="51"/>
        <v>-2.329152822816143E-2</v>
      </c>
      <c r="T240" s="7">
        <f t="shared" si="52"/>
        <v>-6.8091476468370741E-3</v>
      </c>
      <c r="U240" s="7" t="str">
        <f t="shared" si="53"/>
        <v/>
      </c>
      <c r="V240" s="7">
        <f t="shared" si="54"/>
        <v>2.7318669949728258E-2</v>
      </c>
      <c r="W240" s="7">
        <f t="shared" si="55"/>
        <v>3.5103089219590426E-2</v>
      </c>
      <c r="X240" s="7">
        <f t="shared" si="56"/>
        <v>2.4904474504277116E-2</v>
      </c>
      <c r="Y240" s="7">
        <f t="shared" si="57"/>
        <v>1.0978926284948888E-4</v>
      </c>
      <c r="Z240" s="7">
        <v>-3.1489999999999999E-3</v>
      </c>
      <c r="AA240" s="7">
        <f t="shared" si="58"/>
        <v>-3.5536038749760987E-3</v>
      </c>
      <c r="AB240" s="7">
        <f t="shared" si="59"/>
        <v>-9.0266291671432537E-4</v>
      </c>
      <c r="AE240" s="6">
        <v>43808</v>
      </c>
      <c r="AF240" s="7">
        <v>15.86</v>
      </c>
      <c r="AG240" s="7">
        <v>30.02</v>
      </c>
      <c r="AH240" s="7">
        <v>67.290000000000006</v>
      </c>
      <c r="AI240" s="7">
        <f t="shared" si="45"/>
        <v>7.4499999999999957</v>
      </c>
      <c r="AJ240" s="7">
        <v>2.17</v>
      </c>
      <c r="AK240" s="7">
        <v>14.89</v>
      </c>
      <c r="AL240" s="7">
        <f t="shared" si="46"/>
        <v>12.72</v>
      </c>
      <c r="AM240" s="7">
        <v>1.55</v>
      </c>
      <c r="AN240" s="7">
        <v>1.63</v>
      </c>
      <c r="AO240" s="7">
        <v>1.83</v>
      </c>
      <c r="AP240" s="7">
        <f t="shared" si="47"/>
        <v>0.20000000000000018</v>
      </c>
      <c r="AQ240" s="7">
        <v>1.69</v>
      </c>
      <c r="AR240" s="7">
        <v>116.3283</v>
      </c>
      <c r="AS240" s="7">
        <v>1459.3</v>
      </c>
      <c r="AT240" s="14">
        <v>257.87900000000002</v>
      </c>
      <c r="AU240" s="14">
        <v>101.9372</v>
      </c>
      <c r="AV240" s="14">
        <v>96.8</v>
      </c>
      <c r="AY240" s="6">
        <v>43808</v>
      </c>
      <c r="AZ240" s="12">
        <v>0</v>
      </c>
      <c r="BA240" s="12">
        <v>0</v>
      </c>
      <c r="BB240" s="12">
        <v>0</v>
      </c>
      <c r="BE240" s="6">
        <v>43808</v>
      </c>
      <c r="BF240" t="s">
        <v>54</v>
      </c>
      <c r="BG240" s="52">
        <v>1</v>
      </c>
    </row>
    <row r="241" spans="1:59" x14ac:dyDescent="0.2">
      <c r="A241" s="6">
        <v>43809</v>
      </c>
      <c r="B241" s="12">
        <v>51.923000000000002</v>
      </c>
      <c r="C241" s="12">
        <v>89.3352</v>
      </c>
      <c r="D241" s="12">
        <v>49.209800000000001</v>
      </c>
      <c r="E241" s="12">
        <v>34.128</v>
      </c>
      <c r="F241" s="12">
        <v>57.559899999999999</v>
      </c>
      <c r="G241" s="12"/>
      <c r="H241" s="12">
        <v>6.8330000000000002</v>
      </c>
      <c r="I241" s="12">
        <v>31.334299999999999</v>
      </c>
      <c r="J241" s="12">
        <v>6.9417</v>
      </c>
      <c r="K241" s="12">
        <v>77.425299999999993</v>
      </c>
      <c r="L241" s="12">
        <v>59.22</v>
      </c>
      <c r="M241" s="12">
        <v>66.569999999999993</v>
      </c>
      <c r="O241" s="6">
        <v>43809</v>
      </c>
      <c r="P241" s="7">
        <f t="shared" si="48"/>
        <v>-8.6503423953617452E-3</v>
      </c>
      <c r="Q241" s="7">
        <f t="shared" si="49"/>
        <v>5.0173118545017662E-3</v>
      </c>
      <c r="R241" s="7">
        <f t="shared" si="50"/>
        <v>-1.1312482610369983E-3</v>
      </c>
      <c r="S241" s="7">
        <f t="shared" si="51"/>
        <v>6.1398841761671737E-3</v>
      </c>
      <c r="T241" s="7">
        <f t="shared" si="52"/>
        <v>3.4928955073663757E-3</v>
      </c>
      <c r="U241" s="7" t="str">
        <f t="shared" si="53"/>
        <v/>
      </c>
      <c r="V241" s="7">
        <f t="shared" si="54"/>
        <v>7.8604628784144318E-3</v>
      </c>
      <c r="W241" s="7">
        <f t="shared" si="55"/>
        <v>-7.1454656077586691E-3</v>
      </c>
      <c r="X241" s="7">
        <f t="shared" si="56"/>
        <v>2.0977092586841304E-2</v>
      </c>
      <c r="Y241" s="7">
        <f t="shared" si="57"/>
        <v>0</v>
      </c>
      <c r="Z241" s="7">
        <v>-1.116E-3</v>
      </c>
      <c r="AA241" s="7">
        <f t="shared" si="58"/>
        <v>3.8913846584612364E-3</v>
      </c>
      <c r="AB241" s="7">
        <f t="shared" si="59"/>
        <v>1.9547408675179424E-3</v>
      </c>
      <c r="AE241" s="6">
        <v>43809</v>
      </c>
      <c r="AF241" s="7">
        <v>15.68</v>
      </c>
      <c r="AG241" s="7">
        <v>27.94</v>
      </c>
      <c r="AH241" s="7">
        <v>67.09</v>
      </c>
      <c r="AI241" s="7">
        <f t="shared" si="45"/>
        <v>7.3499999999999943</v>
      </c>
      <c r="AJ241" s="7">
        <v>2.1800000000000002</v>
      </c>
      <c r="AK241" s="7">
        <v>14.53</v>
      </c>
      <c r="AL241" s="7">
        <f t="shared" si="46"/>
        <v>12.35</v>
      </c>
      <c r="AM241" s="7">
        <v>1.55</v>
      </c>
      <c r="AN241" s="7">
        <v>1.65</v>
      </c>
      <c r="AO241" s="7">
        <v>1.85</v>
      </c>
      <c r="AP241" s="7">
        <f t="shared" si="47"/>
        <v>0.20000000000000018</v>
      </c>
      <c r="AQ241" s="7">
        <v>1.71</v>
      </c>
      <c r="AR241" s="7">
        <v>116.2542</v>
      </c>
      <c r="AS241" s="7">
        <v>1462.6</v>
      </c>
      <c r="AT241" s="14">
        <v>257.87900000000002</v>
      </c>
      <c r="AU241" s="14">
        <v>101.9372</v>
      </c>
      <c r="AV241" s="14">
        <v>96.8</v>
      </c>
      <c r="AY241" s="6">
        <v>43809</v>
      </c>
      <c r="AZ241" s="12">
        <v>0</v>
      </c>
      <c r="BA241" s="12">
        <v>0</v>
      </c>
      <c r="BB241" s="12">
        <v>0</v>
      </c>
      <c r="BE241" s="6">
        <v>43809</v>
      </c>
      <c r="BF241" t="s">
        <v>54</v>
      </c>
      <c r="BG241" s="52">
        <v>1</v>
      </c>
    </row>
    <row r="242" spans="1:59" x14ac:dyDescent="0.2">
      <c r="A242" s="6">
        <v>43810</v>
      </c>
      <c r="B242" s="12">
        <v>51.847799999999999</v>
      </c>
      <c r="C242" s="12">
        <v>88.077299999999994</v>
      </c>
      <c r="D242" s="12">
        <v>49.146000000000001</v>
      </c>
      <c r="E242" s="12">
        <v>34.100700000000003</v>
      </c>
      <c r="F242" s="12">
        <v>56.929200000000002</v>
      </c>
      <c r="G242" s="12"/>
      <c r="H242" s="12">
        <v>6.7022000000000004</v>
      </c>
      <c r="I242" s="12">
        <v>30.997399999999999</v>
      </c>
      <c r="J242" s="12">
        <v>7.0109000000000004</v>
      </c>
      <c r="K242" s="12">
        <v>77.425299999999993</v>
      </c>
      <c r="L242" s="12">
        <v>58.74</v>
      </c>
      <c r="M242" s="12">
        <v>65.37</v>
      </c>
      <c r="O242" s="6">
        <v>43810</v>
      </c>
      <c r="P242" s="7">
        <f t="shared" si="48"/>
        <v>-1.4493482398482908E-3</v>
      </c>
      <c r="Q242" s="7">
        <f t="shared" si="49"/>
        <v>-1.4180749153197886E-2</v>
      </c>
      <c r="R242" s="7">
        <f t="shared" si="50"/>
        <v>-1.2973308935173801E-3</v>
      </c>
      <c r="S242" s="7">
        <f t="shared" si="51"/>
        <v>-8.0024979097965444E-4</v>
      </c>
      <c r="T242" s="7">
        <f t="shared" si="52"/>
        <v>-1.1017754180805923E-2</v>
      </c>
      <c r="U242" s="7" t="str">
        <f t="shared" si="53"/>
        <v/>
      </c>
      <c r="V242" s="7">
        <f t="shared" si="54"/>
        <v>-1.9327985090524101E-2</v>
      </c>
      <c r="W242" s="7">
        <f t="shared" si="55"/>
        <v>-1.0810014189801641E-2</v>
      </c>
      <c r="X242" s="7">
        <f t="shared" si="56"/>
        <v>9.9193795285451858E-3</v>
      </c>
      <c r="Y242" s="7">
        <f t="shared" si="57"/>
        <v>0</v>
      </c>
      <c r="Z242" s="7">
        <v>2.8349999999999998E-3</v>
      </c>
      <c r="AA242" s="7">
        <f t="shared" si="58"/>
        <v>-8.138396902971164E-3</v>
      </c>
      <c r="AB242" s="7">
        <f t="shared" si="59"/>
        <v>-1.8190587987973881E-2</v>
      </c>
      <c r="AE242" s="6">
        <v>43810</v>
      </c>
      <c r="AF242" s="7">
        <v>14.99</v>
      </c>
      <c r="AG242" s="7">
        <v>27.81</v>
      </c>
      <c r="AH242" s="7">
        <v>61.3</v>
      </c>
      <c r="AI242" s="7">
        <f t="shared" si="45"/>
        <v>6.6300000000000026</v>
      </c>
      <c r="AJ242" s="7">
        <v>2.2799999999999998</v>
      </c>
      <c r="AK242" s="7">
        <v>14.045</v>
      </c>
      <c r="AL242" s="7">
        <f t="shared" si="46"/>
        <v>11.765000000000001</v>
      </c>
      <c r="AM242" s="7">
        <v>1.55</v>
      </c>
      <c r="AN242" s="7">
        <v>1.61</v>
      </c>
      <c r="AO242" s="7">
        <v>1.79</v>
      </c>
      <c r="AP242" s="7">
        <f t="shared" si="47"/>
        <v>0.17999999999999994</v>
      </c>
      <c r="AQ242" s="7">
        <v>1.69</v>
      </c>
      <c r="AR242" s="7">
        <v>116.1478</v>
      </c>
      <c r="AS242" s="7">
        <v>1469.4</v>
      </c>
      <c r="AT242" s="14">
        <v>257.87900000000002</v>
      </c>
      <c r="AU242" s="14">
        <v>101.9372</v>
      </c>
      <c r="AV242" s="14">
        <v>96.8</v>
      </c>
      <c r="AY242" s="6">
        <v>43810</v>
      </c>
      <c r="AZ242" s="12">
        <v>0</v>
      </c>
      <c r="BA242" s="12">
        <v>0</v>
      </c>
      <c r="BB242" s="12">
        <v>0</v>
      </c>
      <c r="BE242" s="6">
        <v>43810</v>
      </c>
      <c r="BF242" t="s">
        <v>54</v>
      </c>
      <c r="BG242" s="52">
        <v>1</v>
      </c>
    </row>
    <row r="243" spans="1:59" x14ac:dyDescent="0.2">
      <c r="A243" s="6">
        <v>43811</v>
      </c>
      <c r="B243" s="12">
        <v>52.885399999999997</v>
      </c>
      <c r="C243" s="12">
        <v>90.032300000000006</v>
      </c>
      <c r="D243" s="12">
        <v>49.871099999999998</v>
      </c>
      <c r="E243" s="12">
        <v>34.745699999999999</v>
      </c>
      <c r="F243" s="12">
        <v>56.824100000000001</v>
      </c>
      <c r="G243" s="12"/>
      <c r="H243" s="12">
        <v>6.6070000000000002</v>
      </c>
      <c r="I243" s="12">
        <v>30.574100000000001</v>
      </c>
      <c r="J243" s="12">
        <v>7.2876000000000003</v>
      </c>
      <c r="K243" s="12">
        <v>77.442099999999996</v>
      </c>
      <c r="L243" s="12">
        <v>59.18</v>
      </c>
      <c r="M243" s="12">
        <v>66.67</v>
      </c>
      <c r="O243" s="6">
        <v>43811</v>
      </c>
      <c r="P243" s="7">
        <f t="shared" si="48"/>
        <v>1.9814804644202242E-2</v>
      </c>
      <c r="Q243" s="7">
        <f t="shared" si="49"/>
        <v>2.1953656840312242E-2</v>
      </c>
      <c r="R243" s="7">
        <f t="shared" si="50"/>
        <v>1.4646216902359063E-2</v>
      </c>
      <c r="S243" s="7">
        <f t="shared" si="51"/>
        <v>1.8737911409041609E-2</v>
      </c>
      <c r="T243" s="7">
        <f t="shared" si="52"/>
        <v>-1.8478590055155339E-3</v>
      </c>
      <c r="U243" s="7" t="str">
        <f t="shared" si="53"/>
        <v/>
      </c>
      <c r="V243" s="7">
        <f t="shared" si="54"/>
        <v>-1.430613766036847E-2</v>
      </c>
      <c r="W243" s="7">
        <f t="shared" si="55"/>
        <v>-1.3750084673617156E-2</v>
      </c>
      <c r="X243" s="7">
        <f t="shared" si="56"/>
        <v>3.8708192886812001E-2</v>
      </c>
      <c r="Y243" s="7">
        <f t="shared" si="57"/>
        <v>2.169598000082669E-4</v>
      </c>
      <c r="Z243" s="7">
        <v>8.5819999999999994E-3</v>
      </c>
      <c r="AA243" s="7">
        <f t="shared" si="58"/>
        <v>7.4627212015895943E-3</v>
      </c>
      <c r="AB243" s="7">
        <f t="shared" si="59"/>
        <v>1.9691639005330316E-2</v>
      </c>
      <c r="AE243" s="6">
        <v>43811</v>
      </c>
      <c r="AF243" s="7">
        <v>13.94</v>
      </c>
      <c r="AG243" s="7">
        <v>27.44</v>
      </c>
      <c r="AH243" s="7">
        <v>61.63</v>
      </c>
      <c r="AI243" s="7">
        <f t="shared" si="45"/>
        <v>7.490000000000002</v>
      </c>
      <c r="AJ243" s="7">
        <v>2.2799999999999998</v>
      </c>
      <c r="AK243" s="7">
        <v>14.77</v>
      </c>
      <c r="AL243" s="7">
        <f t="shared" si="46"/>
        <v>12.49</v>
      </c>
      <c r="AM243" s="7">
        <v>1.55</v>
      </c>
      <c r="AN243" s="7">
        <v>1.66</v>
      </c>
      <c r="AO243" s="7">
        <v>1.9</v>
      </c>
      <c r="AP243" s="7">
        <f t="shared" si="47"/>
        <v>0.24</v>
      </c>
      <c r="AQ243" s="7">
        <v>1.72</v>
      </c>
      <c r="AR243" s="7">
        <v>115.8741</v>
      </c>
      <c r="AS243" s="7">
        <v>1466.7</v>
      </c>
      <c r="AT243" s="14">
        <v>257.87900000000002</v>
      </c>
      <c r="AU243" s="14">
        <v>101.9372</v>
      </c>
      <c r="AV243" s="14">
        <v>96.8</v>
      </c>
      <c r="AY243" s="6">
        <v>43811</v>
      </c>
      <c r="AZ243" s="12">
        <v>0</v>
      </c>
      <c r="BA243" s="12">
        <v>0</v>
      </c>
      <c r="BB243" s="12">
        <v>0</v>
      </c>
      <c r="BE243" s="6">
        <v>43811</v>
      </c>
      <c r="BF243" t="s">
        <v>54</v>
      </c>
      <c r="BG243" s="52">
        <v>1</v>
      </c>
    </row>
    <row r="244" spans="1:59" x14ac:dyDescent="0.2">
      <c r="A244" s="6">
        <v>43812</v>
      </c>
      <c r="B244" s="12">
        <v>52.050800000000002</v>
      </c>
      <c r="C244" s="12">
        <v>89.388199999999998</v>
      </c>
      <c r="D244" s="12">
        <v>49.9587</v>
      </c>
      <c r="E244" s="12">
        <v>34.255099999999999</v>
      </c>
      <c r="F244" s="12">
        <v>58.286299999999997</v>
      </c>
      <c r="G244" s="12"/>
      <c r="H244" s="12">
        <v>6.726</v>
      </c>
      <c r="I244" s="12">
        <v>30.5395</v>
      </c>
      <c r="J244" s="12">
        <v>7.3395000000000001</v>
      </c>
      <c r="K244" s="12">
        <v>77.425299999999993</v>
      </c>
      <c r="L244" s="12">
        <v>60.11</v>
      </c>
      <c r="M244" s="12">
        <v>67.44</v>
      </c>
      <c r="O244" s="6">
        <v>43812</v>
      </c>
      <c r="P244" s="7">
        <f t="shared" si="48"/>
        <v>-1.5907143553209442E-2</v>
      </c>
      <c r="Q244" s="7">
        <f t="shared" si="49"/>
        <v>-7.1798124175121844E-3</v>
      </c>
      <c r="R244" s="7">
        <f t="shared" si="50"/>
        <v>1.7549874382972648E-3</v>
      </c>
      <c r="S244" s="7">
        <f t="shared" si="51"/>
        <v>-1.4220364614598868E-2</v>
      </c>
      <c r="T244" s="7">
        <f t="shared" si="52"/>
        <v>2.5406542804210262E-2</v>
      </c>
      <c r="U244" s="7" t="str">
        <f t="shared" si="53"/>
        <v/>
      </c>
      <c r="V244" s="7">
        <f t="shared" si="54"/>
        <v>1.7850920270329113E-2</v>
      </c>
      <c r="W244" s="7">
        <f t="shared" si="55"/>
        <v>-1.1323176411420347E-3</v>
      </c>
      <c r="X244" s="7">
        <f t="shared" si="56"/>
        <v>7.0964467057579627E-3</v>
      </c>
      <c r="Y244" s="7">
        <f t="shared" si="57"/>
        <v>-2.1695980000828401E-4</v>
      </c>
      <c r="Z244" s="7">
        <v>5.9900000000000003E-4</v>
      </c>
      <c r="AA244" s="7">
        <f t="shared" si="58"/>
        <v>1.5592570079007171E-2</v>
      </c>
      <c r="AB244" s="7">
        <f t="shared" si="59"/>
        <v>1.1483237063631286E-2</v>
      </c>
      <c r="AE244" s="6">
        <v>43812</v>
      </c>
      <c r="AF244" s="7">
        <v>12.63</v>
      </c>
      <c r="AG244" s="7">
        <v>26.76</v>
      </c>
      <c r="AH244" s="7">
        <v>56.44</v>
      </c>
      <c r="AI244" s="7">
        <f t="shared" si="45"/>
        <v>7.3299999999999983</v>
      </c>
      <c r="AJ244" s="7">
        <v>2.2799999999999998</v>
      </c>
      <c r="AK244" s="7">
        <v>13.805</v>
      </c>
      <c r="AL244" s="7">
        <f t="shared" si="46"/>
        <v>11.525</v>
      </c>
      <c r="AM244" s="7">
        <v>1.55</v>
      </c>
      <c r="AN244" s="7">
        <v>1.61</v>
      </c>
      <c r="AO244" s="7">
        <v>1.82</v>
      </c>
      <c r="AP244" s="7">
        <f t="shared" si="47"/>
        <v>0.20999999999999996</v>
      </c>
      <c r="AQ244" s="7">
        <v>1.7</v>
      </c>
      <c r="AR244" s="7">
        <v>115.69670000000001</v>
      </c>
      <c r="AS244" s="7">
        <v>1475.6</v>
      </c>
      <c r="AT244" s="14">
        <v>257.87900000000002</v>
      </c>
      <c r="AU244" s="14">
        <v>101.9372</v>
      </c>
      <c r="AV244" s="14">
        <v>96.8</v>
      </c>
      <c r="AY244" s="6">
        <v>43812</v>
      </c>
      <c r="AZ244" s="12">
        <v>0</v>
      </c>
      <c r="BA244" s="12">
        <v>0</v>
      </c>
      <c r="BB244" s="12">
        <v>0</v>
      </c>
      <c r="BE244" s="6">
        <v>43812</v>
      </c>
      <c r="BF244" t="s">
        <v>54</v>
      </c>
      <c r="BG244" s="52">
        <v>1</v>
      </c>
    </row>
    <row r="245" spans="1:59" x14ac:dyDescent="0.2">
      <c r="A245" s="6">
        <v>43815</v>
      </c>
      <c r="B245" s="12">
        <v>52.6297</v>
      </c>
      <c r="C245" s="12">
        <v>90.449100000000001</v>
      </c>
      <c r="D245" s="12">
        <v>50.054400000000001</v>
      </c>
      <c r="E245" s="12">
        <v>34.8093</v>
      </c>
      <c r="F245" s="12">
        <v>58.506</v>
      </c>
      <c r="G245" s="12"/>
      <c r="H245" s="12">
        <v>6.7914000000000003</v>
      </c>
      <c r="I245" s="12">
        <v>30.790099999999999</v>
      </c>
      <c r="J245" s="12">
        <v>7.3799000000000001</v>
      </c>
      <c r="K245" s="12">
        <v>77.442099999999996</v>
      </c>
      <c r="L245" s="12">
        <v>60.21</v>
      </c>
      <c r="M245" s="12">
        <v>68.040000000000006</v>
      </c>
      <c r="O245" s="6">
        <v>43815</v>
      </c>
      <c r="P245" s="7">
        <f t="shared" si="48"/>
        <v>1.1060434398877737E-2</v>
      </c>
      <c r="Q245" s="7">
        <f t="shared" si="49"/>
        <v>1.1798579126614946E-2</v>
      </c>
      <c r="R245" s="7">
        <f t="shared" si="50"/>
        <v>1.9137498829242354E-3</v>
      </c>
      <c r="S245" s="7">
        <f t="shared" si="51"/>
        <v>1.6049133724664398E-2</v>
      </c>
      <c r="T245" s="7">
        <f t="shared" si="52"/>
        <v>3.7622387630719383E-3</v>
      </c>
      <c r="U245" s="7" t="str">
        <f t="shared" si="53"/>
        <v/>
      </c>
      <c r="V245" s="7">
        <f t="shared" si="54"/>
        <v>9.6764925662146534E-3</v>
      </c>
      <c r="W245" s="7">
        <f t="shared" si="55"/>
        <v>8.1722820535857204E-3</v>
      </c>
      <c r="X245" s="7">
        <f t="shared" si="56"/>
        <v>5.489367969925058E-3</v>
      </c>
      <c r="Y245" s="7">
        <f t="shared" si="57"/>
        <v>2.169598000082669E-4</v>
      </c>
      <c r="Z245" s="7">
        <v>6.8459999999999997E-3</v>
      </c>
      <c r="AA245" s="7">
        <f t="shared" si="58"/>
        <v>1.6622344252858487E-3</v>
      </c>
      <c r="AB245" s="7">
        <f t="shared" si="59"/>
        <v>8.8574538340610229E-3</v>
      </c>
      <c r="AE245" s="6">
        <v>43815</v>
      </c>
      <c r="AF245" s="7">
        <v>12.14</v>
      </c>
      <c r="AG245" s="7">
        <v>26.51</v>
      </c>
      <c r="AH245" s="7">
        <v>56.13</v>
      </c>
      <c r="AI245" s="7">
        <f t="shared" si="45"/>
        <v>7.8300000000000054</v>
      </c>
      <c r="AJ245" s="7">
        <v>2.34</v>
      </c>
      <c r="AK245" s="7">
        <v>13.89</v>
      </c>
      <c r="AL245" s="7">
        <f t="shared" si="46"/>
        <v>11.55</v>
      </c>
      <c r="AM245" s="7">
        <v>1.56</v>
      </c>
      <c r="AN245" s="7">
        <v>1.65</v>
      </c>
      <c r="AO245" s="7">
        <v>1.89</v>
      </c>
      <c r="AP245" s="7">
        <f t="shared" si="47"/>
        <v>0.24</v>
      </c>
      <c r="AQ245" s="7">
        <v>1.73</v>
      </c>
      <c r="AR245" s="7">
        <v>115.55500000000001</v>
      </c>
      <c r="AS245" s="7">
        <v>1475</v>
      </c>
      <c r="AT245" s="14">
        <v>257.87900000000002</v>
      </c>
      <c r="AU245" s="14">
        <v>101.9372</v>
      </c>
      <c r="AV245" s="14">
        <v>96.8</v>
      </c>
      <c r="AY245" s="6">
        <v>43815</v>
      </c>
      <c r="AZ245" s="12">
        <v>0</v>
      </c>
      <c r="BA245" s="12">
        <v>0</v>
      </c>
      <c r="BB245" s="12">
        <v>0</v>
      </c>
      <c r="BE245" s="6">
        <v>43815</v>
      </c>
      <c r="BF245" t="s">
        <v>54</v>
      </c>
      <c r="BG245" s="52">
        <v>1</v>
      </c>
    </row>
    <row r="246" spans="1:59" x14ac:dyDescent="0.2">
      <c r="A246" s="6">
        <v>43816</v>
      </c>
      <c r="B246" s="12">
        <v>52.389099999999999</v>
      </c>
      <c r="C246" s="12">
        <v>89.873199999999997</v>
      </c>
      <c r="D246" s="12">
        <v>50.612099999999998</v>
      </c>
      <c r="E246" s="12">
        <v>34.8093</v>
      </c>
      <c r="F246" s="12">
        <v>58.7928</v>
      </c>
      <c r="G246" s="12"/>
      <c r="H246" s="12">
        <v>6.726</v>
      </c>
      <c r="I246" s="12">
        <v>30.703700000000001</v>
      </c>
      <c r="J246" s="12">
        <v>7.2760999999999996</v>
      </c>
      <c r="K246" s="12">
        <v>77.433700000000002</v>
      </c>
      <c r="L246" s="12">
        <v>60.88</v>
      </c>
      <c r="M246" s="12">
        <v>68.989999999999995</v>
      </c>
      <c r="O246" s="6">
        <v>43816</v>
      </c>
      <c r="P246" s="7">
        <f t="shared" si="48"/>
        <v>-4.5820447567920131E-3</v>
      </c>
      <c r="Q246" s="7">
        <f t="shared" si="49"/>
        <v>-6.3874735188042308E-3</v>
      </c>
      <c r="R246" s="7">
        <f t="shared" si="50"/>
        <v>1.1080264155976799E-2</v>
      </c>
      <c r="S246" s="7">
        <f t="shared" si="51"/>
        <v>0</v>
      </c>
      <c r="T246" s="7">
        <f t="shared" si="52"/>
        <v>4.8900853464641228E-3</v>
      </c>
      <c r="U246" s="7" t="str">
        <f t="shared" si="53"/>
        <v/>
      </c>
      <c r="V246" s="7">
        <f t="shared" si="54"/>
        <v>-9.6764925662146291E-3</v>
      </c>
      <c r="W246" s="7">
        <f t="shared" si="55"/>
        <v>-2.8100412351677838E-3</v>
      </c>
      <c r="X246" s="7">
        <f t="shared" si="56"/>
        <v>-1.4165084008362409E-2</v>
      </c>
      <c r="Y246" s="7">
        <f t="shared" si="57"/>
        <v>-1.0847401605974558E-4</v>
      </c>
      <c r="Z246" s="7">
        <v>2.1900000000000001E-4</v>
      </c>
      <c r="AA246" s="7">
        <f t="shared" si="58"/>
        <v>1.106626207707407E-2</v>
      </c>
      <c r="AB246" s="7">
        <f t="shared" si="59"/>
        <v>1.3865799030356205E-2</v>
      </c>
      <c r="AE246" s="6">
        <v>43816</v>
      </c>
      <c r="AF246" s="7">
        <v>12.29</v>
      </c>
      <c r="AG246" s="7">
        <v>26.33</v>
      </c>
      <c r="AH246" s="7">
        <v>55.38</v>
      </c>
      <c r="AI246" s="7">
        <f t="shared" si="45"/>
        <v>8.1099999999999923</v>
      </c>
      <c r="AJ246" s="7">
        <v>2.2999999999999998</v>
      </c>
      <c r="AK246" s="7">
        <v>14.46</v>
      </c>
      <c r="AL246" s="7">
        <f t="shared" si="46"/>
        <v>12.16</v>
      </c>
      <c r="AM246" s="7">
        <v>1.55</v>
      </c>
      <c r="AN246" s="7">
        <v>1.63</v>
      </c>
      <c r="AO246" s="7">
        <v>1.89</v>
      </c>
      <c r="AP246" s="7">
        <f t="shared" si="47"/>
        <v>0.26</v>
      </c>
      <c r="AQ246" s="7">
        <v>1.75</v>
      </c>
      <c r="AR246" s="7">
        <v>115.5553</v>
      </c>
      <c r="AS246" s="7">
        <v>1474.6</v>
      </c>
      <c r="AT246" s="14">
        <v>257.87900000000002</v>
      </c>
      <c r="AU246" s="14">
        <v>101.9372</v>
      </c>
      <c r="AV246" s="14">
        <v>96.8</v>
      </c>
      <c r="AY246" s="6">
        <v>43816</v>
      </c>
      <c r="AZ246" s="12">
        <v>0</v>
      </c>
      <c r="BA246" s="12">
        <v>0</v>
      </c>
      <c r="BB246" s="12">
        <v>0</v>
      </c>
      <c r="BE246" s="6">
        <v>43816</v>
      </c>
      <c r="BF246" t="s">
        <v>54</v>
      </c>
      <c r="BG246" s="52">
        <v>1</v>
      </c>
    </row>
    <row r="247" spans="1:59" x14ac:dyDescent="0.2">
      <c r="A247" s="6">
        <v>43817</v>
      </c>
      <c r="B247" s="12">
        <v>52.531999999999996</v>
      </c>
      <c r="C247" s="12">
        <v>89.835300000000004</v>
      </c>
      <c r="D247" s="12">
        <v>50.357100000000003</v>
      </c>
      <c r="E247" s="12">
        <v>35.127200000000002</v>
      </c>
      <c r="F247" s="12">
        <v>58.821399999999997</v>
      </c>
      <c r="G247" s="12"/>
      <c r="H247" s="12">
        <v>6.9282000000000004</v>
      </c>
      <c r="I247" s="12">
        <v>31.299800000000001</v>
      </c>
      <c r="J247" s="12">
        <v>7.4664000000000001</v>
      </c>
      <c r="K247" s="12">
        <v>77.450699999999998</v>
      </c>
      <c r="L247" s="12">
        <v>60.93</v>
      </c>
      <c r="M247" s="12">
        <v>69.12</v>
      </c>
      <c r="O247" s="6">
        <v>43817</v>
      </c>
      <c r="P247" s="7">
        <f t="shared" si="48"/>
        <v>2.7239533012689316E-3</v>
      </c>
      <c r="Q247" s="7">
        <f t="shared" si="49"/>
        <v>-4.217941896114347E-4</v>
      </c>
      <c r="R247" s="7">
        <f t="shared" si="50"/>
        <v>-5.051056008259126E-3</v>
      </c>
      <c r="S247" s="7">
        <f t="shared" si="51"/>
        <v>9.0911666873521209E-3</v>
      </c>
      <c r="T247" s="7">
        <f t="shared" si="52"/>
        <v>4.8633584318415917E-4</v>
      </c>
      <c r="U247" s="7" t="str">
        <f t="shared" si="53"/>
        <v/>
      </c>
      <c r="V247" s="7">
        <f t="shared" si="54"/>
        <v>2.9619425885650214E-2</v>
      </c>
      <c r="W247" s="7">
        <f t="shared" si="55"/>
        <v>1.9228539245638086E-2</v>
      </c>
      <c r="X247" s="7">
        <f t="shared" si="56"/>
        <v>2.5817950892686351E-2</v>
      </c>
      <c r="Y247" s="7">
        <f t="shared" si="57"/>
        <v>2.195185579473309E-4</v>
      </c>
      <c r="Z247" s="7">
        <v>6.2000000000000003E-5</v>
      </c>
      <c r="AA247" s="7">
        <f t="shared" si="58"/>
        <v>8.2095070697250038E-4</v>
      </c>
      <c r="AB247" s="7">
        <f t="shared" si="59"/>
        <v>1.882557937783024E-3</v>
      </c>
      <c r="AE247" s="6">
        <v>43817</v>
      </c>
      <c r="AF247" s="7">
        <v>12.58</v>
      </c>
      <c r="AG247" s="7">
        <v>26.77</v>
      </c>
      <c r="AH247" s="7">
        <v>53.41</v>
      </c>
      <c r="AI247" s="7">
        <f t="shared" si="45"/>
        <v>8.1900000000000048</v>
      </c>
      <c r="AJ247" s="7">
        <v>2.2599999999999998</v>
      </c>
      <c r="AK247" s="7">
        <v>14.95</v>
      </c>
      <c r="AL247" s="7">
        <f t="shared" si="46"/>
        <v>12.69</v>
      </c>
      <c r="AM247" s="7">
        <v>1.55</v>
      </c>
      <c r="AN247" s="7">
        <v>1.63</v>
      </c>
      <c r="AO247" s="7">
        <v>1.92</v>
      </c>
      <c r="AP247" s="7">
        <f t="shared" si="47"/>
        <v>0.29000000000000004</v>
      </c>
      <c r="AQ247" s="7">
        <v>1.76</v>
      </c>
      <c r="AR247" s="7">
        <v>115.6618</v>
      </c>
      <c r="AS247" s="7">
        <v>1472.6</v>
      </c>
      <c r="AT247" s="14">
        <v>257.87900000000002</v>
      </c>
      <c r="AU247" s="14">
        <v>101.9372</v>
      </c>
      <c r="AV247" s="14">
        <v>96.8</v>
      </c>
      <c r="AY247" s="6">
        <v>43817</v>
      </c>
      <c r="AZ247" s="12">
        <v>0</v>
      </c>
      <c r="BA247" s="12">
        <v>0</v>
      </c>
      <c r="BB247" s="12">
        <v>0</v>
      </c>
      <c r="BE247" s="6">
        <v>43817</v>
      </c>
      <c r="BF247" t="s">
        <v>54</v>
      </c>
      <c r="BG247" s="52">
        <v>1</v>
      </c>
    </row>
    <row r="248" spans="1:59" x14ac:dyDescent="0.2">
      <c r="A248" s="6">
        <v>43818</v>
      </c>
      <c r="B248" s="12">
        <v>52.171100000000003</v>
      </c>
      <c r="C248" s="12">
        <v>89.516999999999996</v>
      </c>
      <c r="D248" s="12">
        <v>50.349200000000003</v>
      </c>
      <c r="E248" s="12">
        <v>35.154499999999999</v>
      </c>
      <c r="F248" s="12">
        <v>58.7545</v>
      </c>
      <c r="G248" s="12"/>
      <c r="H248" s="12">
        <v>7.2016999999999998</v>
      </c>
      <c r="I248" s="12">
        <v>32.440199999999997</v>
      </c>
      <c r="J248" s="12">
        <v>7.4490999999999996</v>
      </c>
      <c r="K248" s="12">
        <v>77.459100000000007</v>
      </c>
      <c r="L248" s="12">
        <v>61.3</v>
      </c>
      <c r="M248" s="12">
        <v>69.7</v>
      </c>
      <c r="O248" s="6">
        <v>43818</v>
      </c>
      <c r="P248" s="7">
        <f t="shared" si="48"/>
        <v>-6.8938059961937458E-3</v>
      </c>
      <c r="Q248" s="7">
        <f t="shared" si="49"/>
        <v>-3.5494424568434089E-3</v>
      </c>
      <c r="R248" s="7">
        <f t="shared" si="50"/>
        <v>-1.5689187302492003E-4</v>
      </c>
      <c r="S248" s="7">
        <f t="shared" si="51"/>
        <v>7.7687367758701295E-4</v>
      </c>
      <c r="T248" s="7">
        <f t="shared" si="52"/>
        <v>-1.1379884350401646E-3</v>
      </c>
      <c r="U248" s="7" t="str">
        <f t="shared" si="53"/>
        <v/>
      </c>
      <c r="V248" s="7">
        <f t="shared" si="54"/>
        <v>3.8717070059550988E-2</v>
      </c>
      <c r="W248" s="7">
        <f t="shared" si="55"/>
        <v>3.5786686706985468E-2</v>
      </c>
      <c r="X248" s="7">
        <f t="shared" si="56"/>
        <v>-2.3197355446156294E-3</v>
      </c>
      <c r="Y248" s="7">
        <f t="shared" si="57"/>
        <v>1.0845020790474405E-4</v>
      </c>
      <c r="Z248" s="7">
        <v>4.091E-3</v>
      </c>
      <c r="AA248" s="7">
        <f t="shared" si="58"/>
        <v>6.0541786817627126E-3</v>
      </c>
      <c r="AB248" s="7">
        <f t="shared" si="59"/>
        <v>8.3561932706780351E-3</v>
      </c>
      <c r="AE248" s="6">
        <v>43818</v>
      </c>
      <c r="AF248" s="7">
        <v>12.5</v>
      </c>
      <c r="AG248" s="7">
        <v>24.8</v>
      </c>
      <c r="AH248" s="7">
        <v>53.7</v>
      </c>
      <c r="AI248" s="7">
        <f t="shared" si="45"/>
        <v>8.4000000000000057</v>
      </c>
      <c r="AJ248" s="7">
        <v>2.21</v>
      </c>
      <c r="AK248" s="7">
        <v>15.005000000000001</v>
      </c>
      <c r="AL248" s="7">
        <f t="shared" si="46"/>
        <v>12.795000000000002</v>
      </c>
      <c r="AM248" s="7">
        <v>1.55</v>
      </c>
      <c r="AN248" s="7">
        <v>1.62</v>
      </c>
      <c r="AO248" s="7">
        <v>1.92</v>
      </c>
      <c r="AP248" s="7">
        <f t="shared" si="47"/>
        <v>0.29999999999999982</v>
      </c>
      <c r="AQ248" s="7">
        <v>1.77</v>
      </c>
      <c r="AR248" s="7">
        <v>115.5988</v>
      </c>
      <c r="AS248" s="7">
        <v>1478.2</v>
      </c>
      <c r="AT248" s="14">
        <v>257.87900000000002</v>
      </c>
      <c r="AU248" s="14">
        <v>101.9372</v>
      </c>
      <c r="AV248" s="14">
        <v>96.8</v>
      </c>
      <c r="AY248" s="6">
        <v>43818</v>
      </c>
      <c r="AZ248" s="12">
        <v>0</v>
      </c>
      <c r="BA248" s="12">
        <v>0</v>
      </c>
      <c r="BB248" s="12">
        <v>0</v>
      </c>
      <c r="BE248" s="6">
        <v>43818</v>
      </c>
      <c r="BF248" t="s">
        <v>54</v>
      </c>
      <c r="BG248" s="52">
        <v>1</v>
      </c>
    </row>
    <row r="249" spans="1:59" x14ac:dyDescent="0.2">
      <c r="A249" s="6">
        <v>43819</v>
      </c>
      <c r="B249" s="12">
        <v>52.584600000000002</v>
      </c>
      <c r="C249" s="12">
        <v>90.691599999999994</v>
      </c>
      <c r="D249" s="12">
        <v>50.771500000000003</v>
      </c>
      <c r="E249" s="12">
        <v>35.436100000000003</v>
      </c>
      <c r="F249" s="12">
        <v>58.496499999999997</v>
      </c>
      <c r="G249" s="12"/>
      <c r="H249" s="12">
        <v>7.1422999999999996</v>
      </c>
      <c r="I249" s="12">
        <v>31.9391</v>
      </c>
      <c r="J249" s="12">
        <v>7.5355999999999996</v>
      </c>
      <c r="K249" s="12">
        <v>77.463300000000004</v>
      </c>
      <c r="L249" s="12">
        <v>60.43</v>
      </c>
      <c r="M249" s="12">
        <v>68.66</v>
      </c>
      <c r="O249" s="6">
        <v>43819</v>
      </c>
      <c r="P249" s="7">
        <f t="shared" si="48"/>
        <v>7.894599484383048E-3</v>
      </c>
      <c r="Q249" s="7">
        <f t="shared" si="49"/>
        <v>1.30361884445337E-2</v>
      </c>
      <c r="R249" s="7">
        <f t="shared" si="50"/>
        <v>8.3524432699584403E-3</v>
      </c>
      <c r="S249" s="7">
        <f t="shared" si="51"/>
        <v>7.9784417126804816E-3</v>
      </c>
      <c r="T249" s="7">
        <f t="shared" si="52"/>
        <v>-4.4008224474927611E-3</v>
      </c>
      <c r="U249" s="7" t="str">
        <f t="shared" si="53"/>
        <v/>
      </c>
      <c r="V249" s="7">
        <f t="shared" si="54"/>
        <v>-8.2822559326046121E-3</v>
      </c>
      <c r="W249" s="7">
        <f t="shared" si="55"/>
        <v>-1.5567429899894562E-2</v>
      </c>
      <c r="X249" s="7">
        <f t="shared" si="56"/>
        <v>1.1545237584297883E-2</v>
      </c>
      <c r="Y249" s="7">
        <f t="shared" si="57"/>
        <v>5.4220693728389376E-5</v>
      </c>
      <c r="Z249" s="7">
        <v>4.3740000000000003E-3</v>
      </c>
      <c r="AA249" s="7">
        <f t="shared" si="58"/>
        <v>-1.4294172568698566E-2</v>
      </c>
      <c r="AB249" s="7">
        <f t="shared" si="59"/>
        <v>-1.503352973693229E-2</v>
      </c>
      <c r="AE249" s="6">
        <v>43819</v>
      </c>
      <c r="AF249" s="7">
        <v>12.51</v>
      </c>
      <c r="AG249" s="7">
        <v>25.54</v>
      </c>
      <c r="AH249" s="7">
        <v>54.19</v>
      </c>
      <c r="AI249" s="7">
        <f t="shared" si="45"/>
        <v>8.2299999999999969</v>
      </c>
      <c r="AJ249" s="7">
        <v>2.27</v>
      </c>
      <c r="AK249" s="7">
        <v>14.234999999999999</v>
      </c>
      <c r="AL249" s="7">
        <f t="shared" si="46"/>
        <v>11.965</v>
      </c>
      <c r="AM249" s="7">
        <v>1.55</v>
      </c>
      <c r="AN249" s="7">
        <v>1.63</v>
      </c>
      <c r="AO249" s="7">
        <v>1.92</v>
      </c>
      <c r="AP249" s="7">
        <f t="shared" si="47"/>
        <v>0.29000000000000004</v>
      </c>
      <c r="AQ249" s="7">
        <v>1.77</v>
      </c>
      <c r="AR249" s="7">
        <v>115.7598</v>
      </c>
      <c r="AS249" s="7">
        <v>1474.7</v>
      </c>
      <c r="AT249" s="14">
        <v>257.87900000000002</v>
      </c>
      <c r="AU249" s="14">
        <v>101.9372</v>
      </c>
      <c r="AV249" s="14">
        <v>96.8</v>
      </c>
      <c r="AY249" s="6">
        <v>43819</v>
      </c>
      <c r="AZ249" s="12">
        <v>0</v>
      </c>
      <c r="BA249" s="12">
        <v>0</v>
      </c>
      <c r="BB249" s="12">
        <v>0</v>
      </c>
      <c r="BE249" s="6">
        <v>43819</v>
      </c>
      <c r="BF249" t="s">
        <v>54</v>
      </c>
      <c r="BG249" s="52">
        <v>1</v>
      </c>
    </row>
    <row r="250" spans="1:59" x14ac:dyDescent="0.2">
      <c r="A250" s="6">
        <v>43822</v>
      </c>
      <c r="B250" s="12">
        <v>52.847799999999999</v>
      </c>
      <c r="C250" s="12">
        <v>91.184200000000004</v>
      </c>
      <c r="D250" s="12">
        <v>51.4726</v>
      </c>
      <c r="E250" s="12">
        <v>36.071899999999999</v>
      </c>
      <c r="F250" s="12">
        <v>59.8249</v>
      </c>
      <c r="G250" s="12"/>
      <c r="H250" s="12">
        <v>7.3920000000000003</v>
      </c>
      <c r="I250" s="12">
        <v>32.993099999999998</v>
      </c>
      <c r="J250" s="12">
        <v>7.524</v>
      </c>
      <c r="K250" s="12">
        <v>77.463300000000004</v>
      </c>
      <c r="L250" s="12">
        <v>60.51</v>
      </c>
      <c r="M250" s="12">
        <v>67.489999999999995</v>
      </c>
      <c r="O250" s="6">
        <v>43822</v>
      </c>
      <c r="P250" s="7">
        <f t="shared" si="48"/>
        <v>4.9927829917808531E-3</v>
      </c>
      <c r="Q250" s="7">
        <f t="shared" si="49"/>
        <v>5.4168966351772563E-3</v>
      </c>
      <c r="R250" s="7">
        <f t="shared" si="50"/>
        <v>1.3714453722105677E-2</v>
      </c>
      <c r="S250" s="7">
        <f t="shared" si="51"/>
        <v>1.778309434688723E-2</v>
      </c>
      <c r="T250" s="7">
        <f t="shared" si="52"/>
        <v>2.2455038862890398E-2</v>
      </c>
      <c r="U250" s="7" t="str">
        <f t="shared" si="53"/>
        <v/>
      </c>
      <c r="V250" s="7">
        <f t="shared" si="54"/>
        <v>3.436348100870857E-2</v>
      </c>
      <c r="W250" s="7">
        <f t="shared" si="55"/>
        <v>3.2467484138411502E-2</v>
      </c>
      <c r="X250" s="7">
        <f t="shared" si="56"/>
        <v>-1.5405458702982969E-3</v>
      </c>
      <c r="Y250" s="7">
        <f t="shared" si="57"/>
        <v>0</v>
      </c>
      <c r="Z250" s="7">
        <v>1.5269999999999999E-3</v>
      </c>
      <c r="AA250" s="7">
        <f t="shared" si="58"/>
        <v>1.3229702607629112E-3</v>
      </c>
      <c r="AB250" s="7">
        <f t="shared" si="59"/>
        <v>-1.7187349274230889E-2</v>
      </c>
      <c r="AE250" s="6">
        <v>43822</v>
      </c>
      <c r="AF250" s="7">
        <v>12.61</v>
      </c>
      <c r="AG250" s="7">
        <v>25.11</v>
      </c>
      <c r="AH250" s="7">
        <v>55.31</v>
      </c>
      <c r="AI250" s="7">
        <f t="shared" si="45"/>
        <v>6.9799999999999969</v>
      </c>
      <c r="AJ250" s="7">
        <v>2.17</v>
      </c>
      <c r="AK250" s="7">
        <v>13.025</v>
      </c>
      <c r="AL250" s="7">
        <f t="shared" si="46"/>
        <v>10.855</v>
      </c>
      <c r="AM250" s="7">
        <v>1.55</v>
      </c>
      <c r="AN250" s="7">
        <v>1.64</v>
      </c>
      <c r="AO250" s="7">
        <v>1.93</v>
      </c>
      <c r="AP250" s="7">
        <f t="shared" si="47"/>
        <v>0.29000000000000004</v>
      </c>
      <c r="AQ250" s="7">
        <v>1.75</v>
      </c>
      <c r="AR250" s="7">
        <v>115.80589999999999</v>
      </c>
      <c r="AS250" s="7">
        <v>1482.5</v>
      </c>
      <c r="AT250" s="14">
        <v>257.87900000000002</v>
      </c>
      <c r="AU250" s="14">
        <v>101.9372</v>
      </c>
      <c r="AV250" s="14">
        <v>96.8</v>
      </c>
      <c r="AY250" s="6">
        <v>43822</v>
      </c>
      <c r="AZ250" s="12">
        <v>0</v>
      </c>
      <c r="BA250" s="12">
        <v>0</v>
      </c>
      <c r="BB250" s="12">
        <v>0</v>
      </c>
      <c r="BE250" s="6">
        <v>43822</v>
      </c>
      <c r="BF250" t="s">
        <v>54</v>
      </c>
      <c r="BG250" s="52">
        <v>1</v>
      </c>
    </row>
    <row r="251" spans="1:59" x14ac:dyDescent="0.2">
      <c r="A251" s="6">
        <v>43823</v>
      </c>
      <c r="B251" s="12">
        <v>52.644799999999996</v>
      </c>
      <c r="C251" s="12">
        <v>91.191699999999997</v>
      </c>
      <c r="D251" s="12">
        <v>51.528399999999998</v>
      </c>
      <c r="E251" s="12">
        <v>36.235399999999998</v>
      </c>
      <c r="F251" s="12">
        <v>59.174999999999997</v>
      </c>
      <c r="G251" s="12"/>
      <c r="H251" s="12">
        <v>7.4157999999999999</v>
      </c>
      <c r="I251" s="12">
        <v>33.3386</v>
      </c>
      <c r="J251" s="12">
        <v>7.5355999999999996</v>
      </c>
      <c r="K251" s="12">
        <v>77.471800000000002</v>
      </c>
      <c r="L251" s="12">
        <v>61.17</v>
      </c>
      <c r="M251" s="12">
        <v>69.260000000000005</v>
      </c>
      <c r="O251" s="6">
        <v>43823</v>
      </c>
      <c r="P251" s="7">
        <f t="shared" si="48"/>
        <v>-3.8486159326242375E-3</v>
      </c>
      <c r="Q251" s="7">
        <f t="shared" si="49"/>
        <v>8.224770931040204E-5</v>
      </c>
      <c r="R251" s="7">
        <f t="shared" si="50"/>
        <v>1.0834847323581492E-3</v>
      </c>
      <c r="S251" s="7">
        <f t="shared" si="51"/>
        <v>4.5223726693272683E-3</v>
      </c>
      <c r="T251" s="7">
        <f t="shared" si="52"/>
        <v>-1.0922806850994933E-2</v>
      </c>
      <c r="U251" s="7" t="str">
        <f t="shared" si="53"/>
        <v/>
      </c>
      <c r="V251" s="7">
        <f t="shared" si="54"/>
        <v>3.2145248442194806E-3</v>
      </c>
      <c r="W251" s="7">
        <f t="shared" si="55"/>
        <v>1.0417436144458645E-2</v>
      </c>
      <c r="X251" s="7">
        <f t="shared" si="56"/>
        <v>1.5405458702982058E-3</v>
      </c>
      <c r="Y251" s="7">
        <f t="shared" si="57"/>
        <v>1.0972336169820332E-4</v>
      </c>
      <c r="Z251" s="7">
        <v>3.1000000000000001E-5</v>
      </c>
      <c r="AA251" s="7">
        <f t="shared" si="58"/>
        <v>1.0848232620243392E-2</v>
      </c>
      <c r="AB251" s="7">
        <f t="shared" si="59"/>
        <v>2.588810021896094E-2</v>
      </c>
      <c r="AE251" s="6">
        <v>43823</v>
      </c>
      <c r="AF251" s="7">
        <v>12.67</v>
      </c>
      <c r="AG251" s="7">
        <v>25.46</v>
      </c>
      <c r="AH251" s="7">
        <v>58.32</v>
      </c>
      <c r="AI251" s="7">
        <f t="shared" si="45"/>
        <v>8.0900000000000034</v>
      </c>
      <c r="AJ251" s="7">
        <v>2.11</v>
      </c>
      <c r="AK251" s="7">
        <v>12.605</v>
      </c>
      <c r="AL251" s="7">
        <f t="shared" si="46"/>
        <v>10.495000000000001</v>
      </c>
      <c r="AM251" s="7">
        <v>1.55</v>
      </c>
      <c r="AN251" s="7">
        <v>1.62</v>
      </c>
      <c r="AO251" s="7">
        <v>1.9</v>
      </c>
      <c r="AP251" s="7">
        <f t="shared" si="47"/>
        <v>0.2799999999999998</v>
      </c>
      <c r="AQ251" s="7">
        <v>1.75</v>
      </c>
      <c r="AR251" s="7"/>
      <c r="AS251" s="7">
        <v>1499.1</v>
      </c>
      <c r="AT251" s="14">
        <v>257.87900000000002</v>
      </c>
      <c r="AU251" s="14">
        <v>101.9372</v>
      </c>
      <c r="AV251" s="14">
        <v>96.8</v>
      </c>
      <c r="AY251" s="6">
        <v>43823</v>
      </c>
      <c r="AZ251" s="12">
        <v>0</v>
      </c>
      <c r="BA251" s="12">
        <v>0</v>
      </c>
      <c r="BB251" s="12">
        <v>0</v>
      </c>
      <c r="BE251" s="6">
        <v>43823</v>
      </c>
      <c r="BF251" t="s">
        <v>54</v>
      </c>
      <c r="BG251" s="52">
        <v>1</v>
      </c>
    </row>
    <row r="252" spans="1:59" x14ac:dyDescent="0.2">
      <c r="A252" s="6">
        <v>43825</v>
      </c>
      <c r="B252" s="12">
        <v>52.727499999999999</v>
      </c>
      <c r="C252" s="12">
        <v>91.388800000000003</v>
      </c>
      <c r="D252" s="12">
        <v>51.791400000000003</v>
      </c>
      <c r="E252" s="12">
        <v>36.471600000000002</v>
      </c>
      <c r="F252" s="12">
        <v>59.098599999999998</v>
      </c>
      <c r="G252" s="12"/>
      <c r="H252" s="12">
        <v>7.5228999999999999</v>
      </c>
      <c r="I252" s="12">
        <v>33.269500000000001</v>
      </c>
      <c r="J252" s="12">
        <v>7.5758999999999999</v>
      </c>
      <c r="K252" s="12">
        <v>77.4803</v>
      </c>
      <c r="L252" s="12">
        <v>61.72</v>
      </c>
      <c r="M252" s="12">
        <v>69.260000000000005</v>
      </c>
      <c r="O252" s="6">
        <v>43825</v>
      </c>
      <c r="P252" s="7">
        <f t="shared" si="48"/>
        <v>1.5696728073732829E-3</v>
      </c>
      <c r="Q252" s="7">
        <f t="shared" si="49"/>
        <v>2.1590484916513214E-3</v>
      </c>
      <c r="R252" s="7">
        <f t="shared" si="50"/>
        <v>5.091000331827137E-3</v>
      </c>
      <c r="S252" s="7">
        <f t="shared" si="51"/>
        <v>6.4973339826481704E-3</v>
      </c>
      <c r="T252" s="7">
        <f t="shared" si="52"/>
        <v>-1.2919199318584961E-3</v>
      </c>
      <c r="U252" s="7" t="str">
        <f t="shared" si="53"/>
        <v/>
      </c>
      <c r="V252" s="7">
        <f t="shared" si="54"/>
        <v>1.4338842736681262E-2</v>
      </c>
      <c r="W252" s="7">
        <f t="shared" si="55"/>
        <v>-2.0748234760937945E-3</v>
      </c>
      <c r="X252" s="7">
        <f t="shared" si="56"/>
        <v>5.3336989099662677E-3</v>
      </c>
      <c r="Y252" s="7">
        <f t="shared" si="57"/>
        <v>1.0971132380297314E-4</v>
      </c>
      <c r="Z252" s="7">
        <v>5.3090000000000004E-3</v>
      </c>
      <c r="AA252" s="7">
        <f t="shared" si="58"/>
        <v>8.9511542404864461E-3</v>
      </c>
      <c r="AB252" s="7">
        <f t="shared" si="59"/>
        <v>0</v>
      </c>
      <c r="AE252" s="6">
        <v>43825</v>
      </c>
      <c r="AF252" s="7">
        <v>12.65</v>
      </c>
      <c r="AG252" s="7">
        <v>24.08</v>
      </c>
      <c r="AH252" s="7">
        <v>56.42</v>
      </c>
      <c r="AI252" s="7">
        <f t="shared" si="45"/>
        <v>7.5400000000000063</v>
      </c>
      <c r="AJ252" s="7">
        <v>2.09</v>
      </c>
      <c r="AK252" s="7">
        <v>12.605</v>
      </c>
      <c r="AL252" s="7">
        <f t="shared" si="46"/>
        <v>10.515000000000001</v>
      </c>
      <c r="AM252" s="7">
        <v>1.55</v>
      </c>
      <c r="AN252" s="7">
        <v>1.64</v>
      </c>
      <c r="AO252" s="7">
        <v>1.9</v>
      </c>
      <c r="AP252" s="7">
        <f t="shared" si="47"/>
        <v>0.26</v>
      </c>
      <c r="AQ252" s="7">
        <v>1.74</v>
      </c>
      <c r="AR252" s="7">
        <v>115.634</v>
      </c>
      <c r="AS252" s="7">
        <v>1509.3</v>
      </c>
      <c r="AT252" s="14">
        <v>257.87900000000002</v>
      </c>
      <c r="AU252" s="14">
        <v>101.9372</v>
      </c>
      <c r="AV252" s="14">
        <v>96.8</v>
      </c>
      <c r="AY252" s="6">
        <v>43825</v>
      </c>
      <c r="AZ252" s="12">
        <v>0</v>
      </c>
      <c r="BA252" s="12">
        <v>0</v>
      </c>
      <c r="BB252" s="12">
        <v>0</v>
      </c>
      <c r="BE252" s="6">
        <v>43825</v>
      </c>
      <c r="BF252" t="s">
        <v>54</v>
      </c>
      <c r="BG252" s="52">
        <v>1</v>
      </c>
    </row>
    <row r="253" spans="1:59" x14ac:dyDescent="0.2">
      <c r="A253" s="6">
        <v>43826</v>
      </c>
      <c r="B253" s="12">
        <v>52.546999999999997</v>
      </c>
      <c r="C253" s="12">
        <v>91.1614</v>
      </c>
      <c r="D253" s="12">
        <v>51.775399999999998</v>
      </c>
      <c r="E253" s="12">
        <v>36.480699999999999</v>
      </c>
      <c r="F253" s="12">
        <v>58.563400000000001</v>
      </c>
      <c r="G253" s="12"/>
      <c r="H253" s="12">
        <v>7.3742000000000001</v>
      </c>
      <c r="I253" s="12">
        <v>32.699399999999997</v>
      </c>
      <c r="J253" s="12">
        <v>7.4893999999999998</v>
      </c>
      <c r="K253" s="12">
        <v>77.471800000000002</v>
      </c>
      <c r="L253" s="12">
        <v>61.76</v>
      </c>
      <c r="M253" s="12">
        <v>68.91</v>
      </c>
      <c r="O253" s="6">
        <v>43826</v>
      </c>
      <c r="P253" s="7">
        <f t="shared" si="48"/>
        <v>-3.4291338714372123E-3</v>
      </c>
      <c r="Q253" s="7">
        <f t="shared" si="49"/>
        <v>-2.4913707859129139E-3</v>
      </c>
      <c r="R253" s="7">
        <f t="shared" si="50"/>
        <v>-3.0897932787912812E-4</v>
      </c>
      <c r="S253" s="7">
        <f t="shared" si="51"/>
        <v>2.4947808491845424E-4</v>
      </c>
      <c r="T253" s="7">
        <f t="shared" si="52"/>
        <v>-9.0973073912662458E-3</v>
      </c>
      <c r="U253" s="7" t="str">
        <f t="shared" si="53"/>
        <v/>
      </c>
      <c r="V253" s="7">
        <f t="shared" si="54"/>
        <v>-1.9964280154463838E-2</v>
      </c>
      <c r="W253" s="7">
        <f t="shared" si="55"/>
        <v>-1.7284332252186081E-2</v>
      </c>
      <c r="X253" s="7">
        <f t="shared" si="56"/>
        <v>-1.1483468707720898E-2</v>
      </c>
      <c r="Y253" s="7">
        <f t="shared" si="57"/>
        <v>-1.0971132380292992E-4</v>
      </c>
      <c r="Z253" s="7">
        <v>-2.4800000000000001E-4</v>
      </c>
      <c r="AA253" s="7">
        <f t="shared" si="58"/>
        <v>6.4787822156067102E-4</v>
      </c>
      <c r="AB253" s="7">
        <f t="shared" si="59"/>
        <v>-5.0662336051594588E-3</v>
      </c>
      <c r="AE253" s="6">
        <v>43826</v>
      </c>
      <c r="AF253" s="7">
        <v>13.43</v>
      </c>
      <c r="AG253" s="7">
        <v>25.16</v>
      </c>
      <c r="AH253" s="7">
        <v>55.3</v>
      </c>
      <c r="AI253" s="7">
        <f t="shared" si="45"/>
        <v>7.1499999999999986</v>
      </c>
      <c r="AJ253" s="7">
        <v>1.75</v>
      </c>
      <c r="AK253" s="7">
        <v>12.765000000000001</v>
      </c>
      <c r="AL253" s="7">
        <f t="shared" si="46"/>
        <v>11.015000000000001</v>
      </c>
      <c r="AM253" s="7">
        <v>1.55</v>
      </c>
      <c r="AN253" s="7">
        <v>1.59</v>
      </c>
      <c r="AO253" s="7">
        <v>1.88</v>
      </c>
      <c r="AP253" s="7">
        <f t="shared" si="47"/>
        <v>0.28999999999999981</v>
      </c>
      <c r="AQ253" s="7">
        <v>1.73</v>
      </c>
      <c r="AR253" s="7">
        <v>115.22</v>
      </c>
      <c r="AS253" s="7">
        <v>1513.8</v>
      </c>
      <c r="AT253" s="14">
        <v>257.87900000000002</v>
      </c>
      <c r="AU253" s="14">
        <v>101.9372</v>
      </c>
      <c r="AV253" s="14">
        <v>96.8</v>
      </c>
      <c r="AY253" s="6">
        <v>43826</v>
      </c>
      <c r="AZ253" s="12">
        <v>0</v>
      </c>
      <c r="BA253" s="12">
        <v>0</v>
      </c>
      <c r="BB253" s="12">
        <v>0</v>
      </c>
      <c r="BE253" s="6">
        <v>43826</v>
      </c>
      <c r="BF253" t="s">
        <v>54</v>
      </c>
      <c r="BG253" s="52">
        <v>1</v>
      </c>
    </row>
    <row r="254" spans="1:59" x14ac:dyDescent="0.2">
      <c r="A254" s="6">
        <v>43829</v>
      </c>
      <c r="B254" s="12">
        <v>52.238799999999998</v>
      </c>
      <c r="C254" s="12">
        <v>90.820400000000006</v>
      </c>
      <c r="D254" s="12">
        <v>51.480600000000003</v>
      </c>
      <c r="E254" s="12">
        <v>36.971200000000003</v>
      </c>
      <c r="F254" s="12">
        <v>58.2958</v>
      </c>
      <c r="G254" s="12"/>
      <c r="H254" s="12">
        <v>7.5644999999999998</v>
      </c>
      <c r="I254" s="12">
        <v>33.684199999999997</v>
      </c>
      <c r="J254" s="12">
        <v>7.3280000000000003</v>
      </c>
      <c r="K254" s="12">
        <v>77.4803</v>
      </c>
      <c r="L254" s="12">
        <v>61.66</v>
      </c>
      <c r="M254" s="12">
        <v>68.3</v>
      </c>
      <c r="O254" s="6">
        <v>43829</v>
      </c>
      <c r="P254" s="7">
        <f t="shared" si="48"/>
        <v>-5.8824934053771979E-3</v>
      </c>
      <c r="Q254" s="7">
        <f t="shared" si="49"/>
        <v>-3.747631896208681E-3</v>
      </c>
      <c r="R254" s="7">
        <f t="shared" si="50"/>
        <v>-5.7100953165018752E-3</v>
      </c>
      <c r="S254" s="7">
        <f t="shared" si="51"/>
        <v>1.3355877553581882E-2</v>
      </c>
      <c r="T254" s="7">
        <f t="shared" si="52"/>
        <v>-4.5798784819464141E-3</v>
      </c>
      <c r="U254" s="7" t="str">
        <f t="shared" si="53"/>
        <v/>
      </c>
      <c r="V254" s="7">
        <f t="shared" si="54"/>
        <v>2.5478829436932516E-2</v>
      </c>
      <c r="W254" s="7">
        <f t="shared" si="55"/>
        <v>2.9672155576211914E-2</v>
      </c>
      <c r="X254" s="7">
        <f t="shared" si="56"/>
        <v>-2.1786060139498305E-2</v>
      </c>
      <c r="Y254" s="7">
        <f t="shared" si="57"/>
        <v>1.0971132380297314E-4</v>
      </c>
      <c r="Z254" s="7">
        <v>-5.5279999999999999E-3</v>
      </c>
      <c r="AA254" s="7">
        <f t="shared" si="58"/>
        <v>-1.620483258516437E-3</v>
      </c>
      <c r="AB254" s="7">
        <f t="shared" si="59"/>
        <v>-8.8915387923722174E-3</v>
      </c>
      <c r="AE254" s="6">
        <v>43829</v>
      </c>
      <c r="AF254" s="7">
        <v>14.82</v>
      </c>
      <c r="AG254" s="7">
        <v>25.86</v>
      </c>
      <c r="AH254" s="7">
        <v>59.63</v>
      </c>
      <c r="AI254" s="7">
        <f t="shared" si="45"/>
        <v>6.6400000000000006</v>
      </c>
      <c r="AJ254" s="7">
        <v>2.06</v>
      </c>
      <c r="AK254" s="7">
        <v>12.295</v>
      </c>
      <c r="AL254" s="7">
        <f t="shared" si="46"/>
        <v>10.234999999999999</v>
      </c>
      <c r="AM254" s="7">
        <v>1.55</v>
      </c>
      <c r="AN254" s="7">
        <v>1.58</v>
      </c>
      <c r="AO254" s="7">
        <v>1.9</v>
      </c>
      <c r="AP254" s="7">
        <f t="shared" si="47"/>
        <v>0.31999999999999984</v>
      </c>
      <c r="AQ254" s="7">
        <v>1.75</v>
      </c>
      <c r="AR254" s="7">
        <v>114.9631</v>
      </c>
      <c r="AS254" s="7">
        <v>1514.5</v>
      </c>
      <c r="AT254" s="14">
        <v>257.87900000000002</v>
      </c>
      <c r="AU254" s="14">
        <v>101.9372</v>
      </c>
      <c r="AV254" s="14">
        <v>96.8</v>
      </c>
      <c r="AY254" s="6">
        <v>43829</v>
      </c>
      <c r="AZ254" s="12">
        <v>0</v>
      </c>
      <c r="BA254" s="12">
        <v>0</v>
      </c>
      <c r="BB254" s="12">
        <v>0</v>
      </c>
      <c r="BE254" s="6">
        <v>43829</v>
      </c>
      <c r="BF254" t="s">
        <v>54</v>
      </c>
      <c r="BG254" s="52">
        <v>1</v>
      </c>
    </row>
    <row r="255" spans="1:59" x14ac:dyDescent="0.2">
      <c r="A255" s="6">
        <v>43830</v>
      </c>
      <c r="B255" s="12">
        <v>52.464300000000001</v>
      </c>
      <c r="C255" s="12">
        <v>91.320599999999999</v>
      </c>
      <c r="D255" s="12">
        <v>51.815300000000001</v>
      </c>
      <c r="E255" s="12">
        <v>37.4345</v>
      </c>
      <c r="F255" s="12">
        <v>58.362699999999997</v>
      </c>
      <c r="G255" s="12"/>
      <c r="H255" s="12">
        <v>7.6478000000000002</v>
      </c>
      <c r="I255" s="12">
        <v>33.986600000000003</v>
      </c>
      <c r="J255" s="12">
        <v>7.3971999999999998</v>
      </c>
      <c r="K255" s="12">
        <v>77.4803</v>
      </c>
      <c r="L255" s="12">
        <v>61.14</v>
      </c>
      <c r="M255" s="12">
        <v>67.77</v>
      </c>
      <c r="O255" s="6">
        <v>43830</v>
      </c>
      <c r="P255" s="7">
        <f t="shared" si="48"/>
        <v>4.3074244918958884E-3</v>
      </c>
      <c r="Q255" s="7">
        <f t="shared" si="49"/>
        <v>5.4924619659081821E-3</v>
      </c>
      <c r="R255" s="7">
        <f t="shared" si="50"/>
        <v>6.480434776957888E-3</v>
      </c>
      <c r="S255" s="7">
        <f t="shared" si="51"/>
        <v>1.2453507936771708E-2</v>
      </c>
      <c r="T255" s="7">
        <f t="shared" si="52"/>
        <v>1.1469375542068423E-3</v>
      </c>
      <c r="U255" s="7" t="str">
        <f t="shared" si="53"/>
        <v/>
      </c>
      <c r="V255" s="7">
        <f t="shared" si="54"/>
        <v>1.0951773576798961E-2</v>
      </c>
      <c r="W255" s="7">
        <f t="shared" si="55"/>
        <v>8.9374445971025784E-3</v>
      </c>
      <c r="X255" s="7">
        <f t="shared" si="56"/>
        <v>9.3989228567552454E-3</v>
      </c>
      <c r="Y255" s="7">
        <f t="shared" si="57"/>
        <v>0</v>
      </c>
      <c r="Z255" s="7">
        <v>2.4260000000000002E-3</v>
      </c>
      <c r="AA255" s="7">
        <f t="shared" si="58"/>
        <v>-8.469105995315784E-3</v>
      </c>
      <c r="AB255" s="7">
        <f t="shared" si="59"/>
        <v>-7.7901474287227898E-3</v>
      </c>
      <c r="AE255" s="6">
        <v>43830</v>
      </c>
      <c r="AF255" s="7">
        <v>13.78</v>
      </c>
      <c r="AG255" s="7">
        <v>28.3</v>
      </c>
      <c r="AH255" s="7">
        <v>58.28</v>
      </c>
      <c r="AI255" s="7">
        <f t="shared" si="45"/>
        <v>6.6299999999999955</v>
      </c>
      <c r="AJ255" s="7">
        <v>2.09</v>
      </c>
      <c r="AK255" s="7">
        <v>12.05</v>
      </c>
      <c r="AL255" s="7">
        <f t="shared" si="46"/>
        <v>9.9600000000000009</v>
      </c>
      <c r="AM255" s="7">
        <v>1.55</v>
      </c>
      <c r="AN255" s="7">
        <v>1.58</v>
      </c>
      <c r="AO255" s="7">
        <v>1.92</v>
      </c>
      <c r="AP255" s="7">
        <f t="shared" si="47"/>
        <v>0.33999999999999986</v>
      </c>
      <c r="AQ255" s="7">
        <v>1.77</v>
      </c>
      <c r="AR255" s="7">
        <v>114.669</v>
      </c>
      <c r="AS255" s="7">
        <v>1519.5</v>
      </c>
      <c r="AT255" s="14">
        <v>257.87900000000002</v>
      </c>
      <c r="AU255" s="14">
        <v>101.9372</v>
      </c>
      <c r="AV255" s="14">
        <v>96.8</v>
      </c>
      <c r="AY255" s="6">
        <v>43830</v>
      </c>
      <c r="AZ255" s="12">
        <v>0</v>
      </c>
      <c r="BA255" s="12">
        <v>0</v>
      </c>
      <c r="BB255" s="12">
        <v>0</v>
      </c>
      <c r="BE255" s="6">
        <v>43830</v>
      </c>
      <c r="BF255" t="s">
        <v>54</v>
      </c>
      <c r="BG255" s="52">
        <v>1</v>
      </c>
    </row>
    <row r="256" spans="1:59" x14ac:dyDescent="0.2">
      <c r="A256" s="6">
        <v>43832</v>
      </c>
      <c r="B256" s="12">
        <v>53.306399999999996</v>
      </c>
      <c r="C256" s="12">
        <v>92.017700000000005</v>
      </c>
      <c r="D256" s="12">
        <v>52.157899999999998</v>
      </c>
      <c r="E256" s="12">
        <v>38.679000000000002</v>
      </c>
      <c r="F256" s="12">
        <v>59.557299999999998</v>
      </c>
      <c r="G256" s="12"/>
      <c r="H256" s="12">
        <v>7.6952999999999996</v>
      </c>
      <c r="I256" s="12">
        <v>34.289000000000001</v>
      </c>
      <c r="J256" s="12">
        <v>7.6912000000000003</v>
      </c>
      <c r="K256" s="12">
        <v>77.505700000000004</v>
      </c>
      <c r="L256" s="12">
        <v>61.17</v>
      </c>
      <c r="M256" s="12">
        <v>67.05</v>
      </c>
      <c r="O256" s="6">
        <v>43832</v>
      </c>
      <c r="P256" s="7">
        <f t="shared" si="48"/>
        <v>1.5923460717557673E-2</v>
      </c>
      <c r="Q256" s="7">
        <f t="shared" si="49"/>
        <v>7.6045579063102105E-3</v>
      </c>
      <c r="R256" s="7">
        <f t="shared" si="50"/>
        <v>6.590183623096128E-3</v>
      </c>
      <c r="S256" s="7">
        <f t="shared" si="51"/>
        <v>3.2704077987933705E-2</v>
      </c>
      <c r="T256" s="7">
        <f t="shared" si="52"/>
        <v>2.0261887201201142E-2</v>
      </c>
      <c r="U256" s="7" t="str">
        <f t="shared" si="53"/>
        <v/>
      </c>
      <c r="V256" s="7">
        <f t="shared" si="54"/>
        <v>6.1917281061187081E-3</v>
      </c>
      <c r="W256" s="7">
        <f t="shared" si="55"/>
        <v>8.8582737439600566E-3</v>
      </c>
      <c r="X256" s="7">
        <f t="shared" si="56"/>
        <v>3.8975267928974766E-2</v>
      </c>
      <c r="Y256" s="7">
        <f t="shared" si="57"/>
        <v>3.2777154358987627E-4</v>
      </c>
      <c r="Z256" s="7">
        <v>9.3080000000000003E-3</v>
      </c>
      <c r="AA256" s="7">
        <f t="shared" si="58"/>
        <v>4.9055679178502335E-4</v>
      </c>
      <c r="AB256" s="7">
        <f t="shared" si="59"/>
        <v>-1.0681009420334052E-2</v>
      </c>
      <c r="AE256" s="6">
        <v>43832</v>
      </c>
      <c r="AF256" s="7">
        <v>12.47</v>
      </c>
      <c r="AG256" s="7">
        <v>28.75</v>
      </c>
      <c r="AH256" s="7">
        <v>57.2</v>
      </c>
      <c r="AI256" s="7">
        <f t="shared" si="45"/>
        <v>5.8799999999999955</v>
      </c>
      <c r="AJ256" s="7">
        <v>2.0499999999999998</v>
      </c>
      <c r="AK256" s="7">
        <v>12.074999999999999</v>
      </c>
      <c r="AL256" s="7">
        <f t="shared" si="46"/>
        <v>10.024999999999999</v>
      </c>
      <c r="AM256" s="7">
        <v>1.55</v>
      </c>
      <c r="AN256" s="7">
        <v>1.58</v>
      </c>
      <c r="AO256" s="7">
        <v>1.88</v>
      </c>
      <c r="AP256" s="7">
        <f t="shared" si="47"/>
        <v>0.29999999999999982</v>
      </c>
      <c r="AQ256" s="7">
        <v>1.8</v>
      </c>
      <c r="AR256" s="7">
        <v>114.97450000000001</v>
      </c>
      <c r="AS256" s="7">
        <v>1524.5</v>
      </c>
      <c r="AT256" s="14">
        <v>257.87900000000002</v>
      </c>
      <c r="AU256" s="14">
        <v>101.9372</v>
      </c>
      <c r="AV256" s="14">
        <v>96.8</v>
      </c>
      <c r="AY256" s="6">
        <v>43832</v>
      </c>
      <c r="AZ256" s="12">
        <v>0</v>
      </c>
      <c r="BA256" s="12">
        <v>0</v>
      </c>
      <c r="BB256" s="12">
        <v>0</v>
      </c>
      <c r="BE256" s="6">
        <v>43832</v>
      </c>
      <c r="BF256" t="s">
        <v>54</v>
      </c>
      <c r="BG256" s="52">
        <v>1</v>
      </c>
    </row>
    <row r="257" spans="1:59" x14ac:dyDescent="0.2">
      <c r="A257" s="6">
        <v>43833</v>
      </c>
      <c r="B257" s="12">
        <v>52.877800000000001</v>
      </c>
      <c r="C257" s="12">
        <v>91.699399999999997</v>
      </c>
      <c r="D257" s="12">
        <v>52.3491</v>
      </c>
      <c r="E257" s="12">
        <v>39.614600000000003</v>
      </c>
      <c r="F257" s="12">
        <v>59.853499999999997</v>
      </c>
      <c r="G257" s="12"/>
      <c r="H257" s="12">
        <v>7.8380999999999998</v>
      </c>
      <c r="I257" s="12">
        <v>34.055700000000002</v>
      </c>
      <c r="J257" s="12">
        <v>7.8122999999999996</v>
      </c>
      <c r="K257" s="12">
        <v>77.505700000000004</v>
      </c>
      <c r="L257" s="12">
        <v>63</v>
      </c>
      <c r="M257" s="12">
        <v>69.08</v>
      </c>
      <c r="O257" s="6">
        <v>43833</v>
      </c>
      <c r="P257" s="7">
        <f t="shared" si="48"/>
        <v>-8.0728079631581743E-3</v>
      </c>
      <c r="Q257" s="7">
        <f t="shared" si="49"/>
        <v>-3.465113682786845E-3</v>
      </c>
      <c r="R257" s="7">
        <f t="shared" si="50"/>
        <v>3.6590891199688425E-3</v>
      </c>
      <c r="S257" s="7">
        <f t="shared" si="51"/>
        <v>2.3900920084008476E-2</v>
      </c>
      <c r="T257" s="7">
        <f t="shared" si="52"/>
        <v>4.9610354759001864E-3</v>
      </c>
      <c r="U257" s="7" t="str">
        <f t="shared" si="53"/>
        <v/>
      </c>
      <c r="V257" s="7">
        <f t="shared" si="54"/>
        <v>1.8386705167105968E-2</v>
      </c>
      <c r="W257" s="7">
        <f t="shared" si="55"/>
        <v>-6.8271835616761757E-3</v>
      </c>
      <c r="X257" s="7">
        <f t="shared" si="56"/>
        <v>1.562259657727492E-2</v>
      </c>
      <c r="Y257" s="7">
        <f t="shared" si="57"/>
        <v>0</v>
      </c>
      <c r="Z257" s="7">
        <v>-7.6010000000000001E-3</v>
      </c>
      <c r="AA257" s="7">
        <f t="shared" si="58"/>
        <v>2.9477853137059092E-2</v>
      </c>
      <c r="AB257" s="7">
        <f t="shared" si="59"/>
        <v>2.982664355079032E-2</v>
      </c>
      <c r="AE257" s="6">
        <v>43833</v>
      </c>
      <c r="AF257" s="7">
        <v>14.02</v>
      </c>
      <c r="AG257" s="7">
        <v>31.92</v>
      </c>
      <c r="AH257" s="7">
        <v>60.12</v>
      </c>
      <c r="AI257" s="7">
        <f t="shared" si="45"/>
        <v>6.0799999999999983</v>
      </c>
      <c r="AJ257" s="7">
        <v>2.06</v>
      </c>
      <c r="AK257" s="7">
        <v>12.984999999999999</v>
      </c>
      <c r="AL257" s="7">
        <f t="shared" si="46"/>
        <v>10.924999999999999</v>
      </c>
      <c r="AM257" s="7">
        <v>1.55</v>
      </c>
      <c r="AN257" s="7">
        <v>1.53</v>
      </c>
      <c r="AO257" s="7">
        <v>1.8</v>
      </c>
      <c r="AP257" s="7">
        <f t="shared" si="47"/>
        <v>0.27</v>
      </c>
      <c r="AQ257" s="7">
        <v>1.77</v>
      </c>
      <c r="AR257" s="7">
        <v>114.9867</v>
      </c>
      <c r="AS257" s="7">
        <v>1549.2</v>
      </c>
      <c r="AT257" s="14">
        <v>257.87900000000002</v>
      </c>
      <c r="AU257" s="14">
        <v>101.9372</v>
      </c>
      <c r="AV257" s="14">
        <v>96.8</v>
      </c>
      <c r="AY257" s="6">
        <v>43833</v>
      </c>
      <c r="AZ257" s="12">
        <v>0</v>
      </c>
      <c r="BA257" s="12">
        <v>0</v>
      </c>
      <c r="BB257" s="12">
        <v>0</v>
      </c>
      <c r="BE257" s="6">
        <v>43833</v>
      </c>
      <c r="BF257" t="s">
        <v>54</v>
      </c>
      <c r="BG257" s="52">
        <v>1</v>
      </c>
    </row>
    <row r="258" spans="1:59" x14ac:dyDescent="0.2">
      <c r="A258" s="6">
        <v>43836</v>
      </c>
      <c r="B258" s="12">
        <v>53.283799999999999</v>
      </c>
      <c r="C258" s="12">
        <v>91.388800000000003</v>
      </c>
      <c r="D258" s="12">
        <v>52.970599999999997</v>
      </c>
      <c r="E258" s="12">
        <v>40.922699999999999</v>
      </c>
      <c r="F258" s="12">
        <v>60.168900000000001</v>
      </c>
      <c r="G258" s="12"/>
      <c r="H258" s="12">
        <v>7.6656000000000004</v>
      </c>
      <c r="I258" s="12">
        <v>33.373199999999997</v>
      </c>
      <c r="J258" s="12">
        <v>7.8872999999999998</v>
      </c>
      <c r="K258" s="12">
        <v>77.497299999999996</v>
      </c>
      <c r="L258" s="12">
        <v>63.27</v>
      </c>
      <c r="M258" s="12">
        <v>70.25</v>
      </c>
      <c r="O258" s="6">
        <v>43836</v>
      </c>
      <c r="P258" s="7">
        <f t="shared" si="48"/>
        <v>7.6487539630971033E-3</v>
      </c>
      <c r="Q258" s="7">
        <f t="shared" si="49"/>
        <v>-3.3929035073100339E-3</v>
      </c>
      <c r="R258" s="7">
        <f t="shared" si="50"/>
        <v>1.1802297466919135E-2</v>
      </c>
      <c r="S258" s="7">
        <f t="shared" si="51"/>
        <v>3.2487184130555902E-2</v>
      </c>
      <c r="T258" s="7">
        <f t="shared" si="52"/>
        <v>5.2556977032174124E-3</v>
      </c>
      <c r="U258" s="7" t="str">
        <f t="shared" si="53"/>
        <v/>
      </c>
      <c r="V258" s="7">
        <f t="shared" si="54"/>
        <v>-2.2253670906055508E-2</v>
      </c>
      <c r="W258" s="7">
        <f t="shared" si="55"/>
        <v>-2.0244236784884941E-2</v>
      </c>
      <c r="X258" s="7">
        <f t="shared" si="56"/>
        <v>9.5544562341516748E-3</v>
      </c>
      <c r="Y258" s="7">
        <f t="shared" si="57"/>
        <v>-1.0838499910623115E-4</v>
      </c>
      <c r="Z258" s="7">
        <v>3.8080000000000002E-3</v>
      </c>
      <c r="AA258" s="7">
        <f t="shared" si="58"/>
        <v>4.276556767260172E-3</v>
      </c>
      <c r="AB258" s="7">
        <f t="shared" si="59"/>
        <v>1.6795054935377255E-2</v>
      </c>
      <c r="AE258" s="6">
        <v>43836</v>
      </c>
      <c r="AF258" s="7">
        <v>13.85</v>
      </c>
      <c r="AG258" s="7">
        <v>32.32</v>
      </c>
      <c r="AH258" s="7">
        <v>62.79</v>
      </c>
      <c r="AI258" s="7">
        <f t="shared" si="45"/>
        <v>6.9799999999999969</v>
      </c>
      <c r="AJ258" s="7">
        <v>2.1</v>
      </c>
      <c r="AK258" s="7">
        <v>12.28</v>
      </c>
      <c r="AL258" s="7">
        <f t="shared" si="46"/>
        <v>10.18</v>
      </c>
      <c r="AM258" s="7">
        <v>1.55</v>
      </c>
      <c r="AN258" s="7">
        <v>1.54</v>
      </c>
      <c r="AO258" s="7">
        <v>1.81</v>
      </c>
      <c r="AP258" s="7">
        <f t="shared" si="47"/>
        <v>0.27</v>
      </c>
      <c r="AQ258" s="7">
        <v>1.75</v>
      </c>
      <c r="AR258" s="7">
        <v>114.95569999999999</v>
      </c>
      <c r="AS258" s="7">
        <v>1566.2</v>
      </c>
      <c r="AT258" s="14">
        <v>257.87900000000002</v>
      </c>
      <c r="AU258" s="14">
        <v>101.9372</v>
      </c>
      <c r="AV258" s="14">
        <v>96.8</v>
      </c>
      <c r="AY258" s="6">
        <v>43836</v>
      </c>
      <c r="AZ258" s="12">
        <v>0</v>
      </c>
      <c r="BA258" s="12">
        <v>0</v>
      </c>
      <c r="BB258" s="12">
        <v>0</v>
      </c>
      <c r="BE258" s="6">
        <v>43836</v>
      </c>
      <c r="BF258" t="s">
        <v>54</v>
      </c>
      <c r="BG258" s="52">
        <v>1</v>
      </c>
    </row>
    <row r="259" spans="1:59" x14ac:dyDescent="0.2">
      <c r="A259" s="6">
        <v>43837</v>
      </c>
      <c r="B259" s="12">
        <v>52.847799999999999</v>
      </c>
      <c r="C259" s="12">
        <v>90.221800000000002</v>
      </c>
      <c r="D259" s="12">
        <v>52.970599999999997</v>
      </c>
      <c r="E259" s="12">
        <v>41.122500000000002</v>
      </c>
      <c r="F259" s="12">
        <v>60.780500000000004</v>
      </c>
      <c r="G259" s="12"/>
      <c r="H259" s="12">
        <v>7.7131999999999996</v>
      </c>
      <c r="I259" s="12">
        <v>33.762</v>
      </c>
      <c r="J259" s="12">
        <v>7.8583999999999996</v>
      </c>
      <c r="K259" s="12">
        <v>77.497299999999996</v>
      </c>
      <c r="L259" s="12">
        <v>62.7</v>
      </c>
      <c r="M259" s="12">
        <v>68.739999999999995</v>
      </c>
      <c r="O259" s="6">
        <v>43837</v>
      </c>
      <c r="P259" s="7">
        <f t="shared" si="48"/>
        <v>-8.2162608073270086E-3</v>
      </c>
      <c r="Q259" s="7">
        <f t="shared" si="49"/>
        <v>-1.2851849646905064E-2</v>
      </c>
      <c r="R259" s="7">
        <f t="shared" si="50"/>
        <v>0</v>
      </c>
      <c r="S259" s="7">
        <f t="shared" si="51"/>
        <v>4.8704956528016026E-3</v>
      </c>
      <c r="T259" s="7">
        <f t="shared" si="52"/>
        <v>1.011340631556841E-2</v>
      </c>
      <c r="U259" s="7" t="str">
        <f t="shared" si="53"/>
        <v/>
      </c>
      <c r="V259" s="7">
        <f t="shared" si="54"/>
        <v>6.1903597165922225E-3</v>
      </c>
      <c r="W259" s="7">
        <f t="shared" si="55"/>
        <v>1.1582726997467313E-2</v>
      </c>
      <c r="X259" s="7">
        <f t="shared" si="56"/>
        <v>-3.6708475904632808E-3</v>
      </c>
      <c r="Y259" s="7">
        <f t="shared" si="57"/>
        <v>0</v>
      </c>
      <c r="Z259" s="7">
        <v>-2.8149999999999998E-3</v>
      </c>
      <c r="AA259" s="7">
        <f t="shared" si="58"/>
        <v>-9.0498355199179273E-3</v>
      </c>
      <c r="AB259" s="7">
        <f t="shared" si="59"/>
        <v>-2.1729036792167374E-2</v>
      </c>
      <c r="AE259" s="6">
        <v>43837</v>
      </c>
      <c r="AF259" s="7">
        <v>13.79</v>
      </c>
      <c r="AG259" s="7">
        <v>31.8</v>
      </c>
      <c r="AH259" s="7">
        <v>62.63</v>
      </c>
      <c r="AI259" s="7">
        <f t="shared" si="45"/>
        <v>6.039999999999992</v>
      </c>
      <c r="AJ259" s="7">
        <v>2.17</v>
      </c>
      <c r="AK259" s="7">
        <v>11.93</v>
      </c>
      <c r="AL259" s="7">
        <f t="shared" si="46"/>
        <v>9.76</v>
      </c>
      <c r="AM259" s="7">
        <v>1.55</v>
      </c>
      <c r="AN259" s="7">
        <v>1.54</v>
      </c>
      <c r="AO259" s="7">
        <v>1.83</v>
      </c>
      <c r="AP259" s="7">
        <f t="shared" si="47"/>
        <v>0.29000000000000004</v>
      </c>
      <c r="AQ259" s="7">
        <v>1.74</v>
      </c>
      <c r="AR259" s="7">
        <v>115.1477</v>
      </c>
      <c r="AS259" s="7">
        <v>1571.8</v>
      </c>
      <c r="AT259" s="14">
        <v>257.87900000000002</v>
      </c>
      <c r="AU259" s="14">
        <v>101.9372</v>
      </c>
      <c r="AV259" s="14">
        <v>96.8</v>
      </c>
      <c r="AY259" s="6">
        <v>43837</v>
      </c>
      <c r="AZ259" s="12">
        <v>0</v>
      </c>
      <c r="BA259" s="12">
        <v>0</v>
      </c>
      <c r="BB259" s="12">
        <v>0</v>
      </c>
      <c r="BE259" s="6">
        <v>43837</v>
      </c>
      <c r="BF259" t="s">
        <v>54</v>
      </c>
      <c r="BG259" s="52">
        <v>1</v>
      </c>
    </row>
    <row r="260" spans="1:59" x14ac:dyDescent="0.2">
      <c r="A260" s="6">
        <v>43838</v>
      </c>
      <c r="B260" s="12">
        <v>52.050800000000002</v>
      </c>
      <c r="C260" s="12">
        <v>89.191199999999995</v>
      </c>
      <c r="D260" s="12">
        <v>51.743499999999997</v>
      </c>
      <c r="E260" s="12">
        <v>40.859099999999998</v>
      </c>
      <c r="F260" s="12">
        <v>59.241900000000001</v>
      </c>
      <c r="G260" s="12"/>
      <c r="H260" s="12">
        <v>7.5644999999999998</v>
      </c>
      <c r="I260" s="12">
        <v>31.826799999999999</v>
      </c>
      <c r="J260" s="12">
        <v>7.6912000000000003</v>
      </c>
      <c r="K260" s="12">
        <v>77.514200000000002</v>
      </c>
      <c r="L260" s="12">
        <v>59.65</v>
      </c>
      <c r="M260" s="12">
        <v>67.31</v>
      </c>
      <c r="O260" s="6">
        <v>43838</v>
      </c>
      <c r="P260" s="7">
        <f t="shared" si="48"/>
        <v>-1.5195919423324751E-2</v>
      </c>
      <c r="Q260" s="7">
        <f t="shared" si="49"/>
        <v>-1.1488703000804991E-2</v>
      </c>
      <c r="R260" s="7">
        <f t="shared" si="50"/>
        <v>-2.3438222266685869E-2</v>
      </c>
      <c r="S260" s="7">
        <f t="shared" si="51"/>
        <v>-6.4258542490037672E-3</v>
      </c>
      <c r="T260" s="7">
        <f t="shared" si="52"/>
        <v>-2.5639952036097462E-2</v>
      </c>
      <c r="U260" s="7" t="str">
        <f t="shared" si="53"/>
        <v/>
      </c>
      <c r="V260" s="7">
        <f t="shared" si="54"/>
        <v>-1.9466895660560223E-2</v>
      </c>
      <c r="W260" s="7">
        <f t="shared" si="55"/>
        <v>-5.9027207526424604E-2</v>
      </c>
      <c r="X260" s="7">
        <f t="shared" si="56"/>
        <v>-2.1506205220963505E-2</v>
      </c>
      <c r="Y260" s="7">
        <f t="shared" si="57"/>
        <v>2.1804833921306257E-4</v>
      </c>
      <c r="Z260" s="7">
        <v>5.3150000000000003E-3</v>
      </c>
      <c r="AA260" s="7">
        <f t="shared" si="58"/>
        <v>-4.9867299094949948E-2</v>
      </c>
      <c r="AB260" s="7">
        <f t="shared" si="59"/>
        <v>-2.1022457399066028E-2</v>
      </c>
      <c r="AE260" s="6">
        <v>43838</v>
      </c>
      <c r="AF260" s="7">
        <v>13.45</v>
      </c>
      <c r="AG260" s="7">
        <v>32.6</v>
      </c>
      <c r="AH260" s="7">
        <v>60.49</v>
      </c>
      <c r="AI260" s="7">
        <f t="shared" ref="AI260:AI323" si="60">IF(AND(M260&lt;&gt;"",L260&lt;&gt;""),M260-L260,"")</f>
        <v>7.6600000000000037</v>
      </c>
      <c r="AJ260" s="7">
        <v>2.09</v>
      </c>
      <c r="AK260" s="7">
        <v>11.965</v>
      </c>
      <c r="AL260" s="7">
        <f t="shared" ref="AL260:AL323" si="61">IF(AND(AK260&lt;&gt;"",AJ260&lt;&gt;""),AK260-AJ260,"")</f>
        <v>9.875</v>
      </c>
      <c r="AM260" s="7">
        <v>1.55</v>
      </c>
      <c r="AN260" s="7">
        <v>1.58</v>
      </c>
      <c r="AO260" s="7">
        <v>1.87</v>
      </c>
      <c r="AP260" s="7">
        <f t="shared" ref="AP260:AP323" si="62">IF(AND(AO260&lt;&gt;"",AN260&lt;&gt;""),AO260-AN260,"")</f>
        <v>0.29000000000000004</v>
      </c>
      <c r="AQ260" s="7">
        <v>1.75</v>
      </c>
      <c r="AR260" s="7">
        <v>115.1328</v>
      </c>
      <c r="AS260" s="7">
        <v>1557.4</v>
      </c>
      <c r="AT260" s="14">
        <v>257.87900000000002</v>
      </c>
      <c r="AU260" s="14">
        <v>101.9372</v>
      </c>
      <c r="AV260" s="14">
        <v>96.8</v>
      </c>
      <c r="AY260" s="6">
        <v>43838</v>
      </c>
      <c r="AZ260" s="12">
        <v>0</v>
      </c>
      <c r="BA260" s="12">
        <v>0</v>
      </c>
      <c r="BB260" s="12">
        <v>0</v>
      </c>
      <c r="BE260" s="6">
        <v>43838</v>
      </c>
      <c r="BF260" t="s">
        <v>54</v>
      </c>
      <c r="BG260" s="52">
        <v>1</v>
      </c>
    </row>
    <row r="261" spans="1:59" x14ac:dyDescent="0.2">
      <c r="A261" s="6">
        <v>43839</v>
      </c>
      <c r="B261" s="12">
        <v>52.449300000000001</v>
      </c>
      <c r="C261" s="12">
        <v>89.047200000000004</v>
      </c>
      <c r="D261" s="12">
        <v>52.643900000000002</v>
      </c>
      <c r="E261" s="12">
        <v>41.2134</v>
      </c>
      <c r="F261" s="12">
        <v>60.446100000000001</v>
      </c>
      <c r="G261" s="12"/>
      <c r="H261" s="12">
        <v>7.8143000000000002</v>
      </c>
      <c r="I261" s="12">
        <v>33.157200000000003</v>
      </c>
      <c r="J261" s="12">
        <v>7.7431000000000001</v>
      </c>
      <c r="K261" s="12">
        <v>77.5227</v>
      </c>
      <c r="L261" s="12">
        <v>59.56</v>
      </c>
      <c r="M261" s="12">
        <v>66.58</v>
      </c>
      <c r="O261" s="6">
        <v>43839</v>
      </c>
      <c r="P261" s="7">
        <f t="shared" ref="P261:P324" si="63">IF(AND(B261&lt;&gt;"",B260&lt;&gt;""),LN(B261/B260),"")</f>
        <v>7.6268239298369301E-3</v>
      </c>
      <c r="Q261" s="7">
        <f t="shared" ref="Q261:Q324" si="64">IF(AND(C261&lt;&gt;"",C260&lt;&gt;""),LN(C261/C260),"")</f>
        <v>-1.615813778963891E-3</v>
      </c>
      <c r="R261" s="7">
        <f t="shared" ref="R261:R324" si="65">IF(AND(D261&lt;&gt;"",D260&lt;&gt;""),LN(D261/D260),"")</f>
        <v>1.7251552026649328E-2</v>
      </c>
      <c r="S261" s="7">
        <f t="shared" ref="S261:S324" si="66">IF(AND(E261&lt;&gt;"",E260&lt;&gt;""),LN(E261/E260),"")</f>
        <v>8.6338834788074921E-3</v>
      </c>
      <c r="T261" s="7">
        <f t="shared" ref="T261:T324" si="67">IF(AND(F261&lt;&gt;"",F260&lt;&gt;""),LN(F261/F260),"")</f>
        <v>2.012299704154135E-2</v>
      </c>
      <c r="U261" s="7" t="str">
        <f t="shared" ref="U261:U324" si="68">IF(AND(G261&lt;&gt;"",G260&lt;&gt;""),LN(G261/G260),"")</f>
        <v/>
      </c>
      <c r="V261" s="7">
        <f t="shared" ref="V261:V324" si="69">IF(AND(H261&lt;&gt;"",H260&lt;&gt;""),LN(H261/H260),"")</f>
        <v>3.2489137321763499E-2</v>
      </c>
      <c r="W261" s="7">
        <f t="shared" ref="W261:W324" si="70">IF(AND(I261&lt;&gt;"",I260&lt;&gt;""),LN(I261/I260),"")</f>
        <v>4.0951185465909028E-2</v>
      </c>
      <c r="X261" s="7">
        <f t="shared" ref="X261:X324" si="71">IF(AND(J261&lt;&gt;"",J260&lt;&gt;""),LN(J261/J260),"")</f>
        <v>6.7253060545000133E-3</v>
      </c>
      <c r="Y261" s="7">
        <f t="shared" ref="Y261:Y324" si="72">IF(AND(K261&lt;&gt;"",K260&lt;&gt;""),LN(K261/K260),"")</f>
        <v>1.0965131537728518E-4</v>
      </c>
      <c r="Z261" s="7">
        <v>6.7580000000000001E-3</v>
      </c>
      <c r="AA261" s="7">
        <f t="shared" ref="AA261:AA324" si="73">IF(AND(L261&lt;&gt;"",L260&lt;&gt;""),LN(L261/L260),"")</f>
        <v>-1.5099407281168543E-3</v>
      </c>
      <c r="AB261" s="7">
        <f t="shared" ref="AB261:AB324" si="74">IF(AND(M261&lt;&gt;"",M260&lt;&gt;""),LN(M261/M260),"")</f>
        <v>-1.0904581875742902E-2</v>
      </c>
      <c r="AE261" s="6">
        <v>43839</v>
      </c>
      <c r="AF261" s="7">
        <v>12.54</v>
      </c>
      <c r="AG261" s="7">
        <v>33.22</v>
      </c>
      <c r="AH261" s="7">
        <v>57.66</v>
      </c>
      <c r="AI261" s="7">
        <f t="shared" si="60"/>
        <v>7.019999999999996</v>
      </c>
      <c r="AJ261" s="7">
        <v>2.0499999999999998</v>
      </c>
      <c r="AK261" s="7">
        <v>12.18</v>
      </c>
      <c r="AL261" s="7">
        <f t="shared" si="61"/>
        <v>10.129999999999999</v>
      </c>
      <c r="AM261" s="7">
        <v>1.55</v>
      </c>
      <c r="AN261" s="7">
        <v>1.58</v>
      </c>
      <c r="AO261" s="7">
        <v>1.85</v>
      </c>
      <c r="AP261" s="7">
        <f t="shared" si="62"/>
        <v>0.27</v>
      </c>
      <c r="AQ261" s="7">
        <v>1.74</v>
      </c>
      <c r="AR261" s="7">
        <v>115.23309999999999</v>
      </c>
      <c r="AS261" s="7">
        <v>1551.7</v>
      </c>
      <c r="AT261" s="14">
        <v>257.87900000000002</v>
      </c>
      <c r="AU261" s="14">
        <v>101.9372</v>
      </c>
      <c r="AV261" s="14">
        <v>96.8</v>
      </c>
      <c r="AY261" s="6">
        <v>43839</v>
      </c>
      <c r="AZ261" s="12">
        <v>0</v>
      </c>
      <c r="BA261" s="12">
        <v>0</v>
      </c>
      <c r="BB261" s="12">
        <v>0</v>
      </c>
      <c r="BE261" s="6">
        <v>43839</v>
      </c>
      <c r="BF261" t="s">
        <v>54</v>
      </c>
      <c r="BG261" s="52">
        <v>1</v>
      </c>
    </row>
    <row r="262" spans="1:59" x14ac:dyDescent="0.2">
      <c r="A262" s="6">
        <v>43840</v>
      </c>
      <c r="B262" s="12">
        <v>51.9831</v>
      </c>
      <c r="C262" s="12">
        <v>88.236400000000003</v>
      </c>
      <c r="D262" s="12">
        <v>52.125999999999998</v>
      </c>
      <c r="E262" s="12">
        <v>41.694800000000001</v>
      </c>
      <c r="F262" s="12">
        <v>60.904800000000002</v>
      </c>
      <c r="G262" s="12"/>
      <c r="H262" s="12">
        <v>7.4634</v>
      </c>
      <c r="I262" s="12">
        <v>30.418600000000001</v>
      </c>
      <c r="J262" s="12">
        <v>7.6509</v>
      </c>
      <c r="K262" s="12">
        <v>77.5227</v>
      </c>
      <c r="L262" s="12">
        <v>59.02</v>
      </c>
      <c r="M262" s="12">
        <v>66.77</v>
      </c>
      <c r="O262" s="6">
        <v>43840</v>
      </c>
      <c r="P262" s="7">
        <f t="shared" si="63"/>
        <v>-8.928322951913762E-3</v>
      </c>
      <c r="Q262" s="7">
        <f t="shared" si="64"/>
        <v>-9.1469899429065128E-3</v>
      </c>
      <c r="R262" s="7">
        <f t="shared" si="65"/>
        <v>-9.8865078313468014E-3</v>
      </c>
      <c r="S262" s="7">
        <f t="shared" si="66"/>
        <v>1.1612974595246446E-2</v>
      </c>
      <c r="T262" s="7">
        <f t="shared" si="67"/>
        <v>7.5599304933725844E-3</v>
      </c>
      <c r="U262" s="7" t="str">
        <f t="shared" si="68"/>
        <v/>
      </c>
      <c r="V262" s="7">
        <f t="shared" si="69"/>
        <v>-4.5944314062679133E-2</v>
      </c>
      <c r="W262" s="7">
        <f t="shared" si="70"/>
        <v>-8.6205624200310207E-2</v>
      </c>
      <c r="X262" s="7">
        <f t="shared" si="71"/>
        <v>-1.1978836234663658E-2</v>
      </c>
      <c r="Y262" s="7">
        <f t="shared" si="72"/>
        <v>0</v>
      </c>
      <c r="Z262" s="7">
        <v>-2.882E-3</v>
      </c>
      <c r="AA262" s="7">
        <f t="shared" si="73"/>
        <v>-9.1078383010148815E-3</v>
      </c>
      <c r="AB262" s="7">
        <f t="shared" si="74"/>
        <v>2.8496457228986208E-3</v>
      </c>
      <c r="AE262" s="6">
        <v>43840</v>
      </c>
      <c r="AF262" s="7">
        <v>12.56</v>
      </c>
      <c r="AG262" s="7">
        <v>30.38</v>
      </c>
      <c r="AH262" s="7">
        <v>53.32</v>
      </c>
      <c r="AI262" s="7">
        <f t="shared" si="60"/>
        <v>7.7499999999999929</v>
      </c>
      <c r="AJ262" s="7">
        <v>2.0499999999999998</v>
      </c>
      <c r="AK262" s="7">
        <v>11.94</v>
      </c>
      <c r="AL262" s="7">
        <f t="shared" si="61"/>
        <v>9.89</v>
      </c>
      <c r="AM262" s="7">
        <v>1.54</v>
      </c>
      <c r="AN262" s="7">
        <v>1.56</v>
      </c>
      <c r="AO262" s="7">
        <v>1.83</v>
      </c>
      <c r="AP262" s="7">
        <f t="shared" si="62"/>
        <v>0.27</v>
      </c>
      <c r="AQ262" s="7">
        <v>1.76</v>
      </c>
      <c r="AR262" s="7">
        <v>115.0677</v>
      </c>
      <c r="AS262" s="7">
        <v>1557.5</v>
      </c>
      <c r="AT262" s="14">
        <v>257.87900000000002</v>
      </c>
      <c r="AU262" s="14">
        <v>101.9372</v>
      </c>
      <c r="AV262" s="14">
        <v>96.8</v>
      </c>
      <c r="AY262" s="6">
        <v>43840</v>
      </c>
      <c r="AZ262" s="12">
        <v>0</v>
      </c>
      <c r="BA262" s="12">
        <v>0</v>
      </c>
      <c r="BB262" s="12">
        <v>0</v>
      </c>
      <c r="BE262" s="6">
        <v>43840</v>
      </c>
      <c r="BF262" t="s">
        <v>54</v>
      </c>
      <c r="BG262" s="52">
        <v>1</v>
      </c>
    </row>
    <row r="263" spans="1:59" x14ac:dyDescent="0.2">
      <c r="A263" s="6">
        <v>43843</v>
      </c>
      <c r="B263" s="12">
        <v>52.479399999999998</v>
      </c>
      <c r="C263" s="12">
        <v>88.403099999999995</v>
      </c>
      <c r="D263" s="12">
        <v>51.8949</v>
      </c>
      <c r="E263" s="12">
        <v>42.303400000000003</v>
      </c>
      <c r="F263" s="12">
        <v>61.115000000000002</v>
      </c>
      <c r="G263" s="12"/>
      <c r="H263" s="12">
        <v>7.5823</v>
      </c>
      <c r="I263" s="12">
        <v>29.571899999999999</v>
      </c>
      <c r="J263" s="12">
        <v>7.7892999999999999</v>
      </c>
      <c r="K263" s="12">
        <v>77.5227</v>
      </c>
      <c r="L263" s="12">
        <v>58.17</v>
      </c>
      <c r="M263" s="12">
        <v>64.14</v>
      </c>
      <c r="O263" s="6">
        <v>43843</v>
      </c>
      <c r="P263" s="7">
        <f t="shared" si="63"/>
        <v>9.5020458861660943E-3</v>
      </c>
      <c r="Q263" s="7">
        <f t="shared" si="64"/>
        <v>1.8874606131602705E-3</v>
      </c>
      <c r="R263" s="7">
        <f t="shared" si="65"/>
        <v>-4.4433451397408018E-3</v>
      </c>
      <c r="S263" s="7">
        <f t="shared" si="66"/>
        <v>1.449104028343867E-2</v>
      </c>
      <c r="T263" s="7">
        <f t="shared" si="67"/>
        <v>3.4453458853389513E-3</v>
      </c>
      <c r="U263" s="7" t="str">
        <f t="shared" si="68"/>
        <v/>
      </c>
      <c r="V263" s="7">
        <f t="shared" si="69"/>
        <v>1.5805509246002821E-2</v>
      </c>
      <c r="W263" s="7">
        <f t="shared" si="70"/>
        <v>-2.8229677306402651E-2</v>
      </c>
      <c r="X263" s="7">
        <f t="shared" si="71"/>
        <v>1.792770907439329E-2</v>
      </c>
      <c r="Y263" s="7">
        <f t="shared" si="72"/>
        <v>0</v>
      </c>
      <c r="Z263" s="7">
        <v>6.8539999999999998E-3</v>
      </c>
      <c r="AA263" s="7">
        <f t="shared" si="73"/>
        <v>-1.4506611592123216E-2</v>
      </c>
      <c r="AB263" s="7">
        <f t="shared" si="74"/>
        <v>-4.0185683604768499E-2</v>
      </c>
      <c r="AE263" s="6">
        <v>43843</v>
      </c>
      <c r="AF263" s="7">
        <v>12.32</v>
      </c>
      <c r="AG263" s="7">
        <v>34.25</v>
      </c>
      <c r="AH263" s="7">
        <v>53.27</v>
      </c>
      <c r="AI263" s="7">
        <f t="shared" si="60"/>
        <v>5.9699999999999989</v>
      </c>
      <c r="AJ263" s="7">
        <v>2.0299999999999998</v>
      </c>
      <c r="AK263" s="7">
        <v>12.055</v>
      </c>
      <c r="AL263" s="7">
        <f t="shared" si="61"/>
        <v>10.025</v>
      </c>
      <c r="AM263" s="7">
        <v>1.54</v>
      </c>
      <c r="AN263" s="7">
        <v>1.58</v>
      </c>
      <c r="AO263" s="7">
        <v>1.85</v>
      </c>
      <c r="AP263" s="7">
        <f t="shared" si="62"/>
        <v>0.27</v>
      </c>
      <c r="AQ263" s="7">
        <v>1.77</v>
      </c>
      <c r="AR263" s="7">
        <v>115.0342</v>
      </c>
      <c r="AS263" s="7">
        <v>1548.4</v>
      </c>
      <c r="AT263" s="14">
        <v>257.87900000000002</v>
      </c>
      <c r="AU263" s="14">
        <v>101.9372</v>
      </c>
      <c r="AV263" s="14">
        <v>96.8</v>
      </c>
      <c r="AY263" s="6">
        <v>43843</v>
      </c>
      <c r="AZ263" s="12">
        <v>0</v>
      </c>
      <c r="BA263" s="12">
        <v>0</v>
      </c>
      <c r="BB263" s="12">
        <v>0</v>
      </c>
      <c r="BE263" s="6">
        <v>43843</v>
      </c>
      <c r="BF263" t="s">
        <v>54</v>
      </c>
      <c r="BG263" s="52">
        <v>1</v>
      </c>
    </row>
    <row r="264" spans="1:59" x14ac:dyDescent="0.2">
      <c r="A264" s="6">
        <v>43844</v>
      </c>
      <c r="B264" s="12">
        <v>52.028300000000002</v>
      </c>
      <c r="C264" s="12">
        <v>88.130300000000005</v>
      </c>
      <c r="D264" s="12">
        <v>51.902900000000002</v>
      </c>
      <c r="E264" s="12">
        <v>42.912100000000002</v>
      </c>
      <c r="F264" s="12">
        <v>61.134099999999997</v>
      </c>
      <c r="G264" s="12"/>
      <c r="H264" s="12">
        <v>7.3742000000000001</v>
      </c>
      <c r="I264" s="12">
        <v>28.915400000000002</v>
      </c>
      <c r="J264" s="12">
        <v>7.8181000000000003</v>
      </c>
      <c r="K264" s="12">
        <v>77.5227</v>
      </c>
      <c r="L264" s="12">
        <v>58.34</v>
      </c>
      <c r="M264" s="12">
        <v>64.45</v>
      </c>
      <c r="O264" s="6">
        <v>43844</v>
      </c>
      <c r="P264" s="7">
        <f t="shared" si="63"/>
        <v>-8.6329103328453474E-3</v>
      </c>
      <c r="Q264" s="7">
        <f t="shared" si="64"/>
        <v>-3.0906357340811032E-3</v>
      </c>
      <c r="R264" s="7">
        <f t="shared" si="65"/>
        <v>1.5414584925400453E-4</v>
      </c>
      <c r="S264" s="7">
        <f t="shared" si="66"/>
        <v>1.4286376374372538E-2</v>
      </c>
      <c r="T264" s="7">
        <f t="shared" si="67"/>
        <v>3.1247674061257442E-4</v>
      </c>
      <c r="U264" s="7" t="str">
        <f t="shared" si="68"/>
        <v/>
      </c>
      <c r="V264" s="7">
        <f t="shared" si="69"/>
        <v>-2.7829161942019603E-2</v>
      </c>
      <c r="W264" s="7">
        <f t="shared" si="70"/>
        <v>-2.245026094711642E-2</v>
      </c>
      <c r="X264" s="7">
        <f t="shared" si="71"/>
        <v>3.6905612323096045E-3</v>
      </c>
      <c r="Y264" s="7">
        <f t="shared" si="72"/>
        <v>0</v>
      </c>
      <c r="Z264" s="7">
        <v>-1.526E-3</v>
      </c>
      <c r="AA264" s="7">
        <f t="shared" si="73"/>
        <v>2.9182065169052309E-3</v>
      </c>
      <c r="AB264" s="7">
        <f t="shared" si="74"/>
        <v>4.8215351201875371E-3</v>
      </c>
      <c r="AE264" s="6">
        <v>43844</v>
      </c>
      <c r="AF264" s="7">
        <v>12.39</v>
      </c>
      <c r="AG264" s="7">
        <v>33.619999999999997</v>
      </c>
      <c r="AH264" s="7">
        <v>52.35</v>
      </c>
      <c r="AI264" s="7">
        <f t="shared" si="60"/>
        <v>6.1099999999999994</v>
      </c>
      <c r="AJ264" s="7">
        <v>2.15</v>
      </c>
      <c r="AK264" s="7">
        <v>11.305</v>
      </c>
      <c r="AL264" s="7">
        <f t="shared" si="61"/>
        <v>9.1549999999999994</v>
      </c>
      <c r="AM264" s="7">
        <v>1.54</v>
      </c>
      <c r="AN264" s="7">
        <v>1.58</v>
      </c>
      <c r="AO264" s="7">
        <v>1.82</v>
      </c>
      <c r="AP264" s="7">
        <f t="shared" si="62"/>
        <v>0.24</v>
      </c>
      <c r="AQ264" s="7">
        <v>1.77</v>
      </c>
      <c r="AR264" s="7">
        <v>115.0239</v>
      </c>
      <c r="AS264" s="7">
        <v>1542.4</v>
      </c>
      <c r="AT264" s="14">
        <v>257.87900000000002</v>
      </c>
      <c r="AU264" s="14">
        <v>101.9372</v>
      </c>
      <c r="AV264" s="14">
        <v>96.8</v>
      </c>
      <c r="AY264" s="6">
        <v>43844</v>
      </c>
      <c r="AZ264" s="12">
        <v>0</v>
      </c>
      <c r="BA264" s="12">
        <v>0</v>
      </c>
      <c r="BB264" s="12">
        <v>0</v>
      </c>
      <c r="BE264" s="6">
        <v>43844</v>
      </c>
      <c r="BF264" t="s">
        <v>54</v>
      </c>
      <c r="BG264" s="52">
        <v>1</v>
      </c>
    </row>
    <row r="265" spans="1:59" x14ac:dyDescent="0.2">
      <c r="A265" s="6">
        <v>43845</v>
      </c>
      <c r="B265" s="12">
        <v>51.945500000000003</v>
      </c>
      <c r="C265" s="12">
        <v>88.001499999999993</v>
      </c>
      <c r="D265" s="12">
        <v>51.791400000000003</v>
      </c>
      <c r="E265" s="12">
        <v>42.930199999999999</v>
      </c>
      <c r="F265" s="12">
        <v>62.491199999999999</v>
      </c>
      <c r="G265" s="12"/>
      <c r="H265" s="12">
        <v>7.0946999999999996</v>
      </c>
      <c r="I265" s="12">
        <v>27.9391</v>
      </c>
      <c r="J265" s="12">
        <v>7.7835000000000001</v>
      </c>
      <c r="K265" s="12">
        <v>77.531099999999995</v>
      </c>
      <c r="L265" s="12">
        <v>57.86</v>
      </c>
      <c r="M265" s="12">
        <v>63.29</v>
      </c>
      <c r="O265" s="6">
        <v>43845</v>
      </c>
      <c r="P265" s="7">
        <f t="shared" si="63"/>
        <v>-1.5927092691309448E-3</v>
      </c>
      <c r="Q265" s="7">
        <f t="shared" si="64"/>
        <v>-1.4625413804764638E-3</v>
      </c>
      <c r="R265" s="7">
        <f t="shared" si="65"/>
        <v>-2.1505529806907947E-3</v>
      </c>
      <c r="S265" s="7">
        <f t="shared" si="66"/>
        <v>4.2170352537683047E-4</v>
      </c>
      <c r="T265" s="7">
        <f t="shared" si="67"/>
        <v>2.1955934859266609E-2</v>
      </c>
      <c r="U265" s="7" t="str">
        <f t="shared" si="68"/>
        <v/>
      </c>
      <c r="V265" s="7">
        <f t="shared" si="69"/>
        <v>-3.8639395345875183E-2</v>
      </c>
      <c r="W265" s="7">
        <f t="shared" si="70"/>
        <v>-3.4347183737455739E-2</v>
      </c>
      <c r="X265" s="7">
        <f t="shared" si="71"/>
        <v>-4.4354497903315139E-3</v>
      </c>
      <c r="Y265" s="7">
        <f t="shared" si="72"/>
        <v>1.0834948912198985E-4</v>
      </c>
      <c r="Z265" s="7">
        <v>2.258E-3</v>
      </c>
      <c r="AA265" s="7">
        <f t="shared" si="73"/>
        <v>-8.2616648915863952E-3</v>
      </c>
      <c r="AB265" s="7">
        <f t="shared" si="74"/>
        <v>-1.8162390597982497E-2</v>
      </c>
      <c r="AE265" s="6">
        <v>43845</v>
      </c>
      <c r="AF265" s="7">
        <v>12.42</v>
      </c>
      <c r="AG265" s="7">
        <v>33.380000000000003</v>
      </c>
      <c r="AH265" s="7">
        <v>50.54</v>
      </c>
      <c r="AI265" s="7">
        <f t="shared" si="60"/>
        <v>5.43</v>
      </c>
      <c r="AJ265" s="7">
        <v>2.0099999999999998</v>
      </c>
      <c r="AK265" s="7">
        <v>11.18</v>
      </c>
      <c r="AL265" s="7">
        <f t="shared" si="61"/>
        <v>9.17</v>
      </c>
      <c r="AM265" s="7">
        <v>1.54</v>
      </c>
      <c r="AN265" s="7">
        <v>1.56</v>
      </c>
      <c r="AO265" s="7">
        <v>1.79</v>
      </c>
      <c r="AP265" s="7">
        <f t="shared" si="62"/>
        <v>0.22999999999999998</v>
      </c>
      <c r="AQ265" s="7">
        <v>1.75</v>
      </c>
      <c r="AR265" s="7">
        <v>114.9528</v>
      </c>
      <c r="AS265" s="7">
        <v>1552.1</v>
      </c>
      <c r="AT265" s="14">
        <v>257.87900000000002</v>
      </c>
      <c r="AU265" s="14">
        <v>101.9372</v>
      </c>
      <c r="AV265" s="14">
        <v>96.8</v>
      </c>
      <c r="AY265" s="6">
        <v>43845</v>
      </c>
      <c r="AZ265" s="12">
        <v>0</v>
      </c>
      <c r="BA265" s="12">
        <v>0</v>
      </c>
      <c r="BB265" s="12">
        <v>0</v>
      </c>
      <c r="BE265" s="6">
        <v>43845</v>
      </c>
      <c r="BF265" t="s">
        <v>54</v>
      </c>
      <c r="BG265" s="52">
        <v>1</v>
      </c>
    </row>
    <row r="266" spans="1:59" x14ac:dyDescent="0.2">
      <c r="A266" s="6">
        <v>43846</v>
      </c>
      <c r="B266" s="12">
        <v>51.742600000000003</v>
      </c>
      <c r="C266" s="12">
        <v>88.577399999999997</v>
      </c>
      <c r="D266" s="12">
        <v>51.847099999999998</v>
      </c>
      <c r="E266" s="12">
        <v>42.394300000000001</v>
      </c>
      <c r="F266" s="12">
        <v>62.892600000000002</v>
      </c>
      <c r="G266" s="12"/>
      <c r="H266" s="12">
        <v>7.1600999999999999</v>
      </c>
      <c r="I266" s="12">
        <v>28.2242</v>
      </c>
      <c r="J266" s="12">
        <v>7.8296000000000001</v>
      </c>
      <c r="K266" s="12">
        <v>77.548100000000005</v>
      </c>
      <c r="L266" s="12">
        <v>58.52</v>
      </c>
      <c r="M266" s="12">
        <v>64.63</v>
      </c>
      <c r="O266" s="6">
        <v>43846</v>
      </c>
      <c r="P266" s="7">
        <f t="shared" si="63"/>
        <v>-3.913665290059056E-3</v>
      </c>
      <c r="Q266" s="7">
        <f t="shared" si="64"/>
        <v>6.5228862786003896E-3</v>
      </c>
      <c r="R266" s="7">
        <f t="shared" si="65"/>
        <v>1.0748902263719715E-3</v>
      </c>
      <c r="S266" s="7">
        <f t="shared" si="66"/>
        <v>-1.2561621733821433E-2</v>
      </c>
      <c r="T266" s="7">
        <f t="shared" si="67"/>
        <v>6.4027628975081045E-3</v>
      </c>
      <c r="U266" s="7" t="str">
        <f t="shared" si="68"/>
        <v/>
      </c>
      <c r="V266" s="7">
        <f t="shared" si="69"/>
        <v>9.1759209355258657E-3</v>
      </c>
      <c r="W266" s="7">
        <f t="shared" si="70"/>
        <v>1.0152624539678219E-2</v>
      </c>
      <c r="X266" s="7">
        <f t="shared" si="71"/>
        <v>5.9053146357056687E-3</v>
      </c>
      <c r="Y266" s="7">
        <f t="shared" si="72"/>
        <v>2.1924281358311833E-4</v>
      </c>
      <c r="Z266" s="7">
        <v>8.2839999999999997E-3</v>
      </c>
      <c r="AA266" s="7">
        <f t="shared" si="73"/>
        <v>1.134227660393451E-2</v>
      </c>
      <c r="AB266" s="7">
        <f t="shared" si="74"/>
        <v>2.0951360487589936E-2</v>
      </c>
      <c r="AE266" s="6">
        <v>43846</v>
      </c>
      <c r="AF266" s="7">
        <v>12.32</v>
      </c>
      <c r="AG266" s="7">
        <v>29.79</v>
      </c>
      <c r="AH266" s="7">
        <v>50.37</v>
      </c>
      <c r="AI266" s="7">
        <f t="shared" si="60"/>
        <v>6.1099999999999923</v>
      </c>
      <c r="AJ266" s="7">
        <v>2.06</v>
      </c>
      <c r="AK266" s="7">
        <v>11.115</v>
      </c>
      <c r="AL266" s="7">
        <f t="shared" si="61"/>
        <v>9.0549999999999997</v>
      </c>
      <c r="AM266" s="7">
        <v>1.54</v>
      </c>
      <c r="AN266" s="7">
        <v>1.58</v>
      </c>
      <c r="AO266" s="7">
        <v>1.81</v>
      </c>
      <c r="AP266" s="7">
        <f t="shared" si="62"/>
        <v>0.22999999999999998</v>
      </c>
      <c r="AQ266" s="7">
        <v>1.74</v>
      </c>
      <c r="AR266" s="7">
        <v>115.00060000000001</v>
      </c>
      <c r="AS266" s="7">
        <v>1549</v>
      </c>
      <c r="AT266" s="14">
        <v>257.87900000000002</v>
      </c>
      <c r="AU266" s="14">
        <v>101.9372</v>
      </c>
      <c r="AV266" s="14">
        <v>96.8</v>
      </c>
      <c r="AY266" s="6">
        <v>43846</v>
      </c>
      <c r="AZ266" s="12">
        <v>0</v>
      </c>
      <c r="BA266" s="12">
        <v>0</v>
      </c>
      <c r="BB266" s="12">
        <v>0</v>
      </c>
      <c r="BE266" s="6">
        <v>43846</v>
      </c>
      <c r="BF266" t="s">
        <v>54</v>
      </c>
      <c r="BG266" s="52">
        <v>1</v>
      </c>
    </row>
    <row r="267" spans="1:59" x14ac:dyDescent="0.2">
      <c r="A267" s="6">
        <v>43847</v>
      </c>
      <c r="B267" s="12">
        <v>51.5471</v>
      </c>
      <c r="C267" s="12">
        <v>87.584699999999998</v>
      </c>
      <c r="D267" s="12">
        <v>51.847099999999998</v>
      </c>
      <c r="E267" s="12">
        <v>41.6312</v>
      </c>
      <c r="F267" s="12">
        <v>63.074199999999998</v>
      </c>
      <c r="G267" s="12"/>
      <c r="H267" s="12">
        <v>7.3623000000000003</v>
      </c>
      <c r="I267" s="12">
        <v>28.103300000000001</v>
      </c>
      <c r="J267" s="12">
        <v>7.8181000000000003</v>
      </c>
      <c r="K267" s="12">
        <v>77.539599999999993</v>
      </c>
      <c r="L267" s="12">
        <v>58.55</v>
      </c>
      <c r="M267" s="12">
        <v>64.05</v>
      </c>
      <c r="O267" s="6">
        <v>43847</v>
      </c>
      <c r="P267" s="7">
        <f t="shared" si="63"/>
        <v>-3.7854739331507807E-3</v>
      </c>
      <c r="Q267" s="7">
        <f t="shared" si="64"/>
        <v>-1.1270420912384243E-2</v>
      </c>
      <c r="R267" s="7">
        <f t="shared" si="65"/>
        <v>0</v>
      </c>
      <c r="S267" s="7">
        <f t="shared" si="66"/>
        <v>-1.8164033080829377E-2</v>
      </c>
      <c r="T267" s="7">
        <f t="shared" si="67"/>
        <v>2.8833014065585624E-3</v>
      </c>
      <c r="U267" s="7" t="str">
        <f t="shared" si="68"/>
        <v/>
      </c>
      <c r="V267" s="7">
        <f t="shared" si="69"/>
        <v>2.7848436567359219E-2</v>
      </c>
      <c r="W267" s="7">
        <f t="shared" si="70"/>
        <v>-4.2927588002238705E-3</v>
      </c>
      <c r="X267" s="7">
        <f t="shared" si="71"/>
        <v>-1.4698648453743215E-3</v>
      </c>
      <c r="Y267" s="7">
        <f t="shared" si="72"/>
        <v>-1.0961539836521565E-4</v>
      </c>
      <c r="Z267" s="7">
        <v>3.1080000000000001E-3</v>
      </c>
      <c r="AA267" s="7">
        <f t="shared" si="73"/>
        <v>5.1251389180267612E-4</v>
      </c>
      <c r="AB267" s="7">
        <f t="shared" si="74"/>
        <v>-9.0146709320608077E-3</v>
      </c>
      <c r="AE267" s="6">
        <v>43847</v>
      </c>
      <c r="AF267" s="7">
        <v>12.1</v>
      </c>
      <c r="AG267" s="7">
        <v>28.6</v>
      </c>
      <c r="AH267" s="7">
        <v>49.67</v>
      </c>
      <c r="AI267" s="7">
        <f t="shared" si="60"/>
        <v>5.5</v>
      </c>
      <c r="AJ267" s="7">
        <v>2.0699999999999998</v>
      </c>
      <c r="AK267" s="7">
        <v>10.93</v>
      </c>
      <c r="AL267" s="7">
        <f t="shared" si="61"/>
        <v>8.86</v>
      </c>
      <c r="AM267" s="7">
        <v>1.55</v>
      </c>
      <c r="AN267" s="7">
        <v>1.58</v>
      </c>
      <c r="AO267" s="7">
        <v>1.84</v>
      </c>
      <c r="AP267" s="7">
        <f t="shared" si="62"/>
        <v>0.26</v>
      </c>
      <c r="AQ267" s="7">
        <v>1.75</v>
      </c>
      <c r="AR267" s="7">
        <v>115.0656</v>
      </c>
      <c r="AS267" s="7">
        <v>1558.8</v>
      </c>
      <c r="AT267" s="14">
        <v>257.87900000000002</v>
      </c>
      <c r="AU267" s="14">
        <v>101.9372</v>
      </c>
      <c r="AV267" s="14">
        <v>96.8</v>
      </c>
      <c r="AY267" s="6">
        <v>43847</v>
      </c>
      <c r="AZ267" s="12">
        <v>0</v>
      </c>
      <c r="BA267" s="12">
        <v>0</v>
      </c>
      <c r="BB267" s="12">
        <v>0</v>
      </c>
      <c r="BE267" s="6">
        <v>43847</v>
      </c>
      <c r="BF267" t="s">
        <v>54</v>
      </c>
      <c r="BG267" s="52">
        <v>1</v>
      </c>
    </row>
    <row r="268" spans="1:59" x14ac:dyDescent="0.2">
      <c r="A268" s="6">
        <v>43851</v>
      </c>
      <c r="B268" s="12">
        <v>50.810299999999998</v>
      </c>
      <c r="C268" s="12">
        <v>85.864500000000007</v>
      </c>
      <c r="D268" s="12">
        <v>51.018500000000003</v>
      </c>
      <c r="E268" s="12">
        <v>40.259599999999999</v>
      </c>
      <c r="F268" s="12">
        <v>61.5642</v>
      </c>
      <c r="G268" s="12"/>
      <c r="H268" s="12">
        <v>7.0768000000000004</v>
      </c>
      <c r="I268" s="12">
        <v>27.325800000000001</v>
      </c>
      <c r="J268" s="12">
        <v>7.5412999999999997</v>
      </c>
      <c r="K268" s="12">
        <v>77.548100000000005</v>
      </c>
      <c r="L268" s="12">
        <v>58.25</v>
      </c>
      <c r="M268" s="12">
        <v>63.66</v>
      </c>
      <c r="O268" s="6">
        <v>43851</v>
      </c>
      <c r="P268" s="7">
        <f t="shared" si="63"/>
        <v>-1.4396862880714328E-2</v>
      </c>
      <c r="Q268" s="7">
        <f t="shared" si="64"/>
        <v>-1.9835852829216998E-2</v>
      </c>
      <c r="R268" s="7">
        <f t="shared" si="65"/>
        <v>-1.6110690496146718E-2</v>
      </c>
      <c r="S268" s="7">
        <f t="shared" si="66"/>
        <v>-3.3501401415246289E-2</v>
      </c>
      <c r="T268" s="7">
        <f t="shared" si="67"/>
        <v>-2.4231278368931557E-2</v>
      </c>
      <c r="U268" s="7" t="str">
        <f t="shared" si="68"/>
        <v/>
      </c>
      <c r="V268" s="7">
        <f t="shared" si="69"/>
        <v>-3.9550555790904746E-2</v>
      </c>
      <c r="W268" s="7">
        <f t="shared" si="70"/>
        <v>-2.8055696314153444E-2</v>
      </c>
      <c r="X268" s="7">
        <f t="shared" si="71"/>
        <v>-3.6046977332680197E-2</v>
      </c>
      <c r="Y268" s="7">
        <f t="shared" si="72"/>
        <v>1.0961539836521137E-4</v>
      </c>
      <c r="Z268" s="7">
        <v>-1.9599999999999999E-3</v>
      </c>
      <c r="AA268" s="7">
        <f t="shared" si="73"/>
        <v>-5.136997597916357E-3</v>
      </c>
      <c r="AB268" s="7">
        <f t="shared" si="74"/>
        <v>-6.1076064887965352E-3</v>
      </c>
      <c r="AE268" s="6">
        <v>43851</v>
      </c>
      <c r="AF268" s="7">
        <v>12.85</v>
      </c>
      <c r="AG268" s="7">
        <v>27.66</v>
      </c>
      <c r="AH268" s="7">
        <v>53.42</v>
      </c>
      <c r="AI268" s="7">
        <f t="shared" si="60"/>
        <v>5.4099999999999966</v>
      </c>
      <c r="AJ268" s="7">
        <v>1.98</v>
      </c>
      <c r="AK268" s="7">
        <v>10.775</v>
      </c>
      <c r="AL268" s="7">
        <f t="shared" si="61"/>
        <v>8.7949999999999999</v>
      </c>
      <c r="AM268" s="7">
        <v>1.55</v>
      </c>
      <c r="AN268" s="7">
        <v>1.53</v>
      </c>
      <c r="AO268" s="7">
        <v>1.78</v>
      </c>
      <c r="AP268" s="7">
        <f t="shared" si="62"/>
        <v>0.25</v>
      </c>
      <c r="AQ268" s="7">
        <v>1.74</v>
      </c>
      <c r="AR268" s="7">
        <v>115.1876</v>
      </c>
      <c r="AS268" s="7">
        <v>1556.4</v>
      </c>
      <c r="AT268" s="14">
        <v>257.87900000000002</v>
      </c>
      <c r="AU268" s="14">
        <v>101.9372</v>
      </c>
      <c r="AV268" s="14">
        <v>96.8</v>
      </c>
      <c r="AY268" s="6">
        <v>43851</v>
      </c>
      <c r="AZ268" s="12">
        <v>0</v>
      </c>
      <c r="BA268" s="12">
        <v>0</v>
      </c>
      <c r="BB268" s="12">
        <v>0</v>
      </c>
      <c r="BE268" s="6">
        <v>43851</v>
      </c>
      <c r="BF268" t="s">
        <v>54</v>
      </c>
      <c r="BG268" s="52">
        <v>1</v>
      </c>
    </row>
    <row r="269" spans="1:59" x14ac:dyDescent="0.2">
      <c r="A269" s="6">
        <v>43852</v>
      </c>
      <c r="B269" s="12">
        <v>50.517000000000003</v>
      </c>
      <c r="C269" s="12">
        <v>85.553799999999995</v>
      </c>
      <c r="D269" s="12">
        <v>50.2057</v>
      </c>
      <c r="E269" s="12">
        <v>39.323900000000002</v>
      </c>
      <c r="F269" s="12">
        <v>60.5321</v>
      </c>
      <c r="G269" s="12"/>
      <c r="H269" s="12">
        <v>7.1363000000000003</v>
      </c>
      <c r="I269" s="12">
        <v>26.6692</v>
      </c>
      <c r="J269" s="12">
        <v>7.3280000000000003</v>
      </c>
      <c r="K269" s="12">
        <v>77.548100000000005</v>
      </c>
      <c r="L269" s="12">
        <v>56.76</v>
      </c>
      <c r="M269" s="12">
        <v>62.11</v>
      </c>
      <c r="O269" s="6">
        <v>43852</v>
      </c>
      <c r="P269" s="7">
        <f t="shared" si="63"/>
        <v>-5.7891766414656914E-3</v>
      </c>
      <c r="Q269" s="7">
        <f t="shared" si="64"/>
        <v>-3.6250545040156365E-3</v>
      </c>
      <c r="R269" s="7">
        <f t="shared" si="65"/>
        <v>-1.6059745977689839E-2</v>
      </c>
      <c r="S269" s="7">
        <f t="shared" si="66"/>
        <v>-2.3516008217372278E-2</v>
      </c>
      <c r="T269" s="7">
        <f t="shared" si="67"/>
        <v>-1.6906729922058172E-2</v>
      </c>
      <c r="U269" s="7" t="str">
        <f t="shared" si="68"/>
        <v/>
      </c>
      <c r="V269" s="7">
        <f t="shared" si="69"/>
        <v>8.372606620856253E-3</v>
      </c>
      <c r="W269" s="7">
        <f t="shared" si="70"/>
        <v>-2.4321969359139443E-2</v>
      </c>
      <c r="X269" s="7">
        <f t="shared" si="71"/>
        <v>-2.8691953579589154E-2</v>
      </c>
      <c r="Y269" s="7">
        <f t="shared" si="72"/>
        <v>0</v>
      </c>
      <c r="Z269" s="7">
        <v>1.21E-4</v>
      </c>
      <c r="AA269" s="7">
        <f t="shared" si="73"/>
        <v>-2.5912240153968126E-2</v>
      </c>
      <c r="AB269" s="7">
        <f t="shared" si="74"/>
        <v>-2.4649415282735128E-2</v>
      </c>
      <c r="AE269" s="6">
        <v>43852</v>
      </c>
      <c r="AF269" s="7">
        <v>12.91</v>
      </c>
      <c r="AG269" s="7">
        <v>30.7</v>
      </c>
      <c r="AH269" s="7">
        <v>51.31</v>
      </c>
      <c r="AI269" s="7">
        <f t="shared" si="60"/>
        <v>5.3500000000000014</v>
      </c>
      <c r="AJ269" s="7">
        <v>1.89</v>
      </c>
      <c r="AK269" s="7">
        <v>10.455</v>
      </c>
      <c r="AL269" s="7">
        <f t="shared" si="61"/>
        <v>8.5649999999999995</v>
      </c>
      <c r="AM269" s="7">
        <v>1.55</v>
      </c>
      <c r="AN269" s="7">
        <v>1.53</v>
      </c>
      <c r="AO269" s="7">
        <v>1.77</v>
      </c>
      <c r="AP269" s="7">
        <f t="shared" si="62"/>
        <v>0.24</v>
      </c>
      <c r="AQ269" s="7">
        <v>1.72</v>
      </c>
      <c r="AR269" s="7">
        <v>115.2273</v>
      </c>
      <c r="AS269" s="7">
        <v>1555.3</v>
      </c>
      <c r="AT269" s="14">
        <v>257.87900000000002</v>
      </c>
      <c r="AU269" s="14">
        <v>101.9372</v>
      </c>
      <c r="AV269" s="14">
        <v>96.8</v>
      </c>
      <c r="AY269" s="6">
        <v>43852</v>
      </c>
      <c r="AZ269" s="12">
        <v>0</v>
      </c>
      <c r="BA269" s="12">
        <v>0</v>
      </c>
      <c r="BB269" s="12">
        <v>0</v>
      </c>
      <c r="BE269" s="6">
        <v>43852</v>
      </c>
      <c r="BF269" t="s">
        <v>54</v>
      </c>
      <c r="BG269" s="52">
        <v>1</v>
      </c>
    </row>
    <row r="270" spans="1:59" x14ac:dyDescent="0.2">
      <c r="A270" s="6">
        <v>43853</v>
      </c>
      <c r="B270" s="12">
        <v>50.201300000000003</v>
      </c>
      <c r="C270" s="12">
        <v>85.705399999999997</v>
      </c>
      <c r="D270" s="12">
        <v>50.3093</v>
      </c>
      <c r="E270" s="12">
        <v>38.624499999999998</v>
      </c>
      <c r="F270" s="12">
        <v>60.063800000000001</v>
      </c>
      <c r="G270" s="12"/>
      <c r="H270" s="12">
        <v>6.7081</v>
      </c>
      <c r="I270" s="12">
        <v>26.6433</v>
      </c>
      <c r="J270" s="12">
        <v>7.4893999999999998</v>
      </c>
      <c r="K270" s="12">
        <v>77.556600000000003</v>
      </c>
      <c r="L270" s="12">
        <v>55.51</v>
      </c>
      <c r="M270" s="12">
        <v>61.26</v>
      </c>
      <c r="O270" s="6">
        <v>43853</v>
      </c>
      <c r="P270" s="7">
        <f t="shared" si="63"/>
        <v>-6.2689905195618895E-3</v>
      </c>
      <c r="Q270" s="7">
        <f t="shared" si="64"/>
        <v>1.7704162999429556E-3</v>
      </c>
      <c r="R270" s="7">
        <f t="shared" si="65"/>
        <v>2.0613846030081008E-3</v>
      </c>
      <c r="S270" s="7">
        <f t="shared" si="66"/>
        <v>-1.7945686374841337E-2</v>
      </c>
      <c r="T270" s="7">
        <f t="shared" si="67"/>
        <v>-7.7664722251939008E-3</v>
      </c>
      <c r="U270" s="7" t="str">
        <f t="shared" si="68"/>
        <v/>
      </c>
      <c r="V270" s="7">
        <f t="shared" si="69"/>
        <v>-6.1878683329888766E-2</v>
      </c>
      <c r="W270" s="7">
        <f t="shared" si="70"/>
        <v>-9.7162961923016238E-4</v>
      </c>
      <c r="X270" s="7">
        <f t="shared" si="71"/>
        <v>2.1786060139498374E-2</v>
      </c>
      <c r="Y270" s="7">
        <f t="shared" si="72"/>
        <v>1.0960338414647722E-4</v>
      </c>
      <c r="Z270" s="7">
        <v>1.1460000000000001E-3</v>
      </c>
      <c r="AA270" s="7">
        <f t="shared" si="73"/>
        <v>-2.2268667589771998E-2</v>
      </c>
      <c r="AB270" s="7">
        <f t="shared" si="74"/>
        <v>-1.3779905166582496E-2</v>
      </c>
      <c r="AE270" s="6">
        <v>43853</v>
      </c>
      <c r="AF270" s="7">
        <v>12.98</v>
      </c>
      <c r="AG270" s="7">
        <v>31.95</v>
      </c>
      <c r="AH270" s="7">
        <v>55.34</v>
      </c>
      <c r="AI270" s="7">
        <f t="shared" si="60"/>
        <v>5.75</v>
      </c>
      <c r="AJ270" s="7">
        <v>1.95</v>
      </c>
      <c r="AK270" s="7">
        <v>10.43</v>
      </c>
      <c r="AL270" s="7">
        <f t="shared" si="61"/>
        <v>8.48</v>
      </c>
      <c r="AM270" s="7">
        <v>1.55</v>
      </c>
      <c r="AN270" s="7">
        <v>1.51</v>
      </c>
      <c r="AO270" s="7">
        <v>1.74</v>
      </c>
      <c r="AP270" s="7">
        <f t="shared" si="62"/>
        <v>0.22999999999999998</v>
      </c>
      <c r="AQ270" s="7">
        <v>1.7</v>
      </c>
      <c r="AR270" s="7">
        <v>115.5545</v>
      </c>
      <c r="AS270" s="7">
        <v>1564.6</v>
      </c>
      <c r="AT270" s="14">
        <v>257.87900000000002</v>
      </c>
      <c r="AU270" s="14">
        <v>101.9372</v>
      </c>
      <c r="AV270" s="14">
        <v>96.8</v>
      </c>
      <c r="AY270" s="6">
        <v>43853</v>
      </c>
      <c r="AZ270" s="12">
        <v>0</v>
      </c>
      <c r="BA270" s="12">
        <v>0</v>
      </c>
      <c r="BB270" s="12">
        <v>0</v>
      </c>
      <c r="BE270" s="6">
        <v>43853</v>
      </c>
      <c r="BF270" t="s">
        <v>54</v>
      </c>
      <c r="BG270" s="52">
        <v>1</v>
      </c>
    </row>
    <row r="271" spans="1:59" x14ac:dyDescent="0.2">
      <c r="A271" s="6">
        <v>43854</v>
      </c>
      <c r="B271" s="12">
        <v>49.862900000000003</v>
      </c>
      <c r="C271" s="12">
        <v>84.758099999999999</v>
      </c>
      <c r="D271" s="12">
        <v>49.895000000000003</v>
      </c>
      <c r="E271" s="12">
        <v>38.351999999999997</v>
      </c>
      <c r="F271" s="12">
        <v>58.4392</v>
      </c>
      <c r="G271" s="12"/>
      <c r="H271" s="12">
        <v>6.4286000000000003</v>
      </c>
      <c r="I271" s="12">
        <v>25.070900000000002</v>
      </c>
      <c r="J271" s="12">
        <v>7.3510999999999997</v>
      </c>
      <c r="K271" s="12">
        <v>77.556600000000003</v>
      </c>
      <c r="L271" s="12">
        <v>54.09</v>
      </c>
      <c r="M271" s="12">
        <v>59.34</v>
      </c>
      <c r="O271" s="6">
        <v>43854</v>
      </c>
      <c r="P271" s="7">
        <f t="shared" si="63"/>
        <v>-6.763683516704525E-3</v>
      </c>
      <c r="Q271" s="7">
        <f t="shared" si="64"/>
        <v>-1.1114517205627941E-2</v>
      </c>
      <c r="R271" s="7">
        <f t="shared" si="65"/>
        <v>-8.2691533353103572E-3</v>
      </c>
      <c r="S271" s="7">
        <f t="shared" si="66"/>
        <v>-7.0801124582752202E-3</v>
      </c>
      <c r="T271" s="7">
        <f t="shared" si="67"/>
        <v>-2.7420433082123889E-2</v>
      </c>
      <c r="U271" s="7" t="str">
        <f t="shared" si="68"/>
        <v/>
      </c>
      <c r="V271" s="7">
        <f t="shared" si="69"/>
        <v>-4.2558966273318323E-2</v>
      </c>
      <c r="W271" s="7">
        <f t="shared" si="70"/>
        <v>-6.0829900867044408E-2</v>
      </c>
      <c r="X271" s="7">
        <f t="shared" si="71"/>
        <v>-1.8638725620556927E-2</v>
      </c>
      <c r="Y271" s="7">
        <f t="shared" si="72"/>
        <v>0</v>
      </c>
      <c r="Z271" s="7">
        <v>-8.933E-3</v>
      </c>
      <c r="AA271" s="7">
        <f t="shared" si="73"/>
        <v>-2.5913858818734172E-2</v>
      </c>
      <c r="AB271" s="7">
        <f t="shared" si="74"/>
        <v>-3.1843486541953334E-2</v>
      </c>
      <c r="AE271" s="6">
        <v>43854</v>
      </c>
      <c r="AF271" s="7">
        <v>14.56</v>
      </c>
      <c r="AG271" s="7">
        <v>34.549999999999997</v>
      </c>
      <c r="AH271" s="7">
        <v>59.94</v>
      </c>
      <c r="AI271" s="7">
        <f t="shared" si="60"/>
        <v>5.25</v>
      </c>
      <c r="AJ271" s="7">
        <v>1.91</v>
      </c>
      <c r="AK271" s="7">
        <v>10.455</v>
      </c>
      <c r="AL271" s="7">
        <f t="shared" si="61"/>
        <v>8.5449999999999999</v>
      </c>
      <c r="AM271" s="7">
        <v>1.55</v>
      </c>
      <c r="AN271" s="7">
        <v>1.49</v>
      </c>
      <c r="AO271" s="7">
        <v>1.7</v>
      </c>
      <c r="AP271" s="7">
        <f t="shared" si="62"/>
        <v>0.20999999999999996</v>
      </c>
      <c r="AQ271" s="7">
        <v>1.68</v>
      </c>
      <c r="AR271" s="7">
        <v>115.5556</v>
      </c>
      <c r="AS271" s="7">
        <v>1571.1</v>
      </c>
      <c r="AT271" s="14">
        <v>257.87900000000002</v>
      </c>
      <c r="AU271" s="14">
        <v>101.9372</v>
      </c>
      <c r="AV271" s="14">
        <v>96.8</v>
      </c>
      <c r="AY271" s="6">
        <v>43854</v>
      </c>
      <c r="AZ271" s="12">
        <v>0</v>
      </c>
      <c r="BA271" s="12">
        <v>0</v>
      </c>
      <c r="BB271" s="12">
        <v>0</v>
      </c>
      <c r="BE271" s="6">
        <v>43854</v>
      </c>
      <c r="BF271" t="s">
        <v>54</v>
      </c>
      <c r="BG271" s="52">
        <v>1</v>
      </c>
    </row>
    <row r="272" spans="1:59" x14ac:dyDescent="0.2">
      <c r="A272" s="6">
        <v>43857</v>
      </c>
      <c r="B272" s="12">
        <v>48.674999999999997</v>
      </c>
      <c r="C272" s="12">
        <v>83.651799999999994</v>
      </c>
      <c r="D272" s="12">
        <v>48.636099999999999</v>
      </c>
      <c r="E272" s="12">
        <v>37.461799999999997</v>
      </c>
      <c r="F272" s="12">
        <v>56.9101</v>
      </c>
      <c r="G272" s="12"/>
      <c r="H272" s="12">
        <v>6.2382999999999997</v>
      </c>
      <c r="I272" s="12">
        <v>23.0062</v>
      </c>
      <c r="J272" s="12">
        <v>7.2704000000000004</v>
      </c>
      <c r="K272" s="12">
        <v>77.564999999999998</v>
      </c>
      <c r="L272" s="12">
        <v>53.09</v>
      </c>
      <c r="M272" s="12">
        <v>58.54</v>
      </c>
      <c r="O272" s="6">
        <v>43857</v>
      </c>
      <c r="P272" s="7">
        <f t="shared" si="63"/>
        <v>-2.4111688001752035E-2</v>
      </c>
      <c r="Q272" s="7">
        <f t="shared" si="64"/>
        <v>-1.3138371482735701E-2</v>
      </c>
      <c r="R272" s="7">
        <f t="shared" si="65"/>
        <v>-2.5554743814078837E-2</v>
      </c>
      <c r="S272" s="7">
        <f t="shared" si="66"/>
        <v>-2.3484930575838968E-2</v>
      </c>
      <c r="T272" s="7">
        <f t="shared" si="67"/>
        <v>-2.6514067760946929E-2</v>
      </c>
      <c r="U272" s="7" t="str">
        <f t="shared" si="68"/>
        <v/>
      </c>
      <c r="V272" s="7">
        <f t="shared" si="69"/>
        <v>-3.0049075783074756E-2</v>
      </c>
      <c r="W272" s="7">
        <f t="shared" si="70"/>
        <v>-8.5944066186917245E-2</v>
      </c>
      <c r="X272" s="7">
        <f t="shared" si="71"/>
        <v>-1.1038651226184847E-2</v>
      </c>
      <c r="Y272" s="7">
        <f t="shared" si="72"/>
        <v>1.0830213211071236E-4</v>
      </c>
      <c r="Z272" s="7">
        <v>-1.6159E-2</v>
      </c>
      <c r="AA272" s="7">
        <f t="shared" si="73"/>
        <v>-1.8660739287755499E-2</v>
      </c>
      <c r="AB272" s="7">
        <f t="shared" si="74"/>
        <v>-1.3573333598936059E-2</v>
      </c>
      <c r="AE272" s="6">
        <v>43857</v>
      </c>
      <c r="AF272" s="7">
        <v>18.23</v>
      </c>
      <c r="AG272" s="7">
        <v>37.72</v>
      </c>
      <c r="AH272" s="7">
        <v>66.73</v>
      </c>
      <c r="AI272" s="7">
        <f t="shared" si="60"/>
        <v>5.4499999999999957</v>
      </c>
      <c r="AJ272" s="7">
        <v>2.0299999999999998</v>
      </c>
      <c r="AK272" s="7">
        <v>10.525</v>
      </c>
      <c r="AL272" s="7">
        <f t="shared" si="61"/>
        <v>8.495000000000001</v>
      </c>
      <c r="AM272" s="7">
        <v>1.55</v>
      </c>
      <c r="AN272" s="7">
        <v>1.44</v>
      </c>
      <c r="AO272" s="7">
        <v>1.61</v>
      </c>
      <c r="AP272" s="7">
        <f t="shared" si="62"/>
        <v>0.17000000000000015</v>
      </c>
      <c r="AQ272" s="7">
        <v>1.63</v>
      </c>
      <c r="AR272" s="7">
        <v>115.8004</v>
      </c>
      <c r="AS272" s="7">
        <v>1576.8</v>
      </c>
      <c r="AT272" s="14">
        <v>257.87900000000002</v>
      </c>
      <c r="AU272" s="14">
        <v>101.9372</v>
      </c>
      <c r="AV272" s="14">
        <v>96.8</v>
      </c>
      <c r="AY272" s="6">
        <v>43857</v>
      </c>
      <c r="AZ272" s="12">
        <v>0</v>
      </c>
      <c r="BA272" s="12">
        <v>0</v>
      </c>
      <c r="BB272" s="12">
        <v>0</v>
      </c>
      <c r="BE272" s="6">
        <v>43857</v>
      </c>
      <c r="BF272" t="s">
        <v>54</v>
      </c>
      <c r="BG272" s="52">
        <v>1</v>
      </c>
    </row>
    <row r="273" spans="1:59" x14ac:dyDescent="0.2">
      <c r="A273" s="6">
        <v>43858</v>
      </c>
      <c r="B273" s="12">
        <v>48.607300000000002</v>
      </c>
      <c r="C273" s="12">
        <v>84.204999999999998</v>
      </c>
      <c r="D273" s="12">
        <v>48.747599999999998</v>
      </c>
      <c r="E273" s="12">
        <v>37.425400000000003</v>
      </c>
      <c r="F273" s="12">
        <v>57.101199999999999</v>
      </c>
      <c r="G273" s="12"/>
      <c r="H273" s="12">
        <v>6.0956000000000001</v>
      </c>
      <c r="I273" s="12">
        <v>22.729700000000001</v>
      </c>
      <c r="J273" s="12">
        <v>7.3741000000000003</v>
      </c>
      <c r="K273" s="12">
        <v>77.564999999999998</v>
      </c>
      <c r="L273" s="12">
        <v>53.33</v>
      </c>
      <c r="M273" s="12">
        <v>59.37</v>
      </c>
      <c r="O273" s="6">
        <v>43858</v>
      </c>
      <c r="P273" s="7">
        <f t="shared" si="63"/>
        <v>-1.3918258702542163E-3</v>
      </c>
      <c r="Q273" s="7">
        <f t="shared" si="64"/>
        <v>6.5913564759752501E-3</v>
      </c>
      <c r="R273" s="7">
        <f t="shared" si="65"/>
        <v>2.2899119405542655E-3</v>
      </c>
      <c r="S273" s="7">
        <f t="shared" si="66"/>
        <v>-9.7212882486190616E-4</v>
      </c>
      <c r="T273" s="7">
        <f t="shared" si="67"/>
        <v>3.3523024290404279E-3</v>
      </c>
      <c r="U273" s="7" t="str">
        <f t="shared" si="68"/>
        <v/>
      </c>
      <c r="V273" s="7">
        <f t="shared" si="69"/>
        <v>-2.3140509932931003E-2</v>
      </c>
      <c r="W273" s="7">
        <f t="shared" si="70"/>
        <v>-1.2091305459203804E-2</v>
      </c>
      <c r="X273" s="7">
        <f t="shared" si="71"/>
        <v>1.4162550216250534E-2</v>
      </c>
      <c r="Y273" s="7">
        <f t="shared" si="72"/>
        <v>0</v>
      </c>
      <c r="Z273" s="7">
        <v>1.0423999999999999E-2</v>
      </c>
      <c r="AA273" s="7">
        <f t="shared" si="73"/>
        <v>4.5104380169306429E-3</v>
      </c>
      <c r="AB273" s="7">
        <f t="shared" si="74"/>
        <v>1.4078767018844291E-2</v>
      </c>
      <c r="AE273" s="6">
        <v>43858</v>
      </c>
      <c r="AF273" s="7">
        <v>16.28</v>
      </c>
      <c r="AG273" s="7">
        <v>36.42</v>
      </c>
      <c r="AH273" s="7">
        <v>65.599999999999994</v>
      </c>
      <c r="AI273" s="7">
        <f t="shared" si="60"/>
        <v>6.0399999999999991</v>
      </c>
      <c r="AJ273" s="7">
        <v>1.96</v>
      </c>
      <c r="AK273" s="7">
        <v>10.79</v>
      </c>
      <c r="AL273" s="7">
        <f t="shared" si="61"/>
        <v>8.8299999999999983</v>
      </c>
      <c r="AM273" s="7">
        <v>1.55</v>
      </c>
      <c r="AN273" s="7">
        <v>1.45</v>
      </c>
      <c r="AO273" s="7">
        <v>1.65</v>
      </c>
      <c r="AP273" s="7">
        <f t="shared" si="62"/>
        <v>0.19999999999999996</v>
      </c>
      <c r="AQ273" s="7">
        <v>1.65</v>
      </c>
      <c r="AR273" s="7">
        <v>115.7239</v>
      </c>
      <c r="AS273" s="7">
        <v>1569.2</v>
      </c>
      <c r="AT273" s="14">
        <v>257.87900000000002</v>
      </c>
      <c r="AU273" s="14">
        <v>101.9372</v>
      </c>
      <c r="AV273" s="14">
        <v>96.8</v>
      </c>
      <c r="AY273" s="6">
        <v>43858</v>
      </c>
      <c r="AZ273" s="12">
        <v>0</v>
      </c>
      <c r="BA273" s="12">
        <v>0</v>
      </c>
      <c r="BB273" s="12">
        <v>0</v>
      </c>
      <c r="BE273" s="6">
        <v>43858</v>
      </c>
      <c r="BF273" t="s">
        <v>54</v>
      </c>
      <c r="BG273" s="52">
        <v>1</v>
      </c>
    </row>
    <row r="274" spans="1:59" x14ac:dyDescent="0.2">
      <c r="A274" s="6">
        <v>43859</v>
      </c>
      <c r="B274" s="12">
        <v>48.201300000000003</v>
      </c>
      <c r="C274" s="12">
        <v>83.636600000000001</v>
      </c>
      <c r="D274" s="12">
        <v>48.197800000000001</v>
      </c>
      <c r="E274" s="12">
        <v>36.762300000000003</v>
      </c>
      <c r="F274" s="12">
        <v>56.269799999999996</v>
      </c>
      <c r="G274" s="12"/>
      <c r="H274" s="12">
        <v>6.0064000000000002</v>
      </c>
      <c r="I274" s="12">
        <v>23.058</v>
      </c>
      <c r="J274" s="12">
        <v>7.4086999999999996</v>
      </c>
      <c r="K274" s="12">
        <v>77.573499999999996</v>
      </c>
      <c r="L274" s="12">
        <v>53.29</v>
      </c>
      <c r="M274" s="12">
        <v>59.46</v>
      </c>
      <c r="O274" s="6">
        <v>43859</v>
      </c>
      <c r="P274" s="7">
        <f t="shared" si="63"/>
        <v>-8.3877337408072589E-3</v>
      </c>
      <c r="Q274" s="7">
        <f t="shared" si="64"/>
        <v>-6.7730785803389471E-3</v>
      </c>
      <c r="R274" s="7">
        <f t="shared" si="65"/>
        <v>-1.1342588601404026E-2</v>
      </c>
      <c r="S274" s="7">
        <f t="shared" si="66"/>
        <v>-1.7876754752432247E-2</v>
      </c>
      <c r="T274" s="7">
        <f t="shared" si="67"/>
        <v>-1.4667153055894108E-2</v>
      </c>
      <c r="U274" s="7" t="str">
        <f t="shared" si="68"/>
        <v/>
      </c>
      <c r="V274" s="7">
        <f t="shared" si="69"/>
        <v>-1.4741632023516036E-2</v>
      </c>
      <c r="W274" s="7">
        <f t="shared" si="70"/>
        <v>1.4340341449599989E-2</v>
      </c>
      <c r="X274" s="7">
        <f t="shared" si="71"/>
        <v>4.6811244395171285E-3</v>
      </c>
      <c r="Y274" s="7">
        <f t="shared" si="72"/>
        <v>1.0957950487467361E-4</v>
      </c>
      <c r="Z274" s="7">
        <v>-8.2600000000000002E-4</v>
      </c>
      <c r="AA274" s="7">
        <f t="shared" si="73"/>
        <v>-7.5032830381998521E-4</v>
      </c>
      <c r="AB274" s="7">
        <f t="shared" si="74"/>
        <v>1.5147692873675469E-3</v>
      </c>
      <c r="AE274" s="6">
        <v>43859</v>
      </c>
      <c r="AF274" s="7">
        <v>16.39</v>
      </c>
      <c r="AG274" s="7">
        <v>35.729999999999997</v>
      </c>
      <c r="AH274" s="7">
        <v>66.17</v>
      </c>
      <c r="AI274" s="7">
        <f t="shared" si="60"/>
        <v>6.1700000000000017</v>
      </c>
      <c r="AJ274" s="7">
        <v>1.93</v>
      </c>
      <c r="AK274" s="7">
        <v>10.15</v>
      </c>
      <c r="AL274" s="7">
        <f t="shared" si="61"/>
        <v>8.2200000000000006</v>
      </c>
      <c r="AM274" s="7">
        <v>1.55</v>
      </c>
      <c r="AN274" s="7">
        <v>1.42</v>
      </c>
      <c r="AO274" s="7">
        <v>1.6</v>
      </c>
      <c r="AP274" s="7">
        <f t="shared" si="62"/>
        <v>0.18000000000000016</v>
      </c>
      <c r="AQ274" s="7">
        <v>1.64</v>
      </c>
      <c r="AR274" s="7">
        <v>115.7003</v>
      </c>
      <c r="AS274" s="7">
        <v>1569.8</v>
      </c>
      <c r="AT274" s="14">
        <v>257.87900000000002</v>
      </c>
      <c r="AU274" s="14">
        <v>101.9372</v>
      </c>
      <c r="AV274" s="14">
        <v>96.8</v>
      </c>
      <c r="AY274" s="6">
        <v>43859</v>
      </c>
      <c r="AZ274" s="12">
        <v>0</v>
      </c>
      <c r="BA274" s="12">
        <v>0</v>
      </c>
      <c r="BB274" s="12">
        <v>0</v>
      </c>
      <c r="BE274" s="6">
        <v>43859</v>
      </c>
      <c r="BF274" t="s">
        <v>54</v>
      </c>
      <c r="BG274" s="52">
        <v>1</v>
      </c>
    </row>
    <row r="275" spans="1:59" x14ac:dyDescent="0.2">
      <c r="A275" s="6">
        <v>43860</v>
      </c>
      <c r="B275" s="12">
        <v>48.712600000000002</v>
      </c>
      <c r="C275" s="12">
        <v>84.417199999999994</v>
      </c>
      <c r="D275" s="12">
        <v>48.516599999999997</v>
      </c>
      <c r="E275" s="12">
        <v>36.871299999999998</v>
      </c>
      <c r="F275" s="12">
        <v>57.187199999999997</v>
      </c>
      <c r="G275" s="12"/>
      <c r="H275" s="12">
        <v>5.6376999999999997</v>
      </c>
      <c r="I275" s="12">
        <v>21.416599999999999</v>
      </c>
      <c r="J275" s="12">
        <v>7.3684000000000003</v>
      </c>
      <c r="K275" s="12">
        <v>77.573499999999996</v>
      </c>
      <c r="L275" s="12">
        <v>52.19</v>
      </c>
      <c r="M275" s="12">
        <v>57.72</v>
      </c>
      <c r="O275" s="6">
        <v>43860</v>
      </c>
      <c r="P275" s="7">
        <f t="shared" si="63"/>
        <v>1.0551731876693948E-2</v>
      </c>
      <c r="Q275" s="7">
        <f t="shared" si="64"/>
        <v>9.2899489807663285E-3</v>
      </c>
      <c r="R275" s="7">
        <f t="shared" si="65"/>
        <v>6.5926305629831856E-3</v>
      </c>
      <c r="S275" s="7">
        <f t="shared" si="66"/>
        <v>2.9606071037451922E-3</v>
      </c>
      <c r="T275" s="7">
        <f t="shared" si="67"/>
        <v>1.6172117973277125E-2</v>
      </c>
      <c r="U275" s="7" t="str">
        <f t="shared" si="68"/>
        <v/>
      </c>
      <c r="V275" s="7">
        <f t="shared" si="69"/>
        <v>-6.3349386492136298E-2</v>
      </c>
      <c r="W275" s="7">
        <f t="shared" si="70"/>
        <v>-7.3846458548854257E-2</v>
      </c>
      <c r="X275" s="7">
        <f t="shared" si="71"/>
        <v>-5.4543990244283625E-3</v>
      </c>
      <c r="Y275" s="7">
        <f t="shared" si="72"/>
        <v>0</v>
      </c>
      <c r="Z275" s="7">
        <v>3.2399999999999998E-3</v>
      </c>
      <c r="AA275" s="7">
        <f t="shared" si="73"/>
        <v>-2.0857790653369065E-2</v>
      </c>
      <c r="AB275" s="7">
        <f t="shared" si="74"/>
        <v>-2.97000836642815E-2</v>
      </c>
      <c r="AE275" s="6">
        <v>43860</v>
      </c>
      <c r="AF275" s="7">
        <v>15.49</v>
      </c>
      <c r="AG275" s="7">
        <v>37.49</v>
      </c>
      <c r="AH275" s="7">
        <v>71.069999999999993</v>
      </c>
      <c r="AI275" s="7">
        <f t="shared" si="60"/>
        <v>5.5300000000000011</v>
      </c>
      <c r="AJ275" s="7">
        <v>1.94</v>
      </c>
      <c r="AK275" s="7">
        <v>9.7799999999999994</v>
      </c>
      <c r="AL275" s="7">
        <f t="shared" si="61"/>
        <v>7.84</v>
      </c>
      <c r="AM275" s="7">
        <v>1.6</v>
      </c>
      <c r="AN275" s="7">
        <v>1.41</v>
      </c>
      <c r="AO275" s="7">
        <v>1.57</v>
      </c>
      <c r="AP275" s="7">
        <f t="shared" si="62"/>
        <v>0.16000000000000014</v>
      </c>
      <c r="AQ275" s="7">
        <v>1.64</v>
      </c>
      <c r="AR275" s="7">
        <v>115.8077</v>
      </c>
      <c r="AS275" s="7">
        <v>1583.5</v>
      </c>
      <c r="AT275" s="14">
        <v>257.87900000000002</v>
      </c>
      <c r="AU275" s="14">
        <v>101.9372</v>
      </c>
      <c r="AV275" s="14">
        <v>96.8</v>
      </c>
      <c r="AY275" s="6">
        <v>43860</v>
      </c>
      <c r="AZ275" s="12">
        <v>0</v>
      </c>
      <c r="BA275" s="12">
        <v>0</v>
      </c>
      <c r="BB275" s="12">
        <v>0</v>
      </c>
      <c r="BE275" s="6">
        <v>43860</v>
      </c>
      <c r="BF275" t="s">
        <v>54</v>
      </c>
      <c r="BG275" s="52">
        <v>1</v>
      </c>
    </row>
    <row r="276" spans="1:59" x14ac:dyDescent="0.2">
      <c r="A276" s="6">
        <v>43861</v>
      </c>
      <c r="B276" s="12">
        <v>46.705100000000002</v>
      </c>
      <c r="C276" s="12">
        <v>81.188999999999993</v>
      </c>
      <c r="D276" s="12">
        <v>47.353200000000001</v>
      </c>
      <c r="E276" s="12">
        <v>36.081000000000003</v>
      </c>
      <c r="F276" s="12">
        <v>56.613799999999998</v>
      </c>
      <c r="G276" s="12"/>
      <c r="H276" s="12">
        <v>5.2095000000000002</v>
      </c>
      <c r="I276" s="12">
        <v>20.163900000000002</v>
      </c>
      <c r="J276" s="12">
        <v>7.2587999999999999</v>
      </c>
      <c r="K276" s="12">
        <v>77.573499999999996</v>
      </c>
      <c r="L276" s="12">
        <v>51.58</v>
      </c>
      <c r="M276" s="12">
        <v>57.77</v>
      </c>
      <c r="O276" s="6">
        <v>43861</v>
      </c>
      <c r="P276" s="7">
        <f t="shared" si="63"/>
        <v>-4.2084357102992402E-2</v>
      </c>
      <c r="Q276" s="7">
        <f t="shared" si="64"/>
        <v>-3.8991402297724E-2</v>
      </c>
      <c r="R276" s="7">
        <f t="shared" si="65"/>
        <v>-2.4271608238411367E-2</v>
      </c>
      <c r="S276" s="7">
        <f t="shared" si="66"/>
        <v>-2.1667059646051087E-2</v>
      </c>
      <c r="T276" s="7">
        <f t="shared" si="67"/>
        <v>-1.007732537513918E-2</v>
      </c>
      <c r="U276" s="7" t="str">
        <f t="shared" si="68"/>
        <v/>
      </c>
      <c r="V276" s="7">
        <f t="shared" si="69"/>
        <v>-7.8992299047814948E-2</v>
      </c>
      <c r="W276" s="7">
        <f t="shared" si="70"/>
        <v>-6.0272445387286225E-2</v>
      </c>
      <c r="X276" s="7">
        <f t="shared" si="71"/>
        <v>-1.4986060377193258E-2</v>
      </c>
      <c r="Y276" s="7">
        <f t="shared" si="72"/>
        <v>0</v>
      </c>
      <c r="Z276" s="7">
        <v>-1.8325000000000001E-2</v>
      </c>
      <c r="AA276" s="7">
        <f t="shared" si="73"/>
        <v>-1.1756905202123132E-2</v>
      </c>
      <c r="AB276" s="7">
        <f t="shared" si="74"/>
        <v>8.6587588750409474E-4</v>
      </c>
      <c r="AE276" s="6">
        <v>43861</v>
      </c>
      <c r="AF276" s="7">
        <v>18.84</v>
      </c>
      <c r="AG276" s="7">
        <v>40.35</v>
      </c>
      <c r="AH276" s="7">
        <v>72.98</v>
      </c>
      <c r="AI276" s="7">
        <f t="shared" si="60"/>
        <v>6.1900000000000048</v>
      </c>
      <c r="AJ276" s="7">
        <v>1.91</v>
      </c>
      <c r="AK276" s="7">
        <v>9.7550000000000008</v>
      </c>
      <c r="AL276" s="7">
        <f t="shared" si="61"/>
        <v>7.8450000000000006</v>
      </c>
      <c r="AM276" s="7">
        <v>1.59</v>
      </c>
      <c r="AN276" s="7">
        <v>1.33</v>
      </c>
      <c r="AO276" s="7">
        <v>1.51</v>
      </c>
      <c r="AP276" s="7">
        <f t="shared" si="62"/>
        <v>0.17999999999999994</v>
      </c>
      <c r="AQ276" s="7">
        <v>1.65</v>
      </c>
      <c r="AR276" s="7">
        <v>115.7345</v>
      </c>
      <c r="AS276" s="7">
        <v>1582.9</v>
      </c>
      <c r="AT276" s="14">
        <v>257.87900000000002</v>
      </c>
      <c r="AU276" s="14">
        <v>101.9372</v>
      </c>
      <c r="AV276" s="14">
        <v>96.8</v>
      </c>
      <c r="AY276" s="6">
        <v>43861</v>
      </c>
      <c r="AZ276" s="12">
        <v>0</v>
      </c>
      <c r="BA276" s="12">
        <v>0</v>
      </c>
      <c r="BB276" s="12">
        <v>0</v>
      </c>
      <c r="BE276" s="6">
        <v>43861</v>
      </c>
      <c r="BF276" t="s">
        <v>54</v>
      </c>
      <c r="BG276" s="52">
        <v>1</v>
      </c>
    </row>
    <row r="277" spans="1:59" x14ac:dyDescent="0.2">
      <c r="A277" s="6">
        <v>43864</v>
      </c>
      <c r="B277" s="12">
        <v>45.6601</v>
      </c>
      <c r="C277" s="12">
        <v>80.537300000000002</v>
      </c>
      <c r="D277" s="12">
        <v>47.154000000000003</v>
      </c>
      <c r="E277" s="12">
        <v>36.408000000000001</v>
      </c>
      <c r="F277" s="12">
        <v>56.136000000000003</v>
      </c>
      <c r="G277" s="12"/>
      <c r="H277" s="12">
        <v>5.1083999999999996</v>
      </c>
      <c r="I277" s="12">
        <v>20.207100000000001</v>
      </c>
      <c r="J277" s="12">
        <v>7.3799000000000001</v>
      </c>
      <c r="K277" s="12">
        <v>77.580299999999994</v>
      </c>
      <c r="L277" s="12">
        <v>50.06</v>
      </c>
      <c r="M277" s="12">
        <v>54</v>
      </c>
      <c r="O277" s="6">
        <v>43864</v>
      </c>
      <c r="P277" s="7">
        <f t="shared" si="63"/>
        <v>-2.2628535220907547E-2</v>
      </c>
      <c r="Q277" s="7">
        <f t="shared" si="64"/>
        <v>-8.0593388642694122E-3</v>
      </c>
      <c r="R277" s="7">
        <f t="shared" si="65"/>
        <v>-4.2155580738260593E-3</v>
      </c>
      <c r="S277" s="7">
        <f t="shared" si="66"/>
        <v>9.0221197177514038E-3</v>
      </c>
      <c r="T277" s="7">
        <f t="shared" si="67"/>
        <v>-8.4754537952140344E-3</v>
      </c>
      <c r="U277" s="7" t="str">
        <f t="shared" si="68"/>
        <v/>
      </c>
      <c r="V277" s="7">
        <f t="shared" si="69"/>
        <v>-1.9597638230131536E-2</v>
      </c>
      <c r="W277" s="7">
        <f t="shared" si="70"/>
        <v>2.1401509246183567E-3</v>
      </c>
      <c r="X277" s="7">
        <f t="shared" si="71"/>
        <v>1.6545562466343991E-2</v>
      </c>
      <c r="Y277" s="7">
        <f t="shared" si="72"/>
        <v>8.7654959199952632E-5</v>
      </c>
      <c r="Z277" s="7">
        <v>7.4009999999999996E-3</v>
      </c>
      <c r="AA277" s="7">
        <f t="shared" si="73"/>
        <v>-2.9911714449570512E-2</v>
      </c>
      <c r="AB277" s="7">
        <f t="shared" si="74"/>
        <v>-6.7485563228899828E-2</v>
      </c>
      <c r="AE277" s="6">
        <v>43864</v>
      </c>
      <c r="AF277" s="7">
        <v>17.97</v>
      </c>
      <c r="AG277" s="7">
        <v>41.81</v>
      </c>
      <c r="AH277" s="7">
        <v>72.81</v>
      </c>
      <c r="AI277" s="7">
        <f t="shared" si="60"/>
        <v>3.9399999999999977</v>
      </c>
      <c r="AJ277" s="7">
        <v>1.9</v>
      </c>
      <c r="AK277" s="7">
        <v>9.2100000000000009</v>
      </c>
      <c r="AL277" s="7">
        <f t="shared" si="61"/>
        <v>7.3100000000000005</v>
      </c>
      <c r="AM277" s="7">
        <v>1.59</v>
      </c>
      <c r="AN277" s="7">
        <v>1.36</v>
      </c>
      <c r="AO277" s="7">
        <v>1.54</v>
      </c>
      <c r="AP277" s="7">
        <f t="shared" si="62"/>
        <v>0.17999999999999994</v>
      </c>
      <c r="AQ277" s="7">
        <v>1.63</v>
      </c>
      <c r="AR277" s="7">
        <v>116.1172</v>
      </c>
      <c r="AS277" s="7">
        <v>1577.2</v>
      </c>
      <c r="AT277" s="14">
        <v>257.87900000000002</v>
      </c>
      <c r="AU277" s="14">
        <v>101.9372</v>
      </c>
      <c r="AV277" s="14">
        <v>96.8</v>
      </c>
      <c r="AY277" s="6">
        <v>43864</v>
      </c>
      <c r="AZ277" s="12">
        <v>1</v>
      </c>
      <c r="BA277" s="12">
        <v>0</v>
      </c>
      <c r="BB277" s="12">
        <v>0</v>
      </c>
      <c r="BE277" s="6">
        <v>43864</v>
      </c>
      <c r="BF277" t="s">
        <v>54</v>
      </c>
      <c r="BG277" s="52">
        <v>1</v>
      </c>
    </row>
    <row r="278" spans="1:59" x14ac:dyDescent="0.2">
      <c r="A278" s="6">
        <v>43865</v>
      </c>
      <c r="B278" s="12">
        <v>45.0886</v>
      </c>
      <c r="C278" s="12">
        <v>80.969200000000001</v>
      </c>
      <c r="D278" s="12">
        <v>45.0107</v>
      </c>
      <c r="E278" s="12">
        <v>36.789499999999997</v>
      </c>
      <c r="F278" s="12">
        <v>56.594700000000003</v>
      </c>
      <c r="G278" s="12"/>
      <c r="H278" s="12">
        <v>5.1143999999999998</v>
      </c>
      <c r="I278" s="12">
        <v>20.7773</v>
      </c>
      <c r="J278" s="12">
        <v>7.4260000000000002</v>
      </c>
      <c r="K278" s="12">
        <v>77.580299999999994</v>
      </c>
      <c r="L278" s="12">
        <v>49.59</v>
      </c>
      <c r="M278" s="12">
        <v>53.9</v>
      </c>
      <c r="O278" s="6">
        <v>43865</v>
      </c>
      <c r="P278" s="7">
        <f t="shared" si="63"/>
        <v>-1.2595388262118574E-2</v>
      </c>
      <c r="Q278" s="7">
        <f t="shared" si="64"/>
        <v>5.3484043002176946E-3</v>
      </c>
      <c r="R278" s="7">
        <f t="shared" si="65"/>
        <v>-4.6518601828650814E-2</v>
      </c>
      <c r="S278" s="7">
        <f t="shared" si="66"/>
        <v>1.0423947660355225E-2</v>
      </c>
      <c r="T278" s="7">
        <f t="shared" si="67"/>
        <v>8.1380232987190524E-3</v>
      </c>
      <c r="U278" s="7" t="str">
        <f t="shared" si="68"/>
        <v/>
      </c>
      <c r="V278" s="7">
        <f t="shared" si="69"/>
        <v>1.1738468304102344E-3</v>
      </c>
      <c r="W278" s="7">
        <f t="shared" si="70"/>
        <v>2.782701680234009E-2</v>
      </c>
      <c r="X278" s="7">
        <f t="shared" si="71"/>
        <v>6.2272673698125823E-3</v>
      </c>
      <c r="Y278" s="7">
        <f t="shared" si="72"/>
        <v>0</v>
      </c>
      <c r="Z278" s="7">
        <v>1.5126000000000001E-2</v>
      </c>
      <c r="AA278" s="7">
        <f t="shared" si="73"/>
        <v>-9.4330855025855885E-3</v>
      </c>
      <c r="AB278" s="7">
        <f t="shared" si="74"/>
        <v>-1.8535686493229438E-3</v>
      </c>
      <c r="AE278" s="6">
        <v>43865</v>
      </c>
      <c r="AF278" s="7">
        <v>16.05</v>
      </c>
      <c r="AG278" s="7">
        <v>39.44</v>
      </c>
      <c r="AH278" s="7">
        <v>68.17</v>
      </c>
      <c r="AI278" s="7">
        <f t="shared" si="60"/>
        <v>4.3099999999999952</v>
      </c>
      <c r="AJ278" s="7">
        <v>1.89</v>
      </c>
      <c r="AK278" s="7">
        <v>9.3650000000000002</v>
      </c>
      <c r="AL278" s="7">
        <f t="shared" si="61"/>
        <v>7.4750000000000005</v>
      </c>
      <c r="AM278" s="7">
        <v>1.59</v>
      </c>
      <c r="AN278" s="7">
        <v>1.41</v>
      </c>
      <c r="AO278" s="7">
        <v>1.61</v>
      </c>
      <c r="AP278" s="7">
        <f t="shared" si="62"/>
        <v>0.20000000000000018</v>
      </c>
      <c r="AQ278" s="7">
        <v>1.64</v>
      </c>
      <c r="AR278" s="7">
        <v>115.92910000000001</v>
      </c>
      <c r="AS278" s="7">
        <v>1550.4</v>
      </c>
      <c r="AT278" s="14">
        <v>257.87900000000002</v>
      </c>
      <c r="AU278" s="14">
        <v>101.9372</v>
      </c>
      <c r="AV278" s="14">
        <v>96.8</v>
      </c>
      <c r="AY278" s="6">
        <v>43865</v>
      </c>
      <c r="AZ278" s="12">
        <v>0</v>
      </c>
      <c r="BA278" s="12">
        <v>0</v>
      </c>
      <c r="BB278" s="12">
        <v>0</v>
      </c>
      <c r="BE278" s="6">
        <v>43865</v>
      </c>
      <c r="BF278" t="s">
        <v>54</v>
      </c>
      <c r="BG278" s="52">
        <v>1</v>
      </c>
    </row>
    <row r="279" spans="1:59" x14ac:dyDescent="0.2">
      <c r="A279" s="6">
        <v>43866</v>
      </c>
      <c r="B279" s="12">
        <v>47.163800000000002</v>
      </c>
      <c r="C279" s="12">
        <v>83.5685</v>
      </c>
      <c r="D279" s="12">
        <v>46.835299999999997</v>
      </c>
      <c r="E279" s="12">
        <v>38.261099999999999</v>
      </c>
      <c r="F279" s="12">
        <v>57.034300000000002</v>
      </c>
      <c r="G279" s="12"/>
      <c r="H279" s="12">
        <v>5.2214</v>
      </c>
      <c r="I279" s="12">
        <v>20.941400000000002</v>
      </c>
      <c r="J279" s="12">
        <v>7.4951999999999996</v>
      </c>
      <c r="K279" s="12">
        <v>77.597300000000004</v>
      </c>
      <c r="L279" s="12">
        <v>50.87</v>
      </c>
      <c r="M279" s="12">
        <v>55.36</v>
      </c>
      <c r="O279" s="6">
        <v>43866</v>
      </c>
      <c r="P279" s="7">
        <f t="shared" si="63"/>
        <v>4.4997206245126216E-2</v>
      </c>
      <c r="Q279" s="7">
        <f t="shared" si="64"/>
        <v>3.1597819380820104E-2</v>
      </c>
      <c r="R279" s="7">
        <f t="shared" si="65"/>
        <v>3.9736952823134532E-2</v>
      </c>
      <c r="S279" s="7">
        <f t="shared" si="66"/>
        <v>3.9221235877542449E-2</v>
      </c>
      <c r="T279" s="7">
        <f t="shared" si="67"/>
        <v>7.7374999902385597E-3</v>
      </c>
      <c r="U279" s="7" t="str">
        <f t="shared" si="68"/>
        <v/>
      </c>
      <c r="V279" s="7">
        <f t="shared" si="69"/>
        <v>2.070547469889868E-2</v>
      </c>
      <c r="W279" s="7">
        <f t="shared" si="70"/>
        <v>7.8670162945696006E-3</v>
      </c>
      <c r="X279" s="7">
        <f t="shared" si="71"/>
        <v>9.2754598999530424E-3</v>
      </c>
      <c r="Y279" s="7">
        <f t="shared" si="72"/>
        <v>2.1910378905230104E-4</v>
      </c>
      <c r="Z279" s="7">
        <v>1.1481999999999999E-2</v>
      </c>
      <c r="AA279" s="7">
        <f t="shared" si="73"/>
        <v>2.5484158333631088E-2</v>
      </c>
      <c r="AB279" s="7">
        <f t="shared" si="74"/>
        <v>2.6726833394462617E-2</v>
      </c>
      <c r="AE279" s="6">
        <v>43866</v>
      </c>
      <c r="AF279" s="7">
        <v>15.15</v>
      </c>
      <c r="AG279" s="7">
        <v>37.880000000000003</v>
      </c>
      <c r="AH279" s="7">
        <v>64.069999999999993</v>
      </c>
      <c r="AI279" s="7">
        <f t="shared" si="60"/>
        <v>4.490000000000002</v>
      </c>
      <c r="AJ279" s="7">
        <v>1.89</v>
      </c>
      <c r="AK279" s="7">
        <v>9.3149999999999995</v>
      </c>
      <c r="AL279" s="7">
        <f t="shared" si="61"/>
        <v>7.4249999999999998</v>
      </c>
      <c r="AM279" s="7">
        <v>1.59</v>
      </c>
      <c r="AN279" s="7">
        <v>1.44</v>
      </c>
      <c r="AO279" s="7">
        <v>1.66</v>
      </c>
      <c r="AP279" s="7">
        <f t="shared" si="62"/>
        <v>0.21999999999999997</v>
      </c>
      <c r="AQ279" s="7">
        <v>1.66</v>
      </c>
      <c r="AR279" s="7">
        <v>116.009</v>
      </c>
      <c r="AS279" s="7">
        <v>1557.8</v>
      </c>
      <c r="AT279" s="14">
        <v>257.87900000000002</v>
      </c>
      <c r="AU279" s="14">
        <v>101.9372</v>
      </c>
      <c r="AV279" s="14">
        <v>96.8</v>
      </c>
      <c r="AY279" s="6">
        <v>43866</v>
      </c>
      <c r="AZ279" s="12">
        <v>0</v>
      </c>
      <c r="BA279" s="12">
        <v>0</v>
      </c>
      <c r="BB279" s="12">
        <v>0</v>
      </c>
      <c r="BE279" s="6">
        <v>43866</v>
      </c>
      <c r="BF279" t="s">
        <v>54</v>
      </c>
      <c r="BG279" s="52">
        <v>1</v>
      </c>
    </row>
    <row r="280" spans="1:59" x14ac:dyDescent="0.2">
      <c r="A280" s="6">
        <v>43867</v>
      </c>
      <c r="B280" s="12">
        <v>46.524700000000003</v>
      </c>
      <c r="C280" s="12">
        <v>82.969800000000006</v>
      </c>
      <c r="D280" s="12">
        <v>46.540500000000002</v>
      </c>
      <c r="E280" s="12">
        <v>38.261099999999999</v>
      </c>
      <c r="F280" s="12">
        <v>55.094299999999997</v>
      </c>
      <c r="G280" s="12"/>
      <c r="H280" s="12">
        <v>4.8230000000000004</v>
      </c>
      <c r="I280" s="12">
        <v>19.489999999999998</v>
      </c>
      <c r="J280" s="12">
        <v>7.5041000000000002</v>
      </c>
      <c r="K280" s="12">
        <v>77.605800000000002</v>
      </c>
      <c r="L280" s="12">
        <v>50.94</v>
      </c>
      <c r="M280" s="12">
        <v>55.18</v>
      </c>
      <c r="O280" s="6">
        <v>43867</v>
      </c>
      <c r="P280" s="7">
        <f t="shared" si="63"/>
        <v>-1.364329482163637E-2</v>
      </c>
      <c r="Q280" s="7">
        <f t="shared" si="64"/>
        <v>-7.189968664023585E-3</v>
      </c>
      <c r="R280" s="7">
        <f t="shared" si="65"/>
        <v>-6.314290843643669E-3</v>
      </c>
      <c r="S280" s="7">
        <f t="shared" si="66"/>
        <v>0</v>
      </c>
      <c r="T280" s="7">
        <f t="shared" si="67"/>
        <v>-3.4606578707080504E-2</v>
      </c>
      <c r="U280" s="7" t="str">
        <f t="shared" si="68"/>
        <v/>
      </c>
      <c r="V280" s="7">
        <f t="shared" si="69"/>
        <v>-7.9369424082443796E-2</v>
      </c>
      <c r="W280" s="7">
        <f t="shared" si="70"/>
        <v>-7.1826547376680039E-2</v>
      </c>
      <c r="X280" s="7">
        <f t="shared" si="71"/>
        <v>1.186722186301638E-3</v>
      </c>
      <c r="Y280" s="7">
        <f t="shared" si="72"/>
        <v>1.0953389472884823E-4</v>
      </c>
      <c r="Z280" s="7">
        <v>3.359E-3</v>
      </c>
      <c r="AA280" s="7">
        <f t="shared" si="73"/>
        <v>1.3751107166373815E-3</v>
      </c>
      <c r="AB280" s="7">
        <f t="shared" si="74"/>
        <v>-3.2567425202740603E-3</v>
      </c>
      <c r="AE280" s="6">
        <v>43867</v>
      </c>
      <c r="AF280" s="7">
        <v>14.96</v>
      </c>
      <c r="AG280" s="7">
        <v>36.44</v>
      </c>
      <c r="AH280" s="7">
        <v>61.24</v>
      </c>
      <c r="AI280" s="7">
        <f t="shared" si="60"/>
        <v>4.240000000000002</v>
      </c>
      <c r="AJ280" s="7">
        <v>1.86</v>
      </c>
      <c r="AK280" s="7">
        <v>9.15</v>
      </c>
      <c r="AL280" s="7">
        <f t="shared" si="61"/>
        <v>7.29</v>
      </c>
      <c r="AM280" s="7">
        <v>1.59</v>
      </c>
      <c r="AN280" s="7">
        <v>1.44</v>
      </c>
      <c r="AO280" s="7">
        <v>1.65</v>
      </c>
      <c r="AP280" s="7">
        <f t="shared" si="62"/>
        <v>0.20999999999999996</v>
      </c>
      <c r="AQ280" s="7">
        <v>1.67</v>
      </c>
      <c r="AR280" s="7">
        <v>116.15179999999999</v>
      </c>
      <c r="AS280" s="7">
        <v>1565.1</v>
      </c>
      <c r="AT280" s="14">
        <v>257.87900000000002</v>
      </c>
      <c r="AU280" s="14">
        <v>101.9372</v>
      </c>
      <c r="AV280" s="14">
        <v>96.8</v>
      </c>
      <c r="AY280" s="6">
        <v>43867</v>
      </c>
      <c r="AZ280" s="12">
        <v>0</v>
      </c>
      <c r="BA280" s="12">
        <v>0</v>
      </c>
      <c r="BB280" s="12">
        <v>0</v>
      </c>
      <c r="BE280" s="6">
        <v>43867</v>
      </c>
      <c r="BF280" t="s">
        <v>54</v>
      </c>
      <c r="BG280" s="52">
        <v>1</v>
      </c>
    </row>
    <row r="281" spans="1:59" x14ac:dyDescent="0.2">
      <c r="A281" s="6">
        <v>43868</v>
      </c>
      <c r="B281" s="12">
        <v>46.2164</v>
      </c>
      <c r="C281" s="12">
        <v>82.552999999999997</v>
      </c>
      <c r="D281" s="12">
        <v>46.2059</v>
      </c>
      <c r="E281" s="12">
        <v>38.052199999999999</v>
      </c>
      <c r="F281" s="12">
        <v>54.272399999999998</v>
      </c>
      <c r="G281" s="12"/>
      <c r="H281" s="12">
        <v>4.6386000000000003</v>
      </c>
      <c r="I281" s="12">
        <v>18.773</v>
      </c>
      <c r="J281" s="12">
        <v>7.4154999999999998</v>
      </c>
      <c r="K281" s="12">
        <v>77.605800000000002</v>
      </c>
      <c r="L281" s="12">
        <v>50.34</v>
      </c>
      <c r="M281" s="12">
        <v>54.53</v>
      </c>
      <c r="O281" s="6">
        <v>43868</v>
      </c>
      <c r="P281" s="7">
        <f t="shared" si="63"/>
        <v>-6.6486409086055969E-3</v>
      </c>
      <c r="Q281" s="7">
        <f t="shared" si="64"/>
        <v>-5.0361748465245233E-3</v>
      </c>
      <c r="R281" s="7">
        <f t="shared" si="65"/>
        <v>-7.2154057012036614E-3</v>
      </c>
      <c r="S281" s="7">
        <f t="shared" si="66"/>
        <v>-5.4748129563197091E-3</v>
      </c>
      <c r="T281" s="7">
        <f t="shared" si="67"/>
        <v>-1.5030452106568393E-2</v>
      </c>
      <c r="U281" s="7" t="str">
        <f t="shared" si="68"/>
        <v/>
      </c>
      <c r="V281" s="7">
        <f t="shared" si="69"/>
        <v>-3.898354451448785E-2</v>
      </c>
      <c r="W281" s="7">
        <f t="shared" si="70"/>
        <v>-3.7481846177244323E-2</v>
      </c>
      <c r="X281" s="7">
        <f t="shared" si="71"/>
        <v>-1.1877133641262893E-2</v>
      </c>
      <c r="Y281" s="7">
        <f t="shared" si="72"/>
        <v>0</v>
      </c>
      <c r="Z281" s="7">
        <v>-5.3439999999999998E-3</v>
      </c>
      <c r="AA281" s="7">
        <f t="shared" si="73"/>
        <v>-1.1848479844140999E-2</v>
      </c>
      <c r="AB281" s="7">
        <f t="shared" si="74"/>
        <v>-1.1849559851169811E-2</v>
      </c>
      <c r="AE281" s="6">
        <v>43868</v>
      </c>
      <c r="AF281" s="7">
        <v>15.47</v>
      </c>
      <c r="AG281" s="7">
        <v>37.51</v>
      </c>
      <c r="AH281" s="7">
        <v>65.59</v>
      </c>
      <c r="AI281" s="7">
        <f t="shared" si="60"/>
        <v>4.1899999999999977</v>
      </c>
      <c r="AJ281" s="7">
        <v>1.93</v>
      </c>
      <c r="AK281" s="7">
        <v>9.07</v>
      </c>
      <c r="AL281" s="7">
        <f t="shared" si="61"/>
        <v>7.1400000000000006</v>
      </c>
      <c r="AM281" s="7">
        <v>1.58</v>
      </c>
      <c r="AN281" s="7">
        <v>1.41</v>
      </c>
      <c r="AO281" s="7">
        <v>1.59</v>
      </c>
      <c r="AP281" s="7">
        <f t="shared" si="62"/>
        <v>0.18000000000000016</v>
      </c>
      <c r="AQ281" s="7">
        <v>1.66</v>
      </c>
      <c r="AR281" s="7">
        <v>116.5086</v>
      </c>
      <c r="AS281" s="7">
        <v>1568.6</v>
      </c>
      <c r="AT281" s="14">
        <v>257.87900000000002</v>
      </c>
      <c r="AU281" s="14">
        <v>101.9372</v>
      </c>
      <c r="AV281" s="14">
        <v>96.8</v>
      </c>
      <c r="AY281" s="6">
        <v>43868</v>
      </c>
      <c r="AZ281" s="12">
        <v>0</v>
      </c>
      <c r="BA281" s="12">
        <v>0</v>
      </c>
      <c r="BB281" s="12">
        <v>0</v>
      </c>
      <c r="BE281" s="6">
        <v>43868</v>
      </c>
      <c r="BF281" t="s">
        <v>54</v>
      </c>
      <c r="BG281" s="52">
        <v>1</v>
      </c>
    </row>
    <row r="282" spans="1:59" x14ac:dyDescent="0.2">
      <c r="A282" s="6">
        <v>43871</v>
      </c>
      <c r="B282" s="12">
        <v>45.728299999999997</v>
      </c>
      <c r="C282" s="12">
        <v>83.197100000000006</v>
      </c>
      <c r="D282" s="12">
        <v>46.110199999999999</v>
      </c>
      <c r="E282" s="12">
        <v>36.789499999999997</v>
      </c>
      <c r="F282" s="12">
        <v>52.122199999999999</v>
      </c>
      <c r="G282" s="12"/>
      <c r="H282" s="12">
        <v>4.7873000000000001</v>
      </c>
      <c r="I282" s="12">
        <v>19.1099</v>
      </c>
      <c r="J282" s="12">
        <v>7.1970999999999998</v>
      </c>
      <c r="K282" s="12">
        <v>77.597300000000004</v>
      </c>
      <c r="L282" s="12">
        <v>49.59</v>
      </c>
      <c r="M282" s="12">
        <v>53.39</v>
      </c>
      <c r="O282" s="6">
        <v>43871</v>
      </c>
      <c r="P282" s="7">
        <f t="shared" si="63"/>
        <v>-1.0617351194984409E-2</v>
      </c>
      <c r="Q282" s="7">
        <f t="shared" si="64"/>
        <v>7.771980133514318E-3</v>
      </c>
      <c r="R282" s="7">
        <f t="shared" si="65"/>
        <v>-2.0733118986073339E-3</v>
      </c>
      <c r="S282" s="7">
        <f t="shared" si="66"/>
        <v>-3.3746422921222728E-2</v>
      </c>
      <c r="T282" s="7">
        <f t="shared" si="67"/>
        <v>-4.0424848775520869E-2</v>
      </c>
      <c r="U282" s="7" t="str">
        <f t="shared" si="68"/>
        <v/>
      </c>
      <c r="V282" s="7">
        <f t="shared" si="69"/>
        <v>3.1553981604879586E-2</v>
      </c>
      <c r="W282" s="7">
        <f t="shared" si="70"/>
        <v>1.7786858033889401E-2</v>
      </c>
      <c r="X282" s="7">
        <f t="shared" si="71"/>
        <v>-2.9894237092404852E-2</v>
      </c>
      <c r="Y282" s="7">
        <f t="shared" si="72"/>
        <v>-1.0953389472887825E-4</v>
      </c>
      <c r="Z282" s="7">
        <v>7.4380000000000002E-3</v>
      </c>
      <c r="AA282" s="7">
        <f t="shared" si="73"/>
        <v>-1.5010789206127353E-2</v>
      </c>
      <c r="AB282" s="7">
        <f t="shared" si="74"/>
        <v>-2.1127546425875394E-2</v>
      </c>
      <c r="AE282" s="6">
        <v>43871</v>
      </c>
      <c r="AF282" s="7">
        <v>15.04</v>
      </c>
      <c r="AG282" s="7">
        <v>39.01</v>
      </c>
      <c r="AH282" s="7">
        <v>68.13</v>
      </c>
      <c r="AI282" s="7">
        <f t="shared" si="60"/>
        <v>3.7999999999999972</v>
      </c>
      <c r="AJ282" s="7">
        <v>1.85</v>
      </c>
      <c r="AK282" s="7">
        <v>8.6449999999999996</v>
      </c>
      <c r="AL282" s="7">
        <f t="shared" si="61"/>
        <v>6.7949999999999999</v>
      </c>
      <c r="AM282" s="7">
        <v>1.58</v>
      </c>
      <c r="AN282" s="7">
        <v>1.37</v>
      </c>
      <c r="AO282" s="7">
        <v>1.56</v>
      </c>
      <c r="AP282" s="7">
        <f t="shared" si="62"/>
        <v>0.18999999999999995</v>
      </c>
      <c r="AQ282" s="7">
        <v>1.66</v>
      </c>
      <c r="AR282" s="7">
        <v>116.5711</v>
      </c>
      <c r="AS282" s="7">
        <v>1574.7</v>
      </c>
      <c r="AT282" s="14">
        <v>257.87900000000002</v>
      </c>
      <c r="AU282" s="14">
        <v>101.9372</v>
      </c>
      <c r="AV282" s="14">
        <v>96.8</v>
      </c>
      <c r="AY282" s="6">
        <v>43871</v>
      </c>
      <c r="AZ282" s="12">
        <v>0</v>
      </c>
      <c r="BA282" s="12">
        <v>0</v>
      </c>
      <c r="BB282" s="12">
        <v>0</v>
      </c>
      <c r="BE282" s="6">
        <v>43871</v>
      </c>
      <c r="BF282" t="s">
        <v>54</v>
      </c>
      <c r="BG282" s="52">
        <v>1</v>
      </c>
    </row>
    <row r="283" spans="1:59" x14ac:dyDescent="0.2">
      <c r="A283" s="6">
        <v>43872</v>
      </c>
      <c r="B283" s="12">
        <v>46.162999999999997</v>
      </c>
      <c r="C283" s="12">
        <v>84.273200000000003</v>
      </c>
      <c r="D283" s="12">
        <v>46.779499999999999</v>
      </c>
      <c r="E283" s="12">
        <v>37.398200000000003</v>
      </c>
      <c r="F283" s="12">
        <v>52.533099999999997</v>
      </c>
      <c r="G283" s="12"/>
      <c r="H283" s="12">
        <v>4.9538000000000002</v>
      </c>
      <c r="I283" s="12">
        <v>20.552600000000002</v>
      </c>
      <c r="J283" s="12">
        <v>7.3033000000000001</v>
      </c>
      <c r="K283" s="12">
        <v>77.605800000000002</v>
      </c>
      <c r="L283" s="12">
        <v>50</v>
      </c>
      <c r="M283" s="12">
        <v>54</v>
      </c>
      <c r="O283" s="6">
        <v>43872</v>
      </c>
      <c r="P283" s="7">
        <f t="shared" si="63"/>
        <v>9.46124916471037E-3</v>
      </c>
      <c r="Q283" s="7">
        <f t="shared" si="64"/>
        <v>1.2851410794283905E-2</v>
      </c>
      <c r="R283" s="7">
        <f t="shared" si="65"/>
        <v>1.4410889107444936E-2</v>
      </c>
      <c r="S283" s="7">
        <f t="shared" si="66"/>
        <v>1.6410096545338315E-2</v>
      </c>
      <c r="T283" s="7">
        <f t="shared" si="67"/>
        <v>7.8524854716639156E-3</v>
      </c>
      <c r="U283" s="7" t="str">
        <f t="shared" si="68"/>
        <v/>
      </c>
      <c r="V283" s="7">
        <f t="shared" si="69"/>
        <v>3.4188380657956957E-2</v>
      </c>
      <c r="W283" s="7">
        <f t="shared" si="70"/>
        <v>7.2780928244328094E-2</v>
      </c>
      <c r="X283" s="7">
        <f t="shared" si="71"/>
        <v>1.4648133695404662E-2</v>
      </c>
      <c r="Y283" s="7">
        <f t="shared" si="72"/>
        <v>1.0953389472884823E-4</v>
      </c>
      <c r="Z283" s="7">
        <v>1.732E-3</v>
      </c>
      <c r="AA283" s="7">
        <f t="shared" si="73"/>
        <v>8.23380492710344E-3</v>
      </c>
      <c r="AB283" s="7">
        <f t="shared" si="74"/>
        <v>1.1360584052179599E-2</v>
      </c>
      <c r="AE283" s="6">
        <v>43872</v>
      </c>
      <c r="AF283" s="7">
        <v>15.18</v>
      </c>
      <c r="AG283" s="7">
        <v>37.520000000000003</v>
      </c>
      <c r="AH283" s="7">
        <v>64.89</v>
      </c>
      <c r="AI283" s="7">
        <f t="shared" si="60"/>
        <v>4</v>
      </c>
      <c r="AJ283" s="7">
        <v>1.85</v>
      </c>
      <c r="AK283" s="7">
        <v>8.5549999999999997</v>
      </c>
      <c r="AL283" s="7">
        <f t="shared" si="61"/>
        <v>6.7050000000000001</v>
      </c>
      <c r="AM283" s="7">
        <v>1.58</v>
      </c>
      <c r="AN283" s="7">
        <v>1.41</v>
      </c>
      <c r="AO283" s="7">
        <v>1.59</v>
      </c>
      <c r="AP283" s="7">
        <f t="shared" si="62"/>
        <v>0.18000000000000016</v>
      </c>
      <c r="AQ283" s="7">
        <v>1.65</v>
      </c>
      <c r="AR283" s="7">
        <v>116.35850000000001</v>
      </c>
      <c r="AS283" s="7">
        <v>1565.6</v>
      </c>
      <c r="AT283" s="14">
        <v>257.87900000000002</v>
      </c>
      <c r="AU283" s="14">
        <v>101.9372</v>
      </c>
      <c r="AV283" s="14">
        <v>96.8</v>
      </c>
      <c r="AY283" s="6">
        <v>43872</v>
      </c>
      <c r="AZ283" s="12">
        <v>0</v>
      </c>
      <c r="BA283" s="12">
        <v>0</v>
      </c>
      <c r="BB283" s="12">
        <v>0</v>
      </c>
      <c r="BE283" s="6">
        <v>43872</v>
      </c>
      <c r="BF283" t="s">
        <v>54</v>
      </c>
      <c r="BG283" s="52">
        <v>1</v>
      </c>
    </row>
    <row r="284" spans="1:59" x14ac:dyDescent="0.2">
      <c r="A284" s="6">
        <v>43873</v>
      </c>
      <c r="B284" s="12">
        <v>46.727400000000003</v>
      </c>
      <c r="C284" s="12">
        <v>84.902100000000004</v>
      </c>
      <c r="D284" s="12">
        <v>47.616199999999999</v>
      </c>
      <c r="E284" s="12">
        <v>38.597200000000001</v>
      </c>
      <c r="F284" s="12">
        <v>52.733800000000002</v>
      </c>
      <c r="G284" s="12"/>
      <c r="H284" s="12">
        <v>4.9657</v>
      </c>
      <c r="I284" s="12">
        <v>20.500800000000002</v>
      </c>
      <c r="J284" s="12">
        <v>7.5749000000000004</v>
      </c>
      <c r="K284" s="12">
        <v>77.6143</v>
      </c>
      <c r="L284" s="12">
        <v>51.13</v>
      </c>
      <c r="M284" s="12">
        <v>55.54</v>
      </c>
      <c r="O284" s="6">
        <v>43873</v>
      </c>
      <c r="P284" s="7">
        <f t="shared" si="63"/>
        <v>1.2152104966006281E-2</v>
      </c>
      <c r="Q284" s="7">
        <f t="shared" si="64"/>
        <v>7.4349257489896422E-3</v>
      </c>
      <c r="R284" s="7">
        <f t="shared" si="65"/>
        <v>1.7727966700055796E-2</v>
      </c>
      <c r="S284" s="7">
        <f t="shared" si="66"/>
        <v>3.155716005957674E-2</v>
      </c>
      <c r="T284" s="7">
        <f t="shared" si="67"/>
        <v>3.8131690623693978E-3</v>
      </c>
      <c r="U284" s="7" t="str">
        <f t="shared" si="68"/>
        <v/>
      </c>
      <c r="V284" s="7">
        <f t="shared" si="69"/>
        <v>2.3993156325906877E-3</v>
      </c>
      <c r="W284" s="7">
        <f t="shared" si="70"/>
        <v>-2.5235438472677369E-3</v>
      </c>
      <c r="X284" s="7">
        <f t="shared" si="71"/>
        <v>3.6513849185282804E-2</v>
      </c>
      <c r="Y284" s="7">
        <f t="shared" si="72"/>
        <v>1.0952189836866881E-4</v>
      </c>
      <c r="Z284" s="7">
        <v>6.4219999999999998E-3</v>
      </c>
      <c r="AA284" s="7">
        <f t="shared" si="73"/>
        <v>2.2348403663761767E-2</v>
      </c>
      <c r="AB284" s="7">
        <f t="shared" si="74"/>
        <v>2.8119435314379194E-2</v>
      </c>
      <c r="AE284" s="6">
        <v>43873</v>
      </c>
      <c r="AF284" s="7">
        <v>13.74</v>
      </c>
      <c r="AG284" s="7">
        <v>35.58</v>
      </c>
      <c r="AH284" s="7">
        <v>63.52</v>
      </c>
      <c r="AI284" s="7">
        <f t="shared" si="60"/>
        <v>4.4099999999999966</v>
      </c>
      <c r="AJ284" s="7">
        <v>1.91</v>
      </c>
      <c r="AK284" s="7">
        <v>8.7200000000000006</v>
      </c>
      <c r="AL284" s="7">
        <f t="shared" si="61"/>
        <v>6.8100000000000005</v>
      </c>
      <c r="AM284" s="7">
        <v>1.58</v>
      </c>
      <c r="AN284" s="7">
        <v>1.44</v>
      </c>
      <c r="AO284" s="7">
        <v>1.62</v>
      </c>
      <c r="AP284" s="7">
        <f t="shared" si="62"/>
        <v>0.18000000000000016</v>
      </c>
      <c r="AQ284" s="7">
        <v>1.66</v>
      </c>
      <c r="AR284" s="7">
        <v>116.2794</v>
      </c>
      <c r="AS284" s="7">
        <v>1567.4</v>
      </c>
      <c r="AT284" s="14">
        <v>257.87900000000002</v>
      </c>
      <c r="AU284" s="14">
        <v>101.9372</v>
      </c>
      <c r="AV284" s="14">
        <v>96.8</v>
      </c>
      <c r="AY284" s="6">
        <v>43873</v>
      </c>
      <c r="AZ284" s="12">
        <v>0</v>
      </c>
      <c r="BA284" s="12">
        <v>0</v>
      </c>
      <c r="BB284" s="12">
        <v>0</v>
      </c>
      <c r="BE284" s="6">
        <v>43873</v>
      </c>
      <c r="BF284" t="s">
        <v>54</v>
      </c>
      <c r="BG284" s="52">
        <v>1</v>
      </c>
    </row>
    <row r="285" spans="1:59" x14ac:dyDescent="0.2">
      <c r="A285" s="6">
        <v>43874</v>
      </c>
      <c r="B285" s="12">
        <v>46.4681</v>
      </c>
      <c r="C285" s="12">
        <v>84.614199999999997</v>
      </c>
      <c r="D285" s="12">
        <v>47.198900000000002</v>
      </c>
      <c r="E285" s="12">
        <v>38.188499999999998</v>
      </c>
      <c r="F285" s="12">
        <v>52.3324</v>
      </c>
      <c r="G285" s="12"/>
      <c r="H285" s="12">
        <v>4.8765000000000001</v>
      </c>
      <c r="I285" s="12">
        <v>20.060199999999998</v>
      </c>
      <c r="J285" s="12">
        <v>7.5631000000000004</v>
      </c>
      <c r="K285" s="12">
        <v>77.622699999999995</v>
      </c>
      <c r="L285" s="12">
        <v>51.41</v>
      </c>
      <c r="M285" s="12">
        <v>56.34</v>
      </c>
      <c r="O285" s="6">
        <v>43874</v>
      </c>
      <c r="P285" s="7">
        <f t="shared" si="63"/>
        <v>-5.5646607209876514E-3</v>
      </c>
      <c r="Q285" s="7">
        <f t="shared" si="64"/>
        <v>-3.3967267668050011E-3</v>
      </c>
      <c r="R285" s="7">
        <f t="shared" si="65"/>
        <v>-8.8024522354265087E-3</v>
      </c>
      <c r="S285" s="7">
        <f t="shared" si="66"/>
        <v>-1.0645311811281602E-2</v>
      </c>
      <c r="T285" s="7">
        <f t="shared" si="67"/>
        <v>-7.6409340575496485E-3</v>
      </c>
      <c r="U285" s="7" t="str">
        <f t="shared" si="68"/>
        <v/>
      </c>
      <c r="V285" s="7">
        <f t="shared" si="69"/>
        <v>-1.8126525037841668E-2</v>
      </c>
      <c r="W285" s="7">
        <f t="shared" si="70"/>
        <v>-2.1726157199355573E-2</v>
      </c>
      <c r="X285" s="7">
        <f t="shared" si="71"/>
        <v>-1.5589909353871559E-3</v>
      </c>
      <c r="Y285" s="7">
        <f t="shared" si="72"/>
        <v>1.0822162252794147E-4</v>
      </c>
      <c r="Z285" s="7">
        <v>-1.0679999999999999E-3</v>
      </c>
      <c r="AA285" s="7">
        <f t="shared" si="73"/>
        <v>5.4612969755052634E-3</v>
      </c>
      <c r="AB285" s="7">
        <f t="shared" si="74"/>
        <v>1.4301280569573147E-2</v>
      </c>
      <c r="AE285" s="6">
        <v>43874</v>
      </c>
      <c r="AF285" s="7">
        <v>14.15</v>
      </c>
      <c r="AG285" s="7">
        <v>35.840000000000003</v>
      </c>
      <c r="AH285" s="7">
        <v>63.51</v>
      </c>
      <c r="AI285" s="7">
        <f t="shared" si="60"/>
        <v>4.9300000000000068</v>
      </c>
      <c r="AJ285" s="7">
        <v>1.95</v>
      </c>
      <c r="AK285" s="7">
        <v>8.89</v>
      </c>
      <c r="AL285" s="7">
        <f t="shared" si="61"/>
        <v>6.94</v>
      </c>
      <c r="AM285" s="7">
        <v>1.58</v>
      </c>
      <c r="AN285" s="7">
        <v>1.44</v>
      </c>
      <c r="AO285" s="7">
        <v>1.61</v>
      </c>
      <c r="AP285" s="7">
        <f t="shared" si="62"/>
        <v>0.17000000000000015</v>
      </c>
      <c r="AQ285" s="7">
        <v>1.67</v>
      </c>
      <c r="AR285" s="7">
        <v>116.3999</v>
      </c>
      <c r="AS285" s="7">
        <v>1575.1</v>
      </c>
      <c r="AT285" s="14">
        <v>257.87900000000002</v>
      </c>
      <c r="AU285" s="14">
        <v>101.9372</v>
      </c>
      <c r="AV285" s="14">
        <v>96.8</v>
      </c>
      <c r="AY285" s="6">
        <v>43874</v>
      </c>
      <c r="AZ285" s="12">
        <v>0</v>
      </c>
      <c r="BA285" s="12">
        <v>0</v>
      </c>
      <c r="BB285" s="12">
        <v>0</v>
      </c>
      <c r="BE285" s="6">
        <v>43874</v>
      </c>
      <c r="BF285" t="s">
        <v>54</v>
      </c>
      <c r="BG285" s="52">
        <v>1</v>
      </c>
    </row>
    <row r="286" spans="1:59" x14ac:dyDescent="0.2">
      <c r="A286" s="6">
        <v>43875</v>
      </c>
      <c r="B286" s="12">
        <v>46.254600000000003</v>
      </c>
      <c r="C286" s="12">
        <v>84.391900000000007</v>
      </c>
      <c r="D286" s="12">
        <v>47.038400000000003</v>
      </c>
      <c r="E286" s="12">
        <v>37.788800000000002</v>
      </c>
      <c r="F286" s="12">
        <v>52.542700000000004</v>
      </c>
      <c r="G286" s="12"/>
      <c r="H286" s="12">
        <v>4.8646000000000003</v>
      </c>
      <c r="I286" s="12">
        <v>19.714600000000001</v>
      </c>
      <c r="J286" s="12">
        <v>7.51</v>
      </c>
      <c r="K286" s="12">
        <v>77.622699999999995</v>
      </c>
      <c r="L286" s="12">
        <v>52.03</v>
      </c>
      <c r="M286" s="12">
        <v>57.37</v>
      </c>
      <c r="O286" s="6">
        <v>43875</v>
      </c>
      <c r="P286" s="7">
        <f t="shared" si="63"/>
        <v>-4.6051371953765791E-3</v>
      </c>
      <c r="Q286" s="7">
        <f t="shared" si="64"/>
        <v>-2.6306757945589706E-3</v>
      </c>
      <c r="R286" s="7">
        <f t="shared" si="65"/>
        <v>-3.4062978287426526E-3</v>
      </c>
      <c r="S286" s="7">
        <f t="shared" si="66"/>
        <v>-1.0521660743504172E-2</v>
      </c>
      <c r="T286" s="7">
        <f t="shared" si="67"/>
        <v>4.0104902283303765E-3</v>
      </c>
      <c r="U286" s="7" t="str">
        <f t="shared" si="68"/>
        <v/>
      </c>
      <c r="V286" s="7">
        <f t="shared" si="69"/>
        <v>-2.4432571105437516E-3</v>
      </c>
      <c r="W286" s="7">
        <f t="shared" si="70"/>
        <v>-1.7378274570015079E-2</v>
      </c>
      <c r="X286" s="7">
        <f t="shared" si="71"/>
        <v>-7.0456932767322296E-3</v>
      </c>
      <c r="Y286" s="7">
        <f t="shared" si="72"/>
        <v>0</v>
      </c>
      <c r="Z286" s="7">
        <v>1.601E-3</v>
      </c>
      <c r="AA286" s="7">
        <f t="shared" si="73"/>
        <v>1.1987769234798971E-2</v>
      </c>
      <c r="AB286" s="7">
        <f t="shared" si="74"/>
        <v>1.8116756165552955E-2</v>
      </c>
      <c r="AE286" s="6">
        <v>43875</v>
      </c>
      <c r="AF286" s="7">
        <v>13.68</v>
      </c>
      <c r="AG286" s="7">
        <v>35.93</v>
      </c>
      <c r="AH286" s="7">
        <v>62.38</v>
      </c>
      <c r="AI286" s="7">
        <f t="shared" si="60"/>
        <v>5.3399999999999963</v>
      </c>
      <c r="AJ286" s="7">
        <v>1.93</v>
      </c>
      <c r="AK286" s="7">
        <v>8.8800000000000008</v>
      </c>
      <c r="AL286" s="7">
        <f t="shared" si="61"/>
        <v>6.9500000000000011</v>
      </c>
      <c r="AM286" s="7">
        <v>1.58</v>
      </c>
      <c r="AN286" s="7">
        <v>1.42</v>
      </c>
      <c r="AO286" s="7">
        <v>1.59</v>
      </c>
      <c r="AP286" s="7">
        <f t="shared" si="62"/>
        <v>0.17000000000000015</v>
      </c>
      <c r="AQ286" s="7">
        <v>1.66</v>
      </c>
      <c r="AR286" s="7">
        <v>116.42230000000001</v>
      </c>
      <c r="AS286" s="7">
        <v>1582.7</v>
      </c>
      <c r="AT286" s="14">
        <v>257.87900000000002</v>
      </c>
      <c r="AU286" s="14">
        <v>101.9372</v>
      </c>
      <c r="AV286" s="14">
        <v>96.8</v>
      </c>
      <c r="AY286" s="6">
        <v>43875</v>
      </c>
      <c r="AZ286" s="12">
        <v>0</v>
      </c>
      <c r="BA286" s="12">
        <v>0</v>
      </c>
      <c r="BB286" s="12">
        <v>0</v>
      </c>
      <c r="BE286" s="6">
        <v>43875</v>
      </c>
      <c r="BF286" t="s">
        <v>54</v>
      </c>
      <c r="BG286" s="52">
        <v>1</v>
      </c>
    </row>
    <row r="287" spans="1:59" x14ac:dyDescent="0.2">
      <c r="A287" s="6">
        <v>43879</v>
      </c>
      <c r="B287" s="12">
        <v>45.667299999999997</v>
      </c>
      <c r="C287" s="12">
        <v>84.514499999999998</v>
      </c>
      <c r="D287" s="12">
        <v>46.781599999999997</v>
      </c>
      <c r="E287" s="12">
        <v>37.752400000000002</v>
      </c>
      <c r="F287" s="12">
        <v>52.781599999999997</v>
      </c>
      <c r="G287" s="12"/>
      <c r="H287" s="12">
        <v>4.8646000000000003</v>
      </c>
      <c r="I287" s="12">
        <v>19.5764</v>
      </c>
      <c r="J287" s="12">
        <v>7.4981999999999998</v>
      </c>
      <c r="K287" s="12">
        <v>77.631200000000007</v>
      </c>
      <c r="L287" s="12">
        <v>52.1</v>
      </c>
      <c r="M287" s="12">
        <v>57.35</v>
      </c>
      <c r="O287" s="6">
        <v>43879</v>
      </c>
      <c r="P287" s="7">
        <f t="shared" si="63"/>
        <v>-1.2778412795144113E-2</v>
      </c>
      <c r="Q287" s="7">
        <f t="shared" si="64"/>
        <v>1.4516918427091147E-3</v>
      </c>
      <c r="R287" s="7">
        <f t="shared" si="65"/>
        <v>-5.4743261846125464E-3</v>
      </c>
      <c r="S287" s="7">
        <f t="shared" si="66"/>
        <v>-9.6371259172964611E-4</v>
      </c>
      <c r="T287" s="7">
        <f t="shared" si="67"/>
        <v>4.5364727741859399E-3</v>
      </c>
      <c r="U287" s="7" t="str">
        <f t="shared" si="68"/>
        <v/>
      </c>
      <c r="V287" s="7">
        <f t="shared" si="69"/>
        <v>0</v>
      </c>
      <c r="W287" s="7">
        <f t="shared" si="70"/>
        <v>-7.0347188886982544E-3</v>
      </c>
      <c r="X287" s="7">
        <f t="shared" si="71"/>
        <v>-1.5724740383874604E-3</v>
      </c>
      <c r="Y287" s="7">
        <f t="shared" si="72"/>
        <v>1.0949805458686139E-4</v>
      </c>
      <c r="Z287" s="7">
        <v>-2.5799999999999998E-3</v>
      </c>
      <c r="AA287" s="7">
        <f t="shared" si="73"/>
        <v>1.3444734571090653E-3</v>
      </c>
      <c r="AB287" s="7">
        <f t="shared" si="74"/>
        <v>-3.4867503839994111E-4</v>
      </c>
      <c r="AE287" s="6">
        <v>43879</v>
      </c>
      <c r="AF287" s="7">
        <v>14.83</v>
      </c>
      <c r="AG287" s="7">
        <v>33.47</v>
      </c>
      <c r="AH287" s="7">
        <v>67.66</v>
      </c>
      <c r="AI287" s="7">
        <f t="shared" si="60"/>
        <v>5.25</v>
      </c>
      <c r="AJ287" s="7">
        <v>2.04</v>
      </c>
      <c r="AK287" s="7">
        <v>9.3800000000000008</v>
      </c>
      <c r="AL287" s="7">
        <f t="shared" si="61"/>
        <v>7.3400000000000007</v>
      </c>
      <c r="AM287" s="7">
        <v>1.59</v>
      </c>
      <c r="AN287" s="7">
        <v>1.41</v>
      </c>
      <c r="AO287" s="7">
        <v>1.55</v>
      </c>
      <c r="AP287" s="7">
        <f t="shared" si="62"/>
        <v>0.14000000000000012</v>
      </c>
      <c r="AQ287" s="7">
        <v>1.65</v>
      </c>
      <c r="AR287" s="7">
        <v>116.6039</v>
      </c>
      <c r="AS287" s="7">
        <v>1600</v>
      </c>
      <c r="AT287" s="14">
        <v>257.87900000000002</v>
      </c>
      <c r="AU287" s="14">
        <v>101.9372</v>
      </c>
      <c r="AV287" s="14">
        <v>96.8</v>
      </c>
      <c r="AY287" s="6">
        <v>43879</v>
      </c>
      <c r="AZ287" s="12">
        <v>0</v>
      </c>
      <c r="BA287" s="12">
        <v>0</v>
      </c>
      <c r="BB287" s="12">
        <v>0</v>
      </c>
      <c r="BE287" s="6">
        <v>43879</v>
      </c>
      <c r="BF287" t="s">
        <v>54</v>
      </c>
      <c r="BG287" s="52">
        <v>1</v>
      </c>
    </row>
    <row r="288" spans="1:59" x14ac:dyDescent="0.2">
      <c r="A288" s="6">
        <v>43880</v>
      </c>
      <c r="B288" s="12">
        <v>46.018099999999997</v>
      </c>
      <c r="C288" s="12">
        <v>84.897800000000004</v>
      </c>
      <c r="D288" s="12">
        <v>47.552</v>
      </c>
      <c r="E288" s="12">
        <v>38.615400000000001</v>
      </c>
      <c r="F288" s="12">
        <v>52.896299999999997</v>
      </c>
      <c r="G288" s="12"/>
      <c r="H288" s="12">
        <v>4.9954000000000001</v>
      </c>
      <c r="I288" s="12">
        <v>20.155200000000001</v>
      </c>
      <c r="J288" s="12">
        <v>7.4863999999999997</v>
      </c>
      <c r="K288" s="12">
        <v>77.631200000000007</v>
      </c>
      <c r="L288" s="12">
        <v>53.31</v>
      </c>
      <c r="M288" s="12">
        <v>59.72</v>
      </c>
      <c r="O288" s="6">
        <v>43880</v>
      </c>
      <c r="P288" s="7">
        <f t="shared" si="63"/>
        <v>7.6522916807088134E-3</v>
      </c>
      <c r="Q288" s="7">
        <f t="shared" si="64"/>
        <v>4.5250628678500798E-3</v>
      </c>
      <c r="R288" s="7">
        <f t="shared" si="65"/>
        <v>1.6333885873452882E-2</v>
      </c>
      <c r="S288" s="7">
        <f t="shared" si="66"/>
        <v>2.260211080339181E-2</v>
      </c>
      <c r="T288" s="7">
        <f t="shared" si="67"/>
        <v>2.1707480001071744E-3</v>
      </c>
      <c r="U288" s="7" t="str">
        <f t="shared" si="68"/>
        <v/>
      </c>
      <c r="V288" s="7">
        <f t="shared" si="69"/>
        <v>2.6532996654969564E-2</v>
      </c>
      <c r="W288" s="7">
        <f t="shared" si="70"/>
        <v>2.9137560500795658E-2</v>
      </c>
      <c r="X288" s="7">
        <f t="shared" si="71"/>
        <v>-1.5749506078411239E-3</v>
      </c>
      <c r="Y288" s="7">
        <f t="shared" si="72"/>
        <v>0</v>
      </c>
      <c r="Z288" s="7">
        <v>4.7699999999999999E-3</v>
      </c>
      <c r="AA288" s="7">
        <f t="shared" si="73"/>
        <v>2.295898207534838E-2</v>
      </c>
      <c r="AB288" s="7">
        <f t="shared" si="74"/>
        <v>4.049412909560994E-2</v>
      </c>
      <c r="AE288" s="6">
        <v>43880</v>
      </c>
      <c r="AF288" s="7">
        <v>14.38</v>
      </c>
      <c r="AG288" s="7">
        <v>32.270000000000003</v>
      </c>
      <c r="AH288" s="7">
        <v>68.040000000000006</v>
      </c>
      <c r="AI288" s="7">
        <f t="shared" si="60"/>
        <v>6.4099999999999966</v>
      </c>
      <c r="AJ288" s="7">
        <v>2.0099999999999998</v>
      </c>
      <c r="AK288" s="7">
        <v>9.57</v>
      </c>
      <c r="AL288" s="7">
        <f t="shared" si="61"/>
        <v>7.5600000000000005</v>
      </c>
      <c r="AM288" s="7">
        <v>1.59</v>
      </c>
      <c r="AN288" s="7">
        <v>1.42</v>
      </c>
      <c r="AO288" s="7">
        <v>1.56</v>
      </c>
      <c r="AP288" s="7">
        <f t="shared" si="62"/>
        <v>0.14000000000000012</v>
      </c>
      <c r="AQ288" s="7">
        <v>1.65</v>
      </c>
      <c r="AR288" s="7">
        <v>116.7829</v>
      </c>
      <c r="AS288" s="7">
        <v>1607.5</v>
      </c>
      <c r="AT288" s="14">
        <v>257.87900000000002</v>
      </c>
      <c r="AU288" s="14">
        <v>101.9372</v>
      </c>
      <c r="AV288" s="14">
        <v>96.8</v>
      </c>
      <c r="AY288" s="6">
        <v>43880</v>
      </c>
      <c r="AZ288" s="12">
        <v>0</v>
      </c>
      <c r="BA288" s="12">
        <v>0</v>
      </c>
      <c r="BB288" s="12">
        <v>0</v>
      </c>
      <c r="BE288" s="6">
        <v>43880</v>
      </c>
      <c r="BF288" t="s">
        <v>54</v>
      </c>
      <c r="BG288" s="52">
        <v>1</v>
      </c>
    </row>
    <row r="289" spans="1:59" x14ac:dyDescent="0.2">
      <c r="A289" s="6">
        <v>43881</v>
      </c>
      <c r="B289" s="12">
        <v>45.652099999999997</v>
      </c>
      <c r="C289" s="12">
        <v>84.184799999999996</v>
      </c>
      <c r="D289" s="12">
        <v>47.247100000000003</v>
      </c>
      <c r="E289" s="12">
        <v>39.033299999999997</v>
      </c>
      <c r="F289" s="12">
        <v>52.437600000000003</v>
      </c>
      <c r="G289" s="12"/>
      <c r="H289" s="12">
        <v>4.8646000000000003</v>
      </c>
      <c r="I289" s="12">
        <v>18.893899999999999</v>
      </c>
      <c r="J289" s="12">
        <v>7.4036999999999997</v>
      </c>
      <c r="K289" s="12">
        <v>77.631200000000007</v>
      </c>
      <c r="L289" s="12">
        <v>53.77</v>
      </c>
      <c r="M289" s="12">
        <v>59.57</v>
      </c>
      <c r="O289" s="6">
        <v>43881</v>
      </c>
      <c r="P289" s="7">
        <f t="shared" si="63"/>
        <v>-7.9851891842048304E-3</v>
      </c>
      <c r="Q289" s="7">
        <f t="shared" si="64"/>
        <v>-8.433797756123752E-3</v>
      </c>
      <c r="R289" s="7">
        <f t="shared" si="65"/>
        <v>-6.4325727004807421E-3</v>
      </c>
      <c r="S289" s="7">
        <f t="shared" si="66"/>
        <v>1.0763967327744749E-2</v>
      </c>
      <c r="T289" s="7">
        <f t="shared" si="67"/>
        <v>-8.709501871094932E-3</v>
      </c>
      <c r="U289" s="7" t="str">
        <f t="shared" si="68"/>
        <v/>
      </c>
      <c r="V289" s="7">
        <f t="shared" si="69"/>
        <v>-2.6532996654969485E-2</v>
      </c>
      <c r="W289" s="7">
        <f t="shared" si="70"/>
        <v>-6.4623200968473862E-2</v>
      </c>
      <c r="X289" s="7">
        <f t="shared" si="71"/>
        <v>-1.1108165878039632E-2</v>
      </c>
      <c r="Y289" s="7">
        <f t="shared" si="72"/>
        <v>0</v>
      </c>
      <c r="Z289" s="7">
        <v>-4.117E-3</v>
      </c>
      <c r="AA289" s="7">
        <f t="shared" si="73"/>
        <v>8.5917599869170039E-3</v>
      </c>
      <c r="AB289" s="7">
        <f t="shared" si="74"/>
        <v>-2.5148810303935922E-3</v>
      </c>
      <c r="AE289" s="6">
        <v>43881</v>
      </c>
      <c r="AF289" s="7">
        <v>15.56</v>
      </c>
      <c r="AG289" s="7">
        <v>33.159999999999997</v>
      </c>
      <c r="AH289" s="7">
        <v>69.599999999999994</v>
      </c>
      <c r="AI289" s="7">
        <f t="shared" si="60"/>
        <v>5.7999999999999972</v>
      </c>
      <c r="AJ289" s="7">
        <v>1.98</v>
      </c>
      <c r="AK289" s="7">
        <v>9.5649999999999995</v>
      </c>
      <c r="AL289" s="7">
        <f t="shared" si="61"/>
        <v>7.5849999999999991</v>
      </c>
      <c r="AM289" s="7">
        <v>1.59</v>
      </c>
      <c r="AN289" s="7">
        <v>1.39</v>
      </c>
      <c r="AO289" s="7">
        <v>1.52</v>
      </c>
      <c r="AP289" s="7">
        <f t="shared" si="62"/>
        <v>0.13000000000000012</v>
      </c>
      <c r="AQ289" s="7">
        <v>1.63</v>
      </c>
      <c r="AR289" s="7">
        <v>117.2454</v>
      </c>
      <c r="AS289" s="7">
        <v>1616.6</v>
      </c>
      <c r="AT289" s="14">
        <v>257.87900000000002</v>
      </c>
      <c r="AU289" s="14">
        <v>101.9372</v>
      </c>
      <c r="AV289" s="14">
        <v>96.8</v>
      </c>
      <c r="AY289" s="6">
        <v>43881</v>
      </c>
      <c r="AZ289" s="12">
        <v>0</v>
      </c>
      <c r="BA289" s="12">
        <v>0</v>
      </c>
      <c r="BB289" s="12">
        <v>1</v>
      </c>
      <c r="BE289" s="6">
        <v>43881</v>
      </c>
      <c r="BF289" t="s">
        <v>55</v>
      </c>
      <c r="BG289" s="52">
        <v>2</v>
      </c>
    </row>
    <row r="290" spans="1:59" x14ac:dyDescent="0.2">
      <c r="A290" s="6">
        <v>43882</v>
      </c>
      <c r="B290" s="12">
        <v>45.095300000000002</v>
      </c>
      <c r="C290" s="12">
        <v>83.571600000000004</v>
      </c>
      <c r="D290" s="12">
        <v>46.893999999999998</v>
      </c>
      <c r="E290" s="12">
        <v>38.261099999999999</v>
      </c>
      <c r="F290" s="12">
        <v>51.309899999999999</v>
      </c>
      <c r="G290" s="12"/>
      <c r="H290" s="12">
        <v>4.8349000000000002</v>
      </c>
      <c r="I290" s="12">
        <v>17.1661</v>
      </c>
      <c r="J290" s="12">
        <v>7.1675000000000004</v>
      </c>
      <c r="K290" s="12">
        <v>77.648200000000003</v>
      </c>
      <c r="L290" s="12">
        <v>53.36</v>
      </c>
      <c r="M290" s="12">
        <v>58.6</v>
      </c>
      <c r="O290" s="6">
        <v>43882</v>
      </c>
      <c r="P290" s="7">
        <f t="shared" si="63"/>
        <v>-1.2271579955704758E-2</v>
      </c>
      <c r="Q290" s="7">
        <f t="shared" si="64"/>
        <v>-7.3106329303101441E-3</v>
      </c>
      <c r="R290" s="7">
        <f t="shared" si="65"/>
        <v>-7.5015408962692516E-3</v>
      </c>
      <c r="S290" s="7">
        <f t="shared" si="66"/>
        <v>-1.9981413711993631E-2</v>
      </c>
      <c r="T290" s="7">
        <f t="shared" si="67"/>
        <v>-2.1740175243642468E-2</v>
      </c>
      <c r="U290" s="7" t="str">
        <f t="shared" si="68"/>
        <v/>
      </c>
      <c r="V290" s="7">
        <f t="shared" si="69"/>
        <v>-6.1240461512854453E-3</v>
      </c>
      <c r="W290" s="7">
        <f t="shared" si="70"/>
        <v>-9.5902609899417082E-2</v>
      </c>
      <c r="X290" s="7">
        <f t="shared" si="71"/>
        <v>-3.2422956476387217E-2</v>
      </c>
      <c r="Y290" s="7">
        <f t="shared" si="72"/>
        <v>2.1896014626428197E-4</v>
      </c>
      <c r="Z290" s="7">
        <v>-1.0352E-2</v>
      </c>
      <c r="AA290" s="7">
        <f t="shared" si="73"/>
        <v>-7.6542892142184753E-3</v>
      </c>
      <c r="AB290" s="7">
        <f t="shared" si="74"/>
        <v>-1.6417395057629156E-2</v>
      </c>
      <c r="AE290" s="6">
        <v>43882</v>
      </c>
      <c r="AF290" s="7">
        <v>17.079999999999998</v>
      </c>
      <c r="AG290" s="7">
        <v>35.869999999999997</v>
      </c>
      <c r="AH290" s="7">
        <v>74.540000000000006</v>
      </c>
      <c r="AI290" s="7">
        <f t="shared" si="60"/>
        <v>5.240000000000002</v>
      </c>
      <c r="AJ290" s="7">
        <v>1.96</v>
      </c>
      <c r="AK290" s="7">
        <v>9.41</v>
      </c>
      <c r="AL290" s="7">
        <f t="shared" si="61"/>
        <v>7.45</v>
      </c>
      <c r="AM290" s="7">
        <v>1.58</v>
      </c>
      <c r="AN290" s="7">
        <v>1.34</v>
      </c>
      <c r="AO290" s="7">
        <v>1.46</v>
      </c>
      <c r="AP290" s="7">
        <f t="shared" si="62"/>
        <v>0.11999999999999988</v>
      </c>
      <c r="AQ290" s="7">
        <v>1.61</v>
      </c>
      <c r="AR290" s="7">
        <v>117.04730000000001</v>
      </c>
      <c r="AS290" s="7">
        <v>1644.6</v>
      </c>
      <c r="AT290" s="14">
        <v>257.87900000000002</v>
      </c>
      <c r="AU290" s="14">
        <v>101.9372</v>
      </c>
      <c r="AV290" s="14">
        <v>96.8</v>
      </c>
      <c r="AY290" s="6">
        <v>43882</v>
      </c>
      <c r="AZ290" s="12">
        <v>0</v>
      </c>
      <c r="BA290" s="12">
        <v>0</v>
      </c>
      <c r="BB290" s="12">
        <v>1</v>
      </c>
      <c r="BE290" s="6">
        <v>43882</v>
      </c>
      <c r="BF290" t="s">
        <v>55</v>
      </c>
      <c r="BG290" s="52">
        <v>2</v>
      </c>
    </row>
    <row r="291" spans="1:59" x14ac:dyDescent="0.2">
      <c r="A291" s="6">
        <v>43885</v>
      </c>
      <c r="B291" s="12">
        <v>42.982799999999997</v>
      </c>
      <c r="C291" s="12">
        <v>80.275000000000006</v>
      </c>
      <c r="D291" s="12">
        <v>45.241</v>
      </c>
      <c r="E291" s="12">
        <v>35.863</v>
      </c>
      <c r="F291" s="12">
        <v>49.608800000000002</v>
      </c>
      <c r="G291" s="12"/>
      <c r="H291" s="12">
        <v>4.4066999999999998</v>
      </c>
      <c r="I291" s="12">
        <v>15.662800000000001</v>
      </c>
      <c r="J291" s="12">
        <v>6.8192000000000004</v>
      </c>
      <c r="K291" s="12">
        <v>77.639700000000005</v>
      </c>
      <c r="L291" s="12">
        <v>51.36</v>
      </c>
      <c r="M291" s="12">
        <v>56.71</v>
      </c>
      <c r="O291" s="6">
        <v>43885</v>
      </c>
      <c r="P291" s="7">
        <f t="shared" si="63"/>
        <v>-4.7977992545562252E-2</v>
      </c>
      <c r="Q291" s="7">
        <f t="shared" si="64"/>
        <v>-4.0245509480912975E-2</v>
      </c>
      <c r="R291" s="7">
        <f t="shared" si="65"/>
        <v>-3.5885980162472304E-2</v>
      </c>
      <c r="S291" s="7">
        <f t="shared" si="66"/>
        <v>-6.4727590901827683E-2</v>
      </c>
      <c r="T291" s="7">
        <f t="shared" si="67"/>
        <v>-3.3715478665377156E-2</v>
      </c>
      <c r="U291" s="7" t="str">
        <f t="shared" si="68"/>
        <v/>
      </c>
      <c r="V291" s="7">
        <f t="shared" si="69"/>
        <v>-9.2734336144761773E-2</v>
      </c>
      <c r="W291" s="7">
        <f t="shared" si="70"/>
        <v>-9.1648034678932636E-2</v>
      </c>
      <c r="X291" s="7">
        <f t="shared" si="71"/>
        <v>-4.981475585322695E-2</v>
      </c>
      <c r="Y291" s="7">
        <f t="shared" si="72"/>
        <v>-1.0947408018896823E-4</v>
      </c>
      <c r="Z291" s="7">
        <v>-3.3728000000000001E-2</v>
      </c>
      <c r="AA291" s="7">
        <f t="shared" si="73"/>
        <v>-3.8201742225662583E-2</v>
      </c>
      <c r="AB291" s="7">
        <f t="shared" si="74"/>
        <v>-3.2784134557030338E-2</v>
      </c>
      <c r="AE291" s="6">
        <v>43885</v>
      </c>
      <c r="AF291" s="7">
        <v>25.03</v>
      </c>
      <c r="AG291" s="7">
        <v>39.53</v>
      </c>
      <c r="AH291" s="7">
        <v>86.92</v>
      </c>
      <c r="AI291" s="7">
        <f t="shared" si="60"/>
        <v>5.3500000000000014</v>
      </c>
      <c r="AJ291" s="7">
        <v>1.94</v>
      </c>
      <c r="AK291" s="7">
        <v>9.0449999999999999</v>
      </c>
      <c r="AL291" s="7">
        <f t="shared" si="61"/>
        <v>7.1050000000000004</v>
      </c>
      <c r="AM291" s="7">
        <v>1.58</v>
      </c>
      <c r="AN291" s="7">
        <v>1.26</v>
      </c>
      <c r="AO291" s="7">
        <v>1.38</v>
      </c>
      <c r="AP291" s="7">
        <f t="shared" si="62"/>
        <v>0.11999999999999988</v>
      </c>
      <c r="AQ291" s="7">
        <v>1.59</v>
      </c>
      <c r="AR291" s="7">
        <v>117.40179999999999</v>
      </c>
      <c r="AS291" s="7">
        <v>1672.4</v>
      </c>
      <c r="AT291" s="14">
        <v>257.87900000000002</v>
      </c>
      <c r="AU291" s="14">
        <v>101.9372</v>
      </c>
      <c r="AV291" s="14">
        <v>96.8</v>
      </c>
      <c r="AY291" s="6">
        <v>43885</v>
      </c>
      <c r="AZ291" s="12">
        <v>0</v>
      </c>
      <c r="BA291" s="12">
        <v>1</v>
      </c>
      <c r="BB291" s="12">
        <v>1</v>
      </c>
      <c r="BE291" s="6">
        <v>43885</v>
      </c>
      <c r="BF291" t="s">
        <v>55</v>
      </c>
      <c r="BG291" s="52">
        <v>2</v>
      </c>
    </row>
    <row r="292" spans="1:59" x14ac:dyDescent="0.2">
      <c r="A292" s="6">
        <v>43886</v>
      </c>
      <c r="B292" s="12">
        <v>41.335500000000003</v>
      </c>
      <c r="C292" s="12">
        <v>77.208399999999997</v>
      </c>
      <c r="D292" s="12">
        <v>43.194800000000001</v>
      </c>
      <c r="E292" s="12">
        <v>32.874400000000001</v>
      </c>
      <c r="F292" s="12">
        <v>47.649700000000003</v>
      </c>
      <c r="G292" s="12"/>
      <c r="H292" s="12">
        <v>4.258</v>
      </c>
      <c r="I292" s="12">
        <v>15.0495</v>
      </c>
      <c r="J292" s="12">
        <v>6.6243999999999996</v>
      </c>
      <c r="K292" s="12">
        <v>77.639700000000005</v>
      </c>
      <c r="L292" s="12">
        <v>49.78</v>
      </c>
      <c r="M292" s="12">
        <v>55.29</v>
      </c>
      <c r="O292" s="6">
        <v>43886</v>
      </c>
      <c r="P292" s="7">
        <f t="shared" si="63"/>
        <v>-3.9078340754303005E-2</v>
      </c>
      <c r="Q292" s="7">
        <f t="shared" si="64"/>
        <v>-3.8949980573884456E-2</v>
      </c>
      <c r="R292" s="7">
        <f t="shared" si="65"/>
        <v>-4.6283637701471828E-2</v>
      </c>
      <c r="S292" s="7">
        <f t="shared" si="66"/>
        <v>-8.7011883969603215E-2</v>
      </c>
      <c r="T292" s="7">
        <f t="shared" si="67"/>
        <v>-4.0291903176036287E-2</v>
      </c>
      <c r="U292" s="7" t="str">
        <f t="shared" si="68"/>
        <v/>
      </c>
      <c r="V292" s="7">
        <f t="shared" si="69"/>
        <v>-3.4326543552054091E-2</v>
      </c>
      <c r="W292" s="7">
        <f t="shared" si="70"/>
        <v>-3.994370601743772E-2</v>
      </c>
      <c r="X292" s="7">
        <f t="shared" si="71"/>
        <v>-2.8982361188962198E-2</v>
      </c>
      <c r="Y292" s="7">
        <f t="shared" si="72"/>
        <v>0</v>
      </c>
      <c r="Z292" s="7">
        <v>-3.0771E-2</v>
      </c>
      <c r="AA292" s="7">
        <f t="shared" si="73"/>
        <v>-3.1246362442259805E-2</v>
      </c>
      <c r="AB292" s="7">
        <f t="shared" si="74"/>
        <v>-2.5358501676095033E-2</v>
      </c>
      <c r="AE292" s="6">
        <v>43886</v>
      </c>
      <c r="AF292" s="7">
        <v>27.85</v>
      </c>
      <c r="AG292" s="7">
        <v>42.5</v>
      </c>
      <c r="AH292" s="7">
        <v>87.38</v>
      </c>
      <c r="AI292" s="7">
        <f t="shared" si="60"/>
        <v>5.509999999999998</v>
      </c>
      <c r="AJ292" s="7">
        <v>1.93</v>
      </c>
      <c r="AK292" s="7">
        <v>9.0050000000000008</v>
      </c>
      <c r="AL292" s="7">
        <f t="shared" si="61"/>
        <v>7.0750000000000011</v>
      </c>
      <c r="AM292" s="7">
        <v>1.58</v>
      </c>
      <c r="AN292" s="7">
        <v>1.2</v>
      </c>
      <c r="AO292" s="7">
        <v>1.33</v>
      </c>
      <c r="AP292" s="7">
        <f t="shared" si="62"/>
        <v>0.13000000000000012</v>
      </c>
      <c r="AQ292" s="7">
        <v>1.53</v>
      </c>
      <c r="AR292" s="7">
        <v>117.24250000000001</v>
      </c>
      <c r="AS292" s="7">
        <v>1646.9</v>
      </c>
      <c r="AT292" s="14">
        <v>257.87900000000002</v>
      </c>
      <c r="AU292" s="14">
        <v>101.9372</v>
      </c>
      <c r="AV292" s="14">
        <v>96.8</v>
      </c>
      <c r="AY292" s="6">
        <v>43886</v>
      </c>
      <c r="AZ292" s="12">
        <v>1</v>
      </c>
      <c r="BA292" s="12">
        <v>1</v>
      </c>
      <c r="BB292" s="12">
        <v>1</v>
      </c>
      <c r="BE292" s="6">
        <v>43886</v>
      </c>
      <c r="BF292" t="s">
        <v>55</v>
      </c>
      <c r="BG292" s="52">
        <v>2</v>
      </c>
    </row>
    <row r="293" spans="1:59" x14ac:dyDescent="0.2">
      <c r="A293" s="6">
        <v>43887</v>
      </c>
      <c r="B293" s="12">
        <v>40.427900000000001</v>
      </c>
      <c r="C293" s="12">
        <v>75.161500000000004</v>
      </c>
      <c r="D293" s="12">
        <v>41.060299999999998</v>
      </c>
      <c r="E293" s="12">
        <v>31.084900000000001</v>
      </c>
      <c r="F293" s="12">
        <v>46.130099999999999</v>
      </c>
      <c r="G293" s="12"/>
      <c r="H293" s="12">
        <v>4.3532000000000002</v>
      </c>
      <c r="I293" s="12">
        <v>15.3</v>
      </c>
      <c r="J293" s="12">
        <v>6.3646000000000003</v>
      </c>
      <c r="K293" s="12">
        <v>77.656700000000001</v>
      </c>
      <c r="L293" s="12">
        <v>48.67</v>
      </c>
      <c r="M293" s="12">
        <v>54.96</v>
      </c>
      <c r="O293" s="6">
        <v>43887</v>
      </c>
      <c r="P293" s="7">
        <f t="shared" si="63"/>
        <v>-2.2201554241757463E-2</v>
      </c>
      <c r="Q293" s="7">
        <f t="shared" si="64"/>
        <v>-2.6869127631413584E-2</v>
      </c>
      <c r="R293" s="7">
        <f t="shared" si="65"/>
        <v>-5.0678399689597864E-2</v>
      </c>
      <c r="S293" s="7">
        <f t="shared" si="66"/>
        <v>-5.5972068650365761E-2</v>
      </c>
      <c r="T293" s="7">
        <f t="shared" si="67"/>
        <v>-3.24106688186626E-2</v>
      </c>
      <c r="U293" s="7" t="str">
        <f t="shared" si="68"/>
        <v/>
      </c>
      <c r="V293" s="7">
        <f t="shared" si="69"/>
        <v>2.211164036848192E-2</v>
      </c>
      <c r="W293" s="7">
        <f t="shared" si="70"/>
        <v>1.6508060346749669E-2</v>
      </c>
      <c r="X293" s="7">
        <f t="shared" si="71"/>
        <v>-4.0008415374930495E-2</v>
      </c>
      <c r="Y293" s="7">
        <f t="shared" si="72"/>
        <v>2.1893617711550136E-4</v>
      </c>
      <c r="Z293" s="7">
        <v>-3.6849999999999999E-3</v>
      </c>
      <c r="AA293" s="7">
        <f t="shared" si="73"/>
        <v>-2.2550473094083021E-2</v>
      </c>
      <c r="AB293" s="7">
        <f t="shared" si="74"/>
        <v>-5.9864124357477252E-3</v>
      </c>
      <c r="AE293" s="6">
        <v>43887</v>
      </c>
      <c r="AF293" s="7">
        <v>27.56</v>
      </c>
      <c r="AG293" s="7">
        <v>43.4</v>
      </c>
      <c r="AH293" s="7">
        <v>87</v>
      </c>
      <c r="AI293" s="7">
        <f t="shared" si="60"/>
        <v>6.2899999999999991</v>
      </c>
      <c r="AJ293" s="7">
        <v>1.96</v>
      </c>
      <c r="AK293" s="7">
        <v>9.07</v>
      </c>
      <c r="AL293" s="7">
        <f t="shared" si="61"/>
        <v>7.11</v>
      </c>
      <c r="AM293" s="7">
        <v>1.58</v>
      </c>
      <c r="AN293" s="7">
        <v>1.1599999999999999</v>
      </c>
      <c r="AO293" s="7">
        <v>1.33</v>
      </c>
      <c r="AP293" s="7">
        <f t="shared" si="62"/>
        <v>0.17000000000000015</v>
      </c>
      <c r="AQ293" s="7">
        <v>1.54</v>
      </c>
      <c r="AR293" s="7">
        <v>117.405</v>
      </c>
      <c r="AS293" s="7">
        <v>1640</v>
      </c>
      <c r="AT293" s="14">
        <v>257.87900000000002</v>
      </c>
      <c r="AU293" s="14">
        <v>101.9372</v>
      </c>
      <c r="AV293" s="14">
        <v>96.8</v>
      </c>
      <c r="AY293" s="6">
        <v>43887</v>
      </c>
      <c r="AZ293" s="12">
        <v>1</v>
      </c>
      <c r="BA293" s="12">
        <v>1</v>
      </c>
      <c r="BB293" s="12">
        <v>1</v>
      </c>
      <c r="BE293" s="6">
        <v>43887</v>
      </c>
      <c r="BF293" t="s">
        <v>55</v>
      </c>
      <c r="BG293" s="52">
        <v>2</v>
      </c>
    </row>
    <row r="294" spans="1:59" x14ac:dyDescent="0.2">
      <c r="A294" s="6">
        <v>43888</v>
      </c>
      <c r="B294" s="12">
        <v>37.995100000000001</v>
      </c>
      <c r="C294" s="12">
        <v>72.163899999999998</v>
      </c>
      <c r="D294" s="12">
        <v>37.8185</v>
      </c>
      <c r="E294" s="12">
        <v>28.895700000000001</v>
      </c>
      <c r="F294" s="12">
        <v>45.757399999999997</v>
      </c>
      <c r="G294" s="12"/>
      <c r="H294" s="12">
        <v>4.5316000000000001</v>
      </c>
      <c r="I294" s="12">
        <v>16.4145</v>
      </c>
      <c r="J294" s="12">
        <v>6.3468999999999998</v>
      </c>
      <c r="K294" s="12">
        <v>77.673599999999993</v>
      </c>
      <c r="L294" s="12">
        <v>47.17</v>
      </c>
      <c r="M294" s="12">
        <v>52.19</v>
      </c>
      <c r="O294" s="6">
        <v>43888</v>
      </c>
      <c r="P294" s="7">
        <f t="shared" si="63"/>
        <v>-6.2062936632624056E-2</v>
      </c>
      <c r="Q294" s="7">
        <f t="shared" si="64"/>
        <v>-4.0699210913181474E-2</v>
      </c>
      <c r="R294" s="7">
        <f t="shared" si="65"/>
        <v>-8.224331705596373E-2</v>
      </c>
      <c r="S294" s="7">
        <f t="shared" si="66"/>
        <v>-7.3029375609561603E-2</v>
      </c>
      <c r="T294" s="7">
        <f t="shared" si="67"/>
        <v>-8.1121380785590669E-3</v>
      </c>
      <c r="U294" s="7" t="str">
        <f t="shared" si="68"/>
        <v/>
      </c>
      <c r="V294" s="7">
        <f t="shared" si="69"/>
        <v>4.0163871177426924E-2</v>
      </c>
      <c r="W294" s="7">
        <f t="shared" si="70"/>
        <v>7.0312262146080495E-2</v>
      </c>
      <c r="X294" s="7">
        <f t="shared" si="71"/>
        <v>-2.7848816330815541E-3</v>
      </c>
      <c r="Y294" s="7">
        <f t="shared" si="72"/>
        <v>2.1760081666849751E-4</v>
      </c>
      <c r="Z294" s="7">
        <v>-4.5952E-2</v>
      </c>
      <c r="AA294" s="7">
        <f t="shared" si="73"/>
        <v>-3.1304726549192682E-2</v>
      </c>
      <c r="AB294" s="7">
        <f t="shared" si="74"/>
        <v>-5.1714742258772137E-2</v>
      </c>
      <c r="AE294" s="6">
        <v>43888</v>
      </c>
      <c r="AF294" s="7">
        <v>39.159999999999997</v>
      </c>
      <c r="AG294" s="7">
        <v>49.42</v>
      </c>
      <c r="AH294" s="7">
        <v>92.59</v>
      </c>
      <c r="AI294" s="7">
        <f t="shared" si="60"/>
        <v>5.019999999999996</v>
      </c>
      <c r="AJ294" s="7">
        <v>1.78</v>
      </c>
      <c r="AK294" s="7">
        <v>8.8699999999999992</v>
      </c>
      <c r="AL294" s="7">
        <f t="shared" si="61"/>
        <v>7.089999999999999</v>
      </c>
      <c r="AM294" s="7">
        <v>1.58</v>
      </c>
      <c r="AN294" s="7">
        <v>1.1100000000000001</v>
      </c>
      <c r="AO294" s="7">
        <v>1.3</v>
      </c>
      <c r="AP294" s="7">
        <f t="shared" si="62"/>
        <v>0.18999999999999995</v>
      </c>
      <c r="AQ294" s="7">
        <v>1.53</v>
      </c>
      <c r="AR294" s="7">
        <v>117.3678</v>
      </c>
      <c r="AS294" s="7">
        <v>1640</v>
      </c>
      <c r="AT294" s="14">
        <v>257.87900000000002</v>
      </c>
      <c r="AU294" s="14">
        <v>101.9372</v>
      </c>
      <c r="AV294" s="14">
        <v>96.8</v>
      </c>
      <c r="AY294" s="6">
        <v>43888</v>
      </c>
      <c r="AZ294" s="12">
        <v>1</v>
      </c>
      <c r="BA294" s="12">
        <v>1</v>
      </c>
      <c r="BB294" s="12">
        <v>1</v>
      </c>
      <c r="BE294" s="6">
        <v>43888</v>
      </c>
      <c r="BF294" t="s">
        <v>55</v>
      </c>
      <c r="BG294" s="52">
        <v>2</v>
      </c>
    </row>
    <row r="295" spans="1:59" x14ac:dyDescent="0.2">
      <c r="A295" s="6">
        <v>43889</v>
      </c>
      <c r="B295" s="12">
        <v>39.230600000000003</v>
      </c>
      <c r="C295" s="12">
        <v>71.558300000000003</v>
      </c>
      <c r="D295" s="12">
        <v>38.8536</v>
      </c>
      <c r="E295" s="12">
        <v>29.740500000000001</v>
      </c>
      <c r="F295" s="12">
        <v>49.016300000000001</v>
      </c>
      <c r="G295" s="12"/>
      <c r="H295" s="12">
        <v>4.8704999999999998</v>
      </c>
      <c r="I295" s="12">
        <v>17.178699999999999</v>
      </c>
      <c r="J295" s="12">
        <v>6.5416999999999996</v>
      </c>
      <c r="K295" s="12">
        <v>77.665099999999995</v>
      </c>
      <c r="L295" s="12">
        <v>44.83</v>
      </c>
      <c r="M295" s="12">
        <v>51.31</v>
      </c>
      <c r="O295" s="6">
        <v>43889</v>
      </c>
      <c r="P295" s="7">
        <f t="shared" si="63"/>
        <v>3.199985047850229E-2</v>
      </c>
      <c r="Q295" s="7">
        <f t="shared" si="64"/>
        <v>-8.4274187871941544E-3</v>
      </c>
      <c r="R295" s="7">
        <f t="shared" si="65"/>
        <v>2.7002335724230535E-2</v>
      </c>
      <c r="S295" s="7">
        <f t="shared" si="66"/>
        <v>2.8816958143709426E-2</v>
      </c>
      <c r="T295" s="7">
        <f t="shared" si="67"/>
        <v>6.8799368579578607E-2</v>
      </c>
      <c r="U295" s="7" t="str">
        <f t="shared" si="68"/>
        <v/>
      </c>
      <c r="V295" s="7">
        <f t="shared" si="69"/>
        <v>7.212152321167678E-2</v>
      </c>
      <c r="W295" s="7">
        <f t="shared" si="70"/>
        <v>4.55051537655633E-2</v>
      </c>
      <c r="X295" s="7">
        <f t="shared" si="71"/>
        <v>3.0230565803594733E-2</v>
      </c>
      <c r="Y295" s="7">
        <f t="shared" si="72"/>
        <v>-1.0943827917292076E-4</v>
      </c>
      <c r="Z295" s="7">
        <v>-4.2110000000000003E-3</v>
      </c>
      <c r="AA295" s="7">
        <f t="shared" si="73"/>
        <v>-5.0880539128822191E-2</v>
      </c>
      <c r="AB295" s="7">
        <f t="shared" si="74"/>
        <v>-1.7005240701448404E-2</v>
      </c>
      <c r="AE295" s="6">
        <v>43889</v>
      </c>
      <c r="AF295" s="7">
        <v>40.11</v>
      </c>
      <c r="AG295" s="7">
        <v>51.25</v>
      </c>
      <c r="AH295" s="7">
        <v>109.67</v>
      </c>
      <c r="AI295" s="7">
        <f t="shared" si="60"/>
        <v>6.480000000000004</v>
      </c>
      <c r="AJ295" s="7">
        <v>1.79</v>
      </c>
      <c r="AK295" s="7">
        <v>8.875</v>
      </c>
      <c r="AL295" s="7">
        <f t="shared" si="61"/>
        <v>7.085</v>
      </c>
      <c r="AM295" s="7">
        <v>1.58</v>
      </c>
      <c r="AN295" s="7">
        <v>0.86</v>
      </c>
      <c r="AO295" s="7">
        <v>1.1299999999999999</v>
      </c>
      <c r="AP295" s="7">
        <f t="shared" si="62"/>
        <v>0.26999999999999991</v>
      </c>
      <c r="AQ295" s="7">
        <v>1.41</v>
      </c>
      <c r="AR295" s="7">
        <v>117.6568</v>
      </c>
      <c r="AS295" s="7">
        <v>1564.1</v>
      </c>
      <c r="AT295" s="14">
        <v>257.87900000000002</v>
      </c>
      <c r="AU295" s="14">
        <v>101.9372</v>
      </c>
      <c r="AV295" s="14">
        <v>96.8</v>
      </c>
      <c r="AY295" s="6">
        <v>43889</v>
      </c>
      <c r="AZ295" s="12">
        <v>1</v>
      </c>
      <c r="BA295" s="12">
        <v>1</v>
      </c>
      <c r="BB295" s="12">
        <v>1</v>
      </c>
      <c r="BE295" s="6">
        <v>43889</v>
      </c>
      <c r="BF295" t="s">
        <v>55</v>
      </c>
      <c r="BG295" s="52">
        <v>2</v>
      </c>
    </row>
    <row r="296" spans="1:59" x14ac:dyDescent="0.2">
      <c r="A296" s="6">
        <v>43892</v>
      </c>
      <c r="B296" s="12">
        <v>41.0914</v>
      </c>
      <c r="C296" s="12">
        <v>74.049899999999994</v>
      </c>
      <c r="D296" s="12">
        <v>39.503599999999999</v>
      </c>
      <c r="E296" s="12">
        <v>29.9313</v>
      </c>
      <c r="F296" s="12">
        <v>49.7712</v>
      </c>
      <c r="G296" s="12"/>
      <c r="H296" s="12">
        <v>4.8704999999999998</v>
      </c>
      <c r="I296" s="12">
        <v>16.675000000000001</v>
      </c>
      <c r="J296" s="12">
        <v>6.9844999999999997</v>
      </c>
      <c r="K296" s="12">
        <v>77.688100000000006</v>
      </c>
      <c r="L296" s="12">
        <v>46.78</v>
      </c>
      <c r="M296" s="12">
        <v>52.52</v>
      </c>
      <c r="O296" s="6">
        <v>43892</v>
      </c>
      <c r="P296" s="7">
        <f t="shared" si="63"/>
        <v>4.6341799343111341E-2</v>
      </c>
      <c r="Q296" s="7">
        <f t="shared" si="64"/>
        <v>3.4226688204099111E-2</v>
      </c>
      <c r="R296" s="7">
        <f t="shared" si="65"/>
        <v>1.6591070381385551E-2</v>
      </c>
      <c r="S296" s="7">
        <f t="shared" si="66"/>
        <v>6.3950023376813207E-3</v>
      </c>
      <c r="T296" s="7">
        <f t="shared" si="67"/>
        <v>1.5283607634897558E-2</v>
      </c>
      <c r="U296" s="7" t="str">
        <f t="shared" si="68"/>
        <v/>
      </c>
      <c r="V296" s="7">
        <f t="shared" si="69"/>
        <v>0</v>
      </c>
      <c r="W296" s="7">
        <f t="shared" si="70"/>
        <v>-2.9759652508346071E-2</v>
      </c>
      <c r="X296" s="7">
        <f t="shared" si="71"/>
        <v>6.5496337656687054E-2</v>
      </c>
      <c r="Y296" s="7">
        <f t="shared" si="72"/>
        <v>2.9609947098674795E-4</v>
      </c>
      <c r="Z296" s="7">
        <v>4.2395000000000002E-2</v>
      </c>
      <c r="AA296" s="7">
        <f t="shared" si="73"/>
        <v>4.2578202988684859E-2</v>
      </c>
      <c r="AB296" s="7">
        <f t="shared" si="74"/>
        <v>2.3308384480722099E-2</v>
      </c>
      <c r="AE296" s="6">
        <v>43892</v>
      </c>
      <c r="AF296" s="7">
        <v>33.42</v>
      </c>
      <c r="AG296" s="7">
        <v>48.33</v>
      </c>
      <c r="AH296" s="7">
        <v>104.89</v>
      </c>
      <c r="AI296" s="7">
        <f t="shared" si="60"/>
        <v>5.740000000000002</v>
      </c>
      <c r="AJ296" s="7">
        <v>1.75</v>
      </c>
      <c r="AK296" s="7">
        <v>8.8849999999999998</v>
      </c>
      <c r="AL296" s="7">
        <f t="shared" si="61"/>
        <v>7.1349999999999998</v>
      </c>
      <c r="AM296" s="7">
        <v>1.59</v>
      </c>
      <c r="AN296" s="7">
        <v>0.84</v>
      </c>
      <c r="AO296" s="7">
        <v>1.1000000000000001</v>
      </c>
      <c r="AP296" s="7">
        <f t="shared" si="62"/>
        <v>0.26000000000000012</v>
      </c>
      <c r="AQ296" s="7">
        <v>1.41</v>
      </c>
      <c r="AR296" s="7">
        <v>116.81440000000001</v>
      </c>
      <c r="AS296" s="7">
        <v>1592.3</v>
      </c>
      <c r="AT296" s="14">
        <v>257.87900000000002</v>
      </c>
      <c r="AU296" s="14">
        <v>101.9372</v>
      </c>
      <c r="AV296" s="14">
        <v>96.8</v>
      </c>
      <c r="AY296" s="6">
        <v>43892</v>
      </c>
      <c r="AZ296" s="12">
        <v>1</v>
      </c>
      <c r="BA296" s="12">
        <v>1</v>
      </c>
      <c r="BB296" s="12">
        <v>1</v>
      </c>
      <c r="BE296" s="6">
        <v>43892</v>
      </c>
      <c r="BF296" t="s">
        <v>55</v>
      </c>
      <c r="BG296" s="52">
        <v>2</v>
      </c>
    </row>
    <row r="297" spans="1:59" x14ac:dyDescent="0.2">
      <c r="A297" s="6">
        <v>43893</v>
      </c>
      <c r="B297" s="12">
        <v>39.123800000000003</v>
      </c>
      <c r="C297" s="12">
        <v>72.363200000000006</v>
      </c>
      <c r="D297" s="12">
        <v>38.612900000000003</v>
      </c>
      <c r="E297" s="12">
        <v>29.967600000000001</v>
      </c>
      <c r="F297" s="12">
        <v>48.299500000000002</v>
      </c>
      <c r="G297" s="12"/>
      <c r="H297" s="12">
        <v>4.6326999999999998</v>
      </c>
      <c r="I297" s="12">
        <v>15.311500000000001</v>
      </c>
      <c r="J297" s="12">
        <v>6.8192000000000004</v>
      </c>
      <c r="K297" s="12">
        <v>77.704999999999998</v>
      </c>
      <c r="L297" s="12">
        <v>47.27</v>
      </c>
      <c r="M297" s="12">
        <v>52.24</v>
      </c>
      <c r="O297" s="6">
        <v>43893</v>
      </c>
      <c r="P297" s="7">
        <f t="shared" si="63"/>
        <v>-4.9067876401714575E-2</v>
      </c>
      <c r="Q297" s="7">
        <f t="shared" si="64"/>
        <v>-2.3041307396925847E-2</v>
      </c>
      <c r="R297" s="7">
        <f t="shared" si="65"/>
        <v>-2.2805389464019495E-2</v>
      </c>
      <c r="S297" s="7">
        <f t="shared" si="66"/>
        <v>1.2120424396397554E-3</v>
      </c>
      <c r="T297" s="7">
        <f t="shared" si="67"/>
        <v>-3.0015294851915029E-2</v>
      </c>
      <c r="U297" s="7" t="str">
        <f t="shared" si="68"/>
        <v/>
      </c>
      <c r="V297" s="7">
        <f t="shared" si="69"/>
        <v>-5.0056749750836939E-2</v>
      </c>
      <c r="W297" s="7">
        <f t="shared" si="70"/>
        <v>-8.5306411751728276E-2</v>
      </c>
      <c r="X297" s="7">
        <f t="shared" si="71"/>
        <v>-2.3951245263307497E-2</v>
      </c>
      <c r="Y297" s="7">
        <f t="shared" si="72"/>
        <v>2.1751287626829211E-4</v>
      </c>
      <c r="Z297" s="7">
        <v>-2.9049999999999999E-2</v>
      </c>
      <c r="AA297" s="7">
        <f t="shared" si="73"/>
        <v>1.0420083649111973E-2</v>
      </c>
      <c r="AB297" s="7">
        <f t="shared" si="74"/>
        <v>-5.3455644664198035E-3</v>
      </c>
      <c r="AE297" s="6">
        <v>43893</v>
      </c>
      <c r="AF297" s="7">
        <v>36.82</v>
      </c>
      <c r="AG297" s="7">
        <v>50.8</v>
      </c>
      <c r="AH297" s="7">
        <v>102.97</v>
      </c>
      <c r="AI297" s="7">
        <f t="shared" si="60"/>
        <v>4.9699999999999989</v>
      </c>
      <c r="AJ297" s="7">
        <v>1.78</v>
      </c>
      <c r="AK297" s="7">
        <v>9.17</v>
      </c>
      <c r="AL297" s="7">
        <f t="shared" si="61"/>
        <v>7.39</v>
      </c>
      <c r="AM297" s="7">
        <v>1.59</v>
      </c>
      <c r="AN297" s="7">
        <v>0.71</v>
      </c>
      <c r="AO297" s="7">
        <v>1.02</v>
      </c>
      <c r="AP297" s="7">
        <f t="shared" si="62"/>
        <v>0.31000000000000005</v>
      </c>
      <c r="AQ297" s="7">
        <v>1.45</v>
      </c>
      <c r="AR297" s="7">
        <v>116.4958</v>
      </c>
      <c r="AS297" s="7">
        <v>1642.1</v>
      </c>
      <c r="AT297" s="14">
        <v>257.87900000000002</v>
      </c>
      <c r="AU297" s="14">
        <v>101.9372</v>
      </c>
      <c r="AV297" s="14">
        <v>96.8</v>
      </c>
      <c r="AY297" s="6">
        <v>43893</v>
      </c>
      <c r="AZ297" s="12">
        <v>1</v>
      </c>
      <c r="BA297" s="12">
        <v>1</v>
      </c>
      <c r="BB297" s="12">
        <v>1</v>
      </c>
      <c r="BE297" s="6">
        <v>43893</v>
      </c>
      <c r="BF297" t="s">
        <v>55</v>
      </c>
      <c r="BG297" s="52">
        <v>2</v>
      </c>
    </row>
    <row r="298" spans="1:59" x14ac:dyDescent="0.2">
      <c r="A298" s="6">
        <v>43894</v>
      </c>
      <c r="B298" s="12">
        <v>39.978000000000002</v>
      </c>
      <c r="C298" s="12">
        <v>75.537099999999995</v>
      </c>
      <c r="D298" s="12">
        <v>39.664099999999998</v>
      </c>
      <c r="E298" s="12">
        <v>29.9131</v>
      </c>
      <c r="F298" s="12">
        <v>47.257800000000003</v>
      </c>
      <c r="G298" s="12"/>
      <c r="H298" s="12">
        <v>4.5434999999999999</v>
      </c>
      <c r="I298" s="12">
        <v>15.8065</v>
      </c>
      <c r="J298" s="12">
        <v>6.8132999999999999</v>
      </c>
      <c r="K298" s="12">
        <v>77.739000000000004</v>
      </c>
      <c r="L298" s="12">
        <v>46.78</v>
      </c>
      <c r="M298" s="12">
        <v>51.86</v>
      </c>
      <c r="O298" s="6">
        <v>43894</v>
      </c>
      <c r="P298" s="7">
        <f t="shared" si="63"/>
        <v>2.159832534501779E-2</v>
      </c>
      <c r="Q298" s="7">
        <f t="shared" si="64"/>
        <v>4.2926043413490954E-2</v>
      </c>
      <c r="R298" s="7">
        <f t="shared" si="65"/>
        <v>2.6860078936916054E-2</v>
      </c>
      <c r="S298" s="7">
        <f t="shared" si="66"/>
        <v>-1.8202865046184824E-3</v>
      </c>
      <c r="T298" s="7">
        <f t="shared" si="67"/>
        <v>-2.1803488957339176E-2</v>
      </c>
      <c r="U298" s="7" t="str">
        <f t="shared" si="68"/>
        <v/>
      </c>
      <c r="V298" s="7">
        <f t="shared" si="69"/>
        <v>-1.9442211324771801E-2</v>
      </c>
      <c r="W298" s="7">
        <f t="shared" si="70"/>
        <v>3.1817067789371038E-2</v>
      </c>
      <c r="X298" s="7">
        <f t="shared" si="71"/>
        <v>-8.6557863464077395E-4</v>
      </c>
      <c r="Y298" s="7">
        <f t="shared" si="72"/>
        <v>4.3745658297805246E-4</v>
      </c>
      <c r="Z298" s="7">
        <v>4.1174000000000002E-2</v>
      </c>
      <c r="AA298" s="7">
        <f t="shared" si="73"/>
        <v>-1.0420083649112054E-2</v>
      </c>
      <c r="AB298" s="7">
        <f t="shared" si="74"/>
        <v>-7.3007048576573599E-3</v>
      </c>
      <c r="AE298" s="6">
        <v>43894</v>
      </c>
      <c r="AF298" s="7">
        <v>31.99</v>
      </c>
      <c r="AG298" s="7">
        <v>50.59</v>
      </c>
      <c r="AH298" s="7">
        <v>89.59</v>
      </c>
      <c r="AI298" s="7">
        <f t="shared" si="60"/>
        <v>5.0799999999999983</v>
      </c>
      <c r="AJ298" s="7">
        <v>1.83</v>
      </c>
      <c r="AK298" s="7">
        <v>8.91</v>
      </c>
      <c r="AL298" s="7">
        <f t="shared" si="61"/>
        <v>7.08</v>
      </c>
      <c r="AM298" s="7">
        <v>1.0900000000000001</v>
      </c>
      <c r="AN298" s="7">
        <v>0.67</v>
      </c>
      <c r="AO298" s="7">
        <v>1.02</v>
      </c>
      <c r="AP298" s="7">
        <f t="shared" si="62"/>
        <v>0.35</v>
      </c>
      <c r="AQ298" s="7">
        <v>1.46</v>
      </c>
      <c r="AR298" s="7">
        <v>116.78019999999999</v>
      </c>
      <c r="AS298" s="7">
        <v>1641.1</v>
      </c>
      <c r="AT298" s="14">
        <v>257.87900000000002</v>
      </c>
      <c r="AU298" s="14">
        <v>101.9372</v>
      </c>
      <c r="AV298" s="14">
        <v>96.8</v>
      </c>
      <c r="AY298" s="6">
        <v>43894</v>
      </c>
      <c r="AZ298" s="12">
        <v>1</v>
      </c>
      <c r="BA298" s="12">
        <v>1</v>
      </c>
      <c r="BB298" s="12">
        <v>1</v>
      </c>
      <c r="BE298" s="6">
        <v>43894</v>
      </c>
      <c r="BF298" t="s">
        <v>55</v>
      </c>
      <c r="BG298" s="52">
        <v>2</v>
      </c>
    </row>
    <row r="299" spans="1:59" x14ac:dyDescent="0.2">
      <c r="A299" s="6">
        <v>43895</v>
      </c>
      <c r="B299" s="12">
        <v>38.216299999999997</v>
      </c>
      <c r="C299" s="12">
        <v>74.509799999999998</v>
      </c>
      <c r="D299" s="12">
        <v>38.2759</v>
      </c>
      <c r="E299" s="12">
        <v>28.5959</v>
      </c>
      <c r="F299" s="12">
        <v>43.941699999999997</v>
      </c>
      <c r="G299" s="12"/>
      <c r="H299" s="12">
        <v>3.9843999999999999</v>
      </c>
      <c r="I299" s="12">
        <v>14.364800000000001</v>
      </c>
      <c r="J299" s="12">
        <v>6.6421000000000001</v>
      </c>
      <c r="K299" s="12">
        <v>77.756</v>
      </c>
      <c r="L299" s="12">
        <v>45.9</v>
      </c>
      <c r="M299" s="12">
        <v>51.29</v>
      </c>
      <c r="O299" s="6">
        <v>43895</v>
      </c>
      <c r="P299" s="7">
        <f t="shared" si="63"/>
        <v>-4.5067176636471501E-2</v>
      </c>
      <c r="Q299" s="7">
        <f t="shared" si="64"/>
        <v>-1.3693265931997383E-2</v>
      </c>
      <c r="R299" s="7">
        <f t="shared" si="65"/>
        <v>-3.5626041157145023E-2</v>
      </c>
      <c r="S299" s="7">
        <f t="shared" si="66"/>
        <v>-4.5033160631387993E-2</v>
      </c>
      <c r="T299" s="7">
        <f t="shared" si="67"/>
        <v>-7.2753964351143507E-2</v>
      </c>
      <c r="U299" s="7" t="str">
        <f t="shared" si="68"/>
        <v/>
      </c>
      <c r="V299" s="7">
        <f t="shared" si="69"/>
        <v>-0.13131090386439101</v>
      </c>
      <c r="W299" s="7">
        <f t="shared" si="70"/>
        <v>-9.5640478233854298E-2</v>
      </c>
      <c r="X299" s="7">
        <f t="shared" si="71"/>
        <v>-2.5448405740188782E-2</v>
      </c>
      <c r="Y299" s="7">
        <f t="shared" si="72"/>
        <v>2.1865654931310698E-4</v>
      </c>
      <c r="Z299" s="7">
        <v>-3.3806999999999997E-2</v>
      </c>
      <c r="AA299" s="7">
        <f t="shared" si="73"/>
        <v>-1.8990644089533503E-2</v>
      </c>
      <c r="AB299" s="7">
        <f t="shared" si="74"/>
        <v>-1.1051978709341246E-2</v>
      </c>
      <c r="AE299" s="6">
        <v>43895</v>
      </c>
      <c r="AF299" s="7">
        <v>39.619999999999997</v>
      </c>
      <c r="AG299" s="7">
        <v>52.58</v>
      </c>
      <c r="AH299" s="7">
        <v>96.96</v>
      </c>
      <c r="AI299" s="7">
        <f t="shared" si="60"/>
        <v>5.3900000000000006</v>
      </c>
      <c r="AJ299" s="7">
        <v>1.89</v>
      </c>
      <c r="AK299" s="7">
        <v>8.85</v>
      </c>
      <c r="AL299" s="7">
        <f t="shared" si="61"/>
        <v>6.96</v>
      </c>
      <c r="AM299" s="7">
        <v>1.0900000000000001</v>
      </c>
      <c r="AN299" s="7">
        <v>0.59</v>
      </c>
      <c r="AO299" s="7">
        <v>0.92</v>
      </c>
      <c r="AP299" s="7">
        <f t="shared" si="62"/>
        <v>0.33000000000000007</v>
      </c>
      <c r="AQ299" s="7">
        <v>1.4</v>
      </c>
      <c r="AR299" s="7">
        <v>116.7901</v>
      </c>
      <c r="AS299" s="7">
        <v>1666.4</v>
      </c>
      <c r="AT299" s="14">
        <v>257.87900000000002</v>
      </c>
      <c r="AU299" s="14">
        <v>101.9372</v>
      </c>
      <c r="AV299" s="14">
        <v>96.8</v>
      </c>
      <c r="AY299" s="6">
        <v>43895</v>
      </c>
      <c r="AZ299" s="12">
        <v>1</v>
      </c>
      <c r="BA299" s="12">
        <v>1</v>
      </c>
      <c r="BB299" s="12">
        <v>1</v>
      </c>
      <c r="BE299" s="6">
        <v>43895</v>
      </c>
      <c r="BF299" t="s">
        <v>55</v>
      </c>
      <c r="BG299" s="52">
        <v>2</v>
      </c>
    </row>
    <row r="300" spans="1:59" x14ac:dyDescent="0.2">
      <c r="A300" s="6">
        <v>43896</v>
      </c>
      <c r="B300" s="12">
        <v>36.370699999999999</v>
      </c>
      <c r="C300" s="12">
        <v>73.0762</v>
      </c>
      <c r="D300" s="12">
        <v>36.374099999999999</v>
      </c>
      <c r="E300" s="12">
        <v>24.3992</v>
      </c>
      <c r="F300" s="12">
        <v>43.502000000000002</v>
      </c>
      <c r="G300" s="12"/>
      <c r="H300" s="12">
        <v>4.1866000000000003</v>
      </c>
      <c r="I300" s="12">
        <v>14.2432</v>
      </c>
      <c r="J300" s="12">
        <v>6.0279999999999996</v>
      </c>
      <c r="K300" s="12">
        <v>77.756</v>
      </c>
      <c r="L300" s="12">
        <v>41.14</v>
      </c>
      <c r="M300" s="12">
        <v>45.6</v>
      </c>
      <c r="O300" s="6">
        <v>43896</v>
      </c>
      <c r="P300" s="7">
        <f t="shared" si="63"/>
        <v>-4.949862072646067E-2</v>
      </c>
      <c r="Q300" s="7">
        <f t="shared" si="64"/>
        <v>-1.9427928011316528E-2</v>
      </c>
      <c r="R300" s="7">
        <f t="shared" si="65"/>
        <v>-5.096347239288538E-2</v>
      </c>
      <c r="S300" s="7">
        <f t="shared" si="66"/>
        <v>-0.15871300602949592</v>
      </c>
      <c r="T300" s="7">
        <f t="shared" si="67"/>
        <v>-1.0056841280366392E-2</v>
      </c>
      <c r="U300" s="7" t="str">
        <f t="shared" si="68"/>
        <v/>
      </c>
      <c r="V300" s="7">
        <f t="shared" si="69"/>
        <v>4.9502212389409175E-2</v>
      </c>
      <c r="W300" s="7">
        <f t="shared" si="70"/>
        <v>-8.5011697660778048E-3</v>
      </c>
      <c r="X300" s="7">
        <f t="shared" si="71"/>
        <v>-9.7012897783082544E-2</v>
      </c>
      <c r="Y300" s="7">
        <f t="shared" si="72"/>
        <v>0</v>
      </c>
      <c r="Z300" s="7">
        <v>-1.6669E-2</v>
      </c>
      <c r="AA300" s="7">
        <f t="shared" si="73"/>
        <v>-0.10948423284168828</v>
      </c>
      <c r="AB300" s="7">
        <f t="shared" si="74"/>
        <v>-0.11758808488083661</v>
      </c>
      <c r="AE300" s="6">
        <v>43896</v>
      </c>
      <c r="AF300" s="7">
        <v>41.94</v>
      </c>
      <c r="AG300" s="7">
        <v>65.02</v>
      </c>
      <c r="AH300" s="7">
        <v>125.21</v>
      </c>
      <c r="AI300" s="7">
        <f t="shared" si="60"/>
        <v>4.4600000000000009</v>
      </c>
      <c r="AJ300" s="7">
        <v>1.76</v>
      </c>
      <c r="AK300" s="7">
        <v>8.6449999999999996</v>
      </c>
      <c r="AL300" s="7">
        <f t="shared" si="61"/>
        <v>6.8849999999999998</v>
      </c>
      <c r="AM300" s="7">
        <v>1.0900000000000001</v>
      </c>
      <c r="AN300" s="7">
        <v>0.49</v>
      </c>
      <c r="AO300" s="7">
        <v>0.74</v>
      </c>
      <c r="AP300" s="7">
        <f t="shared" si="62"/>
        <v>0.25</v>
      </c>
      <c r="AQ300" s="7">
        <v>1.31</v>
      </c>
      <c r="AR300" s="7">
        <v>116.7106</v>
      </c>
      <c r="AS300" s="7">
        <v>1670.8</v>
      </c>
      <c r="AT300" s="14">
        <v>257.87900000000002</v>
      </c>
      <c r="AU300" s="14">
        <v>101.9372</v>
      </c>
      <c r="AV300" s="14">
        <v>96.8</v>
      </c>
      <c r="AY300" s="6">
        <v>43896</v>
      </c>
      <c r="AZ300" s="12">
        <v>1</v>
      </c>
      <c r="BA300" s="12">
        <v>1</v>
      </c>
      <c r="BB300" s="12">
        <v>1</v>
      </c>
      <c r="BE300" s="6">
        <v>43896</v>
      </c>
      <c r="BF300" t="s">
        <v>55</v>
      </c>
      <c r="BG300" s="52">
        <v>2</v>
      </c>
    </row>
    <row r="301" spans="1:59" x14ac:dyDescent="0.2">
      <c r="A301" s="6">
        <v>43899</v>
      </c>
      <c r="B301" s="12">
        <v>31.924399999999999</v>
      </c>
      <c r="C301" s="12">
        <v>61.844900000000003</v>
      </c>
      <c r="D301" s="12">
        <v>27.338799999999999</v>
      </c>
      <c r="E301" s="12">
        <v>11.7082</v>
      </c>
      <c r="F301" s="12">
        <v>35.627299999999998</v>
      </c>
      <c r="G301" s="12"/>
      <c r="H301" s="12">
        <v>4.4958999999999998</v>
      </c>
      <c r="I301" s="12">
        <v>13.1229</v>
      </c>
      <c r="J301" s="12">
        <v>4.3513000000000002</v>
      </c>
      <c r="K301" s="12">
        <v>77.790000000000006</v>
      </c>
      <c r="L301" s="12">
        <v>31.05</v>
      </c>
      <c r="M301" s="12">
        <v>35.33</v>
      </c>
      <c r="O301" s="6">
        <v>43899</v>
      </c>
      <c r="P301" s="7">
        <f t="shared" si="63"/>
        <v>-0.13039289775208177</v>
      </c>
      <c r="Q301" s="7">
        <f t="shared" si="64"/>
        <v>-0.16687309446717835</v>
      </c>
      <c r="R301" s="7">
        <f t="shared" si="65"/>
        <v>-0.28555004431871073</v>
      </c>
      <c r="S301" s="7">
        <f t="shared" si="66"/>
        <v>-0.73426089385580695</v>
      </c>
      <c r="T301" s="7">
        <f t="shared" si="67"/>
        <v>-0.19969471614089668</v>
      </c>
      <c r="U301" s="7" t="str">
        <f t="shared" si="68"/>
        <v/>
      </c>
      <c r="V301" s="7">
        <f t="shared" si="69"/>
        <v>7.1276921672867866E-2</v>
      </c>
      <c r="W301" s="7">
        <f t="shared" si="70"/>
        <v>-8.1920804163076233E-2</v>
      </c>
      <c r="X301" s="7">
        <f t="shared" si="71"/>
        <v>-0.3259406297358815</v>
      </c>
      <c r="Y301" s="7">
        <f t="shared" si="72"/>
        <v>4.3716971881645894E-4</v>
      </c>
      <c r="Z301" s="7">
        <v>-8.1311999999999995E-2</v>
      </c>
      <c r="AA301" s="7">
        <f t="shared" si="73"/>
        <v>-0.28138207584532327</v>
      </c>
      <c r="AB301" s="7">
        <f t="shared" si="74"/>
        <v>-0.25517525514928657</v>
      </c>
      <c r="AE301" s="6">
        <v>43899</v>
      </c>
      <c r="AF301" s="7">
        <v>54.46</v>
      </c>
      <c r="AG301" s="7">
        <v>115.92</v>
      </c>
      <c r="AH301" s="7">
        <v>163.69999999999999</v>
      </c>
      <c r="AI301" s="7">
        <f t="shared" si="60"/>
        <v>4.2799999999999976</v>
      </c>
      <c r="AJ301" s="7">
        <v>1.74</v>
      </c>
      <c r="AK301" s="7">
        <v>8.625</v>
      </c>
      <c r="AL301" s="7">
        <f t="shared" si="61"/>
        <v>6.8849999999999998</v>
      </c>
      <c r="AM301" s="7">
        <v>1.0900000000000001</v>
      </c>
      <c r="AN301" s="7">
        <v>0.38</v>
      </c>
      <c r="AO301" s="7">
        <v>0.54</v>
      </c>
      <c r="AP301" s="7">
        <f t="shared" si="62"/>
        <v>0.16000000000000003</v>
      </c>
      <c r="AQ301" s="7">
        <v>0.99</v>
      </c>
      <c r="AR301" s="7">
        <v>117.1871</v>
      </c>
      <c r="AS301" s="7">
        <v>1674.5</v>
      </c>
      <c r="AT301" s="14">
        <v>257.87900000000002</v>
      </c>
      <c r="AU301" s="14">
        <v>101.9372</v>
      </c>
      <c r="AV301" s="14">
        <v>96.8</v>
      </c>
      <c r="AY301" s="6">
        <v>43899</v>
      </c>
      <c r="AZ301" s="12">
        <v>1</v>
      </c>
      <c r="BA301" s="12">
        <v>1</v>
      </c>
      <c r="BB301" s="12">
        <v>1</v>
      </c>
      <c r="BE301" s="6">
        <v>43899</v>
      </c>
      <c r="BF301" t="s">
        <v>55</v>
      </c>
      <c r="BG301" s="52">
        <v>2</v>
      </c>
    </row>
    <row r="302" spans="1:59" x14ac:dyDescent="0.2">
      <c r="A302" s="6">
        <v>43900</v>
      </c>
      <c r="B302" s="12">
        <v>33.106499999999997</v>
      </c>
      <c r="C302" s="12">
        <v>65.149199999999993</v>
      </c>
      <c r="D302" s="12">
        <v>27.988700000000001</v>
      </c>
      <c r="E302" s="12">
        <v>13.420999999999999</v>
      </c>
      <c r="F302" s="12">
        <v>37.863599999999998</v>
      </c>
      <c r="G302" s="12"/>
      <c r="H302" s="12">
        <v>5.7388000000000003</v>
      </c>
      <c r="I302" s="12">
        <v>16.822700000000001</v>
      </c>
      <c r="J302" s="12">
        <v>4.5048000000000004</v>
      </c>
      <c r="K302" s="12">
        <v>77.772999999999996</v>
      </c>
      <c r="L302" s="12">
        <v>34.47</v>
      </c>
      <c r="M302" s="12">
        <v>35.57</v>
      </c>
      <c r="O302" s="6">
        <v>43900</v>
      </c>
      <c r="P302" s="7">
        <f t="shared" si="63"/>
        <v>3.6359030032960059E-2</v>
      </c>
      <c r="Q302" s="7">
        <f t="shared" si="64"/>
        <v>5.2050386260052324E-2</v>
      </c>
      <c r="R302" s="7">
        <f t="shared" si="65"/>
        <v>2.3493918690957405E-2</v>
      </c>
      <c r="S302" s="7">
        <f t="shared" si="66"/>
        <v>0.13653119339506728</v>
      </c>
      <c r="T302" s="7">
        <f t="shared" si="67"/>
        <v>6.0878030515586448E-2</v>
      </c>
      <c r="U302" s="7" t="str">
        <f t="shared" si="68"/>
        <v/>
      </c>
      <c r="V302" s="7">
        <f t="shared" si="69"/>
        <v>0.24408425889094729</v>
      </c>
      <c r="W302" s="7">
        <f t="shared" si="70"/>
        <v>0.24837036917269456</v>
      </c>
      <c r="X302" s="7">
        <f t="shared" si="71"/>
        <v>3.4668843929904471E-2</v>
      </c>
      <c r="Y302" s="7">
        <f t="shared" si="72"/>
        <v>-2.185609697381189E-4</v>
      </c>
      <c r="Z302" s="7">
        <v>5.0450000000000002E-2</v>
      </c>
      <c r="AA302" s="7">
        <f t="shared" si="73"/>
        <v>0.1044905721492862</v>
      </c>
      <c r="AB302" s="7">
        <f t="shared" si="74"/>
        <v>6.7701245893099843E-3</v>
      </c>
      <c r="AE302" s="6">
        <v>43900</v>
      </c>
      <c r="AF302" s="7">
        <v>47.3</v>
      </c>
      <c r="AG302" s="7">
        <v>92.93</v>
      </c>
      <c r="AH302" s="7">
        <v>123.72</v>
      </c>
      <c r="AI302" s="7">
        <f t="shared" si="60"/>
        <v>1.1000000000000014</v>
      </c>
      <c r="AJ302" s="7">
        <v>1.91</v>
      </c>
      <c r="AK302" s="7">
        <v>8.9949999999999992</v>
      </c>
      <c r="AL302" s="7">
        <f t="shared" si="61"/>
        <v>7.0849999999999991</v>
      </c>
      <c r="AM302" s="7">
        <v>1.0900000000000001</v>
      </c>
      <c r="AN302" s="7">
        <v>0.5</v>
      </c>
      <c r="AO302" s="7">
        <v>0.76</v>
      </c>
      <c r="AP302" s="7">
        <f t="shared" si="62"/>
        <v>0.26</v>
      </c>
      <c r="AQ302" s="7">
        <v>1</v>
      </c>
      <c r="AR302" s="7">
        <v>117.9027</v>
      </c>
      <c r="AS302" s="7">
        <v>1659.1</v>
      </c>
      <c r="AT302" s="14">
        <v>257.87900000000002</v>
      </c>
      <c r="AU302" s="14">
        <v>101.9372</v>
      </c>
      <c r="AV302" s="14">
        <v>96.8</v>
      </c>
      <c r="AY302" s="6">
        <v>43900</v>
      </c>
      <c r="AZ302" s="12">
        <v>1</v>
      </c>
      <c r="BA302" s="12">
        <v>1</v>
      </c>
      <c r="BB302" s="12">
        <v>1</v>
      </c>
      <c r="BE302" s="6">
        <v>43900</v>
      </c>
      <c r="BF302" t="s">
        <v>55</v>
      </c>
      <c r="BG302" s="52">
        <v>2</v>
      </c>
    </row>
    <row r="303" spans="1:59" x14ac:dyDescent="0.2">
      <c r="A303" s="6">
        <v>43901</v>
      </c>
      <c r="B303" s="12">
        <v>32.015900000000002</v>
      </c>
      <c r="C303" s="12">
        <v>63.654200000000003</v>
      </c>
      <c r="D303" s="12">
        <v>26.127099999999999</v>
      </c>
      <c r="E303" s="12">
        <v>11.043699999999999</v>
      </c>
      <c r="F303" s="12">
        <v>37.595999999999997</v>
      </c>
      <c r="G303" s="12"/>
      <c r="H303" s="12">
        <v>5.4592999999999998</v>
      </c>
      <c r="I303" s="12">
        <v>15.2767</v>
      </c>
      <c r="J303" s="12">
        <v>4.1623999999999999</v>
      </c>
      <c r="K303" s="12">
        <v>77.790000000000006</v>
      </c>
      <c r="L303" s="12">
        <v>33.130000000000003</v>
      </c>
      <c r="M303" s="12">
        <v>34.450000000000003</v>
      </c>
      <c r="O303" s="6">
        <v>43901</v>
      </c>
      <c r="P303" s="7">
        <f t="shared" si="63"/>
        <v>-3.3496983328182496E-2</v>
      </c>
      <c r="Q303" s="7">
        <f t="shared" si="64"/>
        <v>-2.3214715453510979E-2</v>
      </c>
      <c r="R303" s="7">
        <f t="shared" si="65"/>
        <v>-6.8827767460194547E-2</v>
      </c>
      <c r="S303" s="7">
        <f t="shared" si="66"/>
        <v>-0.19496051478769974</v>
      </c>
      <c r="T303" s="7">
        <f t="shared" si="67"/>
        <v>-7.0925666658571071E-3</v>
      </c>
      <c r="U303" s="7" t="str">
        <f t="shared" si="68"/>
        <v/>
      </c>
      <c r="V303" s="7">
        <f t="shared" si="69"/>
        <v>-4.992955283246938E-2</v>
      </c>
      <c r="W303" s="7">
        <f t="shared" si="70"/>
        <v>-9.6400373021602981E-2</v>
      </c>
      <c r="X303" s="7">
        <f t="shared" si="71"/>
        <v>-7.9051663964315094E-2</v>
      </c>
      <c r="Y303" s="7">
        <f t="shared" si="72"/>
        <v>2.1856096973816216E-4</v>
      </c>
      <c r="Z303" s="7">
        <v>-4.9976E-2</v>
      </c>
      <c r="AA303" s="7">
        <f t="shared" si="73"/>
        <v>-3.9650164216969382E-2</v>
      </c>
      <c r="AB303" s="7">
        <f t="shared" si="74"/>
        <v>-3.1993588500696127E-2</v>
      </c>
      <c r="AE303" s="6">
        <v>43901</v>
      </c>
      <c r="AF303" s="7">
        <v>53.9</v>
      </c>
      <c r="AG303" s="7">
        <v>105.25</v>
      </c>
      <c r="AH303" s="7">
        <v>127.84</v>
      </c>
      <c r="AI303" s="7">
        <f t="shared" si="60"/>
        <v>1.3200000000000003</v>
      </c>
      <c r="AJ303" s="7">
        <v>1.96</v>
      </c>
      <c r="AK303" s="7">
        <v>9.3699999999999992</v>
      </c>
      <c r="AL303" s="7">
        <f t="shared" si="61"/>
        <v>7.4099999999999993</v>
      </c>
      <c r="AM303" s="7">
        <v>1.0900000000000001</v>
      </c>
      <c r="AN303" s="7">
        <v>0.5</v>
      </c>
      <c r="AO303" s="7">
        <v>0.82</v>
      </c>
      <c r="AP303" s="7">
        <f t="shared" si="62"/>
        <v>0.31999999999999995</v>
      </c>
      <c r="AQ303" s="7">
        <v>0.96</v>
      </c>
      <c r="AR303" s="7">
        <v>118.2505</v>
      </c>
      <c r="AS303" s="7">
        <v>1641.4</v>
      </c>
      <c r="AT303" s="14">
        <v>257.87900000000002</v>
      </c>
      <c r="AU303" s="14">
        <v>101.9372</v>
      </c>
      <c r="AV303" s="14">
        <v>96.8</v>
      </c>
      <c r="AY303" s="6">
        <v>43901</v>
      </c>
      <c r="AZ303" s="12">
        <v>1</v>
      </c>
      <c r="BA303" s="12">
        <v>1</v>
      </c>
      <c r="BB303" s="12">
        <v>1</v>
      </c>
      <c r="BE303" s="6">
        <v>43901</v>
      </c>
      <c r="BF303" t="s">
        <v>55</v>
      </c>
      <c r="BG303" s="52">
        <v>2</v>
      </c>
    </row>
    <row r="304" spans="1:59" x14ac:dyDescent="0.2">
      <c r="A304" s="6">
        <v>43902</v>
      </c>
      <c r="B304" s="12">
        <v>28.3552</v>
      </c>
      <c r="C304" s="12">
        <v>58.464100000000002</v>
      </c>
      <c r="D304" s="12">
        <v>22.628499999999999</v>
      </c>
      <c r="E304" s="12">
        <v>11.128</v>
      </c>
      <c r="F304" s="12">
        <v>33.792400000000001</v>
      </c>
      <c r="G304" s="12"/>
      <c r="H304" s="12">
        <v>5.5773999999999999</v>
      </c>
      <c r="I304" s="12">
        <v>15.528600000000001</v>
      </c>
      <c r="J304" s="12">
        <v>3.7195999999999998</v>
      </c>
      <c r="K304" s="12">
        <v>77.798500000000004</v>
      </c>
      <c r="L304" s="12">
        <v>31.56</v>
      </c>
      <c r="M304" s="12">
        <v>31.02</v>
      </c>
      <c r="O304" s="6">
        <v>43902</v>
      </c>
      <c r="P304" s="7">
        <f t="shared" si="63"/>
        <v>-0.12142221952737264</v>
      </c>
      <c r="Q304" s="7">
        <f t="shared" si="64"/>
        <v>-8.505241803818718E-2</v>
      </c>
      <c r="R304" s="7">
        <f t="shared" si="65"/>
        <v>-0.14376291607519889</v>
      </c>
      <c r="S304" s="7">
        <f t="shared" si="66"/>
        <v>7.6043249931727758E-3</v>
      </c>
      <c r="T304" s="7">
        <f t="shared" si="67"/>
        <v>-0.1066617366231046</v>
      </c>
      <c r="U304" s="7" t="str">
        <f t="shared" si="68"/>
        <v/>
      </c>
      <c r="V304" s="7">
        <f t="shared" si="69"/>
        <v>2.1402141574452214E-2</v>
      </c>
      <c r="W304" s="7">
        <f t="shared" si="70"/>
        <v>1.6354693169147203E-2</v>
      </c>
      <c r="X304" s="7">
        <f t="shared" si="71"/>
        <v>-0.11247569537205161</v>
      </c>
      <c r="Y304" s="7">
        <f t="shared" si="72"/>
        <v>1.0926257414221164E-4</v>
      </c>
      <c r="Z304" s="7">
        <v>-0.10056900000000001</v>
      </c>
      <c r="AA304" s="7">
        <f t="shared" si="73"/>
        <v>-4.8548720334131122E-2</v>
      </c>
      <c r="AB304" s="7">
        <f t="shared" si="74"/>
        <v>-0.10487683971127487</v>
      </c>
      <c r="AE304" s="6">
        <v>43902</v>
      </c>
      <c r="AF304" s="7">
        <v>75.47</v>
      </c>
      <c r="AG304" s="7">
        <v>123.45</v>
      </c>
      <c r="AH304" s="7">
        <v>152.62</v>
      </c>
      <c r="AI304" s="7">
        <f t="shared" si="60"/>
        <v>-0.53999999999999915</v>
      </c>
      <c r="AJ304" s="7">
        <v>1.82</v>
      </c>
      <c r="AK304" s="7">
        <v>9.3249999999999993</v>
      </c>
      <c r="AL304" s="7">
        <f t="shared" si="61"/>
        <v>7.504999999999999</v>
      </c>
      <c r="AM304" s="7">
        <v>1.1000000000000001</v>
      </c>
      <c r="AN304" s="7">
        <v>0.5</v>
      </c>
      <c r="AO304" s="7">
        <v>0.88</v>
      </c>
      <c r="AP304" s="7">
        <f t="shared" si="62"/>
        <v>0.38</v>
      </c>
      <c r="AQ304" s="7">
        <v>0.92</v>
      </c>
      <c r="AR304" s="7">
        <v>120.4883</v>
      </c>
      <c r="AS304" s="7">
        <v>1589.3</v>
      </c>
      <c r="AT304" s="14">
        <v>257.87900000000002</v>
      </c>
      <c r="AU304" s="14">
        <v>101.9372</v>
      </c>
      <c r="AV304" s="14">
        <v>96.8</v>
      </c>
      <c r="AY304" s="6">
        <v>43902</v>
      </c>
      <c r="AZ304" s="12">
        <v>1</v>
      </c>
      <c r="BA304" s="12">
        <v>1</v>
      </c>
      <c r="BB304" s="12">
        <v>1</v>
      </c>
      <c r="BE304" s="6">
        <v>43902</v>
      </c>
      <c r="BF304" t="s">
        <v>55</v>
      </c>
      <c r="BG304" s="52">
        <v>2</v>
      </c>
    </row>
    <row r="305" spans="1:59" x14ac:dyDescent="0.2">
      <c r="A305" s="6">
        <v>43903</v>
      </c>
      <c r="B305" s="12">
        <v>29.072099999999999</v>
      </c>
      <c r="C305" s="12">
        <v>63.953200000000002</v>
      </c>
      <c r="D305" s="12">
        <v>25.180199999999999</v>
      </c>
      <c r="E305" s="12">
        <v>13.3461</v>
      </c>
      <c r="F305" s="12">
        <v>33.8307</v>
      </c>
      <c r="G305" s="12"/>
      <c r="H305" s="12">
        <v>5.8136999999999999</v>
      </c>
      <c r="I305" s="12">
        <v>17.803999999999998</v>
      </c>
      <c r="J305" s="12">
        <v>3.9733999999999998</v>
      </c>
      <c r="K305" s="12">
        <v>77.8155</v>
      </c>
      <c r="L305" s="12">
        <v>31.72</v>
      </c>
      <c r="M305" s="12">
        <v>32.25</v>
      </c>
      <c r="O305" s="6">
        <v>43903</v>
      </c>
      <c r="P305" s="7">
        <f t="shared" si="63"/>
        <v>2.4968516512881581E-2</v>
      </c>
      <c r="Q305" s="7">
        <f t="shared" si="64"/>
        <v>8.9738675217549538E-2</v>
      </c>
      <c r="R305" s="7">
        <f t="shared" si="65"/>
        <v>0.10684779764203879</v>
      </c>
      <c r="S305" s="7">
        <f t="shared" si="66"/>
        <v>0.18175975271396375</v>
      </c>
      <c r="T305" s="7">
        <f t="shared" si="67"/>
        <v>1.1327491373596618E-3</v>
      </c>
      <c r="U305" s="7" t="str">
        <f t="shared" si="68"/>
        <v/>
      </c>
      <c r="V305" s="7">
        <f t="shared" si="69"/>
        <v>4.1494483234095533E-2</v>
      </c>
      <c r="W305" s="7">
        <f t="shared" si="70"/>
        <v>0.13673966615704711</v>
      </c>
      <c r="X305" s="7">
        <f t="shared" si="71"/>
        <v>6.6006015729920833E-2</v>
      </c>
      <c r="Y305" s="7">
        <f t="shared" si="72"/>
        <v>2.1848933987461474E-4</v>
      </c>
      <c r="Z305" s="7">
        <v>8.2028000000000004E-2</v>
      </c>
      <c r="AA305" s="7">
        <f t="shared" si="73"/>
        <v>5.0569007889737115E-3</v>
      </c>
      <c r="AB305" s="7">
        <f t="shared" si="74"/>
        <v>3.8885885493388679E-2</v>
      </c>
      <c r="AE305" s="6">
        <v>43903</v>
      </c>
      <c r="AF305" s="7">
        <v>57.83</v>
      </c>
      <c r="AG305" s="7">
        <v>118.48</v>
      </c>
      <c r="AH305" s="7">
        <v>138.4</v>
      </c>
      <c r="AI305" s="7">
        <f t="shared" si="60"/>
        <v>0.53000000000000114</v>
      </c>
      <c r="AJ305" s="7">
        <v>1.94</v>
      </c>
      <c r="AK305" s="7">
        <v>9.2850000000000001</v>
      </c>
      <c r="AL305" s="7">
        <f t="shared" si="61"/>
        <v>7.3450000000000006</v>
      </c>
      <c r="AM305" s="7">
        <v>1.1000000000000001</v>
      </c>
      <c r="AN305" s="7">
        <v>0.49</v>
      </c>
      <c r="AO305" s="7">
        <v>0.94</v>
      </c>
      <c r="AP305" s="7">
        <f t="shared" si="62"/>
        <v>0.44999999999999996</v>
      </c>
      <c r="AQ305" s="7">
        <v>0.9</v>
      </c>
      <c r="AR305" s="7">
        <v>120.4388</v>
      </c>
      <c r="AS305" s="7">
        <v>1515.7</v>
      </c>
      <c r="AT305" s="14">
        <v>257.87900000000002</v>
      </c>
      <c r="AU305" s="14">
        <v>101.9372</v>
      </c>
      <c r="AV305" s="14">
        <v>96.8</v>
      </c>
      <c r="AY305" s="6">
        <v>43903</v>
      </c>
      <c r="AZ305" s="12">
        <v>1</v>
      </c>
      <c r="BA305" s="12">
        <v>1</v>
      </c>
      <c r="BB305" s="12">
        <v>1</v>
      </c>
      <c r="BE305" s="6">
        <v>43903</v>
      </c>
      <c r="BF305" t="s">
        <v>55</v>
      </c>
      <c r="BG305" s="52">
        <v>2</v>
      </c>
    </row>
    <row r="306" spans="1:59" x14ac:dyDescent="0.2">
      <c r="A306" s="6">
        <v>43906</v>
      </c>
      <c r="B306" s="12">
        <v>26.303699999999999</v>
      </c>
      <c r="C306" s="12">
        <v>53.434899999999999</v>
      </c>
      <c r="D306" s="12">
        <v>20.927399999999999</v>
      </c>
      <c r="E306" s="12">
        <v>11.249599999999999</v>
      </c>
      <c r="F306" s="12">
        <v>33.706400000000002</v>
      </c>
      <c r="G306" s="12"/>
      <c r="H306" s="12">
        <v>4.8312999999999997</v>
      </c>
      <c r="I306" s="12">
        <v>13.835000000000001</v>
      </c>
      <c r="J306" s="12">
        <v>3.3948</v>
      </c>
      <c r="K306" s="12">
        <v>77.823999999999998</v>
      </c>
      <c r="L306" s="12">
        <v>28.96</v>
      </c>
      <c r="M306" s="12">
        <v>27.98</v>
      </c>
      <c r="O306" s="6">
        <v>43906</v>
      </c>
      <c r="P306" s="7">
        <f t="shared" si="63"/>
        <v>-0.10006933768448618</v>
      </c>
      <c r="Q306" s="7">
        <f t="shared" si="64"/>
        <v>-0.17968747532345231</v>
      </c>
      <c r="R306" s="7">
        <f t="shared" si="65"/>
        <v>-0.18499866625737946</v>
      </c>
      <c r="S306" s="7">
        <f t="shared" si="66"/>
        <v>-0.1708916348723459</v>
      </c>
      <c r="T306" s="7">
        <f t="shared" si="67"/>
        <v>-3.6809439655725094E-3</v>
      </c>
      <c r="U306" s="7" t="str">
        <f t="shared" si="68"/>
        <v/>
      </c>
      <c r="V306" s="7">
        <f t="shared" si="69"/>
        <v>-0.18510161862964844</v>
      </c>
      <c r="W306" s="7">
        <f t="shared" si="70"/>
        <v>-0.25222153791471852</v>
      </c>
      <c r="X306" s="7">
        <f t="shared" si="71"/>
        <v>-0.15737730223844126</v>
      </c>
      <c r="Y306" s="7">
        <f t="shared" si="72"/>
        <v>1.0922677094756454E-4</v>
      </c>
      <c r="Z306" s="7">
        <v>-0.115887</v>
      </c>
      <c r="AA306" s="7">
        <f t="shared" si="73"/>
        <v>-9.1031829249131516E-2</v>
      </c>
      <c r="AB306" s="7">
        <f t="shared" si="74"/>
        <v>-0.14202807400444636</v>
      </c>
      <c r="AE306" s="6">
        <v>43906</v>
      </c>
      <c r="AF306" s="7">
        <v>82.69</v>
      </c>
      <c r="AG306" s="7">
        <v>128.5</v>
      </c>
      <c r="AH306" s="7">
        <v>124.53</v>
      </c>
      <c r="AI306" s="7">
        <f t="shared" si="60"/>
        <v>-0.98000000000000043</v>
      </c>
      <c r="AJ306" s="7">
        <v>1.89</v>
      </c>
      <c r="AK306" s="7">
        <v>8.74</v>
      </c>
      <c r="AL306" s="7">
        <f t="shared" si="61"/>
        <v>6.8500000000000005</v>
      </c>
      <c r="AM306" s="7">
        <v>0.25</v>
      </c>
      <c r="AN306" s="7">
        <v>0.36</v>
      </c>
      <c r="AO306" s="7">
        <v>0.73</v>
      </c>
      <c r="AP306" s="7">
        <f t="shared" si="62"/>
        <v>0.37</v>
      </c>
      <c r="AQ306" s="7">
        <v>0.73</v>
      </c>
      <c r="AR306" s="7">
        <v>120.93519999999999</v>
      </c>
      <c r="AS306" s="7">
        <v>1485.9</v>
      </c>
      <c r="AT306" s="14">
        <v>257.87900000000002</v>
      </c>
      <c r="AU306" s="14">
        <v>101.9372</v>
      </c>
      <c r="AV306" s="14">
        <v>96.8</v>
      </c>
      <c r="AY306" s="6">
        <v>43906</v>
      </c>
      <c r="AZ306" s="12">
        <v>1</v>
      </c>
      <c r="BA306" s="12">
        <v>1</v>
      </c>
      <c r="BB306" s="12">
        <v>1</v>
      </c>
      <c r="BE306" s="6">
        <v>43906</v>
      </c>
      <c r="BF306" t="s">
        <v>55</v>
      </c>
      <c r="BG306" s="52">
        <v>2</v>
      </c>
    </row>
    <row r="307" spans="1:59" x14ac:dyDescent="0.2">
      <c r="A307" s="6">
        <v>43907</v>
      </c>
      <c r="B307" s="12">
        <v>28.073</v>
      </c>
      <c r="C307" s="12">
        <v>54.193899999999999</v>
      </c>
      <c r="D307" s="12">
        <v>21.063800000000001</v>
      </c>
      <c r="E307" s="12">
        <v>10.613200000000001</v>
      </c>
      <c r="F307" s="12">
        <v>33.037500000000001</v>
      </c>
      <c r="G307" s="12"/>
      <c r="H307" s="12">
        <v>4.6384999999999996</v>
      </c>
      <c r="I307" s="12">
        <v>13.2445</v>
      </c>
      <c r="J307" s="12">
        <v>3.0996000000000001</v>
      </c>
      <c r="K307" s="12">
        <v>77.823999999999998</v>
      </c>
      <c r="L307" s="12">
        <v>26.96</v>
      </c>
      <c r="M307" s="12">
        <v>27.97</v>
      </c>
      <c r="O307" s="6">
        <v>43907</v>
      </c>
      <c r="P307" s="7">
        <f t="shared" si="63"/>
        <v>6.5098646631725182E-2</v>
      </c>
      <c r="Q307" s="7">
        <f t="shared" si="64"/>
        <v>1.4104265443821705E-2</v>
      </c>
      <c r="R307" s="7">
        <f t="shared" si="65"/>
        <v>6.4966221371300136E-3</v>
      </c>
      <c r="S307" s="7">
        <f t="shared" si="66"/>
        <v>-5.8234063047670301E-2</v>
      </c>
      <c r="T307" s="7">
        <f t="shared" si="67"/>
        <v>-2.0044450376329723E-2</v>
      </c>
      <c r="U307" s="7" t="str">
        <f t="shared" si="68"/>
        <v/>
      </c>
      <c r="V307" s="7">
        <f t="shared" si="69"/>
        <v>-4.0724544477338774E-2</v>
      </c>
      <c r="W307" s="7">
        <f t="shared" si="70"/>
        <v>-4.3619241321784227E-2</v>
      </c>
      <c r="X307" s="7">
        <f t="shared" si="71"/>
        <v>-9.0971778205726633E-2</v>
      </c>
      <c r="Y307" s="7">
        <f t="shared" si="72"/>
        <v>0</v>
      </c>
      <c r="Z307" s="7">
        <v>5.2585E-2</v>
      </c>
      <c r="AA307" s="7">
        <f t="shared" si="73"/>
        <v>-7.1561281473409316E-2</v>
      </c>
      <c r="AB307" s="7">
        <f t="shared" si="74"/>
        <v>-3.5746202346678056E-4</v>
      </c>
      <c r="AE307" s="6">
        <v>43907</v>
      </c>
      <c r="AF307" s="7">
        <v>75.91</v>
      </c>
      <c r="AG307" s="7">
        <v>133.32</v>
      </c>
      <c r="AH307" s="7">
        <v>109.85</v>
      </c>
      <c r="AI307" s="7">
        <f t="shared" si="60"/>
        <v>1.009999999999998</v>
      </c>
      <c r="AJ307" s="7">
        <v>1.89</v>
      </c>
      <c r="AK307" s="7">
        <v>8.4700000000000006</v>
      </c>
      <c r="AL307" s="7">
        <f t="shared" si="61"/>
        <v>6.580000000000001</v>
      </c>
      <c r="AM307" s="7">
        <v>0.25</v>
      </c>
      <c r="AN307" s="7">
        <v>0.47</v>
      </c>
      <c r="AO307" s="7">
        <v>1.02</v>
      </c>
      <c r="AP307" s="7">
        <f t="shared" si="62"/>
        <v>0.55000000000000004</v>
      </c>
      <c r="AQ307" s="7">
        <v>0.63</v>
      </c>
      <c r="AR307" s="7">
        <v>122.4816</v>
      </c>
      <c r="AS307" s="7">
        <v>1524.9</v>
      </c>
      <c r="AT307" s="14">
        <v>257.87900000000002</v>
      </c>
      <c r="AU307" s="14">
        <v>101.9372</v>
      </c>
      <c r="AV307" s="14">
        <v>96.8</v>
      </c>
      <c r="AY307" s="6">
        <v>43907</v>
      </c>
      <c r="AZ307" s="12">
        <v>1</v>
      </c>
      <c r="BA307" s="12">
        <v>1</v>
      </c>
      <c r="BB307" s="12">
        <v>1</v>
      </c>
      <c r="BE307" s="6">
        <v>43907</v>
      </c>
      <c r="BF307" t="s">
        <v>55</v>
      </c>
      <c r="BG307" s="52">
        <v>2</v>
      </c>
    </row>
    <row r="308" spans="1:59" x14ac:dyDescent="0.2">
      <c r="A308" s="6">
        <v>43908</v>
      </c>
      <c r="B308" s="12">
        <v>25.258900000000001</v>
      </c>
      <c r="C308" s="12">
        <v>42.203600000000002</v>
      </c>
      <c r="D308" s="12">
        <v>18.191099999999999</v>
      </c>
      <c r="E308" s="12">
        <v>9.8551000000000002</v>
      </c>
      <c r="F308" s="12">
        <v>28.498000000000001</v>
      </c>
      <c r="G308" s="12"/>
      <c r="H308" s="12">
        <v>3.9857</v>
      </c>
      <c r="I308" s="12">
        <v>11.307700000000001</v>
      </c>
      <c r="J308" s="12">
        <v>2.6922999999999999</v>
      </c>
      <c r="K308" s="12">
        <v>77.840999999999994</v>
      </c>
      <c r="L308" s="12">
        <v>20.48</v>
      </c>
      <c r="M308" s="12">
        <v>22.79</v>
      </c>
      <c r="O308" s="6">
        <v>43908</v>
      </c>
      <c r="P308" s="7">
        <f t="shared" si="63"/>
        <v>-0.10562969146688</v>
      </c>
      <c r="Q308" s="7">
        <f t="shared" si="64"/>
        <v>-0.25006283052603595</v>
      </c>
      <c r="R308" s="7">
        <f t="shared" si="65"/>
        <v>-0.14662346378729174</v>
      </c>
      <c r="S308" s="7">
        <f t="shared" si="66"/>
        <v>-7.4109421728452946E-2</v>
      </c>
      <c r="T308" s="7">
        <f t="shared" si="67"/>
        <v>-0.14780937055681051</v>
      </c>
      <c r="U308" s="7" t="str">
        <f t="shared" si="68"/>
        <v/>
      </c>
      <c r="V308" s="7">
        <f t="shared" si="69"/>
        <v>-0.15167808257499646</v>
      </c>
      <c r="W308" s="7">
        <f t="shared" si="70"/>
        <v>-0.15809846232802799</v>
      </c>
      <c r="X308" s="7">
        <f t="shared" si="71"/>
        <v>-0.14087722402672004</v>
      </c>
      <c r="Y308" s="7">
        <f t="shared" si="72"/>
        <v>2.1841775694701431E-4</v>
      </c>
      <c r="Z308" s="7">
        <v>-5.1959999999999999E-2</v>
      </c>
      <c r="AA308" s="7">
        <f t="shared" si="73"/>
        <v>-0.27490548587279923</v>
      </c>
      <c r="AB308" s="7">
        <f t="shared" si="74"/>
        <v>-0.20481066395627548</v>
      </c>
      <c r="AE308" s="6">
        <v>43908</v>
      </c>
      <c r="AF308" s="7">
        <v>76.45</v>
      </c>
      <c r="AG308" s="7">
        <v>166.79</v>
      </c>
      <c r="AH308" s="7">
        <v>124.14</v>
      </c>
      <c r="AI308" s="7">
        <f t="shared" si="60"/>
        <v>2.3099999999999987</v>
      </c>
      <c r="AJ308" s="7">
        <v>1.73</v>
      </c>
      <c r="AK308" s="7">
        <v>8.2650000000000006</v>
      </c>
      <c r="AL308" s="7">
        <f t="shared" si="61"/>
        <v>6.5350000000000001</v>
      </c>
      <c r="AM308" s="7">
        <v>0.25</v>
      </c>
      <c r="AN308" s="7">
        <v>0.54</v>
      </c>
      <c r="AO308" s="7">
        <v>1.18</v>
      </c>
      <c r="AP308" s="7">
        <f t="shared" si="62"/>
        <v>0.6399999999999999</v>
      </c>
      <c r="AQ308" s="7">
        <v>0.63</v>
      </c>
      <c r="AR308" s="7">
        <v>124.1623</v>
      </c>
      <c r="AS308" s="7">
        <v>1477.3</v>
      </c>
      <c r="AT308" s="14">
        <v>257.87900000000002</v>
      </c>
      <c r="AU308" s="14">
        <v>101.9372</v>
      </c>
      <c r="AV308" s="14">
        <v>96.8</v>
      </c>
      <c r="AY308" s="6">
        <v>43908</v>
      </c>
      <c r="AZ308" s="12">
        <v>1</v>
      </c>
      <c r="BA308" s="12">
        <v>1</v>
      </c>
      <c r="BB308" s="12">
        <v>1</v>
      </c>
      <c r="BE308" s="6">
        <v>43908</v>
      </c>
      <c r="BF308" t="s">
        <v>55</v>
      </c>
      <c r="BG308" s="52">
        <v>2</v>
      </c>
    </row>
    <row r="309" spans="1:59" x14ac:dyDescent="0.2">
      <c r="A309" s="6">
        <v>43909</v>
      </c>
      <c r="B309" s="12">
        <v>26.257999999999999</v>
      </c>
      <c r="C309" s="12">
        <v>43.997500000000002</v>
      </c>
      <c r="D309" s="12">
        <v>20.534199999999998</v>
      </c>
      <c r="E309" s="12">
        <v>10.135899999999999</v>
      </c>
      <c r="F309" s="12">
        <v>30.3903</v>
      </c>
      <c r="G309" s="12"/>
      <c r="H309" s="12">
        <v>4.3213999999999997</v>
      </c>
      <c r="I309" s="12">
        <v>13.2011</v>
      </c>
      <c r="J309" s="12">
        <v>3.2176999999999998</v>
      </c>
      <c r="K309" s="12">
        <v>77.823999999999998</v>
      </c>
      <c r="L309" s="12">
        <v>25.09</v>
      </c>
      <c r="M309" s="12">
        <v>23.98</v>
      </c>
      <c r="O309" s="6">
        <v>43909</v>
      </c>
      <c r="P309" s="7">
        <f t="shared" si="63"/>
        <v>3.8792135647831863E-2</v>
      </c>
      <c r="Q309" s="7">
        <f t="shared" si="64"/>
        <v>4.1627288661916222E-2</v>
      </c>
      <c r="R309" s="7">
        <f t="shared" si="65"/>
        <v>0.1211593252839771</v>
      </c>
      <c r="S309" s="7">
        <f t="shared" si="66"/>
        <v>2.8094489458750777E-2</v>
      </c>
      <c r="T309" s="7">
        <f t="shared" si="67"/>
        <v>6.4289569174691877E-2</v>
      </c>
      <c r="U309" s="7" t="str">
        <f t="shared" si="68"/>
        <v/>
      </c>
      <c r="V309" s="7">
        <f t="shared" si="69"/>
        <v>8.0866468293239957E-2</v>
      </c>
      <c r="W309" s="7">
        <f t="shared" si="70"/>
        <v>0.1548162498645522</v>
      </c>
      <c r="X309" s="7">
        <f t="shared" si="71"/>
        <v>0.17827097173750991</v>
      </c>
      <c r="Y309" s="7">
        <f t="shared" si="72"/>
        <v>-2.1841775694707893E-4</v>
      </c>
      <c r="Z309" s="7">
        <v>2.1229999999999999E-3</v>
      </c>
      <c r="AA309" s="7">
        <f t="shared" si="73"/>
        <v>0.20302056020702389</v>
      </c>
      <c r="AB309" s="7">
        <f t="shared" si="74"/>
        <v>5.0898306341775452E-2</v>
      </c>
      <c r="AE309" s="6">
        <v>43909</v>
      </c>
      <c r="AF309" s="7">
        <v>72</v>
      </c>
      <c r="AG309" s="7">
        <v>164.06</v>
      </c>
      <c r="AH309" s="7">
        <v>141.13</v>
      </c>
      <c r="AI309" s="7">
        <f t="shared" si="60"/>
        <v>-1.1099999999999994</v>
      </c>
      <c r="AJ309" s="7">
        <v>1.68</v>
      </c>
      <c r="AK309" s="7">
        <v>8.5449999999999999</v>
      </c>
      <c r="AL309" s="7">
        <f t="shared" si="61"/>
        <v>6.8650000000000002</v>
      </c>
      <c r="AM309" s="7">
        <v>0.2</v>
      </c>
      <c r="AN309" s="7">
        <v>0.44</v>
      </c>
      <c r="AO309" s="7">
        <v>1.1200000000000001</v>
      </c>
      <c r="AP309" s="7">
        <f t="shared" si="62"/>
        <v>0.68000000000000016</v>
      </c>
      <c r="AQ309" s="7">
        <v>0.5</v>
      </c>
      <c r="AR309" s="7">
        <v>125.0587</v>
      </c>
      <c r="AS309" s="7">
        <v>1478.6</v>
      </c>
      <c r="AT309" s="14">
        <v>257.87900000000002</v>
      </c>
      <c r="AU309" s="14">
        <v>101.9372</v>
      </c>
      <c r="AV309" s="14">
        <v>96.8</v>
      </c>
      <c r="AY309" s="6">
        <v>43909</v>
      </c>
      <c r="AZ309" s="12">
        <v>1</v>
      </c>
      <c r="BA309" s="12">
        <v>1</v>
      </c>
      <c r="BB309" s="12">
        <v>1</v>
      </c>
      <c r="BE309" s="6">
        <v>43909</v>
      </c>
      <c r="BF309" t="s">
        <v>55</v>
      </c>
      <c r="BG309" s="52">
        <v>2</v>
      </c>
    </row>
    <row r="310" spans="1:59" x14ac:dyDescent="0.2">
      <c r="A310" s="6">
        <v>43910</v>
      </c>
      <c r="B310" s="12">
        <v>24.969100000000001</v>
      </c>
      <c r="C310" s="12">
        <v>45.530799999999999</v>
      </c>
      <c r="D310" s="12">
        <v>21.537199999999999</v>
      </c>
      <c r="E310" s="12">
        <v>9.5744000000000007</v>
      </c>
      <c r="F310" s="12">
        <v>33.486600000000003</v>
      </c>
      <c r="G310" s="12"/>
      <c r="H310" s="12">
        <v>3.9670000000000001</v>
      </c>
      <c r="I310" s="12">
        <v>12.237</v>
      </c>
      <c r="J310" s="12">
        <v>3.0996000000000001</v>
      </c>
      <c r="K310" s="12">
        <v>77.849400000000003</v>
      </c>
      <c r="L310" s="12">
        <v>19.48</v>
      </c>
      <c r="M310" s="12">
        <v>25.55</v>
      </c>
      <c r="O310" s="6">
        <v>43910</v>
      </c>
      <c r="P310" s="7">
        <f t="shared" si="63"/>
        <v>-5.0331644121712552E-2</v>
      </c>
      <c r="Q310" s="7">
        <f t="shared" si="64"/>
        <v>3.4256205902514693E-2</v>
      </c>
      <c r="R310" s="7">
        <f t="shared" si="65"/>
        <v>4.7689883790919964E-2</v>
      </c>
      <c r="S310" s="7">
        <f t="shared" si="66"/>
        <v>-5.6990707227475651E-2</v>
      </c>
      <c r="T310" s="7">
        <f t="shared" si="67"/>
        <v>9.7021880261392135E-2</v>
      </c>
      <c r="U310" s="7" t="str">
        <f t="shared" si="68"/>
        <v/>
      </c>
      <c r="V310" s="7">
        <f t="shared" si="69"/>
        <v>-8.5569282297239521E-2</v>
      </c>
      <c r="W310" s="7">
        <f t="shared" si="70"/>
        <v>-7.5836010450098107E-2</v>
      </c>
      <c r="X310" s="7">
        <f t="shared" si="71"/>
        <v>-3.7393747710789925E-2</v>
      </c>
      <c r="Y310" s="7">
        <f t="shared" si="72"/>
        <v>3.2632421756586649E-4</v>
      </c>
      <c r="Z310" s="7">
        <v>-4.4049999999999999E-2</v>
      </c>
      <c r="AA310" s="7">
        <f t="shared" si="73"/>
        <v>-0.25308106216394188</v>
      </c>
      <c r="AB310" s="7">
        <f t="shared" si="74"/>
        <v>6.341716705034528E-2</v>
      </c>
      <c r="AE310" s="6">
        <v>43910</v>
      </c>
      <c r="AF310" s="7">
        <v>66.040000000000006</v>
      </c>
      <c r="AG310" s="7">
        <v>190.08</v>
      </c>
      <c r="AH310" s="7">
        <v>133.37</v>
      </c>
      <c r="AI310" s="7">
        <f t="shared" si="60"/>
        <v>6.07</v>
      </c>
      <c r="AJ310" s="7">
        <v>1.76</v>
      </c>
      <c r="AK310" s="7">
        <v>8.2949999999999999</v>
      </c>
      <c r="AL310" s="7">
        <f t="shared" si="61"/>
        <v>6.5350000000000001</v>
      </c>
      <c r="AM310" s="7">
        <v>0.15</v>
      </c>
      <c r="AN310" s="7">
        <v>0.37</v>
      </c>
      <c r="AO310" s="7">
        <v>0.92</v>
      </c>
      <c r="AP310" s="7">
        <f t="shared" si="62"/>
        <v>0.55000000000000004</v>
      </c>
      <c r="AQ310" s="7">
        <v>0.75</v>
      </c>
      <c r="AR310" s="7">
        <v>124.9362</v>
      </c>
      <c r="AS310" s="7">
        <v>1484</v>
      </c>
      <c r="AT310" s="14">
        <v>257.87900000000002</v>
      </c>
      <c r="AU310" s="14">
        <v>101.9372</v>
      </c>
      <c r="AV310" s="14">
        <v>96.8</v>
      </c>
      <c r="AY310" s="6">
        <v>43910</v>
      </c>
      <c r="AZ310" s="12">
        <v>1</v>
      </c>
      <c r="BA310" s="12">
        <v>1</v>
      </c>
      <c r="BB310" s="12">
        <v>1</v>
      </c>
      <c r="BE310" s="6">
        <v>43910</v>
      </c>
      <c r="BF310" t="s">
        <v>55</v>
      </c>
      <c r="BG310" s="52">
        <v>2</v>
      </c>
    </row>
    <row r="311" spans="1:59" x14ac:dyDescent="0.2">
      <c r="A311" s="6">
        <v>43913</v>
      </c>
      <c r="B311" s="12">
        <v>23.985299999999999</v>
      </c>
      <c r="C311" s="12">
        <v>41.567300000000003</v>
      </c>
      <c r="D311" s="12">
        <v>19.6996</v>
      </c>
      <c r="E311" s="12">
        <v>9.0690000000000008</v>
      </c>
      <c r="F311" s="12">
        <v>28.5745</v>
      </c>
      <c r="G311" s="12"/>
      <c r="H311" s="12">
        <v>4.1722000000000001</v>
      </c>
      <c r="I311" s="12">
        <v>13.878500000000001</v>
      </c>
      <c r="J311" s="12">
        <v>2.8279999999999998</v>
      </c>
      <c r="K311" s="12">
        <v>77.832499999999996</v>
      </c>
      <c r="L311" s="12">
        <v>23.33</v>
      </c>
      <c r="M311" s="12">
        <v>23.75</v>
      </c>
      <c r="O311" s="6">
        <v>43913</v>
      </c>
      <c r="P311" s="7">
        <f t="shared" si="63"/>
        <v>-4.0197917697015077E-2</v>
      </c>
      <c r="Q311" s="7">
        <f t="shared" si="64"/>
        <v>-9.1075219555175196E-2</v>
      </c>
      <c r="R311" s="7">
        <f t="shared" si="65"/>
        <v>-8.9183341594493912E-2</v>
      </c>
      <c r="S311" s="7">
        <f t="shared" si="66"/>
        <v>-5.4230865452480931E-2</v>
      </c>
      <c r="T311" s="7">
        <f t="shared" si="67"/>
        <v>-0.1586306470946687</v>
      </c>
      <c r="U311" s="7" t="str">
        <f t="shared" si="68"/>
        <v/>
      </c>
      <c r="V311" s="7">
        <f t="shared" si="69"/>
        <v>5.0433333095855806E-2</v>
      </c>
      <c r="W311" s="7">
        <f t="shared" si="70"/>
        <v>0.12587673107096931</v>
      </c>
      <c r="X311" s="7">
        <f t="shared" si="71"/>
        <v>-9.1703322873331813E-2</v>
      </c>
      <c r="Y311" s="7">
        <f t="shared" si="72"/>
        <v>-2.1710937580270877E-4</v>
      </c>
      <c r="Z311" s="7">
        <v>-2.5901E-2</v>
      </c>
      <c r="AA311" s="7">
        <f t="shared" si="73"/>
        <v>0.18035178781894945</v>
      </c>
      <c r="AB311" s="7">
        <f t="shared" si="74"/>
        <v>-7.3054786169063218E-2</v>
      </c>
      <c r="AE311" s="6">
        <v>43913</v>
      </c>
      <c r="AF311" s="7">
        <v>61.59</v>
      </c>
      <c r="AG311" s="7">
        <v>185.68</v>
      </c>
      <c r="AH311" s="7">
        <v>135.38</v>
      </c>
      <c r="AI311" s="7">
        <f t="shared" si="60"/>
        <v>0.42000000000000171</v>
      </c>
      <c r="AJ311" s="7">
        <v>1.7</v>
      </c>
      <c r="AK311" s="7">
        <v>7.85</v>
      </c>
      <c r="AL311" s="7">
        <f t="shared" si="61"/>
        <v>6.1499999999999995</v>
      </c>
      <c r="AM311" s="7">
        <v>0.15</v>
      </c>
      <c r="AN311" s="7">
        <v>0.28000000000000003</v>
      </c>
      <c r="AO311" s="7">
        <v>0.76</v>
      </c>
      <c r="AP311" s="7">
        <f t="shared" si="62"/>
        <v>0.48</v>
      </c>
      <c r="AQ311" s="7">
        <v>0.8</v>
      </c>
      <c r="AR311" s="7">
        <v>126.1262</v>
      </c>
      <c r="AS311" s="7">
        <v>1567</v>
      </c>
      <c r="AT311" s="14">
        <v>257.87900000000002</v>
      </c>
      <c r="AU311" s="14">
        <v>101.9372</v>
      </c>
      <c r="AV311" s="14">
        <v>96.8</v>
      </c>
      <c r="AY311" s="6">
        <v>43913</v>
      </c>
      <c r="AZ311" s="12">
        <v>1</v>
      </c>
      <c r="BA311" s="12">
        <v>1</v>
      </c>
      <c r="BB311" s="12">
        <v>1</v>
      </c>
      <c r="BE311" s="6">
        <v>43913</v>
      </c>
      <c r="BF311" t="s">
        <v>55</v>
      </c>
      <c r="BG311" s="52">
        <v>2</v>
      </c>
    </row>
    <row r="312" spans="1:59" x14ac:dyDescent="0.2">
      <c r="A312" s="6">
        <v>43914</v>
      </c>
      <c r="B312" s="12">
        <v>27.028199999999998</v>
      </c>
      <c r="C312" s="12">
        <v>51.02</v>
      </c>
      <c r="D312" s="12">
        <v>24.666699999999999</v>
      </c>
      <c r="E312" s="12">
        <v>10.032999999999999</v>
      </c>
      <c r="F312" s="12">
        <v>32.0914</v>
      </c>
      <c r="G312" s="12"/>
      <c r="H312" s="12">
        <v>4.6757999999999997</v>
      </c>
      <c r="I312" s="12">
        <v>14.538500000000001</v>
      </c>
      <c r="J312" s="12">
        <v>2.8338999999999999</v>
      </c>
      <c r="K312" s="12">
        <v>77.832499999999996</v>
      </c>
      <c r="L312" s="12">
        <v>21.03</v>
      </c>
      <c r="M312" s="12">
        <v>24.5</v>
      </c>
      <c r="O312" s="6">
        <v>43914</v>
      </c>
      <c r="P312" s="7">
        <f t="shared" si="63"/>
        <v>0.11943962270296886</v>
      </c>
      <c r="Q312" s="7">
        <f t="shared" si="64"/>
        <v>0.2049039122440969</v>
      </c>
      <c r="R312" s="7">
        <f t="shared" si="65"/>
        <v>0.22485582491722392</v>
      </c>
      <c r="S312" s="7">
        <f t="shared" si="66"/>
        <v>0.10101765547804495</v>
      </c>
      <c r="T312" s="7">
        <f t="shared" si="67"/>
        <v>0.11607336975333389</v>
      </c>
      <c r="U312" s="7" t="str">
        <f t="shared" si="68"/>
        <v/>
      </c>
      <c r="V312" s="7">
        <f t="shared" si="69"/>
        <v>0.1139567964673842</v>
      </c>
      <c r="W312" s="7">
        <f t="shared" si="70"/>
        <v>4.6459423022751294E-2</v>
      </c>
      <c r="X312" s="7">
        <f t="shared" si="71"/>
        <v>2.0841067965010093E-3</v>
      </c>
      <c r="Y312" s="7">
        <f t="shared" si="72"/>
        <v>0</v>
      </c>
      <c r="Z312" s="7">
        <v>8.6731000000000003E-2</v>
      </c>
      <c r="AA312" s="7">
        <f t="shared" si="73"/>
        <v>-0.10379009631873004</v>
      </c>
      <c r="AB312" s="7">
        <f t="shared" si="74"/>
        <v>3.1090587070031182E-2</v>
      </c>
      <c r="AE312" s="6">
        <v>43914</v>
      </c>
      <c r="AF312" s="7">
        <v>61.67</v>
      </c>
      <c r="AG312" s="7">
        <v>170.86</v>
      </c>
      <c r="AH312" s="7">
        <v>111.09</v>
      </c>
      <c r="AI312" s="7">
        <f t="shared" si="60"/>
        <v>3.4699999999999989</v>
      </c>
      <c r="AJ312" s="7">
        <v>1.73</v>
      </c>
      <c r="AK312" s="7">
        <v>7.91</v>
      </c>
      <c r="AL312" s="7">
        <f t="shared" si="61"/>
        <v>6.18</v>
      </c>
      <c r="AM312" s="7">
        <v>0.12</v>
      </c>
      <c r="AN312" s="7">
        <v>0.38</v>
      </c>
      <c r="AO312" s="7">
        <v>0.84</v>
      </c>
      <c r="AP312" s="7">
        <f t="shared" si="62"/>
        <v>0.45999999999999996</v>
      </c>
      <c r="AQ312" s="7">
        <v>0.97</v>
      </c>
      <c r="AR312" s="7">
        <v>125.5001</v>
      </c>
      <c r="AS312" s="7">
        <v>1660.2</v>
      </c>
      <c r="AT312" s="14">
        <v>257.87900000000002</v>
      </c>
      <c r="AU312" s="14">
        <v>101.9372</v>
      </c>
      <c r="AV312" s="14">
        <v>96.8</v>
      </c>
      <c r="AY312" s="6">
        <v>43914</v>
      </c>
      <c r="AZ312" s="12">
        <v>1</v>
      </c>
      <c r="BA312" s="12">
        <v>1</v>
      </c>
      <c r="BB312" s="12">
        <v>1</v>
      </c>
      <c r="BE312" s="6">
        <v>43914</v>
      </c>
      <c r="BF312" t="s">
        <v>55</v>
      </c>
      <c r="BG312" s="52">
        <v>2</v>
      </c>
    </row>
    <row r="313" spans="1:59" x14ac:dyDescent="0.2">
      <c r="A313" s="6">
        <v>43915</v>
      </c>
      <c r="B313" s="12">
        <v>28.4391</v>
      </c>
      <c r="C313" s="12">
        <v>53.105200000000004</v>
      </c>
      <c r="D313" s="12">
        <v>24.827200000000001</v>
      </c>
      <c r="E313" s="12">
        <v>11.2309</v>
      </c>
      <c r="F313" s="12">
        <v>31.833300000000001</v>
      </c>
      <c r="G313" s="12"/>
      <c r="H313" s="12">
        <v>4.8002000000000002</v>
      </c>
      <c r="I313" s="12">
        <v>14.1998</v>
      </c>
      <c r="J313" s="12">
        <v>2.9047999999999998</v>
      </c>
      <c r="K313" s="12">
        <v>77.832499999999996</v>
      </c>
      <c r="L313" s="12">
        <v>20.75</v>
      </c>
      <c r="M313" s="12">
        <v>25.62</v>
      </c>
      <c r="O313" s="6">
        <v>43915</v>
      </c>
      <c r="P313" s="7">
        <f t="shared" si="63"/>
        <v>5.088419346852846E-2</v>
      </c>
      <c r="Q313" s="7">
        <f t="shared" si="64"/>
        <v>4.0057139176462968E-2</v>
      </c>
      <c r="R313" s="7">
        <f t="shared" si="65"/>
        <v>6.4856704605843691E-3</v>
      </c>
      <c r="S313" s="7">
        <f t="shared" si="66"/>
        <v>0.11278924807115157</v>
      </c>
      <c r="T313" s="7">
        <f t="shared" si="67"/>
        <v>-8.0751697707385339E-3</v>
      </c>
      <c r="U313" s="7" t="str">
        <f t="shared" si="68"/>
        <v/>
      </c>
      <c r="V313" s="7">
        <f t="shared" si="69"/>
        <v>2.6257312617047418E-2</v>
      </c>
      <c r="W313" s="7">
        <f t="shared" si="70"/>
        <v>-2.3572423096266705E-2</v>
      </c>
      <c r="X313" s="7">
        <f t="shared" si="71"/>
        <v>2.4710686287161582E-2</v>
      </c>
      <c r="Y313" s="7">
        <f t="shared" si="72"/>
        <v>0</v>
      </c>
      <c r="Z313" s="7">
        <v>1.4859000000000001E-2</v>
      </c>
      <c r="AA313" s="7">
        <f t="shared" si="73"/>
        <v>-1.3403743037901155E-2</v>
      </c>
      <c r="AB313" s="7">
        <f t="shared" si="74"/>
        <v>4.4700178917906987E-2</v>
      </c>
      <c r="AE313" s="6">
        <v>43915</v>
      </c>
      <c r="AF313" s="7">
        <v>63.95</v>
      </c>
      <c r="AG313" s="7">
        <v>144.03</v>
      </c>
      <c r="AH313" s="7">
        <v>87.14</v>
      </c>
      <c r="AI313" s="7">
        <f t="shared" si="60"/>
        <v>4.870000000000001</v>
      </c>
      <c r="AJ313" s="7">
        <v>1.8</v>
      </c>
      <c r="AK313" s="7">
        <v>7.7450000000000001</v>
      </c>
      <c r="AL313" s="7">
        <f t="shared" si="61"/>
        <v>5.9450000000000003</v>
      </c>
      <c r="AM313" s="7">
        <v>0.1</v>
      </c>
      <c r="AN313" s="7">
        <v>0.34</v>
      </c>
      <c r="AO313" s="7">
        <v>0.88</v>
      </c>
      <c r="AP313" s="7">
        <f t="shared" si="62"/>
        <v>0.54</v>
      </c>
      <c r="AQ313" s="7">
        <v>1.07</v>
      </c>
      <c r="AR313" s="7">
        <v>124.7916</v>
      </c>
      <c r="AS313" s="7">
        <v>1632.3</v>
      </c>
      <c r="AT313" s="14">
        <v>257.87900000000002</v>
      </c>
      <c r="AU313" s="14">
        <v>101.9372</v>
      </c>
      <c r="AV313" s="14">
        <v>96.8</v>
      </c>
      <c r="AY313" s="6">
        <v>43915</v>
      </c>
      <c r="AZ313" s="12">
        <v>1</v>
      </c>
      <c r="BA313" s="12">
        <v>1</v>
      </c>
      <c r="BB313" s="12">
        <v>1</v>
      </c>
      <c r="BE313" s="6">
        <v>43915</v>
      </c>
      <c r="BF313" t="s">
        <v>55</v>
      </c>
      <c r="BG313" s="52">
        <v>2</v>
      </c>
    </row>
    <row r="314" spans="1:59" x14ac:dyDescent="0.2">
      <c r="A314" s="6">
        <v>43916</v>
      </c>
      <c r="B314" s="12">
        <v>29.606000000000002</v>
      </c>
      <c r="C314" s="12">
        <v>58.555999999999997</v>
      </c>
      <c r="D314" s="12">
        <v>25.75</v>
      </c>
      <c r="E314" s="12">
        <v>12.0077</v>
      </c>
      <c r="F314" s="12">
        <v>33.180799999999998</v>
      </c>
      <c r="G314" s="12"/>
      <c r="H314" s="12">
        <v>5.3909000000000002</v>
      </c>
      <c r="I314" s="12">
        <v>15.5373</v>
      </c>
      <c r="J314" s="12">
        <v>2.9992999999999999</v>
      </c>
      <c r="K314" s="12">
        <v>77.832499999999996</v>
      </c>
      <c r="L314" s="12">
        <v>16.600000000000001</v>
      </c>
      <c r="M314" s="12">
        <v>23.55</v>
      </c>
      <c r="O314" s="6">
        <v>43916</v>
      </c>
      <c r="P314" s="7">
        <f t="shared" si="63"/>
        <v>4.0212084626612077E-2</v>
      </c>
      <c r="Q314" s="7">
        <f t="shared" si="64"/>
        <v>9.7708709419036935E-2</v>
      </c>
      <c r="R314" s="7">
        <f t="shared" si="65"/>
        <v>3.6494800762662621E-2</v>
      </c>
      <c r="S314" s="7">
        <f t="shared" si="66"/>
        <v>6.6879202660007547E-2</v>
      </c>
      <c r="T314" s="7">
        <f t="shared" si="67"/>
        <v>4.145848368421412E-2</v>
      </c>
      <c r="U314" s="7" t="str">
        <f t="shared" si="68"/>
        <v/>
      </c>
      <c r="V314" s="7">
        <f t="shared" si="69"/>
        <v>0.11605476315076604</v>
      </c>
      <c r="W314" s="7">
        <f t="shared" si="70"/>
        <v>9.001570466932983E-2</v>
      </c>
      <c r="X314" s="7">
        <f t="shared" si="71"/>
        <v>3.2014386990329831E-2</v>
      </c>
      <c r="Y314" s="7">
        <f t="shared" si="72"/>
        <v>0</v>
      </c>
      <c r="Z314" s="7">
        <v>5.6749000000000001E-2</v>
      </c>
      <c r="AA314" s="7">
        <f t="shared" si="73"/>
        <v>-0.22314355131420971</v>
      </c>
      <c r="AB314" s="7">
        <f t="shared" si="74"/>
        <v>-8.4247476006161406E-2</v>
      </c>
      <c r="AE314" s="6">
        <v>43916</v>
      </c>
      <c r="AF314" s="7">
        <v>61</v>
      </c>
      <c r="AG314" s="7">
        <v>150.06</v>
      </c>
      <c r="AH314" s="7">
        <v>88.48</v>
      </c>
      <c r="AI314" s="7">
        <f t="shared" si="60"/>
        <v>6.9499999999999993</v>
      </c>
      <c r="AJ314" s="7">
        <v>1.73</v>
      </c>
      <c r="AK314" s="7">
        <v>7.5750000000000002</v>
      </c>
      <c r="AL314" s="7">
        <f t="shared" si="61"/>
        <v>5.8450000000000006</v>
      </c>
      <c r="AM314" s="7">
        <v>0.1</v>
      </c>
      <c r="AN314" s="7">
        <v>0.3</v>
      </c>
      <c r="AO314" s="7">
        <v>0.83</v>
      </c>
      <c r="AP314" s="7">
        <f t="shared" si="62"/>
        <v>0.53</v>
      </c>
      <c r="AQ314" s="7">
        <v>1.07</v>
      </c>
      <c r="AR314" s="7">
        <v>122.4308</v>
      </c>
      <c r="AS314" s="7">
        <v>1650.1</v>
      </c>
      <c r="AT314" s="14">
        <v>257.87900000000002</v>
      </c>
      <c r="AU314" s="14">
        <v>101.9372</v>
      </c>
      <c r="AV314" s="14">
        <v>96.8</v>
      </c>
      <c r="AY314" s="6">
        <v>43916</v>
      </c>
      <c r="AZ314" s="12">
        <v>1</v>
      </c>
      <c r="BA314" s="12">
        <v>1</v>
      </c>
      <c r="BB314" s="12">
        <v>1</v>
      </c>
      <c r="BE314" s="6">
        <v>43916</v>
      </c>
      <c r="BF314" t="s">
        <v>55</v>
      </c>
      <c r="BG314" s="52">
        <v>2</v>
      </c>
    </row>
    <row r="315" spans="1:59" x14ac:dyDescent="0.2">
      <c r="A315" s="6">
        <v>43917</v>
      </c>
      <c r="B315" s="12">
        <v>28.1798</v>
      </c>
      <c r="C315" s="12">
        <v>52.729599999999998</v>
      </c>
      <c r="D315" s="12">
        <v>23.4711</v>
      </c>
      <c r="E315" s="12">
        <v>10.8659</v>
      </c>
      <c r="F315" s="12">
        <v>32.024500000000003</v>
      </c>
      <c r="G315" s="12"/>
      <c r="H315" s="12">
        <v>5.8385999999999996</v>
      </c>
      <c r="I315" s="12">
        <v>16.4145</v>
      </c>
      <c r="J315" s="12">
        <v>2.8161999999999998</v>
      </c>
      <c r="K315" s="12">
        <v>77.8155</v>
      </c>
      <c r="L315" s="12">
        <v>15.48</v>
      </c>
      <c r="M315" s="12">
        <v>22.39</v>
      </c>
      <c r="O315" s="6">
        <v>43917</v>
      </c>
      <c r="P315" s="7">
        <f t="shared" si="63"/>
        <v>-4.9371634278031165E-2</v>
      </c>
      <c r="Q315" s="7">
        <f t="shared" si="64"/>
        <v>-0.10480659361008618</v>
      </c>
      <c r="R315" s="7">
        <f t="shared" si="65"/>
        <v>-9.2664750002534463E-2</v>
      </c>
      <c r="S315" s="7">
        <f t="shared" si="66"/>
        <v>-9.9918665606241588E-2</v>
      </c>
      <c r="T315" s="7">
        <f t="shared" si="67"/>
        <v>-3.5470160523402995E-2</v>
      </c>
      <c r="U315" s="7" t="str">
        <f t="shared" si="68"/>
        <v/>
      </c>
      <c r="V315" s="7">
        <f t="shared" si="69"/>
        <v>7.9778695210614523E-2</v>
      </c>
      <c r="W315" s="7">
        <f t="shared" si="70"/>
        <v>5.492150587415548E-2</v>
      </c>
      <c r="X315" s="7">
        <f t="shared" si="71"/>
        <v>-6.2990469607244678E-2</v>
      </c>
      <c r="Y315" s="7">
        <f t="shared" si="72"/>
        <v>-2.1844161271062688E-4</v>
      </c>
      <c r="Z315" s="7">
        <v>-3.0238000000000001E-2</v>
      </c>
      <c r="AA315" s="7">
        <f t="shared" si="73"/>
        <v>-6.9853827200916582E-2</v>
      </c>
      <c r="AB315" s="7">
        <f t="shared" si="74"/>
        <v>-5.0511389851763282E-2</v>
      </c>
      <c r="AE315" s="6">
        <v>43917</v>
      </c>
      <c r="AF315" s="7">
        <v>65.540000000000006</v>
      </c>
      <c r="AG315" s="7">
        <v>175.88</v>
      </c>
      <c r="AH315" s="7">
        <v>88.33</v>
      </c>
      <c r="AI315" s="7">
        <f t="shared" si="60"/>
        <v>6.91</v>
      </c>
      <c r="AJ315" s="7">
        <v>1.7</v>
      </c>
      <c r="AK315" s="7">
        <v>7.22</v>
      </c>
      <c r="AL315" s="7">
        <f t="shared" si="61"/>
        <v>5.52</v>
      </c>
      <c r="AM315" s="7">
        <v>0.1</v>
      </c>
      <c r="AN315" s="7">
        <v>0.25</v>
      </c>
      <c r="AO315" s="7">
        <v>0.72</v>
      </c>
      <c r="AP315" s="7">
        <f t="shared" si="62"/>
        <v>0.47</v>
      </c>
      <c r="AQ315" s="7">
        <v>0.94</v>
      </c>
      <c r="AR315" s="7">
        <v>122.4007</v>
      </c>
      <c r="AS315" s="7">
        <v>1623.9</v>
      </c>
      <c r="AT315" s="14">
        <v>257.87900000000002</v>
      </c>
      <c r="AU315" s="14">
        <v>101.9372</v>
      </c>
      <c r="AV315" s="14">
        <v>96.8</v>
      </c>
      <c r="AY315" s="6">
        <v>43917</v>
      </c>
      <c r="AZ315" s="12">
        <v>1</v>
      </c>
      <c r="BA315" s="12">
        <v>1</v>
      </c>
      <c r="BB315" s="12">
        <v>1</v>
      </c>
      <c r="BE315" s="6">
        <v>43917</v>
      </c>
      <c r="BF315" t="s">
        <v>55</v>
      </c>
      <c r="BG315" s="52">
        <v>2</v>
      </c>
    </row>
    <row r="316" spans="1:59" x14ac:dyDescent="0.2">
      <c r="A316" s="6">
        <v>43920</v>
      </c>
      <c r="B316" s="12">
        <v>28.599299999999999</v>
      </c>
      <c r="C316" s="12">
        <v>55.159799999999997</v>
      </c>
      <c r="D316" s="12">
        <v>23.5032</v>
      </c>
      <c r="E316" s="12">
        <v>10.304399999999999</v>
      </c>
      <c r="F316" s="12">
        <v>31.0975</v>
      </c>
      <c r="G316" s="12"/>
      <c r="H316" s="12">
        <v>6.5536000000000003</v>
      </c>
      <c r="I316" s="12">
        <v>17.951699999999999</v>
      </c>
      <c r="J316" s="12">
        <v>2.6745000000000001</v>
      </c>
      <c r="K316" s="12">
        <v>77.8155</v>
      </c>
      <c r="L316" s="12">
        <v>14.1</v>
      </c>
      <c r="M316" s="12">
        <v>19.190000000000001</v>
      </c>
      <c r="O316" s="6">
        <v>43920</v>
      </c>
      <c r="P316" s="7">
        <f t="shared" si="63"/>
        <v>1.47768327885316E-2</v>
      </c>
      <c r="Q316" s="7">
        <f t="shared" si="64"/>
        <v>4.5057459403640122E-2</v>
      </c>
      <c r="R316" s="7">
        <f t="shared" si="65"/>
        <v>1.3667049853466565E-3</v>
      </c>
      <c r="S316" s="7">
        <f t="shared" si="66"/>
        <v>-5.3058456584090988E-2</v>
      </c>
      <c r="T316" s="7">
        <f t="shared" si="67"/>
        <v>-2.9373804756436327E-2</v>
      </c>
      <c r="U316" s="7" t="str">
        <f t="shared" si="68"/>
        <v/>
      </c>
      <c r="V316" s="7">
        <f t="shared" si="69"/>
        <v>0.11552347490908108</v>
      </c>
      <c r="W316" s="7">
        <f t="shared" si="70"/>
        <v>8.951972742623468E-2</v>
      </c>
      <c r="X316" s="7">
        <f t="shared" si="71"/>
        <v>-5.1626011511906419E-2</v>
      </c>
      <c r="Y316" s="7">
        <f t="shared" si="72"/>
        <v>0</v>
      </c>
      <c r="Z316" s="7">
        <v>3.1960000000000002E-2</v>
      </c>
      <c r="AA316" s="7">
        <f t="shared" si="73"/>
        <v>-9.3374070777458518E-2</v>
      </c>
      <c r="AB316" s="7">
        <f t="shared" si="74"/>
        <v>-0.15422512059105489</v>
      </c>
      <c r="AE316" s="6">
        <v>43920</v>
      </c>
      <c r="AF316" s="7">
        <v>57.08</v>
      </c>
      <c r="AG316" s="7">
        <v>174.22</v>
      </c>
      <c r="AH316" s="7">
        <v>90.7</v>
      </c>
      <c r="AI316" s="7">
        <f t="shared" si="60"/>
        <v>5.0900000000000016</v>
      </c>
      <c r="AJ316" s="7">
        <v>1.65</v>
      </c>
      <c r="AK316" s="7">
        <v>6.8949999999999996</v>
      </c>
      <c r="AL316" s="7">
        <f t="shared" si="61"/>
        <v>5.2449999999999992</v>
      </c>
      <c r="AM316" s="7">
        <v>0.09</v>
      </c>
      <c r="AN316" s="7">
        <v>0.23</v>
      </c>
      <c r="AO316" s="7">
        <v>0.7</v>
      </c>
      <c r="AP316" s="7">
        <f t="shared" si="62"/>
        <v>0.47</v>
      </c>
      <c r="AQ316" s="7">
        <v>0.95</v>
      </c>
      <c r="AR316" s="7">
        <v>123.28830000000001</v>
      </c>
      <c r="AS316" s="7">
        <v>1622</v>
      </c>
      <c r="AT316" s="14">
        <v>257.87900000000002</v>
      </c>
      <c r="AU316" s="14">
        <v>101.9372</v>
      </c>
      <c r="AV316" s="14">
        <v>96.8</v>
      </c>
      <c r="AY316" s="6">
        <v>43920</v>
      </c>
      <c r="AZ316" s="12">
        <v>1</v>
      </c>
      <c r="BA316" s="12">
        <v>1</v>
      </c>
      <c r="BB316" s="12">
        <v>1</v>
      </c>
      <c r="BE316" s="6">
        <v>43920</v>
      </c>
      <c r="BF316" t="s">
        <v>55</v>
      </c>
      <c r="BG316" s="52">
        <v>2</v>
      </c>
    </row>
    <row r="317" spans="1:59" x14ac:dyDescent="0.2">
      <c r="A317" s="6">
        <v>43921</v>
      </c>
      <c r="B317" s="12">
        <v>28.957699999999999</v>
      </c>
      <c r="C317" s="12">
        <v>55.550800000000002</v>
      </c>
      <c r="D317" s="12">
        <v>24.7148</v>
      </c>
      <c r="E317" s="12">
        <v>10.8378</v>
      </c>
      <c r="F317" s="12">
        <v>32.014899999999997</v>
      </c>
      <c r="G317" s="12"/>
      <c r="H317" s="12">
        <v>5.9753999999999996</v>
      </c>
      <c r="I317" s="12">
        <v>16.605499999999999</v>
      </c>
      <c r="J317" s="12">
        <v>2.7159</v>
      </c>
      <c r="K317" s="12">
        <v>77.823999999999998</v>
      </c>
      <c r="L317" s="12">
        <v>20.51</v>
      </c>
      <c r="M317" s="12">
        <v>14.85</v>
      </c>
      <c r="O317" s="6">
        <v>43921</v>
      </c>
      <c r="P317" s="7">
        <f t="shared" si="63"/>
        <v>1.2453902472285472E-2</v>
      </c>
      <c r="Q317" s="7">
        <f t="shared" si="64"/>
        <v>7.0634903193641189E-3</v>
      </c>
      <c r="R317" s="7">
        <f t="shared" si="65"/>
        <v>5.0265672381953848E-2</v>
      </c>
      <c r="S317" s="7">
        <f t="shared" si="66"/>
        <v>5.0469034900127434E-2</v>
      </c>
      <c r="T317" s="7">
        <f t="shared" si="67"/>
        <v>2.907398932806185E-2</v>
      </c>
      <c r="U317" s="7" t="str">
        <f t="shared" si="68"/>
        <v/>
      </c>
      <c r="V317" s="7">
        <f t="shared" si="69"/>
        <v>-9.2363475799430536E-2</v>
      </c>
      <c r="W317" s="7">
        <f t="shared" si="70"/>
        <v>-7.7950852183109515E-2</v>
      </c>
      <c r="X317" s="7">
        <f t="shared" si="71"/>
        <v>1.536094317819962E-2</v>
      </c>
      <c r="Y317" s="7">
        <f t="shared" si="72"/>
        <v>1.0922677094756454E-4</v>
      </c>
      <c r="Z317" s="7">
        <v>-1.5018E-2</v>
      </c>
      <c r="AA317" s="7">
        <f t="shared" si="73"/>
        <v>0.37473777470016678</v>
      </c>
      <c r="AB317" s="7">
        <f t="shared" si="74"/>
        <v>-0.25638944477089998</v>
      </c>
      <c r="AE317" s="6">
        <v>43921</v>
      </c>
      <c r="AF317" s="7">
        <v>53.54</v>
      </c>
      <c r="AG317" s="7">
        <v>170.55</v>
      </c>
      <c r="AH317" s="7">
        <v>83.87</v>
      </c>
      <c r="AI317" s="7">
        <f t="shared" si="60"/>
        <v>-5.6600000000000019</v>
      </c>
      <c r="AJ317" s="7">
        <v>1.71</v>
      </c>
      <c r="AK317" s="7">
        <v>6.9</v>
      </c>
      <c r="AL317" s="7">
        <f t="shared" si="61"/>
        <v>5.19</v>
      </c>
      <c r="AM317" s="7">
        <v>0.08</v>
      </c>
      <c r="AN317" s="7">
        <v>0.23</v>
      </c>
      <c r="AO317" s="7">
        <v>0.7</v>
      </c>
      <c r="AP317" s="7">
        <f t="shared" si="62"/>
        <v>0.47</v>
      </c>
      <c r="AQ317" s="7">
        <v>0.87</v>
      </c>
      <c r="AR317" s="7">
        <v>122.5301</v>
      </c>
      <c r="AS317" s="7">
        <v>1583.4</v>
      </c>
      <c r="AT317" s="14">
        <v>257.87900000000002</v>
      </c>
      <c r="AU317" s="14">
        <v>101.9372</v>
      </c>
      <c r="AV317" s="14">
        <v>96.8</v>
      </c>
      <c r="AY317" s="6">
        <v>43921</v>
      </c>
      <c r="AZ317" s="12">
        <v>1</v>
      </c>
      <c r="BA317" s="12">
        <v>1</v>
      </c>
      <c r="BB317" s="12">
        <v>1</v>
      </c>
      <c r="BE317" s="6">
        <v>43921</v>
      </c>
      <c r="BF317" t="s">
        <v>55</v>
      </c>
      <c r="BG317" s="52">
        <v>2</v>
      </c>
    </row>
    <row r="318" spans="1:59" x14ac:dyDescent="0.2">
      <c r="A318" s="6">
        <v>43922</v>
      </c>
      <c r="B318" s="12">
        <v>28.622199999999999</v>
      </c>
      <c r="C318" s="12">
        <v>52.560899999999997</v>
      </c>
      <c r="D318" s="12">
        <v>23.768000000000001</v>
      </c>
      <c r="E318" s="12">
        <v>10.0517</v>
      </c>
      <c r="F318" s="12">
        <v>30.581399999999999</v>
      </c>
      <c r="G318" s="12"/>
      <c r="H318" s="12">
        <v>6.2241</v>
      </c>
      <c r="I318" s="12">
        <v>16.848700000000001</v>
      </c>
      <c r="J318" s="12">
        <v>2.9697</v>
      </c>
      <c r="K318" s="12">
        <v>77.8172</v>
      </c>
      <c r="L318" s="12">
        <v>20.28</v>
      </c>
      <c r="M318" s="12">
        <v>14.97</v>
      </c>
      <c r="O318" s="6">
        <v>43922</v>
      </c>
      <c r="P318" s="7">
        <f t="shared" si="63"/>
        <v>-1.1653503977924185E-2</v>
      </c>
      <c r="Q318" s="7">
        <f t="shared" si="64"/>
        <v>-5.5325420104658858E-2</v>
      </c>
      <c r="R318" s="7">
        <f t="shared" si="65"/>
        <v>-3.9062116314204573E-2</v>
      </c>
      <c r="S318" s="7">
        <f t="shared" si="66"/>
        <v>-7.529824895545266E-2</v>
      </c>
      <c r="T318" s="7">
        <f t="shared" si="67"/>
        <v>-4.5809438420499012E-2</v>
      </c>
      <c r="U318" s="7" t="str">
        <f t="shared" si="68"/>
        <v/>
      </c>
      <c r="V318" s="7">
        <f t="shared" si="69"/>
        <v>4.0777812401554737E-2</v>
      </c>
      <c r="W318" s="7">
        <f t="shared" si="70"/>
        <v>1.4539536699146141E-2</v>
      </c>
      <c r="X318" s="7">
        <f t="shared" si="71"/>
        <v>8.9337547444367102E-2</v>
      </c>
      <c r="Y318" s="7">
        <f t="shared" si="72"/>
        <v>-8.7380462298193345E-5</v>
      </c>
      <c r="Z318" s="7">
        <v>-4.6049E-2</v>
      </c>
      <c r="AA318" s="7">
        <f t="shared" si="73"/>
        <v>-1.1277393361306821E-2</v>
      </c>
      <c r="AB318" s="7">
        <f t="shared" si="74"/>
        <v>8.0483331828284151E-3</v>
      </c>
      <c r="AE318" s="6">
        <v>43922</v>
      </c>
      <c r="AF318" s="7">
        <v>57.06</v>
      </c>
      <c r="AG318" s="7">
        <v>158.97999999999999</v>
      </c>
      <c r="AH318" s="7">
        <v>83.13</v>
      </c>
      <c r="AI318" s="7">
        <f t="shared" si="60"/>
        <v>-5.3100000000000005</v>
      </c>
      <c r="AJ318" s="7">
        <v>1.69</v>
      </c>
      <c r="AK318" s="7">
        <v>6.8250000000000002</v>
      </c>
      <c r="AL318" s="7">
        <f t="shared" si="61"/>
        <v>5.1349999999999998</v>
      </c>
      <c r="AM318" s="7">
        <v>0.06</v>
      </c>
      <c r="AN318" s="7">
        <v>0.23</v>
      </c>
      <c r="AO318" s="7">
        <v>0.62</v>
      </c>
      <c r="AP318" s="7">
        <f t="shared" si="62"/>
        <v>0.39</v>
      </c>
      <c r="AQ318" s="7">
        <v>0.91</v>
      </c>
      <c r="AR318" s="7">
        <v>123.7933</v>
      </c>
      <c r="AS318" s="7">
        <v>1578.2</v>
      </c>
      <c r="AT318" s="14">
        <v>256.03199999999998</v>
      </c>
      <c r="AU318" s="14">
        <v>84.561899999999994</v>
      </c>
      <c r="AV318" s="14">
        <v>71.8</v>
      </c>
      <c r="AY318" s="6">
        <v>43922</v>
      </c>
      <c r="AZ318" s="12">
        <v>1</v>
      </c>
      <c r="BA318" s="12">
        <v>1</v>
      </c>
      <c r="BB318" s="12">
        <v>1</v>
      </c>
      <c r="BE318" s="6">
        <v>43922</v>
      </c>
      <c r="BF318" t="s">
        <v>55</v>
      </c>
      <c r="BG318" s="52">
        <v>2</v>
      </c>
    </row>
    <row r="319" spans="1:59" x14ac:dyDescent="0.2">
      <c r="A319" s="6">
        <v>43923</v>
      </c>
      <c r="B319" s="12">
        <v>30.8109</v>
      </c>
      <c r="C319" s="12">
        <v>58.356699999999996</v>
      </c>
      <c r="D319" s="12">
        <v>27.170300000000001</v>
      </c>
      <c r="E319" s="12">
        <v>11.951599999999999</v>
      </c>
      <c r="F319" s="12">
        <v>32.4163</v>
      </c>
      <c r="G319" s="12"/>
      <c r="H319" s="12">
        <v>5.2354000000000003</v>
      </c>
      <c r="I319" s="12">
        <v>13.7569</v>
      </c>
      <c r="J319" s="12">
        <v>3.0819000000000001</v>
      </c>
      <c r="K319" s="12">
        <v>77.825699999999998</v>
      </c>
      <c r="L319" s="12">
        <v>25.18</v>
      </c>
      <c r="M319" s="12">
        <v>20.239999999999998</v>
      </c>
      <c r="O319" s="6">
        <v>43923</v>
      </c>
      <c r="P319" s="7">
        <f t="shared" si="63"/>
        <v>7.3685882980806749E-2</v>
      </c>
      <c r="Q319" s="7">
        <f t="shared" si="64"/>
        <v>0.10460167915923509</v>
      </c>
      <c r="R319" s="7">
        <f t="shared" si="65"/>
        <v>0.13378432680698091</v>
      </c>
      <c r="S319" s="7">
        <f t="shared" si="66"/>
        <v>0.17312338619930315</v>
      </c>
      <c r="T319" s="7">
        <f t="shared" si="67"/>
        <v>5.8269401702945242E-2</v>
      </c>
      <c r="U319" s="7" t="str">
        <f t="shared" si="68"/>
        <v/>
      </c>
      <c r="V319" s="7">
        <f t="shared" si="69"/>
        <v>-0.17298560339455846</v>
      </c>
      <c r="W319" s="7">
        <f t="shared" si="70"/>
        <v>-0.20273298606098022</v>
      </c>
      <c r="X319" s="7">
        <f t="shared" si="71"/>
        <v>3.7085352296456375E-2</v>
      </c>
      <c r="Y319" s="7">
        <f t="shared" si="72"/>
        <v>1.0922438490215431E-4</v>
      </c>
      <c r="Z319" s="7">
        <v>2.2813E-2</v>
      </c>
      <c r="AA319" s="7">
        <f t="shared" si="73"/>
        <v>0.21641484989321871</v>
      </c>
      <c r="AB319" s="7">
        <f t="shared" si="74"/>
        <v>0.30161264598772769</v>
      </c>
      <c r="AE319" s="6">
        <v>43923</v>
      </c>
      <c r="AF319" s="7">
        <v>50.91</v>
      </c>
      <c r="AG319" s="7">
        <v>162.65</v>
      </c>
      <c r="AH319" s="7">
        <v>71.989999999999995</v>
      </c>
      <c r="AI319" s="7">
        <f t="shared" si="60"/>
        <v>-4.9400000000000013</v>
      </c>
      <c r="AJ319" s="7">
        <v>1.55</v>
      </c>
      <c r="AK319" s="7">
        <v>6.9349999999999996</v>
      </c>
      <c r="AL319" s="7">
        <f t="shared" si="61"/>
        <v>5.3849999999999998</v>
      </c>
      <c r="AM319" s="7">
        <v>0.05</v>
      </c>
      <c r="AN319" s="7">
        <v>0.23</v>
      </c>
      <c r="AO319" s="7">
        <v>0.63</v>
      </c>
      <c r="AP319" s="7">
        <f t="shared" si="62"/>
        <v>0.4</v>
      </c>
      <c r="AQ319" s="7">
        <v>1.03</v>
      </c>
      <c r="AR319" s="7">
        <v>123.5916</v>
      </c>
      <c r="AS319" s="7">
        <v>1625.7</v>
      </c>
      <c r="AT319" s="14">
        <v>256.03199999999998</v>
      </c>
      <c r="AU319" s="14">
        <v>84.561899999999994</v>
      </c>
      <c r="AV319" s="14">
        <v>71.8</v>
      </c>
      <c r="AY319" s="6">
        <v>43923</v>
      </c>
      <c r="AZ319" s="12">
        <v>1</v>
      </c>
      <c r="BA319" s="12">
        <v>1</v>
      </c>
      <c r="BB319" s="12">
        <v>1</v>
      </c>
      <c r="BE319" s="6">
        <v>43923</v>
      </c>
      <c r="BF319" t="s">
        <v>55</v>
      </c>
      <c r="BG319" s="52">
        <v>2</v>
      </c>
    </row>
    <row r="320" spans="1:59" x14ac:dyDescent="0.2">
      <c r="A320" s="6">
        <v>43924</v>
      </c>
      <c r="B320" s="12">
        <v>29.903400000000001</v>
      </c>
      <c r="C320" s="12">
        <v>57.5824</v>
      </c>
      <c r="D320" s="12">
        <v>26.408000000000001</v>
      </c>
      <c r="E320" s="12">
        <v>12.1668</v>
      </c>
      <c r="F320" s="12">
        <v>30.772500000000001</v>
      </c>
      <c r="G320" s="12"/>
      <c r="H320" s="12">
        <v>4.9058999999999999</v>
      </c>
      <c r="I320" s="12">
        <v>12.905799999999999</v>
      </c>
      <c r="J320" s="12">
        <v>3.2294999999999998</v>
      </c>
      <c r="K320" s="12">
        <v>77.800200000000004</v>
      </c>
      <c r="L320" s="12">
        <v>28.36</v>
      </c>
      <c r="M320" s="12">
        <v>24.33</v>
      </c>
      <c r="O320" s="6">
        <v>43924</v>
      </c>
      <c r="P320" s="7">
        <f t="shared" si="63"/>
        <v>-2.9896337170508311E-2</v>
      </c>
      <c r="Q320" s="7">
        <f t="shared" si="64"/>
        <v>-1.3357211021979747E-2</v>
      </c>
      <c r="R320" s="7">
        <f t="shared" si="65"/>
        <v>-2.8457470416395556E-2</v>
      </c>
      <c r="S320" s="7">
        <f t="shared" si="66"/>
        <v>1.7845770136117177E-2</v>
      </c>
      <c r="T320" s="7">
        <f t="shared" si="67"/>
        <v>-5.203994871017717E-2</v>
      </c>
      <c r="U320" s="7" t="str">
        <f t="shared" si="68"/>
        <v/>
      </c>
      <c r="V320" s="7">
        <f t="shared" si="69"/>
        <v>-6.5004687766190547E-2</v>
      </c>
      <c r="W320" s="7">
        <f t="shared" si="70"/>
        <v>-6.3863693700404636E-2</v>
      </c>
      <c r="X320" s="7">
        <f t="shared" si="71"/>
        <v>4.678103658219962E-2</v>
      </c>
      <c r="Y320" s="7">
        <f t="shared" si="72"/>
        <v>-3.277089511219747E-4</v>
      </c>
      <c r="Z320" s="7">
        <v>-1.456E-2</v>
      </c>
      <c r="AA320" s="7">
        <f t="shared" si="73"/>
        <v>0.11892967304772556</v>
      </c>
      <c r="AB320" s="7">
        <f t="shared" si="74"/>
        <v>0.18404931237616645</v>
      </c>
      <c r="AE320" s="6">
        <v>43924</v>
      </c>
      <c r="AF320" s="7">
        <v>46.8</v>
      </c>
      <c r="AG320" s="7">
        <v>141.68</v>
      </c>
      <c r="AH320" s="7">
        <v>65.010000000000005</v>
      </c>
      <c r="AI320" s="7">
        <f t="shared" si="60"/>
        <v>-4.0300000000000011</v>
      </c>
      <c r="AJ320" s="7">
        <v>1.5</v>
      </c>
      <c r="AK320" s="7">
        <v>6.92</v>
      </c>
      <c r="AL320" s="7">
        <f t="shared" si="61"/>
        <v>5.42</v>
      </c>
      <c r="AM320" s="7">
        <v>0.05</v>
      </c>
      <c r="AN320" s="7">
        <v>0.23</v>
      </c>
      <c r="AO320" s="7">
        <v>0.62</v>
      </c>
      <c r="AP320" s="7">
        <f t="shared" si="62"/>
        <v>0.39</v>
      </c>
      <c r="AQ320" s="7">
        <v>1.08</v>
      </c>
      <c r="AR320" s="7">
        <v>124.4152</v>
      </c>
      <c r="AS320" s="7">
        <v>1633.7</v>
      </c>
      <c r="AT320" s="14">
        <v>256.03199999999998</v>
      </c>
      <c r="AU320" s="14">
        <v>84.561899999999994</v>
      </c>
      <c r="AV320" s="14">
        <v>71.8</v>
      </c>
      <c r="AY320" s="6">
        <v>43924</v>
      </c>
      <c r="AZ320" s="12">
        <v>1</v>
      </c>
      <c r="BA320" s="12">
        <v>1</v>
      </c>
      <c r="BB320" s="12">
        <v>1</v>
      </c>
      <c r="BE320" s="6">
        <v>43924</v>
      </c>
      <c r="BF320" t="s">
        <v>55</v>
      </c>
      <c r="BG320" s="52">
        <v>2</v>
      </c>
    </row>
    <row r="321" spans="1:59" x14ac:dyDescent="0.2">
      <c r="A321" s="6">
        <v>43927</v>
      </c>
      <c r="B321" s="12">
        <v>30.8643</v>
      </c>
      <c r="C321" s="12">
        <v>61.630299999999998</v>
      </c>
      <c r="D321" s="12">
        <v>26.319700000000001</v>
      </c>
      <c r="E321" s="12">
        <v>12.5786</v>
      </c>
      <c r="F321" s="12">
        <v>32.655200000000001</v>
      </c>
      <c r="G321" s="12"/>
      <c r="H321" s="12">
        <v>5.2229999999999999</v>
      </c>
      <c r="I321" s="12">
        <v>14.295299999999999</v>
      </c>
      <c r="J321" s="12">
        <v>3.2709000000000001</v>
      </c>
      <c r="K321" s="12">
        <v>77.808700000000002</v>
      </c>
      <c r="L321" s="12">
        <v>26.21</v>
      </c>
      <c r="M321" s="12">
        <v>22.58</v>
      </c>
      <c r="O321" s="6">
        <v>43927</v>
      </c>
      <c r="P321" s="7">
        <f t="shared" si="63"/>
        <v>3.1627989871881326E-2</v>
      </c>
      <c r="Q321" s="7">
        <f t="shared" si="64"/>
        <v>6.7936667266832659E-2</v>
      </c>
      <c r="R321" s="7">
        <f t="shared" si="65"/>
        <v>-3.3492863350269688E-3</v>
      </c>
      <c r="S321" s="7">
        <f t="shared" si="66"/>
        <v>3.3286026556608332E-2</v>
      </c>
      <c r="T321" s="7">
        <f t="shared" si="67"/>
        <v>5.9382673969900886E-2</v>
      </c>
      <c r="U321" s="7" t="str">
        <f t="shared" si="68"/>
        <v/>
      </c>
      <c r="V321" s="7">
        <f t="shared" si="69"/>
        <v>6.2633387029844209E-2</v>
      </c>
      <c r="W321" s="7">
        <f t="shared" si="70"/>
        <v>0.10225398918757415</v>
      </c>
      <c r="X321" s="7">
        <f t="shared" si="71"/>
        <v>1.2737849907918512E-2</v>
      </c>
      <c r="Y321" s="7">
        <f t="shared" si="72"/>
        <v>1.0924825004795648E-4</v>
      </c>
      <c r="Z321" s="7">
        <v>6.5006999999999995E-2</v>
      </c>
      <c r="AA321" s="7">
        <f t="shared" si="73"/>
        <v>-7.8838684328611713E-2</v>
      </c>
      <c r="AB321" s="7">
        <f t="shared" si="74"/>
        <v>-7.464559807391527E-2</v>
      </c>
      <c r="AE321" s="6">
        <v>43927</v>
      </c>
      <c r="AF321" s="7">
        <v>45.24</v>
      </c>
      <c r="AG321" s="7">
        <v>144.19</v>
      </c>
      <c r="AH321" s="7">
        <v>66.28</v>
      </c>
      <c r="AI321" s="7">
        <f t="shared" si="60"/>
        <v>-3.6300000000000026</v>
      </c>
      <c r="AJ321" s="7">
        <v>1.64</v>
      </c>
      <c r="AK321" s="7">
        <v>7.2850000000000001</v>
      </c>
      <c r="AL321" s="7">
        <f t="shared" si="61"/>
        <v>5.6450000000000005</v>
      </c>
      <c r="AM321" s="7">
        <v>0.05</v>
      </c>
      <c r="AN321" s="7">
        <v>0.27</v>
      </c>
      <c r="AO321" s="7">
        <v>0.67</v>
      </c>
      <c r="AP321" s="7">
        <f t="shared" si="62"/>
        <v>0.4</v>
      </c>
      <c r="AQ321" s="7">
        <v>1.1399999999999999</v>
      </c>
      <c r="AR321" s="7">
        <v>124.16</v>
      </c>
      <c r="AS321" s="7">
        <v>1677</v>
      </c>
      <c r="AT321" s="14">
        <v>256.03199999999998</v>
      </c>
      <c r="AU321" s="14">
        <v>84.561899999999994</v>
      </c>
      <c r="AV321" s="14">
        <v>71.8</v>
      </c>
      <c r="AY321" s="6">
        <v>43927</v>
      </c>
      <c r="AZ321" s="12">
        <v>1</v>
      </c>
      <c r="BA321" s="12">
        <v>1</v>
      </c>
      <c r="BB321" s="12">
        <v>1</v>
      </c>
      <c r="BE321" s="6">
        <v>43927</v>
      </c>
      <c r="BF321" t="s">
        <v>55</v>
      </c>
      <c r="BG321" s="52">
        <v>2</v>
      </c>
    </row>
    <row r="322" spans="1:59" x14ac:dyDescent="0.2">
      <c r="A322" s="6">
        <v>43928</v>
      </c>
      <c r="B322" s="12">
        <v>31.451599999999999</v>
      </c>
      <c r="C322" s="12">
        <v>62.0366</v>
      </c>
      <c r="D322" s="12">
        <v>26.6968</v>
      </c>
      <c r="E322" s="12">
        <v>12.952999999999999</v>
      </c>
      <c r="F322" s="12">
        <v>32.215600000000002</v>
      </c>
      <c r="G322" s="12"/>
      <c r="H322" s="12">
        <v>5.0488999999999997</v>
      </c>
      <c r="I322" s="12">
        <v>14.495100000000001</v>
      </c>
      <c r="J322" s="12">
        <v>3.2945000000000002</v>
      </c>
      <c r="K322" s="12">
        <v>77.791700000000006</v>
      </c>
      <c r="L322" s="12">
        <v>23.54</v>
      </c>
      <c r="M322" s="12">
        <v>22.1</v>
      </c>
      <c r="O322" s="6">
        <v>43928</v>
      </c>
      <c r="P322" s="7">
        <f t="shared" si="63"/>
        <v>1.884968007786425E-2</v>
      </c>
      <c r="Q322" s="7">
        <f t="shared" si="64"/>
        <v>6.5709007323913014E-3</v>
      </c>
      <c r="R322" s="7">
        <f t="shared" si="65"/>
        <v>1.4225999820465379E-2</v>
      </c>
      <c r="S322" s="7">
        <f t="shared" si="66"/>
        <v>2.9330464227113152E-2</v>
      </c>
      <c r="T322" s="7">
        <f t="shared" si="67"/>
        <v>-1.3553300690855799E-2</v>
      </c>
      <c r="U322" s="7" t="str">
        <f t="shared" si="68"/>
        <v/>
      </c>
      <c r="V322" s="7">
        <f t="shared" si="69"/>
        <v>-3.3901551675681339E-2</v>
      </c>
      <c r="W322" s="7">
        <f t="shared" si="70"/>
        <v>1.3879849367555822E-2</v>
      </c>
      <c r="X322" s="7">
        <f t="shared" si="71"/>
        <v>7.1892349734287604E-3</v>
      </c>
      <c r="Y322" s="7">
        <f t="shared" si="72"/>
        <v>-2.185084365802713E-4</v>
      </c>
      <c r="Z322" s="7">
        <v>1.0189999999999999E-3</v>
      </c>
      <c r="AA322" s="7">
        <f t="shared" si="73"/>
        <v>-0.10743991550318434</v>
      </c>
      <c r="AB322" s="7">
        <f t="shared" si="74"/>
        <v>-2.1486950197808649E-2</v>
      </c>
      <c r="AE322" s="6">
        <v>43928</v>
      </c>
      <c r="AF322" s="7">
        <v>46.7</v>
      </c>
      <c r="AG322" s="7">
        <v>139.13</v>
      </c>
      <c r="AH322" s="7">
        <v>72.209999999999994</v>
      </c>
      <c r="AI322" s="7">
        <f t="shared" si="60"/>
        <v>-1.4399999999999977</v>
      </c>
      <c r="AJ322" s="7">
        <v>1.83</v>
      </c>
      <c r="AK322" s="7">
        <v>7.2850000000000001</v>
      </c>
      <c r="AL322" s="7">
        <f t="shared" si="61"/>
        <v>5.4550000000000001</v>
      </c>
      <c r="AM322" s="7">
        <v>0.05</v>
      </c>
      <c r="AN322" s="7">
        <v>0.28000000000000003</v>
      </c>
      <c r="AO322" s="7">
        <v>0.75</v>
      </c>
      <c r="AP322" s="7">
        <f t="shared" si="62"/>
        <v>0.47</v>
      </c>
      <c r="AQ322" s="7">
        <v>1.17</v>
      </c>
      <c r="AR322" s="7">
        <v>123.0956</v>
      </c>
      <c r="AS322" s="7">
        <v>1664.8</v>
      </c>
      <c r="AT322" s="14">
        <v>256.03199999999998</v>
      </c>
      <c r="AU322" s="14">
        <v>84.561899999999994</v>
      </c>
      <c r="AV322" s="14">
        <v>71.8</v>
      </c>
      <c r="AY322" s="6">
        <v>43928</v>
      </c>
      <c r="AZ322" s="12">
        <v>1</v>
      </c>
      <c r="BA322" s="12">
        <v>1</v>
      </c>
      <c r="BB322" s="12">
        <v>1</v>
      </c>
      <c r="BE322" s="6">
        <v>43928</v>
      </c>
      <c r="BF322" t="s">
        <v>55</v>
      </c>
      <c r="BG322" s="52">
        <v>2</v>
      </c>
    </row>
    <row r="323" spans="1:59" x14ac:dyDescent="0.2">
      <c r="A323" s="6">
        <v>43929</v>
      </c>
      <c r="B323" s="12">
        <v>33.442100000000003</v>
      </c>
      <c r="C323" s="12">
        <v>65.915800000000004</v>
      </c>
      <c r="D323" s="12">
        <v>28.630700000000001</v>
      </c>
      <c r="E323" s="12">
        <v>14.562799999999999</v>
      </c>
      <c r="F323" s="12">
        <v>34.891500000000001</v>
      </c>
      <c r="G323" s="12"/>
      <c r="H323" s="12">
        <v>4.9680999999999997</v>
      </c>
      <c r="I323" s="12">
        <v>14.8599</v>
      </c>
      <c r="J323" s="12">
        <v>3.3357999999999999</v>
      </c>
      <c r="K323" s="12">
        <v>77.800200000000004</v>
      </c>
      <c r="L323" s="12">
        <v>24.97</v>
      </c>
      <c r="M323" s="12">
        <v>25.22</v>
      </c>
      <c r="O323" s="6">
        <v>43929</v>
      </c>
      <c r="P323" s="7">
        <f t="shared" si="63"/>
        <v>6.1365729031579282E-2</v>
      </c>
      <c r="Q323" s="7">
        <f t="shared" si="64"/>
        <v>6.0653636525282349E-2</v>
      </c>
      <c r="R323" s="7">
        <f t="shared" si="65"/>
        <v>6.9935860652550572E-2</v>
      </c>
      <c r="S323" s="7">
        <f t="shared" si="66"/>
        <v>0.11714291042397466</v>
      </c>
      <c r="T323" s="7">
        <f t="shared" si="67"/>
        <v>7.9792439254576006E-2</v>
      </c>
      <c r="U323" s="7" t="str">
        <f t="shared" si="68"/>
        <v/>
      </c>
      <c r="V323" s="7">
        <f t="shared" si="69"/>
        <v>-1.613292452540813E-2</v>
      </c>
      <c r="W323" s="7">
        <f t="shared" si="70"/>
        <v>2.4855648511382077E-2</v>
      </c>
      <c r="X323" s="7">
        <f t="shared" si="71"/>
        <v>1.2458119289198013E-2</v>
      </c>
      <c r="Y323" s="7">
        <f t="shared" si="72"/>
        <v>1.0926018653230945E-4</v>
      </c>
      <c r="Z323" s="7">
        <v>3.3016999999999998E-2</v>
      </c>
      <c r="AA323" s="7">
        <f t="shared" si="73"/>
        <v>5.8974002459551249E-2</v>
      </c>
      <c r="AB323" s="7">
        <f t="shared" si="74"/>
        <v>0.13205972201306632</v>
      </c>
      <c r="AE323" s="6">
        <v>43929</v>
      </c>
      <c r="AF323" s="7">
        <v>43.35</v>
      </c>
      <c r="AG323" s="7">
        <v>141.46</v>
      </c>
      <c r="AH323" s="7">
        <v>75.709999999999994</v>
      </c>
      <c r="AI323" s="7">
        <f t="shared" si="60"/>
        <v>0.25</v>
      </c>
      <c r="AJ323" s="7">
        <v>1.86</v>
      </c>
      <c r="AK323" s="7">
        <v>7.26</v>
      </c>
      <c r="AL323" s="7">
        <f t="shared" si="61"/>
        <v>5.3999999999999995</v>
      </c>
      <c r="AM323" s="7">
        <v>0.05</v>
      </c>
      <c r="AN323" s="7">
        <v>0.27</v>
      </c>
      <c r="AO323" s="7">
        <v>0.77</v>
      </c>
      <c r="AP323" s="7">
        <f t="shared" si="62"/>
        <v>0.5</v>
      </c>
      <c r="AQ323" s="7">
        <v>1.19</v>
      </c>
      <c r="AR323" s="7">
        <v>123.2216</v>
      </c>
      <c r="AS323" s="7">
        <v>1665.4</v>
      </c>
      <c r="AT323" s="14">
        <v>256.03199999999998</v>
      </c>
      <c r="AU323" s="14">
        <v>84.561899999999994</v>
      </c>
      <c r="AV323" s="14">
        <v>71.8</v>
      </c>
      <c r="AY323" s="6">
        <v>43929</v>
      </c>
      <c r="AZ323" s="12">
        <v>1</v>
      </c>
      <c r="BA323" s="12">
        <v>1</v>
      </c>
      <c r="BB323" s="12">
        <v>1</v>
      </c>
      <c r="BE323" s="6">
        <v>43929</v>
      </c>
      <c r="BF323" t="s">
        <v>55</v>
      </c>
      <c r="BG323" s="52">
        <v>2</v>
      </c>
    </row>
    <row r="324" spans="1:59" x14ac:dyDescent="0.2">
      <c r="A324" s="6">
        <v>43930</v>
      </c>
      <c r="B324" s="12">
        <v>32.893000000000001</v>
      </c>
      <c r="C324" s="12">
        <v>64.635499999999993</v>
      </c>
      <c r="D324" s="12">
        <v>27.868400000000001</v>
      </c>
      <c r="E324" s="12">
        <v>14.3756</v>
      </c>
      <c r="F324" s="12">
        <v>36.869700000000002</v>
      </c>
      <c r="G324" s="12"/>
      <c r="H324" s="12">
        <v>5.4592999999999998</v>
      </c>
      <c r="I324" s="12">
        <v>15.1204</v>
      </c>
      <c r="J324" s="12">
        <v>3.4302999999999999</v>
      </c>
      <c r="K324" s="12">
        <v>77.783199999999994</v>
      </c>
      <c r="L324" s="12">
        <v>22.9</v>
      </c>
      <c r="M324" s="12">
        <v>20.23</v>
      </c>
      <c r="O324" s="6">
        <v>43930</v>
      </c>
      <c r="P324" s="7">
        <f t="shared" si="63"/>
        <v>-1.6555716111793847E-2</v>
      </c>
      <c r="Q324" s="7">
        <f t="shared" si="64"/>
        <v>-1.961437452630967E-2</v>
      </c>
      <c r="R324" s="7">
        <f t="shared" si="65"/>
        <v>-2.6986138243796129E-2</v>
      </c>
      <c r="S324" s="7">
        <f t="shared" si="66"/>
        <v>-1.2938007029297904E-2</v>
      </c>
      <c r="T324" s="7">
        <f t="shared" si="67"/>
        <v>5.5146828980514026E-2</v>
      </c>
      <c r="U324" s="7" t="str">
        <f t="shared" si="68"/>
        <v/>
      </c>
      <c r="V324" s="7">
        <f t="shared" si="69"/>
        <v>9.4283103156556511E-2</v>
      </c>
      <c r="W324" s="7">
        <f t="shared" si="70"/>
        <v>1.7378515636044898E-2</v>
      </c>
      <c r="X324" s="7">
        <f t="shared" si="71"/>
        <v>2.7935190249050317E-2</v>
      </c>
      <c r="Y324" s="7">
        <f t="shared" si="72"/>
        <v>-2.1853231215757842E-4</v>
      </c>
      <c r="Z324" s="7">
        <v>1.5103E-2</v>
      </c>
      <c r="AA324" s="7">
        <f t="shared" si="73"/>
        <v>-8.6538193731487911E-2</v>
      </c>
      <c r="AB324" s="7">
        <f t="shared" si="74"/>
        <v>-0.22047067935711936</v>
      </c>
      <c r="AE324" s="6">
        <v>43930</v>
      </c>
      <c r="AF324" s="7">
        <v>41.67</v>
      </c>
      <c r="AG324" s="7">
        <v>129.88</v>
      </c>
      <c r="AH324" s="7">
        <v>74.39</v>
      </c>
      <c r="AI324" s="7">
        <f t="shared" ref="AI324:AI387" si="75">IF(AND(M324&lt;&gt;"",L324&lt;&gt;""),M324-L324,"")</f>
        <v>-2.6699999999999982</v>
      </c>
      <c r="AJ324" s="7">
        <v>1.74</v>
      </c>
      <c r="AK324" s="7">
        <v>7.28</v>
      </c>
      <c r="AL324" s="7">
        <f t="shared" ref="AL324:AL387" si="76">IF(AND(AK324&lt;&gt;"",AJ324&lt;&gt;""),AK324-AJ324,"")</f>
        <v>5.54</v>
      </c>
      <c r="AM324" s="7">
        <v>0.05</v>
      </c>
      <c r="AN324" s="7">
        <v>0.23</v>
      </c>
      <c r="AO324" s="7">
        <v>0.73</v>
      </c>
      <c r="AP324" s="7">
        <f t="shared" ref="AP324:AP387" si="77">IF(AND(AO324&lt;&gt;"",AN324&lt;&gt;""),AO324-AN324,"")</f>
        <v>0.5</v>
      </c>
      <c r="AQ324" s="7">
        <v>1.23</v>
      </c>
      <c r="AR324" s="7">
        <v>122.476</v>
      </c>
      <c r="AS324" s="7">
        <v>1736.2</v>
      </c>
      <c r="AT324" s="14">
        <v>256.03199999999998</v>
      </c>
      <c r="AU324" s="14">
        <v>84.561899999999994</v>
      </c>
      <c r="AV324" s="14">
        <v>71.8</v>
      </c>
      <c r="AY324" s="6">
        <v>43930</v>
      </c>
      <c r="AZ324" s="12">
        <v>1</v>
      </c>
      <c r="BA324" s="12">
        <v>1</v>
      </c>
      <c r="BB324" s="12">
        <v>1</v>
      </c>
      <c r="BE324" s="6">
        <v>43930</v>
      </c>
      <c r="BF324" t="s">
        <v>55</v>
      </c>
      <c r="BG324" s="52">
        <v>2</v>
      </c>
    </row>
    <row r="325" spans="1:59" x14ac:dyDescent="0.2">
      <c r="A325" s="6">
        <v>43934</v>
      </c>
      <c r="B325" s="12">
        <v>32.610799999999998</v>
      </c>
      <c r="C325" s="12">
        <v>65.095500000000001</v>
      </c>
      <c r="D325" s="12">
        <v>27.523299999999999</v>
      </c>
      <c r="E325" s="12">
        <v>14.3475</v>
      </c>
      <c r="F325" s="12">
        <v>36.563899999999997</v>
      </c>
      <c r="G325" s="12"/>
      <c r="H325" s="12">
        <v>5.4717000000000002</v>
      </c>
      <c r="I325" s="12">
        <v>14.7643</v>
      </c>
      <c r="J325" s="12">
        <v>3.5188000000000001</v>
      </c>
      <c r="K325" s="12">
        <v>77.800200000000004</v>
      </c>
      <c r="L325" s="12">
        <v>22.36</v>
      </c>
      <c r="M325" s="12"/>
      <c r="O325" s="6">
        <v>43934</v>
      </c>
      <c r="P325" s="7">
        <f t="shared" ref="P325:P388" si="78">IF(AND(B325&lt;&gt;"",B324&lt;&gt;""),LN(B325/B324),"")</f>
        <v>-8.6163473236382567E-3</v>
      </c>
      <c r="Q325" s="7">
        <f t="shared" ref="Q325:Q388" si="79">IF(AND(C325&lt;&gt;"",C324&lt;&gt;""),LN(C325/C324),"")</f>
        <v>7.0916269484807976E-3</v>
      </c>
      <c r="R325" s="7">
        <f t="shared" ref="R325:R388" si="80">IF(AND(D325&lt;&gt;"",D324&lt;&gt;""),LN(D325/D324),"")</f>
        <v>-1.246051177820826E-2</v>
      </c>
      <c r="S325" s="7">
        <f t="shared" ref="S325:S388" si="81">IF(AND(E325&lt;&gt;"",E324&lt;&gt;""),LN(E325/E324),"")</f>
        <v>-1.956613942415092E-3</v>
      </c>
      <c r="T325" s="7">
        <f t="shared" ref="T325:T388" si="82">IF(AND(F325&lt;&gt;"",F324&lt;&gt;""),LN(F325/F324),"")</f>
        <v>-8.328660659149386E-3</v>
      </c>
      <c r="U325" s="7" t="str">
        <f t="shared" ref="U325:U388" si="83">IF(AND(G325&lt;&gt;"",G324&lt;&gt;""),LN(G325/G324),"")</f>
        <v/>
      </c>
      <c r="V325" s="7">
        <f t="shared" ref="V325:V388" si="84">IF(AND(H325&lt;&gt;"",H324&lt;&gt;""),LN(H325/H324),"")</f>
        <v>2.2687778462961218E-3</v>
      </c>
      <c r="W325" s="7">
        <f t="shared" ref="W325:W388" si="85">IF(AND(I325&lt;&gt;"",I324&lt;&gt;""),LN(I325/I324),"")</f>
        <v>-2.3832720770044825E-2</v>
      </c>
      <c r="X325" s="7">
        <f t="shared" ref="X325:X388" si="86">IF(AND(J325&lt;&gt;"",J324&lt;&gt;""),LN(J325/J324),"")</f>
        <v>2.5472301486396457E-2</v>
      </c>
      <c r="Y325" s="7">
        <f t="shared" ref="Y325:Y388" si="87">IF(AND(K325&lt;&gt;"",K324&lt;&gt;""),LN(K325/K324),"")</f>
        <v>2.1853231215745544E-4</v>
      </c>
      <c r="Z325" s="7">
        <v>-9.1719999999999996E-3</v>
      </c>
      <c r="AA325" s="7">
        <f t="shared" ref="AA325:AA388" si="88">IF(AND(L325&lt;&gt;"",L324&lt;&gt;""),LN(L325/L324),"")</f>
        <v>-2.3863262273295518E-2</v>
      </c>
      <c r="AB325" s="7" t="str">
        <f t="shared" ref="AB325:AB388" si="89">IF(AND(M325&lt;&gt;"",M324&lt;&gt;""),LN(M325/M324),"")</f>
        <v/>
      </c>
      <c r="AE325" s="6">
        <v>43934</v>
      </c>
      <c r="AF325" s="7">
        <v>41.17</v>
      </c>
      <c r="AG325" s="7">
        <v>114.44</v>
      </c>
      <c r="AH325" s="7">
        <v>75.849999999999994</v>
      </c>
      <c r="AI325" s="7" t="str">
        <f t="shared" si="75"/>
        <v/>
      </c>
      <c r="AJ325" s="7">
        <v>1.86</v>
      </c>
      <c r="AK325" s="7">
        <v>7.28</v>
      </c>
      <c r="AL325" s="7">
        <f t="shared" si="76"/>
        <v>5.42</v>
      </c>
      <c r="AM325" s="7">
        <v>0.05</v>
      </c>
      <c r="AN325" s="7">
        <v>0.25</v>
      </c>
      <c r="AO325" s="7">
        <v>0.76</v>
      </c>
      <c r="AP325" s="7">
        <f t="shared" si="77"/>
        <v>0.51</v>
      </c>
      <c r="AQ325" s="7">
        <v>1.26</v>
      </c>
      <c r="AR325" s="7">
        <v>122.52030000000001</v>
      </c>
      <c r="AS325" s="7">
        <v>1744.8</v>
      </c>
      <c r="AT325" s="14">
        <v>256.03199999999998</v>
      </c>
      <c r="AU325" s="14">
        <v>84.561899999999994</v>
      </c>
      <c r="AV325" s="14">
        <v>71.8</v>
      </c>
      <c r="AY325" s="6">
        <v>43934</v>
      </c>
      <c r="AZ325" s="12">
        <v>1</v>
      </c>
      <c r="BA325" s="12">
        <v>1</v>
      </c>
      <c r="BB325" s="12">
        <v>1</v>
      </c>
      <c r="BE325" s="6">
        <v>43934</v>
      </c>
      <c r="BF325" t="s">
        <v>55</v>
      </c>
      <c r="BG325" s="52">
        <v>2</v>
      </c>
    </row>
    <row r="326" spans="1:59" x14ac:dyDescent="0.2">
      <c r="A326" s="6">
        <v>43935</v>
      </c>
      <c r="B326" s="12">
        <v>32.359099999999998</v>
      </c>
      <c r="C326" s="12">
        <v>64.865499999999997</v>
      </c>
      <c r="D326" s="12">
        <v>27.346800000000002</v>
      </c>
      <c r="E326" s="12">
        <v>13.9451</v>
      </c>
      <c r="F326" s="12">
        <v>37.8827</v>
      </c>
      <c r="G326" s="12"/>
      <c r="H326" s="12">
        <v>5.4717000000000002</v>
      </c>
      <c r="I326" s="12">
        <v>15.3462</v>
      </c>
      <c r="J326" s="12">
        <v>3.6251000000000002</v>
      </c>
      <c r="K326" s="12">
        <v>77.808700000000002</v>
      </c>
      <c r="L326" s="12">
        <v>20.149999999999999</v>
      </c>
      <c r="M326" s="12">
        <v>21.74</v>
      </c>
      <c r="O326" s="6">
        <v>43935</v>
      </c>
      <c r="P326" s="7">
        <f t="shared" si="78"/>
        <v>-7.7482421625474397E-3</v>
      </c>
      <c r="Q326" s="7">
        <f t="shared" si="79"/>
        <v>-3.5395270908162241E-3</v>
      </c>
      <c r="R326" s="7">
        <f t="shared" si="80"/>
        <v>-6.4333984722876915E-3</v>
      </c>
      <c r="S326" s="7">
        <f t="shared" si="81"/>
        <v>-2.8447518917597382E-2</v>
      </c>
      <c r="T326" s="7">
        <f t="shared" si="82"/>
        <v>3.5433128639555035E-2</v>
      </c>
      <c r="U326" s="7" t="str">
        <f t="shared" si="83"/>
        <v/>
      </c>
      <c r="V326" s="7">
        <f t="shared" si="84"/>
        <v>0</v>
      </c>
      <c r="W326" s="7">
        <f t="shared" si="85"/>
        <v>3.8655781724786689E-2</v>
      </c>
      <c r="X326" s="7">
        <f t="shared" si="86"/>
        <v>2.9761851736659743E-2</v>
      </c>
      <c r="Y326" s="7">
        <f t="shared" si="87"/>
        <v>1.0924825004795648E-4</v>
      </c>
      <c r="Z326" s="7">
        <v>2.9066000000000002E-2</v>
      </c>
      <c r="AA326" s="7">
        <f t="shared" si="88"/>
        <v>-0.10406935989420649</v>
      </c>
      <c r="AB326" s="7" t="str">
        <f t="shared" si="89"/>
        <v/>
      </c>
      <c r="AE326" s="6">
        <v>43935</v>
      </c>
      <c r="AF326" s="7">
        <v>37.76</v>
      </c>
      <c r="AG326" s="7">
        <v>115.48</v>
      </c>
      <c r="AH326" s="7">
        <v>69.52</v>
      </c>
      <c r="AI326" s="7">
        <f t="shared" si="75"/>
        <v>1.5899999999999999</v>
      </c>
      <c r="AJ326" s="7">
        <v>1.76</v>
      </c>
      <c r="AK326" s="7">
        <v>6.875</v>
      </c>
      <c r="AL326" s="7">
        <f t="shared" si="76"/>
        <v>5.1150000000000002</v>
      </c>
      <c r="AM326" s="7">
        <v>0.05</v>
      </c>
      <c r="AN326" s="7">
        <v>0.23</v>
      </c>
      <c r="AO326" s="7">
        <v>0.76</v>
      </c>
      <c r="AP326" s="7">
        <f t="shared" si="77"/>
        <v>0.53</v>
      </c>
      <c r="AQ326" s="7">
        <v>1.29</v>
      </c>
      <c r="AR326" s="7">
        <v>122.1121</v>
      </c>
      <c r="AS326" s="7">
        <v>1756.7</v>
      </c>
      <c r="AT326" s="14">
        <v>256.03199999999998</v>
      </c>
      <c r="AU326" s="14">
        <v>84.561899999999994</v>
      </c>
      <c r="AV326" s="14">
        <v>71.8</v>
      </c>
      <c r="AY326" s="6">
        <v>43935</v>
      </c>
      <c r="AZ326" s="12">
        <v>1</v>
      </c>
      <c r="BA326" s="12">
        <v>1</v>
      </c>
      <c r="BB326" s="12">
        <v>1</v>
      </c>
      <c r="BE326" s="6">
        <v>43935</v>
      </c>
      <c r="BF326" t="s">
        <v>55</v>
      </c>
      <c r="BG326" s="52">
        <v>2</v>
      </c>
    </row>
    <row r="327" spans="1:59" x14ac:dyDescent="0.2">
      <c r="A327" s="6">
        <v>43936</v>
      </c>
      <c r="B327" s="12">
        <v>30.872</v>
      </c>
      <c r="C327" s="12">
        <v>63.240200000000002</v>
      </c>
      <c r="D327" s="12">
        <v>25.838200000000001</v>
      </c>
      <c r="E327" s="12">
        <v>12.7377</v>
      </c>
      <c r="F327" s="12">
        <v>37.901800000000001</v>
      </c>
      <c r="G327" s="12"/>
      <c r="H327" s="12">
        <v>5.4654999999999996</v>
      </c>
      <c r="I327" s="12">
        <v>15.745699999999999</v>
      </c>
      <c r="J327" s="12">
        <v>3.4775</v>
      </c>
      <c r="K327" s="12">
        <v>77.800200000000004</v>
      </c>
      <c r="L327" s="12">
        <v>19.96</v>
      </c>
      <c r="M327" s="12">
        <v>19.8</v>
      </c>
      <c r="O327" s="6">
        <v>43936</v>
      </c>
      <c r="P327" s="7">
        <f t="shared" si="78"/>
        <v>-4.7045655454488633E-2</v>
      </c>
      <c r="Q327" s="7">
        <f t="shared" si="79"/>
        <v>-2.5375720418925954E-2</v>
      </c>
      <c r="R327" s="7">
        <f t="shared" si="80"/>
        <v>-5.6745503149243828E-2</v>
      </c>
      <c r="S327" s="7">
        <f t="shared" si="81"/>
        <v>-9.0562091988907606E-2</v>
      </c>
      <c r="T327" s="7">
        <f t="shared" si="82"/>
        <v>5.0406086744416822E-4</v>
      </c>
      <c r="U327" s="7" t="str">
        <f t="shared" si="83"/>
        <v/>
      </c>
      <c r="V327" s="7">
        <f t="shared" si="84"/>
        <v>-1.1337455041716214E-3</v>
      </c>
      <c r="W327" s="7">
        <f t="shared" si="85"/>
        <v>2.5699425740352111E-2</v>
      </c>
      <c r="X327" s="7">
        <f t="shared" si="86"/>
        <v>-4.1568229317581369E-2</v>
      </c>
      <c r="Y327" s="7">
        <f t="shared" si="87"/>
        <v>-1.0924825004804043E-4</v>
      </c>
      <c r="Z327" s="7">
        <v>-2.1477E-2</v>
      </c>
      <c r="AA327" s="7">
        <f t="shared" si="88"/>
        <v>-9.4740175093739158E-3</v>
      </c>
      <c r="AB327" s="7">
        <f t="shared" si="89"/>
        <v>-9.3471943992573719E-2</v>
      </c>
      <c r="AE327" s="6">
        <v>43936</v>
      </c>
      <c r="AF327" s="7">
        <v>40.840000000000003</v>
      </c>
      <c r="AG327" s="7">
        <v>120.38</v>
      </c>
      <c r="AH327" s="7">
        <v>70.5</v>
      </c>
      <c r="AI327" s="7">
        <f t="shared" si="75"/>
        <v>-0.16000000000000014</v>
      </c>
      <c r="AJ327" s="7">
        <v>1.68</v>
      </c>
      <c r="AK327" s="7">
        <v>6.65</v>
      </c>
      <c r="AL327" s="7">
        <f t="shared" si="76"/>
        <v>4.9700000000000006</v>
      </c>
      <c r="AM327" s="7">
        <v>0.05</v>
      </c>
      <c r="AN327" s="7">
        <v>0.2</v>
      </c>
      <c r="AO327" s="7">
        <v>0.63</v>
      </c>
      <c r="AP327" s="7">
        <f t="shared" si="77"/>
        <v>0.43</v>
      </c>
      <c r="AQ327" s="7">
        <v>1.19</v>
      </c>
      <c r="AR327" s="7">
        <v>123.0752</v>
      </c>
      <c r="AS327" s="7">
        <v>1727.2</v>
      </c>
      <c r="AT327" s="14">
        <v>256.03199999999998</v>
      </c>
      <c r="AU327" s="14">
        <v>84.561899999999994</v>
      </c>
      <c r="AV327" s="14">
        <v>71.8</v>
      </c>
      <c r="AY327" s="6">
        <v>43936</v>
      </c>
      <c r="AZ327" s="12">
        <v>1</v>
      </c>
      <c r="BA327" s="12">
        <v>1</v>
      </c>
      <c r="BB327" s="12">
        <v>1</v>
      </c>
      <c r="BE327" s="6">
        <v>43936</v>
      </c>
      <c r="BF327" t="s">
        <v>55</v>
      </c>
      <c r="BG327" s="52">
        <v>2</v>
      </c>
    </row>
    <row r="328" spans="1:59" x14ac:dyDescent="0.2">
      <c r="A328" s="6">
        <v>43937</v>
      </c>
      <c r="B328" s="12">
        <v>29.857600000000001</v>
      </c>
      <c r="C328" s="12">
        <v>61.323599999999999</v>
      </c>
      <c r="D328" s="12">
        <v>24.9315</v>
      </c>
      <c r="E328" s="12">
        <v>11.418100000000001</v>
      </c>
      <c r="F328" s="12">
        <v>36.688099999999999</v>
      </c>
      <c r="G328" s="12"/>
      <c r="H328" s="12">
        <v>5.8013000000000003</v>
      </c>
      <c r="I328" s="12">
        <v>16.822700000000001</v>
      </c>
      <c r="J328" s="12">
        <v>3.3593999999999999</v>
      </c>
      <c r="K328" s="12">
        <v>77.791700000000006</v>
      </c>
      <c r="L328" s="12">
        <v>19.82</v>
      </c>
      <c r="M328" s="12">
        <v>18.690000000000001</v>
      </c>
      <c r="O328" s="6">
        <v>43937</v>
      </c>
      <c r="P328" s="7">
        <f t="shared" si="78"/>
        <v>-3.3410210438247469E-2</v>
      </c>
      <c r="Q328" s="7">
        <f t="shared" si="79"/>
        <v>-3.077541419640055E-2</v>
      </c>
      <c r="R328" s="7">
        <f t="shared" si="80"/>
        <v>-3.572195284820754E-2</v>
      </c>
      <c r="S328" s="7">
        <f t="shared" si="81"/>
        <v>-0.1093662844889163</v>
      </c>
      <c r="T328" s="7">
        <f t="shared" si="82"/>
        <v>-3.2546152565591686E-2</v>
      </c>
      <c r="U328" s="7" t="str">
        <f t="shared" si="83"/>
        <v/>
      </c>
      <c r="V328" s="7">
        <f t="shared" si="84"/>
        <v>5.9626421616501793E-2</v>
      </c>
      <c r="W328" s="7">
        <f t="shared" si="85"/>
        <v>6.6161852726008552E-2</v>
      </c>
      <c r="X328" s="7">
        <f t="shared" si="86"/>
        <v>-3.4551258214695353E-2</v>
      </c>
      <c r="Y328" s="7">
        <f t="shared" si="87"/>
        <v>-1.0926018653225794E-4</v>
      </c>
      <c r="Z328" s="7">
        <v>4.8120000000000003E-3</v>
      </c>
      <c r="AA328" s="7">
        <f t="shared" si="88"/>
        <v>-7.0387419814760474E-3</v>
      </c>
      <c r="AB328" s="7">
        <f t="shared" si="89"/>
        <v>-5.7693316233018058E-2</v>
      </c>
      <c r="AE328" s="6">
        <v>43937</v>
      </c>
      <c r="AF328" s="7">
        <v>40.11</v>
      </c>
      <c r="AG328" s="7">
        <v>115.1</v>
      </c>
      <c r="AH328" s="7">
        <v>69.930000000000007</v>
      </c>
      <c r="AI328" s="7">
        <f t="shared" si="75"/>
        <v>-1.129999999999999</v>
      </c>
      <c r="AJ328" s="7">
        <v>1.59</v>
      </c>
      <c r="AK328" s="7">
        <v>6.9050000000000002</v>
      </c>
      <c r="AL328" s="7">
        <f t="shared" si="76"/>
        <v>5.3150000000000004</v>
      </c>
      <c r="AM328" s="7">
        <v>0.05</v>
      </c>
      <c r="AN328" s="7">
        <v>0.2</v>
      </c>
      <c r="AO328" s="7">
        <v>0.61</v>
      </c>
      <c r="AP328" s="7">
        <f t="shared" si="77"/>
        <v>0.41</v>
      </c>
      <c r="AQ328" s="7">
        <v>1.03</v>
      </c>
      <c r="AR328" s="7">
        <v>123.4615</v>
      </c>
      <c r="AS328" s="7">
        <v>1720.4</v>
      </c>
      <c r="AT328" s="14">
        <v>256.03199999999998</v>
      </c>
      <c r="AU328" s="14">
        <v>84.561899999999994</v>
      </c>
      <c r="AV328" s="14">
        <v>71.8</v>
      </c>
      <c r="AY328" s="6">
        <v>43937</v>
      </c>
      <c r="AZ328" s="12">
        <v>1</v>
      </c>
      <c r="BA328" s="12">
        <v>1</v>
      </c>
      <c r="BB328" s="12">
        <v>1</v>
      </c>
      <c r="BE328" s="6">
        <v>43937</v>
      </c>
      <c r="BF328" t="s">
        <v>55</v>
      </c>
      <c r="BG328" s="52">
        <v>2</v>
      </c>
    </row>
    <row r="329" spans="1:59" x14ac:dyDescent="0.2">
      <c r="A329" s="6">
        <v>43938</v>
      </c>
      <c r="B329" s="12">
        <v>32.961599999999997</v>
      </c>
      <c r="C329" s="12">
        <v>66.828100000000006</v>
      </c>
      <c r="D329" s="12">
        <v>28.293700000000001</v>
      </c>
      <c r="E329" s="12">
        <v>12.756500000000001</v>
      </c>
      <c r="F329" s="12">
        <v>39.497799999999998</v>
      </c>
      <c r="G329" s="12"/>
      <c r="H329" s="12">
        <v>5.9691000000000001</v>
      </c>
      <c r="I329" s="12">
        <v>17.143999999999998</v>
      </c>
      <c r="J329" s="12">
        <v>3.6368999999999998</v>
      </c>
      <c r="K329" s="12">
        <v>77.808700000000002</v>
      </c>
      <c r="L329" s="12">
        <v>18.309999999999999</v>
      </c>
      <c r="M329" s="12">
        <v>19.75</v>
      </c>
      <c r="O329" s="6">
        <v>43938</v>
      </c>
      <c r="P329" s="7">
        <f t="shared" si="78"/>
        <v>9.8903833755314363E-2</v>
      </c>
      <c r="Q329" s="7">
        <f t="shared" si="79"/>
        <v>8.595889007796112E-2</v>
      </c>
      <c r="R329" s="7">
        <f t="shared" si="80"/>
        <v>0.12650710082870345</v>
      </c>
      <c r="S329" s="7">
        <f t="shared" si="81"/>
        <v>0.11084113001517459</v>
      </c>
      <c r="T329" s="7">
        <f t="shared" si="82"/>
        <v>7.3792522354746481E-2</v>
      </c>
      <c r="U329" s="7" t="str">
        <f t="shared" si="83"/>
        <v/>
      </c>
      <c r="V329" s="7">
        <f t="shared" si="84"/>
        <v>2.8514131902920056E-2</v>
      </c>
      <c r="W329" s="7">
        <f t="shared" si="85"/>
        <v>1.8919093322259283E-2</v>
      </c>
      <c r="X329" s="7">
        <f t="shared" si="86"/>
        <v>7.9369283837744817E-2</v>
      </c>
      <c r="Y329" s="7">
        <f t="shared" si="87"/>
        <v>2.1850843658020644E-4</v>
      </c>
      <c r="Z329" s="7">
        <v>2.6657E-2</v>
      </c>
      <c r="AA329" s="7">
        <f t="shared" si="88"/>
        <v>-7.9244170215422655E-2</v>
      </c>
      <c r="AB329" s="7">
        <f t="shared" si="89"/>
        <v>5.5164869879659358E-2</v>
      </c>
      <c r="AE329" s="6">
        <v>43938</v>
      </c>
      <c r="AF329" s="7">
        <v>38.15</v>
      </c>
      <c r="AG329" s="7">
        <v>95.91</v>
      </c>
      <c r="AH329" s="7">
        <v>69.84</v>
      </c>
      <c r="AI329" s="7">
        <f t="shared" si="75"/>
        <v>1.4400000000000013</v>
      </c>
      <c r="AJ329" s="7">
        <v>1.71</v>
      </c>
      <c r="AK329" s="7">
        <v>6.9950000000000001</v>
      </c>
      <c r="AL329" s="7">
        <f t="shared" si="76"/>
        <v>5.2850000000000001</v>
      </c>
      <c r="AM329" s="7">
        <v>0.05</v>
      </c>
      <c r="AN329" s="7">
        <v>0.2</v>
      </c>
      <c r="AO329" s="7">
        <v>0.65</v>
      </c>
      <c r="AP329" s="7">
        <f t="shared" si="77"/>
        <v>0.45</v>
      </c>
      <c r="AQ329" s="7">
        <v>1.01</v>
      </c>
      <c r="AR329" s="7">
        <v>122.871</v>
      </c>
      <c r="AS329" s="7">
        <v>1689.2</v>
      </c>
      <c r="AT329" s="14">
        <v>256.03199999999998</v>
      </c>
      <c r="AU329" s="14">
        <v>84.561899999999994</v>
      </c>
      <c r="AV329" s="14">
        <v>71.8</v>
      </c>
      <c r="AY329" s="6">
        <v>43938</v>
      </c>
      <c r="AZ329" s="12">
        <v>1</v>
      </c>
      <c r="BA329" s="12">
        <v>1</v>
      </c>
      <c r="BB329" s="12">
        <v>1</v>
      </c>
      <c r="BE329" s="6">
        <v>43938</v>
      </c>
      <c r="BF329" t="s">
        <v>55</v>
      </c>
      <c r="BG329" s="52">
        <v>2</v>
      </c>
    </row>
    <row r="330" spans="1:59" x14ac:dyDescent="0.2">
      <c r="A330" s="6">
        <v>43941</v>
      </c>
      <c r="B330" s="12">
        <v>31.405799999999999</v>
      </c>
      <c r="C330" s="12">
        <v>64.068200000000004</v>
      </c>
      <c r="D330" s="12">
        <v>27.74</v>
      </c>
      <c r="E330" s="12">
        <v>11.783099999999999</v>
      </c>
      <c r="F330" s="12">
        <v>39.813200000000002</v>
      </c>
      <c r="G330" s="12"/>
      <c r="H330" s="12">
        <v>6.7276999999999996</v>
      </c>
      <c r="I330" s="12">
        <v>20.305299999999999</v>
      </c>
      <c r="J330" s="12">
        <v>3.5897000000000001</v>
      </c>
      <c r="K330" s="12">
        <v>77.800200000000004</v>
      </c>
      <c r="L330" s="12">
        <v>-36.979999999999997</v>
      </c>
      <c r="M330" s="12">
        <v>17.36</v>
      </c>
      <c r="O330" s="6">
        <v>43941</v>
      </c>
      <c r="P330" s="7">
        <f t="shared" si="78"/>
        <v>-4.8350658319795785E-2</v>
      </c>
      <c r="Q330" s="7">
        <f t="shared" si="79"/>
        <v>-4.2175509788787063E-2</v>
      </c>
      <c r="R330" s="7">
        <f t="shared" si="80"/>
        <v>-1.976375013915542E-2</v>
      </c>
      <c r="S330" s="7">
        <f t="shared" si="81"/>
        <v>-7.9374644121921606E-2</v>
      </c>
      <c r="T330" s="7">
        <f t="shared" si="82"/>
        <v>7.9535414419421666E-3</v>
      </c>
      <c r="U330" s="7" t="str">
        <f t="shared" si="83"/>
        <v/>
      </c>
      <c r="V330" s="7">
        <f t="shared" si="84"/>
        <v>0.11963716963123991</v>
      </c>
      <c r="W330" s="7">
        <f t="shared" si="85"/>
        <v>0.16923367754387866</v>
      </c>
      <c r="X330" s="7">
        <f t="shared" si="86"/>
        <v>-1.3063036889720289E-2</v>
      </c>
      <c r="Y330" s="7">
        <f t="shared" si="87"/>
        <v>-1.0924825004804043E-4</v>
      </c>
      <c r="Z330" s="7">
        <v>-1.7774999999999999E-2</v>
      </c>
      <c r="AA330" s="7" t="e">
        <f t="shared" si="88"/>
        <v>#NUM!</v>
      </c>
      <c r="AB330" s="7">
        <f t="shared" si="89"/>
        <v>-0.12898478211492678</v>
      </c>
      <c r="AE330" s="6">
        <v>43941</v>
      </c>
      <c r="AF330" s="7">
        <v>43.83</v>
      </c>
      <c r="AG330" s="7">
        <v>226.13</v>
      </c>
      <c r="AH330" s="7">
        <v>70.599999999999994</v>
      </c>
      <c r="AI330" s="7">
        <f t="shared" si="75"/>
        <v>54.339999999999996</v>
      </c>
      <c r="AJ330" s="7">
        <v>1.78</v>
      </c>
      <c r="AK330" s="7">
        <v>6.62</v>
      </c>
      <c r="AL330" s="7">
        <f t="shared" si="76"/>
        <v>4.84</v>
      </c>
      <c r="AM330" s="7">
        <v>0.05</v>
      </c>
      <c r="AN330" s="7">
        <v>0.2</v>
      </c>
      <c r="AO330" s="7">
        <v>0.63</v>
      </c>
      <c r="AP330" s="7">
        <f t="shared" si="77"/>
        <v>0.43</v>
      </c>
      <c r="AQ330" s="7">
        <v>0.94</v>
      </c>
      <c r="AR330" s="7">
        <v>123.1033</v>
      </c>
      <c r="AS330" s="7">
        <v>1701.6</v>
      </c>
      <c r="AT330" s="14">
        <v>256.03199999999998</v>
      </c>
      <c r="AU330" s="14">
        <v>84.561899999999994</v>
      </c>
      <c r="AV330" s="14">
        <v>71.8</v>
      </c>
      <c r="AY330" s="6">
        <v>43941</v>
      </c>
      <c r="AZ330" s="12">
        <v>1</v>
      </c>
      <c r="BA330" s="12">
        <v>1</v>
      </c>
      <c r="BB330" s="12">
        <v>1</v>
      </c>
      <c r="BE330" s="6">
        <v>43941</v>
      </c>
      <c r="BF330" t="s">
        <v>55</v>
      </c>
      <c r="BG330" s="52">
        <v>2</v>
      </c>
    </row>
    <row r="331" spans="1:59" x14ac:dyDescent="0.2">
      <c r="A331" s="6">
        <v>43942</v>
      </c>
      <c r="B331" s="12">
        <v>31.238</v>
      </c>
      <c r="C331" s="12">
        <v>62.5886</v>
      </c>
      <c r="D331" s="12">
        <v>26.6326</v>
      </c>
      <c r="E331" s="12">
        <v>11.549099999999999</v>
      </c>
      <c r="F331" s="12">
        <v>39.469099999999997</v>
      </c>
      <c r="G331" s="12"/>
      <c r="H331" s="12">
        <v>6.6406999999999998</v>
      </c>
      <c r="I331" s="12">
        <v>20.670100000000001</v>
      </c>
      <c r="J331" s="12">
        <v>3.6251000000000002</v>
      </c>
      <c r="K331" s="12">
        <v>77.800200000000004</v>
      </c>
      <c r="L331" s="12">
        <v>8.91</v>
      </c>
      <c r="M331" s="12">
        <v>9.1199999999999992</v>
      </c>
      <c r="O331" s="6">
        <v>43942</v>
      </c>
      <c r="P331" s="7">
        <f t="shared" si="78"/>
        <v>-5.3572867970579979E-3</v>
      </c>
      <c r="Q331" s="7">
        <f t="shared" si="79"/>
        <v>-2.3364988088323234E-2</v>
      </c>
      <c r="R331" s="7">
        <f t="shared" si="80"/>
        <v>-4.0739385579667733E-2</v>
      </c>
      <c r="S331" s="7">
        <f t="shared" si="81"/>
        <v>-2.0058789644414671E-2</v>
      </c>
      <c r="T331" s="7">
        <f t="shared" si="82"/>
        <v>-8.680428308811123E-3</v>
      </c>
      <c r="U331" s="7" t="str">
        <f t="shared" si="83"/>
        <v/>
      </c>
      <c r="V331" s="7">
        <f t="shared" si="84"/>
        <v>-1.3015952283800895E-2</v>
      </c>
      <c r="W331" s="7">
        <f t="shared" si="85"/>
        <v>1.7806275896185986E-2</v>
      </c>
      <c r="X331" s="7">
        <f t="shared" si="86"/>
        <v>9.8132405842524494E-3</v>
      </c>
      <c r="Y331" s="7">
        <f t="shared" si="87"/>
        <v>0</v>
      </c>
      <c r="Z331" s="7">
        <v>-3.0834E-2</v>
      </c>
      <c r="AA331" s="7" t="e">
        <f t="shared" si="88"/>
        <v>#NUM!</v>
      </c>
      <c r="AB331" s="7">
        <f t="shared" si="89"/>
        <v>-0.64369890514596417</v>
      </c>
      <c r="AE331" s="6">
        <v>43942</v>
      </c>
      <c r="AF331" s="7">
        <v>45.41</v>
      </c>
      <c r="AG331" s="7">
        <v>325.14999999999998</v>
      </c>
      <c r="AH331" s="7">
        <v>73.83</v>
      </c>
      <c r="AI331" s="7">
        <f t="shared" si="75"/>
        <v>0.20999999999999908</v>
      </c>
      <c r="AJ331" s="7">
        <v>1.92</v>
      </c>
      <c r="AK331" s="7">
        <v>6.3150000000000004</v>
      </c>
      <c r="AL331" s="7">
        <f t="shared" si="76"/>
        <v>4.3950000000000005</v>
      </c>
      <c r="AM331" s="7">
        <v>0.05</v>
      </c>
      <c r="AN331" s="7">
        <v>0.2</v>
      </c>
      <c r="AO331" s="7">
        <v>0.57999999999999996</v>
      </c>
      <c r="AP331" s="7">
        <f t="shared" si="77"/>
        <v>0.37999999999999995</v>
      </c>
      <c r="AQ331" s="7">
        <v>0.96</v>
      </c>
      <c r="AR331" s="7">
        <v>123.91160000000001</v>
      </c>
      <c r="AS331" s="7">
        <v>1678.2</v>
      </c>
      <c r="AT331" s="14">
        <v>256.03199999999998</v>
      </c>
      <c r="AU331" s="14">
        <v>84.561899999999994</v>
      </c>
      <c r="AV331" s="14">
        <v>71.8</v>
      </c>
      <c r="AY331" s="6">
        <v>43942</v>
      </c>
      <c r="AZ331" s="12">
        <v>1</v>
      </c>
      <c r="BA331" s="12">
        <v>1</v>
      </c>
      <c r="BB331" s="12">
        <v>1</v>
      </c>
      <c r="BE331" s="6">
        <v>43942</v>
      </c>
      <c r="BF331" t="s">
        <v>55</v>
      </c>
      <c r="BG331" s="52">
        <v>2</v>
      </c>
    </row>
    <row r="332" spans="1:59" x14ac:dyDescent="0.2">
      <c r="A332" s="6">
        <v>43943</v>
      </c>
      <c r="B332" s="12">
        <v>32.130299999999998</v>
      </c>
      <c r="C332" s="12">
        <v>64.735200000000006</v>
      </c>
      <c r="D332" s="12">
        <v>28.068999999999999</v>
      </c>
      <c r="E332" s="12">
        <v>12.185600000000001</v>
      </c>
      <c r="F332" s="12">
        <v>38.953099999999999</v>
      </c>
      <c r="G332" s="12"/>
      <c r="H332" s="12">
        <v>6.8086000000000002</v>
      </c>
      <c r="I332" s="12">
        <v>21.851199999999999</v>
      </c>
      <c r="J332" s="12">
        <v>3.8258000000000001</v>
      </c>
      <c r="K332" s="12">
        <v>77.800200000000004</v>
      </c>
      <c r="L332" s="12">
        <v>13.64</v>
      </c>
      <c r="M332" s="12">
        <v>13.77</v>
      </c>
      <c r="O332" s="6">
        <v>43943</v>
      </c>
      <c r="P332" s="7">
        <f t="shared" si="78"/>
        <v>2.8164207716806722E-2</v>
      </c>
      <c r="Q332" s="7">
        <f t="shared" si="79"/>
        <v>3.3721950128580029E-2</v>
      </c>
      <c r="R332" s="7">
        <f t="shared" si="80"/>
        <v>5.252973520952231E-2</v>
      </c>
      <c r="S332" s="7">
        <f t="shared" si="81"/>
        <v>5.3647414881002296E-2</v>
      </c>
      <c r="T332" s="7">
        <f t="shared" si="82"/>
        <v>-1.3159728919936262E-2</v>
      </c>
      <c r="U332" s="7" t="str">
        <f t="shared" si="83"/>
        <v/>
      </c>
      <c r="V332" s="7">
        <f t="shared" si="84"/>
        <v>2.4969139378967692E-2</v>
      </c>
      <c r="W332" s="7">
        <f t="shared" si="85"/>
        <v>5.5567628330682434E-2</v>
      </c>
      <c r="X332" s="7">
        <f t="shared" si="86"/>
        <v>5.38857216033738E-2</v>
      </c>
      <c r="Y332" s="7">
        <f t="shared" si="87"/>
        <v>0</v>
      </c>
      <c r="Z332" s="7">
        <v>2.1951999999999999E-2</v>
      </c>
      <c r="AA332" s="7">
        <f t="shared" si="88"/>
        <v>0.42583241093259822</v>
      </c>
      <c r="AB332" s="7">
        <f t="shared" si="89"/>
        <v>0.41202250865432349</v>
      </c>
      <c r="AE332" s="6">
        <v>43943</v>
      </c>
      <c r="AF332" s="7">
        <v>41.98</v>
      </c>
      <c r="AG332" s="7">
        <v>236.8</v>
      </c>
      <c r="AH332" s="7">
        <v>72.290000000000006</v>
      </c>
      <c r="AI332" s="7">
        <f t="shared" si="75"/>
        <v>0.12999999999999901</v>
      </c>
      <c r="AJ332" s="7">
        <v>1.9</v>
      </c>
      <c r="AK332" s="7">
        <v>6.2249999999999996</v>
      </c>
      <c r="AL332" s="7">
        <f t="shared" si="76"/>
        <v>4.3249999999999993</v>
      </c>
      <c r="AM332" s="7">
        <v>0.05</v>
      </c>
      <c r="AN332" s="7">
        <v>0.22</v>
      </c>
      <c r="AO332" s="7">
        <v>0.63</v>
      </c>
      <c r="AP332" s="7">
        <f t="shared" si="77"/>
        <v>0.41000000000000003</v>
      </c>
      <c r="AQ332" s="7">
        <v>1.06</v>
      </c>
      <c r="AR332" s="7">
        <v>123.9256</v>
      </c>
      <c r="AS332" s="7">
        <v>1728.7</v>
      </c>
      <c r="AT332" s="14">
        <v>256.03199999999998</v>
      </c>
      <c r="AU332" s="14">
        <v>84.561899999999994</v>
      </c>
      <c r="AV332" s="14">
        <v>71.8</v>
      </c>
      <c r="AY332" s="6">
        <v>43943</v>
      </c>
      <c r="AZ332" s="12">
        <v>1</v>
      </c>
      <c r="BA332" s="12">
        <v>1</v>
      </c>
      <c r="BB332" s="12">
        <v>1</v>
      </c>
      <c r="BE332" s="6">
        <v>43943</v>
      </c>
      <c r="BF332" t="s">
        <v>55</v>
      </c>
      <c r="BG332" s="52">
        <v>2</v>
      </c>
    </row>
    <row r="333" spans="1:59" x14ac:dyDescent="0.2">
      <c r="A333" s="6">
        <v>43944</v>
      </c>
      <c r="B333" s="12">
        <v>33.137</v>
      </c>
      <c r="C333" s="12">
        <v>66.544399999999996</v>
      </c>
      <c r="D333" s="12">
        <v>29.0319</v>
      </c>
      <c r="E333" s="12">
        <v>12.9811</v>
      </c>
      <c r="F333" s="12">
        <v>39.373600000000003</v>
      </c>
      <c r="G333" s="12"/>
      <c r="H333" s="12">
        <v>6.6096000000000004</v>
      </c>
      <c r="I333" s="12">
        <v>21.868600000000001</v>
      </c>
      <c r="J333" s="12">
        <v>4.1623999999999999</v>
      </c>
      <c r="K333" s="12">
        <v>77.808700000000002</v>
      </c>
      <c r="L333" s="12">
        <v>15.06</v>
      </c>
      <c r="M333" s="12">
        <v>15.06</v>
      </c>
      <c r="O333" s="6">
        <v>43944</v>
      </c>
      <c r="P333" s="7">
        <f t="shared" si="78"/>
        <v>3.0850972703177687E-2</v>
      </c>
      <c r="Q333" s="7">
        <f t="shared" si="79"/>
        <v>2.7564291018194992E-2</v>
      </c>
      <c r="R333" s="7">
        <f t="shared" si="80"/>
        <v>3.3729460913234796E-2</v>
      </c>
      <c r="S333" s="7">
        <f t="shared" si="81"/>
        <v>6.3239526713136568E-2</v>
      </c>
      <c r="T333" s="7">
        <f t="shared" si="82"/>
        <v>1.0737182591479644E-2</v>
      </c>
      <c r="U333" s="7" t="str">
        <f t="shared" si="83"/>
        <v/>
      </c>
      <c r="V333" s="7">
        <f t="shared" si="84"/>
        <v>-2.9663381337218468E-2</v>
      </c>
      <c r="W333" s="7">
        <f t="shared" si="85"/>
        <v>7.9597806571368723E-4</v>
      </c>
      <c r="X333" s="7">
        <f t="shared" si="86"/>
        <v>8.4324235257540472E-2</v>
      </c>
      <c r="Y333" s="7">
        <f t="shared" si="87"/>
        <v>1.0924825004795648E-4</v>
      </c>
      <c r="Z333" s="7">
        <v>-7.1000000000000005E-5</v>
      </c>
      <c r="AA333" s="7">
        <f t="shared" si="88"/>
        <v>9.9035569956431396E-2</v>
      </c>
      <c r="AB333" s="7">
        <f t="shared" si="89"/>
        <v>8.9549909631184074E-2</v>
      </c>
      <c r="AE333" s="6">
        <v>43944</v>
      </c>
      <c r="AF333" s="7">
        <v>41.38</v>
      </c>
      <c r="AG333" s="7">
        <v>211</v>
      </c>
      <c r="AH333" s="7">
        <v>67.25</v>
      </c>
      <c r="AI333" s="7">
        <f t="shared" si="75"/>
        <v>0</v>
      </c>
      <c r="AJ333" s="7">
        <v>1.86</v>
      </c>
      <c r="AK333" s="7">
        <v>6.0549999999999997</v>
      </c>
      <c r="AL333" s="7">
        <f t="shared" si="76"/>
        <v>4.1949999999999994</v>
      </c>
      <c r="AM333" s="7">
        <v>0.04</v>
      </c>
      <c r="AN333" s="7">
        <v>0.22</v>
      </c>
      <c r="AO333" s="7">
        <v>0.61</v>
      </c>
      <c r="AP333" s="7">
        <f t="shared" si="77"/>
        <v>0.39</v>
      </c>
      <c r="AQ333" s="7">
        <v>1.05</v>
      </c>
      <c r="AR333" s="7">
        <v>123.7542</v>
      </c>
      <c r="AS333" s="7">
        <v>1733.3</v>
      </c>
      <c r="AT333" s="14">
        <v>256.03199999999998</v>
      </c>
      <c r="AU333" s="14">
        <v>84.561899999999994</v>
      </c>
      <c r="AV333" s="14">
        <v>71.8</v>
      </c>
      <c r="AY333" s="6">
        <v>43944</v>
      </c>
      <c r="AZ333" s="12">
        <v>1</v>
      </c>
      <c r="BA333" s="12">
        <v>1</v>
      </c>
      <c r="BB333" s="12">
        <v>1</v>
      </c>
      <c r="BE333" s="6">
        <v>43944</v>
      </c>
      <c r="BF333" t="s">
        <v>55</v>
      </c>
      <c r="BG333" s="52">
        <v>2</v>
      </c>
    </row>
    <row r="334" spans="1:59" x14ac:dyDescent="0.2">
      <c r="A334" s="6">
        <v>43945</v>
      </c>
      <c r="B334" s="12">
        <v>33.3506</v>
      </c>
      <c r="C334" s="12">
        <v>66.705399999999997</v>
      </c>
      <c r="D334" s="12">
        <v>28.959700000000002</v>
      </c>
      <c r="E334" s="12">
        <v>12.924899999999999</v>
      </c>
      <c r="F334" s="12">
        <v>40.0139</v>
      </c>
      <c r="G334" s="12"/>
      <c r="H334" s="12">
        <v>6.5909000000000004</v>
      </c>
      <c r="I334" s="12">
        <v>21.712299999999999</v>
      </c>
      <c r="J334" s="12">
        <v>4.2450000000000001</v>
      </c>
      <c r="K334" s="12">
        <v>77.800200000000004</v>
      </c>
      <c r="L334" s="12">
        <v>15.99</v>
      </c>
      <c r="M334" s="12">
        <v>15.87</v>
      </c>
      <c r="O334" s="6">
        <v>43945</v>
      </c>
      <c r="P334" s="7">
        <f t="shared" si="78"/>
        <v>6.4252803487790744E-3</v>
      </c>
      <c r="Q334" s="7">
        <f t="shared" si="79"/>
        <v>2.4165151219323173E-3</v>
      </c>
      <c r="R334" s="7">
        <f t="shared" si="80"/>
        <v>-2.4900170819374297E-3</v>
      </c>
      <c r="S334" s="7">
        <f t="shared" si="81"/>
        <v>-4.3387700272811639E-3</v>
      </c>
      <c r="T334" s="7">
        <f t="shared" si="82"/>
        <v>1.6131352791667428E-2</v>
      </c>
      <c r="U334" s="7" t="str">
        <f t="shared" si="83"/>
        <v/>
      </c>
      <c r="V334" s="7">
        <f t="shared" si="84"/>
        <v>-2.8332279094005616E-3</v>
      </c>
      <c r="W334" s="7">
        <f t="shared" si="85"/>
        <v>-7.1728977667601503E-3</v>
      </c>
      <c r="X334" s="7">
        <f t="shared" si="86"/>
        <v>1.964998876935406E-2</v>
      </c>
      <c r="Y334" s="7">
        <f t="shared" si="87"/>
        <v>-1.0924825004804043E-4</v>
      </c>
      <c r="Z334" s="7">
        <v>1.3842E-2</v>
      </c>
      <c r="AA334" s="7">
        <f t="shared" si="88"/>
        <v>5.992130447411529E-2</v>
      </c>
      <c r="AB334" s="7">
        <f t="shared" si="89"/>
        <v>5.2388312166570139E-2</v>
      </c>
      <c r="AE334" s="6">
        <v>43945</v>
      </c>
      <c r="AF334" s="7">
        <v>35.93</v>
      </c>
      <c r="AG334" s="7">
        <v>173.53</v>
      </c>
      <c r="AH334" s="7">
        <v>66.09</v>
      </c>
      <c r="AI334" s="7">
        <f t="shared" si="75"/>
        <v>-0.12000000000000099</v>
      </c>
      <c r="AJ334" s="7">
        <v>1.81</v>
      </c>
      <c r="AK334" s="7">
        <v>5.77</v>
      </c>
      <c r="AL334" s="7">
        <f t="shared" si="76"/>
        <v>3.9599999999999995</v>
      </c>
      <c r="AM334" s="7">
        <v>0.05</v>
      </c>
      <c r="AN334" s="7">
        <v>0.22</v>
      </c>
      <c r="AO334" s="7">
        <v>0.6</v>
      </c>
      <c r="AP334" s="7">
        <f t="shared" si="77"/>
        <v>0.38</v>
      </c>
      <c r="AQ334" s="7">
        <v>1.1100000000000001</v>
      </c>
      <c r="AR334" s="7">
        <v>124.1615</v>
      </c>
      <c r="AS334" s="7">
        <v>1723.5</v>
      </c>
      <c r="AT334" s="14">
        <v>256.03199999999998</v>
      </c>
      <c r="AU334" s="14">
        <v>84.561899999999994</v>
      </c>
      <c r="AV334" s="14">
        <v>71.8</v>
      </c>
      <c r="AY334" s="6">
        <v>43945</v>
      </c>
      <c r="AZ334" s="12">
        <v>1</v>
      </c>
      <c r="BA334" s="12">
        <v>0</v>
      </c>
      <c r="BB334" s="12">
        <v>1</v>
      </c>
      <c r="BE334" s="6">
        <v>43945</v>
      </c>
      <c r="BF334" t="s">
        <v>55</v>
      </c>
      <c r="BG334" s="52">
        <v>2</v>
      </c>
    </row>
    <row r="335" spans="1:59" x14ac:dyDescent="0.2">
      <c r="A335" s="6">
        <v>43948</v>
      </c>
      <c r="B335" s="12">
        <v>33.5107</v>
      </c>
      <c r="C335" s="12">
        <v>68.775400000000005</v>
      </c>
      <c r="D335" s="12">
        <v>29.810300000000002</v>
      </c>
      <c r="E335" s="12">
        <v>13.2431</v>
      </c>
      <c r="F335" s="12">
        <v>40.9026</v>
      </c>
      <c r="G335" s="12"/>
      <c r="H335" s="12">
        <v>6.7028999999999996</v>
      </c>
      <c r="I335" s="12">
        <v>23.136600000000001</v>
      </c>
      <c r="J335" s="12">
        <v>4.2686000000000002</v>
      </c>
      <c r="K335" s="12">
        <v>77.800200000000004</v>
      </c>
      <c r="L335" s="12">
        <v>12.17</v>
      </c>
      <c r="M335" s="12">
        <v>15.17</v>
      </c>
      <c r="O335" s="6">
        <v>43948</v>
      </c>
      <c r="P335" s="7">
        <f t="shared" si="78"/>
        <v>4.789027613526676E-3</v>
      </c>
      <c r="Q335" s="7">
        <f t="shared" si="79"/>
        <v>3.0560213695837085E-2</v>
      </c>
      <c r="R335" s="7">
        <f t="shared" si="80"/>
        <v>2.8948763028504455E-2</v>
      </c>
      <c r="S335" s="7">
        <f t="shared" si="81"/>
        <v>2.4320978654765082E-2</v>
      </c>
      <c r="T335" s="7">
        <f t="shared" si="82"/>
        <v>2.1966736960645883E-2</v>
      </c>
      <c r="U335" s="7" t="str">
        <f t="shared" si="83"/>
        <v/>
      </c>
      <c r="V335" s="7">
        <f t="shared" si="84"/>
        <v>1.6850358820450856E-2</v>
      </c>
      <c r="W335" s="7">
        <f t="shared" si="85"/>
        <v>6.3536859009065957E-2</v>
      </c>
      <c r="X335" s="7">
        <f t="shared" si="86"/>
        <v>5.5440848640200954E-3</v>
      </c>
      <c r="Y335" s="7">
        <f t="shared" si="87"/>
        <v>0</v>
      </c>
      <c r="Z335" s="7">
        <v>1.4315E-2</v>
      </c>
      <c r="AA335" s="7">
        <f t="shared" si="88"/>
        <v>-0.27298961984642706</v>
      </c>
      <c r="AB335" s="7">
        <f t="shared" si="89"/>
        <v>-4.5110741177876765E-2</v>
      </c>
      <c r="AE335" s="6">
        <v>43948</v>
      </c>
      <c r="AF335" s="7">
        <v>33.29</v>
      </c>
      <c r="AG335" s="7">
        <v>185.47</v>
      </c>
      <c r="AH335" s="7">
        <v>62.7</v>
      </c>
      <c r="AI335" s="7">
        <f t="shared" si="75"/>
        <v>3</v>
      </c>
      <c r="AJ335" s="7">
        <v>1.68</v>
      </c>
      <c r="AK335" s="7">
        <v>5.94</v>
      </c>
      <c r="AL335" s="7">
        <f t="shared" si="76"/>
        <v>4.2600000000000007</v>
      </c>
      <c r="AM335" s="7">
        <v>0.04</v>
      </c>
      <c r="AN335" s="7">
        <v>0.24</v>
      </c>
      <c r="AO335" s="7">
        <v>0.67</v>
      </c>
      <c r="AP335" s="7">
        <f t="shared" si="77"/>
        <v>0.43000000000000005</v>
      </c>
      <c r="AQ335" s="7">
        <v>1.17</v>
      </c>
      <c r="AR335" s="7">
        <v>123.8843</v>
      </c>
      <c r="AS335" s="7">
        <v>1711.9</v>
      </c>
      <c r="AT335" s="14">
        <v>256.03199999999998</v>
      </c>
      <c r="AU335" s="14">
        <v>84.561899999999994</v>
      </c>
      <c r="AV335" s="14">
        <v>71.8</v>
      </c>
      <c r="AY335" s="6">
        <v>43948</v>
      </c>
      <c r="AZ335" s="12">
        <v>1</v>
      </c>
      <c r="BA335" s="12">
        <v>0</v>
      </c>
      <c r="BB335" s="12">
        <v>1</v>
      </c>
      <c r="BE335" s="6">
        <v>43948</v>
      </c>
      <c r="BF335" t="s">
        <v>55</v>
      </c>
      <c r="BG335" s="52">
        <v>2</v>
      </c>
    </row>
    <row r="336" spans="1:59" x14ac:dyDescent="0.2">
      <c r="A336" s="6">
        <v>43949</v>
      </c>
      <c r="B336" s="12">
        <v>34.296300000000002</v>
      </c>
      <c r="C336" s="12">
        <v>68.928700000000006</v>
      </c>
      <c r="D336" s="12">
        <v>30.877500000000001</v>
      </c>
      <c r="E336" s="12">
        <v>14.197800000000001</v>
      </c>
      <c r="F336" s="12">
        <v>41.170200000000001</v>
      </c>
      <c r="G336" s="12"/>
      <c r="H336" s="12">
        <v>6.5101000000000004</v>
      </c>
      <c r="I336" s="12">
        <v>22.797899999999998</v>
      </c>
      <c r="J336" s="12">
        <v>4.2804000000000002</v>
      </c>
      <c r="K336" s="12">
        <v>77.800200000000004</v>
      </c>
      <c r="L336" s="12">
        <v>12.4</v>
      </c>
      <c r="M336" s="12">
        <v>15.6</v>
      </c>
      <c r="O336" s="6">
        <v>43949</v>
      </c>
      <c r="P336" s="7">
        <f t="shared" si="78"/>
        <v>2.3172685815384151E-2</v>
      </c>
      <c r="Q336" s="7">
        <f t="shared" si="79"/>
        <v>2.2265141463519941E-3</v>
      </c>
      <c r="R336" s="7">
        <f t="shared" si="80"/>
        <v>3.5173791953690463E-2</v>
      </c>
      <c r="S336" s="7">
        <f t="shared" si="81"/>
        <v>6.9610360951503275E-2</v>
      </c>
      <c r="T336" s="7">
        <f t="shared" si="82"/>
        <v>6.5210629658150844E-3</v>
      </c>
      <c r="U336" s="7" t="str">
        <f t="shared" si="83"/>
        <v/>
      </c>
      <c r="V336" s="7">
        <f t="shared" si="84"/>
        <v>-2.9185451485811108E-2</v>
      </c>
      <c r="W336" s="7">
        <f t="shared" si="85"/>
        <v>-1.4747352794755616E-2</v>
      </c>
      <c r="X336" s="7">
        <f t="shared" si="86"/>
        <v>2.7605585433785099E-3</v>
      </c>
      <c r="Y336" s="7">
        <f t="shared" si="87"/>
        <v>0</v>
      </c>
      <c r="Z336" s="7">
        <v>-4.6090000000000002E-3</v>
      </c>
      <c r="AA336" s="7">
        <f t="shared" si="88"/>
        <v>1.8722565611555362E-2</v>
      </c>
      <c r="AB336" s="7">
        <f t="shared" si="89"/>
        <v>2.7951120895050502E-2</v>
      </c>
      <c r="AE336" s="6">
        <v>43949</v>
      </c>
      <c r="AF336" s="7">
        <v>33.57</v>
      </c>
      <c r="AG336" s="7">
        <v>198.77</v>
      </c>
      <c r="AH336" s="7">
        <v>58.89</v>
      </c>
      <c r="AI336" s="7">
        <f t="shared" si="75"/>
        <v>3.1999999999999993</v>
      </c>
      <c r="AJ336" s="7">
        <v>1.8</v>
      </c>
      <c r="AK336" s="7">
        <v>6.1449999999999996</v>
      </c>
      <c r="AL336" s="7">
        <f t="shared" si="76"/>
        <v>4.3449999999999998</v>
      </c>
      <c r="AM336" s="7">
        <v>0.04</v>
      </c>
      <c r="AN336" s="7">
        <v>0.2</v>
      </c>
      <c r="AO336" s="7">
        <v>0.62</v>
      </c>
      <c r="AP336" s="7">
        <f t="shared" si="77"/>
        <v>0.42</v>
      </c>
      <c r="AQ336" s="7">
        <v>1.1399999999999999</v>
      </c>
      <c r="AR336" s="7">
        <v>123.3693</v>
      </c>
      <c r="AS336" s="7">
        <v>1710.5</v>
      </c>
      <c r="AT336" s="14">
        <v>256.03199999999998</v>
      </c>
      <c r="AU336" s="14">
        <v>84.561899999999994</v>
      </c>
      <c r="AV336" s="14">
        <v>71.8</v>
      </c>
      <c r="AY336" s="6">
        <v>43949</v>
      </c>
      <c r="AZ336" s="12">
        <v>1</v>
      </c>
      <c r="BA336" s="12">
        <v>0</v>
      </c>
      <c r="BB336" s="12">
        <v>1</v>
      </c>
      <c r="BE336" s="6">
        <v>43949</v>
      </c>
      <c r="BF336" t="s">
        <v>55</v>
      </c>
      <c r="BG336" s="52">
        <v>2</v>
      </c>
    </row>
    <row r="337" spans="1:59" x14ac:dyDescent="0.2">
      <c r="A337" s="6">
        <v>43950</v>
      </c>
      <c r="B337" s="12">
        <v>36.1952</v>
      </c>
      <c r="C337" s="12">
        <v>72.539599999999993</v>
      </c>
      <c r="D337" s="12">
        <v>33.8705</v>
      </c>
      <c r="E337" s="12">
        <v>15.704599999999999</v>
      </c>
      <c r="F337" s="12">
        <v>43.664499999999997</v>
      </c>
      <c r="G337" s="12"/>
      <c r="H337" s="12">
        <v>5.7640000000000002</v>
      </c>
      <c r="I337" s="12">
        <v>19.228400000000001</v>
      </c>
      <c r="J337" s="12">
        <v>4.8059000000000003</v>
      </c>
      <c r="K337" s="12">
        <v>77.791700000000006</v>
      </c>
      <c r="L337" s="12">
        <v>15.04</v>
      </c>
      <c r="M337" s="12">
        <v>17.86</v>
      </c>
      <c r="O337" s="6">
        <v>43950</v>
      </c>
      <c r="P337" s="7">
        <f t="shared" si="78"/>
        <v>5.3889036721719609E-2</v>
      </c>
      <c r="Q337" s="7">
        <f t="shared" si="79"/>
        <v>5.1059982633528428E-2</v>
      </c>
      <c r="R337" s="7">
        <f t="shared" si="80"/>
        <v>9.251666571722858E-2</v>
      </c>
      <c r="S337" s="7">
        <f t="shared" si="81"/>
        <v>0.10086664004366036</v>
      </c>
      <c r="T337" s="7">
        <f t="shared" si="82"/>
        <v>5.8820721305145332E-2</v>
      </c>
      <c r="U337" s="7" t="str">
        <f t="shared" si="83"/>
        <v/>
      </c>
      <c r="V337" s="7">
        <f t="shared" si="84"/>
        <v>-0.12172313894832644</v>
      </c>
      <c r="W337" s="7">
        <f t="shared" si="85"/>
        <v>-0.1702800736443206</v>
      </c>
      <c r="X337" s="7">
        <f t="shared" si="86"/>
        <v>0.11579786660291454</v>
      </c>
      <c r="Y337" s="7">
        <f t="shared" si="87"/>
        <v>-1.0926018653225794E-4</v>
      </c>
      <c r="Z337" s="7">
        <v>2.5840999999999999E-2</v>
      </c>
      <c r="AA337" s="7">
        <f t="shared" si="88"/>
        <v>0.19301684591070259</v>
      </c>
      <c r="AB337" s="7">
        <f t="shared" si="89"/>
        <v>0.13529266119286157</v>
      </c>
      <c r="AE337" s="6">
        <v>43950</v>
      </c>
      <c r="AF337" s="7">
        <v>31.23</v>
      </c>
      <c r="AG337" s="7">
        <v>195.59</v>
      </c>
      <c r="AH337" s="7">
        <v>57.15</v>
      </c>
      <c r="AI337" s="7">
        <f t="shared" si="75"/>
        <v>2.8200000000000003</v>
      </c>
      <c r="AJ337" s="7">
        <v>1.73</v>
      </c>
      <c r="AK337" s="7">
        <v>6.0149999999999997</v>
      </c>
      <c r="AL337" s="7">
        <f t="shared" si="76"/>
        <v>4.2850000000000001</v>
      </c>
      <c r="AM337" s="7">
        <v>0.04</v>
      </c>
      <c r="AN337" s="7">
        <v>0.2</v>
      </c>
      <c r="AO337" s="7">
        <v>0.63</v>
      </c>
      <c r="AP337" s="7">
        <f t="shared" si="77"/>
        <v>0.43</v>
      </c>
      <c r="AQ337" s="7">
        <v>1.1399999999999999</v>
      </c>
      <c r="AR337" s="7">
        <v>122.7782</v>
      </c>
      <c r="AS337" s="7">
        <v>1703.4</v>
      </c>
      <c r="AT337" s="14">
        <v>256.03199999999998</v>
      </c>
      <c r="AU337" s="14">
        <v>84.561899999999994</v>
      </c>
      <c r="AV337" s="14">
        <v>71.8</v>
      </c>
      <c r="AY337" s="6">
        <v>43950</v>
      </c>
      <c r="AZ337" s="12">
        <v>1</v>
      </c>
      <c r="BA337" s="12">
        <v>0</v>
      </c>
      <c r="BB337" s="12">
        <v>1</v>
      </c>
      <c r="BE337" s="6">
        <v>43950</v>
      </c>
      <c r="BF337" t="s">
        <v>55</v>
      </c>
      <c r="BG337" s="52">
        <v>2</v>
      </c>
    </row>
    <row r="338" spans="1:59" x14ac:dyDescent="0.2">
      <c r="A338" s="6">
        <v>43951</v>
      </c>
      <c r="B338" s="12">
        <v>35.440199999999997</v>
      </c>
      <c r="C338" s="12">
        <v>70.531000000000006</v>
      </c>
      <c r="D338" s="12">
        <v>33.782299999999999</v>
      </c>
      <c r="E338" s="12">
        <v>15.536099999999999</v>
      </c>
      <c r="F338" s="12">
        <v>44.620199999999997</v>
      </c>
      <c r="G338" s="12"/>
      <c r="H338" s="12">
        <v>5.8198999999999996</v>
      </c>
      <c r="I338" s="12">
        <v>19.011199999999999</v>
      </c>
      <c r="J338" s="12">
        <v>4.9593999999999996</v>
      </c>
      <c r="K338" s="12">
        <v>77.808700000000002</v>
      </c>
      <c r="L338" s="12">
        <v>19.23</v>
      </c>
      <c r="M338" s="12">
        <v>18.11</v>
      </c>
      <c r="O338" s="6">
        <v>43951</v>
      </c>
      <c r="P338" s="7">
        <f t="shared" si="78"/>
        <v>-2.1079744293110561E-2</v>
      </c>
      <c r="Q338" s="7">
        <f t="shared" si="79"/>
        <v>-2.8080290157097683E-2</v>
      </c>
      <c r="R338" s="7">
        <f t="shared" si="80"/>
        <v>-2.6074323596500452E-3</v>
      </c>
      <c r="S338" s="7">
        <f t="shared" si="81"/>
        <v>-1.0787314879096333E-2</v>
      </c>
      <c r="T338" s="7">
        <f t="shared" si="82"/>
        <v>2.1651256307874525E-2</v>
      </c>
      <c r="U338" s="7" t="str">
        <f t="shared" si="83"/>
        <v/>
      </c>
      <c r="V338" s="7">
        <f t="shared" si="84"/>
        <v>9.6514013278720962E-3</v>
      </c>
      <c r="W338" s="7">
        <f t="shared" si="85"/>
        <v>-1.1360073631681223E-2</v>
      </c>
      <c r="X338" s="7">
        <f t="shared" si="86"/>
        <v>3.14404359040895E-2</v>
      </c>
      <c r="Y338" s="7">
        <f t="shared" si="87"/>
        <v>2.1850843658020644E-4</v>
      </c>
      <c r="Z338" s="7">
        <v>-9.3550000000000005E-3</v>
      </c>
      <c r="AA338" s="7">
        <f t="shared" si="88"/>
        <v>0.24575824107899463</v>
      </c>
      <c r="AB338" s="7">
        <f t="shared" si="89"/>
        <v>1.3900696446969129E-2</v>
      </c>
      <c r="AE338" s="6">
        <v>43951</v>
      </c>
      <c r="AF338" s="7">
        <v>34.15</v>
      </c>
      <c r="AG338" s="7">
        <v>104.98</v>
      </c>
      <c r="AH338" s="7">
        <v>53.59</v>
      </c>
      <c r="AI338" s="7">
        <f t="shared" si="75"/>
        <v>-1.120000000000001</v>
      </c>
      <c r="AJ338" s="7">
        <v>1.63</v>
      </c>
      <c r="AK338" s="7">
        <v>6.22</v>
      </c>
      <c r="AL338" s="7">
        <f t="shared" si="76"/>
        <v>4.59</v>
      </c>
      <c r="AM338" s="7">
        <v>0.05</v>
      </c>
      <c r="AN338" s="7">
        <v>0.2</v>
      </c>
      <c r="AO338" s="7">
        <v>0.64</v>
      </c>
      <c r="AP338" s="7">
        <f t="shared" si="77"/>
        <v>0.44</v>
      </c>
      <c r="AQ338" s="7">
        <v>1.07</v>
      </c>
      <c r="AR338" s="7">
        <v>122.327</v>
      </c>
      <c r="AS338" s="7">
        <v>1684.2</v>
      </c>
      <c r="AT338" s="14">
        <v>256.03199999999998</v>
      </c>
      <c r="AU338" s="14">
        <v>84.561899999999994</v>
      </c>
      <c r="AV338" s="14">
        <v>71.8</v>
      </c>
      <c r="AY338" s="6">
        <v>43951</v>
      </c>
      <c r="AZ338" s="12">
        <v>0</v>
      </c>
      <c r="BA338" s="12">
        <v>0</v>
      </c>
      <c r="BB338" s="12">
        <v>1</v>
      </c>
      <c r="BE338" s="6">
        <v>43951</v>
      </c>
      <c r="BF338" t="s">
        <v>55</v>
      </c>
      <c r="BG338" s="52">
        <v>2</v>
      </c>
    </row>
    <row r="339" spans="1:59" x14ac:dyDescent="0.2">
      <c r="A339" s="6">
        <v>43952</v>
      </c>
      <c r="B339" s="12">
        <v>32.900599999999997</v>
      </c>
      <c r="C339" s="12">
        <v>68.568399999999997</v>
      </c>
      <c r="D339" s="12">
        <v>31.4071</v>
      </c>
      <c r="E339" s="12">
        <v>14.263299999999999</v>
      </c>
      <c r="F339" s="12">
        <v>41.332700000000003</v>
      </c>
      <c r="G339" s="12"/>
      <c r="H339" s="12">
        <v>5.6272000000000002</v>
      </c>
      <c r="I339" s="12">
        <v>17.969100000000001</v>
      </c>
      <c r="J339" s="12">
        <v>4.6111000000000004</v>
      </c>
      <c r="K339" s="12">
        <v>77.795100000000005</v>
      </c>
      <c r="L339" s="12">
        <v>19.72</v>
      </c>
      <c r="M339" s="12">
        <v>18.489999999999998</v>
      </c>
      <c r="O339" s="6">
        <v>43952</v>
      </c>
      <c r="P339" s="7">
        <f t="shared" si="78"/>
        <v>-7.4355874374714845E-2</v>
      </c>
      <c r="Q339" s="7">
        <f t="shared" si="79"/>
        <v>-2.822054227881202E-2</v>
      </c>
      <c r="R339" s="7">
        <f t="shared" si="80"/>
        <v>-7.2903014683786155E-2</v>
      </c>
      <c r="S339" s="7">
        <f t="shared" si="81"/>
        <v>-8.5476543428227622E-2</v>
      </c>
      <c r="T339" s="7">
        <f t="shared" si="82"/>
        <v>-7.6532717050385807E-2</v>
      </c>
      <c r="U339" s="7" t="str">
        <f t="shared" si="83"/>
        <v/>
      </c>
      <c r="V339" s="7">
        <f t="shared" si="84"/>
        <v>-3.3671096727566727E-2</v>
      </c>
      <c r="W339" s="7">
        <f t="shared" si="85"/>
        <v>-5.6374663110490504E-2</v>
      </c>
      <c r="X339" s="7">
        <f t="shared" si="86"/>
        <v>-7.2818325418737256E-2</v>
      </c>
      <c r="Y339" s="7">
        <f t="shared" si="87"/>
        <v>-1.7480292942240826E-4</v>
      </c>
      <c r="Z339" s="7">
        <v>-2.683E-2</v>
      </c>
      <c r="AA339" s="7">
        <f t="shared" si="88"/>
        <v>2.5161789573800875E-2</v>
      </c>
      <c r="AB339" s="7">
        <f t="shared" si="89"/>
        <v>2.076577350371139E-2</v>
      </c>
      <c r="AE339" s="6">
        <v>43952</v>
      </c>
      <c r="AF339" s="7">
        <v>37.19</v>
      </c>
      <c r="AG339" s="7">
        <v>110.18</v>
      </c>
      <c r="AH339" s="7">
        <v>48.11</v>
      </c>
      <c r="AI339" s="7">
        <f t="shared" si="75"/>
        <v>-1.2300000000000004</v>
      </c>
      <c r="AJ339" s="7">
        <v>1.69</v>
      </c>
      <c r="AK339" s="7">
        <v>5.8449999999999998</v>
      </c>
      <c r="AL339" s="7">
        <f t="shared" si="76"/>
        <v>4.1549999999999994</v>
      </c>
      <c r="AM339" s="7">
        <v>0.05</v>
      </c>
      <c r="AN339" s="7">
        <v>0.2</v>
      </c>
      <c r="AO339" s="7">
        <v>0.64</v>
      </c>
      <c r="AP339" s="7">
        <f t="shared" si="77"/>
        <v>0.44</v>
      </c>
      <c r="AQ339" s="7">
        <v>1.06</v>
      </c>
      <c r="AR339" s="7">
        <v>123.14919999999999</v>
      </c>
      <c r="AS339" s="7">
        <v>1694.5</v>
      </c>
      <c r="AT339" s="14">
        <v>255.80199999999999</v>
      </c>
      <c r="AU339" s="14">
        <v>85.960400000000007</v>
      </c>
      <c r="AV339" s="14">
        <v>72.3</v>
      </c>
      <c r="AY339" s="6">
        <v>43952</v>
      </c>
      <c r="AZ339" s="12">
        <v>0</v>
      </c>
      <c r="BA339" s="12">
        <v>0</v>
      </c>
      <c r="BB339" s="12">
        <v>1</v>
      </c>
      <c r="BE339" s="6">
        <v>43952</v>
      </c>
      <c r="BF339" t="s">
        <v>55</v>
      </c>
      <c r="BG339" s="52">
        <v>2</v>
      </c>
    </row>
    <row r="340" spans="1:59" x14ac:dyDescent="0.2">
      <c r="A340" s="6">
        <v>43955</v>
      </c>
      <c r="B340" s="12">
        <v>34.227600000000002</v>
      </c>
      <c r="C340" s="12">
        <v>70.101699999999994</v>
      </c>
      <c r="D340" s="12">
        <v>32.386099999999999</v>
      </c>
      <c r="E340" s="12">
        <v>14.5253</v>
      </c>
      <c r="F340" s="12">
        <v>41.361400000000003</v>
      </c>
      <c r="G340" s="12"/>
      <c r="H340" s="12">
        <v>5.6395999999999997</v>
      </c>
      <c r="I340" s="12">
        <v>20.261900000000001</v>
      </c>
      <c r="J340" s="12">
        <v>4.7763999999999998</v>
      </c>
      <c r="K340" s="12">
        <v>77.795100000000005</v>
      </c>
      <c r="L340" s="12">
        <v>20.47</v>
      </c>
      <c r="M340" s="12">
        <v>20.399999999999999</v>
      </c>
      <c r="O340" s="6">
        <v>43955</v>
      </c>
      <c r="P340" s="7">
        <f t="shared" si="78"/>
        <v>3.9541441461753216E-2</v>
      </c>
      <c r="Q340" s="7">
        <f t="shared" si="79"/>
        <v>2.2115257611811285E-2</v>
      </c>
      <c r="R340" s="7">
        <f t="shared" si="80"/>
        <v>3.0695336396654914E-2</v>
      </c>
      <c r="S340" s="7">
        <f t="shared" si="81"/>
        <v>1.8202151806173458E-2</v>
      </c>
      <c r="T340" s="7">
        <f t="shared" si="82"/>
        <v>6.9412451800865643E-4</v>
      </c>
      <c r="U340" s="7" t="str">
        <f t="shared" si="83"/>
        <v/>
      </c>
      <c r="V340" s="7">
        <f t="shared" si="84"/>
        <v>2.2011582714880355E-3</v>
      </c>
      <c r="W340" s="7">
        <f t="shared" si="85"/>
        <v>0.12008865920355728</v>
      </c>
      <c r="X340" s="7">
        <f t="shared" si="86"/>
        <v>3.5220684418116481E-2</v>
      </c>
      <c r="Y340" s="7">
        <f t="shared" si="87"/>
        <v>0</v>
      </c>
      <c r="Z340" s="7">
        <v>2.7550000000000001E-3</v>
      </c>
      <c r="AA340" s="7">
        <f t="shared" si="88"/>
        <v>3.732705049870888E-2</v>
      </c>
      <c r="AB340" s="7">
        <f t="shared" si="89"/>
        <v>9.8304855451137152E-2</v>
      </c>
      <c r="AE340" s="6">
        <v>43955</v>
      </c>
      <c r="AF340" s="7">
        <v>35.97</v>
      </c>
      <c r="AG340" s="7">
        <v>97.42</v>
      </c>
      <c r="AH340" s="7">
        <v>49.25</v>
      </c>
      <c r="AI340" s="7">
        <f t="shared" si="75"/>
        <v>-7.0000000000000284E-2</v>
      </c>
      <c r="AJ340" s="7">
        <v>1.78</v>
      </c>
      <c r="AK340" s="7">
        <v>5.74</v>
      </c>
      <c r="AL340" s="7">
        <f t="shared" si="76"/>
        <v>3.96</v>
      </c>
      <c r="AM340" s="7">
        <v>0.05</v>
      </c>
      <c r="AN340" s="7">
        <v>0.19</v>
      </c>
      <c r="AO340" s="7">
        <v>0.64</v>
      </c>
      <c r="AP340" s="7">
        <f t="shared" si="77"/>
        <v>0.45</v>
      </c>
      <c r="AQ340" s="7">
        <v>1.07</v>
      </c>
      <c r="AR340" s="7">
        <v>123.21169999999999</v>
      </c>
      <c r="AS340" s="7">
        <v>1706.9</v>
      </c>
      <c r="AT340" s="14">
        <v>255.80199999999999</v>
      </c>
      <c r="AU340" s="14">
        <v>85.960400000000007</v>
      </c>
      <c r="AV340" s="14">
        <v>72.3</v>
      </c>
      <c r="AY340" s="6">
        <v>43955</v>
      </c>
      <c r="AZ340" s="12">
        <v>0</v>
      </c>
      <c r="BA340" s="12">
        <v>0</v>
      </c>
      <c r="BB340" s="12">
        <v>1</v>
      </c>
      <c r="BE340" s="6">
        <v>43955</v>
      </c>
      <c r="BF340" t="s">
        <v>55</v>
      </c>
      <c r="BG340" s="52">
        <v>2</v>
      </c>
    </row>
    <row r="341" spans="1:59" x14ac:dyDescent="0.2">
      <c r="A341" s="6">
        <v>43956</v>
      </c>
      <c r="B341" s="12">
        <v>34.189500000000002</v>
      </c>
      <c r="C341" s="12">
        <v>71.213300000000004</v>
      </c>
      <c r="D341" s="12">
        <v>32.8354</v>
      </c>
      <c r="E341" s="12">
        <v>14.338200000000001</v>
      </c>
      <c r="F341" s="12">
        <v>40.262300000000003</v>
      </c>
      <c r="G341" s="12"/>
      <c r="H341" s="12">
        <v>5.0613000000000001</v>
      </c>
      <c r="I341" s="12">
        <v>18.455400000000001</v>
      </c>
      <c r="J341" s="12">
        <v>4.8531000000000004</v>
      </c>
      <c r="K341" s="12">
        <v>77.795100000000005</v>
      </c>
      <c r="L341" s="12">
        <v>24.56</v>
      </c>
      <c r="M341" s="12">
        <v>25.46</v>
      </c>
      <c r="O341" s="6">
        <v>43956</v>
      </c>
      <c r="P341" s="7">
        <f t="shared" si="78"/>
        <v>-1.1137567636875221E-3</v>
      </c>
      <c r="Q341" s="7">
        <f t="shared" si="79"/>
        <v>1.5732553909819213E-2</v>
      </c>
      <c r="R341" s="7">
        <f t="shared" si="80"/>
        <v>1.37778832909896E-2</v>
      </c>
      <c r="S341" s="7">
        <f t="shared" si="81"/>
        <v>-1.296465228918414E-2</v>
      </c>
      <c r="T341" s="7">
        <f t="shared" si="82"/>
        <v>-2.6932531513347166E-2</v>
      </c>
      <c r="U341" s="7" t="str">
        <f t="shared" si="83"/>
        <v/>
      </c>
      <c r="V341" s="7">
        <f t="shared" si="84"/>
        <v>-0.1081897737111671</v>
      </c>
      <c r="W341" s="7">
        <f t="shared" si="85"/>
        <v>-9.3385264682278674E-2</v>
      </c>
      <c r="X341" s="7">
        <f t="shared" si="86"/>
        <v>1.5930551344528556E-2</v>
      </c>
      <c r="Y341" s="7">
        <f t="shared" si="87"/>
        <v>0</v>
      </c>
      <c r="Z341" s="7">
        <v>9.1970000000000003E-3</v>
      </c>
      <c r="AA341" s="7">
        <f t="shared" si="88"/>
        <v>0.18215870360574352</v>
      </c>
      <c r="AB341" s="7">
        <f t="shared" si="89"/>
        <v>0.22157369227908993</v>
      </c>
      <c r="AE341" s="6">
        <v>43956</v>
      </c>
      <c r="AF341" s="7">
        <v>33.61</v>
      </c>
      <c r="AG341" s="7">
        <v>97.27</v>
      </c>
      <c r="AH341" s="7">
        <v>49.65</v>
      </c>
      <c r="AI341" s="7">
        <f t="shared" si="75"/>
        <v>0.90000000000000213</v>
      </c>
      <c r="AJ341" s="7">
        <v>1.93</v>
      </c>
      <c r="AK341" s="7">
        <v>5.6749999999999998</v>
      </c>
      <c r="AL341" s="7">
        <f t="shared" si="76"/>
        <v>3.7450000000000001</v>
      </c>
      <c r="AM341" s="7">
        <v>0.05</v>
      </c>
      <c r="AN341" s="7">
        <v>0.19</v>
      </c>
      <c r="AO341" s="7">
        <v>0.66</v>
      </c>
      <c r="AP341" s="7">
        <f t="shared" si="77"/>
        <v>0.47000000000000003</v>
      </c>
      <c r="AQ341" s="7">
        <v>1.1000000000000001</v>
      </c>
      <c r="AR341" s="7">
        <v>122.803</v>
      </c>
      <c r="AS341" s="7">
        <v>1704.4</v>
      </c>
      <c r="AT341" s="14">
        <v>255.80199999999999</v>
      </c>
      <c r="AU341" s="14">
        <v>85.960400000000007</v>
      </c>
      <c r="AV341" s="14">
        <v>72.3</v>
      </c>
      <c r="AY341" s="6">
        <v>43956</v>
      </c>
      <c r="AZ341" s="12">
        <v>0</v>
      </c>
      <c r="BA341" s="12">
        <v>0</v>
      </c>
      <c r="BB341" s="12">
        <v>1</v>
      </c>
      <c r="BE341" s="6">
        <v>43956</v>
      </c>
      <c r="BF341" t="s">
        <v>55</v>
      </c>
      <c r="BG341" s="52">
        <v>2</v>
      </c>
    </row>
    <row r="342" spans="1:59" x14ac:dyDescent="0.2">
      <c r="A342" s="6">
        <v>43957</v>
      </c>
      <c r="B342" s="12">
        <v>33.548900000000003</v>
      </c>
      <c r="C342" s="12">
        <v>69.036000000000001</v>
      </c>
      <c r="D342" s="12">
        <v>32.490400000000001</v>
      </c>
      <c r="E342" s="12">
        <v>12.5412</v>
      </c>
      <c r="F342" s="12">
        <v>40.615900000000003</v>
      </c>
      <c r="G342" s="12"/>
      <c r="H342" s="12">
        <v>4.6199000000000003</v>
      </c>
      <c r="I342" s="12">
        <v>16.536100000000001</v>
      </c>
      <c r="J342" s="12">
        <v>4.6477000000000004</v>
      </c>
      <c r="K342" s="12">
        <v>77.803600000000003</v>
      </c>
      <c r="L342" s="12">
        <v>23.88</v>
      </c>
      <c r="M342" s="12">
        <v>24.2</v>
      </c>
      <c r="O342" s="6">
        <v>43957</v>
      </c>
      <c r="P342" s="7">
        <f t="shared" si="78"/>
        <v>-1.8914503390221798E-2</v>
      </c>
      <c r="Q342" s="7">
        <f t="shared" si="79"/>
        <v>-3.1051491057054511E-2</v>
      </c>
      <c r="R342" s="7">
        <f t="shared" si="80"/>
        <v>-1.0562540605790587E-2</v>
      </c>
      <c r="S342" s="7">
        <f t="shared" si="81"/>
        <v>-0.13390807987392808</v>
      </c>
      <c r="T342" s="7">
        <f t="shared" si="82"/>
        <v>8.7440683146030231E-3</v>
      </c>
      <c r="U342" s="7" t="str">
        <f t="shared" si="83"/>
        <v/>
      </c>
      <c r="V342" s="7">
        <f t="shared" si="84"/>
        <v>-9.1250307460156124E-2</v>
      </c>
      <c r="W342" s="7">
        <f t="shared" si="85"/>
        <v>-0.10981114081718379</v>
      </c>
      <c r="X342" s="7">
        <f t="shared" si="86"/>
        <v>-4.3245202444902514E-2</v>
      </c>
      <c r="Y342" s="7">
        <f t="shared" si="87"/>
        <v>1.0925541162553667E-4</v>
      </c>
      <c r="Z342" s="7">
        <v>-6.8019999999999999E-3</v>
      </c>
      <c r="AA342" s="7">
        <f t="shared" si="88"/>
        <v>-2.8077814754540388E-2</v>
      </c>
      <c r="AB342" s="7">
        <f t="shared" si="89"/>
        <v>-5.0755959966619808E-2</v>
      </c>
      <c r="AE342" s="6">
        <v>43957</v>
      </c>
      <c r="AF342" s="7">
        <v>34.119999999999997</v>
      </c>
      <c r="AG342" s="7">
        <v>115.39</v>
      </c>
      <c r="AH342" s="7">
        <v>51.31</v>
      </c>
      <c r="AI342" s="7">
        <f t="shared" si="75"/>
        <v>0.32000000000000028</v>
      </c>
      <c r="AJ342" s="7">
        <v>1.9</v>
      </c>
      <c r="AK342" s="7">
        <v>5.7649999999999997</v>
      </c>
      <c r="AL342" s="7">
        <f t="shared" si="76"/>
        <v>3.8649999999999998</v>
      </c>
      <c r="AM342" s="7">
        <v>0.05</v>
      </c>
      <c r="AN342" s="7">
        <v>0.17</v>
      </c>
      <c r="AO342" s="7">
        <v>0.72</v>
      </c>
      <c r="AP342" s="7">
        <f t="shared" si="77"/>
        <v>0.54999999999999993</v>
      </c>
      <c r="AQ342" s="7">
        <v>1.1000000000000001</v>
      </c>
      <c r="AR342" s="7">
        <v>123.60899999999999</v>
      </c>
      <c r="AS342" s="7">
        <v>1684.2</v>
      </c>
      <c r="AT342" s="14">
        <v>255.80199999999999</v>
      </c>
      <c r="AU342" s="14">
        <v>85.960400000000007</v>
      </c>
      <c r="AV342" s="14">
        <v>72.3</v>
      </c>
      <c r="AY342" s="6">
        <v>43957</v>
      </c>
      <c r="AZ342" s="12">
        <v>1</v>
      </c>
      <c r="BA342" s="12">
        <v>0</v>
      </c>
      <c r="BB342" s="12">
        <v>1</v>
      </c>
      <c r="BE342" s="6">
        <v>43957</v>
      </c>
      <c r="BF342" t="s">
        <v>55</v>
      </c>
      <c r="BG342" s="52">
        <v>2</v>
      </c>
    </row>
    <row r="343" spans="1:59" x14ac:dyDescent="0.2">
      <c r="A343" s="6">
        <v>43958</v>
      </c>
      <c r="B343" s="12">
        <v>33.7395</v>
      </c>
      <c r="C343" s="12">
        <v>71.021600000000007</v>
      </c>
      <c r="D343" s="12">
        <v>34.039099999999998</v>
      </c>
      <c r="E343" s="12">
        <v>12.990399999999999</v>
      </c>
      <c r="F343" s="12">
        <v>41.294499999999999</v>
      </c>
      <c r="G343" s="12"/>
      <c r="H343" s="12">
        <v>4.8872</v>
      </c>
      <c r="I343" s="12">
        <v>16.883400000000002</v>
      </c>
      <c r="J343" s="12">
        <v>4.5925000000000002</v>
      </c>
      <c r="K343" s="12">
        <v>77.795100000000005</v>
      </c>
      <c r="L343" s="12">
        <v>23.68</v>
      </c>
      <c r="M343" s="12">
        <v>24.23</v>
      </c>
      <c r="O343" s="6">
        <v>43958</v>
      </c>
      <c r="P343" s="7">
        <f t="shared" si="78"/>
        <v>5.6651818073827371E-3</v>
      </c>
      <c r="Q343" s="7">
        <f t="shared" si="79"/>
        <v>2.8355948457122634E-2</v>
      </c>
      <c r="R343" s="7">
        <f t="shared" si="80"/>
        <v>4.6565202787003872E-2</v>
      </c>
      <c r="S343" s="7">
        <f t="shared" si="81"/>
        <v>3.5191398719723717E-2</v>
      </c>
      <c r="T343" s="7">
        <f t="shared" si="82"/>
        <v>1.6569703627833089E-2</v>
      </c>
      <c r="U343" s="7" t="str">
        <f t="shared" si="83"/>
        <v/>
      </c>
      <c r="V343" s="7">
        <f t="shared" si="84"/>
        <v>5.6246482515674497E-2</v>
      </c>
      <c r="W343" s="7">
        <f t="shared" si="85"/>
        <v>2.0785020913222239E-2</v>
      </c>
      <c r="X343" s="7">
        <f t="shared" si="86"/>
        <v>-1.1947935469574865E-2</v>
      </c>
      <c r="Y343" s="7">
        <f t="shared" si="87"/>
        <v>-1.0925541162559218E-4</v>
      </c>
      <c r="Z343" s="7">
        <v>1.1995E-2</v>
      </c>
      <c r="AA343" s="7">
        <f t="shared" si="88"/>
        <v>-8.4104785085964036E-3</v>
      </c>
      <c r="AB343" s="7">
        <f t="shared" si="89"/>
        <v>1.2389016657936131E-3</v>
      </c>
      <c r="AE343" s="6">
        <v>43958</v>
      </c>
      <c r="AF343" s="7">
        <v>31.44</v>
      </c>
      <c r="AG343" s="7">
        <v>110.62</v>
      </c>
      <c r="AH343" s="7">
        <v>54.93</v>
      </c>
      <c r="AI343" s="7">
        <f t="shared" si="75"/>
        <v>0.55000000000000071</v>
      </c>
      <c r="AJ343" s="7">
        <v>1.84</v>
      </c>
      <c r="AK343" s="7">
        <v>5.8449999999999998</v>
      </c>
      <c r="AL343" s="7">
        <f t="shared" si="76"/>
        <v>4.0049999999999999</v>
      </c>
      <c r="AM343" s="7">
        <v>0.05</v>
      </c>
      <c r="AN343" s="7">
        <v>0.13</v>
      </c>
      <c r="AO343" s="7">
        <v>0.63</v>
      </c>
      <c r="AP343" s="7">
        <f t="shared" si="77"/>
        <v>0.5</v>
      </c>
      <c r="AQ343" s="7">
        <v>1.08</v>
      </c>
      <c r="AR343" s="7">
        <v>123.1249</v>
      </c>
      <c r="AS343" s="7">
        <v>1721.8</v>
      </c>
      <c r="AT343" s="14">
        <v>255.80199999999999</v>
      </c>
      <c r="AU343" s="14">
        <v>85.960400000000007</v>
      </c>
      <c r="AV343" s="14">
        <v>72.3</v>
      </c>
      <c r="AY343" s="6">
        <v>43958</v>
      </c>
      <c r="AZ343" s="12">
        <v>0</v>
      </c>
      <c r="BA343" s="12">
        <v>0</v>
      </c>
      <c r="BB343" s="12">
        <v>1</v>
      </c>
      <c r="BE343" s="6">
        <v>43958</v>
      </c>
      <c r="BF343" t="s">
        <v>55</v>
      </c>
      <c r="BG343" s="52">
        <v>2</v>
      </c>
    </row>
    <row r="344" spans="1:59" x14ac:dyDescent="0.2">
      <c r="A344" s="6">
        <v>43959</v>
      </c>
      <c r="B344" s="12">
        <v>35.219000000000001</v>
      </c>
      <c r="C344" s="12">
        <v>73.191199999999995</v>
      </c>
      <c r="D344" s="12">
        <v>34.914400000000001</v>
      </c>
      <c r="E344" s="12">
        <v>14.057399999999999</v>
      </c>
      <c r="F344" s="12">
        <v>42.527299999999997</v>
      </c>
      <c r="G344" s="12"/>
      <c r="H344" s="12">
        <v>5.0178000000000003</v>
      </c>
      <c r="I344" s="12">
        <v>16.8748</v>
      </c>
      <c r="J344" s="12">
        <v>4.6844999999999999</v>
      </c>
      <c r="K344" s="12">
        <v>77.795100000000005</v>
      </c>
      <c r="L344" s="12">
        <v>24.73</v>
      </c>
      <c r="M344" s="12"/>
      <c r="O344" s="6">
        <v>43959</v>
      </c>
      <c r="P344" s="7">
        <f t="shared" si="78"/>
        <v>4.2916451904099977E-2</v>
      </c>
      <c r="Q344" s="7">
        <f t="shared" si="79"/>
        <v>3.0091139034918953E-2</v>
      </c>
      <c r="R344" s="7">
        <f t="shared" si="80"/>
        <v>2.5389487686509161E-2</v>
      </c>
      <c r="S344" s="7">
        <f t="shared" si="81"/>
        <v>7.8938324392467299E-2</v>
      </c>
      <c r="T344" s="7">
        <f t="shared" si="82"/>
        <v>2.9416903465215468E-2</v>
      </c>
      <c r="U344" s="7" t="str">
        <f t="shared" si="83"/>
        <v/>
      </c>
      <c r="V344" s="7">
        <f t="shared" si="84"/>
        <v>2.637204827997788E-2</v>
      </c>
      <c r="W344" s="7">
        <f t="shared" si="85"/>
        <v>-5.0950584960363554E-4</v>
      </c>
      <c r="X344" s="7">
        <f t="shared" si="86"/>
        <v>1.9834648301962205E-2</v>
      </c>
      <c r="Y344" s="7">
        <f t="shared" si="87"/>
        <v>0</v>
      </c>
      <c r="Z344" s="7">
        <v>1.6410000000000001E-2</v>
      </c>
      <c r="AA344" s="7">
        <f t="shared" si="88"/>
        <v>4.3386271517519913E-2</v>
      </c>
      <c r="AB344" s="7" t="str">
        <f t="shared" si="89"/>
        <v/>
      </c>
      <c r="AE344" s="6">
        <v>43959</v>
      </c>
      <c r="AF344" s="7">
        <v>27.98</v>
      </c>
      <c r="AG344" s="7">
        <v>98.7</v>
      </c>
      <c r="AH344" s="7">
        <v>57.4</v>
      </c>
      <c r="AI344" s="7" t="str">
        <f t="shared" si="75"/>
        <v/>
      </c>
      <c r="AJ344" s="7">
        <v>1.74</v>
      </c>
      <c r="AK344" s="7">
        <v>5.83</v>
      </c>
      <c r="AL344" s="7">
        <f t="shared" si="76"/>
        <v>4.09</v>
      </c>
      <c r="AM344" s="7">
        <v>0.05</v>
      </c>
      <c r="AN344" s="7">
        <v>0.16</v>
      </c>
      <c r="AO344" s="7">
        <v>0.69</v>
      </c>
      <c r="AP344" s="7">
        <f t="shared" si="77"/>
        <v>0.52999999999999992</v>
      </c>
      <c r="AQ344" s="7">
        <v>1.1200000000000001</v>
      </c>
      <c r="AR344" s="7">
        <v>122.53789999999999</v>
      </c>
      <c r="AS344" s="7">
        <v>1709.9</v>
      </c>
      <c r="AT344" s="14">
        <v>255.80199999999999</v>
      </c>
      <c r="AU344" s="14">
        <v>85.960400000000007</v>
      </c>
      <c r="AV344" s="14">
        <v>72.3</v>
      </c>
      <c r="AY344" s="6">
        <v>43959</v>
      </c>
      <c r="AZ344" s="12">
        <v>0</v>
      </c>
      <c r="BA344" s="12">
        <v>0</v>
      </c>
      <c r="BB344" s="12">
        <v>1</v>
      </c>
      <c r="BE344" s="6">
        <v>43959</v>
      </c>
      <c r="BF344" t="s">
        <v>55</v>
      </c>
      <c r="BG344" s="52">
        <v>2</v>
      </c>
    </row>
    <row r="345" spans="1:59" x14ac:dyDescent="0.2">
      <c r="A345" s="6">
        <v>43962</v>
      </c>
      <c r="B345" s="12">
        <v>34.883499999999998</v>
      </c>
      <c r="C345" s="12">
        <v>71.581299999999999</v>
      </c>
      <c r="D345" s="12">
        <v>34.257899999999999</v>
      </c>
      <c r="E345" s="12">
        <v>14.066700000000001</v>
      </c>
      <c r="F345" s="12">
        <v>42.479500000000002</v>
      </c>
      <c r="G345" s="12"/>
      <c r="H345" s="12">
        <v>4.7939999999999996</v>
      </c>
      <c r="I345" s="12">
        <v>15.328900000000001</v>
      </c>
      <c r="J345" s="12">
        <v>4.7152000000000003</v>
      </c>
      <c r="K345" s="12">
        <v>77.803600000000003</v>
      </c>
      <c r="L345" s="12">
        <v>24.02</v>
      </c>
      <c r="M345" s="12">
        <v>25.53</v>
      </c>
      <c r="O345" s="6">
        <v>43962</v>
      </c>
      <c r="P345" s="7">
        <f t="shared" si="78"/>
        <v>-9.5717716630761753E-3</v>
      </c>
      <c r="Q345" s="7">
        <f t="shared" si="79"/>
        <v>-2.2241328490611511E-2</v>
      </c>
      <c r="R345" s="7">
        <f t="shared" si="80"/>
        <v>-1.8982156513871959E-2</v>
      </c>
      <c r="S345" s="7">
        <f t="shared" si="81"/>
        <v>6.6135452078303016E-4</v>
      </c>
      <c r="T345" s="7">
        <f t="shared" si="82"/>
        <v>-1.1246160316106279E-3</v>
      </c>
      <c r="U345" s="7" t="str">
        <f t="shared" si="83"/>
        <v/>
      </c>
      <c r="V345" s="7">
        <f t="shared" si="84"/>
        <v>-4.5626454621205514E-2</v>
      </c>
      <c r="W345" s="7">
        <f t="shared" si="85"/>
        <v>-9.6081449256567808E-2</v>
      </c>
      <c r="X345" s="7">
        <f t="shared" si="86"/>
        <v>6.5321465921873434E-3</v>
      </c>
      <c r="Y345" s="7">
        <f t="shared" si="87"/>
        <v>1.0925541162553667E-4</v>
      </c>
      <c r="Z345" s="7">
        <v>2.05E-4</v>
      </c>
      <c r="AA345" s="7">
        <f t="shared" si="88"/>
        <v>-2.9130264881487344E-2</v>
      </c>
      <c r="AB345" s="7" t="str">
        <f t="shared" si="89"/>
        <v/>
      </c>
      <c r="AE345" s="6">
        <v>43962</v>
      </c>
      <c r="AF345" s="7">
        <v>27.57</v>
      </c>
      <c r="AG345" s="7">
        <v>109.72</v>
      </c>
      <c r="AH345" s="7">
        <v>61.6</v>
      </c>
      <c r="AI345" s="7">
        <f t="shared" si="75"/>
        <v>1.5100000000000016</v>
      </c>
      <c r="AJ345" s="7">
        <v>1.7</v>
      </c>
      <c r="AK345" s="7">
        <v>5.7050000000000001</v>
      </c>
      <c r="AL345" s="7">
        <f t="shared" si="76"/>
        <v>4.0049999999999999</v>
      </c>
      <c r="AM345" s="7">
        <v>0.05</v>
      </c>
      <c r="AN345" s="7">
        <v>0.17</v>
      </c>
      <c r="AO345" s="7">
        <v>0.73</v>
      </c>
      <c r="AP345" s="7">
        <f t="shared" si="77"/>
        <v>0.55999999999999994</v>
      </c>
      <c r="AQ345" s="7">
        <v>1.1299999999999999</v>
      </c>
      <c r="AR345" s="7">
        <v>123.2333</v>
      </c>
      <c r="AS345" s="7">
        <v>1695.3</v>
      </c>
      <c r="AT345" s="14">
        <v>255.80199999999999</v>
      </c>
      <c r="AU345" s="14">
        <v>85.960400000000007</v>
      </c>
      <c r="AV345" s="14">
        <v>72.3</v>
      </c>
      <c r="AY345" s="6">
        <v>43962</v>
      </c>
      <c r="AZ345" s="12">
        <v>0</v>
      </c>
      <c r="BA345" s="12">
        <v>0</v>
      </c>
      <c r="BB345" s="12">
        <v>1</v>
      </c>
      <c r="BE345" s="6">
        <v>43962</v>
      </c>
      <c r="BF345" t="s">
        <v>55</v>
      </c>
      <c r="BG345" s="52">
        <v>2</v>
      </c>
    </row>
    <row r="346" spans="1:59" x14ac:dyDescent="0.2">
      <c r="A346" s="6">
        <v>43963</v>
      </c>
      <c r="B346" s="12">
        <v>34.300400000000003</v>
      </c>
      <c r="C346" s="12">
        <v>69.840999999999994</v>
      </c>
      <c r="D346" s="12">
        <v>33.698700000000002</v>
      </c>
      <c r="E346" s="12">
        <v>13.6456</v>
      </c>
      <c r="F346" s="12">
        <v>41.772300000000001</v>
      </c>
      <c r="G346" s="12"/>
      <c r="H346" s="12">
        <v>4.5826000000000002</v>
      </c>
      <c r="I346" s="12">
        <v>14.9293</v>
      </c>
      <c r="J346" s="12">
        <v>4.6048</v>
      </c>
      <c r="K346" s="12">
        <v>77.803600000000003</v>
      </c>
      <c r="L346" s="12">
        <v>25.76</v>
      </c>
      <c r="M346" s="12">
        <v>26.67</v>
      </c>
      <c r="O346" s="6">
        <v>43963</v>
      </c>
      <c r="P346" s="7">
        <f t="shared" si="78"/>
        <v>-1.6856922131873776E-2</v>
      </c>
      <c r="Q346" s="7">
        <f t="shared" si="79"/>
        <v>-2.4612636799594502E-2</v>
      </c>
      <c r="R346" s="7">
        <f t="shared" si="80"/>
        <v>-1.6457934098719814E-2</v>
      </c>
      <c r="S346" s="7">
        <f t="shared" si="81"/>
        <v>-3.0393176694769156E-2</v>
      </c>
      <c r="T346" s="7">
        <f t="shared" si="82"/>
        <v>-1.678816618378192E-2</v>
      </c>
      <c r="U346" s="7" t="str">
        <f t="shared" si="83"/>
        <v/>
      </c>
      <c r="V346" s="7">
        <f t="shared" si="84"/>
        <v>-4.5098613369087388E-2</v>
      </c>
      <c r="W346" s="7">
        <f t="shared" si="85"/>
        <v>-2.6414210593504631E-2</v>
      </c>
      <c r="X346" s="7">
        <f t="shared" si="86"/>
        <v>-2.369209529038166E-2</v>
      </c>
      <c r="Y346" s="7">
        <f t="shared" si="87"/>
        <v>0</v>
      </c>
      <c r="Z346" s="7">
        <v>-2.0133000000000002E-2</v>
      </c>
      <c r="AA346" s="7">
        <f t="shared" si="88"/>
        <v>6.9936084584315494E-2</v>
      </c>
      <c r="AB346" s="7">
        <f t="shared" si="89"/>
        <v>4.3685106940530474E-2</v>
      </c>
      <c r="AE346" s="6">
        <v>43963</v>
      </c>
      <c r="AF346" s="7">
        <v>33.04</v>
      </c>
      <c r="AG346" s="7">
        <v>86.86</v>
      </c>
      <c r="AH346" s="7">
        <v>61.26</v>
      </c>
      <c r="AI346" s="7">
        <f t="shared" si="75"/>
        <v>0.91000000000000014</v>
      </c>
      <c r="AJ346" s="7">
        <v>1.61</v>
      </c>
      <c r="AK346" s="7">
        <v>5.3150000000000004</v>
      </c>
      <c r="AL346" s="7">
        <f t="shared" si="76"/>
        <v>3.7050000000000001</v>
      </c>
      <c r="AM346" s="7">
        <v>0.05</v>
      </c>
      <c r="AN346" s="7">
        <v>0.17</v>
      </c>
      <c r="AO346" s="7">
        <v>0.69</v>
      </c>
      <c r="AP346" s="7">
        <f t="shared" si="77"/>
        <v>0.51999999999999991</v>
      </c>
      <c r="AQ346" s="7">
        <v>1.0900000000000001</v>
      </c>
      <c r="AR346" s="7">
        <v>123.0592</v>
      </c>
      <c r="AS346" s="7">
        <v>1704.4</v>
      </c>
      <c r="AT346" s="14">
        <v>255.80199999999999</v>
      </c>
      <c r="AU346" s="14">
        <v>85.960400000000007</v>
      </c>
      <c r="AV346" s="14">
        <v>72.3</v>
      </c>
      <c r="AY346" s="6">
        <v>43963</v>
      </c>
      <c r="AZ346" s="12">
        <v>0</v>
      </c>
      <c r="BA346" s="12">
        <v>0</v>
      </c>
      <c r="BB346" s="12">
        <v>1</v>
      </c>
      <c r="BE346" s="6">
        <v>43963</v>
      </c>
      <c r="BF346" t="s">
        <v>55</v>
      </c>
      <c r="BG346" s="52">
        <v>2</v>
      </c>
    </row>
    <row r="347" spans="1:59" x14ac:dyDescent="0.2">
      <c r="A347" s="6">
        <v>43964</v>
      </c>
      <c r="B347" s="12">
        <v>32.597799999999999</v>
      </c>
      <c r="C347" s="12">
        <v>68.001099999999994</v>
      </c>
      <c r="D347" s="12">
        <v>32.329000000000001</v>
      </c>
      <c r="E347" s="12">
        <v>12.5786</v>
      </c>
      <c r="F347" s="12">
        <v>38.618600000000001</v>
      </c>
      <c r="G347" s="12"/>
      <c r="H347" s="12">
        <v>4.7380000000000004</v>
      </c>
      <c r="I347" s="12">
        <v>16.232099999999999</v>
      </c>
      <c r="J347" s="12">
        <v>4.2553000000000001</v>
      </c>
      <c r="K347" s="12">
        <v>77.803600000000003</v>
      </c>
      <c r="L347" s="12">
        <v>25.37</v>
      </c>
      <c r="M347" s="12">
        <v>27.89</v>
      </c>
      <c r="O347" s="6">
        <v>43964</v>
      </c>
      <c r="P347" s="7">
        <f t="shared" si="78"/>
        <v>-5.091221447858324E-2</v>
      </c>
      <c r="Q347" s="7">
        <f t="shared" si="79"/>
        <v>-2.6697348355135063E-2</v>
      </c>
      <c r="R347" s="7">
        <f t="shared" si="80"/>
        <v>-4.1494600711449246E-2</v>
      </c>
      <c r="S347" s="7">
        <f t="shared" si="81"/>
        <v>-8.1420168023520284E-2</v>
      </c>
      <c r="T347" s="7">
        <f t="shared" si="82"/>
        <v>-7.8499414739845688E-2</v>
      </c>
      <c r="U347" s="7" t="str">
        <f t="shared" si="83"/>
        <v/>
      </c>
      <c r="V347" s="7">
        <f t="shared" si="84"/>
        <v>3.3348583093488655E-2</v>
      </c>
      <c r="W347" s="7">
        <f t="shared" si="85"/>
        <v>8.3665038188382099E-2</v>
      </c>
      <c r="X347" s="7">
        <f t="shared" si="86"/>
        <v>-7.893397288305859E-2</v>
      </c>
      <c r="Y347" s="7">
        <f t="shared" si="87"/>
        <v>0</v>
      </c>
      <c r="Z347" s="7">
        <v>-1.7843999999999999E-2</v>
      </c>
      <c r="AA347" s="7">
        <f t="shared" si="88"/>
        <v>-1.5255527624962338E-2</v>
      </c>
      <c r="AB347" s="7">
        <f t="shared" si="89"/>
        <v>4.472886344547472E-2</v>
      </c>
      <c r="AE347" s="6">
        <v>43964</v>
      </c>
      <c r="AF347" s="7">
        <v>35.28</v>
      </c>
      <c r="AG347" s="7">
        <v>82.83</v>
      </c>
      <c r="AH347" s="7">
        <v>57.56</v>
      </c>
      <c r="AI347" s="7">
        <f t="shared" si="75"/>
        <v>2.5199999999999996</v>
      </c>
      <c r="AJ347" s="7">
        <v>1.56</v>
      </c>
      <c r="AK347" s="7">
        <v>5.12</v>
      </c>
      <c r="AL347" s="7">
        <f t="shared" si="76"/>
        <v>3.56</v>
      </c>
      <c r="AM347" s="7">
        <v>0.05</v>
      </c>
      <c r="AN347" s="7">
        <v>0.16</v>
      </c>
      <c r="AO347" s="7">
        <v>0.64</v>
      </c>
      <c r="AP347" s="7">
        <f t="shared" si="77"/>
        <v>0.48</v>
      </c>
      <c r="AQ347" s="7">
        <v>1.07</v>
      </c>
      <c r="AR347" s="7">
        <v>123.5408</v>
      </c>
      <c r="AS347" s="7">
        <v>1713.9</v>
      </c>
      <c r="AT347" s="14">
        <v>255.80199999999999</v>
      </c>
      <c r="AU347" s="14">
        <v>85.960400000000007</v>
      </c>
      <c r="AV347" s="14">
        <v>72.3</v>
      </c>
      <c r="AY347" s="6">
        <v>43964</v>
      </c>
      <c r="AZ347" s="12">
        <v>0</v>
      </c>
      <c r="BA347" s="12">
        <v>0</v>
      </c>
      <c r="BB347" s="12">
        <v>1</v>
      </c>
      <c r="BE347" s="6">
        <v>43964</v>
      </c>
      <c r="BF347" t="s">
        <v>55</v>
      </c>
      <c r="BG347" s="52">
        <v>2</v>
      </c>
    </row>
    <row r="348" spans="1:59" x14ac:dyDescent="0.2">
      <c r="A348" s="6">
        <v>43965</v>
      </c>
      <c r="B348" s="12">
        <v>32.8855</v>
      </c>
      <c r="C348" s="12">
        <v>69.036000000000001</v>
      </c>
      <c r="D348" s="12">
        <v>32.361400000000003</v>
      </c>
      <c r="E348" s="12">
        <v>12.8781</v>
      </c>
      <c r="F348" s="12">
        <v>39.927799999999998</v>
      </c>
      <c r="G348" s="12"/>
      <c r="H348" s="12">
        <v>4.4954999999999998</v>
      </c>
      <c r="I348" s="12">
        <v>14.582000000000001</v>
      </c>
      <c r="J348" s="12">
        <v>4.2492000000000001</v>
      </c>
      <c r="K348" s="12">
        <v>77.812100000000001</v>
      </c>
      <c r="L348" s="12">
        <v>27.4</v>
      </c>
      <c r="M348" s="12">
        <v>29.87</v>
      </c>
      <c r="O348" s="6">
        <v>43965</v>
      </c>
      <c r="P348" s="7">
        <f t="shared" si="78"/>
        <v>8.7870297053662342E-3</v>
      </c>
      <c r="Q348" s="7">
        <f t="shared" si="79"/>
        <v>1.5104226153299531E-2</v>
      </c>
      <c r="R348" s="7">
        <f t="shared" si="80"/>
        <v>1.0016943073209317E-3</v>
      </c>
      <c r="S348" s="7">
        <f t="shared" si="81"/>
        <v>2.3531236945765886E-2</v>
      </c>
      <c r="T348" s="7">
        <f t="shared" si="82"/>
        <v>3.3338797442568825E-2</v>
      </c>
      <c r="U348" s="7" t="str">
        <f t="shared" si="83"/>
        <v/>
      </c>
      <c r="V348" s="7">
        <f t="shared" si="84"/>
        <v>-5.2538209293903279E-2</v>
      </c>
      <c r="W348" s="7">
        <f t="shared" si="85"/>
        <v>-0.10720287179057907</v>
      </c>
      <c r="X348" s="7">
        <f t="shared" si="86"/>
        <v>-1.4345349041317229E-3</v>
      </c>
      <c r="Y348" s="7">
        <f t="shared" si="87"/>
        <v>1.0924347618462236E-4</v>
      </c>
      <c r="Z348" s="7">
        <v>1.1896E-2</v>
      </c>
      <c r="AA348" s="7">
        <f t="shared" si="88"/>
        <v>7.6975639782833977E-2</v>
      </c>
      <c r="AB348" s="7">
        <f t="shared" si="89"/>
        <v>6.8586430588620836E-2</v>
      </c>
      <c r="AE348" s="6">
        <v>43965</v>
      </c>
      <c r="AF348" s="7">
        <v>32.61</v>
      </c>
      <c r="AG348" s="7">
        <v>80.05</v>
      </c>
      <c r="AH348" s="7">
        <v>59.05</v>
      </c>
      <c r="AI348" s="7">
        <f t="shared" si="75"/>
        <v>2.4700000000000024</v>
      </c>
      <c r="AJ348" s="7">
        <v>1.6</v>
      </c>
      <c r="AK348" s="7">
        <v>5.2649999999999997</v>
      </c>
      <c r="AL348" s="7">
        <f t="shared" si="76"/>
        <v>3.6649999999999996</v>
      </c>
      <c r="AM348" s="7">
        <v>0.05</v>
      </c>
      <c r="AN348" s="7">
        <v>0.16</v>
      </c>
      <c r="AO348" s="7">
        <v>0.63</v>
      </c>
      <c r="AP348" s="7">
        <f t="shared" si="77"/>
        <v>0.47</v>
      </c>
      <c r="AQ348" s="7">
        <v>1.06</v>
      </c>
      <c r="AR348" s="7">
        <v>123.6429</v>
      </c>
      <c r="AS348" s="7">
        <v>1738.1</v>
      </c>
      <c r="AT348" s="14">
        <v>255.80199999999999</v>
      </c>
      <c r="AU348" s="14">
        <v>85.960400000000007</v>
      </c>
      <c r="AV348" s="14">
        <v>72.3</v>
      </c>
      <c r="AY348" s="6">
        <v>43965</v>
      </c>
      <c r="AZ348" s="12">
        <v>0</v>
      </c>
      <c r="BA348" s="12">
        <v>0</v>
      </c>
      <c r="BB348" s="12">
        <v>1</v>
      </c>
      <c r="BE348" s="6">
        <v>43965</v>
      </c>
      <c r="BF348" t="s">
        <v>55</v>
      </c>
      <c r="BG348" s="52">
        <v>2</v>
      </c>
    </row>
    <row r="349" spans="1:59" x14ac:dyDescent="0.2">
      <c r="A349" s="6">
        <v>43966</v>
      </c>
      <c r="B349" s="12">
        <v>32.652299999999997</v>
      </c>
      <c r="C349" s="12">
        <v>68.353700000000003</v>
      </c>
      <c r="D349" s="12">
        <v>33.123199999999997</v>
      </c>
      <c r="E349" s="12">
        <v>12.9343</v>
      </c>
      <c r="F349" s="12">
        <v>39.440399999999997</v>
      </c>
      <c r="G349" s="12"/>
      <c r="H349" s="12">
        <v>4.6944999999999997</v>
      </c>
      <c r="I349" s="12">
        <v>14.582000000000001</v>
      </c>
      <c r="J349" s="12">
        <v>4.4146999999999998</v>
      </c>
      <c r="K349" s="12">
        <v>77.795100000000005</v>
      </c>
      <c r="L349" s="12">
        <v>29.44</v>
      </c>
      <c r="M349" s="12">
        <v>30.95</v>
      </c>
      <c r="O349" s="6">
        <v>43966</v>
      </c>
      <c r="P349" s="7">
        <f t="shared" si="78"/>
        <v>-7.1165337927539644E-3</v>
      </c>
      <c r="Q349" s="7">
        <f t="shared" si="79"/>
        <v>-9.9324128260845548E-3</v>
      </c>
      <c r="R349" s="7">
        <f t="shared" si="80"/>
        <v>2.3267588664821964E-2</v>
      </c>
      <c r="S349" s="7">
        <f t="shared" si="81"/>
        <v>4.3545031693236688E-3</v>
      </c>
      <c r="T349" s="7">
        <f t="shared" si="82"/>
        <v>-1.2282151467699105E-2</v>
      </c>
      <c r="U349" s="7" t="str">
        <f t="shared" si="83"/>
        <v/>
      </c>
      <c r="V349" s="7">
        <f t="shared" si="84"/>
        <v>4.331471427377459E-2</v>
      </c>
      <c r="W349" s="7">
        <f t="shared" si="85"/>
        <v>0</v>
      </c>
      <c r="X349" s="7">
        <f t="shared" si="86"/>
        <v>3.8209151653609233E-2</v>
      </c>
      <c r="Y349" s="7">
        <f t="shared" si="87"/>
        <v>-2.1849888781017013E-4</v>
      </c>
      <c r="Z349" s="7">
        <v>4.5859999999999998E-3</v>
      </c>
      <c r="AA349" s="7">
        <f t="shared" si="88"/>
        <v>7.1811280466651015E-2</v>
      </c>
      <c r="AB349" s="7">
        <f t="shared" si="89"/>
        <v>3.5518366902586515E-2</v>
      </c>
      <c r="AE349" s="6">
        <v>43966</v>
      </c>
      <c r="AF349" s="7">
        <v>31.89</v>
      </c>
      <c r="AG349" s="7">
        <v>76.39</v>
      </c>
      <c r="AH349" s="7">
        <v>56.53</v>
      </c>
      <c r="AI349" s="7">
        <f t="shared" si="75"/>
        <v>1.509999999999998</v>
      </c>
      <c r="AJ349" s="7">
        <v>1.66</v>
      </c>
      <c r="AK349" s="7">
        <v>5.22</v>
      </c>
      <c r="AL349" s="7">
        <f t="shared" si="76"/>
        <v>3.5599999999999996</v>
      </c>
      <c r="AM349" s="7">
        <v>0.05</v>
      </c>
      <c r="AN349" s="7">
        <v>0.16</v>
      </c>
      <c r="AO349" s="7">
        <v>0.64</v>
      </c>
      <c r="AP349" s="7">
        <f t="shared" si="77"/>
        <v>0.48</v>
      </c>
      <c r="AQ349" s="7">
        <v>1.0900000000000001</v>
      </c>
      <c r="AR349" s="7">
        <v>123.59910000000001</v>
      </c>
      <c r="AS349" s="7">
        <v>1753.4</v>
      </c>
      <c r="AT349" s="14">
        <v>255.80199999999999</v>
      </c>
      <c r="AU349" s="14">
        <v>85.960400000000007</v>
      </c>
      <c r="AV349" s="14">
        <v>72.3</v>
      </c>
      <c r="AY349" s="6">
        <v>43966</v>
      </c>
      <c r="AZ349" s="12">
        <v>0</v>
      </c>
      <c r="BA349" s="12">
        <v>0</v>
      </c>
      <c r="BB349" s="12">
        <v>1</v>
      </c>
      <c r="BE349" s="6">
        <v>43966</v>
      </c>
      <c r="BF349" t="s">
        <v>55</v>
      </c>
      <c r="BG349" s="52">
        <v>2</v>
      </c>
    </row>
    <row r="350" spans="1:59" x14ac:dyDescent="0.2">
      <c r="A350" s="6">
        <v>43969</v>
      </c>
      <c r="B350" s="12">
        <v>35.248899999999999</v>
      </c>
      <c r="C350" s="12">
        <v>71.994299999999996</v>
      </c>
      <c r="D350" s="12">
        <v>35.335799999999999</v>
      </c>
      <c r="E350" s="12">
        <v>14.104200000000001</v>
      </c>
      <c r="F350" s="12">
        <v>41.590699999999998</v>
      </c>
      <c r="G350" s="12"/>
      <c r="H350" s="12">
        <v>4.7317999999999998</v>
      </c>
      <c r="I350" s="12">
        <v>14.8599</v>
      </c>
      <c r="J350" s="12">
        <v>4.7888000000000002</v>
      </c>
      <c r="K350" s="12">
        <v>77.795100000000005</v>
      </c>
      <c r="L350" s="12">
        <v>31.83</v>
      </c>
      <c r="M350" s="12">
        <v>33.299999999999997</v>
      </c>
      <c r="O350" s="6">
        <v>43969</v>
      </c>
      <c r="P350" s="7">
        <f t="shared" si="78"/>
        <v>7.6519025752106201E-2</v>
      </c>
      <c r="Q350" s="7">
        <f t="shared" si="79"/>
        <v>5.1891254372470566E-2</v>
      </c>
      <c r="R350" s="7">
        <f t="shared" si="80"/>
        <v>6.4662671120721452E-2</v>
      </c>
      <c r="S350" s="7">
        <f t="shared" si="81"/>
        <v>8.6589927933295299E-2</v>
      </c>
      <c r="T350" s="7">
        <f t="shared" si="82"/>
        <v>5.30859129113294E-2</v>
      </c>
      <c r="U350" s="7" t="str">
        <f t="shared" si="83"/>
        <v/>
      </c>
      <c r="V350" s="7">
        <f t="shared" si="84"/>
        <v>7.9140690795860887E-3</v>
      </c>
      <c r="W350" s="7">
        <f t="shared" si="85"/>
        <v>1.8878418407630562E-2</v>
      </c>
      <c r="X350" s="7">
        <f t="shared" si="86"/>
        <v>8.1339976538966977E-2</v>
      </c>
      <c r="Y350" s="7">
        <f t="shared" si="87"/>
        <v>0</v>
      </c>
      <c r="Z350" s="7">
        <v>3.0005E-2</v>
      </c>
      <c r="AA350" s="7">
        <f t="shared" si="88"/>
        <v>7.8054947433325805E-2</v>
      </c>
      <c r="AB350" s="7">
        <f t="shared" si="89"/>
        <v>7.3184397855792935E-2</v>
      </c>
      <c r="AE350" s="6">
        <v>43969</v>
      </c>
      <c r="AF350" s="7">
        <v>29.3</v>
      </c>
      <c r="AG350" s="7">
        <v>76.14</v>
      </c>
      <c r="AH350" s="7">
        <v>58.7</v>
      </c>
      <c r="AI350" s="7">
        <f t="shared" si="75"/>
        <v>1.4699999999999989</v>
      </c>
      <c r="AJ350" s="7">
        <v>1.77</v>
      </c>
      <c r="AK350" s="7">
        <v>4.92</v>
      </c>
      <c r="AL350" s="7">
        <f t="shared" si="76"/>
        <v>3.15</v>
      </c>
      <c r="AM350" s="7">
        <v>0.05</v>
      </c>
      <c r="AN350" s="7">
        <v>0.18</v>
      </c>
      <c r="AO350" s="7">
        <v>0.73</v>
      </c>
      <c r="AP350" s="7">
        <f t="shared" si="77"/>
        <v>0.55000000000000004</v>
      </c>
      <c r="AQ350" s="7">
        <v>1.17</v>
      </c>
      <c r="AR350" s="7">
        <v>122.7968</v>
      </c>
      <c r="AS350" s="7">
        <v>1731.8</v>
      </c>
      <c r="AT350" s="14">
        <v>255.80199999999999</v>
      </c>
      <c r="AU350" s="14">
        <v>85.960400000000007</v>
      </c>
      <c r="AV350" s="14">
        <v>72.3</v>
      </c>
      <c r="AY350" s="6">
        <v>43969</v>
      </c>
      <c r="AZ350" s="12">
        <v>0</v>
      </c>
      <c r="BA350" s="12">
        <v>0</v>
      </c>
      <c r="BB350" s="12">
        <v>1</v>
      </c>
      <c r="BE350" s="6">
        <v>43969</v>
      </c>
      <c r="BF350" t="s">
        <v>55</v>
      </c>
      <c r="BG350" s="52">
        <v>2</v>
      </c>
    </row>
    <row r="351" spans="1:59" x14ac:dyDescent="0.2">
      <c r="A351" s="6">
        <v>43970</v>
      </c>
      <c r="B351" s="12">
        <v>34.160499999999999</v>
      </c>
      <c r="C351" s="12">
        <v>69.715000000000003</v>
      </c>
      <c r="D351" s="12">
        <v>34.582099999999997</v>
      </c>
      <c r="E351" s="12">
        <v>13.449</v>
      </c>
      <c r="F351" s="12">
        <v>41.218000000000004</v>
      </c>
      <c r="G351" s="12"/>
      <c r="H351" s="12">
        <v>4.8872</v>
      </c>
      <c r="I351" s="12">
        <v>14.5038</v>
      </c>
      <c r="J351" s="12">
        <v>4.8746</v>
      </c>
      <c r="K351" s="12">
        <v>77.795100000000005</v>
      </c>
      <c r="L351" s="12">
        <v>32.299999999999997</v>
      </c>
      <c r="M351" s="12">
        <v>33.06</v>
      </c>
      <c r="O351" s="6">
        <v>43970</v>
      </c>
      <c r="P351" s="7">
        <f t="shared" si="78"/>
        <v>-3.1364317282020437E-2</v>
      </c>
      <c r="Q351" s="7">
        <f t="shared" si="79"/>
        <v>-3.2171446568558297E-2</v>
      </c>
      <c r="R351" s="7">
        <f t="shared" si="80"/>
        <v>-2.1560407171847193E-2</v>
      </c>
      <c r="S351" s="7">
        <f t="shared" si="81"/>
        <v>-4.7567871527978312E-2</v>
      </c>
      <c r="T351" s="7">
        <f t="shared" si="82"/>
        <v>-9.0015304328471841E-3</v>
      </c>
      <c r="U351" s="7" t="str">
        <f t="shared" si="83"/>
        <v/>
      </c>
      <c r="V351" s="7">
        <f t="shared" si="84"/>
        <v>3.2313862557368872E-2</v>
      </c>
      <c r="W351" s="7">
        <f t="shared" si="85"/>
        <v>-2.4255625733895995E-2</v>
      </c>
      <c r="X351" s="7">
        <f t="shared" si="86"/>
        <v>1.7758191685071197E-2</v>
      </c>
      <c r="Y351" s="7">
        <f t="shared" si="87"/>
        <v>0</v>
      </c>
      <c r="Z351" s="7">
        <v>-1.0324E-2</v>
      </c>
      <c r="AA351" s="7">
        <f t="shared" si="88"/>
        <v>1.4657988934609463E-2</v>
      </c>
      <c r="AB351" s="7">
        <f t="shared" si="89"/>
        <v>-7.2333045935198369E-3</v>
      </c>
      <c r="AE351" s="6">
        <v>43970</v>
      </c>
      <c r="AF351" s="7">
        <v>30.53</v>
      </c>
      <c r="AG351" s="7">
        <v>73.22</v>
      </c>
      <c r="AH351" s="7">
        <v>60.09</v>
      </c>
      <c r="AI351" s="7">
        <f t="shared" si="75"/>
        <v>0.76000000000000512</v>
      </c>
      <c r="AJ351" s="7">
        <v>1.85</v>
      </c>
      <c r="AK351" s="7">
        <v>4.6100000000000003</v>
      </c>
      <c r="AL351" s="7">
        <f t="shared" si="76"/>
        <v>2.7600000000000002</v>
      </c>
      <c r="AM351" s="7">
        <v>0.05</v>
      </c>
      <c r="AN351" s="7">
        <v>0.17</v>
      </c>
      <c r="AO351" s="7">
        <v>0.7</v>
      </c>
      <c r="AP351" s="7">
        <f t="shared" si="77"/>
        <v>0.52999999999999992</v>
      </c>
      <c r="AQ351" s="7">
        <v>1.1499999999999999</v>
      </c>
      <c r="AR351" s="7">
        <v>122.5655</v>
      </c>
      <c r="AS351" s="7">
        <v>1744.2</v>
      </c>
      <c r="AT351" s="14">
        <v>255.80199999999999</v>
      </c>
      <c r="AU351" s="14">
        <v>85.960400000000007</v>
      </c>
      <c r="AV351" s="14">
        <v>72.3</v>
      </c>
      <c r="AY351" s="6">
        <v>43970</v>
      </c>
      <c r="AZ351" s="12">
        <v>0</v>
      </c>
      <c r="BA351" s="12">
        <v>0</v>
      </c>
      <c r="BB351" s="12">
        <v>1</v>
      </c>
      <c r="BE351" s="6">
        <v>43970</v>
      </c>
      <c r="BF351" t="s">
        <v>55</v>
      </c>
      <c r="BG351" s="52">
        <v>2</v>
      </c>
    </row>
    <row r="352" spans="1:59" x14ac:dyDescent="0.2">
      <c r="A352" s="6">
        <v>43971</v>
      </c>
      <c r="B352" s="12">
        <v>35.272199999999998</v>
      </c>
      <c r="C352" s="12">
        <v>72.344300000000004</v>
      </c>
      <c r="D352" s="12">
        <v>35.781500000000001</v>
      </c>
      <c r="E352" s="12">
        <v>14.029299999999999</v>
      </c>
      <c r="F352" s="12">
        <v>43.731400000000001</v>
      </c>
      <c r="G352" s="12"/>
      <c r="H352" s="12">
        <v>4.9307999999999996</v>
      </c>
      <c r="I352" s="12">
        <v>15.198600000000001</v>
      </c>
      <c r="J352" s="12">
        <v>5.0831</v>
      </c>
      <c r="K352" s="12">
        <v>77.795100000000005</v>
      </c>
      <c r="L352" s="12">
        <v>33.56</v>
      </c>
      <c r="M352" s="12">
        <v>34.76</v>
      </c>
      <c r="O352" s="6">
        <v>43971</v>
      </c>
      <c r="P352" s="7">
        <f t="shared" si="78"/>
        <v>3.2025112443974296E-2</v>
      </c>
      <c r="Q352" s="7">
        <f t="shared" si="79"/>
        <v>3.702116363651678E-2</v>
      </c>
      <c r="R352" s="7">
        <f t="shared" si="80"/>
        <v>3.4094792907600556E-2</v>
      </c>
      <c r="S352" s="7">
        <f t="shared" si="81"/>
        <v>4.2243245942012231E-2</v>
      </c>
      <c r="T352" s="7">
        <f t="shared" si="82"/>
        <v>5.9191325398316737E-2</v>
      </c>
      <c r="U352" s="7" t="str">
        <f t="shared" si="83"/>
        <v/>
      </c>
      <c r="V352" s="7">
        <f t="shared" si="84"/>
        <v>8.8817043418070608E-3</v>
      </c>
      <c r="W352" s="7">
        <f t="shared" si="85"/>
        <v>4.6792634289149503E-2</v>
      </c>
      <c r="X352" s="7">
        <f t="shared" si="86"/>
        <v>4.1883261891085495E-2</v>
      </c>
      <c r="Y352" s="7">
        <f t="shared" si="87"/>
        <v>0</v>
      </c>
      <c r="Z352" s="7">
        <v>1.6844999999999999E-2</v>
      </c>
      <c r="AA352" s="7">
        <f t="shared" si="88"/>
        <v>3.8267651370394666E-2</v>
      </c>
      <c r="AB352" s="7">
        <f t="shared" si="89"/>
        <v>5.0143208004313038E-2</v>
      </c>
      <c r="AE352" s="6">
        <v>43971</v>
      </c>
      <c r="AF352" s="7">
        <v>27.99</v>
      </c>
      <c r="AG352" s="7">
        <v>73.62</v>
      </c>
      <c r="AH352" s="7">
        <v>58.85</v>
      </c>
      <c r="AI352" s="7">
        <f t="shared" si="75"/>
        <v>1.1999999999999957</v>
      </c>
      <c r="AJ352" s="7">
        <v>1.83</v>
      </c>
      <c r="AK352" s="7">
        <v>4.46</v>
      </c>
      <c r="AL352" s="7">
        <f t="shared" si="76"/>
        <v>2.63</v>
      </c>
      <c r="AM352" s="7">
        <v>0.05</v>
      </c>
      <c r="AN352" s="7">
        <v>0.16</v>
      </c>
      <c r="AO352" s="7">
        <v>0.68</v>
      </c>
      <c r="AP352" s="7">
        <f t="shared" si="77"/>
        <v>0.52</v>
      </c>
      <c r="AQ352" s="7">
        <v>1.1599999999999999</v>
      </c>
      <c r="AR352" s="7">
        <v>122.1007</v>
      </c>
      <c r="AS352" s="7">
        <v>1750.6</v>
      </c>
      <c r="AT352" s="14">
        <v>255.80199999999999</v>
      </c>
      <c r="AU352" s="14">
        <v>85.960400000000007</v>
      </c>
      <c r="AV352" s="14">
        <v>72.3</v>
      </c>
      <c r="AY352" s="6">
        <v>43971</v>
      </c>
      <c r="AZ352" s="12">
        <v>0</v>
      </c>
      <c r="BA352" s="12">
        <v>0</v>
      </c>
      <c r="BB352" s="12">
        <v>1</v>
      </c>
      <c r="BE352" s="6">
        <v>43971</v>
      </c>
      <c r="BF352" t="s">
        <v>55</v>
      </c>
      <c r="BG352" s="52">
        <v>2</v>
      </c>
    </row>
    <row r="353" spans="1:59" x14ac:dyDescent="0.2">
      <c r="A353" s="6">
        <v>43972</v>
      </c>
      <c r="B353" s="12">
        <v>34.642499999999998</v>
      </c>
      <c r="C353" s="12">
        <v>71.597499999999997</v>
      </c>
      <c r="D353" s="12">
        <v>35.433</v>
      </c>
      <c r="E353" s="12">
        <v>13.3367</v>
      </c>
      <c r="F353" s="12">
        <v>42.708799999999997</v>
      </c>
      <c r="G353" s="12"/>
      <c r="H353" s="12">
        <v>5.0488999999999997</v>
      </c>
      <c r="I353" s="12">
        <v>14.955399999999999</v>
      </c>
      <c r="J353" s="12">
        <v>5.0156000000000001</v>
      </c>
      <c r="K353" s="12">
        <v>77.803600000000003</v>
      </c>
      <c r="L353" s="12">
        <v>34.299999999999997</v>
      </c>
      <c r="M353" s="12">
        <v>34.78</v>
      </c>
      <c r="O353" s="6">
        <v>43972</v>
      </c>
      <c r="P353" s="7">
        <f t="shared" si="78"/>
        <v>-1.8013866268832276E-2</v>
      </c>
      <c r="Q353" s="7">
        <f t="shared" si="79"/>
        <v>-1.0376509127603227E-2</v>
      </c>
      <c r="R353" s="7">
        <f t="shared" si="80"/>
        <v>-9.787410765948662E-3</v>
      </c>
      <c r="S353" s="7">
        <f t="shared" si="81"/>
        <v>-5.062836621035758E-2</v>
      </c>
      <c r="T353" s="7">
        <f t="shared" si="82"/>
        <v>-2.3661391553499746E-2</v>
      </c>
      <c r="U353" s="7" t="str">
        <f t="shared" si="83"/>
        <v/>
      </c>
      <c r="V353" s="7">
        <f t="shared" si="84"/>
        <v>2.3669151083252949E-2</v>
      </c>
      <c r="W353" s="7">
        <f t="shared" si="85"/>
        <v>-1.6130879715514659E-2</v>
      </c>
      <c r="X353" s="7">
        <f t="shared" si="86"/>
        <v>-1.3368256358208434E-2</v>
      </c>
      <c r="Y353" s="7">
        <f t="shared" si="87"/>
        <v>1.0925541162553667E-4</v>
      </c>
      <c r="Z353" s="7">
        <v>-6.9280000000000001E-3</v>
      </c>
      <c r="AA353" s="7">
        <f t="shared" si="88"/>
        <v>2.1810472572888623E-2</v>
      </c>
      <c r="AB353" s="7">
        <f t="shared" si="89"/>
        <v>5.752085289457673E-4</v>
      </c>
      <c r="AE353" s="6">
        <v>43972</v>
      </c>
      <c r="AF353" s="7">
        <v>29.53</v>
      </c>
      <c r="AG353" s="7">
        <v>89.06</v>
      </c>
      <c r="AH353" s="7">
        <v>55.62</v>
      </c>
      <c r="AI353" s="7">
        <f t="shared" si="75"/>
        <v>0.48000000000000398</v>
      </c>
      <c r="AJ353" s="7">
        <v>1.75</v>
      </c>
      <c r="AK353" s="7">
        <v>3.8250000000000002</v>
      </c>
      <c r="AL353" s="7">
        <f t="shared" si="76"/>
        <v>2.0750000000000002</v>
      </c>
      <c r="AM353" s="7">
        <v>0.05</v>
      </c>
      <c r="AN353" s="7">
        <v>0.17</v>
      </c>
      <c r="AO353" s="7">
        <v>0.68</v>
      </c>
      <c r="AP353" s="7">
        <f t="shared" si="77"/>
        <v>0.51</v>
      </c>
      <c r="AQ353" s="7">
        <v>1.1399999999999999</v>
      </c>
      <c r="AR353" s="7">
        <v>122.09139999999999</v>
      </c>
      <c r="AS353" s="7">
        <v>1720.5</v>
      </c>
      <c r="AT353" s="14">
        <v>255.80199999999999</v>
      </c>
      <c r="AU353" s="14">
        <v>85.960400000000007</v>
      </c>
      <c r="AV353" s="14">
        <v>72.3</v>
      </c>
      <c r="AY353" s="6">
        <v>43972</v>
      </c>
      <c r="AZ353" s="12">
        <v>0</v>
      </c>
      <c r="BA353" s="12">
        <v>0</v>
      </c>
      <c r="BB353" s="12">
        <v>1</v>
      </c>
      <c r="BE353" s="6">
        <v>43972</v>
      </c>
      <c r="BF353" t="s">
        <v>55</v>
      </c>
      <c r="BG353" s="52">
        <v>2</v>
      </c>
    </row>
    <row r="354" spans="1:59" x14ac:dyDescent="0.2">
      <c r="A354" s="6">
        <v>43973</v>
      </c>
      <c r="B354" s="12">
        <v>34.6736</v>
      </c>
      <c r="C354" s="12">
        <v>70.228499999999997</v>
      </c>
      <c r="D354" s="12">
        <v>35.0764</v>
      </c>
      <c r="E354" s="12">
        <v>13.224399999999999</v>
      </c>
      <c r="F354" s="12">
        <v>43.826999999999998</v>
      </c>
      <c r="G354" s="12"/>
      <c r="H354" s="12">
        <v>5.0178000000000003</v>
      </c>
      <c r="I354" s="12">
        <v>14.747</v>
      </c>
      <c r="J354" s="12">
        <v>5.0278999999999998</v>
      </c>
      <c r="K354" s="12">
        <v>77.795100000000005</v>
      </c>
      <c r="L354" s="12">
        <v>33.49</v>
      </c>
      <c r="M354" s="12">
        <v>33.799999999999997</v>
      </c>
      <c r="O354" s="6">
        <v>43973</v>
      </c>
      <c r="P354" s="7">
        <f t="shared" si="78"/>
        <v>8.9733848519610966E-4</v>
      </c>
      <c r="Q354" s="7">
        <f t="shared" si="79"/>
        <v>-1.9305945606911293E-2</v>
      </c>
      <c r="R354" s="7">
        <f t="shared" si="80"/>
        <v>-1.0115049636861417E-2</v>
      </c>
      <c r="S354" s="7">
        <f t="shared" si="81"/>
        <v>-8.4560254779285568E-3</v>
      </c>
      <c r="T354" s="7">
        <f t="shared" si="82"/>
        <v>2.5845077824352778E-2</v>
      </c>
      <c r="U354" s="7" t="str">
        <f t="shared" si="83"/>
        <v/>
      </c>
      <c r="V354" s="7">
        <f t="shared" si="84"/>
        <v>-6.1788071450822454E-3</v>
      </c>
      <c r="W354" s="7">
        <f t="shared" si="85"/>
        <v>-1.4032766362804148E-2</v>
      </c>
      <c r="X354" s="7">
        <f t="shared" si="86"/>
        <v>2.4493465722666566E-3</v>
      </c>
      <c r="Y354" s="7">
        <f t="shared" si="87"/>
        <v>-1.0925541162559218E-4</v>
      </c>
      <c r="Z354" s="7">
        <v>1.897E-3</v>
      </c>
      <c r="AA354" s="7">
        <f t="shared" si="88"/>
        <v>-2.3898467365780895E-2</v>
      </c>
      <c r="AB354" s="7">
        <f t="shared" si="89"/>
        <v>-2.8581706437163984E-2</v>
      </c>
      <c r="AE354" s="6">
        <v>43973</v>
      </c>
      <c r="AF354" s="7">
        <v>28.16</v>
      </c>
      <c r="AG354" s="7">
        <v>84.98</v>
      </c>
      <c r="AH354" s="7">
        <v>51.67</v>
      </c>
      <c r="AI354" s="7">
        <f t="shared" si="75"/>
        <v>0.30999999999999517</v>
      </c>
      <c r="AJ354" s="7">
        <v>1.7</v>
      </c>
      <c r="AK354" s="7">
        <v>3.89</v>
      </c>
      <c r="AL354" s="7">
        <f t="shared" si="76"/>
        <v>2.1900000000000004</v>
      </c>
      <c r="AM354" s="7">
        <v>0.05</v>
      </c>
      <c r="AN354" s="7">
        <v>0.17</v>
      </c>
      <c r="AO354" s="7">
        <v>0.66</v>
      </c>
      <c r="AP354" s="7">
        <f t="shared" si="77"/>
        <v>0.49</v>
      </c>
      <c r="AQ354" s="7">
        <v>1.1200000000000001</v>
      </c>
      <c r="AR354" s="7">
        <v>122.3211</v>
      </c>
      <c r="AS354" s="7">
        <v>1734.6</v>
      </c>
      <c r="AT354" s="14">
        <v>255.80199999999999</v>
      </c>
      <c r="AU354" s="14">
        <v>85.960400000000007</v>
      </c>
      <c r="AV354" s="14">
        <v>72.3</v>
      </c>
      <c r="AY354" s="6">
        <v>43973</v>
      </c>
      <c r="AZ354" s="12">
        <v>0</v>
      </c>
      <c r="BA354" s="12">
        <v>0</v>
      </c>
      <c r="BB354" s="12">
        <v>1</v>
      </c>
      <c r="BE354" s="6">
        <v>43973</v>
      </c>
      <c r="BF354" t="s">
        <v>55</v>
      </c>
      <c r="BG354" s="52">
        <v>2</v>
      </c>
    </row>
    <row r="355" spans="1:59" x14ac:dyDescent="0.2">
      <c r="A355" s="6">
        <v>43977</v>
      </c>
      <c r="B355" s="12">
        <v>35.692</v>
      </c>
      <c r="C355" s="12">
        <v>72.577699999999993</v>
      </c>
      <c r="D355" s="12">
        <v>35.392499999999998</v>
      </c>
      <c r="E355" s="12">
        <v>13.4771</v>
      </c>
      <c r="F355" s="12">
        <v>43.9512</v>
      </c>
      <c r="G355" s="12"/>
      <c r="H355" s="12">
        <v>5.3101000000000003</v>
      </c>
      <c r="I355" s="12">
        <v>15.858599999999999</v>
      </c>
      <c r="J355" s="12">
        <v>5.1627999999999998</v>
      </c>
      <c r="K355" s="12">
        <v>77.803600000000003</v>
      </c>
      <c r="L355" s="12">
        <v>34.700000000000003</v>
      </c>
      <c r="M355" s="12">
        <v>33.950000000000003</v>
      </c>
      <c r="O355" s="6">
        <v>43977</v>
      </c>
      <c r="P355" s="7">
        <f t="shared" si="78"/>
        <v>2.8947983561975806E-2</v>
      </c>
      <c r="Q355" s="7">
        <f t="shared" si="79"/>
        <v>3.2903500563254903E-2</v>
      </c>
      <c r="R355" s="7">
        <f t="shared" si="80"/>
        <v>8.9713936255566597E-3</v>
      </c>
      <c r="S355" s="7">
        <f t="shared" si="81"/>
        <v>1.8928340713327874E-2</v>
      </c>
      <c r="T355" s="7">
        <f t="shared" si="82"/>
        <v>2.8298616942249344E-3</v>
      </c>
      <c r="U355" s="7" t="str">
        <f t="shared" si="83"/>
        <v/>
      </c>
      <c r="V355" s="7">
        <f t="shared" si="84"/>
        <v>5.6619076834835851E-2</v>
      </c>
      <c r="W355" s="7">
        <f t="shared" si="85"/>
        <v>7.2672267658307685E-2</v>
      </c>
      <c r="X355" s="7">
        <f t="shared" si="86"/>
        <v>2.6476666072383196E-2</v>
      </c>
      <c r="Y355" s="7">
        <f t="shared" si="87"/>
        <v>1.0925541162553667E-4</v>
      </c>
      <c r="Z355" s="7">
        <v>1.2245000000000001E-2</v>
      </c>
      <c r="AA355" s="7">
        <f t="shared" si="88"/>
        <v>3.5492800146700365E-2</v>
      </c>
      <c r="AB355" s="7">
        <f t="shared" si="89"/>
        <v>4.4280515157322248E-3</v>
      </c>
      <c r="AE355" s="6">
        <v>43977</v>
      </c>
      <c r="AF355" s="7">
        <v>28.01</v>
      </c>
      <c r="AG355" s="7">
        <v>75.47</v>
      </c>
      <c r="AH355" s="7">
        <v>52.22</v>
      </c>
      <c r="AI355" s="7">
        <f t="shared" si="75"/>
        <v>-0.75</v>
      </c>
      <c r="AJ355" s="7">
        <v>1.79</v>
      </c>
      <c r="AK355" s="7">
        <v>4.125</v>
      </c>
      <c r="AL355" s="7">
        <f t="shared" si="76"/>
        <v>2.335</v>
      </c>
      <c r="AM355" s="7">
        <v>0.05</v>
      </c>
      <c r="AN355" s="7">
        <v>0.18</v>
      </c>
      <c r="AO355" s="7">
        <v>0.69</v>
      </c>
      <c r="AP355" s="7">
        <f t="shared" si="77"/>
        <v>0.51</v>
      </c>
      <c r="AQ355" s="7">
        <v>1.1299999999999999</v>
      </c>
      <c r="AR355" s="7">
        <v>121.38639999999999</v>
      </c>
      <c r="AS355" s="7">
        <v>1704.8</v>
      </c>
      <c r="AT355" s="14">
        <v>255.80199999999999</v>
      </c>
      <c r="AU355" s="14">
        <v>85.960400000000007</v>
      </c>
      <c r="AV355" s="14">
        <v>72.3</v>
      </c>
      <c r="AY355" s="6">
        <v>43977</v>
      </c>
      <c r="AZ355" s="12">
        <v>0</v>
      </c>
      <c r="BA355" s="12">
        <v>0</v>
      </c>
      <c r="BB355" s="12">
        <v>1</v>
      </c>
      <c r="BE355" s="6">
        <v>43977</v>
      </c>
      <c r="BF355" t="s">
        <v>55</v>
      </c>
      <c r="BG355" s="52">
        <v>2</v>
      </c>
    </row>
    <row r="356" spans="1:59" x14ac:dyDescent="0.2">
      <c r="A356" s="6">
        <v>43978</v>
      </c>
      <c r="B356" s="12">
        <v>35.948599999999999</v>
      </c>
      <c r="C356" s="12">
        <v>73.044399999999996</v>
      </c>
      <c r="D356" s="12">
        <v>36.203000000000003</v>
      </c>
      <c r="E356" s="12">
        <v>13.495799999999999</v>
      </c>
      <c r="F356" s="12">
        <v>43.033799999999999</v>
      </c>
      <c r="G356" s="12"/>
      <c r="H356" s="12">
        <v>5.6520000000000001</v>
      </c>
      <c r="I356" s="12">
        <v>16.831299999999999</v>
      </c>
      <c r="J356" s="12">
        <v>5.0647000000000002</v>
      </c>
      <c r="K356" s="12">
        <v>77.795100000000005</v>
      </c>
      <c r="L356" s="12">
        <v>32.799999999999997</v>
      </c>
      <c r="M356" s="12">
        <v>32.729999999999997</v>
      </c>
      <c r="O356" s="6">
        <v>43978</v>
      </c>
      <c r="P356" s="7">
        <f t="shared" si="78"/>
        <v>7.1635663944972956E-3</v>
      </c>
      <c r="Q356" s="7">
        <f t="shared" si="79"/>
        <v>6.4097633239129049E-3</v>
      </c>
      <c r="R356" s="7">
        <f t="shared" si="80"/>
        <v>2.2642055039615767E-2</v>
      </c>
      <c r="S356" s="7">
        <f t="shared" si="81"/>
        <v>1.3865771197048532E-3</v>
      </c>
      <c r="T356" s="7">
        <f t="shared" si="82"/>
        <v>-2.1094074080284551E-2</v>
      </c>
      <c r="U356" s="7" t="str">
        <f t="shared" si="83"/>
        <v/>
      </c>
      <c r="V356" s="7">
        <f t="shared" si="84"/>
        <v>6.239879735404711E-2</v>
      </c>
      <c r="W356" s="7">
        <f t="shared" si="85"/>
        <v>5.9528308310934315E-2</v>
      </c>
      <c r="X356" s="7">
        <f t="shared" si="86"/>
        <v>-1.9184162042286752E-2</v>
      </c>
      <c r="Y356" s="7">
        <f t="shared" si="87"/>
        <v>-1.0925541162559218E-4</v>
      </c>
      <c r="Z356" s="7">
        <v>1.4768999999999999E-2</v>
      </c>
      <c r="AA356" s="7">
        <f t="shared" si="88"/>
        <v>-5.6311171562715652E-2</v>
      </c>
      <c r="AB356" s="7">
        <f t="shared" si="89"/>
        <v>-3.6596765491616202E-2</v>
      </c>
      <c r="AE356" s="6">
        <v>43978</v>
      </c>
      <c r="AF356" s="7">
        <v>27.62</v>
      </c>
      <c r="AG356" s="7">
        <v>73.89</v>
      </c>
      <c r="AH356" s="7">
        <v>52.98</v>
      </c>
      <c r="AI356" s="7">
        <f t="shared" si="75"/>
        <v>-7.0000000000000284E-2</v>
      </c>
      <c r="AJ356" s="7">
        <v>1.78</v>
      </c>
      <c r="AK356" s="7">
        <v>3.6949999999999998</v>
      </c>
      <c r="AL356" s="7">
        <f t="shared" si="76"/>
        <v>1.9149999999999998</v>
      </c>
      <c r="AM356" s="7">
        <v>0.05</v>
      </c>
      <c r="AN356" s="7">
        <v>0.19</v>
      </c>
      <c r="AO356" s="7">
        <v>0.68</v>
      </c>
      <c r="AP356" s="7">
        <f t="shared" si="77"/>
        <v>0.49000000000000005</v>
      </c>
      <c r="AQ356" s="7">
        <v>1.1399999999999999</v>
      </c>
      <c r="AR356" s="7">
        <v>121.5677</v>
      </c>
      <c r="AS356" s="7">
        <v>1710.3</v>
      </c>
      <c r="AT356" s="14">
        <v>255.80199999999999</v>
      </c>
      <c r="AU356" s="14">
        <v>85.960400000000007</v>
      </c>
      <c r="AV356" s="14">
        <v>72.3</v>
      </c>
      <c r="AY356" s="6">
        <v>43978</v>
      </c>
      <c r="AZ356" s="12">
        <v>0</v>
      </c>
      <c r="BA356" s="12">
        <v>0</v>
      </c>
      <c r="BB356" s="12">
        <v>1</v>
      </c>
      <c r="BE356" s="6">
        <v>43978</v>
      </c>
      <c r="BF356" t="s">
        <v>55</v>
      </c>
      <c r="BG356" s="52">
        <v>2</v>
      </c>
    </row>
    <row r="357" spans="1:59" x14ac:dyDescent="0.2">
      <c r="A357" s="6">
        <v>43979</v>
      </c>
      <c r="B357" s="12">
        <v>35.015700000000002</v>
      </c>
      <c r="C357" s="12">
        <v>70.687399999999997</v>
      </c>
      <c r="D357" s="12">
        <v>34.857599999999998</v>
      </c>
      <c r="E357" s="12">
        <v>12.7658</v>
      </c>
      <c r="F357" s="12">
        <v>42.317</v>
      </c>
      <c r="G357" s="12"/>
      <c r="H357" s="12">
        <v>5.6520000000000001</v>
      </c>
      <c r="I357" s="12">
        <v>15.7197</v>
      </c>
      <c r="J357" s="12">
        <v>5.0708000000000002</v>
      </c>
      <c r="K357" s="12">
        <v>77.795100000000005</v>
      </c>
      <c r="L357" s="12">
        <v>33.67</v>
      </c>
      <c r="M357" s="12">
        <v>33.979999999999997</v>
      </c>
      <c r="O357" s="6">
        <v>43979</v>
      </c>
      <c r="P357" s="7">
        <f t="shared" si="78"/>
        <v>-2.6293608092503806E-2</v>
      </c>
      <c r="Q357" s="7">
        <f t="shared" si="79"/>
        <v>-3.2800136238092616E-2</v>
      </c>
      <c r="R357" s="7">
        <f t="shared" si="80"/>
        <v>-3.7870797420141628E-2</v>
      </c>
      <c r="S357" s="7">
        <f t="shared" si="81"/>
        <v>-5.5608805831472763E-2</v>
      </c>
      <c r="T357" s="7">
        <f t="shared" si="82"/>
        <v>-1.6796956863898441E-2</v>
      </c>
      <c r="U357" s="7" t="str">
        <f t="shared" si="83"/>
        <v/>
      </c>
      <c r="V357" s="7">
        <f t="shared" si="84"/>
        <v>0</v>
      </c>
      <c r="W357" s="7">
        <f t="shared" si="85"/>
        <v>-6.832554538855215E-2</v>
      </c>
      <c r="X357" s="7">
        <f t="shared" si="86"/>
        <v>1.2036901458258248E-3</v>
      </c>
      <c r="Y357" s="7">
        <f t="shared" si="87"/>
        <v>0</v>
      </c>
      <c r="Z357" s="7">
        <v>-1.8469999999999999E-3</v>
      </c>
      <c r="AA357" s="7">
        <f t="shared" si="88"/>
        <v>2.6178717782885146E-2</v>
      </c>
      <c r="AB357" s="7">
        <f t="shared" si="89"/>
        <v>3.7480027730696877E-2</v>
      </c>
      <c r="AE357" s="6">
        <v>43979</v>
      </c>
      <c r="AF357" s="7">
        <v>28.59</v>
      </c>
      <c r="AG357" s="7">
        <v>72.98</v>
      </c>
      <c r="AH357" s="7">
        <v>50.57</v>
      </c>
      <c r="AI357" s="7">
        <f t="shared" si="75"/>
        <v>0.30999999999999517</v>
      </c>
      <c r="AJ357" s="7">
        <v>1.79</v>
      </c>
      <c r="AK357" s="7">
        <v>3.51</v>
      </c>
      <c r="AL357" s="7">
        <f t="shared" si="76"/>
        <v>1.7199999999999998</v>
      </c>
      <c r="AM357" s="7">
        <v>0.05</v>
      </c>
      <c r="AN357" s="7">
        <v>0.17</v>
      </c>
      <c r="AO357" s="7">
        <v>0.7</v>
      </c>
      <c r="AP357" s="7">
        <f t="shared" si="77"/>
        <v>0.52999999999999992</v>
      </c>
      <c r="AQ357" s="7">
        <v>1.18</v>
      </c>
      <c r="AR357" s="7">
        <v>121.0138</v>
      </c>
      <c r="AS357" s="7">
        <v>1713.3</v>
      </c>
      <c r="AT357" s="14">
        <v>255.80199999999999</v>
      </c>
      <c r="AU357" s="14">
        <v>85.960400000000007</v>
      </c>
      <c r="AV357" s="14">
        <v>72.3</v>
      </c>
      <c r="AY357" s="6">
        <v>43979</v>
      </c>
      <c r="AZ357" s="12">
        <v>0</v>
      </c>
      <c r="BA357" s="12">
        <v>0</v>
      </c>
      <c r="BB357" s="12">
        <v>1</v>
      </c>
      <c r="BE357" s="6">
        <v>43979</v>
      </c>
      <c r="BF357" t="s">
        <v>55</v>
      </c>
      <c r="BG357" s="52">
        <v>2</v>
      </c>
    </row>
    <row r="358" spans="1:59" x14ac:dyDescent="0.2">
      <c r="A358" s="6">
        <v>43980</v>
      </c>
      <c r="B358" s="12">
        <v>35.35</v>
      </c>
      <c r="C358" s="12">
        <v>71.333100000000002</v>
      </c>
      <c r="D358" s="12">
        <v>34.184899999999999</v>
      </c>
      <c r="E358" s="12">
        <v>12.12</v>
      </c>
      <c r="F358" s="12">
        <v>42.383899999999997</v>
      </c>
      <c r="G358" s="12"/>
      <c r="H358" s="12">
        <v>5.6768999999999998</v>
      </c>
      <c r="I358" s="12">
        <v>15.492599999999999</v>
      </c>
      <c r="J358" s="12">
        <v>5.0034000000000001</v>
      </c>
      <c r="K358" s="12">
        <v>77.795100000000005</v>
      </c>
      <c r="L358" s="12">
        <v>35.57</v>
      </c>
      <c r="M358" s="12">
        <v>34.15</v>
      </c>
      <c r="O358" s="6">
        <v>43980</v>
      </c>
      <c r="P358" s="7">
        <f t="shared" si="78"/>
        <v>9.5018600026832711E-3</v>
      </c>
      <c r="Q358" s="7">
        <f t="shared" si="79"/>
        <v>9.0931161222928738E-3</v>
      </c>
      <c r="R358" s="7">
        <f t="shared" si="80"/>
        <v>-1.9487164804127356E-2</v>
      </c>
      <c r="S358" s="7">
        <f t="shared" si="81"/>
        <v>-5.1912739455529953E-2</v>
      </c>
      <c r="T358" s="7">
        <f t="shared" si="82"/>
        <v>1.5796765775034597E-3</v>
      </c>
      <c r="U358" s="7" t="str">
        <f t="shared" si="83"/>
        <v/>
      </c>
      <c r="V358" s="7">
        <f t="shared" si="84"/>
        <v>4.3958442736963888E-3</v>
      </c>
      <c r="W358" s="7">
        <f t="shared" si="85"/>
        <v>-1.4552212280037115E-2</v>
      </c>
      <c r="X358" s="7">
        <f t="shared" si="86"/>
        <v>-1.3380914743577034E-2</v>
      </c>
      <c r="Y358" s="7">
        <f t="shared" si="87"/>
        <v>0</v>
      </c>
      <c r="Z358" s="7">
        <v>4.4460000000000003E-3</v>
      </c>
      <c r="AA358" s="7">
        <f t="shared" si="88"/>
        <v>5.4895352787380669E-2</v>
      </c>
      <c r="AB358" s="7">
        <f t="shared" si="89"/>
        <v>4.9904697730132471E-3</v>
      </c>
      <c r="AE358" s="6">
        <v>43980</v>
      </c>
      <c r="AF358" s="7">
        <v>27.51</v>
      </c>
      <c r="AG358" s="7">
        <v>69.23</v>
      </c>
      <c r="AH358" s="7">
        <v>51.55</v>
      </c>
      <c r="AI358" s="7">
        <f t="shared" si="75"/>
        <v>-1.4200000000000017</v>
      </c>
      <c r="AJ358" s="7">
        <v>1.7</v>
      </c>
      <c r="AK358" s="7">
        <v>4.3849999999999998</v>
      </c>
      <c r="AL358" s="7">
        <f t="shared" si="76"/>
        <v>2.6849999999999996</v>
      </c>
      <c r="AM358" s="7">
        <v>0.05</v>
      </c>
      <c r="AN358" s="7">
        <v>0.16</v>
      </c>
      <c r="AO358" s="7">
        <v>0.65</v>
      </c>
      <c r="AP358" s="7">
        <f t="shared" si="77"/>
        <v>0.49</v>
      </c>
      <c r="AQ358" s="7">
        <v>1.1499999999999999</v>
      </c>
      <c r="AR358" s="7">
        <v>120.94580000000001</v>
      </c>
      <c r="AS358" s="7">
        <v>1736.9</v>
      </c>
      <c r="AT358" s="14">
        <v>255.80199999999999</v>
      </c>
      <c r="AU358" s="14">
        <v>85.960400000000007</v>
      </c>
      <c r="AV358" s="14">
        <v>72.3</v>
      </c>
      <c r="AY358" s="6">
        <v>43980</v>
      </c>
      <c r="AZ358" s="12">
        <v>0</v>
      </c>
      <c r="BA358" s="12">
        <v>0</v>
      </c>
      <c r="BB358" s="12">
        <v>1</v>
      </c>
      <c r="BE358" s="6">
        <v>43980</v>
      </c>
      <c r="BF358" t="s">
        <v>55</v>
      </c>
      <c r="BG358" s="52">
        <v>2</v>
      </c>
    </row>
    <row r="359" spans="1:59" x14ac:dyDescent="0.2">
      <c r="A359" s="6">
        <v>43983</v>
      </c>
      <c r="B359" s="12">
        <v>35.979700000000001</v>
      </c>
      <c r="C359" s="12">
        <v>72.180899999999994</v>
      </c>
      <c r="D359" s="12">
        <v>35.165599999999998</v>
      </c>
      <c r="E359" s="12">
        <v>12.924899999999999</v>
      </c>
      <c r="F359" s="12">
        <v>42.737499999999997</v>
      </c>
      <c r="G359" s="12"/>
      <c r="H359" s="12">
        <v>5.7453000000000003</v>
      </c>
      <c r="I359" s="12">
        <v>15.326700000000001</v>
      </c>
      <c r="J359" s="12">
        <v>5.0339999999999998</v>
      </c>
      <c r="K359" s="12">
        <v>77.803600000000003</v>
      </c>
      <c r="L359" s="12">
        <v>35.49</v>
      </c>
      <c r="M359" s="12">
        <v>36.74</v>
      </c>
      <c r="O359" s="6">
        <v>43983</v>
      </c>
      <c r="P359" s="7">
        <f t="shared" si="78"/>
        <v>1.7656498179507922E-2</v>
      </c>
      <c r="Q359" s="7">
        <f t="shared" si="79"/>
        <v>1.1815012644482719E-2</v>
      </c>
      <c r="R359" s="7">
        <f t="shared" si="80"/>
        <v>2.8284305932578156E-2</v>
      </c>
      <c r="S359" s="7">
        <f t="shared" si="81"/>
        <v>6.4298702779486877E-2</v>
      </c>
      <c r="T359" s="7">
        <f t="shared" si="82"/>
        <v>8.3081818193876198E-3</v>
      </c>
      <c r="U359" s="7" t="str">
        <f t="shared" si="83"/>
        <v/>
      </c>
      <c r="V359" s="7">
        <f t="shared" si="84"/>
        <v>1.1976820162509148E-2</v>
      </c>
      <c r="W359" s="7">
        <f t="shared" si="85"/>
        <v>-1.0766085046261368E-2</v>
      </c>
      <c r="X359" s="7">
        <f t="shared" si="86"/>
        <v>6.0972153742664612E-3</v>
      </c>
      <c r="Y359" s="7">
        <f t="shared" si="87"/>
        <v>1.0925541162553667E-4</v>
      </c>
      <c r="Z359" s="7">
        <v>4.0340000000000003E-3</v>
      </c>
      <c r="AA359" s="7">
        <f t="shared" si="88"/>
        <v>-2.2516193019586658E-3</v>
      </c>
      <c r="AB359" s="7">
        <f t="shared" si="89"/>
        <v>7.3103493770180647E-2</v>
      </c>
      <c r="AE359" s="6">
        <v>43983</v>
      </c>
      <c r="AF359" s="7">
        <v>28.23</v>
      </c>
      <c r="AG359" s="7">
        <v>64.38</v>
      </c>
      <c r="AH359" s="7">
        <v>55.07</v>
      </c>
      <c r="AI359" s="7">
        <f t="shared" si="75"/>
        <v>1.25</v>
      </c>
      <c r="AJ359" s="7">
        <v>1.59</v>
      </c>
      <c r="AK359" s="7">
        <v>4.0549999999999997</v>
      </c>
      <c r="AL359" s="7">
        <f t="shared" si="76"/>
        <v>2.4649999999999999</v>
      </c>
      <c r="AM359" s="7">
        <v>0.05</v>
      </c>
      <c r="AN359" s="7">
        <v>0.14000000000000001</v>
      </c>
      <c r="AO359" s="7">
        <v>0.66</v>
      </c>
      <c r="AP359" s="7">
        <f t="shared" si="77"/>
        <v>0.52</v>
      </c>
      <c r="AQ359" s="7">
        <v>1.18</v>
      </c>
      <c r="AR359" s="7">
        <v>120.26860000000001</v>
      </c>
      <c r="AS359" s="7">
        <v>1737.8</v>
      </c>
      <c r="AT359" s="14">
        <v>257.04199999999997</v>
      </c>
      <c r="AU359" s="14">
        <v>91.593400000000003</v>
      </c>
      <c r="AV359" s="14">
        <v>78.099999999999994</v>
      </c>
      <c r="AY359" s="6">
        <v>43983</v>
      </c>
      <c r="AZ359" s="12">
        <v>0</v>
      </c>
      <c r="BA359" s="12">
        <v>0</v>
      </c>
      <c r="BB359" s="12">
        <v>1</v>
      </c>
      <c r="BE359" s="6">
        <v>43983</v>
      </c>
      <c r="BF359" t="s">
        <v>55</v>
      </c>
      <c r="BG359" s="52">
        <v>2</v>
      </c>
    </row>
    <row r="360" spans="1:59" x14ac:dyDescent="0.2">
      <c r="A360" s="6">
        <v>43984</v>
      </c>
      <c r="B360" s="12">
        <v>36.7804</v>
      </c>
      <c r="C360" s="12">
        <v>73.659000000000006</v>
      </c>
      <c r="D360" s="12">
        <v>35.822099999999999</v>
      </c>
      <c r="E360" s="12">
        <v>13.8047</v>
      </c>
      <c r="F360" s="12">
        <v>45.193600000000004</v>
      </c>
      <c r="G360" s="12"/>
      <c r="H360" s="12">
        <v>5.6458000000000004</v>
      </c>
      <c r="I360" s="12">
        <v>14.540699999999999</v>
      </c>
      <c r="J360" s="12">
        <v>5.0952999999999999</v>
      </c>
      <c r="K360" s="12">
        <v>77.803600000000003</v>
      </c>
      <c r="L360" s="12">
        <v>36.880000000000003</v>
      </c>
      <c r="M360" s="12">
        <v>37.72</v>
      </c>
      <c r="O360" s="6">
        <v>43984</v>
      </c>
      <c r="P360" s="7">
        <f t="shared" si="78"/>
        <v>2.2010204070749904E-2</v>
      </c>
      <c r="Q360" s="7">
        <f t="shared" si="79"/>
        <v>2.0270867070708042E-2</v>
      </c>
      <c r="R360" s="7">
        <f t="shared" si="80"/>
        <v>1.8496689345323187E-2</v>
      </c>
      <c r="S360" s="7">
        <f t="shared" si="81"/>
        <v>6.5853430468544236E-2</v>
      </c>
      <c r="T360" s="7">
        <f t="shared" si="82"/>
        <v>5.5878728927188155E-2</v>
      </c>
      <c r="U360" s="7" t="str">
        <f t="shared" si="83"/>
        <v/>
      </c>
      <c r="V360" s="7">
        <f t="shared" si="84"/>
        <v>-1.7470223363146169E-2</v>
      </c>
      <c r="W360" s="7">
        <f t="shared" si="85"/>
        <v>-5.2644791523016238E-2</v>
      </c>
      <c r="X360" s="7">
        <f t="shared" si="86"/>
        <v>1.2103649484264282E-2</v>
      </c>
      <c r="Y360" s="7">
        <f t="shared" si="87"/>
        <v>0</v>
      </c>
      <c r="Z360" s="7">
        <v>8.2459999999999999E-3</v>
      </c>
      <c r="AA360" s="7">
        <f t="shared" si="88"/>
        <v>3.8418432029987924E-2</v>
      </c>
      <c r="AB360" s="7">
        <f t="shared" si="89"/>
        <v>2.6324377978277091E-2</v>
      </c>
      <c r="AE360" s="6">
        <v>43984</v>
      </c>
      <c r="AF360" s="7">
        <v>26.84</v>
      </c>
      <c r="AG360" s="7">
        <v>64.709999999999994</v>
      </c>
      <c r="AH360" s="7">
        <v>55.35</v>
      </c>
      <c r="AI360" s="7">
        <f t="shared" si="75"/>
        <v>0.83999999999999631</v>
      </c>
      <c r="AJ360" s="7">
        <v>1.58</v>
      </c>
      <c r="AK360" s="7">
        <v>4.8499999999999996</v>
      </c>
      <c r="AL360" s="7">
        <f t="shared" si="76"/>
        <v>3.2699999999999996</v>
      </c>
      <c r="AM360" s="7">
        <v>0.06</v>
      </c>
      <c r="AN360" s="7">
        <v>0.17</v>
      </c>
      <c r="AO360" s="7">
        <v>0.68</v>
      </c>
      <c r="AP360" s="7">
        <f t="shared" si="77"/>
        <v>0.51</v>
      </c>
      <c r="AQ360" s="7">
        <v>1.18</v>
      </c>
      <c r="AR360" s="7">
        <v>119.6854</v>
      </c>
      <c r="AS360" s="7">
        <v>1725.2</v>
      </c>
      <c r="AT360" s="14">
        <v>257.04199999999997</v>
      </c>
      <c r="AU360" s="14">
        <v>91.593400000000003</v>
      </c>
      <c r="AV360" s="14">
        <v>78.099999999999994</v>
      </c>
      <c r="AY360" s="6">
        <v>43984</v>
      </c>
      <c r="AZ360" s="12">
        <v>0</v>
      </c>
      <c r="BA360" s="12">
        <v>0</v>
      </c>
      <c r="BB360" s="12">
        <v>1</v>
      </c>
      <c r="BE360" s="6">
        <v>43984</v>
      </c>
      <c r="BF360" t="s">
        <v>55</v>
      </c>
      <c r="BG360" s="52">
        <v>2</v>
      </c>
    </row>
    <row r="361" spans="1:59" x14ac:dyDescent="0.2">
      <c r="A361" s="6">
        <v>43985</v>
      </c>
      <c r="B361" s="12">
        <v>38.280900000000003</v>
      </c>
      <c r="C361" s="12">
        <v>75.5959</v>
      </c>
      <c r="D361" s="12">
        <v>36.567700000000002</v>
      </c>
      <c r="E361" s="12">
        <v>14.4598</v>
      </c>
      <c r="F361" s="12">
        <v>47.334299999999999</v>
      </c>
      <c r="G361" s="12"/>
      <c r="H361" s="12">
        <v>5.3830999999999998</v>
      </c>
      <c r="I361" s="12">
        <v>14.767799999999999</v>
      </c>
      <c r="J361" s="12">
        <v>5.2302</v>
      </c>
      <c r="K361" s="12">
        <v>77.803600000000003</v>
      </c>
      <c r="L361" s="12">
        <v>37.33</v>
      </c>
      <c r="M361" s="12">
        <v>37.979999999999997</v>
      </c>
      <c r="O361" s="6">
        <v>43985</v>
      </c>
      <c r="P361" s="7">
        <f t="shared" si="78"/>
        <v>3.9985982687322327E-2</v>
      </c>
      <c r="Q361" s="7">
        <f t="shared" si="79"/>
        <v>2.595571387505741E-2</v>
      </c>
      <c r="R361" s="7">
        <f t="shared" si="80"/>
        <v>2.060031572191293E-2</v>
      </c>
      <c r="S361" s="7">
        <f t="shared" si="81"/>
        <v>4.6363271487121722E-2</v>
      </c>
      <c r="T361" s="7">
        <f t="shared" si="82"/>
        <v>4.627970736721744E-2</v>
      </c>
      <c r="U361" s="7" t="str">
        <f t="shared" si="83"/>
        <v/>
      </c>
      <c r="V361" s="7">
        <f t="shared" si="84"/>
        <v>-4.7647489487398678E-2</v>
      </c>
      <c r="W361" s="7">
        <f t="shared" si="85"/>
        <v>1.5497520873380102E-2</v>
      </c>
      <c r="X361" s="7">
        <f t="shared" si="86"/>
        <v>2.6130972066059854E-2</v>
      </c>
      <c r="Y361" s="7">
        <f t="shared" si="87"/>
        <v>0</v>
      </c>
      <c r="Z361" s="7">
        <v>1.3220000000000001E-2</v>
      </c>
      <c r="AA361" s="7">
        <f t="shared" si="88"/>
        <v>1.2127894238099181E-2</v>
      </c>
      <c r="AB361" s="7">
        <f t="shared" si="89"/>
        <v>6.8692476188830136E-3</v>
      </c>
      <c r="AE361" s="6">
        <v>43985</v>
      </c>
      <c r="AF361" s="7">
        <v>25.66</v>
      </c>
      <c r="AG361" s="7">
        <v>65.73</v>
      </c>
      <c r="AH361" s="7">
        <v>61.24</v>
      </c>
      <c r="AI361" s="7">
        <f t="shared" si="75"/>
        <v>0.64999999999999858</v>
      </c>
      <c r="AJ361" s="7">
        <v>1.84</v>
      </c>
      <c r="AK361" s="7">
        <v>5.33</v>
      </c>
      <c r="AL361" s="7">
        <f t="shared" si="76"/>
        <v>3.49</v>
      </c>
      <c r="AM361" s="7">
        <v>0.06</v>
      </c>
      <c r="AN361" s="7">
        <v>0.19</v>
      </c>
      <c r="AO361" s="7">
        <v>0.77</v>
      </c>
      <c r="AP361" s="7">
        <f t="shared" si="77"/>
        <v>0.58000000000000007</v>
      </c>
      <c r="AQ361" s="7">
        <v>1.21</v>
      </c>
      <c r="AR361" s="7">
        <v>119.2556</v>
      </c>
      <c r="AS361" s="7">
        <v>1697.8</v>
      </c>
      <c r="AT361" s="14">
        <v>257.04199999999997</v>
      </c>
      <c r="AU361" s="14">
        <v>91.593400000000003</v>
      </c>
      <c r="AV361" s="14">
        <v>78.099999999999994</v>
      </c>
      <c r="AY361" s="6">
        <v>43985</v>
      </c>
      <c r="AZ361" s="12">
        <v>0</v>
      </c>
      <c r="BA361" s="12">
        <v>0</v>
      </c>
      <c r="BB361" s="12">
        <v>1</v>
      </c>
      <c r="BE361" s="6">
        <v>43985</v>
      </c>
      <c r="BF361" t="s">
        <v>55</v>
      </c>
      <c r="BG361" s="52">
        <v>2</v>
      </c>
    </row>
    <row r="362" spans="1:59" x14ac:dyDescent="0.2">
      <c r="A362" s="6">
        <v>43986</v>
      </c>
      <c r="B362" s="12">
        <v>38.171999999999997</v>
      </c>
      <c r="C362" s="12">
        <v>74.895799999999994</v>
      </c>
      <c r="D362" s="12">
        <v>36.235399999999998</v>
      </c>
      <c r="E362" s="12">
        <v>14.5534</v>
      </c>
      <c r="F362" s="12">
        <v>46.302199999999999</v>
      </c>
      <c r="G362" s="12"/>
      <c r="H362" s="12">
        <v>5.3560999999999996</v>
      </c>
      <c r="I362" s="12">
        <v>14.2525</v>
      </c>
      <c r="J362" s="12">
        <v>5.4080000000000004</v>
      </c>
      <c r="K362" s="12">
        <v>77.803600000000003</v>
      </c>
      <c r="L362" s="12">
        <v>37.42</v>
      </c>
      <c r="M362" s="12">
        <v>38.409999999999997</v>
      </c>
      <c r="O362" s="6">
        <v>43986</v>
      </c>
      <c r="P362" s="7">
        <f t="shared" si="78"/>
        <v>-2.8488147251546042E-3</v>
      </c>
      <c r="Q362" s="7">
        <f t="shared" si="79"/>
        <v>-9.3042347260327406E-3</v>
      </c>
      <c r="R362" s="7">
        <f t="shared" si="80"/>
        <v>-9.1287955507196629E-3</v>
      </c>
      <c r="S362" s="7">
        <f t="shared" si="81"/>
        <v>6.452257918913149E-3</v>
      </c>
      <c r="T362" s="7">
        <f t="shared" si="82"/>
        <v>-2.2045715097791459E-2</v>
      </c>
      <c r="U362" s="7" t="str">
        <f t="shared" si="83"/>
        <v/>
      </c>
      <c r="V362" s="7">
        <f t="shared" si="84"/>
        <v>-5.0283181035715996E-3</v>
      </c>
      <c r="W362" s="7">
        <f t="shared" si="85"/>
        <v>-3.551680494995909E-2</v>
      </c>
      <c r="X362" s="7">
        <f t="shared" si="86"/>
        <v>3.3429820477214787E-2</v>
      </c>
      <c r="Y362" s="7">
        <f t="shared" si="87"/>
        <v>0</v>
      </c>
      <c r="Z362" s="7">
        <v>-2.63E-3</v>
      </c>
      <c r="AA362" s="7">
        <f t="shared" si="88"/>
        <v>2.408027919451247E-3</v>
      </c>
      <c r="AB362" s="7">
        <f t="shared" si="89"/>
        <v>1.1258136973673696E-2</v>
      </c>
      <c r="AE362" s="6">
        <v>43986</v>
      </c>
      <c r="AF362" s="7">
        <v>25.81</v>
      </c>
      <c r="AG362" s="7">
        <v>65.13</v>
      </c>
      <c r="AH362" s="7">
        <v>61.18</v>
      </c>
      <c r="AI362" s="7">
        <f t="shared" si="75"/>
        <v>0.98999999999999488</v>
      </c>
      <c r="AJ362" s="7">
        <v>1.68</v>
      </c>
      <c r="AK362" s="7">
        <v>5.39</v>
      </c>
      <c r="AL362" s="7">
        <f t="shared" si="76"/>
        <v>3.71</v>
      </c>
      <c r="AM362" s="7">
        <v>0.06</v>
      </c>
      <c r="AN362" s="7">
        <v>0.19</v>
      </c>
      <c r="AO362" s="7">
        <v>0.82</v>
      </c>
      <c r="AP362" s="7">
        <f t="shared" si="77"/>
        <v>0.62999999999999989</v>
      </c>
      <c r="AQ362" s="7">
        <v>1.22</v>
      </c>
      <c r="AR362" s="7">
        <v>119.3014</v>
      </c>
      <c r="AS362" s="7">
        <v>1718.9</v>
      </c>
      <c r="AT362" s="14">
        <v>257.04199999999997</v>
      </c>
      <c r="AU362" s="14">
        <v>91.593400000000003</v>
      </c>
      <c r="AV362" s="14">
        <v>78.099999999999994</v>
      </c>
      <c r="AY362" s="6">
        <v>43986</v>
      </c>
      <c r="AZ362" s="12">
        <v>0</v>
      </c>
      <c r="BA362" s="12">
        <v>0</v>
      </c>
      <c r="BB362" s="12">
        <v>1</v>
      </c>
      <c r="BE362" s="6">
        <v>43986</v>
      </c>
      <c r="BF362" t="s">
        <v>55</v>
      </c>
      <c r="BG362" s="52">
        <v>2</v>
      </c>
    </row>
    <row r="363" spans="1:59" x14ac:dyDescent="0.2">
      <c r="A363" s="6">
        <v>43987</v>
      </c>
      <c r="B363" s="12">
        <v>41.266199999999998</v>
      </c>
      <c r="C363" s="12">
        <v>78.419700000000006</v>
      </c>
      <c r="D363" s="12">
        <v>39.380000000000003</v>
      </c>
      <c r="E363" s="12">
        <v>19.457599999999999</v>
      </c>
      <c r="F363" s="12">
        <v>48.452399999999997</v>
      </c>
      <c r="G363" s="12"/>
      <c r="H363" s="12">
        <v>5.4976000000000003</v>
      </c>
      <c r="I363" s="12">
        <v>15.038500000000001</v>
      </c>
      <c r="J363" s="12">
        <v>5.6165000000000003</v>
      </c>
      <c r="K363" s="12">
        <v>77.786600000000007</v>
      </c>
      <c r="L363" s="12">
        <v>39.49</v>
      </c>
      <c r="M363" s="12">
        <v>41</v>
      </c>
      <c r="O363" s="6">
        <v>43987</v>
      </c>
      <c r="P363" s="7">
        <f t="shared" si="78"/>
        <v>7.7941500401239372E-2</v>
      </c>
      <c r="Q363" s="7">
        <f t="shared" si="79"/>
        <v>4.5977357117592627E-2</v>
      </c>
      <c r="R363" s="7">
        <f t="shared" si="80"/>
        <v>8.3221531660022996E-2</v>
      </c>
      <c r="S363" s="7">
        <f t="shared" si="81"/>
        <v>0.29041309594936343</v>
      </c>
      <c r="T363" s="7">
        <f t="shared" si="82"/>
        <v>4.5392396551609142E-2</v>
      </c>
      <c r="U363" s="7" t="str">
        <f t="shared" si="83"/>
        <v/>
      </c>
      <c r="V363" s="7">
        <f t="shared" si="84"/>
        <v>2.6075535063374369E-2</v>
      </c>
      <c r="W363" s="7">
        <f t="shared" si="85"/>
        <v>5.3681249581770521E-2</v>
      </c>
      <c r="X363" s="7">
        <f t="shared" si="86"/>
        <v>3.7829355358824014E-2</v>
      </c>
      <c r="Y363" s="7">
        <f t="shared" si="87"/>
        <v>-2.185227613004622E-4</v>
      </c>
      <c r="Z363" s="7">
        <v>2.5305999999999999E-2</v>
      </c>
      <c r="AA363" s="7">
        <f t="shared" si="88"/>
        <v>5.3842154452614525E-2</v>
      </c>
      <c r="AB363" s="7">
        <f t="shared" si="89"/>
        <v>6.5254224346494527E-2</v>
      </c>
      <c r="AE363" s="6">
        <v>43987</v>
      </c>
      <c r="AF363" s="7">
        <v>24.52</v>
      </c>
      <c r="AG363" s="7">
        <v>64.2</v>
      </c>
      <c r="AH363" s="7">
        <v>61.97</v>
      </c>
      <c r="AI363" s="7">
        <f t="shared" si="75"/>
        <v>1.509999999999998</v>
      </c>
      <c r="AJ363" s="7">
        <v>1.8</v>
      </c>
      <c r="AK363" s="7">
        <v>5.71</v>
      </c>
      <c r="AL363" s="7">
        <f t="shared" si="76"/>
        <v>3.91</v>
      </c>
      <c r="AM363" s="7">
        <v>7.0000000000000007E-2</v>
      </c>
      <c r="AN363" s="7">
        <v>0.22</v>
      </c>
      <c r="AO363" s="7">
        <v>0.91</v>
      </c>
      <c r="AP363" s="7">
        <f t="shared" si="77"/>
        <v>0.69000000000000006</v>
      </c>
      <c r="AQ363" s="7">
        <v>1.27</v>
      </c>
      <c r="AR363" s="7">
        <v>118.8138</v>
      </c>
      <c r="AS363" s="7">
        <v>1676.2</v>
      </c>
      <c r="AT363" s="14">
        <v>257.04199999999997</v>
      </c>
      <c r="AU363" s="14">
        <v>91.593400000000003</v>
      </c>
      <c r="AV363" s="14">
        <v>78.099999999999994</v>
      </c>
      <c r="AY363" s="6">
        <v>43987</v>
      </c>
      <c r="AZ363" s="12">
        <v>0</v>
      </c>
      <c r="BA363" s="12">
        <v>0</v>
      </c>
      <c r="BB363" s="12">
        <v>1</v>
      </c>
      <c r="BE363" s="6">
        <v>43987</v>
      </c>
      <c r="BF363" t="s">
        <v>55</v>
      </c>
      <c r="BG363" s="52">
        <v>2</v>
      </c>
    </row>
    <row r="364" spans="1:59" x14ac:dyDescent="0.2">
      <c r="A364" s="6">
        <v>43990</v>
      </c>
      <c r="B364" s="12">
        <v>42.556800000000003</v>
      </c>
      <c r="C364" s="12">
        <v>80.31</v>
      </c>
      <c r="D364" s="12">
        <v>40.773899999999998</v>
      </c>
      <c r="E364" s="12">
        <v>22.836200000000002</v>
      </c>
      <c r="F364" s="12">
        <v>48.978000000000002</v>
      </c>
      <c r="G364" s="12"/>
      <c r="H364" s="12">
        <v>6.0568</v>
      </c>
      <c r="I364" s="12">
        <v>16.619199999999999</v>
      </c>
      <c r="J364" s="12">
        <v>5.7268999999999997</v>
      </c>
      <c r="K364" s="12">
        <v>77.795100000000005</v>
      </c>
      <c r="L364" s="12">
        <v>38.17</v>
      </c>
      <c r="M364" s="12">
        <v>39.659999999999997</v>
      </c>
      <c r="O364" s="6">
        <v>43990</v>
      </c>
      <c r="P364" s="7">
        <f t="shared" si="78"/>
        <v>3.0795891280460411E-2</v>
      </c>
      <c r="Q364" s="7">
        <f t="shared" si="79"/>
        <v>2.3818974898208105E-2</v>
      </c>
      <c r="R364" s="7">
        <f t="shared" si="80"/>
        <v>3.4784097617672684E-2</v>
      </c>
      <c r="S364" s="7">
        <f t="shared" si="81"/>
        <v>0.16010925692030656</v>
      </c>
      <c r="T364" s="7">
        <f t="shared" si="82"/>
        <v>1.0789344983631086E-2</v>
      </c>
      <c r="U364" s="7" t="str">
        <f t="shared" si="83"/>
        <v/>
      </c>
      <c r="V364" s="7">
        <f t="shared" si="84"/>
        <v>9.6869974439215259E-2</v>
      </c>
      <c r="W364" s="7">
        <f t="shared" si="85"/>
        <v>9.9945073986039648E-2</v>
      </c>
      <c r="X364" s="7">
        <f t="shared" si="86"/>
        <v>1.9465678010841921E-2</v>
      </c>
      <c r="Y364" s="7">
        <f t="shared" si="87"/>
        <v>1.0926734967482556E-4</v>
      </c>
      <c r="Z364" s="7">
        <v>1.2015E-2</v>
      </c>
      <c r="AA364" s="7">
        <f t="shared" si="88"/>
        <v>-3.3997608541419734E-2</v>
      </c>
      <c r="AB364" s="7">
        <f t="shared" si="89"/>
        <v>-3.3228943612657914E-2</v>
      </c>
      <c r="AE364" s="6">
        <v>43990</v>
      </c>
      <c r="AF364" s="7">
        <v>25.81</v>
      </c>
      <c r="AG364" s="7">
        <v>67.239999999999995</v>
      </c>
      <c r="AH364" s="7">
        <v>62.77</v>
      </c>
      <c r="AI364" s="7">
        <f t="shared" si="75"/>
        <v>1.4899999999999949</v>
      </c>
      <c r="AJ364" s="7">
        <v>1.68</v>
      </c>
      <c r="AK364" s="7">
        <v>5.25</v>
      </c>
      <c r="AL364" s="7">
        <f t="shared" si="76"/>
        <v>3.5700000000000003</v>
      </c>
      <c r="AM364" s="7">
        <v>7.0000000000000007E-2</v>
      </c>
      <c r="AN364" s="7">
        <v>0.22</v>
      </c>
      <c r="AO364" s="7">
        <v>0.88</v>
      </c>
      <c r="AP364" s="7">
        <f t="shared" si="77"/>
        <v>0.66</v>
      </c>
      <c r="AQ364" s="7">
        <v>1.28</v>
      </c>
      <c r="AR364" s="7">
        <v>118.6621</v>
      </c>
      <c r="AS364" s="7">
        <v>1698.3</v>
      </c>
      <c r="AT364" s="14">
        <v>257.04199999999997</v>
      </c>
      <c r="AU364" s="14">
        <v>91.593400000000003</v>
      </c>
      <c r="AV364" s="14">
        <v>78.099999999999994</v>
      </c>
      <c r="AY364" s="6">
        <v>43990</v>
      </c>
      <c r="AZ364" s="12">
        <v>0</v>
      </c>
      <c r="BA364" s="12">
        <v>0</v>
      </c>
      <c r="BB364" s="12">
        <v>1</v>
      </c>
      <c r="BE364" s="6">
        <v>43990</v>
      </c>
      <c r="BF364" t="s">
        <v>55</v>
      </c>
      <c r="BG364" s="52">
        <v>2</v>
      </c>
    </row>
    <row r="365" spans="1:59" x14ac:dyDescent="0.2">
      <c r="A365" s="6">
        <v>43991</v>
      </c>
      <c r="B365" s="12">
        <v>41.6083</v>
      </c>
      <c r="C365" s="12">
        <v>78.979799999999997</v>
      </c>
      <c r="D365" s="12">
        <v>39.412399999999998</v>
      </c>
      <c r="E365" s="12">
        <v>21.694400000000002</v>
      </c>
      <c r="F365" s="12">
        <v>48.748699999999999</v>
      </c>
      <c r="G365" s="12"/>
      <c r="H365" s="12">
        <v>5.9287999999999998</v>
      </c>
      <c r="I365" s="12">
        <v>16.051500000000001</v>
      </c>
      <c r="J365" s="12">
        <v>5.4878</v>
      </c>
      <c r="K365" s="12">
        <v>77.795100000000005</v>
      </c>
      <c r="L365" s="12">
        <v>38.979999999999997</v>
      </c>
      <c r="M365" s="12">
        <v>40.450000000000003</v>
      </c>
      <c r="O365" s="6">
        <v>43991</v>
      </c>
      <c r="P365" s="7">
        <f t="shared" si="78"/>
        <v>-2.2539987640034856E-2</v>
      </c>
      <c r="Q365" s="7">
        <f t="shared" si="79"/>
        <v>-1.6702022631728621E-2</v>
      </c>
      <c r="R365" s="7">
        <f t="shared" si="80"/>
        <v>-3.3961683226787692E-2</v>
      </c>
      <c r="S365" s="7">
        <f t="shared" si="81"/>
        <v>-5.1292833438996759E-2</v>
      </c>
      <c r="T365" s="7">
        <f t="shared" si="82"/>
        <v>-4.692687275646327E-3</v>
      </c>
      <c r="U365" s="7" t="str">
        <f t="shared" si="83"/>
        <v/>
      </c>
      <c r="V365" s="7">
        <f t="shared" si="84"/>
        <v>-2.1359776151947736E-2</v>
      </c>
      <c r="W365" s="7">
        <f t="shared" si="85"/>
        <v>-3.4756350338381321E-2</v>
      </c>
      <c r="X365" s="7">
        <f t="shared" si="86"/>
        <v>-4.2646925499500603E-2</v>
      </c>
      <c r="Y365" s="7">
        <f t="shared" si="87"/>
        <v>0</v>
      </c>
      <c r="Z365" s="7">
        <v>-7.4850000000000003E-3</v>
      </c>
      <c r="AA365" s="7">
        <f t="shared" si="88"/>
        <v>2.0998827322276235E-2</v>
      </c>
      <c r="AB365" s="7">
        <f t="shared" si="89"/>
        <v>1.9723520412850967E-2</v>
      </c>
      <c r="AE365" s="6">
        <v>43991</v>
      </c>
      <c r="AF365" s="7">
        <v>27.57</v>
      </c>
      <c r="AG365" s="7">
        <v>67.760000000000005</v>
      </c>
      <c r="AH365" s="7">
        <v>62.94</v>
      </c>
      <c r="AI365" s="7">
        <f t="shared" si="75"/>
        <v>1.470000000000006</v>
      </c>
      <c r="AJ365" s="7">
        <v>1.68</v>
      </c>
      <c r="AK365" s="7">
        <v>4.8049999999999997</v>
      </c>
      <c r="AL365" s="7">
        <f t="shared" si="76"/>
        <v>3.125</v>
      </c>
      <c r="AM365" s="7">
        <v>7.0000000000000007E-2</v>
      </c>
      <c r="AN365" s="7">
        <v>0.2</v>
      </c>
      <c r="AO365" s="7">
        <v>0.84</v>
      </c>
      <c r="AP365" s="7">
        <f t="shared" si="77"/>
        <v>0.6399999999999999</v>
      </c>
      <c r="AQ365" s="7">
        <v>1.26</v>
      </c>
      <c r="AR365" s="7">
        <v>118.58929999999999</v>
      </c>
      <c r="AS365" s="7">
        <v>1714.7</v>
      </c>
      <c r="AT365" s="14">
        <v>257.04199999999997</v>
      </c>
      <c r="AU365" s="14">
        <v>91.593400000000003</v>
      </c>
      <c r="AV365" s="14">
        <v>78.099999999999994</v>
      </c>
      <c r="AY365" s="6">
        <v>43991</v>
      </c>
      <c r="AZ365" s="12">
        <v>0</v>
      </c>
      <c r="BA365" s="12">
        <v>0</v>
      </c>
      <c r="BB365" s="12">
        <v>1</v>
      </c>
      <c r="BE365" s="6">
        <v>43991</v>
      </c>
      <c r="BF365" t="s">
        <v>55</v>
      </c>
      <c r="BG365" s="52">
        <v>2</v>
      </c>
    </row>
    <row r="366" spans="1:59" x14ac:dyDescent="0.2">
      <c r="A366" s="6">
        <v>43992</v>
      </c>
      <c r="B366" s="12">
        <v>39.377099999999999</v>
      </c>
      <c r="C366" s="12">
        <v>75.9071</v>
      </c>
      <c r="D366" s="12">
        <v>37.207900000000002</v>
      </c>
      <c r="E366" s="12">
        <v>19.429500000000001</v>
      </c>
      <c r="F366" s="12">
        <v>46.502800000000001</v>
      </c>
      <c r="G366" s="12"/>
      <c r="H366" s="12">
        <v>5.5514999999999999</v>
      </c>
      <c r="I366" s="12">
        <v>14.9337</v>
      </c>
      <c r="J366" s="12">
        <v>5.3773999999999997</v>
      </c>
      <c r="K366" s="12">
        <v>77.803600000000003</v>
      </c>
      <c r="L366" s="12">
        <v>39.54</v>
      </c>
      <c r="M366" s="12">
        <v>41.18</v>
      </c>
      <c r="O366" s="6">
        <v>43992</v>
      </c>
      <c r="P366" s="7">
        <f t="shared" si="78"/>
        <v>-5.5115237539713362E-2</v>
      </c>
      <c r="Q366" s="7">
        <f t="shared" si="79"/>
        <v>-3.9681899405015535E-2</v>
      </c>
      <c r="R366" s="7">
        <f t="shared" si="80"/>
        <v>-5.7559383277745985E-2</v>
      </c>
      <c r="S366" s="7">
        <f t="shared" si="81"/>
        <v>-0.11026163306962442</v>
      </c>
      <c r="T366" s="7">
        <f t="shared" si="82"/>
        <v>-4.7166004587407162E-2</v>
      </c>
      <c r="U366" s="7" t="str">
        <f t="shared" si="83"/>
        <v/>
      </c>
      <c r="V366" s="7">
        <f t="shared" si="84"/>
        <v>-6.5753670142828735E-2</v>
      </c>
      <c r="W366" s="7">
        <f t="shared" si="85"/>
        <v>-7.2181899130204175E-2</v>
      </c>
      <c r="X366" s="7">
        <f t="shared" si="86"/>
        <v>-2.0322460625847749E-2</v>
      </c>
      <c r="Y366" s="7">
        <f t="shared" si="87"/>
        <v>1.0925541162553667E-4</v>
      </c>
      <c r="Z366" s="7">
        <v>-5.5950000000000001E-3</v>
      </c>
      <c r="AA366" s="7">
        <f t="shared" si="88"/>
        <v>1.4264123663056202E-2</v>
      </c>
      <c r="AB366" s="7">
        <f t="shared" si="89"/>
        <v>1.788605809514264E-2</v>
      </c>
      <c r="AE366" s="6">
        <v>43992</v>
      </c>
      <c r="AF366" s="7">
        <v>27.57</v>
      </c>
      <c r="AG366" s="7">
        <v>63.06</v>
      </c>
      <c r="AH366" s="7">
        <v>60.02</v>
      </c>
      <c r="AI366" s="7">
        <f t="shared" si="75"/>
        <v>1.6400000000000006</v>
      </c>
      <c r="AJ366" s="7">
        <v>1.72</v>
      </c>
      <c r="AK366" s="7">
        <v>4.8</v>
      </c>
      <c r="AL366" s="7">
        <f t="shared" si="76"/>
        <v>3.08</v>
      </c>
      <c r="AM366" s="7">
        <v>0.08</v>
      </c>
      <c r="AN366" s="7">
        <v>0.17</v>
      </c>
      <c r="AO366" s="7">
        <v>0.75</v>
      </c>
      <c r="AP366" s="7">
        <f t="shared" si="77"/>
        <v>0.57999999999999996</v>
      </c>
      <c r="AQ366" s="7">
        <v>1.27</v>
      </c>
      <c r="AR366" s="7">
        <v>118.5231</v>
      </c>
      <c r="AS366" s="7">
        <v>1713.3</v>
      </c>
      <c r="AT366" s="14">
        <v>257.04199999999997</v>
      </c>
      <c r="AU366" s="14">
        <v>91.593400000000003</v>
      </c>
      <c r="AV366" s="14">
        <v>78.099999999999994</v>
      </c>
      <c r="AY366" s="6">
        <v>43992</v>
      </c>
      <c r="AZ366" s="12">
        <v>0</v>
      </c>
      <c r="BA366" s="12">
        <v>0</v>
      </c>
      <c r="BB366" s="12">
        <v>1</v>
      </c>
      <c r="BE366" s="6">
        <v>43992</v>
      </c>
      <c r="BF366" t="s">
        <v>55</v>
      </c>
      <c r="BG366" s="52">
        <v>2</v>
      </c>
    </row>
    <row r="367" spans="1:59" x14ac:dyDescent="0.2">
      <c r="A367" s="6">
        <v>43993</v>
      </c>
      <c r="B367" s="12">
        <v>35.901899999999998</v>
      </c>
      <c r="C367" s="12">
        <v>69.520600000000002</v>
      </c>
      <c r="D367" s="12">
        <v>34.136299999999999</v>
      </c>
      <c r="E367" s="12">
        <v>16.2942</v>
      </c>
      <c r="F367" s="12">
        <v>44.104100000000003</v>
      </c>
      <c r="G367" s="12"/>
      <c r="H367" s="12">
        <v>5.0597000000000003</v>
      </c>
      <c r="I367" s="12">
        <v>13.8246</v>
      </c>
      <c r="J367" s="12">
        <v>4.8010000000000002</v>
      </c>
      <c r="K367" s="12">
        <v>77.786600000000007</v>
      </c>
      <c r="L367" s="12">
        <v>36.43</v>
      </c>
      <c r="M367" s="12">
        <v>37.76</v>
      </c>
      <c r="O367" s="6">
        <v>43993</v>
      </c>
      <c r="P367" s="7">
        <f t="shared" si="78"/>
        <v>-9.2394210172106681E-2</v>
      </c>
      <c r="Q367" s="7">
        <f t="shared" si="79"/>
        <v>-8.7887112633837083E-2</v>
      </c>
      <c r="R367" s="7">
        <f t="shared" si="80"/>
        <v>-8.6159770101129171E-2</v>
      </c>
      <c r="S367" s="7">
        <f t="shared" si="81"/>
        <v>-0.17598331338630857</v>
      </c>
      <c r="T367" s="7">
        <f t="shared" si="82"/>
        <v>-5.2959777181369329E-2</v>
      </c>
      <c r="U367" s="7" t="str">
        <f t="shared" si="83"/>
        <v/>
      </c>
      <c r="V367" s="7">
        <f t="shared" si="84"/>
        <v>-9.2760968507993244E-2</v>
      </c>
      <c r="W367" s="7">
        <f t="shared" si="85"/>
        <v>-7.7170790125220087E-2</v>
      </c>
      <c r="X367" s="7">
        <f t="shared" si="86"/>
        <v>-0.11338075643617732</v>
      </c>
      <c r="Y367" s="7">
        <f t="shared" si="87"/>
        <v>-2.185227613004622E-4</v>
      </c>
      <c r="Z367" s="7">
        <v>-5.9378E-2</v>
      </c>
      <c r="AA367" s="7">
        <f t="shared" si="88"/>
        <v>-8.1920206721998373E-2</v>
      </c>
      <c r="AB367" s="7">
        <f t="shared" si="89"/>
        <v>-8.6702360322343464E-2</v>
      </c>
      <c r="AE367" s="6">
        <v>43993</v>
      </c>
      <c r="AF367" s="7">
        <v>40.79</v>
      </c>
      <c r="AG367" s="7">
        <v>69.959999999999994</v>
      </c>
      <c r="AH367" s="7">
        <v>56.47</v>
      </c>
      <c r="AI367" s="7">
        <f t="shared" si="75"/>
        <v>1.3299999999999983</v>
      </c>
      <c r="AJ367" s="7">
        <v>1.77</v>
      </c>
      <c r="AK367" s="7">
        <v>4.99</v>
      </c>
      <c r="AL367" s="7">
        <f t="shared" si="76"/>
        <v>3.22</v>
      </c>
      <c r="AM367" s="7">
        <v>0.08</v>
      </c>
      <c r="AN367" s="7">
        <v>0.19</v>
      </c>
      <c r="AO367" s="7">
        <v>0.66</v>
      </c>
      <c r="AP367" s="7">
        <f t="shared" si="77"/>
        <v>0.47000000000000003</v>
      </c>
      <c r="AQ367" s="7">
        <v>1.21</v>
      </c>
      <c r="AR367" s="7">
        <v>119.2347</v>
      </c>
      <c r="AS367" s="7">
        <v>1732</v>
      </c>
      <c r="AT367" s="14">
        <v>257.04199999999997</v>
      </c>
      <c r="AU367" s="14">
        <v>91.593400000000003</v>
      </c>
      <c r="AV367" s="14">
        <v>78.099999999999994</v>
      </c>
      <c r="AY367" s="6">
        <v>43993</v>
      </c>
      <c r="AZ367" s="12">
        <v>0</v>
      </c>
      <c r="BA367" s="12">
        <v>1</v>
      </c>
      <c r="BB367" s="12">
        <v>1</v>
      </c>
      <c r="BE367" s="6">
        <v>43993</v>
      </c>
      <c r="BF367" t="s">
        <v>55</v>
      </c>
      <c r="BG367" s="52">
        <v>2</v>
      </c>
    </row>
    <row r="368" spans="1:59" x14ac:dyDescent="0.2">
      <c r="A368" s="6">
        <v>43994</v>
      </c>
      <c r="B368" s="12">
        <v>36.671599999999998</v>
      </c>
      <c r="C368" s="12">
        <v>71.869799999999998</v>
      </c>
      <c r="D368" s="12">
        <v>35.441200000000002</v>
      </c>
      <c r="E368" s="12">
        <v>17.324300000000001</v>
      </c>
      <c r="F368" s="12">
        <v>44.0563</v>
      </c>
      <c r="G368" s="12"/>
      <c r="H368" s="12">
        <v>5.3560999999999996</v>
      </c>
      <c r="I368" s="12">
        <v>14.3224</v>
      </c>
      <c r="J368" s="12">
        <v>4.7641999999999998</v>
      </c>
      <c r="K368" s="12">
        <v>77.803600000000003</v>
      </c>
      <c r="L368" s="12">
        <v>36.24</v>
      </c>
      <c r="M368" s="12">
        <v>38.54</v>
      </c>
      <c r="O368" s="6">
        <v>43994</v>
      </c>
      <c r="P368" s="7">
        <f t="shared" si="78"/>
        <v>2.1212394643571875E-2</v>
      </c>
      <c r="Q368" s="7">
        <f t="shared" si="79"/>
        <v>3.3233037144407729E-2</v>
      </c>
      <c r="R368" s="7">
        <f t="shared" si="80"/>
        <v>3.7513650985799174E-2</v>
      </c>
      <c r="S368" s="7">
        <f t="shared" si="81"/>
        <v>6.1300923949322926E-2</v>
      </c>
      <c r="T368" s="7">
        <f t="shared" si="82"/>
        <v>-1.0843872006929527E-3</v>
      </c>
      <c r="U368" s="7" t="str">
        <f t="shared" si="83"/>
        <v/>
      </c>
      <c r="V368" s="7">
        <f t="shared" si="84"/>
        <v>5.6928905300180126E-2</v>
      </c>
      <c r="W368" s="7">
        <f t="shared" si="85"/>
        <v>3.5375131357321926E-2</v>
      </c>
      <c r="X368" s="7">
        <f t="shared" si="86"/>
        <v>-7.6945974088218159E-3</v>
      </c>
      <c r="Y368" s="7">
        <f t="shared" si="87"/>
        <v>2.1852276130037329E-4</v>
      </c>
      <c r="Z368" s="7">
        <v>1.1904E-2</v>
      </c>
      <c r="AA368" s="7">
        <f t="shared" si="88"/>
        <v>-5.2291298456938352E-3</v>
      </c>
      <c r="AB368" s="7">
        <f t="shared" si="89"/>
        <v>2.044632170892053E-2</v>
      </c>
      <c r="AE368" s="6">
        <v>43994</v>
      </c>
      <c r="AF368" s="7">
        <v>36.090000000000003</v>
      </c>
      <c r="AG368" s="7">
        <v>70.22</v>
      </c>
      <c r="AH368" s="7">
        <v>55.81</v>
      </c>
      <c r="AI368" s="7">
        <f t="shared" si="75"/>
        <v>2.2999999999999972</v>
      </c>
      <c r="AJ368" s="7">
        <v>1.67</v>
      </c>
      <c r="AK368" s="7">
        <v>5.2750000000000004</v>
      </c>
      <c r="AL368" s="7">
        <f t="shared" si="76"/>
        <v>3.6050000000000004</v>
      </c>
      <c r="AM368" s="7">
        <v>0.08</v>
      </c>
      <c r="AN368" s="7">
        <v>0.19</v>
      </c>
      <c r="AO368" s="7">
        <v>0.71</v>
      </c>
      <c r="AP368" s="7">
        <f t="shared" si="77"/>
        <v>0.52</v>
      </c>
      <c r="AQ368" s="7">
        <v>1.21</v>
      </c>
      <c r="AR368" s="7">
        <v>119.6645</v>
      </c>
      <c r="AS368" s="7">
        <v>1729.3</v>
      </c>
      <c r="AT368" s="14">
        <v>257.04199999999997</v>
      </c>
      <c r="AU368" s="14">
        <v>91.593400000000003</v>
      </c>
      <c r="AV368" s="14">
        <v>78.099999999999994</v>
      </c>
      <c r="AY368" s="6">
        <v>43994</v>
      </c>
      <c r="AZ368" s="12">
        <v>0</v>
      </c>
      <c r="BA368" s="12">
        <v>0</v>
      </c>
      <c r="BB368" s="12">
        <v>1</v>
      </c>
      <c r="BE368" s="6">
        <v>43994</v>
      </c>
      <c r="BF368" t="s">
        <v>55</v>
      </c>
      <c r="BG368" s="52">
        <v>2</v>
      </c>
    </row>
    <row r="369" spans="1:59" x14ac:dyDescent="0.2">
      <c r="A369" s="6">
        <v>43997</v>
      </c>
      <c r="B369" s="12">
        <v>36.648299999999999</v>
      </c>
      <c r="C369" s="12">
        <v>70.967500000000001</v>
      </c>
      <c r="D369" s="12">
        <v>35.133200000000002</v>
      </c>
      <c r="E369" s="12">
        <v>17.839300000000001</v>
      </c>
      <c r="F369" s="12">
        <v>44.964199999999998</v>
      </c>
      <c r="G369" s="12"/>
      <c r="H369" s="12">
        <v>5.4436999999999998</v>
      </c>
      <c r="I369" s="12">
        <v>14.2874</v>
      </c>
      <c r="J369" s="12">
        <v>4.9911000000000003</v>
      </c>
      <c r="K369" s="12">
        <v>77.803600000000003</v>
      </c>
      <c r="L369" s="12">
        <v>37.07</v>
      </c>
      <c r="M369" s="12">
        <v>39.44</v>
      </c>
      <c r="O369" s="6">
        <v>43997</v>
      </c>
      <c r="P369" s="7">
        <f t="shared" si="78"/>
        <v>-6.355709918954189E-4</v>
      </c>
      <c r="Q369" s="7">
        <f t="shared" si="79"/>
        <v>-1.2634122909656388E-2</v>
      </c>
      <c r="R369" s="7">
        <f t="shared" si="80"/>
        <v>-8.7284328432512704E-3</v>
      </c>
      <c r="S369" s="7">
        <f t="shared" si="81"/>
        <v>2.9293748494586797E-2</v>
      </c>
      <c r="T369" s="7">
        <f t="shared" si="82"/>
        <v>2.0398256140346689E-2</v>
      </c>
      <c r="U369" s="7" t="str">
        <f t="shared" si="83"/>
        <v/>
      </c>
      <c r="V369" s="7">
        <f t="shared" si="84"/>
        <v>1.6222878427119006E-2</v>
      </c>
      <c r="W369" s="7">
        <f t="shared" si="85"/>
        <v>-2.4467152836005882E-3</v>
      </c>
      <c r="X369" s="7">
        <f t="shared" si="86"/>
        <v>4.6526694211688223E-2</v>
      </c>
      <c r="Y369" s="7">
        <f t="shared" si="87"/>
        <v>0</v>
      </c>
      <c r="Z369" s="7">
        <v>9.2929999999999992E-3</v>
      </c>
      <c r="AA369" s="7">
        <f t="shared" si="88"/>
        <v>2.2644535987862192E-2</v>
      </c>
      <c r="AB369" s="7">
        <f t="shared" si="89"/>
        <v>2.3083866748214322E-2</v>
      </c>
      <c r="AE369" s="6">
        <v>43997</v>
      </c>
      <c r="AF369" s="7">
        <v>34.4</v>
      </c>
      <c r="AG369" s="7">
        <v>68.11</v>
      </c>
      <c r="AH369" s="7">
        <v>58.09</v>
      </c>
      <c r="AI369" s="7">
        <f t="shared" si="75"/>
        <v>2.3699999999999974</v>
      </c>
      <c r="AJ369" s="7">
        <v>1.64</v>
      </c>
      <c r="AK369" s="7">
        <v>5.5149999999999997</v>
      </c>
      <c r="AL369" s="7">
        <f t="shared" si="76"/>
        <v>3.875</v>
      </c>
      <c r="AM369" s="7">
        <v>0.09</v>
      </c>
      <c r="AN369" s="7">
        <v>0.19</v>
      </c>
      <c r="AO369" s="7">
        <v>0.71</v>
      </c>
      <c r="AP369" s="7">
        <f t="shared" si="77"/>
        <v>0.52</v>
      </c>
      <c r="AQ369" s="7">
        <v>1.23</v>
      </c>
      <c r="AR369" s="7">
        <v>119.9539</v>
      </c>
      <c r="AS369" s="7">
        <v>1720.3</v>
      </c>
      <c r="AT369" s="14">
        <v>257.04199999999997</v>
      </c>
      <c r="AU369" s="14">
        <v>91.593400000000003</v>
      </c>
      <c r="AV369" s="14">
        <v>78.099999999999994</v>
      </c>
      <c r="AY369" s="6">
        <v>43997</v>
      </c>
      <c r="AZ369" s="12">
        <v>0</v>
      </c>
      <c r="BA369" s="12">
        <v>0</v>
      </c>
      <c r="BB369" s="12">
        <v>1</v>
      </c>
      <c r="BE369" s="6">
        <v>43997</v>
      </c>
      <c r="BF369" t="s">
        <v>55</v>
      </c>
      <c r="BG369" s="52">
        <v>2</v>
      </c>
    </row>
    <row r="370" spans="1:59" x14ac:dyDescent="0.2">
      <c r="A370" s="6">
        <v>43998</v>
      </c>
      <c r="B370" s="12">
        <v>37.472299999999997</v>
      </c>
      <c r="C370" s="12">
        <v>73.145600000000002</v>
      </c>
      <c r="D370" s="12">
        <v>36.559600000000003</v>
      </c>
      <c r="E370" s="12">
        <v>19.000499999999999</v>
      </c>
      <c r="F370" s="12">
        <v>46.531500000000001</v>
      </c>
      <c r="G370" s="12"/>
      <c r="H370" s="12">
        <v>5.3358999999999996</v>
      </c>
      <c r="I370" s="12">
        <v>13.746</v>
      </c>
      <c r="J370" s="12">
        <v>5.0585000000000004</v>
      </c>
      <c r="K370" s="12">
        <v>77.803600000000003</v>
      </c>
      <c r="L370" s="12">
        <v>38.26</v>
      </c>
      <c r="M370" s="12">
        <v>40.75</v>
      </c>
      <c r="O370" s="6">
        <v>43998</v>
      </c>
      <c r="P370" s="7">
        <f t="shared" si="78"/>
        <v>2.2234950824527255E-2</v>
      </c>
      <c r="Q370" s="7">
        <f t="shared" si="79"/>
        <v>3.0229949516546117E-2</v>
      </c>
      <c r="R370" s="7">
        <f t="shared" si="80"/>
        <v>3.979725324152248E-2</v>
      </c>
      <c r="S370" s="7">
        <f t="shared" si="81"/>
        <v>6.3061405895775205E-2</v>
      </c>
      <c r="T370" s="7">
        <f t="shared" si="82"/>
        <v>3.4262885010722437E-2</v>
      </c>
      <c r="U370" s="7" t="str">
        <f t="shared" si="83"/>
        <v/>
      </c>
      <c r="V370" s="7">
        <f t="shared" si="84"/>
        <v>-2.0001408923459515E-2</v>
      </c>
      <c r="W370" s="7">
        <f t="shared" si="85"/>
        <v>-3.8630157271912213E-2</v>
      </c>
      <c r="X370" s="7">
        <f t="shared" si="86"/>
        <v>1.3413670312138254E-2</v>
      </c>
      <c r="Y370" s="7">
        <f t="shared" si="87"/>
        <v>0</v>
      </c>
      <c r="Z370" s="7">
        <v>1.9064999999999999E-2</v>
      </c>
      <c r="AA370" s="7">
        <f t="shared" si="88"/>
        <v>3.1596946849465804E-2</v>
      </c>
      <c r="AB370" s="7">
        <f t="shared" si="89"/>
        <v>3.2675309952437129E-2</v>
      </c>
      <c r="AE370" s="6">
        <v>43998</v>
      </c>
      <c r="AF370" s="7">
        <v>33.67</v>
      </c>
      <c r="AG370" s="7">
        <v>66.63</v>
      </c>
      <c r="AH370" s="7">
        <v>60.49</v>
      </c>
      <c r="AI370" s="7">
        <f t="shared" si="75"/>
        <v>2.490000000000002</v>
      </c>
      <c r="AJ370" s="7">
        <v>1.43</v>
      </c>
      <c r="AK370" s="7">
        <v>5.26</v>
      </c>
      <c r="AL370" s="7">
        <f t="shared" si="76"/>
        <v>3.83</v>
      </c>
      <c r="AM370" s="7">
        <v>0.09</v>
      </c>
      <c r="AN370" s="7">
        <v>0.21</v>
      </c>
      <c r="AO370" s="7">
        <v>0.75</v>
      </c>
      <c r="AP370" s="7">
        <f t="shared" si="77"/>
        <v>0.54</v>
      </c>
      <c r="AQ370" s="7">
        <v>1.27</v>
      </c>
      <c r="AR370" s="7">
        <v>119.56699999999999</v>
      </c>
      <c r="AS370" s="7">
        <v>1729.6</v>
      </c>
      <c r="AT370" s="14">
        <v>257.04199999999997</v>
      </c>
      <c r="AU370" s="14">
        <v>91.593400000000003</v>
      </c>
      <c r="AV370" s="14">
        <v>78.099999999999994</v>
      </c>
      <c r="AY370" s="6">
        <v>43998</v>
      </c>
      <c r="AZ370" s="12">
        <v>0</v>
      </c>
      <c r="BA370" s="12">
        <v>0</v>
      </c>
      <c r="BB370" s="12">
        <v>1</v>
      </c>
      <c r="BE370" s="6">
        <v>43998</v>
      </c>
      <c r="BF370" t="s">
        <v>55</v>
      </c>
      <c r="BG370" s="52">
        <v>2</v>
      </c>
    </row>
    <row r="371" spans="1:59" x14ac:dyDescent="0.2">
      <c r="A371" s="6">
        <v>43999</v>
      </c>
      <c r="B371" s="12">
        <v>36.251800000000003</v>
      </c>
      <c r="C371" s="12">
        <v>71.208600000000004</v>
      </c>
      <c r="D371" s="12">
        <v>35.676200000000001</v>
      </c>
      <c r="E371" s="12">
        <v>17.829999999999998</v>
      </c>
      <c r="F371" s="12">
        <v>45.939</v>
      </c>
      <c r="G371" s="12"/>
      <c r="H371" s="12">
        <v>5.1337999999999999</v>
      </c>
      <c r="I371" s="12">
        <v>12.96</v>
      </c>
      <c r="J371" s="12">
        <v>4.9603999999999999</v>
      </c>
      <c r="K371" s="12">
        <v>77.803600000000003</v>
      </c>
      <c r="L371" s="12">
        <v>37.909999999999997</v>
      </c>
      <c r="M371" s="12">
        <v>40.47</v>
      </c>
      <c r="O371" s="6">
        <v>43999</v>
      </c>
      <c r="P371" s="7">
        <f t="shared" si="78"/>
        <v>-3.3112958120735468E-2</v>
      </c>
      <c r="Q371" s="7">
        <f t="shared" si="79"/>
        <v>-2.6838377640406953E-2</v>
      </c>
      <c r="R371" s="7">
        <f t="shared" si="80"/>
        <v>-2.4460005809170172E-2</v>
      </c>
      <c r="S371" s="7">
        <f t="shared" si="81"/>
        <v>-6.3582862734610793E-2</v>
      </c>
      <c r="T371" s="7">
        <f t="shared" si="82"/>
        <v>-1.2815073102047214E-2</v>
      </c>
      <c r="U371" s="7" t="str">
        <f t="shared" si="83"/>
        <v/>
      </c>
      <c r="V371" s="7">
        <f t="shared" si="84"/>
        <v>-3.861144209762768E-2</v>
      </c>
      <c r="W371" s="7">
        <f t="shared" si="85"/>
        <v>-5.8880181775284771E-2</v>
      </c>
      <c r="X371" s="7">
        <f t="shared" si="86"/>
        <v>-1.9583614017327885E-2</v>
      </c>
      <c r="Y371" s="7">
        <f t="shared" si="87"/>
        <v>0</v>
      </c>
      <c r="Z371" s="7">
        <v>-4.163E-3</v>
      </c>
      <c r="AA371" s="7">
        <f t="shared" si="88"/>
        <v>-9.1900344838634074E-3</v>
      </c>
      <c r="AB371" s="7">
        <f t="shared" si="89"/>
        <v>-6.8948807990975155E-3</v>
      </c>
      <c r="AE371" s="6">
        <v>43999</v>
      </c>
      <c r="AF371" s="7">
        <v>33.47</v>
      </c>
      <c r="AG371" s="7">
        <v>61.45</v>
      </c>
      <c r="AH371" s="7">
        <v>58.16</v>
      </c>
      <c r="AI371" s="7">
        <f t="shared" si="75"/>
        <v>2.5600000000000023</v>
      </c>
      <c r="AJ371" s="7">
        <v>1.55</v>
      </c>
      <c r="AK371" s="7">
        <v>5.21</v>
      </c>
      <c r="AL371" s="7">
        <f t="shared" si="76"/>
        <v>3.66</v>
      </c>
      <c r="AM371" s="7">
        <v>0.09</v>
      </c>
      <c r="AN371" s="7">
        <v>0.19</v>
      </c>
      <c r="AO371" s="7">
        <v>0.74</v>
      </c>
      <c r="AP371" s="7">
        <f t="shared" si="77"/>
        <v>0.55000000000000004</v>
      </c>
      <c r="AQ371" s="7">
        <v>1.26</v>
      </c>
      <c r="AR371" s="7">
        <v>119.9105</v>
      </c>
      <c r="AS371" s="7">
        <v>1729.2</v>
      </c>
      <c r="AT371" s="14">
        <v>257.04199999999997</v>
      </c>
      <c r="AU371" s="14">
        <v>91.593400000000003</v>
      </c>
      <c r="AV371" s="14">
        <v>78.099999999999994</v>
      </c>
      <c r="AY371" s="6">
        <v>43999</v>
      </c>
      <c r="AZ371" s="12">
        <v>0</v>
      </c>
      <c r="BA371" s="12">
        <v>0</v>
      </c>
      <c r="BB371" s="12">
        <v>1</v>
      </c>
      <c r="BE371" s="6">
        <v>43999</v>
      </c>
      <c r="BF371" t="s">
        <v>55</v>
      </c>
      <c r="BG371" s="52">
        <v>2</v>
      </c>
    </row>
    <row r="372" spans="1:59" x14ac:dyDescent="0.2">
      <c r="A372" s="6">
        <v>44000</v>
      </c>
      <c r="B372" s="12">
        <v>36.477200000000003</v>
      </c>
      <c r="C372" s="12">
        <v>71.5197</v>
      </c>
      <c r="D372" s="12">
        <v>36.024700000000003</v>
      </c>
      <c r="E372" s="12">
        <v>18.419899999999998</v>
      </c>
      <c r="F372" s="12">
        <v>46.2639</v>
      </c>
      <c r="G372" s="12"/>
      <c r="H372" s="12">
        <v>5.3022</v>
      </c>
      <c r="I372" s="12">
        <v>13.265700000000001</v>
      </c>
      <c r="J372" s="12">
        <v>4.9420000000000002</v>
      </c>
      <c r="K372" s="12">
        <v>77.795100000000005</v>
      </c>
      <c r="L372" s="12">
        <v>38.79</v>
      </c>
      <c r="M372" s="12">
        <v>41.75</v>
      </c>
      <c r="O372" s="6">
        <v>44000</v>
      </c>
      <c r="P372" s="7">
        <f t="shared" si="78"/>
        <v>6.1983726340767674E-3</v>
      </c>
      <c r="Q372" s="7">
        <f t="shared" si="79"/>
        <v>4.3593385849086249E-3</v>
      </c>
      <c r="R372" s="7">
        <f t="shared" si="80"/>
        <v>9.7210145027096916E-3</v>
      </c>
      <c r="S372" s="7">
        <f t="shared" si="81"/>
        <v>3.2549170055724864E-2</v>
      </c>
      <c r="T372" s="7">
        <f t="shared" si="82"/>
        <v>7.0475298445328346E-3</v>
      </c>
      <c r="U372" s="7" t="str">
        <f t="shared" si="83"/>
        <v/>
      </c>
      <c r="V372" s="7">
        <f t="shared" si="84"/>
        <v>3.2275703059474872E-2</v>
      </c>
      <c r="W372" s="7">
        <f t="shared" si="85"/>
        <v>2.3314065721812001E-2</v>
      </c>
      <c r="X372" s="7">
        <f t="shared" si="86"/>
        <v>-3.7162750800618372E-3</v>
      </c>
      <c r="Y372" s="7">
        <f t="shared" si="87"/>
        <v>-1.0925541162559218E-4</v>
      </c>
      <c r="Z372" s="7">
        <v>3.8499999999999998E-4</v>
      </c>
      <c r="AA372" s="7">
        <f t="shared" si="88"/>
        <v>2.2947551923632386E-2</v>
      </c>
      <c r="AB372" s="7">
        <f t="shared" si="89"/>
        <v>3.1138492409090317E-2</v>
      </c>
      <c r="AE372" s="6">
        <v>44000</v>
      </c>
      <c r="AF372" s="7">
        <v>32.94</v>
      </c>
      <c r="AG372" s="7">
        <v>61.35</v>
      </c>
      <c r="AH372" s="7">
        <v>55.15</v>
      </c>
      <c r="AI372" s="7">
        <f t="shared" si="75"/>
        <v>2.9600000000000009</v>
      </c>
      <c r="AJ372" s="7">
        <v>1.51</v>
      </c>
      <c r="AK372" s="7">
        <v>5.45</v>
      </c>
      <c r="AL372" s="7">
        <f t="shared" si="76"/>
        <v>3.9400000000000004</v>
      </c>
      <c r="AM372" s="7">
        <v>0.09</v>
      </c>
      <c r="AN372" s="7">
        <v>0.19</v>
      </c>
      <c r="AO372" s="7">
        <v>0.71</v>
      </c>
      <c r="AP372" s="7">
        <f t="shared" si="77"/>
        <v>0.52</v>
      </c>
      <c r="AQ372" s="7">
        <v>1.28</v>
      </c>
      <c r="AR372" s="7">
        <v>120.21729999999999</v>
      </c>
      <c r="AS372" s="7">
        <v>1724.8</v>
      </c>
      <c r="AT372" s="14">
        <v>257.04199999999997</v>
      </c>
      <c r="AU372" s="14">
        <v>91.593400000000003</v>
      </c>
      <c r="AV372" s="14">
        <v>78.099999999999994</v>
      </c>
      <c r="AY372" s="6">
        <v>44000</v>
      </c>
      <c r="AZ372" s="12">
        <v>0</v>
      </c>
      <c r="BA372" s="12">
        <v>0</v>
      </c>
      <c r="BB372" s="12">
        <v>1</v>
      </c>
      <c r="BE372" s="6">
        <v>44000</v>
      </c>
      <c r="BF372" t="s">
        <v>55</v>
      </c>
      <c r="BG372" s="52">
        <v>2</v>
      </c>
    </row>
    <row r="373" spans="1:59" x14ac:dyDescent="0.2">
      <c r="A373" s="6">
        <v>44001</v>
      </c>
      <c r="B373" s="12">
        <v>35.746400000000001</v>
      </c>
      <c r="C373" s="12">
        <v>70.500699999999995</v>
      </c>
      <c r="D373" s="12">
        <v>35.416800000000002</v>
      </c>
      <c r="E373" s="12">
        <v>18.4574</v>
      </c>
      <c r="F373" s="12">
        <v>46.732199999999999</v>
      </c>
      <c r="G373" s="12"/>
      <c r="H373" s="12">
        <v>5.1203000000000003</v>
      </c>
      <c r="I373" s="12">
        <v>13.0037</v>
      </c>
      <c r="J373" s="12">
        <v>4.8868999999999998</v>
      </c>
      <c r="K373" s="12">
        <v>77.795100000000005</v>
      </c>
      <c r="L373" s="12">
        <v>39.72</v>
      </c>
      <c r="M373" s="12">
        <v>42.33</v>
      </c>
      <c r="O373" s="6">
        <v>44001</v>
      </c>
      <c r="P373" s="7">
        <f t="shared" si="78"/>
        <v>-2.0237843105594764E-2</v>
      </c>
      <c r="Q373" s="7">
        <f t="shared" si="79"/>
        <v>-1.4350297378644581E-2</v>
      </c>
      <c r="R373" s="7">
        <f t="shared" si="80"/>
        <v>-1.7018530465386875E-2</v>
      </c>
      <c r="S373" s="7">
        <f t="shared" si="81"/>
        <v>2.0337721539112779E-3</v>
      </c>
      <c r="T373" s="7">
        <f t="shared" si="82"/>
        <v>1.0071475222704631E-2</v>
      </c>
      <c r="U373" s="7" t="str">
        <f t="shared" si="83"/>
        <v/>
      </c>
      <c r="V373" s="7">
        <f t="shared" si="84"/>
        <v>-3.4908797685006987E-2</v>
      </c>
      <c r="W373" s="7">
        <f t="shared" si="85"/>
        <v>-1.9947824295063567E-2</v>
      </c>
      <c r="X373" s="7">
        <f t="shared" si="86"/>
        <v>-1.1211951939161094E-2</v>
      </c>
      <c r="Y373" s="7">
        <f t="shared" si="87"/>
        <v>0</v>
      </c>
      <c r="Z373" s="7">
        <v>-5.731E-3</v>
      </c>
      <c r="AA373" s="7">
        <f t="shared" si="88"/>
        <v>2.3692357725096126E-2</v>
      </c>
      <c r="AB373" s="7">
        <f t="shared" si="89"/>
        <v>1.3796603235967894E-2</v>
      </c>
      <c r="AE373" s="6">
        <v>44001</v>
      </c>
      <c r="AF373" s="7">
        <v>35.119999999999997</v>
      </c>
      <c r="AG373" s="7">
        <v>58.73</v>
      </c>
      <c r="AH373" s="7">
        <v>53.45</v>
      </c>
      <c r="AI373" s="7">
        <f t="shared" si="75"/>
        <v>2.6099999999999994</v>
      </c>
      <c r="AJ373" s="7">
        <v>1.49</v>
      </c>
      <c r="AK373" s="7">
        <v>5.6150000000000002</v>
      </c>
      <c r="AL373" s="7">
        <f t="shared" si="76"/>
        <v>4.125</v>
      </c>
      <c r="AM373" s="7">
        <v>0.09</v>
      </c>
      <c r="AN373" s="7">
        <v>0.19</v>
      </c>
      <c r="AO373" s="7">
        <v>0.7</v>
      </c>
      <c r="AP373" s="7">
        <f t="shared" si="77"/>
        <v>0.51</v>
      </c>
      <c r="AQ373" s="7">
        <v>1.3</v>
      </c>
      <c r="AR373" s="7">
        <v>120.2186</v>
      </c>
      <c r="AS373" s="7">
        <v>1745.9</v>
      </c>
      <c r="AT373" s="14">
        <v>257.04199999999997</v>
      </c>
      <c r="AU373" s="14">
        <v>91.593400000000003</v>
      </c>
      <c r="AV373" s="14">
        <v>78.099999999999994</v>
      </c>
      <c r="AY373" s="6">
        <v>44001</v>
      </c>
      <c r="AZ373" s="12">
        <v>0</v>
      </c>
      <c r="BA373" s="12">
        <v>0</v>
      </c>
      <c r="BB373" s="12">
        <v>1</v>
      </c>
      <c r="BE373" s="6">
        <v>44001</v>
      </c>
      <c r="BF373" t="s">
        <v>55</v>
      </c>
      <c r="BG373" s="52">
        <v>2</v>
      </c>
    </row>
    <row r="374" spans="1:59" x14ac:dyDescent="0.2">
      <c r="A374" s="6">
        <v>44004</v>
      </c>
      <c r="B374" s="12">
        <v>36.088500000000003</v>
      </c>
      <c r="C374" s="12">
        <v>71.247500000000002</v>
      </c>
      <c r="D374" s="12">
        <v>35.303400000000003</v>
      </c>
      <c r="E374" s="12">
        <v>18.6447</v>
      </c>
      <c r="F374" s="12">
        <v>46.741799999999998</v>
      </c>
      <c r="G374" s="12"/>
      <c r="H374" s="12">
        <v>4.9721000000000002</v>
      </c>
      <c r="I374" s="12">
        <v>12.785299999999999</v>
      </c>
      <c r="J374" s="12">
        <v>4.8623000000000003</v>
      </c>
      <c r="K374" s="12">
        <v>77.795100000000005</v>
      </c>
      <c r="L374" s="12">
        <v>40.6</v>
      </c>
      <c r="M374" s="12">
        <v>43.2</v>
      </c>
      <c r="O374" s="6">
        <v>44004</v>
      </c>
      <c r="P374" s="7">
        <f t="shared" si="78"/>
        <v>9.5246902623721836E-3</v>
      </c>
      <c r="Q374" s="7">
        <f t="shared" si="79"/>
        <v>1.0537091966929158E-2</v>
      </c>
      <c r="R374" s="7">
        <f t="shared" si="80"/>
        <v>-3.2070072537194734E-3</v>
      </c>
      <c r="S374" s="7">
        <f t="shared" si="81"/>
        <v>1.0096549312066187E-2</v>
      </c>
      <c r="T374" s="7">
        <f t="shared" si="82"/>
        <v>2.0540471219268898E-4</v>
      </c>
      <c r="U374" s="7" t="str">
        <f t="shared" si="83"/>
        <v/>
      </c>
      <c r="V374" s="7">
        <f t="shared" si="84"/>
        <v>-2.9370745007929133E-2</v>
      </c>
      <c r="W374" s="7">
        <f t="shared" si="85"/>
        <v>-1.6937858884981342E-2</v>
      </c>
      <c r="X374" s="7">
        <f t="shared" si="86"/>
        <v>-5.0465786339980549E-3</v>
      </c>
      <c r="Y374" s="7">
        <f t="shared" si="87"/>
        <v>0</v>
      </c>
      <c r="Z374" s="7">
        <v>6.3949999999999996E-3</v>
      </c>
      <c r="AA374" s="7">
        <f t="shared" si="88"/>
        <v>2.1913227430715079E-2</v>
      </c>
      <c r="AB374" s="7">
        <f t="shared" si="89"/>
        <v>2.0344440717232425E-2</v>
      </c>
      <c r="AE374" s="6">
        <v>44004</v>
      </c>
      <c r="AF374" s="7">
        <v>31.77</v>
      </c>
      <c r="AG374" s="7">
        <v>56.76</v>
      </c>
      <c r="AH374" s="7">
        <v>53.93</v>
      </c>
      <c r="AI374" s="7">
        <f t="shared" si="75"/>
        <v>2.6000000000000014</v>
      </c>
      <c r="AJ374" s="7">
        <v>1.64</v>
      </c>
      <c r="AK374" s="7">
        <v>5.4950000000000001</v>
      </c>
      <c r="AL374" s="7">
        <f t="shared" si="76"/>
        <v>3.8550000000000004</v>
      </c>
      <c r="AM374" s="7">
        <v>0.08</v>
      </c>
      <c r="AN374" s="7">
        <v>0.19</v>
      </c>
      <c r="AO374" s="7">
        <v>0.71</v>
      </c>
      <c r="AP374" s="7">
        <f t="shared" si="77"/>
        <v>0.52</v>
      </c>
      <c r="AQ374" s="7">
        <v>1.34</v>
      </c>
      <c r="AR374" s="7">
        <v>119.75320000000001</v>
      </c>
      <c r="AS374" s="7">
        <v>1756.7</v>
      </c>
      <c r="AT374" s="14">
        <v>257.04199999999997</v>
      </c>
      <c r="AU374" s="14">
        <v>91.593400000000003</v>
      </c>
      <c r="AV374" s="14">
        <v>78.099999999999994</v>
      </c>
      <c r="AY374" s="6">
        <v>44004</v>
      </c>
      <c r="AZ374" s="12">
        <v>0</v>
      </c>
      <c r="BA374" s="12">
        <v>0</v>
      </c>
      <c r="BB374" s="12">
        <v>1</v>
      </c>
      <c r="BE374" s="6">
        <v>44004</v>
      </c>
      <c r="BF374" t="s">
        <v>55</v>
      </c>
      <c r="BG374" s="52">
        <v>2</v>
      </c>
    </row>
    <row r="375" spans="1:59" x14ac:dyDescent="0.2">
      <c r="A375" s="6">
        <v>44005</v>
      </c>
      <c r="B375" s="12">
        <v>36.306199999999997</v>
      </c>
      <c r="C375" s="12">
        <v>71.130799999999994</v>
      </c>
      <c r="D375" s="12">
        <v>35.506</v>
      </c>
      <c r="E375" s="12">
        <v>18.532299999999999</v>
      </c>
      <c r="F375" s="12">
        <v>45.594999999999999</v>
      </c>
      <c r="G375" s="12"/>
      <c r="H375" s="12">
        <v>5.0597000000000003</v>
      </c>
      <c r="I375" s="12">
        <v>12.8377</v>
      </c>
      <c r="J375" s="12">
        <v>4.8316999999999997</v>
      </c>
      <c r="K375" s="12">
        <v>77.795100000000005</v>
      </c>
      <c r="L375" s="12">
        <v>40.4</v>
      </c>
      <c r="M375" s="12">
        <v>42.72</v>
      </c>
      <c r="O375" s="6">
        <v>44005</v>
      </c>
      <c r="P375" s="7">
        <f t="shared" si="78"/>
        <v>6.0142705532309727E-3</v>
      </c>
      <c r="Q375" s="7">
        <f t="shared" si="79"/>
        <v>-1.6392951191844189E-3</v>
      </c>
      <c r="R375" s="7">
        <f t="shared" si="80"/>
        <v>5.7224197031128885E-3</v>
      </c>
      <c r="S375" s="7">
        <f t="shared" si="81"/>
        <v>-6.0467677583977341E-3</v>
      </c>
      <c r="T375" s="7">
        <f t="shared" si="82"/>
        <v>-2.4840777894981774E-2</v>
      </c>
      <c r="U375" s="7" t="str">
        <f t="shared" si="83"/>
        <v/>
      </c>
      <c r="V375" s="7">
        <f t="shared" si="84"/>
        <v>1.7464906927249391E-2</v>
      </c>
      <c r="W375" s="7">
        <f t="shared" si="85"/>
        <v>4.0900810247753777E-3</v>
      </c>
      <c r="X375" s="7">
        <f t="shared" si="86"/>
        <v>-6.3132043808819286E-3</v>
      </c>
      <c r="Y375" s="7">
        <f t="shared" si="87"/>
        <v>0</v>
      </c>
      <c r="Z375" s="7">
        <v>4.5929999999999999E-3</v>
      </c>
      <c r="AA375" s="7">
        <f t="shared" si="88"/>
        <v>-4.9382816405826773E-3</v>
      </c>
      <c r="AB375" s="7">
        <f t="shared" si="89"/>
        <v>-1.1173300598125302E-2</v>
      </c>
      <c r="AE375" s="6">
        <v>44005</v>
      </c>
      <c r="AF375" s="7">
        <v>31.37</v>
      </c>
      <c r="AG375" s="7">
        <v>58.83</v>
      </c>
      <c r="AH375" s="7">
        <v>54.04</v>
      </c>
      <c r="AI375" s="7">
        <f t="shared" si="75"/>
        <v>2.3200000000000003</v>
      </c>
      <c r="AJ375" s="7">
        <v>1.61</v>
      </c>
      <c r="AK375" s="7">
        <v>5.83</v>
      </c>
      <c r="AL375" s="7">
        <f t="shared" si="76"/>
        <v>4.22</v>
      </c>
      <c r="AM375" s="7">
        <v>0.08</v>
      </c>
      <c r="AN375" s="7">
        <v>0.18</v>
      </c>
      <c r="AO375" s="7">
        <v>0.72</v>
      </c>
      <c r="AP375" s="7">
        <f t="shared" si="77"/>
        <v>0.54</v>
      </c>
      <c r="AQ375" s="7">
        <v>1.38</v>
      </c>
      <c r="AR375" s="7">
        <v>119.32850000000001</v>
      </c>
      <c r="AS375" s="7">
        <v>1772.1</v>
      </c>
      <c r="AT375" s="14">
        <v>257.04199999999997</v>
      </c>
      <c r="AU375" s="14">
        <v>91.593400000000003</v>
      </c>
      <c r="AV375" s="14">
        <v>78.099999999999994</v>
      </c>
      <c r="AY375" s="6">
        <v>44005</v>
      </c>
      <c r="AZ375" s="12">
        <v>0</v>
      </c>
      <c r="BA375" s="12">
        <v>0</v>
      </c>
      <c r="BB375" s="12">
        <v>1</v>
      </c>
      <c r="BE375" s="6">
        <v>44005</v>
      </c>
      <c r="BF375" t="s">
        <v>55</v>
      </c>
      <c r="BG375" s="52">
        <v>2</v>
      </c>
    </row>
    <row r="376" spans="1:59" x14ac:dyDescent="0.2">
      <c r="A376" s="6">
        <v>44006</v>
      </c>
      <c r="B376" s="12">
        <v>34.595799999999997</v>
      </c>
      <c r="C376" s="12">
        <v>68.174800000000005</v>
      </c>
      <c r="D376" s="12">
        <v>33.220500000000001</v>
      </c>
      <c r="E376" s="12">
        <v>16.856100000000001</v>
      </c>
      <c r="F376" s="12">
        <v>44.5533</v>
      </c>
      <c r="G376" s="12"/>
      <c r="H376" s="12">
        <v>5.0461999999999998</v>
      </c>
      <c r="I376" s="12">
        <v>12.1129</v>
      </c>
      <c r="J376" s="12">
        <v>4.5864000000000003</v>
      </c>
      <c r="K376" s="12">
        <v>77.795100000000005</v>
      </c>
      <c r="L376" s="12">
        <v>37.909999999999997</v>
      </c>
      <c r="M376" s="12">
        <v>40.4</v>
      </c>
      <c r="O376" s="6">
        <v>44006</v>
      </c>
      <c r="P376" s="7">
        <f t="shared" si="78"/>
        <v>-4.825623817199659E-2</v>
      </c>
      <c r="Q376" s="7">
        <f t="shared" si="79"/>
        <v>-4.244544059403569E-2</v>
      </c>
      <c r="R376" s="7">
        <f t="shared" si="80"/>
        <v>-6.6534541038733269E-2</v>
      </c>
      <c r="S376" s="7">
        <f t="shared" si="81"/>
        <v>-9.4802546548463096E-2</v>
      </c>
      <c r="T376" s="7">
        <f t="shared" si="82"/>
        <v>-2.3111836138085158E-2</v>
      </c>
      <c r="U376" s="7" t="str">
        <f t="shared" si="83"/>
        <v/>
      </c>
      <c r="V376" s="7">
        <f t="shared" si="84"/>
        <v>-2.6717082160475827E-3</v>
      </c>
      <c r="W376" s="7">
        <f t="shared" si="85"/>
        <v>-5.8115154083248036E-2</v>
      </c>
      <c r="X376" s="7">
        <f t="shared" si="86"/>
        <v>-5.2102970000341357E-2</v>
      </c>
      <c r="Y376" s="7">
        <f t="shared" si="87"/>
        <v>0</v>
      </c>
      <c r="Z376" s="7">
        <v>-2.5839999999999998E-2</v>
      </c>
      <c r="AA376" s="7">
        <f t="shared" si="88"/>
        <v>-6.3614855438860973E-2</v>
      </c>
      <c r="AB376" s="7">
        <f t="shared" si="89"/>
        <v>-5.5837409684835033E-2</v>
      </c>
      <c r="AE376" s="6">
        <v>44006</v>
      </c>
      <c r="AF376" s="7">
        <v>33.840000000000003</v>
      </c>
      <c r="AG376" s="7">
        <v>64.959999999999994</v>
      </c>
      <c r="AH376" s="7">
        <v>54.89</v>
      </c>
      <c r="AI376" s="7">
        <f t="shared" si="75"/>
        <v>2.490000000000002</v>
      </c>
      <c r="AJ376" s="7">
        <v>1.64</v>
      </c>
      <c r="AK376" s="7">
        <v>5.665</v>
      </c>
      <c r="AL376" s="7">
        <f t="shared" si="76"/>
        <v>4.0250000000000004</v>
      </c>
      <c r="AM376" s="7">
        <v>0.08</v>
      </c>
      <c r="AN376" s="7">
        <v>0.19</v>
      </c>
      <c r="AO376" s="7">
        <v>0.69</v>
      </c>
      <c r="AP376" s="7">
        <f t="shared" si="77"/>
        <v>0.49999999999999994</v>
      </c>
      <c r="AQ376" s="7">
        <v>1.33</v>
      </c>
      <c r="AR376" s="7">
        <v>119.9744</v>
      </c>
      <c r="AS376" s="7">
        <v>1765.8</v>
      </c>
      <c r="AT376" s="14">
        <v>257.04199999999997</v>
      </c>
      <c r="AU376" s="14">
        <v>91.593400000000003</v>
      </c>
      <c r="AV376" s="14">
        <v>78.099999999999994</v>
      </c>
      <c r="AY376" s="6">
        <v>44006</v>
      </c>
      <c r="AZ376" s="12">
        <v>0</v>
      </c>
      <c r="BA376" s="12">
        <v>0</v>
      </c>
      <c r="BB376" s="12">
        <v>1</v>
      </c>
      <c r="BE376" s="6">
        <v>44006</v>
      </c>
      <c r="BF376" t="s">
        <v>55</v>
      </c>
      <c r="BG376" s="52">
        <v>2</v>
      </c>
    </row>
    <row r="377" spans="1:59" x14ac:dyDescent="0.2">
      <c r="A377" s="6">
        <v>44007</v>
      </c>
      <c r="B377" s="12">
        <v>35.116700000000002</v>
      </c>
      <c r="C377" s="12">
        <v>69.396100000000004</v>
      </c>
      <c r="D377" s="12">
        <v>34.087699999999998</v>
      </c>
      <c r="E377" s="12">
        <v>17.361799999999999</v>
      </c>
      <c r="F377" s="12">
        <v>45.365600000000001</v>
      </c>
      <c r="G377" s="12"/>
      <c r="H377" s="12">
        <v>4.9653999999999998</v>
      </c>
      <c r="I377" s="12">
        <v>11.7461</v>
      </c>
      <c r="J377" s="12">
        <v>4.5434999999999999</v>
      </c>
      <c r="K377" s="12">
        <v>77.803600000000003</v>
      </c>
      <c r="L377" s="12">
        <v>38.659999999999997</v>
      </c>
      <c r="M377" s="12">
        <v>41.18</v>
      </c>
      <c r="O377" s="6">
        <v>44007</v>
      </c>
      <c r="P377" s="7">
        <f t="shared" si="78"/>
        <v>1.4944513386125085E-2</v>
      </c>
      <c r="Q377" s="7">
        <f t="shared" si="79"/>
        <v>1.7755674867635483E-2</v>
      </c>
      <c r="R377" s="7">
        <f t="shared" si="80"/>
        <v>2.5769460162014035E-2</v>
      </c>
      <c r="S377" s="7">
        <f t="shared" si="81"/>
        <v>2.955978140317049E-2</v>
      </c>
      <c r="T377" s="7">
        <f t="shared" si="82"/>
        <v>1.8067883341914066E-2</v>
      </c>
      <c r="U377" s="7" t="str">
        <f t="shared" si="83"/>
        <v/>
      </c>
      <c r="V377" s="7">
        <f t="shared" si="84"/>
        <v>-1.6141626588473752E-2</v>
      </c>
      <c r="W377" s="7">
        <f t="shared" si="85"/>
        <v>-3.0749729806812308E-2</v>
      </c>
      <c r="X377" s="7">
        <f t="shared" si="86"/>
        <v>-9.3977624587713842E-3</v>
      </c>
      <c r="Y377" s="7">
        <f t="shared" si="87"/>
        <v>1.0925541162553667E-4</v>
      </c>
      <c r="Z377" s="7">
        <v>1.0663000000000001E-2</v>
      </c>
      <c r="AA377" s="7">
        <f t="shared" si="88"/>
        <v>1.959054425194132E-2</v>
      </c>
      <c r="AB377" s="7">
        <f t="shared" si="89"/>
        <v>1.9122916632539021E-2</v>
      </c>
      <c r="AE377" s="6">
        <v>44007</v>
      </c>
      <c r="AF377" s="7">
        <v>32.22</v>
      </c>
      <c r="AG377" s="7">
        <v>62.69</v>
      </c>
      <c r="AH377" s="7">
        <v>51.57</v>
      </c>
      <c r="AI377" s="7">
        <f t="shared" si="75"/>
        <v>2.5200000000000031</v>
      </c>
      <c r="AJ377" s="7">
        <v>1.53</v>
      </c>
      <c r="AK377" s="7">
        <v>5.2549999999999999</v>
      </c>
      <c r="AL377" s="7">
        <f t="shared" si="76"/>
        <v>3.7249999999999996</v>
      </c>
      <c r="AM377" s="7">
        <v>0.08</v>
      </c>
      <c r="AN377" s="7">
        <v>0.17</v>
      </c>
      <c r="AO377" s="7">
        <v>0.68</v>
      </c>
      <c r="AP377" s="7">
        <f t="shared" si="77"/>
        <v>0.51</v>
      </c>
      <c r="AQ377" s="7">
        <v>1.33</v>
      </c>
      <c r="AR377" s="7">
        <v>120.2997</v>
      </c>
      <c r="AS377" s="7">
        <v>1762.1</v>
      </c>
      <c r="AT377" s="14">
        <v>257.04199999999997</v>
      </c>
      <c r="AU377" s="14">
        <v>91.593400000000003</v>
      </c>
      <c r="AV377" s="14">
        <v>78.099999999999994</v>
      </c>
      <c r="AY377" s="6">
        <v>44007</v>
      </c>
      <c r="AZ377" s="12">
        <v>0</v>
      </c>
      <c r="BA377" s="12">
        <v>0</v>
      </c>
      <c r="BB377" s="12">
        <v>1</v>
      </c>
      <c r="BE377" s="6">
        <v>44007</v>
      </c>
      <c r="BF377" t="s">
        <v>55</v>
      </c>
      <c r="BG377" s="52">
        <v>2</v>
      </c>
    </row>
    <row r="378" spans="1:59" x14ac:dyDescent="0.2">
      <c r="A378" s="6">
        <v>44008</v>
      </c>
      <c r="B378" s="12">
        <v>33.911700000000003</v>
      </c>
      <c r="C378" s="12">
        <v>67.256900000000002</v>
      </c>
      <c r="D378" s="12">
        <v>32.701799999999999</v>
      </c>
      <c r="E378" s="12">
        <v>16.565799999999999</v>
      </c>
      <c r="F378" s="12">
        <v>42.985999999999997</v>
      </c>
      <c r="G378" s="12"/>
      <c r="H378" s="12">
        <v>4.7161</v>
      </c>
      <c r="I378" s="12">
        <v>11.222099999999999</v>
      </c>
      <c r="J378" s="12">
        <v>4.3289</v>
      </c>
      <c r="K378" s="12">
        <v>77.795100000000005</v>
      </c>
      <c r="L378" s="12">
        <v>38.53</v>
      </c>
      <c r="M378" s="12">
        <v>40.97</v>
      </c>
      <c r="O378" s="6">
        <v>44008</v>
      </c>
      <c r="P378" s="7">
        <f t="shared" si="78"/>
        <v>-3.4916713213371635E-2</v>
      </c>
      <c r="Q378" s="7">
        <f t="shared" si="79"/>
        <v>-3.1311054519105617E-2</v>
      </c>
      <c r="R378" s="7">
        <f t="shared" si="80"/>
        <v>-4.1506493148087645E-2</v>
      </c>
      <c r="S378" s="7">
        <f t="shared" si="81"/>
        <v>-4.6932061310306396E-2</v>
      </c>
      <c r="T378" s="7">
        <f t="shared" si="82"/>
        <v>-5.3879627304373789E-2</v>
      </c>
      <c r="U378" s="7" t="str">
        <f t="shared" si="83"/>
        <v/>
      </c>
      <c r="V378" s="7">
        <f t="shared" si="84"/>
        <v>-5.1511671338837224E-2</v>
      </c>
      <c r="W378" s="7">
        <f t="shared" si="85"/>
        <v>-4.5636222243988084E-2</v>
      </c>
      <c r="X378" s="7">
        <f t="shared" si="86"/>
        <v>-4.8384171983330795E-2</v>
      </c>
      <c r="Y378" s="7">
        <f t="shared" si="87"/>
        <v>-1.0925541162559218E-4</v>
      </c>
      <c r="Z378" s="7">
        <v>-2.4038E-2</v>
      </c>
      <c r="AA378" s="7">
        <f t="shared" si="88"/>
        <v>-3.3683151421185233E-3</v>
      </c>
      <c r="AB378" s="7">
        <f t="shared" si="89"/>
        <v>-5.1126100408636485E-3</v>
      </c>
      <c r="AE378" s="6">
        <v>44008</v>
      </c>
      <c r="AF378" s="7">
        <v>34.729999999999997</v>
      </c>
      <c r="AG378" s="7">
        <v>63.69</v>
      </c>
      <c r="AH378" s="7">
        <v>51.21</v>
      </c>
      <c r="AI378" s="7">
        <f t="shared" si="75"/>
        <v>2.4399999999999977</v>
      </c>
      <c r="AJ378" s="7">
        <v>1.42</v>
      </c>
      <c r="AK378" s="7">
        <v>5.1050000000000004</v>
      </c>
      <c r="AL378" s="7">
        <f t="shared" si="76"/>
        <v>3.6850000000000005</v>
      </c>
      <c r="AM378" s="7">
        <v>0.08</v>
      </c>
      <c r="AN378" s="7">
        <v>0.17</v>
      </c>
      <c r="AO378" s="7">
        <v>0.64</v>
      </c>
      <c r="AP378" s="7">
        <f t="shared" si="77"/>
        <v>0.47</v>
      </c>
      <c r="AQ378" s="7">
        <v>1.32</v>
      </c>
      <c r="AR378" s="7">
        <v>120.533</v>
      </c>
      <c r="AS378" s="7">
        <v>1772.5</v>
      </c>
      <c r="AT378" s="14">
        <v>257.04199999999997</v>
      </c>
      <c r="AU378" s="14">
        <v>91.593400000000003</v>
      </c>
      <c r="AV378" s="14">
        <v>78.099999999999994</v>
      </c>
      <c r="AY378" s="6">
        <v>44008</v>
      </c>
      <c r="AZ378" s="12">
        <v>0</v>
      </c>
      <c r="BA378" s="12">
        <v>0</v>
      </c>
      <c r="BB378" s="12">
        <v>1</v>
      </c>
      <c r="BE378" s="6">
        <v>44008</v>
      </c>
      <c r="BF378" t="s">
        <v>55</v>
      </c>
      <c r="BG378" s="52">
        <v>2</v>
      </c>
    </row>
    <row r="379" spans="1:59" x14ac:dyDescent="0.2">
      <c r="A379" s="6">
        <v>44011</v>
      </c>
      <c r="B379" s="12">
        <v>34.4559</v>
      </c>
      <c r="C379" s="12">
        <v>68.198099999999997</v>
      </c>
      <c r="D379" s="12">
        <v>33.471800000000002</v>
      </c>
      <c r="E379" s="12">
        <v>16.725000000000001</v>
      </c>
      <c r="F379" s="12">
        <v>44.371699999999997</v>
      </c>
      <c r="G379" s="12"/>
      <c r="H379" s="12">
        <v>4.7901999999999996</v>
      </c>
      <c r="I379" s="12">
        <v>11.5627</v>
      </c>
      <c r="J379" s="12">
        <v>4.3044000000000002</v>
      </c>
      <c r="K379" s="12">
        <v>77.795100000000005</v>
      </c>
      <c r="L379" s="12">
        <v>39.67</v>
      </c>
      <c r="M379" s="12">
        <v>41.58</v>
      </c>
      <c r="O379" s="6">
        <v>44011</v>
      </c>
      <c r="P379" s="7">
        <f t="shared" si="78"/>
        <v>1.5920157910287773E-2</v>
      </c>
      <c r="Q379" s="7">
        <f t="shared" si="79"/>
        <v>1.3897089774621084E-2</v>
      </c>
      <c r="R379" s="7">
        <f t="shared" si="80"/>
        <v>2.3273171021404072E-2</v>
      </c>
      <c r="S379" s="7">
        <f t="shared" si="81"/>
        <v>9.5642768315376287E-3</v>
      </c>
      <c r="T379" s="7">
        <f t="shared" si="82"/>
        <v>3.1727397548010051E-2</v>
      </c>
      <c r="U379" s="7" t="str">
        <f t="shared" si="83"/>
        <v/>
      </c>
      <c r="V379" s="7">
        <f t="shared" si="84"/>
        <v>1.5589977343777466E-2</v>
      </c>
      <c r="W379" s="7">
        <f t="shared" si="85"/>
        <v>2.9899351629621554E-2</v>
      </c>
      <c r="X379" s="7">
        <f t="shared" si="86"/>
        <v>-5.6757128258336214E-3</v>
      </c>
      <c r="Y379" s="7">
        <f t="shared" si="87"/>
        <v>0</v>
      </c>
      <c r="Z379" s="7">
        <v>1.4591E-2</v>
      </c>
      <c r="AA379" s="7">
        <f t="shared" si="88"/>
        <v>2.9158075888172572E-2</v>
      </c>
      <c r="AB379" s="7">
        <f t="shared" si="89"/>
        <v>1.4779190871087105E-2</v>
      </c>
      <c r="AE379" s="6">
        <v>44011</v>
      </c>
      <c r="AF379" s="7">
        <v>31.78</v>
      </c>
      <c r="AG379" s="7">
        <v>60.04</v>
      </c>
      <c r="AH379" s="7">
        <v>52.96</v>
      </c>
      <c r="AI379" s="7">
        <f t="shared" si="75"/>
        <v>1.9099999999999966</v>
      </c>
      <c r="AJ379" s="7">
        <v>1.67</v>
      </c>
      <c r="AK379" s="7">
        <v>5.84</v>
      </c>
      <c r="AL379" s="7">
        <f t="shared" si="76"/>
        <v>4.17</v>
      </c>
      <c r="AM379" s="7">
        <v>0.08</v>
      </c>
      <c r="AN379" s="7">
        <v>0.16</v>
      </c>
      <c r="AO379" s="7">
        <v>0.64</v>
      </c>
      <c r="AP379" s="7">
        <f t="shared" si="77"/>
        <v>0.48</v>
      </c>
      <c r="AQ379" s="7">
        <v>1.34</v>
      </c>
      <c r="AR379" s="7">
        <v>120.6658</v>
      </c>
      <c r="AS379" s="7">
        <v>1774.8</v>
      </c>
      <c r="AT379" s="14">
        <v>257.04199999999997</v>
      </c>
      <c r="AU379" s="14">
        <v>91.593400000000003</v>
      </c>
      <c r="AV379" s="14">
        <v>78.099999999999994</v>
      </c>
      <c r="AY379" s="6">
        <v>44011</v>
      </c>
      <c r="AZ379" s="12">
        <v>0</v>
      </c>
      <c r="BA379" s="12">
        <v>0</v>
      </c>
      <c r="BB379" s="12">
        <v>1</v>
      </c>
      <c r="BE379" s="6">
        <v>44011</v>
      </c>
      <c r="BF379" t="s">
        <v>55</v>
      </c>
      <c r="BG379" s="52">
        <v>2</v>
      </c>
    </row>
    <row r="380" spans="1:59" x14ac:dyDescent="0.2">
      <c r="A380" s="6">
        <v>44012</v>
      </c>
      <c r="B380" s="12">
        <v>34.7669</v>
      </c>
      <c r="C380" s="12">
        <v>69.411699999999996</v>
      </c>
      <c r="D380" s="12">
        <v>34.055300000000003</v>
      </c>
      <c r="E380" s="12">
        <v>17.137</v>
      </c>
      <c r="F380" s="12">
        <v>46.177900000000001</v>
      </c>
      <c r="G380" s="12"/>
      <c r="H380" s="12">
        <v>4.7026000000000003</v>
      </c>
      <c r="I380" s="12">
        <v>11.187200000000001</v>
      </c>
      <c r="J380" s="12">
        <v>4.3657000000000004</v>
      </c>
      <c r="K380" s="12">
        <v>77.795100000000005</v>
      </c>
      <c r="L380" s="12">
        <v>39.270000000000003</v>
      </c>
      <c r="M380" s="12">
        <v>41.64</v>
      </c>
      <c r="O380" s="6">
        <v>44012</v>
      </c>
      <c r="P380" s="7">
        <f t="shared" si="78"/>
        <v>8.9855392300413686E-3</v>
      </c>
      <c r="Q380" s="7">
        <f t="shared" si="79"/>
        <v>1.7638735975866005E-2</v>
      </c>
      <c r="R380" s="7">
        <f t="shared" si="80"/>
        <v>1.7282380652384619E-2</v>
      </c>
      <c r="S380" s="7">
        <f t="shared" si="81"/>
        <v>2.4335262664419832E-2</v>
      </c>
      <c r="T380" s="7">
        <f t="shared" si="82"/>
        <v>3.9899449828002129E-2</v>
      </c>
      <c r="U380" s="7" t="str">
        <f t="shared" si="83"/>
        <v/>
      </c>
      <c r="V380" s="7">
        <f t="shared" si="84"/>
        <v>-1.8456616953240263E-2</v>
      </c>
      <c r="W380" s="7">
        <f t="shared" si="85"/>
        <v>-3.3014132387274395E-2</v>
      </c>
      <c r="X380" s="7">
        <f t="shared" si="86"/>
        <v>1.4140787642243571E-2</v>
      </c>
      <c r="Y380" s="7">
        <f t="shared" si="87"/>
        <v>0</v>
      </c>
      <c r="Z380" s="7">
        <v>1.2728E-2</v>
      </c>
      <c r="AA380" s="7">
        <f t="shared" si="88"/>
        <v>-1.0134365936320531E-2</v>
      </c>
      <c r="AB380" s="7">
        <f t="shared" si="89"/>
        <v>1.4419613169014058E-3</v>
      </c>
      <c r="AE380" s="6">
        <v>44012</v>
      </c>
      <c r="AF380" s="7">
        <v>30.43</v>
      </c>
      <c r="AG380" s="7">
        <v>57.66</v>
      </c>
      <c r="AH380" s="7">
        <v>54.13</v>
      </c>
      <c r="AI380" s="7">
        <f t="shared" si="75"/>
        <v>2.3699999999999974</v>
      </c>
      <c r="AJ380" s="7">
        <v>1.76</v>
      </c>
      <c r="AK380" s="7">
        <v>6.165</v>
      </c>
      <c r="AL380" s="7">
        <f t="shared" si="76"/>
        <v>4.4050000000000002</v>
      </c>
      <c r="AM380" s="7">
        <v>0.08</v>
      </c>
      <c r="AN380" s="7">
        <v>0.16</v>
      </c>
      <c r="AO380" s="7">
        <v>0.66</v>
      </c>
      <c r="AP380" s="7">
        <f t="shared" si="77"/>
        <v>0.5</v>
      </c>
      <c r="AQ380" s="7">
        <v>1.34</v>
      </c>
      <c r="AR380" s="7">
        <v>120.4649</v>
      </c>
      <c r="AS380" s="7">
        <v>1793</v>
      </c>
      <c r="AT380" s="14">
        <v>257.04199999999997</v>
      </c>
      <c r="AU380" s="14">
        <v>91.593400000000003</v>
      </c>
      <c r="AV380" s="14">
        <v>78.099999999999994</v>
      </c>
      <c r="AY380" s="6">
        <v>44012</v>
      </c>
      <c r="AZ380" s="12">
        <v>0</v>
      </c>
      <c r="BA380" s="12">
        <v>0</v>
      </c>
      <c r="BB380" s="12">
        <v>1</v>
      </c>
      <c r="BE380" s="6">
        <v>44012</v>
      </c>
      <c r="BF380" t="s">
        <v>55</v>
      </c>
      <c r="BG380" s="52">
        <v>2</v>
      </c>
    </row>
    <row r="381" spans="1:59" x14ac:dyDescent="0.2">
      <c r="A381" s="6">
        <v>44013</v>
      </c>
      <c r="B381" s="12">
        <v>33.981699999999996</v>
      </c>
      <c r="C381" s="12">
        <v>68.159199999999998</v>
      </c>
      <c r="D381" s="12">
        <v>33.017899999999997</v>
      </c>
      <c r="E381" s="12">
        <v>16.303599999999999</v>
      </c>
      <c r="F381" s="12">
        <v>45.939</v>
      </c>
      <c r="G381" s="12"/>
      <c r="H381" s="12">
        <v>5.0057999999999998</v>
      </c>
      <c r="I381" s="12">
        <v>11.9557</v>
      </c>
      <c r="J381" s="12">
        <v>4.3472999999999997</v>
      </c>
      <c r="K381" s="12">
        <v>77.795100000000005</v>
      </c>
      <c r="L381" s="12">
        <v>39.880000000000003</v>
      </c>
      <c r="M381" s="12">
        <v>42.18</v>
      </c>
      <c r="O381" s="6">
        <v>44013</v>
      </c>
      <c r="P381" s="7">
        <f t="shared" si="78"/>
        <v>-2.2843640304059987E-2</v>
      </c>
      <c r="Q381" s="7">
        <f t="shared" si="79"/>
        <v>-1.8209295836691772E-2</v>
      </c>
      <c r="R381" s="7">
        <f t="shared" si="80"/>
        <v>-3.0935835283536113E-2</v>
      </c>
      <c r="S381" s="7">
        <f t="shared" si="81"/>
        <v>-4.9853926356025438E-2</v>
      </c>
      <c r="T381" s="7">
        <f t="shared" si="82"/>
        <v>-5.1868991599158826E-3</v>
      </c>
      <c r="U381" s="7" t="str">
        <f t="shared" si="83"/>
        <v/>
      </c>
      <c r="V381" s="7">
        <f t="shared" si="84"/>
        <v>6.2481692902578052E-2</v>
      </c>
      <c r="W381" s="7">
        <f t="shared" si="85"/>
        <v>6.6437884503897107E-2</v>
      </c>
      <c r="X381" s="7">
        <f t="shared" si="86"/>
        <v>-4.2235802484927717E-3</v>
      </c>
      <c r="Y381" s="7">
        <f t="shared" si="87"/>
        <v>0</v>
      </c>
      <c r="Z381" s="7">
        <v>6.9800000000000001E-3</v>
      </c>
      <c r="AA381" s="7">
        <f t="shared" si="88"/>
        <v>1.5414076503719254E-2</v>
      </c>
      <c r="AB381" s="7">
        <f t="shared" si="89"/>
        <v>1.2884931303860299E-2</v>
      </c>
      <c r="AE381" s="6">
        <v>44013</v>
      </c>
      <c r="AF381" s="7">
        <v>28.62</v>
      </c>
      <c r="AG381" s="7">
        <v>53.43</v>
      </c>
      <c r="AH381" s="7">
        <v>53.28</v>
      </c>
      <c r="AI381" s="7">
        <f t="shared" si="75"/>
        <v>2.2999999999999972</v>
      </c>
      <c r="AJ381" s="7">
        <v>1.69</v>
      </c>
      <c r="AK381" s="7">
        <v>5.8650000000000002</v>
      </c>
      <c r="AL381" s="7">
        <f t="shared" si="76"/>
        <v>4.1750000000000007</v>
      </c>
      <c r="AM381" s="7">
        <v>0.08</v>
      </c>
      <c r="AN381" s="7">
        <v>0.17</v>
      </c>
      <c r="AO381" s="7">
        <v>0.69</v>
      </c>
      <c r="AP381" s="7">
        <f t="shared" si="77"/>
        <v>0.51999999999999991</v>
      </c>
      <c r="AQ381" s="7">
        <v>1.37</v>
      </c>
      <c r="AR381" s="7">
        <v>120.0808</v>
      </c>
      <c r="AS381" s="7">
        <v>1773.2</v>
      </c>
      <c r="AT381" s="14">
        <v>258.35199999999998</v>
      </c>
      <c r="AU381" s="14">
        <v>95.025599999999997</v>
      </c>
      <c r="AV381" s="14">
        <v>72.5</v>
      </c>
      <c r="AY381" s="6">
        <v>44013</v>
      </c>
      <c r="AZ381" s="12">
        <v>0</v>
      </c>
      <c r="BA381" s="12">
        <v>0</v>
      </c>
      <c r="BB381" s="12">
        <v>0</v>
      </c>
      <c r="BE381" s="6">
        <v>44013</v>
      </c>
      <c r="BF381" t="s">
        <v>56</v>
      </c>
      <c r="BG381" s="52">
        <v>3</v>
      </c>
    </row>
    <row r="382" spans="1:59" x14ac:dyDescent="0.2">
      <c r="A382" s="6">
        <v>44014</v>
      </c>
      <c r="B382" s="12">
        <v>34.269300000000001</v>
      </c>
      <c r="C382" s="12">
        <v>68.695999999999998</v>
      </c>
      <c r="D382" s="12">
        <v>33.860799999999998</v>
      </c>
      <c r="E382" s="12">
        <v>16.650099999999998</v>
      </c>
      <c r="F382" s="12">
        <v>46.636600000000001</v>
      </c>
      <c r="G382" s="12"/>
      <c r="H382" s="12">
        <v>4.6959</v>
      </c>
      <c r="I382" s="12">
        <v>11.396800000000001</v>
      </c>
      <c r="J382" s="12">
        <v>4.3166000000000002</v>
      </c>
      <c r="K382" s="12">
        <v>77.803600000000003</v>
      </c>
      <c r="L382" s="12">
        <v>40.57</v>
      </c>
      <c r="M382" s="12">
        <v>43.19</v>
      </c>
      <c r="O382" s="6">
        <v>44014</v>
      </c>
      <c r="P382" s="7">
        <f t="shared" si="78"/>
        <v>8.4277652278751808E-3</v>
      </c>
      <c r="Q382" s="7">
        <f t="shared" si="79"/>
        <v>7.8448280072054045E-3</v>
      </c>
      <c r="R382" s="7">
        <f t="shared" si="80"/>
        <v>2.520816447400058E-2</v>
      </c>
      <c r="S382" s="7">
        <f t="shared" si="81"/>
        <v>2.10302800917361E-2</v>
      </c>
      <c r="T382" s="7">
        <f t="shared" si="82"/>
        <v>1.5071211084496106E-2</v>
      </c>
      <c r="U382" s="7" t="str">
        <f t="shared" si="83"/>
        <v/>
      </c>
      <c r="V382" s="7">
        <f t="shared" si="84"/>
        <v>-6.3907452573796875E-2</v>
      </c>
      <c r="W382" s="7">
        <f t="shared" si="85"/>
        <v>-4.7875537860914766E-2</v>
      </c>
      <c r="X382" s="7">
        <f t="shared" si="86"/>
        <v>-7.0869073951179253E-3</v>
      </c>
      <c r="Y382" s="7">
        <f t="shared" si="87"/>
        <v>1.0925541162553667E-4</v>
      </c>
      <c r="Z382" s="7">
        <v>5.4920000000000004E-3</v>
      </c>
      <c r="AA382" s="7">
        <f t="shared" si="88"/>
        <v>1.7153932124718121E-2</v>
      </c>
      <c r="AB382" s="7">
        <f t="shared" si="89"/>
        <v>2.3662811921981157E-2</v>
      </c>
      <c r="AE382" s="6">
        <v>44014</v>
      </c>
      <c r="AF382" s="7">
        <v>27.68</v>
      </c>
      <c r="AG382" s="7">
        <v>51.29</v>
      </c>
      <c r="AH382" s="7">
        <v>50.96</v>
      </c>
      <c r="AI382" s="7">
        <f t="shared" si="75"/>
        <v>2.6199999999999974</v>
      </c>
      <c r="AJ382" s="7">
        <v>1.58</v>
      </c>
      <c r="AK382" s="7">
        <v>5.9450000000000003</v>
      </c>
      <c r="AL382" s="7">
        <f t="shared" si="76"/>
        <v>4.3650000000000002</v>
      </c>
      <c r="AM382" s="7">
        <v>0.09</v>
      </c>
      <c r="AN382" s="7">
        <v>0.16</v>
      </c>
      <c r="AO382" s="7">
        <v>0.68</v>
      </c>
      <c r="AP382" s="7">
        <f t="shared" si="77"/>
        <v>0.52</v>
      </c>
      <c r="AQ382" s="7">
        <v>1.41</v>
      </c>
      <c r="AR382" s="7">
        <v>119.85550000000001</v>
      </c>
      <c r="AS382" s="7">
        <v>1784</v>
      </c>
      <c r="AT382" s="14">
        <v>258.35199999999998</v>
      </c>
      <c r="AU382" s="14">
        <v>95.025599999999997</v>
      </c>
      <c r="AV382" s="14">
        <v>72.5</v>
      </c>
      <c r="AY382" s="6">
        <v>44014</v>
      </c>
      <c r="AZ382" s="12">
        <v>0</v>
      </c>
      <c r="BA382" s="12">
        <v>0</v>
      </c>
      <c r="BB382" s="12">
        <v>0</v>
      </c>
      <c r="BE382" s="6">
        <v>44014</v>
      </c>
      <c r="BF382" t="s">
        <v>56</v>
      </c>
      <c r="BG382" s="52">
        <v>3</v>
      </c>
    </row>
    <row r="383" spans="1:59" x14ac:dyDescent="0.2">
      <c r="A383" s="6">
        <v>44018</v>
      </c>
      <c r="B383" s="12">
        <v>34.510300000000001</v>
      </c>
      <c r="C383" s="12">
        <v>68.898200000000003</v>
      </c>
      <c r="D383" s="12">
        <v>33.739199999999997</v>
      </c>
      <c r="E383" s="12">
        <v>17.0246</v>
      </c>
      <c r="F383" s="12">
        <v>48.404600000000002</v>
      </c>
      <c r="G383" s="12"/>
      <c r="H383" s="12">
        <v>5.0057999999999998</v>
      </c>
      <c r="I383" s="12">
        <v>11.868399999999999</v>
      </c>
      <c r="J383" s="12">
        <v>3.7831999999999999</v>
      </c>
      <c r="K383" s="12">
        <v>77.795100000000005</v>
      </c>
      <c r="L383" s="12">
        <v>40.51</v>
      </c>
      <c r="M383" s="12">
        <v>42.73</v>
      </c>
      <c r="O383" s="6">
        <v>44018</v>
      </c>
      <c r="P383" s="7">
        <f t="shared" si="78"/>
        <v>7.007920555245511E-3</v>
      </c>
      <c r="Q383" s="7">
        <f t="shared" si="79"/>
        <v>2.9390794895926119E-3</v>
      </c>
      <c r="R383" s="7">
        <f t="shared" si="80"/>
        <v>-3.5976370164386489E-3</v>
      </c>
      <c r="S383" s="7">
        <f t="shared" si="81"/>
        <v>2.2243134484645485E-2</v>
      </c>
      <c r="T383" s="7">
        <f t="shared" si="82"/>
        <v>3.7209209943083396E-2</v>
      </c>
      <c r="U383" s="7" t="str">
        <f t="shared" si="83"/>
        <v/>
      </c>
      <c r="V383" s="7">
        <f t="shared" si="84"/>
        <v>6.3907452573796791E-2</v>
      </c>
      <c r="W383" s="7">
        <f t="shared" si="85"/>
        <v>4.054679169684678E-2</v>
      </c>
      <c r="X383" s="7">
        <f t="shared" si="86"/>
        <v>-0.13189784299520416</v>
      </c>
      <c r="Y383" s="7">
        <f t="shared" si="87"/>
        <v>-1.0925541162559218E-4</v>
      </c>
      <c r="Z383" s="7">
        <v>1.532E-2</v>
      </c>
      <c r="AA383" s="7">
        <f t="shared" si="88"/>
        <v>-1.4800200037567868E-3</v>
      </c>
      <c r="AB383" s="7">
        <f t="shared" si="89"/>
        <v>-1.0707737316676227E-2</v>
      </c>
      <c r="AE383" s="6">
        <v>44018</v>
      </c>
      <c r="AF383" s="7">
        <v>27.94</v>
      </c>
      <c r="AG383" s="7">
        <v>50.73</v>
      </c>
      <c r="AH383" s="7">
        <v>52.03</v>
      </c>
      <c r="AI383" s="7">
        <f t="shared" si="75"/>
        <v>2.2199999999999989</v>
      </c>
      <c r="AJ383" s="7">
        <v>1.71</v>
      </c>
      <c r="AK383" s="7">
        <v>6.0949999999999998</v>
      </c>
      <c r="AL383" s="7">
        <f t="shared" si="76"/>
        <v>4.3849999999999998</v>
      </c>
      <c r="AM383" s="7">
        <v>0.09</v>
      </c>
      <c r="AN383" s="7">
        <v>0.16</v>
      </c>
      <c r="AO383" s="7">
        <v>0.69</v>
      </c>
      <c r="AP383" s="7">
        <f t="shared" si="77"/>
        <v>0.52999999999999992</v>
      </c>
      <c r="AQ383" s="7">
        <v>1.45</v>
      </c>
      <c r="AR383" s="7">
        <v>119.2852</v>
      </c>
      <c r="AS383" s="7">
        <v>1788.5</v>
      </c>
      <c r="AT383" s="14">
        <v>258.35199999999998</v>
      </c>
      <c r="AU383" s="14">
        <v>95.025599999999997</v>
      </c>
      <c r="AV383" s="14">
        <v>72.5</v>
      </c>
      <c r="AY383" s="6">
        <v>44018</v>
      </c>
      <c r="AZ383" s="12">
        <v>0</v>
      </c>
      <c r="BA383" s="12">
        <v>0</v>
      </c>
      <c r="BB383" s="12">
        <v>0</v>
      </c>
      <c r="BE383" s="6">
        <v>44018</v>
      </c>
      <c r="BF383" t="s">
        <v>56</v>
      </c>
      <c r="BG383" s="52">
        <v>3</v>
      </c>
    </row>
    <row r="384" spans="1:59" x14ac:dyDescent="0.2">
      <c r="A384" s="6">
        <v>44019</v>
      </c>
      <c r="B384" s="12">
        <v>33.616300000000003</v>
      </c>
      <c r="C384" s="12">
        <v>67.140199999999993</v>
      </c>
      <c r="D384" s="12">
        <v>32.936799999999998</v>
      </c>
      <c r="E384" s="12">
        <v>16.060099999999998</v>
      </c>
      <c r="F384" s="12">
        <v>48.309100000000001</v>
      </c>
      <c r="G384" s="12"/>
      <c r="H384" s="12">
        <v>4.7835000000000001</v>
      </c>
      <c r="I384" s="12">
        <v>11.4579</v>
      </c>
      <c r="J384" s="12">
        <v>3.8690000000000002</v>
      </c>
      <c r="K384" s="12">
        <v>77.795100000000005</v>
      </c>
      <c r="L384" s="12">
        <v>40.590000000000003</v>
      </c>
      <c r="M384" s="12">
        <v>43.28</v>
      </c>
      <c r="O384" s="6">
        <v>44019</v>
      </c>
      <c r="P384" s="7">
        <f t="shared" si="78"/>
        <v>-2.6246761819977732E-2</v>
      </c>
      <c r="Q384" s="7">
        <f t="shared" si="79"/>
        <v>-2.5847082462160383E-2</v>
      </c>
      <c r="R384" s="7">
        <f t="shared" si="80"/>
        <v>-2.4069792403783732E-2</v>
      </c>
      <c r="S384" s="7">
        <f t="shared" si="81"/>
        <v>-5.8321421749775934E-2</v>
      </c>
      <c r="T384" s="7">
        <f t="shared" si="82"/>
        <v>-1.974901819274605E-3</v>
      </c>
      <c r="U384" s="7" t="str">
        <f t="shared" si="83"/>
        <v/>
      </c>
      <c r="V384" s="7">
        <f t="shared" si="84"/>
        <v>-4.5424744017861847E-2</v>
      </c>
      <c r="W384" s="7">
        <f t="shared" si="85"/>
        <v>-3.519995751711702E-2</v>
      </c>
      <c r="X384" s="7">
        <f t="shared" si="86"/>
        <v>2.2425863370846937E-2</v>
      </c>
      <c r="Y384" s="7">
        <f t="shared" si="87"/>
        <v>0</v>
      </c>
      <c r="Z384" s="7">
        <v>-1.0366999999999999E-2</v>
      </c>
      <c r="AA384" s="7">
        <f t="shared" si="88"/>
        <v>1.9728736362073932E-3</v>
      </c>
      <c r="AB384" s="7">
        <f t="shared" si="89"/>
        <v>1.2789384882292686E-2</v>
      </c>
      <c r="AE384" s="6">
        <v>44019</v>
      </c>
      <c r="AF384" s="7">
        <v>29.43</v>
      </c>
      <c r="AG384" s="7">
        <v>51.39</v>
      </c>
      <c r="AH384" s="7">
        <v>50.98</v>
      </c>
      <c r="AI384" s="7">
        <f t="shared" si="75"/>
        <v>2.6899999999999977</v>
      </c>
      <c r="AJ384" s="7">
        <v>1.76</v>
      </c>
      <c r="AK384" s="7">
        <v>6.125</v>
      </c>
      <c r="AL384" s="7">
        <f t="shared" si="76"/>
        <v>4.3650000000000002</v>
      </c>
      <c r="AM384" s="7">
        <v>0.09</v>
      </c>
      <c r="AN384" s="7">
        <v>0.16</v>
      </c>
      <c r="AO384" s="7">
        <v>0.65</v>
      </c>
      <c r="AP384" s="7">
        <f t="shared" si="77"/>
        <v>0.49</v>
      </c>
      <c r="AQ384" s="7">
        <v>1.43</v>
      </c>
      <c r="AR384" s="7">
        <v>119.57170000000001</v>
      </c>
      <c r="AS384" s="7">
        <v>1804.2</v>
      </c>
      <c r="AT384" s="14">
        <v>258.35199999999998</v>
      </c>
      <c r="AU384" s="14">
        <v>95.025599999999997</v>
      </c>
      <c r="AV384" s="14">
        <v>72.5</v>
      </c>
      <c r="AY384" s="6">
        <v>44019</v>
      </c>
      <c r="AZ384" s="12">
        <v>0</v>
      </c>
      <c r="BA384" s="12">
        <v>0</v>
      </c>
      <c r="BB384" s="12">
        <v>0</v>
      </c>
      <c r="BE384" s="6">
        <v>44019</v>
      </c>
      <c r="BF384" t="s">
        <v>56</v>
      </c>
      <c r="BG384" s="52">
        <v>3</v>
      </c>
    </row>
    <row r="385" spans="1:59" x14ac:dyDescent="0.2">
      <c r="A385" s="6">
        <v>44020</v>
      </c>
      <c r="B385" s="12">
        <v>33.538499999999999</v>
      </c>
      <c r="C385" s="12">
        <v>67.171300000000002</v>
      </c>
      <c r="D385" s="12">
        <v>33.261000000000003</v>
      </c>
      <c r="E385" s="12">
        <v>16.181799999999999</v>
      </c>
      <c r="F385" s="12">
        <v>48.270800000000001</v>
      </c>
      <c r="G385" s="12"/>
      <c r="H385" s="12">
        <v>4.9855999999999998</v>
      </c>
      <c r="I385" s="12">
        <v>11.6675</v>
      </c>
      <c r="J385" s="12">
        <v>4.01</v>
      </c>
      <c r="K385" s="12">
        <v>77.795100000000005</v>
      </c>
      <c r="L385" s="12">
        <v>40.909999999999997</v>
      </c>
      <c r="M385" s="12">
        <v>43.67</v>
      </c>
      <c r="O385" s="6">
        <v>44020</v>
      </c>
      <c r="P385" s="7">
        <f t="shared" si="78"/>
        <v>-2.3170357087438573E-3</v>
      </c>
      <c r="Q385" s="7">
        <f t="shared" si="79"/>
        <v>4.6310257209287878E-4</v>
      </c>
      <c r="R385" s="7">
        <f t="shared" si="80"/>
        <v>9.7949657544945997E-3</v>
      </c>
      <c r="S385" s="7">
        <f t="shared" si="81"/>
        <v>7.5492187482854621E-3</v>
      </c>
      <c r="T385" s="7">
        <f t="shared" si="82"/>
        <v>-7.9312573336089783E-4</v>
      </c>
      <c r="U385" s="7" t="str">
        <f t="shared" si="83"/>
        <v/>
      </c>
      <c r="V385" s="7">
        <f t="shared" si="84"/>
        <v>4.1381261118152379E-2</v>
      </c>
      <c r="W385" s="7">
        <f t="shared" si="85"/>
        <v>1.8127750420151505E-2</v>
      </c>
      <c r="X385" s="7">
        <f t="shared" si="86"/>
        <v>3.579516560010175E-2</v>
      </c>
      <c r="Y385" s="7">
        <f t="shared" si="87"/>
        <v>0</v>
      </c>
      <c r="Z385" s="7">
        <v>7.62E-3</v>
      </c>
      <c r="AA385" s="7">
        <f t="shared" si="88"/>
        <v>7.8528010905006967E-3</v>
      </c>
      <c r="AB385" s="7">
        <f t="shared" si="89"/>
        <v>8.9707329592435374E-3</v>
      </c>
      <c r="AE385" s="6">
        <v>44020</v>
      </c>
      <c r="AF385" s="7">
        <v>28.08</v>
      </c>
      <c r="AG385" s="7">
        <v>48.85</v>
      </c>
      <c r="AH385" s="7">
        <v>49.8</v>
      </c>
      <c r="AI385" s="7">
        <f t="shared" si="75"/>
        <v>2.7600000000000051</v>
      </c>
      <c r="AJ385" s="7">
        <v>1.78</v>
      </c>
      <c r="AK385" s="7">
        <v>5.9349999999999996</v>
      </c>
      <c r="AL385" s="7">
        <f t="shared" si="76"/>
        <v>4.1549999999999994</v>
      </c>
      <c r="AM385" s="7">
        <v>0.09</v>
      </c>
      <c r="AN385" s="7">
        <v>0.16</v>
      </c>
      <c r="AO385" s="7">
        <v>0.67</v>
      </c>
      <c r="AP385" s="7">
        <f t="shared" si="77"/>
        <v>0.51</v>
      </c>
      <c r="AQ385" s="7">
        <v>1.42</v>
      </c>
      <c r="AR385" s="7">
        <v>119.55249999999999</v>
      </c>
      <c r="AS385" s="7">
        <v>1815.5</v>
      </c>
      <c r="AT385" s="14">
        <v>258.35199999999998</v>
      </c>
      <c r="AU385" s="14">
        <v>95.025599999999997</v>
      </c>
      <c r="AV385" s="14">
        <v>72.5</v>
      </c>
      <c r="AY385" s="6">
        <v>44020</v>
      </c>
      <c r="AZ385" s="12">
        <v>0</v>
      </c>
      <c r="BA385" s="12">
        <v>0</v>
      </c>
      <c r="BB385" s="12">
        <v>0</v>
      </c>
      <c r="BE385" s="6">
        <v>44020</v>
      </c>
      <c r="BF385" t="s">
        <v>56</v>
      </c>
      <c r="BG385" s="52">
        <v>3</v>
      </c>
    </row>
    <row r="386" spans="1:59" x14ac:dyDescent="0.2">
      <c r="A386" s="6">
        <v>44021</v>
      </c>
      <c r="B386" s="12">
        <v>32.154699999999998</v>
      </c>
      <c r="C386" s="12">
        <v>64.363100000000003</v>
      </c>
      <c r="D386" s="12">
        <v>31.0809</v>
      </c>
      <c r="E386" s="12">
        <v>15.2454</v>
      </c>
      <c r="F386" s="12">
        <v>47.601900000000001</v>
      </c>
      <c r="G386" s="12"/>
      <c r="H386" s="12">
        <v>4.8710000000000004</v>
      </c>
      <c r="I386" s="12">
        <v>10.9863</v>
      </c>
      <c r="J386" s="12">
        <v>3.8874</v>
      </c>
      <c r="K386" s="12">
        <v>77.795100000000005</v>
      </c>
      <c r="L386" s="12">
        <v>39.64</v>
      </c>
      <c r="M386" s="12">
        <v>42.35</v>
      </c>
      <c r="O386" s="6">
        <v>44021</v>
      </c>
      <c r="P386" s="7">
        <f t="shared" si="78"/>
        <v>-4.2135402941266296E-2</v>
      </c>
      <c r="Q386" s="7">
        <f t="shared" si="79"/>
        <v>-4.2705585442415199E-2</v>
      </c>
      <c r="R386" s="7">
        <f t="shared" si="80"/>
        <v>-6.7792056849181312E-2</v>
      </c>
      <c r="S386" s="7">
        <f t="shared" si="81"/>
        <v>-5.9609335690716733E-2</v>
      </c>
      <c r="T386" s="7">
        <f t="shared" si="82"/>
        <v>-1.3954146568984435E-2</v>
      </c>
      <c r="U386" s="7" t="str">
        <f t="shared" si="83"/>
        <v/>
      </c>
      <c r="V386" s="7">
        <f t="shared" si="84"/>
        <v>-2.3254502429831615E-2</v>
      </c>
      <c r="W386" s="7">
        <f t="shared" si="85"/>
        <v>-6.0158156811997383E-2</v>
      </c>
      <c r="X386" s="7">
        <f t="shared" si="86"/>
        <v>-3.1050687616648278E-2</v>
      </c>
      <c r="Y386" s="7">
        <f t="shared" si="87"/>
        <v>0</v>
      </c>
      <c r="Z386" s="7">
        <v>-5.7089999999999997E-3</v>
      </c>
      <c r="AA386" s="7">
        <f t="shared" si="88"/>
        <v>-3.1535822479519859E-2</v>
      </c>
      <c r="AB386" s="7">
        <f t="shared" si="89"/>
        <v>-3.069294639940625E-2</v>
      </c>
      <c r="AE386" s="6">
        <v>44021</v>
      </c>
      <c r="AF386" s="7">
        <v>29.26</v>
      </c>
      <c r="AG386" s="7">
        <v>53.77</v>
      </c>
      <c r="AH386" s="7">
        <v>50.07</v>
      </c>
      <c r="AI386" s="7">
        <f t="shared" si="75"/>
        <v>2.7100000000000009</v>
      </c>
      <c r="AJ386" s="7">
        <v>1.88</v>
      </c>
      <c r="AK386" s="7">
        <v>5.7549999999999999</v>
      </c>
      <c r="AL386" s="7">
        <f t="shared" si="76"/>
        <v>3.875</v>
      </c>
      <c r="AM386" s="7">
        <v>0.09</v>
      </c>
      <c r="AN386" s="7">
        <v>0.16</v>
      </c>
      <c r="AO386" s="7">
        <v>0.62</v>
      </c>
      <c r="AP386" s="7">
        <f t="shared" si="77"/>
        <v>0.45999999999999996</v>
      </c>
      <c r="AQ386" s="7">
        <v>1.39</v>
      </c>
      <c r="AR386" s="7">
        <v>119.5129</v>
      </c>
      <c r="AS386" s="7">
        <v>1799.2</v>
      </c>
      <c r="AT386" s="14">
        <v>258.35199999999998</v>
      </c>
      <c r="AU386" s="14">
        <v>95.025599999999997</v>
      </c>
      <c r="AV386" s="14">
        <v>72.5</v>
      </c>
      <c r="AY386" s="6">
        <v>44021</v>
      </c>
      <c r="AZ386" s="12">
        <v>0</v>
      </c>
      <c r="BA386" s="12">
        <v>0</v>
      </c>
      <c r="BB386" s="12">
        <v>0</v>
      </c>
      <c r="BE386" s="6">
        <v>44021</v>
      </c>
      <c r="BF386" t="s">
        <v>56</v>
      </c>
      <c r="BG386" s="52">
        <v>3</v>
      </c>
    </row>
    <row r="387" spans="1:59" x14ac:dyDescent="0.2">
      <c r="A387" s="6">
        <v>44022</v>
      </c>
      <c r="B387" s="12">
        <v>33.157600000000002</v>
      </c>
      <c r="C387" s="12">
        <v>66.3001</v>
      </c>
      <c r="D387" s="12">
        <v>32.166899999999998</v>
      </c>
      <c r="E387" s="12">
        <v>15.648099999999999</v>
      </c>
      <c r="F387" s="12">
        <v>46.436</v>
      </c>
      <c r="G387" s="12"/>
      <c r="H387" s="12">
        <v>5.0865999999999998</v>
      </c>
      <c r="I387" s="12">
        <v>11.6151</v>
      </c>
      <c r="J387" s="12">
        <v>3.9487000000000001</v>
      </c>
      <c r="K387" s="12">
        <v>77.803600000000003</v>
      </c>
      <c r="L387" s="12">
        <v>40.56</v>
      </c>
      <c r="M387" s="12">
        <v>43.27</v>
      </c>
      <c r="O387" s="6">
        <v>44022</v>
      </c>
      <c r="P387" s="7">
        <f t="shared" si="78"/>
        <v>3.0713321556178133E-2</v>
      </c>
      <c r="Q387" s="7">
        <f t="shared" si="79"/>
        <v>2.9650917959011678E-2</v>
      </c>
      <c r="R387" s="7">
        <f t="shared" si="80"/>
        <v>3.4344490927388477E-2</v>
      </c>
      <c r="S387" s="7">
        <f t="shared" si="81"/>
        <v>2.6071685658227744E-2</v>
      </c>
      <c r="T387" s="7">
        <f t="shared" si="82"/>
        <v>-2.4797655931350495E-2</v>
      </c>
      <c r="U387" s="7" t="str">
        <f t="shared" si="83"/>
        <v/>
      </c>
      <c r="V387" s="7">
        <f t="shared" si="84"/>
        <v>4.3310376118013937E-2</v>
      </c>
      <c r="W387" s="7">
        <f t="shared" si="85"/>
        <v>5.5656933712081996E-2</v>
      </c>
      <c r="X387" s="7">
        <f t="shared" si="86"/>
        <v>1.5645857117277184E-2</v>
      </c>
      <c r="Y387" s="7">
        <f t="shared" si="87"/>
        <v>1.0925541162553667E-4</v>
      </c>
      <c r="Z387" s="7">
        <v>1.0159E-2</v>
      </c>
      <c r="AA387" s="7">
        <f t="shared" si="88"/>
        <v>2.2943649821140583E-2</v>
      </c>
      <c r="AB387" s="7">
        <f t="shared" si="89"/>
        <v>2.1491133138729968E-2</v>
      </c>
      <c r="AE387" s="6">
        <v>44022</v>
      </c>
      <c r="AF387" s="7">
        <v>27.29</v>
      </c>
      <c r="AG387" s="7">
        <v>49.71</v>
      </c>
      <c r="AH387" s="7">
        <v>49.19</v>
      </c>
      <c r="AI387" s="7">
        <f t="shared" si="75"/>
        <v>2.7100000000000009</v>
      </c>
      <c r="AJ387" s="7">
        <v>1.79</v>
      </c>
      <c r="AK387" s="7">
        <v>5.4749999999999996</v>
      </c>
      <c r="AL387" s="7">
        <f t="shared" si="76"/>
        <v>3.6849999999999996</v>
      </c>
      <c r="AM387" s="7">
        <v>0.09</v>
      </c>
      <c r="AN387" s="7">
        <v>0.16</v>
      </c>
      <c r="AO387" s="7">
        <v>0.65</v>
      </c>
      <c r="AP387" s="7">
        <f t="shared" si="77"/>
        <v>0.49</v>
      </c>
      <c r="AQ387" s="7">
        <v>1.41</v>
      </c>
      <c r="AR387" s="7">
        <v>119.3509</v>
      </c>
      <c r="AS387" s="7">
        <v>1798.2</v>
      </c>
      <c r="AT387" s="14">
        <v>258.35199999999998</v>
      </c>
      <c r="AU387" s="14">
        <v>95.025599999999997</v>
      </c>
      <c r="AV387" s="14">
        <v>72.5</v>
      </c>
      <c r="AY387" s="6">
        <v>44022</v>
      </c>
      <c r="AZ387" s="12">
        <v>0</v>
      </c>
      <c r="BA387" s="12">
        <v>0</v>
      </c>
      <c r="BB387" s="12">
        <v>0</v>
      </c>
      <c r="BE387" s="6">
        <v>44022</v>
      </c>
      <c r="BF387" t="s">
        <v>56</v>
      </c>
      <c r="BG387" s="52">
        <v>3</v>
      </c>
    </row>
    <row r="388" spans="1:59" x14ac:dyDescent="0.2">
      <c r="A388" s="6">
        <v>44025</v>
      </c>
      <c r="B388" s="12">
        <v>33.165399999999998</v>
      </c>
      <c r="C388" s="12">
        <v>66.432299999999998</v>
      </c>
      <c r="D388" s="12">
        <v>32.142600000000002</v>
      </c>
      <c r="E388" s="12">
        <v>15.132999999999999</v>
      </c>
      <c r="F388" s="12">
        <v>46.732199999999999</v>
      </c>
      <c r="G388" s="12"/>
      <c r="H388" s="12">
        <v>4.9787999999999997</v>
      </c>
      <c r="I388" s="12">
        <v>11.1784</v>
      </c>
      <c r="J388" s="12">
        <v>3.8997000000000002</v>
      </c>
      <c r="K388" s="12">
        <v>77.803600000000003</v>
      </c>
      <c r="L388" s="12">
        <v>40.06</v>
      </c>
      <c r="M388" s="12">
        <v>42.85</v>
      </c>
      <c r="O388" s="6">
        <v>44025</v>
      </c>
      <c r="P388" s="7">
        <f t="shared" si="78"/>
        <v>2.3521252162760821E-4</v>
      </c>
      <c r="Q388" s="7">
        <f t="shared" si="79"/>
        <v>1.9919785028205254E-3</v>
      </c>
      <c r="R388" s="7">
        <f t="shared" si="80"/>
        <v>-7.5572041942487198E-4</v>
      </c>
      <c r="S388" s="7">
        <f t="shared" si="81"/>
        <v>-3.3471714160199735E-2</v>
      </c>
      <c r="T388" s="7">
        <f t="shared" si="82"/>
        <v>6.3584140926285096E-3</v>
      </c>
      <c r="U388" s="7" t="str">
        <f t="shared" si="83"/>
        <v/>
      </c>
      <c r="V388" s="7">
        <f t="shared" si="84"/>
        <v>-2.142073279773422E-2</v>
      </c>
      <c r="W388" s="7">
        <f t="shared" si="85"/>
        <v>-3.8322630957817239E-2</v>
      </c>
      <c r="X388" s="7">
        <f t="shared" si="86"/>
        <v>-1.2486783719160618E-2</v>
      </c>
      <c r="Y388" s="7">
        <f t="shared" si="87"/>
        <v>0</v>
      </c>
      <c r="Z388" s="7">
        <v>-8.6960000000000006E-3</v>
      </c>
      <c r="AA388" s="7">
        <f t="shared" si="88"/>
        <v>-1.2404029045255536E-2</v>
      </c>
      <c r="AB388" s="7">
        <f t="shared" si="89"/>
        <v>-9.7539091930046798E-3</v>
      </c>
      <c r="AE388" s="6">
        <v>44025</v>
      </c>
      <c r="AF388" s="7">
        <v>32.19</v>
      </c>
      <c r="AG388" s="7">
        <v>53.41</v>
      </c>
      <c r="AH388" s="7">
        <v>49.55</v>
      </c>
      <c r="AI388" s="7">
        <f t="shared" ref="AI388:AI451" si="90">IF(AND(M388&lt;&gt;"",L388&lt;&gt;""),M388-L388,"")</f>
        <v>2.7899999999999991</v>
      </c>
      <c r="AJ388" s="7">
        <v>1.75</v>
      </c>
      <c r="AK388" s="7">
        <v>5.1100000000000003</v>
      </c>
      <c r="AL388" s="7">
        <f t="shared" ref="AL388:AL451" si="91">IF(AND(AK388&lt;&gt;"",AJ388&lt;&gt;""),AK388-AJ388,"")</f>
        <v>3.3600000000000003</v>
      </c>
      <c r="AM388" s="7">
        <v>0.09</v>
      </c>
      <c r="AN388" s="7">
        <v>0.16</v>
      </c>
      <c r="AO388" s="7">
        <v>0.64</v>
      </c>
      <c r="AP388" s="7">
        <f t="shared" ref="AP388:AP451" si="92">IF(AND(AO388&lt;&gt;"",AN388&lt;&gt;""),AO388-AN388,"")</f>
        <v>0.48</v>
      </c>
      <c r="AQ388" s="7">
        <v>1.42</v>
      </c>
      <c r="AR388" s="7">
        <v>119.1891</v>
      </c>
      <c r="AS388" s="7">
        <v>1811</v>
      </c>
      <c r="AT388" s="14">
        <v>258.35199999999998</v>
      </c>
      <c r="AU388" s="14">
        <v>95.025599999999997</v>
      </c>
      <c r="AV388" s="14">
        <v>72.5</v>
      </c>
      <c r="AY388" s="6">
        <v>44025</v>
      </c>
      <c r="AZ388" s="12">
        <v>0</v>
      </c>
      <c r="BA388" s="12">
        <v>0</v>
      </c>
      <c r="BB388" s="12">
        <v>0</v>
      </c>
      <c r="BE388" s="6">
        <v>44025</v>
      </c>
      <c r="BF388" t="s">
        <v>56</v>
      </c>
      <c r="BG388" s="52">
        <v>3</v>
      </c>
    </row>
    <row r="389" spans="1:59" x14ac:dyDescent="0.2">
      <c r="A389" s="6">
        <v>44026</v>
      </c>
      <c r="B389" s="12">
        <v>34.261499999999998</v>
      </c>
      <c r="C389" s="12">
        <v>68.727099999999993</v>
      </c>
      <c r="D389" s="12">
        <v>33.479900000000001</v>
      </c>
      <c r="E389" s="12">
        <v>15.62</v>
      </c>
      <c r="F389" s="12">
        <v>47.200499999999998</v>
      </c>
      <c r="G389" s="12"/>
      <c r="H389" s="12">
        <v>5.0933999999999999</v>
      </c>
      <c r="I389" s="12">
        <v>11.1348</v>
      </c>
      <c r="J389" s="12">
        <v>3.8997000000000002</v>
      </c>
      <c r="K389" s="12">
        <v>77.803600000000003</v>
      </c>
      <c r="L389" s="12">
        <v>40.299999999999997</v>
      </c>
      <c r="M389" s="12">
        <v>42.97</v>
      </c>
      <c r="O389" s="6">
        <v>44026</v>
      </c>
      <c r="P389" s="7">
        <f t="shared" ref="P389:P452" si="93">IF(AND(B389&lt;&gt;"",B388&lt;&gt;""),LN(B389/B388),"")</f>
        <v>3.2515110962290823E-2</v>
      </c>
      <c r="Q389" s="7">
        <f t="shared" ref="Q389:Q452" si="94">IF(AND(C389&lt;&gt;"",C388&lt;&gt;""),LN(C389/C388),"")</f>
        <v>3.3960206161365067E-2</v>
      </c>
      <c r="R389" s="7">
        <f t="shared" ref="R389:R452" si="95">IF(AND(D389&lt;&gt;"",D388&lt;&gt;""),LN(D389/D388),"")</f>
        <v>4.076300564188156E-2</v>
      </c>
      <c r="S389" s="7">
        <f t="shared" ref="S389:S452" si="96">IF(AND(E389&lt;&gt;"",E388&lt;&gt;""),LN(E389/E388),"")</f>
        <v>3.1674354706650823E-2</v>
      </c>
      <c r="T389" s="7">
        <f t="shared" ref="T389:T452" si="97">IF(AND(F389&lt;&gt;"",F388&lt;&gt;""),LN(F389/F388),"")</f>
        <v>9.9710511873228793E-3</v>
      </c>
      <c r="U389" s="7" t="str">
        <f t="shared" ref="U389:U452" si="98">IF(AND(G389&lt;&gt;"",G388&lt;&gt;""),LN(G389/G388),"")</f>
        <v/>
      </c>
      <c r="V389" s="7">
        <f t="shared" ref="V389:V452" si="99">IF(AND(H389&lt;&gt;"",H388&lt;&gt;""),LN(H389/H388),"")</f>
        <v>2.2756685845154744E-2</v>
      </c>
      <c r="W389" s="7">
        <f t="shared" ref="W389:W452" si="100">IF(AND(I389&lt;&gt;"",I388&lt;&gt;""),LN(I389/I388),"")</f>
        <v>-3.9080056191042227E-3</v>
      </c>
      <c r="X389" s="7">
        <f t="shared" ref="X389:X452" si="101">IF(AND(J389&lt;&gt;"",J388&lt;&gt;""),LN(J389/J388),"")</f>
        <v>0</v>
      </c>
      <c r="Y389" s="7">
        <f t="shared" ref="Y389:Y452" si="102">IF(AND(K389&lt;&gt;"",K388&lt;&gt;""),LN(K389/K388),"")</f>
        <v>0</v>
      </c>
      <c r="Z389" s="7">
        <v>1.2876E-2</v>
      </c>
      <c r="AA389" s="7">
        <f t="shared" ref="AA389:AA452" si="103">IF(AND(L389&lt;&gt;"",L388&lt;&gt;""),LN(L389/L388),"")</f>
        <v>5.9731387149650345E-3</v>
      </c>
      <c r="AB389" s="7">
        <f t="shared" ref="AB389:AB452" si="104">IF(AND(M389&lt;&gt;"",M388&lt;&gt;""),LN(M389/M388),"")</f>
        <v>2.7965527431149761E-3</v>
      </c>
      <c r="AE389" s="6">
        <v>44026</v>
      </c>
      <c r="AF389" s="7">
        <v>29.52</v>
      </c>
      <c r="AG389" s="7">
        <v>53.04</v>
      </c>
      <c r="AH389" s="7">
        <v>50.81</v>
      </c>
      <c r="AI389" s="7">
        <f t="shared" si="90"/>
        <v>2.6700000000000017</v>
      </c>
      <c r="AJ389" s="7">
        <v>1.74</v>
      </c>
      <c r="AK389" s="7">
        <v>5.085</v>
      </c>
      <c r="AL389" s="7">
        <f t="shared" si="91"/>
        <v>3.3449999999999998</v>
      </c>
      <c r="AM389" s="7">
        <v>0.09</v>
      </c>
      <c r="AN389" s="7">
        <v>0.14000000000000001</v>
      </c>
      <c r="AO389" s="7">
        <v>0.63</v>
      </c>
      <c r="AP389" s="7">
        <f t="shared" si="92"/>
        <v>0.49</v>
      </c>
      <c r="AQ389" s="7">
        <v>1.41</v>
      </c>
      <c r="AR389" s="7">
        <v>119.3901</v>
      </c>
      <c r="AS389" s="7">
        <v>1810.6</v>
      </c>
      <c r="AT389" s="14">
        <v>258.35199999999998</v>
      </c>
      <c r="AU389" s="14">
        <v>95.025599999999997</v>
      </c>
      <c r="AV389" s="14">
        <v>72.5</v>
      </c>
      <c r="AY389" s="6">
        <v>44026</v>
      </c>
      <c r="AZ389" s="12">
        <v>0</v>
      </c>
      <c r="BA389" s="12">
        <v>0</v>
      </c>
      <c r="BB389" s="12">
        <v>0</v>
      </c>
      <c r="BE389" s="6">
        <v>44026</v>
      </c>
      <c r="BF389" t="s">
        <v>56</v>
      </c>
      <c r="BG389" s="52">
        <v>3</v>
      </c>
    </row>
    <row r="390" spans="1:59" x14ac:dyDescent="0.2">
      <c r="A390" s="6">
        <v>44027</v>
      </c>
      <c r="B390" s="12">
        <v>34.696899999999999</v>
      </c>
      <c r="C390" s="12">
        <v>69.147199999999998</v>
      </c>
      <c r="D390" s="12">
        <v>33.731099999999998</v>
      </c>
      <c r="E390" s="12">
        <v>16.088200000000001</v>
      </c>
      <c r="F390" s="12">
        <v>48.366399999999999</v>
      </c>
      <c r="G390" s="12"/>
      <c r="H390" s="12">
        <v>5.2281000000000004</v>
      </c>
      <c r="I390" s="12">
        <v>11.3444</v>
      </c>
      <c r="J390" s="12">
        <v>4.0590999999999999</v>
      </c>
      <c r="K390" s="12">
        <v>77.803600000000003</v>
      </c>
      <c r="L390" s="12">
        <v>41.2</v>
      </c>
      <c r="M390" s="12">
        <v>43.96</v>
      </c>
      <c r="O390" s="6">
        <v>44027</v>
      </c>
      <c r="P390" s="7">
        <f t="shared" si="93"/>
        <v>1.2628071011556564E-2</v>
      </c>
      <c r="Q390" s="7">
        <f t="shared" si="94"/>
        <v>6.0939754557224508E-3</v>
      </c>
      <c r="R390" s="7">
        <f t="shared" si="95"/>
        <v>7.4750017009872554E-3</v>
      </c>
      <c r="S390" s="7">
        <f t="shared" si="96"/>
        <v>2.953393960759582E-2</v>
      </c>
      <c r="T390" s="7">
        <f t="shared" si="97"/>
        <v>2.4400872012085018E-2</v>
      </c>
      <c r="U390" s="7" t="str">
        <f t="shared" si="98"/>
        <v/>
      </c>
      <c r="V390" s="7">
        <f t="shared" si="99"/>
        <v>2.6102339362729262E-2</v>
      </c>
      <c r="W390" s="7">
        <f t="shared" si="100"/>
        <v>1.8648890934011387E-2</v>
      </c>
      <c r="X390" s="7">
        <f t="shared" si="101"/>
        <v>4.006164706334079E-2</v>
      </c>
      <c r="Y390" s="7">
        <f t="shared" si="102"/>
        <v>0</v>
      </c>
      <c r="Z390" s="7">
        <v>9.1450000000000004E-3</v>
      </c>
      <c r="AA390" s="7">
        <f t="shared" si="103"/>
        <v>2.2086787402843505E-2</v>
      </c>
      <c r="AB390" s="7">
        <f t="shared" si="104"/>
        <v>2.2777931748516847E-2</v>
      </c>
      <c r="AE390" s="6">
        <v>44027</v>
      </c>
      <c r="AF390" s="7">
        <v>27.76</v>
      </c>
      <c r="AG390" s="7">
        <v>47.05</v>
      </c>
      <c r="AH390" s="7">
        <v>47.08</v>
      </c>
      <c r="AI390" s="7">
        <f t="shared" si="90"/>
        <v>2.759999999999998</v>
      </c>
      <c r="AJ390" s="7">
        <v>1.76</v>
      </c>
      <c r="AK390" s="7">
        <v>5.2249999999999996</v>
      </c>
      <c r="AL390" s="7">
        <f t="shared" si="91"/>
        <v>3.4649999999999999</v>
      </c>
      <c r="AM390" s="7">
        <v>0.1</v>
      </c>
      <c r="AN390" s="7">
        <v>0.16</v>
      </c>
      <c r="AO390" s="7">
        <v>0.64</v>
      </c>
      <c r="AP390" s="7">
        <f t="shared" si="92"/>
        <v>0.48</v>
      </c>
      <c r="AQ390" s="7">
        <v>1.41</v>
      </c>
      <c r="AR390" s="7">
        <v>119.0331</v>
      </c>
      <c r="AS390" s="7">
        <v>1811.4</v>
      </c>
      <c r="AT390" s="14">
        <v>258.35199999999998</v>
      </c>
      <c r="AU390" s="14">
        <v>95.025599999999997</v>
      </c>
      <c r="AV390" s="14">
        <v>72.5</v>
      </c>
      <c r="AY390" s="6">
        <v>44027</v>
      </c>
      <c r="AZ390" s="12">
        <v>0</v>
      </c>
      <c r="BA390" s="12">
        <v>0</v>
      </c>
      <c r="BB390" s="12">
        <v>0</v>
      </c>
      <c r="BE390" s="6">
        <v>44027</v>
      </c>
      <c r="BF390" t="s">
        <v>56</v>
      </c>
      <c r="BG390" s="52">
        <v>3</v>
      </c>
    </row>
    <row r="391" spans="1:59" x14ac:dyDescent="0.2">
      <c r="A391" s="6">
        <v>44028</v>
      </c>
      <c r="B391" s="12">
        <v>34.424799999999998</v>
      </c>
      <c r="C391" s="12">
        <v>68.734899999999996</v>
      </c>
      <c r="D391" s="12">
        <v>33.706800000000001</v>
      </c>
      <c r="E391" s="12">
        <v>15.929</v>
      </c>
      <c r="F391" s="12">
        <v>48.299500000000002</v>
      </c>
      <c r="G391" s="12"/>
      <c r="H391" s="12">
        <v>5.1271000000000004</v>
      </c>
      <c r="I391" s="12">
        <v>11.0387</v>
      </c>
      <c r="J391" s="12">
        <v>4.0407000000000002</v>
      </c>
      <c r="K391" s="12">
        <v>77.795100000000005</v>
      </c>
      <c r="L391" s="12">
        <v>40.74</v>
      </c>
      <c r="M391" s="12">
        <v>43.71</v>
      </c>
      <c r="O391" s="6">
        <v>44028</v>
      </c>
      <c r="P391" s="7">
        <f t="shared" si="93"/>
        <v>-7.8731109196758364E-3</v>
      </c>
      <c r="Q391" s="7">
        <f t="shared" si="94"/>
        <v>-5.9804895467676497E-3</v>
      </c>
      <c r="R391" s="7">
        <f t="shared" si="95"/>
        <v>-7.2066304115905714E-4</v>
      </c>
      <c r="S391" s="7">
        <f t="shared" si="96"/>
        <v>-9.9447367066343387E-3</v>
      </c>
      <c r="T391" s="7">
        <f t="shared" si="97"/>
        <v>-1.3841491297543953E-3</v>
      </c>
      <c r="U391" s="7" t="str">
        <f t="shared" si="98"/>
        <v/>
      </c>
      <c r="V391" s="7">
        <f t="shared" si="99"/>
        <v>-1.9507726157640418E-2</v>
      </c>
      <c r="W391" s="7">
        <f t="shared" si="100"/>
        <v>-2.7316949806749598E-2</v>
      </c>
      <c r="X391" s="7">
        <f t="shared" si="101"/>
        <v>-4.5433298725450263E-3</v>
      </c>
      <c r="Y391" s="7">
        <f t="shared" si="102"/>
        <v>-1.0925541162559218E-4</v>
      </c>
      <c r="Z391" s="7">
        <v>-3.2989999999999998E-3</v>
      </c>
      <c r="AA391" s="7">
        <f t="shared" si="103"/>
        <v>-1.1227845556821008E-2</v>
      </c>
      <c r="AB391" s="7">
        <f t="shared" si="104"/>
        <v>-5.7032206601974637E-3</v>
      </c>
      <c r="AE391" s="6">
        <v>44028</v>
      </c>
      <c r="AF391" s="7">
        <v>28</v>
      </c>
      <c r="AG391" s="7">
        <v>46.12</v>
      </c>
      <c r="AH391" s="7">
        <v>46.43</v>
      </c>
      <c r="AI391" s="7">
        <f t="shared" si="90"/>
        <v>2.9699999999999989</v>
      </c>
      <c r="AJ391" s="7">
        <v>1.79</v>
      </c>
      <c r="AK391" s="7">
        <v>5.0599999999999996</v>
      </c>
      <c r="AL391" s="7">
        <f t="shared" si="91"/>
        <v>3.2699999999999996</v>
      </c>
      <c r="AM391" s="7">
        <v>0.1</v>
      </c>
      <c r="AN391" s="7">
        <v>0.16</v>
      </c>
      <c r="AO391" s="7">
        <v>0.62</v>
      </c>
      <c r="AP391" s="7">
        <f t="shared" si="92"/>
        <v>0.45999999999999996</v>
      </c>
      <c r="AQ391" s="7">
        <v>1.41</v>
      </c>
      <c r="AR391" s="7">
        <v>118.92749999999999</v>
      </c>
      <c r="AS391" s="7">
        <v>1798.7</v>
      </c>
      <c r="AT391" s="14">
        <v>258.35199999999998</v>
      </c>
      <c r="AU391" s="14">
        <v>95.025599999999997</v>
      </c>
      <c r="AV391" s="14">
        <v>72.5</v>
      </c>
      <c r="AY391" s="6">
        <v>44028</v>
      </c>
      <c r="AZ391" s="12">
        <v>0</v>
      </c>
      <c r="BA391" s="12">
        <v>0</v>
      </c>
      <c r="BB391" s="12">
        <v>0</v>
      </c>
      <c r="BE391" s="6">
        <v>44028</v>
      </c>
      <c r="BF391" t="s">
        <v>56</v>
      </c>
      <c r="BG391" s="52">
        <v>3</v>
      </c>
    </row>
    <row r="392" spans="1:59" x14ac:dyDescent="0.2">
      <c r="A392" s="6">
        <v>44029</v>
      </c>
      <c r="B392" s="12">
        <v>33.8339</v>
      </c>
      <c r="C392" s="12">
        <v>67.824799999999996</v>
      </c>
      <c r="D392" s="12">
        <v>32.716099999999997</v>
      </c>
      <c r="E392" s="12">
        <v>15.2454</v>
      </c>
      <c r="F392" s="12">
        <v>47.630499999999998</v>
      </c>
      <c r="G392" s="12"/>
      <c r="H392" s="12">
        <v>5.1539999999999999</v>
      </c>
      <c r="I392" s="12">
        <v>11.292</v>
      </c>
      <c r="J392" s="12">
        <v>3.9670999999999998</v>
      </c>
      <c r="K392" s="12">
        <v>77.803600000000003</v>
      </c>
      <c r="L392" s="12">
        <v>40.549999999999997</v>
      </c>
      <c r="M392" s="12">
        <v>43.53</v>
      </c>
      <c r="O392" s="6">
        <v>44029</v>
      </c>
      <c r="P392" s="7">
        <f t="shared" si="93"/>
        <v>-1.7313976424595857E-2</v>
      </c>
      <c r="Q392" s="7">
        <f t="shared" si="94"/>
        <v>-1.3329166284002604E-2</v>
      </c>
      <c r="R392" s="7">
        <f t="shared" si="95"/>
        <v>-2.9832285942372909E-2</v>
      </c>
      <c r="S392" s="7">
        <f t="shared" si="96"/>
        <v>-4.3863529105640293E-2</v>
      </c>
      <c r="T392" s="7">
        <f t="shared" si="97"/>
        <v>-1.3947896294846353E-2</v>
      </c>
      <c r="U392" s="7" t="str">
        <f t="shared" si="98"/>
        <v/>
      </c>
      <c r="V392" s="7">
        <f t="shared" si="99"/>
        <v>5.2329150352444665E-3</v>
      </c>
      <c r="W392" s="7">
        <f t="shared" si="100"/>
        <v>2.2687230098984282E-2</v>
      </c>
      <c r="X392" s="7">
        <f t="shared" si="101"/>
        <v>-1.8382595110547115E-2</v>
      </c>
      <c r="Y392" s="7">
        <f t="shared" si="102"/>
        <v>1.0925541162553667E-4</v>
      </c>
      <c r="Z392" s="7">
        <v>2.895E-3</v>
      </c>
      <c r="AA392" s="7">
        <f t="shared" si="103"/>
        <v>-4.6746302372379272E-3</v>
      </c>
      <c r="AB392" s="7">
        <f t="shared" si="104"/>
        <v>-4.1265533110169776E-3</v>
      </c>
      <c r="AE392" s="6">
        <v>44029</v>
      </c>
      <c r="AF392" s="7">
        <v>25.68</v>
      </c>
      <c r="AG392" s="7">
        <v>40.22</v>
      </c>
      <c r="AH392" s="7">
        <v>45.68</v>
      </c>
      <c r="AI392" s="7">
        <f t="shared" si="90"/>
        <v>2.980000000000004</v>
      </c>
      <c r="AJ392" s="7">
        <v>1.79</v>
      </c>
      <c r="AK392" s="7">
        <v>5.1150000000000002</v>
      </c>
      <c r="AL392" s="7">
        <f t="shared" si="91"/>
        <v>3.3250000000000002</v>
      </c>
      <c r="AM392" s="7">
        <v>0.09</v>
      </c>
      <c r="AN392" s="7">
        <v>0.14000000000000001</v>
      </c>
      <c r="AO392" s="7">
        <v>0.64</v>
      </c>
      <c r="AP392" s="7">
        <f t="shared" si="92"/>
        <v>0.5</v>
      </c>
      <c r="AQ392" s="7">
        <v>1.46</v>
      </c>
      <c r="AR392" s="7">
        <v>119.124</v>
      </c>
      <c r="AS392" s="7">
        <v>1808.3</v>
      </c>
      <c r="AT392" s="14">
        <v>258.35199999999998</v>
      </c>
      <c r="AU392" s="14">
        <v>95.025599999999997</v>
      </c>
      <c r="AV392" s="14">
        <v>72.5</v>
      </c>
      <c r="AY392" s="6">
        <v>44029</v>
      </c>
      <c r="AZ392" s="12">
        <v>0</v>
      </c>
      <c r="BA392" s="12">
        <v>0</v>
      </c>
      <c r="BB392" s="12">
        <v>0</v>
      </c>
      <c r="BE392" s="6">
        <v>44029</v>
      </c>
      <c r="BF392" t="s">
        <v>56</v>
      </c>
      <c r="BG392" s="52">
        <v>3</v>
      </c>
    </row>
    <row r="393" spans="1:59" x14ac:dyDescent="0.2">
      <c r="A393" s="6">
        <v>44032</v>
      </c>
      <c r="B393" s="12">
        <v>33.040999999999997</v>
      </c>
      <c r="C393" s="12">
        <v>66.331199999999995</v>
      </c>
      <c r="D393" s="12">
        <v>32.200299999999999</v>
      </c>
      <c r="E393" s="12">
        <v>14.6929</v>
      </c>
      <c r="F393" s="12">
        <v>45.919899999999998</v>
      </c>
      <c r="G393" s="12"/>
      <c r="H393" s="12">
        <v>5.1473000000000004</v>
      </c>
      <c r="I393" s="12">
        <v>11.5365</v>
      </c>
      <c r="J393" s="12">
        <v>3.9733000000000001</v>
      </c>
      <c r="K393" s="12">
        <v>77.803600000000003</v>
      </c>
      <c r="L393" s="12">
        <v>40.83</v>
      </c>
      <c r="M393" s="12">
        <v>43.3</v>
      </c>
      <c r="O393" s="6">
        <v>44032</v>
      </c>
      <c r="P393" s="7">
        <f t="shared" si="93"/>
        <v>-2.3714043903359874E-2</v>
      </c>
      <c r="Q393" s="7">
        <f t="shared" si="94"/>
        <v>-2.2267535040250377E-2</v>
      </c>
      <c r="R393" s="7">
        <f t="shared" si="95"/>
        <v>-1.5891542199295408E-2</v>
      </c>
      <c r="S393" s="7">
        <f t="shared" si="96"/>
        <v>-3.6913434298235036E-2</v>
      </c>
      <c r="T393" s="7">
        <f t="shared" si="97"/>
        <v>-3.6574738034633701E-2</v>
      </c>
      <c r="U393" s="7" t="str">
        <f t="shared" si="98"/>
        <v/>
      </c>
      <c r="V393" s="7">
        <f t="shared" si="99"/>
        <v>-1.3008068777249841E-3</v>
      </c>
      <c r="W393" s="7">
        <f t="shared" si="100"/>
        <v>2.1421411791838305E-2</v>
      </c>
      <c r="X393" s="7">
        <f t="shared" si="101"/>
        <v>1.561634491964293E-3</v>
      </c>
      <c r="Y393" s="7">
        <f t="shared" si="102"/>
        <v>0</v>
      </c>
      <c r="Z393" s="7">
        <v>8.0490000000000006E-3</v>
      </c>
      <c r="AA393" s="7">
        <f t="shared" si="103"/>
        <v>6.8813247700625592E-3</v>
      </c>
      <c r="AB393" s="7">
        <f t="shared" si="104"/>
        <v>-5.2977205557621183E-3</v>
      </c>
      <c r="AE393" s="6">
        <v>44032</v>
      </c>
      <c r="AF393" s="7">
        <v>24.46</v>
      </c>
      <c r="AG393" s="7">
        <v>42.59</v>
      </c>
      <c r="AH393" s="7">
        <v>46.82</v>
      </c>
      <c r="AI393" s="7">
        <f t="shared" si="90"/>
        <v>2.4699999999999989</v>
      </c>
      <c r="AJ393" s="7">
        <v>1.71</v>
      </c>
      <c r="AK393" s="7">
        <v>4.7300000000000004</v>
      </c>
      <c r="AL393" s="7">
        <f t="shared" si="91"/>
        <v>3.0200000000000005</v>
      </c>
      <c r="AM393" s="7">
        <v>0.1</v>
      </c>
      <c r="AN393" s="7">
        <v>0.16</v>
      </c>
      <c r="AO393" s="7">
        <v>0.62</v>
      </c>
      <c r="AP393" s="7">
        <f t="shared" si="92"/>
        <v>0.45999999999999996</v>
      </c>
      <c r="AQ393" s="7">
        <v>1.46</v>
      </c>
      <c r="AR393" s="7">
        <v>119.0483</v>
      </c>
      <c r="AS393" s="7">
        <v>1815.9</v>
      </c>
      <c r="AT393" s="14">
        <v>258.35199999999998</v>
      </c>
      <c r="AU393" s="14">
        <v>95.025599999999997</v>
      </c>
      <c r="AV393" s="14">
        <v>72.5</v>
      </c>
      <c r="AY393" s="6">
        <v>44032</v>
      </c>
      <c r="AZ393" s="12">
        <v>0</v>
      </c>
      <c r="BA393" s="12">
        <v>0</v>
      </c>
      <c r="BB393" s="12">
        <v>0</v>
      </c>
      <c r="BE393" s="6">
        <v>44032</v>
      </c>
      <c r="BF393" t="s">
        <v>56</v>
      </c>
      <c r="BG393" s="52">
        <v>3</v>
      </c>
    </row>
    <row r="394" spans="1:59" x14ac:dyDescent="0.2">
      <c r="A394" s="6">
        <v>44033</v>
      </c>
      <c r="B394" s="12">
        <v>34.712499999999999</v>
      </c>
      <c r="C394" s="12">
        <v>71.091899999999995</v>
      </c>
      <c r="D394" s="12">
        <v>34.107999999999997</v>
      </c>
      <c r="E394" s="12">
        <v>16.303599999999999</v>
      </c>
      <c r="F394" s="12">
        <v>48.309100000000001</v>
      </c>
      <c r="G394" s="12"/>
      <c r="H394" s="12">
        <v>5.0461999999999998</v>
      </c>
      <c r="I394" s="12">
        <v>11.2308</v>
      </c>
      <c r="J394" s="12">
        <v>4.1326999999999998</v>
      </c>
      <c r="K394" s="12">
        <v>77.803600000000003</v>
      </c>
      <c r="L394" s="12">
        <v>41.76</v>
      </c>
      <c r="M394" s="12">
        <v>44.31</v>
      </c>
      <c r="O394" s="6">
        <v>44033</v>
      </c>
      <c r="P394" s="7">
        <f t="shared" si="93"/>
        <v>4.9350638094331517E-2</v>
      </c>
      <c r="Q394" s="7">
        <f t="shared" si="94"/>
        <v>6.9313031533531924E-2</v>
      </c>
      <c r="R394" s="7">
        <f t="shared" si="95"/>
        <v>5.7556191602655002E-2</v>
      </c>
      <c r="S394" s="7">
        <f t="shared" si="96"/>
        <v>0.10402155841406094</v>
      </c>
      <c r="T394" s="7">
        <f t="shared" si="97"/>
        <v>5.0721374400893929E-2</v>
      </c>
      <c r="U394" s="7" t="str">
        <f t="shared" si="98"/>
        <v/>
      </c>
      <c r="V394" s="7">
        <f t="shared" si="99"/>
        <v>-1.9836820564305749E-2</v>
      </c>
      <c r="W394" s="7">
        <f t="shared" si="100"/>
        <v>-2.685591821400702E-2</v>
      </c>
      <c r="X394" s="7">
        <f t="shared" si="101"/>
        <v>3.933396272399757E-2</v>
      </c>
      <c r="Y394" s="7">
        <f t="shared" si="102"/>
        <v>0</v>
      </c>
      <c r="Z394" s="7">
        <v>2.1250000000000002E-3</v>
      </c>
      <c r="AA394" s="7">
        <f t="shared" si="103"/>
        <v>2.2521838242898946E-2</v>
      </c>
      <c r="AB394" s="7">
        <f t="shared" si="104"/>
        <v>2.305775020295402E-2</v>
      </c>
      <c r="AE394" s="6">
        <v>44033</v>
      </c>
      <c r="AF394" s="7">
        <v>24.84</v>
      </c>
      <c r="AG394" s="7">
        <v>41.1</v>
      </c>
      <c r="AH394" s="7">
        <v>46.45</v>
      </c>
      <c r="AI394" s="7">
        <f t="shared" si="90"/>
        <v>2.5500000000000043</v>
      </c>
      <c r="AJ394" s="7">
        <v>1.66</v>
      </c>
      <c r="AK394" s="7">
        <v>4.79</v>
      </c>
      <c r="AL394" s="7">
        <f t="shared" si="91"/>
        <v>3.13</v>
      </c>
      <c r="AM394" s="7">
        <v>0.1</v>
      </c>
      <c r="AN394" s="7">
        <v>0.14000000000000001</v>
      </c>
      <c r="AO394" s="7">
        <v>0.61</v>
      </c>
      <c r="AP394" s="7">
        <f t="shared" si="92"/>
        <v>0.47</v>
      </c>
      <c r="AQ394" s="7">
        <v>1.48</v>
      </c>
      <c r="AR394" s="7">
        <v>118.4042</v>
      </c>
      <c r="AS394" s="7">
        <v>1842.4</v>
      </c>
      <c r="AT394" s="14">
        <v>258.35199999999998</v>
      </c>
      <c r="AU394" s="14">
        <v>95.025599999999997</v>
      </c>
      <c r="AV394" s="14">
        <v>72.5</v>
      </c>
      <c r="AY394" s="6">
        <v>44033</v>
      </c>
      <c r="AZ394" s="12">
        <v>0</v>
      </c>
      <c r="BA394" s="12">
        <v>0</v>
      </c>
      <c r="BB394" s="12">
        <v>0</v>
      </c>
      <c r="BE394" s="6">
        <v>44033</v>
      </c>
      <c r="BF394" t="s">
        <v>56</v>
      </c>
      <c r="BG394" s="52">
        <v>3</v>
      </c>
    </row>
    <row r="395" spans="1:59" x14ac:dyDescent="0.2">
      <c r="A395" s="6">
        <v>44034</v>
      </c>
      <c r="B395" s="12">
        <v>33.9039</v>
      </c>
      <c r="C395" s="12">
        <v>70.819599999999994</v>
      </c>
      <c r="D395" s="12">
        <v>33.477499999999999</v>
      </c>
      <c r="E395" s="12">
        <v>15.8728</v>
      </c>
      <c r="F395" s="12">
        <v>47.257800000000003</v>
      </c>
      <c r="G395" s="12"/>
      <c r="H395" s="12">
        <v>5.0865999999999998</v>
      </c>
      <c r="I395" s="12">
        <v>11.388</v>
      </c>
      <c r="J395" s="12">
        <v>4.0407000000000002</v>
      </c>
      <c r="K395" s="12">
        <v>77.795100000000005</v>
      </c>
      <c r="L395" s="12">
        <v>41.88</v>
      </c>
      <c r="M395" s="12">
        <v>43.98</v>
      </c>
      <c r="O395" s="6">
        <v>44034</v>
      </c>
      <c r="P395" s="7">
        <f t="shared" si="93"/>
        <v>-2.3569800615807719E-2</v>
      </c>
      <c r="Q395" s="7">
        <f t="shared" si="94"/>
        <v>-3.8376077229171747E-3</v>
      </c>
      <c r="R395" s="7">
        <f t="shared" si="95"/>
        <v>-1.8658389492218926E-2</v>
      </c>
      <c r="S395" s="7">
        <f t="shared" si="96"/>
        <v>-2.6778989824563199E-2</v>
      </c>
      <c r="T395" s="7">
        <f t="shared" si="97"/>
        <v>-2.2002229028753081E-2</v>
      </c>
      <c r="U395" s="7" t="str">
        <f t="shared" si="98"/>
        <v/>
      </c>
      <c r="V395" s="7">
        <f t="shared" si="99"/>
        <v>7.9741461542770474E-3</v>
      </c>
      <c r="W395" s="7">
        <f t="shared" si="100"/>
        <v>1.3900165446717095E-2</v>
      </c>
      <c r="X395" s="7">
        <f t="shared" si="101"/>
        <v>-2.2513002105414862E-2</v>
      </c>
      <c r="Y395" s="7">
        <f t="shared" si="102"/>
        <v>-1.0925541162559218E-4</v>
      </c>
      <c r="Z395" s="7">
        <v>5.6759999999999996E-3</v>
      </c>
      <c r="AA395" s="7">
        <f t="shared" si="103"/>
        <v>2.8694424279529607E-3</v>
      </c>
      <c r="AB395" s="7">
        <f t="shared" si="104"/>
        <v>-7.4754000847831407E-3</v>
      </c>
      <c r="AE395" s="6">
        <v>44034</v>
      </c>
      <c r="AF395" s="7">
        <v>24.32</v>
      </c>
      <c r="AG395" s="7">
        <v>41.3</v>
      </c>
      <c r="AH395" s="7">
        <v>45.32</v>
      </c>
      <c r="AI395" s="7">
        <f t="shared" si="90"/>
        <v>2.0999999999999943</v>
      </c>
      <c r="AJ395" s="7">
        <v>1.69</v>
      </c>
      <c r="AK395" s="7">
        <v>4.83</v>
      </c>
      <c r="AL395" s="7">
        <f t="shared" si="91"/>
        <v>3.14</v>
      </c>
      <c r="AM395" s="7">
        <v>0.09</v>
      </c>
      <c r="AN395" s="7">
        <v>0.14000000000000001</v>
      </c>
      <c r="AO395" s="7">
        <v>0.6</v>
      </c>
      <c r="AP395" s="7">
        <f t="shared" si="92"/>
        <v>0.45999999999999996</v>
      </c>
      <c r="AQ395" s="7">
        <v>1.48</v>
      </c>
      <c r="AR395" s="7">
        <v>118.1337</v>
      </c>
      <c r="AS395" s="7">
        <v>1864.1</v>
      </c>
      <c r="AT395" s="14">
        <v>258.35199999999998</v>
      </c>
      <c r="AU395" s="14">
        <v>95.025599999999997</v>
      </c>
      <c r="AV395" s="14">
        <v>72.5</v>
      </c>
      <c r="AY395" s="6">
        <v>44034</v>
      </c>
      <c r="AZ395" s="12">
        <v>0</v>
      </c>
      <c r="BA395" s="12">
        <v>0</v>
      </c>
      <c r="BB395" s="12">
        <v>0</v>
      </c>
      <c r="BE395" s="6">
        <v>44034</v>
      </c>
      <c r="BF395" t="s">
        <v>56</v>
      </c>
      <c r="BG395" s="52">
        <v>3</v>
      </c>
    </row>
    <row r="396" spans="1:59" x14ac:dyDescent="0.2">
      <c r="A396" s="6">
        <v>44035</v>
      </c>
      <c r="B396" s="12">
        <v>33.9739</v>
      </c>
      <c r="C396" s="12">
        <v>70.796300000000002</v>
      </c>
      <c r="D396" s="12">
        <v>33.125500000000002</v>
      </c>
      <c r="E396" s="12">
        <v>15.751099999999999</v>
      </c>
      <c r="F396" s="12">
        <v>47.792999999999999</v>
      </c>
      <c r="G396" s="12"/>
      <c r="H396" s="12">
        <v>5.1741999999999999</v>
      </c>
      <c r="I396" s="12">
        <v>11.5802</v>
      </c>
      <c r="J396" s="12">
        <v>4.0590999999999999</v>
      </c>
      <c r="K396" s="12">
        <v>77.803600000000003</v>
      </c>
      <c r="L396" s="12">
        <v>40.99</v>
      </c>
      <c r="M396" s="12">
        <v>42.96</v>
      </c>
      <c r="O396" s="6">
        <v>44035</v>
      </c>
      <c r="P396" s="7">
        <f t="shared" si="93"/>
        <v>2.062530748350516E-3</v>
      </c>
      <c r="Q396" s="7">
        <f t="shared" si="94"/>
        <v>-3.2905909873451328E-4</v>
      </c>
      <c r="R396" s="7">
        <f t="shared" si="95"/>
        <v>-1.0570192855493581E-2</v>
      </c>
      <c r="S396" s="7">
        <f t="shared" si="96"/>
        <v>-7.6967483954281527E-3</v>
      </c>
      <c r="T396" s="7">
        <f t="shared" si="97"/>
        <v>1.1261465578135279E-2</v>
      </c>
      <c r="U396" s="7" t="str">
        <f t="shared" si="98"/>
        <v/>
      </c>
      <c r="V396" s="7">
        <f t="shared" si="99"/>
        <v>1.7075106886864016E-2</v>
      </c>
      <c r="W396" s="7">
        <f t="shared" si="100"/>
        <v>1.6736573737080856E-2</v>
      </c>
      <c r="X396" s="7">
        <f t="shared" si="101"/>
        <v>4.5433298725450141E-3</v>
      </c>
      <c r="Y396" s="7">
        <f t="shared" si="102"/>
        <v>1.0925541162553667E-4</v>
      </c>
      <c r="Z396" s="7">
        <v>-1.2004000000000001E-2</v>
      </c>
      <c r="AA396" s="7">
        <f t="shared" si="103"/>
        <v>-2.1480251486089889E-2</v>
      </c>
      <c r="AB396" s="7">
        <f t="shared" si="104"/>
        <v>-2.3465534926005834E-2</v>
      </c>
      <c r="AE396" s="6">
        <v>44035</v>
      </c>
      <c r="AF396" s="7">
        <v>26.08</v>
      </c>
      <c r="AG396" s="7">
        <v>43.83</v>
      </c>
      <c r="AH396" s="7">
        <v>43.93</v>
      </c>
      <c r="AI396" s="7">
        <f t="shared" si="90"/>
        <v>1.9699999999999989</v>
      </c>
      <c r="AJ396" s="7">
        <v>1.75</v>
      </c>
      <c r="AK396" s="7">
        <v>4.9850000000000003</v>
      </c>
      <c r="AL396" s="7">
        <f t="shared" si="91"/>
        <v>3.2350000000000003</v>
      </c>
      <c r="AM396" s="7">
        <v>0.09</v>
      </c>
      <c r="AN396" s="7">
        <v>0.16</v>
      </c>
      <c r="AO396" s="7">
        <v>0.59</v>
      </c>
      <c r="AP396" s="7">
        <f t="shared" si="92"/>
        <v>0.42999999999999994</v>
      </c>
      <c r="AQ396" s="7">
        <v>1.49</v>
      </c>
      <c r="AR396" s="7">
        <v>118.0613</v>
      </c>
      <c r="AS396" s="7">
        <v>1889.1</v>
      </c>
      <c r="AT396" s="14">
        <v>258.35199999999998</v>
      </c>
      <c r="AU396" s="14">
        <v>95.025599999999997</v>
      </c>
      <c r="AV396" s="14">
        <v>72.5</v>
      </c>
      <c r="AY396" s="6">
        <v>44035</v>
      </c>
      <c r="AZ396" s="12">
        <v>0</v>
      </c>
      <c r="BA396" s="12">
        <v>0</v>
      </c>
      <c r="BB396" s="12">
        <v>0</v>
      </c>
      <c r="BE396" s="6">
        <v>44035</v>
      </c>
      <c r="BF396" t="s">
        <v>56</v>
      </c>
      <c r="BG396" s="52">
        <v>3</v>
      </c>
    </row>
    <row r="397" spans="1:59" x14ac:dyDescent="0.2">
      <c r="A397" s="6">
        <v>44036</v>
      </c>
      <c r="B397" s="12">
        <v>33.764000000000003</v>
      </c>
      <c r="C397" s="12">
        <v>70.111800000000002</v>
      </c>
      <c r="D397" s="12">
        <v>32.978099999999998</v>
      </c>
      <c r="E397" s="12">
        <v>15.6762</v>
      </c>
      <c r="F397" s="12">
        <v>46.818199999999997</v>
      </c>
      <c r="G397" s="12"/>
      <c r="H397" s="12">
        <v>5.1741999999999999</v>
      </c>
      <c r="I397" s="12">
        <v>11.623799999999999</v>
      </c>
      <c r="J397" s="12">
        <v>4.0774999999999997</v>
      </c>
      <c r="K397" s="12">
        <v>77.795100000000005</v>
      </c>
      <c r="L397" s="12">
        <v>41.23</v>
      </c>
      <c r="M397" s="12">
        <v>43.29</v>
      </c>
      <c r="O397" s="6">
        <v>44036</v>
      </c>
      <c r="P397" s="7">
        <f t="shared" si="93"/>
        <v>-6.1974366439870648E-3</v>
      </c>
      <c r="Q397" s="7">
        <f t="shared" si="94"/>
        <v>-9.7156286168167232E-3</v>
      </c>
      <c r="R397" s="7">
        <f t="shared" si="95"/>
        <v>-4.459673733331641E-3</v>
      </c>
      <c r="S397" s="7">
        <f t="shared" si="96"/>
        <v>-4.766565489973864E-3</v>
      </c>
      <c r="T397" s="7">
        <f t="shared" si="97"/>
        <v>-2.0607169044062741E-2</v>
      </c>
      <c r="U397" s="7" t="str">
        <f t="shared" si="98"/>
        <v/>
      </c>
      <c r="V397" s="7">
        <f t="shared" si="99"/>
        <v>0</v>
      </c>
      <c r="W397" s="7">
        <f t="shared" si="100"/>
        <v>3.7579771859462007E-3</v>
      </c>
      <c r="X397" s="7">
        <f t="shared" si="101"/>
        <v>4.522781349744911E-3</v>
      </c>
      <c r="Y397" s="7">
        <f t="shared" si="102"/>
        <v>-1.0925541162559218E-4</v>
      </c>
      <c r="Z397" s="7">
        <v>-6.4609999999999997E-3</v>
      </c>
      <c r="AA397" s="7">
        <f t="shared" si="103"/>
        <v>5.8380122025623211E-3</v>
      </c>
      <c r="AB397" s="7">
        <f t="shared" si="104"/>
        <v>7.6522112532800149E-3</v>
      </c>
      <c r="AE397" s="6">
        <v>44036</v>
      </c>
      <c r="AF397" s="7">
        <v>25.84</v>
      </c>
      <c r="AG397" s="7">
        <v>42.35</v>
      </c>
      <c r="AH397" s="7">
        <v>42.48</v>
      </c>
      <c r="AI397" s="7">
        <f t="shared" si="90"/>
        <v>2.0600000000000023</v>
      </c>
      <c r="AJ397" s="7">
        <v>1.77</v>
      </c>
      <c r="AK397" s="7">
        <v>5.01</v>
      </c>
      <c r="AL397" s="7">
        <f t="shared" si="91"/>
        <v>3.2399999999999998</v>
      </c>
      <c r="AM397" s="7">
        <v>0.09</v>
      </c>
      <c r="AN397" s="7">
        <v>0.14000000000000001</v>
      </c>
      <c r="AO397" s="7">
        <v>0.59</v>
      </c>
      <c r="AP397" s="7">
        <f t="shared" si="92"/>
        <v>0.44999999999999996</v>
      </c>
      <c r="AQ397" s="7">
        <v>1.51</v>
      </c>
      <c r="AR397" s="7">
        <v>118.13290000000001</v>
      </c>
      <c r="AS397" s="7">
        <v>1897.3</v>
      </c>
      <c r="AT397" s="14">
        <v>258.35199999999998</v>
      </c>
      <c r="AU397" s="14">
        <v>95.025599999999997</v>
      </c>
      <c r="AV397" s="14">
        <v>72.5</v>
      </c>
      <c r="AY397" s="6">
        <v>44036</v>
      </c>
      <c r="AZ397" s="12">
        <v>0</v>
      </c>
      <c r="BA397" s="12">
        <v>0</v>
      </c>
      <c r="BB397" s="12">
        <v>0</v>
      </c>
      <c r="BE397" s="6">
        <v>44036</v>
      </c>
      <c r="BF397" t="s">
        <v>56</v>
      </c>
      <c r="BG397" s="52">
        <v>3</v>
      </c>
    </row>
    <row r="398" spans="1:59" x14ac:dyDescent="0.2">
      <c r="A398" s="6">
        <v>44039</v>
      </c>
      <c r="B398" s="12">
        <v>34.261499999999998</v>
      </c>
      <c r="C398" s="12">
        <v>70.819599999999994</v>
      </c>
      <c r="D398" s="12">
        <v>32.560600000000001</v>
      </c>
      <c r="E398" s="12">
        <v>15.6387</v>
      </c>
      <c r="F398" s="12">
        <v>46.5124</v>
      </c>
      <c r="G398" s="12"/>
      <c r="H398" s="12">
        <v>5.2416</v>
      </c>
      <c r="I398" s="12">
        <v>11.3706</v>
      </c>
      <c r="J398" s="12">
        <v>3.9119000000000002</v>
      </c>
      <c r="K398" s="12">
        <v>77.795100000000005</v>
      </c>
      <c r="L398" s="12">
        <v>41.46</v>
      </c>
      <c r="M398" s="12">
        <v>43.39</v>
      </c>
      <c r="O398" s="6">
        <v>44039</v>
      </c>
      <c r="P398" s="7">
        <f t="shared" si="93"/>
        <v>1.4627128653187495E-2</v>
      </c>
      <c r="Q398" s="7">
        <f t="shared" si="94"/>
        <v>1.0044687715551183E-2</v>
      </c>
      <c r="R398" s="7">
        <f t="shared" si="95"/>
        <v>-1.2740736315776538E-2</v>
      </c>
      <c r="S398" s="7">
        <f t="shared" si="96"/>
        <v>-2.3950271548356856E-3</v>
      </c>
      <c r="T398" s="7">
        <f t="shared" si="97"/>
        <v>-6.5530725040632192E-3</v>
      </c>
      <c r="U398" s="7" t="str">
        <f t="shared" si="98"/>
        <v/>
      </c>
      <c r="V398" s="7">
        <f t="shared" si="99"/>
        <v>1.2942057407274986E-2</v>
      </c>
      <c r="W398" s="7">
        <f t="shared" si="100"/>
        <v>-2.2023643520135791E-2</v>
      </c>
      <c r="X398" s="7">
        <f t="shared" si="101"/>
        <v>-4.1460866039372025E-2</v>
      </c>
      <c r="Y398" s="7">
        <f t="shared" si="102"/>
        <v>0</v>
      </c>
      <c r="Z398" s="7">
        <v>7.2659999999999999E-3</v>
      </c>
      <c r="AA398" s="7">
        <f t="shared" si="103"/>
        <v>5.5629602888248916E-3</v>
      </c>
      <c r="AB398" s="7">
        <f t="shared" si="104"/>
        <v>2.3073383563702744E-3</v>
      </c>
      <c r="AE398" s="6">
        <v>44039</v>
      </c>
      <c r="AF398" s="7">
        <v>24.74</v>
      </c>
      <c r="AG398" s="7">
        <v>41.37</v>
      </c>
      <c r="AH398" s="7">
        <v>42.61</v>
      </c>
      <c r="AI398" s="7">
        <f t="shared" si="90"/>
        <v>1.9299999999999997</v>
      </c>
      <c r="AJ398" s="7">
        <v>1.85</v>
      </c>
      <c r="AK398" s="7">
        <v>4.7850000000000001</v>
      </c>
      <c r="AL398" s="7">
        <f t="shared" si="91"/>
        <v>2.9350000000000001</v>
      </c>
      <c r="AM398" s="7">
        <v>0.1</v>
      </c>
      <c r="AN398" s="7">
        <v>0.15</v>
      </c>
      <c r="AO398" s="7">
        <v>0.62</v>
      </c>
      <c r="AP398" s="7">
        <f t="shared" si="92"/>
        <v>0.47</v>
      </c>
      <c r="AQ398" s="7">
        <v>1.52</v>
      </c>
      <c r="AR398" s="7">
        <v>117.3869</v>
      </c>
      <c r="AS398" s="7">
        <v>1931</v>
      </c>
      <c r="AT398" s="14">
        <v>258.35199999999998</v>
      </c>
      <c r="AU398" s="14">
        <v>95.025599999999997</v>
      </c>
      <c r="AV398" s="14">
        <v>72.5</v>
      </c>
      <c r="AY398" s="6">
        <v>44039</v>
      </c>
      <c r="AZ398" s="12">
        <v>0</v>
      </c>
      <c r="BA398" s="12">
        <v>0</v>
      </c>
      <c r="BB398" s="12">
        <v>0</v>
      </c>
      <c r="BE398" s="6">
        <v>44039</v>
      </c>
      <c r="BF398" t="s">
        <v>56</v>
      </c>
      <c r="BG398" s="52">
        <v>3</v>
      </c>
    </row>
    <row r="399" spans="1:59" x14ac:dyDescent="0.2">
      <c r="A399" s="6">
        <v>44040</v>
      </c>
      <c r="B399" s="12">
        <v>33.857300000000002</v>
      </c>
      <c r="C399" s="12">
        <v>69.318299999999994</v>
      </c>
      <c r="D399" s="12">
        <v>31.897400000000001</v>
      </c>
      <c r="E399" s="12">
        <v>15.3109</v>
      </c>
      <c r="F399" s="12">
        <v>46.378599999999999</v>
      </c>
      <c r="G399" s="12"/>
      <c r="H399" s="12">
        <v>5.3358999999999996</v>
      </c>
      <c r="I399" s="12">
        <v>11.527799999999999</v>
      </c>
      <c r="J399" s="12">
        <v>3.8260999999999998</v>
      </c>
      <c r="K399" s="12">
        <v>77.803600000000003</v>
      </c>
      <c r="L399" s="12">
        <v>40.89</v>
      </c>
      <c r="M399" s="12">
        <v>43.11</v>
      </c>
      <c r="O399" s="6">
        <v>44040</v>
      </c>
      <c r="P399" s="7">
        <f t="shared" si="93"/>
        <v>-1.1867641355403313E-2</v>
      </c>
      <c r="Q399" s="7">
        <f t="shared" si="94"/>
        <v>-2.1426857946031993E-2</v>
      </c>
      <c r="R399" s="7">
        <f t="shared" si="95"/>
        <v>-2.0578466716066678E-2</v>
      </c>
      <c r="S399" s="7">
        <f t="shared" si="96"/>
        <v>-2.1183618408297404E-2</v>
      </c>
      <c r="T399" s="7">
        <f t="shared" si="97"/>
        <v>-2.8807977636970479E-3</v>
      </c>
      <c r="U399" s="7" t="str">
        <f t="shared" si="98"/>
        <v/>
      </c>
      <c r="V399" s="7">
        <f t="shared" si="99"/>
        <v>1.7830772571471091E-2</v>
      </c>
      <c r="W399" s="7">
        <f t="shared" si="100"/>
        <v>1.3730432664891235E-2</v>
      </c>
      <c r="X399" s="7">
        <f t="shared" si="101"/>
        <v>-2.2177181839504883E-2</v>
      </c>
      <c r="Y399" s="7">
        <f t="shared" si="102"/>
        <v>1.0925541162553667E-4</v>
      </c>
      <c r="Z399" s="7">
        <v>-6.3619999999999996E-3</v>
      </c>
      <c r="AA399" s="7">
        <f t="shared" si="103"/>
        <v>-1.3843572631082568E-2</v>
      </c>
      <c r="AB399" s="7">
        <f t="shared" si="104"/>
        <v>-6.4740110512160583E-3</v>
      </c>
      <c r="AE399" s="6">
        <v>44040</v>
      </c>
      <c r="AF399" s="7">
        <v>25.44</v>
      </c>
      <c r="AG399" s="7">
        <v>41.09</v>
      </c>
      <c r="AH399" s="7">
        <v>41.27</v>
      </c>
      <c r="AI399" s="7">
        <f t="shared" si="90"/>
        <v>2.2199999999999989</v>
      </c>
      <c r="AJ399" s="7">
        <v>1.83</v>
      </c>
      <c r="AK399" s="7">
        <v>4.96</v>
      </c>
      <c r="AL399" s="7">
        <f t="shared" si="91"/>
        <v>3.13</v>
      </c>
      <c r="AM399" s="7">
        <v>0.1</v>
      </c>
      <c r="AN399" s="7">
        <v>0.14000000000000001</v>
      </c>
      <c r="AO399" s="7">
        <v>0.59</v>
      </c>
      <c r="AP399" s="7">
        <f t="shared" si="92"/>
        <v>0.44999999999999996</v>
      </c>
      <c r="AQ399" s="7">
        <v>1.51</v>
      </c>
      <c r="AR399" s="7">
        <v>117.3189</v>
      </c>
      <c r="AS399" s="7">
        <v>1944.7</v>
      </c>
      <c r="AT399" s="14">
        <v>258.35199999999998</v>
      </c>
      <c r="AU399" s="14">
        <v>95.025599999999997</v>
      </c>
      <c r="AV399" s="14">
        <v>72.5</v>
      </c>
      <c r="AY399" s="6">
        <v>44040</v>
      </c>
      <c r="AZ399" s="12">
        <v>0</v>
      </c>
      <c r="BA399" s="12">
        <v>0</v>
      </c>
      <c r="BB399" s="12">
        <v>0</v>
      </c>
      <c r="BE399" s="6">
        <v>44040</v>
      </c>
      <c r="BF399" t="s">
        <v>56</v>
      </c>
      <c r="BG399" s="52">
        <v>3</v>
      </c>
    </row>
    <row r="400" spans="1:59" x14ac:dyDescent="0.2">
      <c r="A400" s="6">
        <v>44041</v>
      </c>
      <c r="B400" s="12">
        <v>34.230400000000003</v>
      </c>
      <c r="C400" s="12">
        <v>70.065100000000001</v>
      </c>
      <c r="D400" s="12">
        <v>32.6997</v>
      </c>
      <c r="E400" s="12">
        <v>15.947699999999999</v>
      </c>
      <c r="F400" s="12">
        <v>46.913800000000002</v>
      </c>
      <c r="G400" s="12"/>
      <c r="H400" s="12">
        <v>5.5987</v>
      </c>
      <c r="I400" s="12">
        <v>12.139099999999999</v>
      </c>
      <c r="J400" s="12">
        <v>4.0898000000000003</v>
      </c>
      <c r="K400" s="12">
        <v>77.803600000000003</v>
      </c>
      <c r="L400" s="12">
        <v>41.13</v>
      </c>
      <c r="M400" s="12">
        <v>43.51</v>
      </c>
      <c r="O400" s="6">
        <v>44041</v>
      </c>
      <c r="P400" s="7">
        <f t="shared" si="93"/>
        <v>1.0959504710416968E-2</v>
      </c>
      <c r="Q400" s="7">
        <f t="shared" si="94"/>
        <v>1.0715869267515655E-2</v>
      </c>
      <c r="R400" s="7">
        <f t="shared" si="95"/>
        <v>2.4841401782280968E-2</v>
      </c>
      <c r="S400" s="7">
        <f t="shared" si="96"/>
        <v>4.0749625156395831E-2</v>
      </c>
      <c r="T400" s="7">
        <f t="shared" si="97"/>
        <v>1.1473729294549364E-2</v>
      </c>
      <c r="U400" s="7" t="str">
        <f t="shared" si="98"/>
        <v/>
      </c>
      <c r="V400" s="7">
        <f t="shared" si="99"/>
        <v>4.8076860126607231E-2</v>
      </c>
      <c r="W400" s="7">
        <f t="shared" si="100"/>
        <v>5.1670138309027461E-2</v>
      </c>
      <c r="X400" s="7">
        <f t="shared" si="101"/>
        <v>6.6650061469422386E-2</v>
      </c>
      <c r="Y400" s="7">
        <f t="shared" si="102"/>
        <v>0</v>
      </c>
      <c r="Z400" s="7">
        <v>1.2224E-2</v>
      </c>
      <c r="AA400" s="7">
        <f t="shared" si="103"/>
        <v>5.8522478657818911E-3</v>
      </c>
      <c r="AB400" s="7">
        <f t="shared" si="104"/>
        <v>9.2358079735455154E-3</v>
      </c>
      <c r="AE400" s="6">
        <v>44041</v>
      </c>
      <c r="AF400" s="7">
        <v>24.1</v>
      </c>
      <c r="AG400" s="7">
        <v>39.58</v>
      </c>
      <c r="AH400" s="7">
        <v>41.63</v>
      </c>
      <c r="AI400" s="7">
        <f t="shared" si="90"/>
        <v>2.3799999999999955</v>
      </c>
      <c r="AJ400" s="7">
        <v>1.77</v>
      </c>
      <c r="AK400" s="7">
        <v>5.1749999999999998</v>
      </c>
      <c r="AL400" s="7">
        <f t="shared" si="91"/>
        <v>3.4049999999999998</v>
      </c>
      <c r="AM400" s="7">
        <v>0.1</v>
      </c>
      <c r="AN400" s="7">
        <v>0.12</v>
      </c>
      <c r="AO400" s="7">
        <v>0.57999999999999996</v>
      </c>
      <c r="AP400" s="7">
        <f t="shared" si="92"/>
        <v>0.45999999999999996</v>
      </c>
      <c r="AQ400" s="7">
        <v>1.53</v>
      </c>
      <c r="AR400" s="7">
        <v>117.21259999999999</v>
      </c>
      <c r="AS400" s="7">
        <v>1953.5</v>
      </c>
      <c r="AT400" s="14">
        <v>258.35199999999998</v>
      </c>
      <c r="AU400" s="14">
        <v>95.025599999999997</v>
      </c>
      <c r="AV400" s="14">
        <v>72.5</v>
      </c>
      <c r="AY400" s="6">
        <v>44041</v>
      </c>
      <c r="AZ400" s="12">
        <v>0</v>
      </c>
      <c r="BA400" s="12">
        <v>0</v>
      </c>
      <c r="BB400" s="12">
        <v>0</v>
      </c>
      <c r="BE400" s="6">
        <v>44041</v>
      </c>
      <c r="BF400" t="s">
        <v>56</v>
      </c>
      <c r="BG400" s="52">
        <v>3</v>
      </c>
    </row>
    <row r="401" spans="1:59" x14ac:dyDescent="0.2">
      <c r="A401" s="6">
        <v>44042</v>
      </c>
      <c r="B401" s="12">
        <v>32.551200000000001</v>
      </c>
      <c r="C401" s="12">
        <v>67.109099999999998</v>
      </c>
      <c r="D401" s="12">
        <v>30.816700000000001</v>
      </c>
      <c r="E401" s="12">
        <v>14.767799999999999</v>
      </c>
      <c r="F401" s="12">
        <v>46.990200000000002</v>
      </c>
      <c r="G401" s="12"/>
      <c r="H401" s="12">
        <v>5.4168000000000003</v>
      </c>
      <c r="I401" s="12">
        <v>11.623799999999999</v>
      </c>
      <c r="J401" s="12">
        <v>3.9977999999999998</v>
      </c>
      <c r="K401" s="12">
        <v>77.795100000000005</v>
      </c>
      <c r="L401" s="12">
        <v>39.85</v>
      </c>
      <c r="M401" s="12">
        <v>42.98</v>
      </c>
      <c r="O401" s="6">
        <v>44042</v>
      </c>
      <c r="P401" s="7">
        <f t="shared" si="93"/>
        <v>-5.029990379519695E-2</v>
      </c>
      <c r="Q401" s="7">
        <f t="shared" si="94"/>
        <v>-4.3105156605128911E-2</v>
      </c>
      <c r="R401" s="7">
        <f t="shared" si="95"/>
        <v>-5.9309152718992418E-2</v>
      </c>
      <c r="S401" s="7">
        <f t="shared" si="96"/>
        <v>-7.6865483332425447E-2</v>
      </c>
      <c r="T401" s="7">
        <f t="shared" si="97"/>
        <v>1.6271940888015763E-3</v>
      </c>
      <c r="U401" s="7" t="str">
        <f t="shared" si="98"/>
        <v/>
      </c>
      <c r="V401" s="7">
        <f t="shared" si="99"/>
        <v>-3.3029192745338234E-2</v>
      </c>
      <c r="W401" s="7">
        <f t="shared" si="100"/>
        <v>-4.3376927453782764E-2</v>
      </c>
      <c r="X401" s="7">
        <f t="shared" si="101"/>
        <v>-2.2751859289167887E-2</v>
      </c>
      <c r="Y401" s="7">
        <f t="shared" si="102"/>
        <v>-1.0925541162559218E-4</v>
      </c>
      <c r="Z401" s="7">
        <v>-3.5739999999999999E-3</v>
      </c>
      <c r="AA401" s="7">
        <f t="shared" si="103"/>
        <v>-3.161537700610869E-2</v>
      </c>
      <c r="AB401" s="7">
        <f t="shared" si="104"/>
        <v>-1.2255905518224315E-2</v>
      </c>
      <c r="AE401" s="6">
        <v>44042</v>
      </c>
      <c r="AF401" s="7">
        <v>24.76</v>
      </c>
      <c r="AG401" s="7">
        <v>42.06</v>
      </c>
      <c r="AH401" s="7">
        <v>40.659999999999997</v>
      </c>
      <c r="AI401" s="7">
        <f t="shared" si="90"/>
        <v>3.1299999999999955</v>
      </c>
      <c r="AJ401" s="7">
        <v>1.81</v>
      </c>
      <c r="AK401" s="7">
        <v>5.2249999999999996</v>
      </c>
      <c r="AL401" s="7">
        <f t="shared" si="91"/>
        <v>3.4149999999999996</v>
      </c>
      <c r="AM401" s="7">
        <v>0.1</v>
      </c>
      <c r="AN401" s="7">
        <v>0.11</v>
      </c>
      <c r="AO401" s="7">
        <v>0.55000000000000004</v>
      </c>
      <c r="AP401" s="7">
        <f t="shared" si="92"/>
        <v>0.44000000000000006</v>
      </c>
      <c r="AQ401" s="7">
        <v>1.52</v>
      </c>
      <c r="AR401" s="7">
        <v>117.4008</v>
      </c>
      <c r="AS401" s="7">
        <v>1942.3</v>
      </c>
      <c r="AT401" s="14">
        <v>258.35199999999998</v>
      </c>
      <c r="AU401" s="14">
        <v>95.025599999999997</v>
      </c>
      <c r="AV401" s="14">
        <v>72.5</v>
      </c>
      <c r="AY401" s="6">
        <v>44042</v>
      </c>
      <c r="AZ401" s="12">
        <v>0</v>
      </c>
      <c r="BA401" s="12">
        <v>0</v>
      </c>
      <c r="BB401" s="12">
        <v>0</v>
      </c>
      <c r="BE401" s="6">
        <v>44042</v>
      </c>
      <c r="BF401" t="s">
        <v>56</v>
      </c>
      <c r="BG401" s="52">
        <v>3</v>
      </c>
    </row>
    <row r="402" spans="1:59" x14ac:dyDescent="0.2">
      <c r="A402" s="6">
        <v>44043</v>
      </c>
      <c r="B402" s="12">
        <v>32.714399999999998</v>
      </c>
      <c r="C402" s="12">
        <v>65.296599999999998</v>
      </c>
      <c r="D402" s="12">
        <v>30.611999999999998</v>
      </c>
      <c r="E402" s="12">
        <v>14.739699999999999</v>
      </c>
      <c r="F402" s="12">
        <v>47.286499999999997</v>
      </c>
      <c r="G402" s="12"/>
      <c r="H402" s="12">
        <v>5.3898000000000001</v>
      </c>
      <c r="I402" s="12">
        <v>11.545199999999999</v>
      </c>
      <c r="J402" s="12">
        <v>4.0162000000000004</v>
      </c>
      <c r="K402" s="12">
        <v>77.803600000000003</v>
      </c>
      <c r="L402" s="12">
        <v>40.1</v>
      </c>
      <c r="M402" s="12">
        <v>43.13</v>
      </c>
      <c r="O402" s="6">
        <v>44043</v>
      </c>
      <c r="P402" s="7">
        <f t="shared" si="93"/>
        <v>5.001113608128176E-3</v>
      </c>
      <c r="Q402" s="7">
        <f t="shared" si="94"/>
        <v>-2.7379685716647034E-2</v>
      </c>
      <c r="R402" s="7">
        <f t="shared" si="95"/>
        <v>-6.664661882529818E-3</v>
      </c>
      <c r="S402" s="7">
        <f t="shared" si="96"/>
        <v>-1.9046011010359139E-3</v>
      </c>
      <c r="T402" s="7">
        <f t="shared" si="97"/>
        <v>6.2857731675041318E-3</v>
      </c>
      <c r="U402" s="7" t="str">
        <f t="shared" si="98"/>
        <v/>
      </c>
      <c r="V402" s="7">
        <f t="shared" si="99"/>
        <v>-4.9969567082196594E-3</v>
      </c>
      <c r="W402" s="7">
        <f t="shared" si="100"/>
        <v>-6.784954165735972E-3</v>
      </c>
      <c r="X402" s="7">
        <f t="shared" si="101"/>
        <v>4.5919721318131252E-3</v>
      </c>
      <c r="Y402" s="7">
        <f t="shared" si="102"/>
        <v>1.0925541162553667E-4</v>
      </c>
      <c r="Z402" s="7">
        <v>7.8709999999999995E-3</v>
      </c>
      <c r="AA402" s="7">
        <f t="shared" si="103"/>
        <v>6.2539290762994512E-3</v>
      </c>
      <c r="AB402" s="7">
        <f t="shared" si="104"/>
        <v>3.4839194453874316E-3</v>
      </c>
      <c r="AE402" s="6">
        <v>44043</v>
      </c>
      <c r="AF402" s="7">
        <v>24.46</v>
      </c>
      <c r="AG402" s="7">
        <v>44.43</v>
      </c>
      <c r="AH402" s="7">
        <v>41.98</v>
      </c>
      <c r="AI402" s="7">
        <f t="shared" si="90"/>
        <v>3.0300000000000011</v>
      </c>
      <c r="AJ402" s="7">
        <v>1.83</v>
      </c>
      <c r="AK402" s="7">
        <v>6.0250000000000004</v>
      </c>
      <c r="AL402" s="7">
        <f t="shared" si="91"/>
        <v>4.1950000000000003</v>
      </c>
      <c r="AM402" s="7">
        <v>0.1</v>
      </c>
      <c r="AN402" s="7">
        <v>0.11</v>
      </c>
      <c r="AO402" s="7">
        <v>0.55000000000000004</v>
      </c>
      <c r="AP402" s="7">
        <f t="shared" si="92"/>
        <v>0.44000000000000006</v>
      </c>
      <c r="AQ402" s="7">
        <v>1.55</v>
      </c>
      <c r="AR402" s="7">
        <v>117.20820000000001</v>
      </c>
      <c r="AS402" s="7">
        <v>1962.8</v>
      </c>
      <c r="AT402" s="14">
        <v>258.35199999999998</v>
      </c>
      <c r="AU402" s="14">
        <v>95.025599999999997</v>
      </c>
      <c r="AV402" s="14">
        <v>72.5</v>
      </c>
      <c r="AY402" s="6">
        <v>44043</v>
      </c>
      <c r="AZ402" s="12">
        <v>0</v>
      </c>
      <c r="BA402" s="12">
        <v>0</v>
      </c>
      <c r="BB402" s="12">
        <v>0</v>
      </c>
      <c r="BE402" s="6">
        <v>44043</v>
      </c>
      <c r="BF402" t="s">
        <v>56</v>
      </c>
      <c r="BG402" s="52">
        <v>3</v>
      </c>
    </row>
    <row r="403" spans="1:59" x14ac:dyDescent="0.2">
      <c r="A403" s="6">
        <v>44046</v>
      </c>
      <c r="B403" s="12">
        <v>32.846600000000002</v>
      </c>
      <c r="C403" s="12">
        <v>65.973399999999998</v>
      </c>
      <c r="D403" s="12">
        <v>30.055299999999999</v>
      </c>
      <c r="E403" s="12">
        <v>14.280799999999999</v>
      </c>
      <c r="F403" s="12">
        <v>47.783499999999997</v>
      </c>
      <c r="G403" s="12"/>
      <c r="H403" s="12">
        <v>5.3426</v>
      </c>
      <c r="I403" s="12">
        <v>11.222099999999999</v>
      </c>
      <c r="J403" s="12">
        <v>4.1326999999999998</v>
      </c>
      <c r="K403" s="12">
        <v>77.795100000000005</v>
      </c>
      <c r="L403" s="12">
        <v>40.83</v>
      </c>
      <c r="M403" s="12">
        <v>43.76</v>
      </c>
      <c r="O403" s="6">
        <v>44046</v>
      </c>
      <c r="P403" s="7">
        <f t="shared" si="93"/>
        <v>4.0328908704054239E-3</v>
      </c>
      <c r="Q403" s="7">
        <f t="shared" si="94"/>
        <v>1.0311662939338972E-2</v>
      </c>
      <c r="R403" s="7">
        <f t="shared" si="95"/>
        <v>-1.8353070806149844E-2</v>
      </c>
      <c r="S403" s="7">
        <f t="shared" si="96"/>
        <v>-3.1628556021317734E-2</v>
      </c>
      <c r="T403" s="7">
        <f t="shared" si="97"/>
        <v>1.0455549123802164E-2</v>
      </c>
      <c r="U403" s="7" t="str">
        <f t="shared" si="98"/>
        <v/>
      </c>
      <c r="V403" s="7">
        <f t="shared" si="99"/>
        <v>-8.7958526163577511E-3</v>
      </c>
      <c r="W403" s="7">
        <f t="shared" si="100"/>
        <v>-2.8384717816459397E-2</v>
      </c>
      <c r="X403" s="7">
        <f t="shared" si="101"/>
        <v>2.8594764449934293E-2</v>
      </c>
      <c r="Y403" s="7">
        <f t="shared" si="102"/>
        <v>-1.0925541162559218E-4</v>
      </c>
      <c r="Z403" s="7">
        <v>6.9280000000000001E-3</v>
      </c>
      <c r="AA403" s="7">
        <f t="shared" si="103"/>
        <v>1.8040771018960837E-2</v>
      </c>
      <c r="AB403" s="7">
        <f t="shared" si="104"/>
        <v>1.4501347453973811E-2</v>
      </c>
      <c r="AE403" s="6">
        <v>44046</v>
      </c>
      <c r="AF403" s="7">
        <v>24.28</v>
      </c>
      <c r="AG403" s="7">
        <v>41.56</v>
      </c>
      <c r="AH403" s="7">
        <v>43.13</v>
      </c>
      <c r="AI403" s="7">
        <f t="shared" si="90"/>
        <v>2.9299999999999997</v>
      </c>
      <c r="AJ403" s="7">
        <v>1.95</v>
      </c>
      <c r="AK403" s="7">
        <v>6.8</v>
      </c>
      <c r="AL403" s="7">
        <f t="shared" si="91"/>
        <v>4.8499999999999996</v>
      </c>
      <c r="AM403" s="7">
        <v>0.1</v>
      </c>
      <c r="AN403" s="7">
        <v>0.11</v>
      </c>
      <c r="AO403" s="7">
        <v>0.56000000000000005</v>
      </c>
      <c r="AP403" s="7">
        <f t="shared" si="92"/>
        <v>0.45000000000000007</v>
      </c>
      <c r="AQ403" s="7">
        <v>1.58</v>
      </c>
      <c r="AR403" s="7">
        <v>117.8074</v>
      </c>
      <c r="AS403" s="7">
        <v>1966</v>
      </c>
      <c r="AT403" s="14">
        <v>258.35199999999998</v>
      </c>
      <c r="AU403" s="14">
        <v>95.025599999999997</v>
      </c>
      <c r="AV403" s="14">
        <v>72.5</v>
      </c>
      <c r="AY403" s="6">
        <v>44046</v>
      </c>
      <c r="AZ403" s="12">
        <v>0</v>
      </c>
      <c r="BA403" s="12">
        <v>0</v>
      </c>
      <c r="BB403" s="12">
        <v>0</v>
      </c>
      <c r="BE403" s="6">
        <v>44046</v>
      </c>
      <c r="BF403" t="s">
        <v>56</v>
      </c>
      <c r="BG403" s="52">
        <v>3</v>
      </c>
    </row>
    <row r="404" spans="1:59" x14ac:dyDescent="0.2">
      <c r="A404" s="6">
        <v>44047</v>
      </c>
      <c r="B404" s="12">
        <v>33.795099999999998</v>
      </c>
      <c r="C404" s="12">
        <v>67.280199999999994</v>
      </c>
      <c r="D404" s="12">
        <v>30.816700000000001</v>
      </c>
      <c r="E404" s="12">
        <v>14.739699999999999</v>
      </c>
      <c r="F404" s="12">
        <v>49.799900000000001</v>
      </c>
      <c r="G404" s="12"/>
      <c r="H404" s="12">
        <v>5.4976000000000003</v>
      </c>
      <c r="I404" s="12">
        <v>11.4404</v>
      </c>
      <c r="J404" s="12">
        <v>4.2369000000000003</v>
      </c>
      <c r="K404" s="12">
        <v>77.803600000000003</v>
      </c>
      <c r="L404" s="12">
        <v>41.67</v>
      </c>
      <c r="M404" s="12">
        <v>43.99</v>
      </c>
      <c r="O404" s="6">
        <v>44047</v>
      </c>
      <c r="P404" s="7">
        <f t="shared" si="93"/>
        <v>2.8467582752534519E-2</v>
      </c>
      <c r="Q404" s="7">
        <f t="shared" si="94"/>
        <v>1.9614357827025222E-2</v>
      </c>
      <c r="R404" s="7">
        <f t="shared" si="95"/>
        <v>2.5017732688679632E-2</v>
      </c>
      <c r="S404" s="7">
        <f t="shared" si="96"/>
        <v>3.1628556021317616E-2</v>
      </c>
      <c r="T404" s="7">
        <f t="shared" si="97"/>
        <v>4.1332584374760992E-2</v>
      </c>
      <c r="U404" s="7" t="str">
        <f t="shared" si="98"/>
        <v/>
      </c>
      <c r="V404" s="7">
        <f t="shared" si="99"/>
        <v>2.8599207503023374E-2</v>
      </c>
      <c r="W404" s="7">
        <f t="shared" si="100"/>
        <v>1.926590201873149E-2</v>
      </c>
      <c r="X404" s="7">
        <f t="shared" si="101"/>
        <v>2.4900923364834158E-2</v>
      </c>
      <c r="Y404" s="7">
        <f t="shared" si="102"/>
        <v>1.0925541162553667E-4</v>
      </c>
      <c r="Z404" s="7">
        <v>3.8549999999999999E-3</v>
      </c>
      <c r="AA404" s="7">
        <f t="shared" si="103"/>
        <v>2.0364340102877819E-2</v>
      </c>
      <c r="AB404" s="7">
        <f t="shared" si="104"/>
        <v>5.2421772469027367E-3</v>
      </c>
      <c r="AE404" s="6">
        <v>44047</v>
      </c>
      <c r="AF404" s="7">
        <v>23.76</v>
      </c>
      <c r="AG404" s="7">
        <v>40.28</v>
      </c>
      <c r="AH404" s="7">
        <v>44.11</v>
      </c>
      <c r="AI404" s="7">
        <f t="shared" si="90"/>
        <v>2.3200000000000003</v>
      </c>
      <c r="AJ404" s="7">
        <v>2.0699999999999998</v>
      </c>
      <c r="AK404" s="7">
        <v>7.3550000000000004</v>
      </c>
      <c r="AL404" s="7">
        <f t="shared" si="91"/>
        <v>5.2850000000000001</v>
      </c>
      <c r="AM404" s="7">
        <v>0.1</v>
      </c>
      <c r="AN404" s="7">
        <v>0.11</v>
      </c>
      <c r="AO404" s="7">
        <v>0.52</v>
      </c>
      <c r="AP404" s="7">
        <f t="shared" si="92"/>
        <v>0.41000000000000003</v>
      </c>
      <c r="AQ404" s="7">
        <v>1.57</v>
      </c>
      <c r="AR404" s="7">
        <v>117.7833</v>
      </c>
      <c r="AS404" s="7">
        <v>2001.2</v>
      </c>
      <c r="AT404" s="14">
        <v>258.35199999999998</v>
      </c>
      <c r="AU404" s="14">
        <v>95.025599999999997</v>
      </c>
      <c r="AV404" s="14">
        <v>72.5</v>
      </c>
      <c r="AY404" s="6">
        <v>44047</v>
      </c>
      <c r="AZ404" s="12">
        <v>0</v>
      </c>
      <c r="BA404" s="12">
        <v>0</v>
      </c>
      <c r="BB404" s="12">
        <v>0</v>
      </c>
      <c r="BE404" s="6">
        <v>44047</v>
      </c>
      <c r="BF404" t="s">
        <v>56</v>
      </c>
      <c r="BG404" s="52">
        <v>3</v>
      </c>
    </row>
    <row r="405" spans="1:59" x14ac:dyDescent="0.2">
      <c r="A405" s="6">
        <v>44048</v>
      </c>
      <c r="B405" s="12">
        <v>34.090499999999999</v>
      </c>
      <c r="C405" s="12">
        <v>67.832499999999996</v>
      </c>
      <c r="D405" s="12">
        <v>31.127800000000001</v>
      </c>
      <c r="E405" s="12">
        <v>14.927</v>
      </c>
      <c r="F405" s="12">
        <v>49.885899999999999</v>
      </c>
      <c r="G405" s="12"/>
      <c r="H405" s="12">
        <v>5.5784000000000002</v>
      </c>
      <c r="I405" s="12">
        <v>11.737399999999999</v>
      </c>
      <c r="J405" s="12">
        <v>4.3841000000000001</v>
      </c>
      <c r="K405" s="12">
        <v>77.795100000000005</v>
      </c>
      <c r="L405" s="12">
        <v>42.25</v>
      </c>
      <c r="M405" s="12">
        <v>44.92</v>
      </c>
      <c r="O405" s="6">
        <v>44048</v>
      </c>
      <c r="P405" s="7">
        <f t="shared" si="93"/>
        <v>8.7029315344939982E-3</v>
      </c>
      <c r="Q405" s="7">
        <f t="shared" si="94"/>
        <v>8.1754428149141117E-3</v>
      </c>
      <c r="R405" s="7">
        <f t="shared" si="95"/>
        <v>1.0044559747880932E-2</v>
      </c>
      <c r="S405" s="7">
        <f t="shared" si="96"/>
        <v>1.2627119878579627E-2</v>
      </c>
      <c r="T405" s="7">
        <f t="shared" si="97"/>
        <v>1.7254217017014647E-3</v>
      </c>
      <c r="U405" s="7" t="str">
        <f t="shared" si="98"/>
        <v/>
      </c>
      <c r="V405" s="7">
        <f t="shared" si="99"/>
        <v>1.4590363556919454E-2</v>
      </c>
      <c r="W405" s="7">
        <f t="shared" si="100"/>
        <v>2.5629374420923511E-2</v>
      </c>
      <c r="X405" s="7">
        <f t="shared" si="101"/>
        <v>3.4152489843552541E-2</v>
      </c>
      <c r="Y405" s="7">
        <f t="shared" si="102"/>
        <v>-1.0925541162559218E-4</v>
      </c>
      <c r="Z405" s="7">
        <v>6.1919999999999996E-3</v>
      </c>
      <c r="AA405" s="7">
        <f t="shared" si="103"/>
        <v>1.3822908368820797E-2</v>
      </c>
      <c r="AB405" s="7">
        <f t="shared" si="104"/>
        <v>2.0920794509613986E-2</v>
      </c>
      <c r="AE405" s="6">
        <v>44048</v>
      </c>
      <c r="AF405" s="7">
        <v>22.99</v>
      </c>
      <c r="AG405" s="7">
        <v>37.119999999999997</v>
      </c>
      <c r="AH405" s="7">
        <v>41.75</v>
      </c>
      <c r="AI405" s="7">
        <f t="shared" si="90"/>
        <v>2.6700000000000017</v>
      </c>
      <c r="AJ405" s="7">
        <v>2.23</v>
      </c>
      <c r="AK405" s="7">
        <v>7.32</v>
      </c>
      <c r="AL405" s="7">
        <f t="shared" si="91"/>
        <v>5.09</v>
      </c>
      <c r="AM405" s="7">
        <v>0.1</v>
      </c>
      <c r="AN405" s="7">
        <v>0.11</v>
      </c>
      <c r="AO405" s="7">
        <v>0.55000000000000004</v>
      </c>
      <c r="AP405" s="7">
        <f t="shared" si="92"/>
        <v>0.44000000000000006</v>
      </c>
      <c r="AQ405" s="7">
        <v>1.61</v>
      </c>
      <c r="AR405" s="7">
        <v>116.8736</v>
      </c>
      <c r="AS405" s="7">
        <v>2031.1</v>
      </c>
      <c r="AT405" s="14">
        <v>258.35199999999998</v>
      </c>
      <c r="AU405" s="14">
        <v>95.025599999999997</v>
      </c>
      <c r="AV405" s="14">
        <v>72.5</v>
      </c>
      <c r="AY405" s="6">
        <v>44048</v>
      </c>
      <c r="AZ405" s="12">
        <v>0</v>
      </c>
      <c r="BA405" s="12">
        <v>0</v>
      </c>
      <c r="BB405" s="12">
        <v>0</v>
      </c>
      <c r="BE405" s="6">
        <v>44048</v>
      </c>
      <c r="BF405" t="s">
        <v>56</v>
      </c>
      <c r="BG405" s="52">
        <v>3</v>
      </c>
    </row>
    <row r="406" spans="1:59" x14ac:dyDescent="0.2">
      <c r="A406" s="6">
        <v>44049</v>
      </c>
      <c r="B406" s="12">
        <v>33.927199999999999</v>
      </c>
      <c r="C406" s="12">
        <v>68.042599999999993</v>
      </c>
      <c r="D406" s="12">
        <v>31.1524</v>
      </c>
      <c r="E406" s="12">
        <v>14.4681</v>
      </c>
      <c r="F406" s="12">
        <v>50.765099999999997</v>
      </c>
      <c r="G406" s="12"/>
      <c r="H406" s="12">
        <v>5.4976000000000003</v>
      </c>
      <c r="I406" s="12">
        <v>11.388</v>
      </c>
      <c r="J406" s="12">
        <v>4.2464000000000004</v>
      </c>
      <c r="K406" s="12">
        <v>77.795100000000005</v>
      </c>
      <c r="L406" s="12">
        <v>41.93</v>
      </c>
      <c r="M406" s="12">
        <v>45.04</v>
      </c>
      <c r="O406" s="6">
        <v>44049</v>
      </c>
      <c r="P406" s="7">
        <f t="shared" si="93"/>
        <v>-4.8017005502414738E-3</v>
      </c>
      <c r="Q406" s="7">
        <f t="shared" si="94"/>
        <v>3.0925484867669428E-3</v>
      </c>
      <c r="R406" s="7">
        <f t="shared" si="95"/>
        <v>7.8997823640051179E-4</v>
      </c>
      <c r="S406" s="7">
        <f t="shared" si="96"/>
        <v>-3.1225427779774009E-2</v>
      </c>
      <c r="T406" s="7">
        <f t="shared" si="97"/>
        <v>1.7470712914206335E-2</v>
      </c>
      <c r="U406" s="7" t="str">
        <f t="shared" si="98"/>
        <v/>
      </c>
      <c r="V406" s="7">
        <f t="shared" si="99"/>
        <v>-1.4590363556919478E-2</v>
      </c>
      <c r="W406" s="7">
        <f t="shared" si="100"/>
        <v>-3.0220155380486814E-2</v>
      </c>
      <c r="X406" s="7">
        <f t="shared" si="101"/>
        <v>-3.191279444879206E-2</v>
      </c>
      <c r="Y406" s="7">
        <f t="shared" si="102"/>
        <v>0</v>
      </c>
      <c r="Z406" s="7">
        <v>6.6620000000000004E-3</v>
      </c>
      <c r="AA406" s="7">
        <f t="shared" si="103"/>
        <v>-7.6027926205115438E-3</v>
      </c>
      <c r="AB406" s="7">
        <f t="shared" si="104"/>
        <v>2.6678539611924477E-3</v>
      </c>
      <c r="AE406" s="6">
        <v>44049</v>
      </c>
      <c r="AF406" s="7">
        <v>22.65</v>
      </c>
      <c r="AG406" s="7">
        <v>37.590000000000003</v>
      </c>
      <c r="AH406" s="7">
        <v>42.6</v>
      </c>
      <c r="AI406" s="7">
        <f t="shared" si="90"/>
        <v>3.1099999999999994</v>
      </c>
      <c r="AJ406" s="7">
        <v>2.2599999999999998</v>
      </c>
      <c r="AK406" s="7">
        <v>7.94</v>
      </c>
      <c r="AL406" s="7">
        <f t="shared" si="91"/>
        <v>5.6800000000000006</v>
      </c>
      <c r="AM406" s="7">
        <v>0.1</v>
      </c>
      <c r="AN406" s="7">
        <v>0.11</v>
      </c>
      <c r="AO406" s="7">
        <v>0.55000000000000004</v>
      </c>
      <c r="AP406" s="7">
        <f t="shared" si="92"/>
        <v>0.44000000000000006</v>
      </c>
      <c r="AQ406" s="7">
        <v>1.63</v>
      </c>
      <c r="AR406" s="7">
        <v>117.04219999999999</v>
      </c>
      <c r="AS406" s="7">
        <v>2051.5</v>
      </c>
      <c r="AT406" s="14">
        <v>258.35199999999998</v>
      </c>
      <c r="AU406" s="14">
        <v>95.025599999999997</v>
      </c>
      <c r="AV406" s="14">
        <v>72.5</v>
      </c>
      <c r="AY406" s="6">
        <v>44049</v>
      </c>
      <c r="AZ406" s="12">
        <v>0</v>
      </c>
      <c r="BA406" s="12">
        <v>0</v>
      </c>
      <c r="BB406" s="12">
        <v>0</v>
      </c>
      <c r="BE406" s="6">
        <v>44049</v>
      </c>
      <c r="BF406" t="s">
        <v>56</v>
      </c>
      <c r="BG406" s="52">
        <v>3</v>
      </c>
    </row>
    <row r="407" spans="1:59" x14ac:dyDescent="0.2">
      <c r="A407" s="6">
        <v>44050</v>
      </c>
      <c r="B407" s="12">
        <v>33.771799999999999</v>
      </c>
      <c r="C407" s="12">
        <v>67.5214</v>
      </c>
      <c r="D407" s="12">
        <v>31.357099999999999</v>
      </c>
      <c r="E407" s="12">
        <v>14.4681</v>
      </c>
      <c r="F407" s="12">
        <v>50.9754</v>
      </c>
      <c r="G407" s="12"/>
      <c r="H407" s="12">
        <v>5.5244999999999997</v>
      </c>
      <c r="I407" s="12">
        <v>10.9863</v>
      </c>
      <c r="J407" s="12">
        <v>4.1182999999999996</v>
      </c>
      <c r="K407" s="12">
        <v>77.803600000000003</v>
      </c>
      <c r="L407" s="12">
        <v>41.16</v>
      </c>
      <c r="M407" s="12">
        <v>44.07</v>
      </c>
      <c r="O407" s="6">
        <v>44050</v>
      </c>
      <c r="P407" s="7">
        <f t="shared" si="93"/>
        <v>-4.5909178256967982E-3</v>
      </c>
      <c r="Q407" s="7">
        <f t="shared" si="94"/>
        <v>-7.6893949436611401E-3</v>
      </c>
      <c r="R407" s="7">
        <f t="shared" si="95"/>
        <v>6.5494279018960761E-3</v>
      </c>
      <c r="S407" s="7">
        <f t="shared" si="96"/>
        <v>0</v>
      </c>
      <c r="T407" s="7">
        <f t="shared" si="97"/>
        <v>4.1340528011765089E-3</v>
      </c>
      <c r="U407" s="7" t="str">
        <f t="shared" si="98"/>
        <v/>
      </c>
      <c r="V407" s="7">
        <f t="shared" si="99"/>
        <v>4.8811122033479582E-3</v>
      </c>
      <c r="W407" s="7">
        <f t="shared" si="100"/>
        <v>-3.5911127385954783E-2</v>
      </c>
      <c r="X407" s="7">
        <f t="shared" si="101"/>
        <v>-3.0631108305157171E-2</v>
      </c>
      <c r="Y407" s="7">
        <f t="shared" si="102"/>
        <v>1.0925541162553667E-4</v>
      </c>
      <c r="Z407" s="7">
        <v>7.18E-4</v>
      </c>
      <c r="AA407" s="7">
        <f t="shared" si="103"/>
        <v>-1.8534650216822466E-2</v>
      </c>
      <c r="AB407" s="7">
        <f t="shared" si="104"/>
        <v>-2.1771704977539271E-2</v>
      </c>
      <c r="AE407" s="6">
        <v>44050</v>
      </c>
      <c r="AF407" s="7">
        <v>22.21</v>
      </c>
      <c r="AG407" s="7">
        <v>37.43</v>
      </c>
      <c r="AH407" s="7">
        <v>41.46</v>
      </c>
      <c r="AI407" s="7">
        <f t="shared" si="90"/>
        <v>2.9100000000000037</v>
      </c>
      <c r="AJ407" s="7">
        <v>2.15</v>
      </c>
      <c r="AK407" s="7">
        <v>7.93</v>
      </c>
      <c r="AL407" s="7">
        <f t="shared" si="91"/>
        <v>5.7799999999999994</v>
      </c>
      <c r="AM407" s="7">
        <v>0.1</v>
      </c>
      <c r="AN407" s="7">
        <v>0.13</v>
      </c>
      <c r="AO407" s="7">
        <v>0.56999999999999995</v>
      </c>
      <c r="AP407" s="7">
        <f t="shared" si="92"/>
        <v>0.43999999999999995</v>
      </c>
      <c r="AQ407" s="7">
        <v>1.61</v>
      </c>
      <c r="AR407" s="7">
        <v>117.62390000000001</v>
      </c>
      <c r="AS407" s="7">
        <v>2010.1</v>
      </c>
      <c r="AT407" s="14">
        <v>258.35199999999998</v>
      </c>
      <c r="AU407" s="14">
        <v>95.025599999999997</v>
      </c>
      <c r="AV407" s="14">
        <v>72.5</v>
      </c>
      <c r="AY407" s="6">
        <v>44050</v>
      </c>
      <c r="AZ407" s="12">
        <v>0</v>
      </c>
      <c r="BA407" s="12">
        <v>0</v>
      </c>
      <c r="BB407" s="12">
        <v>0</v>
      </c>
      <c r="BE407" s="6">
        <v>44050</v>
      </c>
      <c r="BF407" t="s">
        <v>56</v>
      </c>
      <c r="BG407" s="52">
        <v>3</v>
      </c>
    </row>
    <row r="408" spans="1:59" x14ac:dyDescent="0.2">
      <c r="A408" s="6">
        <v>44053</v>
      </c>
      <c r="B408" s="12">
        <v>34.6036</v>
      </c>
      <c r="C408" s="12">
        <v>69.800600000000003</v>
      </c>
      <c r="D408" s="12">
        <v>32.454099999999997</v>
      </c>
      <c r="E408" s="12">
        <v>15.432700000000001</v>
      </c>
      <c r="F408" s="12">
        <v>52.3611</v>
      </c>
      <c r="G408" s="12"/>
      <c r="H408" s="12">
        <v>5.5244999999999997</v>
      </c>
      <c r="I408" s="12">
        <v>10.602</v>
      </c>
      <c r="J408" s="12">
        <v>4.1695000000000002</v>
      </c>
      <c r="K408" s="12">
        <v>77.803600000000003</v>
      </c>
      <c r="L408" s="12">
        <v>41.94</v>
      </c>
      <c r="M408" s="12">
        <v>44.19</v>
      </c>
      <c r="O408" s="6">
        <v>44053</v>
      </c>
      <c r="P408" s="7">
        <f t="shared" si="93"/>
        <v>2.4331588169916808E-2</v>
      </c>
      <c r="Q408" s="7">
        <f t="shared" si="94"/>
        <v>3.3198021050020989E-2</v>
      </c>
      <c r="R408" s="7">
        <f t="shared" si="95"/>
        <v>3.4386066680494952E-2</v>
      </c>
      <c r="S408" s="7">
        <f t="shared" si="96"/>
        <v>6.4542408993658415E-2</v>
      </c>
      <c r="T408" s="7">
        <f t="shared" si="97"/>
        <v>2.6820785810840134E-2</v>
      </c>
      <c r="U408" s="7" t="str">
        <f t="shared" si="98"/>
        <v/>
      </c>
      <c r="V408" s="7">
        <f t="shared" si="99"/>
        <v>0</v>
      </c>
      <c r="W408" s="7">
        <f t="shared" si="100"/>
        <v>-3.5606379464221911E-2</v>
      </c>
      <c r="X408" s="7">
        <f t="shared" si="101"/>
        <v>1.2355667694308937E-2</v>
      </c>
      <c r="Y408" s="7">
        <f t="shared" si="102"/>
        <v>0</v>
      </c>
      <c r="Z408" s="7">
        <v>2.9849999999999998E-3</v>
      </c>
      <c r="AA408" s="7">
        <f t="shared" si="103"/>
        <v>1.8773114507925005E-2</v>
      </c>
      <c r="AB408" s="7">
        <f t="shared" si="104"/>
        <v>2.7192402887529186E-3</v>
      </c>
      <c r="AE408" s="6">
        <v>44053</v>
      </c>
      <c r="AF408" s="7">
        <v>22.13</v>
      </c>
      <c r="AG408" s="7">
        <v>35.74</v>
      </c>
      <c r="AH408" s="7">
        <v>42.21</v>
      </c>
      <c r="AI408" s="7">
        <f t="shared" si="90"/>
        <v>2.25</v>
      </c>
      <c r="AJ408" s="7">
        <v>2.1800000000000002</v>
      </c>
      <c r="AK408" s="7">
        <v>7.59</v>
      </c>
      <c r="AL408" s="7">
        <f t="shared" si="91"/>
        <v>5.41</v>
      </c>
      <c r="AM408" s="7">
        <v>0.1</v>
      </c>
      <c r="AN408" s="7">
        <v>0.14000000000000001</v>
      </c>
      <c r="AO408" s="7">
        <v>0.59</v>
      </c>
      <c r="AP408" s="7">
        <f t="shared" si="92"/>
        <v>0.44999999999999996</v>
      </c>
      <c r="AQ408" s="7">
        <v>1.61</v>
      </c>
      <c r="AR408" s="7">
        <v>117.5821</v>
      </c>
      <c r="AS408" s="7">
        <v>2024.4</v>
      </c>
      <c r="AT408" s="14">
        <v>258.35199999999998</v>
      </c>
      <c r="AU408" s="14">
        <v>95.025599999999997</v>
      </c>
      <c r="AV408" s="14">
        <v>72.5</v>
      </c>
      <c r="AY408" s="6">
        <v>44053</v>
      </c>
      <c r="AZ408" s="12">
        <v>0</v>
      </c>
      <c r="BA408" s="12">
        <v>0</v>
      </c>
      <c r="BB408" s="12">
        <v>0</v>
      </c>
      <c r="BE408" s="6">
        <v>44053</v>
      </c>
      <c r="BF408" t="s">
        <v>56</v>
      </c>
      <c r="BG408" s="52">
        <v>3</v>
      </c>
    </row>
    <row r="409" spans="1:59" x14ac:dyDescent="0.2">
      <c r="A409" s="6">
        <v>44054</v>
      </c>
      <c r="B409" s="12">
        <v>34.961199999999998</v>
      </c>
      <c r="C409" s="12">
        <v>69.715000000000003</v>
      </c>
      <c r="D409" s="12">
        <v>32.511400000000002</v>
      </c>
      <c r="E409" s="12">
        <v>14.1966</v>
      </c>
      <c r="F409" s="12">
        <v>51.243000000000002</v>
      </c>
      <c r="G409" s="12"/>
      <c r="H409" s="12">
        <v>5.6727999999999996</v>
      </c>
      <c r="I409" s="12">
        <v>10.654400000000001</v>
      </c>
      <c r="J409" s="12">
        <v>4.1822999999999997</v>
      </c>
      <c r="K409" s="12">
        <v>77.795100000000005</v>
      </c>
      <c r="L409" s="12">
        <v>41.53</v>
      </c>
      <c r="M409" s="12">
        <v>43.68</v>
      </c>
      <c r="O409" s="6">
        <v>44054</v>
      </c>
      <c r="P409" s="7">
        <f t="shared" si="93"/>
        <v>1.0281152247020904E-2</v>
      </c>
      <c r="Q409" s="7">
        <f t="shared" si="94"/>
        <v>-1.2271030729358694E-3</v>
      </c>
      <c r="R409" s="7">
        <f t="shared" si="95"/>
        <v>1.7640136644399374E-3</v>
      </c>
      <c r="S409" s="7">
        <f t="shared" si="96"/>
        <v>-8.3486135547014104E-2</v>
      </c>
      <c r="T409" s="7">
        <f t="shared" si="97"/>
        <v>-2.1584925900353692E-2</v>
      </c>
      <c r="U409" s="7" t="str">
        <f t="shared" si="98"/>
        <v/>
      </c>
      <c r="V409" s="7">
        <f t="shared" si="99"/>
        <v>2.6490077436557125E-2</v>
      </c>
      <c r="W409" s="7">
        <f t="shared" si="100"/>
        <v>4.9302898086066348E-3</v>
      </c>
      <c r="X409" s="7">
        <f t="shared" si="101"/>
        <v>3.065209900111937E-3</v>
      </c>
      <c r="Y409" s="7">
        <f t="shared" si="102"/>
        <v>-1.0925541162559218E-4</v>
      </c>
      <c r="Z409" s="7">
        <v>-8.2889999999999995E-3</v>
      </c>
      <c r="AA409" s="7">
        <f t="shared" si="103"/>
        <v>-9.8239678311116321E-3</v>
      </c>
      <c r="AB409" s="7">
        <f t="shared" si="104"/>
        <v>-1.1608187705998915E-2</v>
      </c>
      <c r="AE409" s="6">
        <v>44054</v>
      </c>
      <c r="AF409" s="7">
        <v>24.03</v>
      </c>
      <c r="AG409" s="7">
        <v>37.5</v>
      </c>
      <c r="AH409" s="7">
        <v>45.26</v>
      </c>
      <c r="AI409" s="7">
        <f t="shared" si="90"/>
        <v>2.1499999999999986</v>
      </c>
      <c r="AJ409" s="7">
        <v>2.19</v>
      </c>
      <c r="AK409" s="7">
        <v>7.415</v>
      </c>
      <c r="AL409" s="7">
        <f t="shared" si="91"/>
        <v>5.2249999999999996</v>
      </c>
      <c r="AM409" s="7">
        <v>0.1</v>
      </c>
      <c r="AN409" s="7">
        <v>0.16</v>
      </c>
      <c r="AO409" s="7">
        <v>0.64</v>
      </c>
      <c r="AP409" s="7">
        <f t="shared" si="92"/>
        <v>0.48</v>
      </c>
      <c r="AQ409" s="7">
        <v>1.63</v>
      </c>
      <c r="AR409" s="7">
        <v>117.3781</v>
      </c>
      <c r="AS409" s="7">
        <v>1932.6</v>
      </c>
      <c r="AT409" s="14">
        <v>258.35199999999998</v>
      </c>
      <c r="AU409" s="14">
        <v>95.025599999999997</v>
      </c>
      <c r="AV409" s="14">
        <v>72.5</v>
      </c>
      <c r="AY409" s="6">
        <v>44054</v>
      </c>
      <c r="AZ409" s="12">
        <v>0</v>
      </c>
      <c r="BA409" s="12">
        <v>0</v>
      </c>
      <c r="BB409" s="12">
        <v>0</v>
      </c>
      <c r="BE409" s="6">
        <v>44054</v>
      </c>
      <c r="BF409" t="s">
        <v>56</v>
      </c>
      <c r="BG409" s="52">
        <v>3</v>
      </c>
    </row>
    <row r="410" spans="1:59" x14ac:dyDescent="0.2">
      <c r="A410" s="6">
        <v>44055</v>
      </c>
      <c r="B410" s="12">
        <v>34.953299999999999</v>
      </c>
      <c r="C410" s="12">
        <v>70.570700000000002</v>
      </c>
      <c r="D410" s="12">
        <v>34.107999999999997</v>
      </c>
      <c r="E410" s="12">
        <v>13.9718</v>
      </c>
      <c r="F410" s="12">
        <v>51.013599999999997</v>
      </c>
      <c r="G410" s="12"/>
      <c r="H410" s="12">
        <v>5.8277000000000001</v>
      </c>
      <c r="I410" s="12">
        <v>11.0649</v>
      </c>
      <c r="J410" s="12">
        <v>4.1951000000000001</v>
      </c>
      <c r="K410" s="12">
        <v>77.795100000000005</v>
      </c>
      <c r="L410" s="12">
        <v>42.6</v>
      </c>
      <c r="M410" s="12">
        <v>45.09</v>
      </c>
      <c r="O410" s="6">
        <v>44055</v>
      </c>
      <c r="P410" s="7">
        <f t="shared" si="93"/>
        <v>-2.2599031770576444E-4</v>
      </c>
      <c r="Q410" s="7">
        <f t="shared" si="94"/>
        <v>1.2199541545693492E-2</v>
      </c>
      <c r="R410" s="7">
        <f t="shared" si="95"/>
        <v>4.7941163818486184E-2</v>
      </c>
      <c r="S410" s="7">
        <f t="shared" si="96"/>
        <v>-1.5961486818810214E-2</v>
      </c>
      <c r="T410" s="7">
        <f t="shared" si="97"/>
        <v>-4.4867594822768416E-3</v>
      </c>
      <c r="U410" s="7" t="str">
        <f t="shared" si="98"/>
        <v/>
      </c>
      <c r="V410" s="7">
        <f t="shared" si="99"/>
        <v>2.6939588365526436E-2</v>
      </c>
      <c r="W410" s="7">
        <f t="shared" si="100"/>
        <v>3.7804983582305142E-2</v>
      </c>
      <c r="X410" s="7">
        <f t="shared" si="101"/>
        <v>3.0558430923010109E-3</v>
      </c>
      <c r="Y410" s="7">
        <f t="shared" si="102"/>
        <v>0</v>
      </c>
      <c r="Z410" s="7">
        <v>1.3846000000000001E-2</v>
      </c>
      <c r="AA410" s="7">
        <f t="shared" si="103"/>
        <v>2.5438195632662634E-2</v>
      </c>
      <c r="AB410" s="7">
        <f t="shared" si="104"/>
        <v>3.1770160996343312E-2</v>
      </c>
      <c r="AE410" s="6">
        <v>44055</v>
      </c>
      <c r="AF410" s="7">
        <v>22.28</v>
      </c>
      <c r="AG410" s="7">
        <v>34.74</v>
      </c>
      <c r="AH410" s="7">
        <v>44.23</v>
      </c>
      <c r="AI410" s="7">
        <f t="shared" si="90"/>
        <v>2.490000000000002</v>
      </c>
      <c r="AJ410" s="7">
        <v>2.0499999999999998</v>
      </c>
      <c r="AK410" s="7">
        <v>7.17</v>
      </c>
      <c r="AL410" s="7">
        <f t="shared" si="91"/>
        <v>5.12</v>
      </c>
      <c r="AM410" s="7">
        <v>0.1</v>
      </c>
      <c r="AN410" s="7">
        <v>0.16</v>
      </c>
      <c r="AO410" s="7">
        <v>0.69</v>
      </c>
      <c r="AP410" s="7">
        <f t="shared" si="92"/>
        <v>0.52999999999999992</v>
      </c>
      <c r="AQ410" s="7">
        <v>1.67</v>
      </c>
      <c r="AR410" s="7">
        <v>117.2559</v>
      </c>
      <c r="AS410" s="7">
        <v>1934.9</v>
      </c>
      <c r="AT410" s="14">
        <v>258.35199999999998</v>
      </c>
      <c r="AU410" s="14">
        <v>95.025599999999997</v>
      </c>
      <c r="AV410" s="14">
        <v>72.5</v>
      </c>
      <c r="AY410" s="6">
        <v>44055</v>
      </c>
      <c r="AZ410" s="12">
        <v>0</v>
      </c>
      <c r="BA410" s="12">
        <v>0</v>
      </c>
      <c r="BB410" s="12">
        <v>0</v>
      </c>
      <c r="BE410" s="6">
        <v>44055</v>
      </c>
      <c r="BF410" t="s">
        <v>56</v>
      </c>
      <c r="BG410" s="52">
        <v>3</v>
      </c>
    </row>
    <row r="411" spans="1:59" x14ac:dyDescent="0.2">
      <c r="A411" s="6">
        <v>44056</v>
      </c>
      <c r="B411" s="12">
        <v>34.097099999999998</v>
      </c>
      <c r="C411" s="12">
        <v>69.870599999999996</v>
      </c>
      <c r="D411" s="12">
        <v>33.264699999999998</v>
      </c>
      <c r="E411" s="12">
        <v>13.6721</v>
      </c>
      <c r="F411" s="12">
        <v>51.233400000000003</v>
      </c>
      <c r="G411" s="12"/>
      <c r="H411" s="12">
        <v>5.6997</v>
      </c>
      <c r="I411" s="12">
        <v>10.9688</v>
      </c>
      <c r="J411" s="12">
        <v>4.1951000000000001</v>
      </c>
      <c r="K411" s="12">
        <v>77.803600000000003</v>
      </c>
      <c r="L411" s="12">
        <v>42.26</v>
      </c>
      <c r="M411" s="12">
        <v>44.87</v>
      </c>
      <c r="O411" s="6">
        <v>44056</v>
      </c>
      <c r="P411" s="7">
        <f t="shared" si="93"/>
        <v>-2.4800548138576961E-2</v>
      </c>
      <c r="Q411" s="7">
        <f t="shared" si="94"/>
        <v>-9.9700842886334008E-3</v>
      </c>
      <c r="R411" s="7">
        <f t="shared" si="95"/>
        <v>-2.5035186214519292E-2</v>
      </c>
      <c r="S411" s="7">
        <f t="shared" si="96"/>
        <v>-2.1683752493780229E-2</v>
      </c>
      <c r="T411" s="7">
        <f t="shared" si="97"/>
        <v>4.2993992700117558E-3</v>
      </c>
      <c r="U411" s="7" t="str">
        <f t="shared" si="98"/>
        <v/>
      </c>
      <c r="V411" s="7">
        <f t="shared" si="99"/>
        <v>-2.2208869496709381E-2</v>
      </c>
      <c r="W411" s="7">
        <f t="shared" si="100"/>
        <v>-8.7230568962178203E-3</v>
      </c>
      <c r="X411" s="7">
        <f t="shared" si="101"/>
        <v>0</v>
      </c>
      <c r="Y411" s="7">
        <f t="shared" si="102"/>
        <v>1.0925541162553667E-4</v>
      </c>
      <c r="Z411" s="7">
        <v>-1.8090000000000001E-3</v>
      </c>
      <c r="AA411" s="7">
        <f t="shared" si="103"/>
        <v>-8.0132410874141236E-3</v>
      </c>
      <c r="AB411" s="7">
        <f t="shared" si="104"/>
        <v>-4.8910724451010036E-3</v>
      </c>
      <c r="AE411" s="6">
        <v>44056</v>
      </c>
      <c r="AF411" s="7">
        <v>22.13</v>
      </c>
      <c r="AG411" s="7">
        <v>34.869999999999997</v>
      </c>
      <c r="AH411" s="7">
        <v>45.08</v>
      </c>
      <c r="AI411" s="7">
        <f t="shared" si="90"/>
        <v>2.6099999999999994</v>
      </c>
      <c r="AJ411" s="7">
        <v>2.19</v>
      </c>
      <c r="AK411" s="7">
        <v>7.31</v>
      </c>
      <c r="AL411" s="7">
        <f t="shared" si="91"/>
        <v>5.1199999999999992</v>
      </c>
      <c r="AM411" s="7">
        <v>0.1</v>
      </c>
      <c r="AN411" s="7">
        <v>0.16</v>
      </c>
      <c r="AO411" s="7">
        <v>0.71</v>
      </c>
      <c r="AP411" s="7">
        <f t="shared" si="92"/>
        <v>0.54999999999999993</v>
      </c>
      <c r="AQ411" s="7">
        <v>1.67</v>
      </c>
      <c r="AR411" s="7">
        <v>117.1193</v>
      </c>
      <c r="AS411" s="7">
        <v>1956.7</v>
      </c>
      <c r="AT411" s="14">
        <v>258.35199999999998</v>
      </c>
      <c r="AU411" s="14">
        <v>95.025599999999997</v>
      </c>
      <c r="AV411" s="14">
        <v>72.5</v>
      </c>
      <c r="AY411" s="6">
        <v>44056</v>
      </c>
      <c r="AZ411" s="12">
        <v>0</v>
      </c>
      <c r="BA411" s="12">
        <v>0</v>
      </c>
      <c r="BB411" s="12">
        <v>0</v>
      </c>
      <c r="BE411" s="6">
        <v>44056</v>
      </c>
      <c r="BF411" t="s">
        <v>56</v>
      </c>
      <c r="BG411" s="52">
        <v>3</v>
      </c>
    </row>
    <row r="412" spans="1:59" x14ac:dyDescent="0.2">
      <c r="A412" s="6">
        <v>44057</v>
      </c>
      <c r="B412" s="12">
        <v>34.247700000000002</v>
      </c>
      <c r="C412" s="12">
        <v>70.282899999999998</v>
      </c>
      <c r="D412" s="12">
        <v>33.420200000000001</v>
      </c>
      <c r="E412" s="12">
        <v>13.7096</v>
      </c>
      <c r="F412" s="12">
        <v>51.844999999999999</v>
      </c>
      <c r="G412" s="12"/>
      <c r="H412" s="12">
        <v>5.8143000000000002</v>
      </c>
      <c r="I412" s="12">
        <v>11.658799999999999</v>
      </c>
      <c r="J412" s="12">
        <v>4.24</v>
      </c>
      <c r="K412" s="12">
        <v>77.795100000000005</v>
      </c>
      <c r="L412" s="12">
        <v>42.05</v>
      </c>
      <c r="M412" s="12">
        <v>44.86</v>
      </c>
      <c r="O412" s="6">
        <v>44057</v>
      </c>
      <c r="P412" s="7">
        <f t="shared" si="93"/>
        <v>4.4070724839238374E-3</v>
      </c>
      <c r="Q412" s="7">
        <f t="shared" si="94"/>
        <v>5.8835660808955331E-3</v>
      </c>
      <c r="R412" s="7">
        <f t="shared" si="95"/>
        <v>4.6637329245119543E-3</v>
      </c>
      <c r="S412" s="7">
        <f t="shared" si="96"/>
        <v>2.7390573591198246E-3</v>
      </c>
      <c r="T412" s="7">
        <f t="shared" si="97"/>
        <v>1.1866834898473151E-2</v>
      </c>
      <c r="U412" s="7" t="str">
        <f t="shared" si="98"/>
        <v/>
      </c>
      <c r="V412" s="7">
        <f t="shared" si="99"/>
        <v>1.9906858516207635E-2</v>
      </c>
      <c r="W412" s="7">
        <f t="shared" si="100"/>
        <v>6.100638061385559E-2</v>
      </c>
      <c r="X412" s="7">
        <f t="shared" si="101"/>
        <v>1.0646091706550667E-2</v>
      </c>
      <c r="Y412" s="7">
        <f t="shared" si="102"/>
        <v>-1.0925541162559218E-4</v>
      </c>
      <c r="Z412" s="7">
        <v>3.0000000000000001E-5</v>
      </c>
      <c r="AA412" s="7">
        <f t="shared" si="103"/>
        <v>-4.9816257689536307E-3</v>
      </c>
      <c r="AB412" s="7">
        <f t="shared" si="104"/>
        <v>-2.2289089582971293E-4</v>
      </c>
      <c r="AE412" s="6">
        <v>44057</v>
      </c>
      <c r="AF412" s="7">
        <v>22.05</v>
      </c>
      <c r="AG412" s="7">
        <v>35.1</v>
      </c>
      <c r="AH412" s="7">
        <v>43.09</v>
      </c>
      <c r="AI412" s="7">
        <f t="shared" si="90"/>
        <v>2.8100000000000023</v>
      </c>
      <c r="AJ412" s="7">
        <v>2.23</v>
      </c>
      <c r="AK412" s="7">
        <v>8.02</v>
      </c>
      <c r="AL412" s="7">
        <f t="shared" si="91"/>
        <v>5.7899999999999991</v>
      </c>
      <c r="AM412" s="7">
        <v>0.1</v>
      </c>
      <c r="AN412" s="7">
        <v>0.14000000000000001</v>
      </c>
      <c r="AO412" s="7">
        <v>0.71</v>
      </c>
      <c r="AP412" s="7">
        <f t="shared" si="92"/>
        <v>0.56999999999999995</v>
      </c>
      <c r="AQ412" s="7">
        <v>1.65</v>
      </c>
      <c r="AR412" s="7">
        <v>116.9395</v>
      </c>
      <c r="AS412" s="7">
        <v>1937</v>
      </c>
      <c r="AT412" s="14">
        <v>258.35199999999998</v>
      </c>
      <c r="AU412" s="14">
        <v>95.025599999999997</v>
      </c>
      <c r="AV412" s="14">
        <v>72.5</v>
      </c>
      <c r="AY412" s="6">
        <v>44057</v>
      </c>
      <c r="AZ412" s="12">
        <v>0</v>
      </c>
      <c r="BA412" s="12">
        <v>0</v>
      </c>
      <c r="BB412" s="12">
        <v>0</v>
      </c>
      <c r="BE412" s="6">
        <v>44057</v>
      </c>
      <c r="BF412" t="s">
        <v>56</v>
      </c>
      <c r="BG412" s="52">
        <v>3</v>
      </c>
    </row>
    <row r="413" spans="1:59" x14ac:dyDescent="0.2">
      <c r="A413" s="6">
        <v>44060</v>
      </c>
      <c r="B413" s="12">
        <v>33.803800000000003</v>
      </c>
      <c r="C413" s="12">
        <v>70.6096</v>
      </c>
      <c r="D413" s="12">
        <v>33.322000000000003</v>
      </c>
      <c r="E413" s="12">
        <v>13.026</v>
      </c>
      <c r="F413" s="12">
        <v>51.577399999999997</v>
      </c>
      <c r="G413" s="12"/>
      <c r="H413" s="12">
        <v>5.8479000000000001</v>
      </c>
      <c r="I413" s="12">
        <v>11.545199999999999</v>
      </c>
      <c r="J413" s="12">
        <v>4.2207999999999997</v>
      </c>
      <c r="K413" s="12">
        <v>77.795100000000005</v>
      </c>
      <c r="L413" s="12">
        <v>42.89</v>
      </c>
      <c r="M413" s="12">
        <v>44.91</v>
      </c>
      <c r="O413" s="6">
        <v>44060</v>
      </c>
      <c r="P413" s="7">
        <f t="shared" si="93"/>
        <v>-1.3046186963537036E-2</v>
      </c>
      <c r="Q413" s="7">
        <f t="shared" si="94"/>
        <v>4.6375866072867174E-3</v>
      </c>
      <c r="R413" s="7">
        <f t="shared" si="95"/>
        <v>-2.942668082918719E-3</v>
      </c>
      <c r="S413" s="7">
        <f t="shared" si="96"/>
        <v>-5.1148957240292628E-2</v>
      </c>
      <c r="T413" s="7">
        <f t="shared" si="97"/>
        <v>-5.1749059620733963E-3</v>
      </c>
      <c r="U413" s="7" t="str">
        <f t="shared" si="98"/>
        <v/>
      </c>
      <c r="V413" s="7">
        <f t="shared" si="99"/>
        <v>5.7622220453973716E-3</v>
      </c>
      <c r="W413" s="7">
        <f t="shared" si="100"/>
        <v>-9.7914935010815878E-3</v>
      </c>
      <c r="X413" s="7">
        <f t="shared" si="101"/>
        <v>-4.5385857030080731E-3</v>
      </c>
      <c r="Y413" s="7">
        <f t="shared" si="102"/>
        <v>0</v>
      </c>
      <c r="Z413" s="7">
        <v>3.1710000000000002E-3</v>
      </c>
      <c r="AA413" s="7">
        <f t="shared" si="103"/>
        <v>1.9779312109832047E-2</v>
      </c>
      <c r="AB413" s="7">
        <f t="shared" si="104"/>
        <v>1.1139580075844229E-3</v>
      </c>
      <c r="AE413" s="6">
        <v>44060</v>
      </c>
      <c r="AF413" s="7">
        <v>21.35</v>
      </c>
      <c r="AG413" s="7">
        <v>32.43</v>
      </c>
      <c r="AH413" s="7">
        <v>45.81</v>
      </c>
      <c r="AI413" s="7">
        <f t="shared" si="90"/>
        <v>2.019999999999996</v>
      </c>
      <c r="AJ413" s="7">
        <v>2.3199999999999998</v>
      </c>
      <c r="AK413" s="7">
        <v>8.18</v>
      </c>
      <c r="AL413" s="7">
        <f t="shared" si="91"/>
        <v>5.8599999999999994</v>
      </c>
      <c r="AM413" s="7">
        <v>0.1</v>
      </c>
      <c r="AN413" s="7">
        <v>0.14000000000000001</v>
      </c>
      <c r="AO413" s="7">
        <v>0.69</v>
      </c>
      <c r="AP413" s="7">
        <f t="shared" si="92"/>
        <v>0.54999999999999993</v>
      </c>
      <c r="AQ413" s="7">
        <v>1.66</v>
      </c>
      <c r="AR413" s="7">
        <v>116.749</v>
      </c>
      <c r="AS413" s="7">
        <v>1985</v>
      </c>
      <c r="AT413" s="14">
        <v>258.35199999999998</v>
      </c>
      <c r="AU413" s="14">
        <v>95.025599999999997</v>
      </c>
      <c r="AV413" s="14">
        <v>72.5</v>
      </c>
      <c r="AY413" s="6">
        <v>44060</v>
      </c>
      <c r="AZ413" s="12">
        <v>0</v>
      </c>
      <c r="BA413" s="12">
        <v>0</v>
      </c>
      <c r="BB413" s="12">
        <v>0</v>
      </c>
      <c r="BE413" s="6">
        <v>44060</v>
      </c>
      <c r="BF413" t="s">
        <v>56</v>
      </c>
      <c r="BG413" s="52">
        <v>3</v>
      </c>
    </row>
    <row r="414" spans="1:59" x14ac:dyDescent="0.2">
      <c r="A414" s="6">
        <v>44061</v>
      </c>
      <c r="B414" s="12">
        <v>33.637300000000003</v>
      </c>
      <c r="C414" s="12">
        <v>69.149699999999996</v>
      </c>
      <c r="D414" s="12">
        <v>33.018999999999998</v>
      </c>
      <c r="E414" s="12">
        <v>13.063499999999999</v>
      </c>
      <c r="F414" s="12">
        <v>50.535800000000002</v>
      </c>
      <c r="G414" s="12"/>
      <c r="H414" s="12">
        <v>5.7535999999999996</v>
      </c>
      <c r="I414" s="12">
        <v>11.073600000000001</v>
      </c>
      <c r="J414" s="12">
        <v>4.1566999999999998</v>
      </c>
      <c r="K414" s="12">
        <v>77.803600000000003</v>
      </c>
      <c r="L414" s="12">
        <v>42.89</v>
      </c>
      <c r="M414" s="12">
        <v>45.34</v>
      </c>
      <c r="O414" s="6">
        <v>44061</v>
      </c>
      <c r="P414" s="7">
        <f t="shared" si="93"/>
        <v>-4.9376519148709259E-3</v>
      </c>
      <c r="Q414" s="7">
        <f t="shared" si="94"/>
        <v>-2.0892392885664361E-2</v>
      </c>
      <c r="R414" s="7">
        <f t="shared" si="95"/>
        <v>-9.1346861494392487E-3</v>
      </c>
      <c r="S414" s="7">
        <f t="shared" si="96"/>
        <v>2.874721694557159E-3</v>
      </c>
      <c r="T414" s="7">
        <f t="shared" si="97"/>
        <v>-2.0401596034398208E-2</v>
      </c>
      <c r="U414" s="7" t="str">
        <f t="shared" si="98"/>
        <v/>
      </c>
      <c r="V414" s="7">
        <f t="shared" si="99"/>
        <v>-1.6256876582962682E-2</v>
      </c>
      <c r="W414" s="7">
        <f t="shared" si="100"/>
        <v>-4.1705869067620215E-2</v>
      </c>
      <c r="X414" s="7">
        <f t="shared" si="101"/>
        <v>-1.5303193302986108E-2</v>
      </c>
      <c r="Y414" s="7">
        <f t="shared" si="102"/>
        <v>1.0925541162553667E-4</v>
      </c>
      <c r="Z414" s="7">
        <v>2.1580000000000002E-3</v>
      </c>
      <c r="AA414" s="7">
        <f t="shared" si="103"/>
        <v>0</v>
      </c>
      <c r="AB414" s="7">
        <f t="shared" si="104"/>
        <v>9.529157979736351E-3</v>
      </c>
      <c r="AE414" s="6">
        <v>44061</v>
      </c>
      <c r="AF414" s="7">
        <v>21.51</v>
      </c>
      <c r="AG414" s="7">
        <v>31.7</v>
      </c>
      <c r="AH414" s="7">
        <v>46.06</v>
      </c>
      <c r="AI414" s="7">
        <f t="shared" si="90"/>
        <v>2.4500000000000028</v>
      </c>
      <c r="AJ414" s="7">
        <v>2.4500000000000002</v>
      </c>
      <c r="AK414" s="7">
        <v>8.5500000000000007</v>
      </c>
      <c r="AL414" s="7">
        <f t="shared" si="91"/>
        <v>6.1000000000000005</v>
      </c>
      <c r="AM414" s="7">
        <v>0.09</v>
      </c>
      <c r="AN414" s="7">
        <v>0.14000000000000001</v>
      </c>
      <c r="AO414" s="7">
        <v>0.67</v>
      </c>
      <c r="AP414" s="7">
        <f t="shared" si="92"/>
        <v>0.53</v>
      </c>
      <c r="AQ414" s="7">
        <v>1.68</v>
      </c>
      <c r="AR414" s="7">
        <v>116.55929999999999</v>
      </c>
      <c r="AS414" s="7">
        <v>1999.4</v>
      </c>
      <c r="AT414" s="14">
        <v>258.35199999999998</v>
      </c>
      <c r="AU414" s="14">
        <v>95.025599999999997</v>
      </c>
      <c r="AV414" s="14">
        <v>72.5</v>
      </c>
      <c r="AY414" s="6">
        <v>44061</v>
      </c>
      <c r="AZ414" s="12">
        <v>0</v>
      </c>
      <c r="BA414" s="12">
        <v>0</v>
      </c>
      <c r="BB414" s="12">
        <v>0</v>
      </c>
      <c r="BE414" s="6">
        <v>44061</v>
      </c>
      <c r="BF414" t="s">
        <v>56</v>
      </c>
      <c r="BG414" s="52">
        <v>3</v>
      </c>
    </row>
    <row r="415" spans="1:59" x14ac:dyDescent="0.2">
      <c r="A415" s="6">
        <v>44062</v>
      </c>
      <c r="B415" s="12">
        <v>33.264699999999998</v>
      </c>
      <c r="C415" s="12">
        <v>68.171300000000002</v>
      </c>
      <c r="D415" s="12">
        <v>32.462299999999999</v>
      </c>
      <c r="E415" s="12">
        <v>12.941700000000001</v>
      </c>
      <c r="F415" s="12">
        <v>49.389000000000003</v>
      </c>
      <c r="G415" s="12"/>
      <c r="H415" s="12">
        <v>5.6322999999999999</v>
      </c>
      <c r="I415" s="12">
        <v>10.733000000000001</v>
      </c>
      <c r="J415" s="12">
        <v>4.1759000000000004</v>
      </c>
      <c r="K415" s="12">
        <v>77.803600000000003</v>
      </c>
      <c r="L415" s="12">
        <v>42.91</v>
      </c>
      <c r="M415" s="12">
        <v>45.21</v>
      </c>
      <c r="O415" s="6">
        <v>44062</v>
      </c>
      <c r="P415" s="7">
        <f t="shared" si="93"/>
        <v>-1.1138795624988334E-2</v>
      </c>
      <c r="Q415" s="7">
        <f t="shared" si="94"/>
        <v>-1.4250064541569589E-2</v>
      </c>
      <c r="R415" s="7">
        <f t="shared" si="95"/>
        <v>-1.7003737342497799E-2</v>
      </c>
      <c r="S415" s="7">
        <f t="shared" si="96"/>
        <v>-9.3674257954298682E-3</v>
      </c>
      <c r="T415" s="7">
        <f t="shared" si="97"/>
        <v>-2.295426867977543E-2</v>
      </c>
      <c r="U415" s="7" t="str">
        <f t="shared" si="98"/>
        <v/>
      </c>
      <c r="V415" s="7">
        <f t="shared" si="99"/>
        <v>-2.1307861372552202E-2</v>
      </c>
      <c r="W415" s="7">
        <f t="shared" si="100"/>
        <v>-3.1240789606074508E-2</v>
      </c>
      <c r="X415" s="7">
        <f t="shared" si="101"/>
        <v>4.6084136955935207E-3</v>
      </c>
      <c r="Y415" s="7">
        <f t="shared" si="102"/>
        <v>0</v>
      </c>
      <c r="Z415" s="7">
        <v>-4.1729999999999996E-3</v>
      </c>
      <c r="AA415" s="7">
        <f t="shared" si="103"/>
        <v>4.6620047464404716E-4</v>
      </c>
      <c r="AB415" s="7">
        <f t="shared" si="104"/>
        <v>-2.8713437728692284E-3</v>
      </c>
      <c r="AE415" s="6">
        <v>44062</v>
      </c>
      <c r="AF415" s="7">
        <v>22.54</v>
      </c>
      <c r="AG415" s="7">
        <v>32.85</v>
      </c>
      <c r="AH415" s="7">
        <v>44.6</v>
      </c>
      <c r="AI415" s="7">
        <f t="shared" si="90"/>
        <v>2.3000000000000043</v>
      </c>
      <c r="AJ415" s="7">
        <v>2.4300000000000002</v>
      </c>
      <c r="AK415" s="7">
        <v>8.3550000000000004</v>
      </c>
      <c r="AL415" s="7">
        <f t="shared" si="91"/>
        <v>5.9250000000000007</v>
      </c>
      <c r="AM415" s="7">
        <v>0.09</v>
      </c>
      <c r="AN415" s="7">
        <v>0.14000000000000001</v>
      </c>
      <c r="AO415" s="7">
        <v>0.68</v>
      </c>
      <c r="AP415" s="7">
        <f t="shared" si="92"/>
        <v>0.54</v>
      </c>
      <c r="AQ415" s="7">
        <v>1.67</v>
      </c>
      <c r="AR415" s="7">
        <v>116.56699999999999</v>
      </c>
      <c r="AS415" s="7">
        <v>1958.7</v>
      </c>
      <c r="AT415" s="14">
        <v>258.35199999999998</v>
      </c>
      <c r="AU415" s="14">
        <v>95.025599999999997</v>
      </c>
      <c r="AV415" s="14">
        <v>72.5</v>
      </c>
      <c r="AY415" s="6">
        <v>44062</v>
      </c>
      <c r="AZ415" s="12">
        <v>0</v>
      </c>
      <c r="BA415" s="12">
        <v>0</v>
      </c>
      <c r="BB415" s="12">
        <v>0</v>
      </c>
      <c r="BE415" s="6">
        <v>44062</v>
      </c>
      <c r="BF415" t="s">
        <v>56</v>
      </c>
      <c r="BG415" s="52">
        <v>3</v>
      </c>
    </row>
    <row r="416" spans="1:59" x14ac:dyDescent="0.2">
      <c r="A416" s="6">
        <v>44063</v>
      </c>
      <c r="B416" s="12">
        <v>32.757300000000001</v>
      </c>
      <c r="C416" s="12">
        <v>66.924499999999995</v>
      </c>
      <c r="D416" s="12">
        <v>31.741900000000001</v>
      </c>
      <c r="E416" s="12">
        <v>12.548400000000001</v>
      </c>
      <c r="F416" s="12">
        <v>48.815600000000003</v>
      </c>
      <c r="G416" s="12"/>
      <c r="H416" s="12">
        <v>5.6391</v>
      </c>
      <c r="I416" s="12">
        <v>10.9339</v>
      </c>
      <c r="J416" s="12">
        <v>4.2591999999999999</v>
      </c>
      <c r="K416" s="12">
        <v>77.803600000000003</v>
      </c>
      <c r="L416" s="12">
        <v>42.62</v>
      </c>
      <c r="M416" s="12">
        <v>44.56</v>
      </c>
      <c r="O416" s="6">
        <v>44063</v>
      </c>
      <c r="P416" s="7">
        <f t="shared" si="93"/>
        <v>-1.5370936659348168E-2</v>
      </c>
      <c r="Q416" s="7">
        <f t="shared" si="94"/>
        <v>-1.845853683616765E-2</v>
      </c>
      <c r="R416" s="7">
        <f t="shared" si="95"/>
        <v>-2.2441841334636475E-2</v>
      </c>
      <c r="S416" s="7">
        <f t="shared" si="96"/>
        <v>-3.0861488612930567E-2</v>
      </c>
      <c r="T416" s="7">
        <f t="shared" si="97"/>
        <v>-1.1677793427994555E-2</v>
      </c>
      <c r="U416" s="7" t="str">
        <f t="shared" si="98"/>
        <v/>
      </c>
      <c r="V416" s="7">
        <f t="shared" si="99"/>
        <v>1.2065938259652013E-3</v>
      </c>
      <c r="W416" s="7">
        <f t="shared" si="100"/>
        <v>1.8544947147803414E-2</v>
      </c>
      <c r="X416" s="7">
        <f t="shared" si="101"/>
        <v>1.975144528518966E-2</v>
      </c>
      <c r="Y416" s="7">
        <f t="shared" si="102"/>
        <v>0</v>
      </c>
      <c r="Z416" s="7">
        <v>3.1089999999999998E-3</v>
      </c>
      <c r="AA416" s="7">
        <f t="shared" si="103"/>
        <v>-6.7812723329621844E-3</v>
      </c>
      <c r="AB416" s="7">
        <f t="shared" si="104"/>
        <v>-1.4481705687485203E-2</v>
      </c>
      <c r="AE416" s="6">
        <v>44063</v>
      </c>
      <c r="AF416" s="7">
        <v>22.72</v>
      </c>
      <c r="AG416" s="7">
        <v>32.83</v>
      </c>
      <c r="AH416" s="7">
        <v>44.58</v>
      </c>
      <c r="AI416" s="7">
        <f t="shared" si="90"/>
        <v>1.9400000000000048</v>
      </c>
      <c r="AJ416" s="7">
        <v>2.35</v>
      </c>
      <c r="AK416" s="7">
        <v>8.15</v>
      </c>
      <c r="AL416" s="7">
        <f t="shared" si="91"/>
        <v>5.8000000000000007</v>
      </c>
      <c r="AM416" s="7">
        <v>0.09</v>
      </c>
      <c r="AN416" s="7">
        <v>0.13</v>
      </c>
      <c r="AO416" s="7">
        <v>0.65</v>
      </c>
      <c r="AP416" s="7">
        <f t="shared" si="92"/>
        <v>0.52</v>
      </c>
      <c r="AQ416" s="7">
        <v>1.62</v>
      </c>
      <c r="AR416" s="7">
        <v>116.8126</v>
      </c>
      <c r="AS416" s="7">
        <v>1933.8</v>
      </c>
      <c r="AT416" s="14">
        <v>258.35199999999998</v>
      </c>
      <c r="AU416" s="14">
        <v>95.025599999999997</v>
      </c>
      <c r="AV416" s="14">
        <v>72.5</v>
      </c>
      <c r="AY416" s="6">
        <v>44063</v>
      </c>
      <c r="AZ416" s="12">
        <v>0</v>
      </c>
      <c r="BA416" s="12">
        <v>0</v>
      </c>
      <c r="BB416" s="12">
        <v>0</v>
      </c>
      <c r="BE416" s="6">
        <v>44063</v>
      </c>
      <c r="BF416" t="s">
        <v>56</v>
      </c>
      <c r="BG416" s="52">
        <v>3</v>
      </c>
    </row>
    <row r="417" spans="1:59" x14ac:dyDescent="0.2">
      <c r="A417" s="6">
        <v>44064</v>
      </c>
      <c r="B417" s="12">
        <v>32.511600000000001</v>
      </c>
      <c r="C417" s="12">
        <v>67.137500000000003</v>
      </c>
      <c r="D417" s="12">
        <v>31.2424</v>
      </c>
      <c r="E417" s="12">
        <v>12.323700000000001</v>
      </c>
      <c r="F417" s="12">
        <v>49.360300000000002</v>
      </c>
      <c r="G417" s="12"/>
      <c r="H417" s="12">
        <v>5.6256000000000004</v>
      </c>
      <c r="I417" s="12">
        <v>10.602</v>
      </c>
      <c r="J417" s="12">
        <v>4.2591999999999999</v>
      </c>
      <c r="K417" s="12">
        <v>77.803600000000003</v>
      </c>
      <c r="L417" s="12">
        <v>42.32</v>
      </c>
      <c r="M417" s="12">
        <v>43.94</v>
      </c>
      <c r="O417" s="6">
        <v>44064</v>
      </c>
      <c r="P417" s="7">
        <f t="shared" si="93"/>
        <v>-7.5288892752094468E-3</v>
      </c>
      <c r="Q417" s="7">
        <f t="shared" si="94"/>
        <v>3.1776369027526476E-3</v>
      </c>
      <c r="R417" s="7">
        <f t="shared" si="95"/>
        <v>-1.586142807580871E-2</v>
      </c>
      <c r="S417" s="7">
        <f t="shared" si="96"/>
        <v>-1.8068929718135993E-2</v>
      </c>
      <c r="T417" s="7">
        <f t="shared" si="97"/>
        <v>1.1096523468448844E-2</v>
      </c>
      <c r="U417" s="7" t="str">
        <f t="shared" si="98"/>
        <v/>
      </c>
      <c r="V417" s="7">
        <f t="shared" si="99"/>
        <v>-2.3968692398561998E-3</v>
      </c>
      <c r="W417" s="7">
        <f t="shared" si="100"/>
        <v>-3.0825392081576548E-2</v>
      </c>
      <c r="X417" s="7">
        <f t="shared" si="101"/>
        <v>0</v>
      </c>
      <c r="Y417" s="7">
        <f t="shared" si="102"/>
        <v>0</v>
      </c>
      <c r="Z417" s="7">
        <v>3.5409999999999999E-3</v>
      </c>
      <c r="AA417" s="7">
        <f t="shared" si="103"/>
        <v>-7.0638391204270994E-3</v>
      </c>
      <c r="AB417" s="7">
        <f t="shared" si="104"/>
        <v>-1.4011528662564479E-2</v>
      </c>
      <c r="AE417" s="6">
        <v>44064</v>
      </c>
      <c r="AF417" s="7">
        <v>22.54</v>
      </c>
      <c r="AG417" s="7">
        <v>33.68</v>
      </c>
      <c r="AH417" s="7">
        <v>45.14</v>
      </c>
      <c r="AI417" s="7">
        <f t="shared" si="90"/>
        <v>1.6199999999999974</v>
      </c>
      <c r="AJ417" s="7">
        <v>2.39</v>
      </c>
      <c r="AK417" s="7">
        <v>7.62</v>
      </c>
      <c r="AL417" s="7">
        <f t="shared" si="91"/>
        <v>5.23</v>
      </c>
      <c r="AM417" s="7">
        <v>0.09</v>
      </c>
      <c r="AN417" s="7">
        <v>0.16</v>
      </c>
      <c r="AO417" s="7">
        <v>0.64</v>
      </c>
      <c r="AP417" s="7">
        <f t="shared" si="92"/>
        <v>0.48</v>
      </c>
      <c r="AQ417" s="7">
        <v>1.64</v>
      </c>
      <c r="AR417" s="7">
        <v>117.05719999999999</v>
      </c>
      <c r="AS417" s="7">
        <v>1934.6</v>
      </c>
      <c r="AT417" s="14">
        <v>258.35199999999998</v>
      </c>
      <c r="AU417" s="14">
        <v>95.025599999999997</v>
      </c>
      <c r="AV417" s="14">
        <v>72.5</v>
      </c>
      <c r="AY417" s="6">
        <v>44064</v>
      </c>
      <c r="AZ417" s="12">
        <v>0</v>
      </c>
      <c r="BA417" s="12">
        <v>0</v>
      </c>
      <c r="BB417" s="12">
        <v>0</v>
      </c>
      <c r="BE417" s="6">
        <v>44064</v>
      </c>
      <c r="BF417" t="s">
        <v>56</v>
      </c>
      <c r="BG417" s="52">
        <v>3</v>
      </c>
    </row>
    <row r="418" spans="1:59" x14ac:dyDescent="0.2">
      <c r="A418" s="6">
        <v>44067</v>
      </c>
      <c r="B418" s="12">
        <v>33.470799999999997</v>
      </c>
      <c r="C418" s="12">
        <v>68.810500000000005</v>
      </c>
      <c r="D418" s="12">
        <v>31.823699999999999</v>
      </c>
      <c r="E418" s="12">
        <v>12.7544</v>
      </c>
      <c r="F418" s="12">
        <v>50.937199999999997</v>
      </c>
      <c r="G418" s="12"/>
      <c r="H418" s="12">
        <v>5.6256000000000004</v>
      </c>
      <c r="I418" s="12">
        <v>10.7592</v>
      </c>
      <c r="J418" s="12">
        <v>4.2336</v>
      </c>
      <c r="K418" s="12">
        <v>77.803600000000003</v>
      </c>
      <c r="L418" s="12">
        <v>42.44</v>
      </c>
      <c r="M418" s="12">
        <v>44.43</v>
      </c>
      <c r="O418" s="6">
        <v>44067</v>
      </c>
      <c r="P418" s="7">
        <f t="shared" si="93"/>
        <v>2.907646820865337E-2</v>
      </c>
      <c r="Q418" s="7">
        <f t="shared" si="94"/>
        <v>2.4613594342110558E-2</v>
      </c>
      <c r="R418" s="7">
        <f t="shared" si="95"/>
        <v>1.8435148615026407E-2</v>
      </c>
      <c r="S418" s="7">
        <f t="shared" si="96"/>
        <v>3.4352072418748242E-2</v>
      </c>
      <c r="T418" s="7">
        <f t="shared" si="97"/>
        <v>3.1447044038736896E-2</v>
      </c>
      <c r="U418" s="7" t="str">
        <f t="shared" si="98"/>
        <v/>
      </c>
      <c r="V418" s="7">
        <f t="shared" si="99"/>
        <v>0</v>
      </c>
      <c r="W418" s="7">
        <f t="shared" si="100"/>
        <v>1.471853996158793E-2</v>
      </c>
      <c r="X418" s="7">
        <f t="shared" si="101"/>
        <v>-6.0286542801558868E-3</v>
      </c>
      <c r="Y418" s="7">
        <f t="shared" si="102"/>
        <v>0</v>
      </c>
      <c r="Z418" s="7">
        <v>1.0082000000000001E-2</v>
      </c>
      <c r="AA418" s="7">
        <f t="shared" si="103"/>
        <v>2.8315261957383604E-3</v>
      </c>
      <c r="AB418" s="7">
        <f t="shared" si="104"/>
        <v>1.1089849991352936E-2</v>
      </c>
      <c r="AE418" s="6">
        <v>44067</v>
      </c>
      <c r="AF418" s="7">
        <v>22.37</v>
      </c>
      <c r="AG418" s="7">
        <v>32.25</v>
      </c>
      <c r="AH418" s="7">
        <v>46.33</v>
      </c>
      <c r="AI418" s="7">
        <f t="shared" si="90"/>
        <v>1.990000000000002</v>
      </c>
      <c r="AJ418" s="7">
        <v>2.57</v>
      </c>
      <c r="AK418" s="7">
        <v>8.36</v>
      </c>
      <c r="AL418" s="7">
        <f t="shared" si="91"/>
        <v>5.7899999999999991</v>
      </c>
      <c r="AM418" s="7">
        <v>0.09</v>
      </c>
      <c r="AN418" s="7">
        <v>0.14000000000000001</v>
      </c>
      <c r="AO418" s="7">
        <v>0.65</v>
      </c>
      <c r="AP418" s="7">
        <f t="shared" si="92"/>
        <v>0.51</v>
      </c>
      <c r="AQ418" s="7">
        <v>1.67</v>
      </c>
      <c r="AR418" s="7">
        <v>116.91200000000001</v>
      </c>
      <c r="AS418" s="7">
        <v>1927.7</v>
      </c>
      <c r="AT418" s="14">
        <v>258.35199999999998</v>
      </c>
      <c r="AU418" s="14">
        <v>95.025599999999997</v>
      </c>
      <c r="AV418" s="14">
        <v>72.5</v>
      </c>
      <c r="AY418" s="6">
        <v>44067</v>
      </c>
      <c r="AZ418" s="12">
        <v>0</v>
      </c>
      <c r="BA418" s="12">
        <v>0</v>
      </c>
      <c r="BB418" s="12">
        <v>0</v>
      </c>
      <c r="BE418" s="6">
        <v>44067</v>
      </c>
      <c r="BF418" t="s">
        <v>56</v>
      </c>
      <c r="BG418" s="52">
        <v>3</v>
      </c>
    </row>
    <row r="419" spans="1:59" x14ac:dyDescent="0.2">
      <c r="A419" s="6">
        <v>44068</v>
      </c>
      <c r="B419" s="12">
        <v>32.408499999999997</v>
      </c>
      <c r="C419" s="12">
        <v>67.966099999999997</v>
      </c>
      <c r="D419" s="12">
        <v>31.807300000000001</v>
      </c>
      <c r="E419" s="12">
        <v>12.651400000000001</v>
      </c>
      <c r="F419" s="12">
        <v>50.306399999999996</v>
      </c>
      <c r="G419" s="12"/>
      <c r="H419" s="12">
        <v>5.6391</v>
      </c>
      <c r="I419" s="12">
        <v>10.916399999999999</v>
      </c>
      <c r="J419" s="12">
        <v>4.2079000000000004</v>
      </c>
      <c r="K419" s="12">
        <v>77.795100000000005</v>
      </c>
      <c r="L419" s="12">
        <v>43.17</v>
      </c>
      <c r="M419" s="12">
        <v>46.01</v>
      </c>
      <c r="O419" s="6">
        <v>44068</v>
      </c>
      <c r="P419" s="7">
        <f t="shared" si="93"/>
        <v>-3.2252682868693698E-2</v>
      </c>
      <c r="Q419" s="7">
        <f t="shared" si="94"/>
        <v>-1.2347298116449074E-2</v>
      </c>
      <c r="R419" s="7">
        <f t="shared" si="95"/>
        <v>-5.154720297696105E-4</v>
      </c>
      <c r="S419" s="7">
        <f t="shared" si="96"/>
        <v>-8.1084291244172945E-3</v>
      </c>
      <c r="T419" s="7">
        <f t="shared" si="97"/>
        <v>-1.2461195820862433E-2</v>
      </c>
      <c r="U419" s="7" t="str">
        <f t="shared" si="98"/>
        <v/>
      </c>
      <c r="V419" s="7">
        <f t="shared" si="99"/>
        <v>2.3968692398560732E-3</v>
      </c>
      <c r="W419" s="7">
        <f t="shared" si="100"/>
        <v>1.4505043106677022E-2</v>
      </c>
      <c r="X419" s="7">
        <f t="shared" si="101"/>
        <v>-6.0889840440202349E-3</v>
      </c>
      <c r="Y419" s="7">
        <f t="shared" si="102"/>
        <v>-1.0925541162559218E-4</v>
      </c>
      <c r="Z419" s="7">
        <v>3.493E-3</v>
      </c>
      <c r="AA419" s="7">
        <f t="shared" si="103"/>
        <v>1.705449582160384E-2</v>
      </c>
      <c r="AB419" s="7">
        <f t="shared" si="104"/>
        <v>3.4943847219560002E-2</v>
      </c>
      <c r="AE419" s="6">
        <v>44068</v>
      </c>
      <c r="AF419" s="7">
        <v>22.03</v>
      </c>
      <c r="AG419" s="7">
        <v>33.03</v>
      </c>
      <c r="AH419" s="7">
        <v>47.89</v>
      </c>
      <c r="AI419" s="7">
        <f t="shared" si="90"/>
        <v>2.8399999999999963</v>
      </c>
      <c r="AJ419" s="7">
        <v>2.54</v>
      </c>
      <c r="AK419" s="7">
        <v>8.8650000000000002</v>
      </c>
      <c r="AL419" s="7">
        <f t="shared" si="91"/>
        <v>6.3250000000000002</v>
      </c>
      <c r="AM419" s="7">
        <v>0.09</v>
      </c>
      <c r="AN419" s="7">
        <v>0.15</v>
      </c>
      <c r="AO419" s="7">
        <v>0.69</v>
      </c>
      <c r="AP419" s="7">
        <f t="shared" si="92"/>
        <v>0.53999999999999992</v>
      </c>
      <c r="AQ419" s="7">
        <v>1.7</v>
      </c>
      <c r="AR419" s="7">
        <v>116.8206</v>
      </c>
      <c r="AS419" s="7">
        <v>1911.8</v>
      </c>
      <c r="AT419" s="14">
        <v>258.35199999999998</v>
      </c>
      <c r="AU419" s="14">
        <v>95.025599999999997</v>
      </c>
      <c r="AV419" s="14">
        <v>72.5</v>
      </c>
      <c r="AY419" s="6">
        <v>44068</v>
      </c>
      <c r="AZ419" s="12">
        <v>0</v>
      </c>
      <c r="BA419" s="12">
        <v>0</v>
      </c>
      <c r="BB419" s="12">
        <v>0</v>
      </c>
      <c r="BE419" s="6">
        <v>44068</v>
      </c>
      <c r="BF419" t="s">
        <v>56</v>
      </c>
      <c r="BG419" s="52">
        <v>3</v>
      </c>
    </row>
    <row r="420" spans="1:59" x14ac:dyDescent="0.2">
      <c r="A420" s="6">
        <v>44069</v>
      </c>
      <c r="B420" s="12">
        <v>31.718800000000002</v>
      </c>
      <c r="C420" s="12">
        <v>66.900800000000004</v>
      </c>
      <c r="D420" s="12">
        <v>30.751200000000001</v>
      </c>
      <c r="E420" s="12">
        <v>12.1364</v>
      </c>
      <c r="F420" s="12">
        <v>48.767800000000001</v>
      </c>
      <c r="G420" s="12"/>
      <c r="H420" s="12">
        <v>5.5716999999999999</v>
      </c>
      <c r="I420" s="12">
        <v>10.6632</v>
      </c>
      <c r="J420" s="12">
        <v>4.1375000000000002</v>
      </c>
      <c r="K420" s="12">
        <v>77.795100000000005</v>
      </c>
      <c r="L420" s="12">
        <v>43.21</v>
      </c>
      <c r="M420" s="12">
        <v>45.79</v>
      </c>
      <c r="O420" s="6">
        <v>44069</v>
      </c>
      <c r="P420" s="7">
        <f t="shared" si="93"/>
        <v>-2.1511169041087186E-2</v>
      </c>
      <c r="Q420" s="7">
        <f t="shared" si="94"/>
        <v>-1.5798126248067205E-2</v>
      </c>
      <c r="R420" s="7">
        <f t="shared" si="95"/>
        <v>-3.3766805308412445E-2</v>
      </c>
      <c r="S420" s="7">
        <f t="shared" si="96"/>
        <v>-4.1558679694474687E-2</v>
      </c>
      <c r="T420" s="7">
        <f t="shared" si="97"/>
        <v>-3.1062046586420138E-2</v>
      </c>
      <c r="U420" s="7" t="str">
        <f t="shared" si="98"/>
        <v/>
      </c>
      <c r="V420" s="7">
        <f t="shared" si="99"/>
        <v>-1.2024264472152026E-2</v>
      </c>
      <c r="W420" s="7">
        <f t="shared" si="100"/>
        <v>-2.3467684326208077E-2</v>
      </c>
      <c r="X420" s="7">
        <f t="shared" si="101"/>
        <v>-1.6871970191297884E-2</v>
      </c>
      <c r="Y420" s="7">
        <f t="shared" si="102"/>
        <v>0</v>
      </c>
      <c r="Z420" s="7">
        <v>9.9760000000000005E-3</v>
      </c>
      <c r="AA420" s="7">
        <f t="shared" si="103"/>
        <v>9.261403764556351E-4</v>
      </c>
      <c r="AB420" s="7">
        <f t="shared" si="104"/>
        <v>-4.7930374983731032E-3</v>
      </c>
      <c r="AE420" s="6">
        <v>44069</v>
      </c>
      <c r="AF420" s="7">
        <v>23.27</v>
      </c>
      <c r="AG420" s="7">
        <v>33.79</v>
      </c>
      <c r="AH420" s="7">
        <v>47.99</v>
      </c>
      <c r="AI420" s="7">
        <f t="shared" si="90"/>
        <v>2.5799999999999983</v>
      </c>
      <c r="AJ420" s="7">
        <v>2.52</v>
      </c>
      <c r="AK420" s="7">
        <v>9.15</v>
      </c>
      <c r="AL420" s="7">
        <f t="shared" si="91"/>
        <v>6.6300000000000008</v>
      </c>
      <c r="AM420" s="7">
        <v>0.09</v>
      </c>
      <c r="AN420" s="7">
        <v>0.16</v>
      </c>
      <c r="AO420" s="7">
        <v>0.69</v>
      </c>
      <c r="AP420" s="7">
        <f t="shared" si="92"/>
        <v>0.52999999999999992</v>
      </c>
      <c r="AQ420" s="7">
        <v>1.72</v>
      </c>
      <c r="AR420" s="7">
        <v>116.62430000000001</v>
      </c>
      <c r="AS420" s="7">
        <v>1940.7</v>
      </c>
      <c r="AT420" s="14">
        <v>258.35199999999998</v>
      </c>
      <c r="AU420" s="14">
        <v>95.025599999999997</v>
      </c>
      <c r="AV420" s="14">
        <v>72.5</v>
      </c>
      <c r="AY420" s="6">
        <v>44069</v>
      </c>
      <c r="AZ420" s="12">
        <v>0</v>
      </c>
      <c r="BA420" s="12">
        <v>0</v>
      </c>
      <c r="BB420" s="12">
        <v>0</v>
      </c>
      <c r="BE420" s="6">
        <v>44069</v>
      </c>
      <c r="BF420" t="s">
        <v>56</v>
      </c>
      <c r="BG420" s="52">
        <v>3</v>
      </c>
    </row>
    <row r="421" spans="1:59" x14ac:dyDescent="0.2">
      <c r="A421" s="6">
        <v>44070</v>
      </c>
      <c r="B421" s="12">
        <v>31.504799999999999</v>
      </c>
      <c r="C421" s="12">
        <v>67.003399999999999</v>
      </c>
      <c r="D421" s="12">
        <v>31.234200000000001</v>
      </c>
      <c r="E421" s="12">
        <v>12.2113</v>
      </c>
      <c r="F421" s="12">
        <v>49.656599999999997</v>
      </c>
      <c r="G421" s="12"/>
      <c r="H421" s="12">
        <v>5.2347999999999999</v>
      </c>
      <c r="I421" s="12">
        <v>9.9296000000000006</v>
      </c>
      <c r="J421" s="12">
        <v>4.1822999999999997</v>
      </c>
      <c r="K421" s="12">
        <v>77.795100000000005</v>
      </c>
      <c r="L421" s="12">
        <v>42.88</v>
      </c>
      <c r="M421" s="12">
        <v>44.84</v>
      </c>
      <c r="O421" s="6">
        <v>44070</v>
      </c>
      <c r="P421" s="7">
        <f t="shared" si="93"/>
        <v>-6.7696498544283015E-3</v>
      </c>
      <c r="Q421" s="7">
        <f t="shared" si="94"/>
        <v>1.532439162902434E-3</v>
      </c>
      <c r="R421" s="7">
        <f t="shared" si="95"/>
        <v>1.5584630442292722E-2</v>
      </c>
      <c r="S421" s="7">
        <f t="shared" si="96"/>
        <v>6.152551269417229E-3</v>
      </c>
      <c r="T421" s="7">
        <f t="shared" si="97"/>
        <v>1.8061053164395831E-2</v>
      </c>
      <c r="U421" s="7" t="str">
        <f t="shared" si="98"/>
        <v/>
      </c>
      <c r="V421" s="7">
        <f t="shared" si="99"/>
        <v>-6.2371574637181855E-2</v>
      </c>
      <c r="W421" s="7">
        <f t="shared" si="100"/>
        <v>-7.1278366035747304E-2</v>
      </c>
      <c r="X421" s="7">
        <f t="shared" si="101"/>
        <v>1.0769593741833648E-2</v>
      </c>
      <c r="Y421" s="7">
        <f t="shared" si="102"/>
        <v>0</v>
      </c>
      <c r="Z421" s="7">
        <v>2.1840000000000002E-3</v>
      </c>
      <c r="AA421" s="7">
        <f t="shared" si="103"/>
        <v>-7.6664331812952482E-3</v>
      </c>
      <c r="AB421" s="7">
        <f t="shared" si="104"/>
        <v>-2.0965128465044849E-2</v>
      </c>
      <c r="AE421" s="6">
        <v>44070</v>
      </c>
      <c r="AF421" s="7">
        <v>24.47</v>
      </c>
      <c r="AG421" s="7">
        <v>33.74</v>
      </c>
      <c r="AH421" s="7">
        <v>49.29</v>
      </c>
      <c r="AI421" s="7">
        <f t="shared" si="90"/>
        <v>1.9600000000000009</v>
      </c>
      <c r="AJ421" s="7">
        <v>2.52</v>
      </c>
      <c r="AK421" s="7">
        <v>8.8699999999999992</v>
      </c>
      <c r="AL421" s="7">
        <f t="shared" si="91"/>
        <v>6.35</v>
      </c>
      <c r="AM421" s="7">
        <v>0.08</v>
      </c>
      <c r="AN421" s="7">
        <v>0.16</v>
      </c>
      <c r="AO421" s="7">
        <v>0.74</v>
      </c>
      <c r="AP421" s="7">
        <f t="shared" si="92"/>
        <v>0.57999999999999996</v>
      </c>
      <c r="AQ421" s="7">
        <v>1.73</v>
      </c>
      <c r="AR421" s="7">
        <v>116.649</v>
      </c>
      <c r="AS421" s="7">
        <v>1921.6</v>
      </c>
      <c r="AT421" s="14">
        <v>258.35199999999998</v>
      </c>
      <c r="AU421" s="14">
        <v>95.025599999999997</v>
      </c>
      <c r="AV421" s="14">
        <v>72.5</v>
      </c>
      <c r="AY421" s="6">
        <v>44070</v>
      </c>
      <c r="AZ421" s="12">
        <v>0</v>
      </c>
      <c r="BA421" s="12">
        <v>0</v>
      </c>
      <c r="BB421" s="12">
        <v>0</v>
      </c>
      <c r="BE421" s="6">
        <v>44070</v>
      </c>
      <c r="BF421" t="s">
        <v>56</v>
      </c>
      <c r="BG421" s="52">
        <v>3</v>
      </c>
    </row>
    <row r="422" spans="1:59" x14ac:dyDescent="0.2">
      <c r="A422" s="6">
        <v>44071</v>
      </c>
      <c r="B422" s="12">
        <v>32.257899999999999</v>
      </c>
      <c r="C422" s="12">
        <v>67.5715</v>
      </c>
      <c r="D422" s="12">
        <v>31.422499999999999</v>
      </c>
      <c r="E422" s="12">
        <v>12.2956</v>
      </c>
      <c r="F422" s="12">
        <v>50.057899999999997</v>
      </c>
      <c r="G422" s="12"/>
      <c r="H422" s="12">
        <v>5.2752999999999997</v>
      </c>
      <c r="I422" s="12">
        <v>10.244</v>
      </c>
      <c r="J422" s="12">
        <v>4.2271999999999998</v>
      </c>
      <c r="K422" s="12">
        <v>77.803600000000003</v>
      </c>
      <c r="L422" s="12">
        <v>42.96</v>
      </c>
      <c r="M422" s="12">
        <v>45.22</v>
      </c>
      <c r="O422" s="6">
        <v>44071</v>
      </c>
      <c r="P422" s="7">
        <f t="shared" si="93"/>
        <v>2.3623059308815392E-2</v>
      </c>
      <c r="Q422" s="7">
        <f t="shared" si="94"/>
        <v>8.4429321464390104E-3</v>
      </c>
      <c r="R422" s="7">
        <f t="shared" si="95"/>
        <v>6.0105484932235767E-3</v>
      </c>
      <c r="S422" s="7">
        <f t="shared" si="96"/>
        <v>6.8797222412504064E-3</v>
      </c>
      <c r="T422" s="7">
        <f t="shared" si="97"/>
        <v>8.0490232930101619E-3</v>
      </c>
      <c r="U422" s="7" t="str">
        <f t="shared" si="98"/>
        <v/>
      </c>
      <c r="V422" s="7">
        <f t="shared" si="99"/>
        <v>7.706910583703392E-3</v>
      </c>
      <c r="W422" s="7">
        <f t="shared" si="100"/>
        <v>3.1171973065354776E-2</v>
      </c>
      <c r="X422" s="7">
        <f t="shared" si="101"/>
        <v>1.0678500900854244E-2</v>
      </c>
      <c r="Y422" s="7">
        <f t="shared" si="102"/>
        <v>1.0925541162553667E-4</v>
      </c>
      <c r="Z422" s="7">
        <v>6.4390000000000003E-3</v>
      </c>
      <c r="AA422" s="7">
        <f t="shared" si="103"/>
        <v>1.8639334380627327E-3</v>
      </c>
      <c r="AB422" s="7">
        <f t="shared" si="104"/>
        <v>8.4388686458646035E-3</v>
      </c>
      <c r="AE422" s="6">
        <v>44071</v>
      </c>
      <c r="AF422" s="7">
        <v>22.96</v>
      </c>
      <c r="AG422" s="7">
        <v>32.06</v>
      </c>
      <c r="AH422" s="7">
        <v>48.19</v>
      </c>
      <c r="AI422" s="7">
        <f t="shared" si="90"/>
        <v>2.259999999999998</v>
      </c>
      <c r="AJ422" s="7">
        <v>2.46</v>
      </c>
      <c r="AK422" s="7">
        <v>11.17</v>
      </c>
      <c r="AL422" s="7">
        <f t="shared" si="91"/>
        <v>8.7100000000000009</v>
      </c>
      <c r="AM422" s="7">
        <v>0.09</v>
      </c>
      <c r="AN422" s="7">
        <v>0.14000000000000001</v>
      </c>
      <c r="AO422" s="7">
        <v>0.74</v>
      </c>
      <c r="AP422" s="7">
        <f t="shared" si="92"/>
        <v>0.6</v>
      </c>
      <c r="AQ422" s="7">
        <v>1.77</v>
      </c>
      <c r="AR422" s="7">
        <v>115.9374</v>
      </c>
      <c r="AS422" s="7">
        <v>1964.6</v>
      </c>
      <c r="AT422" s="14">
        <v>258.35199999999998</v>
      </c>
      <c r="AU422" s="14">
        <v>95.025599999999997</v>
      </c>
      <c r="AV422" s="14">
        <v>72.5</v>
      </c>
      <c r="AY422" s="6">
        <v>44071</v>
      </c>
      <c r="AZ422" s="12">
        <v>0</v>
      </c>
      <c r="BA422" s="12">
        <v>0</v>
      </c>
      <c r="BB422" s="12">
        <v>0</v>
      </c>
      <c r="BE422" s="6">
        <v>44071</v>
      </c>
      <c r="BF422" t="s">
        <v>56</v>
      </c>
      <c r="BG422" s="52">
        <v>3</v>
      </c>
    </row>
    <row r="423" spans="1:59" x14ac:dyDescent="0.2">
      <c r="A423" s="6">
        <v>44074</v>
      </c>
      <c r="B423" s="12">
        <v>31.6633</v>
      </c>
      <c r="C423" s="12">
        <v>66.230099999999993</v>
      </c>
      <c r="D423" s="12">
        <v>31.0214</v>
      </c>
      <c r="E423" s="12">
        <v>11.930400000000001</v>
      </c>
      <c r="F423" s="12">
        <v>49.742600000000003</v>
      </c>
      <c r="G423" s="12"/>
      <c r="H423" s="12">
        <v>5.3628999999999998</v>
      </c>
      <c r="I423" s="12">
        <v>10.34</v>
      </c>
      <c r="J423" s="12">
        <v>4.1119000000000003</v>
      </c>
      <c r="K423" s="12">
        <v>77.803600000000003</v>
      </c>
      <c r="L423" s="12">
        <v>42.61</v>
      </c>
      <c r="M423" s="12"/>
      <c r="O423" s="6">
        <v>44074</v>
      </c>
      <c r="P423" s="7">
        <f t="shared" si="93"/>
        <v>-1.8604692992952424E-2</v>
      </c>
      <c r="Q423" s="7">
        <f t="shared" si="94"/>
        <v>-2.0051254132987247E-2</v>
      </c>
      <c r="R423" s="7">
        <f t="shared" si="95"/>
        <v>-1.2846907914096857E-2</v>
      </c>
      <c r="S423" s="7">
        <f t="shared" si="96"/>
        <v>-3.0151710336358724E-2</v>
      </c>
      <c r="T423" s="7">
        <f t="shared" si="97"/>
        <v>-6.318626640744146E-3</v>
      </c>
      <c r="U423" s="7" t="str">
        <f t="shared" si="98"/>
        <v/>
      </c>
      <c r="V423" s="7">
        <f t="shared" si="99"/>
        <v>1.6469323763985095E-2</v>
      </c>
      <c r="W423" s="7">
        <f t="shared" si="100"/>
        <v>9.3277007430042393E-3</v>
      </c>
      <c r="X423" s="7">
        <f t="shared" si="101"/>
        <v>-2.7654626554866116E-2</v>
      </c>
      <c r="Y423" s="7">
        <f t="shared" si="102"/>
        <v>0</v>
      </c>
      <c r="Z423" s="7">
        <v>-3.6289999999999998E-3</v>
      </c>
      <c r="AA423" s="7">
        <f t="shared" si="103"/>
        <v>-8.1804826887885811E-3</v>
      </c>
      <c r="AB423" s="7" t="str">
        <f t="shared" si="104"/>
        <v/>
      </c>
      <c r="AE423" s="6">
        <v>44074</v>
      </c>
      <c r="AF423" s="7">
        <v>26.41</v>
      </c>
      <c r="AG423" s="7">
        <v>32.590000000000003</v>
      </c>
      <c r="AH423" s="7">
        <v>47.02</v>
      </c>
      <c r="AI423" s="7" t="str">
        <f t="shared" si="90"/>
        <v/>
      </c>
      <c r="AJ423" s="7">
        <v>2.2999999999999998</v>
      </c>
      <c r="AK423" s="7">
        <v>11.24</v>
      </c>
      <c r="AL423" s="7">
        <f t="shared" si="91"/>
        <v>8.9400000000000013</v>
      </c>
      <c r="AM423" s="7">
        <v>0.09</v>
      </c>
      <c r="AN423" s="7">
        <v>0.14000000000000001</v>
      </c>
      <c r="AO423" s="7">
        <v>0.72</v>
      </c>
      <c r="AP423" s="7">
        <f t="shared" si="92"/>
        <v>0.57999999999999996</v>
      </c>
      <c r="AQ423" s="7">
        <v>1.8</v>
      </c>
      <c r="AR423" s="7">
        <v>115.7586</v>
      </c>
      <c r="AS423" s="7">
        <v>1967.6</v>
      </c>
      <c r="AT423" s="14">
        <v>258.35199999999998</v>
      </c>
      <c r="AU423" s="14">
        <v>95.025599999999997</v>
      </c>
      <c r="AV423" s="14">
        <v>72.5</v>
      </c>
      <c r="AY423" s="6">
        <v>44074</v>
      </c>
      <c r="AZ423" s="12">
        <v>0</v>
      </c>
      <c r="BA423" s="12">
        <v>0</v>
      </c>
      <c r="BB423" s="12">
        <v>0</v>
      </c>
      <c r="BE423" s="6">
        <v>44074</v>
      </c>
      <c r="BF423" t="s">
        <v>56</v>
      </c>
      <c r="BG423" s="52">
        <v>3</v>
      </c>
    </row>
    <row r="424" spans="1:59" x14ac:dyDescent="0.2">
      <c r="A424" s="6">
        <v>44075</v>
      </c>
      <c r="B424" s="12">
        <v>31.259</v>
      </c>
      <c r="C424" s="12">
        <v>65.559299999999993</v>
      </c>
      <c r="D424" s="12">
        <v>30.4237</v>
      </c>
      <c r="E424" s="12">
        <v>11.6869</v>
      </c>
      <c r="F424" s="12">
        <v>51.357700000000001</v>
      </c>
      <c r="G424" s="12"/>
      <c r="H424" s="12">
        <v>5.2416</v>
      </c>
      <c r="I424" s="12">
        <v>9.9208999999999996</v>
      </c>
      <c r="J424" s="12">
        <v>4.0286</v>
      </c>
      <c r="K424" s="12">
        <v>77.803600000000003</v>
      </c>
      <c r="L424" s="12">
        <v>42.76</v>
      </c>
      <c r="M424" s="12">
        <v>45.72</v>
      </c>
      <c r="O424" s="6">
        <v>44075</v>
      </c>
      <c r="P424" s="7">
        <f t="shared" si="93"/>
        <v>-1.2850946772661886E-2</v>
      </c>
      <c r="Q424" s="7">
        <f t="shared" si="94"/>
        <v>-1.0179965809120365E-2</v>
      </c>
      <c r="R424" s="7">
        <f t="shared" si="95"/>
        <v>-1.9455378961756271E-2</v>
      </c>
      <c r="S424" s="7">
        <f t="shared" si="96"/>
        <v>-2.0621208067809548E-2</v>
      </c>
      <c r="T424" s="7">
        <f t="shared" si="97"/>
        <v>3.1953167624935989E-2</v>
      </c>
      <c r="U424" s="7" t="str">
        <f t="shared" si="98"/>
        <v/>
      </c>
      <c r="V424" s="7">
        <f t="shared" si="99"/>
        <v>-2.287807831031834E-2</v>
      </c>
      <c r="W424" s="7">
        <f t="shared" si="100"/>
        <v>-4.1376226092387156E-2</v>
      </c>
      <c r="X424" s="7">
        <f t="shared" si="101"/>
        <v>-2.0466287728816278E-2</v>
      </c>
      <c r="Y424" s="7">
        <f t="shared" si="102"/>
        <v>0</v>
      </c>
      <c r="Z424" s="7">
        <v>9.3749999999999997E-3</v>
      </c>
      <c r="AA424" s="7">
        <f t="shared" si="103"/>
        <v>3.5141186450238786E-3</v>
      </c>
      <c r="AB424" s="7" t="str">
        <f t="shared" si="104"/>
        <v/>
      </c>
      <c r="AE424" s="6">
        <v>44075</v>
      </c>
      <c r="AF424" s="7">
        <v>26.12</v>
      </c>
      <c r="AG424" s="7">
        <v>31.74</v>
      </c>
      <c r="AH424" s="7">
        <v>44.3</v>
      </c>
      <c r="AI424" s="7">
        <f t="shared" si="90"/>
        <v>2.9600000000000009</v>
      </c>
      <c r="AJ424" s="7">
        <v>2.2200000000000002</v>
      </c>
      <c r="AK424" s="7">
        <v>11.295</v>
      </c>
      <c r="AL424" s="7">
        <f t="shared" si="91"/>
        <v>9.0749999999999993</v>
      </c>
      <c r="AM424" s="7">
        <v>0.09</v>
      </c>
      <c r="AN424" s="7">
        <v>0.13</v>
      </c>
      <c r="AO424" s="7">
        <v>0.68</v>
      </c>
      <c r="AP424" s="7">
        <f t="shared" si="92"/>
        <v>0.55000000000000004</v>
      </c>
      <c r="AQ424" s="7">
        <v>1.76</v>
      </c>
      <c r="AR424" s="7">
        <v>115.56870000000001</v>
      </c>
      <c r="AS424" s="7">
        <v>1968.2</v>
      </c>
      <c r="AT424" s="14">
        <v>259.99700000000001</v>
      </c>
      <c r="AU424" s="14">
        <v>95.966899999999995</v>
      </c>
      <c r="AV424" s="14">
        <v>80.400000000000006</v>
      </c>
      <c r="AY424" s="6">
        <v>44075</v>
      </c>
      <c r="AZ424" s="12">
        <v>0</v>
      </c>
      <c r="BA424" s="12">
        <v>0</v>
      </c>
      <c r="BB424" s="12">
        <v>0</v>
      </c>
      <c r="BE424" s="6">
        <v>44075</v>
      </c>
      <c r="BF424" t="s">
        <v>56</v>
      </c>
      <c r="BG424" s="52">
        <v>3</v>
      </c>
    </row>
    <row r="425" spans="1:59" x14ac:dyDescent="0.2">
      <c r="A425" s="6">
        <v>44076</v>
      </c>
      <c r="B425" s="12">
        <v>31.0687</v>
      </c>
      <c r="C425" s="12">
        <v>65.646100000000004</v>
      </c>
      <c r="D425" s="12">
        <v>29.7851</v>
      </c>
      <c r="E425" s="12">
        <v>11.612</v>
      </c>
      <c r="F425" s="12">
        <v>51.873699999999999</v>
      </c>
      <c r="G425" s="12"/>
      <c r="H425" s="12">
        <v>5.0529000000000002</v>
      </c>
      <c r="I425" s="12">
        <v>9.7200000000000006</v>
      </c>
      <c r="J425" s="12">
        <v>4.0350000000000001</v>
      </c>
      <c r="K425" s="12">
        <v>77.803600000000003</v>
      </c>
      <c r="L425" s="12">
        <v>42.76</v>
      </c>
      <c r="M425" s="12">
        <v>42.7</v>
      </c>
      <c r="O425" s="6">
        <v>44076</v>
      </c>
      <c r="P425" s="7">
        <f t="shared" si="93"/>
        <v>-6.1064531929587414E-3</v>
      </c>
      <c r="Q425" s="7">
        <f t="shared" si="94"/>
        <v>1.3231164672026616E-3</v>
      </c>
      <c r="R425" s="7">
        <f t="shared" si="95"/>
        <v>-2.1213641471325935E-2</v>
      </c>
      <c r="S425" s="7">
        <f t="shared" si="96"/>
        <v>-6.4295102362425085E-3</v>
      </c>
      <c r="T425" s="7">
        <f t="shared" si="97"/>
        <v>9.9970415483845148E-3</v>
      </c>
      <c r="U425" s="7" t="str">
        <f t="shared" si="98"/>
        <v/>
      </c>
      <c r="V425" s="7">
        <f t="shared" si="99"/>
        <v>-3.6664459346245529E-2</v>
      </c>
      <c r="W425" s="7">
        <f t="shared" si="100"/>
        <v>-2.0458024515548172E-2</v>
      </c>
      <c r="X425" s="7">
        <f t="shared" si="101"/>
        <v>1.5873806597255021E-3</v>
      </c>
      <c r="Y425" s="7">
        <f t="shared" si="102"/>
        <v>0</v>
      </c>
      <c r="Z425" s="7">
        <v>1.436E-2</v>
      </c>
      <c r="AA425" s="7">
        <f t="shared" si="103"/>
        <v>0</v>
      </c>
      <c r="AB425" s="7">
        <f t="shared" si="104"/>
        <v>-6.8336918692030998E-2</v>
      </c>
      <c r="AE425" s="6">
        <v>44076</v>
      </c>
      <c r="AF425" s="7">
        <v>26.57</v>
      </c>
      <c r="AG425" s="7">
        <v>35.49</v>
      </c>
      <c r="AH425" s="7">
        <v>44.86</v>
      </c>
      <c r="AI425" s="7">
        <f t="shared" si="90"/>
        <v>-5.9999999999995168E-2</v>
      </c>
      <c r="AJ425" s="7">
        <v>2.15</v>
      </c>
      <c r="AK425" s="7">
        <v>11.11</v>
      </c>
      <c r="AL425" s="7">
        <f t="shared" si="91"/>
        <v>8.9599999999999991</v>
      </c>
      <c r="AM425" s="7">
        <v>0.09</v>
      </c>
      <c r="AN425" s="7">
        <v>0.14000000000000001</v>
      </c>
      <c r="AO425" s="7">
        <v>0.66</v>
      </c>
      <c r="AP425" s="7">
        <f t="shared" si="92"/>
        <v>0.52</v>
      </c>
      <c r="AQ425" s="7">
        <v>1.73</v>
      </c>
      <c r="AR425" s="7">
        <v>116.0304</v>
      </c>
      <c r="AS425" s="7">
        <v>1934.4</v>
      </c>
      <c r="AT425" s="14">
        <v>259.99700000000001</v>
      </c>
      <c r="AU425" s="14">
        <v>95.966899999999995</v>
      </c>
      <c r="AV425" s="14">
        <v>80.400000000000006</v>
      </c>
      <c r="AY425" s="6">
        <v>44076</v>
      </c>
      <c r="AZ425" s="12">
        <v>0</v>
      </c>
      <c r="BA425" s="12">
        <v>0</v>
      </c>
      <c r="BB425" s="12">
        <v>0</v>
      </c>
      <c r="BE425" s="6">
        <v>44076</v>
      </c>
      <c r="BF425" t="s">
        <v>56</v>
      </c>
      <c r="BG425" s="52">
        <v>3</v>
      </c>
    </row>
    <row r="426" spans="1:59" x14ac:dyDescent="0.2">
      <c r="A426" s="6">
        <v>44077</v>
      </c>
      <c r="B426" s="12">
        <v>31.005299999999998</v>
      </c>
      <c r="C426" s="12">
        <v>64.927999999999997</v>
      </c>
      <c r="D426" s="12">
        <v>29.465800000000002</v>
      </c>
      <c r="E426" s="12">
        <v>11.789899999999999</v>
      </c>
      <c r="F426" s="12">
        <v>50.66</v>
      </c>
      <c r="G426" s="12"/>
      <c r="H426" s="12">
        <v>4.9653999999999998</v>
      </c>
      <c r="I426" s="12">
        <v>9.5190999999999999</v>
      </c>
      <c r="J426" s="12">
        <v>3.9838</v>
      </c>
      <c r="K426" s="12">
        <v>77.795100000000005</v>
      </c>
      <c r="L426" s="12">
        <v>41.39</v>
      </c>
      <c r="M426" s="12">
        <v>42.72</v>
      </c>
      <c r="O426" s="6">
        <v>44077</v>
      </c>
      <c r="P426" s="7">
        <f t="shared" si="93"/>
        <v>-2.0427239116498669E-3</v>
      </c>
      <c r="Q426" s="7">
        <f t="shared" si="94"/>
        <v>-1.0999229400204201E-2</v>
      </c>
      <c r="R426" s="7">
        <f t="shared" si="95"/>
        <v>-1.0777999691428669E-2</v>
      </c>
      <c r="S426" s="7">
        <f t="shared" si="96"/>
        <v>1.5204186586718705E-2</v>
      </c>
      <c r="T426" s="7">
        <f t="shared" si="97"/>
        <v>-2.3675273422356348E-2</v>
      </c>
      <c r="U426" s="7" t="str">
        <f t="shared" si="98"/>
        <v/>
      </c>
      <c r="V426" s="7">
        <f t="shared" si="99"/>
        <v>-1.7468477690644219E-2</v>
      </c>
      <c r="W426" s="7">
        <f t="shared" si="100"/>
        <v>-2.0885311953180788E-2</v>
      </c>
      <c r="X426" s="7">
        <f t="shared" si="101"/>
        <v>-1.2770164062875664E-2</v>
      </c>
      <c r="Y426" s="7">
        <f t="shared" si="102"/>
        <v>-1.0925541162559218E-4</v>
      </c>
      <c r="Z426" s="7">
        <v>-3.5020000000000003E-2</v>
      </c>
      <c r="AA426" s="7">
        <f t="shared" si="103"/>
        <v>-3.2563780396203383E-2</v>
      </c>
      <c r="AB426" s="7">
        <f t="shared" si="104"/>
        <v>4.6827441736039686E-4</v>
      </c>
      <c r="AE426" s="6">
        <v>44077</v>
      </c>
      <c r="AF426" s="7">
        <v>33.6</v>
      </c>
      <c r="AG426" s="7">
        <v>41.28</v>
      </c>
      <c r="AH426" s="7">
        <v>45.76</v>
      </c>
      <c r="AI426" s="7">
        <f t="shared" si="90"/>
        <v>1.3299999999999983</v>
      </c>
      <c r="AJ426" s="7">
        <v>2.3199999999999998</v>
      </c>
      <c r="AK426" s="7">
        <v>11.734999999999999</v>
      </c>
      <c r="AL426" s="7">
        <f t="shared" si="91"/>
        <v>9.4149999999999991</v>
      </c>
      <c r="AM426" s="7">
        <v>0.09</v>
      </c>
      <c r="AN426" s="7">
        <v>0.13</v>
      </c>
      <c r="AO426" s="7">
        <v>0.63</v>
      </c>
      <c r="AP426" s="7">
        <f t="shared" si="92"/>
        <v>0.5</v>
      </c>
      <c r="AQ426" s="7">
        <v>1.65</v>
      </c>
      <c r="AR426" s="7">
        <v>116.0685</v>
      </c>
      <c r="AS426" s="7">
        <v>1927.6</v>
      </c>
      <c r="AT426" s="14">
        <v>259.99700000000001</v>
      </c>
      <c r="AU426" s="14">
        <v>95.966899999999995</v>
      </c>
      <c r="AV426" s="14">
        <v>80.400000000000006</v>
      </c>
      <c r="AY426" s="6">
        <v>44077</v>
      </c>
      <c r="AZ426" s="12">
        <v>0</v>
      </c>
      <c r="BA426" s="12">
        <v>0</v>
      </c>
      <c r="BB426" s="12">
        <v>0</v>
      </c>
      <c r="BE426" s="6">
        <v>44077</v>
      </c>
      <c r="BF426" t="s">
        <v>56</v>
      </c>
      <c r="BG426" s="52">
        <v>3</v>
      </c>
    </row>
    <row r="427" spans="1:59" x14ac:dyDescent="0.2">
      <c r="A427" s="6">
        <v>44078</v>
      </c>
      <c r="B427" s="12">
        <v>30.9815</v>
      </c>
      <c r="C427" s="12">
        <v>64.651799999999994</v>
      </c>
      <c r="D427" s="12">
        <v>29.359400000000001</v>
      </c>
      <c r="E427" s="12">
        <v>11.471500000000001</v>
      </c>
      <c r="F427" s="12">
        <v>49.742600000000003</v>
      </c>
      <c r="G427" s="12"/>
      <c r="H427" s="12">
        <v>5.1337999999999999</v>
      </c>
      <c r="I427" s="12">
        <v>10.1305</v>
      </c>
      <c r="J427" s="12">
        <v>4.0030000000000001</v>
      </c>
      <c r="K427" s="12">
        <v>77.803600000000003</v>
      </c>
      <c r="L427" s="12">
        <v>39.69</v>
      </c>
      <c r="M427" s="12">
        <v>41.1</v>
      </c>
      <c r="O427" s="6">
        <v>44078</v>
      </c>
      <c r="P427" s="7">
        <f t="shared" si="93"/>
        <v>-7.6790546276068344E-4</v>
      </c>
      <c r="Q427" s="7">
        <f t="shared" si="94"/>
        <v>-4.2630165857472273E-3</v>
      </c>
      <c r="R427" s="7">
        <f t="shared" si="95"/>
        <v>-3.6175012080525756E-3</v>
      </c>
      <c r="S427" s="7">
        <f t="shared" si="96"/>
        <v>-2.7377534221022671E-2</v>
      </c>
      <c r="T427" s="7">
        <f t="shared" si="97"/>
        <v>-1.8274935750964269E-2</v>
      </c>
      <c r="U427" s="7" t="str">
        <f t="shared" si="98"/>
        <v/>
      </c>
      <c r="V427" s="7">
        <f t="shared" si="99"/>
        <v>3.3352267510733037E-2</v>
      </c>
      <c r="W427" s="7">
        <f t="shared" si="100"/>
        <v>6.2250368864901949E-2</v>
      </c>
      <c r="X427" s="7">
        <f t="shared" si="101"/>
        <v>4.8079423514002361E-3</v>
      </c>
      <c r="Y427" s="7">
        <f t="shared" si="102"/>
        <v>1.0925541162553667E-4</v>
      </c>
      <c r="Z427" s="7">
        <v>-8.1980000000000004E-3</v>
      </c>
      <c r="AA427" s="7">
        <f t="shared" si="103"/>
        <v>-4.1940038965667156E-2</v>
      </c>
      <c r="AB427" s="7">
        <f t="shared" si="104"/>
        <v>-3.8659073149750429E-2</v>
      </c>
      <c r="AE427" s="6">
        <v>44078</v>
      </c>
      <c r="AF427" s="7">
        <v>30.75</v>
      </c>
      <c r="AG427" s="7">
        <v>44.02</v>
      </c>
      <c r="AH427" s="7">
        <v>47.04</v>
      </c>
      <c r="AI427" s="7">
        <f t="shared" si="90"/>
        <v>1.4100000000000037</v>
      </c>
      <c r="AJ427" s="7">
        <v>1.8</v>
      </c>
      <c r="AK427" s="7">
        <v>11.68</v>
      </c>
      <c r="AL427" s="7">
        <f t="shared" si="91"/>
        <v>9.879999999999999</v>
      </c>
      <c r="AM427" s="7">
        <v>0.09</v>
      </c>
      <c r="AN427" s="7">
        <v>0.14000000000000001</v>
      </c>
      <c r="AO427" s="7">
        <v>0.72</v>
      </c>
      <c r="AP427" s="7">
        <f t="shared" si="92"/>
        <v>0.57999999999999996</v>
      </c>
      <c r="AQ427" s="7">
        <v>1.7</v>
      </c>
      <c r="AR427" s="7">
        <v>116.0347</v>
      </c>
      <c r="AS427" s="7">
        <v>1923.9</v>
      </c>
      <c r="AT427" s="14">
        <v>259.99700000000001</v>
      </c>
      <c r="AU427" s="14">
        <v>95.966899999999995</v>
      </c>
      <c r="AV427" s="14">
        <v>80.400000000000006</v>
      </c>
      <c r="AY427" s="6">
        <v>44078</v>
      </c>
      <c r="AZ427" s="12">
        <v>0</v>
      </c>
      <c r="BA427" s="12">
        <v>0</v>
      </c>
      <c r="BB427" s="12">
        <v>0</v>
      </c>
      <c r="BE427" s="6">
        <v>44078</v>
      </c>
      <c r="BF427" t="s">
        <v>56</v>
      </c>
      <c r="BG427" s="52">
        <v>3</v>
      </c>
    </row>
    <row r="428" spans="1:59" x14ac:dyDescent="0.2">
      <c r="A428" s="6">
        <v>44082</v>
      </c>
      <c r="B428" s="12">
        <v>30.268000000000001</v>
      </c>
      <c r="C428" s="12">
        <v>62.316099999999999</v>
      </c>
      <c r="D428" s="12">
        <v>27.8857</v>
      </c>
      <c r="E428" s="12">
        <v>10.357100000000001</v>
      </c>
      <c r="F428" s="12">
        <v>47.563600000000001</v>
      </c>
      <c r="G428" s="12"/>
      <c r="H428" s="12">
        <v>5.2145999999999999</v>
      </c>
      <c r="I428" s="12">
        <v>11.3461</v>
      </c>
      <c r="J428" s="12">
        <v>3.8748999999999998</v>
      </c>
      <c r="K428" s="12">
        <v>77.803600000000003</v>
      </c>
      <c r="L428" s="12">
        <v>36.869999999999997</v>
      </c>
      <c r="M428" s="12">
        <v>38.53</v>
      </c>
      <c r="O428" s="6">
        <v>44082</v>
      </c>
      <c r="P428" s="7">
        <f t="shared" si="93"/>
        <v>-2.3299203318727001E-2</v>
      </c>
      <c r="Q428" s="7">
        <f t="shared" si="94"/>
        <v>-3.6796127684454026E-2</v>
      </c>
      <c r="R428" s="7">
        <f t="shared" si="95"/>
        <v>-5.1498754941729542E-2</v>
      </c>
      <c r="S428" s="7">
        <f t="shared" si="96"/>
        <v>-0.10219342366235935</v>
      </c>
      <c r="T428" s="7">
        <f t="shared" si="97"/>
        <v>-4.4793946004232629E-2</v>
      </c>
      <c r="U428" s="7" t="str">
        <f t="shared" si="98"/>
        <v/>
      </c>
      <c r="V428" s="7">
        <f t="shared" si="99"/>
        <v>1.5616257978930431E-2</v>
      </c>
      <c r="W428" s="7">
        <f t="shared" si="100"/>
        <v>0.11332339716029588</v>
      </c>
      <c r="X428" s="7">
        <f t="shared" si="101"/>
        <v>-3.2524223989731489E-2</v>
      </c>
      <c r="Y428" s="7">
        <f t="shared" si="102"/>
        <v>0</v>
      </c>
      <c r="Z428" s="7">
        <v>-2.7702999999999998E-2</v>
      </c>
      <c r="AA428" s="7">
        <f t="shared" si="103"/>
        <v>-7.3701054548920841E-2</v>
      </c>
      <c r="AB428" s="7">
        <f t="shared" si="104"/>
        <v>-6.4570962864122658E-2</v>
      </c>
      <c r="AE428" s="6">
        <v>44082</v>
      </c>
      <c r="AF428" s="7">
        <v>31.46</v>
      </c>
      <c r="AG428" s="7">
        <v>55.9</v>
      </c>
      <c r="AH428" s="7">
        <v>50.68</v>
      </c>
      <c r="AI428" s="7">
        <f t="shared" si="90"/>
        <v>1.6600000000000037</v>
      </c>
      <c r="AJ428" s="7">
        <v>2.35</v>
      </c>
      <c r="AK428" s="7">
        <v>10.8</v>
      </c>
      <c r="AL428" s="7">
        <f t="shared" si="91"/>
        <v>8.4500000000000011</v>
      </c>
      <c r="AM428" s="7">
        <v>0.09</v>
      </c>
      <c r="AN428" s="7">
        <v>0.14000000000000001</v>
      </c>
      <c r="AO428" s="7">
        <v>0.69</v>
      </c>
      <c r="AP428" s="7">
        <f t="shared" si="92"/>
        <v>0.54999999999999993</v>
      </c>
      <c r="AQ428" s="7">
        <v>1.68</v>
      </c>
      <c r="AR428" s="7">
        <v>116.4618</v>
      </c>
      <c r="AS428" s="7">
        <v>1933</v>
      </c>
      <c r="AT428" s="14">
        <v>259.99700000000001</v>
      </c>
      <c r="AU428" s="14">
        <v>95.966899999999995</v>
      </c>
      <c r="AV428" s="14">
        <v>80.400000000000006</v>
      </c>
      <c r="AY428" s="6">
        <v>44082</v>
      </c>
      <c r="AZ428" s="12">
        <v>0</v>
      </c>
      <c r="BA428" s="12">
        <v>0</v>
      </c>
      <c r="BB428" s="12">
        <v>0</v>
      </c>
      <c r="BE428" s="6">
        <v>44082</v>
      </c>
      <c r="BF428" t="s">
        <v>56</v>
      </c>
      <c r="BG428" s="52">
        <v>3</v>
      </c>
    </row>
    <row r="429" spans="1:59" x14ac:dyDescent="0.2">
      <c r="A429" s="6">
        <v>44083</v>
      </c>
      <c r="B429" s="12">
        <v>30.085699999999999</v>
      </c>
      <c r="C429" s="12">
        <v>63.152500000000003</v>
      </c>
      <c r="D429" s="12">
        <v>28.213200000000001</v>
      </c>
      <c r="E429" s="12">
        <v>10.3665</v>
      </c>
      <c r="F429" s="12">
        <v>47.1432</v>
      </c>
      <c r="G429" s="12"/>
      <c r="H429" s="12">
        <v>5.282</v>
      </c>
      <c r="I429" s="12">
        <v>11.1699</v>
      </c>
      <c r="J429" s="12">
        <v>3.8813</v>
      </c>
      <c r="K429" s="12">
        <v>77.795100000000005</v>
      </c>
      <c r="L429" s="12">
        <v>38.049999999999997</v>
      </c>
      <c r="M429" s="12">
        <v>39.979999999999997</v>
      </c>
      <c r="O429" s="6">
        <v>44083</v>
      </c>
      <c r="P429" s="7">
        <f t="shared" si="93"/>
        <v>-6.0410730216343324E-3</v>
      </c>
      <c r="Q429" s="7">
        <f t="shared" si="94"/>
        <v>1.3332616921570376E-2</v>
      </c>
      <c r="R429" s="7">
        <f t="shared" si="95"/>
        <v>1.167594090432619E-2</v>
      </c>
      <c r="S429" s="7">
        <f t="shared" si="96"/>
        <v>9.07178351701508E-4</v>
      </c>
      <c r="T429" s="7">
        <f t="shared" si="97"/>
        <v>-8.8779847122930824E-3</v>
      </c>
      <c r="U429" s="7" t="str">
        <f t="shared" si="98"/>
        <v/>
      </c>
      <c r="V429" s="7">
        <f t="shared" si="99"/>
        <v>1.2842430185608151E-2</v>
      </c>
      <c r="W429" s="7">
        <f t="shared" si="100"/>
        <v>-1.5651412054806933E-2</v>
      </c>
      <c r="X429" s="7">
        <f t="shared" si="101"/>
        <v>1.6502930436336225E-3</v>
      </c>
      <c r="Y429" s="7">
        <f t="shared" si="102"/>
        <v>-1.0925541162559218E-4</v>
      </c>
      <c r="Z429" s="7">
        <v>1.9554999999999999E-2</v>
      </c>
      <c r="AA429" s="7">
        <f t="shared" si="103"/>
        <v>3.1502872061641693E-2</v>
      </c>
      <c r="AB429" s="7">
        <f t="shared" si="104"/>
        <v>3.6942170434187731E-2</v>
      </c>
      <c r="AE429" s="6">
        <v>44083</v>
      </c>
      <c r="AF429" s="7">
        <v>28.81</v>
      </c>
      <c r="AG429" s="7">
        <v>49.42</v>
      </c>
      <c r="AH429" s="7">
        <v>48.82</v>
      </c>
      <c r="AI429" s="7">
        <f t="shared" si="90"/>
        <v>1.9299999999999997</v>
      </c>
      <c r="AJ429" s="7">
        <v>2.21</v>
      </c>
      <c r="AK429" s="7">
        <v>10.734999999999999</v>
      </c>
      <c r="AL429" s="7">
        <f t="shared" si="91"/>
        <v>8.5249999999999986</v>
      </c>
      <c r="AM429" s="7">
        <v>0.09</v>
      </c>
      <c r="AN429" s="7">
        <v>0.14000000000000001</v>
      </c>
      <c r="AO429" s="7">
        <v>0.71</v>
      </c>
      <c r="AP429" s="7">
        <f t="shared" si="92"/>
        <v>0.56999999999999995</v>
      </c>
      <c r="AQ429" s="7">
        <v>1.71</v>
      </c>
      <c r="AR429" s="7">
        <v>116.12909999999999</v>
      </c>
      <c r="AS429" s="7">
        <v>1944.7</v>
      </c>
      <c r="AT429" s="14">
        <v>259.99700000000001</v>
      </c>
      <c r="AU429" s="14">
        <v>95.966899999999995</v>
      </c>
      <c r="AV429" s="14">
        <v>80.400000000000006</v>
      </c>
      <c r="AY429" s="6">
        <v>44083</v>
      </c>
      <c r="AZ429" s="12">
        <v>0</v>
      </c>
      <c r="BA429" s="12">
        <v>0</v>
      </c>
      <c r="BB429" s="12">
        <v>0</v>
      </c>
      <c r="BE429" s="6">
        <v>44083</v>
      </c>
      <c r="BF429" t="s">
        <v>56</v>
      </c>
      <c r="BG429" s="52">
        <v>3</v>
      </c>
    </row>
    <row r="430" spans="1:59" x14ac:dyDescent="0.2">
      <c r="A430" s="6">
        <v>44084</v>
      </c>
      <c r="B430" s="12">
        <v>29.332599999999999</v>
      </c>
      <c r="C430" s="12">
        <v>61.668999999999997</v>
      </c>
      <c r="D430" s="12">
        <v>26.952300000000001</v>
      </c>
      <c r="E430" s="12">
        <v>9.5424000000000007</v>
      </c>
      <c r="F430" s="12">
        <v>46.866</v>
      </c>
      <c r="G430" s="12"/>
      <c r="H430" s="12">
        <v>5.2892000000000001</v>
      </c>
      <c r="I430" s="12">
        <v>11.2844</v>
      </c>
      <c r="J430" s="12">
        <v>3.8172999999999999</v>
      </c>
      <c r="K430" s="12">
        <v>77.795100000000005</v>
      </c>
      <c r="L430" s="12">
        <v>37.25</v>
      </c>
      <c r="M430" s="12">
        <v>39.270000000000003</v>
      </c>
      <c r="O430" s="6">
        <v>44084</v>
      </c>
      <c r="P430" s="7">
        <f t="shared" si="93"/>
        <v>-2.5350450313049298E-2</v>
      </c>
      <c r="Q430" s="7">
        <f t="shared" si="94"/>
        <v>-2.377106276255337E-2</v>
      </c>
      <c r="R430" s="7">
        <f t="shared" si="95"/>
        <v>-4.572131659111138E-2</v>
      </c>
      <c r="S430" s="7">
        <f t="shared" si="96"/>
        <v>-8.2834427069194069E-2</v>
      </c>
      <c r="T430" s="7">
        <f t="shared" si="97"/>
        <v>-5.8973122498239662E-3</v>
      </c>
      <c r="U430" s="7" t="str">
        <f t="shared" si="98"/>
        <v/>
      </c>
      <c r="V430" s="7">
        <f t="shared" si="99"/>
        <v>1.3621918255901963E-3</v>
      </c>
      <c r="W430" s="7">
        <f t="shared" si="100"/>
        <v>1.0198580444456642E-2</v>
      </c>
      <c r="X430" s="7">
        <f t="shared" si="101"/>
        <v>-1.6626782633901618E-2</v>
      </c>
      <c r="Y430" s="7">
        <f t="shared" si="102"/>
        <v>0</v>
      </c>
      <c r="Z430" s="7">
        <v>-1.7516E-2</v>
      </c>
      <c r="AA430" s="7">
        <f t="shared" si="103"/>
        <v>-2.1249139482126273E-2</v>
      </c>
      <c r="AB430" s="7">
        <f t="shared" si="104"/>
        <v>-1.7918460482335544E-2</v>
      </c>
      <c r="AE430" s="6">
        <v>44084</v>
      </c>
      <c r="AF430" s="7">
        <v>29.71</v>
      </c>
      <c r="AG430" s="7">
        <v>52.16</v>
      </c>
      <c r="AH430" s="7">
        <v>45.21</v>
      </c>
      <c r="AI430" s="7">
        <f t="shared" si="90"/>
        <v>2.0200000000000031</v>
      </c>
      <c r="AJ430" s="7">
        <v>2.13</v>
      </c>
      <c r="AK430" s="7">
        <v>10.515000000000001</v>
      </c>
      <c r="AL430" s="7">
        <f t="shared" si="91"/>
        <v>8.3850000000000016</v>
      </c>
      <c r="AM430" s="7">
        <v>0.09</v>
      </c>
      <c r="AN430" s="7">
        <v>0.14000000000000001</v>
      </c>
      <c r="AO430" s="7">
        <v>0.68</v>
      </c>
      <c r="AP430" s="7">
        <f t="shared" si="92"/>
        <v>0.54</v>
      </c>
      <c r="AQ430" s="7">
        <v>1.69</v>
      </c>
      <c r="AR430" s="7">
        <v>115.8806</v>
      </c>
      <c r="AS430" s="7">
        <v>1954.2</v>
      </c>
      <c r="AT430" s="14">
        <v>259.99700000000001</v>
      </c>
      <c r="AU430" s="14">
        <v>95.966899999999995</v>
      </c>
      <c r="AV430" s="14">
        <v>80.400000000000006</v>
      </c>
      <c r="AY430" s="6">
        <v>44084</v>
      </c>
      <c r="AZ430" s="12">
        <v>0</v>
      </c>
      <c r="BA430" s="12">
        <v>0</v>
      </c>
      <c r="BB430" s="12">
        <v>0</v>
      </c>
      <c r="BE430" s="6">
        <v>44084</v>
      </c>
      <c r="BF430" t="s">
        <v>56</v>
      </c>
      <c r="BG430" s="52">
        <v>3</v>
      </c>
    </row>
    <row r="431" spans="1:59" x14ac:dyDescent="0.2">
      <c r="A431" s="6">
        <v>44085</v>
      </c>
      <c r="B431" s="12">
        <v>29.253299999999999</v>
      </c>
      <c r="C431" s="12">
        <v>61.305999999999997</v>
      </c>
      <c r="D431" s="12">
        <v>27.107900000000001</v>
      </c>
      <c r="E431" s="12">
        <v>9.5704999999999991</v>
      </c>
      <c r="F431" s="12">
        <v>46.856400000000001</v>
      </c>
      <c r="G431" s="12"/>
      <c r="H431" s="12">
        <v>5.39</v>
      </c>
      <c r="I431" s="12">
        <v>11.733700000000001</v>
      </c>
      <c r="J431" s="12">
        <v>3.7532000000000001</v>
      </c>
      <c r="K431" s="12">
        <v>77.786600000000007</v>
      </c>
      <c r="L431" s="12">
        <v>37.33</v>
      </c>
      <c r="M431" s="12">
        <v>38.799999999999997</v>
      </c>
      <c r="O431" s="6">
        <v>44085</v>
      </c>
      <c r="P431" s="7">
        <f t="shared" si="93"/>
        <v>-2.7071376706609427E-3</v>
      </c>
      <c r="Q431" s="7">
        <f t="shared" si="94"/>
        <v>-5.903656097700093E-3</v>
      </c>
      <c r="R431" s="7">
        <f t="shared" si="95"/>
        <v>5.756561377469869E-3</v>
      </c>
      <c r="S431" s="7">
        <f t="shared" si="96"/>
        <v>2.940424555799554E-3</v>
      </c>
      <c r="T431" s="7">
        <f t="shared" si="97"/>
        <v>-2.0486031159194819E-4</v>
      </c>
      <c r="U431" s="7" t="str">
        <f t="shared" si="98"/>
        <v/>
      </c>
      <c r="V431" s="7">
        <f t="shared" si="99"/>
        <v>1.8878379220375024E-2</v>
      </c>
      <c r="W431" s="7">
        <f t="shared" si="100"/>
        <v>3.904380251365612E-2</v>
      </c>
      <c r="X431" s="7">
        <f t="shared" si="101"/>
        <v>-1.6934556996679635E-2</v>
      </c>
      <c r="Y431" s="7">
        <f t="shared" si="102"/>
        <v>-1.092673496748145E-4</v>
      </c>
      <c r="Z431" s="7">
        <v>5.0900000000000001E-4</v>
      </c>
      <c r="AA431" s="7">
        <f t="shared" si="103"/>
        <v>2.1453481009238683E-3</v>
      </c>
      <c r="AB431" s="7">
        <f t="shared" si="104"/>
        <v>-1.2040621960690667E-2</v>
      </c>
      <c r="AE431" s="6">
        <v>44085</v>
      </c>
      <c r="AF431" s="7">
        <v>26.87</v>
      </c>
      <c r="AG431" s="7">
        <v>50.13</v>
      </c>
      <c r="AH431" s="7">
        <v>43.12</v>
      </c>
      <c r="AI431" s="7">
        <f t="shared" si="90"/>
        <v>1.4699999999999989</v>
      </c>
      <c r="AJ431" s="7">
        <v>1.93</v>
      </c>
      <c r="AK431" s="7">
        <v>10.494999999999999</v>
      </c>
      <c r="AL431" s="7">
        <f t="shared" si="91"/>
        <v>8.5649999999999995</v>
      </c>
      <c r="AM431" s="7">
        <v>0.09</v>
      </c>
      <c r="AN431" s="7">
        <v>0.13</v>
      </c>
      <c r="AO431" s="7">
        <v>0.67</v>
      </c>
      <c r="AP431" s="7">
        <f t="shared" si="92"/>
        <v>0.54</v>
      </c>
      <c r="AQ431" s="7">
        <v>1.65</v>
      </c>
      <c r="AR431" s="7">
        <v>116.0866</v>
      </c>
      <c r="AS431" s="7">
        <v>1937.8</v>
      </c>
      <c r="AT431" s="14">
        <v>259.99700000000001</v>
      </c>
      <c r="AU431" s="14">
        <v>95.966899999999995</v>
      </c>
      <c r="AV431" s="14">
        <v>80.400000000000006</v>
      </c>
      <c r="AY431" s="6">
        <v>44085</v>
      </c>
      <c r="AZ431" s="12">
        <v>0</v>
      </c>
      <c r="BA431" s="12">
        <v>0</v>
      </c>
      <c r="BB431" s="12">
        <v>0</v>
      </c>
      <c r="BE431" s="6">
        <v>44085</v>
      </c>
      <c r="BF431" t="s">
        <v>56</v>
      </c>
      <c r="BG431" s="52">
        <v>3</v>
      </c>
    </row>
    <row r="432" spans="1:59" x14ac:dyDescent="0.2">
      <c r="A432" s="6">
        <v>44088</v>
      </c>
      <c r="B432" s="12">
        <v>29.062999999999999</v>
      </c>
      <c r="C432" s="12">
        <v>60.990400000000001</v>
      </c>
      <c r="D432" s="12">
        <v>27.4436</v>
      </c>
      <c r="E432" s="12">
        <v>9.5329999999999995</v>
      </c>
      <c r="F432" s="12">
        <v>47.363</v>
      </c>
      <c r="G432" s="12"/>
      <c r="H432" s="12">
        <v>5.5986000000000002</v>
      </c>
      <c r="I432" s="12">
        <v>12.077299999999999</v>
      </c>
      <c r="J432" s="12">
        <v>3.7915999999999999</v>
      </c>
      <c r="K432" s="12">
        <v>77.803600000000003</v>
      </c>
      <c r="L432" s="12">
        <v>37.229999999999997</v>
      </c>
      <c r="M432" s="12">
        <v>38.57</v>
      </c>
      <c r="O432" s="6">
        <v>44088</v>
      </c>
      <c r="P432" s="7">
        <f t="shared" si="93"/>
        <v>-6.5265003262725361E-3</v>
      </c>
      <c r="Q432" s="7">
        <f t="shared" si="94"/>
        <v>-5.1612426954561605E-3</v>
      </c>
      <c r="R432" s="7">
        <f t="shared" si="95"/>
        <v>1.2307791268455786E-2</v>
      </c>
      <c r="S432" s="7">
        <f t="shared" si="96"/>
        <v>-3.9259871925861828E-3</v>
      </c>
      <c r="T432" s="7">
        <f t="shared" si="97"/>
        <v>1.0753727619537369E-2</v>
      </c>
      <c r="U432" s="7" t="str">
        <f t="shared" si="98"/>
        <v/>
      </c>
      <c r="V432" s="7">
        <f t="shared" si="99"/>
        <v>3.7971181564988646E-2</v>
      </c>
      <c r="W432" s="7">
        <f t="shared" si="100"/>
        <v>2.8862614143155389E-2</v>
      </c>
      <c r="X432" s="7">
        <f t="shared" si="101"/>
        <v>1.0179284162991912E-2</v>
      </c>
      <c r="Y432" s="7">
        <f t="shared" si="102"/>
        <v>2.1852276130037329E-4</v>
      </c>
      <c r="Z432" s="7">
        <v>1.3086E-2</v>
      </c>
      <c r="AA432" s="7">
        <f t="shared" si="103"/>
        <v>-2.682405041866987E-3</v>
      </c>
      <c r="AB432" s="7">
        <f t="shared" si="104"/>
        <v>-5.9454744090912002E-3</v>
      </c>
      <c r="AE432" s="6">
        <v>44088</v>
      </c>
      <c r="AF432" s="7">
        <v>25.85</v>
      </c>
      <c r="AG432" s="7">
        <v>49.41</v>
      </c>
      <c r="AH432" s="7">
        <v>44.21</v>
      </c>
      <c r="AI432" s="7">
        <f t="shared" si="90"/>
        <v>1.3400000000000034</v>
      </c>
      <c r="AJ432" s="7">
        <v>2.1800000000000002</v>
      </c>
      <c r="AK432" s="7">
        <v>10.705</v>
      </c>
      <c r="AL432" s="7">
        <f t="shared" si="91"/>
        <v>8.5250000000000004</v>
      </c>
      <c r="AM432" s="7">
        <v>0.09</v>
      </c>
      <c r="AN432" s="7">
        <v>0.14000000000000001</v>
      </c>
      <c r="AO432" s="7">
        <v>0.68</v>
      </c>
      <c r="AP432" s="7">
        <f t="shared" si="92"/>
        <v>0.54</v>
      </c>
      <c r="AQ432" s="7">
        <v>1.65</v>
      </c>
      <c r="AR432" s="7">
        <v>115.64279999999999</v>
      </c>
      <c r="AS432" s="7">
        <v>1953.1</v>
      </c>
      <c r="AT432" s="14">
        <v>259.99700000000001</v>
      </c>
      <c r="AU432" s="14">
        <v>95.966899999999995</v>
      </c>
      <c r="AV432" s="14">
        <v>80.400000000000006</v>
      </c>
      <c r="AY432" s="6">
        <v>44088</v>
      </c>
      <c r="AZ432" s="12">
        <v>0</v>
      </c>
      <c r="BA432" s="12">
        <v>0</v>
      </c>
      <c r="BB432" s="12">
        <v>0</v>
      </c>
      <c r="BE432" s="6">
        <v>44088</v>
      </c>
      <c r="BF432" t="s">
        <v>56</v>
      </c>
      <c r="BG432" s="52">
        <v>3</v>
      </c>
    </row>
    <row r="433" spans="1:59" x14ac:dyDescent="0.2">
      <c r="A433" s="6">
        <v>44089</v>
      </c>
      <c r="B433" s="12">
        <v>28.753799999999998</v>
      </c>
      <c r="C433" s="12">
        <v>60.248600000000003</v>
      </c>
      <c r="D433" s="12">
        <v>27.672799999999999</v>
      </c>
      <c r="E433" s="12">
        <v>10.039199999999999</v>
      </c>
      <c r="F433" s="12">
        <v>46.130099999999999</v>
      </c>
      <c r="G433" s="12"/>
      <c r="H433" s="12">
        <v>5.3323999999999998</v>
      </c>
      <c r="I433" s="12">
        <v>11.839399999999999</v>
      </c>
      <c r="J433" s="12">
        <v>3.7404000000000002</v>
      </c>
      <c r="K433" s="12">
        <v>77.786600000000007</v>
      </c>
      <c r="L433" s="12">
        <v>38.29</v>
      </c>
      <c r="M433" s="12">
        <v>39.54</v>
      </c>
      <c r="O433" s="6">
        <v>44089</v>
      </c>
      <c r="P433" s="7">
        <f t="shared" si="93"/>
        <v>-1.069595507845714E-2</v>
      </c>
      <c r="Q433" s="7">
        <f t="shared" si="94"/>
        <v>-1.2237139152794096E-2</v>
      </c>
      <c r="R433" s="7">
        <f t="shared" si="95"/>
        <v>8.31699171899411E-3</v>
      </c>
      <c r="S433" s="7">
        <f t="shared" si="96"/>
        <v>5.1737966302520186E-2</v>
      </c>
      <c r="T433" s="7">
        <f t="shared" si="97"/>
        <v>-2.6375667810091447E-2</v>
      </c>
      <c r="U433" s="7" t="str">
        <f t="shared" si="98"/>
        <v/>
      </c>
      <c r="V433" s="7">
        <f t="shared" si="99"/>
        <v>-4.8715148228509468E-2</v>
      </c>
      <c r="W433" s="7">
        <f t="shared" si="100"/>
        <v>-1.9894705094697662E-2</v>
      </c>
      <c r="X433" s="7">
        <f t="shared" si="101"/>
        <v>-1.3595536017594728E-2</v>
      </c>
      <c r="Y433" s="7">
        <f t="shared" si="102"/>
        <v>-2.185227613004622E-4</v>
      </c>
      <c r="Z433" s="7">
        <v>5.0390000000000001E-3</v>
      </c>
      <c r="AA433" s="7">
        <f t="shared" si="103"/>
        <v>2.8073877604577576E-2</v>
      </c>
      <c r="AB433" s="7">
        <f t="shared" si="104"/>
        <v>2.4838045522334325E-2</v>
      </c>
      <c r="AE433" s="6">
        <v>44089</v>
      </c>
      <c r="AF433" s="7">
        <v>25.59</v>
      </c>
      <c r="AG433" s="7">
        <v>45.19</v>
      </c>
      <c r="AH433" s="7">
        <v>43.06</v>
      </c>
      <c r="AI433" s="7">
        <f t="shared" si="90"/>
        <v>1.25</v>
      </c>
      <c r="AJ433" s="7">
        <v>2.19</v>
      </c>
      <c r="AK433" s="7">
        <v>10.895</v>
      </c>
      <c r="AL433" s="7">
        <f t="shared" si="91"/>
        <v>8.7050000000000001</v>
      </c>
      <c r="AM433" s="7">
        <v>0.09</v>
      </c>
      <c r="AN433" s="7">
        <v>0.14000000000000001</v>
      </c>
      <c r="AO433" s="7">
        <v>0.68</v>
      </c>
      <c r="AP433" s="7">
        <f t="shared" si="92"/>
        <v>0.54</v>
      </c>
      <c r="AQ433" s="7">
        <v>1.67</v>
      </c>
      <c r="AR433" s="7">
        <v>115.5908</v>
      </c>
      <c r="AS433" s="7">
        <v>1956.3</v>
      </c>
      <c r="AT433" s="14">
        <v>259.99700000000001</v>
      </c>
      <c r="AU433" s="14">
        <v>95.966899999999995</v>
      </c>
      <c r="AV433" s="14">
        <v>80.400000000000006</v>
      </c>
      <c r="AY433" s="6">
        <v>44089</v>
      </c>
      <c r="AZ433" s="12">
        <v>0</v>
      </c>
      <c r="BA433" s="12">
        <v>0</v>
      </c>
      <c r="BB433" s="12">
        <v>0</v>
      </c>
      <c r="BE433" s="6">
        <v>44089</v>
      </c>
      <c r="BF433" t="s">
        <v>56</v>
      </c>
      <c r="BG433" s="52">
        <v>3</v>
      </c>
    </row>
    <row r="434" spans="1:59" x14ac:dyDescent="0.2">
      <c r="A434" s="6">
        <v>44090</v>
      </c>
      <c r="B434" s="12">
        <v>29.974699999999999</v>
      </c>
      <c r="C434" s="12">
        <v>61.9925</v>
      </c>
      <c r="D434" s="12">
        <v>28.720800000000001</v>
      </c>
      <c r="E434" s="12">
        <v>10.9109</v>
      </c>
      <c r="F434" s="12">
        <v>48.261299999999999</v>
      </c>
      <c r="G434" s="12"/>
      <c r="H434" s="12">
        <v>5.3323999999999998</v>
      </c>
      <c r="I434" s="12">
        <v>11.6897</v>
      </c>
      <c r="J434" s="12">
        <v>3.8940999999999999</v>
      </c>
      <c r="K434" s="12">
        <v>77.803600000000003</v>
      </c>
      <c r="L434" s="12">
        <v>40.17</v>
      </c>
      <c r="M434" s="12">
        <v>41.23</v>
      </c>
      <c r="O434" s="6">
        <v>44090</v>
      </c>
      <c r="P434" s="7">
        <f t="shared" si="93"/>
        <v>4.1583760101009629E-2</v>
      </c>
      <c r="Q434" s="7">
        <f t="shared" si="94"/>
        <v>2.8534074399699128E-2</v>
      </c>
      <c r="R434" s="7">
        <f t="shared" si="95"/>
        <v>3.7171617638678912E-2</v>
      </c>
      <c r="S434" s="7">
        <f t="shared" si="96"/>
        <v>8.3264859754220363E-2</v>
      </c>
      <c r="T434" s="7">
        <f t="shared" si="97"/>
        <v>4.5164331902306419E-2</v>
      </c>
      <c r="U434" s="7" t="str">
        <f t="shared" si="98"/>
        <v/>
      </c>
      <c r="V434" s="7">
        <f t="shared" si="99"/>
        <v>0</v>
      </c>
      <c r="W434" s="7">
        <f t="shared" si="100"/>
        <v>-1.2724840301245465E-2</v>
      </c>
      <c r="X434" s="7">
        <f t="shared" si="101"/>
        <v>4.0270029575269067E-2</v>
      </c>
      <c r="Y434" s="7">
        <f t="shared" si="102"/>
        <v>2.1852276130037329E-4</v>
      </c>
      <c r="Z434" s="7">
        <v>-3.9760000000000004E-3</v>
      </c>
      <c r="AA434" s="7">
        <f t="shared" si="103"/>
        <v>4.7931682881987653E-2</v>
      </c>
      <c r="AB434" s="7">
        <f t="shared" si="104"/>
        <v>4.1853328976337707E-2</v>
      </c>
      <c r="AE434" s="6">
        <v>44090</v>
      </c>
      <c r="AF434" s="7">
        <v>26.04</v>
      </c>
      <c r="AG434" s="7">
        <v>41.13</v>
      </c>
      <c r="AH434" s="7">
        <v>42.43</v>
      </c>
      <c r="AI434" s="7">
        <f t="shared" si="90"/>
        <v>1.0599999999999952</v>
      </c>
      <c r="AJ434" s="7">
        <v>2.06</v>
      </c>
      <c r="AK434" s="7">
        <v>11.32</v>
      </c>
      <c r="AL434" s="7">
        <f t="shared" si="91"/>
        <v>9.26</v>
      </c>
      <c r="AM434" s="7">
        <v>0.09</v>
      </c>
      <c r="AN434" s="7">
        <v>0.14000000000000001</v>
      </c>
      <c r="AO434" s="7">
        <v>0.69</v>
      </c>
      <c r="AP434" s="7">
        <f t="shared" si="92"/>
        <v>0.54999999999999993</v>
      </c>
      <c r="AQ434" s="7">
        <v>1.68</v>
      </c>
      <c r="AR434" s="7">
        <v>115.3537</v>
      </c>
      <c r="AS434" s="7">
        <v>1960.2</v>
      </c>
      <c r="AT434" s="14">
        <v>259.99700000000001</v>
      </c>
      <c r="AU434" s="14">
        <v>95.966899999999995</v>
      </c>
      <c r="AV434" s="14">
        <v>80.400000000000006</v>
      </c>
      <c r="AY434" s="6">
        <v>44090</v>
      </c>
      <c r="AZ434" s="12">
        <v>0</v>
      </c>
      <c r="BA434" s="12">
        <v>0</v>
      </c>
      <c r="BB434" s="12">
        <v>0</v>
      </c>
      <c r="BE434" s="6">
        <v>44090</v>
      </c>
      <c r="BF434" t="s">
        <v>56</v>
      </c>
      <c r="BG434" s="52">
        <v>3</v>
      </c>
    </row>
    <row r="435" spans="1:59" x14ac:dyDescent="0.2">
      <c r="A435" s="6">
        <v>44091</v>
      </c>
      <c r="B435" s="12">
        <v>29.966799999999999</v>
      </c>
      <c r="C435" s="12">
        <v>62.173999999999999</v>
      </c>
      <c r="D435" s="12">
        <v>29.547699999999999</v>
      </c>
      <c r="E435" s="12">
        <v>11.1172</v>
      </c>
      <c r="F435" s="12">
        <v>48.576700000000002</v>
      </c>
      <c r="G435" s="12"/>
      <c r="H435" s="12">
        <v>5.282</v>
      </c>
      <c r="I435" s="12">
        <v>11.6632</v>
      </c>
      <c r="J435" s="12">
        <v>3.8685</v>
      </c>
      <c r="K435" s="12">
        <v>77.803600000000003</v>
      </c>
      <c r="L435" s="12">
        <v>40.99</v>
      </c>
      <c r="M435" s="12">
        <v>42.35</v>
      </c>
      <c r="O435" s="6">
        <v>44091</v>
      </c>
      <c r="P435" s="7">
        <f t="shared" si="93"/>
        <v>-2.6359033543503057E-4</v>
      </c>
      <c r="Q435" s="7">
        <f t="shared" si="94"/>
        <v>2.9234959392552104E-3</v>
      </c>
      <c r="R435" s="7">
        <f t="shared" si="95"/>
        <v>2.8384307698233992E-2</v>
      </c>
      <c r="S435" s="7">
        <f t="shared" si="96"/>
        <v>1.8731168986523421E-2</v>
      </c>
      <c r="T435" s="7">
        <f t="shared" si="97"/>
        <v>6.5139948213922636E-3</v>
      </c>
      <c r="U435" s="7" t="str">
        <f t="shared" si="98"/>
        <v/>
      </c>
      <c r="V435" s="7">
        <f t="shared" si="99"/>
        <v>-9.4966043824443874E-3</v>
      </c>
      <c r="W435" s="7">
        <f t="shared" si="100"/>
        <v>-2.2695263864078549E-3</v>
      </c>
      <c r="X435" s="7">
        <f t="shared" si="101"/>
        <v>-6.5957521470516476E-3</v>
      </c>
      <c r="Y435" s="7">
        <f t="shared" si="102"/>
        <v>0</v>
      </c>
      <c r="Z435" s="7">
        <v>-8.8339999999999998E-3</v>
      </c>
      <c r="AA435" s="7">
        <f t="shared" si="103"/>
        <v>2.0207686145055376E-2</v>
      </c>
      <c r="AB435" s="7">
        <f t="shared" si="104"/>
        <v>2.6802274379254792E-2</v>
      </c>
      <c r="AE435" s="6">
        <v>44091</v>
      </c>
      <c r="AF435" s="7">
        <v>26.46</v>
      </c>
      <c r="AG435" s="7">
        <v>38.729999999999997</v>
      </c>
      <c r="AH435" s="7">
        <v>38.450000000000003</v>
      </c>
      <c r="AI435" s="7">
        <f t="shared" si="90"/>
        <v>1.3599999999999994</v>
      </c>
      <c r="AJ435" s="7">
        <v>1.65</v>
      </c>
      <c r="AK435" s="7">
        <v>11.12</v>
      </c>
      <c r="AL435" s="7">
        <f t="shared" si="91"/>
        <v>9.4699999999999989</v>
      </c>
      <c r="AM435" s="7">
        <v>0.09</v>
      </c>
      <c r="AN435" s="7">
        <v>0.13</v>
      </c>
      <c r="AO435" s="7">
        <v>0.69</v>
      </c>
      <c r="AP435" s="7">
        <f t="shared" si="92"/>
        <v>0.55999999999999994</v>
      </c>
      <c r="AQ435" s="7">
        <v>1.66</v>
      </c>
      <c r="AR435" s="7">
        <v>115.4392</v>
      </c>
      <c r="AS435" s="7">
        <v>1940</v>
      </c>
      <c r="AT435" s="14">
        <v>259.99700000000001</v>
      </c>
      <c r="AU435" s="14">
        <v>95.966899999999995</v>
      </c>
      <c r="AV435" s="14">
        <v>80.400000000000006</v>
      </c>
      <c r="AY435" s="6">
        <v>44091</v>
      </c>
      <c r="AZ435" s="12">
        <v>0</v>
      </c>
      <c r="BA435" s="12">
        <v>0</v>
      </c>
      <c r="BB435" s="12">
        <v>0</v>
      </c>
      <c r="BE435" s="6">
        <v>44091</v>
      </c>
      <c r="BF435" t="s">
        <v>56</v>
      </c>
      <c r="BG435" s="52">
        <v>3</v>
      </c>
    </row>
    <row r="436" spans="1:59" x14ac:dyDescent="0.2">
      <c r="A436" s="6">
        <v>44092</v>
      </c>
      <c r="B436" s="12">
        <v>29.4832</v>
      </c>
      <c r="C436" s="12">
        <v>61.7164</v>
      </c>
      <c r="D436" s="12">
        <v>29.367599999999999</v>
      </c>
      <c r="E436" s="12">
        <v>10.920299999999999</v>
      </c>
      <c r="F436" s="12">
        <v>48.2804</v>
      </c>
      <c r="G436" s="12"/>
      <c r="H436" s="12">
        <v>5.1669</v>
      </c>
      <c r="I436" s="12">
        <v>11.319699999999999</v>
      </c>
      <c r="J436" s="12">
        <v>3.8429000000000002</v>
      </c>
      <c r="K436" s="12">
        <v>77.786600000000007</v>
      </c>
      <c r="L436" s="12">
        <v>41.09</v>
      </c>
      <c r="M436" s="12">
        <v>42.16</v>
      </c>
      <c r="O436" s="6">
        <v>44092</v>
      </c>
      <c r="P436" s="7">
        <f t="shared" si="93"/>
        <v>-1.6269492589316127E-2</v>
      </c>
      <c r="Q436" s="7">
        <f t="shared" si="94"/>
        <v>-7.3872080640026176E-3</v>
      </c>
      <c r="R436" s="7">
        <f t="shared" si="95"/>
        <v>-6.1138808086939594E-3</v>
      </c>
      <c r="S436" s="7">
        <f t="shared" si="96"/>
        <v>-1.7870016087836501E-2</v>
      </c>
      <c r="T436" s="7">
        <f t="shared" si="97"/>
        <v>-6.1183108786151607E-3</v>
      </c>
      <c r="U436" s="7" t="str">
        <f t="shared" si="98"/>
        <v/>
      </c>
      <c r="V436" s="7">
        <f t="shared" si="99"/>
        <v>-2.2031918347267029E-2</v>
      </c>
      <c r="W436" s="7">
        <f t="shared" si="100"/>
        <v>-2.9894015151400791E-2</v>
      </c>
      <c r="X436" s="7">
        <f t="shared" si="101"/>
        <v>-6.6395451007228408E-3</v>
      </c>
      <c r="Y436" s="7">
        <f t="shared" si="102"/>
        <v>-2.185227613004622E-4</v>
      </c>
      <c r="Z436" s="7">
        <v>-1.1579000000000001E-2</v>
      </c>
      <c r="AA436" s="7">
        <f t="shared" si="103"/>
        <v>2.4366483790721569E-3</v>
      </c>
      <c r="AB436" s="7">
        <f t="shared" si="104"/>
        <v>-4.4965168649566166E-3</v>
      </c>
      <c r="AE436" s="6">
        <v>44092</v>
      </c>
      <c r="AF436" s="7">
        <v>25.83</v>
      </c>
      <c r="AG436" s="7">
        <v>39.07</v>
      </c>
      <c r="AH436" s="7">
        <v>37.24</v>
      </c>
      <c r="AI436" s="7">
        <f t="shared" si="90"/>
        <v>1.0699999999999932</v>
      </c>
      <c r="AJ436" s="7">
        <v>1.56</v>
      </c>
      <c r="AK436" s="7">
        <v>11.475</v>
      </c>
      <c r="AL436" s="7">
        <f t="shared" si="91"/>
        <v>9.9149999999999991</v>
      </c>
      <c r="AM436" s="7">
        <v>0.09</v>
      </c>
      <c r="AN436" s="7">
        <v>0.14000000000000001</v>
      </c>
      <c r="AO436" s="7">
        <v>0.7</v>
      </c>
      <c r="AP436" s="7">
        <f t="shared" si="92"/>
        <v>0.55999999999999994</v>
      </c>
      <c r="AQ436" s="7">
        <v>1.67</v>
      </c>
      <c r="AR436" s="7">
        <v>115.23950000000001</v>
      </c>
      <c r="AS436" s="7">
        <v>1952.1</v>
      </c>
      <c r="AT436" s="14">
        <v>259.99700000000001</v>
      </c>
      <c r="AU436" s="14">
        <v>95.966899999999995</v>
      </c>
      <c r="AV436" s="14">
        <v>80.400000000000006</v>
      </c>
      <c r="AY436" s="6">
        <v>44092</v>
      </c>
      <c r="AZ436" s="12">
        <v>0</v>
      </c>
      <c r="BA436" s="12">
        <v>0</v>
      </c>
      <c r="BB436" s="12">
        <v>0</v>
      </c>
      <c r="BE436" s="6">
        <v>44092</v>
      </c>
      <c r="BF436" t="s">
        <v>56</v>
      </c>
      <c r="BG436" s="52">
        <v>3</v>
      </c>
    </row>
    <row r="437" spans="1:59" x14ac:dyDescent="0.2">
      <c r="A437" s="6">
        <v>44095</v>
      </c>
      <c r="B437" s="12">
        <v>28.880700000000001</v>
      </c>
      <c r="C437" s="12">
        <v>60.209099999999999</v>
      </c>
      <c r="D437" s="12">
        <v>28.1313</v>
      </c>
      <c r="E437" s="12">
        <v>10.5829</v>
      </c>
      <c r="F437" s="12">
        <v>47.439399999999999</v>
      </c>
      <c r="G437" s="12"/>
      <c r="H437" s="12">
        <v>4.7710999999999997</v>
      </c>
      <c r="I437" s="12">
        <v>10.7559</v>
      </c>
      <c r="J437" s="12">
        <v>3.7787999999999999</v>
      </c>
      <c r="K437" s="12">
        <v>77.786600000000007</v>
      </c>
      <c r="L437" s="12">
        <v>39.26</v>
      </c>
      <c r="M437" s="12">
        <v>40.369999999999997</v>
      </c>
      <c r="O437" s="6">
        <v>44095</v>
      </c>
      <c r="P437" s="7">
        <f t="shared" si="93"/>
        <v>-2.0647057640428148E-2</v>
      </c>
      <c r="Q437" s="7">
        <f t="shared" si="94"/>
        <v>-2.4726194179691643E-2</v>
      </c>
      <c r="R437" s="7">
        <f t="shared" si="95"/>
        <v>-4.3009190394489187E-2</v>
      </c>
      <c r="S437" s="7">
        <f t="shared" si="96"/>
        <v>-3.1383951516431766E-2</v>
      </c>
      <c r="T437" s="7">
        <f t="shared" si="97"/>
        <v>-1.7572574144469912E-2</v>
      </c>
      <c r="U437" s="7" t="str">
        <f t="shared" si="98"/>
        <v/>
      </c>
      <c r="V437" s="7">
        <f t="shared" si="99"/>
        <v>-7.9696009246896515E-2</v>
      </c>
      <c r="W437" s="7">
        <f t="shared" si="100"/>
        <v>-5.1090129430156603E-2</v>
      </c>
      <c r="X437" s="7">
        <f t="shared" si="101"/>
        <v>-1.6820790993807101E-2</v>
      </c>
      <c r="Y437" s="7">
        <f t="shared" si="102"/>
        <v>0</v>
      </c>
      <c r="Z437" s="7">
        <v>-1.1192000000000001E-2</v>
      </c>
      <c r="AA437" s="7">
        <f t="shared" si="103"/>
        <v>-4.5558594047003478E-2</v>
      </c>
      <c r="AB437" s="7">
        <f t="shared" si="104"/>
        <v>-4.3384969368257462E-2</v>
      </c>
      <c r="AE437" s="6">
        <v>44095</v>
      </c>
      <c r="AF437" s="7">
        <v>27.78</v>
      </c>
      <c r="AG437" s="7">
        <v>42.89</v>
      </c>
      <c r="AH437" s="7">
        <v>38.630000000000003</v>
      </c>
      <c r="AI437" s="7">
        <f t="shared" si="90"/>
        <v>1.1099999999999994</v>
      </c>
      <c r="AJ437" s="7">
        <v>1.33</v>
      </c>
      <c r="AK437" s="7">
        <v>11.494999999999999</v>
      </c>
      <c r="AL437" s="7">
        <f t="shared" si="91"/>
        <v>10.164999999999999</v>
      </c>
      <c r="AM437" s="7">
        <v>0.09</v>
      </c>
      <c r="AN437" s="7">
        <v>0.14000000000000001</v>
      </c>
      <c r="AO437" s="7">
        <v>0.68</v>
      </c>
      <c r="AP437" s="7">
        <f t="shared" si="92"/>
        <v>0.54</v>
      </c>
      <c r="AQ437" s="7">
        <v>1.62</v>
      </c>
      <c r="AR437" s="7">
        <v>116.378</v>
      </c>
      <c r="AS437" s="7">
        <v>1901.2</v>
      </c>
      <c r="AT437" s="14">
        <v>259.99700000000001</v>
      </c>
      <c r="AU437" s="14">
        <v>95.966899999999995</v>
      </c>
      <c r="AV437" s="14">
        <v>80.400000000000006</v>
      </c>
      <c r="AY437" s="6">
        <v>44095</v>
      </c>
      <c r="AZ437" s="12">
        <v>0</v>
      </c>
      <c r="BA437" s="12">
        <v>0</v>
      </c>
      <c r="BB437" s="12">
        <v>0</v>
      </c>
      <c r="BE437" s="6">
        <v>44095</v>
      </c>
      <c r="BF437" t="s">
        <v>56</v>
      </c>
      <c r="BG437" s="52">
        <v>3</v>
      </c>
    </row>
    <row r="438" spans="1:59" x14ac:dyDescent="0.2">
      <c r="A438" s="6">
        <v>44096</v>
      </c>
      <c r="B438" s="12">
        <v>28.167200000000001</v>
      </c>
      <c r="C438" s="12">
        <v>59.601500000000001</v>
      </c>
      <c r="D438" s="12">
        <v>28.0822</v>
      </c>
      <c r="E438" s="12">
        <v>10.385999999999999</v>
      </c>
      <c r="F438" s="12">
        <v>48.165700000000001</v>
      </c>
      <c r="G438" s="12"/>
      <c r="H438" s="12">
        <v>4.7854999999999999</v>
      </c>
      <c r="I438" s="12">
        <v>10.024699999999999</v>
      </c>
      <c r="J438" s="12">
        <v>3.7275999999999998</v>
      </c>
      <c r="K438" s="12">
        <v>77.786600000000007</v>
      </c>
      <c r="L438" s="12">
        <v>39.549999999999997</v>
      </c>
      <c r="M438" s="12">
        <v>40.840000000000003</v>
      </c>
      <c r="O438" s="6">
        <v>44096</v>
      </c>
      <c r="P438" s="7">
        <f t="shared" si="93"/>
        <v>-2.5015371531033326E-2</v>
      </c>
      <c r="Q438" s="7">
        <f t="shared" si="94"/>
        <v>-1.0142762141693967E-2</v>
      </c>
      <c r="R438" s="7">
        <f t="shared" si="95"/>
        <v>-1.746911773383244E-3</v>
      </c>
      <c r="S438" s="7">
        <f t="shared" si="96"/>
        <v>-1.8780745528309547E-2</v>
      </c>
      <c r="T438" s="7">
        <f t="shared" si="97"/>
        <v>1.5194042424152857E-2</v>
      </c>
      <c r="U438" s="7" t="str">
        <f t="shared" si="98"/>
        <v/>
      </c>
      <c r="V438" s="7">
        <f t="shared" si="99"/>
        <v>3.0136263730471324E-3</v>
      </c>
      <c r="W438" s="7">
        <f t="shared" si="100"/>
        <v>-7.040239366908467E-2</v>
      </c>
      <c r="X438" s="7">
        <f t="shared" si="101"/>
        <v>-1.3641903983478884E-2</v>
      </c>
      <c r="Y438" s="7">
        <f t="shared" si="102"/>
        <v>0</v>
      </c>
      <c r="Z438" s="7">
        <v>1.0133E-2</v>
      </c>
      <c r="AA438" s="7">
        <f t="shared" si="103"/>
        <v>7.3595053653478012E-3</v>
      </c>
      <c r="AB438" s="7">
        <f t="shared" si="104"/>
        <v>1.1575058431615598E-2</v>
      </c>
      <c r="AE438" s="6">
        <v>44096</v>
      </c>
      <c r="AF438" s="7">
        <v>26.86</v>
      </c>
      <c r="AG438" s="7">
        <v>41.28</v>
      </c>
      <c r="AH438" s="7">
        <v>39.35</v>
      </c>
      <c r="AI438" s="7">
        <f t="shared" si="90"/>
        <v>1.2900000000000063</v>
      </c>
      <c r="AJ438" s="7">
        <v>1.49</v>
      </c>
      <c r="AK438" s="7">
        <v>11.705</v>
      </c>
      <c r="AL438" s="7">
        <f t="shared" si="91"/>
        <v>10.215</v>
      </c>
      <c r="AM438" s="7">
        <v>0.09</v>
      </c>
      <c r="AN438" s="7">
        <v>0.13</v>
      </c>
      <c r="AO438" s="7">
        <v>0.68</v>
      </c>
      <c r="AP438" s="7">
        <f t="shared" si="92"/>
        <v>0.55000000000000004</v>
      </c>
      <c r="AQ438" s="7">
        <v>1.62</v>
      </c>
      <c r="AR438" s="7">
        <v>116.5438</v>
      </c>
      <c r="AS438" s="7">
        <v>1898.6</v>
      </c>
      <c r="AT438" s="14">
        <v>259.99700000000001</v>
      </c>
      <c r="AU438" s="14">
        <v>95.966899999999995</v>
      </c>
      <c r="AV438" s="14">
        <v>80.400000000000006</v>
      </c>
      <c r="AY438" s="6">
        <v>44096</v>
      </c>
      <c r="AZ438" s="12">
        <v>0</v>
      </c>
      <c r="BA438" s="12">
        <v>0</v>
      </c>
      <c r="BB438" s="12">
        <v>0</v>
      </c>
      <c r="BE438" s="6">
        <v>44096</v>
      </c>
      <c r="BF438" t="s">
        <v>56</v>
      </c>
      <c r="BG438" s="52">
        <v>3</v>
      </c>
    </row>
    <row r="439" spans="1:59" x14ac:dyDescent="0.2">
      <c r="A439" s="6">
        <v>44097</v>
      </c>
      <c r="B439" s="12">
        <v>27.263400000000001</v>
      </c>
      <c r="C439" s="12">
        <v>56.776499999999999</v>
      </c>
      <c r="D439" s="12">
        <v>26.952300000000001</v>
      </c>
      <c r="E439" s="12">
        <v>9.7579999999999991</v>
      </c>
      <c r="F439" s="12">
        <v>46.349899999999998</v>
      </c>
      <c r="G439" s="12"/>
      <c r="H439" s="12">
        <v>4.4832000000000001</v>
      </c>
      <c r="I439" s="12">
        <v>9.4697999999999993</v>
      </c>
      <c r="J439" s="12">
        <v>3.5611000000000002</v>
      </c>
      <c r="K439" s="12">
        <v>77.786600000000007</v>
      </c>
      <c r="L439" s="12">
        <v>39.92</v>
      </c>
      <c r="M439" s="12">
        <v>41.09</v>
      </c>
      <c r="O439" s="6">
        <v>44097</v>
      </c>
      <c r="P439" s="7">
        <f t="shared" si="93"/>
        <v>-3.2613037064504746E-2</v>
      </c>
      <c r="Q439" s="7">
        <f t="shared" si="94"/>
        <v>-4.8558233817957402E-2</v>
      </c>
      <c r="R439" s="7">
        <f t="shared" si="95"/>
        <v>-4.1067286725266279E-2</v>
      </c>
      <c r="S439" s="7">
        <f t="shared" si="96"/>
        <v>-6.2371284028481813E-2</v>
      </c>
      <c r="T439" s="7">
        <f t="shared" si="97"/>
        <v>-3.8428014966602163E-2</v>
      </c>
      <c r="U439" s="7" t="str">
        <f t="shared" si="98"/>
        <v/>
      </c>
      <c r="V439" s="7">
        <f t="shared" si="99"/>
        <v>-6.5253435493273296E-2</v>
      </c>
      <c r="W439" s="7">
        <f t="shared" si="100"/>
        <v>-5.694425990704393E-2</v>
      </c>
      <c r="X439" s="7">
        <f t="shared" si="101"/>
        <v>-4.5695109028576236E-2</v>
      </c>
      <c r="Y439" s="7">
        <f t="shared" si="102"/>
        <v>0</v>
      </c>
      <c r="Z439" s="7">
        <v>-2.3463999999999999E-2</v>
      </c>
      <c r="AA439" s="7">
        <f t="shared" si="103"/>
        <v>9.311757229600379E-3</v>
      </c>
      <c r="AB439" s="7">
        <f t="shared" si="104"/>
        <v>6.1027895988535899E-3</v>
      </c>
      <c r="AE439" s="6">
        <v>44097</v>
      </c>
      <c r="AF439" s="7">
        <v>28.58</v>
      </c>
      <c r="AG439" s="7">
        <v>44.64</v>
      </c>
      <c r="AH439" s="7">
        <v>38.630000000000003</v>
      </c>
      <c r="AI439" s="7">
        <f t="shared" si="90"/>
        <v>1.1700000000000017</v>
      </c>
      <c r="AJ439" s="7">
        <v>1.74</v>
      </c>
      <c r="AK439" s="7">
        <v>12.02</v>
      </c>
      <c r="AL439" s="7">
        <f t="shared" si="91"/>
        <v>10.28</v>
      </c>
      <c r="AM439" s="7">
        <v>0.09</v>
      </c>
      <c r="AN439" s="7">
        <v>0.14000000000000001</v>
      </c>
      <c r="AO439" s="7">
        <v>0.68</v>
      </c>
      <c r="AP439" s="7">
        <f t="shared" si="92"/>
        <v>0.54</v>
      </c>
      <c r="AQ439" s="7">
        <v>1.6</v>
      </c>
      <c r="AR439" s="7">
        <v>117.2526</v>
      </c>
      <c r="AS439" s="7">
        <v>1859.9</v>
      </c>
      <c r="AT439" s="14">
        <v>259.99700000000001</v>
      </c>
      <c r="AU439" s="14">
        <v>95.966899999999995</v>
      </c>
      <c r="AV439" s="14">
        <v>80.400000000000006</v>
      </c>
      <c r="AY439" s="6">
        <v>44097</v>
      </c>
      <c r="AZ439" s="12">
        <v>0</v>
      </c>
      <c r="BA439" s="12">
        <v>0</v>
      </c>
      <c r="BB439" s="12">
        <v>0</v>
      </c>
      <c r="BE439" s="6">
        <v>44097</v>
      </c>
      <c r="BF439" t="s">
        <v>56</v>
      </c>
      <c r="BG439" s="52">
        <v>3</v>
      </c>
    </row>
    <row r="440" spans="1:59" x14ac:dyDescent="0.2">
      <c r="A440" s="6">
        <v>44098</v>
      </c>
      <c r="B440" s="12">
        <v>27.207899999999999</v>
      </c>
      <c r="C440" s="12">
        <v>56.658099999999997</v>
      </c>
      <c r="D440" s="12">
        <v>27.5091</v>
      </c>
      <c r="E440" s="12">
        <v>9.9735999999999994</v>
      </c>
      <c r="F440" s="12">
        <v>46.808700000000002</v>
      </c>
      <c r="G440" s="12"/>
      <c r="H440" s="12">
        <v>4.5552000000000001</v>
      </c>
      <c r="I440" s="12">
        <v>9.4433000000000007</v>
      </c>
      <c r="J440" s="12">
        <v>3.5354000000000001</v>
      </c>
      <c r="K440" s="12">
        <v>77.795100000000005</v>
      </c>
      <c r="L440" s="12">
        <v>40.11</v>
      </c>
      <c r="M440" s="12">
        <v>41.24</v>
      </c>
      <c r="O440" s="6">
        <v>44098</v>
      </c>
      <c r="P440" s="7">
        <f t="shared" si="93"/>
        <v>-2.0377710539445405E-3</v>
      </c>
      <c r="Q440" s="7">
        <f t="shared" si="94"/>
        <v>-2.0875472386288848E-3</v>
      </c>
      <c r="R440" s="7">
        <f t="shared" si="95"/>
        <v>2.0448222083416224E-2</v>
      </c>
      <c r="S440" s="7">
        <f t="shared" si="96"/>
        <v>2.1854140654982812E-2</v>
      </c>
      <c r="T440" s="7">
        <f t="shared" si="97"/>
        <v>9.8499485704777213E-3</v>
      </c>
      <c r="U440" s="7" t="str">
        <f t="shared" si="98"/>
        <v/>
      </c>
      <c r="V440" s="7">
        <f t="shared" si="99"/>
        <v>1.5932360381085364E-2</v>
      </c>
      <c r="W440" s="7">
        <f t="shared" si="100"/>
        <v>-2.8022923097418971E-3</v>
      </c>
      <c r="X440" s="7">
        <f t="shared" si="101"/>
        <v>-7.2430387811414322E-3</v>
      </c>
      <c r="Y440" s="7">
        <f t="shared" si="102"/>
        <v>1.0926734967482556E-4</v>
      </c>
      <c r="Z440" s="7">
        <v>2.6619999999999999E-3</v>
      </c>
      <c r="AA440" s="7">
        <f t="shared" si="103"/>
        <v>4.7482283386981565E-3</v>
      </c>
      <c r="AB440" s="7">
        <f t="shared" si="104"/>
        <v>3.6438762534407461E-3</v>
      </c>
      <c r="AE440" s="6">
        <v>44098</v>
      </c>
      <c r="AF440" s="7">
        <v>28.51</v>
      </c>
      <c r="AG440" s="7">
        <v>42.88</v>
      </c>
      <c r="AH440" s="7">
        <v>37.22</v>
      </c>
      <c r="AI440" s="7">
        <f t="shared" si="90"/>
        <v>1.1300000000000026</v>
      </c>
      <c r="AJ440" s="7">
        <v>1.93</v>
      </c>
      <c r="AK440" s="7">
        <v>11.635</v>
      </c>
      <c r="AL440" s="7">
        <f t="shared" si="91"/>
        <v>9.7050000000000001</v>
      </c>
      <c r="AM440" s="7">
        <v>0.09</v>
      </c>
      <c r="AN440" s="7">
        <v>0.14000000000000001</v>
      </c>
      <c r="AO440" s="7">
        <v>0.67</v>
      </c>
      <c r="AP440" s="7">
        <f t="shared" si="92"/>
        <v>0.53</v>
      </c>
      <c r="AQ440" s="7">
        <v>1.58</v>
      </c>
      <c r="AR440" s="7">
        <v>117.54730000000001</v>
      </c>
      <c r="AS440" s="7">
        <v>1868.3</v>
      </c>
      <c r="AT440" s="14">
        <v>259.99700000000001</v>
      </c>
      <c r="AU440" s="14">
        <v>95.966899999999995</v>
      </c>
      <c r="AV440" s="14">
        <v>80.400000000000006</v>
      </c>
      <c r="AY440" s="6">
        <v>44098</v>
      </c>
      <c r="AZ440" s="12">
        <v>0</v>
      </c>
      <c r="BA440" s="12">
        <v>0</v>
      </c>
      <c r="BB440" s="12">
        <v>0</v>
      </c>
      <c r="BE440" s="6">
        <v>44098</v>
      </c>
      <c r="BF440" t="s">
        <v>56</v>
      </c>
      <c r="BG440" s="52">
        <v>3</v>
      </c>
    </row>
    <row r="441" spans="1:59" x14ac:dyDescent="0.2">
      <c r="A441" s="6">
        <v>44099</v>
      </c>
      <c r="B441" s="12">
        <v>27.461600000000001</v>
      </c>
      <c r="C441" s="12">
        <v>56.681800000000003</v>
      </c>
      <c r="D441" s="12">
        <v>27.590900000000001</v>
      </c>
      <c r="E441" s="12">
        <v>9.5799000000000003</v>
      </c>
      <c r="F441" s="12">
        <v>47.448999999999998</v>
      </c>
      <c r="G441" s="12"/>
      <c r="H441" s="12">
        <v>4.6272000000000002</v>
      </c>
      <c r="I441" s="12">
        <v>9.7957000000000001</v>
      </c>
      <c r="J441" s="12">
        <v>3.5162</v>
      </c>
      <c r="K441" s="12">
        <v>77.786600000000007</v>
      </c>
      <c r="L441" s="12">
        <v>40.06</v>
      </c>
      <c r="M441" s="12">
        <v>40.909999999999997</v>
      </c>
      <c r="O441" s="6">
        <v>44099</v>
      </c>
      <c r="P441" s="7">
        <f t="shared" si="93"/>
        <v>9.2812929034014231E-3</v>
      </c>
      <c r="Q441" s="7">
        <f t="shared" si="94"/>
        <v>4.1821106857217234E-4</v>
      </c>
      <c r="R441" s="7">
        <f t="shared" si="95"/>
        <v>2.9691491867397941E-3</v>
      </c>
      <c r="S441" s="7">
        <f t="shared" si="96"/>
        <v>-4.0274448533700678E-2</v>
      </c>
      <c r="T441" s="7">
        <f t="shared" si="97"/>
        <v>1.3586366935553184E-2</v>
      </c>
      <c r="U441" s="7" t="str">
        <f t="shared" si="98"/>
        <v/>
      </c>
      <c r="V441" s="7">
        <f t="shared" si="99"/>
        <v>1.5682496000617777E-2</v>
      </c>
      <c r="W441" s="7">
        <f t="shared" si="100"/>
        <v>3.6638018535133175E-2</v>
      </c>
      <c r="X441" s="7">
        <f t="shared" si="101"/>
        <v>-5.4455860930935586E-3</v>
      </c>
      <c r="Y441" s="7">
        <f t="shared" si="102"/>
        <v>-1.092673496748145E-4</v>
      </c>
      <c r="Z441" s="7">
        <v>1.6038E-2</v>
      </c>
      <c r="AA441" s="7">
        <f t="shared" si="103"/>
        <v>-1.2473495442892311E-3</v>
      </c>
      <c r="AB441" s="7">
        <f t="shared" si="104"/>
        <v>-8.0341272074520801E-3</v>
      </c>
      <c r="AE441" s="6">
        <v>44099</v>
      </c>
      <c r="AF441" s="7">
        <v>26.38</v>
      </c>
      <c r="AG441" s="7">
        <v>41.41</v>
      </c>
      <c r="AH441" s="7">
        <v>36.97</v>
      </c>
      <c r="AI441" s="7">
        <f t="shared" si="90"/>
        <v>0.84999999999999432</v>
      </c>
      <c r="AJ441" s="7">
        <v>1.9</v>
      </c>
      <c r="AK441" s="7">
        <v>11.664999999999999</v>
      </c>
      <c r="AL441" s="7">
        <f t="shared" si="91"/>
        <v>9.7649999999999988</v>
      </c>
      <c r="AM441" s="7">
        <v>0.09</v>
      </c>
      <c r="AN441" s="7">
        <v>0.12</v>
      </c>
      <c r="AO441" s="7">
        <v>0.66</v>
      </c>
      <c r="AP441" s="7">
        <f t="shared" si="92"/>
        <v>0.54</v>
      </c>
      <c r="AQ441" s="7">
        <v>1.58</v>
      </c>
      <c r="AR441" s="7">
        <v>117.86790000000001</v>
      </c>
      <c r="AS441" s="7">
        <v>1857.7</v>
      </c>
      <c r="AT441" s="14">
        <v>259.99700000000001</v>
      </c>
      <c r="AU441" s="14">
        <v>95.966899999999995</v>
      </c>
      <c r="AV441" s="14">
        <v>80.400000000000006</v>
      </c>
      <c r="AY441" s="6">
        <v>44099</v>
      </c>
      <c r="AZ441" s="12">
        <v>0</v>
      </c>
      <c r="BA441" s="12">
        <v>0</v>
      </c>
      <c r="BB441" s="12">
        <v>0</v>
      </c>
      <c r="BE441" s="6">
        <v>44099</v>
      </c>
      <c r="BF441" t="s">
        <v>56</v>
      </c>
      <c r="BG441" s="52">
        <v>3</v>
      </c>
    </row>
    <row r="442" spans="1:59" x14ac:dyDescent="0.2">
      <c r="A442" s="6">
        <v>44102</v>
      </c>
      <c r="B442" s="12">
        <v>27.992799999999999</v>
      </c>
      <c r="C442" s="12">
        <v>58.338999999999999</v>
      </c>
      <c r="D442" s="12">
        <v>27.5991</v>
      </c>
      <c r="E442" s="12">
        <v>9.6923999999999992</v>
      </c>
      <c r="F442" s="12">
        <v>47.1432</v>
      </c>
      <c r="G442" s="12"/>
      <c r="H442" s="12">
        <v>4.5839999999999996</v>
      </c>
      <c r="I442" s="12">
        <v>9.7075999999999993</v>
      </c>
      <c r="J442" s="12">
        <v>3.5547</v>
      </c>
      <c r="K442" s="12">
        <v>77.795100000000005</v>
      </c>
      <c r="L442" s="12">
        <v>40.47</v>
      </c>
      <c r="M442" s="12">
        <v>41.59</v>
      </c>
      <c r="O442" s="6">
        <v>44102</v>
      </c>
      <c r="P442" s="7">
        <f t="shared" si="93"/>
        <v>1.915866903921767E-2</v>
      </c>
      <c r="Q442" s="7">
        <f t="shared" si="94"/>
        <v>2.8817651842663765E-2</v>
      </c>
      <c r="R442" s="7">
        <f t="shared" si="95"/>
        <v>2.9715528394044072E-4</v>
      </c>
      <c r="S442" s="7">
        <f t="shared" si="96"/>
        <v>1.1674919739186301E-2</v>
      </c>
      <c r="T442" s="7">
        <f t="shared" si="97"/>
        <v>-6.4656719122251913E-3</v>
      </c>
      <c r="U442" s="7" t="str">
        <f t="shared" si="98"/>
        <v/>
      </c>
      <c r="V442" s="7">
        <f t="shared" si="99"/>
        <v>-9.379954129815446E-3</v>
      </c>
      <c r="W442" s="7">
        <f t="shared" si="100"/>
        <v>-9.0344299921358735E-3</v>
      </c>
      <c r="X442" s="7">
        <f t="shared" si="101"/>
        <v>1.0889810482114804E-2</v>
      </c>
      <c r="Y442" s="7">
        <f t="shared" si="102"/>
        <v>1.0926734967482556E-4</v>
      </c>
      <c r="Z442" s="7">
        <v>1.6473000000000002E-2</v>
      </c>
      <c r="AA442" s="7">
        <f t="shared" si="103"/>
        <v>1.0182628650101985E-2</v>
      </c>
      <c r="AB442" s="7">
        <f t="shared" si="104"/>
        <v>1.6485221813513275E-2</v>
      </c>
      <c r="AE442" s="6">
        <v>44102</v>
      </c>
      <c r="AF442" s="7">
        <v>26.19</v>
      </c>
      <c r="AG442" s="7">
        <v>40.64</v>
      </c>
      <c r="AH442" s="7">
        <v>37.4</v>
      </c>
      <c r="AI442" s="7">
        <f t="shared" si="90"/>
        <v>1.1200000000000045</v>
      </c>
      <c r="AJ442" s="7">
        <v>1.83</v>
      </c>
      <c r="AK442" s="7">
        <v>12.35</v>
      </c>
      <c r="AL442" s="7">
        <f t="shared" si="91"/>
        <v>10.52</v>
      </c>
      <c r="AM442" s="7">
        <v>0.09</v>
      </c>
      <c r="AN442" s="7">
        <v>0.14000000000000001</v>
      </c>
      <c r="AO442" s="7">
        <v>0.67</v>
      </c>
      <c r="AP442" s="7">
        <f t="shared" si="92"/>
        <v>0.53</v>
      </c>
      <c r="AQ442" s="7">
        <v>1.61</v>
      </c>
      <c r="AR442" s="7">
        <v>117.6178</v>
      </c>
      <c r="AS442" s="7">
        <v>1872.8</v>
      </c>
      <c r="AT442" s="14">
        <v>259.99700000000001</v>
      </c>
      <c r="AU442" s="14">
        <v>95.966899999999995</v>
      </c>
      <c r="AV442" s="14">
        <v>80.400000000000006</v>
      </c>
      <c r="AY442" s="6">
        <v>44102</v>
      </c>
      <c r="AZ442" s="12">
        <v>0</v>
      </c>
      <c r="BA442" s="12">
        <v>0</v>
      </c>
      <c r="BB442" s="12">
        <v>0</v>
      </c>
      <c r="BE442" s="6">
        <v>44102</v>
      </c>
      <c r="BF442" t="s">
        <v>56</v>
      </c>
      <c r="BG442" s="52">
        <v>3</v>
      </c>
    </row>
    <row r="443" spans="1:59" x14ac:dyDescent="0.2">
      <c r="A443" s="6">
        <v>44103</v>
      </c>
      <c r="B443" s="12">
        <v>27.176200000000001</v>
      </c>
      <c r="C443" s="12">
        <v>56.737099999999998</v>
      </c>
      <c r="D443" s="12">
        <v>26.575700000000001</v>
      </c>
      <c r="E443" s="12">
        <v>9.3643000000000001</v>
      </c>
      <c r="F443" s="12">
        <v>46.388199999999998</v>
      </c>
      <c r="G443" s="12"/>
      <c r="H443" s="12">
        <v>4.5624000000000002</v>
      </c>
      <c r="I443" s="12">
        <v>9.6460000000000008</v>
      </c>
      <c r="J443" s="12">
        <v>3.5867</v>
      </c>
      <c r="K443" s="12">
        <v>77.795100000000005</v>
      </c>
      <c r="L443" s="12">
        <v>39.03</v>
      </c>
      <c r="M443" s="12">
        <v>40.33</v>
      </c>
      <c r="O443" s="6">
        <v>44103</v>
      </c>
      <c r="P443" s="7">
        <f t="shared" si="93"/>
        <v>-2.9605743985170022E-2</v>
      </c>
      <c r="Q443" s="7">
        <f t="shared" si="94"/>
        <v>-2.7842505647768526E-2</v>
      </c>
      <c r="R443" s="7">
        <f t="shared" si="95"/>
        <v>-3.7785899069045899E-2</v>
      </c>
      <c r="S443" s="7">
        <f t="shared" si="96"/>
        <v>-3.4437486547868996E-2</v>
      </c>
      <c r="T443" s="7">
        <f t="shared" si="97"/>
        <v>-1.6144661561016384E-2</v>
      </c>
      <c r="U443" s="7" t="str">
        <f t="shared" si="98"/>
        <v/>
      </c>
      <c r="V443" s="7">
        <f t="shared" si="99"/>
        <v>-4.7231785522463057E-3</v>
      </c>
      <c r="W443" s="7">
        <f t="shared" si="100"/>
        <v>-6.3657622372643372E-3</v>
      </c>
      <c r="X443" s="7">
        <f t="shared" si="101"/>
        <v>8.961888193973179E-3</v>
      </c>
      <c r="Y443" s="7">
        <f t="shared" si="102"/>
        <v>0</v>
      </c>
      <c r="Z443" s="7">
        <v>-5.4609999999999997E-3</v>
      </c>
      <c r="AA443" s="7">
        <f t="shared" si="103"/>
        <v>-3.6230377695250532E-2</v>
      </c>
      <c r="AB443" s="7">
        <f t="shared" si="104"/>
        <v>-3.076414486954368E-2</v>
      </c>
      <c r="AE443" s="6">
        <v>44103</v>
      </c>
      <c r="AF443" s="7">
        <v>26.27</v>
      </c>
      <c r="AG443" s="7">
        <v>46.13</v>
      </c>
      <c r="AH443" s="7">
        <v>36.619999999999997</v>
      </c>
      <c r="AI443" s="7">
        <f t="shared" si="90"/>
        <v>1.2999999999999972</v>
      </c>
      <c r="AJ443" s="7">
        <v>1.74</v>
      </c>
      <c r="AK443" s="7">
        <v>12.28</v>
      </c>
      <c r="AL443" s="7">
        <f t="shared" si="91"/>
        <v>10.54</v>
      </c>
      <c r="AM443" s="7">
        <v>0.09</v>
      </c>
      <c r="AN443" s="7">
        <v>0.11</v>
      </c>
      <c r="AO443" s="7">
        <v>0.66</v>
      </c>
      <c r="AP443" s="7">
        <f t="shared" si="92"/>
        <v>0.55000000000000004</v>
      </c>
      <c r="AQ443" s="7">
        <v>1.64</v>
      </c>
      <c r="AR443" s="7">
        <v>117.526</v>
      </c>
      <c r="AS443" s="7">
        <v>1894.3</v>
      </c>
      <c r="AT443" s="14">
        <v>259.99700000000001</v>
      </c>
      <c r="AU443" s="14">
        <v>95.966899999999995</v>
      </c>
      <c r="AV443" s="14">
        <v>80.400000000000006</v>
      </c>
      <c r="AY443" s="6">
        <v>44103</v>
      </c>
      <c r="AZ443" s="12">
        <v>0</v>
      </c>
      <c r="BA443" s="12">
        <v>0</v>
      </c>
      <c r="BB443" s="12">
        <v>0</v>
      </c>
      <c r="BE443" s="6">
        <v>44103</v>
      </c>
      <c r="BF443" t="s">
        <v>56</v>
      </c>
      <c r="BG443" s="52">
        <v>3</v>
      </c>
    </row>
    <row r="444" spans="1:59" x14ac:dyDescent="0.2">
      <c r="A444" s="6">
        <v>44104</v>
      </c>
      <c r="B444" s="12">
        <v>27.215900000000001</v>
      </c>
      <c r="C444" s="12">
        <v>56.816000000000003</v>
      </c>
      <c r="D444" s="12">
        <v>26.886800000000001</v>
      </c>
      <c r="E444" s="12">
        <v>9.3829999999999991</v>
      </c>
      <c r="F444" s="12">
        <v>44.218800000000002</v>
      </c>
      <c r="G444" s="12"/>
      <c r="H444" s="12">
        <v>4.6775000000000002</v>
      </c>
      <c r="I444" s="12">
        <v>9.7516999999999996</v>
      </c>
      <c r="J444" s="12">
        <v>3.4714</v>
      </c>
      <c r="K444" s="12">
        <v>77.786600000000007</v>
      </c>
      <c r="L444" s="12">
        <v>40.049999999999997</v>
      </c>
      <c r="M444" s="12">
        <v>40.299999999999997</v>
      </c>
      <c r="O444" s="6">
        <v>44104</v>
      </c>
      <c r="P444" s="7">
        <f t="shared" si="93"/>
        <v>1.4597710715281837E-3</v>
      </c>
      <c r="Q444" s="7">
        <f t="shared" si="94"/>
        <v>1.3896584540152837E-3</v>
      </c>
      <c r="R444" s="7">
        <f t="shared" si="95"/>
        <v>1.1638195425612848E-2</v>
      </c>
      <c r="S444" s="7">
        <f t="shared" si="96"/>
        <v>1.994954601667741E-3</v>
      </c>
      <c r="T444" s="7">
        <f t="shared" si="97"/>
        <v>-4.7895078526001063E-2</v>
      </c>
      <c r="U444" s="7" t="str">
        <f t="shared" si="98"/>
        <v/>
      </c>
      <c r="V444" s="7">
        <f t="shared" si="99"/>
        <v>2.4914978305915474E-2</v>
      </c>
      <c r="W444" s="7">
        <f t="shared" si="100"/>
        <v>1.0898307138575189E-2</v>
      </c>
      <c r="X444" s="7">
        <f t="shared" si="101"/>
        <v>-3.2674588897995835E-2</v>
      </c>
      <c r="Y444" s="7">
        <f t="shared" si="102"/>
        <v>-1.092673496748145E-4</v>
      </c>
      <c r="Z444" s="7">
        <v>7.5529999999999998E-3</v>
      </c>
      <c r="AA444" s="7">
        <f t="shared" si="103"/>
        <v>2.5798092321844535E-2</v>
      </c>
      <c r="AB444" s="7">
        <f t="shared" si="104"/>
        <v>-7.4413993263953428E-4</v>
      </c>
      <c r="AE444" s="6">
        <v>44104</v>
      </c>
      <c r="AF444" s="7">
        <v>26.37</v>
      </c>
      <c r="AG444" s="7">
        <v>44</v>
      </c>
      <c r="AH444" s="7">
        <v>39.21</v>
      </c>
      <c r="AI444" s="7">
        <f t="shared" si="90"/>
        <v>0.25</v>
      </c>
      <c r="AJ444" s="7">
        <v>1.66</v>
      </c>
      <c r="AK444" s="7">
        <v>13.285</v>
      </c>
      <c r="AL444" s="7">
        <f t="shared" si="91"/>
        <v>11.625</v>
      </c>
      <c r="AM444" s="7">
        <v>0.09</v>
      </c>
      <c r="AN444" s="7">
        <v>0.13</v>
      </c>
      <c r="AO444" s="7">
        <v>0.69</v>
      </c>
      <c r="AP444" s="7">
        <f t="shared" si="92"/>
        <v>0.55999999999999994</v>
      </c>
      <c r="AQ444" s="7">
        <v>1.63</v>
      </c>
      <c r="AR444" s="7">
        <v>116.946</v>
      </c>
      <c r="AS444" s="7">
        <v>1887.5</v>
      </c>
      <c r="AT444" s="14">
        <v>259.99700000000001</v>
      </c>
      <c r="AU444" s="14">
        <v>95.966899999999995</v>
      </c>
      <c r="AV444" s="14">
        <v>80.400000000000006</v>
      </c>
      <c r="AY444" s="6">
        <v>44104</v>
      </c>
      <c r="AZ444" s="12">
        <v>0</v>
      </c>
      <c r="BA444" s="12">
        <v>0</v>
      </c>
      <c r="BB444" s="12">
        <v>0</v>
      </c>
      <c r="BE444" s="6">
        <v>44104</v>
      </c>
      <c r="BF444" t="s">
        <v>56</v>
      </c>
      <c r="BG444" s="52">
        <v>3</v>
      </c>
    </row>
    <row r="445" spans="1:59" x14ac:dyDescent="0.2">
      <c r="A445" s="6">
        <v>44105</v>
      </c>
      <c r="B445" s="12">
        <v>26.264500000000002</v>
      </c>
      <c r="C445" s="12">
        <v>55.569200000000002</v>
      </c>
      <c r="D445" s="12">
        <v>26.551100000000002</v>
      </c>
      <c r="E445" s="12">
        <v>9.0737000000000005</v>
      </c>
      <c r="F445" s="12">
        <v>44.285699999999999</v>
      </c>
      <c r="G445" s="12"/>
      <c r="H445" s="12">
        <v>4.6847000000000003</v>
      </c>
      <c r="I445" s="12">
        <v>9.9014000000000006</v>
      </c>
      <c r="J445" s="12">
        <v>3.4714</v>
      </c>
      <c r="K445" s="12">
        <v>77.786600000000007</v>
      </c>
      <c r="L445" s="12">
        <v>38.51</v>
      </c>
      <c r="M445" s="12">
        <v>39.75</v>
      </c>
      <c r="O445" s="6">
        <v>44105</v>
      </c>
      <c r="P445" s="7">
        <f t="shared" si="93"/>
        <v>-3.5583143853711925E-2</v>
      </c>
      <c r="Q445" s="7">
        <f t="shared" si="94"/>
        <v>-2.2188885269502478E-2</v>
      </c>
      <c r="R445" s="7">
        <f t="shared" si="95"/>
        <v>-1.2564281760876981E-2</v>
      </c>
      <c r="S445" s="7">
        <f t="shared" si="96"/>
        <v>-3.3519422107063039E-2</v>
      </c>
      <c r="T445" s="7">
        <f t="shared" si="97"/>
        <v>1.5117878241597573E-3</v>
      </c>
      <c r="U445" s="7" t="str">
        <f t="shared" si="98"/>
        <v/>
      </c>
      <c r="V445" s="7">
        <f t="shared" si="99"/>
        <v>1.5381003224564931E-3</v>
      </c>
      <c r="W445" s="7">
        <f t="shared" si="100"/>
        <v>1.5234532498565958E-2</v>
      </c>
      <c r="X445" s="7">
        <f t="shared" si="101"/>
        <v>0</v>
      </c>
      <c r="Y445" s="7">
        <f t="shared" si="102"/>
        <v>0</v>
      </c>
      <c r="Z445" s="7">
        <v>6.3990000000000002E-3</v>
      </c>
      <c r="AA445" s="7">
        <f t="shared" si="103"/>
        <v>-3.9210725687550664E-2</v>
      </c>
      <c r="AB445" s="7">
        <f t="shared" si="104"/>
        <v>-1.3741627852296353E-2</v>
      </c>
      <c r="AE445" s="6">
        <v>44105</v>
      </c>
      <c r="AF445" s="7">
        <v>26.7</v>
      </c>
      <c r="AG445" s="7">
        <v>49.35</v>
      </c>
      <c r="AH445" s="7">
        <v>38.65</v>
      </c>
      <c r="AI445" s="7">
        <f t="shared" si="90"/>
        <v>1.240000000000002</v>
      </c>
      <c r="AJ445" s="7">
        <v>1.6</v>
      </c>
      <c r="AK445" s="7">
        <v>13.18</v>
      </c>
      <c r="AL445" s="7">
        <f t="shared" si="91"/>
        <v>11.58</v>
      </c>
      <c r="AM445" s="7">
        <v>0.09</v>
      </c>
      <c r="AN445" s="7">
        <v>0.14000000000000001</v>
      </c>
      <c r="AO445" s="7">
        <v>0.68</v>
      </c>
      <c r="AP445" s="7">
        <f t="shared" si="92"/>
        <v>0.54</v>
      </c>
      <c r="AQ445" s="7">
        <v>1.63</v>
      </c>
      <c r="AR445" s="7">
        <v>116.7227</v>
      </c>
      <c r="AS445" s="7">
        <v>1908.4</v>
      </c>
      <c r="AT445" s="14">
        <v>260.31900000000002</v>
      </c>
      <c r="AU445" s="14">
        <v>96.739400000000003</v>
      </c>
      <c r="AV445" s="14">
        <v>81.8</v>
      </c>
      <c r="AY445" s="6">
        <v>44105</v>
      </c>
      <c r="AZ445" s="12">
        <v>0</v>
      </c>
      <c r="BA445" s="12">
        <v>0</v>
      </c>
      <c r="BB445" s="12">
        <v>0</v>
      </c>
      <c r="BE445" s="6">
        <v>44105</v>
      </c>
      <c r="BF445" t="s">
        <v>56</v>
      </c>
      <c r="BG445" s="52">
        <v>3</v>
      </c>
    </row>
    <row r="446" spans="1:59" x14ac:dyDescent="0.2">
      <c r="A446" s="6">
        <v>44106</v>
      </c>
      <c r="B446" s="12">
        <v>26.145600000000002</v>
      </c>
      <c r="C446" s="12">
        <v>56.1768</v>
      </c>
      <c r="D446" s="12">
        <v>27.075099999999999</v>
      </c>
      <c r="E446" s="12">
        <v>9.2517999999999994</v>
      </c>
      <c r="F446" s="12">
        <v>44.926000000000002</v>
      </c>
      <c r="G446" s="12"/>
      <c r="H446" s="12">
        <v>4.6919000000000004</v>
      </c>
      <c r="I446" s="12">
        <v>9.8574000000000002</v>
      </c>
      <c r="J446" s="12">
        <v>3.4777999999999998</v>
      </c>
      <c r="K446" s="12">
        <v>77.786600000000007</v>
      </c>
      <c r="L446" s="12">
        <v>36.9</v>
      </c>
      <c r="M446" s="12">
        <v>38</v>
      </c>
      <c r="O446" s="6">
        <v>44106</v>
      </c>
      <c r="P446" s="7">
        <f t="shared" si="93"/>
        <v>-4.5373011684312504E-3</v>
      </c>
      <c r="Q446" s="7">
        <f t="shared" si="94"/>
        <v>1.0874769350437649E-2</v>
      </c>
      <c r="R446" s="7">
        <f t="shared" si="95"/>
        <v>1.954330823290306E-2</v>
      </c>
      <c r="S446" s="7">
        <f t="shared" si="96"/>
        <v>1.9438007987006675E-2</v>
      </c>
      <c r="T446" s="7">
        <f t="shared" si="97"/>
        <v>1.4354865899797143E-2</v>
      </c>
      <c r="U446" s="7" t="str">
        <f t="shared" si="98"/>
        <v/>
      </c>
      <c r="V446" s="7">
        <f t="shared" si="99"/>
        <v>1.5357382025669541E-3</v>
      </c>
      <c r="W446" s="7">
        <f t="shared" si="100"/>
        <v>-4.4537191257122697E-3</v>
      </c>
      <c r="X446" s="7">
        <f t="shared" si="101"/>
        <v>1.8419391611871759E-3</v>
      </c>
      <c r="Y446" s="7">
        <f t="shared" si="102"/>
        <v>0</v>
      </c>
      <c r="Z446" s="7">
        <v>-9.5399999999999999E-3</v>
      </c>
      <c r="AA446" s="7">
        <f t="shared" si="103"/>
        <v>-4.2706396780336067E-2</v>
      </c>
      <c r="AB446" s="7">
        <f t="shared" si="104"/>
        <v>-4.5023681373955127E-2</v>
      </c>
      <c r="AE446" s="6">
        <v>44106</v>
      </c>
      <c r="AF446" s="7">
        <v>27.63</v>
      </c>
      <c r="AG446" s="7">
        <v>55.51</v>
      </c>
      <c r="AH446" s="7">
        <v>39.97</v>
      </c>
      <c r="AI446" s="7">
        <f t="shared" si="90"/>
        <v>1.1000000000000014</v>
      </c>
      <c r="AJ446" s="7">
        <v>1.41</v>
      </c>
      <c r="AK446" s="7">
        <v>13.025</v>
      </c>
      <c r="AL446" s="7">
        <f t="shared" si="91"/>
        <v>11.615</v>
      </c>
      <c r="AM446" s="7">
        <v>0.09</v>
      </c>
      <c r="AN446" s="7">
        <v>0.13</v>
      </c>
      <c r="AO446" s="7">
        <v>0.7</v>
      </c>
      <c r="AP446" s="7">
        <f t="shared" si="92"/>
        <v>0.56999999999999995</v>
      </c>
      <c r="AQ446" s="7">
        <v>1.64</v>
      </c>
      <c r="AR446" s="7">
        <v>116.7321</v>
      </c>
      <c r="AS446" s="7">
        <v>1900.2</v>
      </c>
      <c r="AT446" s="14">
        <v>260.31900000000002</v>
      </c>
      <c r="AU446" s="14">
        <v>96.739400000000003</v>
      </c>
      <c r="AV446" s="14">
        <v>81.8</v>
      </c>
      <c r="AY446" s="6">
        <v>44106</v>
      </c>
      <c r="AZ446" s="12">
        <v>0</v>
      </c>
      <c r="BA446" s="12">
        <v>0</v>
      </c>
      <c r="BB446" s="12">
        <v>0</v>
      </c>
      <c r="BE446" s="6">
        <v>44106</v>
      </c>
      <c r="BF446" t="s">
        <v>56</v>
      </c>
      <c r="BG446" s="52">
        <v>3</v>
      </c>
    </row>
    <row r="447" spans="1:59" x14ac:dyDescent="0.2">
      <c r="A447" s="6">
        <v>44109</v>
      </c>
      <c r="B447" s="12">
        <v>26.748100000000001</v>
      </c>
      <c r="C447" s="12">
        <v>57.368400000000001</v>
      </c>
      <c r="D447" s="12">
        <v>28.065799999999999</v>
      </c>
      <c r="E447" s="12">
        <v>9.8516999999999992</v>
      </c>
      <c r="F447" s="12">
        <v>45.422899999999998</v>
      </c>
      <c r="G447" s="12"/>
      <c r="H447" s="12">
        <v>4.8789999999999996</v>
      </c>
      <c r="I447" s="12">
        <v>9.9542999999999999</v>
      </c>
      <c r="J447" s="12">
        <v>3.5354000000000001</v>
      </c>
      <c r="K447" s="12">
        <v>77.786600000000007</v>
      </c>
      <c r="L447" s="12">
        <v>39.119999999999997</v>
      </c>
      <c r="M447" s="12">
        <v>39.78</v>
      </c>
      <c r="O447" s="6">
        <v>44109</v>
      </c>
      <c r="P447" s="7">
        <f t="shared" si="93"/>
        <v>2.2782526466639086E-2</v>
      </c>
      <c r="Q447" s="7">
        <f t="shared" si="94"/>
        <v>2.0989768802537358E-2</v>
      </c>
      <c r="R447" s="7">
        <f t="shared" si="95"/>
        <v>3.5937266919181809E-2</v>
      </c>
      <c r="S447" s="7">
        <f t="shared" si="96"/>
        <v>6.2825901936889472E-2</v>
      </c>
      <c r="T447" s="7">
        <f t="shared" si="97"/>
        <v>1.0999691421082593E-2</v>
      </c>
      <c r="U447" s="7" t="str">
        <f t="shared" si="98"/>
        <v/>
      </c>
      <c r="V447" s="7">
        <f t="shared" si="99"/>
        <v>3.910266314256871E-2</v>
      </c>
      <c r="W447" s="7">
        <f t="shared" si="100"/>
        <v>9.782176461727226E-3</v>
      </c>
      <c r="X447" s="7">
        <f t="shared" si="101"/>
        <v>1.6426537153814352E-2</v>
      </c>
      <c r="Y447" s="7">
        <f t="shared" si="102"/>
        <v>0</v>
      </c>
      <c r="Z447" s="7">
        <v>1.7578E-2</v>
      </c>
      <c r="AA447" s="7">
        <f t="shared" si="103"/>
        <v>5.8422294120134992E-2</v>
      </c>
      <c r="AB447" s="7">
        <f t="shared" si="104"/>
        <v>4.5778113699440487E-2</v>
      </c>
      <c r="AE447" s="6">
        <v>44109</v>
      </c>
      <c r="AF447" s="7">
        <v>27.96</v>
      </c>
      <c r="AG447" s="7">
        <v>49.44</v>
      </c>
      <c r="AH447" s="7">
        <v>39.81</v>
      </c>
      <c r="AI447" s="7">
        <f t="shared" si="90"/>
        <v>0.66000000000000369</v>
      </c>
      <c r="AJ447" s="7">
        <v>1.92</v>
      </c>
      <c r="AK447" s="7">
        <v>13.42</v>
      </c>
      <c r="AL447" s="7">
        <f t="shared" si="91"/>
        <v>11.5</v>
      </c>
      <c r="AM447" s="7">
        <v>0.09</v>
      </c>
      <c r="AN447" s="7">
        <v>0.14000000000000001</v>
      </c>
      <c r="AO447" s="7">
        <v>0.78</v>
      </c>
      <c r="AP447" s="7">
        <f t="shared" si="92"/>
        <v>0.64</v>
      </c>
      <c r="AQ447" s="7">
        <v>1.68</v>
      </c>
      <c r="AR447" s="7">
        <v>116.1767</v>
      </c>
      <c r="AS447" s="7">
        <v>1912.5</v>
      </c>
      <c r="AT447" s="14">
        <v>260.31900000000002</v>
      </c>
      <c r="AU447" s="14">
        <v>96.739400000000003</v>
      </c>
      <c r="AV447" s="14">
        <v>81.8</v>
      </c>
      <c r="AY447" s="6">
        <v>44109</v>
      </c>
      <c r="AZ447" s="12">
        <v>0</v>
      </c>
      <c r="BA447" s="12">
        <v>0</v>
      </c>
      <c r="BB447" s="12">
        <v>0</v>
      </c>
      <c r="BE447" s="6">
        <v>44109</v>
      </c>
      <c r="BF447" t="s">
        <v>56</v>
      </c>
      <c r="BG447" s="52">
        <v>3</v>
      </c>
    </row>
    <row r="448" spans="1:59" x14ac:dyDescent="0.2">
      <c r="A448" s="6">
        <v>44110</v>
      </c>
      <c r="B448" s="12">
        <v>26.470600000000001</v>
      </c>
      <c r="C448" s="12">
        <v>57.052700000000002</v>
      </c>
      <c r="D448" s="12">
        <v>27.263400000000001</v>
      </c>
      <c r="E448" s="12">
        <v>9.4954999999999998</v>
      </c>
      <c r="F448" s="12">
        <v>44.534199999999998</v>
      </c>
      <c r="G448" s="12"/>
      <c r="H448" s="12">
        <v>4.8071000000000002</v>
      </c>
      <c r="I448" s="12">
        <v>9.8485999999999994</v>
      </c>
      <c r="J448" s="12">
        <v>3.4521999999999999</v>
      </c>
      <c r="K448" s="12">
        <v>77.795100000000005</v>
      </c>
      <c r="L448" s="12">
        <v>40.520000000000003</v>
      </c>
      <c r="M448" s="12">
        <v>41.27</v>
      </c>
      <c r="O448" s="6">
        <v>44110</v>
      </c>
      <c r="P448" s="7">
        <f t="shared" si="93"/>
        <v>-1.0428759629526874E-2</v>
      </c>
      <c r="Q448" s="7">
        <f t="shared" si="94"/>
        <v>-5.5182269897799188E-3</v>
      </c>
      <c r="R448" s="7">
        <f t="shared" si="95"/>
        <v>-2.9006609881058795E-2</v>
      </c>
      <c r="S448" s="7">
        <f t="shared" si="96"/>
        <v>-3.6826026952582989E-2</v>
      </c>
      <c r="T448" s="7">
        <f t="shared" si="97"/>
        <v>-1.9758949841145328E-2</v>
      </c>
      <c r="U448" s="7" t="str">
        <f t="shared" si="98"/>
        <v/>
      </c>
      <c r="V448" s="7">
        <f t="shared" si="99"/>
        <v>-1.4846289142624322E-2</v>
      </c>
      <c r="W448" s="7">
        <f t="shared" si="100"/>
        <v>-1.0675305517341442E-2</v>
      </c>
      <c r="X448" s="7">
        <f t="shared" si="101"/>
        <v>-2.3814738149193979E-2</v>
      </c>
      <c r="Y448" s="7">
        <f t="shared" si="102"/>
        <v>1.0926734967482556E-4</v>
      </c>
      <c r="Z448" s="7">
        <v>-1.4318000000000001E-2</v>
      </c>
      <c r="AA448" s="7">
        <f t="shared" si="103"/>
        <v>3.5161834213866129E-2</v>
      </c>
      <c r="AB448" s="7">
        <f t="shared" si="104"/>
        <v>3.6771570338664392E-2</v>
      </c>
      <c r="AE448" s="6">
        <v>44110</v>
      </c>
      <c r="AF448" s="7">
        <v>29.48</v>
      </c>
      <c r="AG448" s="7">
        <v>46.6</v>
      </c>
      <c r="AH448" s="7">
        <v>57.75</v>
      </c>
      <c r="AI448" s="7">
        <f t="shared" si="90"/>
        <v>0.75</v>
      </c>
      <c r="AJ448" s="7">
        <v>1.86</v>
      </c>
      <c r="AK448" s="7">
        <v>13.305</v>
      </c>
      <c r="AL448" s="7">
        <f t="shared" si="91"/>
        <v>11.445</v>
      </c>
      <c r="AM448" s="7">
        <v>0.09</v>
      </c>
      <c r="AN448" s="7">
        <v>0.14000000000000001</v>
      </c>
      <c r="AO448" s="7">
        <v>0.76</v>
      </c>
      <c r="AP448" s="7">
        <f t="shared" si="92"/>
        <v>0.62</v>
      </c>
      <c r="AQ448" s="7">
        <v>1.66</v>
      </c>
      <c r="AR448" s="7">
        <v>116.2681</v>
      </c>
      <c r="AS448" s="7">
        <v>1901.1</v>
      </c>
      <c r="AT448" s="14">
        <v>260.31900000000002</v>
      </c>
      <c r="AU448" s="14">
        <v>96.739400000000003</v>
      </c>
      <c r="AV448" s="14">
        <v>81.8</v>
      </c>
      <c r="AY448" s="6">
        <v>44110</v>
      </c>
      <c r="AZ448" s="12">
        <v>0</v>
      </c>
      <c r="BA448" s="12">
        <v>0</v>
      </c>
      <c r="BB448" s="12">
        <v>0</v>
      </c>
      <c r="BE448" s="6">
        <v>44110</v>
      </c>
      <c r="BF448" t="s">
        <v>56</v>
      </c>
      <c r="BG448" s="52">
        <v>3</v>
      </c>
    </row>
    <row r="449" spans="1:59" x14ac:dyDescent="0.2">
      <c r="A449" s="6">
        <v>44111</v>
      </c>
      <c r="B449" s="12">
        <v>26.5579</v>
      </c>
      <c r="C449" s="12">
        <v>58.220599999999997</v>
      </c>
      <c r="D449" s="12">
        <v>28.1067</v>
      </c>
      <c r="E449" s="12">
        <v>9.6361000000000008</v>
      </c>
      <c r="F449" s="12">
        <v>44.2761</v>
      </c>
      <c r="G449" s="12"/>
      <c r="H449" s="12">
        <v>4.7710999999999997</v>
      </c>
      <c r="I449" s="12">
        <v>9.6195000000000004</v>
      </c>
      <c r="J449" s="12">
        <v>3.5162</v>
      </c>
      <c r="K449" s="12">
        <v>77.786600000000007</v>
      </c>
      <c r="L449" s="12">
        <v>39.82</v>
      </c>
      <c r="M449" s="12">
        <v>40.619999999999997</v>
      </c>
      <c r="O449" s="6">
        <v>44111</v>
      </c>
      <c r="P449" s="7">
        <f t="shared" si="93"/>
        <v>3.2925720647757886E-3</v>
      </c>
      <c r="Q449" s="7">
        <f t="shared" si="94"/>
        <v>2.02638419068089E-2</v>
      </c>
      <c r="R449" s="7">
        <f t="shared" si="95"/>
        <v>3.0462838720000329E-2</v>
      </c>
      <c r="S449" s="7">
        <f t="shared" si="96"/>
        <v>1.4698460276717725E-2</v>
      </c>
      <c r="T449" s="7">
        <f t="shared" si="97"/>
        <v>-5.8124052421464857E-3</v>
      </c>
      <c r="U449" s="7" t="str">
        <f t="shared" si="98"/>
        <v/>
      </c>
      <c r="V449" s="7">
        <f t="shared" si="99"/>
        <v>-7.5171054102988466E-3</v>
      </c>
      <c r="W449" s="7">
        <f t="shared" si="100"/>
        <v>-2.3537024827704731E-2</v>
      </c>
      <c r="X449" s="7">
        <f t="shared" si="101"/>
        <v>1.8369152056100478E-2</v>
      </c>
      <c r="Y449" s="7">
        <f t="shared" si="102"/>
        <v>-1.092673496748145E-4</v>
      </c>
      <c r="Z449" s="7">
        <v>1.7257000000000002E-2</v>
      </c>
      <c r="AA449" s="7">
        <f t="shared" si="103"/>
        <v>-1.7426380744432424E-2</v>
      </c>
      <c r="AB449" s="7">
        <f t="shared" si="104"/>
        <v>-1.5875287612251959E-2</v>
      </c>
      <c r="AE449" s="6">
        <v>44111</v>
      </c>
      <c r="AF449" s="7">
        <v>28.06</v>
      </c>
      <c r="AG449" s="7">
        <v>45.5</v>
      </c>
      <c r="AH449" s="7">
        <v>56.98</v>
      </c>
      <c r="AI449" s="7">
        <f t="shared" si="90"/>
        <v>0.79999999999999716</v>
      </c>
      <c r="AJ449" s="7">
        <v>2.0099999999999998</v>
      </c>
      <c r="AK449" s="7">
        <v>13.71</v>
      </c>
      <c r="AL449" s="7">
        <f t="shared" si="91"/>
        <v>11.700000000000001</v>
      </c>
      <c r="AM449" s="7">
        <v>0.09</v>
      </c>
      <c r="AN449" s="7">
        <v>0.16</v>
      </c>
      <c r="AO449" s="7">
        <v>0.81</v>
      </c>
      <c r="AP449" s="7">
        <f t="shared" si="92"/>
        <v>0.65</v>
      </c>
      <c r="AQ449" s="7">
        <v>1.71</v>
      </c>
      <c r="AR449" s="7">
        <v>116.3447</v>
      </c>
      <c r="AS449" s="7">
        <v>1883.6</v>
      </c>
      <c r="AT449" s="14">
        <v>260.31900000000002</v>
      </c>
      <c r="AU449" s="14">
        <v>96.739400000000003</v>
      </c>
      <c r="AV449" s="14">
        <v>81.8</v>
      </c>
      <c r="AY449" s="6">
        <v>44111</v>
      </c>
      <c r="AZ449" s="12">
        <v>0</v>
      </c>
      <c r="BA449" s="12">
        <v>0</v>
      </c>
      <c r="BB449" s="12">
        <v>0</v>
      </c>
      <c r="BE449" s="6">
        <v>44111</v>
      </c>
      <c r="BF449" t="s">
        <v>56</v>
      </c>
      <c r="BG449" s="52">
        <v>3</v>
      </c>
    </row>
    <row r="450" spans="1:59" x14ac:dyDescent="0.2">
      <c r="A450" s="6">
        <v>44112</v>
      </c>
      <c r="B450" s="12">
        <v>27.953099999999999</v>
      </c>
      <c r="C450" s="12">
        <v>59.356900000000003</v>
      </c>
      <c r="D450" s="12">
        <v>29.089200000000002</v>
      </c>
      <c r="E450" s="12">
        <v>10.479699999999999</v>
      </c>
      <c r="F450" s="12">
        <v>46.197000000000003</v>
      </c>
      <c r="G450" s="12"/>
      <c r="H450" s="12">
        <v>4.9366000000000003</v>
      </c>
      <c r="I450" s="12">
        <v>10.165699999999999</v>
      </c>
      <c r="J450" s="12">
        <v>3.7915999999999999</v>
      </c>
      <c r="K450" s="12">
        <v>77.786600000000007</v>
      </c>
      <c r="L450" s="12">
        <v>41.04</v>
      </c>
      <c r="M450" s="12">
        <v>42</v>
      </c>
      <c r="O450" s="6">
        <v>44112</v>
      </c>
      <c r="P450" s="7">
        <f t="shared" si="93"/>
        <v>5.1200850576988387E-2</v>
      </c>
      <c r="Q450" s="7">
        <f t="shared" si="94"/>
        <v>1.932912977450894E-2</v>
      </c>
      <c r="R450" s="7">
        <f t="shared" si="95"/>
        <v>3.4358989187059451E-2</v>
      </c>
      <c r="S450" s="7">
        <f t="shared" si="96"/>
        <v>8.3923590080086805E-2</v>
      </c>
      <c r="T450" s="7">
        <f t="shared" si="97"/>
        <v>4.2469832833616411E-2</v>
      </c>
      <c r="U450" s="7" t="str">
        <f t="shared" si="98"/>
        <v/>
      </c>
      <c r="V450" s="7">
        <f t="shared" si="99"/>
        <v>3.4099948850709494E-2</v>
      </c>
      <c r="W450" s="7">
        <f t="shared" si="100"/>
        <v>5.5227020182576025E-2</v>
      </c>
      <c r="X450" s="7">
        <f t="shared" si="101"/>
        <v>7.5407232570197241E-2</v>
      </c>
      <c r="Y450" s="7">
        <f t="shared" si="102"/>
        <v>0</v>
      </c>
      <c r="Z450" s="7">
        <v>8.8240000000000002E-3</v>
      </c>
      <c r="AA450" s="7">
        <f t="shared" si="103"/>
        <v>3.0177902226463854E-2</v>
      </c>
      <c r="AB450" s="7">
        <f t="shared" si="104"/>
        <v>3.3409062131129832E-2</v>
      </c>
      <c r="AE450" s="6">
        <v>44112</v>
      </c>
      <c r="AF450" s="7">
        <v>26.36</v>
      </c>
      <c r="AG450" s="7">
        <v>41.15</v>
      </c>
      <c r="AH450" s="7">
        <v>57.31</v>
      </c>
      <c r="AI450" s="7">
        <f t="shared" si="90"/>
        <v>0.96000000000000085</v>
      </c>
      <c r="AJ450" s="7">
        <v>1.49</v>
      </c>
      <c r="AK450" s="7">
        <v>13.9</v>
      </c>
      <c r="AL450" s="7">
        <f t="shared" si="91"/>
        <v>12.41</v>
      </c>
      <c r="AM450" s="7">
        <v>0.09</v>
      </c>
      <c r="AN450" s="7">
        <v>0.13</v>
      </c>
      <c r="AO450" s="7">
        <v>0.78</v>
      </c>
      <c r="AP450" s="7">
        <f t="shared" si="92"/>
        <v>0.65</v>
      </c>
      <c r="AQ450" s="7">
        <v>1.72</v>
      </c>
      <c r="AR450" s="7">
        <v>116.1657</v>
      </c>
      <c r="AS450" s="7">
        <v>1888.6</v>
      </c>
      <c r="AT450" s="14">
        <v>260.31900000000002</v>
      </c>
      <c r="AU450" s="14">
        <v>96.739400000000003</v>
      </c>
      <c r="AV450" s="14">
        <v>81.8</v>
      </c>
      <c r="AY450" s="6">
        <v>44112</v>
      </c>
      <c r="AZ450" s="12">
        <v>0</v>
      </c>
      <c r="BA450" s="12">
        <v>0</v>
      </c>
      <c r="BB450" s="12">
        <v>0</v>
      </c>
      <c r="BE450" s="6">
        <v>44112</v>
      </c>
      <c r="BF450" t="s">
        <v>56</v>
      </c>
      <c r="BG450" s="52">
        <v>3</v>
      </c>
    </row>
    <row r="451" spans="1:59" x14ac:dyDescent="0.2">
      <c r="A451" s="6">
        <v>44113</v>
      </c>
      <c r="B451" s="12">
        <v>27.540900000000001</v>
      </c>
      <c r="C451" s="12">
        <v>58.394199999999998</v>
      </c>
      <c r="D451" s="12">
        <v>28.761700000000001</v>
      </c>
      <c r="E451" s="12">
        <v>10.142300000000001</v>
      </c>
      <c r="F451" s="12">
        <v>46.149299999999997</v>
      </c>
      <c r="G451" s="12"/>
      <c r="H451" s="12">
        <v>4.8646000000000003</v>
      </c>
      <c r="I451" s="12">
        <v>9.9894999999999996</v>
      </c>
      <c r="J451" s="12">
        <v>3.7724000000000002</v>
      </c>
      <c r="K451" s="12">
        <v>77.786600000000007</v>
      </c>
      <c r="L451" s="12">
        <v>40.44</v>
      </c>
      <c r="M451" s="12">
        <v>41.63</v>
      </c>
      <c r="O451" s="6">
        <v>44113</v>
      </c>
      <c r="P451" s="7">
        <f t="shared" si="93"/>
        <v>-1.4855933289159552E-2</v>
      </c>
      <c r="Q451" s="7">
        <f t="shared" si="94"/>
        <v>-1.6351803942122375E-2</v>
      </c>
      <c r="R451" s="7">
        <f t="shared" si="95"/>
        <v>-1.1322330288800602E-2</v>
      </c>
      <c r="S451" s="7">
        <f t="shared" si="96"/>
        <v>-3.2725255629114269E-2</v>
      </c>
      <c r="T451" s="7">
        <f t="shared" si="97"/>
        <v>-1.0330680112196258E-3</v>
      </c>
      <c r="U451" s="7" t="str">
        <f t="shared" si="98"/>
        <v/>
      </c>
      <c r="V451" s="7">
        <f t="shared" si="99"/>
        <v>-1.4692342812097333E-2</v>
      </c>
      <c r="W451" s="7">
        <f t="shared" si="100"/>
        <v>-1.7484767099599785E-2</v>
      </c>
      <c r="X451" s="7">
        <f t="shared" si="101"/>
        <v>-5.0766899091567522E-3</v>
      </c>
      <c r="Y451" s="7">
        <f t="shared" si="102"/>
        <v>0</v>
      </c>
      <c r="Z451" s="7">
        <v>8.8900000000000003E-3</v>
      </c>
      <c r="AA451" s="7">
        <f t="shared" si="103"/>
        <v>-1.4727806710243511E-2</v>
      </c>
      <c r="AB451" s="7">
        <f t="shared" si="104"/>
        <v>-8.8485570764841367E-3</v>
      </c>
      <c r="AE451" s="6">
        <v>44113</v>
      </c>
      <c r="AF451" s="7">
        <v>25</v>
      </c>
      <c r="AG451" s="7">
        <v>42.38</v>
      </c>
      <c r="AH451" s="7">
        <v>57.52</v>
      </c>
      <c r="AI451" s="7">
        <f t="shared" si="90"/>
        <v>1.1900000000000048</v>
      </c>
      <c r="AJ451" s="7">
        <v>2.25</v>
      </c>
      <c r="AK451" s="7">
        <v>13.755000000000001</v>
      </c>
      <c r="AL451" s="7">
        <f t="shared" si="91"/>
        <v>11.505000000000001</v>
      </c>
      <c r="AM451" s="7">
        <v>0.09</v>
      </c>
      <c r="AN451" s="7">
        <v>0.16</v>
      </c>
      <c r="AO451" s="7">
        <v>0.79</v>
      </c>
      <c r="AP451" s="7">
        <f t="shared" si="92"/>
        <v>0.63</v>
      </c>
      <c r="AQ451" s="7">
        <v>1.73</v>
      </c>
      <c r="AR451" s="7">
        <v>115.2757</v>
      </c>
      <c r="AS451" s="7">
        <v>1919.5</v>
      </c>
      <c r="AT451" s="14">
        <v>260.31900000000002</v>
      </c>
      <c r="AU451" s="14">
        <v>96.739400000000003</v>
      </c>
      <c r="AV451" s="14">
        <v>81.8</v>
      </c>
      <c r="AY451" s="6">
        <v>44113</v>
      </c>
      <c r="AZ451" s="12">
        <v>0</v>
      </c>
      <c r="BA451" s="12">
        <v>0</v>
      </c>
      <c r="BB451" s="12">
        <v>0</v>
      </c>
      <c r="BE451" s="6">
        <v>44113</v>
      </c>
      <c r="BF451" t="s">
        <v>56</v>
      </c>
      <c r="BG451" s="52">
        <v>3</v>
      </c>
    </row>
    <row r="452" spans="1:59" x14ac:dyDescent="0.2">
      <c r="A452" s="6">
        <v>44116</v>
      </c>
      <c r="B452" s="12">
        <v>27.453700000000001</v>
      </c>
      <c r="C452" s="12">
        <v>58.796599999999998</v>
      </c>
      <c r="D452" s="12">
        <v>29.138300000000001</v>
      </c>
      <c r="E452" s="12">
        <v>10.132899999999999</v>
      </c>
      <c r="F452" s="12">
        <v>46.856400000000001</v>
      </c>
      <c r="G452" s="12"/>
      <c r="H452" s="12">
        <v>4.8861999999999997</v>
      </c>
      <c r="I452" s="12">
        <v>9.5313999999999997</v>
      </c>
      <c r="J452" s="12">
        <v>3.8748999999999998</v>
      </c>
      <c r="K452" s="12">
        <v>77.795100000000005</v>
      </c>
      <c r="L452" s="12">
        <v>39.22</v>
      </c>
      <c r="M452" s="12">
        <v>40.5</v>
      </c>
      <c r="O452" s="6">
        <v>44116</v>
      </c>
      <c r="P452" s="7">
        <f t="shared" si="93"/>
        <v>-3.1712231047540474E-3</v>
      </c>
      <c r="Q452" s="7">
        <f t="shared" si="94"/>
        <v>6.8674602698876814E-3</v>
      </c>
      <c r="R452" s="7">
        <f t="shared" si="95"/>
        <v>1.3008819031669398E-2</v>
      </c>
      <c r="S452" s="7">
        <f t="shared" si="96"/>
        <v>-9.2724122805127262E-4</v>
      </c>
      <c r="T452" s="7">
        <f t="shared" si="97"/>
        <v>1.5205812641457301E-2</v>
      </c>
      <c r="U452" s="7" t="str">
        <f t="shared" si="98"/>
        <v/>
      </c>
      <c r="V452" s="7">
        <f t="shared" si="99"/>
        <v>4.4304129571715919E-3</v>
      </c>
      <c r="W452" s="7">
        <f t="shared" si="100"/>
        <v>-4.6942929969099857E-2</v>
      </c>
      <c r="X452" s="7">
        <f t="shared" si="101"/>
        <v>2.6808452333112329E-2</v>
      </c>
      <c r="Y452" s="7">
        <f t="shared" si="102"/>
        <v>1.0926734967482556E-4</v>
      </c>
      <c r="Z452" s="7">
        <v>1.5959000000000001E-2</v>
      </c>
      <c r="AA452" s="7">
        <f t="shared" si="103"/>
        <v>-3.0632573384070473E-2</v>
      </c>
      <c r="AB452" s="7">
        <f t="shared" si="104"/>
        <v>-2.7519087094390635E-2</v>
      </c>
      <c r="AE452" s="6">
        <v>44116</v>
      </c>
      <c r="AF452" s="7">
        <v>25.07</v>
      </c>
      <c r="AG452" s="7">
        <v>44.04</v>
      </c>
      <c r="AH452" s="7"/>
      <c r="AI452" s="7">
        <f t="shared" ref="AI452:AI515" si="105">IF(AND(M452&lt;&gt;"",L452&lt;&gt;""),M452-L452,"")</f>
        <v>1.2800000000000011</v>
      </c>
      <c r="AJ452" s="7">
        <v>2.31</v>
      </c>
      <c r="AK452" s="7">
        <v>13.84</v>
      </c>
      <c r="AL452" s="7">
        <f t="shared" ref="AL452:AL515" si="106">IF(AND(AK452&lt;&gt;"",AJ452&lt;&gt;""),AK452-AJ452,"")</f>
        <v>11.53</v>
      </c>
      <c r="AM452" s="7">
        <v>0.09</v>
      </c>
      <c r="AN452" s="7"/>
      <c r="AO452" s="7"/>
      <c r="AP452" s="7" t="str">
        <f t="shared" ref="AP452:AP515" si="107">IF(AND(AO452&lt;&gt;"",AN452&lt;&gt;""),AO452-AN452,"")</f>
        <v/>
      </c>
      <c r="AQ452" s="7"/>
      <c r="AR452" s="7"/>
      <c r="AS452" s="7">
        <v>1922.5</v>
      </c>
      <c r="AT452" s="14">
        <v>260.31900000000002</v>
      </c>
      <c r="AU452" s="14">
        <v>96.739400000000003</v>
      </c>
      <c r="AV452" s="14">
        <v>81.8</v>
      </c>
      <c r="AY452" s="6">
        <v>44116</v>
      </c>
      <c r="AZ452" s="12">
        <v>0</v>
      </c>
      <c r="BA452" s="12">
        <v>0</v>
      </c>
      <c r="BB452" s="12">
        <v>0</v>
      </c>
      <c r="BE452" s="6">
        <v>44116</v>
      </c>
      <c r="BF452" t="s">
        <v>56</v>
      </c>
      <c r="BG452" s="52">
        <v>3</v>
      </c>
    </row>
    <row r="453" spans="1:59" x14ac:dyDescent="0.2">
      <c r="A453" s="6">
        <v>44117</v>
      </c>
      <c r="B453" s="12">
        <v>27.128599999999999</v>
      </c>
      <c r="C453" s="12">
        <v>57.920699999999997</v>
      </c>
      <c r="D453" s="12">
        <v>28.556999999999999</v>
      </c>
      <c r="E453" s="12">
        <v>9.8611000000000004</v>
      </c>
      <c r="F453" s="12">
        <v>47.649700000000003</v>
      </c>
      <c r="G453" s="12"/>
      <c r="H453" s="12">
        <v>4.7999000000000001</v>
      </c>
      <c r="I453" s="12">
        <v>9.3728999999999996</v>
      </c>
      <c r="J453" s="12">
        <v>3.9260999999999999</v>
      </c>
      <c r="K453" s="12">
        <v>77.786600000000007</v>
      </c>
      <c r="L453" s="12">
        <v>40.03</v>
      </c>
      <c r="M453" s="12">
        <v>41.34</v>
      </c>
      <c r="O453" s="6">
        <v>44117</v>
      </c>
      <c r="P453" s="7">
        <f t="shared" ref="P453:P516" si="108">IF(AND(B453&lt;&gt;"",B452&lt;&gt;""),LN(B453/B452),"")</f>
        <v>-1.1912427452086269E-2</v>
      </c>
      <c r="Q453" s="7">
        <f t="shared" ref="Q453:Q516" si="109">IF(AND(C453&lt;&gt;"",C452&lt;&gt;""),LN(C453/C452),"")</f>
        <v>-1.5009196463718604E-2</v>
      </c>
      <c r="R453" s="7">
        <f t="shared" ref="R453:R516" si="110">IF(AND(D453&lt;&gt;"",D452&lt;&gt;""),LN(D453/D452),"")</f>
        <v>-2.0151370075143952E-2</v>
      </c>
      <c r="S453" s="7">
        <f t="shared" ref="S453:S516" si="111">IF(AND(E453&lt;&gt;"",E452&lt;&gt;""),LN(E453/E452),"")</f>
        <v>-2.7189831413694E-2</v>
      </c>
      <c r="T453" s="7">
        <f t="shared" ref="T453:T516" si="112">IF(AND(F453&lt;&gt;"",F452&lt;&gt;""),LN(F453/F452),"")</f>
        <v>1.6788728628108571E-2</v>
      </c>
      <c r="U453" s="7" t="str">
        <f t="shared" ref="U453:U516" si="113">IF(AND(G453&lt;&gt;"",G452&lt;&gt;""),LN(G453/G452),"")</f>
        <v/>
      </c>
      <c r="V453" s="7">
        <f t="shared" ref="V453:V516" si="114">IF(AND(H453&lt;&gt;"",H452&lt;&gt;""),LN(H453/H452),"")</f>
        <v>-1.7819820913065432E-2</v>
      </c>
      <c r="W453" s="7">
        <f t="shared" ref="W453:W516" si="115">IF(AND(I453&lt;&gt;"",I452&lt;&gt;""),LN(I453/I452),"")</f>
        <v>-1.6769064624039379E-2</v>
      </c>
      <c r="X453" s="7">
        <f t="shared" ref="X453:X516" si="116">IF(AND(J453&lt;&gt;"",J452&lt;&gt;""),LN(J453/J452),"")</f>
        <v>1.3126710726702413E-2</v>
      </c>
      <c r="Y453" s="7">
        <f t="shared" ref="Y453:Y516" si="117">IF(AND(K453&lt;&gt;"",K452&lt;&gt;""),LN(K453/K452),"")</f>
        <v>-1.092673496748145E-4</v>
      </c>
      <c r="Z453" s="7">
        <v>-6.5469999999999999E-3</v>
      </c>
      <c r="AA453" s="7">
        <f t="shared" ref="AA453:AA516" si="118">IF(AND(L453&lt;&gt;"",L452&lt;&gt;""),LN(L453/L452),"")</f>
        <v>2.0442352236282067E-2</v>
      </c>
      <c r="AB453" s="7">
        <f t="shared" ref="AB453:AB516" si="119">IF(AND(M453&lt;&gt;"",M452&lt;&gt;""),LN(M453/M452),"")</f>
        <v>2.0528580141128731E-2</v>
      </c>
      <c r="AE453" s="6">
        <v>44117</v>
      </c>
      <c r="AF453" s="7">
        <v>26.07</v>
      </c>
      <c r="AG453" s="7">
        <v>46.07</v>
      </c>
      <c r="AH453" s="7">
        <v>55.59</v>
      </c>
      <c r="AI453" s="7">
        <f t="shared" si="105"/>
        <v>1.3100000000000023</v>
      </c>
      <c r="AJ453" s="7">
        <v>2.14</v>
      </c>
      <c r="AK453" s="7">
        <v>13.595000000000001</v>
      </c>
      <c r="AL453" s="7">
        <f t="shared" si="106"/>
        <v>11.455</v>
      </c>
      <c r="AM453" s="7">
        <v>0.09</v>
      </c>
      <c r="AN453" s="7">
        <v>0.16</v>
      </c>
      <c r="AO453" s="7">
        <v>0.74</v>
      </c>
      <c r="AP453" s="7">
        <f t="shared" si="107"/>
        <v>0.57999999999999996</v>
      </c>
      <c r="AQ453" s="7">
        <v>1.7</v>
      </c>
      <c r="AR453" s="7">
        <v>115.91070000000001</v>
      </c>
      <c r="AS453" s="7">
        <v>1888.5</v>
      </c>
      <c r="AT453" s="14">
        <v>260.31900000000002</v>
      </c>
      <c r="AU453" s="14">
        <v>96.739400000000003</v>
      </c>
      <c r="AV453" s="14">
        <v>81.8</v>
      </c>
      <c r="AY453" s="6">
        <v>44117</v>
      </c>
      <c r="AZ453" s="12">
        <v>0</v>
      </c>
      <c r="BA453" s="12">
        <v>0</v>
      </c>
      <c r="BB453" s="12">
        <v>0</v>
      </c>
      <c r="BE453" s="6">
        <v>44117</v>
      </c>
      <c r="BF453" t="s">
        <v>56</v>
      </c>
      <c r="BG453" s="52">
        <v>3</v>
      </c>
    </row>
    <row r="454" spans="1:59" x14ac:dyDescent="0.2">
      <c r="A454" s="6">
        <v>44118</v>
      </c>
      <c r="B454" s="12">
        <v>27.0732</v>
      </c>
      <c r="C454" s="12">
        <v>57.565600000000003</v>
      </c>
      <c r="D454" s="12">
        <v>28.270499999999998</v>
      </c>
      <c r="E454" s="12">
        <v>9.7955000000000005</v>
      </c>
      <c r="F454" s="12">
        <v>47.315199999999997</v>
      </c>
      <c r="G454" s="12"/>
      <c r="H454" s="12">
        <v>4.8789999999999996</v>
      </c>
      <c r="I454" s="12">
        <v>9.9718999999999998</v>
      </c>
      <c r="J454" s="12">
        <v>4.0286</v>
      </c>
      <c r="K454" s="12">
        <v>77.786600000000007</v>
      </c>
      <c r="L454" s="12">
        <v>40.86</v>
      </c>
      <c r="M454" s="12">
        <v>41.81</v>
      </c>
      <c r="O454" s="6">
        <v>44118</v>
      </c>
      <c r="P454" s="7">
        <f t="shared" si="108"/>
        <v>-2.0442132656908162E-3</v>
      </c>
      <c r="Q454" s="7">
        <f t="shared" si="109"/>
        <v>-6.1496665683936714E-3</v>
      </c>
      <c r="R454" s="7">
        <f t="shared" si="110"/>
        <v>-1.0083231794622751E-2</v>
      </c>
      <c r="S454" s="7">
        <f t="shared" si="111"/>
        <v>-6.6746277121577553E-3</v>
      </c>
      <c r="T454" s="7">
        <f t="shared" si="112"/>
        <v>-7.0447372321426893E-3</v>
      </c>
      <c r="U454" s="7" t="str">
        <f t="shared" si="113"/>
        <v/>
      </c>
      <c r="V454" s="7">
        <f t="shared" si="114"/>
        <v>1.6345196470205093E-2</v>
      </c>
      <c r="W454" s="7">
        <f t="shared" si="115"/>
        <v>6.1948590767682332E-2</v>
      </c>
      <c r="X454" s="7">
        <f t="shared" si="116"/>
        <v>2.5772354314779089E-2</v>
      </c>
      <c r="Y454" s="7">
        <f t="shared" si="117"/>
        <v>0</v>
      </c>
      <c r="Z454" s="7">
        <v>-6.3029999999999996E-3</v>
      </c>
      <c r="AA454" s="7">
        <f t="shared" si="118"/>
        <v>2.0522416384993709E-2</v>
      </c>
      <c r="AB454" s="7">
        <f t="shared" si="119"/>
        <v>1.1304991114851431E-2</v>
      </c>
      <c r="AE454" s="6">
        <v>44118</v>
      </c>
      <c r="AF454" s="7">
        <v>26.4</v>
      </c>
      <c r="AG454" s="7">
        <v>43.53</v>
      </c>
      <c r="AH454" s="7">
        <v>53.5</v>
      </c>
      <c r="AI454" s="7">
        <f t="shared" si="105"/>
        <v>0.95000000000000284</v>
      </c>
      <c r="AJ454" s="7">
        <v>2.02</v>
      </c>
      <c r="AK454" s="7">
        <v>13.87</v>
      </c>
      <c r="AL454" s="7">
        <f t="shared" si="106"/>
        <v>11.85</v>
      </c>
      <c r="AM454" s="7">
        <v>0.09</v>
      </c>
      <c r="AN454" s="7">
        <v>0.14000000000000001</v>
      </c>
      <c r="AO454" s="7">
        <v>0.73</v>
      </c>
      <c r="AP454" s="7">
        <f t="shared" si="107"/>
        <v>0.59</v>
      </c>
      <c r="AQ454" s="7">
        <v>1.69</v>
      </c>
      <c r="AR454" s="7">
        <v>115.6872</v>
      </c>
      <c r="AS454" s="7">
        <v>1901.3</v>
      </c>
      <c r="AT454" s="14">
        <v>260.31900000000002</v>
      </c>
      <c r="AU454" s="14">
        <v>96.739400000000003</v>
      </c>
      <c r="AV454" s="14">
        <v>81.8</v>
      </c>
      <c r="AY454" s="6">
        <v>44118</v>
      </c>
      <c r="AZ454" s="12">
        <v>0</v>
      </c>
      <c r="BA454" s="12">
        <v>0</v>
      </c>
      <c r="BB454" s="12">
        <v>0</v>
      </c>
      <c r="BE454" s="6">
        <v>44118</v>
      </c>
      <c r="BF454" t="s">
        <v>56</v>
      </c>
      <c r="BG454" s="52">
        <v>3</v>
      </c>
    </row>
    <row r="455" spans="1:59" x14ac:dyDescent="0.2">
      <c r="A455" s="6">
        <v>44119</v>
      </c>
      <c r="B455" s="12">
        <v>27.311</v>
      </c>
      <c r="C455" s="12">
        <v>58.0075</v>
      </c>
      <c r="D455" s="12">
        <v>28.982800000000001</v>
      </c>
      <c r="E455" s="12">
        <v>9.9454999999999991</v>
      </c>
      <c r="F455" s="12">
        <v>48.634</v>
      </c>
      <c r="G455" s="12"/>
      <c r="H455" s="12">
        <v>4.8789999999999996</v>
      </c>
      <c r="I455" s="12">
        <v>10.0952</v>
      </c>
      <c r="J455" s="12">
        <v>4.0286</v>
      </c>
      <c r="K455" s="12">
        <v>77.786600000000007</v>
      </c>
      <c r="L455" s="12">
        <v>40.840000000000003</v>
      </c>
      <c r="M455" s="12">
        <v>41.61</v>
      </c>
      <c r="O455" s="6">
        <v>44119</v>
      </c>
      <c r="P455" s="7">
        <f t="shared" si="108"/>
        <v>8.745242756620036E-3</v>
      </c>
      <c r="Q455" s="7">
        <f t="shared" si="109"/>
        <v>7.6471454599893436E-3</v>
      </c>
      <c r="R455" s="7">
        <f t="shared" si="110"/>
        <v>2.4883692440116307E-2</v>
      </c>
      <c r="S455" s="7">
        <f t="shared" si="111"/>
        <v>1.519709101702838E-2</v>
      </c>
      <c r="T455" s="7">
        <f t="shared" si="112"/>
        <v>2.7491277845278373E-2</v>
      </c>
      <c r="U455" s="7" t="str">
        <f t="shared" si="113"/>
        <v/>
      </c>
      <c r="V455" s="7">
        <f t="shared" si="114"/>
        <v>0</v>
      </c>
      <c r="W455" s="7">
        <f t="shared" si="115"/>
        <v>1.2288925824153992E-2</v>
      </c>
      <c r="X455" s="7">
        <f t="shared" si="116"/>
        <v>0</v>
      </c>
      <c r="Y455" s="7">
        <f t="shared" si="117"/>
        <v>0</v>
      </c>
      <c r="Z455" s="7">
        <v>-1.237E-3</v>
      </c>
      <c r="AA455" s="7">
        <f t="shared" si="118"/>
        <v>-4.8959609301112248E-4</v>
      </c>
      <c r="AB455" s="7">
        <f t="shared" si="119"/>
        <v>-4.795022373623779E-3</v>
      </c>
      <c r="AE455" s="6">
        <v>44119</v>
      </c>
      <c r="AF455" s="7">
        <v>26.97</v>
      </c>
      <c r="AG455" s="7">
        <v>43.83</v>
      </c>
      <c r="AH455" s="7">
        <v>55.62</v>
      </c>
      <c r="AI455" s="7">
        <f t="shared" si="105"/>
        <v>0.76999999999999602</v>
      </c>
      <c r="AJ455" s="7">
        <v>2.23</v>
      </c>
      <c r="AK455" s="7">
        <v>14.24</v>
      </c>
      <c r="AL455" s="7">
        <f t="shared" si="106"/>
        <v>12.01</v>
      </c>
      <c r="AM455" s="7">
        <v>0.09</v>
      </c>
      <c r="AN455" s="7">
        <v>0.14000000000000001</v>
      </c>
      <c r="AO455" s="7">
        <v>0.74</v>
      </c>
      <c r="AP455" s="7">
        <f t="shared" si="107"/>
        <v>0.6</v>
      </c>
      <c r="AQ455" s="7">
        <v>1.69</v>
      </c>
      <c r="AR455" s="7">
        <v>116.0964</v>
      </c>
      <c r="AS455" s="7">
        <v>1903.2</v>
      </c>
      <c r="AT455" s="14">
        <v>260.31900000000002</v>
      </c>
      <c r="AU455" s="14">
        <v>96.739400000000003</v>
      </c>
      <c r="AV455" s="14">
        <v>81.8</v>
      </c>
      <c r="AY455" s="6">
        <v>44119</v>
      </c>
      <c r="AZ455" s="12">
        <v>0</v>
      </c>
      <c r="BA455" s="12">
        <v>0</v>
      </c>
      <c r="BB455" s="12">
        <v>0</v>
      </c>
      <c r="BE455" s="6">
        <v>44119</v>
      </c>
      <c r="BF455" t="s">
        <v>56</v>
      </c>
      <c r="BG455" s="52">
        <v>3</v>
      </c>
    </row>
    <row r="456" spans="1:59" x14ac:dyDescent="0.2">
      <c r="A456" s="6">
        <v>44120</v>
      </c>
      <c r="B456" s="12">
        <v>27.0335</v>
      </c>
      <c r="C456" s="12">
        <v>57.518300000000004</v>
      </c>
      <c r="D456" s="12">
        <v>27.988199999999999</v>
      </c>
      <c r="E456" s="12">
        <v>9.4580000000000002</v>
      </c>
      <c r="F456" s="12">
        <v>47.8217</v>
      </c>
      <c r="G456" s="12"/>
      <c r="H456" s="12">
        <v>4.7999000000000001</v>
      </c>
      <c r="I456" s="12">
        <v>9.8661999999999992</v>
      </c>
      <c r="J456" s="12">
        <v>3.8557000000000001</v>
      </c>
      <c r="K456" s="12">
        <v>77.795100000000005</v>
      </c>
      <c r="L456" s="12">
        <v>40.700000000000003</v>
      </c>
      <c r="M456" s="12">
        <v>41.34</v>
      </c>
      <c r="O456" s="6">
        <v>44120</v>
      </c>
      <c r="P456" s="7">
        <f t="shared" si="108"/>
        <v>-1.0212713776822615E-2</v>
      </c>
      <c r="Q456" s="7">
        <f t="shared" si="109"/>
        <v>-8.469154492762497E-3</v>
      </c>
      <c r="R456" s="7">
        <f t="shared" si="110"/>
        <v>-3.4919557804973293E-2</v>
      </c>
      <c r="S456" s="7">
        <f t="shared" si="111"/>
        <v>-5.0259243341294259E-2</v>
      </c>
      <c r="T456" s="7">
        <f t="shared" si="112"/>
        <v>-1.6843363408486099E-2</v>
      </c>
      <c r="U456" s="7" t="str">
        <f t="shared" si="113"/>
        <v/>
      </c>
      <c r="V456" s="7">
        <f t="shared" si="114"/>
        <v>-1.6345196470205037E-2</v>
      </c>
      <c r="W456" s="7">
        <f t="shared" si="115"/>
        <v>-2.2945289110508627E-2</v>
      </c>
      <c r="X456" s="7">
        <f t="shared" si="116"/>
        <v>-4.3866348170404537E-2</v>
      </c>
      <c r="Y456" s="7">
        <f t="shared" si="117"/>
        <v>1.0926734967482556E-4</v>
      </c>
      <c r="Z456" s="7">
        <v>-6.0400000000000004E-4</v>
      </c>
      <c r="AA456" s="7">
        <f t="shared" si="118"/>
        <v>-3.4339008479155396E-3</v>
      </c>
      <c r="AB456" s="7">
        <f t="shared" si="119"/>
        <v>-6.5099687412276536E-3</v>
      </c>
      <c r="AE456" s="6">
        <v>44120</v>
      </c>
      <c r="AF456" s="7">
        <v>27.41</v>
      </c>
      <c r="AG456" s="7">
        <v>44.06</v>
      </c>
      <c r="AH456" s="7">
        <v>57.25</v>
      </c>
      <c r="AI456" s="7">
        <f t="shared" si="105"/>
        <v>0.64000000000000057</v>
      </c>
      <c r="AJ456" s="7">
        <v>2.16</v>
      </c>
      <c r="AK456" s="7">
        <v>14.5</v>
      </c>
      <c r="AL456" s="7">
        <f t="shared" si="106"/>
        <v>12.34</v>
      </c>
      <c r="AM456" s="7">
        <v>0.09</v>
      </c>
      <c r="AN456" s="7">
        <v>0.14000000000000001</v>
      </c>
      <c r="AO456" s="7">
        <v>0.76</v>
      </c>
      <c r="AP456" s="7">
        <f t="shared" si="107"/>
        <v>0.62</v>
      </c>
      <c r="AQ456" s="7">
        <v>1.71</v>
      </c>
      <c r="AR456" s="7">
        <v>115.7679</v>
      </c>
      <c r="AS456" s="7">
        <v>1900.8</v>
      </c>
      <c r="AT456" s="14">
        <v>260.31900000000002</v>
      </c>
      <c r="AU456" s="14">
        <v>96.739400000000003</v>
      </c>
      <c r="AV456" s="14">
        <v>81.8</v>
      </c>
      <c r="AY456" s="6">
        <v>44120</v>
      </c>
      <c r="AZ456" s="12">
        <v>0</v>
      </c>
      <c r="BA456" s="12">
        <v>0</v>
      </c>
      <c r="BB456" s="12">
        <v>0</v>
      </c>
      <c r="BE456" s="6">
        <v>44120</v>
      </c>
      <c r="BF456" t="s">
        <v>56</v>
      </c>
      <c r="BG456" s="52">
        <v>3</v>
      </c>
    </row>
    <row r="457" spans="1:59" x14ac:dyDescent="0.2">
      <c r="A457" s="6">
        <v>44123</v>
      </c>
      <c r="B457" s="12">
        <v>26.494399999999999</v>
      </c>
      <c r="C457" s="12">
        <v>56.247799999999998</v>
      </c>
      <c r="D457" s="12">
        <v>27.101400000000002</v>
      </c>
      <c r="E457" s="12">
        <v>9.2049000000000003</v>
      </c>
      <c r="F457" s="12">
        <v>46.827800000000003</v>
      </c>
      <c r="G457" s="12"/>
      <c r="H457" s="12">
        <v>4.7495000000000003</v>
      </c>
      <c r="I457" s="12">
        <v>9.5050000000000008</v>
      </c>
      <c r="J457" s="12">
        <v>3.766</v>
      </c>
      <c r="K457" s="12">
        <v>77.795100000000005</v>
      </c>
      <c r="L457" s="12">
        <v>40.69</v>
      </c>
      <c r="M457" s="12">
        <v>41.29</v>
      </c>
      <c r="O457" s="6">
        <v>44123</v>
      </c>
      <c r="P457" s="7">
        <f t="shared" si="108"/>
        <v>-2.014344775628334E-2</v>
      </c>
      <c r="Q457" s="7">
        <f t="shared" si="109"/>
        <v>-2.2336228830063563E-2</v>
      </c>
      <c r="R457" s="7">
        <f t="shared" si="110"/>
        <v>-3.2197605709896278E-2</v>
      </c>
      <c r="S457" s="7">
        <f t="shared" si="111"/>
        <v>-2.7124993256706597E-2</v>
      </c>
      <c r="T457" s="7">
        <f t="shared" si="112"/>
        <v>-2.1002467718080731E-2</v>
      </c>
      <c r="U457" s="7" t="str">
        <f t="shared" si="113"/>
        <v/>
      </c>
      <c r="V457" s="7">
        <f t="shared" si="114"/>
        <v>-1.0555735015394847E-2</v>
      </c>
      <c r="W457" s="7">
        <f t="shared" si="115"/>
        <v>-3.7296798305662605E-2</v>
      </c>
      <c r="X457" s="7">
        <f t="shared" si="116"/>
        <v>-2.3539142656821423E-2</v>
      </c>
      <c r="Y457" s="7">
        <f t="shared" si="117"/>
        <v>0</v>
      </c>
      <c r="Z457" s="7">
        <v>-1.532E-2</v>
      </c>
      <c r="AA457" s="7">
        <f t="shared" si="118"/>
        <v>-2.4573043495083836E-4</v>
      </c>
      <c r="AB457" s="7">
        <f t="shared" si="119"/>
        <v>-1.2102143556234554E-3</v>
      </c>
      <c r="AE457" s="6">
        <v>44123</v>
      </c>
      <c r="AF457" s="7">
        <v>29.18</v>
      </c>
      <c r="AG457" s="7">
        <v>43.35</v>
      </c>
      <c r="AH457" s="7">
        <v>61.16</v>
      </c>
      <c r="AI457" s="7">
        <f t="shared" si="105"/>
        <v>0.60000000000000142</v>
      </c>
      <c r="AJ457" s="7">
        <v>2.2999999999999998</v>
      </c>
      <c r="AK457" s="7">
        <v>14.72</v>
      </c>
      <c r="AL457" s="7">
        <f t="shared" si="106"/>
        <v>12.420000000000002</v>
      </c>
      <c r="AM457" s="7">
        <v>0.09</v>
      </c>
      <c r="AN457" s="7">
        <v>0.16</v>
      </c>
      <c r="AO457" s="7">
        <v>0.78</v>
      </c>
      <c r="AP457" s="7">
        <f t="shared" si="107"/>
        <v>0.62</v>
      </c>
      <c r="AQ457" s="7">
        <v>1.71</v>
      </c>
      <c r="AR457" s="7">
        <v>115.40309999999999</v>
      </c>
      <c r="AS457" s="7">
        <v>1906.4</v>
      </c>
      <c r="AT457" s="14">
        <v>260.31900000000002</v>
      </c>
      <c r="AU457" s="14">
        <v>96.739400000000003</v>
      </c>
      <c r="AV457" s="14">
        <v>81.8</v>
      </c>
      <c r="AY457" s="6">
        <v>44123</v>
      </c>
      <c r="AZ457" s="12">
        <v>0</v>
      </c>
      <c r="BA457" s="12">
        <v>0</v>
      </c>
      <c r="BB457" s="12">
        <v>0</v>
      </c>
      <c r="BE457" s="6">
        <v>44123</v>
      </c>
      <c r="BF457" t="s">
        <v>56</v>
      </c>
      <c r="BG457" s="52">
        <v>3</v>
      </c>
    </row>
    <row r="458" spans="1:59" x14ac:dyDescent="0.2">
      <c r="A458" s="6">
        <v>44124</v>
      </c>
      <c r="B458" s="12">
        <v>26.7164</v>
      </c>
      <c r="C458" s="12">
        <v>56.563400000000001</v>
      </c>
      <c r="D458" s="12">
        <v>27.001999999999999</v>
      </c>
      <c r="E458" s="12">
        <v>9.4392999999999994</v>
      </c>
      <c r="F458" s="12">
        <v>47.621000000000002</v>
      </c>
      <c r="G458" s="12"/>
      <c r="H458" s="12">
        <v>4.6990999999999996</v>
      </c>
      <c r="I458" s="12">
        <v>9.5226000000000006</v>
      </c>
      <c r="J458" s="12">
        <v>3.7915999999999999</v>
      </c>
      <c r="K458" s="12">
        <v>77.786600000000007</v>
      </c>
      <c r="L458" s="12">
        <v>41.37</v>
      </c>
      <c r="M458" s="12">
        <v>41.62</v>
      </c>
      <c r="O458" s="6">
        <v>44124</v>
      </c>
      <c r="P458" s="7">
        <f t="shared" si="108"/>
        <v>8.3442191464656902E-3</v>
      </c>
      <c r="Q458" s="7">
        <f t="shared" si="109"/>
        <v>5.5952037272078451E-3</v>
      </c>
      <c r="R458" s="7">
        <f t="shared" si="110"/>
        <v>-3.6744497328475372E-3</v>
      </c>
      <c r="S458" s="7">
        <f t="shared" si="111"/>
        <v>2.5145873900623186E-2</v>
      </c>
      <c r="T458" s="7">
        <f t="shared" si="112"/>
        <v>1.6796796758936309E-2</v>
      </c>
      <c r="U458" s="7" t="str">
        <f t="shared" si="113"/>
        <v/>
      </c>
      <c r="V458" s="7">
        <f t="shared" si="114"/>
        <v>-1.0668348330218109E-2</v>
      </c>
      <c r="W458" s="7">
        <f t="shared" si="115"/>
        <v>1.8499448190383541E-3</v>
      </c>
      <c r="X458" s="7">
        <f t="shared" si="116"/>
        <v>6.7746633617886964E-3</v>
      </c>
      <c r="Y458" s="7">
        <f t="shared" si="117"/>
        <v>-1.092673496748145E-4</v>
      </c>
      <c r="Z458" s="7">
        <v>3.9979999999999998E-3</v>
      </c>
      <c r="AA458" s="7">
        <f t="shared" si="118"/>
        <v>1.6573618459721613E-2</v>
      </c>
      <c r="AB458" s="7">
        <f t="shared" si="119"/>
        <v>7.9604810674895367E-3</v>
      </c>
      <c r="AE458" s="6">
        <v>44124</v>
      </c>
      <c r="AF458" s="7">
        <v>29.35</v>
      </c>
      <c r="AG458" s="7">
        <v>43.85</v>
      </c>
      <c r="AH458" s="7">
        <v>60.42</v>
      </c>
      <c r="AI458" s="7">
        <f t="shared" si="105"/>
        <v>0.25</v>
      </c>
      <c r="AJ458" s="7">
        <v>2.57</v>
      </c>
      <c r="AK458" s="7">
        <v>14.895</v>
      </c>
      <c r="AL458" s="7">
        <f t="shared" si="106"/>
        <v>12.324999999999999</v>
      </c>
      <c r="AM458" s="7">
        <v>0.09</v>
      </c>
      <c r="AN458" s="7">
        <v>0.14000000000000001</v>
      </c>
      <c r="AO458" s="7">
        <v>0.81</v>
      </c>
      <c r="AP458" s="7">
        <f t="shared" si="107"/>
        <v>0.67</v>
      </c>
      <c r="AQ458" s="7">
        <v>1.72</v>
      </c>
      <c r="AR458" s="7">
        <v>115.24850000000001</v>
      </c>
      <c r="AS458" s="7">
        <v>1910.4</v>
      </c>
      <c r="AT458" s="14">
        <v>260.31900000000002</v>
      </c>
      <c r="AU458" s="14">
        <v>96.739400000000003</v>
      </c>
      <c r="AV458" s="14">
        <v>81.8</v>
      </c>
      <c r="AY458" s="6">
        <v>44124</v>
      </c>
      <c r="AZ458" s="12">
        <v>0</v>
      </c>
      <c r="BA458" s="12">
        <v>0</v>
      </c>
      <c r="BB458" s="12">
        <v>0</v>
      </c>
      <c r="BE458" s="6">
        <v>44124</v>
      </c>
      <c r="BF458" t="s">
        <v>56</v>
      </c>
      <c r="BG458" s="52">
        <v>3</v>
      </c>
    </row>
    <row r="459" spans="1:59" x14ac:dyDescent="0.2">
      <c r="A459" s="6">
        <v>44125</v>
      </c>
      <c r="B459" s="12">
        <v>26.2883</v>
      </c>
      <c r="C459" s="12">
        <v>55.924300000000002</v>
      </c>
      <c r="D459" s="12">
        <v>25.394100000000002</v>
      </c>
      <c r="E459" s="12">
        <v>9.0549999999999997</v>
      </c>
      <c r="F459" s="12">
        <v>47.363</v>
      </c>
      <c r="G459" s="12"/>
      <c r="H459" s="12">
        <v>4.5407999999999999</v>
      </c>
      <c r="I459" s="12">
        <v>9.5137999999999998</v>
      </c>
      <c r="J459" s="12">
        <v>3.734</v>
      </c>
      <c r="K459" s="12">
        <v>77.786600000000007</v>
      </c>
      <c r="L459" s="12">
        <v>39.880000000000003</v>
      </c>
      <c r="M459" s="12">
        <v>40.090000000000003</v>
      </c>
      <c r="O459" s="6">
        <v>44125</v>
      </c>
      <c r="P459" s="7">
        <f t="shared" si="108"/>
        <v>-1.6153635771627161E-2</v>
      </c>
      <c r="Q459" s="7">
        <f t="shared" si="109"/>
        <v>-1.1363142401431244E-2</v>
      </c>
      <c r="R459" s="7">
        <f t="shared" si="110"/>
        <v>-6.1394073757112713E-2</v>
      </c>
      <c r="S459" s="7">
        <f t="shared" si="111"/>
        <v>-4.1564733530224003E-2</v>
      </c>
      <c r="T459" s="7">
        <f t="shared" si="112"/>
        <v>-5.432507254076329E-3</v>
      </c>
      <c r="U459" s="7" t="str">
        <f t="shared" si="113"/>
        <v/>
      </c>
      <c r="V459" s="7">
        <f t="shared" si="114"/>
        <v>-3.4267793034295599E-2</v>
      </c>
      <c r="W459" s="7">
        <f t="shared" si="115"/>
        <v>-9.2454462260110263E-4</v>
      </c>
      <c r="X459" s="7">
        <f t="shared" si="116"/>
        <v>-1.5308048477218615E-2</v>
      </c>
      <c r="Y459" s="7">
        <f t="shared" si="117"/>
        <v>0</v>
      </c>
      <c r="Z459" s="7">
        <v>-1.895E-3</v>
      </c>
      <c r="AA459" s="7">
        <f t="shared" si="118"/>
        <v>-3.6681035379682439E-2</v>
      </c>
      <c r="AB459" s="7">
        <f t="shared" si="119"/>
        <v>-3.7453894311072621E-2</v>
      </c>
      <c r="AE459" s="6">
        <v>44125</v>
      </c>
      <c r="AF459" s="7">
        <v>28.65</v>
      </c>
      <c r="AG459" s="7">
        <v>47.58</v>
      </c>
      <c r="AH459" s="7">
        <v>59.07</v>
      </c>
      <c r="AI459" s="7">
        <f t="shared" si="105"/>
        <v>0.21000000000000085</v>
      </c>
      <c r="AJ459" s="7">
        <v>2.95</v>
      </c>
      <c r="AK459" s="7">
        <v>14.865</v>
      </c>
      <c r="AL459" s="7">
        <f t="shared" si="106"/>
        <v>11.914999999999999</v>
      </c>
      <c r="AM459" s="7">
        <v>0.09</v>
      </c>
      <c r="AN459" s="7">
        <v>0.14000000000000001</v>
      </c>
      <c r="AO459" s="7">
        <v>0.83</v>
      </c>
      <c r="AP459" s="7">
        <f t="shared" si="107"/>
        <v>0.69</v>
      </c>
      <c r="AQ459" s="7">
        <v>1.74</v>
      </c>
      <c r="AR459" s="7">
        <v>114.91079999999999</v>
      </c>
      <c r="AS459" s="7">
        <v>1924.6</v>
      </c>
      <c r="AT459" s="14">
        <v>260.31900000000002</v>
      </c>
      <c r="AU459" s="14">
        <v>96.739400000000003</v>
      </c>
      <c r="AV459" s="14">
        <v>81.8</v>
      </c>
      <c r="AY459" s="6">
        <v>44125</v>
      </c>
      <c r="AZ459" s="12">
        <v>0</v>
      </c>
      <c r="BA459" s="12">
        <v>0</v>
      </c>
      <c r="BB459" s="12">
        <v>0</v>
      </c>
      <c r="BE459" s="6">
        <v>44125</v>
      </c>
      <c r="BF459" t="s">
        <v>56</v>
      </c>
      <c r="BG459" s="52">
        <v>3</v>
      </c>
    </row>
    <row r="460" spans="1:59" x14ac:dyDescent="0.2">
      <c r="A460" s="6">
        <v>44126</v>
      </c>
      <c r="B460" s="12">
        <v>27.635999999999999</v>
      </c>
      <c r="C460" s="12">
        <v>57.920699999999997</v>
      </c>
      <c r="D460" s="12">
        <v>26.4467</v>
      </c>
      <c r="E460" s="12">
        <v>9.5329999999999995</v>
      </c>
      <c r="F460" s="12">
        <v>47.668799999999997</v>
      </c>
      <c r="G460" s="12"/>
      <c r="H460" s="12">
        <v>4.6414999999999997</v>
      </c>
      <c r="I460" s="12">
        <v>9.6371000000000002</v>
      </c>
      <c r="J460" s="12">
        <v>4.0030000000000001</v>
      </c>
      <c r="K460" s="12">
        <v>77.795100000000005</v>
      </c>
      <c r="L460" s="12">
        <v>40.46</v>
      </c>
      <c r="M460" s="12">
        <v>41.28</v>
      </c>
      <c r="O460" s="6">
        <v>44126</v>
      </c>
      <c r="P460" s="7">
        <f t="shared" si="108"/>
        <v>4.9995297345627167E-2</v>
      </c>
      <c r="Q460" s="7">
        <f t="shared" si="109"/>
        <v>3.5075843105453787E-2</v>
      </c>
      <c r="R460" s="7">
        <f t="shared" si="110"/>
        <v>4.0614523237624232E-2</v>
      </c>
      <c r="S460" s="7">
        <f t="shared" si="111"/>
        <v>5.1442372176064378E-2</v>
      </c>
      <c r="T460" s="7">
        <f t="shared" si="112"/>
        <v>6.4357626709060809E-3</v>
      </c>
      <c r="U460" s="7" t="str">
        <f t="shared" si="113"/>
        <v/>
      </c>
      <c r="V460" s="7">
        <f t="shared" si="114"/>
        <v>2.1934381874263671E-2</v>
      </c>
      <c r="W460" s="7">
        <f t="shared" si="115"/>
        <v>1.287685735172182E-2</v>
      </c>
      <c r="X460" s="7">
        <f t="shared" si="116"/>
        <v>6.9564034890905763E-2</v>
      </c>
      <c r="Y460" s="7">
        <f t="shared" si="117"/>
        <v>1.0926734967482556E-4</v>
      </c>
      <c r="Z460" s="7">
        <v>5.4710000000000002E-3</v>
      </c>
      <c r="AA460" s="7">
        <f t="shared" si="118"/>
        <v>1.4438886645961864E-2</v>
      </c>
      <c r="AB460" s="7">
        <f t="shared" si="119"/>
        <v>2.9251194518891566E-2</v>
      </c>
      <c r="AE460" s="6">
        <v>44126</v>
      </c>
      <c r="AF460" s="7">
        <v>28.11</v>
      </c>
      <c r="AG460" s="7">
        <v>46.61</v>
      </c>
      <c r="AH460" s="7">
        <v>59.73</v>
      </c>
      <c r="AI460" s="7">
        <f t="shared" si="105"/>
        <v>0.82000000000000028</v>
      </c>
      <c r="AJ460" s="7">
        <v>2.99</v>
      </c>
      <c r="AK460" s="7">
        <v>15.255000000000001</v>
      </c>
      <c r="AL460" s="7">
        <f t="shared" si="106"/>
        <v>12.265000000000001</v>
      </c>
      <c r="AM460" s="7">
        <v>0.09</v>
      </c>
      <c r="AN460" s="7">
        <v>0.16</v>
      </c>
      <c r="AO460" s="7">
        <v>0.87</v>
      </c>
      <c r="AP460" s="7">
        <f t="shared" si="107"/>
        <v>0.71</v>
      </c>
      <c r="AQ460" s="7">
        <v>1.76</v>
      </c>
      <c r="AR460" s="7">
        <v>115.11579999999999</v>
      </c>
      <c r="AS460" s="7">
        <v>1901.1</v>
      </c>
      <c r="AT460" s="14">
        <v>260.31900000000002</v>
      </c>
      <c r="AU460" s="14">
        <v>96.739400000000003</v>
      </c>
      <c r="AV460" s="14">
        <v>81.8</v>
      </c>
      <c r="AY460" s="6">
        <v>44126</v>
      </c>
      <c r="AZ460" s="12">
        <v>0</v>
      </c>
      <c r="BA460" s="12">
        <v>0</v>
      </c>
      <c r="BB460" s="12">
        <v>0</v>
      </c>
      <c r="BE460" s="6">
        <v>44126</v>
      </c>
      <c r="BF460" t="s">
        <v>56</v>
      </c>
      <c r="BG460" s="52">
        <v>3</v>
      </c>
    </row>
    <row r="461" spans="1:59" x14ac:dyDescent="0.2">
      <c r="A461" s="6">
        <v>44127</v>
      </c>
      <c r="B461" s="12">
        <v>27.081099999999999</v>
      </c>
      <c r="C461" s="12">
        <v>57.265799999999999</v>
      </c>
      <c r="D461" s="12">
        <v>26.968800000000002</v>
      </c>
      <c r="E461" s="12">
        <v>9.3924000000000003</v>
      </c>
      <c r="F461" s="12">
        <v>46.5411</v>
      </c>
      <c r="G461" s="12"/>
      <c r="H461" s="12">
        <v>4.4543999999999997</v>
      </c>
      <c r="I461" s="12">
        <v>9.4344999999999999</v>
      </c>
      <c r="J461" s="12">
        <v>4.0350000000000001</v>
      </c>
      <c r="K461" s="12">
        <v>77.795100000000005</v>
      </c>
      <c r="L461" s="12">
        <v>39.729999999999997</v>
      </c>
      <c r="M461" s="12">
        <v>40.71</v>
      </c>
      <c r="O461" s="6">
        <v>44127</v>
      </c>
      <c r="P461" s="7">
        <f t="shared" si="108"/>
        <v>-2.0283203023412379E-2</v>
      </c>
      <c r="Q461" s="7">
        <f t="shared" si="109"/>
        <v>-1.1371246748862935E-2</v>
      </c>
      <c r="R461" s="7">
        <f t="shared" si="110"/>
        <v>1.9549255464099344E-2</v>
      </c>
      <c r="S461" s="7">
        <f t="shared" si="111"/>
        <v>-1.4858611894785321E-2</v>
      </c>
      <c r="T461" s="7">
        <f t="shared" si="112"/>
        <v>-2.3941302657942219E-2</v>
      </c>
      <c r="U461" s="7" t="str">
        <f t="shared" si="113"/>
        <v/>
      </c>
      <c r="V461" s="7">
        <f t="shared" si="114"/>
        <v>-4.1145218139941431E-2</v>
      </c>
      <c r="W461" s="7">
        <f t="shared" si="115"/>
        <v>-2.1247050242920042E-2</v>
      </c>
      <c r="X461" s="7">
        <f t="shared" si="116"/>
        <v>7.9622217114755974E-3</v>
      </c>
      <c r="Y461" s="7">
        <f t="shared" si="117"/>
        <v>0</v>
      </c>
      <c r="Z461" s="7">
        <v>3.3899999999999998E-3</v>
      </c>
      <c r="AA461" s="7">
        <f t="shared" si="118"/>
        <v>-1.820726191309192E-2</v>
      </c>
      <c r="AB461" s="7">
        <f t="shared" si="119"/>
        <v>-1.3904358658419798E-2</v>
      </c>
      <c r="AE461" s="6">
        <v>44127</v>
      </c>
      <c r="AF461" s="7">
        <v>27.55</v>
      </c>
      <c r="AG461" s="7">
        <v>46.32</v>
      </c>
      <c r="AH461" s="7">
        <v>58.46</v>
      </c>
      <c r="AI461" s="7">
        <f t="shared" si="105"/>
        <v>0.98000000000000398</v>
      </c>
      <c r="AJ461" s="7">
        <v>2.91</v>
      </c>
      <c r="AK461" s="7">
        <v>15.41</v>
      </c>
      <c r="AL461" s="7">
        <f t="shared" si="106"/>
        <v>12.5</v>
      </c>
      <c r="AM461" s="7">
        <v>0.09</v>
      </c>
      <c r="AN461" s="7">
        <v>0.18</v>
      </c>
      <c r="AO461" s="7">
        <v>0.85</v>
      </c>
      <c r="AP461" s="7">
        <f t="shared" si="107"/>
        <v>0.66999999999999993</v>
      </c>
      <c r="AQ461" s="7">
        <v>1.75</v>
      </c>
      <c r="AR461" s="7">
        <v>115.01260000000001</v>
      </c>
      <c r="AS461" s="7">
        <v>1902</v>
      </c>
      <c r="AT461" s="14">
        <v>260.31900000000002</v>
      </c>
      <c r="AU461" s="14">
        <v>96.739400000000003</v>
      </c>
      <c r="AV461" s="14">
        <v>81.8</v>
      </c>
      <c r="AY461" s="6">
        <v>44127</v>
      </c>
      <c r="AZ461" s="12">
        <v>0</v>
      </c>
      <c r="BA461" s="12">
        <v>0</v>
      </c>
      <c r="BB461" s="12">
        <v>0</v>
      </c>
      <c r="BE461" s="6">
        <v>44127</v>
      </c>
      <c r="BF461" t="s">
        <v>56</v>
      </c>
      <c r="BG461" s="52">
        <v>3</v>
      </c>
    </row>
    <row r="462" spans="1:59" x14ac:dyDescent="0.2">
      <c r="A462" s="6">
        <v>44130</v>
      </c>
      <c r="B462" s="12">
        <v>26.4389</v>
      </c>
      <c r="C462" s="12">
        <v>55.979500000000002</v>
      </c>
      <c r="D462" s="12">
        <v>25.128900000000002</v>
      </c>
      <c r="E462" s="12">
        <v>8.8674999999999997</v>
      </c>
      <c r="F462" s="12">
        <v>45.518500000000003</v>
      </c>
      <c r="G462" s="12"/>
      <c r="H462" s="12">
        <v>4.3897000000000004</v>
      </c>
      <c r="I462" s="12">
        <v>8.9412000000000003</v>
      </c>
      <c r="J462" s="12">
        <v>3.9582000000000002</v>
      </c>
      <c r="K462" s="12">
        <v>77.795100000000005</v>
      </c>
      <c r="L462" s="12">
        <v>38.39</v>
      </c>
      <c r="M462" s="12">
        <v>39.06</v>
      </c>
      <c r="O462" s="6">
        <v>44130</v>
      </c>
      <c r="P462" s="7">
        <f t="shared" si="108"/>
        <v>-2.3999657115967837E-2</v>
      </c>
      <c r="Q462" s="7">
        <f t="shared" si="109"/>
        <v>-2.2718034604850612E-2</v>
      </c>
      <c r="R462" s="7">
        <f t="shared" si="110"/>
        <v>-7.0662064065808466E-2</v>
      </c>
      <c r="S462" s="7">
        <f t="shared" si="111"/>
        <v>-5.7507943951015973E-2</v>
      </c>
      <c r="T462" s="7">
        <f t="shared" si="112"/>
        <v>-2.2216956450326474E-2</v>
      </c>
      <c r="U462" s="7" t="str">
        <f t="shared" si="113"/>
        <v/>
      </c>
      <c r="V462" s="7">
        <f t="shared" si="114"/>
        <v>-1.4631484095757269E-2</v>
      </c>
      <c r="W462" s="7">
        <f t="shared" si="115"/>
        <v>-5.3703374880086467E-2</v>
      </c>
      <c r="X462" s="7">
        <f t="shared" si="116"/>
        <v>-1.921692524716892E-2</v>
      </c>
      <c r="Y462" s="7">
        <f t="shared" si="117"/>
        <v>0</v>
      </c>
      <c r="Z462" s="7">
        <v>-1.8652999999999999E-2</v>
      </c>
      <c r="AA462" s="7">
        <f t="shared" si="118"/>
        <v>-3.4309560813801196E-2</v>
      </c>
      <c r="AB462" s="7">
        <f t="shared" si="119"/>
        <v>-4.1374837066354558E-2</v>
      </c>
      <c r="AE462" s="6">
        <v>44130</v>
      </c>
      <c r="AF462" s="7">
        <v>32.46</v>
      </c>
      <c r="AG462" s="7">
        <v>53.05</v>
      </c>
      <c r="AH462" s="7">
        <v>58.95</v>
      </c>
      <c r="AI462" s="7">
        <f t="shared" si="105"/>
        <v>0.67000000000000171</v>
      </c>
      <c r="AJ462" s="7">
        <v>3.14</v>
      </c>
      <c r="AK462" s="7">
        <v>14.865</v>
      </c>
      <c r="AL462" s="7">
        <f t="shared" si="106"/>
        <v>11.725</v>
      </c>
      <c r="AM462" s="7">
        <v>0.09</v>
      </c>
      <c r="AN462" s="7">
        <v>0.16</v>
      </c>
      <c r="AO462" s="7">
        <v>0.81</v>
      </c>
      <c r="AP462" s="7">
        <f t="shared" si="107"/>
        <v>0.65</v>
      </c>
      <c r="AQ462" s="7">
        <v>1.72</v>
      </c>
      <c r="AR462" s="7">
        <v>115.27970000000001</v>
      </c>
      <c r="AS462" s="7">
        <v>1902.7</v>
      </c>
      <c r="AT462" s="14">
        <v>260.31900000000002</v>
      </c>
      <c r="AU462" s="14">
        <v>96.739400000000003</v>
      </c>
      <c r="AV462" s="14">
        <v>81.8</v>
      </c>
      <c r="AY462" s="6">
        <v>44130</v>
      </c>
      <c r="AZ462" s="12">
        <v>0</v>
      </c>
      <c r="BA462" s="12">
        <v>0</v>
      </c>
      <c r="BB462" s="12">
        <v>0</v>
      </c>
      <c r="BE462" s="6">
        <v>44130</v>
      </c>
      <c r="BF462" t="s">
        <v>56</v>
      </c>
      <c r="BG462" s="52">
        <v>3</v>
      </c>
    </row>
    <row r="463" spans="1:59" x14ac:dyDescent="0.2">
      <c r="A463" s="6">
        <v>44131</v>
      </c>
      <c r="B463" s="12">
        <v>26.018799999999999</v>
      </c>
      <c r="C463" s="12">
        <v>54.851100000000002</v>
      </c>
      <c r="D463" s="12">
        <v>25.0792</v>
      </c>
      <c r="E463" s="12">
        <v>8.6893999999999991</v>
      </c>
      <c r="F463" s="12">
        <v>45.767000000000003</v>
      </c>
      <c r="G463" s="12"/>
      <c r="H463" s="12">
        <v>4.3464999999999998</v>
      </c>
      <c r="I463" s="12">
        <v>8.6065000000000005</v>
      </c>
      <c r="J463" s="12">
        <v>3.6187</v>
      </c>
      <c r="K463" s="12">
        <v>77.786600000000007</v>
      </c>
      <c r="L463" s="12">
        <v>39.340000000000003</v>
      </c>
      <c r="M463" s="12">
        <v>39.72</v>
      </c>
      <c r="O463" s="6">
        <v>44131</v>
      </c>
      <c r="P463" s="7">
        <f t="shared" si="108"/>
        <v>-1.6017056836778013E-2</v>
      </c>
      <c r="Q463" s="7">
        <f t="shared" si="109"/>
        <v>-2.0363311071307427E-2</v>
      </c>
      <c r="R463" s="7">
        <f t="shared" si="110"/>
        <v>-1.9797608845213244E-3</v>
      </c>
      <c r="S463" s="7">
        <f t="shared" si="111"/>
        <v>-2.0289015651218056E-2</v>
      </c>
      <c r="T463" s="7">
        <f t="shared" si="112"/>
        <v>5.4444706736888537E-3</v>
      </c>
      <c r="U463" s="7" t="str">
        <f t="shared" si="113"/>
        <v/>
      </c>
      <c r="V463" s="7">
        <f t="shared" si="114"/>
        <v>-9.889964085169534E-3</v>
      </c>
      <c r="W463" s="7">
        <f t="shared" si="115"/>
        <v>-3.8152076636121524E-2</v>
      </c>
      <c r="X463" s="7">
        <f t="shared" si="116"/>
        <v>-8.9674531156763451E-2</v>
      </c>
      <c r="Y463" s="7">
        <f t="shared" si="117"/>
        <v>-1.092673496748145E-4</v>
      </c>
      <c r="Z463" s="7">
        <v>-3.4529999999999999E-3</v>
      </c>
      <c r="AA463" s="7">
        <f t="shared" si="118"/>
        <v>2.4444803948206684E-2</v>
      </c>
      <c r="AB463" s="7">
        <f t="shared" si="119"/>
        <v>1.6755913728438859E-2</v>
      </c>
      <c r="AE463" s="6">
        <v>44131</v>
      </c>
      <c r="AF463" s="7">
        <v>33.35</v>
      </c>
      <c r="AG463" s="7">
        <v>50.22</v>
      </c>
      <c r="AH463" s="7">
        <v>57.88</v>
      </c>
      <c r="AI463" s="7">
        <f t="shared" si="105"/>
        <v>0.37999999999999545</v>
      </c>
      <c r="AJ463" s="7">
        <v>3.07</v>
      </c>
      <c r="AK463" s="7">
        <v>14.744999999999999</v>
      </c>
      <c r="AL463" s="7">
        <f t="shared" si="106"/>
        <v>11.674999999999999</v>
      </c>
      <c r="AM463" s="7">
        <v>0.09</v>
      </c>
      <c r="AN463" s="7">
        <v>0.16</v>
      </c>
      <c r="AO463" s="7">
        <v>0.79</v>
      </c>
      <c r="AP463" s="7">
        <f t="shared" si="107"/>
        <v>0.63</v>
      </c>
      <c r="AQ463" s="7">
        <v>1.71</v>
      </c>
      <c r="AR463" s="7">
        <v>115.01309999999999</v>
      </c>
      <c r="AS463" s="7">
        <v>1908.8</v>
      </c>
      <c r="AT463" s="14">
        <v>260.31900000000002</v>
      </c>
      <c r="AU463" s="14">
        <v>96.739400000000003</v>
      </c>
      <c r="AV463" s="14">
        <v>81.8</v>
      </c>
      <c r="AY463" s="6">
        <v>44131</v>
      </c>
      <c r="AZ463" s="12">
        <v>0</v>
      </c>
      <c r="BA463" s="12">
        <v>0</v>
      </c>
      <c r="BB463" s="12">
        <v>0</v>
      </c>
      <c r="BE463" s="6">
        <v>44131</v>
      </c>
      <c r="BF463" t="s">
        <v>56</v>
      </c>
      <c r="BG463" s="52">
        <v>3</v>
      </c>
    </row>
    <row r="464" spans="1:59" x14ac:dyDescent="0.2">
      <c r="A464" s="6">
        <v>44132</v>
      </c>
      <c r="B464" s="12">
        <v>25.027799999999999</v>
      </c>
      <c r="C464" s="12">
        <v>52.775700000000001</v>
      </c>
      <c r="D464" s="12">
        <v>23.860800000000001</v>
      </c>
      <c r="E464" s="12">
        <v>8.3238000000000003</v>
      </c>
      <c r="F464" s="12">
        <v>45.327399999999997</v>
      </c>
      <c r="G464" s="12"/>
      <c r="H464" s="12">
        <v>4.0659000000000001</v>
      </c>
      <c r="I464" s="12">
        <v>7.8224999999999998</v>
      </c>
      <c r="J464" s="12">
        <v>3.3753000000000002</v>
      </c>
      <c r="K464" s="12">
        <v>77.786600000000007</v>
      </c>
      <c r="L464" s="12">
        <v>37.270000000000003</v>
      </c>
      <c r="M464" s="12">
        <v>37.86</v>
      </c>
      <c r="O464" s="6">
        <v>44132</v>
      </c>
      <c r="P464" s="7">
        <f t="shared" si="108"/>
        <v>-3.8832146596225782E-2</v>
      </c>
      <c r="Q464" s="7">
        <f t="shared" si="109"/>
        <v>-3.8571383712355738E-2</v>
      </c>
      <c r="R464" s="7">
        <f t="shared" si="110"/>
        <v>-4.9801872302954651E-2</v>
      </c>
      <c r="S464" s="7">
        <f t="shared" si="111"/>
        <v>-4.2985010681823851E-2</v>
      </c>
      <c r="T464" s="7">
        <f t="shared" si="112"/>
        <v>-9.6516012513284642E-3</v>
      </c>
      <c r="U464" s="7" t="str">
        <f t="shared" si="113"/>
        <v/>
      </c>
      <c r="V464" s="7">
        <f t="shared" si="114"/>
        <v>-6.6735802829039015E-2</v>
      </c>
      <c r="W464" s="7">
        <f t="shared" si="115"/>
        <v>-9.5513535168523497E-2</v>
      </c>
      <c r="X464" s="7">
        <f t="shared" si="116"/>
        <v>-6.9630636054980849E-2</v>
      </c>
      <c r="Y464" s="7">
        <f t="shared" si="117"/>
        <v>0</v>
      </c>
      <c r="Z464" s="7">
        <v>-3.4777000000000002E-2</v>
      </c>
      <c r="AA464" s="7">
        <f t="shared" si="118"/>
        <v>-5.4053099469745979E-2</v>
      </c>
      <c r="AB464" s="7">
        <f t="shared" si="119"/>
        <v>-4.7959693395795054E-2</v>
      </c>
      <c r="AE464" s="6">
        <v>44132</v>
      </c>
      <c r="AF464" s="7">
        <v>40.28</v>
      </c>
      <c r="AG464" s="7">
        <v>59.61</v>
      </c>
      <c r="AH464" s="7">
        <v>57.13</v>
      </c>
      <c r="AI464" s="7">
        <f t="shared" si="105"/>
        <v>0.58999999999999631</v>
      </c>
      <c r="AJ464" s="7">
        <v>3.14</v>
      </c>
      <c r="AK464" s="7">
        <v>14.484999999999999</v>
      </c>
      <c r="AL464" s="7">
        <f t="shared" si="106"/>
        <v>11.344999999999999</v>
      </c>
      <c r="AM464" s="7">
        <v>0.09</v>
      </c>
      <c r="AN464" s="7">
        <v>0.16</v>
      </c>
      <c r="AO464" s="7">
        <v>0.79</v>
      </c>
      <c r="AP464" s="7">
        <f t="shared" si="107"/>
        <v>0.63</v>
      </c>
      <c r="AQ464" s="7">
        <v>1.7</v>
      </c>
      <c r="AR464" s="7">
        <v>115.8023</v>
      </c>
      <c r="AS464" s="7">
        <v>1876.2</v>
      </c>
      <c r="AT464" s="14">
        <v>260.31900000000002</v>
      </c>
      <c r="AU464" s="14">
        <v>96.739400000000003</v>
      </c>
      <c r="AV464" s="14">
        <v>81.8</v>
      </c>
      <c r="AY464" s="6">
        <v>44132</v>
      </c>
      <c r="AZ464" s="12">
        <v>0</v>
      </c>
      <c r="BA464" s="12">
        <v>1</v>
      </c>
      <c r="BB464" s="12">
        <v>0</v>
      </c>
      <c r="BE464" s="6">
        <v>44132</v>
      </c>
      <c r="BF464" t="s">
        <v>56</v>
      </c>
      <c r="BG464" s="52">
        <v>3</v>
      </c>
    </row>
    <row r="465" spans="1:59" x14ac:dyDescent="0.2">
      <c r="A465" s="6">
        <v>44133</v>
      </c>
      <c r="B465" s="12">
        <v>26.137699999999999</v>
      </c>
      <c r="C465" s="12">
        <v>54.290799999999997</v>
      </c>
      <c r="D465" s="12">
        <v>24.1675</v>
      </c>
      <c r="E465" s="12">
        <v>8.5581999999999994</v>
      </c>
      <c r="F465" s="12">
        <v>45.967700000000001</v>
      </c>
      <c r="G465" s="12"/>
      <c r="H465" s="12">
        <v>4.1234000000000002</v>
      </c>
      <c r="I465" s="12">
        <v>7.8665000000000003</v>
      </c>
      <c r="J465" s="12">
        <v>3.3881000000000001</v>
      </c>
      <c r="K465" s="12">
        <v>77.795100000000005</v>
      </c>
      <c r="L465" s="12">
        <v>35.94</v>
      </c>
      <c r="M465" s="12">
        <v>36.56</v>
      </c>
      <c r="O465" s="6">
        <v>44133</v>
      </c>
      <c r="P465" s="7">
        <f t="shared" si="108"/>
        <v>4.339150951253664E-2</v>
      </c>
      <c r="Q465" s="7">
        <f t="shared" si="109"/>
        <v>2.8303925985140317E-2</v>
      </c>
      <c r="R465" s="7">
        <f t="shared" si="110"/>
        <v>1.2771810330242626E-2</v>
      </c>
      <c r="S465" s="7">
        <f t="shared" si="111"/>
        <v>2.7771006335203387E-2</v>
      </c>
      <c r="T465" s="7">
        <f t="shared" si="112"/>
        <v>1.4027269787328387E-2</v>
      </c>
      <c r="U465" s="7" t="str">
        <f t="shared" si="113"/>
        <v/>
      </c>
      <c r="V465" s="7">
        <f t="shared" si="114"/>
        <v>1.4042945046387896E-2</v>
      </c>
      <c r="W465" s="7">
        <f t="shared" si="115"/>
        <v>5.6090401374407246E-3</v>
      </c>
      <c r="X465" s="7">
        <f t="shared" si="116"/>
        <v>3.7850830298292908E-3</v>
      </c>
      <c r="Y465" s="7">
        <f t="shared" si="117"/>
        <v>1.0926734967482556E-4</v>
      </c>
      <c r="Z465" s="7">
        <v>1.0111999999999999E-2</v>
      </c>
      <c r="AA465" s="7">
        <f t="shared" si="118"/>
        <v>-3.63378321357542E-2</v>
      </c>
      <c r="AB465" s="7">
        <f t="shared" si="119"/>
        <v>-3.4940399195227477E-2</v>
      </c>
      <c r="AE465" s="6">
        <v>44133</v>
      </c>
      <c r="AF465" s="7">
        <v>37.590000000000003</v>
      </c>
      <c r="AG465" s="7">
        <v>63.38</v>
      </c>
      <c r="AH465" s="7">
        <v>61.3</v>
      </c>
      <c r="AI465" s="7">
        <f t="shared" si="105"/>
        <v>0.62000000000000455</v>
      </c>
      <c r="AJ465" s="7">
        <v>3.06</v>
      </c>
      <c r="AK465" s="7">
        <v>14.215</v>
      </c>
      <c r="AL465" s="7">
        <f t="shared" si="106"/>
        <v>11.154999999999999</v>
      </c>
      <c r="AM465" s="7">
        <v>0.09</v>
      </c>
      <c r="AN465" s="7">
        <v>0.16</v>
      </c>
      <c r="AO465" s="7">
        <v>0.85</v>
      </c>
      <c r="AP465" s="7">
        <f t="shared" si="107"/>
        <v>0.69</v>
      </c>
      <c r="AQ465" s="7">
        <v>1.71</v>
      </c>
      <c r="AR465" s="7">
        <v>116.3069</v>
      </c>
      <c r="AS465" s="7">
        <v>1865.6</v>
      </c>
      <c r="AT465" s="14">
        <v>260.31900000000002</v>
      </c>
      <c r="AU465" s="14">
        <v>96.739400000000003</v>
      </c>
      <c r="AV465" s="14">
        <v>81.8</v>
      </c>
      <c r="AY465" s="6">
        <v>44133</v>
      </c>
      <c r="AZ465" s="12">
        <v>0</v>
      </c>
      <c r="BA465" s="12">
        <v>1</v>
      </c>
      <c r="BB465" s="12">
        <v>0</v>
      </c>
      <c r="BE465" s="6">
        <v>44133</v>
      </c>
      <c r="BF465" t="s">
        <v>56</v>
      </c>
      <c r="BG465" s="52">
        <v>3</v>
      </c>
    </row>
    <row r="466" spans="1:59" x14ac:dyDescent="0.2">
      <c r="A466" s="6">
        <v>44134</v>
      </c>
      <c r="B466" s="12">
        <v>25.860199999999999</v>
      </c>
      <c r="C466" s="12">
        <v>54.843200000000003</v>
      </c>
      <c r="D466" s="12">
        <v>23.719899999999999</v>
      </c>
      <c r="E466" s="12">
        <v>8.5581999999999994</v>
      </c>
      <c r="F466" s="12">
        <v>45.747900000000001</v>
      </c>
      <c r="G466" s="12"/>
      <c r="H466" s="12">
        <v>3.8931</v>
      </c>
      <c r="I466" s="12">
        <v>7.7695999999999996</v>
      </c>
      <c r="J466" s="12">
        <v>3.2985000000000002</v>
      </c>
      <c r="K466" s="12">
        <v>77.795100000000005</v>
      </c>
      <c r="L466" s="12">
        <v>35.64</v>
      </c>
      <c r="M466" s="12">
        <v>36.33</v>
      </c>
      <c r="O466" s="6">
        <v>44134</v>
      </c>
      <c r="P466" s="7">
        <f t="shared" si="108"/>
        <v>-1.0673609300846975E-2</v>
      </c>
      <c r="Q466" s="7">
        <f t="shared" si="109"/>
        <v>1.012342107237268E-2</v>
      </c>
      <c r="R466" s="7">
        <f t="shared" si="110"/>
        <v>-1.8694397087587588E-2</v>
      </c>
      <c r="S466" s="7">
        <f t="shared" si="111"/>
        <v>0</v>
      </c>
      <c r="T466" s="7">
        <f t="shared" si="112"/>
        <v>-4.7930869078131669E-3</v>
      </c>
      <c r="U466" s="7" t="str">
        <f t="shared" si="113"/>
        <v/>
      </c>
      <c r="V466" s="7">
        <f t="shared" si="114"/>
        <v>-5.7472310325173297E-2</v>
      </c>
      <c r="W466" s="7">
        <f t="shared" si="115"/>
        <v>-1.2394553695408365E-2</v>
      </c>
      <c r="X466" s="7">
        <f t="shared" si="116"/>
        <v>-2.680147261203952E-2</v>
      </c>
      <c r="Y466" s="7">
        <f t="shared" si="117"/>
        <v>0</v>
      </c>
      <c r="Z466" s="7">
        <v>-1.048E-2</v>
      </c>
      <c r="AA466" s="7">
        <f t="shared" si="118"/>
        <v>-8.3822787528043882E-3</v>
      </c>
      <c r="AB466" s="7">
        <f t="shared" si="119"/>
        <v>-6.3109003528388115E-3</v>
      </c>
      <c r="AE466" s="6">
        <v>44134</v>
      </c>
      <c r="AF466" s="7">
        <v>38.020000000000003</v>
      </c>
      <c r="AG466" s="7">
        <v>68.84</v>
      </c>
      <c r="AH466" s="7">
        <v>61.91</v>
      </c>
      <c r="AI466" s="7">
        <f t="shared" si="105"/>
        <v>0.68999999999999773</v>
      </c>
      <c r="AJ466" s="7">
        <v>3.03</v>
      </c>
      <c r="AK466" s="7">
        <v>14.06</v>
      </c>
      <c r="AL466" s="7">
        <f t="shared" si="106"/>
        <v>11.030000000000001</v>
      </c>
      <c r="AM466" s="7">
        <v>0.09</v>
      </c>
      <c r="AN466" s="7">
        <v>0.14000000000000001</v>
      </c>
      <c r="AO466" s="7">
        <v>0.88</v>
      </c>
      <c r="AP466" s="7">
        <f t="shared" si="107"/>
        <v>0.74</v>
      </c>
      <c r="AQ466" s="7">
        <v>1.7</v>
      </c>
      <c r="AR466" s="7">
        <v>116.1354</v>
      </c>
      <c r="AS466" s="7">
        <v>1877.4</v>
      </c>
      <c r="AT466" s="14">
        <v>260.31900000000002</v>
      </c>
      <c r="AU466" s="14">
        <v>96.739400000000003</v>
      </c>
      <c r="AV466" s="14">
        <v>81.8</v>
      </c>
      <c r="AY466" s="6">
        <v>44134</v>
      </c>
      <c r="AZ466" s="12">
        <v>0</v>
      </c>
      <c r="BA466" s="12">
        <v>1</v>
      </c>
      <c r="BB466" s="12">
        <v>0</v>
      </c>
      <c r="BE466" s="6">
        <v>44134</v>
      </c>
      <c r="BF466" t="s">
        <v>56</v>
      </c>
      <c r="BG466" s="52">
        <v>3</v>
      </c>
    </row>
    <row r="467" spans="1:59" x14ac:dyDescent="0.2">
      <c r="A467" s="6">
        <v>44137</v>
      </c>
      <c r="B467" s="12">
        <v>26.946300000000001</v>
      </c>
      <c r="C467" s="12">
        <v>56.9343</v>
      </c>
      <c r="D467" s="12">
        <v>25.054300000000001</v>
      </c>
      <c r="E467" s="12">
        <v>9.0456000000000003</v>
      </c>
      <c r="F467" s="12">
        <v>44.964199999999998</v>
      </c>
      <c r="G467" s="12"/>
      <c r="H467" s="12">
        <v>4.0298999999999996</v>
      </c>
      <c r="I467" s="12">
        <v>7.8841000000000001</v>
      </c>
      <c r="J467" s="12">
        <v>3.3113000000000001</v>
      </c>
      <c r="K467" s="12">
        <v>77.795100000000005</v>
      </c>
      <c r="L467" s="12">
        <v>36.6</v>
      </c>
      <c r="M467" s="12">
        <v>37.78</v>
      </c>
      <c r="O467" s="6">
        <v>44137</v>
      </c>
      <c r="P467" s="7">
        <f t="shared" si="108"/>
        <v>4.1140889383693278E-2</v>
      </c>
      <c r="Q467" s="7">
        <f t="shared" si="109"/>
        <v>3.7419766905010546E-2</v>
      </c>
      <c r="R467" s="7">
        <f t="shared" si="110"/>
        <v>5.4731111217141554E-2</v>
      </c>
      <c r="S467" s="7">
        <f t="shared" si="111"/>
        <v>5.5388563971097107E-2</v>
      </c>
      <c r="T467" s="7">
        <f t="shared" si="112"/>
        <v>-1.7279271436168604E-2</v>
      </c>
      <c r="U467" s="7" t="str">
        <f t="shared" si="113"/>
        <v/>
      </c>
      <c r="V467" s="7">
        <f t="shared" si="114"/>
        <v>3.4535806325782695E-2</v>
      </c>
      <c r="W467" s="7">
        <f t="shared" si="115"/>
        <v>1.4629390123894463E-2</v>
      </c>
      <c r="X467" s="7">
        <f t="shared" si="116"/>
        <v>3.8730418470994889E-3</v>
      </c>
      <c r="Y467" s="7">
        <f t="shared" si="117"/>
        <v>0</v>
      </c>
      <c r="Z467" s="7">
        <v>1.1146E-2</v>
      </c>
      <c r="AA467" s="7">
        <f t="shared" si="118"/>
        <v>2.6579637804712102E-2</v>
      </c>
      <c r="AB467" s="7">
        <f t="shared" si="119"/>
        <v>3.9136015840252898E-2</v>
      </c>
      <c r="AE467" s="6">
        <v>44137</v>
      </c>
      <c r="AF467" s="7">
        <v>37.130000000000003</v>
      </c>
      <c r="AG467" s="7">
        <v>66.73</v>
      </c>
      <c r="AH467" s="7">
        <v>63.56</v>
      </c>
      <c r="AI467" s="7">
        <f t="shared" si="105"/>
        <v>1.1799999999999997</v>
      </c>
      <c r="AJ467" s="7">
        <v>3.03</v>
      </c>
      <c r="AK467" s="7">
        <v>13.654999999999999</v>
      </c>
      <c r="AL467" s="7">
        <f t="shared" si="106"/>
        <v>10.625</v>
      </c>
      <c r="AM467" s="7">
        <v>0.09</v>
      </c>
      <c r="AN467" s="7">
        <v>0.16</v>
      </c>
      <c r="AO467" s="7">
        <v>0.87</v>
      </c>
      <c r="AP467" s="7">
        <f t="shared" si="107"/>
        <v>0.71</v>
      </c>
      <c r="AQ467" s="7">
        <v>1.71</v>
      </c>
      <c r="AR467" s="7">
        <v>116.23609999999999</v>
      </c>
      <c r="AS467" s="7">
        <v>1890.4</v>
      </c>
      <c r="AT467" s="14">
        <v>260.31900000000002</v>
      </c>
      <c r="AU467" s="14">
        <v>96.739400000000003</v>
      </c>
      <c r="AV467" s="14">
        <v>81.8</v>
      </c>
      <c r="AY467" s="6">
        <v>44137</v>
      </c>
      <c r="AZ467" s="12">
        <v>0</v>
      </c>
      <c r="BA467" s="12">
        <v>1</v>
      </c>
      <c r="BB467" s="12">
        <v>0</v>
      </c>
      <c r="BE467" s="6">
        <v>44137</v>
      </c>
      <c r="BF467" t="s">
        <v>56</v>
      </c>
      <c r="BG467" s="52">
        <v>3</v>
      </c>
    </row>
    <row r="468" spans="1:59" x14ac:dyDescent="0.2">
      <c r="A468" s="6">
        <v>44138</v>
      </c>
      <c r="B468" s="12">
        <v>26.486499999999999</v>
      </c>
      <c r="C468" s="12">
        <v>56.610799999999998</v>
      </c>
      <c r="D468" s="12">
        <v>24.291799999999999</v>
      </c>
      <c r="E468" s="12">
        <v>9.0831</v>
      </c>
      <c r="F468" s="12">
        <v>45.891199999999998</v>
      </c>
      <c r="G468" s="12"/>
      <c r="H468" s="12">
        <v>4.0587</v>
      </c>
      <c r="I468" s="12">
        <v>7.8753000000000002</v>
      </c>
      <c r="J468" s="12">
        <v>3.5226000000000002</v>
      </c>
      <c r="K468" s="12">
        <v>77.795100000000005</v>
      </c>
      <c r="L468" s="12">
        <v>37.44</v>
      </c>
      <c r="M468" s="12">
        <v>38.17</v>
      </c>
      <c r="O468" s="6">
        <v>44138</v>
      </c>
      <c r="P468" s="7">
        <f t="shared" si="108"/>
        <v>-1.7210827425202635E-2</v>
      </c>
      <c r="Q468" s="7">
        <f t="shared" si="109"/>
        <v>-5.6981917373826428E-3</v>
      </c>
      <c r="R468" s="7">
        <f t="shared" si="110"/>
        <v>-3.090662464792247E-2</v>
      </c>
      <c r="S468" s="7">
        <f t="shared" si="111"/>
        <v>4.1370923989062893E-3</v>
      </c>
      <c r="T468" s="7">
        <f t="shared" si="112"/>
        <v>2.0406759960250993E-2</v>
      </c>
      <c r="U468" s="7" t="str">
        <f t="shared" si="113"/>
        <v/>
      </c>
      <c r="V468" s="7">
        <f t="shared" si="114"/>
        <v>7.1211635403471245E-3</v>
      </c>
      <c r="W468" s="7">
        <f t="shared" si="115"/>
        <v>-1.1167939026401966E-3</v>
      </c>
      <c r="X468" s="7">
        <f t="shared" si="116"/>
        <v>6.1858491788170218E-2</v>
      </c>
      <c r="Y468" s="7">
        <f t="shared" si="117"/>
        <v>0</v>
      </c>
      <c r="Z468" s="7">
        <v>1.7502E-2</v>
      </c>
      <c r="AA468" s="7">
        <f t="shared" si="118"/>
        <v>2.2691411202070671E-2</v>
      </c>
      <c r="AB468" s="7">
        <f t="shared" si="119"/>
        <v>1.0270004683774835E-2</v>
      </c>
      <c r="AE468" s="6">
        <v>44138</v>
      </c>
      <c r="AF468" s="7">
        <v>35.549999999999997</v>
      </c>
      <c r="AG468" s="7">
        <v>63.63</v>
      </c>
      <c r="AH468" s="7">
        <v>64.37</v>
      </c>
      <c r="AI468" s="7">
        <f t="shared" si="105"/>
        <v>0.73000000000000398</v>
      </c>
      <c r="AJ468" s="7">
        <v>2.88</v>
      </c>
      <c r="AK468" s="7">
        <v>13.664999999999999</v>
      </c>
      <c r="AL468" s="7">
        <f t="shared" si="106"/>
        <v>10.785</v>
      </c>
      <c r="AM468" s="7">
        <v>0.09</v>
      </c>
      <c r="AN468" s="7">
        <v>0.17</v>
      </c>
      <c r="AO468" s="7">
        <v>0.9</v>
      </c>
      <c r="AP468" s="7">
        <f t="shared" si="107"/>
        <v>0.73</v>
      </c>
      <c r="AQ468" s="7">
        <v>1.72</v>
      </c>
      <c r="AR468" s="7">
        <v>115.4802</v>
      </c>
      <c r="AS468" s="7">
        <v>1908.5</v>
      </c>
      <c r="AT468" s="14">
        <v>260.31900000000002</v>
      </c>
      <c r="AU468" s="14">
        <v>96.739400000000003</v>
      </c>
      <c r="AV468" s="14">
        <v>81.8</v>
      </c>
      <c r="AY468" s="6">
        <v>44138</v>
      </c>
      <c r="AZ468" s="12">
        <v>0</v>
      </c>
      <c r="BA468" s="12">
        <v>0</v>
      </c>
      <c r="BB468" s="12">
        <v>0</v>
      </c>
      <c r="BE468" s="6">
        <v>44138</v>
      </c>
      <c r="BF468" t="s">
        <v>56</v>
      </c>
      <c r="BG468" s="52">
        <v>3</v>
      </c>
    </row>
    <row r="469" spans="1:59" x14ac:dyDescent="0.2">
      <c r="A469" s="6">
        <v>44139</v>
      </c>
      <c r="B469" s="12">
        <v>26.343800000000002</v>
      </c>
      <c r="C469" s="12">
        <v>56.634500000000003</v>
      </c>
      <c r="D469" s="12">
        <v>25.178599999999999</v>
      </c>
      <c r="E469" s="12">
        <v>9.1956000000000007</v>
      </c>
      <c r="F469" s="12">
        <v>46.0824</v>
      </c>
      <c r="G469" s="12"/>
      <c r="H469" s="12">
        <v>4.0227000000000004</v>
      </c>
      <c r="I469" s="12">
        <v>7.7607999999999997</v>
      </c>
      <c r="J469" s="12">
        <v>3.4266000000000001</v>
      </c>
      <c r="K469" s="12">
        <v>77.786600000000007</v>
      </c>
      <c r="L469" s="12">
        <v>38.97</v>
      </c>
      <c r="M469" s="12">
        <v>39.68</v>
      </c>
      <c r="O469" s="6">
        <v>44139</v>
      </c>
      <c r="P469" s="7">
        <f t="shared" si="108"/>
        <v>-5.4022160406242163E-3</v>
      </c>
      <c r="Q469" s="7">
        <f t="shared" si="109"/>
        <v>4.1856042318778088E-4</v>
      </c>
      <c r="R469" s="7">
        <f t="shared" si="110"/>
        <v>3.5855582549938987E-2</v>
      </c>
      <c r="S469" s="7">
        <f t="shared" si="111"/>
        <v>1.2309564744417262E-2</v>
      </c>
      <c r="T469" s="7">
        <f t="shared" si="112"/>
        <v>4.1577208119233742E-3</v>
      </c>
      <c r="U469" s="7" t="str">
        <f t="shared" si="113"/>
        <v/>
      </c>
      <c r="V469" s="7">
        <f t="shared" si="114"/>
        <v>-8.9094063237181321E-3</v>
      </c>
      <c r="W469" s="7">
        <f t="shared" si="115"/>
        <v>-1.4645857559250125E-2</v>
      </c>
      <c r="X469" s="7">
        <f t="shared" si="116"/>
        <v>-2.7630837399323056E-2</v>
      </c>
      <c r="Y469" s="7">
        <f t="shared" si="117"/>
        <v>-1.092673496748145E-4</v>
      </c>
      <c r="Z469" s="7">
        <v>2.2103000000000001E-2</v>
      </c>
      <c r="AA469" s="7">
        <f t="shared" si="118"/>
        <v>4.0052467741226533E-2</v>
      </c>
      <c r="AB469" s="7">
        <f t="shared" si="119"/>
        <v>3.8797415659533548E-2</v>
      </c>
      <c r="AE469" s="6">
        <v>44139</v>
      </c>
      <c r="AF469" s="7">
        <v>29.57</v>
      </c>
      <c r="AG469" s="7">
        <v>54.53</v>
      </c>
      <c r="AH469" s="7">
        <v>47.74</v>
      </c>
      <c r="AI469" s="7">
        <f t="shared" si="105"/>
        <v>0.71000000000000085</v>
      </c>
      <c r="AJ469" s="7">
        <v>2.63</v>
      </c>
      <c r="AK469" s="7">
        <v>13.885</v>
      </c>
      <c r="AL469" s="7">
        <f t="shared" si="106"/>
        <v>11.254999999999999</v>
      </c>
      <c r="AM469" s="7">
        <v>0.09</v>
      </c>
      <c r="AN469" s="7">
        <v>0.14000000000000001</v>
      </c>
      <c r="AO469" s="7">
        <v>0.78</v>
      </c>
      <c r="AP469" s="7">
        <f t="shared" si="107"/>
        <v>0.64</v>
      </c>
      <c r="AQ469" s="7">
        <v>1.64</v>
      </c>
      <c r="AR469" s="7">
        <v>115.1677</v>
      </c>
      <c r="AS469" s="7">
        <v>1894.6</v>
      </c>
      <c r="AT469" s="14">
        <v>260.31900000000002</v>
      </c>
      <c r="AU469" s="14">
        <v>96.739400000000003</v>
      </c>
      <c r="AV469" s="14">
        <v>81.8</v>
      </c>
      <c r="AY469" s="6">
        <v>44139</v>
      </c>
      <c r="AZ469" s="12">
        <v>0</v>
      </c>
      <c r="BA469" s="12">
        <v>0</v>
      </c>
      <c r="BB469" s="12">
        <v>0</v>
      </c>
      <c r="BE469" s="6">
        <v>44139</v>
      </c>
      <c r="BF469" t="s">
        <v>56</v>
      </c>
      <c r="BG469" s="52">
        <v>3</v>
      </c>
    </row>
    <row r="470" spans="1:59" x14ac:dyDescent="0.2">
      <c r="A470" s="6">
        <v>44140</v>
      </c>
      <c r="B470" s="12">
        <v>26.296199999999999</v>
      </c>
      <c r="C470" s="12">
        <v>56.926400000000001</v>
      </c>
      <c r="D470" s="12">
        <v>24.963100000000001</v>
      </c>
      <c r="E470" s="12">
        <v>9.8141999999999996</v>
      </c>
      <c r="F470" s="12">
        <v>47.305599999999998</v>
      </c>
      <c r="G470" s="12"/>
      <c r="H470" s="12">
        <v>4.1234000000000002</v>
      </c>
      <c r="I470" s="12">
        <v>8.6152999999999995</v>
      </c>
      <c r="J470" s="12">
        <v>3.5339999999999998</v>
      </c>
      <c r="K470" s="12">
        <v>77.795100000000005</v>
      </c>
      <c r="L470" s="12">
        <v>38.56</v>
      </c>
      <c r="M470" s="12">
        <v>39.47</v>
      </c>
      <c r="O470" s="6">
        <v>44140</v>
      </c>
      <c r="P470" s="7">
        <f t="shared" si="108"/>
        <v>-1.808511131224507E-3</v>
      </c>
      <c r="Q470" s="7">
        <f t="shared" si="109"/>
        <v>5.1408652603646575E-3</v>
      </c>
      <c r="R470" s="7">
        <f t="shared" si="110"/>
        <v>-8.5956928810404891E-3</v>
      </c>
      <c r="S470" s="7">
        <f t="shared" si="111"/>
        <v>6.5105207728175823E-2</v>
      </c>
      <c r="T470" s="7">
        <f t="shared" si="112"/>
        <v>2.6197583359954223E-2</v>
      </c>
      <c r="U470" s="7" t="str">
        <f t="shared" si="113"/>
        <v/>
      </c>
      <c r="V470" s="7">
        <f t="shared" si="114"/>
        <v>2.4724746782761608E-2</v>
      </c>
      <c r="W470" s="7">
        <f t="shared" si="115"/>
        <v>0.10445427069181906</v>
      </c>
      <c r="X470" s="7">
        <f t="shared" si="116"/>
        <v>3.0861857980769371E-2</v>
      </c>
      <c r="Y470" s="7">
        <f t="shared" si="117"/>
        <v>1.0926734967482556E-4</v>
      </c>
      <c r="Z470" s="7">
        <v>1.9314999999999999E-2</v>
      </c>
      <c r="AA470" s="7">
        <f t="shared" si="118"/>
        <v>-1.0576649608272934E-2</v>
      </c>
      <c r="AB470" s="7">
        <f t="shared" si="119"/>
        <v>-5.3063927419163713E-3</v>
      </c>
      <c r="AE470" s="6">
        <v>44140</v>
      </c>
      <c r="AF470" s="7">
        <v>27.58</v>
      </c>
      <c r="AG470" s="7">
        <v>53.69</v>
      </c>
      <c r="AH470" s="7">
        <v>43.76</v>
      </c>
      <c r="AI470" s="7">
        <f t="shared" si="105"/>
        <v>0.90999999999999659</v>
      </c>
      <c r="AJ470" s="7">
        <v>2.69</v>
      </c>
      <c r="AK470" s="7">
        <v>14.455</v>
      </c>
      <c r="AL470" s="7">
        <f t="shared" si="106"/>
        <v>11.765000000000001</v>
      </c>
      <c r="AM470" s="7">
        <v>0.09</v>
      </c>
      <c r="AN470" s="7">
        <v>0.14000000000000001</v>
      </c>
      <c r="AO470" s="7">
        <v>0.79</v>
      </c>
      <c r="AP470" s="7">
        <f t="shared" si="107"/>
        <v>0.65</v>
      </c>
      <c r="AQ470" s="7">
        <v>1.66</v>
      </c>
      <c r="AR470" s="7">
        <v>114.4556</v>
      </c>
      <c r="AS470" s="7">
        <v>1945.3</v>
      </c>
      <c r="AT470" s="14">
        <v>260.31900000000002</v>
      </c>
      <c r="AU470" s="14">
        <v>96.739400000000003</v>
      </c>
      <c r="AV470" s="14">
        <v>81.8</v>
      </c>
      <c r="AY470" s="6">
        <v>44140</v>
      </c>
      <c r="AZ470" s="12">
        <v>0</v>
      </c>
      <c r="BA470" s="12">
        <v>0</v>
      </c>
      <c r="BB470" s="12">
        <v>0</v>
      </c>
      <c r="BE470" s="6">
        <v>44140</v>
      </c>
      <c r="BF470" t="s">
        <v>56</v>
      </c>
      <c r="BG470" s="52">
        <v>3</v>
      </c>
    </row>
    <row r="471" spans="1:59" x14ac:dyDescent="0.2">
      <c r="A471" s="6">
        <v>44141</v>
      </c>
      <c r="B471" s="12">
        <v>25.987100000000002</v>
      </c>
      <c r="C471" s="12">
        <v>56.145200000000003</v>
      </c>
      <c r="D471" s="12">
        <v>24.192399999999999</v>
      </c>
      <c r="E471" s="12">
        <v>9.3829999999999991</v>
      </c>
      <c r="F471" s="12">
        <v>47.764299999999999</v>
      </c>
      <c r="G471" s="12"/>
      <c r="H471" s="12">
        <v>4.0514999999999999</v>
      </c>
      <c r="I471" s="12">
        <v>8.1836000000000002</v>
      </c>
      <c r="J471" s="12">
        <v>3.3692000000000002</v>
      </c>
      <c r="K471" s="12">
        <v>77.786600000000007</v>
      </c>
      <c r="L471" s="12">
        <v>36.97</v>
      </c>
      <c r="M471" s="12">
        <v>38.08</v>
      </c>
      <c r="O471" s="6">
        <v>44141</v>
      </c>
      <c r="P471" s="7">
        <f t="shared" si="108"/>
        <v>-1.1824181002214874E-2</v>
      </c>
      <c r="Q471" s="7">
        <f t="shared" si="109"/>
        <v>-1.3818013187943569E-2</v>
      </c>
      <c r="R471" s="7">
        <f t="shared" si="110"/>
        <v>-3.1360200255188105E-2</v>
      </c>
      <c r="S471" s="7">
        <f t="shared" si="111"/>
        <v>-4.4930775202485326E-2</v>
      </c>
      <c r="T471" s="7">
        <f t="shared" si="112"/>
        <v>9.6498168077779837E-3</v>
      </c>
      <c r="U471" s="7" t="str">
        <f t="shared" si="113"/>
        <v/>
      </c>
      <c r="V471" s="7">
        <f t="shared" si="114"/>
        <v>-1.7590882835687886E-2</v>
      </c>
      <c r="W471" s="7">
        <f t="shared" si="115"/>
        <v>-5.1407540757221447E-2</v>
      </c>
      <c r="X471" s="7">
        <f t="shared" si="116"/>
        <v>-4.7755046438432903E-2</v>
      </c>
      <c r="Y471" s="7">
        <f t="shared" si="117"/>
        <v>-1.092673496748145E-4</v>
      </c>
      <c r="Z471" s="7">
        <v>-2.2800000000000001E-4</v>
      </c>
      <c r="AA471" s="7">
        <f t="shared" si="118"/>
        <v>-4.2108696793804398E-2</v>
      </c>
      <c r="AB471" s="7">
        <f t="shared" si="119"/>
        <v>-3.5851679751591252E-2</v>
      </c>
      <c r="AE471" s="6">
        <v>44141</v>
      </c>
      <c r="AF471" s="7">
        <v>24.86</v>
      </c>
      <c r="AG471" s="7">
        <v>55.75</v>
      </c>
      <c r="AH471" s="7">
        <v>39.880000000000003</v>
      </c>
      <c r="AI471" s="7">
        <f t="shared" si="105"/>
        <v>1.1099999999999994</v>
      </c>
      <c r="AJ471" s="7">
        <v>2.67</v>
      </c>
      <c r="AK471" s="7">
        <v>13.9</v>
      </c>
      <c r="AL471" s="7">
        <f t="shared" si="106"/>
        <v>11.23</v>
      </c>
      <c r="AM471" s="7">
        <v>0.09</v>
      </c>
      <c r="AN471" s="7">
        <v>0.16</v>
      </c>
      <c r="AO471" s="7">
        <v>0.83</v>
      </c>
      <c r="AP471" s="7">
        <f t="shared" si="107"/>
        <v>0.66999999999999993</v>
      </c>
      <c r="AQ471" s="7">
        <v>1.65</v>
      </c>
      <c r="AR471" s="7">
        <v>113.9919</v>
      </c>
      <c r="AS471" s="7">
        <v>1950.3</v>
      </c>
      <c r="AT471" s="14">
        <v>260.31900000000002</v>
      </c>
      <c r="AU471" s="14">
        <v>96.739400000000003</v>
      </c>
      <c r="AV471" s="14">
        <v>81.8</v>
      </c>
      <c r="AY471" s="6">
        <v>44141</v>
      </c>
      <c r="AZ471" s="12">
        <v>0</v>
      </c>
      <c r="BA471" s="12">
        <v>0</v>
      </c>
      <c r="BB471" s="12">
        <v>0</v>
      </c>
      <c r="BE471" s="6">
        <v>44141</v>
      </c>
      <c r="BF471" t="s">
        <v>56</v>
      </c>
      <c r="BG471" s="52">
        <v>3</v>
      </c>
    </row>
    <row r="472" spans="1:59" x14ac:dyDescent="0.2">
      <c r="A472" s="6">
        <v>44144</v>
      </c>
      <c r="B472" s="12">
        <v>29.277100000000001</v>
      </c>
      <c r="C472" s="12">
        <v>62.6554</v>
      </c>
      <c r="D472" s="12">
        <v>27.664999999999999</v>
      </c>
      <c r="E472" s="12">
        <v>11.464</v>
      </c>
      <c r="F472" s="12">
        <v>49.503599999999999</v>
      </c>
      <c r="G472" s="12"/>
      <c r="H472" s="12">
        <v>4.476</v>
      </c>
      <c r="I472" s="12">
        <v>9.3641000000000005</v>
      </c>
      <c r="J472" s="12">
        <v>3.6922999999999999</v>
      </c>
      <c r="K472" s="12">
        <v>77.795100000000005</v>
      </c>
      <c r="L472" s="12">
        <v>40.049999999999997</v>
      </c>
      <c r="M472" s="12">
        <v>40.93</v>
      </c>
      <c r="O472" s="6">
        <v>44144</v>
      </c>
      <c r="P472" s="7">
        <f t="shared" si="108"/>
        <v>0.11920537942183006</v>
      </c>
      <c r="Q472" s="7">
        <f t="shared" si="109"/>
        <v>0.10970867854097251</v>
      </c>
      <c r="R472" s="7">
        <f t="shared" si="110"/>
        <v>0.13412954209810782</v>
      </c>
      <c r="S472" s="7">
        <f t="shared" si="111"/>
        <v>0.20031214921795826</v>
      </c>
      <c r="T472" s="7">
        <f t="shared" si="112"/>
        <v>3.5766895670460291E-2</v>
      </c>
      <c r="U472" s="7" t="str">
        <f t="shared" si="113"/>
        <v/>
      </c>
      <c r="V472" s="7">
        <f t="shared" si="114"/>
        <v>9.9642607531035973E-2</v>
      </c>
      <c r="W472" s="7">
        <f t="shared" si="115"/>
        <v>0.13475107716903226</v>
      </c>
      <c r="X472" s="7">
        <f t="shared" si="116"/>
        <v>9.157424265177902E-2</v>
      </c>
      <c r="Y472" s="7">
        <f t="shared" si="117"/>
        <v>1.0926734967482556E-4</v>
      </c>
      <c r="Z472" s="7">
        <v>1.2488000000000001E-2</v>
      </c>
      <c r="AA472" s="7">
        <f t="shared" si="118"/>
        <v>8.0021900565827628E-2</v>
      </c>
      <c r="AB472" s="7">
        <f t="shared" si="119"/>
        <v>7.2174080581147132E-2</v>
      </c>
      <c r="AE472" s="6">
        <v>44144</v>
      </c>
      <c r="AF472" s="7">
        <v>25.75</v>
      </c>
      <c r="AG472" s="7">
        <v>52.2</v>
      </c>
      <c r="AH472" s="7">
        <v>44.94</v>
      </c>
      <c r="AI472" s="7">
        <f t="shared" si="105"/>
        <v>0.88000000000000256</v>
      </c>
      <c r="AJ472" s="7">
        <v>2.63</v>
      </c>
      <c r="AK472" s="7">
        <v>13.855</v>
      </c>
      <c r="AL472" s="7">
        <f t="shared" si="106"/>
        <v>11.225000000000001</v>
      </c>
      <c r="AM472" s="7">
        <v>0.09</v>
      </c>
      <c r="AN472" s="7">
        <v>0.17</v>
      </c>
      <c r="AO472" s="7">
        <v>0.96</v>
      </c>
      <c r="AP472" s="7">
        <f t="shared" si="107"/>
        <v>0.78999999999999992</v>
      </c>
      <c r="AQ472" s="7">
        <v>1.73</v>
      </c>
      <c r="AR472" s="7">
        <v>114.0895</v>
      </c>
      <c r="AS472" s="7">
        <v>1853.2</v>
      </c>
      <c r="AT472" s="14">
        <v>260.31900000000002</v>
      </c>
      <c r="AU472" s="14">
        <v>96.739400000000003</v>
      </c>
      <c r="AV472" s="14">
        <v>81.8</v>
      </c>
      <c r="AY472" s="6">
        <v>44144</v>
      </c>
      <c r="AZ472" s="12">
        <v>0</v>
      </c>
      <c r="BA472" s="12">
        <v>0</v>
      </c>
      <c r="BB472" s="12">
        <v>0</v>
      </c>
      <c r="BE472" s="6">
        <v>44144</v>
      </c>
      <c r="BF472" t="s">
        <v>56</v>
      </c>
      <c r="BG472" s="52">
        <v>3</v>
      </c>
    </row>
    <row r="473" spans="1:59" x14ac:dyDescent="0.2">
      <c r="A473" s="6">
        <v>44145</v>
      </c>
      <c r="B473" s="12">
        <v>29.926600000000001</v>
      </c>
      <c r="C473" s="12">
        <v>65.551400000000001</v>
      </c>
      <c r="D473" s="12">
        <v>29.446899999999999</v>
      </c>
      <c r="E473" s="12">
        <v>11.6046</v>
      </c>
      <c r="F473" s="12">
        <v>49.216900000000003</v>
      </c>
      <c r="G473" s="12"/>
      <c r="H473" s="12">
        <v>4.7134999999999998</v>
      </c>
      <c r="I473" s="12">
        <v>9.734</v>
      </c>
      <c r="J473" s="12">
        <v>3.5868000000000002</v>
      </c>
      <c r="K473" s="12">
        <v>77.786600000000007</v>
      </c>
      <c r="L473" s="12">
        <v>41.18</v>
      </c>
      <c r="M473" s="12">
        <v>42.25</v>
      </c>
      <c r="O473" s="6">
        <v>44145</v>
      </c>
      <c r="P473" s="7">
        <f t="shared" si="108"/>
        <v>2.1942076543452062E-2</v>
      </c>
      <c r="Q473" s="7">
        <f t="shared" si="109"/>
        <v>4.5184696959682302E-2</v>
      </c>
      <c r="R473" s="7">
        <f t="shared" si="110"/>
        <v>6.2420565049072875E-2</v>
      </c>
      <c r="S473" s="7">
        <f t="shared" si="111"/>
        <v>1.2189880704731327E-2</v>
      </c>
      <c r="T473" s="7">
        <f t="shared" si="112"/>
        <v>-5.8083337508726485E-3</v>
      </c>
      <c r="U473" s="7" t="str">
        <f t="shared" si="113"/>
        <v/>
      </c>
      <c r="V473" s="7">
        <f t="shared" si="114"/>
        <v>5.1700941404389092E-2</v>
      </c>
      <c r="W473" s="7">
        <f t="shared" si="115"/>
        <v>3.8741682642696063E-2</v>
      </c>
      <c r="X473" s="7">
        <f t="shared" si="116"/>
        <v>-2.8989130015095239E-2</v>
      </c>
      <c r="Y473" s="7">
        <f t="shared" si="117"/>
        <v>-1.092673496748145E-4</v>
      </c>
      <c r="Z473" s="7">
        <v>-1.4679999999999999E-3</v>
      </c>
      <c r="AA473" s="7">
        <f t="shared" si="118"/>
        <v>2.7824028085275187E-2</v>
      </c>
      <c r="AB473" s="7">
        <f t="shared" si="119"/>
        <v>3.1741063298871261E-2</v>
      </c>
      <c r="AE473" s="6">
        <v>44145</v>
      </c>
      <c r="AF473" s="7">
        <v>24.8</v>
      </c>
      <c r="AG473" s="7">
        <v>49.64</v>
      </c>
      <c r="AH473" s="7">
        <v>46.19</v>
      </c>
      <c r="AI473" s="7">
        <f t="shared" si="105"/>
        <v>1.0700000000000003</v>
      </c>
      <c r="AJ473" s="7">
        <v>2.74</v>
      </c>
      <c r="AK473" s="7">
        <v>14.035</v>
      </c>
      <c r="AL473" s="7">
        <f t="shared" si="106"/>
        <v>11.295</v>
      </c>
      <c r="AM473" s="7">
        <v>0.09</v>
      </c>
      <c r="AN473" s="7">
        <v>0.19</v>
      </c>
      <c r="AO473" s="7">
        <v>0.98</v>
      </c>
      <c r="AP473" s="7">
        <f t="shared" si="107"/>
        <v>0.79</v>
      </c>
      <c r="AQ473" s="7">
        <v>1.76</v>
      </c>
      <c r="AR473" s="7">
        <v>114.0757</v>
      </c>
      <c r="AS473" s="7">
        <v>1875.4</v>
      </c>
      <c r="AT473" s="14">
        <v>260.31900000000002</v>
      </c>
      <c r="AU473" s="14">
        <v>96.739400000000003</v>
      </c>
      <c r="AV473" s="14">
        <v>81.8</v>
      </c>
      <c r="AY473" s="6">
        <v>44145</v>
      </c>
      <c r="AZ473" s="12">
        <v>0</v>
      </c>
      <c r="BA473" s="12">
        <v>0</v>
      </c>
      <c r="BB473" s="12">
        <v>0</v>
      </c>
      <c r="BE473" s="6">
        <v>44145</v>
      </c>
      <c r="BF473" t="s">
        <v>56</v>
      </c>
      <c r="BG473" s="52">
        <v>3</v>
      </c>
    </row>
    <row r="474" spans="1:59" x14ac:dyDescent="0.2">
      <c r="A474" s="6">
        <v>44146</v>
      </c>
      <c r="B474" s="12">
        <v>29.618099999999998</v>
      </c>
      <c r="C474" s="12">
        <v>65.070099999999996</v>
      </c>
      <c r="D474" s="12">
        <v>29.239699999999999</v>
      </c>
      <c r="E474" s="12">
        <v>11.1547</v>
      </c>
      <c r="F474" s="12">
        <v>51.520099999999999</v>
      </c>
      <c r="G474" s="12"/>
      <c r="H474" s="12">
        <v>4.6847000000000003</v>
      </c>
      <c r="I474" s="12">
        <v>9.6371000000000002</v>
      </c>
      <c r="J474" s="12">
        <v>3.5274000000000001</v>
      </c>
      <c r="K474" s="12">
        <v>77.786600000000007</v>
      </c>
      <c r="L474" s="12">
        <v>41.23</v>
      </c>
      <c r="M474" s="12">
        <v>42.5</v>
      </c>
      <c r="O474" s="6">
        <v>44146</v>
      </c>
      <c r="P474" s="7">
        <f t="shared" si="108"/>
        <v>-1.036205608074374E-2</v>
      </c>
      <c r="Q474" s="7">
        <f t="shared" si="109"/>
        <v>-7.3694174115893091E-3</v>
      </c>
      <c r="R474" s="7">
        <f t="shared" si="110"/>
        <v>-7.0612664881221955E-3</v>
      </c>
      <c r="S474" s="7">
        <f t="shared" si="111"/>
        <v>-3.9540637477360176E-2</v>
      </c>
      <c r="T474" s="7">
        <f t="shared" si="112"/>
        <v>4.5734962336004041E-2</v>
      </c>
      <c r="U474" s="7" t="str">
        <f t="shared" si="113"/>
        <v/>
      </c>
      <c r="V474" s="7">
        <f t="shared" si="114"/>
        <v>-6.1288523655036791E-3</v>
      </c>
      <c r="W474" s="7">
        <f t="shared" si="115"/>
        <v>-1.0004677922710892E-2</v>
      </c>
      <c r="X474" s="7">
        <f t="shared" si="116"/>
        <v>-1.6699384441628249E-2</v>
      </c>
      <c r="Y474" s="7">
        <f t="shared" si="117"/>
        <v>0</v>
      </c>
      <c r="Z474" s="7">
        <v>7.4009999999999996E-3</v>
      </c>
      <c r="AA474" s="7">
        <f t="shared" si="118"/>
        <v>1.2134451191652821E-3</v>
      </c>
      <c r="AB474" s="7">
        <f t="shared" si="119"/>
        <v>5.899722127188322E-3</v>
      </c>
      <c r="AE474" s="6">
        <v>44146</v>
      </c>
      <c r="AF474" s="7">
        <v>23.45</v>
      </c>
      <c r="AG474" s="7">
        <v>49.24</v>
      </c>
      <c r="AH474" s="7"/>
      <c r="AI474" s="7">
        <f t="shared" si="105"/>
        <v>1.2700000000000031</v>
      </c>
      <c r="AJ474" s="7">
        <v>2.75</v>
      </c>
      <c r="AK474" s="7">
        <v>14.095000000000001</v>
      </c>
      <c r="AL474" s="7">
        <f t="shared" si="106"/>
        <v>11.345000000000001</v>
      </c>
      <c r="AM474" s="7">
        <v>0.09</v>
      </c>
      <c r="AN474" s="7"/>
      <c r="AO474" s="7"/>
      <c r="AP474" s="7" t="str">
        <f t="shared" si="107"/>
        <v/>
      </c>
      <c r="AQ474" s="7"/>
      <c r="AR474" s="7"/>
      <c r="AS474" s="7">
        <v>1860.7</v>
      </c>
      <c r="AT474" s="14">
        <v>260.31900000000002</v>
      </c>
      <c r="AU474" s="14">
        <v>96.739400000000003</v>
      </c>
      <c r="AV474" s="14">
        <v>81.8</v>
      </c>
      <c r="AY474" s="6">
        <v>44146</v>
      </c>
      <c r="AZ474" s="12">
        <v>0</v>
      </c>
      <c r="BA474" s="12">
        <v>0</v>
      </c>
      <c r="BB474" s="12">
        <v>0</v>
      </c>
      <c r="BE474" s="6">
        <v>44146</v>
      </c>
      <c r="BF474" t="s">
        <v>56</v>
      </c>
      <c r="BG474" s="52">
        <v>3</v>
      </c>
    </row>
    <row r="475" spans="1:59" x14ac:dyDescent="0.2">
      <c r="A475" s="6">
        <v>44147</v>
      </c>
      <c r="B475" s="12">
        <v>28.603200000000001</v>
      </c>
      <c r="C475" s="12">
        <v>63.657600000000002</v>
      </c>
      <c r="D475" s="12">
        <v>28.187100000000001</v>
      </c>
      <c r="E475" s="12">
        <v>10.601599999999999</v>
      </c>
      <c r="F475" s="12">
        <v>49.216900000000003</v>
      </c>
      <c r="G475" s="12"/>
      <c r="H475" s="12">
        <v>4.4471999999999996</v>
      </c>
      <c r="I475" s="12">
        <v>8.8971999999999998</v>
      </c>
      <c r="J475" s="12">
        <v>3.4944999999999999</v>
      </c>
      <c r="K475" s="12">
        <v>77.786600000000007</v>
      </c>
      <c r="L475" s="12">
        <v>40.9</v>
      </c>
      <c r="M475" s="12">
        <v>42.16</v>
      </c>
      <c r="O475" s="6">
        <v>44147</v>
      </c>
      <c r="P475" s="7">
        <f t="shared" si="108"/>
        <v>-3.4867061256132245E-2</v>
      </c>
      <c r="Q475" s="7">
        <f t="shared" si="109"/>
        <v>-2.19464294517067E-2</v>
      </c>
      <c r="R475" s="7">
        <f t="shared" si="110"/>
        <v>-3.6662948436176811E-2</v>
      </c>
      <c r="S475" s="7">
        <f t="shared" si="111"/>
        <v>-5.0856000629802223E-2</v>
      </c>
      <c r="T475" s="7">
        <f t="shared" si="112"/>
        <v>-4.5734962336003944E-2</v>
      </c>
      <c r="U475" s="7" t="str">
        <f t="shared" si="113"/>
        <v/>
      </c>
      <c r="V475" s="7">
        <f t="shared" si="114"/>
        <v>-5.2027194831441671E-2</v>
      </c>
      <c r="W475" s="7">
        <f t="shared" si="115"/>
        <v>-7.9883612991113614E-2</v>
      </c>
      <c r="X475" s="7">
        <f t="shared" si="116"/>
        <v>-9.3707517190806059E-3</v>
      </c>
      <c r="Y475" s="7">
        <f t="shared" si="117"/>
        <v>0</v>
      </c>
      <c r="Z475" s="7">
        <v>-9.7479999999999997E-3</v>
      </c>
      <c r="AA475" s="7">
        <f t="shared" si="118"/>
        <v>-8.0360836700525927E-3</v>
      </c>
      <c r="AB475" s="7">
        <f t="shared" si="119"/>
        <v>-8.0321716972643776E-3</v>
      </c>
      <c r="AE475" s="6">
        <v>44147</v>
      </c>
      <c r="AF475" s="7">
        <v>25.35</v>
      </c>
      <c r="AG475" s="7">
        <v>50.9</v>
      </c>
      <c r="AH475" s="7">
        <v>44.17</v>
      </c>
      <c r="AI475" s="7">
        <f t="shared" si="105"/>
        <v>1.259999999999998</v>
      </c>
      <c r="AJ475" s="7">
        <v>2.81</v>
      </c>
      <c r="AK475" s="7">
        <v>14</v>
      </c>
      <c r="AL475" s="7">
        <f t="shared" si="106"/>
        <v>11.19</v>
      </c>
      <c r="AM475" s="7">
        <v>0.09</v>
      </c>
      <c r="AN475" s="7">
        <v>0.17</v>
      </c>
      <c r="AO475" s="7">
        <v>0.88</v>
      </c>
      <c r="AP475" s="7">
        <f t="shared" si="107"/>
        <v>0.71</v>
      </c>
      <c r="AQ475" s="7">
        <v>1.71</v>
      </c>
      <c r="AR475" s="7">
        <v>114.2843</v>
      </c>
      <c r="AS475" s="7">
        <v>1872.6</v>
      </c>
      <c r="AT475" s="14">
        <v>260.31900000000002</v>
      </c>
      <c r="AU475" s="14">
        <v>96.739400000000003</v>
      </c>
      <c r="AV475" s="14">
        <v>81.8</v>
      </c>
      <c r="AY475" s="6">
        <v>44147</v>
      </c>
      <c r="AZ475" s="12">
        <v>0</v>
      </c>
      <c r="BA475" s="12">
        <v>0</v>
      </c>
      <c r="BB475" s="12">
        <v>0</v>
      </c>
      <c r="BE475" s="6">
        <v>44147</v>
      </c>
      <c r="BF475" t="s">
        <v>56</v>
      </c>
      <c r="BG475" s="52">
        <v>3</v>
      </c>
    </row>
    <row r="476" spans="1:59" x14ac:dyDescent="0.2">
      <c r="A476" s="6">
        <v>44148</v>
      </c>
      <c r="B476" s="12">
        <v>29.293299999999999</v>
      </c>
      <c r="C476" s="12">
        <v>65.519900000000007</v>
      </c>
      <c r="D476" s="12">
        <v>29.306000000000001</v>
      </c>
      <c r="E476" s="12">
        <v>11.0609</v>
      </c>
      <c r="F476" s="12">
        <v>49.761699999999998</v>
      </c>
      <c r="G476" s="12"/>
      <c r="H476" s="12">
        <v>4.5335999999999999</v>
      </c>
      <c r="I476" s="12">
        <v>9.2935999999999996</v>
      </c>
      <c r="J476" s="12">
        <v>3.5339999999999998</v>
      </c>
      <c r="K476" s="12">
        <v>77.795100000000005</v>
      </c>
      <c r="L476" s="12">
        <v>39.93</v>
      </c>
      <c r="M476" s="12">
        <v>41.51</v>
      </c>
      <c r="O476" s="6">
        <v>44148</v>
      </c>
      <c r="P476" s="7">
        <f t="shared" si="108"/>
        <v>2.3840221253626025E-2</v>
      </c>
      <c r="Q476" s="7">
        <f t="shared" si="109"/>
        <v>2.8835192431601927E-2</v>
      </c>
      <c r="R476" s="7">
        <f t="shared" si="110"/>
        <v>3.8927846740986441E-2</v>
      </c>
      <c r="S476" s="7">
        <f t="shared" si="111"/>
        <v>4.241143398191935E-2</v>
      </c>
      <c r="T476" s="7">
        <f t="shared" si="112"/>
        <v>1.1008551382487125E-2</v>
      </c>
      <c r="U476" s="7" t="str">
        <f t="shared" si="113"/>
        <v/>
      </c>
      <c r="V476" s="7">
        <f t="shared" si="114"/>
        <v>1.9241641216149758E-2</v>
      </c>
      <c r="W476" s="7">
        <f t="shared" si="115"/>
        <v>4.3589370719689782E-2</v>
      </c>
      <c r="X476" s="7">
        <f t="shared" si="116"/>
        <v>1.124006996245803E-2</v>
      </c>
      <c r="Y476" s="7">
        <f t="shared" si="117"/>
        <v>1.0926734967482556E-4</v>
      </c>
      <c r="Z476" s="7">
        <v>1.375E-2</v>
      </c>
      <c r="AA476" s="7">
        <f t="shared" si="118"/>
        <v>-2.4002141973626042E-2</v>
      </c>
      <c r="AB476" s="7">
        <f t="shared" si="119"/>
        <v>-1.5537542168159463E-2</v>
      </c>
      <c r="AE476" s="6">
        <v>44148</v>
      </c>
      <c r="AF476" s="7">
        <v>23.1</v>
      </c>
      <c r="AG476" s="7">
        <v>48.24</v>
      </c>
      <c r="AH476" s="7">
        <v>42.95</v>
      </c>
      <c r="AI476" s="7">
        <f t="shared" si="105"/>
        <v>1.5799999999999983</v>
      </c>
      <c r="AJ476" s="7">
        <v>2.82</v>
      </c>
      <c r="AK476" s="7">
        <v>14.24</v>
      </c>
      <c r="AL476" s="7">
        <f t="shared" si="106"/>
        <v>11.42</v>
      </c>
      <c r="AM476" s="7">
        <v>0.09</v>
      </c>
      <c r="AN476" s="7">
        <v>0.17</v>
      </c>
      <c r="AO476" s="7">
        <v>0.89</v>
      </c>
      <c r="AP476" s="7">
        <f t="shared" si="107"/>
        <v>0.72</v>
      </c>
      <c r="AQ476" s="7">
        <v>1.72</v>
      </c>
      <c r="AR476" s="7">
        <v>114.2397</v>
      </c>
      <c r="AS476" s="7">
        <v>1885.7</v>
      </c>
      <c r="AT476" s="14">
        <v>260.31900000000002</v>
      </c>
      <c r="AU476" s="14">
        <v>96.739400000000003</v>
      </c>
      <c r="AV476" s="14">
        <v>81.8</v>
      </c>
      <c r="AY476" s="6">
        <v>44148</v>
      </c>
      <c r="AZ476" s="12">
        <v>0</v>
      </c>
      <c r="BA476" s="12">
        <v>0</v>
      </c>
      <c r="BB476" s="12">
        <v>0</v>
      </c>
      <c r="BE476" s="6">
        <v>44148</v>
      </c>
      <c r="BF476" t="s">
        <v>56</v>
      </c>
      <c r="BG476" s="52">
        <v>3</v>
      </c>
    </row>
    <row r="477" spans="1:59" x14ac:dyDescent="0.2">
      <c r="A477" s="6">
        <v>44151</v>
      </c>
      <c r="B477" s="12">
        <v>30.981999999999999</v>
      </c>
      <c r="C477" s="12">
        <v>70.199299999999994</v>
      </c>
      <c r="D477" s="12">
        <v>31.560300000000002</v>
      </c>
      <c r="E477" s="12">
        <v>11.904500000000001</v>
      </c>
      <c r="F477" s="12">
        <v>50.554900000000004</v>
      </c>
      <c r="G477" s="12"/>
      <c r="H477" s="12">
        <v>4.8718000000000004</v>
      </c>
      <c r="I477" s="12">
        <v>9.7605000000000004</v>
      </c>
      <c r="J477" s="12">
        <v>3.5868000000000002</v>
      </c>
      <c r="K477" s="12">
        <v>77.795100000000005</v>
      </c>
      <c r="L477" s="12">
        <v>41.14</v>
      </c>
      <c r="M477" s="12">
        <v>42.71</v>
      </c>
      <c r="O477" s="6">
        <v>44151</v>
      </c>
      <c r="P477" s="7">
        <f t="shared" si="108"/>
        <v>5.6047569751858081E-2</v>
      </c>
      <c r="Q477" s="7">
        <f t="shared" si="109"/>
        <v>6.8984426179954983E-2</v>
      </c>
      <c r="R477" s="7">
        <f t="shared" si="110"/>
        <v>7.4107728420083202E-2</v>
      </c>
      <c r="S477" s="7">
        <f t="shared" si="111"/>
        <v>7.3500112791461084E-2</v>
      </c>
      <c r="T477" s="7">
        <f t="shared" si="112"/>
        <v>1.5814262663204917E-2</v>
      </c>
      <c r="U477" s="7" t="str">
        <f t="shared" si="113"/>
        <v/>
      </c>
      <c r="V477" s="7">
        <f t="shared" si="114"/>
        <v>7.1947152788592331E-2</v>
      </c>
      <c r="W477" s="7">
        <f t="shared" si="115"/>
        <v>4.9017637403883443E-2</v>
      </c>
      <c r="X477" s="7">
        <f t="shared" si="116"/>
        <v>1.4830066198250873E-2</v>
      </c>
      <c r="Y477" s="7">
        <f t="shared" si="117"/>
        <v>0</v>
      </c>
      <c r="Z477" s="7">
        <v>1.2404999999999999E-2</v>
      </c>
      <c r="AA477" s="7">
        <f t="shared" si="118"/>
        <v>2.9852963149681128E-2</v>
      </c>
      <c r="AB477" s="7">
        <f t="shared" si="119"/>
        <v>2.8498722788427893E-2</v>
      </c>
      <c r="AE477" s="6">
        <v>44151</v>
      </c>
      <c r="AF477" s="7">
        <v>22.45</v>
      </c>
      <c r="AG477" s="7">
        <v>46.89</v>
      </c>
      <c r="AH477" s="7">
        <v>42.49</v>
      </c>
      <c r="AI477" s="7">
        <f t="shared" si="105"/>
        <v>1.5700000000000003</v>
      </c>
      <c r="AJ477" s="7">
        <v>2.62</v>
      </c>
      <c r="AK477" s="7">
        <v>14.494999999999999</v>
      </c>
      <c r="AL477" s="7">
        <f t="shared" si="106"/>
        <v>11.875</v>
      </c>
      <c r="AM477" s="7">
        <v>0.09</v>
      </c>
      <c r="AN477" s="7">
        <v>0.19</v>
      </c>
      <c r="AO477" s="7">
        <v>0.91</v>
      </c>
      <c r="AP477" s="7">
        <f t="shared" si="107"/>
        <v>0.72</v>
      </c>
      <c r="AQ477" s="7">
        <v>1.72</v>
      </c>
      <c r="AR477" s="7">
        <v>113.8312</v>
      </c>
      <c r="AS477" s="7">
        <v>1887.3</v>
      </c>
      <c r="AT477" s="14">
        <v>260.31900000000002</v>
      </c>
      <c r="AU477" s="14">
        <v>96.739400000000003</v>
      </c>
      <c r="AV477" s="14">
        <v>81.8</v>
      </c>
      <c r="AY477" s="6">
        <v>44151</v>
      </c>
      <c r="AZ477" s="12">
        <v>0</v>
      </c>
      <c r="BA477" s="12">
        <v>0</v>
      </c>
      <c r="BB477" s="12">
        <v>0</v>
      </c>
      <c r="BE477" s="6">
        <v>44151</v>
      </c>
      <c r="BF477" t="s">
        <v>56</v>
      </c>
      <c r="BG477" s="52">
        <v>3</v>
      </c>
    </row>
    <row r="478" spans="1:59" x14ac:dyDescent="0.2">
      <c r="A478" s="6">
        <v>44152</v>
      </c>
      <c r="B478" s="12">
        <v>31.396100000000001</v>
      </c>
      <c r="C478" s="12">
        <v>69.694800000000001</v>
      </c>
      <c r="D478" s="12">
        <v>32.198500000000003</v>
      </c>
      <c r="E478" s="12">
        <v>12.176399999999999</v>
      </c>
      <c r="F478" s="12">
        <v>51.730400000000003</v>
      </c>
      <c r="G478" s="12"/>
      <c r="H478" s="12">
        <v>4.7854999999999999</v>
      </c>
      <c r="I478" s="12">
        <v>9.8838000000000008</v>
      </c>
      <c r="J478" s="12">
        <v>3.7121</v>
      </c>
      <c r="K478" s="12">
        <v>77.795100000000005</v>
      </c>
      <c r="L478" s="12">
        <v>41.24</v>
      </c>
      <c r="M478" s="12">
        <v>42.54</v>
      </c>
      <c r="O478" s="6">
        <v>44152</v>
      </c>
      <c r="P478" s="7">
        <f t="shared" si="108"/>
        <v>1.3277290694446994E-2</v>
      </c>
      <c r="Q478" s="7">
        <f t="shared" si="109"/>
        <v>-7.2126299406617828E-3</v>
      </c>
      <c r="R478" s="7">
        <f t="shared" si="110"/>
        <v>2.0019865978453046E-2</v>
      </c>
      <c r="S478" s="7">
        <f t="shared" si="111"/>
        <v>2.25831721940804E-2</v>
      </c>
      <c r="T478" s="7">
        <f t="shared" si="112"/>
        <v>2.2985741944825239E-2</v>
      </c>
      <c r="U478" s="7" t="str">
        <f t="shared" si="113"/>
        <v/>
      </c>
      <c r="V478" s="7">
        <f t="shared" si="114"/>
        <v>-1.7872966008040697E-2</v>
      </c>
      <c r="W478" s="7">
        <f t="shared" si="115"/>
        <v>1.2553424577843133E-2</v>
      </c>
      <c r="X478" s="7">
        <f t="shared" si="116"/>
        <v>3.4337314120505003E-2</v>
      </c>
      <c r="Y478" s="7">
        <f t="shared" si="117"/>
        <v>0</v>
      </c>
      <c r="Z478" s="7">
        <v>-5.3930000000000002E-3</v>
      </c>
      <c r="AA478" s="7">
        <f t="shared" si="118"/>
        <v>2.4277749239481365E-3</v>
      </c>
      <c r="AB478" s="7">
        <f t="shared" si="119"/>
        <v>-3.9882750812840631E-3</v>
      </c>
      <c r="AE478" s="6">
        <v>44152</v>
      </c>
      <c r="AF478" s="7">
        <v>22.71</v>
      </c>
      <c r="AG478" s="7">
        <v>45.08</v>
      </c>
      <c r="AH478" s="7">
        <v>43.08</v>
      </c>
      <c r="AI478" s="7">
        <f t="shared" si="105"/>
        <v>1.2999999999999972</v>
      </c>
      <c r="AJ478" s="7">
        <v>2.5499999999999998</v>
      </c>
      <c r="AK478" s="7">
        <v>13.97</v>
      </c>
      <c r="AL478" s="7">
        <f t="shared" si="106"/>
        <v>11.420000000000002</v>
      </c>
      <c r="AM478" s="7">
        <v>0.09</v>
      </c>
      <c r="AN478" s="7">
        <v>0.18</v>
      </c>
      <c r="AO478" s="7">
        <v>0.87</v>
      </c>
      <c r="AP478" s="7">
        <f t="shared" si="107"/>
        <v>0.69</v>
      </c>
      <c r="AQ478" s="7">
        <v>1.7</v>
      </c>
      <c r="AR478" s="7">
        <v>113.682</v>
      </c>
      <c r="AS478" s="7">
        <v>1884.5</v>
      </c>
      <c r="AT478" s="14">
        <v>260.31900000000002</v>
      </c>
      <c r="AU478" s="14">
        <v>96.739400000000003</v>
      </c>
      <c r="AV478" s="14">
        <v>81.8</v>
      </c>
      <c r="AY478" s="6">
        <v>44152</v>
      </c>
      <c r="AZ478" s="12">
        <v>0</v>
      </c>
      <c r="BA478" s="12">
        <v>0</v>
      </c>
      <c r="BB478" s="12">
        <v>0</v>
      </c>
      <c r="BE478" s="6">
        <v>44152</v>
      </c>
      <c r="BF478" t="s">
        <v>56</v>
      </c>
      <c r="BG478" s="52">
        <v>3</v>
      </c>
    </row>
    <row r="479" spans="1:59" x14ac:dyDescent="0.2">
      <c r="A479" s="6">
        <v>44153</v>
      </c>
      <c r="B479" s="12">
        <v>30.210699999999999</v>
      </c>
      <c r="C479" s="12">
        <v>67.484800000000007</v>
      </c>
      <c r="D479" s="12">
        <v>32.472000000000001</v>
      </c>
      <c r="E479" s="12">
        <v>12.0639</v>
      </c>
      <c r="F479" s="12">
        <v>50.994500000000002</v>
      </c>
      <c r="G479" s="12"/>
      <c r="H479" s="12">
        <v>4.7854999999999999</v>
      </c>
      <c r="I479" s="12">
        <v>9.5667000000000009</v>
      </c>
      <c r="J479" s="12">
        <v>3.7252000000000001</v>
      </c>
      <c r="K479" s="12">
        <v>77.795100000000005</v>
      </c>
      <c r="L479" s="12">
        <v>41.64</v>
      </c>
      <c r="M479" s="12">
        <v>42.91</v>
      </c>
      <c r="O479" s="6">
        <v>44153</v>
      </c>
      <c r="P479" s="7">
        <f t="shared" si="108"/>
        <v>-3.8487515113098586E-2</v>
      </c>
      <c r="Q479" s="7">
        <f t="shared" si="109"/>
        <v>-3.2223322196107816E-2</v>
      </c>
      <c r="R479" s="7">
        <f t="shared" si="110"/>
        <v>8.4583119222268969E-3</v>
      </c>
      <c r="S479" s="7">
        <f t="shared" si="111"/>
        <v>-9.2821299843235446E-3</v>
      </c>
      <c r="T479" s="7">
        <f t="shared" si="112"/>
        <v>-1.4327832670934973E-2</v>
      </c>
      <c r="U479" s="7" t="str">
        <f t="shared" si="113"/>
        <v/>
      </c>
      <c r="V479" s="7">
        <f t="shared" si="114"/>
        <v>0</v>
      </c>
      <c r="W479" s="7">
        <f t="shared" si="115"/>
        <v>-3.2608734786901607E-2</v>
      </c>
      <c r="X479" s="7">
        <f t="shared" si="116"/>
        <v>3.5227874491051145E-3</v>
      </c>
      <c r="Y479" s="7">
        <f t="shared" si="117"/>
        <v>0</v>
      </c>
      <c r="Z479" s="7">
        <v>-1.2108000000000001E-2</v>
      </c>
      <c r="AA479" s="7">
        <f t="shared" si="118"/>
        <v>9.6525845980089727E-3</v>
      </c>
      <c r="AB479" s="7">
        <f t="shared" si="119"/>
        <v>8.6600892313420819E-3</v>
      </c>
      <c r="AE479" s="6">
        <v>44153</v>
      </c>
      <c r="AF479" s="7">
        <v>23.84</v>
      </c>
      <c r="AG479" s="7">
        <v>46.06</v>
      </c>
      <c r="AH479" s="7">
        <v>43.62</v>
      </c>
      <c r="AI479" s="7">
        <f t="shared" si="105"/>
        <v>1.269999999999996</v>
      </c>
      <c r="AJ479" s="7">
        <v>2.37</v>
      </c>
      <c r="AK479" s="7">
        <v>13.68</v>
      </c>
      <c r="AL479" s="7">
        <f t="shared" si="106"/>
        <v>11.309999999999999</v>
      </c>
      <c r="AM479" s="7">
        <v>0.09</v>
      </c>
      <c r="AN479" s="7">
        <v>0.16</v>
      </c>
      <c r="AO479" s="7">
        <v>0.88</v>
      </c>
      <c r="AP479" s="7">
        <f t="shared" si="107"/>
        <v>0.72</v>
      </c>
      <c r="AQ479" s="7">
        <v>1.7</v>
      </c>
      <c r="AR479" s="7">
        <v>113.46</v>
      </c>
      <c r="AS479" s="7">
        <v>1873.5</v>
      </c>
      <c r="AT479" s="14">
        <v>260.31900000000002</v>
      </c>
      <c r="AU479" s="14">
        <v>96.739400000000003</v>
      </c>
      <c r="AV479" s="14">
        <v>81.8</v>
      </c>
      <c r="AY479" s="6">
        <v>44153</v>
      </c>
      <c r="AZ479" s="12">
        <v>0</v>
      </c>
      <c r="BA479" s="12">
        <v>0</v>
      </c>
      <c r="BB479" s="12">
        <v>0</v>
      </c>
      <c r="BE479" s="6">
        <v>44153</v>
      </c>
      <c r="BF479" t="s">
        <v>56</v>
      </c>
      <c r="BG479" s="52">
        <v>3</v>
      </c>
    </row>
    <row r="480" spans="1:59" x14ac:dyDescent="0.2">
      <c r="A480" s="6">
        <v>44154</v>
      </c>
      <c r="B480" s="12">
        <v>30.364999999999998</v>
      </c>
      <c r="C480" s="12">
        <v>68.645899999999997</v>
      </c>
      <c r="D480" s="12">
        <v>32.712299999999999</v>
      </c>
      <c r="E480" s="12">
        <v>12.523199999999999</v>
      </c>
      <c r="F480" s="12">
        <v>52.819800000000001</v>
      </c>
      <c r="G480" s="12"/>
      <c r="H480" s="12">
        <v>4.9366000000000003</v>
      </c>
      <c r="I480" s="12">
        <v>9.9367000000000001</v>
      </c>
      <c r="J480" s="12">
        <v>4.0350999999999999</v>
      </c>
      <c r="K480" s="12">
        <v>77.795100000000005</v>
      </c>
      <c r="L480" s="12">
        <v>41.57</v>
      </c>
      <c r="M480" s="12">
        <v>43.09</v>
      </c>
      <c r="O480" s="6">
        <v>44154</v>
      </c>
      <c r="P480" s="7">
        <f t="shared" si="108"/>
        <v>5.0944630840188921E-3</v>
      </c>
      <c r="Q480" s="7">
        <f t="shared" si="109"/>
        <v>1.7059019861373655E-2</v>
      </c>
      <c r="R480" s="7">
        <f t="shared" si="110"/>
        <v>7.3729744301333066E-3</v>
      </c>
      <c r="S480" s="7">
        <f t="shared" si="111"/>
        <v>3.7365401961859654E-2</v>
      </c>
      <c r="T480" s="7">
        <f t="shared" si="112"/>
        <v>3.5168336645707295E-2</v>
      </c>
      <c r="U480" s="7" t="str">
        <f t="shared" si="113"/>
        <v/>
      </c>
      <c r="V480" s="7">
        <f t="shared" si="114"/>
        <v>3.1086322477662246E-2</v>
      </c>
      <c r="W480" s="7">
        <f t="shared" si="115"/>
        <v>3.7946655183291107E-2</v>
      </c>
      <c r="X480" s="7">
        <f t="shared" si="116"/>
        <v>7.9910542896908951E-2</v>
      </c>
      <c r="Y480" s="7">
        <f t="shared" si="117"/>
        <v>0</v>
      </c>
      <c r="Z480" s="7">
        <v>4.2009999999999999E-3</v>
      </c>
      <c r="AA480" s="7">
        <f t="shared" si="118"/>
        <v>-1.6824904822220722E-3</v>
      </c>
      <c r="AB480" s="7">
        <f t="shared" si="119"/>
        <v>4.1860526243134378E-3</v>
      </c>
      <c r="AE480" s="6">
        <v>44154</v>
      </c>
      <c r="AF480" s="7">
        <v>23.11</v>
      </c>
      <c r="AG480" s="7">
        <v>46.34</v>
      </c>
      <c r="AH480" s="7">
        <v>43.53</v>
      </c>
      <c r="AI480" s="7">
        <f t="shared" si="105"/>
        <v>1.5200000000000031</v>
      </c>
      <c r="AJ480" s="7">
        <v>2.19</v>
      </c>
      <c r="AK480" s="7">
        <v>13.02</v>
      </c>
      <c r="AL480" s="7">
        <f t="shared" si="106"/>
        <v>10.83</v>
      </c>
      <c r="AM480" s="7">
        <v>0.08</v>
      </c>
      <c r="AN480" s="7">
        <v>0.18</v>
      </c>
      <c r="AO480" s="7">
        <v>0.86</v>
      </c>
      <c r="AP480" s="7">
        <f t="shared" si="107"/>
        <v>0.67999999999999994</v>
      </c>
      <c r="AQ480" s="7">
        <v>1.7</v>
      </c>
      <c r="AR480" s="7">
        <v>113.694</v>
      </c>
      <c r="AS480" s="7">
        <v>1861.1</v>
      </c>
      <c r="AT480" s="14">
        <v>260.31900000000002</v>
      </c>
      <c r="AU480" s="14">
        <v>96.739400000000003</v>
      </c>
      <c r="AV480" s="14">
        <v>81.8</v>
      </c>
      <c r="AY480" s="6">
        <v>44154</v>
      </c>
      <c r="AZ480" s="12">
        <v>0</v>
      </c>
      <c r="BA480" s="12">
        <v>0</v>
      </c>
      <c r="BB480" s="12">
        <v>0</v>
      </c>
      <c r="BE480" s="6">
        <v>44154</v>
      </c>
      <c r="BF480" t="s">
        <v>56</v>
      </c>
      <c r="BG480" s="52">
        <v>3</v>
      </c>
    </row>
    <row r="481" spans="1:59" x14ac:dyDescent="0.2">
      <c r="A481" s="6">
        <v>44155</v>
      </c>
      <c r="B481" s="12">
        <v>29.991499999999998</v>
      </c>
      <c r="C481" s="12">
        <v>68.693899999999999</v>
      </c>
      <c r="D481" s="12">
        <v>32.861499999999999</v>
      </c>
      <c r="E481" s="12">
        <v>12.645099999999999</v>
      </c>
      <c r="F481" s="12">
        <v>52.026600000000002</v>
      </c>
      <c r="G481" s="12"/>
      <c r="H481" s="12">
        <v>4.9942000000000002</v>
      </c>
      <c r="I481" s="12">
        <v>10.0344</v>
      </c>
      <c r="J481" s="12">
        <v>4.0087999999999999</v>
      </c>
      <c r="K481" s="12">
        <v>77.795100000000005</v>
      </c>
      <c r="L481" s="12">
        <v>41.99</v>
      </c>
      <c r="M481" s="12">
        <v>43.79</v>
      </c>
      <c r="O481" s="6">
        <v>44155</v>
      </c>
      <c r="P481" s="7">
        <f t="shared" si="108"/>
        <v>-1.2376621167188963E-2</v>
      </c>
      <c r="Q481" s="7">
        <f t="shared" si="109"/>
        <v>6.9899624077477719E-4</v>
      </c>
      <c r="R481" s="7">
        <f t="shared" si="110"/>
        <v>4.5506058050484716E-3</v>
      </c>
      <c r="S481" s="7">
        <f t="shared" si="111"/>
        <v>9.6868642863577169E-3</v>
      </c>
      <c r="T481" s="7">
        <f t="shared" si="112"/>
        <v>-1.5130994165520745E-2</v>
      </c>
      <c r="U481" s="7" t="str">
        <f t="shared" si="113"/>
        <v/>
      </c>
      <c r="V481" s="7">
        <f t="shared" si="114"/>
        <v>1.1600403981862442E-2</v>
      </c>
      <c r="W481" s="7">
        <f t="shared" si="115"/>
        <v>9.7842161330836449E-3</v>
      </c>
      <c r="X481" s="7">
        <f t="shared" si="116"/>
        <v>-6.539139898896847E-3</v>
      </c>
      <c r="Y481" s="7">
        <f t="shared" si="117"/>
        <v>0</v>
      </c>
      <c r="Z481" s="7">
        <v>-6.8719999999999996E-3</v>
      </c>
      <c r="AA481" s="7">
        <f t="shared" si="118"/>
        <v>1.005274143155584E-2</v>
      </c>
      <c r="AB481" s="7">
        <f t="shared" si="119"/>
        <v>1.611452918556017E-2</v>
      </c>
      <c r="AE481" s="6">
        <v>44155</v>
      </c>
      <c r="AF481" s="7">
        <v>23.7</v>
      </c>
      <c r="AG481" s="7">
        <v>43.94</v>
      </c>
      <c r="AH481" s="7">
        <v>42.31</v>
      </c>
      <c r="AI481" s="7">
        <f t="shared" si="105"/>
        <v>1.7999999999999972</v>
      </c>
      <c r="AJ481" s="7">
        <v>2.2200000000000002</v>
      </c>
      <c r="AK481" s="7">
        <v>12.895</v>
      </c>
      <c r="AL481" s="7">
        <f t="shared" si="106"/>
        <v>10.674999999999999</v>
      </c>
      <c r="AM481" s="7">
        <v>0.08</v>
      </c>
      <c r="AN481" s="7">
        <v>0.16</v>
      </c>
      <c r="AO481" s="7">
        <v>0.83</v>
      </c>
      <c r="AP481" s="7">
        <f t="shared" si="107"/>
        <v>0.66999999999999993</v>
      </c>
      <c r="AQ481" s="7">
        <v>1.69</v>
      </c>
      <c r="AR481" s="7">
        <v>113.489</v>
      </c>
      <c r="AS481" s="7">
        <v>1872.6</v>
      </c>
      <c r="AT481" s="14">
        <v>260.31900000000002</v>
      </c>
      <c r="AU481" s="14">
        <v>96.739400000000003</v>
      </c>
      <c r="AV481" s="14">
        <v>81.8</v>
      </c>
      <c r="AY481" s="6">
        <v>44155</v>
      </c>
      <c r="AZ481" s="12">
        <v>0</v>
      </c>
      <c r="BA481" s="12">
        <v>0</v>
      </c>
      <c r="BB481" s="12">
        <v>0</v>
      </c>
      <c r="BE481" s="6">
        <v>44155</v>
      </c>
      <c r="BF481" t="s">
        <v>56</v>
      </c>
      <c r="BG481" s="52">
        <v>3</v>
      </c>
    </row>
    <row r="482" spans="1:59" x14ac:dyDescent="0.2">
      <c r="A482" s="6">
        <v>44158</v>
      </c>
      <c r="B482" s="12">
        <v>31.956299999999999</v>
      </c>
      <c r="C482" s="12">
        <v>72.889700000000005</v>
      </c>
      <c r="D482" s="12">
        <v>35.397599999999997</v>
      </c>
      <c r="E482" s="12">
        <v>14.7729</v>
      </c>
      <c r="F482" s="12">
        <v>53.813699999999997</v>
      </c>
      <c r="G482" s="12"/>
      <c r="H482" s="12">
        <v>5.2172000000000001</v>
      </c>
      <c r="I482" s="12">
        <v>10.683199999999999</v>
      </c>
      <c r="J482" s="12">
        <v>4.2394999999999996</v>
      </c>
      <c r="K482" s="12">
        <v>77.795100000000005</v>
      </c>
      <c r="L482" s="12">
        <v>42.91</v>
      </c>
      <c r="M482" s="12">
        <v>45</v>
      </c>
      <c r="O482" s="6">
        <v>44158</v>
      </c>
      <c r="P482" s="7">
        <f t="shared" si="108"/>
        <v>6.3455336301753595E-2</v>
      </c>
      <c r="Q482" s="7">
        <f t="shared" si="109"/>
        <v>5.9286936157277009E-2</v>
      </c>
      <c r="R482" s="7">
        <f t="shared" si="110"/>
        <v>7.434226145948683E-2</v>
      </c>
      <c r="S482" s="7">
        <f t="shared" si="111"/>
        <v>0.15552463285596516</v>
      </c>
      <c r="T482" s="7">
        <f t="shared" si="112"/>
        <v>3.3772955339115715E-2</v>
      </c>
      <c r="U482" s="7" t="str">
        <f t="shared" si="113"/>
        <v/>
      </c>
      <c r="V482" s="7">
        <f t="shared" si="114"/>
        <v>4.3683620400642255E-2</v>
      </c>
      <c r="W482" s="7">
        <f t="shared" si="115"/>
        <v>6.2653224393139278E-2</v>
      </c>
      <c r="X482" s="7">
        <f t="shared" si="116"/>
        <v>5.5953393098542796E-2</v>
      </c>
      <c r="Y482" s="7">
        <f t="shared" si="117"/>
        <v>0</v>
      </c>
      <c r="Z482" s="7">
        <v>5.9769999999999997E-3</v>
      </c>
      <c r="AA482" s="7">
        <f t="shared" si="118"/>
        <v>2.1673404307331376E-2</v>
      </c>
      <c r="AB482" s="7">
        <f t="shared" si="119"/>
        <v>2.7257008957012892E-2</v>
      </c>
      <c r="AE482" s="6">
        <v>44158</v>
      </c>
      <c r="AF482" s="7">
        <v>22.66</v>
      </c>
      <c r="AG482" s="7">
        <v>42.79</v>
      </c>
      <c r="AH482" s="7">
        <v>43.04</v>
      </c>
      <c r="AI482" s="7">
        <f t="shared" si="105"/>
        <v>2.0900000000000034</v>
      </c>
      <c r="AJ482" s="7">
        <v>2.23</v>
      </c>
      <c r="AK482" s="7">
        <v>13.535</v>
      </c>
      <c r="AL482" s="7">
        <f t="shared" si="106"/>
        <v>11.305</v>
      </c>
      <c r="AM482" s="7">
        <v>0.08</v>
      </c>
      <c r="AN482" s="7">
        <v>0.16</v>
      </c>
      <c r="AO482" s="7">
        <v>0.86</v>
      </c>
      <c r="AP482" s="7">
        <f t="shared" si="107"/>
        <v>0.7</v>
      </c>
      <c r="AQ482" s="7">
        <v>1.71</v>
      </c>
      <c r="AR482" s="7">
        <v>113.7548</v>
      </c>
      <c r="AS482" s="7">
        <v>1837.8</v>
      </c>
      <c r="AT482" s="14">
        <v>260.31900000000002</v>
      </c>
      <c r="AU482" s="14">
        <v>96.739400000000003</v>
      </c>
      <c r="AV482" s="14">
        <v>81.8</v>
      </c>
      <c r="AY482" s="6">
        <v>44158</v>
      </c>
      <c r="AZ482" s="12">
        <v>0</v>
      </c>
      <c r="BA482" s="12">
        <v>0</v>
      </c>
      <c r="BB482" s="12">
        <v>0</v>
      </c>
      <c r="BE482" s="6">
        <v>44158</v>
      </c>
      <c r="BF482" t="s">
        <v>56</v>
      </c>
      <c r="BG482" s="52">
        <v>3</v>
      </c>
    </row>
    <row r="483" spans="1:59" x14ac:dyDescent="0.2">
      <c r="A483" s="6">
        <v>44159</v>
      </c>
      <c r="B483" s="12">
        <v>34.083500000000001</v>
      </c>
      <c r="C483" s="12">
        <v>76.564999999999998</v>
      </c>
      <c r="D483" s="12">
        <v>36.8065</v>
      </c>
      <c r="E483" s="12">
        <v>15.728999999999999</v>
      </c>
      <c r="F483" s="12">
        <v>56.355800000000002</v>
      </c>
      <c r="G483" s="12"/>
      <c r="H483" s="12">
        <v>5.3251999999999997</v>
      </c>
      <c r="I483" s="12">
        <v>11.0032</v>
      </c>
      <c r="J483" s="12">
        <v>4.4241000000000001</v>
      </c>
      <c r="K483" s="12">
        <v>77.795100000000005</v>
      </c>
      <c r="L483" s="12">
        <v>44.71</v>
      </c>
      <c r="M483" s="12">
        <v>46.63</v>
      </c>
      <c r="O483" s="6">
        <v>44159</v>
      </c>
      <c r="P483" s="7">
        <f t="shared" si="108"/>
        <v>6.4444051734292393E-2</v>
      </c>
      <c r="Q483" s="7">
        <f t="shared" si="109"/>
        <v>4.9192713672436945E-2</v>
      </c>
      <c r="R483" s="7">
        <f t="shared" si="110"/>
        <v>3.903043878108399E-2</v>
      </c>
      <c r="S483" s="7">
        <f t="shared" si="111"/>
        <v>6.2711721047745944E-2</v>
      </c>
      <c r="T483" s="7">
        <f t="shared" si="112"/>
        <v>4.6157081725938028E-2</v>
      </c>
      <c r="U483" s="7" t="str">
        <f t="shared" si="113"/>
        <v/>
      </c>
      <c r="V483" s="7">
        <f t="shared" si="114"/>
        <v>2.0489410061634024E-2</v>
      </c>
      <c r="W483" s="7">
        <f t="shared" si="115"/>
        <v>2.9513725461967382E-2</v>
      </c>
      <c r="X483" s="7">
        <f t="shared" si="116"/>
        <v>4.2621530180947304E-2</v>
      </c>
      <c r="Y483" s="7">
        <f t="shared" si="117"/>
        <v>0</v>
      </c>
      <c r="Z483" s="7">
        <v>1.5984999999999999E-2</v>
      </c>
      <c r="AA483" s="7">
        <f t="shared" si="118"/>
        <v>4.1092291242455989E-2</v>
      </c>
      <c r="AB483" s="7">
        <f t="shared" si="119"/>
        <v>3.5581621049909883E-2</v>
      </c>
      <c r="AE483" s="6">
        <v>44159</v>
      </c>
      <c r="AF483" s="7">
        <v>21.64</v>
      </c>
      <c r="AG483" s="7">
        <v>42.84</v>
      </c>
      <c r="AH483" s="7">
        <v>42.38</v>
      </c>
      <c r="AI483" s="7">
        <f t="shared" si="105"/>
        <v>1.9200000000000017</v>
      </c>
      <c r="AJ483" s="7">
        <v>2.4700000000000002</v>
      </c>
      <c r="AK483" s="7">
        <v>13.9</v>
      </c>
      <c r="AL483" s="7">
        <f t="shared" si="106"/>
        <v>11.43</v>
      </c>
      <c r="AM483" s="7">
        <v>0.08</v>
      </c>
      <c r="AN483" s="7">
        <v>0.16</v>
      </c>
      <c r="AO483" s="7">
        <v>0.88</v>
      </c>
      <c r="AP483" s="7">
        <f t="shared" si="107"/>
        <v>0.72</v>
      </c>
      <c r="AQ483" s="7">
        <v>1.74</v>
      </c>
      <c r="AR483" s="7">
        <v>113.4316</v>
      </c>
      <c r="AS483" s="7">
        <v>1804.8</v>
      </c>
      <c r="AT483" s="14">
        <v>260.31900000000002</v>
      </c>
      <c r="AU483" s="14">
        <v>96.739400000000003</v>
      </c>
      <c r="AV483" s="14">
        <v>81.8</v>
      </c>
      <c r="AY483" s="6">
        <v>44159</v>
      </c>
      <c r="AZ483" s="12">
        <v>0</v>
      </c>
      <c r="BA483" s="12">
        <v>0</v>
      </c>
      <c r="BB483" s="12">
        <v>0</v>
      </c>
      <c r="BE483" s="6">
        <v>44159</v>
      </c>
      <c r="BF483" t="s">
        <v>56</v>
      </c>
      <c r="BG483" s="52">
        <v>3</v>
      </c>
    </row>
    <row r="484" spans="1:59" x14ac:dyDescent="0.2">
      <c r="A484" s="6">
        <v>44160</v>
      </c>
      <c r="B484" s="12">
        <v>33.133600000000001</v>
      </c>
      <c r="C484" s="12">
        <v>73.778499999999994</v>
      </c>
      <c r="D484" s="12">
        <v>36.1601</v>
      </c>
      <c r="E484" s="12">
        <v>15.672800000000001</v>
      </c>
      <c r="F484" s="12">
        <v>56.871899999999997</v>
      </c>
      <c r="G484" s="12"/>
      <c r="H484" s="12">
        <v>4.8646000000000003</v>
      </c>
      <c r="I484" s="12">
        <v>10.7188</v>
      </c>
      <c r="J484" s="12">
        <v>4.2790999999999997</v>
      </c>
      <c r="K484" s="12">
        <v>77.786600000000007</v>
      </c>
      <c r="L484" s="12">
        <v>45.58</v>
      </c>
      <c r="M484" s="12">
        <v>47.3</v>
      </c>
      <c r="O484" s="6">
        <v>44160</v>
      </c>
      <c r="P484" s="7">
        <f t="shared" si="108"/>
        <v>-2.8265522966625885E-2</v>
      </c>
      <c r="Q484" s="7">
        <f t="shared" si="109"/>
        <v>-3.7072692018243564E-2</v>
      </c>
      <c r="R484" s="7">
        <f t="shared" si="110"/>
        <v>-1.7718159005471811E-2</v>
      </c>
      <c r="S484" s="7">
        <f t="shared" si="111"/>
        <v>-3.5794164668199297E-3</v>
      </c>
      <c r="T484" s="7">
        <f t="shared" si="112"/>
        <v>9.1162069743086754E-3</v>
      </c>
      <c r="U484" s="7" t="str">
        <f t="shared" si="113"/>
        <v/>
      </c>
      <c r="V484" s="7">
        <f t="shared" si="114"/>
        <v>-9.046577725623603E-2</v>
      </c>
      <c r="W484" s="7">
        <f t="shared" si="115"/>
        <v>-2.6186930505068963E-2</v>
      </c>
      <c r="X484" s="7">
        <f t="shared" si="116"/>
        <v>-3.3324160835011968E-2</v>
      </c>
      <c r="Y484" s="7">
        <f t="shared" si="117"/>
        <v>-1.092673496748145E-4</v>
      </c>
      <c r="Z484" s="7">
        <v>-1.544E-3</v>
      </c>
      <c r="AA484" s="7">
        <f t="shared" si="118"/>
        <v>1.9271833571648952E-2</v>
      </c>
      <c r="AB484" s="7">
        <f t="shared" si="119"/>
        <v>1.4266184677657633E-2</v>
      </c>
      <c r="AE484" s="6">
        <v>44160</v>
      </c>
      <c r="AF484" s="7">
        <v>21.25</v>
      </c>
      <c r="AG484" s="7">
        <v>43.56</v>
      </c>
      <c r="AH484" s="7">
        <v>39.619999999999997</v>
      </c>
      <c r="AI484" s="7">
        <f t="shared" si="105"/>
        <v>1.7199999999999989</v>
      </c>
      <c r="AJ484" s="7">
        <v>2.4700000000000002</v>
      </c>
      <c r="AK484" s="7">
        <v>13.93</v>
      </c>
      <c r="AL484" s="7">
        <f t="shared" si="106"/>
        <v>11.459999999999999</v>
      </c>
      <c r="AM484" s="7">
        <v>0.08</v>
      </c>
      <c r="AN484" s="7">
        <v>0.17</v>
      </c>
      <c r="AO484" s="7">
        <v>0.88</v>
      </c>
      <c r="AP484" s="7">
        <f t="shared" si="107"/>
        <v>0.71</v>
      </c>
      <c r="AQ484" s="7">
        <v>1.75</v>
      </c>
      <c r="AR484" s="7">
        <v>113.1823</v>
      </c>
      <c r="AS484" s="7">
        <v>1805.7</v>
      </c>
      <c r="AT484" s="14">
        <v>260.31900000000002</v>
      </c>
      <c r="AU484" s="14">
        <v>96.739400000000003</v>
      </c>
      <c r="AV484" s="14">
        <v>81.8</v>
      </c>
      <c r="AY484" s="6">
        <v>44160</v>
      </c>
      <c r="AZ484" s="12">
        <v>0</v>
      </c>
      <c r="BA484" s="12">
        <v>0</v>
      </c>
      <c r="BB484" s="12">
        <v>0</v>
      </c>
      <c r="BE484" s="6">
        <v>44160</v>
      </c>
      <c r="BF484" t="s">
        <v>56</v>
      </c>
      <c r="BG484" s="52">
        <v>3</v>
      </c>
    </row>
    <row r="485" spans="1:59" x14ac:dyDescent="0.2">
      <c r="A485" s="6">
        <v>44162</v>
      </c>
      <c r="B485" s="12">
        <v>32.630200000000002</v>
      </c>
      <c r="C485" s="12">
        <v>73.113900000000001</v>
      </c>
      <c r="D485" s="12">
        <v>35.455599999999997</v>
      </c>
      <c r="E485" s="12">
        <v>15.5228</v>
      </c>
      <c r="F485" s="12">
        <v>56.174199999999999</v>
      </c>
      <c r="G485" s="12"/>
      <c r="H485" s="12">
        <v>4.7567000000000004</v>
      </c>
      <c r="I485" s="12">
        <v>10.8521</v>
      </c>
      <c r="J485" s="12">
        <v>4.1933999999999996</v>
      </c>
      <c r="K485" s="12">
        <v>77.795100000000005</v>
      </c>
      <c r="L485" s="12"/>
      <c r="M485" s="12">
        <v>46.88</v>
      </c>
      <c r="O485" s="6">
        <v>44162</v>
      </c>
      <c r="P485" s="7">
        <f t="shared" si="108"/>
        <v>-1.5309633336486239E-2</v>
      </c>
      <c r="Q485" s="7">
        <f t="shared" si="109"/>
        <v>-9.0488620907093094E-3</v>
      </c>
      <c r="R485" s="7">
        <f t="shared" si="110"/>
        <v>-1.9675091534144231E-2</v>
      </c>
      <c r="S485" s="7">
        <f t="shared" si="111"/>
        <v>-9.6168149378333938E-3</v>
      </c>
      <c r="T485" s="7">
        <f t="shared" si="112"/>
        <v>-1.2343793531647478E-2</v>
      </c>
      <c r="U485" s="7" t="str">
        <f t="shared" si="113"/>
        <v/>
      </c>
      <c r="V485" s="7">
        <f t="shared" si="114"/>
        <v>-2.24303418148281E-2</v>
      </c>
      <c r="W485" s="7">
        <f t="shared" si="115"/>
        <v>1.2359400567127017E-2</v>
      </c>
      <c r="X485" s="7">
        <f t="shared" si="116"/>
        <v>-2.0230846378854726E-2</v>
      </c>
      <c r="Y485" s="7">
        <f t="shared" si="117"/>
        <v>1.0926734967482556E-4</v>
      </c>
      <c r="Z485" s="7">
        <v>2.7810000000000001E-3</v>
      </c>
      <c r="AA485" s="7" t="str">
        <f t="shared" si="118"/>
        <v/>
      </c>
      <c r="AB485" s="7">
        <f t="shared" si="119"/>
        <v>-8.9191502291300299E-3</v>
      </c>
      <c r="AE485" s="6">
        <v>44162</v>
      </c>
      <c r="AF485" s="7">
        <v>20.84</v>
      </c>
      <c r="AG485" s="7">
        <v>46.21</v>
      </c>
      <c r="AH485" s="7">
        <v>39.64</v>
      </c>
      <c r="AI485" s="7" t="str">
        <f t="shared" si="105"/>
        <v/>
      </c>
      <c r="AJ485" s="7"/>
      <c r="AK485" s="7">
        <v>14.484999999999999</v>
      </c>
      <c r="AL485" s="7" t="str">
        <f t="shared" si="106"/>
        <v/>
      </c>
      <c r="AM485" s="7">
        <v>0.08</v>
      </c>
      <c r="AN485" s="7">
        <v>0.16</v>
      </c>
      <c r="AO485" s="7">
        <v>0.84</v>
      </c>
      <c r="AP485" s="7">
        <f t="shared" si="107"/>
        <v>0.67999999999999994</v>
      </c>
      <c r="AQ485" s="7">
        <v>1.75</v>
      </c>
      <c r="AR485" s="7"/>
      <c r="AS485" s="7">
        <v>1781.9</v>
      </c>
      <c r="AT485" s="14">
        <v>260.31900000000002</v>
      </c>
      <c r="AU485" s="14">
        <v>96.739400000000003</v>
      </c>
      <c r="AV485" s="14">
        <v>81.8</v>
      </c>
      <c r="AY485" s="6">
        <v>44162</v>
      </c>
      <c r="AZ485" s="12">
        <v>0</v>
      </c>
      <c r="BA485" s="12">
        <v>0</v>
      </c>
      <c r="BB485" s="12">
        <v>0</v>
      </c>
      <c r="BE485" s="6">
        <v>44162</v>
      </c>
      <c r="BF485" t="s">
        <v>56</v>
      </c>
      <c r="BG485" s="52">
        <v>3</v>
      </c>
    </row>
    <row r="486" spans="1:59" x14ac:dyDescent="0.2">
      <c r="A486" s="6">
        <v>44165</v>
      </c>
      <c r="B486" s="12">
        <v>30.957699999999999</v>
      </c>
      <c r="C486" s="12">
        <v>69.806899999999999</v>
      </c>
      <c r="D486" s="12">
        <v>32.786900000000003</v>
      </c>
      <c r="E486" s="12">
        <v>14.7729</v>
      </c>
      <c r="F486" s="12">
        <v>54.176900000000003</v>
      </c>
      <c r="G486" s="12"/>
      <c r="H486" s="12">
        <v>4.4976000000000003</v>
      </c>
      <c r="I486" s="12">
        <v>10.256600000000001</v>
      </c>
      <c r="J486" s="12">
        <v>4.0747</v>
      </c>
      <c r="K486" s="12">
        <v>77.786600000000007</v>
      </c>
      <c r="L486" s="12">
        <v>45.2</v>
      </c>
      <c r="M486" s="12">
        <v>46.84</v>
      </c>
      <c r="O486" s="6">
        <v>44165</v>
      </c>
      <c r="P486" s="7">
        <f t="shared" si="108"/>
        <v>-5.2616483359036584E-2</v>
      </c>
      <c r="Q486" s="7">
        <f t="shared" si="109"/>
        <v>-4.6285640407418213E-2</v>
      </c>
      <c r="R486" s="7">
        <f t="shared" si="110"/>
        <v>-7.8252164104063354E-2</v>
      </c>
      <c r="S486" s="7">
        <f t="shared" si="111"/>
        <v>-4.9515489643092624E-2</v>
      </c>
      <c r="T486" s="7">
        <f t="shared" si="112"/>
        <v>-3.6202958424594422E-2</v>
      </c>
      <c r="U486" s="7" t="str">
        <f t="shared" si="113"/>
        <v/>
      </c>
      <c r="V486" s="7">
        <f t="shared" si="114"/>
        <v>-5.6010229334430423E-2</v>
      </c>
      <c r="W486" s="7">
        <f t="shared" si="115"/>
        <v>-5.6437208838279969E-2</v>
      </c>
      <c r="X486" s="7">
        <f t="shared" si="116"/>
        <v>-2.8714736378135087E-2</v>
      </c>
      <c r="Y486" s="7">
        <f t="shared" si="117"/>
        <v>-1.092673496748145E-4</v>
      </c>
      <c r="Z486" s="7">
        <v>-4.437E-3</v>
      </c>
      <c r="AA486" s="7" t="str">
        <f t="shared" si="118"/>
        <v/>
      </c>
      <c r="AB486" s="7">
        <f t="shared" si="119"/>
        <v>-8.5360653924054005E-4</v>
      </c>
      <c r="AE486" s="6">
        <v>44165</v>
      </c>
      <c r="AF486" s="7">
        <v>20.57</v>
      </c>
      <c r="AG486" s="7">
        <v>47.37</v>
      </c>
      <c r="AH486" s="7">
        <v>40.840000000000003</v>
      </c>
      <c r="AI486" s="7">
        <f t="shared" si="105"/>
        <v>1.6400000000000006</v>
      </c>
      <c r="AJ486" s="7">
        <v>2.89</v>
      </c>
      <c r="AK486" s="7">
        <v>15.14</v>
      </c>
      <c r="AL486" s="7">
        <f t="shared" si="106"/>
        <v>12.25</v>
      </c>
      <c r="AM486" s="7">
        <v>0.09</v>
      </c>
      <c r="AN486" s="7">
        <v>0.16</v>
      </c>
      <c r="AO486" s="7">
        <v>0.84</v>
      </c>
      <c r="AP486" s="7">
        <f t="shared" si="107"/>
        <v>0.67999999999999994</v>
      </c>
      <c r="AQ486" s="7">
        <v>1.77</v>
      </c>
      <c r="AR486" s="7">
        <v>113.2256</v>
      </c>
      <c r="AS486" s="7">
        <v>1775.7</v>
      </c>
      <c r="AT486" s="14">
        <v>260.31900000000002</v>
      </c>
      <c r="AU486" s="14">
        <v>96.739400000000003</v>
      </c>
      <c r="AV486" s="14">
        <v>81.8</v>
      </c>
      <c r="AY486" s="6">
        <v>44165</v>
      </c>
      <c r="AZ486" s="12">
        <v>0</v>
      </c>
      <c r="BA486" s="12">
        <v>0</v>
      </c>
      <c r="BB486" s="12">
        <v>0</v>
      </c>
      <c r="BE486" s="6">
        <v>44165</v>
      </c>
      <c r="BF486" t="s">
        <v>56</v>
      </c>
      <c r="BG486" s="52">
        <v>3</v>
      </c>
    </row>
    <row r="487" spans="1:59" x14ac:dyDescent="0.2">
      <c r="A487" s="6">
        <v>44166</v>
      </c>
      <c r="B487" s="12">
        <v>31.258099999999999</v>
      </c>
      <c r="C487" s="12">
        <v>70.023099999999999</v>
      </c>
      <c r="D487" s="12">
        <v>32.546500000000002</v>
      </c>
      <c r="E487" s="12">
        <v>14.1823</v>
      </c>
      <c r="F487" s="12">
        <v>54.224699999999999</v>
      </c>
      <c r="G487" s="12"/>
      <c r="H487" s="12">
        <v>4.4184999999999999</v>
      </c>
      <c r="I487" s="12">
        <v>9.8389000000000006</v>
      </c>
      <c r="J487" s="12">
        <v>4.0681000000000003</v>
      </c>
      <c r="K487" s="12">
        <v>77.780600000000007</v>
      </c>
      <c r="L487" s="12">
        <v>44.54</v>
      </c>
      <c r="M487" s="12">
        <v>47.03</v>
      </c>
      <c r="O487" s="6">
        <v>44166</v>
      </c>
      <c r="P487" s="7">
        <f t="shared" si="108"/>
        <v>9.6567860396470362E-3</v>
      </c>
      <c r="Q487" s="7">
        <f t="shared" si="109"/>
        <v>3.0923288605351029E-3</v>
      </c>
      <c r="R487" s="7">
        <f t="shared" si="110"/>
        <v>-7.3592093772416999E-3</v>
      </c>
      <c r="S487" s="7">
        <f t="shared" si="111"/>
        <v>-4.0799712977734007E-2</v>
      </c>
      <c r="T487" s="7">
        <f t="shared" si="112"/>
        <v>8.8190585928730309E-4</v>
      </c>
      <c r="U487" s="7" t="str">
        <f t="shared" si="113"/>
        <v/>
      </c>
      <c r="V487" s="7">
        <f t="shared" si="114"/>
        <v>-1.7743649194208396E-2</v>
      </c>
      <c r="W487" s="7">
        <f t="shared" si="115"/>
        <v>-4.1577484609750033E-2</v>
      </c>
      <c r="X487" s="7">
        <f t="shared" si="116"/>
        <v>-1.6210643624593949E-3</v>
      </c>
      <c r="Y487" s="7">
        <f t="shared" si="117"/>
        <v>-7.7137082919484433E-5</v>
      </c>
      <c r="Z487" s="7">
        <v>1.0878000000000001E-2</v>
      </c>
      <c r="AA487" s="7">
        <f t="shared" si="118"/>
        <v>-1.470942500896404E-2</v>
      </c>
      <c r="AB487" s="7">
        <f t="shared" si="119"/>
        <v>4.0481572274399568E-3</v>
      </c>
      <c r="AE487" s="6">
        <v>44166</v>
      </c>
      <c r="AF487" s="7">
        <v>20.77</v>
      </c>
      <c r="AG487" s="7">
        <v>47.81</v>
      </c>
      <c r="AH487" s="7">
        <v>41.53</v>
      </c>
      <c r="AI487" s="7">
        <f t="shared" si="105"/>
        <v>2.490000000000002</v>
      </c>
      <c r="AJ487" s="7">
        <v>2.89</v>
      </c>
      <c r="AK487" s="7">
        <v>14.91</v>
      </c>
      <c r="AL487" s="7">
        <f t="shared" si="106"/>
        <v>12.02</v>
      </c>
      <c r="AM487" s="7">
        <v>0.09</v>
      </c>
      <c r="AN487" s="7">
        <v>0.17</v>
      </c>
      <c r="AO487" s="7">
        <v>0.92</v>
      </c>
      <c r="AP487" s="7">
        <f t="shared" si="107"/>
        <v>0.75</v>
      </c>
      <c r="AQ487" s="7">
        <v>1.81</v>
      </c>
      <c r="AR487" s="7">
        <v>112.80629999999999</v>
      </c>
      <c r="AS487" s="7">
        <v>1814.1</v>
      </c>
      <c r="AT487" s="14">
        <v>262.04500000000002</v>
      </c>
      <c r="AU487" s="14">
        <v>98.363</v>
      </c>
      <c r="AV487" s="14">
        <v>80.7</v>
      </c>
      <c r="AY487" s="6">
        <v>44166</v>
      </c>
      <c r="AZ487" s="12">
        <v>0</v>
      </c>
      <c r="BA487" s="12">
        <v>0</v>
      </c>
      <c r="BB487" s="12">
        <v>0</v>
      </c>
      <c r="BE487" s="6">
        <v>44166</v>
      </c>
      <c r="BF487" t="s">
        <v>56</v>
      </c>
      <c r="BG487" s="52">
        <v>3</v>
      </c>
    </row>
    <row r="488" spans="1:59" x14ac:dyDescent="0.2">
      <c r="A488" s="6">
        <v>44167</v>
      </c>
      <c r="B488" s="12">
        <v>32.427199999999999</v>
      </c>
      <c r="C488" s="12">
        <v>71.960899999999995</v>
      </c>
      <c r="D488" s="12">
        <v>33.1267</v>
      </c>
      <c r="E488" s="12">
        <v>14.8947</v>
      </c>
      <c r="F488" s="12">
        <v>54.836300000000001</v>
      </c>
      <c r="G488" s="12"/>
      <c r="H488" s="12">
        <v>4.3968999999999996</v>
      </c>
      <c r="I488" s="12">
        <v>10.389900000000001</v>
      </c>
      <c r="J488" s="12">
        <v>4.1736000000000004</v>
      </c>
      <c r="K488" s="12">
        <v>77.789100000000005</v>
      </c>
      <c r="L488" s="12">
        <v>45.23</v>
      </c>
      <c r="M488" s="12">
        <v>47.8</v>
      </c>
      <c r="O488" s="6">
        <v>44167</v>
      </c>
      <c r="P488" s="7">
        <f t="shared" si="108"/>
        <v>3.671903418701767E-2</v>
      </c>
      <c r="Q488" s="7">
        <f t="shared" si="109"/>
        <v>2.7297728341090566E-2</v>
      </c>
      <c r="R488" s="7">
        <f t="shared" si="110"/>
        <v>1.766976775281005E-2</v>
      </c>
      <c r="S488" s="7">
        <f t="shared" si="111"/>
        <v>4.901073674247939E-2</v>
      </c>
      <c r="T488" s="7">
        <f t="shared" si="112"/>
        <v>1.1215859223072878E-2</v>
      </c>
      <c r="U488" s="7" t="str">
        <f t="shared" si="113"/>
        <v/>
      </c>
      <c r="V488" s="7">
        <f t="shared" si="114"/>
        <v>-4.9005248150376379E-3</v>
      </c>
      <c r="W488" s="7">
        <f t="shared" si="115"/>
        <v>5.4490264228280308E-2</v>
      </c>
      <c r="X488" s="7">
        <f t="shared" si="116"/>
        <v>2.5602912737639195E-2</v>
      </c>
      <c r="Y488" s="7">
        <f t="shared" si="117"/>
        <v>1.0927577810411644E-4</v>
      </c>
      <c r="Z488" s="7">
        <v>2.101E-3</v>
      </c>
      <c r="AA488" s="7">
        <f t="shared" si="118"/>
        <v>1.5372921660530102E-2</v>
      </c>
      <c r="AB488" s="7">
        <f t="shared" si="119"/>
        <v>1.6239943540453505E-2</v>
      </c>
      <c r="AE488" s="6">
        <v>44167</v>
      </c>
      <c r="AF488" s="7">
        <v>21.17</v>
      </c>
      <c r="AG488" s="7">
        <v>45.68</v>
      </c>
      <c r="AH488" s="7">
        <v>43.92</v>
      </c>
      <c r="AI488" s="7">
        <f t="shared" si="105"/>
        <v>2.5700000000000003</v>
      </c>
      <c r="AJ488" s="7">
        <v>2.75</v>
      </c>
      <c r="AK488" s="7">
        <v>14.904999999999999</v>
      </c>
      <c r="AL488" s="7">
        <f t="shared" si="106"/>
        <v>12.154999999999999</v>
      </c>
      <c r="AM488" s="7">
        <v>0.09</v>
      </c>
      <c r="AN488" s="7">
        <v>0.16</v>
      </c>
      <c r="AO488" s="7">
        <v>0.95</v>
      </c>
      <c r="AP488" s="7">
        <f t="shared" si="107"/>
        <v>0.78999999999999992</v>
      </c>
      <c r="AQ488" s="7">
        <v>1.85</v>
      </c>
      <c r="AR488" s="7">
        <v>112.61150000000001</v>
      </c>
      <c r="AS488" s="7">
        <v>1825.7</v>
      </c>
      <c r="AT488" s="14">
        <v>262.04500000000002</v>
      </c>
      <c r="AU488" s="14">
        <v>98.363</v>
      </c>
      <c r="AV488" s="14">
        <v>80.7</v>
      </c>
      <c r="AY488" s="6">
        <v>44167</v>
      </c>
      <c r="AZ488" s="12">
        <v>0</v>
      </c>
      <c r="BA488" s="12">
        <v>0</v>
      </c>
      <c r="BB488" s="12">
        <v>0</v>
      </c>
      <c r="BE488" s="6">
        <v>44167</v>
      </c>
      <c r="BF488" t="s">
        <v>56</v>
      </c>
      <c r="BG488" s="52">
        <v>3</v>
      </c>
    </row>
    <row r="489" spans="1:59" x14ac:dyDescent="0.2">
      <c r="A489" s="6">
        <v>44168</v>
      </c>
      <c r="B489" s="12">
        <v>32.6464</v>
      </c>
      <c r="C489" s="12">
        <v>71.904799999999994</v>
      </c>
      <c r="D489" s="12">
        <v>34.146099999999997</v>
      </c>
      <c r="E489" s="12">
        <v>15.3634</v>
      </c>
      <c r="F489" s="12">
        <v>55.7346</v>
      </c>
      <c r="G489" s="12"/>
      <c r="H489" s="12">
        <v>4.4401000000000002</v>
      </c>
      <c r="I489" s="12">
        <v>10.105499999999999</v>
      </c>
      <c r="J489" s="12">
        <v>4.3186</v>
      </c>
      <c r="K489" s="12">
        <v>77.789100000000005</v>
      </c>
      <c r="L489" s="12">
        <v>45.65</v>
      </c>
      <c r="M489" s="12">
        <v>48.37</v>
      </c>
      <c r="O489" s="6">
        <v>44168</v>
      </c>
      <c r="P489" s="7">
        <f t="shared" si="108"/>
        <v>6.7370125235039473E-3</v>
      </c>
      <c r="Q489" s="7">
        <f t="shared" si="109"/>
        <v>-7.7989406569453949E-4</v>
      </c>
      <c r="R489" s="7">
        <f t="shared" si="110"/>
        <v>3.0308773701229533E-2</v>
      </c>
      <c r="S489" s="7">
        <f t="shared" si="111"/>
        <v>3.0982612415468958E-2</v>
      </c>
      <c r="T489" s="7">
        <f t="shared" si="112"/>
        <v>1.6248755579709534E-2</v>
      </c>
      <c r="U489" s="7" t="str">
        <f t="shared" si="113"/>
        <v/>
      </c>
      <c r="V489" s="7">
        <f t="shared" si="114"/>
        <v>9.7771515521433202E-3</v>
      </c>
      <c r="W489" s="7">
        <f t="shared" si="115"/>
        <v>-2.7754350339055819E-2</v>
      </c>
      <c r="X489" s="7">
        <f t="shared" si="116"/>
        <v>3.4152302932548263E-2</v>
      </c>
      <c r="Y489" s="7">
        <f t="shared" si="117"/>
        <v>0</v>
      </c>
      <c r="Z489" s="7">
        <v>-2.72E-4</v>
      </c>
      <c r="AA489" s="7">
        <f t="shared" si="118"/>
        <v>9.2430235512256757E-3</v>
      </c>
      <c r="AB489" s="7">
        <f t="shared" si="119"/>
        <v>1.1854147337481592E-2</v>
      </c>
      <c r="AE489" s="6">
        <v>44168</v>
      </c>
      <c r="AF489" s="7">
        <v>21.28</v>
      </c>
      <c r="AG489" s="7">
        <v>40.950000000000003</v>
      </c>
      <c r="AH489" s="7">
        <v>42.53</v>
      </c>
      <c r="AI489" s="7">
        <f t="shared" si="105"/>
        <v>2.7199999999999989</v>
      </c>
      <c r="AJ489" s="7">
        <v>2.46</v>
      </c>
      <c r="AK489" s="7">
        <v>14.145</v>
      </c>
      <c r="AL489" s="7">
        <f t="shared" si="106"/>
        <v>11.684999999999999</v>
      </c>
      <c r="AM489" s="7">
        <v>0.09</v>
      </c>
      <c r="AN489" s="7">
        <v>0.16</v>
      </c>
      <c r="AO489" s="7">
        <v>0.92</v>
      </c>
      <c r="AP489" s="7">
        <f t="shared" si="107"/>
        <v>0.76</v>
      </c>
      <c r="AQ489" s="7">
        <v>1.86</v>
      </c>
      <c r="AR489" s="7">
        <v>112.0236</v>
      </c>
      <c r="AS489" s="7">
        <v>1836.8</v>
      </c>
      <c r="AT489" s="14">
        <v>262.04500000000002</v>
      </c>
      <c r="AU489" s="14">
        <v>98.363</v>
      </c>
      <c r="AV489" s="14">
        <v>80.7</v>
      </c>
      <c r="AY489" s="6">
        <v>44168</v>
      </c>
      <c r="AZ489" s="12">
        <v>0</v>
      </c>
      <c r="BA489" s="12">
        <v>0</v>
      </c>
      <c r="BB489" s="12">
        <v>0</v>
      </c>
      <c r="BE489" s="6">
        <v>44168</v>
      </c>
      <c r="BF489" t="s">
        <v>56</v>
      </c>
      <c r="BG489" s="52">
        <v>3</v>
      </c>
    </row>
    <row r="490" spans="1:59" x14ac:dyDescent="0.2">
      <c r="A490" s="6">
        <v>44169</v>
      </c>
      <c r="B490" s="12">
        <v>33.8399</v>
      </c>
      <c r="C490" s="12">
        <v>74.691299999999998</v>
      </c>
      <c r="D490" s="12">
        <v>36.6905</v>
      </c>
      <c r="E490" s="12">
        <v>17.425599999999999</v>
      </c>
      <c r="F490" s="12">
        <v>57.149000000000001</v>
      </c>
      <c r="G490" s="12"/>
      <c r="H490" s="12">
        <v>4.7710999999999997</v>
      </c>
      <c r="I490" s="12">
        <v>11.154299999999999</v>
      </c>
      <c r="J490" s="12">
        <v>4.5692000000000004</v>
      </c>
      <c r="K490" s="12">
        <v>77.797600000000003</v>
      </c>
      <c r="L490" s="12">
        <v>46.23</v>
      </c>
      <c r="M490" s="12">
        <v>49.1</v>
      </c>
      <c r="O490" s="6">
        <v>44169</v>
      </c>
      <c r="P490" s="7">
        <f t="shared" si="108"/>
        <v>3.5905990344498345E-2</v>
      </c>
      <c r="Q490" s="7">
        <f t="shared" si="109"/>
        <v>3.8020597605911401E-2</v>
      </c>
      <c r="R490" s="7">
        <f t="shared" si="110"/>
        <v>7.1869488520335617E-2</v>
      </c>
      <c r="S490" s="7">
        <f t="shared" si="111"/>
        <v>0.12595233194831104</v>
      </c>
      <c r="T490" s="7">
        <f t="shared" si="112"/>
        <v>2.5060753277999448E-2</v>
      </c>
      <c r="U490" s="7" t="str">
        <f t="shared" si="113"/>
        <v/>
      </c>
      <c r="V490" s="7">
        <f t="shared" si="114"/>
        <v>7.189998756774918E-2</v>
      </c>
      <c r="W490" s="7">
        <f t="shared" si="115"/>
        <v>9.8745243699721374E-2</v>
      </c>
      <c r="X490" s="7">
        <f t="shared" si="116"/>
        <v>5.6406859219060884E-2</v>
      </c>
      <c r="Y490" s="7">
        <f t="shared" si="117"/>
        <v>1.0926383821304739E-4</v>
      </c>
      <c r="Z490" s="7">
        <v>8.5800000000000008E-3</v>
      </c>
      <c r="AA490" s="7">
        <f t="shared" si="118"/>
        <v>1.2625330959156548E-2</v>
      </c>
      <c r="AB490" s="7">
        <f t="shared" si="119"/>
        <v>1.497924796558308E-2</v>
      </c>
      <c r="AE490" s="6">
        <v>44169</v>
      </c>
      <c r="AF490" s="7">
        <v>20.79</v>
      </c>
      <c r="AG490" s="7">
        <v>38.340000000000003</v>
      </c>
      <c r="AH490" s="7">
        <v>43.89</v>
      </c>
      <c r="AI490" s="7">
        <f t="shared" si="105"/>
        <v>2.8700000000000045</v>
      </c>
      <c r="AJ490" s="7">
        <v>2.48</v>
      </c>
      <c r="AK490" s="7">
        <v>14.645</v>
      </c>
      <c r="AL490" s="7">
        <f t="shared" si="106"/>
        <v>12.164999999999999</v>
      </c>
      <c r="AM490" s="7">
        <v>0.09</v>
      </c>
      <c r="AN490" s="7">
        <v>0.16</v>
      </c>
      <c r="AO490" s="7">
        <v>0.97</v>
      </c>
      <c r="AP490" s="7">
        <f t="shared" si="107"/>
        <v>0.80999999999999994</v>
      </c>
      <c r="AQ490" s="7">
        <v>1.89</v>
      </c>
      <c r="AR490" s="7">
        <v>111.7778</v>
      </c>
      <c r="AS490" s="7">
        <v>1835.9</v>
      </c>
      <c r="AT490" s="14">
        <v>262.04500000000002</v>
      </c>
      <c r="AU490" s="14">
        <v>98.363</v>
      </c>
      <c r="AV490" s="14">
        <v>80.7</v>
      </c>
      <c r="AY490" s="6">
        <v>44169</v>
      </c>
      <c r="AZ490" s="12">
        <v>0</v>
      </c>
      <c r="BA490" s="12">
        <v>0</v>
      </c>
      <c r="BB490" s="12">
        <v>0</v>
      </c>
      <c r="BE490" s="6">
        <v>44169</v>
      </c>
      <c r="BF490" t="s">
        <v>56</v>
      </c>
      <c r="BG490" s="52">
        <v>3</v>
      </c>
    </row>
    <row r="491" spans="1:59" x14ac:dyDescent="0.2">
      <c r="A491" s="6">
        <v>44172</v>
      </c>
      <c r="B491" s="12">
        <v>33.206600000000002</v>
      </c>
      <c r="C491" s="12">
        <v>72.673500000000004</v>
      </c>
      <c r="D491" s="12">
        <v>35.488799999999998</v>
      </c>
      <c r="E491" s="12">
        <v>17.050699999999999</v>
      </c>
      <c r="F491" s="12">
        <v>57.206299999999999</v>
      </c>
      <c r="G491" s="12"/>
      <c r="H491" s="12">
        <v>4.7567000000000004</v>
      </c>
      <c r="I491" s="12">
        <v>10.9499</v>
      </c>
      <c r="J491" s="12">
        <v>4.4175000000000004</v>
      </c>
      <c r="K491" s="12">
        <v>77.780600000000007</v>
      </c>
      <c r="L491" s="12">
        <v>45.72</v>
      </c>
      <c r="M491" s="12">
        <v>48.63</v>
      </c>
      <c r="O491" s="6">
        <v>44172</v>
      </c>
      <c r="P491" s="7">
        <f t="shared" si="108"/>
        <v>-1.8891928304891673E-2</v>
      </c>
      <c r="Q491" s="7">
        <f t="shared" si="109"/>
        <v>-2.7386813095588408E-2</v>
      </c>
      <c r="R491" s="7">
        <f t="shared" si="110"/>
        <v>-3.3300712220553308E-2</v>
      </c>
      <c r="S491" s="7">
        <f t="shared" si="111"/>
        <v>-2.1749130734047026E-2</v>
      </c>
      <c r="T491" s="7">
        <f t="shared" si="112"/>
        <v>1.0021399059851632E-3</v>
      </c>
      <c r="U491" s="7" t="str">
        <f t="shared" si="113"/>
        <v/>
      </c>
      <c r="V491" s="7">
        <f t="shared" si="114"/>
        <v>-3.0227357762160731E-3</v>
      </c>
      <c r="W491" s="7">
        <f t="shared" si="115"/>
        <v>-1.8494749985690805E-2</v>
      </c>
      <c r="X491" s="7">
        <f t="shared" si="116"/>
        <v>-3.3764209665940528E-2</v>
      </c>
      <c r="Y491" s="7">
        <f t="shared" si="117"/>
        <v>-2.1853961631717944E-4</v>
      </c>
      <c r="Z491" s="7">
        <v>-2.0569999999999998E-3</v>
      </c>
      <c r="AA491" s="7">
        <f t="shared" si="118"/>
        <v>-1.109309907352418E-2</v>
      </c>
      <c r="AB491" s="7">
        <f t="shared" si="119"/>
        <v>-9.6184103847804549E-3</v>
      </c>
      <c r="AE491" s="6">
        <v>44172</v>
      </c>
      <c r="AF491" s="7">
        <v>21.3</v>
      </c>
      <c r="AG491" s="7">
        <v>37.68</v>
      </c>
      <c r="AH491" s="7">
        <v>49.67</v>
      </c>
      <c r="AI491" s="7">
        <f t="shared" si="105"/>
        <v>2.9100000000000037</v>
      </c>
      <c r="AJ491" s="7">
        <v>2.39</v>
      </c>
      <c r="AK491" s="7">
        <v>14.355</v>
      </c>
      <c r="AL491" s="7">
        <f t="shared" si="106"/>
        <v>11.965</v>
      </c>
      <c r="AM491" s="7">
        <v>0.09</v>
      </c>
      <c r="AN491" s="7">
        <v>0.14000000000000001</v>
      </c>
      <c r="AO491" s="7">
        <v>0.94</v>
      </c>
      <c r="AP491" s="7">
        <f t="shared" si="107"/>
        <v>0.79999999999999993</v>
      </c>
      <c r="AQ491" s="7">
        <v>1.88</v>
      </c>
      <c r="AR491" s="7">
        <v>111.8385</v>
      </c>
      <c r="AS491" s="7">
        <v>1861.8</v>
      </c>
      <c r="AT491" s="14">
        <v>262.04500000000002</v>
      </c>
      <c r="AU491" s="14">
        <v>98.363</v>
      </c>
      <c r="AV491" s="14">
        <v>80.7</v>
      </c>
      <c r="AY491" s="6">
        <v>44172</v>
      </c>
      <c r="AZ491" s="12">
        <v>0</v>
      </c>
      <c r="BA491" s="12">
        <v>0</v>
      </c>
      <c r="BB491" s="12">
        <v>0</v>
      </c>
      <c r="BE491" s="6">
        <v>44172</v>
      </c>
      <c r="BF491" t="s">
        <v>56</v>
      </c>
      <c r="BG491" s="52">
        <v>3</v>
      </c>
    </row>
    <row r="492" spans="1:59" x14ac:dyDescent="0.2">
      <c r="A492" s="6">
        <v>44173</v>
      </c>
      <c r="B492" s="12">
        <v>34.294600000000003</v>
      </c>
      <c r="C492" s="12">
        <v>73.298100000000005</v>
      </c>
      <c r="D492" s="12">
        <v>35.372700000000002</v>
      </c>
      <c r="E492" s="12">
        <v>17.931799999999999</v>
      </c>
      <c r="F492" s="12">
        <v>58.467799999999997</v>
      </c>
      <c r="G492" s="12"/>
      <c r="H492" s="12">
        <v>4.6990999999999996</v>
      </c>
      <c r="I492" s="12">
        <v>10.754300000000001</v>
      </c>
      <c r="J492" s="12">
        <v>4.4439000000000002</v>
      </c>
      <c r="K492" s="12">
        <v>77.780600000000007</v>
      </c>
      <c r="L492" s="12">
        <v>45.64</v>
      </c>
      <c r="M492" s="12">
        <v>48.84</v>
      </c>
      <c r="O492" s="6">
        <v>44173</v>
      </c>
      <c r="P492" s="7">
        <f t="shared" si="108"/>
        <v>3.2239256029443442E-2</v>
      </c>
      <c r="Q492" s="7">
        <f t="shared" si="109"/>
        <v>8.5578812864759782E-3</v>
      </c>
      <c r="R492" s="7">
        <f t="shared" si="110"/>
        <v>-3.2768175634332792E-3</v>
      </c>
      <c r="S492" s="7">
        <f t="shared" si="111"/>
        <v>5.0384414380162723E-2</v>
      </c>
      <c r="T492" s="7">
        <f t="shared" si="112"/>
        <v>2.1812143165695679E-2</v>
      </c>
      <c r="U492" s="7" t="str">
        <f t="shared" si="113"/>
        <v/>
      </c>
      <c r="V492" s="7">
        <f t="shared" si="114"/>
        <v>-1.2183149486678863E-2</v>
      </c>
      <c r="W492" s="7">
        <f t="shared" si="115"/>
        <v>-1.8024649205718848E-2</v>
      </c>
      <c r="X492" s="7">
        <f t="shared" si="116"/>
        <v>5.9584440622646043E-3</v>
      </c>
      <c r="Y492" s="7">
        <f t="shared" si="117"/>
        <v>0</v>
      </c>
      <c r="Z492" s="7">
        <v>2.9220000000000001E-3</v>
      </c>
      <c r="AA492" s="7">
        <f t="shared" si="118"/>
        <v>-1.7513139327349518E-3</v>
      </c>
      <c r="AB492" s="7">
        <f t="shared" si="119"/>
        <v>4.309024826809585E-3</v>
      </c>
      <c r="AE492" s="6">
        <v>44173</v>
      </c>
      <c r="AF492" s="7">
        <v>20.68</v>
      </c>
      <c r="AG492" s="7">
        <v>37.700000000000003</v>
      </c>
      <c r="AH492" s="7">
        <v>49.1</v>
      </c>
      <c r="AI492" s="7">
        <f t="shared" si="105"/>
        <v>3.2000000000000028</v>
      </c>
      <c r="AJ492" s="7">
        <v>2.36</v>
      </c>
      <c r="AK492" s="7">
        <v>14.445</v>
      </c>
      <c r="AL492" s="7">
        <f t="shared" si="106"/>
        <v>12.085000000000001</v>
      </c>
      <c r="AM492" s="7">
        <v>0.09</v>
      </c>
      <c r="AN492" s="7">
        <v>0.14000000000000001</v>
      </c>
      <c r="AO492" s="7">
        <v>0.92</v>
      </c>
      <c r="AP492" s="7">
        <f t="shared" si="107"/>
        <v>0.78</v>
      </c>
      <c r="AQ492" s="7">
        <v>1.89</v>
      </c>
      <c r="AR492" s="7">
        <v>111.8639</v>
      </c>
      <c r="AS492" s="7">
        <v>1870.8</v>
      </c>
      <c r="AT492" s="14">
        <v>262.04500000000002</v>
      </c>
      <c r="AU492" s="14">
        <v>98.363</v>
      </c>
      <c r="AV492" s="14">
        <v>80.7</v>
      </c>
      <c r="AY492" s="6">
        <v>44173</v>
      </c>
      <c r="AZ492" s="12">
        <v>0</v>
      </c>
      <c r="BA492" s="12">
        <v>0</v>
      </c>
      <c r="BB492" s="12">
        <v>0</v>
      </c>
      <c r="BE492" s="6">
        <v>44173</v>
      </c>
      <c r="BF492" t="s">
        <v>56</v>
      </c>
      <c r="BG492" s="52">
        <v>3</v>
      </c>
    </row>
    <row r="493" spans="1:59" x14ac:dyDescent="0.2">
      <c r="A493" s="6">
        <v>44174</v>
      </c>
      <c r="B493" s="12">
        <v>34.749299999999998</v>
      </c>
      <c r="C493" s="12">
        <v>72.417299999999997</v>
      </c>
      <c r="D493" s="12">
        <v>35.389299999999999</v>
      </c>
      <c r="E493" s="12">
        <v>18.184999999999999</v>
      </c>
      <c r="F493" s="12">
        <v>57.770200000000003</v>
      </c>
      <c r="G493" s="12"/>
      <c r="H493" s="12">
        <v>4.6631</v>
      </c>
      <c r="I493" s="12">
        <v>10.6477</v>
      </c>
      <c r="J493" s="12">
        <v>4.2790999999999997</v>
      </c>
      <c r="K493" s="12">
        <v>77.780600000000007</v>
      </c>
      <c r="L493" s="12">
        <v>45.48</v>
      </c>
      <c r="M493" s="12">
        <v>48.81</v>
      </c>
      <c r="O493" s="6">
        <v>44174</v>
      </c>
      <c r="P493" s="7">
        <f t="shared" si="108"/>
        <v>1.317152054755275E-2</v>
      </c>
      <c r="Q493" s="7">
        <f t="shared" si="109"/>
        <v>-1.2089466559686667E-2</v>
      </c>
      <c r="R493" s="7">
        <f t="shared" si="110"/>
        <v>4.6917838117949135E-4</v>
      </c>
      <c r="S493" s="7">
        <f t="shared" si="111"/>
        <v>1.4021405453551586E-2</v>
      </c>
      <c r="T493" s="7">
        <f t="shared" si="112"/>
        <v>-1.2003103554956557E-2</v>
      </c>
      <c r="U493" s="7" t="str">
        <f t="shared" si="113"/>
        <v/>
      </c>
      <c r="V493" s="7">
        <f t="shared" si="114"/>
        <v>-7.6905380002453907E-3</v>
      </c>
      <c r="W493" s="7">
        <f t="shared" si="115"/>
        <v>-9.9617682041252993E-3</v>
      </c>
      <c r="X493" s="7">
        <f t="shared" si="116"/>
        <v>-3.77896621661232E-2</v>
      </c>
      <c r="Y493" s="7">
        <f t="shared" si="117"/>
        <v>0</v>
      </c>
      <c r="Z493" s="7">
        <v>-9.0089999999999996E-3</v>
      </c>
      <c r="AA493" s="7">
        <f t="shared" si="118"/>
        <v>-3.5118561115396593E-3</v>
      </c>
      <c r="AB493" s="7">
        <f t="shared" si="119"/>
        <v>-6.1443934344788324E-4</v>
      </c>
      <c r="AE493" s="6">
        <v>44174</v>
      </c>
      <c r="AF493" s="7">
        <v>22.27</v>
      </c>
      <c r="AG493" s="7">
        <v>39.520000000000003</v>
      </c>
      <c r="AH493" s="7">
        <v>48.48</v>
      </c>
      <c r="AI493" s="7">
        <f t="shared" si="105"/>
        <v>3.3300000000000054</v>
      </c>
      <c r="AJ493" s="7">
        <v>2.4500000000000002</v>
      </c>
      <c r="AK493" s="7">
        <v>14.734999999999999</v>
      </c>
      <c r="AL493" s="7">
        <f t="shared" si="106"/>
        <v>12.285</v>
      </c>
      <c r="AM493" s="7">
        <v>0.09</v>
      </c>
      <c r="AN493" s="7">
        <v>0.16</v>
      </c>
      <c r="AO493" s="7">
        <v>0.95</v>
      </c>
      <c r="AP493" s="7">
        <f t="shared" si="107"/>
        <v>0.78999999999999992</v>
      </c>
      <c r="AQ493" s="7">
        <v>1.91</v>
      </c>
      <c r="AR493" s="7">
        <v>112.0305</v>
      </c>
      <c r="AS493" s="7">
        <v>1834.6</v>
      </c>
      <c r="AT493" s="14">
        <v>262.04500000000002</v>
      </c>
      <c r="AU493" s="14">
        <v>98.363</v>
      </c>
      <c r="AV493" s="14">
        <v>80.7</v>
      </c>
      <c r="AY493" s="6">
        <v>44174</v>
      </c>
      <c r="AZ493" s="12">
        <v>0</v>
      </c>
      <c r="BA493" s="12">
        <v>0</v>
      </c>
      <c r="BB493" s="12">
        <v>0</v>
      </c>
      <c r="BE493" s="6">
        <v>44174</v>
      </c>
      <c r="BF493" t="s">
        <v>56</v>
      </c>
      <c r="BG493" s="52">
        <v>3</v>
      </c>
    </row>
    <row r="494" spans="1:59" x14ac:dyDescent="0.2">
      <c r="A494" s="6">
        <v>44175</v>
      </c>
      <c r="B494" s="12">
        <v>35.731699999999996</v>
      </c>
      <c r="C494" s="12">
        <v>74.747399999999999</v>
      </c>
      <c r="D494" s="12">
        <v>36.466700000000003</v>
      </c>
      <c r="E494" s="12">
        <v>19.985700000000001</v>
      </c>
      <c r="F494" s="12">
        <v>58.697200000000002</v>
      </c>
      <c r="G494" s="12"/>
      <c r="H494" s="12">
        <v>4.9294000000000002</v>
      </c>
      <c r="I494" s="12">
        <v>11.367599999999999</v>
      </c>
      <c r="J494" s="12">
        <v>4.4966999999999997</v>
      </c>
      <c r="K494" s="12">
        <v>77.780600000000007</v>
      </c>
      <c r="L494" s="12">
        <v>46.76</v>
      </c>
      <c r="M494" s="12">
        <v>50.33</v>
      </c>
      <c r="O494" s="6">
        <v>44175</v>
      </c>
      <c r="P494" s="7">
        <f t="shared" si="108"/>
        <v>2.7878822045663536E-2</v>
      </c>
      <c r="Q494" s="7">
        <f t="shared" si="109"/>
        <v>3.1669207933327788E-2</v>
      </c>
      <c r="R494" s="7">
        <f t="shared" si="110"/>
        <v>2.9990000833139588E-2</v>
      </c>
      <c r="S494" s="7">
        <f t="shared" si="111"/>
        <v>9.4419939380631437E-2</v>
      </c>
      <c r="T494" s="7">
        <f t="shared" si="112"/>
        <v>1.5918953734321662E-2</v>
      </c>
      <c r="U494" s="7" t="str">
        <f t="shared" si="113"/>
        <v/>
      </c>
      <c r="V494" s="7">
        <f t="shared" si="114"/>
        <v>5.5536813776491757E-2</v>
      </c>
      <c r="W494" s="7">
        <f t="shared" si="115"/>
        <v>6.5423297296478528E-2</v>
      </c>
      <c r="X494" s="7">
        <f t="shared" si="116"/>
        <v>4.9601087314666704E-2</v>
      </c>
      <c r="Y494" s="7">
        <f t="shared" si="117"/>
        <v>0</v>
      </c>
      <c r="Z494" s="7">
        <v>-3.2699999999999998E-4</v>
      </c>
      <c r="AA494" s="7">
        <f t="shared" si="118"/>
        <v>2.7755467721532326E-2</v>
      </c>
      <c r="AB494" s="7">
        <f t="shared" si="119"/>
        <v>3.0666110889212336E-2</v>
      </c>
      <c r="AE494" s="6">
        <v>44175</v>
      </c>
      <c r="AF494" s="7">
        <v>22.52</v>
      </c>
      <c r="AG494" s="7">
        <v>39.700000000000003</v>
      </c>
      <c r="AH494" s="7">
        <v>47.15</v>
      </c>
      <c r="AI494" s="7">
        <f t="shared" si="105"/>
        <v>3.5700000000000003</v>
      </c>
      <c r="AJ494" s="7">
        <v>2.4500000000000002</v>
      </c>
      <c r="AK494" s="7">
        <v>15.54</v>
      </c>
      <c r="AL494" s="7">
        <f t="shared" si="106"/>
        <v>13.09</v>
      </c>
      <c r="AM494" s="7">
        <v>0.09</v>
      </c>
      <c r="AN494" s="7">
        <v>0.14000000000000001</v>
      </c>
      <c r="AO494" s="7">
        <v>0.92</v>
      </c>
      <c r="AP494" s="7">
        <f t="shared" si="107"/>
        <v>0.78</v>
      </c>
      <c r="AQ494" s="7">
        <v>1.88</v>
      </c>
      <c r="AR494" s="7">
        <v>111.97880000000001</v>
      </c>
      <c r="AS494" s="7">
        <v>1833.6</v>
      </c>
      <c r="AT494" s="14">
        <v>262.04500000000002</v>
      </c>
      <c r="AU494" s="14">
        <v>98.363</v>
      </c>
      <c r="AV494" s="14">
        <v>80.7</v>
      </c>
      <c r="AY494" s="6">
        <v>44175</v>
      </c>
      <c r="AZ494" s="12">
        <v>0</v>
      </c>
      <c r="BA494" s="12">
        <v>0</v>
      </c>
      <c r="BB494" s="12">
        <v>0</v>
      </c>
      <c r="BE494" s="6">
        <v>44175</v>
      </c>
      <c r="BF494" t="s">
        <v>56</v>
      </c>
      <c r="BG494" s="52">
        <v>3</v>
      </c>
    </row>
    <row r="495" spans="1:59" x14ac:dyDescent="0.2">
      <c r="A495" s="6">
        <v>44176</v>
      </c>
      <c r="B495" s="12">
        <v>35.561100000000003</v>
      </c>
      <c r="C495" s="12">
        <v>74.026700000000005</v>
      </c>
      <c r="D495" s="12">
        <v>36.035800000000002</v>
      </c>
      <c r="E495" s="12">
        <v>19.591799999999999</v>
      </c>
      <c r="F495" s="12">
        <v>57.846600000000002</v>
      </c>
      <c r="G495" s="12"/>
      <c r="H495" s="12">
        <v>4.8502000000000001</v>
      </c>
      <c r="I495" s="12">
        <v>11.2165</v>
      </c>
      <c r="J495" s="12">
        <v>4.6219000000000001</v>
      </c>
      <c r="K495" s="12">
        <v>77.789100000000005</v>
      </c>
      <c r="L495" s="12">
        <v>46.59</v>
      </c>
      <c r="M495" s="12">
        <v>50.01</v>
      </c>
      <c r="O495" s="6">
        <v>44176</v>
      </c>
      <c r="P495" s="7">
        <f t="shared" si="108"/>
        <v>-4.7859061681170476E-3</v>
      </c>
      <c r="Q495" s="7">
        <f t="shared" si="109"/>
        <v>-9.6885901187580125E-3</v>
      </c>
      <c r="R495" s="7">
        <f t="shared" si="110"/>
        <v>-1.1886626627893684E-2</v>
      </c>
      <c r="S495" s="7">
        <f t="shared" si="111"/>
        <v>-1.9905906470086242E-2</v>
      </c>
      <c r="T495" s="7">
        <f t="shared" si="112"/>
        <v>-1.4597346301486356E-2</v>
      </c>
      <c r="U495" s="7" t="str">
        <f t="shared" si="113"/>
        <v/>
      </c>
      <c r="V495" s="7">
        <f t="shared" si="114"/>
        <v>-1.6197335581560935E-2</v>
      </c>
      <c r="W495" s="7">
        <f t="shared" si="115"/>
        <v>-1.3381295216129E-2</v>
      </c>
      <c r="X495" s="7">
        <f t="shared" si="116"/>
        <v>2.7462081540051874E-2</v>
      </c>
      <c r="Y495" s="7">
        <f t="shared" si="117"/>
        <v>1.0927577810411644E-4</v>
      </c>
      <c r="Z495" s="7">
        <v>-1.173E-3</v>
      </c>
      <c r="AA495" s="7">
        <f t="shared" si="118"/>
        <v>-3.6422107751621358E-3</v>
      </c>
      <c r="AB495" s="7">
        <f t="shared" si="119"/>
        <v>-6.378335357456323E-3</v>
      </c>
      <c r="AE495" s="6">
        <v>44176</v>
      </c>
      <c r="AF495" s="7">
        <v>23.31</v>
      </c>
      <c r="AG495" s="7">
        <v>39.51</v>
      </c>
      <c r="AH495" s="7">
        <v>47.52</v>
      </c>
      <c r="AI495" s="7">
        <f t="shared" si="105"/>
        <v>3.4199999999999946</v>
      </c>
      <c r="AJ495" s="7">
        <v>2.54</v>
      </c>
      <c r="AK495" s="7">
        <v>15.96</v>
      </c>
      <c r="AL495" s="7">
        <f t="shared" si="106"/>
        <v>13.420000000000002</v>
      </c>
      <c r="AM495" s="7">
        <v>0.09</v>
      </c>
      <c r="AN495" s="7">
        <v>0.11</v>
      </c>
      <c r="AO495" s="7">
        <v>0.9</v>
      </c>
      <c r="AP495" s="7">
        <f t="shared" si="107"/>
        <v>0.79</v>
      </c>
      <c r="AQ495" s="7">
        <v>1.87</v>
      </c>
      <c r="AR495" s="7">
        <v>112.1417</v>
      </c>
      <c r="AS495" s="7">
        <v>1839.8</v>
      </c>
      <c r="AT495" s="14">
        <v>262.04500000000002</v>
      </c>
      <c r="AU495" s="14">
        <v>98.363</v>
      </c>
      <c r="AV495" s="14">
        <v>80.7</v>
      </c>
      <c r="AY495" s="6">
        <v>44176</v>
      </c>
      <c r="AZ495" s="12">
        <v>0</v>
      </c>
      <c r="BA495" s="12">
        <v>0</v>
      </c>
      <c r="BB495" s="12">
        <v>0</v>
      </c>
      <c r="BE495" s="6">
        <v>44176</v>
      </c>
      <c r="BF495" t="s">
        <v>56</v>
      </c>
      <c r="BG495" s="52">
        <v>3</v>
      </c>
    </row>
    <row r="496" spans="1:59" x14ac:dyDescent="0.2">
      <c r="A496" s="6">
        <v>44179</v>
      </c>
      <c r="B496" s="12">
        <v>34.278399999999998</v>
      </c>
      <c r="C496" s="12">
        <v>71.616600000000005</v>
      </c>
      <c r="D496" s="12">
        <v>35.074300000000001</v>
      </c>
      <c r="E496" s="12">
        <v>17.9787</v>
      </c>
      <c r="F496" s="12">
        <v>56.5565</v>
      </c>
      <c r="G496" s="12"/>
      <c r="H496" s="12">
        <v>4.8071000000000002</v>
      </c>
      <c r="I496" s="12">
        <v>10.7988</v>
      </c>
      <c r="J496" s="12">
        <v>4.5823999999999998</v>
      </c>
      <c r="K496" s="12">
        <v>77.780600000000007</v>
      </c>
      <c r="L496" s="12">
        <v>47.02</v>
      </c>
      <c r="M496" s="12">
        <v>50.27</v>
      </c>
      <c r="O496" s="6">
        <v>44179</v>
      </c>
      <c r="P496" s="7">
        <f t="shared" si="108"/>
        <v>-3.6736925606012598E-2</v>
      </c>
      <c r="Q496" s="7">
        <f t="shared" si="109"/>
        <v>-3.3098948267962544E-2</v>
      </c>
      <c r="R496" s="7">
        <f t="shared" si="110"/>
        <v>-2.7044220213363286E-2</v>
      </c>
      <c r="S496" s="7">
        <f t="shared" si="111"/>
        <v>-8.592338747837748E-2</v>
      </c>
      <c r="T496" s="7">
        <f t="shared" si="112"/>
        <v>-2.2554540739038523E-2</v>
      </c>
      <c r="U496" s="7" t="str">
        <f t="shared" si="113"/>
        <v/>
      </c>
      <c r="V496" s="7">
        <f t="shared" si="114"/>
        <v>-8.9259495214917845E-3</v>
      </c>
      <c r="W496" s="7">
        <f t="shared" si="115"/>
        <v>-3.7950891625456895E-2</v>
      </c>
      <c r="X496" s="7">
        <f t="shared" si="116"/>
        <v>-8.5829976184397909E-3</v>
      </c>
      <c r="Y496" s="7">
        <f t="shared" si="117"/>
        <v>-1.0927577810399863E-4</v>
      </c>
      <c r="Z496" s="7">
        <v>-4.4869999999999997E-3</v>
      </c>
      <c r="AA496" s="7">
        <f t="shared" si="118"/>
        <v>9.1871172832180704E-3</v>
      </c>
      <c r="AB496" s="7">
        <f t="shared" si="119"/>
        <v>5.1854922736716547E-3</v>
      </c>
      <c r="AE496" s="6">
        <v>44179</v>
      </c>
      <c r="AF496" s="7">
        <v>24.72</v>
      </c>
      <c r="AG496" s="7">
        <v>39.96</v>
      </c>
      <c r="AH496" s="7">
        <v>49.22</v>
      </c>
      <c r="AI496" s="7">
        <f t="shared" si="105"/>
        <v>3.25</v>
      </c>
      <c r="AJ496" s="7">
        <v>2.69</v>
      </c>
      <c r="AK496" s="7">
        <v>16.605</v>
      </c>
      <c r="AL496" s="7">
        <f t="shared" si="106"/>
        <v>13.915000000000001</v>
      </c>
      <c r="AM496" s="7">
        <v>0.09</v>
      </c>
      <c r="AN496" s="7">
        <v>0.13</v>
      </c>
      <c r="AO496" s="7">
        <v>0.9</v>
      </c>
      <c r="AP496" s="7">
        <f t="shared" si="107"/>
        <v>0.77</v>
      </c>
      <c r="AQ496" s="7">
        <v>1.88</v>
      </c>
      <c r="AR496" s="7">
        <v>112.1708</v>
      </c>
      <c r="AS496" s="7">
        <v>1828.7</v>
      </c>
      <c r="AT496" s="14">
        <v>262.04500000000002</v>
      </c>
      <c r="AU496" s="14">
        <v>98.363</v>
      </c>
      <c r="AV496" s="14">
        <v>80.7</v>
      </c>
      <c r="AY496" s="6">
        <v>44179</v>
      </c>
      <c r="AZ496" s="12">
        <v>0</v>
      </c>
      <c r="BA496" s="12">
        <v>0</v>
      </c>
      <c r="BB496" s="12">
        <v>0</v>
      </c>
      <c r="BE496" s="6">
        <v>44179</v>
      </c>
      <c r="BF496" t="s">
        <v>56</v>
      </c>
      <c r="BG496" s="52">
        <v>3</v>
      </c>
    </row>
    <row r="497" spans="1:59" x14ac:dyDescent="0.2">
      <c r="A497" s="6">
        <v>44180</v>
      </c>
      <c r="B497" s="12">
        <v>34.944099999999999</v>
      </c>
      <c r="C497" s="12">
        <v>71.560500000000005</v>
      </c>
      <c r="D497" s="12">
        <v>35.472200000000001</v>
      </c>
      <c r="E497" s="12">
        <v>18.607099999999999</v>
      </c>
      <c r="F497" s="12">
        <v>57.904000000000003</v>
      </c>
      <c r="G497" s="12"/>
      <c r="H497" s="12">
        <v>4.8071000000000002</v>
      </c>
      <c r="I497" s="12">
        <v>10.807700000000001</v>
      </c>
      <c r="J497" s="12">
        <v>4.6086999999999998</v>
      </c>
      <c r="K497" s="12">
        <v>77.780600000000007</v>
      </c>
      <c r="L497" s="12">
        <v>47.58</v>
      </c>
      <c r="M497" s="12">
        <v>50.77</v>
      </c>
      <c r="O497" s="6">
        <v>44180</v>
      </c>
      <c r="P497" s="7">
        <f t="shared" si="108"/>
        <v>1.9234223645404624E-2</v>
      </c>
      <c r="Q497" s="7">
        <f t="shared" si="109"/>
        <v>-7.8364491068631651E-4</v>
      </c>
      <c r="R497" s="7">
        <f t="shared" si="110"/>
        <v>1.1280622553069107E-2</v>
      </c>
      <c r="S497" s="7">
        <f t="shared" si="111"/>
        <v>3.4355504441434488E-2</v>
      </c>
      <c r="T497" s="7">
        <f t="shared" si="112"/>
        <v>2.3546328335907914E-2</v>
      </c>
      <c r="U497" s="7" t="str">
        <f t="shared" si="113"/>
        <v/>
      </c>
      <c r="V497" s="7">
        <f t="shared" si="114"/>
        <v>0</v>
      </c>
      <c r="W497" s="7">
        <f t="shared" si="115"/>
        <v>8.2382621001660138E-4</v>
      </c>
      <c r="X497" s="7">
        <f t="shared" si="116"/>
        <v>5.7229432345640681E-3</v>
      </c>
      <c r="Y497" s="7">
        <f t="shared" si="117"/>
        <v>0</v>
      </c>
      <c r="Z497" s="7">
        <v>1.3429E-2</v>
      </c>
      <c r="AA497" s="7">
        <f t="shared" si="118"/>
        <v>1.1839461762888082E-2</v>
      </c>
      <c r="AB497" s="7">
        <f t="shared" si="119"/>
        <v>9.8971512548191171E-3</v>
      </c>
      <c r="AE497" s="6">
        <v>44180</v>
      </c>
      <c r="AF497" s="7">
        <v>22.89</v>
      </c>
      <c r="AG497" s="7">
        <v>39.340000000000003</v>
      </c>
      <c r="AH497" s="7">
        <v>48.14</v>
      </c>
      <c r="AI497" s="7">
        <f t="shared" si="105"/>
        <v>3.1900000000000048</v>
      </c>
      <c r="AJ497" s="7">
        <v>2.63</v>
      </c>
      <c r="AK497" s="7">
        <v>17.225000000000001</v>
      </c>
      <c r="AL497" s="7">
        <f t="shared" si="106"/>
        <v>14.595000000000002</v>
      </c>
      <c r="AM497" s="7">
        <v>0.09</v>
      </c>
      <c r="AN497" s="7">
        <v>0.11</v>
      </c>
      <c r="AO497" s="7">
        <v>0.92</v>
      </c>
      <c r="AP497" s="7">
        <f t="shared" si="107"/>
        <v>0.81</v>
      </c>
      <c r="AQ497" s="7">
        <v>1.91</v>
      </c>
      <c r="AR497" s="7">
        <v>111.8601</v>
      </c>
      <c r="AS497" s="7">
        <v>1852.3</v>
      </c>
      <c r="AT497" s="14">
        <v>262.04500000000002</v>
      </c>
      <c r="AU497" s="14">
        <v>98.363</v>
      </c>
      <c r="AV497" s="14">
        <v>80.7</v>
      </c>
      <c r="AY497" s="6">
        <v>44180</v>
      </c>
      <c r="AZ497" s="12">
        <v>0</v>
      </c>
      <c r="BA497" s="12">
        <v>0</v>
      </c>
      <c r="BB497" s="12">
        <v>0</v>
      </c>
      <c r="BE497" s="6">
        <v>44180</v>
      </c>
      <c r="BF497" t="s">
        <v>56</v>
      </c>
      <c r="BG497" s="52">
        <v>3</v>
      </c>
    </row>
    <row r="498" spans="1:59" x14ac:dyDescent="0.2">
      <c r="A498" s="6">
        <v>44181</v>
      </c>
      <c r="B498" s="12">
        <v>35.479999999999997</v>
      </c>
      <c r="C498" s="12">
        <v>71.016000000000005</v>
      </c>
      <c r="D498" s="12">
        <v>35.074300000000001</v>
      </c>
      <c r="E498" s="12">
        <v>18.241299999999999</v>
      </c>
      <c r="F498" s="12">
        <v>56.432299999999998</v>
      </c>
      <c r="G498" s="12"/>
      <c r="H498" s="12">
        <v>4.8357999999999999</v>
      </c>
      <c r="I498" s="12">
        <v>10.754300000000001</v>
      </c>
      <c r="J498" s="12">
        <v>4.5296000000000003</v>
      </c>
      <c r="K498" s="12">
        <v>77.789100000000005</v>
      </c>
      <c r="L498" s="12">
        <v>47.86</v>
      </c>
      <c r="M498" s="12">
        <v>50.83</v>
      </c>
      <c r="O498" s="6">
        <v>44181</v>
      </c>
      <c r="P498" s="7">
        <f t="shared" si="108"/>
        <v>1.5219515601421816E-2</v>
      </c>
      <c r="Q498" s="7">
        <f t="shared" si="109"/>
        <v>-7.6380419937458529E-3</v>
      </c>
      <c r="R498" s="7">
        <f t="shared" si="110"/>
        <v>-1.1280622553069181E-2</v>
      </c>
      <c r="S498" s="7">
        <f t="shared" si="111"/>
        <v>-1.9854974276268051E-2</v>
      </c>
      <c r="T498" s="7">
        <f t="shared" si="112"/>
        <v>-2.5744777209130411E-2</v>
      </c>
      <c r="U498" s="7" t="str">
        <f t="shared" si="113"/>
        <v/>
      </c>
      <c r="V498" s="7">
        <f t="shared" si="114"/>
        <v>5.9525837132977238E-3</v>
      </c>
      <c r="W498" s="7">
        <f t="shared" si="115"/>
        <v>-4.9531684607839422E-3</v>
      </c>
      <c r="X498" s="7">
        <f t="shared" si="116"/>
        <v>-1.7312186203200634E-2</v>
      </c>
      <c r="Y498" s="7">
        <f t="shared" si="117"/>
        <v>1.0927577810411644E-4</v>
      </c>
      <c r="Z498" s="7">
        <v>1.5679999999999999E-3</v>
      </c>
      <c r="AA498" s="7">
        <f t="shared" si="118"/>
        <v>5.8675776054157381E-3</v>
      </c>
      <c r="AB498" s="7">
        <f t="shared" si="119"/>
        <v>1.1811024995080994E-3</v>
      </c>
      <c r="AE498" s="6">
        <v>44181</v>
      </c>
      <c r="AF498" s="7">
        <v>22.5</v>
      </c>
      <c r="AG498" s="7">
        <v>38.68</v>
      </c>
      <c r="AH498" s="7">
        <v>46.96</v>
      </c>
      <c r="AI498" s="7">
        <f t="shared" si="105"/>
        <v>2.9699999999999989</v>
      </c>
      <c r="AJ498" s="7">
        <v>2.73</v>
      </c>
      <c r="AK498" s="7">
        <v>16.38</v>
      </c>
      <c r="AL498" s="7">
        <f t="shared" si="106"/>
        <v>13.649999999999999</v>
      </c>
      <c r="AM498" s="7">
        <v>0.09</v>
      </c>
      <c r="AN498" s="7">
        <v>0.13</v>
      </c>
      <c r="AO498" s="7">
        <v>0.92</v>
      </c>
      <c r="AP498" s="7">
        <f t="shared" si="107"/>
        <v>0.79</v>
      </c>
      <c r="AQ498" s="7">
        <v>1.92</v>
      </c>
      <c r="AR498" s="7">
        <v>111.7157</v>
      </c>
      <c r="AS498" s="7">
        <v>1856.1</v>
      </c>
      <c r="AT498" s="14">
        <v>262.04500000000002</v>
      </c>
      <c r="AU498" s="14">
        <v>98.363</v>
      </c>
      <c r="AV498" s="14">
        <v>80.7</v>
      </c>
      <c r="AY498" s="6">
        <v>44181</v>
      </c>
      <c r="AZ498" s="12">
        <v>0</v>
      </c>
      <c r="BA498" s="12">
        <v>0</v>
      </c>
      <c r="BB498" s="12">
        <v>0</v>
      </c>
      <c r="BE498" s="6">
        <v>44181</v>
      </c>
      <c r="BF498" t="s">
        <v>56</v>
      </c>
      <c r="BG498" s="52">
        <v>3</v>
      </c>
    </row>
    <row r="499" spans="1:59" x14ac:dyDescent="0.2">
      <c r="A499" s="6">
        <v>44182</v>
      </c>
      <c r="B499" s="12">
        <v>35.301400000000001</v>
      </c>
      <c r="C499" s="12">
        <v>70.791799999999995</v>
      </c>
      <c r="D499" s="12">
        <v>34.784300000000002</v>
      </c>
      <c r="E499" s="12">
        <v>17.988099999999999</v>
      </c>
      <c r="F499" s="12">
        <v>56.346200000000003</v>
      </c>
      <c r="G499" s="12"/>
      <c r="H499" s="12">
        <v>4.7927</v>
      </c>
      <c r="I499" s="12">
        <v>10.541</v>
      </c>
      <c r="J499" s="12">
        <v>4.5362</v>
      </c>
      <c r="K499" s="12">
        <v>77.789100000000005</v>
      </c>
      <c r="L499" s="12">
        <v>48.34</v>
      </c>
      <c r="M499" s="12">
        <v>51.2</v>
      </c>
      <c r="O499" s="6">
        <v>44182</v>
      </c>
      <c r="P499" s="7">
        <f t="shared" si="108"/>
        <v>-5.046534231909516E-3</v>
      </c>
      <c r="Q499" s="7">
        <f t="shared" si="109"/>
        <v>-3.1620289829463427E-3</v>
      </c>
      <c r="R499" s="7">
        <f t="shared" si="110"/>
        <v>-8.3025329982582864E-3</v>
      </c>
      <c r="S499" s="7">
        <f t="shared" si="111"/>
        <v>-1.3977825881548157E-2</v>
      </c>
      <c r="T499" s="7">
        <f t="shared" si="112"/>
        <v>-1.5268870702780277E-3</v>
      </c>
      <c r="U499" s="7" t="str">
        <f t="shared" si="113"/>
        <v/>
      </c>
      <c r="V499" s="7">
        <f t="shared" si="114"/>
        <v>-8.9526484647435393E-3</v>
      </c>
      <c r="W499" s="7">
        <f t="shared" si="115"/>
        <v>-2.0033259321946651E-2</v>
      </c>
      <c r="X499" s="7">
        <f t="shared" si="116"/>
        <v>1.4560217887002608E-3</v>
      </c>
      <c r="Y499" s="7">
        <f t="shared" si="117"/>
        <v>0</v>
      </c>
      <c r="Z499" s="7">
        <v>5.5760000000000002E-3</v>
      </c>
      <c r="AA499" s="7">
        <f t="shared" si="118"/>
        <v>9.9792927951098641E-3</v>
      </c>
      <c r="AB499" s="7">
        <f t="shared" si="119"/>
        <v>7.2528005866510604E-3</v>
      </c>
      <c r="AE499" s="6">
        <v>44182</v>
      </c>
      <c r="AF499" s="7">
        <v>21.93</v>
      </c>
      <c r="AG499" s="7">
        <v>36.86</v>
      </c>
      <c r="AH499" s="7">
        <v>44.15</v>
      </c>
      <c r="AI499" s="7">
        <f t="shared" si="105"/>
        <v>2.8599999999999994</v>
      </c>
      <c r="AJ499" s="7">
        <v>2.7</v>
      </c>
      <c r="AK499" s="7">
        <v>15.94</v>
      </c>
      <c r="AL499" s="7">
        <f t="shared" si="106"/>
        <v>13.239999999999998</v>
      </c>
      <c r="AM499" s="7">
        <v>0.09</v>
      </c>
      <c r="AN499" s="7">
        <v>0.13</v>
      </c>
      <c r="AO499" s="7">
        <v>0.94</v>
      </c>
      <c r="AP499" s="7">
        <f t="shared" si="107"/>
        <v>0.80999999999999994</v>
      </c>
      <c r="AQ499" s="7">
        <v>1.94</v>
      </c>
      <c r="AR499" s="7">
        <v>111.2226</v>
      </c>
      <c r="AS499" s="7">
        <v>1887.2</v>
      </c>
      <c r="AT499" s="14">
        <v>262.04500000000002</v>
      </c>
      <c r="AU499" s="14">
        <v>98.363</v>
      </c>
      <c r="AV499" s="14">
        <v>80.7</v>
      </c>
      <c r="AY499" s="6">
        <v>44182</v>
      </c>
      <c r="AZ499" s="12">
        <v>0</v>
      </c>
      <c r="BA499" s="12">
        <v>0</v>
      </c>
      <c r="BB499" s="12">
        <v>0</v>
      </c>
      <c r="BE499" s="6">
        <v>44182</v>
      </c>
      <c r="BF499" t="s">
        <v>56</v>
      </c>
      <c r="BG499" s="52">
        <v>3</v>
      </c>
    </row>
    <row r="500" spans="1:59" x14ac:dyDescent="0.2">
      <c r="A500" s="6">
        <v>44183</v>
      </c>
      <c r="B500" s="12">
        <v>34.692399999999999</v>
      </c>
      <c r="C500" s="12">
        <v>69.814899999999994</v>
      </c>
      <c r="D500" s="12">
        <v>33.963799999999999</v>
      </c>
      <c r="E500" s="12">
        <v>17.3691</v>
      </c>
      <c r="F500" s="12">
        <v>55.572099999999999</v>
      </c>
      <c r="G500" s="12"/>
      <c r="H500" s="12">
        <v>4.6486999999999998</v>
      </c>
      <c r="I500" s="12">
        <v>10.292199999999999</v>
      </c>
      <c r="J500" s="12">
        <v>4.4702999999999999</v>
      </c>
      <c r="K500" s="12">
        <v>77.789100000000005</v>
      </c>
      <c r="L500" s="12">
        <v>49.04</v>
      </c>
      <c r="M500" s="12">
        <v>52.17</v>
      </c>
      <c r="O500" s="6">
        <v>44183</v>
      </c>
      <c r="P500" s="7">
        <f t="shared" si="108"/>
        <v>-1.7401980417986993E-2</v>
      </c>
      <c r="Q500" s="7">
        <f t="shared" si="109"/>
        <v>-1.3895720746883208E-2</v>
      </c>
      <c r="R500" s="7">
        <f t="shared" si="110"/>
        <v>-2.3870884024758073E-2</v>
      </c>
      <c r="S500" s="7">
        <f t="shared" si="111"/>
        <v>-3.5017662715591612E-2</v>
      </c>
      <c r="T500" s="7">
        <f t="shared" si="112"/>
        <v>-1.383352578962433E-2</v>
      </c>
      <c r="U500" s="7" t="str">
        <f t="shared" si="113"/>
        <v/>
      </c>
      <c r="V500" s="7">
        <f t="shared" si="114"/>
        <v>-3.050631631978569E-2</v>
      </c>
      <c r="W500" s="7">
        <f t="shared" si="115"/>
        <v>-2.3886088473378822E-2</v>
      </c>
      <c r="X500" s="7">
        <f t="shared" si="116"/>
        <v>-1.4634136696811326E-2</v>
      </c>
      <c r="Y500" s="7">
        <f t="shared" si="117"/>
        <v>0</v>
      </c>
      <c r="Z500" s="7">
        <v>-4.0010000000000002E-3</v>
      </c>
      <c r="AA500" s="7">
        <f t="shared" si="118"/>
        <v>1.437691635261899E-2</v>
      </c>
      <c r="AB500" s="7">
        <f t="shared" si="119"/>
        <v>1.8768084988839123E-2</v>
      </c>
      <c r="AE500" s="6">
        <v>44183</v>
      </c>
      <c r="AF500" s="7">
        <v>21.57</v>
      </c>
      <c r="AG500" s="7">
        <v>37.15</v>
      </c>
      <c r="AH500" s="7">
        <v>44.64</v>
      </c>
      <c r="AI500" s="7">
        <f t="shared" si="105"/>
        <v>3.1300000000000026</v>
      </c>
      <c r="AJ500" s="7">
        <v>2.73</v>
      </c>
      <c r="AK500" s="7">
        <v>15.885</v>
      </c>
      <c r="AL500" s="7">
        <f t="shared" si="106"/>
        <v>13.154999999999999</v>
      </c>
      <c r="AM500" s="7">
        <v>0.09</v>
      </c>
      <c r="AN500" s="7">
        <v>0.13</v>
      </c>
      <c r="AO500" s="7">
        <v>0.95</v>
      </c>
      <c r="AP500" s="7">
        <f t="shared" si="107"/>
        <v>0.82</v>
      </c>
      <c r="AQ500" s="7">
        <v>1.95</v>
      </c>
      <c r="AR500" s="7">
        <v>111.6071</v>
      </c>
      <c r="AS500" s="7">
        <v>1885.7</v>
      </c>
      <c r="AT500" s="14">
        <v>262.04500000000002</v>
      </c>
      <c r="AU500" s="14">
        <v>98.363</v>
      </c>
      <c r="AV500" s="14">
        <v>80.7</v>
      </c>
      <c r="AY500" s="6">
        <v>44183</v>
      </c>
      <c r="AZ500" s="12">
        <v>0</v>
      </c>
      <c r="BA500" s="12">
        <v>0</v>
      </c>
      <c r="BB500" s="12">
        <v>0</v>
      </c>
      <c r="BE500" s="6">
        <v>44183</v>
      </c>
      <c r="BF500" t="s">
        <v>56</v>
      </c>
      <c r="BG500" s="52">
        <v>3</v>
      </c>
    </row>
    <row r="501" spans="1:59" x14ac:dyDescent="0.2">
      <c r="A501" s="6">
        <v>44186</v>
      </c>
      <c r="B501" s="12">
        <v>34.059100000000001</v>
      </c>
      <c r="C501" s="12">
        <v>68.934100000000001</v>
      </c>
      <c r="D501" s="12">
        <v>33.350499999999997</v>
      </c>
      <c r="E501" s="12">
        <v>16.3843</v>
      </c>
      <c r="F501" s="12">
        <v>55.209000000000003</v>
      </c>
      <c r="G501" s="12"/>
      <c r="H501" s="12">
        <v>4.5407999999999999</v>
      </c>
      <c r="I501" s="12">
        <v>9.7589000000000006</v>
      </c>
      <c r="J501" s="12">
        <v>4.3516000000000004</v>
      </c>
      <c r="K501" s="12">
        <v>77.789100000000005</v>
      </c>
      <c r="L501" s="12">
        <v>47.79</v>
      </c>
      <c r="M501" s="12">
        <v>50.61</v>
      </c>
      <c r="O501" s="6">
        <v>44186</v>
      </c>
      <c r="P501" s="7">
        <f t="shared" si="108"/>
        <v>-1.8423391863780451E-2</v>
      </c>
      <c r="Q501" s="7">
        <f t="shared" si="109"/>
        <v>-1.2696478275005208E-2</v>
      </c>
      <c r="R501" s="7">
        <f t="shared" si="110"/>
        <v>-1.8222486778868299E-2</v>
      </c>
      <c r="S501" s="7">
        <f t="shared" si="111"/>
        <v>-5.8369206202810379E-2</v>
      </c>
      <c r="T501" s="7">
        <f t="shared" si="112"/>
        <v>-6.5552932811866011E-3</v>
      </c>
      <c r="U501" s="7" t="str">
        <f t="shared" si="113"/>
        <v/>
      </c>
      <c r="V501" s="7">
        <f t="shared" si="114"/>
        <v>-2.348440263625777E-2</v>
      </c>
      <c r="W501" s="7">
        <f t="shared" si="115"/>
        <v>-5.3206637644381466E-2</v>
      </c>
      <c r="X501" s="7">
        <f t="shared" si="116"/>
        <v>-2.6911926902596556E-2</v>
      </c>
      <c r="Y501" s="7">
        <f t="shared" si="117"/>
        <v>0</v>
      </c>
      <c r="Z501" s="7">
        <v>-3.5820000000000001E-3</v>
      </c>
      <c r="AA501" s="7">
        <f t="shared" si="118"/>
        <v>-2.581987903788906E-2</v>
      </c>
      <c r="AB501" s="7">
        <f t="shared" si="119"/>
        <v>-3.0358431808314802E-2</v>
      </c>
      <c r="AE501" s="6">
        <v>44186</v>
      </c>
      <c r="AF501" s="7">
        <v>25.16</v>
      </c>
      <c r="AG501" s="7">
        <v>41.56</v>
      </c>
      <c r="AH501" s="7">
        <v>46.66</v>
      </c>
      <c r="AI501" s="7">
        <f t="shared" si="105"/>
        <v>2.8200000000000003</v>
      </c>
      <c r="AJ501" s="7">
        <v>2.68</v>
      </c>
      <c r="AK501" s="7">
        <v>16.795000000000002</v>
      </c>
      <c r="AL501" s="7">
        <f t="shared" si="106"/>
        <v>14.115000000000002</v>
      </c>
      <c r="AM501" s="7">
        <v>0.09</v>
      </c>
      <c r="AN501" s="7">
        <v>0.13</v>
      </c>
      <c r="AO501" s="7">
        <v>0.95</v>
      </c>
      <c r="AP501" s="7">
        <f t="shared" si="107"/>
        <v>0.82</v>
      </c>
      <c r="AQ501" s="7">
        <v>1.95</v>
      </c>
      <c r="AR501" s="7">
        <v>111.9415</v>
      </c>
      <c r="AS501" s="7">
        <v>1879.2</v>
      </c>
      <c r="AT501" s="14">
        <v>262.04500000000002</v>
      </c>
      <c r="AU501" s="14">
        <v>98.363</v>
      </c>
      <c r="AV501" s="14">
        <v>80.7</v>
      </c>
      <c r="AY501" s="6">
        <v>44186</v>
      </c>
      <c r="AZ501" s="12">
        <v>0</v>
      </c>
      <c r="BA501" s="12">
        <v>0</v>
      </c>
      <c r="BB501" s="12">
        <v>0</v>
      </c>
      <c r="BE501" s="6">
        <v>44186</v>
      </c>
      <c r="BF501" t="s">
        <v>56</v>
      </c>
      <c r="BG501" s="52">
        <v>3</v>
      </c>
    </row>
    <row r="502" spans="1:59" x14ac:dyDescent="0.2">
      <c r="A502" s="6">
        <v>44187</v>
      </c>
      <c r="B502" s="12">
        <v>33.482700000000001</v>
      </c>
      <c r="C502" s="12">
        <v>67.548900000000003</v>
      </c>
      <c r="D502" s="12">
        <v>32.3476</v>
      </c>
      <c r="E502" s="12">
        <v>15.868499999999999</v>
      </c>
      <c r="F502" s="12">
        <v>55.0274</v>
      </c>
      <c r="G502" s="12"/>
      <c r="H502" s="12">
        <v>4.4329000000000001</v>
      </c>
      <c r="I502" s="12">
        <v>9.6166999999999998</v>
      </c>
      <c r="J502" s="12">
        <v>4.2592999999999996</v>
      </c>
      <c r="K502" s="12">
        <v>77.789100000000005</v>
      </c>
      <c r="L502" s="12">
        <v>47.02</v>
      </c>
      <c r="M502" s="12">
        <v>49.88</v>
      </c>
      <c r="O502" s="6">
        <v>44187</v>
      </c>
      <c r="P502" s="7">
        <f t="shared" si="108"/>
        <v>-1.706836339678288E-2</v>
      </c>
      <c r="Q502" s="7">
        <f t="shared" si="109"/>
        <v>-2.0299195721466014E-2</v>
      </c>
      <c r="R502" s="7">
        <f t="shared" si="110"/>
        <v>-3.0532935120788852E-2</v>
      </c>
      <c r="S502" s="7">
        <f t="shared" si="111"/>
        <v>-3.1987547123534459E-2</v>
      </c>
      <c r="T502" s="7">
        <f t="shared" si="112"/>
        <v>-3.294740471878028E-3</v>
      </c>
      <c r="U502" s="7" t="str">
        <f t="shared" si="113"/>
        <v/>
      </c>
      <c r="V502" s="7">
        <f t="shared" si="114"/>
        <v>-2.4049210562181702E-2</v>
      </c>
      <c r="W502" s="7">
        <f t="shared" si="115"/>
        <v>-1.4678518670794177E-2</v>
      </c>
      <c r="X502" s="7">
        <f t="shared" si="116"/>
        <v>-2.1438766034224795E-2</v>
      </c>
      <c r="Y502" s="7">
        <f t="shared" si="117"/>
        <v>0</v>
      </c>
      <c r="Z502" s="7">
        <v>-1.6869999999999999E-3</v>
      </c>
      <c r="AA502" s="7">
        <f t="shared" si="118"/>
        <v>-1.6243369478143265E-2</v>
      </c>
      <c r="AB502" s="7">
        <f t="shared" si="119"/>
        <v>-1.4529064414150871E-2</v>
      </c>
      <c r="AE502" s="6">
        <v>44187</v>
      </c>
      <c r="AF502" s="7">
        <v>24.23</v>
      </c>
      <c r="AG502" s="7">
        <v>42.06</v>
      </c>
      <c r="AH502" s="7">
        <v>43.57</v>
      </c>
      <c r="AI502" s="7">
        <f t="shared" si="105"/>
        <v>2.8599999999999994</v>
      </c>
      <c r="AJ502" s="7">
        <v>2.76</v>
      </c>
      <c r="AK502" s="7">
        <v>17.635000000000002</v>
      </c>
      <c r="AL502" s="7">
        <f t="shared" si="106"/>
        <v>14.875000000000002</v>
      </c>
      <c r="AM502" s="7">
        <v>0.09</v>
      </c>
      <c r="AN502" s="7">
        <v>0.13</v>
      </c>
      <c r="AO502" s="7">
        <v>0.93</v>
      </c>
      <c r="AP502" s="7">
        <f t="shared" si="107"/>
        <v>0.8</v>
      </c>
      <c r="AQ502" s="7">
        <v>1.94</v>
      </c>
      <c r="AR502" s="7">
        <v>112.1947</v>
      </c>
      <c r="AS502" s="7">
        <v>1866.6</v>
      </c>
      <c r="AT502" s="14">
        <v>262.04500000000002</v>
      </c>
      <c r="AU502" s="14">
        <v>98.363</v>
      </c>
      <c r="AV502" s="14">
        <v>80.7</v>
      </c>
      <c r="AY502" s="6">
        <v>44187</v>
      </c>
      <c r="AZ502" s="12">
        <v>0</v>
      </c>
      <c r="BA502" s="12">
        <v>0</v>
      </c>
      <c r="BB502" s="12">
        <v>0</v>
      </c>
      <c r="BE502" s="6">
        <v>44187</v>
      </c>
      <c r="BF502" t="s">
        <v>56</v>
      </c>
      <c r="BG502" s="52">
        <v>3</v>
      </c>
    </row>
    <row r="503" spans="1:59" x14ac:dyDescent="0.2">
      <c r="A503" s="6">
        <v>44188</v>
      </c>
      <c r="B503" s="12">
        <v>33.912999999999997</v>
      </c>
      <c r="C503" s="12">
        <v>68.613900000000001</v>
      </c>
      <c r="D503" s="12">
        <v>33.2179</v>
      </c>
      <c r="E503" s="12">
        <v>16.778199999999998</v>
      </c>
      <c r="F503" s="12">
        <v>55.6295</v>
      </c>
      <c r="G503" s="12"/>
      <c r="H503" s="12">
        <v>4.5768000000000004</v>
      </c>
      <c r="I503" s="12">
        <v>10.15</v>
      </c>
      <c r="J503" s="12">
        <v>4.2988999999999997</v>
      </c>
      <c r="K503" s="12">
        <v>77.780600000000007</v>
      </c>
      <c r="L503" s="12">
        <v>47.94</v>
      </c>
      <c r="M503" s="12">
        <v>51.05</v>
      </c>
      <c r="O503" s="6">
        <v>44188</v>
      </c>
      <c r="P503" s="7">
        <f t="shared" si="108"/>
        <v>1.2769534171465051E-2</v>
      </c>
      <c r="Q503" s="7">
        <f t="shared" si="109"/>
        <v>1.5643358073376318E-2</v>
      </c>
      <c r="R503" s="7">
        <f t="shared" si="110"/>
        <v>2.6549057624030762E-2</v>
      </c>
      <c r="S503" s="7">
        <f t="shared" si="111"/>
        <v>5.5744412612169357E-2</v>
      </c>
      <c r="T503" s="7">
        <f t="shared" si="112"/>
        <v>1.088239309138205E-2</v>
      </c>
      <c r="U503" s="7" t="str">
        <f t="shared" si="113"/>
        <v/>
      </c>
      <c r="V503" s="7">
        <f t="shared" si="114"/>
        <v>3.1946066550777343E-2</v>
      </c>
      <c r="W503" s="7">
        <f t="shared" si="115"/>
        <v>5.3972535003298662E-2</v>
      </c>
      <c r="X503" s="7">
        <f t="shared" si="116"/>
        <v>9.2543484894918888E-3</v>
      </c>
      <c r="Y503" s="7">
        <f t="shared" si="117"/>
        <v>-1.0927577810399863E-4</v>
      </c>
      <c r="Z503" s="7">
        <v>8.9800000000000004E-4</v>
      </c>
      <c r="AA503" s="7">
        <f t="shared" si="118"/>
        <v>1.9377185894314711E-2</v>
      </c>
      <c r="AB503" s="7">
        <f t="shared" si="119"/>
        <v>2.318542379883879E-2</v>
      </c>
      <c r="AE503" s="6">
        <v>44188</v>
      </c>
      <c r="AF503" s="7">
        <v>23.31</v>
      </c>
      <c r="AG503" s="7">
        <v>39.89</v>
      </c>
      <c r="AH503" s="7">
        <v>42.74</v>
      </c>
      <c r="AI503" s="7">
        <f t="shared" si="105"/>
        <v>3.1099999999999994</v>
      </c>
      <c r="AJ503" s="7">
        <v>2.76</v>
      </c>
      <c r="AK503" s="7">
        <v>17.504999999999999</v>
      </c>
      <c r="AL503" s="7">
        <f t="shared" si="106"/>
        <v>14.744999999999999</v>
      </c>
      <c r="AM503" s="7">
        <v>0.09</v>
      </c>
      <c r="AN503" s="7">
        <v>0.13</v>
      </c>
      <c r="AO503" s="7">
        <v>0.96</v>
      </c>
      <c r="AP503" s="7">
        <f t="shared" si="107"/>
        <v>0.83</v>
      </c>
      <c r="AQ503" s="7">
        <v>1.97</v>
      </c>
      <c r="AR503" s="7">
        <v>111.9807</v>
      </c>
      <c r="AS503" s="7">
        <v>1874.7</v>
      </c>
      <c r="AT503" s="14">
        <v>262.04500000000002</v>
      </c>
      <c r="AU503" s="14">
        <v>98.363</v>
      </c>
      <c r="AV503" s="14">
        <v>80.7</v>
      </c>
      <c r="AY503" s="6">
        <v>44188</v>
      </c>
      <c r="AZ503" s="12">
        <v>0</v>
      </c>
      <c r="BA503" s="12">
        <v>0</v>
      </c>
      <c r="BB503" s="12">
        <v>0</v>
      </c>
      <c r="BE503" s="6">
        <v>44188</v>
      </c>
      <c r="BF503" t="s">
        <v>56</v>
      </c>
      <c r="BG503" s="52">
        <v>3</v>
      </c>
    </row>
    <row r="504" spans="1:59" x14ac:dyDescent="0.2">
      <c r="A504" s="6">
        <v>44189</v>
      </c>
      <c r="B504" s="12">
        <v>33.774999999999999</v>
      </c>
      <c r="C504" s="12">
        <v>68.325599999999994</v>
      </c>
      <c r="D504" s="12">
        <v>32.728900000000003</v>
      </c>
      <c r="E504" s="12">
        <v>16.571899999999999</v>
      </c>
      <c r="F504" s="12">
        <v>55.333199999999998</v>
      </c>
      <c r="G504" s="12"/>
      <c r="H504" s="12">
        <v>4.6272000000000002</v>
      </c>
      <c r="I504" s="12">
        <v>10.212199999999999</v>
      </c>
      <c r="J504" s="12">
        <v>4.2461000000000002</v>
      </c>
      <c r="K504" s="12">
        <v>77.789100000000005</v>
      </c>
      <c r="L504" s="12">
        <v>48.18</v>
      </c>
      <c r="M504" s="12">
        <v>50.88</v>
      </c>
      <c r="O504" s="6">
        <v>44189</v>
      </c>
      <c r="P504" s="7">
        <f t="shared" si="108"/>
        <v>-4.0775378561212173E-3</v>
      </c>
      <c r="Q504" s="7">
        <f t="shared" si="109"/>
        <v>-4.2106247787932014E-3</v>
      </c>
      <c r="R504" s="7">
        <f t="shared" si="110"/>
        <v>-1.4830407618337559E-2</v>
      </c>
      <c r="S504" s="7">
        <f t="shared" si="111"/>
        <v>-1.2371934802702406E-2</v>
      </c>
      <c r="T504" s="7">
        <f t="shared" si="112"/>
        <v>-5.3405460436950153E-3</v>
      </c>
      <c r="U504" s="7" t="str">
        <f t="shared" si="113"/>
        <v/>
      </c>
      <c r="V504" s="7">
        <f t="shared" si="114"/>
        <v>1.0951869570071836E-2</v>
      </c>
      <c r="W504" s="7">
        <f t="shared" si="115"/>
        <v>6.1093785018546355E-3</v>
      </c>
      <c r="X504" s="7">
        <f t="shared" si="116"/>
        <v>-1.2358261438371496E-2</v>
      </c>
      <c r="Y504" s="7">
        <f t="shared" si="117"/>
        <v>1.0927577810411644E-4</v>
      </c>
      <c r="Z504" s="7">
        <v>3.8830000000000002E-3</v>
      </c>
      <c r="AA504" s="7">
        <f t="shared" si="118"/>
        <v>4.9937681804869743E-3</v>
      </c>
      <c r="AB504" s="7">
        <f t="shared" si="119"/>
        <v>-3.3356255788077826E-3</v>
      </c>
      <c r="AE504" s="6">
        <v>44189</v>
      </c>
      <c r="AF504" s="7">
        <v>21.53</v>
      </c>
      <c r="AG504" s="7">
        <v>39.409999999999997</v>
      </c>
      <c r="AH504" s="7">
        <v>42.11</v>
      </c>
      <c r="AI504" s="7">
        <f t="shared" si="105"/>
        <v>2.7000000000000028</v>
      </c>
      <c r="AJ504" s="7">
        <v>2.68</v>
      </c>
      <c r="AK504" s="7">
        <v>17.649999999999999</v>
      </c>
      <c r="AL504" s="7">
        <f t="shared" si="106"/>
        <v>14.969999999999999</v>
      </c>
      <c r="AM504" s="7">
        <v>0.09</v>
      </c>
      <c r="AN504" s="7">
        <v>0.13</v>
      </c>
      <c r="AO504" s="7">
        <v>0.94</v>
      </c>
      <c r="AP504" s="7">
        <f t="shared" si="107"/>
        <v>0.80999999999999994</v>
      </c>
      <c r="AQ504" s="7">
        <v>1.97</v>
      </c>
      <c r="AR504" s="7"/>
      <c r="AS504" s="7">
        <v>1879.9</v>
      </c>
      <c r="AT504" s="14">
        <v>262.04500000000002</v>
      </c>
      <c r="AU504" s="14">
        <v>98.363</v>
      </c>
      <c r="AV504" s="14">
        <v>80.7</v>
      </c>
      <c r="AY504" s="6">
        <v>44189</v>
      </c>
      <c r="AZ504" s="12">
        <v>0</v>
      </c>
      <c r="BA504" s="12">
        <v>0</v>
      </c>
      <c r="BB504" s="12">
        <v>0</v>
      </c>
      <c r="BE504" s="6">
        <v>44189</v>
      </c>
      <c r="BF504" t="s">
        <v>56</v>
      </c>
      <c r="BG504" s="52">
        <v>3</v>
      </c>
    </row>
    <row r="505" spans="1:59" x14ac:dyDescent="0.2">
      <c r="A505" s="6">
        <v>44193</v>
      </c>
      <c r="B505" s="12">
        <v>33.888599999999997</v>
      </c>
      <c r="C505" s="12">
        <v>67.981300000000005</v>
      </c>
      <c r="D505" s="12">
        <v>32.571399999999997</v>
      </c>
      <c r="E505" s="12">
        <v>16.3187</v>
      </c>
      <c r="F505" s="12">
        <v>56.393999999999998</v>
      </c>
      <c r="G505" s="12"/>
      <c r="H505" s="12">
        <v>4.5119999999999996</v>
      </c>
      <c r="I505" s="12">
        <v>10.0344</v>
      </c>
      <c r="J505" s="12">
        <v>4.1077000000000004</v>
      </c>
      <c r="K505" s="12">
        <v>77.789100000000005</v>
      </c>
      <c r="L505" s="12">
        <v>47.5</v>
      </c>
      <c r="M505" s="12">
        <v>50.88</v>
      </c>
      <c r="O505" s="6">
        <v>44193</v>
      </c>
      <c r="P505" s="7">
        <f t="shared" si="108"/>
        <v>3.3577907984311092E-3</v>
      </c>
      <c r="Q505" s="7">
        <f t="shared" si="109"/>
        <v>-5.0518459776275624E-3</v>
      </c>
      <c r="R505" s="7">
        <f t="shared" si="110"/>
        <v>-4.8238769321385785E-3</v>
      </c>
      <c r="S505" s="7">
        <f t="shared" si="111"/>
        <v>-1.539680042182937E-2</v>
      </c>
      <c r="T505" s="7">
        <f t="shared" si="112"/>
        <v>1.8989679819243158E-2</v>
      </c>
      <c r="U505" s="7" t="str">
        <f t="shared" si="113"/>
        <v/>
      </c>
      <c r="V505" s="7">
        <f t="shared" si="114"/>
        <v>-2.5211419346496171E-2</v>
      </c>
      <c r="W505" s="7">
        <f t="shared" si="115"/>
        <v>-1.7563894261323192E-2</v>
      </c>
      <c r="X505" s="7">
        <f t="shared" si="116"/>
        <v>-3.3137653419650935E-2</v>
      </c>
      <c r="Y505" s="7">
        <f t="shared" si="117"/>
        <v>0</v>
      </c>
      <c r="Z505" s="7">
        <v>8.5540000000000008E-3</v>
      </c>
      <c r="AA505" s="7">
        <f t="shared" si="118"/>
        <v>-1.4214286146129801E-2</v>
      </c>
      <c r="AB505" s="7">
        <f t="shared" si="119"/>
        <v>0</v>
      </c>
      <c r="AE505" s="6">
        <v>44193</v>
      </c>
      <c r="AF505" s="7">
        <v>21.7</v>
      </c>
      <c r="AG505" s="7">
        <v>39.67</v>
      </c>
      <c r="AH505" s="7">
        <v>45.26</v>
      </c>
      <c r="AI505" s="7">
        <f t="shared" si="105"/>
        <v>3.3800000000000026</v>
      </c>
      <c r="AJ505" s="7">
        <v>2.39</v>
      </c>
      <c r="AK505" s="7">
        <v>19.149999999999999</v>
      </c>
      <c r="AL505" s="7">
        <f t="shared" si="106"/>
        <v>16.759999999999998</v>
      </c>
      <c r="AM505" s="7">
        <v>0.09</v>
      </c>
      <c r="AN505" s="7">
        <v>0.13</v>
      </c>
      <c r="AO505" s="7">
        <v>0.94</v>
      </c>
      <c r="AP505" s="7">
        <f t="shared" si="107"/>
        <v>0.80999999999999994</v>
      </c>
      <c r="AQ505" s="7">
        <v>1.97</v>
      </c>
      <c r="AR505" s="7">
        <v>111.9752</v>
      </c>
      <c r="AS505" s="7">
        <v>1877.2</v>
      </c>
      <c r="AT505" s="14">
        <v>262.04500000000002</v>
      </c>
      <c r="AU505" s="14">
        <v>98.363</v>
      </c>
      <c r="AV505" s="14">
        <v>80.7</v>
      </c>
      <c r="AY505" s="6">
        <v>44193</v>
      </c>
      <c r="AZ505" s="12">
        <v>0</v>
      </c>
      <c r="BA505" s="12">
        <v>0</v>
      </c>
      <c r="BB505" s="12">
        <v>0</v>
      </c>
      <c r="BE505" s="6">
        <v>44193</v>
      </c>
      <c r="BF505" t="s">
        <v>56</v>
      </c>
      <c r="BG505" s="52">
        <v>3</v>
      </c>
    </row>
    <row r="506" spans="1:59" x14ac:dyDescent="0.2">
      <c r="A506" s="6">
        <v>44194</v>
      </c>
      <c r="B506" s="12">
        <v>33.507100000000001</v>
      </c>
      <c r="C506" s="12">
        <v>67.749099999999999</v>
      </c>
      <c r="D506" s="12">
        <v>32.380800000000001</v>
      </c>
      <c r="E506" s="12">
        <v>16.168600000000001</v>
      </c>
      <c r="F506" s="12">
        <v>57.149000000000001</v>
      </c>
      <c r="G506" s="12"/>
      <c r="H506" s="12">
        <v>4.4832000000000001</v>
      </c>
      <c r="I506" s="12">
        <v>10.1944</v>
      </c>
      <c r="J506" s="12">
        <v>4.0879000000000003</v>
      </c>
      <c r="K506" s="12">
        <v>77.789100000000005</v>
      </c>
      <c r="L506" s="12">
        <v>47.85</v>
      </c>
      <c r="M506" s="12">
        <v>50.44</v>
      </c>
      <c r="O506" s="6">
        <v>44194</v>
      </c>
      <c r="P506" s="7">
        <f t="shared" si="108"/>
        <v>-1.1321317971337674E-2</v>
      </c>
      <c r="Q506" s="7">
        <f t="shared" si="109"/>
        <v>-3.4214918179390251E-3</v>
      </c>
      <c r="R506" s="7">
        <f t="shared" si="110"/>
        <v>-5.8689481524564604E-3</v>
      </c>
      <c r="S506" s="7">
        <f t="shared" si="111"/>
        <v>-9.2405997462760708E-3</v>
      </c>
      <c r="T506" s="7">
        <f t="shared" si="112"/>
        <v>1.3299122408738328E-2</v>
      </c>
      <c r="U506" s="7" t="str">
        <f t="shared" si="113"/>
        <v/>
      </c>
      <c r="V506" s="7">
        <f t="shared" si="114"/>
        <v>-6.4034370352068007E-3</v>
      </c>
      <c r="W506" s="7">
        <f t="shared" si="115"/>
        <v>1.5819360187604527E-2</v>
      </c>
      <c r="X506" s="7">
        <f t="shared" si="116"/>
        <v>-4.8318703993577815E-3</v>
      </c>
      <c r="Y506" s="7">
        <f t="shared" si="117"/>
        <v>0</v>
      </c>
      <c r="Z506" s="7">
        <v>-1.91E-3</v>
      </c>
      <c r="AA506" s="7">
        <f t="shared" si="118"/>
        <v>7.3414068583678551E-3</v>
      </c>
      <c r="AB506" s="7">
        <f t="shared" si="119"/>
        <v>-8.6854079351480328E-3</v>
      </c>
      <c r="AE506" s="6">
        <v>44194</v>
      </c>
      <c r="AF506" s="7">
        <v>23.08</v>
      </c>
      <c r="AG506" s="7">
        <v>38.64</v>
      </c>
      <c r="AH506" s="7">
        <v>46.1</v>
      </c>
      <c r="AI506" s="7">
        <f t="shared" si="105"/>
        <v>2.5899999999999963</v>
      </c>
      <c r="AJ506" s="7">
        <v>2.4</v>
      </c>
      <c r="AK506" s="7">
        <v>18.774999999999999</v>
      </c>
      <c r="AL506" s="7">
        <f t="shared" si="106"/>
        <v>16.375</v>
      </c>
      <c r="AM506" s="7">
        <v>0.09</v>
      </c>
      <c r="AN506" s="7">
        <v>0.12</v>
      </c>
      <c r="AO506" s="7">
        <v>0.94</v>
      </c>
      <c r="AP506" s="7">
        <f t="shared" si="107"/>
        <v>0.82</v>
      </c>
      <c r="AQ506" s="7">
        <v>1.96</v>
      </c>
      <c r="AR506" s="7">
        <v>111.5172</v>
      </c>
      <c r="AS506" s="7">
        <v>1879.7</v>
      </c>
      <c r="AT506" s="14">
        <v>262.04500000000002</v>
      </c>
      <c r="AU506" s="14">
        <v>98.363</v>
      </c>
      <c r="AV506" s="14">
        <v>80.7</v>
      </c>
      <c r="AY506" s="6">
        <v>44194</v>
      </c>
      <c r="AZ506" s="12">
        <v>0</v>
      </c>
      <c r="BA506" s="12">
        <v>0</v>
      </c>
      <c r="BB506" s="12">
        <v>0</v>
      </c>
      <c r="BE506" s="6">
        <v>44194</v>
      </c>
      <c r="BF506" t="s">
        <v>56</v>
      </c>
      <c r="BG506" s="52">
        <v>3</v>
      </c>
    </row>
    <row r="507" spans="1:59" x14ac:dyDescent="0.2">
      <c r="A507" s="6">
        <v>44195</v>
      </c>
      <c r="B507" s="12">
        <v>33.774999999999999</v>
      </c>
      <c r="C507" s="12">
        <v>68.325599999999994</v>
      </c>
      <c r="D507" s="12">
        <v>33.1599</v>
      </c>
      <c r="E507" s="12">
        <v>16.797000000000001</v>
      </c>
      <c r="F507" s="12">
        <v>58.104700000000001</v>
      </c>
      <c r="G507" s="12"/>
      <c r="H507" s="12">
        <v>4.4471999999999996</v>
      </c>
      <c r="I507" s="12">
        <v>10.0966</v>
      </c>
      <c r="J507" s="12">
        <v>4.0614999999999997</v>
      </c>
      <c r="K507" s="12">
        <v>77.780600000000007</v>
      </c>
      <c r="L507" s="12">
        <v>48.24</v>
      </c>
      <c r="M507" s="12">
        <v>50.74</v>
      </c>
      <c r="O507" s="6">
        <v>44195</v>
      </c>
      <c r="P507" s="7">
        <f t="shared" si="108"/>
        <v>7.9635271729065621E-3</v>
      </c>
      <c r="Q507" s="7">
        <f t="shared" si="109"/>
        <v>8.4733377955665476E-3</v>
      </c>
      <c r="R507" s="7">
        <f t="shared" si="110"/>
        <v>2.3775660027699222E-2</v>
      </c>
      <c r="S507" s="7">
        <f t="shared" si="111"/>
        <v>3.8129209280702549E-2</v>
      </c>
      <c r="T507" s="7">
        <f t="shared" si="112"/>
        <v>1.6584663319688817E-2</v>
      </c>
      <c r="U507" s="7" t="str">
        <f t="shared" si="113"/>
        <v/>
      </c>
      <c r="V507" s="7">
        <f t="shared" si="114"/>
        <v>-8.0623925034282104E-3</v>
      </c>
      <c r="W507" s="7">
        <f t="shared" si="115"/>
        <v>-9.6398164059157878E-3</v>
      </c>
      <c r="X507" s="7">
        <f t="shared" si="116"/>
        <v>-6.4790272538059962E-3</v>
      </c>
      <c r="Y507" s="7">
        <f t="shared" si="117"/>
        <v>-1.0927577810399863E-4</v>
      </c>
      <c r="Z507" s="7">
        <v>1.426E-3</v>
      </c>
      <c r="AA507" s="7">
        <f t="shared" si="118"/>
        <v>8.1174345199667101E-3</v>
      </c>
      <c r="AB507" s="7">
        <f t="shared" si="119"/>
        <v>5.9300430744169859E-3</v>
      </c>
      <c r="AE507" s="6">
        <v>44195</v>
      </c>
      <c r="AF507" s="7">
        <v>22.77</v>
      </c>
      <c r="AG507" s="7">
        <v>38.01</v>
      </c>
      <c r="AH507" s="7">
        <v>47.19</v>
      </c>
      <c r="AI507" s="7">
        <f t="shared" si="105"/>
        <v>2.5</v>
      </c>
      <c r="AJ507" s="7">
        <v>2.36</v>
      </c>
      <c r="AK507" s="7">
        <v>19</v>
      </c>
      <c r="AL507" s="7">
        <f t="shared" si="106"/>
        <v>16.64</v>
      </c>
      <c r="AM507" s="7">
        <v>0.09</v>
      </c>
      <c r="AN507" s="7">
        <v>0.12</v>
      </c>
      <c r="AO507" s="7">
        <v>0.93</v>
      </c>
      <c r="AP507" s="7">
        <f t="shared" si="107"/>
        <v>0.81</v>
      </c>
      <c r="AQ507" s="7">
        <v>1.96</v>
      </c>
      <c r="AR507" s="7">
        <v>111.30840000000001</v>
      </c>
      <c r="AS507" s="7">
        <v>1891</v>
      </c>
      <c r="AT507" s="14">
        <v>262.04500000000002</v>
      </c>
      <c r="AU507" s="14">
        <v>98.363</v>
      </c>
      <c r="AV507" s="14">
        <v>80.7</v>
      </c>
      <c r="AY507" s="6">
        <v>44195</v>
      </c>
      <c r="AZ507" s="12">
        <v>0</v>
      </c>
      <c r="BA507" s="12">
        <v>0</v>
      </c>
      <c r="BB507" s="12">
        <v>0</v>
      </c>
      <c r="BE507" s="6">
        <v>44195</v>
      </c>
      <c r="BF507" t="s">
        <v>56</v>
      </c>
      <c r="BG507" s="52">
        <v>3</v>
      </c>
    </row>
    <row r="508" spans="1:59" x14ac:dyDescent="0.2">
      <c r="A508" s="6">
        <v>44196</v>
      </c>
      <c r="B508" s="12">
        <v>33.466500000000003</v>
      </c>
      <c r="C508" s="12">
        <v>67.620999999999995</v>
      </c>
      <c r="D508" s="12">
        <v>33.143300000000004</v>
      </c>
      <c r="E508" s="12">
        <v>16.234300000000001</v>
      </c>
      <c r="F508" s="12">
        <v>57.3688</v>
      </c>
      <c r="G508" s="12"/>
      <c r="H508" s="12">
        <v>4.476</v>
      </c>
      <c r="I508" s="12">
        <v>9.9454999999999991</v>
      </c>
      <c r="J508" s="12">
        <v>4.0747</v>
      </c>
      <c r="K508" s="12">
        <v>77.789100000000005</v>
      </c>
      <c r="L508" s="12">
        <v>48.35</v>
      </c>
      <c r="M508" s="12">
        <v>51.22</v>
      </c>
      <c r="O508" s="6">
        <v>44196</v>
      </c>
      <c r="P508" s="7">
        <f t="shared" si="108"/>
        <v>-9.1759453488252079E-3</v>
      </c>
      <c r="Q508" s="7">
        <f t="shared" si="109"/>
        <v>-1.0365927639804652E-2</v>
      </c>
      <c r="R508" s="7">
        <f t="shared" si="110"/>
        <v>-5.0072999031240478E-4</v>
      </c>
      <c r="S508" s="7">
        <f t="shared" si="111"/>
        <v>-3.4074011132738315E-2</v>
      </c>
      <c r="T508" s="7">
        <f t="shared" si="112"/>
        <v>-1.274595405512685E-2</v>
      </c>
      <c r="U508" s="7" t="str">
        <f t="shared" si="113"/>
        <v/>
      </c>
      <c r="V508" s="7">
        <f t="shared" si="114"/>
        <v>6.4551057925562785E-3</v>
      </c>
      <c r="W508" s="7">
        <f t="shared" si="115"/>
        <v>-1.5078545947038264E-2</v>
      </c>
      <c r="X508" s="7">
        <f t="shared" si="116"/>
        <v>3.2447608419946226E-3</v>
      </c>
      <c r="Y508" s="7">
        <f t="shared" si="117"/>
        <v>1.0927577810411644E-4</v>
      </c>
      <c r="Z508" s="7">
        <v>5.0679999999999996E-3</v>
      </c>
      <c r="AA508" s="7">
        <f t="shared" si="118"/>
        <v>2.2776694803732225E-3</v>
      </c>
      <c r="AB508" s="7">
        <f t="shared" si="119"/>
        <v>9.4155266002432774E-3</v>
      </c>
      <c r="AE508" s="6">
        <v>44196</v>
      </c>
      <c r="AF508" s="7">
        <v>22.75</v>
      </c>
      <c r="AG508" s="7">
        <v>37.83</v>
      </c>
      <c r="AH508" s="7">
        <v>48.98</v>
      </c>
      <c r="AI508" s="7">
        <f t="shared" si="105"/>
        <v>2.8699999999999974</v>
      </c>
      <c r="AJ508" s="7">
        <v>2.39</v>
      </c>
      <c r="AK508" s="7">
        <v>19.125</v>
      </c>
      <c r="AL508" s="7">
        <f t="shared" si="106"/>
        <v>16.734999999999999</v>
      </c>
      <c r="AM508" s="7">
        <v>0.09</v>
      </c>
      <c r="AN508" s="7">
        <v>0.13</v>
      </c>
      <c r="AO508" s="7">
        <v>0.93</v>
      </c>
      <c r="AP508" s="7">
        <f t="shared" si="107"/>
        <v>0.8</v>
      </c>
      <c r="AQ508" s="7">
        <v>1.99</v>
      </c>
      <c r="AR508" s="7">
        <v>111.3169</v>
      </c>
      <c r="AS508" s="7">
        <v>1893.1</v>
      </c>
      <c r="AT508" s="14">
        <v>262.04500000000002</v>
      </c>
      <c r="AU508" s="14">
        <v>98.363</v>
      </c>
      <c r="AV508" s="14">
        <v>80.7</v>
      </c>
      <c r="AY508" s="6">
        <v>44196</v>
      </c>
      <c r="AZ508" s="12">
        <v>0</v>
      </c>
      <c r="BA508" s="12">
        <v>0</v>
      </c>
      <c r="BB508" s="12">
        <v>0</v>
      </c>
      <c r="BE508" s="6">
        <v>44196</v>
      </c>
      <c r="BF508" t="s">
        <v>56</v>
      </c>
      <c r="BG508" s="52">
        <v>3</v>
      </c>
    </row>
    <row r="509" spans="1:59" x14ac:dyDescent="0.2">
      <c r="A509" s="6">
        <v>44200</v>
      </c>
      <c r="B509" s="12">
        <v>33.693800000000003</v>
      </c>
      <c r="C509" s="12">
        <v>67.829099999999997</v>
      </c>
      <c r="D509" s="12">
        <v>32.795200000000001</v>
      </c>
      <c r="E509" s="12">
        <v>16.365600000000001</v>
      </c>
      <c r="F509" s="12">
        <v>56.298499999999997</v>
      </c>
      <c r="G509" s="12"/>
      <c r="H509" s="12">
        <v>4.6055999999999999</v>
      </c>
      <c r="I509" s="12">
        <v>10.2211</v>
      </c>
      <c r="J509" s="12">
        <v>4.0218999999999996</v>
      </c>
      <c r="K509" s="12">
        <v>77.789100000000005</v>
      </c>
      <c r="L509" s="12">
        <v>47.47</v>
      </c>
      <c r="M509" s="12">
        <v>50.37</v>
      </c>
      <c r="O509" s="6">
        <v>44200</v>
      </c>
      <c r="P509" s="7">
        <f t="shared" si="108"/>
        <v>6.7689056740429382E-3</v>
      </c>
      <c r="Q509" s="7">
        <f t="shared" si="109"/>
        <v>3.0727207101844149E-3</v>
      </c>
      <c r="R509" s="7">
        <f t="shared" si="110"/>
        <v>-1.0558421372963908E-2</v>
      </c>
      <c r="S509" s="7">
        <f t="shared" si="111"/>
        <v>8.0552829902881106E-3</v>
      </c>
      <c r="T509" s="7">
        <f t="shared" si="112"/>
        <v>-1.8832709732819988E-2</v>
      </c>
      <c r="U509" s="7" t="str">
        <f t="shared" si="113"/>
        <v/>
      </c>
      <c r="V509" s="7">
        <f t="shared" si="114"/>
        <v>2.8543163929783927E-2</v>
      </c>
      <c r="W509" s="7">
        <f t="shared" si="115"/>
        <v>2.7334023514595348E-2</v>
      </c>
      <c r="X509" s="7">
        <f t="shared" si="116"/>
        <v>-1.3042696561615007E-2</v>
      </c>
      <c r="Y509" s="7">
        <f t="shared" si="117"/>
        <v>0</v>
      </c>
      <c r="Z509" s="7">
        <v>-1.3708E-2</v>
      </c>
      <c r="AA509" s="7">
        <f t="shared" si="118"/>
        <v>-1.8368289336076666E-2</v>
      </c>
      <c r="AB509" s="7">
        <f t="shared" si="119"/>
        <v>-1.673432101382007E-2</v>
      </c>
      <c r="AE509" s="6">
        <v>44200</v>
      </c>
      <c r="AF509" s="7">
        <v>26.97</v>
      </c>
      <c r="AG509" s="7">
        <v>42.12</v>
      </c>
      <c r="AH509" s="7">
        <v>49.59</v>
      </c>
      <c r="AI509" s="7">
        <f t="shared" si="105"/>
        <v>2.8999999999999986</v>
      </c>
      <c r="AJ509" s="7">
        <v>2.6</v>
      </c>
      <c r="AK509" s="7">
        <v>19.844999999999999</v>
      </c>
      <c r="AL509" s="7">
        <f t="shared" si="106"/>
        <v>17.244999999999997</v>
      </c>
      <c r="AM509" s="7">
        <v>0.09</v>
      </c>
      <c r="AN509" s="7">
        <v>0.11</v>
      </c>
      <c r="AO509" s="7">
        <v>0.93</v>
      </c>
      <c r="AP509" s="7">
        <f t="shared" si="107"/>
        <v>0.82000000000000006</v>
      </c>
      <c r="AQ509" s="7">
        <v>2.0099999999999998</v>
      </c>
      <c r="AR509" s="7">
        <v>111.2075</v>
      </c>
      <c r="AS509" s="7">
        <v>1944.7</v>
      </c>
      <c r="AT509" s="14">
        <v>262.04500000000002</v>
      </c>
      <c r="AU509" s="14">
        <v>98.363</v>
      </c>
      <c r="AV509" s="14">
        <v>80.7</v>
      </c>
      <c r="AY509" s="6">
        <v>44200</v>
      </c>
      <c r="AZ509" s="12">
        <v>0</v>
      </c>
      <c r="BA509" s="12">
        <v>0</v>
      </c>
      <c r="BB509" s="12">
        <v>0</v>
      </c>
      <c r="BE509" s="6">
        <v>44200</v>
      </c>
      <c r="BF509" t="s">
        <v>56</v>
      </c>
      <c r="BG509" s="52">
        <v>3</v>
      </c>
    </row>
    <row r="510" spans="1:59" x14ac:dyDescent="0.2">
      <c r="A510" s="6">
        <v>44201</v>
      </c>
      <c r="B510" s="12">
        <v>35.317599999999999</v>
      </c>
      <c r="C510" s="12">
        <v>69.662800000000004</v>
      </c>
      <c r="D510" s="12">
        <v>34.676499999999997</v>
      </c>
      <c r="E510" s="12">
        <v>18.016200000000001</v>
      </c>
      <c r="F510" s="12">
        <v>58.802300000000002</v>
      </c>
      <c r="G510" s="12"/>
      <c r="H510" s="12">
        <v>4.6919000000000004</v>
      </c>
      <c r="I510" s="12">
        <v>10.025499999999999</v>
      </c>
      <c r="J510" s="12">
        <v>4.2592999999999996</v>
      </c>
      <c r="K510" s="12">
        <v>77.780600000000007</v>
      </c>
      <c r="L510" s="12">
        <v>49.78</v>
      </c>
      <c r="M510" s="12">
        <v>53.16</v>
      </c>
      <c r="O510" s="6">
        <v>44201</v>
      </c>
      <c r="P510" s="7">
        <f t="shared" si="108"/>
        <v>4.7067579085686193E-2</v>
      </c>
      <c r="Q510" s="7">
        <f t="shared" si="109"/>
        <v>2.6675152959361789E-2</v>
      </c>
      <c r="R510" s="7">
        <f t="shared" si="110"/>
        <v>5.5780060879543743E-2</v>
      </c>
      <c r="S510" s="7">
        <f t="shared" si="111"/>
        <v>9.6089782246585001E-2</v>
      </c>
      <c r="T510" s="7">
        <f t="shared" si="112"/>
        <v>4.3513077979142958E-2</v>
      </c>
      <c r="U510" s="7" t="str">
        <f t="shared" si="113"/>
        <v/>
      </c>
      <c r="V510" s="7">
        <f t="shared" si="114"/>
        <v>1.856466331166861E-2</v>
      </c>
      <c r="W510" s="7">
        <f t="shared" si="115"/>
        <v>-1.9322363816952143E-2</v>
      </c>
      <c r="X510" s="7">
        <f t="shared" si="116"/>
        <v>5.7350399741314825E-2</v>
      </c>
      <c r="Y510" s="7">
        <f t="shared" si="117"/>
        <v>-1.0927577810399863E-4</v>
      </c>
      <c r="Z510" s="7">
        <v>6.8640000000000003E-3</v>
      </c>
      <c r="AA510" s="7">
        <f t="shared" si="118"/>
        <v>4.7515364376219373E-2</v>
      </c>
      <c r="AB510" s="7">
        <f t="shared" si="119"/>
        <v>5.3910474087485338E-2</v>
      </c>
      <c r="AE510" s="6">
        <v>44201</v>
      </c>
      <c r="AF510" s="7">
        <v>25.34</v>
      </c>
      <c r="AG510" s="7">
        <v>40.39</v>
      </c>
      <c r="AH510" s="7">
        <v>48.95</v>
      </c>
      <c r="AI510" s="7">
        <f t="shared" si="105"/>
        <v>3.3799999999999955</v>
      </c>
      <c r="AJ510" s="7">
        <v>2.77</v>
      </c>
      <c r="AK510" s="7">
        <v>18.004999999999999</v>
      </c>
      <c r="AL510" s="7">
        <f t="shared" si="106"/>
        <v>15.234999999999999</v>
      </c>
      <c r="AM510" s="7">
        <v>0.09</v>
      </c>
      <c r="AN510" s="7">
        <v>0.13</v>
      </c>
      <c r="AO510" s="7">
        <v>0.96</v>
      </c>
      <c r="AP510" s="7">
        <f t="shared" si="107"/>
        <v>0.83</v>
      </c>
      <c r="AQ510" s="7">
        <v>2.0299999999999998</v>
      </c>
      <c r="AR510" s="7">
        <v>110.95740000000001</v>
      </c>
      <c r="AS510" s="7">
        <v>1952.7</v>
      </c>
      <c r="AT510" s="14">
        <v>262.04500000000002</v>
      </c>
      <c r="AU510" s="14">
        <v>98.363</v>
      </c>
      <c r="AV510" s="14">
        <v>80.7</v>
      </c>
      <c r="AY510" s="6">
        <v>44201</v>
      </c>
      <c r="AZ510" s="12">
        <v>0</v>
      </c>
      <c r="BA510" s="12">
        <v>0</v>
      </c>
      <c r="BB510" s="12">
        <v>0</v>
      </c>
      <c r="BE510" s="6">
        <v>44201</v>
      </c>
      <c r="BF510" t="s">
        <v>56</v>
      </c>
      <c r="BG510" s="52">
        <v>3</v>
      </c>
    </row>
    <row r="511" spans="1:59" x14ac:dyDescent="0.2">
      <c r="A511" s="6">
        <v>44202</v>
      </c>
      <c r="B511" s="12">
        <v>36.218800000000002</v>
      </c>
      <c r="C511" s="12">
        <v>71.904799999999994</v>
      </c>
      <c r="D511" s="12">
        <v>36.060600000000001</v>
      </c>
      <c r="E511" s="12">
        <v>18.757100000000001</v>
      </c>
      <c r="F511" s="12">
        <v>59.805799999999998</v>
      </c>
      <c r="G511" s="12"/>
      <c r="H511" s="12">
        <v>4.5624000000000002</v>
      </c>
      <c r="I511" s="12">
        <v>10.1677</v>
      </c>
      <c r="J511" s="12">
        <v>4.3647999999999998</v>
      </c>
      <c r="K511" s="12">
        <v>77.789100000000005</v>
      </c>
      <c r="L511" s="12">
        <v>50.45</v>
      </c>
      <c r="M511" s="12">
        <v>53.8</v>
      </c>
      <c r="O511" s="6">
        <v>44202</v>
      </c>
      <c r="P511" s="7">
        <f t="shared" si="108"/>
        <v>2.5196897782337198E-2</v>
      </c>
      <c r="Q511" s="7">
        <f t="shared" si="109"/>
        <v>3.1676562522689029E-2</v>
      </c>
      <c r="R511" s="7">
        <f t="shared" si="110"/>
        <v>3.9138632474583324E-2</v>
      </c>
      <c r="S511" s="7">
        <f t="shared" si="111"/>
        <v>4.0300994267957045E-2</v>
      </c>
      <c r="T511" s="7">
        <f t="shared" si="112"/>
        <v>1.6921676434075578E-2</v>
      </c>
      <c r="U511" s="7" t="str">
        <f t="shared" si="113"/>
        <v/>
      </c>
      <c r="V511" s="7">
        <f t="shared" si="114"/>
        <v>-2.7988816830939275E-2</v>
      </c>
      <c r="W511" s="7">
        <f t="shared" si="115"/>
        <v>1.4084181863968809E-2</v>
      </c>
      <c r="X511" s="7">
        <f t="shared" si="116"/>
        <v>2.4467541696385414E-2</v>
      </c>
      <c r="Y511" s="7">
        <f t="shared" si="117"/>
        <v>1.0927577810411644E-4</v>
      </c>
      <c r="Z511" s="7">
        <v>5.9610000000000002E-3</v>
      </c>
      <c r="AA511" s="7">
        <f t="shared" si="118"/>
        <v>1.3369449860171962E-2</v>
      </c>
      <c r="AB511" s="7">
        <f t="shared" si="119"/>
        <v>1.1967233322694193E-2</v>
      </c>
      <c r="AE511" s="6">
        <v>44202</v>
      </c>
      <c r="AF511" s="7">
        <v>25.07</v>
      </c>
      <c r="AG511" s="7">
        <v>39.31</v>
      </c>
      <c r="AH511" s="7">
        <v>44.64</v>
      </c>
      <c r="AI511" s="7">
        <f t="shared" si="105"/>
        <v>3.3499999999999943</v>
      </c>
      <c r="AJ511" s="7">
        <v>2.76</v>
      </c>
      <c r="AK511" s="7">
        <v>17.565000000000001</v>
      </c>
      <c r="AL511" s="7">
        <f t="shared" si="106"/>
        <v>14.805000000000001</v>
      </c>
      <c r="AM511" s="7">
        <v>0.09</v>
      </c>
      <c r="AN511" s="7">
        <v>0.14000000000000001</v>
      </c>
      <c r="AO511" s="7">
        <v>1.04</v>
      </c>
      <c r="AP511" s="7">
        <f t="shared" si="107"/>
        <v>0.9</v>
      </c>
      <c r="AQ511" s="7">
        <v>2.06</v>
      </c>
      <c r="AR511" s="7">
        <v>110.8502</v>
      </c>
      <c r="AS511" s="7">
        <v>1906.9</v>
      </c>
      <c r="AT511" s="14">
        <v>262.04500000000002</v>
      </c>
      <c r="AU511" s="14">
        <v>98.363</v>
      </c>
      <c r="AV511" s="14">
        <v>80.7</v>
      </c>
      <c r="AY511" s="6">
        <v>44202</v>
      </c>
      <c r="AZ511" s="12">
        <v>0</v>
      </c>
      <c r="BA511" s="12">
        <v>0</v>
      </c>
      <c r="BB511" s="12">
        <v>0</v>
      </c>
      <c r="BE511" s="6">
        <v>44202</v>
      </c>
      <c r="BF511" t="s">
        <v>56</v>
      </c>
      <c r="BG511" s="52">
        <v>3</v>
      </c>
    </row>
    <row r="512" spans="1:59" x14ac:dyDescent="0.2">
      <c r="A512" s="6">
        <v>44203</v>
      </c>
      <c r="B512" s="12">
        <v>36.503</v>
      </c>
      <c r="C512" s="12">
        <v>72.241100000000003</v>
      </c>
      <c r="D512" s="12">
        <v>37.046900000000001</v>
      </c>
      <c r="E512" s="12">
        <v>19.291699999999999</v>
      </c>
      <c r="F512" s="12">
        <v>61.908200000000001</v>
      </c>
      <c r="G512" s="12"/>
      <c r="H512" s="12">
        <v>4.6055999999999999</v>
      </c>
      <c r="I512" s="12">
        <v>11.1632</v>
      </c>
      <c r="J512" s="12">
        <v>4.3845999999999998</v>
      </c>
      <c r="K512" s="12">
        <v>77.789100000000005</v>
      </c>
      <c r="L512" s="12">
        <v>50.63</v>
      </c>
      <c r="M512" s="12">
        <v>53.7</v>
      </c>
      <c r="O512" s="6">
        <v>44203</v>
      </c>
      <c r="P512" s="7">
        <f t="shared" si="108"/>
        <v>7.8161279522047135E-3</v>
      </c>
      <c r="Q512" s="7">
        <f t="shared" si="109"/>
        <v>4.6661141271099648E-3</v>
      </c>
      <c r="R512" s="7">
        <f t="shared" si="110"/>
        <v>2.6983820954402861E-2</v>
      </c>
      <c r="S512" s="7">
        <f t="shared" si="111"/>
        <v>2.8102604191608781E-2</v>
      </c>
      <c r="T512" s="7">
        <f t="shared" si="112"/>
        <v>3.454999642562178E-2</v>
      </c>
      <c r="U512" s="7" t="str">
        <f t="shared" si="113"/>
        <v/>
      </c>
      <c r="V512" s="7">
        <f t="shared" si="114"/>
        <v>9.4241535192706727E-3</v>
      </c>
      <c r="W512" s="7">
        <f t="shared" si="115"/>
        <v>9.3406625078244765E-2</v>
      </c>
      <c r="X512" s="7">
        <f t="shared" si="116"/>
        <v>4.5260323679767091E-3</v>
      </c>
      <c r="Y512" s="7">
        <f t="shared" si="117"/>
        <v>0</v>
      </c>
      <c r="Z512" s="7">
        <v>1.4748000000000001E-2</v>
      </c>
      <c r="AA512" s="7">
        <f t="shared" si="118"/>
        <v>3.5615391821998714E-3</v>
      </c>
      <c r="AB512" s="7">
        <f t="shared" si="119"/>
        <v>-1.8604656529195673E-3</v>
      </c>
      <c r="AE512" s="6">
        <v>44203</v>
      </c>
      <c r="AF512" s="7">
        <v>22.37</v>
      </c>
      <c r="AG512" s="7">
        <v>36.06</v>
      </c>
      <c r="AH512" s="7">
        <v>45.2</v>
      </c>
      <c r="AI512" s="7">
        <f t="shared" si="105"/>
        <v>3.0700000000000003</v>
      </c>
      <c r="AJ512" s="7">
        <v>2.81</v>
      </c>
      <c r="AK512" s="7">
        <v>19.305</v>
      </c>
      <c r="AL512" s="7">
        <f t="shared" si="106"/>
        <v>16.495000000000001</v>
      </c>
      <c r="AM512" s="7">
        <v>0.09</v>
      </c>
      <c r="AN512" s="7">
        <v>0.14000000000000001</v>
      </c>
      <c r="AO512" s="7">
        <v>1.08</v>
      </c>
      <c r="AP512" s="7">
        <f t="shared" si="107"/>
        <v>0.94000000000000006</v>
      </c>
      <c r="AQ512" s="7">
        <v>2.09</v>
      </c>
      <c r="AR512" s="7">
        <v>111.30419999999999</v>
      </c>
      <c r="AS512" s="7">
        <v>1912.3</v>
      </c>
      <c r="AT512" s="14">
        <v>262.04500000000002</v>
      </c>
      <c r="AU512" s="14">
        <v>98.363</v>
      </c>
      <c r="AV512" s="14">
        <v>80.7</v>
      </c>
      <c r="AY512" s="6">
        <v>44203</v>
      </c>
      <c r="AZ512" s="12">
        <v>0</v>
      </c>
      <c r="BA512" s="12">
        <v>0</v>
      </c>
      <c r="BB512" s="12">
        <v>0</v>
      </c>
      <c r="BE512" s="6">
        <v>44203</v>
      </c>
      <c r="BF512" t="s">
        <v>56</v>
      </c>
      <c r="BG512" s="52">
        <v>3</v>
      </c>
    </row>
    <row r="513" spans="1:59" x14ac:dyDescent="0.2">
      <c r="A513" s="6">
        <v>44204</v>
      </c>
      <c r="B513" s="12">
        <v>36.908900000000003</v>
      </c>
      <c r="C513" s="12">
        <v>72.929699999999997</v>
      </c>
      <c r="D513" s="12">
        <v>37.046900000000001</v>
      </c>
      <c r="E513" s="12">
        <v>18.832100000000001</v>
      </c>
      <c r="F513" s="12">
        <v>61.3444</v>
      </c>
      <c r="G513" s="12"/>
      <c r="H513" s="12">
        <v>4.7495000000000003</v>
      </c>
      <c r="I513" s="12">
        <v>12.1142</v>
      </c>
      <c r="J513" s="12">
        <v>4.4372999999999996</v>
      </c>
      <c r="K513" s="12">
        <v>77.780600000000007</v>
      </c>
      <c r="L513" s="12">
        <v>52.14</v>
      </c>
      <c r="M513" s="12">
        <v>55.51</v>
      </c>
      <c r="O513" s="6">
        <v>44204</v>
      </c>
      <c r="P513" s="7">
        <f t="shared" si="108"/>
        <v>1.105826538448359E-2</v>
      </c>
      <c r="Q513" s="7">
        <f t="shared" si="109"/>
        <v>9.48682744031463E-3</v>
      </c>
      <c r="R513" s="7">
        <f t="shared" si="110"/>
        <v>0</v>
      </c>
      <c r="S513" s="7">
        <f t="shared" si="111"/>
        <v>-2.4112090984294024E-2</v>
      </c>
      <c r="T513" s="7">
        <f t="shared" si="112"/>
        <v>-9.1487551984531824E-3</v>
      </c>
      <c r="U513" s="7" t="str">
        <f t="shared" si="113"/>
        <v/>
      </c>
      <c r="V513" s="7">
        <f t="shared" si="114"/>
        <v>3.0766394968637263E-2</v>
      </c>
      <c r="W513" s="7">
        <f t="shared" si="115"/>
        <v>8.1755664042979681E-2</v>
      </c>
      <c r="X513" s="7">
        <f t="shared" si="116"/>
        <v>1.1947681768369123E-2</v>
      </c>
      <c r="Y513" s="7">
        <f t="shared" si="117"/>
        <v>-1.0927577810399863E-4</v>
      </c>
      <c r="Z513" s="7">
        <v>5.6820000000000004E-3</v>
      </c>
      <c r="AA513" s="7">
        <f t="shared" si="118"/>
        <v>2.9388122523537764E-2</v>
      </c>
      <c r="AB513" s="7">
        <f t="shared" si="119"/>
        <v>3.3150183187250749E-2</v>
      </c>
      <c r="AE513" s="6">
        <v>44204</v>
      </c>
      <c r="AF513" s="7">
        <v>21.56</v>
      </c>
      <c r="AG513" s="7">
        <v>36.65</v>
      </c>
      <c r="AH513" s="7">
        <v>44.81</v>
      </c>
      <c r="AI513" s="7">
        <f t="shared" si="105"/>
        <v>3.3699999999999974</v>
      </c>
      <c r="AJ513" s="7">
        <v>2.77</v>
      </c>
      <c r="AK513" s="7">
        <v>20.12</v>
      </c>
      <c r="AL513" s="7">
        <f t="shared" si="106"/>
        <v>17.350000000000001</v>
      </c>
      <c r="AM513" s="7">
        <v>0.09</v>
      </c>
      <c r="AN513" s="7">
        <v>0.14000000000000001</v>
      </c>
      <c r="AO513" s="7">
        <v>1.1299999999999999</v>
      </c>
      <c r="AP513" s="7">
        <f t="shared" si="107"/>
        <v>0.98999999999999988</v>
      </c>
      <c r="AQ513" s="7">
        <v>2.06</v>
      </c>
      <c r="AR513" s="7">
        <v>111.2847</v>
      </c>
      <c r="AS513" s="7">
        <v>1834.1</v>
      </c>
      <c r="AT513" s="14">
        <v>262.04500000000002</v>
      </c>
      <c r="AU513" s="14">
        <v>98.363</v>
      </c>
      <c r="AV513" s="14">
        <v>80.7</v>
      </c>
      <c r="AY513" s="6">
        <v>44204</v>
      </c>
      <c r="AZ513" s="12">
        <v>0</v>
      </c>
      <c r="BA513" s="12">
        <v>0</v>
      </c>
      <c r="BB513" s="12">
        <v>0</v>
      </c>
      <c r="BE513" s="6">
        <v>44204</v>
      </c>
      <c r="BF513" t="s">
        <v>56</v>
      </c>
      <c r="BG513" s="52">
        <v>3</v>
      </c>
    </row>
    <row r="514" spans="1:59" x14ac:dyDescent="0.2">
      <c r="A514" s="6">
        <v>44207</v>
      </c>
      <c r="B514" s="12">
        <v>38.029299999999999</v>
      </c>
      <c r="C514" s="12">
        <v>73.346100000000007</v>
      </c>
      <c r="D514" s="12">
        <v>37.593899999999998</v>
      </c>
      <c r="E514" s="12">
        <v>18.832100000000001</v>
      </c>
      <c r="F514" s="12">
        <v>64.096699999999998</v>
      </c>
      <c r="G514" s="12"/>
      <c r="H514" s="12">
        <v>4.5839999999999996</v>
      </c>
      <c r="I514" s="12">
        <v>11.2432</v>
      </c>
      <c r="J514" s="12">
        <v>4.5033000000000003</v>
      </c>
      <c r="K514" s="12">
        <v>77.789100000000005</v>
      </c>
      <c r="L514" s="12">
        <v>52.15</v>
      </c>
      <c r="M514" s="12">
        <v>54.84</v>
      </c>
      <c r="O514" s="6">
        <v>44207</v>
      </c>
      <c r="P514" s="7">
        <f t="shared" si="108"/>
        <v>2.9904200873406624E-2</v>
      </c>
      <c r="Q514" s="7">
        <f t="shared" si="109"/>
        <v>5.6933699871232844E-3</v>
      </c>
      <c r="R514" s="7">
        <f t="shared" si="110"/>
        <v>1.4657125665673185E-2</v>
      </c>
      <c r="S514" s="7">
        <f t="shared" si="111"/>
        <v>0</v>
      </c>
      <c r="T514" s="7">
        <f t="shared" si="112"/>
        <v>4.3888993095008259E-2</v>
      </c>
      <c r="U514" s="7" t="str">
        <f t="shared" si="113"/>
        <v/>
      </c>
      <c r="V514" s="7">
        <f t="shared" si="114"/>
        <v>-3.5467369935661804E-2</v>
      </c>
      <c r="W514" s="7">
        <f t="shared" si="115"/>
        <v>-7.4614816790018537E-2</v>
      </c>
      <c r="X514" s="7">
        <f t="shared" si="116"/>
        <v>1.4764377988806162E-2</v>
      </c>
      <c r="Y514" s="7">
        <f t="shared" si="117"/>
        <v>1.0927577810411644E-4</v>
      </c>
      <c r="Z514" s="7">
        <v>-6.764E-3</v>
      </c>
      <c r="AA514" s="7">
        <f t="shared" si="118"/>
        <v>1.9177294142580959E-4</v>
      </c>
      <c r="AB514" s="7">
        <f t="shared" si="119"/>
        <v>-1.2143330007956208E-2</v>
      </c>
      <c r="AE514" s="6">
        <v>44207</v>
      </c>
      <c r="AF514" s="7">
        <v>24.08</v>
      </c>
      <c r="AG514" s="7">
        <v>35.31</v>
      </c>
      <c r="AH514" s="7">
        <v>47.77</v>
      </c>
      <c r="AI514" s="7">
        <f t="shared" si="105"/>
        <v>2.6900000000000048</v>
      </c>
      <c r="AJ514" s="7">
        <v>2.71</v>
      </c>
      <c r="AK514" s="7">
        <v>22.125</v>
      </c>
      <c r="AL514" s="7">
        <f t="shared" si="106"/>
        <v>19.414999999999999</v>
      </c>
      <c r="AM514" s="7">
        <v>0.09</v>
      </c>
      <c r="AN514" s="7">
        <v>0.14000000000000001</v>
      </c>
      <c r="AO514" s="7">
        <v>1.1499999999999999</v>
      </c>
      <c r="AP514" s="7">
        <f t="shared" si="107"/>
        <v>1.0099999999999998</v>
      </c>
      <c r="AQ514" s="7">
        <v>2.06</v>
      </c>
      <c r="AR514" s="7">
        <v>111.8257</v>
      </c>
      <c r="AS514" s="7">
        <v>1849.6</v>
      </c>
      <c r="AT514" s="14">
        <v>262.04500000000002</v>
      </c>
      <c r="AU514" s="14">
        <v>98.363</v>
      </c>
      <c r="AV514" s="14">
        <v>80.7</v>
      </c>
      <c r="AY514" s="6">
        <v>44207</v>
      </c>
      <c r="AZ514" s="12">
        <v>0</v>
      </c>
      <c r="BA514" s="12">
        <v>0</v>
      </c>
      <c r="BB514" s="12">
        <v>0</v>
      </c>
      <c r="BE514" s="6">
        <v>44207</v>
      </c>
      <c r="BF514" t="s">
        <v>56</v>
      </c>
      <c r="BG514" s="52">
        <v>3</v>
      </c>
    </row>
    <row r="515" spans="1:59" x14ac:dyDescent="0.2">
      <c r="A515" s="6">
        <v>44208</v>
      </c>
      <c r="B515" s="12">
        <v>38.873699999999999</v>
      </c>
      <c r="C515" s="12">
        <v>74.739400000000003</v>
      </c>
      <c r="D515" s="12">
        <v>39.301200000000001</v>
      </c>
      <c r="E515" s="12">
        <v>21.214300000000001</v>
      </c>
      <c r="F515" s="12">
        <v>64.029799999999994</v>
      </c>
      <c r="G515" s="12"/>
      <c r="H515" s="12">
        <v>4.7567000000000004</v>
      </c>
      <c r="I515" s="12">
        <v>11.9275</v>
      </c>
      <c r="J515" s="12">
        <v>4.7076000000000002</v>
      </c>
      <c r="K515" s="12">
        <v>77.780600000000007</v>
      </c>
      <c r="L515" s="12">
        <v>53.08</v>
      </c>
      <c r="M515" s="12">
        <v>55.98</v>
      </c>
      <c r="O515" s="6">
        <v>44208</v>
      </c>
      <c r="P515" s="7">
        <f t="shared" si="108"/>
        <v>2.1961014176183555E-2</v>
      </c>
      <c r="Q515" s="7">
        <f t="shared" si="109"/>
        <v>1.8818062754025502E-2</v>
      </c>
      <c r="R515" s="7">
        <f t="shared" si="110"/>
        <v>4.4413249568267046E-2</v>
      </c>
      <c r="S515" s="7">
        <f t="shared" si="111"/>
        <v>0.11911262197361511</v>
      </c>
      <c r="T515" s="7">
        <f t="shared" si="112"/>
        <v>-1.044280552105345E-3</v>
      </c>
      <c r="U515" s="7" t="str">
        <f t="shared" si="113"/>
        <v/>
      </c>
      <c r="V515" s="7">
        <f t="shared" si="114"/>
        <v>3.6982171092122436E-2</v>
      </c>
      <c r="W515" s="7">
        <f t="shared" si="115"/>
        <v>5.9083156952328741E-2</v>
      </c>
      <c r="X515" s="7">
        <f t="shared" si="116"/>
        <v>4.4367762669267161E-2</v>
      </c>
      <c r="Y515" s="7">
        <f t="shared" si="117"/>
        <v>-1.0927577810399863E-4</v>
      </c>
      <c r="Z515" s="7">
        <v>2.1100000000000001E-4</v>
      </c>
      <c r="AA515" s="7">
        <f t="shared" si="118"/>
        <v>1.7676028017225398E-2</v>
      </c>
      <c r="AB515" s="7">
        <f t="shared" si="119"/>
        <v>2.0574629393193728E-2</v>
      </c>
      <c r="AE515" s="6">
        <v>44208</v>
      </c>
      <c r="AF515" s="7">
        <v>23.33</v>
      </c>
      <c r="AG515" s="7">
        <v>33.85</v>
      </c>
      <c r="AH515" s="7">
        <v>50.12</v>
      </c>
      <c r="AI515" s="7">
        <f t="shared" si="105"/>
        <v>2.8999999999999986</v>
      </c>
      <c r="AJ515" s="7">
        <v>2.89</v>
      </c>
      <c r="AK515" s="7">
        <v>26.155000000000001</v>
      </c>
      <c r="AL515" s="7">
        <f t="shared" si="106"/>
        <v>23.265000000000001</v>
      </c>
      <c r="AM515" s="7">
        <v>0.09</v>
      </c>
      <c r="AN515" s="7">
        <v>0.14000000000000001</v>
      </c>
      <c r="AO515" s="7">
        <v>1.1499999999999999</v>
      </c>
      <c r="AP515" s="7">
        <f t="shared" si="107"/>
        <v>1.0099999999999998</v>
      </c>
      <c r="AQ515" s="7">
        <v>2.08</v>
      </c>
      <c r="AR515" s="7">
        <v>111.5501</v>
      </c>
      <c r="AS515" s="7">
        <v>1842.9</v>
      </c>
      <c r="AT515" s="14">
        <v>262.04500000000002</v>
      </c>
      <c r="AU515" s="14">
        <v>98.363</v>
      </c>
      <c r="AV515" s="14">
        <v>80.7</v>
      </c>
      <c r="AY515" s="6">
        <v>44208</v>
      </c>
      <c r="AZ515" s="12">
        <v>0</v>
      </c>
      <c r="BA515" s="12">
        <v>0</v>
      </c>
      <c r="BB515" s="12">
        <v>0</v>
      </c>
      <c r="BE515" s="6">
        <v>44208</v>
      </c>
      <c r="BF515" t="s">
        <v>56</v>
      </c>
      <c r="BG515" s="52">
        <v>3</v>
      </c>
    </row>
    <row r="516" spans="1:59" x14ac:dyDescent="0.2">
      <c r="A516" s="6">
        <v>44209</v>
      </c>
      <c r="B516" s="12">
        <v>39.312100000000001</v>
      </c>
      <c r="C516" s="12">
        <v>74.667299999999997</v>
      </c>
      <c r="D516" s="12">
        <v>38.977899999999998</v>
      </c>
      <c r="E516" s="12">
        <v>20.942299999999999</v>
      </c>
      <c r="F516" s="12">
        <v>62.758800000000001</v>
      </c>
      <c r="G516" s="12"/>
      <c r="H516" s="12">
        <v>4.6775000000000002</v>
      </c>
      <c r="I516" s="12">
        <v>11.7142</v>
      </c>
      <c r="J516" s="12">
        <v>4.7736000000000001</v>
      </c>
      <c r="K516" s="12">
        <v>77.780600000000007</v>
      </c>
      <c r="L516" s="12">
        <v>52.81</v>
      </c>
      <c r="M516" s="12">
        <v>55.52</v>
      </c>
      <c r="O516" s="6">
        <v>44209</v>
      </c>
      <c r="P516" s="7">
        <f t="shared" si="108"/>
        <v>1.1214430102349581E-2</v>
      </c>
      <c r="Q516" s="7">
        <f t="shared" si="109"/>
        <v>-9.6515090149058022E-4</v>
      </c>
      <c r="R516" s="7">
        <f t="shared" si="110"/>
        <v>-8.2602339134527584E-3</v>
      </c>
      <c r="S516" s="7">
        <f t="shared" si="111"/>
        <v>-1.2904445545880341E-2</v>
      </c>
      <c r="T516" s="7">
        <f t="shared" si="112"/>
        <v>-2.0049792766847388E-2</v>
      </c>
      <c r="U516" s="7" t="str">
        <f t="shared" si="113"/>
        <v/>
      </c>
      <c r="V516" s="7">
        <f t="shared" si="114"/>
        <v>-1.6790371338453229E-2</v>
      </c>
      <c r="W516" s="7">
        <f t="shared" si="115"/>
        <v>-1.8044877299125923E-2</v>
      </c>
      <c r="X516" s="7">
        <f t="shared" si="116"/>
        <v>1.3922513204364929E-2</v>
      </c>
      <c r="Y516" s="7">
        <f t="shared" si="117"/>
        <v>0</v>
      </c>
      <c r="Z516" s="7">
        <v>2.6900000000000001E-3</v>
      </c>
      <c r="AA516" s="7">
        <f t="shared" si="118"/>
        <v>-5.0996427451649E-3</v>
      </c>
      <c r="AB516" s="7">
        <f t="shared" si="119"/>
        <v>-8.2511678887582512E-3</v>
      </c>
      <c r="AE516" s="6">
        <v>44209</v>
      </c>
      <c r="AF516" s="7">
        <v>22.21</v>
      </c>
      <c r="AG516" s="7">
        <v>36.79</v>
      </c>
      <c r="AH516" s="7">
        <v>45.6</v>
      </c>
      <c r="AI516" s="7">
        <f t="shared" ref="AI516:AI579" si="120">IF(AND(M516&lt;&gt;"",L516&lt;&gt;""),M516-L516,"")</f>
        <v>2.7100000000000009</v>
      </c>
      <c r="AJ516" s="7">
        <v>2.82</v>
      </c>
      <c r="AK516" s="7">
        <v>21.5</v>
      </c>
      <c r="AL516" s="7">
        <f t="shared" ref="AL516:AL579" si="121">IF(AND(AK516&lt;&gt;"",AJ516&lt;&gt;""),AK516-AJ516,"")</f>
        <v>18.68</v>
      </c>
      <c r="AM516" s="7">
        <v>0.09</v>
      </c>
      <c r="AN516" s="7">
        <v>0.14000000000000001</v>
      </c>
      <c r="AO516" s="7">
        <v>1.1000000000000001</v>
      </c>
      <c r="AP516" s="7">
        <f t="shared" ref="AP516:AP579" si="122">IF(AND(AO516&lt;&gt;"",AN516&lt;&gt;""),AO516-AN516,"")</f>
        <v>0.96000000000000008</v>
      </c>
      <c r="AQ516" s="7">
        <v>2.06</v>
      </c>
      <c r="AR516" s="7">
        <v>111.3622</v>
      </c>
      <c r="AS516" s="7">
        <v>1853.6</v>
      </c>
      <c r="AT516" s="14">
        <v>262.04500000000002</v>
      </c>
      <c r="AU516" s="14">
        <v>98.363</v>
      </c>
      <c r="AV516" s="14">
        <v>80.7</v>
      </c>
      <c r="AY516" s="6">
        <v>44209</v>
      </c>
      <c r="AZ516" s="12">
        <v>0</v>
      </c>
      <c r="BA516" s="12">
        <v>0</v>
      </c>
      <c r="BB516" s="12">
        <v>0</v>
      </c>
      <c r="BE516" s="6">
        <v>44209</v>
      </c>
      <c r="BF516" t="s">
        <v>56</v>
      </c>
      <c r="BG516" s="52">
        <v>3</v>
      </c>
    </row>
    <row r="517" spans="1:59" x14ac:dyDescent="0.2">
      <c r="A517" s="6">
        <v>44210</v>
      </c>
      <c r="B517" s="12">
        <v>40.846600000000002</v>
      </c>
      <c r="C517" s="12">
        <v>76.460899999999995</v>
      </c>
      <c r="D517" s="12">
        <v>39.674100000000003</v>
      </c>
      <c r="E517" s="12">
        <v>22.733599999999999</v>
      </c>
      <c r="F517" s="12">
        <v>63.074199999999998</v>
      </c>
      <c r="G517" s="12"/>
      <c r="H517" s="12">
        <v>4.7423000000000002</v>
      </c>
      <c r="I517" s="12">
        <v>13.0474</v>
      </c>
      <c r="J517" s="12">
        <v>4.7011000000000003</v>
      </c>
      <c r="K517" s="12">
        <v>77.789100000000005</v>
      </c>
      <c r="L517" s="12">
        <v>53.47</v>
      </c>
      <c r="M517" s="12">
        <v>55.76</v>
      </c>
      <c r="O517" s="6">
        <v>44210</v>
      </c>
      <c r="P517" s="7">
        <f t="shared" ref="P517:P580" si="123">IF(AND(B517&lt;&gt;"",B516&lt;&gt;""),LN(B517/B516),"")</f>
        <v>3.8291226979811216E-2</v>
      </c>
      <c r="Q517" s="7">
        <f t="shared" ref="Q517:Q580" si="124">IF(AND(C517&lt;&gt;"",C516&lt;&gt;""),LN(C517/C516),"")</f>
        <v>2.3737253765757263E-2</v>
      </c>
      <c r="R517" s="7">
        <f t="shared" ref="R517:R580" si="125">IF(AND(D517&lt;&gt;"",D516&lt;&gt;""),LN(D517/D516),"")</f>
        <v>1.7703762998416937E-2</v>
      </c>
      <c r="S517" s="7">
        <f t="shared" ref="S517:S580" si="126">IF(AND(E517&lt;&gt;"",E516&lt;&gt;""),LN(E517/E516),"")</f>
        <v>8.2072969275779437E-2</v>
      </c>
      <c r="T517" s="7">
        <f t="shared" ref="T517:T580" si="127">IF(AND(F517&lt;&gt;"",F516&lt;&gt;""),LN(F517/F516),"")</f>
        <v>5.0130039100293594E-3</v>
      </c>
      <c r="U517" s="7" t="str">
        <f t="shared" ref="U517:U580" si="128">IF(AND(G517&lt;&gt;"",G516&lt;&gt;""),LN(G517/G516),"")</f>
        <v/>
      </c>
      <c r="V517" s="7">
        <f t="shared" ref="V517:V580" si="129">IF(AND(H517&lt;&gt;"",H516&lt;&gt;""),LN(H517/H516),"")</f>
        <v>1.3758470921377264E-2</v>
      </c>
      <c r="W517" s="7">
        <f t="shared" ref="W517:W580" si="130">IF(AND(I517&lt;&gt;"",I516&lt;&gt;""),LN(I517/I516),"")</f>
        <v>0.10778709909355473</v>
      </c>
      <c r="X517" s="7">
        <f t="shared" ref="X517:X580" si="131">IF(AND(J517&lt;&gt;"",J516&lt;&gt;""),LN(J517/J516),"")</f>
        <v>-1.5304213340216477E-2</v>
      </c>
      <c r="Y517" s="7">
        <f t="shared" ref="Y517:Y580" si="132">IF(AND(K517&lt;&gt;"",K516&lt;&gt;""),LN(K517/K516),"")</f>
        <v>1.0927577810411644E-4</v>
      </c>
      <c r="Z517" s="7">
        <v>-3.5079999999999998E-3</v>
      </c>
      <c r="AA517" s="7">
        <f t="shared" ref="AA517:AA580" si="133">IF(AND(L517&lt;&gt;"",L516&lt;&gt;""),LN(L517/L516),"")</f>
        <v>1.2420182241798423E-2</v>
      </c>
      <c r="AB517" s="7">
        <f t="shared" ref="AB517:AB580" si="134">IF(AND(M517&lt;&gt;"",M516&lt;&gt;""),LN(M517/M516),"")</f>
        <v>4.3134502537193475E-3</v>
      </c>
      <c r="AE517" s="6">
        <v>44210</v>
      </c>
      <c r="AF517" s="7">
        <v>23.25</v>
      </c>
      <c r="AG517" s="7">
        <v>37.950000000000003</v>
      </c>
      <c r="AH517" s="7">
        <v>46.23</v>
      </c>
      <c r="AI517" s="7">
        <f t="shared" si="120"/>
        <v>2.2899999999999991</v>
      </c>
      <c r="AJ517" s="7">
        <v>2.82</v>
      </c>
      <c r="AK517" s="7">
        <v>21.335000000000001</v>
      </c>
      <c r="AL517" s="7">
        <f t="shared" si="121"/>
        <v>18.515000000000001</v>
      </c>
      <c r="AM517" s="7">
        <v>0.09</v>
      </c>
      <c r="AN517" s="7">
        <v>0.16</v>
      </c>
      <c r="AO517" s="7">
        <v>1.1499999999999999</v>
      </c>
      <c r="AP517" s="7">
        <f t="shared" si="122"/>
        <v>0.98999999999999988</v>
      </c>
      <c r="AQ517" s="7">
        <v>2.09</v>
      </c>
      <c r="AR517" s="7">
        <v>111.1567</v>
      </c>
      <c r="AS517" s="7">
        <v>1850.3</v>
      </c>
      <c r="AT517" s="14">
        <v>262.04500000000002</v>
      </c>
      <c r="AU517" s="14">
        <v>98.363</v>
      </c>
      <c r="AV517" s="14">
        <v>80.7</v>
      </c>
      <c r="AY517" s="6">
        <v>44210</v>
      </c>
      <c r="AZ517" s="12">
        <v>0</v>
      </c>
      <c r="BA517" s="12">
        <v>0</v>
      </c>
      <c r="BB517" s="12">
        <v>0</v>
      </c>
      <c r="BE517" s="6">
        <v>44210</v>
      </c>
      <c r="BF517" t="s">
        <v>56</v>
      </c>
      <c r="BG517" s="52">
        <v>3</v>
      </c>
    </row>
    <row r="518" spans="1:59" x14ac:dyDescent="0.2">
      <c r="A518" s="6">
        <v>44211</v>
      </c>
      <c r="B518" s="12">
        <v>38.881799999999998</v>
      </c>
      <c r="C518" s="12">
        <v>73.738500000000002</v>
      </c>
      <c r="D518" s="12">
        <v>37.395000000000003</v>
      </c>
      <c r="E518" s="12">
        <v>20.9986</v>
      </c>
      <c r="F518" s="12">
        <v>63.3322</v>
      </c>
      <c r="G518" s="12"/>
      <c r="H518" s="12">
        <v>4.5263999999999998</v>
      </c>
      <c r="I518" s="12">
        <v>12.2475</v>
      </c>
      <c r="J518" s="12">
        <v>4.6219000000000001</v>
      </c>
      <c r="K518" s="12">
        <v>77.789100000000005</v>
      </c>
      <c r="L518" s="12">
        <v>52.25</v>
      </c>
      <c r="M518" s="12">
        <v>54.8</v>
      </c>
      <c r="O518" s="6">
        <v>44211</v>
      </c>
      <c r="P518" s="7">
        <f t="shared" si="123"/>
        <v>-4.9297311691048819E-2</v>
      </c>
      <c r="Q518" s="7">
        <f t="shared" si="124"/>
        <v>-3.6254448201721891E-2</v>
      </c>
      <c r="R518" s="7">
        <f t="shared" si="125"/>
        <v>-5.9161576201530071E-2</v>
      </c>
      <c r="S518" s="7">
        <f t="shared" si="126"/>
        <v>-7.9388237483351637E-2</v>
      </c>
      <c r="T518" s="7">
        <f t="shared" si="127"/>
        <v>4.0820774622497549E-3</v>
      </c>
      <c r="U518" s="7" t="str">
        <f t="shared" si="128"/>
        <v/>
      </c>
      <c r="V518" s="7">
        <f t="shared" si="129"/>
        <v>-4.6595328522319249E-2</v>
      </c>
      <c r="W518" s="7">
        <f t="shared" si="130"/>
        <v>-6.3267045671960967E-2</v>
      </c>
      <c r="X518" s="7">
        <f t="shared" si="131"/>
        <v>-1.6990647922944139E-2</v>
      </c>
      <c r="Y518" s="7">
        <f t="shared" si="132"/>
        <v>0</v>
      </c>
      <c r="Z518" s="7">
        <v>-7.319E-3</v>
      </c>
      <c r="AA518" s="7">
        <f t="shared" si="133"/>
        <v>-2.3080858115719825E-2</v>
      </c>
      <c r="AB518" s="7">
        <f t="shared" si="134"/>
        <v>-1.736657249829859E-2</v>
      </c>
      <c r="AE518" s="6">
        <v>44211</v>
      </c>
      <c r="AF518" s="7">
        <v>24.34</v>
      </c>
      <c r="AG518" s="7">
        <v>40.39</v>
      </c>
      <c r="AH518" s="7">
        <v>45.14</v>
      </c>
      <c r="AI518" s="7">
        <f t="shared" si="120"/>
        <v>2.5499999999999972</v>
      </c>
      <c r="AJ518" s="7">
        <v>2.86</v>
      </c>
      <c r="AK518" s="7">
        <v>20.2</v>
      </c>
      <c r="AL518" s="7">
        <f t="shared" si="121"/>
        <v>17.34</v>
      </c>
      <c r="AM518" s="7">
        <v>0.09</v>
      </c>
      <c r="AN518" s="7">
        <v>0.13</v>
      </c>
      <c r="AO518" s="7">
        <v>1.1100000000000001</v>
      </c>
      <c r="AP518" s="7">
        <f t="shared" si="122"/>
        <v>0.98000000000000009</v>
      </c>
      <c r="AQ518" s="7">
        <v>2.1</v>
      </c>
      <c r="AR518" s="7">
        <v>111.5106</v>
      </c>
      <c r="AS518" s="7">
        <v>1829.3</v>
      </c>
      <c r="AT518" s="14">
        <v>262.04500000000002</v>
      </c>
      <c r="AU518" s="14">
        <v>98.363</v>
      </c>
      <c r="AV518" s="14">
        <v>80.7</v>
      </c>
      <c r="AY518" s="6">
        <v>44211</v>
      </c>
      <c r="AZ518" s="12">
        <v>0</v>
      </c>
      <c r="BA518" s="12">
        <v>0</v>
      </c>
      <c r="BB518" s="12">
        <v>0</v>
      </c>
      <c r="BE518" s="6">
        <v>44211</v>
      </c>
      <c r="BF518" t="s">
        <v>56</v>
      </c>
      <c r="BG518" s="52">
        <v>3</v>
      </c>
    </row>
    <row r="519" spans="1:59" x14ac:dyDescent="0.2">
      <c r="A519" s="6">
        <v>44215</v>
      </c>
      <c r="B519" s="12">
        <v>39.653100000000002</v>
      </c>
      <c r="C519" s="12">
        <v>75.676199999999994</v>
      </c>
      <c r="D519" s="12">
        <v>38.124299999999998</v>
      </c>
      <c r="E519" s="12">
        <v>21.636299999999999</v>
      </c>
      <c r="F519" s="12">
        <v>64.631900000000002</v>
      </c>
      <c r="G519" s="12"/>
      <c r="H519" s="12">
        <v>4.4615999999999998</v>
      </c>
      <c r="I519" s="12">
        <v>11.3765</v>
      </c>
      <c r="J519" s="12">
        <v>4.5164</v>
      </c>
      <c r="K519" s="12">
        <v>77.789100000000005</v>
      </c>
      <c r="L519" s="12">
        <v>52.87</v>
      </c>
      <c r="M519" s="12">
        <v>55.38</v>
      </c>
      <c r="O519" s="6">
        <v>44215</v>
      </c>
      <c r="P519" s="7">
        <f t="shared" si="123"/>
        <v>1.9642854318715569E-2</v>
      </c>
      <c r="Q519" s="7">
        <f t="shared" si="124"/>
        <v>2.5938661208647455E-2</v>
      </c>
      <c r="R519" s="7">
        <f t="shared" si="125"/>
        <v>1.9314868459648134E-2</v>
      </c>
      <c r="S519" s="7">
        <f t="shared" si="126"/>
        <v>2.991669085787288E-2</v>
      </c>
      <c r="T519" s="7">
        <f t="shared" si="127"/>
        <v>2.0314208359598143E-2</v>
      </c>
      <c r="U519" s="7" t="str">
        <f t="shared" si="128"/>
        <v/>
      </c>
      <c r="V519" s="7">
        <f t="shared" si="129"/>
        <v>-1.4419475471958806E-2</v>
      </c>
      <c r="W519" s="7">
        <f t="shared" si="130"/>
        <v>-7.3772010255548373E-2</v>
      </c>
      <c r="X519" s="7">
        <f t="shared" si="131"/>
        <v>-2.3090659638344408E-2</v>
      </c>
      <c r="Y519" s="7">
        <f t="shared" si="132"/>
        <v>0</v>
      </c>
      <c r="Z519" s="7">
        <v>7.8209999999999998E-3</v>
      </c>
      <c r="AA519" s="7">
        <f t="shared" si="133"/>
        <v>1.1796179402438513E-2</v>
      </c>
      <c r="AB519" s="7">
        <f t="shared" si="134"/>
        <v>1.0528323788846054E-2</v>
      </c>
      <c r="AE519" s="6">
        <v>44215</v>
      </c>
      <c r="AF519" s="7">
        <v>23.24</v>
      </c>
      <c r="AG519" s="7">
        <v>35.369999999999997</v>
      </c>
      <c r="AH519" s="7">
        <v>45.23</v>
      </c>
      <c r="AI519" s="7">
        <f t="shared" si="120"/>
        <v>2.5100000000000051</v>
      </c>
      <c r="AJ519" s="7">
        <v>2.65</v>
      </c>
      <c r="AK519" s="7">
        <v>20.324999999999999</v>
      </c>
      <c r="AL519" s="7">
        <f t="shared" si="121"/>
        <v>17.675000000000001</v>
      </c>
      <c r="AM519" s="7">
        <v>0.09</v>
      </c>
      <c r="AN519" s="7">
        <v>0.14000000000000001</v>
      </c>
      <c r="AO519" s="7">
        <v>1.1000000000000001</v>
      </c>
      <c r="AP519" s="7">
        <f t="shared" si="122"/>
        <v>0.96000000000000008</v>
      </c>
      <c r="AQ519" s="7">
        <v>2.1</v>
      </c>
      <c r="AR519" s="7">
        <v>111.45269999999999</v>
      </c>
      <c r="AS519" s="7">
        <v>1839.5</v>
      </c>
      <c r="AT519" s="14">
        <v>262.04500000000002</v>
      </c>
      <c r="AU519" s="14">
        <v>98.363</v>
      </c>
      <c r="AV519" s="14">
        <v>80.7</v>
      </c>
      <c r="AY519" s="6">
        <v>44215</v>
      </c>
      <c r="AZ519" s="12">
        <v>0</v>
      </c>
      <c r="BA519" s="12">
        <v>0</v>
      </c>
      <c r="BB519" s="12">
        <v>0</v>
      </c>
      <c r="BE519" s="6">
        <v>44215</v>
      </c>
      <c r="BF519" t="s">
        <v>56</v>
      </c>
      <c r="BG519" s="52">
        <v>3</v>
      </c>
    </row>
    <row r="520" spans="1:59" x14ac:dyDescent="0.2">
      <c r="A520" s="6">
        <v>44216</v>
      </c>
      <c r="B520" s="12">
        <v>40.213299999999997</v>
      </c>
      <c r="C520" s="12">
        <v>76.372799999999998</v>
      </c>
      <c r="D520" s="12">
        <v>37.593899999999998</v>
      </c>
      <c r="E520" s="12">
        <v>21.589400000000001</v>
      </c>
      <c r="F520" s="12">
        <v>64.048900000000003</v>
      </c>
      <c r="G520" s="12"/>
      <c r="H520" s="12">
        <v>4.4401000000000002</v>
      </c>
      <c r="I520" s="12">
        <v>11.492000000000001</v>
      </c>
      <c r="J520" s="12">
        <v>4.5033000000000003</v>
      </c>
      <c r="K520" s="12">
        <v>77.789100000000005</v>
      </c>
      <c r="L520" s="12">
        <v>53.16</v>
      </c>
      <c r="M520" s="12">
        <v>55.66</v>
      </c>
      <c r="O520" s="6">
        <v>44216</v>
      </c>
      <c r="P520" s="7">
        <f t="shared" si="123"/>
        <v>1.4028657543116023E-2</v>
      </c>
      <c r="Q520" s="7">
        <f t="shared" si="124"/>
        <v>9.1628997730677005E-3</v>
      </c>
      <c r="R520" s="7">
        <f t="shared" si="125"/>
        <v>-1.4010070911349193E-2</v>
      </c>
      <c r="S520" s="7">
        <f t="shared" si="126"/>
        <v>-2.1700061955758996E-3</v>
      </c>
      <c r="T520" s="7">
        <f t="shared" si="127"/>
        <v>-9.0612428425005942E-3</v>
      </c>
      <c r="U520" s="7" t="str">
        <f t="shared" si="128"/>
        <v/>
      </c>
      <c r="V520" s="7">
        <f t="shared" si="129"/>
        <v>-4.8305473801790576E-3</v>
      </c>
      <c r="W520" s="7">
        <f t="shared" si="130"/>
        <v>1.0101316841998715E-2</v>
      </c>
      <c r="X520" s="7">
        <f t="shared" si="131"/>
        <v>-2.9047549721269122E-3</v>
      </c>
      <c r="Y520" s="7">
        <f t="shared" si="132"/>
        <v>0</v>
      </c>
      <c r="Z520" s="7">
        <v>1.3743999999999999E-2</v>
      </c>
      <c r="AA520" s="7">
        <f t="shared" si="133"/>
        <v>5.4701635976857439E-3</v>
      </c>
      <c r="AB520" s="7">
        <f t="shared" si="134"/>
        <v>5.0432383549288157E-3</v>
      </c>
      <c r="AE520" s="6">
        <v>44216</v>
      </c>
      <c r="AF520" s="7">
        <v>21.58</v>
      </c>
      <c r="AG520" s="7">
        <v>35.67</v>
      </c>
      <c r="AH520" s="7">
        <v>42.53</v>
      </c>
      <c r="AI520" s="7">
        <f t="shared" si="120"/>
        <v>2.5</v>
      </c>
      <c r="AJ520" s="7">
        <v>2.57</v>
      </c>
      <c r="AK520" s="7">
        <v>20.260000000000002</v>
      </c>
      <c r="AL520" s="7">
        <f t="shared" si="121"/>
        <v>17.690000000000001</v>
      </c>
      <c r="AM520" s="7">
        <v>0.09</v>
      </c>
      <c r="AN520" s="7">
        <v>0.13</v>
      </c>
      <c r="AO520" s="7">
        <v>1.1000000000000001</v>
      </c>
      <c r="AP520" s="7">
        <f t="shared" si="122"/>
        <v>0.97000000000000008</v>
      </c>
      <c r="AQ520" s="7">
        <v>2.12</v>
      </c>
      <c r="AR520" s="7"/>
      <c r="AS520" s="7">
        <v>1865.9</v>
      </c>
      <c r="AT520" s="14">
        <v>262.04500000000002</v>
      </c>
      <c r="AU520" s="14">
        <v>98.363</v>
      </c>
      <c r="AV520" s="14">
        <v>80.7</v>
      </c>
      <c r="AY520" s="6">
        <v>44216</v>
      </c>
      <c r="AZ520" s="12">
        <v>0</v>
      </c>
      <c r="BA520" s="12">
        <v>0</v>
      </c>
      <c r="BB520" s="12">
        <v>0</v>
      </c>
      <c r="BE520" s="6">
        <v>44216</v>
      </c>
      <c r="BF520" t="s">
        <v>56</v>
      </c>
      <c r="BG520" s="52">
        <v>3</v>
      </c>
    </row>
    <row r="521" spans="1:59" x14ac:dyDescent="0.2">
      <c r="A521" s="6">
        <v>44217</v>
      </c>
      <c r="B521" s="12">
        <v>39.060400000000001</v>
      </c>
      <c r="C521" s="12">
        <v>73.674400000000006</v>
      </c>
      <c r="D521" s="12">
        <v>35.795400000000001</v>
      </c>
      <c r="E521" s="12">
        <v>20.2014</v>
      </c>
      <c r="F521" s="12">
        <v>63.781300000000002</v>
      </c>
      <c r="G521" s="12"/>
      <c r="H521" s="12">
        <v>4.4471999999999996</v>
      </c>
      <c r="I521" s="12">
        <v>11.074299999999999</v>
      </c>
      <c r="J521" s="12">
        <v>4.3647999999999998</v>
      </c>
      <c r="K521" s="12">
        <v>77.789100000000005</v>
      </c>
      <c r="L521" s="12">
        <v>53</v>
      </c>
      <c r="M521" s="12">
        <v>55.68</v>
      </c>
      <c r="O521" s="6">
        <v>44217</v>
      </c>
      <c r="P521" s="7">
        <f t="shared" si="123"/>
        <v>-2.9088620627226041E-2</v>
      </c>
      <c r="Q521" s="7">
        <f t="shared" si="124"/>
        <v>-3.5971227124095E-2</v>
      </c>
      <c r="R521" s="7">
        <f t="shared" si="125"/>
        <v>-4.9022409661142283E-2</v>
      </c>
      <c r="S521" s="7">
        <f t="shared" si="126"/>
        <v>-6.645054456049454E-2</v>
      </c>
      <c r="T521" s="7">
        <f t="shared" si="127"/>
        <v>-4.1868101732618155E-3</v>
      </c>
      <c r="U521" s="7" t="str">
        <f t="shared" si="128"/>
        <v/>
      </c>
      <c r="V521" s="7">
        <f t="shared" si="129"/>
        <v>1.5977859440948732E-3</v>
      </c>
      <c r="W521" s="7">
        <f t="shared" si="130"/>
        <v>-3.7024032600997736E-2</v>
      </c>
      <c r="X521" s="7">
        <f t="shared" si="131"/>
        <v>-3.1238092125151894E-2</v>
      </c>
      <c r="Y521" s="7">
        <f t="shared" si="132"/>
        <v>0</v>
      </c>
      <c r="Z521" s="7">
        <v>9.1100000000000003E-4</v>
      </c>
      <c r="AA521" s="7">
        <f t="shared" si="133"/>
        <v>-3.0143202929227013E-3</v>
      </c>
      <c r="AB521" s="7">
        <f t="shared" si="134"/>
        <v>3.5925992841950486E-4</v>
      </c>
      <c r="AE521" s="6">
        <v>44217</v>
      </c>
      <c r="AF521" s="7">
        <v>21.32</v>
      </c>
      <c r="AG521" s="7">
        <v>35.049999999999997</v>
      </c>
      <c r="AH521" s="7">
        <v>43.01</v>
      </c>
      <c r="AI521" s="7">
        <f t="shared" si="120"/>
        <v>2.6799999999999997</v>
      </c>
      <c r="AJ521" s="7">
        <v>2.4900000000000002</v>
      </c>
      <c r="AK521" s="7">
        <v>20.065000000000001</v>
      </c>
      <c r="AL521" s="7">
        <f t="shared" si="121"/>
        <v>17.575000000000003</v>
      </c>
      <c r="AM521" s="7">
        <v>0.08</v>
      </c>
      <c r="AN521" s="7">
        <v>0.13</v>
      </c>
      <c r="AO521" s="7">
        <v>1.1200000000000001</v>
      </c>
      <c r="AP521" s="7">
        <f t="shared" si="122"/>
        <v>0.9900000000000001</v>
      </c>
      <c r="AQ521" s="7">
        <v>2.1</v>
      </c>
      <c r="AR521" s="7">
        <v>111.1973</v>
      </c>
      <c r="AS521" s="7">
        <v>1865.3</v>
      </c>
      <c r="AT521" s="14">
        <v>262.04500000000002</v>
      </c>
      <c r="AU521" s="14">
        <v>98.363</v>
      </c>
      <c r="AV521" s="14">
        <v>80.7</v>
      </c>
      <c r="AY521" s="6">
        <v>44217</v>
      </c>
      <c r="AZ521" s="12">
        <v>0</v>
      </c>
      <c r="BA521" s="12">
        <v>0</v>
      </c>
      <c r="BB521" s="12">
        <v>0</v>
      </c>
      <c r="BE521" s="6">
        <v>44217</v>
      </c>
      <c r="BF521" t="s">
        <v>56</v>
      </c>
      <c r="BG521" s="52">
        <v>3</v>
      </c>
    </row>
    <row r="522" spans="1:59" x14ac:dyDescent="0.2">
      <c r="A522" s="6">
        <v>44218</v>
      </c>
      <c r="B522" s="12">
        <v>38.508299999999998</v>
      </c>
      <c r="C522" s="12">
        <v>73.450199999999995</v>
      </c>
      <c r="D522" s="12">
        <v>35.381</v>
      </c>
      <c r="E522" s="12">
        <v>20.154499999999999</v>
      </c>
      <c r="F522" s="12">
        <v>63.074199999999998</v>
      </c>
      <c r="G522" s="12"/>
      <c r="H522" s="12">
        <v>4.4471999999999996</v>
      </c>
      <c r="I522" s="12">
        <v>10.736599999999999</v>
      </c>
      <c r="J522" s="12">
        <v>4.2857000000000003</v>
      </c>
      <c r="K522" s="12">
        <v>77.780600000000007</v>
      </c>
      <c r="L522" s="12">
        <v>52.28</v>
      </c>
      <c r="M522" s="12">
        <v>55.22</v>
      </c>
      <c r="O522" s="6">
        <v>44218</v>
      </c>
      <c r="P522" s="7">
        <f t="shared" si="123"/>
        <v>-1.4235363577157562E-2</v>
      </c>
      <c r="Q522" s="7">
        <f t="shared" si="124"/>
        <v>-3.0477591585146022E-3</v>
      </c>
      <c r="R522" s="7">
        <f t="shared" si="125"/>
        <v>-1.1644440642336806E-2</v>
      </c>
      <c r="S522" s="7">
        <f t="shared" si="126"/>
        <v>-2.3243204148406453E-3</v>
      </c>
      <c r="T522" s="7">
        <f t="shared" si="127"/>
        <v>-1.1148232806085449E-2</v>
      </c>
      <c r="U522" s="7" t="str">
        <f t="shared" si="128"/>
        <v/>
      </c>
      <c r="V522" s="7">
        <f t="shared" si="129"/>
        <v>0</v>
      </c>
      <c r="W522" s="7">
        <f t="shared" si="130"/>
        <v>-3.0968643112110391E-2</v>
      </c>
      <c r="X522" s="7">
        <f t="shared" si="131"/>
        <v>-1.8288469958997886E-2</v>
      </c>
      <c r="Y522" s="7">
        <f t="shared" si="132"/>
        <v>-1.0927577810399863E-4</v>
      </c>
      <c r="Z522" s="7">
        <v>-3.5460000000000001E-3</v>
      </c>
      <c r="AA522" s="7">
        <f t="shared" si="133"/>
        <v>-1.3678024796100564E-2</v>
      </c>
      <c r="AB522" s="7">
        <f t="shared" si="134"/>
        <v>-8.295809524155864E-3</v>
      </c>
      <c r="AE522" s="6">
        <v>44218</v>
      </c>
      <c r="AF522" s="7">
        <v>21.91</v>
      </c>
      <c r="AG522" s="7">
        <v>36.25</v>
      </c>
      <c r="AH522" s="7">
        <v>43.09</v>
      </c>
      <c r="AI522" s="7">
        <f t="shared" si="120"/>
        <v>2.9399999999999977</v>
      </c>
      <c r="AJ522" s="7">
        <v>2.4500000000000002</v>
      </c>
      <c r="AK522" s="7">
        <v>21.484999999999999</v>
      </c>
      <c r="AL522" s="7">
        <f t="shared" si="121"/>
        <v>19.035</v>
      </c>
      <c r="AM522" s="7">
        <v>0.08</v>
      </c>
      <c r="AN522" s="7">
        <v>0.13</v>
      </c>
      <c r="AO522" s="7">
        <v>1.1000000000000001</v>
      </c>
      <c r="AP522" s="7">
        <f t="shared" si="122"/>
        <v>0.97000000000000008</v>
      </c>
      <c r="AQ522" s="7">
        <v>2.09</v>
      </c>
      <c r="AR522" s="7">
        <v>111.55159999999999</v>
      </c>
      <c r="AS522" s="7">
        <v>1855.7</v>
      </c>
      <c r="AT522" s="14">
        <v>262.04500000000002</v>
      </c>
      <c r="AU522" s="14">
        <v>98.363</v>
      </c>
      <c r="AV522" s="14">
        <v>80.7</v>
      </c>
      <c r="AY522" s="6">
        <v>44218</v>
      </c>
      <c r="AZ522" s="12">
        <v>0</v>
      </c>
      <c r="BA522" s="12">
        <v>0</v>
      </c>
      <c r="BB522" s="12">
        <v>0</v>
      </c>
      <c r="BE522" s="6">
        <v>44218</v>
      </c>
      <c r="BF522" t="s">
        <v>56</v>
      </c>
      <c r="BG522" s="52">
        <v>3</v>
      </c>
    </row>
    <row r="523" spans="1:59" x14ac:dyDescent="0.2">
      <c r="A523" s="6">
        <v>44221</v>
      </c>
      <c r="B523" s="12">
        <v>38.078000000000003</v>
      </c>
      <c r="C523" s="12">
        <v>72.785600000000002</v>
      </c>
      <c r="D523" s="12">
        <v>35.2898</v>
      </c>
      <c r="E523" s="12">
        <v>20.173300000000001</v>
      </c>
      <c r="F523" s="12">
        <v>62.051600000000001</v>
      </c>
      <c r="G523" s="12"/>
      <c r="H523" s="12">
        <v>4.3609</v>
      </c>
      <c r="I523" s="12">
        <v>10.834300000000001</v>
      </c>
      <c r="J523" s="12">
        <v>4.3318000000000003</v>
      </c>
      <c r="K523" s="12">
        <v>77.789100000000005</v>
      </c>
      <c r="L523" s="12">
        <v>52.78</v>
      </c>
      <c r="M523" s="12">
        <v>55.44</v>
      </c>
      <c r="O523" s="6">
        <v>44221</v>
      </c>
      <c r="P523" s="7">
        <f t="shared" si="123"/>
        <v>-1.1237114938857285E-2</v>
      </c>
      <c r="Q523" s="7">
        <f t="shared" si="124"/>
        <v>-9.0894921175518478E-3</v>
      </c>
      <c r="R523" s="7">
        <f t="shared" si="125"/>
        <v>-2.5809825451862489E-3</v>
      </c>
      <c r="S523" s="7">
        <f t="shared" si="126"/>
        <v>9.3235938295158126E-4</v>
      </c>
      <c r="T523" s="7">
        <f t="shared" si="127"/>
        <v>-1.6345514158271467E-2</v>
      </c>
      <c r="U523" s="7" t="str">
        <f t="shared" si="128"/>
        <v/>
      </c>
      <c r="V523" s="7">
        <f t="shared" si="129"/>
        <v>-1.959622657992437E-2</v>
      </c>
      <c r="W523" s="7">
        <f t="shared" si="130"/>
        <v>9.0585620520495149E-3</v>
      </c>
      <c r="X523" s="7">
        <f t="shared" si="131"/>
        <v>1.069926075330559E-2</v>
      </c>
      <c r="Y523" s="7">
        <f t="shared" si="132"/>
        <v>1.0927577810411644E-4</v>
      </c>
      <c r="Z523" s="7">
        <v>3.9360000000000003E-3</v>
      </c>
      <c r="AA523" s="7">
        <f t="shared" si="133"/>
        <v>9.5184423191568678E-3</v>
      </c>
      <c r="AB523" s="7">
        <f t="shared" si="134"/>
        <v>3.9761483796394168E-3</v>
      </c>
      <c r="AE523" s="6">
        <v>44221</v>
      </c>
      <c r="AF523" s="7">
        <v>23.19</v>
      </c>
      <c r="AG523" s="7">
        <v>38.020000000000003</v>
      </c>
      <c r="AH523" s="7">
        <v>43.08</v>
      </c>
      <c r="AI523" s="7">
        <f t="shared" si="120"/>
        <v>2.6599999999999966</v>
      </c>
      <c r="AJ523" s="7">
        <v>2.63</v>
      </c>
      <c r="AK523" s="7">
        <v>20.16</v>
      </c>
      <c r="AL523" s="7">
        <f t="shared" si="121"/>
        <v>17.53</v>
      </c>
      <c r="AM523" s="7">
        <v>0.08</v>
      </c>
      <c r="AN523" s="7">
        <v>0.13</v>
      </c>
      <c r="AO523" s="7">
        <v>1.05</v>
      </c>
      <c r="AP523" s="7">
        <f t="shared" si="122"/>
        <v>0.92</v>
      </c>
      <c r="AQ523" s="7">
        <v>2.08</v>
      </c>
      <c r="AR523" s="7">
        <v>111.8676</v>
      </c>
      <c r="AS523" s="7">
        <v>1854.9</v>
      </c>
      <c r="AT523" s="14">
        <v>262.04500000000002</v>
      </c>
      <c r="AU523" s="14">
        <v>98.363</v>
      </c>
      <c r="AV523" s="14">
        <v>80.7</v>
      </c>
      <c r="AY523" s="6">
        <v>44221</v>
      </c>
      <c r="AZ523" s="12">
        <v>0</v>
      </c>
      <c r="BA523" s="12">
        <v>0</v>
      </c>
      <c r="BB523" s="12">
        <v>0</v>
      </c>
      <c r="BE523" s="6">
        <v>44221</v>
      </c>
      <c r="BF523" t="s">
        <v>56</v>
      </c>
      <c r="BG523" s="52">
        <v>3</v>
      </c>
    </row>
    <row r="524" spans="1:59" x14ac:dyDescent="0.2">
      <c r="A524" s="6">
        <v>44222</v>
      </c>
      <c r="B524" s="12">
        <v>37.241799999999998</v>
      </c>
      <c r="C524" s="12">
        <v>71.552499999999995</v>
      </c>
      <c r="D524" s="12">
        <v>34.543900000000001</v>
      </c>
      <c r="E524" s="12">
        <v>19.113499999999998</v>
      </c>
      <c r="F524" s="12">
        <v>57.9709</v>
      </c>
      <c r="G524" s="12"/>
      <c r="H524" s="12">
        <v>4.3536999999999999</v>
      </c>
      <c r="I524" s="12">
        <v>10.869899999999999</v>
      </c>
      <c r="J524" s="12">
        <v>4.3647999999999998</v>
      </c>
      <c r="K524" s="12">
        <v>77.780600000000007</v>
      </c>
      <c r="L524" s="12">
        <v>52.61</v>
      </c>
      <c r="M524" s="12">
        <v>55.26</v>
      </c>
      <c r="O524" s="6">
        <v>44222</v>
      </c>
      <c r="P524" s="7">
        <f t="shared" si="123"/>
        <v>-2.2204901171199904E-2</v>
      </c>
      <c r="Q524" s="7">
        <f t="shared" si="124"/>
        <v>-1.7086687446373663E-2</v>
      </c>
      <c r="R524" s="7">
        <f t="shared" si="125"/>
        <v>-2.1362991433733849E-2</v>
      </c>
      <c r="S524" s="7">
        <f t="shared" si="126"/>
        <v>-5.3965056238964075E-2</v>
      </c>
      <c r="T524" s="7">
        <f t="shared" si="127"/>
        <v>-6.8025136472082318E-2</v>
      </c>
      <c r="U524" s="7" t="str">
        <f t="shared" si="128"/>
        <v/>
      </c>
      <c r="V524" s="7">
        <f t="shared" si="129"/>
        <v>-1.6523997976396634E-3</v>
      </c>
      <c r="W524" s="7">
        <f t="shared" si="130"/>
        <v>3.2804740028017612E-3</v>
      </c>
      <c r="X524" s="7">
        <f t="shared" si="131"/>
        <v>7.5892092056924088E-3</v>
      </c>
      <c r="Y524" s="7">
        <f t="shared" si="132"/>
        <v>-1.0927577810399863E-4</v>
      </c>
      <c r="Z524" s="7">
        <v>-1.562E-3</v>
      </c>
      <c r="AA524" s="7">
        <f t="shared" si="133"/>
        <v>-3.2261153324621857E-3</v>
      </c>
      <c r="AB524" s="7">
        <f t="shared" si="134"/>
        <v>-3.2520353863773432E-3</v>
      </c>
      <c r="AE524" s="6">
        <v>44222</v>
      </c>
      <c r="AF524" s="7">
        <v>23.02</v>
      </c>
      <c r="AG524" s="7">
        <v>37.130000000000003</v>
      </c>
      <c r="AH524" s="7">
        <v>43.14</v>
      </c>
      <c r="AI524" s="7">
        <f t="shared" si="120"/>
        <v>2.6499999999999986</v>
      </c>
      <c r="AJ524" s="7">
        <v>2.73</v>
      </c>
      <c r="AK524" s="7">
        <v>19.510000000000002</v>
      </c>
      <c r="AL524" s="7">
        <f t="shared" si="121"/>
        <v>16.78</v>
      </c>
      <c r="AM524" s="7">
        <v>0.08</v>
      </c>
      <c r="AN524" s="7">
        <v>0.11</v>
      </c>
      <c r="AO524" s="7">
        <v>1.05</v>
      </c>
      <c r="AP524" s="7">
        <f t="shared" si="122"/>
        <v>0.94000000000000006</v>
      </c>
      <c r="AQ524" s="7">
        <v>2.08</v>
      </c>
      <c r="AR524" s="7">
        <v>111.6572</v>
      </c>
      <c r="AS524" s="7">
        <v>1850.7</v>
      </c>
      <c r="AT524" s="14">
        <v>262.04500000000002</v>
      </c>
      <c r="AU524" s="14">
        <v>98.363</v>
      </c>
      <c r="AV524" s="14">
        <v>80.7</v>
      </c>
      <c r="AY524" s="6">
        <v>44222</v>
      </c>
      <c r="AZ524" s="12">
        <v>0</v>
      </c>
      <c r="BA524" s="12">
        <v>0</v>
      </c>
      <c r="BB524" s="12">
        <v>0</v>
      </c>
      <c r="BE524" s="6">
        <v>44222</v>
      </c>
      <c r="BF524" t="s">
        <v>56</v>
      </c>
      <c r="BG524" s="52">
        <v>3</v>
      </c>
    </row>
    <row r="525" spans="1:59" x14ac:dyDescent="0.2">
      <c r="A525" s="6">
        <v>44223</v>
      </c>
      <c r="B525" s="12">
        <v>36.819600000000001</v>
      </c>
      <c r="C525" s="12">
        <v>70.623699999999999</v>
      </c>
      <c r="D525" s="12">
        <v>33.690300000000001</v>
      </c>
      <c r="E525" s="12">
        <v>19.301100000000002</v>
      </c>
      <c r="F525" s="12">
        <v>56.871899999999997</v>
      </c>
      <c r="G525" s="12"/>
      <c r="H525" s="12">
        <v>4.2530000000000001</v>
      </c>
      <c r="I525" s="12">
        <v>10.8965</v>
      </c>
      <c r="J525" s="12">
        <v>4.2659000000000002</v>
      </c>
      <c r="K525" s="12">
        <v>77.780600000000007</v>
      </c>
      <c r="L525" s="12">
        <v>52.81</v>
      </c>
      <c r="M525" s="12">
        <v>55.07</v>
      </c>
      <c r="O525" s="6">
        <v>44223</v>
      </c>
      <c r="P525" s="7">
        <f t="shared" si="123"/>
        <v>-1.1401474279416896E-2</v>
      </c>
      <c r="Q525" s="7">
        <f t="shared" si="124"/>
        <v>-1.3065663775483004E-2</v>
      </c>
      <c r="R525" s="7">
        <f t="shared" si="125"/>
        <v>-2.5021016811214498E-2</v>
      </c>
      <c r="S525" s="7">
        <f t="shared" si="126"/>
        <v>9.7671974399652778E-3</v>
      </c>
      <c r="T525" s="7">
        <f t="shared" si="127"/>
        <v>-1.9139790211687463E-2</v>
      </c>
      <c r="U525" s="7" t="str">
        <f t="shared" si="128"/>
        <v/>
      </c>
      <c r="V525" s="7">
        <f t="shared" si="129"/>
        <v>-2.3401442008062004E-2</v>
      </c>
      <c r="W525" s="7">
        <f t="shared" si="130"/>
        <v>2.4441352949424256E-3</v>
      </c>
      <c r="X525" s="7">
        <f t="shared" si="131"/>
        <v>-2.2919190615222341E-2</v>
      </c>
      <c r="Y525" s="7">
        <f t="shared" si="132"/>
        <v>0</v>
      </c>
      <c r="Z525" s="7">
        <v>-2.4743999999999999E-2</v>
      </c>
      <c r="AA525" s="7">
        <f t="shared" si="133"/>
        <v>3.7943509761260053E-3</v>
      </c>
      <c r="AB525" s="7">
        <f t="shared" si="134"/>
        <v>-3.4442162208803543E-3</v>
      </c>
      <c r="AE525" s="6">
        <v>44223</v>
      </c>
      <c r="AF525" s="7">
        <v>37.21</v>
      </c>
      <c r="AG525" s="7">
        <v>40.21</v>
      </c>
      <c r="AH525" s="7">
        <v>44.16</v>
      </c>
      <c r="AI525" s="7">
        <f t="shared" si="120"/>
        <v>2.259999999999998</v>
      </c>
      <c r="AJ525" s="7">
        <v>2.77</v>
      </c>
      <c r="AK525" s="7">
        <v>19.7</v>
      </c>
      <c r="AL525" s="7">
        <f t="shared" si="121"/>
        <v>16.93</v>
      </c>
      <c r="AM525" s="7">
        <v>0.08</v>
      </c>
      <c r="AN525" s="7">
        <v>0.12</v>
      </c>
      <c r="AO525" s="7">
        <v>1.04</v>
      </c>
      <c r="AP525" s="7">
        <f t="shared" si="122"/>
        <v>0.92</v>
      </c>
      <c r="AQ525" s="7">
        <v>2.08</v>
      </c>
      <c r="AR525" s="7">
        <v>112.0782</v>
      </c>
      <c r="AS525" s="7">
        <v>1844.9</v>
      </c>
      <c r="AT525" s="14">
        <v>262.04500000000002</v>
      </c>
      <c r="AU525" s="14">
        <v>98.363</v>
      </c>
      <c r="AV525" s="14">
        <v>80.7</v>
      </c>
      <c r="AY525" s="6">
        <v>44223</v>
      </c>
      <c r="AZ525" s="12">
        <v>0</v>
      </c>
      <c r="BA525" s="12">
        <v>1</v>
      </c>
      <c r="BB525" s="12">
        <v>0</v>
      </c>
      <c r="BE525" s="6">
        <v>44223</v>
      </c>
      <c r="BF525" t="s">
        <v>56</v>
      </c>
      <c r="BG525" s="52">
        <v>3</v>
      </c>
    </row>
    <row r="526" spans="1:59" x14ac:dyDescent="0.2">
      <c r="A526" s="6">
        <v>44224</v>
      </c>
      <c r="B526" s="12">
        <v>37.396000000000001</v>
      </c>
      <c r="C526" s="12">
        <v>71.280299999999997</v>
      </c>
      <c r="D526" s="12">
        <v>34.0715</v>
      </c>
      <c r="E526" s="12">
        <v>19.648099999999999</v>
      </c>
      <c r="F526" s="12">
        <v>60.331400000000002</v>
      </c>
      <c r="G526" s="12"/>
      <c r="H526" s="12">
        <v>4.181</v>
      </c>
      <c r="I526" s="12">
        <v>10.994300000000001</v>
      </c>
      <c r="J526" s="12">
        <v>4.2263000000000002</v>
      </c>
      <c r="K526" s="12">
        <v>77.789100000000005</v>
      </c>
      <c r="L526" s="12">
        <v>52.26</v>
      </c>
      <c r="M526" s="12">
        <v>54.87</v>
      </c>
      <c r="O526" s="6">
        <v>44224</v>
      </c>
      <c r="P526" s="7">
        <f t="shared" si="123"/>
        <v>1.5533434744201213E-2</v>
      </c>
      <c r="Q526" s="7">
        <f t="shared" si="124"/>
        <v>9.2542096903590713E-3</v>
      </c>
      <c r="R526" s="7">
        <f t="shared" si="125"/>
        <v>1.12512956086277E-2</v>
      </c>
      <c r="S526" s="7">
        <f t="shared" si="126"/>
        <v>1.7818552422977422E-2</v>
      </c>
      <c r="T526" s="7">
        <f t="shared" si="127"/>
        <v>5.9051327594264284E-2</v>
      </c>
      <c r="U526" s="7" t="str">
        <f t="shared" si="128"/>
        <v/>
      </c>
      <c r="V526" s="7">
        <f t="shared" si="129"/>
        <v>-1.7074163897068485E-2</v>
      </c>
      <c r="W526" s="7">
        <f t="shared" si="130"/>
        <v>8.9353199238642617E-3</v>
      </c>
      <c r="X526" s="7">
        <f t="shared" si="131"/>
        <v>-9.326272822469537E-3</v>
      </c>
      <c r="Y526" s="7">
        <f t="shared" si="132"/>
        <v>1.0927577810411644E-4</v>
      </c>
      <c r="Z526" s="7">
        <v>8.5640000000000004E-3</v>
      </c>
      <c r="AA526" s="7">
        <f t="shared" si="133"/>
        <v>-1.0469306626375453E-2</v>
      </c>
      <c r="AB526" s="7">
        <f t="shared" si="134"/>
        <v>-3.6383522035062024E-3</v>
      </c>
      <c r="AE526" s="6">
        <v>44224</v>
      </c>
      <c r="AF526" s="7">
        <v>30.21</v>
      </c>
      <c r="AG526" s="7">
        <v>40.450000000000003</v>
      </c>
      <c r="AH526" s="7">
        <v>45.53</v>
      </c>
      <c r="AI526" s="7">
        <f t="shared" si="120"/>
        <v>2.6099999999999994</v>
      </c>
      <c r="AJ526" s="7">
        <v>2.76</v>
      </c>
      <c r="AK526" s="7">
        <v>20.91</v>
      </c>
      <c r="AL526" s="7">
        <f t="shared" si="121"/>
        <v>18.149999999999999</v>
      </c>
      <c r="AM526" s="7">
        <v>7.0000000000000007E-2</v>
      </c>
      <c r="AN526" s="7">
        <v>0.12</v>
      </c>
      <c r="AO526" s="7">
        <v>1.07</v>
      </c>
      <c r="AP526" s="7">
        <f t="shared" si="122"/>
        <v>0.95000000000000007</v>
      </c>
      <c r="AQ526" s="7">
        <v>2.13</v>
      </c>
      <c r="AR526" s="7">
        <v>112.0059</v>
      </c>
      <c r="AS526" s="7">
        <v>1837.9</v>
      </c>
      <c r="AT526" s="14">
        <v>262.04500000000002</v>
      </c>
      <c r="AU526" s="14">
        <v>98.363</v>
      </c>
      <c r="AV526" s="14">
        <v>80.7</v>
      </c>
      <c r="AY526" s="6">
        <v>44224</v>
      </c>
      <c r="AZ526" s="12">
        <v>0</v>
      </c>
      <c r="BA526" s="12">
        <v>0</v>
      </c>
      <c r="BB526" s="12">
        <v>0</v>
      </c>
      <c r="BE526" s="6">
        <v>44224</v>
      </c>
      <c r="BF526" t="s">
        <v>56</v>
      </c>
      <c r="BG526" s="52">
        <v>3</v>
      </c>
    </row>
    <row r="527" spans="1:59" x14ac:dyDescent="0.2">
      <c r="A527" s="6">
        <v>44225</v>
      </c>
      <c r="B527" s="12">
        <v>36.405500000000004</v>
      </c>
      <c r="C527" s="12">
        <v>68.221500000000006</v>
      </c>
      <c r="D527" s="12">
        <v>33.176400000000001</v>
      </c>
      <c r="E527" s="12">
        <v>18.813400000000001</v>
      </c>
      <c r="F527" s="12">
        <v>60.522500000000001</v>
      </c>
      <c r="G527" s="12"/>
      <c r="H527" s="12">
        <v>4.2458</v>
      </c>
      <c r="I527" s="12">
        <v>11.0565</v>
      </c>
      <c r="J527" s="12">
        <v>4.1340000000000003</v>
      </c>
      <c r="K527" s="12">
        <v>77.789100000000005</v>
      </c>
      <c r="L527" s="12">
        <v>52.16</v>
      </c>
      <c r="M527" s="12">
        <v>55.25</v>
      </c>
      <c r="O527" s="6">
        <v>44225</v>
      </c>
      <c r="P527" s="7">
        <f t="shared" si="123"/>
        <v>-2.684388469956446E-2</v>
      </c>
      <c r="Q527" s="7">
        <f t="shared" si="124"/>
        <v>-4.3860227472236335E-2</v>
      </c>
      <c r="R527" s="7">
        <f t="shared" si="125"/>
        <v>-2.6622477926938847E-2</v>
      </c>
      <c r="S527" s="7">
        <f t="shared" si="126"/>
        <v>-4.3411259631993014E-2</v>
      </c>
      <c r="T527" s="7">
        <f t="shared" si="127"/>
        <v>3.1624988398761206E-3</v>
      </c>
      <c r="U527" s="7" t="str">
        <f t="shared" si="128"/>
        <v/>
      </c>
      <c r="V527" s="7">
        <f t="shared" si="129"/>
        <v>1.5379806641336438E-2</v>
      </c>
      <c r="W527" s="7">
        <f t="shared" si="130"/>
        <v>5.6415336377231128E-3</v>
      </c>
      <c r="X527" s="7">
        <f t="shared" si="131"/>
        <v>-2.2081444529682793E-2</v>
      </c>
      <c r="Y527" s="7">
        <f t="shared" si="132"/>
        <v>0</v>
      </c>
      <c r="Z527" s="7">
        <v>-2.0223000000000001E-2</v>
      </c>
      <c r="AA527" s="7">
        <f t="shared" si="133"/>
        <v>-1.9153424740689152E-3</v>
      </c>
      <c r="AB527" s="7">
        <f t="shared" si="134"/>
        <v>6.9015893269781638E-3</v>
      </c>
      <c r="AE527" s="6">
        <v>44225</v>
      </c>
      <c r="AF527" s="7">
        <v>33.090000000000003</v>
      </c>
      <c r="AG527" s="7">
        <v>40.200000000000003</v>
      </c>
      <c r="AH527" s="7">
        <v>47.41</v>
      </c>
      <c r="AI527" s="7">
        <f t="shared" si="120"/>
        <v>3.0900000000000034</v>
      </c>
      <c r="AJ527" s="7">
        <v>2.68</v>
      </c>
      <c r="AK527" s="7">
        <v>19.82</v>
      </c>
      <c r="AL527" s="7">
        <f t="shared" si="121"/>
        <v>17.14</v>
      </c>
      <c r="AM527" s="7">
        <v>7.0000000000000007E-2</v>
      </c>
      <c r="AN527" s="7">
        <v>0.11</v>
      </c>
      <c r="AO527" s="7">
        <v>1.1100000000000001</v>
      </c>
      <c r="AP527" s="7">
        <f t="shared" si="122"/>
        <v>1</v>
      </c>
      <c r="AQ527" s="7">
        <v>2.13</v>
      </c>
      <c r="AR527" s="7">
        <v>111.9511</v>
      </c>
      <c r="AS527" s="7">
        <v>1847.3</v>
      </c>
      <c r="AT527" s="14">
        <v>262.04500000000002</v>
      </c>
      <c r="AU527" s="14">
        <v>98.363</v>
      </c>
      <c r="AV527" s="14">
        <v>80.7</v>
      </c>
      <c r="AY527" s="6">
        <v>44225</v>
      </c>
      <c r="AZ527" s="12">
        <v>0</v>
      </c>
      <c r="BA527" s="12">
        <v>0</v>
      </c>
      <c r="BB527" s="12">
        <v>0</v>
      </c>
      <c r="BE527" s="6">
        <v>44225</v>
      </c>
      <c r="BF527" t="s">
        <v>56</v>
      </c>
      <c r="BG527" s="52">
        <v>3</v>
      </c>
    </row>
    <row r="528" spans="1:59" x14ac:dyDescent="0.2">
      <c r="A528" s="6">
        <v>44228</v>
      </c>
      <c r="B528" s="12">
        <v>36.470500000000001</v>
      </c>
      <c r="C528" s="12">
        <v>69.190399999999997</v>
      </c>
      <c r="D528" s="12">
        <v>33.74</v>
      </c>
      <c r="E528" s="12">
        <v>19.122900000000001</v>
      </c>
      <c r="F528" s="12">
        <v>60.436500000000002</v>
      </c>
      <c r="G528" s="12"/>
      <c r="H528" s="12">
        <v>4.3033000000000001</v>
      </c>
      <c r="I528" s="12">
        <v>11.1721</v>
      </c>
      <c r="J528" s="12">
        <v>4.1933999999999996</v>
      </c>
      <c r="K528" s="12">
        <v>77.789100000000005</v>
      </c>
      <c r="L528" s="12">
        <v>53.55</v>
      </c>
      <c r="M528" s="12">
        <v>56.42</v>
      </c>
      <c r="O528" s="6">
        <v>44228</v>
      </c>
      <c r="P528" s="7">
        <f t="shared" si="123"/>
        <v>1.7838524956511521E-3</v>
      </c>
      <c r="Q528" s="7">
        <f t="shared" si="124"/>
        <v>1.4102360240590918E-2</v>
      </c>
      <c r="R528" s="7">
        <f t="shared" si="125"/>
        <v>1.6845297337817415E-2</v>
      </c>
      <c r="S528" s="7">
        <f t="shared" si="126"/>
        <v>1.63171878658048E-2</v>
      </c>
      <c r="T528" s="7">
        <f t="shared" si="127"/>
        <v>-1.4219696672588267E-3</v>
      </c>
      <c r="U528" s="7" t="str">
        <f t="shared" si="128"/>
        <v/>
      </c>
      <c r="V528" s="7">
        <f t="shared" si="129"/>
        <v>1.3451911211292182E-2</v>
      </c>
      <c r="W528" s="7">
        <f t="shared" si="130"/>
        <v>1.0401108676355412E-2</v>
      </c>
      <c r="X528" s="7">
        <f t="shared" si="131"/>
        <v>1.4266399469424674E-2</v>
      </c>
      <c r="Y528" s="7">
        <f t="shared" si="132"/>
        <v>0</v>
      </c>
      <c r="Z528" s="7">
        <v>1.6508999999999999E-2</v>
      </c>
      <c r="AA528" s="7">
        <f t="shared" si="133"/>
        <v>2.6299879275360181E-2</v>
      </c>
      <c r="AB528" s="7">
        <f t="shared" si="134"/>
        <v>2.0955365175988089E-2</v>
      </c>
      <c r="AE528" s="6">
        <v>44228</v>
      </c>
      <c r="AF528" s="7">
        <v>30.24</v>
      </c>
      <c r="AG528" s="7">
        <v>39.159999999999997</v>
      </c>
      <c r="AH528" s="7">
        <v>46.28</v>
      </c>
      <c r="AI528" s="7">
        <f t="shared" si="120"/>
        <v>2.8700000000000045</v>
      </c>
      <c r="AJ528" s="7">
        <v>2.88</v>
      </c>
      <c r="AK528" s="7">
        <v>18.14</v>
      </c>
      <c r="AL528" s="7">
        <f t="shared" si="121"/>
        <v>15.260000000000002</v>
      </c>
      <c r="AM528" s="7">
        <v>0.08</v>
      </c>
      <c r="AN528" s="7">
        <v>0.11</v>
      </c>
      <c r="AO528" s="7">
        <v>1.0900000000000001</v>
      </c>
      <c r="AP528" s="7">
        <f t="shared" si="122"/>
        <v>0.98000000000000009</v>
      </c>
      <c r="AQ528" s="7">
        <v>2.11</v>
      </c>
      <c r="AR528" s="7">
        <v>112.41889999999999</v>
      </c>
      <c r="AS528" s="7">
        <v>1860.8</v>
      </c>
      <c r="AT528" s="14">
        <v>263.57900000000001</v>
      </c>
      <c r="AU528" s="14">
        <v>95.614900000000006</v>
      </c>
      <c r="AV528" s="14">
        <v>76.8</v>
      </c>
      <c r="AY528" s="6">
        <v>44228</v>
      </c>
      <c r="AZ528" s="12">
        <v>0</v>
      </c>
      <c r="BA528" s="12">
        <v>0</v>
      </c>
      <c r="BB528" s="12">
        <v>0</v>
      </c>
      <c r="BE528" s="6">
        <v>44228</v>
      </c>
      <c r="BF528" t="s">
        <v>56</v>
      </c>
      <c r="BG528" s="52">
        <v>3</v>
      </c>
    </row>
    <row r="529" spans="1:59" x14ac:dyDescent="0.2">
      <c r="A529" s="6">
        <v>44229</v>
      </c>
      <c r="B529" s="12">
        <v>37.046900000000001</v>
      </c>
      <c r="C529" s="12">
        <v>69.710800000000006</v>
      </c>
      <c r="D529" s="12">
        <v>33.955500000000001</v>
      </c>
      <c r="E529" s="12">
        <v>19.441800000000001</v>
      </c>
      <c r="F529" s="12">
        <v>61.621499999999997</v>
      </c>
      <c r="G529" s="12"/>
      <c r="H529" s="12">
        <v>4.3536999999999999</v>
      </c>
      <c r="I529" s="12">
        <v>11.492000000000001</v>
      </c>
      <c r="J529" s="12">
        <v>4.3055000000000003</v>
      </c>
      <c r="K529" s="12">
        <v>77.780600000000007</v>
      </c>
      <c r="L529" s="12">
        <v>54.77</v>
      </c>
      <c r="M529" s="12">
        <v>57.62</v>
      </c>
      <c r="O529" s="6">
        <v>44229</v>
      </c>
      <c r="P529" s="7">
        <f t="shared" si="123"/>
        <v>1.5680962901100898E-2</v>
      </c>
      <c r="Q529" s="7">
        <f t="shared" si="124"/>
        <v>7.4931308715319375E-3</v>
      </c>
      <c r="R529" s="7">
        <f t="shared" si="125"/>
        <v>6.3667667113308738E-3</v>
      </c>
      <c r="S529" s="7">
        <f t="shared" si="126"/>
        <v>1.6538817576316981E-2</v>
      </c>
      <c r="T529" s="7">
        <f t="shared" si="127"/>
        <v>1.9417608560091833E-2</v>
      </c>
      <c r="U529" s="7" t="str">
        <f t="shared" si="128"/>
        <v/>
      </c>
      <c r="V529" s="7">
        <f t="shared" si="129"/>
        <v>1.1643888052501892E-2</v>
      </c>
      <c r="W529" s="7">
        <f t="shared" si="130"/>
        <v>2.8231542125371774E-2</v>
      </c>
      <c r="X529" s="7">
        <f t="shared" si="131"/>
        <v>2.6381414425081812E-2</v>
      </c>
      <c r="Y529" s="7">
        <f t="shared" si="132"/>
        <v>-1.0927577810399863E-4</v>
      </c>
      <c r="Z529" s="7">
        <v>1.4041E-2</v>
      </c>
      <c r="AA529" s="7">
        <f t="shared" si="133"/>
        <v>2.2526801901872319E-2</v>
      </c>
      <c r="AB529" s="7">
        <f t="shared" si="134"/>
        <v>2.1046024082532207E-2</v>
      </c>
      <c r="AE529" s="6">
        <v>44229</v>
      </c>
      <c r="AF529" s="7">
        <v>25.56</v>
      </c>
      <c r="AG529" s="7">
        <v>38.619999999999997</v>
      </c>
      <c r="AH529" s="7">
        <v>45.91</v>
      </c>
      <c r="AI529" s="7">
        <f t="shared" si="120"/>
        <v>2.8499999999999943</v>
      </c>
      <c r="AJ529" s="7">
        <v>3.24</v>
      </c>
      <c r="AK529" s="7">
        <v>18.25</v>
      </c>
      <c r="AL529" s="7">
        <f t="shared" si="121"/>
        <v>15.01</v>
      </c>
      <c r="AM529" s="7">
        <v>0.08</v>
      </c>
      <c r="AN529" s="7">
        <v>0.11</v>
      </c>
      <c r="AO529" s="7">
        <v>1.1200000000000001</v>
      </c>
      <c r="AP529" s="7">
        <f t="shared" si="122"/>
        <v>1.01</v>
      </c>
      <c r="AQ529" s="7">
        <v>2.15</v>
      </c>
      <c r="AR529" s="7">
        <v>112.28619999999999</v>
      </c>
      <c r="AS529" s="7">
        <v>1830.5</v>
      </c>
      <c r="AT529" s="14">
        <v>263.57900000000001</v>
      </c>
      <c r="AU529" s="14">
        <v>95.614900000000006</v>
      </c>
      <c r="AV529" s="14">
        <v>76.8</v>
      </c>
      <c r="AY529" s="6">
        <v>44229</v>
      </c>
      <c r="AZ529" s="12">
        <v>0</v>
      </c>
      <c r="BA529" s="12">
        <v>0</v>
      </c>
      <c r="BB529" s="12">
        <v>0</v>
      </c>
      <c r="BE529" s="6">
        <v>44229</v>
      </c>
      <c r="BF529" t="s">
        <v>56</v>
      </c>
      <c r="BG529" s="52">
        <v>3</v>
      </c>
    </row>
    <row r="530" spans="1:59" x14ac:dyDescent="0.2">
      <c r="A530" s="6">
        <v>44230</v>
      </c>
      <c r="B530" s="12">
        <v>38.5002</v>
      </c>
      <c r="C530" s="12">
        <v>71.232200000000006</v>
      </c>
      <c r="D530" s="12">
        <v>35.811999999999998</v>
      </c>
      <c r="E530" s="12">
        <v>20.651599999999998</v>
      </c>
      <c r="F530" s="12">
        <v>62.548499999999997</v>
      </c>
      <c r="G530" s="12"/>
      <c r="H530" s="12">
        <v>4.476</v>
      </c>
      <c r="I530" s="12">
        <v>12.336399999999999</v>
      </c>
      <c r="J530" s="12">
        <v>4.3978000000000002</v>
      </c>
      <c r="K530" s="12">
        <v>77.780600000000007</v>
      </c>
      <c r="L530" s="12">
        <v>55.67</v>
      </c>
      <c r="M530" s="12">
        <v>58.61</v>
      </c>
      <c r="O530" s="6">
        <v>44230</v>
      </c>
      <c r="P530" s="7">
        <f t="shared" si="123"/>
        <v>3.8478758559183618E-2</v>
      </c>
      <c r="Q530" s="7">
        <f t="shared" si="124"/>
        <v>2.1589707828210188E-2</v>
      </c>
      <c r="R530" s="7">
        <f t="shared" si="125"/>
        <v>5.3232188942756345E-2</v>
      </c>
      <c r="S530" s="7">
        <f t="shared" si="126"/>
        <v>6.0367410907216493E-2</v>
      </c>
      <c r="T530" s="7">
        <f t="shared" si="127"/>
        <v>1.493142019192429E-2</v>
      </c>
      <c r="U530" s="7" t="str">
        <f t="shared" si="128"/>
        <v/>
      </c>
      <c r="V530" s="7">
        <f t="shared" si="129"/>
        <v>2.7703732170120284E-2</v>
      </c>
      <c r="W530" s="7">
        <f t="shared" si="130"/>
        <v>7.0903100599768204E-2</v>
      </c>
      <c r="X530" s="7">
        <f t="shared" si="131"/>
        <v>2.121114072845022E-2</v>
      </c>
      <c r="Y530" s="7">
        <f t="shared" si="132"/>
        <v>0</v>
      </c>
      <c r="Z530" s="7">
        <v>7.8600000000000002E-4</v>
      </c>
      <c r="AA530" s="7">
        <f t="shared" si="133"/>
        <v>1.629880339978635E-2</v>
      </c>
      <c r="AB530" s="7">
        <f t="shared" si="134"/>
        <v>1.7035600831955527E-2</v>
      </c>
      <c r="AE530" s="6">
        <v>44230</v>
      </c>
      <c r="AF530" s="7">
        <v>22.91</v>
      </c>
      <c r="AG530" s="7">
        <v>37.11</v>
      </c>
      <c r="AH530" s="7">
        <v>46.93</v>
      </c>
      <c r="AI530" s="7">
        <f t="shared" si="120"/>
        <v>2.9399999999999977</v>
      </c>
      <c r="AJ530" s="7">
        <v>3.01</v>
      </c>
      <c r="AK530" s="7">
        <v>17.855</v>
      </c>
      <c r="AL530" s="7">
        <f t="shared" si="121"/>
        <v>14.845000000000001</v>
      </c>
      <c r="AM530" s="7">
        <v>0.08</v>
      </c>
      <c r="AN530" s="7">
        <v>0.11</v>
      </c>
      <c r="AO530" s="7">
        <v>1.1499999999999999</v>
      </c>
      <c r="AP530" s="7">
        <f t="shared" si="122"/>
        <v>1.0399999999999998</v>
      </c>
      <c r="AQ530" s="7">
        <v>2.19</v>
      </c>
      <c r="AR530" s="7">
        <v>112.2567</v>
      </c>
      <c r="AS530" s="7">
        <v>1832.2</v>
      </c>
      <c r="AT530" s="14">
        <v>263.57900000000001</v>
      </c>
      <c r="AU530" s="14">
        <v>95.614900000000006</v>
      </c>
      <c r="AV530" s="14">
        <v>76.8</v>
      </c>
      <c r="AY530" s="6">
        <v>44230</v>
      </c>
      <c r="AZ530" s="12">
        <v>0</v>
      </c>
      <c r="BA530" s="12">
        <v>0</v>
      </c>
      <c r="BB530" s="12">
        <v>0</v>
      </c>
      <c r="BE530" s="6">
        <v>44230</v>
      </c>
      <c r="BF530" t="s">
        <v>56</v>
      </c>
      <c r="BG530" s="52">
        <v>3</v>
      </c>
    </row>
    <row r="531" spans="1:59" x14ac:dyDescent="0.2">
      <c r="A531" s="6">
        <v>44231</v>
      </c>
      <c r="B531" s="12">
        <v>39.239100000000001</v>
      </c>
      <c r="C531" s="12">
        <v>71.264300000000006</v>
      </c>
      <c r="D531" s="12">
        <v>36.475000000000001</v>
      </c>
      <c r="E531" s="12">
        <v>20.914200000000001</v>
      </c>
      <c r="F531" s="12">
        <v>62.0229</v>
      </c>
      <c r="G531" s="12"/>
      <c r="H531" s="12">
        <v>4.4615999999999998</v>
      </c>
      <c r="I531" s="12">
        <v>12.283099999999999</v>
      </c>
      <c r="J531" s="12">
        <v>4.4504999999999999</v>
      </c>
      <c r="K531" s="12">
        <v>77.789100000000005</v>
      </c>
      <c r="L531" s="12">
        <v>56.19</v>
      </c>
      <c r="M531" s="12">
        <v>58.98</v>
      </c>
      <c r="O531" s="6">
        <v>44231</v>
      </c>
      <c r="P531" s="7">
        <f t="shared" si="123"/>
        <v>1.9010262568876352E-2</v>
      </c>
      <c r="Q531" s="7">
        <f t="shared" si="124"/>
        <v>4.5053738924078081E-4</v>
      </c>
      <c r="R531" s="7">
        <f t="shared" si="125"/>
        <v>1.8344061636939892E-2</v>
      </c>
      <c r="S531" s="7">
        <f t="shared" si="126"/>
        <v>1.2635555857171184E-2</v>
      </c>
      <c r="T531" s="7">
        <f t="shared" si="127"/>
        <v>-8.4385841209337689E-3</v>
      </c>
      <c r="U531" s="7" t="str">
        <f t="shared" si="128"/>
        <v/>
      </c>
      <c r="V531" s="7">
        <f t="shared" si="129"/>
        <v>-3.2223443564719911E-3</v>
      </c>
      <c r="W531" s="7">
        <f t="shared" si="130"/>
        <v>-4.3299078594443039E-3</v>
      </c>
      <c r="X531" s="7">
        <f t="shared" si="131"/>
        <v>1.1912033534315908E-2</v>
      </c>
      <c r="Y531" s="7">
        <f t="shared" si="132"/>
        <v>1.0927577810411644E-4</v>
      </c>
      <c r="Z531" s="7">
        <v>1.1302E-2</v>
      </c>
      <c r="AA531" s="7">
        <f t="shared" si="133"/>
        <v>9.2974029286904368E-3</v>
      </c>
      <c r="AB531" s="7">
        <f t="shared" si="134"/>
        <v>6.2930728987923229E-3</v>
      </c>
      <c r="AE531" s="6">
        <v>44231</v>
      </c>
      <c r="AF531" s="7">
        <v>21.77</v>
      </c>
      <c r="AG531" s="7">
        <v>35.369999999999997</v>
      </c>
      <c r="AH531" s="7">
        <v>47.25</v>
      </c>
      <c r="AI531" s="7">
        <f t="shared" si="120"/>
        <v>2.7899999999999991</v>
      </c>
      <c r="AJ531" s="7">
        <v>2.99</v>
      </c>
      <c r="AK531" s="7">
        <v>18.12</v>
      </c>
      <c r="AL531" s="7">
        <f t="shared" si="121"/>
        <v>15.13</v>
      </c>
      <c r="AM531" s="7">
        <v>0.08</v>
      </c>
      <c r="AN531" s="7">
        <v>0.11</v>
      </c>
      <c r="AO531" s="7">
        <v>1.1499999999999999</v>
      </c>
      <c r="AP531" s="7">
        <f t="shared" si="122"/>
        <v>1.0399999999999998</v>
      </c>
      <c r="AQ531" s="7">
        <v>2.17</v>
      </c>
      <c r="AR531" s="7">
        <v>112.7469</v>
      </c>
      <c r="AS531" s="7">
        <v>1788.9</v>
      </c>
      <c r="AT531" s="14">
        <v>263.57900000000001</v>
      </c>
      <c r="AU531" s="14">
        <v>95.614900000000006</v>
      </c>
      <c r="AV531" s="14">
        <v>76.8</v>
      </c>
      <c r="AY531" s="6">
        <v>44231</v>
      </c>
      <c r="AZ531" s="12">
        <v>0</v>
      </c>
      <c r="BA531" s="12">
        <v>0</v>
      </c>
      <c r="BB531" s="12">
        <v>0</v>
      </c>
      <c r="BE531" s="6">
        <v>44231</v>
      </c>
      <c r="BF531" t="s">
        <v>56</v>
      </c>
      <c r="BG531" s="52">
        <v>3</v>
      </c>
    </row>
    <row r="532" spans="1:59" x14ac:dyDescent="0.2">
      <c r="A532" s="6">
        <v>44232</v>
      </c>
      <c r="B532" s="12">
        <v>40.554299999999998</v>
      </c>
      <c r="C532" s="12">
        <v>71.472399999999993</v>
      </c>
      <c r="D532" s="12">
        <v>36.814799999999998</v>
      </c>
      <c r="E532" s="12">
        <v>21.158000000000001</v>
      </c>
      <c r="F532" s="12">
        <v>63.446899999999999</v>
      </c>
      <c r="G532" s="12"/>
      <c r="H532" s="12">
        <v>4.6703000000000001</v>
      </c>
      <c r="I532" s="12">
        <v>12.9763</v>
      </c>
      <c r="J532" s="12">
        <v>4.5335000000000001</v>
      </c>
      <c r="K532" s="12">
        <v>77.789100000000005</v>
      </c>
      <c r="L532" s="12">
        <v>56.8</v>
      </c>
      <c r="M532" s="12">
        <v>59.48</v>
      </c>
      <c r="O532" s="6">
        <v>44232</v>
      </c>
      <c r="P532" s="7">
        <f t="shared" si="123"/>
        <v>3.2968118208608926E-2</v>
      </c>
      <c r="Q532" s="7">
        <f t="shared" si="124"/>
        <v>2.9158604261273775E-3</v>
      </c>
      <c r="R532" s="7">
        <f t="shared" si="125"/>
        <v>9.2728438288276673E-3</v>
      </c>
      <c r="S532" s="7">
        <f t="shared" si="126"/>
        <v>1.1589730461738973E-2</v>
      </c>
      <c r="T532" s="7">
        <f t="shared" si="127"/>
        <v>2.2699663909735934E-2</v>
      </c>
      <c r="U532" s="7" t="str">
        <f t="shared" si="128"/>
        <v/>
      </c>
      <c r="V532" s="7">
        <f t="shared" si="129"/>
        <v>4.5715863353003504E-2</v>
      </c>
      <c r="W532" s="7">
        <f t="shared" si="130"/>
        <v>5.4900282853861289E-2</v>
      </c>
      <c r="X532" s="7">
        <f t="shared" si="131"/>
        <v>1.8477818687124652E-2</v>
      </c>
      <c r="Y532" s="7">
        <f t="shared" si="132"/>
        <v>0</v>
      </c>
      <c r="Z532" s="7">
        <v>3.9280000000000001E-3</v>
      </c>
      <c r="AA532" s="7">
        <f t="shared" si="133"/>
        <v>1.0797520602998767E-2</v>
      </c>
      <c r="AB532" s="7">
        <f t="shared" si="134"/>
        <v>8.441718204824155E-3</v>
      </c>
      <c r="AE532" s="6">
        <v>44232</v>
      </c>
      <c r="AF532" s="7">
        <v>20.87</v>
      </c>
      <c r="AG532" s="7">
        <v>34.94</v>
      </c>
      <c r="AH532" s="7">
        <v>47.2</v>
      </c>
      <c r="AI532" s="7">
        <f t="shared" si="120"/>
        <v>2.6799999999999997</v>
      </c>
      <c r="AJ532" s="7">
        <v>3.49</v>
      </c>
      <c r="AK532" s="7">
        <v>18.38</v>
      </c>
      <c r="AL532" s="7">
        <f t="shared" si="121"/>
        <v>14.889999999999999</v>
      </c>
      <c r="AM532" s="7">
        <v>0.08</v>
      </c>
      <c r="AN532" s="7">
        <v>0.09</v>
      </c>
      <c r="AO532" s="7">
        <v>1.19</v>
      </c>
      <c r="AP532" s="7">
        <f t="shared" si="122"/>
        <v>1.0999999999999999</v>
      </c>
      <c r="AQ532" s="7">
        <v>2.21</v>
      </c>
      <c r="AR532" s="7">
        <v>112.2379</v>
      </c>
      <c r="AS532" s="7">
        <v>1810.9</v>
      </c>
      <c r="AT532" s="14">
        <v>263.57900000000001</v>
      </c>
      <c r="AU532" s="14">
        <v>95.614900000000006</v>
      </c>
      <c r="AV532" s="14">
        <v>76.8</v>
      </c>
      <c r="AY532" s="6">
        <v>44232</v>
      </c>
      <c r="AZ532" s="12">
        <v>0</v>
      </c>
      <c r="BA532" s="12">
        <v>0</v>
      </c>
      <c r="BB532" s="12">
        <v>0</v>
      </c>
      <c r="BE532" s="6">
        <v>44232</v>
      </c>
      <c r="BF532" t="s">
        <v>56</v>
      </c>
      <c r="BG532" s="52">
        <v>3</v>
      </c>
    </row>
    <row r="533" spans="1:59" x14ac:dyDescent="0.2">
      <c r="A533" s="6">
        <v>44235</v>
      </c>
      <c r="B533" s="12">
        <v>42.299900000000001</v>
      </c>
      <c r="C533" s="12">
        <v>73.25</v>
      </c>
      <c r="D533" s="12">
        <v>38.770800000000001</v>
      </c>
      <c r="E533" s="12">
        <v>23.868400000000001</v>
      </c>
      <c r="F533" s="12">
        <v>64.1541</v>
      </c>
      <c r="G533" s="12"/>
      <c r="H533" s="12">
        <v>4.7999000000000001</v>
      </c>
      <c r="I533" s="12">
        <v>13.2607</v>
      </c>
      <c r="J533" s="12">
        <v>4.7629000000000001</v>
      </c>
      <c r="K533" s="12">
        <v>77.789100000000005</v>
      </c>
      <c r="L533" s="12">
        <v>57.95</v>
      </c>
      <c r="M533" s="12">
        <v>60.17</v>
      </c>
      <c r="O533" s="6">
        <v>44235</v>
      </c>
      <c r="P533" s="7">
        <f t="shared" si="123"/>
        <v>4.2142905120318416E-2</v>
      </c>
      <c r="Q533" s="7">
        <f t="shared" si="124"/>
        <v>2.4566886705805875E-2</v>
      </c>
      <c r="R533" s="7">
        <f t="shared" si="125"/>
        <v>5.1767447743492102E-2</v>
      </c>
      <c r="S533" s="7">
        <f t="shared" si="126"/>
        <v>0.12053732379511312</v>
      </c>
      <c r="T533" s="7">
        <f t="shared" si="127"/>
        <v>1.1084666125083948E-2</v>
      </c>
      <c r="U533" s="7" t="str">
        <f t="shared" si="128"/>
        <v/>
      </c>
      <c r="V533" s="7">
        <f t="shared" si="129"/>
        <v>2.7371774917284736E-2</v>
      </c>
      <c r="W533" s="7">
        <f t="shared" si="130"/>
        <v>2.1680157000034613E-2</v>
      </c>
      <c r="X533" s="7">
        <f t="shared" si="131"/>
        <v>4.9362458323237227E-2</v>
      </c>
      <c r="Y533" s="7">
        <f t="shared" si="132"/>
        <v>0</v>
      </c>
      <c r="Z533" s="7">
        <v>7.1960000000000001E-3</v>
      </c>
      <c r="AA533" s="7">
        <f t="shared" si="133"/>
        <v>2.0044244058655104E-2</v>
      </c>
      <c r="AB533" s="7">
        <f t="shared" si="134"/>
        <v>1.1533767640306192E-2</v>
      </c>
      <c r="AE533" s="6">
        <v>44235</v>
      </c>
      <c r="AF533" s="7">
        <v>21.24</v>
      </c>
      <c r="AG533" s="7">
        <v>34.479999999999997</v>
      </c>
      <c r="AH533" s="7">
        <v>48.45</v>
      </c>
      <c r="AI533" s="7">
        <f t="shared" si="120"/>
        <v>2.2199999999999989</v>
      </c>
      <c r="AJ533" s="7">
        <v>3.4</v>
      </c>
      <c r="AK533" s="7">
        <v>20.18</v>
      </c>
      <c r="AL533" s="7">
        <f t="shared" si="121"/>
        <v>16.78</v>
      </c>
      <c r="AM533" s="7">
        <v>7.0000000000000007E-2</v>
      </c>
      <c r="AN533" s="7">
        <v>0.11</v>
      </c>
      <c r="AO533" s="7">
        <v>1.19</v>
      </c>
      <c r="AP533" s="7">
        <f t="shared" si="122"/>
        <v>1.0799999999999998</v>
      </c>
      <c r="AQ533" s="7">
        <v>2.2200000000000002</v>
      </c>
      <c r="AR533" s="7">
        <v>112.0428</v>
      </c>
      <c r="AS533" s="7">
        <v>1831.9</v>
      </c>
      <c r="AT533" s="14">
        <v>263.57900000000001</v>
      </c>
      <c r="AU533" s="14">
        <v>95.614900000000006</v>
      </c>
      <c r="AV533" s="14">
        <v>76.8</v>
      </c>
      <c r="AY533" s="6">
        <v>44235</v>
      </c>
      <c r="AZ533" s="12">
        <v>0</v>
      </c>
      <c r="BA533" s="12">
        <v>0</v>
      </c>
      <c r="BB533" s="12">
        <v>0</v>
      </c>
      <c r="BE533" s="6">
        <v>44235</v>
      </c>
      <c r="BF533" t="s">
        <v>56</v>
      </c>
      <c r="BG533" s="52">
        <v>3</v>
      </c>
    </row>
    <row r="534" spans="1:59" x14ac:dyDescent="0.2">
      <c r="A534" s="6">
        <v>44236</v>
      </c>
      <c r="B534" s="12">
        <v>41.804499999999997</v>
      </c>
      <c r="C534" s="12">
        <v>72.833699999999993</v>
      </c>
      <c r="D534" s="12">
        <v>38.8536</v>
      </c>
      <c r="E534" s="12">
        <v>23.118200000000002</v>
      </c>
      <c r="F534" s="12">
        <v>63.829099999999997</v>
      </c>
      <c r="G534" s="12"/>
      <c r="H534" s="12">
        <v>4.7782999999999998</v>
      </c>
      <c r="I534" s="12">
        <v>12.8697</v>
      </c>
      <c r="J534" s="12">
        <v>4.5739999999999998</v>
      </c>
      <c r="K534" s="12">
        <v>77.789100000000005</v>
      </c>
      <c r="L534" s="12">
        <v>58.34</v>
      </c>
      <c r="M534" s="12">
        <v>60.74</v>
      </c>
      <c r="O534" s="6">
        <v>44236</v>
      </c>
      <c r="P534" s="7">
        <f t="shared" si="123"/>
        <v>-1.1780732744578831E-2</v>
      </c>
      <c r="Q534" s="7">
        <f t="shared" si="124"/>
        <v>-5.6994877173710034E-3</v>
      </c>
      <c r="R534" s="7">
        <f t="shared" si="125"/>
        <v>2.1333506320994917E-3</v>
      </c>
      <c r="S534" s="7">
        <f t="shared" si="126"/>
        <v>-3.1935222257631728E-2</v>
      </c>
      <c r="T534" s="7">
        <f t="shared" si="127"/>
        <v>-5.0788025083536494E-3</v>
      </c>
      <c r="U534" s="7" t="str">
        <f t="shared" si="128"/>
        <v/>
      </c>
      <c r="V534" s="7">
        <f t="shared" si="129"/>
        <v>-4.5102496536346135E-3</v>
      </c>
      <c r="W534" s="7">
        <f t="shared" si="130"/>
        <v>-2.9929062398220661E-2</v>
      </c>
      <c r="X534" s="7">
        <f t="shared" si="131"/>
        <v>-4.0468630826621631E-2</v>
      </c>
      <c r="Y534" s="7">
        <f t="shared" si="132"/>
        <v>0</v>
      </c>
      <c r="Z534" s="7">
        <v>-6.6600000000000003E-4</v>
      </c>
      <c r="AA534" s="7">
        <f t="shared" si="133"/>
        <v>6.7073946538147126E-3</v>
      </c>
      <c r="AB534" s="7">
        <f t="shared" si="134"/>
        <v>9.428570385342264E-3</v>
      </c>
      <c r="AE534" s="6">
        <v>44236</v>
      </c>
      <c r="AF534" s="7">
        <v>21.63</v>
      </c>
      <c r="AG534" s="7">
        <v>33.54</v>
      </c>
      <c r="AH534" s="7">
        <v>46.75</v>
      </c>
      <c r="AI534" s="7">
        <f t="shared" si="120"/>
        <v>2.3999999999999986</v>
      </c>
      <c r="AJ534" s="7">
        <v>3.35</v>
      </c>
      <c r="AK534" s="7">
        <v>19.045000000000002</v>
      </c>
      <c r="AL534" s="7">
        <f t="shared" si="121"/>
        <v>15.695000000000002</v>
      </c>
      <c r="AM534" s="7">
        <v>0.08</v>
      </c>
      <c r="AN534" s="7">
        <v>0.11</v>
      </c>
      <c r="AO534" s="7">
        <v>1.18</v>
      </c>
      <c r="AP534" s="7">
        <f t="shared" si="122"/>
        <v>1.0699999999999998</v>
      </c>
      <c r="AQ534" s="7">
        <v>2.2200000000000002</v>
      </c>
      <c r="AR534" s="7">
        <v>111.7675</v>
      </c>
      <c r="AS534" s="7">
        <v>1835.3</v>
      </c>
      <c r="AT534" s="14">
        <v>263.57900000000001</v>
      </c>
      <c r="AU534" s="14">
        <v>95.614900000000006</v>
      </c>
      <c r="AV534" s="14">
        <v>76.8</v>
      </c>
      <c r="AY534" s="6">
        <v>44236</v>
      </c>
      <c r="AZ534" s="12">
        <v>0</v>
      </c>
      <c r="BA534" s="12">
        <v>0</v>
      </c>
      <c r="BB534" s="12">
        <v>0</v>
      </c>
      <c r="BE534" s="6">
        <v>44236</v>
      </c>
      <c r="BF534" t="s">
        <v>56</v>
      </c>
      <c r="BG534" s="52">
        <v>3</v>
      </c>
    </row>
    <row r="535" spans="1:59" x14ac:dyDescent="0.2">
      <c r="A535" s="6">
        <v>44237</v>
      </c>
      <c r="B535" s="12">
        <v>42.209099999999999</v>
      </c>
      <c r="C535" s="12">
        <v>74.082800000000006</v>
      </c>
      <c r="D535" s="12">
        <v>39.160299999999999</v>
      </c>
      <c r="E535" s="12">
        <v>24.0091</v>
      </c>
      <c r="F535" s="12">
        <v>64.545900000000003</v>
      </c>
      <c r="G535" s="12"/>
      <c r="H535" s="12">
        <v>4.9509999999999996</v>
      </c>
      <c r="I535" s="12">
        <v>13.7584</v>
      </c>
      <c r="J535" s="12">
        <v>4.6077000000000004</v>
      </c>
      <c r="K535" s="12">
        <v>77.780600000000007</v>
      </c>
      <c r="L535" s="12">
        <v>58.69</v>
      </c>
      <c r="M535" s="12">
        <v>61.17</v>
      </c>
      <c r="O535" s="6">
        <v>44237</v>
      </c>
      <c r="P535" s="7">
        <f t="shared" si="123"/>
        <v>9.6318483668054022E-3</v>
      </c>
      <c r="Q535" s="7">
        <f t="shared" si="124"/>
        <v>1.7004626420072486E-2</v>
      </c>
      <c r="R535" s="7">
        <f t="shared" si="125"/>
        <v>7.8627418981439302E-3</v>
      </c>
      <c r="S535" s="7">
        <f t="shared" si="126"/>
        <v>3.7812739047032973E-2</v>
      </c>
      <c r="T535" s="7">
        <f t="shared" si="127"/>
        <v>1.1167399406066206E-2</v>
      </c>
      <c r="U535" s="7" t="str">
        <f t="shared" si="128"/>
        <v/>
      </c>
      <c r="V535" s="7">
        <f t="shared" si="129"/>
        <v>3.5504741669425494E-2</v>
      </c>
      <c r="W535" s="7">
        <f t="shared" si="130"/>
        <v>6.6773835361452483E-2</v>
      </c>
      <c r="X535" s="7">
        <f t="shared" si="131"/>
        <v>7.3407215069658102E-3</v>
      </c>
      <c r="Y535" s="7">
        <f t="shared" si="132"/>
        <v>-1.0927577810399863E-4</v>
      </c>
      <c r="Z535" s="7">
        <v>-4.3600000000000003E-4</v>
      </c>
      <c r="AA535" s="7">
        <f t="shared" si="133"/>
        <v>5.9813901306677341E-3</v>
      </c>
      <c r="AB535" s="7">
        <f t="shared" si="134"/>
        <v>7.0544136368708181E-3</v>
      </c>
      <c r="AE535" s="6">
        <v>44237</v>
      </c>
      <c r="AF535" s="7">
        <v>21.99</v>
      </c>
      <c r="AG535" s="7">
        <v>33.770000000000003</v>
      </c>
      <c r="AH535" s="7">
        <v>46.27</v>
      </c>
      <c r="AI535" s="7">
        <f t="shared" si="120"/>
        <v>2.480000000000004</v>
      </c>
      <c r="AJ535" s="7">
        <v>3.76</v>
      </c>
      <c r="AK535" s="7">
        <v>18.559999999999999</v>
      </c>
      <c r="AL535" s="7">
        <f t="shared" si="121"/>
        <v>14.799999999999999</v>
      </c>
      <c r="AM535" s="7">
        <v>0.08</v>
      </c>
      <c r="AN535" s="7">
        <v>0.11</v>
      </c>
      <c r="AO535" s="7">
        <v>1.1499999999999999</v>
      </c>
      <c r="AP535" s="7">
        <f t="shared" si="122"/>
        <v>1.0399999999999998</v>
      </c>
      <c r="AQ535" s="7">
        <v>2.21</v>
      </c>
      <c r="AR535" s="7">
        <v>111.5834</v>
      </c>
      <c r="AS535" s="7">
        <v>1840.6</v>
      </c>
      <c r="AT535" s="14">
        <v>263.57900000000001</v>
      </c>
      <c r="AU535" s="14">
        <v>95.614900000000006</v>
      </c>
      <c r="AV535" s="14">
        <v>76.8</v>
      </c>
      <c r="AY535" s="6">
        <v>44237</v>
      </c>
      <c r="AZ535" s="12">
        <v>0</v>
      </c>
      <c r="BA535" s="12">
        <v>0</v>
      </c>
      <c r="BB535" s="12">
        <v>0</v>
      </c>
      <c r="BE535" s="6">
        <v>44237</v>
      </c>
      <c r="BF535" t="s">
        <v>56</v>
      </c>
      <c r="BG535" s="52">
        <v>3</v>
      </c>
    </row>
    <row r="536" spans="1:59" x14ac:dyDescent="0.2">
      <c r="A536" s="6">
        <v>44238</v>
      </c>
      <c r="B536" s="12">
        <v>41.152200000000001</v>
      </c>
      <c r="C536" s="12">
        <v>73.682400000000001</v>
      </c>
      <c r="D536" s="12">
        <v>38.842500000000001</v>
      </c>
      <c r="E536" s="12">
        <v>23.427600000000002</v>
      </c>
      <c r="F536" s="12">
        <v>65.100200000000001</v>
      </c>
      <c r="G536" s="12"/>
      <c r="H536" s="12">
        <v>4.8646000000000003</v>
      </c>
      <c r="I536" s="12">
        <v>14.1495</v>
      </c>
      <c r="J536" s="12">
        <v>4.5739999999999998</v>
      </c>
      <c r="K536" s="12">
        <v>77.789100000000005</v>
      </c>
      <c r="L536" s="12">
        <v>58.22</v>
      </c>
      <c r="M536" s="12">
        <v>61.09</v>
      </c>
      <c r="O536" s="6">
        <v>44238</v>
      </c>
      <c r="P536" s="7">
        <f t="shared" si="123"/>
        <v>-2.5358448971022161E-2</v>
      </c>
      <c r="Q536" s="7">
        <f t="shared" si="124"/>
        <v>-5.4194218934225701E-3</v>
      </c>
      <c r="R536" s="7">
        <f t="shared" si="125"/>
        <v>-8.1484705273934185E-3</v>
      </c>
      <c r="S536" s="7">
        <f t="shared" si="126"/>
        <v>-2.4518110654477246E-2</v>
      </c>
      <c r="T536" s="7">
        <f t="shared" si="127"/>
        <v>8.5510227847982404E-3</v>
      </c>
      <c r="U536" s="7" t="str">
        <f t="shared" si="128"/>
        <v/>
      </c>
      <c r="V536" s="7">
        <f t="shared" si="129"/>
        <v>-1.7605084059896987E-2</v>
      </c>
      <c r="W536" s="7">
        <f t="shared" si="130"/>
        <v>2.8029741101385567E-2</v>
      </c>
      <c r="X536" s="7">
        <f t="shared" si="131"/>
        <v>-7.3407215069658891E-3</v>
      </c>
      <c r="Y536" s="7">
        <f t="shared" si="132"/>
        <v>1.0927577810411644E-4</v>
      </c>
      <c r="Z536" s="7">
        <v>1.6130000000000001E-3</v>
      </c>
      <c r="AA536" s="7">
        <f t="shared" si="133"/>
        <v>-8.0404162527659417E-3</v>
      </c>
      <c r="AB536" s="7">
        <f t="shared" si="134"/>
        <v>-1.3086865927979254E-3</v>
      </c>
      <c r="AE536" s="6">
        <v>44238</v>
      </c>
      <c r="AF536" s="7">
        <v>21.25</v>
      </c>
      <c r="AG536" s="7">
        <v>34.33</v>
      </c>
      <c r="AH536" s="7">
        <v>45.95</v>
      </c>
      <c r="AI536" s="7">
        <f t="shared" si="120"/>
        <v>2.8700000000000045</v>
      </c>
      <c r="AJ536" s="7">
        <v>6.5</v>
      </c>
      <c r="AK536" s="7">
        <v>17.375</v>
      </c>
      <c r="AL536" s="7">
        <f t="shared" si="121"/>
        <v>10.875</v>
      </c>
      <c r="AM536" s="7">
        <v>0.08</v>
      </c>
      <c r="AN536" s="7">
        <v>0.11</v>
      </c>
      <c r="AO536" s="7">
        <v>1.1599999999999999</v>
      </c>
      <c r="AP536" s="7">
        <f t="shared" si="122"/>
        <v>1.0499999999999998</v>
      </c>
      <c r="AQ536" s="7">
        <v>2.2000000000000002</v>
      </c>
      <c r="AR536" s="7">
        <v>111.52719999999999</v>
      </c>
      <c r="AS536" s="7">
        <v>1824.9</v>
      </c>
      <c r="AT536" s="14">
        <v>263.57900000000001</v>
      </c>
      <c r="AU536" s="14">
        <v>95.614900000000006</v>
      </c>
      <c r="AV536" s="14">
        <v>76.8</v>
      </c>
      <c r="AY536" s="6">
        <v>44238</v>
      </c>
      <c r="AZ536" s="12">
        <v>0</v>
      </c>
      <c r="BA536" s="12">
        <v>0</v>
      </c>
      <c r="BB536" s="12">
        <v>0</v>
      </c>
      <c r="BE536" s="6">
        <v>44238</v>
      </c>
      <c r="BF536" t="s">
        <v>56</v>
      </c>
      <c r="BG536" s="52">
        <v>3</v>
      </c>
    </row>
    <row r="537" spans="1:59" x14ac:dyDescent="0.2">
      <c r="A537" s="6">
        <v>44239</v>
      </c>
      <c r="B537" s="12">
        <v>41.713700000000003</v>
      </c>
      <c r="C537" s="12">
        <v>74.106800000000007</v>
      </c>
      <c r="D537" s="12">
        <v>39.444699999999997</v>
      </c>
      <c r="E537" s="12">
        <v>23.812200000000001</v>
      </c>
      <c r="F537" s="12">
        <v>64.622299999999996</v>
      </c>
      <c r="G537" s="12"/>
      <c r="H537" s="12">
        <v>5.1308999999999996</v>
      </c>
      <c r="I537" s="12">
        <v>14.638299999999999</v>
      </c>
      <c r="J537" s="12">
        <v>4.6009000000000002</v>
      </c>
      <c r="K537" s="12">
        <v>77.780600000000007</v>
      </c>
      <c r="L537" s="12">
        <v>59.5</v>
      </c>
      <c r="M537" s="12">
        <v>62.47</v>
      </c>
      <c r="O537" s="6">
        <v>44239</v>
      </c>
      <c r="P537" s="7">
        <f t="shared" si="123"/>
        <v>1.3552223384052533E-2</v>
      </c>
      <c r="Q537" s="7">
        <f t="shared" si="124"/>
        <v>5.7433312664128076E-3</v>
      </c>
      <c r="R537" s="7">
        <f t="shared" si="125"/>
        <v>1.5384683007428695E-2</v>
      </c>
      <c r="S537" s="7">
        <f t="shared" si="126"/>
        <v>1.6283239887742215E-2</v>
      </c>
      <c r="T537" s="7">
        <f t="shared" si="127"/>
        <v>-7.3680689477180249E-3</v>
      </c>
      <c r="U537" s="7" t="str">
        <f t="shared" si="128"/>
        <v/>
      </c>
      <c r="V537" s="7">
        <f t="shared" si="129"/>
        <v>5.3296590072229449E-2</v>
      </c>
      <c r="W537" s="7">
        <f t="shared" si="130"/>
        <v>3.3962093796231246E-2</v>
      </c>
      <c r="X537" s="7">
        <f t="shared" si="131"/>
        <v>5.8638409309827028E-3</v>
      </c>
      <c r="Y537" s="7">
        <f t="shared" si="132"/>
        <v>-1.0927577810399863E-4</v>
      </c>
      <c r="Z537" s="7">
        <v>4.9280000000000001E-3</v>
      </c>
      <c r="AA537" s="7">
        <f t="shared" si="133"/>
        <v>2.1747374234106848E-2</v>
      </c>
      <c r="AB537" s="7">
        <f t="shared" si="134"/>
        <v>2.2338254843802984E-2</v>
      </c>
      <c r="AE537" s="6">
        <v>44239</v>
      </c>
      <c r="AF537" s="7">
        <v>19.97</v>
      </c>
      <c r="AG537" s="7">
        <v>34.25</v>
      </c>
      <c r="AH537" s="7">
        <v>47.01</v>
      </c>
      <c r="AI537" s="7">
        <f t="shared" si="120"/>
        <v>2.9699999999999989</v>
      </c>
      <c r="AJ537" s="7">
        <v>6.12</v>
      </c>
      <c r="AK537" s="7">
        <v>17.62</v>
      </c>
      <c r="AL537" s="7">
        <f t="shared" si="121"/>
        <v>11.5</v>
      </c>
      <c r="AM537" s="7">
        <v>0.08</v>
      </c>
      <c r="AN537" s="7">
        <v>0.11</v>
      </c>
      <c r="AO537" s="7">
        <v>1.2</v>
      </c>
      <c r="AP537" s="7">
        <f t="shared" si="122"/>
        <v>1.0899999999999999</v>
      </c>
      <c r="AQ537" s="7">
        <v>2.21</v>
      </c>
      <c r="AR537" s="7">
        <v>111.4889</v>
      </c>
      <c r="AS537" s="7">
        <v>1821.6</v>
      </c>
      <c r="AT537" s="14">
        <v>263.57900000000001</v>
      </c>
      <c r="AU537" s="14">
        <v>95.614900000000006</v>
      </c>
      <c r="AV537" s="14">
        <v>76.8</v>
      </c>
      <c r="AY537" s="6">
        <v>44239</v>
      </c>
      <c r="AZ537" s="12">
        <v>0</v>
      </c>
      <c r="BA537" s="12">
        <v>0</v>
      </c>
      <c r="BB537" s="12">
        <v>0</v>
      </c>
      <c r="BE537" s="6">
        <v>44239</v>
      </c>
      <c r="BF537" t="s">
        <v>56</v>
      </c>
      <c r="BG537" s="52">
        <v>3</v>
      </c>
    </row>
    <row r="538" spans="1:59" x14ac:dyDescent="0.2">
      <c r="A538" s="6">
        <v>44243</v>
      </c>
      <c r="B538" s="12">
        <v>42.968699999999998</v>
      </c>
      <c r="C538" s="12">
        <v>75.625299999999996</v>
      </c>
      <c r="D538" s="12">
        <v>40.858199999999997</v>
      </c>
      <c r="E538" s="12">
        <v>24.8157</v>
      </c>
      <c r="F538" s="12">
        <v>65.558899999999994</v>
      </c>
      <c r="G538" s="12"/>
      <c r="H538" s="12">
        <v>5.4763000000000002</v>
      </c>
      <c r="I538" s="12">
        <v>14.6828</v>
      </c>
      <c r="J538" s="12">
        <v>4.6954000000000002</v>
      </c>
      <c r="K538" s="12">
        <v>77.789100000000005</v>
      </c>
      <c r="L538" s="12">
        <v>60.07</v>
      </c>
      <c r="M538" s="12">
        <v>63.96</v>
      </c>
      <c r="O538" s="6">
        <v>44243</v>
      </c>
      <c r="P538" s="7">
        <f t="shared" si="123"/>
        <v>2.9642331645403447E-2</v>
      </c>
      <c r="Q538" s="7">
        <f t="shared" si="124"/>
        <v>2.028358731241757E-2</v>
      </c>
      <c r="R538" s="7">
        <f t="shared" si="125"/>
        <v>3.5207844564235903E-2</v>
      </c>
      <c r="S538" s="7">
        <f t="shared" si="126"/>
        <v>4.1278463003893658E-2</v>
      </c>
      <c r="T538" s="7">
        <f t="shared" si="127"/>
        <v>1.4389422752670964E-2</v>
      </c>
      <c r="U538" s="7" t="str">
        <f t="shared" si="128"/>
        <v/>
      </c>
      <c r="V538" s="7">
        <f t="shared" si="129"/>
        <v>6.5148608048211307E-2</v>
      </c>
      <c r="W538" s="7">
        <f t="shared" si="130"/>
        <v>3.0353591213408957E-3</v>
      </c>
      <c r="X538" s="7">
        <f t="shared" si="131"/>
        <v>2.033136951769875E-2</v>
      </c>
      <c r="Y538" s="7">
        <f t="shared" si="132"/>
        <v>1.0927577810411644E-4</v>
      </c>
      <c r="Z538" s="7">
        <v>-8.6600000000000002E-4</v>
      </c>
      <c r="AA538" s="7">
        <f t="shared" si="133"/>
        <v>9.5342363104859943E-3</v>
      </c>
      <c r="AB538" s="7">
        <f t="shared" si="134"/>
        <v>2.3571446460274974E-2</v>
      </c>
      <c r="AE538" s="6">
        <v>44243</v>
      </c>
      <c r="AF538" s="7">
        <v>21.46</v>
      </c>
      <c r="AG538" s="7">
        <v>35.130000000000003</v>
      </c>
      <c r="AH538" s="7">
        <v>56.78</v>
      </c>
      <c r="AI538" s="7">
        <f t="shared" si="120"/>
        <v>3.8900000000000006</v>
      </c>
      <c r="AJ538" s="7">
        <v>11.32</v>
      </c>
      <c r="AK538" s="7">
        <v>16.715</v>
      </c>
      <c r="AL538" s="7">
        <f t="shared" si="121"/>
        <v>5.3949999999999996</v>
      </c>
      <c r="AM538" s="7">
        <v>0.08</v>
      </c>
      <c r="AN538" s="7">
        <v>0.13</v>
      </c>
      <c r="AO538" s="7">
        <v>1.3</v>
      </c>
      <c r="AP538" s="7">
        <f t="shared" si="122"/>
        <v>1.17</v>
      </c>
      <c r="AQ538" s="7">
        <v>2.2400000000000002</v>
      </c>
      <c r="AR538" s="7">
        <v>111.78789999999999</v>
      </c>
      <c r="AS538" s="7">
        <v>1797.2</v>
      </c>
      <c r="AT538" s="14">
        <v>263.57900000000001</v>
      </c>
      <c r="AU538" s="14">
        <v>95.614900000000006</v>
      </c>
      <c r="AV538" s="14">
        <v>76.8</v>
      </c>
      <c r="AY538" s="6">
        <v>44243</v>
      </c>
      <c r="AZ538" s="12">
        <v>0</v>
      </c>
      <c r="BA538" s="12">
        <v>0</v>
      </c>
      <c r="BB538" s="12">
        <v>0</v>
      </c>
      <c r="BE538" s="6">
        <v>44243</v>
      </c>
      <c r="BF538" t="s">
        <v>56</v>
      </c>
      <c r="BG538" s="52">
        <v>3</v>
      </c>
    </row>
    <row r="539" spans="1:59" x14ac:dyDescent="0.2">
      <c r="A539" s="6">
        <v>44244</v>
      </c>
      <c r="B539" s="12">
        <v>43.637500000000003</v>
      </c>
      <c r="C539" s="12">
        <v>77.890900000000002</v>
      </c>
      <c r="D539" s="12">
        <v>41.284700000000001</v>
      </c>
      <c r="E539" s="12">
        <v>25.068899999999999</v>
      </c>
      <c r="F539" s="12">
        <v>66.218299999999999</v>
      </c>
      <c r="G539" s="12"/>
      <c r="H539" s="12">
        <v>5.4259000000000004</v>
      </c>
      <c r="I539" s="12">
        <v>14.0962</v>
      </c>
      <c r="J539" s="12">
        <v>4.6482000000000001</v>
      </c>
      <c r="K539" s="12">
        <v>77.789100000000005</v>
      </c>
      <c r="L539" s="12">
        <v>61.09</v>
      </c>
      <c r="M539" s="12">
        <v>65.02</v>
      </c>
      <c r="O539" s="6">
        <v>44244</v>
      </c>
      <c r="P539" s="7">
        <f t="shared" si="123"/>
        <v>1.544492876725006E-2</v>
      </c>
      <c r="Q539" s="7">
        <f t="shared" si="124"/>
        <v>2.9518246336523633E-2</v>
      </c>
      <c r="R539" s="7">
        <f t="shared" si="125"/>
        <v>1.0384435725601155E-2</v>
      </c>
      <c r="S539" s="7">
        <f t="shared" si="126"/>
        <v>1.015151667731929E-2</v>
      </c>
      <c r="T539" s="7">
        <f t="shared" si="127"/>
        <v>1.0007884575774683E-2</v>
      </c>
      <c r="U539" s="7" t="str">
        <f t="shared" si="128"/>
        <v/>
      </c>
      <c r="V539" s="7">
        <f t="shared" si="129"/>
        <v>-9.2459061554488308E-3</v>
      </c>
      <c r="W539" s="7">
        <f t="shared" si="130"/>
        <v>-4.0771483178036069E-2</v>
      </c>
      <c r="X539" s="7">
        <f t="shared" si="131"/>
        <v>-1.0103258165495999E-2</v>
      </c>
      <c r="Y539" s="7">
        <f t="shared" si="132"/>
        <v>0</v>
      </c>
      <c r="Z539" s="7">
        <v>2.3000000000000001E-4</v>
      </c>
      <c r="AA539" s="7">
        <f t="shared" si="133"/>
        <v>1.68376377996056E-2</v>
      </c>
      <c r="AB539" s="7">
        <f t="shared" si="134"/>
        <v>1.6437026910005641E-2</v>
      </c>
      <c r="AE539" s="6">
        <v>44244</v>
      </c>
      <c r="AF539" s="7">
        <v>21.5</v>
      </c>
      <c r="AG539" s="7">
        <v>36.9</v>
      </c>
      <c r="AH539" s="7">
        <v>55.97</v>
      </c>
      <c r="AI539" s="7">
        <f t="shared" si="120"/>
        <v>3.9299999999999926</v>
      </c>
      <c r="AJ539" s="7">
        <v>23.86</v>
      </c>
      <c r="AK539" s="7">
        <v>16.54</v>
      </c>
      <c r="AL539" s="7">
        <f t="shared" si="121"/>
        <v>-7.32</v>
      </c>
      <c r="AM539" s="7">
        <v>0.08</v>
      </c>
      <c r="AN539" s="7">
        <v>0.11</v>
      </c>
      <c r="AO539" s="7">
        <v>1.29</v>
      </c>
      <c r="AP539" s="7">
        <f t="shared" si="122"/>
        <v>1.18</v>
      </c>
      <c r="AQ539" s="7">
        <v>2.21</v>
      </c>
      <c r="AR539" s="7">
        <v>112.0204</v>
      </c>
      <c r="AS539" s="7">
        <v>1771.1</v>
      </c>
      <c r="AT539" s="14">
        <v>263.57900000000001</v>
      </c>
      <c r="AU539" s="14">
        <v>95.614900000000006</v>
      </c>
      <c r="AV539" s="14">
        <v>76.8</v>
      </c>
      <c r="AY539" s="6">
        <v>44244</v>
      </c>
      <c r="AZ539" s="12">
        <v>0</v>
      </c>
      <c r="BA539" s="12">
        <v>0</v>
      </c>
      <c r="BB539" s="12">
        <v>0</v>
      </c>
      <c r="BE539" s="6">
        <v>44244</v>
      </c>
      <c r="BF539" t="s">
        <v>56</v>
      </c>
      <c r="BG539" s="52">
        <v>3</v>
      </c>
    </row>
    <row r="540" spans="1:59" x14ac:dyDescent="0.2">
      <c r="A540" s="6">
        <v>44245</v>
      </c>
      <c r="B540" s="12">
        <v>42.952199999999998</v>
      </c>
      <c r="C540" s="12">
        <v>77.143799999999999</v>
      </c>
      <c r="D540" s="12">
        <v>39.887900000000002</v>
      </c>
      <c r="E540" s="12">
        <v>23.709</v>
      </c>
      <c r="F540" s="12">
        <v>64.326099999999997</v>
      </c>
      <c r="G540" s="12"/>
      <c r="H540" s="12">
        <v>5.1885000000000003</v>
      </c>
      <c r="I540" s="12">
        <v>14.0695</v>
      </c>
      <c r="J540" s="12">
        <v>4.5739999999999998</v>
      </c>
      <c r="K540" s="12">
        <v>77.780600000000007</v>
      </c>
      <c r="L540" s="12">
        <v>60.4</v>
      </c>
      <c r="M540" s="12">
        <v>64.09</v>
      </c>
      <c r="O540" s="6">
        <v>44245</v>
      </c>
      <c r="P540" s="7">
        <f t="shared" si="123"/>
        <v>-1.5829002961138455E-2</v>
      </c>
      <c r="Q540" s="7">
        <f t="shared" si="124"/>
        <v>-9.6379169712714451E-3</v>
      </c>
      <c r="R540" s="7">
        <f t="shared" si="125"/>
        <v>-3.4418951522880631E-2</v>
      </c>
      <c r="S540" s="7">
        <f t="shared" si="126"/>
        <v>-5.5773311172627182E-2</v>
      </c>
      <c r="T540" s="7">
        <f t="shared" si="127"/>
        <v>-2.8991401104852019E-2</v>
      </c>
      <c r="U540" s="7" t="str">
        <f t="shared" si="128"/>
        <v/>
      </c>
      <c r="V540" s="7">
        <f t="shared" si="129"/>
        <v>-4.473914622118489E-2</v>
      </c>
      <c r="W540" s="7">
        <f t="shared" si="130"/>
        <v>-1.8959236232595276E-3</v>
      </c>
      <c r="X540" s="7">
        <f t="shared" si="131"/>
        <v>-1.609195228318545E-2</v>
      </c>
      <c r="Y540" s="7">
        <f t="shared" si="132"/>
        <v>-1.0927577810399863E-4</v>
      </c>
      <c r="Z540" s="7">
        <v>-4.2649999999999997E-3</v>
      </c>
      <c r="AA540" s="7">
        <f t="shared" si="133"/>
        <v>-1.1359081720906437E-2</v>
      </c>
      <c r="AB540" s="7">
        <f t="shared" si="134"/>
        <v>-1.4406569359623735E-2</v>
      </c>
      <c r="AE540" s="6">
        <v>44245</v>
      </c>
      <c r="AF540" s="7">
        <v>22.49</v>
      </c>
      <c r="AG540" s="7">
        <v>37.9</v>
      </c>
      <c r="AH540" s="7">
        <v>56.12</v>
      </c>
      <c r="AI540" s="7">
        <f t="shared" si="120"/>
        <v>3.6900000000000048</v>
      </c>
      <c r="AJ540" s="7">
        <v>8.56</v>
      </c>
      <c r="AK540" s="7">
        <v>17.329999999999998</v>
      </c>
      <c r="AL540" s="7">
        <f t="shared" si="121"/>
        <v>8.7699999999999978</v>
      </c>
      <c r="AM540" s="7">
        <v>7.0000000000000007E-2</v>
      </c>
      <c r="AN540" s="7">
        <v>0.11</v>
      </c>
      <c r="AO540" s="7">
        <v>1.29</v>
      </c>
      <c r="AP540" s="7">
        <f t="shared" si="122"/>
        <v>1.18</v>
      </c>
      <c r="AQ540" s="7">
        <v>2.16</v>
      </c>
      <c r="AR540" s="7">
        <v>112.16030000000001</v>
      </c>
      <c r="AS540" s="7">
        <v>1773.4</v>
      </c>
      <c r="AT540" s="14">
        <v>263.57900000000001</v>
      </c>
      <c r="AU540" s="14">
        <v>95.614900000000006</v>
      </c>
      <c r="AV540" s="14">
        <v>76.8</v>
      </c>
      <c r="AY540" s="6">
        <v>44245</v>
      </c>
      <c r="AZ540" s="12">
        <v>0</v>
      </c>
      <c r="BA540" s="12">
        <v>0</v>
      </c>
      <c r="BB540" s="12">
        <v>0</v>
      </c>
      <c r="BE540" s="6">
        <v>44245</v>
      </c>
      <c r="BF540" t="s">
        <v>56</v>
      </c>
      <c r="BG540" s="52">
        <v>3</v>
      </c>
    </row>
    <row r="541" spans="1:59" x14ac:dyDescent="0.2">
      <c r="A541" s="6">
        <v>44246</v>
      </c>
      <c r="B541" s="12">
        <v>43.241199999999999</v>
      </c>
      <c r="C541" s="12">
        <v>77.793499999999995</v>
      </c>
      <c r="D541" s="12">
        <v>40.4985</v>
      </c>
      <c r="E541" s="12">
        <v>23.840299999999999</v>
      </c>
      <c r="F541" s="12">
        <v>66.036699999999996</v>
      </c>
      <c r="G541" s="12"/>
      <c r="H541" s="12">
        <v>5.3108000000000004</v>
      </c>
      <c r="I541" s="12">
        <v>15.0383</v>
      </c>
      <c r="J541" s="12">
        <v>4.7224000000000004</v>
      </c>
      <c r="K541" s="12">
        <v>77.789100000000005</v>
      </c>
      <c r="L541" s="12">
        <v>59.12</v>
      </c>
      <c r="M541" s="12">
        <v>62.84</v>
      </c>
      <c r="O541" s="6">
        <v>44246</v>
      </c>
      <c r="P541" s="7">
        <f t="shared" si="123"/>
        <v>6.7058749973156187E-3</v>
      </c>
      <c r="Q541" s="7">
        <f t="shared" si="124"/>
        <v>8.3866674856754187E-3</v>
      </c>
      <c r="R541" s="7">
        <f t="shared" si="125"/>
        <v>1.5191916631164024E-2</v>
      </c>
      <c r="S541" s="7">
        <f t="shared" si="126"/>
        <v>5.5227031196419503E-3</v>
      </c>
      <c r="T541" s="7">
        <f t="shared" si="127"/>
        <v>2.624518940577486E-2</v>
      </c>
      <c r="U541" s="7" t="str">
        <f t="shared" si="128"/>
        <v/>
      </c>
      <c r="V541" s="7">
        <f t="shared" si="129"/>
        <v>2.3297844976413962E-2</v>
      </c>
      <c r="W541" s="7">
        <f t="shared" si="130"/>
        <v>6.6590946326054862E-2</v>
      </c>
      <c r="X541" s="7">
        <f t="shared" si="131"/>
        <v>3.192904934375327E-2</v>
      </c>
      <c r="Y541" s="7">
        <f t="shared" si="132"/>
        <v>1.0927577810411644E-4</v>
      </c>
      <c r="Z541" s="7">
        <v>-1.768E-3</v>
      </c>
      <c r="AA541" s="7">
        <f t="shared" si="133"/>
        <v>-2.1419828300822973E-2</v>
      </c>
      <c r="AB541" s="7">
        <f t="shared" si="134"/>
        <v>-1.9696532128715093E-2</v>
      </c>
      <c r="AE541" s="6">
        <v>44246</v>
      </c>
      <c r="AF541" s="7">
        <v>22.05</v>
      </c>
      <c r="AG541" s="7">
        <v>37.76</v>
      </c>
      <c r="AH541" s="7">
        <v>60.43</v>
      </c>
      <c r="AI541" s="7">
        <f t="shared" si="120"/>
        <v>3.720000000000006</v>
      </c>
      <c r="AJ541" s="7">
        <v>4.96</v>
      </c>
      <c r="AK541" s="7">
        <v>16.555</v>
      </c>
      <c r="AL541" s="7">
        <f t="shared" si="121"/>
        <v>11.594999999999999</v>
      </c>
      <c r="AM541" s="7">
        <v>7.0000000000000007E-2</v>
      </c>
      <c r="AN541" s="7">
        <v>0.11</v>
      </c>
      <c r="AO541" s="7">
        <v>1.34</v>
      </c>
      <c r="AP541" s="7">
        <f t="shared" si="122"/>
        <v>1.23</v>
      </c>
      <c r="AQ541" s="7">
        <v>2.14</v>
      </c>
      <c r="AR541" s="7">
        <v>111.7058</v>
      </c>
      <c r="AS541" s="7">
        <v>1775.8</v>
      </c>
      <c r="AT541" s="14">
        <v>263.57900000000001</v>
      </c>
      <c r="AU541" s="14">
        <v>95.614900000000006</v>
      </c>
      <c r="AV541" s="14">
        <v>76.8</v>
      </c>
      <c r="AY541" s="6">
        <v>44246</v>
      </c>
      <c r="AZ541" s="12">
        <v>0</v>
      </c>
      <c r="BA541" s="12">
        <v>0</v>
      </c>
      <c r="BB541" s="12">
        <v>0</v>
      </c>
      <c r="BE541" s="6">
        <v>44246</v>
      </c>
      <c r="BF541" t="s">
        <v>56</v>
      </c>
      <c r="BG541" s="52">
        <v>3</v>
      </c>
    </row>
    <row r="542" spans="1:59" x14ac:dyDescent="0.2">
      <c r="A542" s="6">
        <v>44249</v>
      </c>
      <c r="B542" s="12">
        <v>44.834800000000001</v>
      </c>
      <c r="C542" s="12">
        <v>79.896699999999996</v>
      </c>
      <c r="D542" s="12">
        <v>42.556100000000001</v>
      </c>
      <c r="E542" s="12">
        <v>24.824999999999999</v>
      </c>
      <c r="F542" s="12">
        <v>65.692700000000002</v>
      </c>
      <c r="G542" s="12"/>
      <c r="H542" s="12">
        <v>5.1380999999999997</v>
      </c>
      <c r="I542" s="12">
        <v>14.2562</v>
      </c>
      <c r="J542" s="12">
        <v>5.0395000000000003</v>
      </c>
      <c r="K542" s="12">
        <v>77.780600000000007</v>
      </c>
      <c r="L542" s="12">
        <v>61.67</v>
      </c>
      <c r="M542" s="12">
        <v>64.73</v>
      </c>
      <c r="O542" s="6">
        <v>44249</v>
      </c>
      <c r="P542" s="7">
        <f t="shared" si="123"/>
        <v>3.6190879126016144E-2</v>
      </c>
      <c r="Q542" s="7">
        <f t="shared" si="124"/>
        <v>2.6676670156045919E-2</v>
      </c>
      <c r="R542" s="7">
        <f t="shared" si="125"/>
        <v>4.9558269106700567E-2</v>
      </c>
      <c r="S542" s="7">
        <f t="shared" si="126"/>
        <v>4.0473783920646267E-2</v>
      </c>
      <c r="T542" s="7">
        <f t="shared" si="127"/>
        <v>-5.2228398819184159E-3</v>
      </c>
      <c r="U542" s="7" t="str">
        <f t="shared" si="128"/>
        <v/>
      </c>
      <c r="V542" s="7">
        <f t="shared" si="129"/>
        <v>-3.3059121715314277E-2</v>
      </c>
      <c r="W542" s="7">
        <f t="shared" si="130"/>
        <v>-5.3408380407470542E-2</v>
      </c>
      <c r="X542" s="7">
        <f t="shared" si="131"/>
        <v>6.4989725868453072E-2</v>
      </c>
      <c r="Y542" s="7">
        <f t="shared" si="132"/>
        <v>-1.0927577810399863E-4</v>
      </c>
      <c r="Z542" s="7">
        <v>-7.7210000000000004E-3</v>
      </c>
      <c r="AA542" s="7">
        <f t="shared" si="133"/>
        <v>4.2228312363455173E-2</v>
      </c>
      <c r="AB542" s="7">
        <f t="shared" si="134"/>
        <v>2.9632959169998481E-2</v>
      </c>
      <c r="AE542" s="6">
        <v>44249</v>
      </c>
      <c r="AF542" s="7">
        <v>23.45</v>
      </c>
      <c r="AG542" s="7">
        <v>38.57</v>
      </c>
      <c r="AH542" s="7">
        <v>62.42</v>
      </c>
      <c r="AI542" s="7">
        <f t="shared" si="120"/>
        <v>3.0600000000000023</v>
      </c>
      <c r="AJ542" s="7">
        <v>3.16</v>
      </c>
      <c r="AK542" s="7">
        <v>15.96</v>
      </c>
      <c r="AL542" s="7">
        <f t="shared" si="121"/>
        <v>12.8</v>
      </c>
      <c r="AM542" s="7">
        <v>7.0000000000000007E-2</v>
      </c>
      <c r="AN542" s="7">
        <v>0.11</v>
      </c>
      <c r="AO542" s="7">
        <v>1.37</v>
      </c>
      <c r="AP542" s="7">
        <f t="shared" si="122"/>
        <v>1.26</v>
      </c>
      <c r="AQ542" s="7">
        <v>2.16</v>
      </c>
      <c r="AR542" s="7">
        <v>111.91800000000001</v>
      </c>
      <c r="AS542" s="7">
        <v>1806.7</v>
      </c>
      <c r="AT542" s="14">
        <v>263.57900000000001</v>
      </c>
      <c r="AU542" s="14">
        <v>95.614900000000006</v>
      </c>
      <c r="AV542" s="14">
        <v>76.8</v>
      </c>
      <c r="AY542" s="6">
        <v>44249</v>
      </c>
      <c r="AZ542" s="12">
        <v>0</v>
      </c>
      <c r="BA542" s="12">
        <v>0</v>
      </c>
      <c r="BB542" s="12">
        <v>0</v>
      </c>
      <c r="BE542" s="6">
        <v>44249</v>
      </c>
      <c r="BF542" t="s">
        <v>56</v>
      </c>
      <c r="BG542" s="52">
        <v>3</v>
      </c>
    </row>
    <row r="543" spans="1:59" x14ac:dyDescent="0.2">
      <c r="A543" s="6">
        <v>44250</v>
      </c>
      <c r="B543" s="12">
        <v>45.454000000000001</v>
      </c>
      <c r="C543" s="12">
        <v>80.903599999999997</v>
      </c>
      <c r="D543" s="12">
        <v>43.576500000000003</v>
      </c>
      <c r="E543" s="12">
        <v>24.4405</v>
      </c>
      <c r="F543" s="12">
        <v>66.409400000000005</v>
      </c>
      <c r="G543" s="12"/>
      <c r="H543" s="12">
        <v>5.0014000000000003</v>
      </c>
      <c r="I543" s="12">
        <v>13.936199999999999</v>
      </c>
      <c r="J543" s="12">
        <v>5.2081</v>
      </c>
      <c r="K543" s="12">
        <v>77.780600000000007</v>
      </c>
      <c r="L543" s="12">
        <v>61.66</v>
      </c>
      <c r="M543" s="12">
        <v>65.16</v>
      </c>
      <c r="O543" s="6">
        <v>44250</v>
      </c>
      <c r="P543" s="7">
        <f t="shared" si="123"/>
        <v>1.3716201958472842E-2</v>
      </c>
      <c r="Q543" s="7">
        <f t="shared" si="124"/>
        <v>1.2523772164071467E-2</v>
      </c>
      <c r="R543" s="7">
        <f t="shared" si="125"/>
        <v>2.3694808725261269E-2</v>
      </c>
      <c r="S543" s="7">
        <f t="shared" si="126"/>
        <v>-1.5609617571969971E-2</v>
      </c>
      <c r="T543" s="7">
        <f t="shared" si="127"/>
        <v>1.085080452173348E-2</v>
      </c>
      <c r="U543" s="7" t="str">
        <f t="shared" si="128"/>
        <v/>
      </c>
      <c r="V543" s="7">
        <f t="shared" si="129"/>
        <v>-2.6965488082879512E-2</v>
      </c>
      <c r="W543" s="7">
        <f t="shared" si="130"/>
        <v>-2.2702128483252142E-2</v>
      </c>
      <c r="X543" s="7">
        <f t="shared" si="131"/>
        <v>3.2908235138009959E-2</v>
      </c>
      <c r="Y543" s="7">
        <f t="shared" si="132"/>
        <v>0</v>
      </c>
      <c r="Z543" s="7">
        <v>1.214E-3</v>
      </c>
      <c r="AA543" s="7">
        <f t="shared" si="133"/>
        <v>-1.6216654539726071E-4</v>
      </c>
      <c r="AB543" s="7">
        <f t="shared" si="134"/>
        <v>6.6210111764255387E-3</v>
      </c>
      <c r="AE543" s="6">
        <v>44250</v>
      </c>
      <c r="AF543" s="7">
        <v>23.11</v>
      </c>
      <c r="AG543" s="7">
        <v>39.75</v>
      </c>
      <c r="AH543" s="7">
        <v>61.73</v>
      </c>
      <c r="AI543" s="7">
        <f t="shared" si="120"/>
        <v>3.5</v>
      </c>
      <c r="AJ543" s="7">
        <v>2.94</v>
      </c>
      <c r="AK543" s="7">
        <v>16.25</v>
      </c>
      <c r="AL543" s="7">
        <f t="shared" si="121"/>
        <v>13.31</v>
      </c>
      <c r="AM543" s="7">
        <v>7.0000000000000007E-2</v>
      </c>
      <c r="AN543" s="7">
        <v>0.11</v>
      </c>
      <c r="AO543" s="7">
        <v>1.37</v>
      </c>
      <c r="AP543" s="7">
        <f t="shared" si="122"/>
        <v>1.26</v>
      </c>
      <c r="AQ543" s="7">
        <v>2.16</v>
      </c>
      <c r="AR543" s="7">
        <v>111.8981</v>
      </c>
      <c r="AS543" s="7">
        <v>1804.4</v>
      </c>
      <c r="AT543" s="14">
        <v>263.57900000000001</v>
      </c>
      <c r="AU543" s="14">
        <v>95.614900000000006</v>
      </c>
      <c r="AV543" s="14">
        <v>76.8</v>
      </c>
      <c r="AY543" s="6">
        <v>44250</v>
      </c>
      <c r="AZ543" s="12">
        <v>0</v>
      </c>
      <c r="BA543" s="12">
        <v>0</v>
      </c>
      <c r="BB543" s="12">
        <v>0</v>
      </c>
      <c r="BE543" s="6">
        <v>44250</v>
      </c>
      <c r="BF543" t="s">
        <v>56</v>
      </c>
      <c r="BG543" s="52">
        <v>3</v>
      </c>
    </row>
    <row r="544" spans="1:59" x14ac:dyDescent="0.2">
      <c r="A544" s="6">
        <v>44251</v>
      </c>
      <c r="B544" s="12">
        <v>46.816400000000002</v>
      </c>
      <c r="C544" s="12">
        <v>83.891900000000007</v>
      </c>
      <c r="D544" s="12">
        <v>45.725999999999999</v>
      </c>
      <c r="E544" s="12">
        <v>26.41</v>
      </c>
      <c r="F544" s="12">
        <v>66.944599999999994</v>
      </c>
      <c r="G544" s="12"/>
      <c r="H544" s="12">
        <v>5.0228999999999999</v>
      </c>
      <c r="I544" s="12">
        <v>14.2028</v>
      </c>
      <c r="J544" s="12">
        <v>5.4779999999999998</v>
      </c>
      <c r="K544" s="12">
        <v>77.772099999999995</v>
      </c>
      <c r="L544" s="12">
        <v>63.21</v>
      </c>
      <c r="M544" s="12">
        <v>66.849999999999994</v>
      </c>
      <c r="O544" s="6">
        <v>44251</v>
      </c>
      <c r="P544" s="7">
        <f t="shared" si="123"/>
        <v>2.9532743336884243E-2</v>
      </c>
      <c r="Q544" s="7">
        <f t="shared" si="124"/>
        <v>3.627074285203407E-2</v>
      </c>
      <c r="R544" s="7">
        <f t="shared" si="125"/>
        <v>4.814904969050527E-2</v>
      </c>
      <c r="S544" s="7">
        <f t="shared" si="126"/>
        <v>7.7501133949774648E-2</v>
      </c>
      <c r="T544" s="7">
        <f t="shared" si="127"/>
        <v>8.0267989494528444E-3</v>
      </c>
      <c r="U544" s="7" t="str">
        <f t="shared" si="128"/>
        <v/>
      </c>
      <c r="V544" s="7">
        <f t="shared" si="129"/>
        <v>4.2895829070539815E-3</v>
      </c>
      <c r="W544" s="7">
        <f t="shared" si="130"/>
        <v>1.894935694028544E-2</v>
      </c>
      <c r="X544" s="7">
        <f t="shared" si="131"/>
        <v>5.0524964890080931E-2</v>
      </c>
      <c r="Y544" s="7">
        <f t="shared" si="132"/>
        <v>-1.0928772060494568E-4</v>
      </c>
      <c r="Z544" s="7">
        <v>1.0959E-2</v>
      </c>
      <c r="AA544" s="7">
        <f t="shared" si="133"/>
        <v>2.4827094026203225E-2</v>
      </c>
      <c r="AB544" s="7">
        <f t="shared" si="134"/>
        <v>2.560551981410782E-2</v>
      </c>
      <c r="AE544" s="6">
        <v>44251</v>
      </c>
      <c r="AF544" s="7">
        <v>21.34</v>
      </c>
      <c r="AG544" s="7">
        <v>39.58</v>
      </c>
      <c r="AH544" s="7">
        <v>61.92</v>
      </c>
      <c r="AI544" s="7">
        <f t="shared" si="120"/>
        <v>3.6399999999999935</v>
      </c>
      <c r="AJ544" s="7">
        <v>2.8</v>
      </c>
      <c r="AK544" s="7">
        <v>16.38</v>
      </c>
      <c r="AL544" s="7">
        <f t="shared" si="121"/>
        <v>13.579999999999998</v>
      </c>
      <c r="AM544" s="7">
        <v>7.0000000000000007E-2</v>
      </c>
      <c r="AN544" s="7">
        <v>0.12</v>
      </c>
      <c r="AO544" s="7">
        <v>1.38</v>
      </c>
      <c r="AP544" s="7">
        <f t="shared" si="122"/>
        <v>1.2599999999999998</v>
      </c>
      <c r="AQ544" s="7">
        <v>2.17</v>
      </c>
      <c r="AR544" s="7">
        <v>111.7212</v>
      </c>
      <c r="AS544" s="7">
        <v>1796.4</v>
      </c>
      <c r="AT544" s="14">
        <v>263.57900000000001</v>
      </c>
      <c r="AU544" s="14">
        <v>95.614900000000006</v>
      </c>
      <c r="AV544" s="14">
        <v>76.8</v>
      </c>
      <c r="AY544" s="6">
        <v>44251</v>
      </c>
      <c r="AZ544" s="12">
        <v>0</v>
      </c>
      <c r="BA544" s="12">
        <v>0</v>
      </c>
      <c r="BB544" s="12">
        <v>0</v>
      </c>
      <c r="BE544" s="6">
        <v>44251</v>
      </c>
      <c r="BF544" t="s">
        <v>56</v>
      </c>
      <c r="BG544" s="52">
        <v>3</v>
      </c>
    </row>
    <row r="545" spans="1:59" x14ac:dyDescent="0.2">
      <c r="A545" s="6">
        <v>44252</v>
      </c>
      <c r="B545" s="12">
        <v>46.040300000000002</v>
      </c>
      <c r="C545" s="12">
        <v>83.112300000000005</v>
      </c>
      <c r="D545" s="12">
        <v>44.354300000000002</v>
      </c>
      <c r="E545" s="12">
        <v>25.087700000000002</v>
      </c>
      <c r="F545" s="12">
        <v>65.262600000000006</v>
      </c>
      <c r="G545" s="12"/>
      <c r="H545" s="12">
        <v>5.1021000000000001</v>
      </c>
      <c r="I545" s="12">
        <v>14.0162</v>
      </c>
      <c r="J545" s="12">
        <v>5.4375</v>
      </c>
      <c r="K545" s="12">
        <v>77.780600000000007</v>
      </c>
      <c r="L545" s="12">
        <v>63.43</v>
      </c>
      <c r="M545" s="12">
        <v>66.69</v>
      </c>
      <c r="O545" s="6">
        <v>44252</v>
      </c>
      <c r="P545" s="7">
        <f t="shared" si="123"/>
        <v>-1.6716468983272309E-2</v>
      </c>
      <c r="Q545" s="7">
        <f t="shared" si="124"/>
        <v>-9.3363599595855974E-3</v>
      </c>
      <c r="R545" s="7">
        <f t="shared" si="125"/>
        <v>-3.0457403824812053E-2</v>
      </c>
      <c r="S545" s="7">
        <f t="shared" si="126"/>
        <v>-5.1365040120703032E-2</v>
      </c>
      <c r="T545" s="7">
        <f t="shared" si="127"/>
        <v>-2.5446280668335437E-2</v>
      </c>
      <c r="U545" s="7" t="str">
        <f t="shared" si="128"/>
        <v/>
      </c>
      <c r="V545" s="7">
        <f t="shared" si="129"/>
        <v>1.564476353587025E-2</v>
      </c>
      <c r="W545" s="7">
        <f t="shared" si="130"/>
        <v>-1.3225324769153295E-2</v>
      </c>
      <c r="X545" s="7">
        <f t="shared" si="131"/>
        <v>-7.4206744260838856E-3</v>
      </c>
      <c r="Y545" s="7">
        <f t="shared" si="132"/>
        <v>1.0928772060489203E-4</v>
      </c>
      <c r="Z545" s="7">
        <v>-2.4390999999999999E-2</v>
      </c>
      <c r="AA545" s="7">
        <f t="shared" si="133"/>
        <v>3.474419161598288E-3</v>
      </c>
      <c r="AB545" s="7">
        <f t="shared" si="134"/>
        <v>-2.3962869037372084E-3</v>
      </c>
      <c r="AE545" s="6">
        <v>44252</v>
      </c>
      <c r="AF545" s="7">
        <v>28.89</v>
      </c>
      <c r="AG545" s="7">
        <v>40.58</v>
      </c>
      <c r="AH545" s="7">
        <v>74.16</v>
      </c>
      <c r="AI545" s="7">
        <f t="shared" si="120"/>
        <v>3.259999999999998</v>
      </c>
      <c r="AJ545" s="7">
        <v>2.72</v>
      </c>
      <c r="AK545" s="7">
        <v>15.935</v>
      </c>
      <c r="AL545" s="7">
        <f t="shared" si="121"/>
        <v>13.215</v>
      </c>
      <c r="AM545" s="7">
        <v>7.0000000000000007E-2</v>
      </c>
      <c r="AN545" s="7">
        <v>0.17</v>
      </c>
      <c r="AO545" s="7">
        <v>1.54</v>
      </c>
      <c r="AP545" s="7">
        <f t="shared" si="122"/>
        <v>1.37</v>
      </c>
      <c r="AQ545" s="7">
        <v>2.14</v>
      </c>
      <c r="AR545" s="7">
        <v>111.92529999999999</v>
      </c>
      <c r="AS545" s="7">
        <v>1774.4</v>
      </c>
      <c r="AT545" s="14">
        <v>263.57900000000001</v>
      </c>
      <c r="AU545" s="14">
        <v>95.614900000000006</v>
      </c>
      <c r="AV545" s="14">
        <v>76.8</v>
      </c>
      <c r="AY545" s="6">
        <v>44252</v>
      </c>
      <c r="AZ545" s="12">
        <v>0</v>
      </c>
      <c r="BA545" s="12">
        <v>0</v>
      </c>
      <c r="BB545" s="12">
        <v>0</v>
      </c>
      <c r="BE545" s="6">
        <v>44252</v>
      </c>
      <c r="BF545" t="s">
        <v>56</v>
      </c>
      <c r="BG545" s="52">
        <v>3</v>
      </c>
    </row>
    <row r="546" spans="1:59" x14ac:dyDescent="0.2">
      <c r="A546" s="6">
        <v>44253</v>
      </c>
      <c r="B546" s="12">
        <v>44.892600000000002</v>
      </c>
      <c r="C546" s="12">
        <v>81.203999999999994</v>
      </c>
      <c r="D546" s="12">
        <v>43.501199999999997</v>
      </c>
      <c r="E546" s="12">
        <v>24.956299999999999</v>
      </c>
      <c r="F546" s="12">
        <v>64.402500000000003</v>
      </c>
      <c r="G546" s="12"/>
      <c r="H546" s="12">
        <v>4.8718000000000004</v>
      </c>
      <c r="I546" s="12">
        <v>13.118499999999999</v>
      </c>
      <c r="J546" s="12">
        <v>5.1540999999999997</v>
      </c>
      <c r="K546" s="12">
        <v>77.780600000000007</v>
      </c>
      <c r="L546" s="12">
        <v>61.55</v>
      </c>
      <c r="M546" s="12">
        <v>65.86</v>
      </c>
      <c r="O546" s="6">
        <v>44253</v>
      </c>
      <c r="P546" s="7">
        <f t="shared" si="123"/>
        <v>-2.5244129430421203E-2</v>
      </c>
      <c r="Q546" s="7">
        <f t="shared" si="124"/>
        <v>-2.3228198310690597E-2</v>
      </c>
      <c r="R546" s="7">
        <f t="shared" si="125"/>
        <v>-1.942113616618095E-2</v>
      </c>
      <c r="S546" s="7">
        <f t="shared" si="126"/>
        <v>-5.2513908548147206E-3</v>
      </c>
      <c r="T546" s="7">
        <f t="shared" si="127"/>
        <v>-1.3266678776395251E-2</v>
      </c>
      <c r="U546" s="7" t="str">
        <f t="shared" si="128"/>
        <v/>
      </c>
      <c r="V546" s="7">
        <f t="shared" si="129"/>
        <v>-4.6188741022475659E-2</v>
      </c>
      <c r="W546" s="7">
        <f t="shared" si="130"/>
        <v>-6.6190355787059965E-2</v>
      </c>
      <c r="X546" s="7">
        <f t="shared" si="131"/>
        <v>-5.3526881966955091E-2</v>
      </c>
      <c r="Y546" s="7">
        <f t="shared" si="132"/>
        <v>0</v>
      </c>
      <c r="Z546" s="7">
        <v>-5.1659999999999996E-3</v>
      </c>
      <c r="AA546" s="7">
        <f t="shared" si="133"/>
        <v>-3.0087083015343324E-2</v>
      </c>
      <c r="AB546" s="7">
        <f t="shared" si="134"/>
        <v>-1.2523739695996646E-2</v>
      </c>
      <c r="AE546" s="6">
        <v>44253</v>
      </c>
      <c r="AF546" s="7">
        <v>27.95</v>
      </c>
      <c r="AG546" s="7">
        <v>42.49</v>
      </c>
      <c r="AH546" s="7">
        <v>75.66</v>
      </c>
      <c r="AI546" s="7">
        <f t="shared" si="120"/>
        <v>4.3100000000000023</v>
      </c>
      <c r="AJ546" s="7">
        <v>2.66</v>
      </c>
      <c r="AK546" s="7">
        <v>15.695</v>
      </c>
      <c r="AL546" s="7">
        <f t="shared" si="121"/>
        <v>13.035</v>
      </c>
      <c r="AM546" s="7">
        <v>7.0000000000000007E-2</v>
      </c>
      <c r="AN546" s="7">
        <v>0.14000000000000001</v>
      </c>
      <c r="AO546" s="7">
        <v>1.44</v>
      </c>
      <c r="AP546" s="7">
        <f t="shared" si="122"/>
        <v>1.2999999999999998</v>
      </c>
      <c r="AQ546" s="7">
        <v>2.15</v>
      </c>
      <c r="AR546" s="7">
        <v>112.8306</v>
      </c>
      <c r="AS546" s="7">
        <v>1728.1</v>
      </c>
      <c r="AT546" s="14">
        <v>263.57900000000001</v>
      </c>
      <c r="AU546" s="14">
        <v>95.614900000000006</v>
      </c>
      <c r="AV546" s="14">
        <v>76.8</v>
      </c>
      <c r="AY546" s="6">
        <v>44253</v>
      </c>
      <c r="AZ546" s="12">
        <v>0</v>
      </c>
      <c r="BA546" s="12">
        <v>0</v>
      </c>
      <c r="BB546" s="12">
        <v>0</v>
      </c>
      <c r="BE546" s="6">
        <v>44253</v>
      </c>
      <c r="BF546" t="s">
        <v>56</v>
      </c>
      <c r="BG546" s="52">
        <v>3</v>
      </c>
    </row>
    <row r="547" spans="1:59" x14ac:dyDescent="0.2">
      <c r="A547" s="6">
        <v>44256</v>
      </c>
      <c r="B547" s="12">
        <v>46.5687</v>
      </c>
      <c r="C547" s="12">
        <v>82.868700000000004</v>
      </c>
      <c r="D547" s="12">
        <v>44.003100000000003</v>
      </c>
      <c r="E547" s="12">
        <v>25.9223</v>
      </c>
      <c r="F547" s="12">
        <v>65.243499999999997</v>
      </c>
      <c r="G547" s="12"/>
      <c r="H547" s="12">
        <v>5.0156999999999998</v>
      </c>
      <c r="I547" s="12">
        <v>13.870200000000001</v>
      </c>
      <c r="J547" s="12">
        <v>5.4779999999999998</v>
      </c>
      <c r="K547" s="12">
        <v>77.772099999999995</v>
      </c>
      <c r="L547" s="12">
        <v>60.54</v>
      </c>
      <c r="M547" s="12">
        <v>64.56</v>
      </c>
      <c r="O547" s="6">
        <v>44256</v>
      </c>
      <c r="P547" s="7">
        <f t="shared" si="123"/>
        <v>3.665567116292788E-2</v>
      </c>
      <c r="Q547" s="7">
        <f t="shared" si="124"/>
        <v>2.0292920478868284E-2</v>
      </c>
      <c r="R547" s="7">
        <f t="shared" si="125"/>
        <v>1.1471562060868284E-2</v>
      </c>
      <c r="S547" s="7">
        <f t="shared" si="126"/>
        <v>3.7977306781773155E-2</v>
      </c>
      <c r="T547" s="7">
        <f t="shared" si="127"/>
        <v>1.2973972149863946E-2</v>
      </c>
      <c r="U547" s="7" t="str">
        <f t="shared" si="128"/>
        <v/>
      </c>
      <c r="V547" s="7">
        <f t="shared" si="129"/>
        <v>2.9109514267708317E-2</v>
      </c>
      <c r="W547" s="7">
        <f t="shared" si="130"/>
        <v>5.5719206121887861E-2</v>
      </c>
      <c r="X547" s="7">
        <f t="shared" si="131"/>
        <v>6.0947556393038942E-2</v>
      </c>
      <c r="Y547" s="7">
        <f t="shared" si="132"/>
        <v>-1.0928772060494568E-4</v>
      </c>
      <c r="Z547" s="7">
        <v>2.3951E-2</v>
      </c>
      <c r="AA547" s="7">
        <f t="shared" si="133"/>
        <v>-1.6545549036889904E-2</v>
      </c>
      <c r="AB547" s="7">
        <f t="shared" si="134"/>
        <v>-1.9936252986524877E-2</v>
      </c>
      <c r="AE547" s="6">
        <v>44256</v>
      </c>
      <c r="AF547" s="7">
        <v>23.35</v>
      </c>
      <c r="AG547" s="7">
        <v>42.56</v>
      </c>
      <c r="AH547" s="7">
        <v>68.73</v>
      </c>
      <c r="AI547" s="7">
        <f t="shared" si="120"/>
        <v>4.0200000000000031</v>
      </c>
      <c r="AJ547" s="7">
        <v>2.7</v>
      </c>
      <c r="AK547" s="7">
        <v>16.079999999999998</v>
      </c>
      <c r="AL547" s="7">
        <f t="shared" si="121"/>
        <v>13.379999999999999</v>
      </c>
      <c r="AM547" s="7">
        <v>7.0000000000000007E-2</v>
      </c>
      <c r="AN547" s="7">
        <v>0.13</v>
      </c>
      <c r="AO547" s="7">
        <v>1.45</v>
      </c>
      <c r="AP547" s="7">
        <f t="shared" si="122"/>
        <v>1.3199999999999998</v>
      </c>
      <c r="AQ547" s="7">
        <v>2.16</v>
      </c>
      <c r="AR547" s="7">
        <v>112.52630000000001</v>
      </c>
      <c r="AS547" s="7">
        <v>1722.5</v>
      </c>
      <c r="AT547" s="14">
        <v>264.96100000000001</v>
      </c>
      <c r="AU547" s="14">
        <v>98.385599999999997</v>
      </c>
      <c r="AV547" s="14">
        <v>84.9</v>
      </c>
      <c r="AY547" s="6">
        <v>44256</v>
      </c>
      <c r="AZ547" s="12">
        <v>0</v>
      </c>
      <c r="BA547" s="12">
        <v>0</v>
      </c>
      <c r="BB547" s="12">
        <v>0</v>
      </c>
      <c r="BE547" s="6">
        <v>44256</v>
      </c>
      <c r="BF547" t="s">
        <v>56</v>
      </c>
      <c r="BG547" s="52">
        <v>3</v>
      </c>
    </row>
    <row r="548" spans="1:59" x14ac:dyDescent="0.2">
      <c r="A548" s="6">
        <v>44257</v>
      </c>
      <c r="B548" s="12">
        <v>46.296199999999999</v>
      </c>
      <c r="C548" s="12">
        <v>83.185400000000001</v>
      </c>
      <c r="D548" s="12">
        <v>43.726999999999997</v>
      </c>
      <c r="E548" s="12">
        <v>26.091200000000001</v>
      </c>
      <c r="F548" s="12">
        <v>66.141800000000003</v>
      </c>
      <c r="G548" s="12"/>
      <c r="H548" s="12">
        <v>5.1308999999999996</v>
      </c>
      <c r="I548" s="12">
        <v>14.2729</v>
      </c>
      <c r="J548" s="12">
        <v>5.3834999999999997</v>
      </c>
      <c r="K548" s="12">
        <v>77.772099999999995</v>
      </c>
      <c r="L548" s="12">
        <v>59.7</v>
      </c>
      <c r="M548" s="12">
        <v>63.17</v>
      </c>
      <c r="O548" s="6">
        <v>44257</v>
      </c>
      <c r="P548" s="7">
        <f t="shared" si="123"/>
        <v>-5.8687573480846068E-3</v>
      </c>
      <c r="Q548" s="7">
        <f t="shared" si="124"/>
        <v>3.8144241424235923E-3</v>
      </c>
      <c r="R548" s="7">
        <f t="shared" si="125"/>
        <v>-6.2943257002074969E-3</v>
      </c>
      <c r="S548" s="7">
        <f t="shared" si="126"/>
        <v>6.4944906095793457E-3</v>
      </c>
      <c r="T548" s="7">
        <f t="shared" si="127"/>
        <v>1.3674497799337064E-2</v>
      </c>
      <c r="U548" s="7" t="str">
        <f t="shared" si="128"/>
        <v/>
      </c>
      <c r="V548" s="7">
        <f t="shared" si="129"/>
        <v>2.2708089462045489E-2</v>
      </c>
      <c r="W548" s="7">
        <f t="shared" si="130"/>
        <v>2.8619980554088847E-2</v>
      </c>
      <c r="X548" s="7">
        <f t="shared" si="131"/>
        <v>-1.7401350567251853E-2</v>
      </c>
      <c r="Y548" s="7">
        <f t="shared" si="132"/>
        <v>0</v>
      </c>
      <c r="Z548" s="7">
        <v>-7.8340000000000007E-3</v>
      </c>
      <c r="AA548" s="7">
        <f t="shared" si="133"/>
        <v>-1.3972283195016144E-2</v>
      </c>
      <c r="AB548" s="7">
        <f t="shared" si="134"/>
        <v>-2.1765519051084356E-2</v>
      </c>
      <c r="AE548" s="6">
        <v>44257</v>
      </c>
      <c r="AF548" s="7">
        <v>24.1</v>
      </c>
      <c r="AG548" s="7">
        <v>40.96</v>
      </c>
      <c r="AH548" s="7">
        <v>57.7</v>
      </c>
      <c r="AI548" s="7">
        <f t="shared" si="120"/>
        <v>3.4699999999999989</v>
      </c>
      <c r="AJ548" s="7">
        <v>2.87</v>
      </c>
      <c r="AK548" s="7">
        <v>15.87</v>
      </c>
      <c r="AL548" s="7">
        <f t="shared" si="121"/>
        <v>13</v>
      </c>
      <c r="AM548" s="7">
        <v>7.0000000000000007E-2</v>
      </c>
      <c r="AN548" s="7">
        <v>0.13</v>
      </c>
      <c r="AO548" s="7">
        <v>1.42</v>
      </c>
      <c r="AP548" s="7">
        <f t="shared" si="122"/>
        <v>1.29</v>
      </c>
      <c r="AQ548" s="7">
        <v>2.2000000000000002</v>
      </c>
      <c r="AR548" s="7">
        <v>112.5342</v>
      </c>
      <c r="AS548" s="7">
        <v>1733.1</v>
      </c>
      <c r="AT548" s="14">
        <v>264.96100000000001</v>
      </c>
      <c r="AU548" s="14">
        <v>98.385599999999997</v>
      </c>
      <c r="AV548" s="14">
        <v>84.9</v>
      </c>
      <c r="AY548" s="6">
        <v>44257</v>
      </c>
      <c r="AZ548" s="12">
        <v>0</v>
      </c>
      <c r="BA548" s="12">
        <v>0</v>
      </c>
      <c r="BB548" s="12">
        <v>0</v>
      </c>
      <c r="BE548" s="6">
        <v>44257</v>
      </c>
      <c r="BF548" t="s">
        <v>56</v>
      </c>
      <c r="BG548" s="52">
        <v>3</v>
      </c>
    </row>
    <row r="549" spans="1:59" x14ac:dyDescent="0.2">
      <c r="A549" s="6">
        <v>44258</v>
      </c>
      <c r="B549" s="12">
        <v>46.6678</v>
      </c>
      <c r="C549" s="12">
        <v>84.119299999999996</v>
      </c>
      <c r="D549" s="12">
        <v>44.881300000000003</v>
      </c>
      <c r="E549" s="12">
        <v>26.879000000000001</v>
      </c>
      <c r="F549" s="12">
        <v>66.017600000000002</v>
      </c>
      <c r="G549" s="12"/>
      <c r="H549" s="12">
        <v>5.2964000000000002</v>
      </c>
      <c r="I549" s="12">
        <v>15.364599999999999</v>
      </c>
      <c r="J549" s="12">
        <v>5.3093000000000004</v>
      </c>
      <c r="K549" s="12">
        <v>77.780600000000007</v>
      </c>
      <c r="L549" s="12">
        <v>61.33</v>
      </c>
      <c r="M549" s="12">
        <v>64.7</v>
      </c>
      <c r="O549" s="6">
        <v>44258</v>
      </c>
      <c r="P549" s="7">
        <f t="shared" si="123"/>
        <v>7.994535070732698E-3</v>
      </c>
      <c r="Q549" s="7">
        <f t="shared" si="124"/>
        <v>1.11641776949411E-2</v>
      </c>
      <c r="R549" s="7">
        <f t="shared" si="125"/>
        <v>2.6055466645134556E-2</v>
      </c>
      <c r="S549" s="7">
        <f t="shared" si="126"/>
        <v>2.9747219857094959E-2</v>
      </c>
      <c r="T549" s="7">
        <f t="shared" si="127"/>
        <v>-1.8795490379570827E-3</v>
      </c>
      <c r="U549" s="7" t="str">
        <f t="shared" si="128"/>
        <v/>
      </c>
      <c r="V549" s="7">
        <f t="shared" si="129"/>
        <v>3.1746262091846396E-2</v>
      </c>
      <c r="W549" s="7">
        <f t="shared" si="130"/>
        <v>7.3703527663720264E-2</v>
      </c>
      <c r="X549" s="7">
        <f t="shared" si="131"/>
        <v>-1.3878720451691954E-2</v>
      </c>
      <c r="Y549" s="7">
        <f t="shared" si="132"/>
        <v>1.0928772060489203E-4</v>
      </c>
      <c r="Z549" s="7">
        <v>-1.3334E-2</v>
      </c>
      <c r="AA549" s="7">
        <f t="shared" si="133"/>
        <v>2.6937099239335904E-2</v>
      </c>
      <c r="AB549" s="7">
        <f t="shared" si="134"/>
        <v>2.3931696596245829E-2</v>
      </c>
      <c r="AE549" s="6">
        <v>44258</v>
      </c>
      <c r="AF549" s="7">
        <v>26.67</v>
      </c>
      <c r="AG549" s="7">
        <v>39.83</v>
      </c>
      <c r="AH549" s="7">
        <v>65.83</v>
      </c>
      <c r="AI549" s="7">
        <f t="shared" si="120"/>
        <v>3.3700000000000045</v>
      </c>
      <c r="AJ549" s="7">
        <v>2.86</v>
      </c>
      <c r="AK549" s="7">
        <v>15.525</v>
      </c>
      <c r="AL549" s="7">
        <f t="shared" si="121"/>
        <v>12.665000000000001</v>
      </c>
      <c r="AM549" s="7">
        <v>7.0000000000000007E-2</v>
      </c>
      <c r="AN549" s="7">
        <v>0.14000000000000001</v>
      </c>
      <c r="AO549" s="7">
        <v>1.47</v>
      </c>
      <c r="AP549" s="7">
        <f t="shared" si="122"/>
        <v>1.33</v>
      </c>
      <c r="AQ549" s="7">
        <v>2.21</v>
      </c>
      <c r="AR549" s="7">
        <v>112.7617</v>
      </c>
      <c r="AS549" s="7">
        <v>1715.3</v>
      </c>
      <c r="AT549" s="14">
        <v>264.96100000000001</v>
      </c>
      <c r="AU549" s="14">
        <v>98.385599999999997</v>
      </c>
      <c r="AV549" s="14">
        <v>84.9</v>
      </c>
      <c r="AY549" s="6">
        <v>44258</v>
      </c>
      <c r="AZ549" s="12">
        <v>0</v>
      </c>
      <c r="BA549" s="12">
        <v>0</v>
      </c>
      <c r="BB549" s="12">
        <v>0</v>
      </c>
      <c r="BE549" s="6">
        <v>44258</v>
      </c>
      <c r="BF549" t="s">
        <v>56</v>
      </c>
      <c r="BG549" s="52">
        <v>3</v>
      </c>
    </row>
    <row r="550" spans="1:59" x14ac:dyDescent="0.2">
      <c r="A550" s="6">
        <v>44259</v>
      </c>
      <c r="B550" s="12">
        <v>48.476100000000002</v>
      </c>
      <c r="C550" s="12">
        <v>84.858199999999997</v>
      </c>
      <c r="D550" s="12">
        <v>46.520600000000002</v>
      </c>
      <c r="E550" s="12">
        <v>28.041899999999998</v>
      </c>
      <c r="F550" s="12">
        <v>70.021900000000002</v>
      </c>
      <c r="G550" s="12"/>
      <c r="H550" s="12">
        <v>5.1093000000000002</v>
      </c>
      <c r="I550" s="12">
        <v>14.2371</v>
      </c>
      <c r="J550" s="12">
        <v>5.4240000000000004</v>
      </c>
      <c r="K550" s="12">
        <v>77.780600000000007</v>
      </c>
      <c r="L550" s="12">
        <v>63.81</v>
      </c>
      <c r="M550" s="12">
        <v>67.319999999999993</v>
      </c>
      <c r="O550" s="6">
        <v>44259</v>
      </c>
      <c r="P550" s="7">
        <f t="shared" si="123"/>
        <v>3.8016473620001018E-2</v>
      </c>
      <c r="Q550" s="7">
        <f t="shared" si="124"/>
        <v>8.7455987878688034E-3</v>
      </c>
      <c r="R550" s="7">
        <f t="shared" si="125"/>
        <v>3.5873998318869248E-2</v>
      </c>
      <c r="S550" s="7">
        <f t="shared" si="126"/>
        <v>4.2354507631158229E-2</v>
      </c>
      <c r="T550" s="7">
        <f t="shared" si="127"/>
        <v>5.8886677118768889E-2</v>
      </c>
      <c r="U550" s="7" t="str">
        <f t="shared" si="128"/>
        <v/>
      </c>
      <c r="V550" s="7">
        <f t="shared" si="129"/>
        <v>-3.5964935952701803E-2</v>
      </c>
      <c r="W550" s="7">
        <f t="shared" si="130"/>
        <v>-7.6214928492642151E-2</v>
      </c>
      <c r="X550" s="7">
        <f t="shared" si="131"/>
        <v>2.1373550816151898E-2</v>
      </c>
      <c r="Y550" s="7">
        <f t="shared" si="132"/>
        <v>0</v>
      </c>
      <c r="Z550" s="7">
        <v>-1.2452E-2</v>
      </c>
      <c r="AA550" s="7">
        <f t="shared" si="133"/>
        <v>3.9640798242363266E-2</v>
      </c>
      <c r="AB550" s="7">
        <f t="shared" si="134"/>
        <v>3.9696167815750132E-2</v>
      </c>
      <c r="AE550" s="6">
        <v>44259</v>
      </c>
      <c r="AF550" s="7">
        <v>28.57</v>
      </c>
      <c r="AG550" s="7">
        <v>37.270000000000003</v>
      </c>
      <c r="AH550" s="7">
        <v>68.13</v>
      </c>
      <c r="AI550" s="7">
        <f t="shared" si="120"/>
        <v>3.5099999999999909</v>
      </c>
      <c r="AJ550" s="7">
        <v>2.79</v>
      </c>
      <c r="AK550" s="7">
        <v>15.93</v>
      </c>
      <c r="AL550" s="7">
        <f t="shared" si="121"/>
        <v>13.14</v>
      </c>
      <c r="AM550" s="7">
        <v>7.0000000000000007E-2</v>
      </c>
      <c r="AN550" s="7">
        <v>0.14000000000000001</v>
      </c>
      <c r="AO550" s="7">
        <v>1.54</v>
      </c>
      <c r="AP550" s="7">
        <f t="shared" si="122"/>
        <v>1.4</v>
      </c>
      <c r="AQ550" s="7">
        <v>2.2000000000000002</v>
      </c>
      <c r="AR550" s="7">
        <v>112.7037</v>
      </c>
      <c r="AS550" s="7">
        <v>1700.2</v>
      </c>
      <c r="AT550" s="14">
        <v>264.96100000000001</v>
      </c>
      <c r="AU550" s="14">
        <v>98.385599999999997</v>
      </c>
      <c r="AV550" s="14">
        <v>84.9</v>
      </c>
      <c r="AY550" s="6">
        <v>44259</v>
      </c>
      <c r="AZ550" s="12">
        <v>0</v>
      </c>
      <c r="BA550" s="12">
        <v>0</v>
      </c>
      <c r="BB550" s="12">
        <v>0</v>
      </c>
      <c r="BE550" s="6">
        <v>44259</v>
      </c>
      <c r="BF550" t="s">
        <v>56</v>
      </c>
      <c r="BG550" s="52">
        <v>3</v>
      </c>
    </row>
    <row r="551" spans="1:59" x14ac:dyDescent="0.2">
      <c r="A551" s="6">
        <v>44260</v>
      </c>
      <c r="B551" s="12">
        <v>50.309100000000001</v>
      </c>
      <c r="C551" s="12">
        <v>88.5124</v>
      </c>
      <c r="D551" s="12">
        <v>48.7956</v>
      </c>
      <c r="E551" s="12">
        <v>29.289200000000001</v>
      </c>
      <c r="F551" s="12">
        <v>69.429299999999998</v>
      </c>
      <c r="G551" s="12"/>
      <c r="H551" s="12">
        <v>5.0949</v>
      </c>
      <c r="I551" s="12">
        <v>14.147600000000001</v>
      </c>
      <c r="J551" s="12">
        <v>5.4981999999999998</v>
      </c>
      <c r="K551" s="12">
        <v>77.780600000000007</v>
      </c>
      <c r="L551" s="12">
        <v>66.08</v>
      </c>
      <c r="M551" s="12">
        <v>69.95</v>
      </c>
      <c r="O551" s="6">
        <v>44260</v>
      </c>
      <c r="P551" s="7">
        <f t="shared" si="123"/>
        <v>3.7115082274970741E-2</v>
      </c>
      <c r="Q551" s="7">
        <f t="shared" si="124"/>
        <v>4.2161027051134913E-2</v>
      </c>
      <c r="R551" s="7">
        <f t="shared" si="125"/>
        <v>4.7744919613956119E-2</v>
      </c>
      <c r="S551" s="7">
        <f t="shared" si="126"/>
        <v>4.3519027177368962E-2</v>
      </c>
      <c r="T551" s="7">
        <f t="shared" si="127"/>
        <v>-8.4990816453441656E-3</v>
      </c>
      <c r="U551" s="7" t="str">
        <f t="shared" si="128"/>
        <v/>
      </c>
      <c r="V551" s="7">
        <f t="shared" si="129"/>
        <v>-2.8223691340663092E-3</v>
      </c>
      <c r="W551" s="7">
        <f t="shared" si="130"/>
        <v>-6.3062351624144043E-3</v>
      </c>
      <c r="X551" s="7">
        <f t="shared" si="131"/>
        <v>1.3587215307651666E-2</v>
      </c>
      <c r="Y551" s="7">
        <f t="shared" si="132"/>
        <v>0</v>
      </c>
      <c r="Z551" s="7">
        <v>1.823E-2</v>
      </c>
      <c r="AA551" s="7">
        <f t="shared" si="133"/>
        <v>3.4956211332467055E-2</v>
      </c>
      <c r="AB551" s="7">
        <f t="shared" si="134"/>
        <v>3.8323331788885064E-2</v>
      </c>
      <c r="AE551" s="6">
        <v>44260</v>
      </c>
      <c r="AF551" s="7">
        <v>24.66</v>
      </c>
      <c r="AG551" s="7">
        <v>36.61</v>
      </c>
      <c r="AH551" s="7">
        <v>69.37</v>
      </c>
      <c r="AI551" s="7">
        <f t="shared" si="120"/>
        <v>3.8700000000000045</v>
      </c>
      <c r="AJ551" s="7">
        <v>2.72</v>
      </c>
      <c r="AK551" s="7">
        <v>16.364999999999998</v>
      </c>
      <c r="AL551" s="7">
        <f t="shared" si="121"/>
        <v>13.644999999999998</v>
      </c>
      <c r="AM551" s="7">
        <v>7.0000000000000007E-2</v>
      </c>
      <c r="AN551" s="7">
        <v>0.14000000000000001</v>
      </c>
      <c r="AO551" s="7">
        <v>1.56</v>
      </c>
      <c r="AP551" s="7">
        <f t="shared" si="122"/>
        <v>1.42</v>
      </c>
      <c r="AQ551" s="7">
        <v>2.2200000000000002</v>
      </c>
      <c r="AR551" s="7">
        <v>113.7487</v>
      </c>
      <c r="AS551" s="7">
        <v>1698</v>
      </c>
      <c r="AT551" s="14">
        <v>264.96100000000001</v>
      </c>
      <c r="AU551" s="14">
        <v>98.385599999999997</v>
      </c>
      <c r="AV551" s="14">
        <v>84.9</v>
      </c>
      <c r="AY551" s="6">
        <v>44260</v>
      </c>
      <c r="AZ551" s="12">
        <v>0</v>
      </c>
      <c r="BA551" s="12">
        <v>0</v>
      </c>
      <c r="BB551" s="12">
        <v>0</v>
      </c>
      <c r="BE551" s="6">
        <v>44260</v>
      </c>
      <c r="BF551" t="s">
        <v>56</v>
      </c>
      <c r="BG551" s="52">
        <v>3</v>
      </c>
    </row>
    <row r="552" spans="1:59" x14ac:dyDescent="0.2">
      <c r="A552" s="6">
        <v>44263</v>
      </c>
      <c r="B552" s="12">
        <v>50.259500000000003</v>
      </c>
      <c r="C552" s="12">
        <v>89.121399999999994</v>
      </c>
      <c r="D552" s="12">
        <v>49.163600000000002</v>
      </c>
      <c r="E552" s="12">
        <v>27.92</v>
      </c>
      <c r="F552" s="12">
        <v>69.954999999999998</v>
      </c>
      <c r="G552" s="12"/>
      <c r="H552" s="12">
        <v>5.0949</v>
      </c>
      <c r="I552" s="12">
        <v>14.1386</v>
      </c>
      <c r="J552" s="12">
        <v>5.4645000000000001</v>
      </c>
      <c r="K552" s="12">
        <v>77.772099999999995</v>
      </c>
      <c r="L552" s="12">
        <v>65.03</v>
      </c>
      <c r="M552" s="12">
        <v>68</v>
      </c>
      <c r="O552" s="6">
        <v>44263</v>
      </c>
      <c r="P552" s="7">
        <f t="shared" si="123"/>
        <v>-9.8639145859839351E-4</v>
      </c>
      <c r="Q552" s="7">
        <f t="shared" si="124"/>
        <v>6.8568300184548535E-3</v>
      </c>
      <c r="R552" s="7">
        <f t="shared" si="125"/>
        <v>7.5133674254765481E-3</v>
      </c>
      <c r="S552" s="7">
        <f t="shared" si="126"/>
        <v>-4.7875569496326334E-2</v>
      </c>
      <c r="T552" s="7">
        <f t="shared" si="127"/>
        <v>7.5432095679681538E-3</v>
      </c>
      <c r="U552" s="7" t="str">
        <f t="shared" si="128"/>
        <v/>
      </c>
      <c r="V552" s="7">
        <f t="shared" si="129"/>
        <v>0</v>
      </c>
      <c r="W552" s="7">
        <f t="shared" si="130"/>
        <v>-6.3635273056892184E-4</v>
      </c>
      <c r="X552" s="7">
        <f t="shared" si="131"/>
        <v>-6.14813981115495E-3</v>
      </c>
      <c r="Y552" s="7">
        <f t="shared" si="132"/>
        <v>-1.0928772060494568E-4</v>
      </c>
      <c r="Z552" s="7">
        <v>-4.9909999999999998E-3</v>
      </c>
      <c r="AA552" s="7">
        <f t="shared" si="133"/>
        <v>-1.601742733166207E-2</v>
      </c>
      <c r="AB552" s="7">
        <f t="shared" si="134"/>
        <v>-2.8272995935383502E-2</v>
      </c>
      <c r="AE552" s="6">
        <v>44263</v>
      </c>
      <c r="AF552" s="7">
        <v>25.47</v>
      </c>
      <c r="AG552" s="7">
        <v>38.89</v>
      </c>
      <c r="AH552" s="7">
        <v>71.650000000000006</v>
      </c>
      <c r="AI552" s="7">
        <f t="shared" si="120"/>
        <v>2.9699999999999989</v>
      </c>
      <c r="AJ552" s="7">
        <v>2.67</v>
      </c>
      <c r="AK552" s="7">
        <v>16.149999999999999</v>
      </c>
      <c r="AL552" s="7">
        <f t="shared" si="121"/>
        <v>13.479999999999999</v>
      </c>
      <c r="AM552" s="7">
        <v>7.0000000000000007E-2</v>
      </c>
      <c r="AN552" s="7">
        <v>0.17</v>
      </c>
      <c r="AO552" s="7">
        <v>1.59</v>
      </c>
      <c r="AP552" s="7">
        <f t="shared" si="122"/>
        <v>1.4200000000000002</v>
      </c>
      <c r="AQ552" s="7">
        <v>2.21</v>
      </c>
      <c r="AR552" s="7">
        <v>114.26779999999999</v>
      </c>
      <c r="AS552" s="7">
        <v>1677.7</v>
      </c>
      <c r="AT552" s="14">
        <v>264.96100000000001</v>
      </c>
      <c r="AU552" s="14">
        <v>98.385599999999997</v>
      </c>
      <c r="AV552" s="14">
        <v>84.9</v>
      </c>
      <c r="AY552" s="6">
        <v>44263</v>
      </c>
      <c r="AZ552" s="12">
        <v>0</v>
      </c>
      <c r="BA552" s="12">
        <v>0</v>
      </c>
      <c r="BB552" s="12">
        <v>0</v>
      </c>
      <c r="BE552" s="6">
        <v>44263</v>
      </c>
      <c r="BF552" t="s">
        <v>56</v>
      </c>
      <c r="BG552" s="52">
        <v>3</v>
      </c>
    </row>
    <row r="553" spans="1:59" x14ac:dyDescent="0.2">
      <c r="A553" s="6">
        <v>44264</v>
      </c>
      <c r="B553" s="12">
        <v>49.483400000000003</v>
      </c>
      <c r="C553" s="12">
        <v>88.918400000000005</v>
      </c>
      <c r="D553" s="12">
        <v>48.427599999999998</v>
      </c>
      <c r="E553" s="12">
        <v>26.878599999999999</v>
      </c>
      <c r="F553" s="12">
        <v>68.186999999999998</v>
      </c>
      <c r="G553" s="12"/>
      <c r="H553" s="12">
        <v>5.0660999999999996</v>
      </c>
      <c r="I553" s="12">
        <v>14.800800000000001</v>
      </c>
      <c r="J553" s="12">
        <v>5.4306999999999999</v>
      </c>
      <c r="K553" s="12">
        <v>77.772099999999995</v>
      </c>
      <c r="L553" s="12">
        <v>64.02</v>
      </c>
      <c r="M553" s="12">
        <v>67.03</v>
      </c>
      <c r="O553" s="6">
        <v>44264</v>
      </c>
      <c r="P553" s="7">
        <f t="shared" si="123"/>
        <v>-1.5562324001240963E-2</v>
      </c>
      <c r="Q553" s="7">
        <f t="shared" si="124"/>
        <v>-2.2803899798771649E-3</v>
      </c>
      <c r="R553" s="7">
        <f t="shared" si="125"/>
        <v>-1.5083613158237504E-2</v>
      </c>
      <c r="S553" s="7">
        <f t="shared" si="126"/>
        <v>-3.801284692894024E-2</v>
      </c>
      <c r="T553" s="7">
        <f t="shared" si="127"/>
        <v>-2.5598247341117326E-2</v>
      </c>
      <c r="U553" s="7" t="str">
        <f t="shared" si="128"/>
        <v/>
      </c>
      <c r="V553" s="7">
        <f t="shared" si="129"/>
        <v>-5.6687485726333742E-3</v>
      </c>
      <c r="W553" s="7">
        <f t="shared" si="130"/>
        <v>4.5772587697622866E-2</v>
      </c>
      <c r="X553" s="7">
        <f t="shared" si="131"/>
        <v>-6.2045870535404899E-3</v>
      </c>
      <c r="Y553" s="7">
        <f t="shared" si="132"/>
        <v>0</v>
      </c>
      <c r="Z553" s="7">
        <v>1.4177E-2</v>
      </c>
      <c r="AA553" s="7">
        <f t="shared" si="133"/>
        <v>-1.5653167339343493E-2</v>
      </c>
      <c r="AB553" s="7">
        <f t="shared" si="134"/>
        <v>-1.4367424806240396E-2</v>
      </c>
      <c r="AE553" s="6">
        <v>44264</v>
      </c>
      <c r="AF553" s="7">
        <v>24.03</v>
      </c>
      <c r="AG553" s="7">
        <v>37.97</v>
      </c>
      <c r="AH553" s="7">
        <v>67.44</v>
      </c>
      <c r="AI553" s="7">
        <f t="shared" si="120"/>
        <v>3.0100000000000051</v>
      </c>
      <c r="AJ553" s="7">
        <v>2.62</v>
      </c>
      <c r="AK553" s="7">
        <v>16.925000000000001</v>
      </c>
      <c r="AL553" s="7">
        <f t="shared" si="121"/>
        <v>14.305</v>
      </c>
      <c r="AM553" s="7">
        <v>7.0000000000000007E-2</v>
      </c>
      <c r="AN553" s="7">
        <v>0.17</v>
      </c>
      <c r="AO553" s="7">
        <v>1.55</v>
      </c>
      <c r="AP553" s="7">
        <f t="shared" si="122"/>
        <v>1.3800000000000001</v>
      </c>
      <c r="AQ553" s="7">
        <v>2.21</v>
      </c>
      <c r="AR553" s="7">
        <v>113.928</v>
      </c>
      <c r="AS553" s="7">
        <v>1716.6</v>
      </c>
      <c r="AT553" s="14">
        <v>264.96100000000001</v>
      </c>
      <c r="AU553" s="14">
        <v>98.385599999999997</v>
      </c>
      <c r="AV553" s="14">
        <v>84.9</v>
      </c>
      <c r="AY553" s="6">
        <v>44264</v>
      </c>
      <c r="AZ553" s="12">
        <v>0</v>
      </c>
      <c r="BA553" s="12">
        <v>0</v>
      </c>
      <c r="BB553" s="12">
        <v>0</v>
      </c>
      <c r="BE553" s="6">
        <v>44264</v>
      </c>
      <c r="BF553" t="s">
        <v>56</v>
      </c>
      <c r="BG553" s="52">
        <v>3</v>
      </c>
    </row>
    <row r="554" spans="1:59" x14ac:dyDescent="0.2">
      <c r="A554" s="6">
        <v>44265</v>
      </c>
      <c r="B554" s="12">
        <v>51.002600000000001</v>
      </c>
      <c r="C554" s="12">
        <v>90.436899999999994</v>
      </c>
      <c r="D554" s="12">
        <v>49.698900000000002</v>
      </c>
      <c r="E554" s="12">
        <v>27.544699999999999</v>
      </c>
      <c r="F554" s="12">
        <v>70.719499999999996</v>
      </c>
      <c r="G554" s="12"/>
      <c r="H554" s="12">
        <v>5.3395999999999999</v>
      </c>
      <c r="I554" s="12">
        <v>16.644200000000001</v>
      </c>
      <c r="J554" s="12">
        <v>5.7882999999999996</v>
      </c>
      <c r="K554" s="12">
        <v>77.772099999999995</v>
      </c>
      <c r="L554" s="12">
        <v>64.45</v>
      </c>
      <c r="M554" s="12">
        <v>67.53</v>
      </c>
      <c r="O554" s="6">
        <v>44265</v>
      </c>
      <c r="P554" s="7">
        <f t="shared" si="123"/>
        <v>3.0239352021307085E-2</v>
      </c>
      <c r="Q554" s="7">
        <f t="shared" si="124"/>
        <v>1.6933274721758575E-2</v>
      </c>
      <c r="R554" s="7">
        <f t="shared" si="125"/>
        <v>2.5912900933966036E-2</v>
      </c>
      <c r="S554" s="7">
        <f t="shared" si="126"/>
        <v>2.4479708631305202E-2</v>
      </c>
      <c r="T554" s="7">
        <f t="shared" si="127"/>
        <v>3.6467417324515881E-2</v>
      </c>
      <c r="U554" s="7" t="str">
        <f t="shared" si="128"/>
        <v/>
      </c>
      <c r="V554" s="7">
        <f t="shared" si="129"/>
        <v>5.2579452975377174E-2</v>
      </c>
      <c r="W554" s="7">
        <f t="shared" si="130"/>
        <v>0.11738057402746896</v>
      </c>
      <c r="X554" s="7">
        <f t="shared" si="131"/>
        <v>6.3770599720246512E-2</v>
      </c>
      <c r="Y554" s="7">
        <f t="shared" si="132"/>
        <v>0</v>
      </c>
      <c r="Z554" s="7">
        <v>6.2049999999999996E-3</v>
      </c>
      <c r="AA554" s="7">
        <f t="shared" si="133"/>
        <v>6.6941948434793919E-3</v>
      </c>
      <c r="AB554" s="7">
        <f t="shared" si="134"/>
        <v>7.4316632168841545E-3</v>
      </c>
      <c r="AE554" s="6">
        <v>44265</v>
      </c>
      <c r="AF554" s="7">
        <v>22.56</v>
      </c>
      <c r="AG554" s="7">
        <v>37.56</v>
      </c>
      <c r="AH554" s="7">
        <v>63.19</v>
      </c>
      <c r="AI554" s="7">
        <f t="shared" si="120"/>
        <v>3.0799999999999983</v>
      </c>
      <c r="AJ554" s="7">
        <v>2.62</v>
      </c>
      <c r="AK554" s="7">
        <v>17.63</v>
      </c>
      <c r="AL554" s="7">
        <f t="shared" si="121"/>
        <v>15.009999999999998</v>
      </c>
      <c r="AM554" s="7">
        <v>7.0000000000000007E-2</v>
      </c>
      <c r="AN554" s="7">
        <v>0.16</v>
      </c>
      <c r="AO554" s="7">
        <v>1.53</v>
      </c>
      <c r="AP554" s="7">
        <f t="shared" si="122"/>
        <v>1.37</v>
      </c>
      <c r="AQ554" s="7">
        <v>2.2599999999999998</v>
      </c>
      <c r="AR554" s="7">
        <v>113.5881</v>
      </c>
      <c r="AS554" s="7">
        <v>1721.5</v>
      </c>
      <c r="AT554" s="14">
        <v>264.96100000000001</v>
      </c>
      <c r="AU554" s="14">
        <v>98.385599999999997</v>
      </c>
      <c r="AV554" s="14">
        <v>84.9</v>
      </c>
      <c r="AY554" s="6">
        <v>44265</v>
      </c>
      <c r="AZ554" s="12">
        <v>0</v>
      </c>
      <c r="BA554" s="12">
        <v>0</v>
      </c>
      <c r="BB554" s="12">
        <v>0</v>
      </c>
      <c r="BE554" s="6">
        <v>44265</v>
      </c>
      <c r="BF554" t="s">
        <v>56</v>
      </c>
      <c r="BG554" s="52">
        <v>3</v>
      </c>
    </row>
    <row r="555" spans="1:59" x14ac:dyDescent="0.2">
      <c r="A555" s="6">
        <v>44266</v>
      </c>
      <c r="B555" s="12">
        <v>50.622799999999998</v>
      </c>
      <c r="C555" s="12">
        <v>90.290800000000004</v>
      </c>
      <c r="D555" s="12">
        <v>50.041899999999998</v>
      </c>
      <c r="E555" s="12">
        <v>29.064499999999999</v>
      </c>
      <c r="F555" s="12">
        <v>70.7864</v>
      </c>
      <c r="G555" s="12"/>
      <c r="H555" s="12">
        <v>5.5770999999999997</v>
      </c>
      <c r="I555" s="12">
        <v>16.447399999999998</v>
      </c>
      <c r="J555" s="12">
        <v>5.6398999999999999</v>
      </c>
      <c r="K555" s="12">
        <v>77.780600000000007</v>
      </c>
      <c r="L555" s="12">
        <v>66.02</v>
      </c>
      <c r="M555" s="12">
        <v>69.34</v>
      </c>
      <c r="O555" s="6">
        <v>44266</v>
      </c>
      <c r="P555" s="7">
        <f t="shared" si="123"/>
        <v>-7.4745441247205989E-3</v>
      </c>
      <c r="Q555" s="7">
        <f t="shared" si="124"/>
        <v>-1.6167973346182987E-3</v>
      </c>
      <c r="R555" s="7">
        <f t="shared" si="125"/>
        <v>6.8778544413145631E-3</v>
      </c>
      <c r="S555" s="7">
        <f t="shared" si="126"/>
        <v>5.3707358587544246E-2</v>
      </c>
      <c r="T555" s="7">
        <f t="shared" si="127"/>
        <v>9.4554368382308602E-4</v>
      </c>
      <c r="U555" s="7" t="str">
        <f t="shared" si="128"/>
        <v/>
      </c>
      <c r="V555" s="7">
        <f t="shared" si="129"/>
        <v>4.3518184234383347E-2</v>
      </c>
      <c r="W555" s="7">
        <f t="shared" si="130"/>
        <v>-1.1894397382552237E-2</v>
      </c>
      <c r="X555" s="7">
        <f t="shared" si="131"/>
        <v>-2.5972303944970746E-2</v>
      </c>
      <c r="Y555" s="7">
        <f t="shared" si="132"/>
        <v>1.0928772060489203E-4</v>
      </c>
      <c r="Z555" s="7">
        <v>1.0088E-2</v>
      </c>
      <c r="AA555" s="7">
        <f t="shared" si="133"/>
        <v>2.4067997039850533E-2</v>
      </c>
      <c r="AB555" s="7">
        <f t="shared" si="134"/>
        <v>2.6449996670126933E-2</v>
      </c>
      <c r="AE555" s="6">
        <v>44266</v>
      </c>
      <c r="AF555" s="7">
        <v>21.91</v>
      </c>
      <c r="AG555" s="7">
        <v>37.86</v>
      </c>
      <c r="AH555" s="7">
        <v>63.9</v>
      </c>
      <c r="AI555" s="7">
        <f t="shared" si="120"/>
        <v>3.3200000000000074</v>
      </c>
      <c r="AJ555" s="7">
        <v>2.7</v>
      </c>
      <c r="AK555" s="7">
        <v>18.125</v>
      </c>
      <c r="AL555" s="7">
        <f t="shared" si="121"/>
        <v>15.425000000000001</v>
      </c>
      <c r="AM555" s="7">
        <v>7.0000000000000007E-2</v>
      </c>
      <c r="AN555" s="7">
        <v>0.14000000000000001</v>
      </c>
      <c r="AO555" s="7">
        <v>1.54</v>
      </c>
      <c r="AP555" s="7">
        <f t="shared" si="122"/>
        <v>1.4</v>
      </c>
      <c r="AQ555" s="7">
        <v>2.2799999999999998</v>
      </c>
      <c r="AR555" s="7">
        <v>112.92140000000001</v>
      </c>
      <c r="AS555" s="7">
        <v>1722.3</v>
      </c>
      <c r="AT555" s="14">
        <v>264.96100000000001</v>
      </c>
      <c r="AU555" s="14">
        <v>98.385599999999997</v>
      </c>
      <c r="AV555" s="14">
        <v>84.9</v>
      </c>
      <c r="AY555" s="6">
        <v>44266</v>
      </c>
      <c r="AZ555" s="12">
        <v>0</v>
      </c>
      <c r="BA555" s="12">
        <v>0</v>
      </c>
      <c r="BB555" s="12">
        <v>0</v>
      </c>
      <c r="BE555" s="6">
        <v>44266</v>
      </c>
      <c r="BF555" t="s">
        <v>56</v>
      </c>
      <c r="BG555" s="52">
        <v>3</v>
      </c>
    </row>
    <row r="556" spans="1:59" x14ac:dyDescent="0.2">
      <c r="A556" s="6">
        <v>44267</v>
      </c>
      <c r="B556" s="12">
        <v>51.1678</v>
      </c>
      <c r="C556" s="12">
        <v>90.591200000000001</v>
      </c>
      <c r="D556" s="12">
        <v>49.506599999999999</v>
      </c>
      <c r="E556" s="12">
        <v>28.7362</v>
      </c>
      <c r="F556" s="12">
        <v>71.808999999999997</v>
      </c>
      <c r="G556" s="12"/>
      <c r="H556" s="12">
        <v>5.5339</v>
      </c>
      <c r="I556" s="12">
        <v>16.939499999999999</v>
      </c>
      <c r="J556" s="12">
        <v>5.7207999999999997</v>
      </c>
      <c r="K556" s="12">
        <v>77.772099999999995</v>
      </c>
      <c r="L556" s="12">
        <v>65.59</v>
      </c>
      <c r="M556" s="12">
        <v>68.87</v>
      </c>
      <c r="O556" s="6">
        <v>44267</v>
      </c>
      <c r="P556" s="7">
        <f t="shared" si="123"/>
        <v>1.0708360258665566E-2</v>
      </c>
      <c r="Q556" s="7">
        <f t="shared" si="124"/>
        <v>3.3215054696172455E-3</v>
      </c>
      <c r="R556" s="7">
        <f t="shared" si="125"/>
        <v>-1.0754660482303866E-2</v>
      </c>
      <c r="S556" s="7">
        <f t="shared" si="126"/>
        <v>-1.1359846177598786E-2</v>
      </c>
      <c r="T556" s="7">
        <f t="shared" si="127"/>
        <v>1.4342924535694811E-2</v>
      </c>
      <c r="U556" s="7" t="str">
        <f t="shared" si="128"/>
        <v/>
      </c>
      <c r="V556" s="7">
        <f t="shared" si="129"/>
        <v>-7.7761169443904292E-3</v>
      </c>
      <c r="W556" s="7">
        <f t="shared" si="130"/>
        <v>2.9480762841525156E-2</v>
      </c>
      <c r="X556" s="7">
        <f t="shared" si="131"/>
        <v>1.4242320895722645E-2</v>
      </c>
      <c r="Y556" s="7">
        <f t="shared" si="132"/>
        <v>-1.0928772060494568E-4</v>
      </c>
      <c r="Z556" s="7">
        <v>1.346E-3</v>
      </c>
      <c r="AA556" s="7">
        <f t="shared" si="133"/>
        <v>-6.5344811194027455E-3</v>
      </c>
      <c r="AB556" s="7">
        <f t="shared" si="134"/>
        <v>-6.8012707002705133E-3</v>
      </c>
      <c r="AE556" s="6">
        <v>44267</v>
      </c>
      <c r="AF556" s="7">
        <v>20.69</v>
      </c>
      <c r="AG556" s="7">
        <v>37.51</v>
      </c>
      <c r="AH556" s="7">
        <v>70.83</v>
      </c>
      <c r="AI556" s="7">
        <f t="shared" si="120"/>
        <v>3.2800000000000011</v>
      </c>
      <c r="AJ556" s="7">
        <v>2.65</v>
      </c>
      <c r="AK556" s="7">
        <v>18.45</v>
      </c>
      <c r="AL556" s="7">
        <f t="shared" si="121"/>
        <v>15.799999999999999</v>
      </c>
      <c r="AM556" s="7">
        <v>7.0000000000000007E-2</v>
      </c>
      <c r="AN556" s="7">
        <v>0.14000000000000001</v>
      </c>
      <c r="AO556" s="7">
        <v>1.64</v>
      </c>
      <c r="AP556" s="7">
        <f t="shared" si="122"/>
        <v>1.5</v>
      </c>
      <c r="AQ556" s="7">
        <v>2.2599999999999998</v>
      </c>
      <c r="AR556" s="7">
        <v>113.0269</v>
      </c>
      <c r="AS556" s="7">
        <v>1719.5</v>
      </c>
      <c r="AT556" s="14">
        <v>264.96100000000001</v>
      </c>
      <c r="AU556" s="14">
        <v>98.385599999999997</v>
      </c>
      <c r="AV556" s="14">
        <v>84.9</v>
      </c>
      <c r="AY556" s="6">
        <v>44267</v>
      </c>
      <c r="AZ556" s="12">
        <v>0</v>
      </c>
      <c r="BA556" s="12">
        <v>0</v>
      </c>
      <c r="BB556" s="12">
        <v>0</v>
      </c>
      <c r="BE556" s="6">
        <v>44267</v>
      </c>
      <c r="BF556" t="s">
        <v>56</v>
      </c>
      <c r="BG556" s="52">
        <v>3</v>
      </c>
    </row>
    <row r="557" spans="1:59" x14ac:dyDescent="0.2">
      <c r="A557" s="6">
        <v>44270</v>
      </c>
      <c r="B557" s="12">
        <v>49.863199999999999</v>
      </c>
      <c r="C557" s="12">
        <v>89.527500000000003</v>
      </c>
      <c r="D557" s="12">
        <v>48.645099999999999</v>
      </c>
      <c r="E557" s="12">
        <v>27.488399999999999</v>
      </c>
      <c r="F557" s="12">
        <v>72.755099999999999</v>
      </c>
      <c r="G557" s="12"/>
      <c r="H557" s="12">
        <v>5.7857000000000003</v>
      </c>
      <c r="I557" s="12">
        <v>17.422799999999999</v>
      </c>
      <c r="J557" s="12">
        <v>5.6060999999999996</v>
      </c>
      <c r="K557" s="12">
        <v>77.772099999999995</v>
      </c>
      <c r="L557" s="12">
        <v>65.36</v>
      </c>
      <c r="M557" s="12">
        <v>68.78</v>
      </c>
      <c r="O557" s="6">
        <v>44270</v>
      </c>
      <c r="P557" s="7">
        <f t="shared" si="123"/>
        <v>-2.5827172211820047E-2</v>
      </c>
      <c r="Q557" s="7">
        <f t="shared" si="124"/>
        <v>-1.1811237433494499E-2</v>
      </c>
      <c r="R557" s="7">
        <f t="shared" si="125"/>
        <v>-1.7554909884867305E-2</v>
      </c>
      <c r="S557" s="7">
        <f t="shared" si="126"/>
        <v>-4.4393554506090088E-2</v>
      </c>
      <c r="T557" s="7">
        <f t="shared" si="127"/>
        <v>1.3089190299112744E-2</v>
      </c>
      <c r="U557" s="7" t="str">
        <f t="shared" si="128"/>
        <v/>
      </c>
      <c r="V557" s="7">
        <f t="shared" si="129"/>
        <v>4.4496544828896464E-2</v>
      </c>
      <c r="W557" s="7">
        <f t="shared" si="130"/>
        <v>2.8131520445807578E-2</v>
      </c>
      <c r="X557" s="7">
        <f t="shared" si="131"/>
        <v>-2.0253365137867005E-2</v>
      </c>
      <c r="Y557" s="7">
        <f t="shared" si="132"/>
        <v>0</v>
      </c>
      <c r="Z557" s="7">
        <v>5.9459999999999999E-3</v>
      </c>
      <c r="AA557" s="7">
        <f t="shared" si="133"/>
        <v>-3.5127947538967242E-3</v>
      </c>
      <c r="AB557" s="7">
        <f t="shared" si="134"/>
        <v>-1.3076645524868274E-3</v>
      </c>
      <c r="AE557" s="6">
        <v>44270</v>
      </c>
      <c r="AF557" s="7">
        <v>20.03</v>
      </c>
      <c r="AG557" s="7">
        <v>39.380000000000003</v>
      </c>
      <c r="AH557" s="7">
        <v>70.790000000000006</v>
      </c>
      <c r="AI557" s="7">
        <f t="shared" si="120"/>
        <v>3.4200000000000017</v>
      </c>
      <c r="AJ557" s="7">
        <v>2.58</v>
      </c>
      <c r="AK557" s="7">
        <v>17.93</v>
      </c>
      <c r="AL557" s="7">
        <f t="shared" si="121"/>
        <v>15.35</v>
      </c>
      <c r="AM557" s="7">
        <v>7.0000000000000007E-2</v>
      </c>
      <c r="AN557" s="7">
        <v>0.14000000000000001</v>
      </c>
      <c r="AO557" s="7">
        <v>1.62</v>
      </c>
      <c r="AP557" s="7">
        <f t="shared" si="122"/>
        <v>1.48</v>
      </c>
      <c r="AQ557" s="7">
        <v>2.27</v>
      </c>
      <c r="AR557" s="7">
        <v>113.19280000000001</v>
      </c>
      <c r="AS557" s="7">
        <v>1728.9</v>
      </c>
      <c r="AT557" s="14">
        <v>264.96100000000001</v>
      </c>
      <c r="AU557" s="14">
        <v>98.385599999999997</v>
      </c>
      <c r="AV557" s="14">
        <v>84.9</v>
      </c>
      <c r="AY557" s="6">
        <v>44270</v>
      </c>
      <c r="AZ557" s="12">
        <v>0</v>
      </c>
      <c r="BA557" s="12">
        <v>0</v>
      </c>
      <c r="BB557" s="12">
        <v>0</v>
      </c>
      <c r="BE557" s="6">
        <v>44270</v>
      </c>
      <c r="BF557" t="s">
        <v>56</v>
      </c>
      <c r="BG557" s="52">
        <v>3</v>
      </c>
    </row>
    <row r="558" spans="1:59" x14ac:dyDescent="0.2">
      <c r="A558" s="6">
        <v>44271</v>
      </c>
      <c r="B558" s="12">
        <v>48.8063</v>
      </c>
      <c r="C558" s="12">
        <v>87.408000000000001</v>
      </c>
      <c r="D558" s="12">
        <v>47.323500000000003</v>
      </c>
      <c r="E558" s="12">
        <v>26.4283</v>
      </c>
      <c r="F558" s="12">
        <v>71.627399999999994</v>
      </c>
      <c r="G558" s="12"/>
      <c r="H558" s="12">
        <v>5.5770999999999997</v>
      </c>
      <c r="I558" s="12">
        <v>16.590499999999999</v>
      </c>
      <c r="J558" s="12">
        <v>5.4577</v>
      </c>
      <c r="K558" s="12">
        <v>77.772099999999995</v>
      </c>
      <c r="L558" s="12">
        <v>64.819999999999993</v>
      </c>
      <c r="M558" s="12">
        <v>67.95</v>
      </c>
      <c r="O558" s="6">
        <v>44271</v>
      </c>
      <c r="P558" s="7">
        <f t="shared" si="123"/>
        <v>-2.1423852851870585E-2</v>
      </c>
      <c r="Q558" s="7">
        <f t="shared" si="124"/>
        <v>-2.3959029001804237E-2</v>
      </c>
      <c r="R558" s="7">
        <f t="shared" si="125"/>
        <v>-2.7544083263022826E-2</v>
      </c>
      <c r="S558" s="7">
        <f t="shared" si="126"/>
        <v>-3.932869180039042E-2</v>
      </c>
      <c r="T558" s="7">
        <f t="shared" si="127"/>
        <v>-1.5621324360347256E-2</v>
      </c>
      <c r="U558" s="7" t="str">
        <f t="shared" si="128"/>
        <v/>
      </c>
      <c r="V558" s="7">
        <f t="shared" si="129"/>
        <v>-3.6720427884505927E-2</v>
      </c>
      <c r="W558" s="7">
        <f t="shared" si="130"/>
        <v>-4.8949450909578203E-2</v>
      </c>
      <c r="X558" s="7">
        <f t="shared" si="131"/>
        <v>-2.6827835027390574E-2</v>
      </c>
      <c r="Y558" s="7">
        <f t="shared" si="132"/>
        <v>0</v>
      </c>
      <c r="Z558" s="7">
        <v>-1.2620000000000001E-3</v>
      </c>
      <c r="AA558" s="7">
        <f t="shared" si="133"/>
        <v>-8.2962528383462558E-3</v>
      </c>
      <c r="AB558" s="7">
        <f t="shared" si="134"/>
        <v>-1.2140864406967431E-2</v>
      </c>
      <c r="AE558" s="6">
        <v>44271</v>
      </c>
      <c r="AF558" s="7">
        <v>19.79</v>
      </c>
      <c r="AG558" s="7">
        <v>39.1</v>
      </c>
      <c r="AH558" s="7">
        <v>70.81</v>
      </c>
      <c r="AI558" s="7">
        <f t="shared" si="120"/>
        <v>3.1300000000000097</v>
      </c>
      <c r="AJ558" s="7">
        <v>2.5</v>
      </c>
      <c r="AK558" s="7">
        <v>17.66</v>
      </c>
      <c r="AL558" s="7">
        <f t="shared" si="121"/>
        <v>15.16</v>
      </c>
      <c r="AM558" s="7">
        <v>7.0000000000000007E-2</v>
      </c>
      <c r="AN558" s="7">
        <v>0.15</v>
      </c>
      <c r="AO558" s="7">
        <v>1.62</v>
      </c>
      <c r="AP558" s="7">
        <f t="shared" si="122"/>
        <v>1.4700000000000002</v>
      </c>
      <c r="AQ558" s="7">
        <v>2.2999999999999998</v>
      </c>
      <c r="AR558" s="7">
        <v>112.98390000000001</v>
      </c>
      <c r="AS558" s="7">
        <v>1730.6</v>
      </c>
      <c r="AT558" s="14">
        <v>264.96100000000001</v>
      </c>
      <c r="AU558" s="14">
        <v>98.385599999999997</v>
      </c>
      <c r="AV558" s="14">
        <v>84.9</v>
      </c>
      <c r="AY558" s="6">
        <v>44271</v>
      </c>
      <c r="AZ558" s="12">
        <v>0</v>
      </c>
      <c r="BA558" s="12">
        <v>0</v>
      </c>
      <c r="BB558" s="12">
        <v>0</v>
      </c>
      <c r="BE558" s="6">
        <v>44271</v>
      </c>
      <c r="BF558" t="s">
        <v>56</v>
      </c>
      <c r="BG558" s="52">
        <v>3</v>
      </c>
    </row>
    <row r="559" spans="1:59" x14ac:dyDescent="0.2">
      <c r="A559" s="6">
        <v>44272</v>
      </c>
      <c r="B559" s="12">
        <v>49.021000000000001</v>
      </c>
      <c r="C559" s="12">
        <v>87.724699999999999</v>
      </c>
      <c r="D559" s="12">
        <v>47.532699999999998</v>
      </c>
      <c r="E559" s="12">
        <v>27.244499999999999</v>
      </c>
      <c r="F559" s="12">
        <v>70.834199999999996</v>
      </c>
      <c r="G559" s="12"/>
      <c r="H559" s="12">
        <v>5.6058000000000003</v>
      </c>
      <c r="I559" s="12">
        <v>17.1006</v>
      </c>
      <c r="J559" s="12">
        <v>5.4915000000000003</v>
      </c>
      <c r="K559" s="12">
        <v>77.780600000000007</v>
      </c>
      <c r="L559" s="12">
        <v>64.55</v>
      </c>
      <c r="M559" s="12">
        <v>67.73</v>
      </c>
      <c r="O559" s="6">
        <v>44272</v>
      </c>
      <c r="P559" s="7">
        <f t="shared" si="123"/>
        <v>4.3893748414129009E-3</v>
      </c>
      <c r="Q559" s="7">
        <f t="shared" si="124"/>
        <v>3.6166900323549417E-3</v>
      </c>
      <c r="R559" s="7">
        <f t="shared" si="125"/>
        <v>4.410894368162081E-3</v>
      </c>
      <c r="S559" s="7">
        <f t="shared" si="126"/>
        <v>3.041626017546897E-2</v>
      </c>
      <c r="T559" s="7">
        <f t="shared" si="127"/>
        <v>-1.1135747411302271E-2</v>
      </c>
      <c r="U559" s="7" t="str">
        <f t="shared" si="128"/>
        <v/>
      </c>
      <c r="V559" s="7">
        <f t="shared" si="129"/>
        <v>5.1328480110044315E-3</v>
      </c>
      <c r="W559" s="7">
        <f t="shared" si="130"/>
        <v>3.0283308226425842E-2</v>
      </c>
      <c r="X559" s="7">
        <f t="shared" si="131"/>
        <v>6.1739866594720753E-3</v>
      </c>
      <c r="Y559" s="7">
        <f t="shared" si="132"/>
        <v>1.0928772060489203E-4</v>
      </c>
      <c r="Z559" s="7">
        <v>3.4039999999999999E-3</v>
      </c>
      <c r="AA559" s="7">
        <f t="shared" si="133"/>
        <v>-4.1740804207497356E-3</v>
      </c>
      <c r="AB559" s="7">
        <f t="shared" si="134"/>
        <v>-3.2429273703404337E-3</v>
      </c>
      <c r="AE559" s="6">
        <v>44272</v>
      </c>
      <c r="AF559" s="7">
        <v>19.23</v>
      </c>
      <c r="AG559" s="7">
        <v>37.4</v>
      </c>
      <c r="AH559" s="7">
        <v>66.75</v>
      </c>
      <c r="AI559" s="7">
        <f t="shared" si="120"/>
        <v>3.1800000000000068</v>
      </c>
      <c r="AJ559" s="7">
        <v>2.6</v>
      </c>
      <c r="AK559" s="7">
        <v>17.97</v>
      </c>
      <c r="AL559" s="7">
        <f t="shared" si="121"/>
        <v>15.37</v>
      </c>
      <c r="AM559" s="7">
        <v>7.0000000000000007E-2</v>
      </c>
      <c r="AN559" s="7">
        <v>0.13</v>
      </c>
      <c r="AO559" s="7">
        <v>1.63</v>
      </c>
      <c r="AP559" s="7">
        <f t="shared" si="122"/>
        <v>1.5</v>
      </c>
      <c r="AQ559" s="7">
        <v>2.2999999999999998</v>
      </c>
      <c r="AR559" s="7">
        <v>113.1589</v>
      </c>
      <c r="AS559" s="7">
        <v>1726.8</v>
      </c>
      <c r="AT559" s="14">
        <v>264.96100000000001</v>
      </c>
      <c r="AU559" s="14">
        <v>98.385599999999997</v>
      </c>
      <c r="AV559" s="14">
        <v>84.9</v>
      </c>
      <c r="AY559" s="6">
        <v>44272</v>
      </c>
      <c r="AZ559" s="12">
        <v>0</v>
      </c>
      <c r="BA559" s="12">
        <v>0</v>
      </c>
      <c r="BB559" s="12">
        <v>0</v>
      </c>
      <c r="BE559" s="6">
        <v>44272</v>
      </c>
      <c r="BF559" t="s">
        <v>56</v>
      </c>
      <c r="BG559" s="52">
        <v>3</v>
      </c>
    </row>
    <row r="560" spans="1:59" x14ac:dyDescent="0.2">
      <c r="A560" s="6">
        <v>44273</v>
      </c>
      <c r="B560" s="12">
        <v>46.907200000000003</v>
      </c>
      <c r="C560" s="12">
        <v>84.549599999999998</v>
      </c>
      <c r="D560" s="12">
        <v>44.647100000000002</v>
      </c>
      <c r="E560" s="12">
        <v>24.9741</v>
      </c>
      <c r="F560" s="12">
        <v>68.311199999999999</v>
      </c>
      <c r="G560" s="12"/>
      <c r="H560" s="12">
        <v>5.6130000000000004</v>
      </c>
      <c r="I560" s="12">
        <v>16.8232</v>
      </c>
      <c r="J560" s="12">
        <v>5.2417999999999996</v>
      </c>
      <c r="K560" s="12">
        <v>77.772099999999995</v>
      </c>
      <c r="L560" s="12">
        <v>59.95</v>
      </c>
      <c r="M560" s="12">
        <v>62.11</v>
      </c>
      <c r="O560" s="6">
        <v>44273</v>
      </c>
      <c r="P560" s="7">
        <f t="shared" si="123"/>
        <v>-4.4077595935494138E-2</v>
      </c>
      <c r="Q560" s="7">
        <f t="shared" si="124"/>
        <v>-3.6865157280763249E-2</v>
      </c>
      <c r="R560" s="7">
        <f t="shared" si="125"/>
        <v>-6.2628539635022865E-2</v>
      </c>
      <c r="S560" s="7">
        <f t="shared" si="126"/>
        <v>-8.7012378026203055E-2</v>
      </c>
      <c r="T560" s="7">
        <f t="shared" si="127"/>
        <v>-3.6268199352079672E-2</v>
      </c>
      <c r="U560" s="7" t="str">
        <f t="shared" si="128"/>
        <v/>
      </c>
      <c r="V560" s="7">
        <f t="shared" si="129"/>
        <v>1.2835599152343441E-3</v>
      </c>
      <c r="W560" s="7">
        <f t="shared" si="130"/>
        <v>-1.6354664459995623E-2</v>
      </c>
      <c r="X560" s="7">
        <f t="shared" si="131"/>
        <v>-4.6536491449481535E-2</v>
      </c>
      <c r="Y560" s="7">
        <f t="shared" si="132"/>
        <v>-1.0928772060494568E-4</v>
      </c>
      <c r="Z560" s="7">
        <v>-1.4657E-2</v>
      </c>
      <c r="AA560" s="7">
        <f t="shared" si="133"/>
        <v>-7.392923581912815E-2</v>
      </c>
      <c r="AB560" s="7">
        <f t="shared" si="134"/>
        <v>-8.6622206655600761E-2</v>
      </c>
      <c r="AE560" s="6">
        <v>44273</v>
      </c>
      <c r="AF560" s="7">
        <v>21.58</v>
      </c>
      <c r="AG560" s="7">
        <v>48.44</v>
      </c>
      <c r="AH560" s="7">
        <v>70.48</v>
      </c>
      <c r="AI560" s="7">
        <f t="shared" si="120"/>
        <v>2.1599999999999966</v>
      </c>
      <c r="AJ560" s="7">
        <v>2.4500000000000002</v>
      </c>
      <c r="AK560" s="7">
        <v>17.760000000000002</v>
      </c>
      <c r="AL560" s="7">
        <f t="shared" si="121"/>
        <v>15.310000000000002</v>
      </c>
      <c r="AM560" s="7">
        <v>7.0000000000000007E-2</v>
      </c>
      <c r="AN560" s="7">
        <v>0.16</v>
      </c>
      <c r="AO560" s="7">
        <v>1.71</v>
      </c>
      <c r="AP560" s="7">
        <f t="shared" si="122"/>
        <v>1.55</v>
      </c>
      <c r="AQ560" s="7">
        <v>2.27</v>
      </c>
      <c r="AR560" s="7">
        <v>112.7744</v>
      </c>
      <c r="AS560" s="7">
        <v>1732.2</v>
      </c>
      <c r="AT560" s="14">
        <v>264.96100000000001</v>
      </c>
      <c r="AU560" s="14">
        <v>98.385599999999997</v>
      </c>
      <c r="AV560" s="14">
        <v>84.9</v>
      </c>
      <c r="AY560" s="6">
        <v>44273</v>
      </c>
      <c r="AZ560" s="12">
        <v>0</v>
      </c>
      <c r="BA560" s="12">
        <v>0</v>
      </c>
      <c r="BB560" s="12">
        <v>0</v>
      </c>
      <c r="BE560" s="6">
        <v>44273</v>
      </c>
      <c r="BF560" t="s">
        <v>56</v>
      </c>
      <c r="BG560" s="52">
        <v>3</v>
      </c>
    </row>
    <row r="561" spans="1:59" x14ac:dyDescent="0.2">
      <c r="A561" s="6">
        <v>44274</v>
      </c>
      <c r="B561" s="12">
        <v>46.643000000000001</v>
      </c>
      <c r="C561" s="12">
        <v>83.948700000000002</v>
      </c>
      <c r="D561" s="12">
        <v>43.994700000000002</v>
      </c>
      <c r="E561" s="12">
        <v>26.3626</v>
      </c>
      <c r="F561" s="12">
        <v>68.100999999999999</v>
      </c>
      <c r="G561" s="12"/>
      <c r="H561" s="12">
        <v>5.6130000000000004</v>
      </c>
      <c r="I561" s="12">
        <v>17.771699999999999</v>
      </c>
      <c r="J561" s="12">
        <v>5.3834999999999997</v>
      </c>
      <c r="K561" s="12">
        <v>77.772099999999995</v>
      </c>
      <c r="L561" s="12">
        <v>61.43</v>
      </c>
      <c r="M561" s="12">
        <v>64</v>
      </c>
      <c r="O561" s="6">
        <v>44274</v>
      </c>
      <c r="P561" s="7">
        <f t="shared" si="123"/>
        <v>-5.6483193495814417E-3</v>
      </c>
      <c r="Q561" s="7">
        <f t="shared" si="124"/>
        <v>-7.132446409284946E-3</v>
      </c>
      <c r="R561" s="7">
        <f t="shared" si="125"/>
        <v>-1.472018348755294E-2</v>
      </c>
      <c r="S561" s="7">
        <f t="shared" si="126"/>
        <v>5.4107051215382056E-2</v>
      </c>
      <c r="T561" s="7">
        <f t="shared" si="127"/>
        <v>-3.0818382280835195E-3</v>
      </c>
      <c r="U561" s="7" t="str">
        <f t="shared" si="128"/>
        <v/>
      </c>
      <c r="V561" s="7">
        <f t="shared" si="129"/>
        <v>0</v>
      </c>
      <c r="W561" s="7">
        <f t="shared" si="130"/>
        <v>5.4848418292669759E-2</v>
      </c>
      <c r="X561" s="7">
        <f t="shared" si="131"/>
        <v>2.6673769476852374E-2</v>
      </c>
      <c r="Y561" s="7">
        <f t="shared" si="132"/>
        <v>0</v>
      </c>
      <c r="Z561" s="7">
        <v>-1.8519999999999999E-3</v>
      </c>
      <c r="AA561" s="7">
        <f t="shared" si="133"/>
        <v>2.4387433702312715E-2</v>
      </c>
      <c r="AB561" s="7">
        <f t="shared" si="134"/>
        <v>2.9976076788460329E-2</v>
      </c>
      <c r="AE561" s="6">
        <v>44274</v>
      </c>
      <c r="AF561" s="7">
        <v>20.95</v>
      </c>
      <c r="AG561" s="7">
        <v>44.38</v>
      </c>
      <c r="AH561" s="7">
        <v>68.8</v>
      </c>
      <c r="AI561" s="7">
        <f t="shared" si="120"/>
        <v>2.5700000000000003</v>
      </c>
      <c r="AJ561" s="7">
        <v>2.5299999999999998</v>
      </c>
      <c r="AK561" s="7">
        <v>17.265000000000001</v>
      </c>
      <c r="AL561" s="7">
        <f t="shared" si="121"/>
        <v>14.735000000000001</v>
      </c>
      <c r="AM561" s="7">
        <v>7.0000000000000007E-2</v>
      </c>
      <c r="AN561" s="7">
        <v>0.16</v>
      </c>
      <c r="AO561" s="7">
        <v>1.74</v>
      </c>
      <c r="AP561" s="7">
        <f t="shared" si="122"/>
        <v>1.58</v>
      </c>
      <c r="AQ561" s="7">
        <v>2.31</v>
      </c>
      <c r="AR561" s="7">
        <v>112.9756</v>
      </c>
      <c r="AS561" s="7">
        <v>1741.4</v>
      </c>
      <c r="AT561" s="14">
        <v>264.96100000000001</v>
      </c>
      <c r="AU561" s="14">
        <v>98.385599999999997</v>
      </c>
      <c r="AV561" s="14">
        <v>84.9</v>
      </c>
      <c r="AY561" s="6">
        <v>44274</v>
      </c>
      <c r="AZ561" s="12">
        <v>0</v>
      </c>
      <c r="BA561" s="12">
        <v>0</v>
      </c>
      <c r="BB561" s="12">
        <v>0</v>
      </c>
      <c r="BE561" s="6">
        <v>44274</v>
      </c>
      <c r="BF561" t="s">
        <v>56</v>
      </c>
      <c r="BG561" s="52">
        <v>3</v>
      </c>
    </row>
    <row r="562" spans="1:59" x14ac:dyDescent="0.2">
      <c r="A562" s="6">
        <v>44277</v>
      </c>
      <c r="B562" s="12">
        <v>46.164099999999998</v>
      </c>
      <c r="C562" s="12">
        <v>83.266599999999997</v>
      </c>
      <c r="D562" s="12">
        <v>43.693600000000004</v>
      </c>
      <c r="E562" s="12">
        <v>25.7622</v>
      </c>
      <c r="F562" s="12">
        <v>69.429299999999998</v>
      </c>
      <c r="G562" s="12"/>
      <c r="H562" s="12">
        <v>5.5986000000000002</v>
      </c>
      <c r="I562" s="12">
        <v>17.288499999999999</v>
      </c>
      <c r="J562" s="12">
        <v>5.4645000000000001</v>
      </c>
      <c r="K562" s="12">
        <v>77.772099999999995</v>
      </c>
      <c r="L562" s="12">
        <v>61.48</v>
      </c>
      <c r="M562" s="12">
        <v>63.89</v>
      </c>
      <c r="O562" s="6">
        <v>44277</v>
      </c>
      <c r="P562" s="7">
        <f t="shared" si="123"/>
        <v>-1.032042269770145E-2</v>
      </c>
      <c r="Q562" s="7">
        <f t="shared" si="124"/>
        <v>-8.1583896131341462E-3</v>
      </c>
      <c r="R562" s="7">
        <f t="shared" si="125"/>
        <v>-6.8675338305763884E-3</v>
      </c>
      <c r="S562" s="7">
        <f t="shared" si="126"/>
        <v>-2.303803774847939E-2</v>
      </c>
      <c r="T562" s="7">
        <f t="shared" si="127"/>
        <v>1.9317071281815441E-2</v>
      </c>
      <c r="U562" s="7" t="str">
        <f t="shared" si="128"/>
        <v/>
      </c>
      <c r="V562" s="7">
        <f t="shared" si="129"/>
        <v>-2.5687694741680154E-3</v>
      </c>
      <c r="W562" s="7">
        <f t="shared" si="130"/>
        <v>-2.7565763863204234E-2</v>
      </c>
      <c r="X562" s="7">
        <f t="shared" si="131"/>
        <v>1.4933905860956536E-2</v>
      </c>
      <c r="Y562" s="7">
        <f t="shared" si="132"/>
        <v>0</v>
      </c>
      <c r="Z562" s="7">
        <v>7.9539999999999993E-3</v>
      </c>
      <c r="AA562" s="7">
        <f t="shared" si="133"/>
        <v>8.1360349455905602E-4</v>
      </c>
      <c r="AB562" s="7">
        <f t="shared" si="134"/>
        <v>-1.7202287454199444E-3</v>
      </c>
      <c r="AE562" s="6">
        <v>44277</v>
      </c>
      <c r="AF562" s="7">
        <v>18.88</v>
      </c>
      <c r="AG562" s="7">
        <v>40.28</v>
      </c>
      <c r="AH562" s="7">
        <v>67.62</v>
      </c>
      <c r="AI562" s="7">
        <f t="shared" si="120"/>
        <v>2.4100000000000037</v>
      </c>
      <c r="AJ562" s="7">
        <v>2.5499999999999998</v>
      </c>
      <c r="AK562" s="7">
        <v>18.045000000000002</v>
      </c>
      <c r="AL562" s="7">
        <f t="shared" si="121"/>
        <v>15.495000000000001</v>
      </c>
      <c r="AM562" s="7">
        <v>7.0000000000000007E-2</v>
      </c>
      <c r="AN562" s="7">
        <v>0.15</v>
      </c>
      <c r="AO562" s="7">
        <v>1.69</v>
      </c>
      <c r="AP562" s="7">
        <f t="shared" si="122"/>
        <v>1.54</v>
      </c>
      <c r="AQ562" s="7">
        <v>2.33</v>
      </c>
      <c r="AR562" s="7">
        <v>113.00230000000001</v>
      </c>
      <c r="AS562" s="7">
        <v>1737.8</v>
      </c>
      <c r="AT562" s="14">
        <v>264.96100000000001</v>
      </c>
      <c r="AU562" s="14">
        <v>98.385599999999997</v>
      </c>
      <c r="AV562" s="14">
        <v>84.9</v>
      </c>
      <c r="AY562" s="6">
        <v>44277</v>
      </c>
      <c r="AZ562" s="12">
        <v>0</v>
      </c>
      <c r="BA562" s="12">
        <v>0</v>
      </c>
      <c r="BB562" s="12">
        <v>0</v>
      </c>
      <c r="BE562" s="6">
        <v>44277</v>
      </c>
      <c r="BF562" t="s">
        <v>56</v>
      </c>
      <c r="BG562" s="52">
        <v>3</v>
      </c>
    </row>
    <row r="563" spans="1:59" x14ac:dyDescent="0.2">
      <c r="A563" s="6">
        <v>44278</v>
      </c>
      <c r="B563" s="12">
        <v>45.5944</v>
      </c>
      <c r="C563" s="12">
        <v>82.803799999999995</v>
      </c>
      <c r="D563" s="12">
        <v>43.250300000000003</v>
      </c>
      <c r="E563" s="12">
        <v>24.946000000000002</v>
      </c>
      <c r="F563" s="12">
        <v>67.747399999999999</v>
      </c>
      <c r="G563" s="12"/>
      <c r="H563" s="12">
        <v>5.2316000000000003</v>
      </c>
      <c r="I563" s="12">
        <v>16.286300000000001</v>
      </c>
      <c r="J563" s="12">
        <v>5.2081</v>
      </c>
      <c r="K563" s="12">
        <v>77.780600000000007</v>
      </c>
      <c r="L563" s="12">
        <v>57.75</v>
      </c>
      <c r="M563" s="12">
        <v>59.96</v>
      </c>
      <c r="O563" s="6">
        <v>44278</v>
      </c>
      <c r="P563" s="7">
        <f t="shared" si="123"/>
        <v>-1.2417537784519693E-2</v>
      </c>
      <c r="Q563" s="7">
        <f t="shared" si="124"/>
        <v>-5.5735543245984693E-3</v>
      </c>
      <c r="R563" s="7">
        <f t="shared" si="125"/>
        <v>-1.0197468516982283E-2</v>
      </c>
      <c r="S563" s="7">
        <f t="shared" si="126"/>
        <v>-3.2194812612652814E-2</v>
      </c>
      <c r="T563" s="7">
        <f t="shared" si="127"/>
        <v>-2.4522885977626935E-2</v>
      </c>
      <c r="U563" s="7" t="str">
        <f t="shared" si="128"/>
        <v/>
      </c>
      <c r="V563" s="7">
        <f t="shared" si="129"/>
        <v>-6.7799407853034038E-2</v>
      </c>
      <c r="W563" s="7">
        <f t="shared" si="130"/>
        <v>-5.971727697708186E-2</v>
      </c>
      <c r="X563" s="7">
        <f t="shared" si="131"/>
        <v>-4.8057520183785667E-2</v>
      </c>
      <c r="Y563" s="7">
        <f t="shared" si="132"/>
        <v>1.0928772060489203E-4</v>
      </c>
      <c r="Z563" s="7">
        <v>-7.9019999999999993E-3</v>
      </c>
      <c r="AA563" s="7">
        <f t="shared" si="133"/>
        <v>-6.2588569268492128E-2</v>
      </c>
      <c r="AB563" s="7">
        <f t="shared" si="134"/>
        <v>-6.3485181379854913E-2</v>
      </c>
      <c r="AE563" s="6">
        <v>44278</v>
      </c>
      <c r="AF563" s="7">
        <v>20.3</v>
      </c>
      <c r="AG563" s="7">
        <v>48.62</v>
      </c>
      <c r="AH563" s="7">
        <v>60.77</v>
      </c>
      <c r="AI563" s="7">
        <f t="shared" si="120"/>
        <v>2.2100000000000009</v>
      </c>
      <c r="AJ563" s="7">
        <v>2.56</v>
      </c>
      <c r="AK563" s="7">
        <v>18.39</v>
      </c>
      <c r="AL563" s="7">
        <f t="shared" si="121"/>
        <v>15.83</v>
      </c>
      <c r="AM563" s="7">
        <v>7.0000000000000007E-2</v>
      </c>
      <c r="AN563" s="7">
        <v>0.15</v>
      </c>
      <c r="AO563" s="7">
        <v>1.63</v>
      </c>
      <c r="AP563" s="7">
        <f t="shared" si="122"/>
        <v>1.48</v>
      </c>
      <c r="AQ563" s="7">
        <v>2.29</v>
      </c>
      <c r="AR563" s="7">
        <v>113.2916</v>
      </c>
      <c r="AS563" s="7">
        <v>1724.7</v>
      </c>
      <c r="AT563" s="14">
        <v>264.96100000000001</v>
      </c>
      <c r="AU563" s="14">
        <v>98.385599999999997</v>
      </c>
      <c r="AV563" s="14">
        <v>84.9</v>
      </c>
      <c r="AY563" s="6">
        <v>44278</v>
      </c>
      <c r="AZ563" s="12">
        <v>0</v>
      </c>
      <c r="BA563" s="12">
        <v>0</v>
      </c>
      <c r="BB563" s="12">
        <v>0</v>
      </c>
      <c r="BE563" s="6">
        <v>44278</v>
      </c>
      <c r="BF563" t="s">
        <v>56</v>
      </c>
      <c r="BG563" s="52">
        <v>3</v>
      </c>
    </row>
    <row r="564" spans="1:59" x14ac:dyDescent="0.2">
      <c r="A564" s="6">
        <v>44279</v>
      </c>
      <c r="B564" s="12">
        <v>46.519199999999998</v>
      </c>
      <c r="C564" s="12">
        <v>85.020600000000002</v>
      </c>
      <c r="D564" s="12">
        <v>44.504899999999999</v>
      </c>
      <c r="E564" s="12">
        <v>25.386900000000001</v>
      </c>
      <c r="F564" s="12">
        <v>68.760400000000004</v>
      </c>
      <c r="G564" s="12"/>
      <c r="H564" s="12">
        <v>5.3540000000000001</v>
      </c>
      <c r="I564" s="12">
        <v>16.357900000000001</v>
      </c>
      <c r="J564" s="12">
        <v>5.1474000000000002</v>
      </c>
      <c r="K564" s="12">
        <v>77.772099999999995</v>
      </c>
      <c r="L564" s="12">
        <v>61.12</v>
      </c>
      <c r="M564" s="12">
        <v>63.7</v>
      </c>
      <c r="O564" s="6">
        <v>44279</v>
      </c>
      <c r="P564" s="7">
        <f t="shared" si="123"/>
        <v>2.0080228636640558E-2</v>
      </c>
      <c r="Q564" s="7">
        <f t="shared" si="124"/>
        <v>2.6419626010826664E-2</v>
      </c>
      <c r="R564" s="7">
        <f t="shared" si="125"/>
        <v>2.8595125699807603E-2</v>
      </c>
      <c r="S564" s="7">
        <f t="shared" si="126"/>
        <v>1.7519804245714716E-2</v>
      </c>
      <c r="T564" s="7">
        <f t="shared" si="127"/>
        <v>1.484191519373409E-2</v>
      </c>
      <c r="U564" s="7" t="str">
        <f t="shared" si="128"/>
        <v/>
      </c>
      <c r="V564" s="7">
        <f t="shared" si="129"/>
        <v>2.3126786465300447E-2</v>
      </c>
      <c r="W564" s="7">
        <f t="shared" si="130"/>
        <v>4.3866974725809303E-3</v>
      </c>
      <c r="X564" s="7">
        <f t="shared" si="131"/>
        <v>-1.1723373125968032E-2</v>
      </c>
      <c r="Y564" s="7">
        <f t="shared" si="132"/>
        <v>-1.0928772060494568E-4</v>
      </c>
      <c r="Z564" s="7">
        <v>-5.0959999999999998E-3</v>
      </c>
      <c r="AA564" s="7">
        <f t="shared" si="133"/>
        <v>5.6715795456362156E-2</v>
      </c>
      <c r="AB564" s="7">
        <f t="shared" si="134"/>
        <v>6.0506889343720741E-2</v>
      </c>
      <c r="AE564" s="6">
        <v>44279</v>
      </c>
      <c r="AF564" s="7">
        <v>21.2</v>
      </c>
      <c r="AG564" s="7">
        <v>64.91</v>
      </c>
      <c r="AH564" s="7">
        <v>60.71</v>
      </c>
      <c r="AI564" s="7">
        <f t="shared" si="120"/>
        <v>2.5800000000000054</v>
      </c>
      <c r="AJ564" s="7">
        <v>2.56</v>
      </c>
      <c r="AK564" s="7">
        <v>18.59</v>
      </c>
      <c r="AL564" s="7">
        <f t="shared" si="121"/>
        <v>16.03</v>
      </c>
      <c r="AM564" s="7">
        <v>7.0000000000000007E-2</v>
      </c>
      <c r="AN564" s="7">
        <v>0.14000000000000001</v>
      </c>
      <c r="AO564" s="7">
        <v>1.62</v>
      </c>
      <c r="AP564" s="7">
        <f t="shared" si="122"/>
        <v>1.48</v>
      </c>
      <c r="AQ564" s="7">
        <v>2.31</v>
      </c>
      <c r="AR564" s="7">
        <v>113.65649999999999</v>
      </c>
      <c r="AS564" s="7">
        <v>1732.9</v>
      </c>
      <c r="AT564" s="14">
        <v>264.96100000000001</v>
      </c>
      <c r="AU564" s="14">
        <v>98.385599999999997</v>
      </c>
      <c r="AV564" s="14">
        <v>84.9</v>
      </c>
      <c r="AY564" s="6">
        <v>44279</v>
      </c>
      <c r="AZ564" s="12">
        <v>0</v>
      </c>
      <c r="BA564" s="12">
        <v>0</v>
      </c>
      <c r="BB564" s="12">
        <v>0</v>
      </c>
      <c r="BE564" s="6">
        <v>44279</v>
      </c>
      <c r="BF564" t="s">
        <v>56</v>
      </c>
      <c r="BG564" s="52">
        <v>3</v>
      </c>
    </row>
    <row r="565" spans="1:59" x14ac:dyDescent="0.2">
      <c r="A565" s="6">
        <v>44280</v>
      </c>
      <c r="B565" s="12">
        <v>46.387099999999997</v>
      </c>
      <c r="C565" s="12">
        <v>85.321100000000001</v>
      </c>
      <c r="D565" s="12">
        <v>44.805999999999997</v>
      </c>
      <c r="E565" s="12">
        <v>25.049199999999999</v>
      </c>
      <c r="F565" s="12">
        <v>69.257300000000001</v>
      </c>
      <c r="G565" s="12"/>
      <c r="H565" s="12">
        <v>5.4907000000000004</v>
      </c>
      <c r="I565" s="12">
        <v>17.333300000000001</v>
      </c>
      <c r="J565" s="12">
        <v>5.2351000000000001</v>
      </c>
      <c r="K565" s="12">
        <v>77.772099999999995</v>
      </c>
      <c r="L565" s="12">
        <v>58.47</v>
      </c>
      <c r="M565" s="12">
        <v>61.21</v>
      </c>
      <c r="O565" s="6">
        <v>44280</v>
      </c>
      <c r="P565" s="7">
        <f t="shared" si="123"/>
        <v>-2.8437272611655535E-3</v>
      </c>
      <c r="Q565" s="7">
        <f t="shared" si="124"/>
        <v>3.5282060907524306E-3</v>
      </c>
      <c r="R565" s="7">
        <f t="shared" si="125"/>
        <v>6.7427635549132713E-3</v>
      </c>
      <c r="S565" s="7">
        <f t="shared" si="126"/>
        <v>-1.339140205607189E-2</v>
      </c>
      <c r="T565" s="7">
        <f t="shared" si="127"/>
        <v>7.2005568407267906E-3</v>
      </c>
      <c r="U565" s="7" t="str">
        <f t="shared" si="128"/>
        <v/>
      </c>
      <c r="V565" s="7">
        <f t="shared" si="129"/>
        <v>2.5211806848997854E-2</v>
      </c>
      <c r="W565" s="7">
        <f t="shared" si="130"/>
        <v>5.7918545757223487E-2</v>
      </c>
      <c r="X565" s="7">
        <f t="shared" si="131"/>
        <v>1.6894213511970756E-2</v>
      </c>
      <c r="Y565" s="7">
        <f t="shared" si="132"/>
        <v>0</v>
      </c>
      <c r="Z565" s="7">
        <v>5.6100000000000004E-3</v>
      </c>
      <c r="AA565" s="7">
        <f t="shared" si="133"/>
        <v>-4.4325342670685927E-2</v>
      </c>
      <c r="AB565" s="7">
        <f t="shared" si="134"/>
        <v>-3.987398771513926E-2</v>
      </c>
      <c r="AE565" s="6">
        <v>44280</v>
      </c>
      <c r="AF565" s="7">
        <v>19.809999999999999</v>
      </c>
      <c r="AG565" s="7">
        <v>49.88</v>
      </c>
      <c r="AH565" s="7">
        <v>59.54</v>
      </c>
      <c r="AI565" s="7">
        <f t="shared" si="120"/>
        <v>2.740000000000002</v>
      </c>
      <c r="AJ565" s="7">
        <v>2.52</v>
      </c>
      <c r="AK565" s="7">
        <v>18.364999999999998</v>
      </c>
      <c r="AL565" s="7">
        <f t="shared" si="121"/>
        <v>15.844999999999999</v>
      </c>
      <c r="AM565" s="7">
        <v>7.0000000000000007E-2</v>
      </c>
      <c r="AN565" s="7">
        <v>0.14000000000000001</v>
      </c>
      <c r="AO565" s="7">
        <v>1.63</v>
      </c>
      <c r="AP565" s="7">
        <f t="shared" si="122"/>
        <v>1.4899999999999998</v>
      </c>
      <c r="AQ565" s="7">
        <v>2.3199999999999998</v>
      </c>
      <c r="AR565" s="7">
        <v>114.0016</v>
      </c>
      <c r="AS565" s="7">
        <v>1724.9</v>
      </c>
      <c r="AT565" s="14">
        <v>264.96100000000001</v>
      </c>
      <c r="AU565" s="14">
        <v>98.385599999999997</v>
      </c>
      <c r="AV565" s="14">
        <v>84.9</v>
      </c>
      <c r="AY565" s="6">
        <v>44280</v>
      </c>
      <c r="AZ565" s="12">
        <v>0</v>
      </c>
      <c r="BA565" s="12">
        <v>0</v>
      </c>
      <c r="BB565" s="12">
        <v>0</v>
      </c>
      <c r="BE565" s="6">
        <v>44280</v>
      </c>
      <c r="BF565" t="s">
        <v>56</v>
      </c>
      <c r="BG565" s="52">
        <v>3</v>
      </c>
    </row>
    <row r="566" spans="1:59" x14ac:dyDescent="0.2">
      <c r="A566" s="6">
        <v>44281</v>
      </c>
      <c r="B566" s="12">
        <v>47.650399999999998</v>
      </c>
      <c r="C566" s="12">
        <v>87.278099999999995</v>
      </c>
      <c r="D566" s="12">
        <v>46.035499999999999</v>
      </c>
      <c r="E566" s="12">
        <v>26.043600000000001</v>
      </c>
      <c r="F566" s="12">
        <v>70.767300000000006</v>
      </c>
      <c r="G566" s="12"/>
      <c r="H566" s="12">
        <v>5.8216999999999999</v>
      </c>
      <c r="I566" s="12">
        <v>17.691199999999998</v>
      </c>
      <c r="J566" s="12">
        <v>5.3498000000000001</v>
      </c>
      <c r="K566" s="12">
        <v>77.772099999999995</v>
      </c>
      <c r="L566" s="12">
        <v>60.93</v>
      </c>
      <c r="M566" s="12">
        <v>63.77</v>
      </c>
      <c r="O566" s="6">
        <v>44281</v>
      </c>
      <c r="P566" s="7">
        <f t="shared" si="123"/>
        <v>2.6869621271651226E-2</v>
      </c>
      <c r="Q566" s="7">
        <f t="shared" si="124"/>
        <v>2.2677786109103051E-2</v>
      </c>
      <c r="R566" s="7">
        <f t="shared" si="125"/>
        <v>2.7070778957271897E-2</v>
      </c>
      <c r="S566" s="7">
        <f t="shared" si="126"/>
        <v>3.8930165739643287E-2</v>
      </c>
      <c r="T566" s="7">
        <f t="shared" si="127"/>
        <v>2.1568474926561585E-2</v>
      </c>
      <c r="U566" s="7" t="str">
        <f t="shared" si="128"/>
        <v/>
      </c>
      <c r="V566" s="7">
        <f t="shared" si="129"/>
        <v>5.853656336432362E-2</v>
      </c>
      <c r="W566" s="7">
        <f t="shared" si="130"/>
        <v>2.0437833971454589E-2</v>
      </c>
      <c r="X566" s="7">
        <f t="shared" si="131"/>
        <v>2.1673230694768595E-2</v>
      </c>
      <c r="Y566" s="7">
        <f t="shared" si="132"/>
        <v>0</v>
      </c>
      <c r="Z566" s="7">
        <v>1.5986E-2</v>
      </c>
      <c r="AA566" s="7">
        <f t="shared" si="133"/>
        <v>4.1211862072823922E-2</v>
      </c>
      <c r="AB566" s="7">
        <f t="shared" si="134"/>
        <v>4.0972285464201841E-2</v>
      </c>
      <c r="AE566" s="6">
        <v>44281</v>
      </c>
      <c r="AF566" s="7">
        <v>18.86</v>
      </c>
      <c r="AG566" s="7">
        <v>44.93</v>
      </c>
      <c r="AH566" s="7">
        <v>61.49</v>
      </c>
      <c r="AI566" s="7">
        <f t="shared" si="120"/>
        <v>2.8400000000000034</v>
      </c>
      <c r="AJ566" s="7">
        <v>2.52</v>
      </c>
      <c r="AK566" s="7">
        <v>18.7</v>
      </c>
      <c r="AL566" s="7">
        <f t="shared" si="121"/>
        <v>16.18</v>
      </c>
      <c r="AM566" s="7">
        <v>7.0000000000000007E-2</v>
      </c>
      <c r="AN566" s="7">
        <v>0.14000000000000001</v>
      </c>
      <c r="AO566" s="7">
        <v>1.67</v>
      </c>
      <c r="AP566" s="7">
        <f t="shared" si="122"/>
        <v>1.5299999999999998</v>
      </c>
      <c r="AQ566" s="7">
        <v>2.34</v>
      </c>
      <c r="AR566" s="7">
        <v>113.7406</v>
      </c>
      <c r="AS566" s="7">
        <v>1732.2</v>
      </c>
      <c r="AT566" s="14">
        <v>264.96100000000001</v>
      </c>
      <c r="AU566" s="14">
        <v>98.385599999999997</v>
      </c>
      <c r="AV566" s="14">
        <v>84.9</v>
      </c>
      <c r="AY566" s="6">
        <v>44281</v>
      </c>
      <c r="AZ566" s="12">
        <v>0</v>
      </c>
      <c r="BA566" s="12">
        <v>0</v>
      </c>
      <c r="BB566" s="12">
        <v>0</v>
      </c>
      <c r="BE566" s="6">
        <v>44281</v>
      </c>
      <c r="BF566" t="s">
        <v>56</v>
      </c>
      <c r="BG566" s="52">
        <v>3</v>
      </c>
    </row>
    <row r="567" spans="1:59" x14ac:dyDescent="0.2">
      <c r="A567" s="6">
        <v>44284</v>
      </c>
      <c r="B567" s="12">
        <v>47.394399999999997</v>
      </c>
      <c r="C567" s="12">
        <v>86.823300000000003</v>
      </c>
      <c r="D567" s="12">
        <v>45.031799999999997</v>
      </c>
      <c r="E567" s="12">
        <v>25.3306</v>
      </c>
      <c r="F567" s="12">
        <v>70.0505</v>
      </c>
      <c r="G567" s="12"/>
      <c r="H567" s="12">
        <v>5.2460000000000004</v>
      </c>
      <c r="I567" s="12">
        <v>16.366800000000001</v>
      </c>
      <c r="J567" s="12">
        <v>5.2755999999999998</v>
      </c>
      <c r="K567" s="12">
        <v>77.772099999999995</v>
      </c>
      <c r="L567" s="12">
        <v>61.49</v>
      </c>
      <c r="M567" s="12">
        <v>64.06</v>
      </c>
      <c r="O567" s="6">
        <v>44284</v>
      </c>
      <c r="P567" s="7">
        <f t="shared" si="123"/>
        <v>-5.3869463468969765E-3</v>
      </c>
      <c r="Q567" s="7">
        <f t="shared" si="124"/>
        <v>-5.2245534443302322E-3</v>
      </c>
      <c r="R567" s="7">
        <f t="shared" si="125"/>
        <v>-2.2043931116343153E-2</v>
      </c>
      <c r="S567" s="7">
        <f t="shared" si="126"/>
        <v>-2.7758905572479998E-2</v>
      </c>
      <c r="T567" s="7">
        <f t="shared" si="127"/>
        <v>-1.0180619084390495E-2</v>
      </c>
      <c r="U567" s="7" t="str">
        <f t="shared" si="128"/>
        <v/>
      </c>
      <c r="V567" s="7">
        <f t="shared" si="129"/>
        <v>-0.10412643386680023</v>
      </c>
      <c r="W567" s="7">
        <f t="shared" si="130"/>
        <v>-7.7812448067307416E-2</v>
      </c>
      <c r="X567" s="7">
        <f t="shared" si="131"/>
        <v>-1.3966760061984116E-2</v>
      </c>
      <c r="Y567" s="7">
        <f t="shared" si="132"/>
        <v>0</v>
      </c>
      <c r="Z567" s="7">
        <v>-5.0500000000000002E-4</v>
      </c>
      <c r="AA567" s="7">
        <f t="shared" si="133"/>
        <v>9.148895704975353E-3</v>
      </c>
      <c r="AB567" s="7">
        <f t="shared" si="134"/>
        <v>4.5372838538317818E-3</v>
      </c>
      <c r="AE567" s="6">
        <v>44284</v>
      </c>
      <c r="AF567" s="7">
        <v>20.74</v>
      </c>
      <c r="AG567" s="7">
        <v>44.16</v>
      </c>
      <c r="AH567" s="7">
        <v>65.959999999999994</v>
      </c>
      <c r="AI567" s="7">
        <f t="shared" si="120"/>
        <v>2.5700000000000003</v>
      </c>
      <c r="AJ567" s="7">
        <v>2.58</v>
      </c>
      <c r="AK567" s="7">
        <v>18.445</v>
      </c>
      <c r="AL567" s="7">
        <f t="shared" si="121"/>
        <v>15.865</v>
      </c>
      <c r="AM567" s="7">
        <v>7.0000000000000007E-2</v>
      </c>
      <c r="AN567" s="7">
        <v>0.14000000000000001</v>
      </c>
      <c r="AO567" s="7">
        <v>1.73</v>
      </c>
      <c r="AP567" s="7">
        <f t="shared" si="122"/>
        <v>1.5899999999999999</v>
      </c>
      <c r="AQ567" s="7">
        <v>2.36</v>
      </c>
      <c r="AR567" s="7">
        <v>113.9314</v>
      </c>
      <c r="AS567" s="7">
        <v>1712.1</v>
      </c>
      <c r="AT567" s="14">
        <v>264.96100000000001</v>
      </c>
      <c r="AU567" s="14">
        <v>98.385599999999997</v>
      </c>
      <c r="AV567" s="14">
        <v>84.9</v>
      </c>
      <c r="AY567" s="6">
        <v>44284</v>
      </c>
      <c r="AZ567" s="12">
        <v>0</v>
      </c>
      <c r="BA567" s="12">
        <v>0</v>
      </c>
      <c r="BB567" s="12">
        <v>0</v>
      </c>
      <c r="BE567" s="6">
        <v>44284</v>
      </c>
      <c r="BF567" t="s">
        <v>56</v>
      </c>
      <c r="BG567" s="52">
        <v>3</v>
      </c>
    </row>
    <row r="568" spans="1:59" x14ac:dyDescent="0.2">
      <c r="A568" s="6">
        <v>44285</v>
      </c>
      <c r="B568" s="12">
        <v>46.808199999999999</v>
      </c>
      <c r="C568" s="12">
        <v>86.019400000000005</v>
      </c>
      <c r="D568" s="12">
        <v>44.688899999999997</v>
      </c>
      <c r="E568" s="12">
        <v>25.6402</v>
      </c>
      <c r="F568" s="12">
        <v>68.999300000000005</v>
      </c>
      <c r="G568" s="12"/>
      <c r="H568" s="12">
        <v>5.1237000000000004</v>
      </c>
      <c r="I568" s="12">
        <v>16.715800000000002</v>
      </c>
      <c r="J568" s="12">
        <v>5.2351000000000001</v>
      </c>
      <c r="K568" s="12">
        <v>77.780600000000007</v>
      </c>
      <c r="L568" s="12">
        <v>60.55</v>
      </c>
      <c r="M568" s="12">
        <v>63.28</v>
      </c>
      <c r="O568" s="6">
        <v>44285</v>
      </c>
      <c r="P568" s="7">
        <f t="shared" si="123"/>
        <v>-1.244567701093535E-2</v>
      </c>
      <c r="Q568" s="7">
        <f t="shared" si="124"/>
        <v>-9.302166615088734E-3</v>
      </c>
      <c r="R568" s="7">
        <f t="shared" si="125"/>
        <v>-7.6437582308439486E-3</v>
      </c>
      <c r="S568" s="7">
        <f t="shared" si="126"/>
        <v>1.2148281273735979E-2</v>
      </c>
      <c r="T568" s="7">
        <f t="shared" si="127"/>
        <v>-1.5120050898023001E-2</v>
      </c>
      <c r="U568" s="7" t="str">
        <f t="shared" si="128"/>
        <v/>
      </c>
      <c r="V568" s="7">
        <f t="shared" si="129"/>
        <v>-2.3589047133563391E-2</v>
      </c>
      <c r="W568" s="7">
        <f t="shared" si="130"/>
        <v>2.1099487190571108E-2</v>
      </c>
      <c r="X568" s="7">
        <f t="shared" si="131"/>
        <v>-7.7064706327844949E-3</v>
      </c>
      <c r="Y568" s="7">
        <f t="shared" si="132"/>
        <v>1.0928772060489203E-4</v>
      </c>
      <c r="Z568" s="7">
        <v>-2.6570000000000001E-3</v>
      </c>
      <c r="AA568" s="7">
        <f t="shared" si="133"/>
        <v>-1.540508996627721E-2</v>
      </c>
      <c r="AB568" s="7">
        <f t="shared" si="134"/>
        <v>-1.2250820721613646E-2</v>
      </c>
      <c r="AE568" s="6">
        <v>44285</v>
      </c>
      <c r="AF568" s="7">
        <v>19.61</v>
      </c>
      <c r="AG568" s="7">
        <v>41.46</v>
      </c>
      <c r="AH568" s="7">
        <v>67.44</v>
      </c>
      <c r="AI568" s="7">
        <f t="shared" si="120"/>
        <v>2.730000000000004</v>
      </c>
      <c r="AJ568" s="7">
        <v>2.5499999999999998</v>
      </c>
      <c r="AK568" s="7">
        <v>18.805</v>
      </c>
      <c r="AL568" s="7">
        <f t="shared" si="121"/>
        <v>16.254999999999999</v>
      </c>
      <c r="AM568" s="7">
        <v>7.0000000000000007E-2</v>
      </c>
      <c r="AN568" s="7">
        <v>0.16</v>
      </c>
      <c r="AO568" s="7">
        <v>1.73</v>
      </c>
      <c r="AP568" s="7">
        <f t="shared" si="122"/>
        <v>1.57</v>
      </c>
      <c r="AQ568" s="7">
        <v>2.35</v>
      </c>
      <c r="AR568" s="7">
        <v>114.203</v>
      </c>
      <c r="AS568" s="7">
        <v>1683.9</v>
      </c>
      <c r="AT568" s="14">
        <v>264.96100000000001</v>
      </c>
      <c r="AU568" s="14">
        <v>98.385599999999997</v>
      </c>
      <c r="AV568" s="14">
        <v>84.9</v>
      </c>
      <c r="AY568" s="6">
        <v>44285</v>
      </c>
      <c r="AZ568" s="12">
        <v>0</v>
      </c>
      <c r="BA568" s="12">
        <v>0</v>
      </c>
      <c r="BB568" s="12">
        <v>0</v>
      </c>
      <c r="BE568" s="6">
        <v>44285</v>
      </c>
      <c r="BF568" t="s">
        <v>56</v>
      </c>
      <c r="BG568" s="52">
        <v>3</v>
      </c>
    </row>
    <row r="569" spans="1:59" x14ac:dyDescent="0.2">
      <c r="A569" s="6">
        <v>44286</v>
      </c>
      <c r="B569" s="12">
        <v>46.098100000000002</v>
      </c>
      <c r="C569" s="12">
        <v>85.093699999999998</v>
      </c>
      <c r="D569" s="12">
        <v>44.304200000000002</v>
      </c>
      <c r="E569" s="12">
        <v>24.9741</v>
      </c>
      <c r="F569" s="12">
        <v>68.817700000000002</v>
      </c>
      <c r="G569" s="12"/>
      <c r="H569" s="12">
        <v>5.1452999999999998</v>
      </c>
      <c r="I569" s="12">
        <v>16.518899999999999</v>
      </c>
      <c r="J569" s="12">
        <v>5.1810999999999998</v>
      </c>
      <c r="K569" s="12">
        <v>77.772099999999995</v>
      </c>
      <c r="L569" s="12">
        <v>59.19</v>
      </c>
      <c r="M569" s="12">
        <v>63.52</v>
      </c>
      <c r="O569" s="6">
        <v>44286</v>
      </c>
      <c r="P569" s="7">
        <f t="shared" si="123"/>
        <v>-1.528666684798213E-2</v>
      </c>
      <c r="Q569" s="7">
        <f t="shared" si="124"/>
        <v>-1.0819849922559008E-2</v>
      </c>
      <c r="R569" s="7">
        <f t="shared" si="125"/>
        <v>-8.645667951328033E-3</v>
      </c>
      <c r="S569" s="7">
        <f t="shared" si="126"/>
        <v>-2.6322144484791862E-2</v>
      </c>
      <c r="T569" s="7">
        <f t="shared" si="127"/>
        <v>-2.6353803246981647E-3</v>
      </c>
      <c r="U569" s="7" t="str">
        <f t="shared" si="128"/>
        <v/>
      </c>
      <c r="V569" s="7">
        <f t="shared" si="129"/>
        <v>4.2068423128893955E-3</v>
      </c>
      <c r="W569" s="7">
        <f t="shared" si="130"/>
        <v>-1.1849200009791725E-2</v>
      </c>
      <c r="X569" s="7">
        <f t="shared" si="131"/>
        <v>-1.0368557397237948E-2</v>
      </c>
      <c r="Y569" s="7">
        <f t="shared" si="132"/>
        <v>-1.0928772060494568E-4</v>
      </c>
      <c r="Z569" s="7">
        <v>4.045E-3</v>
      </c>
      <c r="AA569" s="7">
        <f t="shared" si="133"/>
        <v>-2.2716861296467626E-2</v>
      </c>
      <c r="AB569" s="7">
        <f t="shared" si="134"/>
        <v>3.7854934794818861E-3</v>
      </c>
      <c r="AE569" s="6">
        <v>44286</v>
      </c>
      <c r="AF569" s="7">
        <v>19.399999999999999</v>
      </c>
      <c r="AG569" s="7">
        <v>45.65</v>
      </c>
      <c r="AH569" s="7">
        <v>71.27</v>
      </c>
      <c r="AI569" s="7">
        <f t="shared" si="120"/>
        <v>4.3300000000000054</v>
      </c>
      <c r="AJ569" s="7">
        <v>2.52</v>
      </c>
      <c r="AK569" s="7">
        <v>18.995000000000001</v>
      </c>
      <c r="AL569" s="7">
        <f t="shared" si="121"/>
        <v>16.475000000000001</v>
      </c>
      <c r="AM569" s="7">
        <v>0.06</v>
      </c>
      <c r="AN569" s="7">
        <v>0.16</v>
      </c>
      <c r="AO569" s="7">
        <v>1.74</v>
      </c>
      <c r="AP569" s="7">
        <f t="shared" si="122"/>
        <v>1.58</v>
      </c>
      <c r="AQ569" s="7">
        <v>2.37</v>
      </c>
      <c r="AR569" s="7">
        <v>113.82340000000001</v>
      </c>
      <c r="AS569" s="7">
        <v>1713.8</v>
      </c>
      <c r="AT569" s="14">
        <v>264.96100000000001</v>
      </c>
      <c r="AU569" s="14">
        <v>98.385599999999997</v>
      </c>
      <c r="AV569" s="14">
        <v>84.9</v>
      </c>
      <c r="AY569" s="6">
        <v>44286</v>
      </c>
      <c r="AZ569" s="12">
        <v>0</v>
      </c>
      <c r="BA569" s="12">
        <v>0</v>
      </c>
      <c r="BB569" s="12">
        <v>0</v>
      </c>
      <c r="BE569" s="6">
        <v>44286</v>
      </c>
      <c r="BF569" t="s">
        <v>56</v>
      </c>
      <c r="BG569" s="52">
        <v>3</v>
      </c>
    </row>
    <row r="570" spans="1:59" x14ac:dyDescent="0.2">
      <c r="A570" s="6">
        <v>44287</v>
      </c>
      <c r="B570" s="12">
        <v>47.386099999999999</v>
      </c>
      <c r="C570" s="12">
        <v>85.8733</v>
      </c>
      <c r="D570" s="12">
        <v>45.182400000000001</v>
      </c>
      <c r="E570" s="12">
        <v>25.687100000000001</v>
      </c>
      <c r="F570" s="12">
        <v>68.617000000000004</v>
      </c>
      <c r="G570" s="12"/>
      <c r="H570" s="12">
        <v>5.2892000000000001</v>
      </c>
      <c r="I570" s="12">
        <v>16.671099999999999</v>
      </c>
      <c r="J570" s="12">
        <v>5.2957999999999998</v>
      </c>
      <c r="K570" s="12">
        <v>77.780600000000007</v>
      </c>
      <c r="L570" s="12">
        <v>61.41</v>
      </c>
      <c r="M570" s="12">
        <v>63.85</v>
      </c>
      <c r="O570" s="6">
        <v>44287</v>
      </c>
      <c r="P570" s="7">
        <f t="shared" si="123"/>
        <v>2.7557202347293884E-2</v>
      </c>
      <c r="Q570" s="7">
        <f t="shared" si="124"/>
        <v>9.119951844496009E-3</v>
      </c>
      <c r="R570" s="7">
        <f t="shared" si="125"/>
        <v>1.9628149795433949E-2</v>
      </c>
      <c r="S570" s="7">
        <f t="shared" si="126"/>
        <v>2.8149632509788608E-2</v>
      </c>
      <c r="T570" s="7">
        <f t="shared" si="127"/>
        <v>-2.9206618513180687E-3</v>
      </c>
      <c r="U570" s="7" t="str">
        <f t="shared" si="128"/>
        <v/>
      </c>
      <c r="V570" s="7">
        <f t="shared" si="129"/>
        <v>2.7583329076522809E-2</v>
      </c>
      <c r="W570" s="7">
        <f t="shared" si="130"/>
        <v>9.171501468836522E-3</v>
      </c>
      <c r="X570" s="7">
        <f t="shared" si="131"/>
        <v>2.1896664631592486E-2</v>
      </c>
      <c r="Y570" s="7">
        <f t="shared" si="132"/>
        <v>1.0928772060489203E-4</v>
      </c>
      <c r="Z570" s="7">
        <v>1.0741000000000001E-2</v>
      </c>
      <c r="AA570" s="7">
        <f t="shared" si="133"/>
        <v>3.682007963867423E-2</v>
      </c>
      <c r="AB570" s="7">
        <f t="shared" si="134"/>
        <v>5.1817655396679419E-3</v>
      </c>
      <c r="AE570" s="6">
        <v>44287</v>
      </c>
      <c r="AF570" s="7">
        <v>17.329999999999998</v>
      </c>
      <c r="AG570" s="7">
        <v>40.15</v>
      </c>
      <c r="AH570" s="7">
        <v>64.989999999999995</v>
      </c>
      <c r="AI570" s="7">
        <f t="shared" si="120"/>
        <v>2.4400000000000048</v>
      </c>
      <c r="AJ570" s="7">
        <v>2.52</v>
      </c>
      <c r="AK570" s="7">
        <v>19.170000000000002</v>
      </c>
      <c r="AL570" s="7">
        <f t="shared" si="121"/>
        <v>16.650000000000002</v>
      </c>
      <c r="AM570" s="7">
        <v>7.0000000000000007E-2</v>
      </c>
      <c r="AN570" s="7">
        <v>0.17</v>
      </c>
      <c r="AO570" s="7">
        <v>1.69</v>
      </c>
      <c r="AP570" s="7">
        <f t="shared" si="122"/>
        <v>1.52</v>
      </c>
      <c r="AQ570" s="7">
        <v>2.35</v>
      </c>
      <c r="AR570" s="7">
        <v>113.7389</v>
      </c>
      <c r="AS570" s="7">
        <v>1726.5</v>
      </c>
      <c r="AT570" s="14">
        <v>266.61399999999998</v>
      </c>
      <c r="AU570" s="14">
        <v>98.558700000000002</v>
      </c>
      <c r="AV570" s="14">
        <v>88.3</v>
      </c>
      <c r="AY570" s="6">
        <v>44287</v>
      </c>
      <c r="AZ570" s="12">
        <v>0</v>
      </c>
      <c r="BA570" s="12">
        <v>0</v>
      </c>
      <c r="BB570" s="12">
        <v>0</v>
      </c>
      <c r="BE570" s="6">
        <v>44287</v>
      </c>
      <c r="BF570" t="s">
        <v>56</v>
      </c>
      <c r="BG570" s="52">
        <v>3</v>
      </c>
    </row>
    <row r="571" spans="1:59" x14ac:dyDescent="0.2">
      <c r="A571" s="6">
        <v>44291</v>
      </c>
      <c r="B571" s="12">
        <v>46.651299999999999</v>
      </c>
      <c r="C571" s="12">
        <v>84.866299999999995</v>
      </c>
      <c r="D571" s="12">
        <v>43.668500000000002</v>
      </c>
      <c r="E571" s="12">
        <v>23.745100000000001</v>
      </c>
      <c r="F571" s="12">
        <v>68.100999999999999</v>
      </c>
      <c r="G571" s="12"/>
      <c r="H571" s="12">
        <v>5.3179999999999996</v>
      </c>
      <c r="I571" s="12">
        <v>16.724799999999998</v>
      </c>
      <c r="J571" s="12">
        <v>5.2755999999999998</v>
      </c>
      <c r="K571" s="12">
        <v>77.772099999999995</v>
      </c>
      <c r="L571" s="12">
        <v>58.73</v>
      </c>
      <c r="M571" s="12"/>
      <c r="O571" s="6">
        <v>44291</v>
      </c>
      <c r="P571" s="7">
        <f t="shared" si="123"/>
        <v>-1.5628142749539692E-2</v>
      </c>
      <c r="Q571" s="7">
        <f t="shared" si="124"/>
        <v>-1.1795877188022811E-2</v>
      </c>
      <c r="R571" s="7">
        <f t="shared" si="125"/>
        <v>-3.408061209439632E-2</v>
      </c>
      <c r="S571" s="7">
        <f t="shared" si="126"/>
        <v>-7.8612726953910042E-2</v>
      </c>
      <c r="T571" s="7">
        <f t="shared" si="127"/>
        <v>-7.548420106781268E-3</v>
      </c>
      <c r="U571" s="7" t="str">
        <f t="shared" si="128"/>
        <v/>
      </c>
      <c r="V571" s="7">
        <f t="shared" si="129"/>
        <v>5.430287120297134E-3</v>
      </c>
      <c r="W571" s="7">
        <f t="shared" si="130"/>
        <v>3.2159664079968921E-3</v>
      </c>
      <c r="X571" s="7">
        <f t="shared" si="131"/>
        <v>-3.821636601570168E-3</v>
      </c>
      <c r="Y571" s="7">
        <f t="shared" si="132"/>
        <v>-1.0928772060494568E-4</v>
      </c>
      <c r="Z571" s="7">
        <v>1.4251E-2</v>
      </c>
      <c r="AA571" s="7">
        <f t="shared" si="133"/>
        <v>-4.4622018806879701E-2</v>
      </c>
      <c r="AB571" s="7" t="str">
        <f t="shared" si="134"/>
        <v/>
      </c>
      <c r="AE571" s="6">
        <v>44291</v>
      </c>
      <c r="AF571" s="7">
        <v>17.91</v>
      </c>
      <c r="AG571" s="7">
        <v>42</v>
      </c>
      <c r="AH571" s="7">
        <v>61.79</v>
      </c>
      <c r="AI571" s="7" t="str">
        <f t="shared" si="120"/>
        <v/>
      </c>
      <c r="AJ571" s="7">
        <v>2.4300000000000002</v>
      </c>
      <c r="AK571" s="7">
        <v>19.170000000000002</v>
      </c>
      <c r="AL571" s="7">
        <f t="shared" si="121"/>
        <v>16.740000000000002</v>
      </c>
      <c r="AM571" s="7">
        <v>7.0000000000000007E-2</v>
      </c>
      <c r="AN571" s="7">
        <v>0.17</v>
      </c>
      <c r="AO571" s="7">
        <v>1.73</v>
      </c>
      <c r="AP571" s="7">
        <f t="shared" si="122"/>
        <v>1.56</v>
      </c>
      <c r="AQ571" s="7">
        <v>2.35</v>
      </c>
      <c r="AR571" s="7">
        <v>113.39400000000001</v>
      </c>
      <c r="AS571" s="7">
        <v>1727</v>
      </c>
      <c r="AT571" s="14">
        <v>266.61399999999998</v>
      </c>
      <c r="AU571" s="14">
        <v>98.558700000000002</v>
      </c>
      <c r="AV571" s="14">
        <v>88.3</v>
      </c>
      <c r="AY571" s="6">
        <v>44291</v>
      </c>
      <c r="AZ571" s="12">
        <v>0</v>
      </c>
      <c r="BA571" s="12">
        <v>0</v>
      </c>
      <c r="BB571" s="12">
        <v>0</v>
      </c>
      <c r="BE571" s="6">
        <v>44291</v>
      </c>
      <c r="BF571" t="s">
        <v>56</v>
      </c>
      <c r="BG571" s="52">
        <v>3</v>
      </c>
    </row>
    <row r="572" spans="1:59" x14ac:dyDescent="0.2">
      <c r="A572" s="6">
        <v>44292</v>
      </c>
      <c r="B572" s="12">
        <v>46.519199999999998</v>
      </c>
      <c r="C572" s="12">
        <v>84.111199999999997</v>
      </c>
      <c r="D572" s="12">
        <v>43.978000000000002</v>
      </c>
      <c r="E572" s="12">
        <v>23.782599999999999</v>
      </c>
      <c r="F572" s="12">
        <v>67.594499999999996</v>
      </c>
      <c r="G572" s="12"/>
      <c r="H572" s="12">
        <v>5.39</v>
      </c>
      <c r="I572" s="12">
        <v>16.68</v>
      </c>
      <c r="J572" s="12">
        <v>5.2687999999999997</v>
      </c>
      <c r="K572" s="12">
        <v>77.763599999999997</v>
      </c>
      <c r="L572" s="12">
        <v>59.34</v>
      </c>
      <c r="M572" s="12">
        <v>61.47</v>
      </c>
      <c r="O572" s="6">
        <v>44292</v>
      </c>
      <c r="P572" s="7">
        <f t="shared" si="123"/>
        <v>-2.8356634024257637E-3</v>
      </c>
      <c r="Q572" s="7">
        <f t="shared" si="124"/>
        <v>-8.9373440392722641E-3</v>
      </c>
      <c r="R572" s="7">
        <f t="shared" si="125"/>
        <v>7.0624904920468506E-3</v>
      </c>
      <c r="S572" s="7">
        <f t="shared" si="126"/>
        <v>1.5780274569054686E-3</v>
      </c>
      <c r="T572" s="7">
        <f t="shared" si="127"/>
        <v>-7.4652785432741658E-3</v>
      </c>
      <c r="U572" s="7" t="str">
        <f t="shared" si="128"/>
        <v/>
      </c>
      <c r="V572" s="7">
        <f t="shared" si="129"/>
        <v>1.3448092100077675E-2</v>
      </c>
      <c r="W572" s="7">
        <f t="shared" si="130"/>
        <v>-2.6822508657049012E-3</v>
      </c>
      <c r="X572" s="7">
        <f t="shared" si="131"/>
        <v>-1.2897843296299592E-3</v>
      </c>
      <c r="Y572" s="7">
        <f t="shared" si="132"/>
        <v>-1.0929966571612189E-4</v>
      </c>
      <c r="Z572" s="7">
        <v>-5.9100000000000005E-4</v>
      </c>
      <c r="AA572" s="7">
        <f t="shared" si="133"/>
        <v>1.033294532824783E-2</v>
      </c>
      <c r="AB572" s="7" t="str">
        <f t="shared" si="134"/>
        <v/>
      </c>
      <c r="AE572" s="6">
        <v>44292</v>
      </c>
      <c r="AF572" s="7">
        <v>18.12</v>
      </c>
      <c r="AG572" s="7">
        <v>42.41</v>
      </c>
      <c r="AH572" s="7">
        <v>60.29</v>
      </c>
      <c r="AI572" s="7">
        <f t="shared" si="120"/>
        <v>2.1299999999999955</v>
      </c>
      <c r="AJ572" s="7">
        <v>2.44</v>
      </c>
      <c r="AK572" s="7">
        <v>19.78</v>
      </c>
      <c r="AL572" s="7">
        <f t="shared" si="121"/>
        <v>17.34</v>
      </c>
      <c r="AM572" s="7">
        <v>7.0000000000000007E-2</v>
      </c>
      <c r="AN572" s="7">
        <v>0.16</v>
      </c>
      <c r="AO572" s="7">
        <v>1.67</v>
      </c>
      <c r="AP572" s="7">
        <f t="shared" si="122"/>
        <v>1.51</v>
      </c>
      <c r="AQ572" s="7">
        <v>2.3199999999999998</v>
      </c>
      <c r="AR572" s="7">
        <v>113.1464</v>
      </c>
      <c r="AS572" s="7">
        <v>1741.5</v>
      </c>
      <c r="AT572" s="14">
        <v>266.61399999999998</v>
      </c>
      <c r="AU572" s="14">
        <v>98.558700000000002</v>
      </c>
      <c r="AV572" s="14">
        <v>88.3</v>
      </c>
      <c r="AY572" s="6">
        <v>44292</v>
      </c>
      <c r="AZ572" s="12">
        <v>0</v>
      </c>
      <c r="BA572" s="12">
        <v>0</v>
      </c>
      <c r="BB572" s="12">
        <v>0</v>
      </c>
      <c r="BE572" s="6">
        <v>44292</v>
      </c>
      <c r="BF572" t="s">
        <v>56</v>
      </c>
      <c r="BG572" s="52">
        <v>3</v>
      </c>
    </row>
    <row r="573" spans="1:59" x14ac:dyDescent="0.2">
      <c r="A573" s="6">
        <v>44293</v>
      </c>
      <c r="B573" s="12">
        <v>46.7256</v>
      </c>
      <c r="C573" s="12">
        <v>84.606499999999997</v>
      </c>
      <c r="D573" s="12">
        <v>43.810699999999997</v>
      </c>
      <c r="E573" s="12">
        <v>23.735700000000001</v>
      </c>
      <c r="F573" s="12">
        <v>70.394599999999997</v>
      </c>
      <c r="G573" s="12"/>
      <c r="H573" s="12">
        <v>5.5122999999999998</v>
      </c>
      <c r="I573" s="12">
        <v>16.653199999999998</v>
      </c>
      <c r="J573" s="12">
        <v>5.2621000000000002</v>
      </c>
      <c r="K573" s="12">
        <v>77.763599999999997</v>
      </c>
      <c r="L573" s="12">
        <v>59.77</v>
      </c>
      <c r="M573" s="12">
        <v>61.86</v>
      </c>
      <c r="O573" s="6">
        <v>44293</v>
      </c>
      <c r="P573" s="7">
        <f t="shared" si="123"/>
        <v>4.4270637526352642E-3</v>
      </c>
      <c r="Q573" s="7">
        <f t="shared" si="124"/>
        <v>5.8713629081978266E-3</v>
      </c>
      <c r="R573" s="7">
        <f t="shared" si="125"/>
        <v>-3.8114290912254823E-3</v>
      </c>
      <c r="S573" s="7">
        <f t="shared" si="126"/>
        <v>-1.9739769827265947E-3</v>
      </c>
      <c r="T573" s="7">
        <f t="shared" si="127"/>
        <v>4.0589936884406576E-2</v>
      </c>
      <c r="U573" s="7" t="str">
        <f t="shared" si="128"/>
        <v/>
      </c>
      <c r="V573" s="7">
        <f t="shared" si="129"/>
        <v>2.2436574014742333E-2</v>
      </c>
      <c r="W573" s="7">
        <f t="shared" si="130"/>
        <v>-1.6080067785090575E-3</v>
      </c>
      <c r="X573" s="7">
        <f t="shared" si="131"/>
        <v>-1.2724460215190699E-3</v>
      </c>
      <c r="Y573" s="7">
        <f t="shared" si="132"/>
        <v>0</v>
      </c>
      <c r="Z573" s="7">
        <v>1.157E-3</v>
      </c>
      <c r="AA573" s="7">
        <f t="shared" si="133"/>
        <v>7.2202479734870973E-3</v>
      </c>
      <c r="AB573" s="7">
        <f t="shared" si="134"/>
        <v>6.3245163380055633E-3</v>
      </c>
      <c r="AE573" s="6">
        <v>44293</v>
      </c>
      <c r="AF573" s="7">
        <v>17.16</v>
      </c>
      <c r="AG573" s="7">
        <v>41.27</v>
      </c>
      <c r="AH573" s="7">
        <v>62.54</v>
      </c>
      <c r="AI573" s="7">
        <f t="shared" si="120"/>
        <v>2.0899999999999963</v>
      </c>
      <c r="AJ573" s="7">
        <v>2.4300000000000002</v>
      </c>
      <c r="AK573" s="7">
        <v>19.285</v>
      </c>
      <c r="AL573" s="7">
        <f t="shared" si="121"/>
        <v>16.855</v>
      </c>
      <c r="AM573" s="7">
        <v>7.0000000000000007E-2</v>
      </c>
      <c r="AN573" s="7">
        <v>0.16</v>
      </c>
      <c r="AO573" s="7">
        <v>1.68</v>
      </c>
      <c r="AP573" s="7">
        <f t="shared" si="122"/>
        <v>1.52</v>
      </c>
      <c r="AQ573" s="7">
        <v>2.34</v>
      </c>
      <c r="AR573" s="7">
        <v>113.2436</v>
      </c>
      <c r="AS573" s="7">
        <v>1740.1</v>
      </c>
      <c r="AT573" s="14">
        <v>266.61399999999998</v>
      </c>
      <c r="AU573" s="14">
        <v>98.558700000000002</v>
      </c>
      <c r="AV573" s="14">
        <v>88.3</v>
      </c>
      <c r="AY573" s="6">
        <v>44293</v>
      </c>
      <c r="AZ573" s="12">
        <v>0</v>
      </c>
      <c r="BA573" s="12">
        <v>0</v>
      </c>
      <c r="BB573" s="12">
        <v>0</v>
      </c>
      <c r="BE573" s="6">
        <v>44293</v>
      </c>
      <c r="BF573" t="s">
        <v>56</v>
      </c>
      <c r="BG573" s="52">
        <v>3</v>
      </c>
    </row>
    <row r="574" spans="1:59" x14ac:dyDescent="0.2">
      <c r="A574" s="6">
        <v>44294</v>
      </c>
      <c r="B574" s="12">
        <v>46.238399999999999</v>
      </c>
      <c r="C574" s="12">
        <v>83.656400000000005</v>
      </c>
      <c r="D574" s="12">
        <v>42.857199999999999</v>
      </c>
      <c r="E574" s="12">
        <v>23.201000000000001</v>
      </c>
      <c r="F574" s="12">
        <v>69.715999999999994</v>
      </c>
      <c r="G574" s="12"/>
      <c r="H574" s="12">
        <v>5.4619</v>
      </c>
      <c r="I574" s="12">
        <v>16.116299999999999</v>
      </c>
      <c r="J574" s="12">
        <v>5.3159999999999998</v>
      </c>
      <c r="K574" s="12">
        <v>77.772099999999995</v>
      </c>
      <c r="L574" s="12">
        <v>59.61</v>
      </c>
      <c r="M574" s="12">
        <v>62.09</v>
      </c>
      <c r="O574" s="6">
        <v>44294</v>
      </c>
      <c r="P574" s="7">
        <f t="shared" si="123"/>
        <v>-1.0481572661341398E-2</v>
      </c>
      <c r="Q574" s="7">
        <f t="shared" si="124"/>
        <v>-1.1293162041096981E-2</v>
      </c>
      <c r="R574" s="7">
        <f t="shared" si="125"/>
        <v>-2.2004420852021336E-2</v>
      </c>
      <c r="S574" s="7">
        <f t="shared" si="126"/>
        <v>-2.2784862687711759E-2</v>
      </c>
      <c r="T574" s="7">
        <f t="shared" si="127"/>
        <v>-9.6867090171630071E-3</v>
      </c>
      <c r="U574" s="7" t="str">
        <f t="shared" si="128"/>
        <v/>
      </c>
      <c r="V574" s="7">
        <f t="shared" si="129"/>
        <v>-9.1852443637077241E-3</v>
      </c>
      <c r="W574" s="7">
        <f t="shared" si="130"/>
        <v>-3.2771207955295416E-2</v>
      </c>
      <c r="X574" s="7">
        <f t="shared" si="131"/>
        <v>1.0190954232555123E-2</v>
      </c>
      <c r="Y574" s="7">
        <f t="shared" si="132"/>
        <v>1.092996657160401E-4</v>
      </c>
      <c r="Z574" s="7">
        <v>4.7359999999999998E-3</v>
      </c>
      <c r="AA574" s="7">
        <f t="shared" si="133"/>
        <v>-2.6805176043276555E-3</v>
      </c>
      <c r="AB574" s="7">
        <f t="shared" si="134"/>
        <v>3.7111781198780076E-3</v>
      </c>
      <c r="AE574" s="6">
        <v>44294</v>
      </c>
      <c r="AF574" s="7">
        <v>16.95</v>
      </c>
      <c r="AG574" s="7">
        <v>40.700000000000003</v>
      </c>
      <c r="AH574" s="7">
        <v>60.08</v>
      </c>
      <c r="AI574" s="7">
        <f t="shared" si="120"/>
        <v>2.480000000000004</v>
      </c>
      <c r="AJ574" s="7">
        <v>2.4700000000000002</v>
      </c>
      <c r="AK574" s="7">
        <v>18.989999999999998</v>
      </c>
      <c r="AL574" s="7">
        <f t="shared" si="121"/>
        <v>16.52</v>
      </c>
      <c r="AM574" s="7">
        <v>7.0000000000000007E-2</v>
      </c>
      <c r="AN574" s="7">
        <v>0.14000000000000001</v>
      </c>
      <c r="AO574" s="7">
        <v>1.64</v>
      </c>
      <c r="AP574" s="7">
        <f t="shared" si="122"/>
        <v>1.5</v>
      </c>
      <c r="AQ574" s="7">
        <v>2.33</v>
      </c>
      <c r="AR574" s="7">
        <v>113.0917</v>
      </c>
      <c r="AS574" s="7">
        <v>1756.8</v>
      </c>
      <c r="AT574" s="14">
        <v>266.61399999999998</v>
      </c>
      <c r="AU574" s="14">
        <v>98.558700000000002</v>
      </c>
      <c r="AV574" s="14">
        <v>88.3</v>
      </c>
      <c r="AY574" s="6">
        <v>44294</v>
      </c>
      <c r="AZ574" s="12">
        <v>0</v>
      </c>
      <c r="BA574" s="12">
        <v>0</v>
      </c>
      <c r="BB574" s="12">
        <v>0</v>
      </c>
      <c r="BE574" s="6">
        <v>44294</v>
      </c>
      <c r="BF574" t="s">
        <v>56</v>
      </c>
      <c r="BG574" s="52">
        <v>3</v>
      </c>
    </row>
    <row r="575" spans="1:59" x14ac:dyDescent="0.2">
      <c r="A575" s="6">
        <v>44295</v>
      </c>
      <c r="B575" s="12">
        <v>46.131100000000004</v>
      </c>
      <c r="C575" s="12">
        <v>83.575199999999995</v>
      </c>
      <c r="D575" s="12">
        <v>42.848799999999997</v>
      </c>
      <c r="E575" s="12">
        <v>23.069600000000001</v>
      </c>
      <c r="F575" s="12">
        <v>69.878500000000003</v>
      </c>
      <c r="G575" s="12"/>
      <c r="H575" s="12">
        <v>5.3036000000000003</v>
      </c>
      <c r="I575" s="12">
        <v>15.7494</v>
      </c>
      <c r="J575" s="12">
        <v>5.4240000000000004</v>
      </c>
      <c r="K575" s="12">
        <v>77.763599999999997</v>
      </c>
      <c r="L575" s="12">
        <v>59.29</v>
      </c>
      <c r="M575" s="12">
        <v>61.89</v>
      </c>
      <c r="O575" s="6">
        <v>44295</v>
      </c>
      <c r="P575" s="7">
        <f t="shared" si="123"/>
        <v>-2.3232787503179387E-3</v>
      </c>
      <c r="Q575" s="7">
        <f t="shared" si="124"/>
        <v>-9.7110840751782356E-4</v>
      </c>
      <c r="R575" s="7">
        <f t="shared" si="125"/>
        <v>-1.9601894912600176E-4</v>
      </c>
      <c r="S575" s="7">
        <f t="shared" si="126"/>
        <v>-5.679647691158759E-3</v>
      </c>
      <c r="T575" s="7">
        <f t="shared" si="127"/>
        <v>2.3281730068321887E-3</v>
      </c>
      <c r="U575" s="7" t="str">
        <f t="shared" si="128"/>
        <v/>
      </c>
      <c r="V575" s="7">
        <f t="shared" si="129"/>
        <v>-2.9410879313513771E-2</v>
      </c>
      <c r="W575" s="7">
        <f t="shared" si="130"/>
        <v>-2.302891288889139E-2</v>
      </c>
      <c r="X575" s="7">
        <f t="shared" si="131"/>
        <v>2.0112409787095688E-2</v>
      </c>
      <c r="Y575" s="7">
        <f t="shared" si="132"/>
        <v>-1.0929966571612189E-4</v>
      </c>
      <c r="Z575" s="7">
        <v>7.2439999999999996E-3</v>
      </c>
      <c r="AA575" s="7">
        <f t="shared" si="133"/>
        <v>-5.3826875125588649E-3</v>
      </c>
      <c r="AB575" s="7">
        <f t="shared" si="134"/>
        <v>-3.2263296255313585E-3</v>
      </c>
      <c r="AE575" s="6">
        <v>44295</v>
      </c>
      <c r="AF575" s="7">
        <v>16.690000000000001</v>
      </c>
      <c r="AG575" s="7">
        <v>39.19</v>
      </c>
      <c r="AH575" s="7">
        <v>61.21</v>
      </c>
      <c r="AI575" s="7">
        <f t="shared" si="120"/>
        <v>2.6000000000000014</v>
      </c>
      <c r="AJ575" s="7">
        <v>2.48</v>
      </c>
      <c r="AK575" s="7">
        <v>18.940000000000001</v>
      </c>
      <c r="AL575" s="7">
        <f t="shared" si="121"/>
        <v>16.46</v>
      </c>
      <c r="AM575" s="7">
        <v>7.0000000000000007E-2</v>
      </c>
      <c r="AN575" s="7">
        <v>0.16</v>
      </c>
      <c r="AO575" s="7">
        <v>1.67</v>
      </c>
      <c r="AP575" s="7">
        <f t="shared" si="122"/>
        <v>1.51</v>
      </c>
      <c r="AQ575" s="7">
        <v>2.31</v>
      </c>
      <c r="AR575" s="7">
        <v>113.2028</v>
      </c>
      <c r="AS575" s="7">
        <v>1743.3</v>
      </c>
      <c r="AT575" s="14">
        <v>266.61399999999998</v>
      </c>
      <c r="AU575" s="14">
        <v>98.558700000000002</v>
      </c>
      <c r="AV575" s="14">
        <v>88.3</v>
      </c>
      <c r="AY575" s="6">
        <v>44295</v>
      </c>
      <c r="AZ575" s="12">
        <v>0</v>
      </c>
      <c r="BA575" s="12">
        <v>0</v>
      </c>
      <c r="BB575" s="12">
        <v>0</v>
      </c>
      <c r="BE575" s="6">
        <v>44295</v>
      </c>
      <c r="BF575" t="s">
        <v>56</v>
      </c>
      <c r="BG575" s="52">
        <v>3</v>
      </c>
    </row>
    <row r="576" spans="1:59" x14ac:dyDescent="0.2">
      <c r="A576" s="6">
        <v>44298</v>
      </c>
      <c r="B576" s="12">
        <v>45.825600000000001</v>
      </c>
      <c r="C576" s="12">
        <v>82.649500000000003</v>
      </c>
      <c r="D576" s="12">
        <v>42.539299999999997</v>
      </c>
      <c r="E576" s="12">
        <v>22.7319</v>
      </c>
      <c r="F576" s="12">
        <v>68.999300000000005</v>
      </c>
      <c r="G576" s="12"/>
      <c r="H576" s="12">
        <v>4.8718000000000004</v>
      </c>
      <c r="I576" s="12">
        <v>15.078200000000001</v>
      </c>
      <c r="J576" s="12">
        <v>5.4442000000000004</v>
      </c>
      <c r="K576" s="12">
        <v>77.763599999999997</v>
      </c>
      <c r="L576" s="12">
        <v>59.7</v>
      </c>
      <c r="M576" s="12">
        <v>62.38</v>
      </c>
      <c r="O576" s="6">
        <v>44298</v>
      </c>
      <c r="P576" s="7">
        <f t="shared" si="123"/>
        <v>-6.6444560092723797E-3</v>
      </c>
      <c r="Q576" s="7">
        <f t="shared" si="124"/>
        <v>-1.1138050721465852E-2</v>
      </c>
      <c r="R576" s="7">
        <f t="shared" si="125"/>
        <v>-7.2492854485830607E-3</v>
      </c>
      <c r="S576" s="7">
        <f t="shared" si="126"/>
        <v>-1.4746509160245648E-2</v>
      </c>
      <c r="T576" s="7">
        <f t="shared" si="127"/>
        <v>-1.2661660048004024E-2</v>
      </c>
      <c r="U576" s="7" t="str">
        <f t="shared" si="128"/>
        <v/>
      </c>
      <c r="V576" s="7">
        <f t="shared" si="129"/>
        <v>-8.4922356596561985E-2</v>
      </c>
      <c r="W576" s="7">
        <f t="shared" si="130"/>
        <v>-4.3552277247697148E-2</v>
      </c>
      <c r="X576" s="7">
        <f t="shared" si="131"/>
        <v>3.7172711691856753E-3</v>
      </c>
      <c r="Y576" s="7">
        <f t="shared" si="132"/>
        <v>0</v>
      </c>
      <c r="Z576" s="7">
        <v>3.6499999999999998E-4</v>
      </c>
      <c r="AA576" s="7">
        <f t="shared" si="133"/>
        <v>6.8913626792801623E-3</v>
      </c>
      <c r="AB576" s="7">
        <f t="shared" si="134"/>
        <v>7.88609542838716E-3</v>
      </c>
      <c r="AE576" s="6">
        <v>44298</v>
      </c>
      <c r="AF576" s="7">
        <v>16.91</v>
      </c>
      <c r="AG576" s="7">
        <v>37.04</v>
      </c>
      <c r="AH576" s="7">
        <v>63.5</v>
      </c>
      <c r="AI576" s="7">
        <f t="shared" si="120"/>
        <v>2.6799999999999997</v>
      </c>
      <c r="AJ576" s="7">
        <v>2.5</v>
      </c>
      <c r="AK576" s="7">
        <v>19.649999999999999</v>
      </c>
      <c r="AL576" s="7">
        <f t="shared" si="121"/>
        <v>17.149999999999999</v>
      </c>
      <c r="AM576" s="7">
        <v>7.0000000000000007E-2</v>
      </c>
      <c r="AN576" s="7">
        <v>0.18</v>
      </c>
      <c r="AO576" s="7">
        <v>1.69</v>
      </c>
      <c r="AP576" s="7">
        <f t="shared" si="122"/>
        <v>1.51</v>
      </c>
      <c r="AQ576" s="7">
        <v>2.33</v>
      </c>
      <c r="AR576" s="7">
        <v>113.1815</v>
      </c>
      <c r="AS576" s="7">
        <v>1731.2</v>
      </c>
      <c r="AT576" s="14">
        <v>266.61399999999998</v>
      </c>
      <c r="AU576" s="14">
        <v>98.558700000000002</v>
      </c>
      <c r="AV576" s="14">
        <v>88.3</v>
      </c>
      <c r="AY576" s="6">
        <v>44298</v>
      </c>
      <c r="AZ576" s="12">
        <v>0</v>
      </c>
      <c r="BA576" s="12">
        <v>0</v>
      </c>
      <c r="BB576" s="12">
        <v>0</v>
      </c>
      <c r="BE576" s="6">
        <v>44298</v>
      </c>
      <c r="BF576" t="s">
        <v>56</v>
      </c>
      <c r="BG576" s="52">
        <v>3</v>
      </c>
    </row>
    <row r="577" spans="1:59" x14ac:dyDescent="0.2">
      <c r="A577" s="6">
        <v>44299</v>
      </c>
      <c r="B577" s="12">
        <v>45.999000000000002</v>
      </c>
      <c r="C577" s="12">
        <v>83.022999999999996</v>
      </c>
      <c r="D577" s="12">
        <v>42.480800000000002</v>
      </c>
      <c r="E577" s="12">
        <v>22.7882</v>
      </c>
      <c r="F577" s="12">
        <v>69.286000000000001</v>
      </c>
      <c r="G577" s="12"/>
      <c r="H577" s="12">
        <v>4.7999000000000001</v>
      </c>
      <c r="I577" s="12">
        <v>15.1677</v>
      </c>
      <c r="J577" s="12">
        <v>5.3970000000000002</v>
      </c>
      <c r="K577" s="12">
        <v>77.763599999999997</v>
      </c>
      <c r="L577" s="12">
        <v>60.2</v>
      </c>
      <c r="M577" s="12">
        <v>62.83</v>
      </c>
      <c r="O577" s="6">
        <v>44299</v>
      </c>
      <c r="P577" s="7">
        <f t="shared" si="123"/>
        <v>3.7767701926206239E-3</v>
      </c>
      <c r="Q577" s="7">
        <f t="shared" si="124"/>
        <v>4.5089032009236083E-3</v>
      </c>
      <c r="R577" s="7">
        <f t="shared" si="125"/>
        <v>-1.3761453875531099E-3</v>
      </c>
      <c r="S577" s="7">
        <f t="shared" si="126"/>
        <v>2.4736337884876656E-3</v>
      </c>
      <c r="T577" s="7">
        <f t="shared" si="127"/>
        <v>4.146505966744614E-3</v>
      </c>
      <c r="U577" s="7" t="str">
        <f t="shared" si="128"/>
        <v/>
      </c>
      <c r="V577" s="7">
        <f t="shared" si="129"/>
        <v>-1.4868394298369751E-2</v>
      </c>
      <c r="W577" s="7">
        <f t="shared" si="130"/>
        <v>5.918174775849095E-3</v>
      </c>
      <c r="X577" s="7">
        <f t="shared" si="131"/>
        <v>-8.7075781707742824E-3</v>
      </c>
      <c r="Y577" s="7">
        <f t="shared" si="132"/>
        <v>0</v>
      </c>
      <c r="Z577" s="7">
        <v>2.9589999999999998E-3</v>
      </c>
      <c r="AA577" s="7">
        <f t="shared" si="133"/>
        <v>8.3403319162189508E-3</v>
      </c>
      <c r="AB577" s="7">
        <f t="shared" si="134"/>
        <v>7.1879552351983506E-3</v>
      </c>
      <c r="AE577" s="6">
        <v>44299</v>
      </c>
      <c r="AF577" s="7">
        <v>16.649999999999999</v>
      </c>
      <c r="AG577" s="7">
        <v>35.200000000000003</v>
      </c>
      <c r="AH577" s="7">
        <v>61.2</v>
      </c>
      <c r="AI577" s="7">
        <f t="shared" si="120"/>
        <v>2.6299999999999955</v>
      </c>
      <c r="AJ577" s="7">
        <v>2.57</v>
      </c>
      <c r="AK577" s="7">
        <v>19.510000000000002</v>
      </c>
      <c r="AL577" s="7">
        <f t="shared" si="121"/>
        <v>16.940000000000001</v>
      </c>
      <c r="AM577" s="7">
        <v>7.0000000000000007E-2</v>
      </c>
      <c r="AN577" s="7">
        <v>0.16</v>
      </c>
      <c r="AO577" s="7">
        <v>1.64</v>
      </c>
      <c r="AP577" s="7">
        <f t="shared" si="122"/>
        <v>1.48</v>
      </c>
      <c r="AQ577" s="7">
        <v>2.33</v>
      </c>
      <c r="AR577" s="7">
        <v>113.0391</v>
      </c>
      <c r="AS577" s="7">
        <v>1746.2</v>
      </c>
      <c r="AT577" s="14">
        <v>266.61399999999998</v>
      </c>
      <c r="AU577" s="14">
        <v>98.558700000000002</v>
      </c>
      <c r="AV577" s="14">
        <v>88.3</v>
      </c>
      <c r="AY577" s="6">
        <v>44299</v>
      </c>
      <c r="AZ577" s="12">
        <v>0</v>
      </c>
      <c r="BA577" s="12">
        <v>0</v>
      </c>
      <c r="BB577" s="12">
        <v>0</v>
      </c>
      <c r="BE577" s="6">
        <v>44299</v>
      </c>
      <c r="BF577" t="s">
        <v>56</v>
      </c>
      <c r="BG577" s="52">
        <v>3</v>
      </c>
    </row>
    <row r="578" spans="1:59" x14ac:dyDescent="0.2">
      <c r="A578" s="6">
        <v>44300</v>
      </c>
      <c r="B578" s="12">
        <v>47.328299999999999</v>
      </c>
      <c r="C578" s="12">
        <v>84.671400000000006</v>
      </c>
      <c r="D578" s="12">
        <v>44.07</v>
      </c>
      <c r="E578" s="12">
        <v>23.970300000000002</v>
      </c>
      <c r="F578" s="12">
        <v>70.480599999999995</v>
      </c>
      <c r="G578" s="12"/>
      <c r="H578" s="12">
        <v>4.9870000000000001</v>
      </c>
      <c r="I578" s="12">
        <v>15.883599999999999</v>
      </c>
      <c r="J578" s="12">
        <v>5.4104999999999999</v>
      </c>
      <c r="K578" s="12">
        <v>77.763599999999997</v>
      </c>
      <c r="L578" s="12">
        <v>63.15</v>
      </c>
      <c r="M578" s="12">
        <v>66.11</v>
      </c>
      <c r="O578" s="6">
        <v>44300</v>
      </c>
      <c r="P578" s="7">
        <f t="shared" si="123"/>
        <v>2.8488768128331052E-2</v>
      </c>
      <c r="Q578" s="7">
        <f t="shared" si="124"/>
        <v>1.966020445670091E-2</v>
      </c>
      <c r="R578" s="7">
        <f t="shared" si="125"/>
        <v>3.6727069705825767E-2</v>
      </c>
      <c r="S578" s="7">
        <f t="shared" si="126"/>
        <v>5.0572705883832357E-2</v>
      </c>
      <c r="T578" s="7">
        <f t="shared" si="127"/>
        <v>1.7094629060029069E-2</v>
      </c>
      <c r="U578" s="7" t="str">
        <f t="shared" si="128"/>
        <v/>
      </c>
      <c r="V578" s="7">
        <f t="shared" si="129"/>
        <v>3.8239442200490477E-2</v>
      </c>
      <c r="W578" s="7">
        <f t="shared" si="130"/>
        <v>4.6118963542203129E-2</v>
      </c>
      <c r="X578" s="7">
        <f t="shared" si="131"/>
        <v>2.4982663930605718E-3</v>
      </c>
      <c r="Y578" s="7">
        <f t="shared" si="132"/>
        <v>0</v>
      </c>
      <c r="Z578" s="7">
        <v>-3.421E-3</v>
      </c>
      <c r="AA578" s="7">
        <f t="shared" si="133"/>
        <v>4.7840496481724726E-2</v>
      </c>
      <c r="AB578" s="7">
        <f t="shared" si="134"/>
        <v>5.088735493063113E-2</v>
      </c>
      <c r="AE578" s="6">
        <v>44300</v>
      </c>
      <c r="AF578" s="7">
        <v>16.989999999999998</v>
      </c>
      <c r="AG578" s="7">
        <v>35.700000000000003</v>
      </c>
      <c r="AH578" s="7">
        <v>60.08</v>
      </c>
      <c r="AI578" s="7">
        <f t="shared" si="120"/>
        <v>2.9600000000000009</v>
      </c>
      <c r="AJ578" s="7">
        <v>2.65</v>
      </c>
      <c r="AK578" s="7">
        <v>19.68</v>
      </c>
      <c r="AL578" s="7">
        <f t="shared" si="121"/>
        <v>17.03</v>
      </c>
      <c r="AM578" s="7">
        <v>7.0000000000000007E-2</v>
      </c>
      <c r="AN578" s="7">
        <v>0.16</v>
      </c>
      <c r="AO578" s="7">
        <v>1.64</v>
      </c>
      <c r="AP578" s="7">
        <f t="shared" si="122"/>
        <v>1.48</v>
      </c>
      <c r="AQ578" s="7">
        <v>2.33</v>
      </c>
      <c r="AR578" s="7">
        <v>112.78489999999999</v>
      </c>
      <c r="AS578" s="7">
        <v>1734.9</v>
      </c>
      <c r="AT578" s="14">
        <v>266.61399999999998</v>
      </c>
      <c r="AU578" s="14">
        <v>98.558700000000002</v>
      </c>
      <c r="AV578" s="14">
        <v>88.3</v>
      </c>
      <c r="AY578" s="6">
        <v>44300</v>
      </c>
      <c r="AZ578" s="12">
        <v>0</v>
      </c>
      <c r="BA578" s="12">
        <v>0</v>
      </c>
      <c r="BB578" s="12">
        <v>0</v>
      </c>
      <c r="BE578" s="6">
        <v>44300</v>
      </c>
      <c r="BF578" t="s">
        <v>56</v>
      </c>
      <c r="BG578" s="52">
        <v>3</v>
      </c>
    </row>
    <row r="579" spans="1:59" x14ac:dyDescent="0.2">
      <c r="A579" s="6">
        <v>44301</v>
      </c>
      <c r="B579" s="12">
        <v>47.047600000000003</v>
      </c>
      <c r="C579" s="12">
        <v>83.981200000000001</v>
      </c>
      <c r="D579" s="12">
        <v>43.409199999999998</v>
      </c>
      <c r="E579" s="12">
        <v>23.322900000000001</v>
      </c>
      <c r="F579" s="12">
        <v>71.273799999999994</v>
      </c>
      <c r="G579" s="12"/>
      <c r="H579" s="12">
        <v>5.0301</v>
      </c>
      <c r="I579" s="12">
        <v>16.107299999999999</v>
      </c>
      <c r="J579" s="12">
        <v>5.4375</v>
      </c>
      <c r="K579" s="12">
        <v>77.772099999999995</v>
      </c>
      <c r="L579" s="12">
        <v>63.42</v>
      </c>
      <c r="M579" s="12">
        <v>66.13</v>
      </c>
      <c r="O579" s="6">
        <v>44301</v>
      </c>
      <c r="P579" s="7">
        <f t="shared" si="123"/>
        <v>-5.9485700846297522E-3</v>
      </c>
      <c r="Q579" s="7">
        <f t="shared" si="124"/>
        <v>-8.1849180291679677E-3</v>
      </c>
      <c r="R579" s="7">
        <f t="shared" si="125"/>
        <v>-1.5107878645633888E-2</v>
      </c>
      <c r="S579" s="7">
        <f t="shared" si="126"/>
        <v>-2.7379853486599683E-2</v>
      </c>
      <c r="T579" s="7">
        <f t="shared" si="127"/>
        <v>1.1191303814143317E-2</v>
      </c>
      <c r="U579" s="7" t="str">
        <f t="shared" si="128"/>
        <v/>
      </c>
      <c r="V579" s="7">
        <f t="shared" si="129"/>
        <v>8.6053380657493093E-3</v>
      </c>
      <c r="W579" s="7">
        <f t="shared" si="130"/>
        <v>1.3985454999185356E-2</v>
      </c>
      <c r="X579" s="7">
        <f t="shared" si="131"/>
        <v>4.9778863852360765E-3</v>
      </c>
      <c r="Y579" s="7">
        <f t="shared" si="132"/>
        <v>1.092996657160401E-4</v>
      </c>
      <c r="Z579" s="7">
        <v>1.0685E-2</v>
      </c>
      <c r="AA579" s="7">
        <f t="shared" si="133"/>
        <v>4.2664203137012099E-3</v>
      </c>
      <c r="AB579" s="7">
        <f t="shared" si="134"/>
        <v>3.0248034108424949E-4</v>
      </c>
      <c r="AE579" s="6">
        <v>44301</v>
      </c>
      <c r="AF579" s="7">
        <v>16.57</v>
      </c>
      <c r="AG579" s="7">
        <v>34.200000000000003</v>
      </c>
      <c r="AH579" s="7">
        <v>59.05</v>
      </c>
      <c r="AI579" s="7">
        <f t="shared" si="120"/>
        <v>2.7099999999999937</v>
      </c>
      <c r="AJ579" s="7">
        <v>2.62</v>
      </c>
      <c r="AK579" s="7">
        <v>20.260000000000002</v>
      </c>
      <c r="AL579" s="7">
        <f t="shared" si="121"/>
        <v>17.64</v>
      </c>
      <c r="AM579" s="7">
        <v>7.0000000000000007E-2</v>
      </c>
      <c r="AN579" s="7">
        <v>0.16</v>
      </c>
      <c r="AO579" s="7">
        <v>1.56</v>
      </c>
      <c r="AP579" s="7">
        <f t="shared" si="122"/>
        <v>1.4000000000000001</v>
      </c>
      <c r="AQ579" s="7">
        <v>2.33</v>
      </c>
      <c r="AR579" s="7">
        <v>112.6181</v>
      </c>
      <c r="AS579" s="7">
        <v>1765.4</v>
      </c>
      <c r="AT579" s="14">
        <v>266.61399999999998</v>
      </c>
      <c r="AU579" s="14">
        <v>98.558700000000002</v>
      </c>
      <c r="AV579" s="14">
        <v>88.3</v>
      </c>
      <c r="AY579" s="6">
        <v>44301</v>
      </c>
      <c r="AZ579" s="12">
        <v>0</v>
      </c>
      <c r="BA579" s="12">
        <v>0</v>
      </c>
      <c r="BB579" s="12">
        <v>0</v>
      </c>
      <c r="BE579" s="6">
        <v>44301</v>
      </c>
      <c r="BF579" t="s">
        <v>56</v>
      </c>
      <c r="BG579" s="52">
        <v>3</v>
      </c>
    </row>
    <row r="580" spans="1:59" x14ac:dyDescent="0.2">
      <c r="A580" s="6">
        <v>44302</v>
      </c>
      <c r="B580" s="12">
        <v>46.7834</v>
      </c>
      <c r="C580" s="12">
        <v>83.607699999999994</v>
      </c>
      <c r="D580" s="12">
        <v>42.731699999999996</v>
      </c>
      <c r="E580" s="12">
        <v>22.872599999999998</v>
      </c>
      <c r="F580" s="12">
        <v>70.690799999999996</v>
      </c>
      <c r="G580" s="12"/>
      <c r="H580" s="12">
        <v>5.0660999999999996</v>
      </c>
      <c r="I580" s="12">
        <v>16.4026</v>
      </c>
      <c r="J580" s="12">
        <v>5.3093000000000004</v>
      </c>
      <c r="K580" s="12">
        <v>77.772099999999995</v>
      </c>
      <c r="L580" s="12">
        <v>63.16</v>
      </c>
      <c r="M580" s="12">
        <v>65.98</v>
      </c>
      <c r="O580" s="6">
        <v>44302</v>
      </c>
      <c r="P580" s="7">
        <f t="shared" si="123"/>
        <v>-5.6314160183905193E-3</v>
      </c>
      <c r="Q580" s="7">
        <f t="shared" si="124"/>
        <v>-4.4573431580306527E-3</v>
      </c>
      <c r="R580" s="7">
        <f t="shared" si="125"/>
        <v>-1.5730366649124323E-2</v>
      </c>
      <c r="S580" s="7">
        <f t="shared" si="126"/>
        <v>-1.9496022901412762E-2</v>
      </c>
      <c r="T580" s="7">
        <f t="shared" si="127"/>
        <v>-8.2133613223885297E-3</v>
      </c>
      <c r="U580" s="7" t="str">
        <f t="shared" si="128"/>
        <v/>
      </c>
      <c r="V580" s="7">
        <f t="shared" si="129"/>
        <v>7.1314261943283934E-3</v>
      </c>
      <c r="W580" s="7">
        <f t="shared" si="130"/>
        <v>1.8167273472477166E-2</v>
      </c>
      <c r="X580" s="7">
        <f t="shared" si="131"/>
        <v>-2.3859396592859888E-2</v>
      </c>
      <c r="Y580" s="7">
        <f t="shared" si="132"/>
        <v>0</v>
      </c>
      <c r="Z580" s="7">
        <v>3.3370000000000001E-3</v>
      </c>
      <c r="AA580" s="7">
        <f t="shared" si="133"/>
        <v>-4.1080797227599939E-3</v>
      </c>
      <c r="AB580" s="7">
        <f t="shared" si="134"/>
        <v>-2.2708358861355388E-3</v>
      </c>
      <c r="AE580" s="6">
        <v>44302</v>
      </c>
      <c r="AF580" s="7">
        <v>16.25</v>
      </c>
      <c r="AG580" s="7">
        <v>32.79</v>
      </c>
      <c r="AH580" s="7">
        <v>62.57</v>
      </c>
      <c r="AI580" s="7">
        <f t="shared" ref="AI580:AI643" si="135">IF(AND(M580&lt;&gt;"",L580&lt;&gt;""),M580-L580,"")</f>
        <v>2.8200000000000074</v>
      </c>
      <c r="AJ580" s="7">
        <v>2.63</v>
      </c>
      <c r="AK580" s="7">
        <v>20.54</v>
      </c>
      <c r="AL580" s="7">
        <f t="shared" ref="AL580:AL643" si="136">IF(AND(AK580&lt;&gt;"",AJ580&lt;&gt;""),AK580-AJ580,"")</f>
        <v>17.91</v>
      </c>
      <c r="AM580" s="7">
        <v>7.0000000000000007E-2</v>
      </c>
      <c r="AN580" s="7">
        <v>0.16</v>
      </c>
      <c r="AO580" s="7">
        <v>1.59</v>
      </c>
      <c r="AP580" s="7">
        <f t="shared" ref="AP580:AP643" si="137">IF(AND(AO580&lt;&gt;"",AN580&lt;&gt;""),AO580-AN580,"")</f>
        <v>1.4300000000000002</v>
      </c>
      <c r="AQ580" s="7">
        <v>2.36</v>
      </c>
      <c r="AR580" s="7">
        <v>112.48139999999999</v>
      </c>
      <c r="AS580" s="7">
        <v>1779</v>
      </c>
      <c r="AT580" s="14">
        <v>266.61399999999998</v>
      </c>
      <c r="AU580" s="14">
        <v>98.558700000000002</v>
      </c>
      <c r="AV580" s="14">
        <v>88.3</v>
      </c>
      <c r="AY580" s="6">
        <v>44302</v>
      </c>
      <c r="AZ580" s="12">
        <v>0</v>
      </c>
      <c r="BA580" s="12">
        <v>0</v>
      </c>
      <c r="BB580" s="12">
        <v>0</v>
      </c>
      <c r="BE580" s="6">
        <v>44302</v>
      </c>
      <c r="BF580" t="s">
        <v>56</v>
      </c>
      <c r="BG580" s="52">
        <v>3</v>
      </c>
    </row>
    <row r="581" spans="1:59" x14ac:dyDescent="0.2">
      <c r="A581" s="6">
        <v>44305</v>
      </c>
      <c r="B581" s="12">
        <v>46.634799999999998</v>
      </c>
      <c r="C581" s="12">
        <v>83.851299999999995</v>
      </c>
      <c r="D581" s="12">
        <v>42.564399999999999</v>
      </c>
      <c r="E581" s="12">
        <v>23.0227</v>
      </c>
      <c r="F581" s="12">
        <v>71.340699999999998</v>
      </c>
      <c r="G581" s="12"/>
      <c r="H581" s="12">
        <v>5.3395999999999999</v>
      </c>
      <c r="I581" s="12">
        <v>16.814299999999999</v>
      </c>
      <c r="J581" s="12">
        <v>5.4240000000000004</v>
      </c>
      <c r="K581" s="12">
        <v>77.763599999999997</v>
      </c>
      <c r="L581" s="12">
        <v>63.33</v>
      </c>
      <c r="M581" s="12">
        <v>66.540000000000006</v>
      </c>
      <c r="O581" s="6">
        <v>44305</v>
      </c>
      <c r="P581" s="7">
        <f t="shared" ref="P581:P644" si="138">IF(AND(B581&lt;&gt;"",B580&lt;&gt;""),LN(B581/B580),"")</f>
        <v>-3.1813956024659132E-3</v>
      </c>
      <c r="Q581" s="7">
        <f t="shared" ref="Q581:Q644" si="139">IF(AND(C581&lt;&gt;"",C580&lt;&gt;""),LN(C581/C580),"")</f>
        <v>2.9093709126185052E-3</v>
      </c>
      <c r="R581" s="7">
        <f t="shared" ref="R581:R644" si="140">IF(AND(D581&lt;&gt;"",D580&lt;&gt;""),LN(D581/D580),"")</f>
        <v>-3.9228104108034066E-3</v>
      </c>
      <c r="S581" s="7">
        <f t="shared" ref="S581:S644" si="141">IF(AND(E581&lt;&gt;"",E580&lt;&gt;""),LN(E581/E580),"")</f>
        <v>6.5409981050069876E-3</v>
      </c>
      <c r="T581" s="7">
        <f t="shared" ref="T581:T644" si="142">IF(AND(F581&lt;&gt;"",F580&lt;&gt;""),LN(F581/F580),"")</f>
        <v>9.1515549129021108E-3</v>
      </c>
      <c r="U581" s="7" t="str">
        <f t="shared" ref="U581:U644" si="143">IF(AND(G581&lt;&gt;"",G580&lt;&gt;""),LN(G581/G580),"")</f>
        <v/>
      </c>
      <c r="V581" s="7">
        <f t="shared" ref="V581:V644" si="144">IF(AND(H581&lt;&gt;"",H580&lt;&gt;""),LN(H581/H580),"")</f>
        <v>5.2579452975377174E-2</v>
      </c>
      <c r="W581" s="7">
        <f t="shared" ref="W581:W644" si="145">IF(AND(I581&lt;&gt;"",I580&lt;&gt;""),LN(I581/I580),"")</f>
        <v>2.4789855978306585E-2</v>
      </c>
      <c r="X581" s="7">
        <f t="shared" ref="X581:X644" si="146">IF(AND(J581&lt;&gt;"",J580&lt;&gt;""),LN(J581/J580),"")</f>
        <v>2.1373550816151898E-2</v>
      </c>
      <c r="Y581" s="7">
        <f t="shared" ref="Y581:Y644" si="147">IF(AND(K581&lt;&gt;"",K580&lt;&gt;""),LN(K581/K580),"")</f>
        <v>-1.0929966571612189E-4</v>
      </c>
      <c r="Z581" s="7">
        <v>-4.9249999999999997E-3</v>
      </c>
      <c r="AA581" s="7">
        <f t="shared" ref="AA581:AA644" si="148">IF(AND(L581&lt;&gt;"",L580&lt;&gt;""),LN(L581/L580),"")</f>
        <v>2.6879611408976651E-3</v>
      </c>
      <c r="AB581" s="7">
        <f t="shared" ref="AB581:AB644" si="149">IF(AND(M581&lt;&gt;"",M580&lt;&gt;""),LN(M581/M580),"")</f>
        <v>8.4516047898953277E-3</v>
      </c>
      <c r="AE581" s="6">
        <v>44305</v>
      </c>
      <c r="AF581" s="7">
        <v>17.29</v>
      </c>
      <c r="AG581" s="7">
        <v>35.07</v>
      </c>
      <c r="AH581" s="7">
        <v>63.96</v>
      </c>
      <c r="AI581" s="7">
        <f t="shared" si="135"/>
        <v>3.210000000000008</v>
      </c>
      <c r="AJ581" s="7">
        <v>2.75</v>
      </c>
      <c r="AK581" s="7">
        <v>20.94</v>
      </c>
      <c r="AL581" s="7">
        <f t="shared" si="136"/>
        <v>18.190000000000001</v>
      </c>
      <c r="AM581" s="7">
        <v>7.0000000000000007E-2</v>
      </c>
      <c r="AN581" s="7">
        <v>0.16</v>
      </c>
      <c r="AO581" s="7">
        <v>1.61</v>
      </c>
      <c r="AP581" s="7">
        <f t="shared" si="137"/>
        <v>1.4500000000000002</v>
      </c>
      <c r="AQ581" s="7">
        <v>2.34</v>
      </c>
      <c r="AR581" s="7">
        <v>112.1835</v>
      </c>
      <c r="AS581" s="7">
        <v>1769.4</v>
      </c>
      <c r="AT581" s="14">
        <v>266.61399999999998</v>
      </c>
      <c r="AU581" s="14">
        <v>98.558700000000002</v>
      </c>
      <c r="AV581" s="14">
        <v>88.3</v>
      </c>
      <c r="AY581" s="6">
        <v>44305</v>
      </c>
      <c r="AZ581" s="12">
        <v>0</v>
      </c>
      <c r="BA581" s="12">
        <v>0</v>
      </c>
      <c r="BB581" s="12">
        <v>0</v>
      </c>
      <c r="BE581" s="6">
        <v>44305</v>
      </c>
      <c r="BF581" t="s">
        <v>56</v>
      </c>
      <c r="BG581" s="52">
        <v>3</v>
      </c>
    </row>
    <row r="582" spans="1:59" x14ac:dyDescent="0.2">
      <c r="A582" s="6">
        <v>44306</v>
      </c>
      <c r="B582" s="12">
        <v>45.652200000000001</v>
      </c>
      <c r="C582" s="12">
        <v>82.284000000000006</v>
      </c>
      <c r="D582" s="12">
        <v>40.690899999999999</v>
      </c>
      <c r="E582" s="12">
        <v>21.765599999999999</v>
      </c>
      <c r="F582" s="12">
        <v>69.974100000000007</v>
      </c>
      <c r="G582" s="12"/>
      <c r="H582" s="12">
        <v>5.2244000000000002</v>
      </c>
      <c r="I582" s="12">
        <v>16.035699999999999</v>
      </c>
      <c r="J582" s="12">
        <v>5.3498000000000001</v>
      </c>
      <c r="K582" s="12">
        <v>77.763599999999997</v>
      </c>
      <c r="L582" s="12">
        <v>62.61</v>
      </c>
      <c r="M582" s="12">
        <v>65.34</v>
      </c>
      <c r="O582" s="6">
        <v>44306</v>
      </c>
      <c r="P582" s="7">
        <f t="shared" si="138"/>
        <v>-2.1295244894379305E-2</v>
      </c>
      <c r="Q582" s="7">
        <f t="shared" si="139"/>
        <v>-1.8868313934775227E-2</v>
      </c>
      <c r="R582" s="7">
        <f t="shared" si="140"/>
        <v>-4.5013742922721763E-2</v>
      </c>
      <c r="S582" s="7">
        <f t="shared" si="141"/>
        <v>-5.614994391019261E-2</v>
      </c>
      <c r="T582" s="7">
        <f t="shared" si="142"/>
        <v>-1.9341818467223545E-2</v>
      </c>
      <c r="U582" s="7" t="str">
        <f t="shared" si="143"/>
        <v/>
      </c>
      <c r="V582" s="7">
        <f t="shared" si="144"/>
        <v>-2.1810785078211107E-2</v>
      </c>
      <c r="W582" s="7">
        <f t="shared" si="145"/>
        <v>-4.7412228130172283E-2</v>
      </c>
      <c r="X582" s="7">
        <f t="shared" si="146"/>
        <v>-1.3774373606517796E-2</v>
      </c>
      <c r="Y582" s="7">
        <f t="shared" si="147"/>
        <v>0</v>
      </c>
      <c r="Z582" s="7">
        <v>-7.3489999999999996E-3</v>
      </c>
      <c r="AA582" s="7">
        <f t="shared" si="148"/>
        <v>-1.1434140771119814E-2</v>
      </c>
      <c r="AB582" s="7">
        <f t="shared" si="149"/>
        <v>-1.8198864417406643E-2</v>
      </c>
      <c r="AE582" s="6">
        <v>44306</v>
      </c>
      <c r="AF582" s="7">
        <v>18.68</v>
      </c>
      <c r="AG582" s="7">
        <v>35.68</v>
      </c>
      <c r="AH582" s="7">
        <v>64.349999999999994</v>
      </c>
      <c r="AI582" s="7">
        <f t="shared" si="135"/>
        <v>2.730000000000004</v>
      </c>
      <c r="AJ582" s="7">
        <v>2.76</v>
      </c>
      <c r="AK582" s="7">
        <v>21.065000000000001</v>
      </c>
      <c r="AL582" s="7">
        <f t="shared" si="136"/>
        <v>18.305</v>
      </c>
      <c r="AM582" s="7">
        <v>7.0000000000000007E-2</v>
      </c>
      <c r="AN582" s="7">
        <v>0.15</v>
      </c>
      <c r="AO582" s="7">
        <v>1.58</v>
      </c>
      <c r="AP582" s="7">
        <f t="shared" si="137"/>
        <v>1.4300000000000002</v>
      </c>
      <c r="AQ582" s="7">
        <v>2.3199999999999998</v>
      </c>
      <c r="AR582" s="7">
        <v>112.2354</v>
      </c>
      <c r="AS582" s="7">
        <v>1777.3</v>
      </c>
      <c r="AT582" s="14">
        <v>266.61399999999998</v>
      </c>
      <c r="AU582" s="14">
        <v>98.558700000000002</v>
      </c>
      <c r="AV582" s="14">
        <v>88.3</v>
      </c>
      <c r="AY582" s="6">
        <v>44306</v>
      </c>
      <c r="AZ582" s="12">
        <v>0</v>
      </c>
      <c r="BA582" s="12">
        <v>0</v>
      </c>
      <c r="BB582" s="12">
        <v>0</v>
      </c>
      <c r="BE582" s="6">
        <v>44306</v>
      </c>
      <c r="BF582" t="s">
        <v>56</v>
      </c>
      <c r="BG582" s="52">
        <v>3</v>
      </c>
    </row>
    <row r="583" spans="1:59" x14ac:dyDescent="0.2">
      <c r="A583" s="6">
        <v>44307</v>
      </c>
      <c r="B583" s="12">
        <v>46.238399999999999</v>
      </c>
      <c r="C583" s="12">
        <v>83.420900000000003</v>
      </c>
      <c r="D583" s="12">
        <v>41.853499999999997</v>
      </c>
      <c r="E583" s="12">
        <v>22.938300000000002</v>
      </c>
      <c r="F583" s="12">
        <v>70.279899999999998</v>
      </c>
      <c r="G583" s="12"/>
      <c r="H583" s="12">
        <v>5.3684000000000003</v>
      </c>
      <c r="I583" s="12">
        <v>16.626300000000001</v>
      </c>
      <c r="J583" s="12">
        <v>5.3834999999999997</v>
      </c>
      <c r="K583" s="12">
        <v>77.763599999999997</v>
      </c>
      <c r="L583" s="12">
        <v>61.34</v>
      </c>
      <c r="M583" s="12">
        <v>64.02</v>
      </c>
      <c r="O583" s="6">
        <v>44307</v>
      </c>
      <c r="P583" s="7">
        <f t="shared" si="138"/>
        <v>1.2758823038504287E-2</v>
      </c>
      <c r="Q583" s="7">
        <f t="shared" si="139"/>
        <v>1.3722199400042122E-2</v>
      </c>
      <c r="R583" s="7">
        <f t="shared" si="140"/>
        <v>2.8170945232025492E-2</v>
      </c>
      <c r="S583" s="7">
        <f t="shared" si="141"/>
        <v>5.247726077145283E-2</v>
      </c>
      <c r="T583" s="7">
        <f t="shared" si="142"/>
        <v>4.3606668555051919E-3</v>
      </c>
      <c r="U583" s="7" t="str">
        <f t="shared" si="143"/>
        <v/>
      </c>
      <c r="V583" s="7">
        <f t="shared" si="144"/>
        <v>2.7189953820284735E-2</v>
      </c>
      <c r="W583" s="7">
        <f t="shared" si="145"/>
        <v>3.6168292275475307E-2</v>
      </c>
      <c r="X583" s="7">
        <f t="shared" si="146"/>
        <v>6.2795432420578367E-3</v>
      </c>
      <c r="Y583" s="7">
        <f t="shared" si="147"/>
        <v>0</v>
      </c>
      <c r="Z583" s="7">
        <v>9.4179999999999993E-3</v>
      </c>
      <c r="AA583" s="7">
        <f t="shared" si="148"/>
        <v>-2.0492851071113493E-2</v>
      </c>
      <c r="AB583" s="7">
        <f t="shared" si="149"/>
        <v>-2.0408871631207238E-2</v>
      </c>
      <c r="AE583" s="6">
        <v>44307</v>
      </c>
      <c r="AF583" s="7">
        <v>17.5</v>
      </c>
      <c r="AG583" s="7">
        <v>42.44</v>
      </c>
      <c r="AH583" s="7">
        <v>62.27</v>
      </c>
      <c r="AI583" s="7">
        <f t="shared" si="135"/>
        <v>2.6799999999999926</v>
      </c>
      <c r="AJ583" s="7">
        <v>2.72</v>
      </c>
      <c r="AK583" s="7">
        <v>21.11</v>
      </c>
      <c r="AL583" s="7">
        <f t="shared" si="136"/>
        <v>18.39</v>
      </c>
      <c r="AM583" s="7">
        <v>7.0000000000000007E-2</v>
      </c>
      <c r="AN583" s="7">
        <v>0.15</v>
      </c>
      <c r="AO583" s="7">
        <v>1.57</v>
      </c>
      <c r="AP583" s="7">
        <f t="shared" si="137"/>
        <v>1.4200000000000002</v>
      </c>
      <c r="AQ583" s="7">
        <v>2.33</v>
      </c>
      <c r="AR583" s="7">
        <v>112.1771</v>
      </c>
      <c r="AS583" s="7">
        <v>1792.3</v>
      </c>
      <c r="AT583" s="14">
        <v>266.61399999999998</v>
      </c>
      <c r="AU583" s="14">
        <v>98.558700000000002</v>
      </c>
      <c r="AV583" s="14">
        <v>88.3</v>
      </c>
      <c r="AY583" s="6">
        <v>44307</v>
      </c>
      <c r="AZ583" s="12">
        <v>0</v>
      </c>
      <c r="BA583" s="12">
        <v>0</v>
      </c>
      <c r="BB583" s="12">
        <v>0</v>
      </c>
      <c r="BE583" s="6">
        <v>44307</v>
      </c>
      <c r="BF583" t="s">
        <v>56</v>
      </c>
      <c r="BG583" s="52">
        <v>3</v>
      </c>
    </row>
    <row r="584" spans="1:59" x14ac:dyDescent="0.2">
      <c r="A584" s="6">
        <v>44308</v>
      </c>
      <c r="B584" s="12">
        <v>45.6357</v>
      </c>
      <c r="C584" s="12">
        <v>81.975499999999997</v>
      </c>
      <c r="D584" s="12">
        <v>41.368400000000001</v>
      </c>
      <c r="E584" s="12">
        <v>22.6099</v>
      </c>
      <c r="F584" s="12">
        <v>69.496200000000002</v>
      </c>
      <c r="G584" s="12"/>
      <c r="H584" s="12">
        <v>5.2892000000000001</v>
      </c>
      <c r="I584" s="12">
        <v>16.1431</v>
      </c>
      <c r="J584" s="12">
        <v>5.4375</v>
      </c>
      <c r="K584" s="12">
        <v>77.772099999999995</v>
      </c>
      <c r="L584" s="12">
        <v>61.45</v>
      </c>
      <c r="M584" s="12">
        <v>65.069999999999993</v>
      </c>
      <c r="O584" s="6">
        <v>44308</v>
      </c>
      <c r="P584" s="7">
        <f t="shared" si="138"/>
        <v>-1.3120316734375959E-2</v>
      </c>
      <c r="Q584" s="7">
        <f t="shared" si="139"/>
        <v>-1.7478455357604315E-2</v>
      </c>
      <c r="R584" s="7">
        <f t="shared" si="140"/>
        <v>-1.1658121100853635E-2</v>
      </c>
      <c r="S584" s="7">
        <f t="shared" si="141"/>
        <v>-1.442013913244603E-2</v>
      </c>
      <c r="T584" s="7">
        <f t="shared" si="142"/>
        <v>-1.1213765621022661E-2</v>
      </c>
      <c r="U584" s="7" t="str">
        <f t="shared" si="143"/>
        <v/>
      </c>
      <c r="V584" s="7">
        <f t="shared" si="144"/>
        <v>-1.4862906840983039E-2</v>
      </c>
      <c r="W584" s="7">
        <f t="shared" si="145"/>
        <v>-2.9493065181880516E-2</v>
      </c>
      <c r="X584" s="7">
        <f t="shared" si="146"/>
        <v>9.9806761411679618E-3</v>
      </c>
      <c r="Y584" s="7">
        <f t="shared" si="147"/>
        <v>1.092996657160401E-4</v>
      </c>
      <c r="Z584" s="7">
        <v>-9.1750000000000009E-3</v>
      </c>
      <c r="AA584" s="7">
        <f t="shared" si="148"/>
        <v>1.7916773259383197E-3</v>
      </c>
      <c r="AB584" s="7">
        <f t="shared" si="149"/>
        <v>1.6268078965175743E-2</v>
      </c>
      <c r="AE584" s="6">
        <v>44308</v>
      </c>
      <c r="AF584" s="7">
        <v>18.71</v>
      </c>
      <c r="AG584" s="7">
        <v>39.39</v>
      </c>
      <c r="AH584" s="7">
        <v>59.62</v>
      </c>
      <c r="AI584" s="7">
        <f t="shared" si="135"/>
        <v>3.6199999999999903</v>
      </c>
      <c r="AJ584" s="7">
        <v>2.77</v>
      </c>
      <c r="AK584" s="7">
        <v>21.37</v>
      </c>
      <c r="AL584" s="7">
        <f t="shared" si="136"/>
        <v>18.600000000000001</v>
      </c>
      <c r="AM584" s="7">
        <v>7.0000000000000007E-2</v>
      </c>
      <c r="AN584" s="7">
        <v>0.16</v>
      </c>
      <c r="AO584" s="7">
        <v>1.57</v>
      </c>
      <c r="AP584" s="7">
        <f t="shared" si="137"/>
        <v>1.4100000000000001</v>
      </c>
      <c r="AQ584" s="7">
        <v>2.33</v>
      </c>
      <c r="AR584" s="7">
        <v>112.22969999999999</v>
      </c>
      <c r="AS584" s="7">
        <v>1781.2</v>
      </c>
      <c r="AT584" s="14">
        <v>266.61399999999998</v>
      </c>
      <c r="AU584" s="14">
        <v>98.558700000000002</v>
      </c>
      <c r="AV584" s="14">
        <v>88.3</v>
      </c>
      <c r="AY584" s="6">
        <v>44308</v>
      </c>
      <c r="AZ584" s="12">
        <v>0</v>
      </c>
      <c r="BA584" s="12">
        <v>0</v>
      </c>
      <c r="BB584" s="12">
        <v>0</v>
      </c>
      <c r="BE584" s="6">
        <v>44308</v>
      </c>
      <c r="BF584" t="s">
        <v>56</v>
      </c>
      <c r="BG584" s="52">
        <v>3</v>
      </c>
    </row>
    <row r="585" spans="1:59" x14ac:dyDescent="0.2">
      <c r="A585" s="6">
        <v>44309</v>
      </c>
      <c r="B585" s="12">
        <v>45.883400000000002</v>
      </c>
      <c r="C585" s="12">
        <v>82.462699999999998</v>
      </c>
      <c r="D585" s="12">
        <v>41.585799999999999</v>
      </c>
      <c r="E585" s="12">
        <v>23.125900000000001</v>
      </c>
      <c r="F585" s="12">
        <v>70.9011</v>
      </c>
      <c r="G585" s="12"/>
      <c r="H585" s="12">
        <v>5.3251999999999997</v>
      </c>
      <c r="I585" s="12">
        <v>16.026800000000001</v>
      </c>
      <c r="J585" s="12">
        <v>5.5251999999999999</v>
      </c>
      <c r="K585" s="12">
        <v>77.772099999999995</v>
      </c>
      <c r="L585" s="12">
        <v>62.18</v>
      </c>
      <c r="M585" s="12">
        <v>65.75</v>
      </c>
      <c r="O585" s="6">
        <v>44309</v>
      </c>
      <c r="P585" s="7">
        <f t="shared" si="138"/>
        <v>5.4130909249020228E-3</v>
      </c>
      <c r="Q585" s="7">
        <f t="shared" si="139"/>
        <v>5.9256477582361545E-3</v>
      </c>
      <c r="R585" s="7">
        <f t="shared" si="140"/>
        <v>5.2414584847278204E-3</v>
      </c>
      <c r="S585" s="7">
        <f t="shared" si="141"/>
        <v>2.2565338101748843E-2</v>
      </c>
      <c r="T585" s="7">
        <f t="shared" si="142"/>
        <v>2.001387341036685E-2</v>
      </c>
      <c r="U585" s="7" t="str">
        <f t="shared" si="143"/>
        <v/>
      </c>
      <c r="V585" s="7">
        <f t="shared" si="144"/>
        <v>6.783263875094289E-3</v>
      </c>
      <c r="W585" s="7">
        <f t="shared" si="145"/>
        <v>-7.2303927998612905E-3</v>
      </c>
      <c r="X585" s="7">
        <f t="shared" si="146"/>
        <v>1.6000049428865296E-2</v>
      </c>
      <c r="Y585" s="7">
        <f t="shared" si="147"/>
        <v>0</v>
      </c>
      <c r="Z585" s="7">
        <v>1.0784E-2</v>
      </c>
      <c r="AA585" s="7">
        <f t="shared" si="148"/>
        <v>1.1809568618563863E-2</v>
      </c>
      <c r="AB585" s="7">
        <f t="shared" si="149"/>
        <v>1.0396057550981341E-2</v>
      </c>
      <c r="AE585" s="6">
        <v>44309</v>
      </c>
      <c r="AF585" s="7">
        <v>17.329999999999998</v>
      </c>
      <c r="AG585" s="7">
        <v>38.700000000000003</v>
      </c>
      <c r="AH585" s="7">
        <v>59.98</v>
      </c>
      <c r="AI585" s="7">
        <f t="shared" si="135"/>
        <v>3.5700000000000003</v>
      </c>
      <c r="AJ585" s="7">
        <v>2.79</v>
      </c>
      <c r="AK585" s="7">
        <v>20.045000000000002</v>
      </c>
      <c r="AL585" s="7">
        <f t="shared" si="136"/>
        <v>17.255000000000003</v>
      </c>
      <c r="AM585" s="7">
        <v>7.0000000000000007E-2</v>
      </c>
      <c r="AN585" s="7">
        <v>0.16</v>
      </c>
      <c r="AO585" s="7">
        <v>1.58</v>
      </c>
      <c r="AP585" s="7">
        <f t="shared" si="137"/>
        <v>1.4200000000000002</v>
      </c>
      <c r="AQ585" s="7">
        <v>2.34</v>
      </c>
      <c r="AR585" s="7">
        <v>112.0889</v>
      </c>
      <c r="AS585" s="7">
        <v>1777</v>
      </c>
      <c r="AT585" s="14">
        <v>266.61399999999998</v>
      </c>
      <c r="AU585" s="14">
        <v>98.558700000000002</v>
      </c>
      <c r="AV585" s="14">
        <v>88.3</v>
      </c>
      <c r="AY585" s="6">
        <v>44309</v>
      </c>
      <c r="AZ585" s="12">
        <v>0</v>
      </c>
      <c r="BA585" s="12">
        <v>0</v>
      </c>
      <c r="BB585" s="12">
        <v>0</v>
      </c>
      <c r="BE585" s="6">
        <v>44309</v>
      </c>
      <c r="BF585" t="s">
        <v>56</v>
      </c>
      <c r="BG585" s="52">
        <v>3</v>
      </c>
    </row>
    <row r="586" spans="1:59" x14ac:dyDescent="0.2">
      <c r="A586" s="6">
        <v>44312</v>
      </c>
      <c r="B586" s="12">
        <v>45.974200000000003</v>
      </c>
      <c r="C586" s="12">
        <v>82.438299999999998</v>
      </c>
      <c r="D586" s="12">
        <v>42.0291</v>
      </c>
      <c r="E586" s="12">
        <v>23.360499999999998</v>
      </c>
      <c r="F586" s="12">
        <v>71.292900000000003</v>
      </c>
      <c r="G586" s="12"/>
      <c r="H586" s="12">
        <v>5.2892000000000001</v>
      </c>
      <c r="I586" s="12">
        <v>16.2058</v>
      </c>
      <c r="J586" s="12">
        <v>5.5183999999999997</v>
      </c>
      <c r="K586" s="12">
        <v>77.763599999999997</v>
      </c>
      <c r="L586" s="12">
        <v>62.02</v>
      </c>
      <c r="M586" s="12">
        <v>65.5</v>
      </c>
      <c r="O586" s="6">
        <v>44312</v>
      </c>
      <c r="P586" s="7">
        <f t="shared" si="138"/>
        <v>1.976973697848636E-3</v>
      </c>
      <c r="Q586" s="7">
        <f t="shared" si="139"/>
        <v>-2.9593513899948346E-4</v>
      </c>
      <c r="R586" s="7">
        <f t="shared" si="140"/>
        <v>1.0603472670014604E-2</v>
      </c>
      <c r="S586" s="7">
        <f t="shared" si="141"/>
        <v>1.0093360280464234E-2</v>
      </c>
      <c r="T586" s="7">
        <f t="shared" si="142"/>
        <v>5.510794991952157E-3</v>
      </c>
      <c r="U586" s="7" t="str">
        <f t="shared" si="143"/>
        <v/>
      </c>
      <c r="V586" s="7">
        <f t="shared" si="144"/>
        <v>-6.7832638750942109E-3</v>
      </c>
      <c r="W586" s="7">
        <f t="shared" si="145"/>
        <v>1.1106881862359787E-2</v>
      </c>
      <c r="X586" s="7">
        <f t="shared" si="146"/>
        <v>-1.23148264322827E-3</v>
      </c>
      <c r="Y586" s="7">
        <f t="shared" si="147"/>
        <v>-1.0929966571612189E-4</v>
      </c>
      <c r="Z586" s="7">
        <v>2.085E-3</v>
      </c>
      <c r="AA586" s="7">
        <f t="shared" si="148"/>
        <v>-2.576490958304783E-3</v>
      </c>
      <c r="AB586" s="7">
        <f t="shared" si="149"/>
        <v>-3.8095284166677302E-3</v>
      </c>
      <c r="AE586" s="6">
        <v>44312</v>
      </c>
      <c r="AF586" s="7">
        <v>17.64</v>
      </c>
      <c r="AG586" s="7">
        <v>41.23</v>
      </c>
      <c r="AH586" s="7">
        <v>60.98</v>
      </c>
      <c r="AI586" s="7">
        <f t="shared" si="135"/>
        <v>3.4799999999999969</v>
      </c>
      <c r="AJ586" s="7">
        <v>2.73</v>
      </c>
      <c r="AK586" s="7">
        <v>20</v>
      </c>
      <c r="AL586" s="7">
        <f t="shared" si="136"/>
        <v>17.27</v>
      </c>
      <c r="AM586" s="7">
        <v>7.0000000000000007E-2</v>
      </c>
      <c r="AN586" s="7">
        <v>0.18</v>
      </c>
      <c r="AO586" s="7">
        <v>1.58</v>
      </c>
      <c r="AP586" s="7">
        <f t="shared" si="137"/>
        <v>1.4000000000000001</v>
      </c>
      <c r="AQ586" s="7">
        <v>2.36</v>
      </c>
      <c r="AR586" s="7">
        <v>111.8109</v>
      </c>
      <c r="AS586" s="7">
        <v>1779.2</v>
      </c>
      <c r="AT586" s="14">
        <v>266.61399999999998</v>
      </c>
      <c r="AU586" s="14">
        <v>98.558700000000002</v>
      </c>
      <c r="AV586" s="14">
        <v>88.3</v>
      </c>
      <c r="AY586" s="6">
        <v>44312</v>
      </c>
      <c r="AZ586" s="12">
        <v>0</v>
      </c>
      <c r="BA586" s="12">
        <v>0</v>
      </c>
      <c r="BB586" s="12">
        <v>0</v>
      </c>
      <c r="BE586" s="6">
        <v>44312</v>
      </c>
      <c r="BF586" t="s">
        <v>56</v>
      </c>
      <c r="BG586" s="52">
        <v>3</v>
      </c>
    </row>
    <row r="587" spans="1:59" x14ac:dyDescent="0.2">
      <c r="A587" s="6">
        <v>44313</v>
      </c>
      <c r="B587" s="12">
        <v>46.576999999999998</v>
      </c>
      <c r="C587" s="12">
        <v>83.396500000000003</v>
      </c>
      <c r="D587" s="12">
        <v>42.907400000000003</v>
      </c>
      <c r="E587" s="12">
        <v>23.538699999999999</v>
      </c>
      <c r="F587" s="12">
        <v>71.206900000000005</v>
      </c>
      <c r="G587" s="12"/>
      <c r="H587" s="12">
        <v>5.2028999999999996</v>
      </c>
      <c r="I587" s="12">
        <v>15.847799999999999</v>
      </c>
      <c r="J587" s="12">
        <v>5.6736000000000004</v>
      </c>
      <c r="K587" s="12">
        <v>77.772099999999995</v>
      </c>
      <c r="L587" s="12">
        <v>63.03</v>
      </c>
      <c r="M587" s="12">
        <v>66.25</v>
      </c>
      <c r="O587" s="6">
        <v>44313</v>
      </c>
      <c r="P587" s="7">
        <f t="shared" si="138"/>
        <v>1.3026487480202922E-2</v>
      </c>
      <c r="Q587" s="7">
        <f t="shared" si="139"/>
        <v>1.1556207305324999E-2</v>
      </c>
      <c r="R587" s="7">
        <f t="shared" si="140"/>
        <v>2.0682069719529652E-2</v>
      </c>
      <c r="S587" s="7">
        <f t="shared" si="141"/>
        <v>7.5993133179321787E-3</v>
      </c>
      <c r="T587" s="7">
        <f t="shared" si="142"/>
        <v>-1.2070193844634716E-3</v>
      </c>
      <c r="U587" s="7" t="str">
        <f t="shared" si="143"/>
        <v/>
      </c>
      <c r="V587" s="7">
        <f t="shared" si="144"/>
        <v>-1.6450843258018145E-2</v>
      </c>
      <c r="W587" s="7">
        <f t="shared" si="145"/>
        <v>-2.2338513426476612E-2</v>
      </c>
      <c r="X587" s="7">
        <f t="shared" si="146"/>
        <v>2.7735873697312455E-2</v>
      </c>
      <c r="Y587" s="7">
        <f t="shared" si="147"/>
        <v>1.092996657160401E-4</v>
      </c>
      <c r="Z587" s="7">
        <v>-2.1499999999999999E-4</v>
      </c>
      <c r="AA587" s="7">
        <f t="shared" si="148"/>
        <v>1.6153889852715882E-2</v>
      </c>
      <c r="AB587" s="7">
        <f t="shared" si="149"/>
        <v>1.1385322225125429E-2</v>
      </c>
      <c r="AE587" s="6">
        <v>44313</v>
      </c>
      <c r="AF587" s="7">
        <v>17.559999999999999</v>
      </c>
      <c r="AG587" s="7">
        <v>38.44</v>
      </c>
      <c r="AH587" s="7">
        <v>60.15</v>
      </c>
      <c r="AI587" s="7">
        <f t="shared" si="135"/>
        <v>3.2199999999999989</v>
      </c>
      <c r="AJ587" s="7">
        <v>2.91</v>
      </c>
      <c r="AK587" s="7">
        <v>21.405000000000001</v>
      </c>
      <c r="AL587" s="7">
        <f t="shared" si="136"/>
        <v>18.495000000000001</v>
      </c>
      <c r="AM587" s="7">
        <v>7.0000000000000007E-2</v>
      </c>
      <c r="AN587" s="7">
        <v>0.17</v>
      </c>
      <c r="AO587" s="7">
        <v>1.63</v>
      </c>
      <c r="AP587" s="7">
        <f t="shared" si="137"/>
        <v>1.46</v>
      </c>
      <c r="AQ587" s="7">
        <v>2.39</v>
      </c>
      <c r="AR587" s="7">
        <v>111.9097</v>
      </c>
      <c r="AS587" s="7">
        <v>1778</v>
      </c>
      <c r="AT587" s="14">
        <v>266.61399999999998</v>
      </c>
      <c r="AU587" s="14">
        <v>98.558700000000002</v>
      </c>
      <c r="AV587" s="14">
        <v>88.3</v>
      </c>
      <c r="AY587" s="6">
        <v>44313</v>
      </c>
      <c r="AZ587" s="12">
        <v>0</v>
      </c>
      <c r="BA587" s="12">
        <v>0</v>
      </c>
      <c r="BB587" s="12">
        <v>0</v>
      </c>
      <c r="BE587" s="6">
        <v>44313</v>
      </c>
      <c r="BF587" t="s">
        <v>56</v>
      </c>
      <c r="BG587" s="52">
        <v>3</v>
      </c>
    </row>
    <row r="588" spans="1:59" x14ac:dyDescent="0.2">
      <c r="A588" s="6">
        <v>44314</v>
      </c>
      <c r="B588" s="12">
        <v>47.980600000000003</v>
      </c>
      <c r="C588" s="12">
        <v>85.442899999999995</v>
      </c>
      <c r="D588" s="12">
        <v>44.362699999999997</v>
      </c>
      <c r="E588" s="12">
        <v>24.4863</v>
      </c>
      <c r="F588" s="12">
        <v>72.936700000000002</v>
      </c>
      <c r="G588" s="12"/>
      <c r="H588" s="12">
        <v>5.3827999999999996</v>
      </c>
      <c r="I588" s="12">
        <v>16.34</v>
      </c>
      <c r="J588" s="12">
        <v>5.8018000000000001</v>
      </c>
      <c r="K588" s="12">
        <v>77.763599999999997</v>
      </c>
      <c r="L588" s="12">
        <v>63.81</v>
      </c>
      <c r="M588" s="12">
        <v>67.08</v>
      </c>
      <c r="O588" s="6">
        <v>44314</v>
      </c>
      <c r="P588" s="7">
        <f t="shared" si="138"/>
        <v>2.9689905485953925E-2</v>
      </c>
      <c r="Q588" s="7">
        <f t="shared" si="139"/>
        <v>2.4241974526207934E-2</v>
      </c>
      <c r="R588" s="7">
        <f t="shared" si="140"/>
        <v>3.335472104359672E-2</v>
      </c>
      <c r="S588" s="7">
        <f t="shared" si="141"/>
        <v>3.9467902317231261E-2</v>
      </c>
      <c r="T588" s="7">
        <f t="shared" si="142"/>
        <v>2.4002217857041621E-2</v>
      </c>
      <c r="U588" s="7" t="str">
        <f t="shared" si="143"/>
        <v/>
      </c>
      <c r="V588" s="7">
        <f t="shared" si="144"/>
        <v>3.3992522442736518E-2</v>
      </c>
      <c r="W588" s="7">
        <f t="shared" si="145"/>
        <v>3.058540000418352E-2</v>
      </c>
      <c r="X588" s="7">
        <f t="shared" si="146"/>
        <v>2.2344377335213193E-2</v>
      </c>
      <c r="Y588" s="7">
        <f t="shared" si="147"/>
        <v>-1.0929966571612189E-4</v>
      </c>
      <c r="Z588" s="7">
        <v>-2.8699999999999998E-4</v>
      </c>
      <c r="AA588" s="7">
        <f t="shared" si="148"/>
        <v>1.2299114355236777E-2</v>
      </c>
      <c r="AB588" s="7">
        <f t="shared" si="149"/>
        <v>1.2450472088676386E-2</v>
      </c>
      <c r="AE588" s="6">
        <v>44314</v>
      </c>
      <c r="AF588" s="7">
        <v>17.28</v>
      </c>
      <c r="AG588" s="7">
        <v>36.42</v>
      </c>
      <c r="AH588" s="7">
        <v>60.31</v>
      </c>
      <c r="AI588" s="7">
        <f t="shared" si="135"/>
        <v>3.269999999999996</v>
      </c>
      <c r="AJ588" s="7">
        <v>2.98</v>
      </c>
      <c r="AK588" s="7">
        <v>21.555</v>
      </c>
      <c r="AL588" s="7">
        <f t="shared" si="136"/>
        <v>18.574999999999999</v>
      </c>
      <c r="AM588" s="7">
        <v>7.0000000000000007E-2</v>
      </c>
      <c r="AN588" s="7">
        <v>0.17</v>
      </c>
      <c r="AO588" s="7">
        <v>1.63</v>
      </c>
      <c r="AP588" s="7">
        <f t="shared" si="137"/>
        <v>1.46</v>
      </c>
      <c r="AQ588" s="7">
        <v>2.41</v>
      </c>
      <c r="AR588" s="7">
        <v>111.79089999999999</v>
      </c>
      <c r="AS588" s="7">
        <v>1773.2</v>
      </c>
      <c r="AT588" s="14">
        <v>266.61399999999998</v>
      </c>
      <c r="AU588" s="14">
        <v>98.558700000000002</v>
      </c>
      <c r="AV588" s="14">
        <v>88.3</v>
      </c>
      <c r="AY588" s="6">
        <v>44314</v>
      </c>
      <c r="AZ588" s="12">
        <v>0</v>
      </c>
      <c r="BA588" s="12">
        <v>0</v>
      </c>
      <c r="BB588" s="12">
        <v>0</v>
      </c>
      <c r="BE588" s="6">
        <v>44314</v>
      </c>
      <c r="BF588" t="s">
        <v>56</v>
      </c>
      <c r="BG588" s="52">
        <v>3</v>
      </c>
    </row>
    <row r="589" spans="1:59" x14ac:dyDescent="0.2">
      <c r="A589" s="6">
        <v>44315</v>
      </c>
      <c r="B589" s="12">
        <v>48.665999999999997</v>
      </c>
      <c r="C589" s="12">
        <v>86.807100000000005</v>
      </c>
      <c r="D589" s="12">
        <v>44.438000000000002</v>
      </c>
      <c r="E589" s="12">
        <v>24.336200000000002</v>
      </c>
      <c r="F589" s="12">
        <v>73.586500000000001</v>
      </c>
      <c r="G589" s="12"/>
      <c r="H589" s="12">
        <v>5.5411000000000001</v>
      </c>
      <c r="I589" s="12">
        <v>16.518899999999999</v>
      </c>
      <c r="J589" s="12">
        <v>5.9637000000000002</v>
      </c>
      <c r="K589" s="12">
        <v>77.763599999999997</v>
      </c>
      <c r="L589" s="12">
        <v>65</v>
      </c>
      <c r="M589" s="12">
        <v>68.260000000000005</v>
      </c>
      <c r="O589" s="6">
        <v>44315</v>
      </c>
      <c r="P589" s="7">
        <f t="shared" si="138"/>
        <v>1.4183871772399097E-2</v>
      </c>
      <c r="Q589" s="7">
        <f t="shared" si="139"/>
        <v>1.5840098972680784E-2</v>
      </c>
      <c r="R589" s="7">
        <f t="shared" si="140"/>
        <v>1.6959329835934212E-3</v>
      </c>
      <c r="S589" s="7">
        <f t="shared" si="141"/>
        <v>-6.1488237150977947E-3</v>
      </c>
      <c r="T589" s="7">
        <f t="shared" si="142"/>
        <v>8.8696433057140495E-3</v>
      </c>
      <c r="U589" s="7" t="str">
        <f t="shared" si="143"/>
        <v/>
      </c>
      <c r="V589" s="7">
        <f t="shared" si="144"/>
        <v>2.8984352120996971E-2</v>
      </c>
      <c r="W589" s="7">
        <f t="shared" si="145"/>
        <v>1.0889090487615471E-2</v>
      </c>
      <c r="X589" s="7">
        <f t="shared" si="146"/>
        <v>2.7522879593483207E-2</v>
      </c>
      <c r="Y589" s="7">
        <f t="shared" si="147"/>
        <v>0</v>
      </c>
      <c r="Z589" s="7">
        <v>6.3530000000000001E-3</v>
      </c>
      <c r="AA589" s="7">
        <f t="shared" si="148"/>
        <v>1.847735201538157E-2</v>
      </c>
      <c r="AB589" s="7">
        <f t="shared" si="149"/>
        <v>1.7438006523553012E-2</v>
      </c>
      <c r="AE589" s="6">
        <v>44315</v>
      </c>
      <c r="AF589" s="7">
        <v>17.61</v>
      </c>
      <c r="AG589" s="7">
        <v>36.369999999999997</v>
      </c>
      <c r="AH589" s="7">
        <v>59.02</v>
      </c>
      <c r="AI589" s="7">
        <f t="shared" si="135"/>
        <v>3.2600000000000051</v>
      </c>
      <c r="AJ589" s="7">
        <v>2.91</v>
      </c>
      <c r="AK589" s="7">
        <v>22.5</v>
      </c>
      <c r="AL589" s="7">
        <f t="shared" si="136"/>
        <v>19.59</v>
      </c>
      <c r="AM589" s="7">
        <v>0.06</v>
      </c>
      <c r="AN589" s="7">
        <v>0.16</v>
      </c>
      <c r="AO589" s="7">
        <v>1.65</v>
      </c>
      <c r="AP589" s="7">
        <f t="shared" si="137"/>
        <v>1.49</v>
      </c>
      <c r="AQ589" s="7">
        <v>2.42</v>
      </c>
      <c r="AR589" s="7">
        <v>111.74639999999999</v>
      </c>
      <c r="AS589" s="7">
        <v>1768.1</v>
      </c>
      <c r="AT589" s="14">
        <v>266.61399999999998</v>
      </c>
      <c r="AU589" s="14">
        <v>98.558700000000002</v>
      </c>
      <c r="AV589" s="14">
        <v>88.3</v>
      </c>
      <c r="AY589" s="6">
        <v>44315</v>
      </c>
      <c r="AZ589" s="12">
        <v>0</v>
      </c>
      <c r="BA589" s="12">
        <v>0</v>
      </c>
      <c r="BB589" s="12">
        <v>0</v>
      </c>
      <c r="BE589" s="6">
        <v>44315</v>
      </c>
      <c r="BF589" t="s">
        <v>56</v>
      </c>
      <c r="BG589" s="52">
        <v>3</v>
      </c>
    </row>
    <row r="590" spans="1:59" x14ac:dyDescent="0.2">
      <c r="A590" s="6">
        <v>44316</v>
      </c>
      <c r="B590" s="12">
        <v>47.262300000000003</v>
      </c>
      <c r="C590" s="12">
        <v>83.697000000000003</v>
      </c>
      <c r="D590" s="12">
        <v>42.773499999999999</v>
      </c>
      <c r="E590" s="12">
        <v>23.792000000000002</v>
      </c>
      <c r="F590" s="12">
        <v>74.083500000000001</v>
      </c>
      <c r="G590" s="12"/>
      <c r="H590" s="12">
        <v>5.4978999999999996</v>
      </c>
      <c r="I590" s="12">
        <v>16.232600000000001</v>
      </c>
      <c r="J590" s="12">
        <v>5.8085000000000004</v>
      </c>
      <c r="K590" s="12">
        <v>77.772099999999995</v>
      </c>
      <c r="L590" s="12">
        <v>63.5</v>
      </c>
      <c r="M590" s="12">
        <v>67.73</v>
      </c>
      <c r="O590" s="6">
        <v>44316</v>
      </c>
      <c r="P590" s="7">
        <f t="shared" si="138"/>
        <v>-2.9267696792904328E-2</v>
      </c>
      <c r="Q590" s="7">
        <f t="shared" si="139"/>
        <v>-3.6485280996943682E-2</v>
      </c>
      <c r="R590" s="7">
        <f t="shared" si="140"/>
        <v>-3.8176207307014848E-2</v>
      </c>
      <c r="S590" s="7">
        <f t="shared" si="141"/>
        <v>-2.2615564042817015E-2</v>
      </c>
      <c r="T590" s="7">
        <f t="shared" si="142"/>
        <v>6.7312504445949896E-3</v>
      </c>
      <c r="U590" s="7" t="str">
        <f t="shared" si="143"/>
        <v/>
      </c>
      <c r="V590" s="7">
        <f t="shared" si="144"/>
        <v>-7.8268358607609025E-3</v>
      </c>
      <c r="W590" s="7">
        <f t="shared" si="145"/>
        <v>-1.748361405742558E-2</v>
      </c>
      <c r="X590" s="7">
        <f t="shared" si="146"/>
        <v>-2.6368731855055838E-2</v>
      </c>
      <c r="Y590" s="7">
        <f t="shared" si="147"/>
        <v>1.092996657160401E-4</v>
      </c>
      <c r="Z590" s="7">
        <v>-6.5919999999999998E-3</v>
      </c>
      <c r="AA590" s="7">
        <f t="shared" si="148"/>
        <v>-2.3347363996991177E-2</v>
      </c>
      <c r="AB590" s="7">
        <f t="shared" si="149"/>
        <v>-7.7947302517487292E-3</v>
      </c>
      <c r="AE590" s="6">
        <v>44316</v>
      </c>
      <c r="AF590" s="7">
        <v>18.61</v>
      </c>
      <c r="AG590" s="7">
        <v>38.39</v>
      </c>
      <c r="AH590" s="7">
        <v>58.13</v>
      </c>
      <c r="AI590" s="7">
        <f t="shared" si="135"/>
        <v>4.230000000000004</v>
      </c>
      <c r="AJ590" s="7">
        <v>2.86</v>
      </c>
      <c r="AK590" s="7">
        <v>23.285</v>
      </c>
      <c r="AL590" s="7">
        <f t="shared" si="136"/>
        <v>20.425000000000001</v>
      </c>
      <c r="AM590" s="7">
        <v>0.05</v>
      </c>
      <c r="AN590" s="7">
        <v>0.16</v>
      </c>
      <c r="AO590" s="7">
        <v>1.65</v>
      </c>
      <c r="AP590" s="7">
        <f t="shared" si="137"/>
        <v>1.49</v>
      </c>
      <c r="AQ590" s="7">
        <v>2.41</v>
      </c>
      <c r="AR590" s="7">
        <v>112.0839</v>
      </c>
      <c r="AS590" s="7">
        <v>1767.3</v>
      </c>
      <c r="AT590" s="14">
        <v>266.61399999999998</v>
      </c>
      <c r="AU590" s="14">
        <v>98.558700000000002</v>
      </c>
      <c r="AV590" s="14">
        <v>88.3</v>
      </c>
      <c r="AY590" s="6">
        <v>44316</v>
      </c>
      <c r="AZ590" s="12">
        <v>0</v>
      </c>
      <c r="BA590" s="12">
        <v>0</v>
      </c>
      <c r="BB590" s="12">
        <v>0</v>
      </c>
      <c r="BE590" s="6">
        <v>44316</v>
      </c>
      <c r="BF590" t="s">
        <v>56</v>
      </c>
      <c r="BG590" s="52">
        <v>3</v>
      </c>
    </row>
    <row r="591" spans="1:59" x14ac:dyDescent="0.2">
      <c r="A591" s="6">
        <v>44319</v>
      </c>
      <c r="B591" s="12">
        <v>48.566899999999997</v>
      </c>
      <c r="C591" s="12">
        <v>85.694599999999994</v>
      </c>
      <c r="D591" s="12">
        <v>44.111800000000002</v>
      </c>
      <c r="E591" s="12">
        <v>24.523800000000001</v>
      </c>
      <c r="F591" s="12">
        <v>75.306700000000006</v>
      </c>
      <c r="G591" s="12"/>
      <c r="H591" s="12">
        <v>5.7282000000000002</v>
      </c>
      <c r="I591" s="12">
        <v>17.4496</v>
      </c>
      <c r="J591" s="12">
        <v>5.8220000000000001</v>
      </c>
      <c r="K591" s="12">
        <v>77.772099999999995</v>
      </c>
      <c r="L591" s="12">
        <v>64.459999999999994</v>
      </c>
      <c r="M591" s="12"/>
      <c r="O591" s="6">
        <v>44319</v>
      </c>
      <c r="P591" s="7">
        <f t="shared" si="138"/>
        <v>2.7229291390737622E-2</v>
      </c>
      <c r="Q591" s="7">
        <f t="shared" si="139"/>
        <v>2.3586678557566212E-2</v>
      </c>
      <c r="R591" s="7">
        <f t="shared" si="140"/>
        <v>3.080856840625696E-2</v>
      </c>
      <c r="S591" s="7">
        <f t="shared" si="141"/>
        <v>3.029468487292393E-2</v>
      </c>
      <c r="T591" s="7">
        <f t="shared" si="142"/>
        <v>1.6376272829071822E-2</v>
      </c>
      <c r="U591" s="7" t="str">
        <f t="shared" si="143"/>
        <v/>
      </c>
      <c r="V591" s="7">
        <f t="shared" si="144"/>
        <v>4.1035144104420183E-2</v>
      </c>
      <c r="W591" s="7">
        <f t="shared" si="145"/>
        <v>7.2295159887558705E-2</v>
      </c>
      <c r="X591" s="7">
        <f t="shared" si="146"/>
        <v>2.321483352038869E-3</v>
      </c>
      <c r="Y591" s="7">
        <f t="shared" si="147"/>
        <v>0</v>
      </c>
      <c r="Z591" s="7">
        <v>2.1540000000000001E-3</v>
      </c>
      <c r="AA591" s="7">
        <f t="shared" si="148"/>
        <v>1.5004970488645696E-2</v>
      </c>
      <c r="AB591" s="7" t="str">
        <f t="shared" si="149"/>
        <v/>
      </c>
      <c r="AE591" s="6">
        <v>44319</v>
      </c>
      <c r="AF591" s="7">
        <v>18.309999999999999</v>
      </c>
      <c r="AG591" s="7">
        <v>40.15</v>
      </c>
      <c r="AH591" s="7">
        <v>57.33</v>
      </c>
      <c r="AI591" s="7" t="str">
        <f t="shared" si="135"/>
        <v/>
      </c>
      <c r="AJ591" s="7">
        <v>2.96</v>
      </c>
      <c r="AK591" s="7">
        <v>23.815000000000001</v>
      </c>
      <c r="AL591" s="7">
        <f t="shared" si="136"/>
        <v>20.855</v>
      </c>
      <c r="AM591" s="7">
        <v>0.06</v>
      </c>
      <c r="AN591" s="7">
        <v>0.16</v>
      </c>
      <c r="AO591" s="7">
        <v>1.63</v>
      </c>
      <c r="AP591" s="7">
        <f t="shared" si="137"/>
        <v>1.47</v>
      </c>
      <c r="AQ591" s="7">
        <v>2.42</v>
      </c>
      <c r="AR591" s="7">
        <v>112.005</v>
      </c>
      <c r="AS591" s="7">
        <v>1791.4</v>
      </c>
      <c r="AT591" s="14">
        <v>266.61399999999998</v>
      </c>
      <c r="AU591" s="14">
        <v>98.558700000000002</v>
      </c>
      <c r="AV591" s="14">
        <v>88.3</v>
      </c>
      <c r="AY591" s="6">
        <v>44319</v>
      </c>
      <c r="AZ591" s="12">
        <v>0</v>
      </c>
      <c r="BA591" s="12">
        <v>0</v>
      </c>
      <c r="BB591" s="12">
        <v>0</v>
      </c>
      <c r="BE591" s="6">
        <v>44319</v>
      </c>
      <c r="BF591" t="s">
        <v>56</v>
      </c>
      <c r="BG591" s="52">
        <v>3</v>
      </c>
    </row>
    <row r="592" spans="1:59" x14ac:dyDescent="0.2">
      <c r="A592" s="6">
        <v>44320</v>
      </c>
      <c r="B592" s="12">
        <v>48.872399999999999</v>
      </c>
      <c r="C592" s="12">
        <v>86.165599999999998</v>
      </c>
      <c r="D592" s="12">
        <v>43.9696</v>
      </c>
      <c r="E592" s="12">
        <v>24.261099999999999</v>
      </c>
      <c r="F592" s="12">
        <v>76.023499999999999</v>
      </c>
      <c r="G592" s="12"/>
      <c r="H592" s="12">
        <v>5.5698999999999996</v>
      </c>
      <c r="I592" s="12">
        <v>16.501100000000001</v>
      </c>
      <c r="J592" s="12">
        <v>5.9435000000000002</v>
      </c>
      <c r="K592" s="12">
        <v>77.763599999999997</v>
      </c>
      <c r="L592" s="12">
        <v>65.72</v>
      </c>
      <c r="M592" s="12">
        <v>68.91</v>
      </c>
      <c r="O592" s="6">
        <v>44320</v>
      </c>
      <c r="P592" s="7">
        <f t="shared" si="138"/>
        <v>6.270591045480868E-3</v>
      </c>
      <c r="Q592" s="7">
        <f t="shared" si="139"/>
        <v>5.4812129767621634E-3</v>
      </c>
      <c r="R592" s="7">
        <f t="shared" si="140"/>
        <v>-3.2288343178157601E-3</v>
      </c>
      <c r="S592" s="7">
        <f t="shared" si="141"/>
        <v>-1.0769829975784359E-2</v>
      </c>
      <c r="T592" s="7">
        <f t="shared" si="142"/>
        <v>9.4733947456938031E-3</v>
      </c>
      <c r="U592" s="7" t="str">
        <f t="shared" si="143"/>
        <v/>
      </c>
      <c r="V592" s="7">
        <f t="shared" si="144"/>
        <v>-2.8024244793240116E-2</v>
      </c>
      <c r="W592" s="7">
        <f t="shared" si="145"/>
        <v>-5.5889680398527188E-2</v>
      </c>
      <c r="X592" s="7">
        <f t="shared" si="146"/>
        <v>2.065434011511063E-2</v>
      </c>
      <c r="Y592" s="7">
        <f t="shared" si="147"/>
        <v>-1.0929966571612189E-4</v>
      </c>
      <c r="Z592" s="7">
        <v>-6.1879999999999999E-3</v>
      </c>
      <c r="AA592" s="7">
        <f t="shared" si="148"/>
        <v>1.9358416781775589E-2</v>
      </c>
      <c r="AB592" s="7" t="str">
        <f t="shared" si="149"/>
        <v/>
      </c>
      <c r="AE592" s="6">
        <v>44320</v>
      </c>
      <c r="AF592" s="7">
        <v>19.48</v>
      </c>
      <c r="AG592" s="7">
        <v>37.15</v>
      </c>
      <c r="AH592" s="7">
        <v>58.51</v>
      </c>
      <c r="AI592" s="7">
        <f t="shared" si="135"/>
        <v>3.1899999999999977</v>
      </c>
      <c r="AJ592" s="7">
        <v>3</v>
      </c>
      <c r="AK592" s="7">
        <v>23.05</v>
      </c>
      <c r="AL592" s="7">
        <f t="shared" si="136"/>
        <v>20.05</v>
      </c>
      <c r="AM592" s="7">
        <v>0.06</v>
      </c>
      <c r="AN592" s="7">
        <v>0.16</v>
      </c>
      <c r="AO592" s="7">
        <v>1.61</v>
      </c>
      <c r="AP592" s="7">
        <f t="shared" si="137"/>
        <v>1.4500000000000002</v>
      </c>
      <c r="AQ592" s="7">
        <v>2.42</v>
      </c>
      <c r="AR592" s="7">
        <v>112.28959999999999</v>
      </c>
      <c r="AS592" s="7">
        <v>1775.8</v>
      </c>
      <c r="AT592" s="14">
        <v>266.61399999999998</v>
      </c>
      <c r="AU592" s="14">
        <v>98.558700000000002</v>
      </c>
      <c r="AV592" s="14">
        <v>88.3</v>
      </c>
      <c r="AY592" s="6">
        <v>44320</v>
      </c>
      <c r="AZ592" s="12">
        <v>0</v>
      </c>
      <c r="BA592" s="12">
        <v>0</v>
      </c>
      <c r="BB592" s="12">
        <v>0</v>
      </c>
      <c r="BE592" s="6">
        <v>44320</v>
      </c>
      <c r="BF592" t="s">
        <v>56</v>
      </c>
      <c r="BG592" s="52">
        <v>3</v>
      </c>
    </row>
    <row r="593" spans="1:59" x14ac:dyDescent="0.2">
      <c r="A593" s="6">
        <v>44321</v>
      </c>
      <c r="B593" s="12">
        <v>50.342100000000002</v>
      </c>
      <c r="C593" s="12">
        <v>88.479900000000001</v>
      </c>
      <c r="D593" s="12">
        <v>46.370100000000001</v>
      </c>
      <c r="E593" s="12">
        <v>25.377500000000001</v>
      </c>
      <c r="F593" s="12">
        <v>77.409199999999998</v>
      </c>
      <c r="G593" s="12"/>
      <c r="H593" s="12">
        <v>5.6562000000000001</v>
      </c>
      <c r="I593" s="12">
        <v>16.008900000000001</v>
      </c>
      <c r="J593" s="12">
        <v>6.0378999999999996</v>
      </c>
      <c r="K593" s="12">
        <v>77.772099999999995</v>
      </c>
      <c r="L593" s="12">
        <v>65.63</v>
      </c>
      <c r="M593" s="12">
        <v>69.709999999999994</v>
      </c>
      <c r="O593" s="6">
        <v>44321</v>
      </c>
      <c r="P593" s="7">
        <f t="shared" si="138"/>
        <v>2.9628885206454524E-2</v>
      </c>
      <c r="Q593" s="7">
        <f t="shared" si="139"/>
        <v>2.6504381480970101E-2</v>
      </c>
      <c r="R593" s="7">
        <f t="shared" si="140"/>
        <v>5.3156368928117009E-2</v>
      </c>
      <c r="S593" s="7">
        <f t="shared" si="141"/>
        <v>4.4988710061510243E-2</v>
      </c>
      <c r="T593" s="7">
        <f t="shared" si="142"/>
        <v>1.806313356420015E-2</v>
      </c>
      <c r="U593" s="7" t="str">
        <f t="shared" si="143"/>
        <v/>
      </c>
      <c r="V593" s="7">
        <f t="shared" si="144"/>
        <v>1.5375188191357327E-2</v>
      </c>
      <c r="W593" s="7">
        <f t="shared" si="145"/>
        <v>-3.0282227760981561E-2</v>
      </c>
      <c r="X593" s="7">
        <f t="shared" si="146"/>
        <v>1.5758083933535016E-2</v>
      </c>
      <c r="Y593" s="7">
        <f t="shared" si="147"/>
        <v>1.092996657160401E-4</v>
      </c>
      <c r="Z593" s="7">
        <v>3.1300000000000002E-4</v>
      </c>
      <c r="AA593" s="7">
        <f t="shared" si="148"/>
        <v>-1.3703846834359535E-3</v>
      </c>
      <c r="AB593" s="7">
        <f t="shared" si="149"/>
        <v>1.1542474129190721E-2</v>
      </c>
      <c r="AE593" s="6">
        <v>44321</v>
      </c>
      <c r="AF593" s="7">
        <v>19.149999999999999</v>
      </c>
      <c r="AG593" s="7">
        <v>38.33</v>
      </c>
      <c r="AH593" s="7">
        <v>56.93</v>
      </c>
      <c r="AI593" s="7">
        <f t="shared" si="135"/>
        <v>4.0799999999999983</v>
      </c>
      <c r="AJ593" s="7">
        <v>2.99</v>
      </c>
      <c r="AK593" s="7">
        <v>23.96</v>
      </c>
      <c r="AL593" s="7">
        <f t="shared" si="136"/>
        <v>20.97</v>
      </c>
      <c r="AM593" s="7">
        <v>0.06</v>
      </c>
      <c r="AN593" s="7">
        <v>0.16</v>
      </c>
      <c r="AO593" s="7">
        <v>1.59</v>
      </c>
      <c r="AP593" s="7">
        <f t="shared" si="137"/>
        <v>1.4300000000000002</v>
      </c>
      <c r="AQ593" s="7">
        <v>2.4700000000000002</v>
      </c>
      <c r="AR593" s="7">
        <v>112.1514</v>
      </c>
      <c r="AS593" s="7">
        <v>1784.1</v>
      </c>
      <c r="AT593" s="14">
        <v>266.61399999999998</v>
      </c>
      <c r="AU593" s="14">
        <v>98.558700000000002</v>
      </c>
      <c r="AV593" s="14">
        <v>88.3</v>
      </c>
      <c r="AY593" s="6">
        <v>44321</v>
      </c>
      <c r="AZ593" s="12">
        <v>0</v>
      </c>
      <c r="BA593" s="12">
        <v>0</v>
      </c>
      <c r="BB593" s="12">
        <v>0</v>
      </c>
      <c r="BE593" s="6">
        <v>44321</v>
      </c>
      <c r="BF593" t="s">
        <v>56</v>
      </c>
      <c r="BG593" s="52">
        <v>3</v>
      </c>
    </row>
    <row r="594" spans="1:59" x14ac:dyDescent="0.2">
      <c r="A594" s="6">
        <v>44322</v>
      </c>
      <c r="B594" s="12">
        <v>50.820999999999998</v>
      </c>
      <c r="C594" s="12">
        <v>88.528599999999997</v>
      </c>
      <c r="D594" s="12">
        <v>46.587499999999999</v>
      </c>
      <c r="E594" s="12">
        <v>25.002300000000002</v>
      </c>
      <c r="F594" s="12">
        <v>76.854900000000001</v>
      </c>
      <c r="G594" s="12"/>
      <c r="H594" s="12">
        <v>5.6201999999999996</v>
      </c>
      <c r="I594" s="12">
        <v>16.116299999999999</v>
      </c>
      <c r="J594" s="12">
        <v>6.2065999999999999</v>
      </c>
      <c r="K594" s="12">
        <v>77.772099999999995</v>
      </c>
      <c r="L594" s="12">
        <v>64.73</v>
      </c>
      <c r="M594" s="12">
        <v>68.62</v>
      </c>
      <c r="O594" s="6">
        <v>44322</v>
      </c>
      <c r="P594" s="7">
        <f t="shared" si="138"/>
        <v>9.467949824796049E-3</v>
      </c>
      <c r="Q594" s="7">
        <f t="shared" si="139"/>
        <v>5.5025607503350268E-4</v>
      </c>
      <c r="R594" s="7">
        <f t="shared" si="140"/>
        <v>4.6774098375870383E-3</v>
      </c>
      <c r="S594" s="7">
        <f t="shared" si="141"/>
        <v>-1.4895134039988727E-2</v>
      </c>
      <c r="T594" s="7">
        <f t="shared" si="142"/>
        <v>-7.1864080565945893E-3</v>
      </c>
      <c r="U594" s="7" t="str">
        <f t="shared" si="143"/>
        <v/>
      </c>
      <c r="V594" s="7">
        <f t="shared" si="144"/>
        <v>-6.38503818701989E-3</v>
      </c>
      <c r="W594" s="7">
        <f t="shared" si="145"/>
        <v>6.6863646066994617E-3</v>
      </c>
      <c r="X594" s="7">
        <f t="shared" si="146"/>
        <v>2.7556972612487303E-2</v>
      </c>
      <c r="Y594" s="7">
        <f t="shared" si="147"/>
        <v>0</v>
      </c>
      <c r="Z594" s="7">
        <v>7.9539999999999993E-3</v>
      </c>
      <c r="AA594" s="7">
        <f t="shared" si="148"/>
        <v>-1.3808135928212445E-2</v>
      </c>
      <c r="AB594" s="7">
        <f t="shared" si="149"/>
        <v>-1.5759742068003596E-2</v>
      </c>
      <c r="AE594" s="6">
        <v>44322</v>
      </c>
      <c r="AF594" s="7">
        <v>18.39</v>
      </c>
      <c r="AG594" s="7">
        <v>37.74</v>
      </c>
      <c r="AH594" s="7">
        <v>57.75</v>
      </c>
      <c r="AI594" s="7">
        <f t="shared" si="135"/>
        <v>3.8900000000000006</v>
      </c>
      <c r="AJ594" s="7">
        <v>2.9</v>
      </c>
      <c r="AK594" s="7">
        <v>24.33</v>
      </c>
      <c r="AL594" s="7">
        <f t="shared" si="136"/>
        <v>21.43</v>
      </c>
      <c r="AM594" s="7">
        <v>0.06</v>
      </c>
      <c r="AN594" s="7">
        <v>0.16</v>
      </c>
      <c r="AO594" s="7">
        <v>1.58</v>
      </c>
      <c r="AP594" s="7">
        <f t="shared" si="137"/>
        <v>1.4200000000000002</v>
      </c>
      <c r="AQ594" s="7">
        <v>2.4500000000000002</v>
      </c>
      <c r="AR594" s="7">
        <v>111.84010000000001</v>
      </c>
      <c r="AS594" s="7">
        <v>1815.5</v>
      </c>
      <c r="AT594" s="14">
        <v>266.61399999999998</v>
      </c>
      <c r="AU594" s="14">
        <v>98.558700000000002</v>
      </c>
      <c r="AV594" s="14">
        <v>88.3</v>
      </c>
      <c r="AY594" s="6">
        <v>44322</v>
      </c>
      <c r="AZ594" s="12">
        <v>0</v>
      </c>
      <c r="BA594" s="12">
        <v>0</v>
      </c>
      <c r="BB594" s="12">
        <v>0</v>
      </c>
      <c r="BE594" s="6">
        <v>44322</v>
      </c>
      <c r="BF594" t="s">
        <v>56</v>
      </c>
      <c r="BG594" s="52">
        <v>3</v>
      </c>
    </row>
    <row r="595" spans="1:59" x14ac:dyDescent="0.2">
      <c r="A595" s="6">
        <v>44323</v>
      </c>
      <c r="B595" s="12">
        <v>51.547600000000003</v>
      </c>
      <c r="C595" s="12">
        <v>89.340699999999998</v>
      </c>
      <c r="D595" s="12">
        <v>47.758499999999998</v>
      </c>
      <c r="E595" s="12">
        <v>25.6965</v>
      </c>
      <c r="F595" s="12">
        <v>78.986000000000004</v>
      </c>
      <c r="G595" s="12"/>
      <c r="H595" s="12">
        <v>5.7282000000000002</v>
      </c>
      <c r="I595" s="12">
        <v>17.565899999999999</v>
      </c>
      <c r="J595" s="12">
        <v>6.6383000000000001</v>
      </c>
      <c r="K595" s="12">
        <v>77.763599999999997</v>
      </c>
      <c r="L595" s="12">
        <v>64.959999999999994</v>
      </c>
      <c r="M595" s="12">
        <v>68.73</v>
      </c>
      <c r="O595" s="6">
        <v>44323</v>
      </c>
      <c r="P595" s="7">
        <f t="shared" si="138"/>
        <v>1.4195997647315066E-2</v>
      </c>
      <c r="Q595" s="7">
        <f t="shared" si="139"/>
        <v>9.1314874799491123E-3</v>
      </c>
      <c r="R595" s="7">
        <f t="shared" si="140"/>
        <v>2.4824796750582596E-2</v>
      </c>
      <c r="S595" s="7">
        <f t="shared" si="141"/>
        <v>2.7386975220025447E-2</v>
      </c>
      <c r="T595" s="7">
        <f t="shared" si="142"/>
        <v>2.7351393048151026E-2</v>
      </c>
      <c r="U595" s="7" t="str">
        <f t="shared" si="143"/>
        <v/>
      </c>
      <c r="V595" s="7">
        <f t="shared" si="144"/>
        <v>1.9034094788902677E-2</v>
      </c>
      <c r="W595" s="7">
        <f t="shared" si="145"/>
        <v>8.6128340466258613E-2</v>
      </c>
      <c r="X595" s="7">
        <f t="shared" si="146"/>
        <v>6.7242664627628818E-2</v>
      </c>
      <c r="Y595" s="7">
        <f t="shared" si="147"/>
        <v>-1.0929966571612189E-4</v>
      </c>
      <c r="Z595" s="7">
        <v>7.2519999999999998E-3</v>
      </c>
      <c r="AA595" s="7">
        <f t="shared" si="148"/>
        <v>3.5469232960034743E-3</v>
      </c>
      <c r="AB595" s="7">
        <f t="shared" si="149"/>
        <v>1.601747703210274E-3</v>
      </c>
      <c r="AE595" s="6">
        <v>44323</v>
      </c>
      <c r="AF595" s="7">
        <v>16.690000000000001</v>
      </c>
      <c r="AG595" s="7">
        <v>37.630000000000003</v>
      </c>
      <c r="AH595" s="7">
        <v>54.13</v>
      </c>
      <c r="AI595" s="7">
        <f t="shared" si="135"/>
        <v>3.7700000000000102</v>
      </c>
      <c r="AJ595" s="7">
        <v>2.9</v>
      </c>
      <c r="AK595" s="7">
        <v>23.94</v>
      </c>
      <c r="AL595" s="7">
        <f t="shared" si="136"/>
        <v>21.040000000000003</v>
      </c>
      <c r="AM595" s="7">
        <v>0.06</v>
      </c>
      <c r="AN595" s="7">
        <v>0.14000000000000001</v>
      </c>
      <c r="AO595" s="7">
        <v>1.6</v>
      </c>
      <c r="AP595" s="7">
        <f t="shared" si="137"/>
        <v>1.46</v>
      </c>
      <c r="AQ595" s="7">
        <v>2.4900000000000002</v>
      </c>
      <c r="AR595" s="7">
        <v>111.0249</v>
      </c>
      <c r="AS595" s="7">
        <v>1831.1</v>
      </c>
      <c r="AT595" s="14">
        <v>266.61399999999998</v>
      </c>
      <c r="AU595" s="14">
        <v>98.558700000000002</v>
      </c>
      <c r="AV595" s="14">
        <v>88.3</v>
      </c>
      <c r="AY595" s="6">
        <v>44323</v>
      </c>
      <c r="AZ595" s="12">
        <v>0</v>
      </c>
      <c r="BA595" s="12">
        <v>0</v>
      </c>
      <c r="BB595" s="12">
        <v>0</v>
      </c>
      <c r="BE595" s="6">
        <v>44323</v>
      </c>
      <c r="BF595" t="s">
        <v>56</v>
      </c>
      <c r="BG595" s="52">
        <v>3</v>
      </c>
    </row>
    <row r="596" spans="1:59" x14ac:dyDescent="0.2">
      <c r="A596" s="6">
        <v>44326</v>
      </c>
      <c r="B596" s="12">
        <v>51.671500000000002</v>
      </c>
      <c r="C596" s="12">
        <v>88.975300000000004</v>
      </c>
      <c r="D596" s="12">
        <v>47.674799999999998</v>
      </c>
      <c r="E596" s="12">
        <v>24.983499999999999</v>
      </c>
      <c r="F596" s="12">
        <v>78.059100000000001</v>
      </c>
      <c r="G596" s="12"/>
      <c r="H596" s="12">
        <v>5.7857000000000003</v>
      </c>
      <c r="I596" s="12">
        <v>17.8612</v>
      </c>
      <c r="J596" s="12">
        <v>6.7088999999999999</v>
      </c>
      <c r="K596" s="12">
        <v>77.763599999999997</v>
      </c>
      <c r="L596" s="12">
        <v>64.92</v>
      </c>
      <c r="M596" s="12">
        <v>68.61</v>
      </c>
      <c r="O596" s="6">
        <v>44326</v>
      </c>
      <c r="P596" s="7">
        <f t="shared" si="138"/>
        <v>2.4007196247141874E-3</v>
      </c>
      <c r="Q596" s="7">
        <f t="shared" si="139"/>
        <v>-4.0983480052485515E-3</v>
      </c>
      <c r="R596" s="7">
        <f t="shared" si="140"/>
        <v>-1.7541051490678641E-3</v>
      </c>
      <c r="S596" s="7">
        <f t="shared" si="141"/>
        <v>-2.8139188884164584E-2</v>
      </c>
      <c r="T596" s="7">
        <f t="shared" si="142"/>
        <v>-1.1804389479299418E-2</v>
      </c>
      <c r="U596" s="7" t="str">
        <f t="shared" si="143"/>
        <v/>
      </c>
      <c r="V596" s="7">
        <f t="shared" si="144"/>
        <v>9.9880106684238565E-3</v>
      </c>
      <c r="W596" s="7">
        <f t="shared" si="145"/>
        <v>1.6671239777921718E-2</v>
      </c>
      <c r="X596" s="7">
        <f t="shared" si="146"/>
        <v>1.0579096506451202E-2</v>
      </c>
      <c r="Y596" s="7">
        <f t="shared" si="147"/>
        <v>0</v>
      </c>
      <c r="Z596" s="7">
        <v>-9.9520000000000008E-3</v>
      </c>
      <c r="AA596" s="7">
        <f t="shared" si="148"/>
        <v>-6.1595320703194967E-4</v>
      </c>
      <c r="AB596" s="7">
        <f t="shared" si="149"/>
        <v>-1.7474884307144486E-3</v>
      </c>
      <c r="AE596" s="6">
        <v>44326</v>
      </c>
      <c r="AF596" s="7">
        <v>19.66</v>
      </c>
      <c r="AG596" s="7">
        <v>37.99</v>
      </c>
      <c r="AH596" s="7">
        <v>55.48</v>
      </c>
      <c r="AI596" s="7">
        <f t="shared" si="135"/>
        <v>3.6899999999999977</v>
      </c>
      <c r="AJ596" s="7">
        <v>2.93</v>
      </c>
      <c r="AK596" s="7">
        <v>25.19</v>
      </c>
      <c r="AL596" s="7">
        <f t="shared" si="136"/>
        <v>22.26</v>
      </c>
      <c r="AM596" s="7">
        <v>0.06</v>
      </c>
      <c r="AN596" s="7">
        <v>0.16</v>
      </c>
      <c r="AO596" s="7">
        <v>1.63</v>
      </c>
      <c r="AP596" s="7">
        <f t="shared" si="137"/>
        <v>1.47</v>
      </c>
      <c r="AQ596" s="7">
        <v>2.54</v>
      </c>
      <c r="AR596" s="7">
        <v>110.79049999999999</v>
      </c>
      <c r="AS596" s="7">
        <v>1837.5</v>
      </c>
      <c r="AT596" s="14">
        <v>266.61399999999998</v>
      </c>
      <c r="AU596" s="14">
        <v>98.558700000000002</v>
      </c>
      <c r="AV596" s="14">
        <v>88.3</v>
      </c>
      <c r="AY596" s="6">
        <v>44326</v>
      </c>
      <c r="AZ596" s="12">
        <v>0</v>
      </c>
      <c r="BA596" s="12">
        <v>0</v>
      </c>
      <c r="BB596" s="12">
        <v>0</v>
      </c>
      <c r="BE596" s="6">
        <v>44326</v>
      </c>
      <c r="BF596" t="s">
        <v>56</v>
      </c>
      <c r="BG596" s="52">
        <v>3</v>
      </c>
    </row>
    <row r="597" spans="1:59" x14ac:dyDescent="0.2">
      <c r="A597" s="6">
        <v>44327</v>
      </c>
      <c r="B597" s="12">
        <v>50.028300000000002</v>
      </c>
      <c r="C597" s="12">
        <v>86.6447</v>
      </c>
      <c r="D597" s="12">
        <v>46.604300000000002</v>
      </c>
      <c r="E597" s="12">
        <v>23.013300000000001</v>
      </c>
      <c r="F597" s="12">
        <v>78.489099999999993</v>
      </c>
      <c r="G597" s="12"/>
      <c r="H597" s="12">
        <v>5.7065999999999999</v>
      </c>
      <c r="I597" s="12">
        <v>17.413799999999998</v>
      </c>
      <c r="J597" s="12">
        <v>6.5307000000000004</v>
      </c>
      <c r="K597" s="12">
        <v>77.763599999999997</v>
      </c>
      <c r="L597" s="12">
        <v>65.31</v>
      </c>
      <c r="M597" s="12">
        <v>68.83</v>
      </c>
      <c r="O597" s="6">
        <v>44327</v>
      </c>
      <c r="P597" s="7">
        <f t="shared" si="138"/>
        <v>-3.2317526952295263E-2</v>
      </c>
      <c r="Q597" s="7">
        <f t="shared" si="139"/>
        <v>-2.6542954442053162E-2</v>
      </c>
      <c r="R597" s="7">
        <f t="shared" si="140"/>
        <v>-2.2710144854225969E-2</v>
      </c>
      <c r="S597" s="7">
        <f t="shared" si="141"/>
        <v>-8.214329730199689E-2</v>
      </c>
      <c r="T597" s="7">
        <f t="shared" si="142"/>
        <v>5.4935295507562015E-3</v>
      </c>
      <c r="U597" s="7" t="str">
        <f t="shared" si="143"/>
        <v/>
      </c>
      <c r="V597" s="7">
        <f t="shared" si="144"/>
        <v>-1.3765956184071631E-2</v>
      </c>
      <c r="W597" s="7">
        <f t="shared" si="145"/>
        <v>-2.5367767112565259E-2</v>
      </c>
      <c r="X597" s="7">
        <f t="shared" si="146"/>
        <v>-2.6920868025780784E-2</v>
      </c>
      <c r="Y597" s="7">
        <f t="shared" si="147"/>
        <v>0</v>
      </c>
      <c r="Z597" s="7">
        <v>-8.9650000000000007E-3</v>
      </c>
      <c r="AA597" s="7">
        <f t="shared" si="148"/>
        <v>5.9894212681753196E-3</v>
      </c>
      <c r="AB597" s="7">
        <f t="shared" si="149"/>
        <v>3.2013997074733639E-3</v>
      </c>
      <c r="AE597" s="6">
        <v>44327</v>
      </c>
      <c r="AF597" s="7">
        <v>21.84</v>
      </c>
      <c r="AG597" s="7">
        <v>37.93</v>
      </c>
      <c r="AH597" s="7">
        <v>58.01</v>
      </c>
      <c r="AI597" s="7">
        <f t="shared" si="135"/>
        <v>3.519999999999996</v>
      </c>
      <c r="AJ597" s="7">
        <v>2.91</v>
      </c>
      <c r="AK597" s="7">
        <v>25.805</v>
      </c>
      <c r="AL597" s="7">
        <f t="shared" si="136"/>
        <v>22.895</v>
      </c>
      <c r="AM597" s="7">
        <v>0.06</v>
      </c>
      <c r="AN597" s="7">
        <v>0.16</v>
      </c>
      <c r="AO597" s="7">
        <v>1.64</v>
      </c>
      <c r="AP597" s="7">
        <f t="shared" si="137"/>
        <v>1.48</v>
      </c>
      <c r="AQ597" s="7">
        <v>2.5299999999999998</v>
      </c>
      <c r="AR597" s="7">
        <v>110.8921</v>
      </c>
      <c r="AS597" s="7">
        <v>1835.9</v>
      </c>
      <c r="AT597" s="14">
        <v>266.61399999999998</v>
      </c>
      <c r="AU597" s="14">
        <v>98.558700000000002</v>
      </c>
      <c r="AV597" s="14">
        <v>88.3</v>
      </c>
      <c r="AY597" s="6">
        <v>44327</v>
      </c>
      <c r="AZ597" s="12">
        <v>0</v>
      </c>
      <c r="BA597" s="12">
        <v>0</v>
      </c>
      <c r="BB597" s="12">
        <v>0</v>
      </c>
      <c r="BE597" s="6">
        <v>44327</v>
      </c>
      <c r="BF597" t="s">
        <v>56</v>
      </c>
      <c r="BG597" s="52">
        <v>3</v>
      </c>
    </row>
    <row r="598" spans="1:59" x14ac:dyDescent="0.2">
      <c r="A598" s="6">
        <v>44328</v>
      </c>
      <c r="B598" s="12">
        <v>50.296399999999998</v>
      </c>
      <c r="C598" s="12">
        <v>87.188800000000001</v>
      </c>
      <c r="D598" s="12">
        <v>46.5792</v>
      </c>
      <c r="E598" s="12">
        <v>23.5669</v>
      </c>
      <c r="F598" s="12">
        <v>78.269300000000001</v>
      </c>
      <c r="G598" s="12"/>
      <c r="H598" s="12">
        <v>5.649</v>
      </c>
      <c r="I598" s="12">
        <v>17.073799999999999</v>
      </c>
      <c r="J598" s="12">
        <v>6.5444000000000004</v>
      </c>
      <c r="K598" s="12">
        <v>77.755099999999999</v>
      </c>
      <c r="L598" s="12">
        <v>65.959999999999994</v>
      </c>
      <c r="M598" s="12">
        <v>69.62</v>
      </c>
      <c r="O598" s="6">
        <v>44328</v>
      </c>
      <c r="P598" s="7">
        <f t="shared" si="138"/>
        <v>5.344658657295857E-3</v>
      </c>
      <c r="Q598" s="7">
        <f t="shared" si="139"/>
        <v>6.2600336166392231E-3</v>
      </c>
      <c r="R598" s="7">
        <f t="shared" si="140"/>
        <v>-5.3872199707133146E-4</v>
      </c>
      <c r="S598" s="7">
        <f t="shared" si="141"/>
        <v>2.3770875505177532E-2</v>
      </c>
      <c r="T598" s="7">
        <f t="shared" si="142"/>
        <v>-2.8043172684311807E-3</v>
      </c>
      <c r="U598" s="7" t="str">
        <f t="shared" si="143"/>
        <v/>
      </c>
      <c r="V598" s="7">
        <f t="shared" si="144"/>
        <v>-1.0144861391132723E-2</v>
      </c>
      <c r="W598" s="7">
        <f t="shared" si="145"/>
        <v>-1.9717870525665065E-2</v>
      </c>
      <c r="X598" s="7">
        <f t="shared" si="146"/>
        <v>2.095587033921157E-3</v>
      </c>
      <c r="Y598" s="7">
        <f t="shared" si="147"/>
        <v>-1.0931161343897077E-4</v>
      </c>
      <c r="Z598" s="7">
        <v>-2.1474E-2</v>
      </c>
      <c r="AA598" s="7">
        <f t="shared" si="148"/>
        <v>9.9033337768322498E-3</v>
      </c>
      <c r="AB598" s="7">
        <f t="shared" si="149"/>
        <v>1.1412185973020213E-2</v>
      </c>
      <c r="AE598" s="6">
        <v>44328</v>
      </c>
      <c r="AF598" s="7">
        <v>27.59</v>
      </c>
      <c r="AG598" s="7">
        <v>36.94</v>
      </c>
      <c r="AH598" s="7">
        <v>58.47</v>
      </c>
      <c r="AI598" s="7">
        <f t="shared" si="135"/>
        <v>3.6600000000000108</v>
      </c>
      <c r="AJ598" s="7">
        <v>2.91</v>
      </c>
      <c r="AK598" s="7">
        <v>26.42</v>
      </c>
      <c r="AL598" s="7">
        <f t="shared" si="136"/>
        <v>23.51</v>
      </c>
      <c r="AM598" s="7">
        <v>0.06</v>
      </c>
      <c r="AN598" s="7">
        <v>0.16</v>
      </c>
      <c r="AO598" s="7">
        <v>1.69</v>
      </c>
      <c r="AP598" s="7">
        <f t="shared" si="137"/>
        <v>1.53</v>
      </c>
      <c r="AQ598" s="7">
        <v>2.54</v>
      </c>
      <c r="AR598" s="7">
        <v>111.56359999999999</v>
      </c>
      <c r="AS598" s="7">
        <v>1822.6</v>
      </c>
      <c r="AT598" s="14">
        <v>266.61399999999998</v>
      </c>
      <c r="AU598" s="14">
        <v>98.558700000000002</v>
      </c>
      <c r="AV598" s="14">
        <v>88.3</v>
      </c>
      <c r="AY598" s="6">
        <v>44328</v>
      </c>
      <c r="AZ598" s="12">
        <v>0</v>
      </c>
      <c r="BA598" s="12">
        <v>0</v>
      </c>
      <c r="BB598" s="12">
        <v>0</v>
      </c>
      <c r="BE598" s="6">
        <v>44328</v>
      </c>
      <c r="BF598" t="s">
        <v>56</v>
      </c>
      <c r="BG598" s="52">
        <v>3</v>
      </c>
    </row>
    <row r="599" spans="1:59" x14ac:dyDescent="0.2">
      <c r="A599" s="6">
        <v>44329</v>
      </c>
      <c r="B599" s="12">
        <v>49.676499999999997</v>
      </c>
      <c r="C599" s="12">
        <v>86.628500000000003</v>
      </c>
      <c r="D599" s="12">
        <v>45.7194</v>
      </c>
      <c r="E599" s="12">
        <v>22.244</v>
      </c>
      <c r="F599" s="12">
        <v>78.699299999999994</v>
      </c>
      <c r="G599" s="12"/>
      <c r="H599" s="12">
        <v>5.6706000000000003</v>
      </c>
      <c r="I599" s="12">
        <v>17.682300000000001</v>
      </c>
      <c r="J599" s="12">
        <v>6.8391000000000002</v>
      </c>
      <c r="K599" s="12">
        <v>77.755099999999999</v>
      </c>
      <c r="L599" s="12">
        <v>63.82</v>
      </c>
      <c r="M599" s="12">
        <v>67.36</v>
      </c>
      <c r="O599" s="6">
        <v>44329</v>
      </c>
      <c r="P599" s="7">
        <f t="shared" si="138"/>
        <v>-1.2401519710082054E-2</v>
      </c>
      <c r="Q599" s="7">
        <f t="shared" si="139"/>
        <v>-6.4470215645410726E-3</v>
      </c>
      <c r="R599" s="7">
        <f t="shared" si="140"/>
        <v>-1.8631374074676407E-2</v>
      </c>
      <c r="S599" s="7">
        <f t="shared" si="141"/>
        <v>-5.777087585018436E-2</v>
      </c>
      <c r="T599" s="7">
        <f t="shared" si="142"/>
        <v>5.4788164718806197E-3</v>
      </c>
      <c r="U599" s="7" t="str">
        <f t="shared" si="143"/>
        <v/>
      </c>
      <c r="V599" s="7">
        <f t="shared" si="144"/>
        <v>3.8163939038033156E-3</v>
      </c>
      <c r="W599" s="7">
        <f t="shared" si="145"/>
        <v>3.5019014443453955E-2</v>
      </c>
      <c r="X599" s="7">
        <f t="shared" si="146"/>
        <v>4.4046421903037127E-2</v>
      </c>
      <c r="Y599" s="7">
        <f t="shared" si="147"/>
        <v>0</v>
      </c>
      <c r="Z599" s="7">
        <v>1.1941E-2</v>
      </c>
      <c r="AA599" s="7">
        <f t="shared" si="148"/>
        <v>-3.2981876841300585E-2</v>
      </c>
      <c r="AB599" s="7">
        <f t="shared" si="149"/>
        <v>-3.3000512449221676E-2</v>
      </c>
      <c r="AE599" s="6">
        <v>44329</v>
      </c>
      <c r="AF599" s="7">
        <v>23.13</v>
      </c>
      <c r="AG599" s="7">
        <v>37.94</v>
      </c>
      <c r="AH599" s="7">
        <v>56.59</v>
      </c>
      <c r="AI599" s="7">
        <f t="shared" si="135"/>
        <v>3.5399999999999991</v>
      </c>
      <c r="AJ599" s="7">
        <v>2.95</v>
      </c>
      <c r="AK599" s="7">
        <v>26.25</v>
      </c>
      <c r="AL599" s="7">
        <f t="shared" si="136"/>
        <v>23.3</v>
      </c>
      <c r="AM599" s="7">
        <v>0.06</v>
      </c>
      <c r="AN599" s="7">
        <v>0.16</v>
      </c>
      <c r="AO599" s="7">
        <v>1.66</v>
      </c>
      <c r="AP599" s="7">
        <f t="shared" si="137"/>
        <v>1.5</v>
      </c>
      <c r="AQ599" s="7">
        <v>2.5099999999999998</v>
      </c>
      <c r="AR599" s="7">
        <v>111.5955</v>
      </c>
      <c r="AS599" s="7">
        <v>1823.8</v>
      </c>
      <c r="AT599" s="14">
        <v>266.61399999999998</v>
      </c>
      <c r="AU599" s="14">
        <v>98.558700000000002</v>
      </c>
      <c r="AV599" s="14">
        <v>88.3</v>
      </c>
      <c r="AY599" s="6">
        <v>44329</v>
      </c>
      <c r="AZ599" s="12">
        <v>0</v>
      </c>
      <c r="BA599" s="12">
        <v>0</v>
      </c>
      <c r="BB599" s="12">
        <v>0</v>
      </c>
      <c r="BE599" s="6">
        <v>44329</v>
      </c>
      <c r="BF599" t="s">
        <v>56</v>
      </c>
      <c r="BG599" s="52">
        <v>3</v>
      </c>
    </row>
    <row r="600" spans="1:59" x14ac:dyDescent="0.2">
      <c r="A600" s="6">
        <v>44330</v>
      </c>
      <c r="B600" s="12">
        <v>50.907899999999998</v>
      </c>
      <c r="C600" s="12">
        <v>88.894099999999995</v>
      </c>
      <c r="D600" s="12">
        <v>47.641199999999998</v>
      </c>
      <c r="E600" s="12">
        <v>23.548100000000002</v>
      </c>
      <c r="F600" s="12">
        <v>80.113699999999994</v>
      </c>
      <c r="G600" s="12"/>
      <c r="H600" s="12">
        <v>5.6778000000000004</v>
      </c>
      <c r="I600" s="12">
        <v>18.183399999999999</v>
      </c>
      <c r="J600" s="12">
        <v>6.9282000000000004</v>
      </c>
      <c r="K600" s="12">
        <v>77.755099999999999</v>
      </c>
      <c r="L600" s="12">
        <v>65.319999999999993</v>
      </c>
      <c r="M600" s="12">
        <v>69.239999999999995</v>
      </c>
      <c r="O600" s="6">
        <v>44330</v>
      </c>
      <c r="P600" s="7">
        <f t="shared" si="138"/>
        <v>2.4486133542289561E-2</v>
      </c>
      <c r="Q600" s="7">
        <f t="shared" si="139"/>
        <v>2.5816912879079487E-2</v>
      </c>
      <c r="R600" s="7">
        <f t="shared" si="140"/>
        <v>4.1175217605822718E-2</v>
      </c>
      <c r="S600" s="7">
        <f t="shared" si="141"/>
        <v>5.6972828476830772E-2</v>
      </c>
      <c r="T600" s="7">
        <f t="shared" si="142"/>
        <v>1.7812614806446136E-2</v>
      </c>
      <c r="U600" s="7" t="str">
        <f t="shared" si="143"/>
        <v/>
      </c>
      <c r="V600" s="7">
        <f t="shared" si="144"/>
        <v>1.2689015131765354E-3</v>
      </c>
      <c r="W600" s="7">
        <f t="shared" si="145"/>
        <v>2.7944950719185471E-2</v>
      </c>
      <c r="X600" s="7">
        <f t="shared" si="146"/>
        <v>1.294389517390644E-2</v>
      </c>
      <c r="Y600" s="7">
        <f t="shared" si="147"/>
        <v>0</v>
      </c>
      <c r="Z600" s="7">
        <v>1.5239000000000001E-2</v>
      </c>
      <c r="AA600" s="7">
        <f t="shared" si="148"/>
        <v>2.323164725216683E-2</v>
      </c>
      <c r="AB600" s="7">
        <f t="shared" si="149"/>
        <v>2.7527360373937253E-2</v>
      </c>
      <c r="AE600" s="6">
        <v>44330</v>
      </c>
      <c r="AF600" s="7">
        <v>18.809999999999999</v>
      </c>
      <c r="AG600" s="7">
        <v>36.46</v>
      </c>
      <c r="AH600" s="7">
        <v>54.99</v>
      </c>
      <c r="AI600" s="7">
        <f t="shared" si="135"/>
        <v>3.9200000000000017</v>
      </c>
      <c r="AJ600" s="7">
        <v>2.95</v>
      </c>
      <c r="AK600" s="7">
        <v>26.83</v>
      </c>
      <c r="AL600" s="7">
        <f t="shared" si="136"/>
        <v>23.88</v>
      </c>
      <c r="AM600" s="7">
        <v>0.06</v>
      </c>
      <c r="AN600" s="7">
        <v>0.16</v>
      </c>
      <c r="AO600" s="7">
        <v>1.63</v>
      </c>
      <c r="AP600" s="7">
        <f t="shared" si="137"/>
        <v>1.47</v>
      </c>
      <c r="AQ600" s="7">
        <v>2.5099999999999998</v>
      </c>
      <c r="AR600" s="7">
        <v>111.1353</v>
      </c>
      <c r="AS600" s="7">
        <v>1837.9</v>
      </c>
      <c r="AT600" s="14">
        <v>266.61399999999998</v>
      </c>
      <c r="AU600" s="14">
        <v>98.558700000000002</v>
      </c>
      <c r="AV600" s="14">
        <v>88.3</v>
      </c>
      <c r="AY600" s="6">
        <v>44330</v>
      </c>
      <c r="AZ600" s="12">
        <v>0</v>
      </c>
      <c r="BA600" s="12">
        <v>0</v>
      </c>
      <c r="BB600" s="12">
        <v>0</v>
      </c>
      <c r="BE600" s="6">
        <v>44330</v>
      </c>
      <c r="BF600" t="s">
        <v>56</v>
      </c>
      <c r="BG600" s="52">
        <v>3</v>
      </c>
    </row>
    <row r="601" spans="1:59" x14ac:dyDescent="0.2">
      <c r="A601" s="6">
        <v>44333</v>
      </c>
      <c r="B601" s="12">
        <v>52.097499999999997</v>
      </c>
      <c r="C601" s="12">
        <v>89.982200000000006</v>
      </c>
      <c r="D601" s="12">
        <v>49.141599999999997</v>
      </c>
      <c r="E601" s="12">
        <v>24.758299999999998</v>
      </c>
      <c r="F601" s="12">
        <v>80.371700000000004</v>
      </c>
      <c r="G601" s="12"/>
      <c r="H601" s="12">
        <v>5.6921999999999997</v>
      </c>
      <c r="I601" s="12">
        <v>18.774000000000001</v>
      </c>
      <c r="J601" s="12">
        <v>7.1337999999999999</v>
      </c>
      <c r="K601" s="12">
        <v>77.763599999999997</v>
      </c>
      <c r="L601" s="12">
        <v>66.239999999999995</v>
      </c>
      <c r="M601" s="12">
        <v>69.62</v>
      </c>
      <c r="O601" s="6">
        <v>44333</v>
      </c>
      <c r="P601" s="7">
        <f t="shared" si="138"/>
        <v>2.3098845163043395E-2</v>
      </c>
      <c r="Q601" s="7">
        <f t="shared" si="139"/>
        <v>1.2166099378553856E-2</v>
      </c>
      <c r="R601" s="7">
        <f t="shared" si="140"/>
        <v>3.1007993508786271E-2</v>
      </c>
      <c r="S601" s="7">
        <f t="shared" si="141"/>
        <v>5.0115648529475879E-2</v>
      </c>
      <c r="T601" s="7">
        <f t="shared" si="142"/>
        <v>3.2152485180978775E-3</v>
      </c>
      <c r="U601" s="7" t="str">
        <f t="shared" si="143"/>
        <v/>
      </c>
      <c r="V601" s="7">
        <f t="shared" si="144"/>
        <v>2.5329828846439831E-3</v>
      </c>
      <c r="W601" s="7">
        <f t="shared" si="145"/>
        <v>3.1963843949414636E-2</v>
      </c>
      <c r="X601" s="7">
        <f t="shared" si="146"/>
        <v>2.9244012576884047E-2</v>
      </c>
      <c r="Y601" s="7">
        <f t="shared" si="147"/>
        <v>1.093116134388927E-4</v>
      </c>
      <c r="Z601" s="7">
        <v>-2.5479999999999999E-3</v>
      </c>
      <c r="AA601" s="7">
        <f t="shared" si="148"/>
        <v>1.398624197473987E-2</v>
      </c>
      <c r="AB601" s="7">
        <f t="shared" si="149"/>
        <v>5.4731520752844404E-3</v>
      </c>
      <c r="AE601" s="6">
        <v>44333</v>
      </c>
      <c r="AF601" s="7">
        <v>19.72</v>
      </c>
      <c r="AG601" s="7">
        <v>36.42</v>
      </c>
      <c r="AH601" s="7">
        <v>58.59</v>
      </c>
      <c r="AI601" s="7">
        <f t="shared" si="135"/>
        <v>3.3800000000000097</v>
      </c>
      <c r="AJ601" s="7">
        <v>2.99</v>
      </c>
      <c r="AK601" s="7">
        <v>26.31</v>
      </c>
      <c r="AL601" s="7">
        <f t="shared" si="136"/>
        <v>23.32</v>
      </c>
      <c r="AM601" s="7">
        <v>0.06</v>
      </c>
      <c r="AN601" s="7">
        <v>0.16</v>
      </c>
      <c r="AO601" s="7">
        <v>1.64</v>
      </c>
      <c r="AP601" s="7">
        <f t="shared" si="137"/>
        <v>1.48</v>
      </c>
      <c r="AQ601" s="7">
        <v>2.54</v>
      </c>
      <c r="AR601" s="7">
        <v>111.07899999999999</v>
      </c>
      <c r="AS601" s="7">
        <v>1867.5</v>
      </c>
      <c r="AT601" s="14">
        <v>266.61399999999998</v>
      </c>
      <c r="AU601" s="14">
        <v>98.558700000000002</v>
      </c>
      <c r="AV601" s="14">
        <v>88.3</v>
      </c>
      <c r="AY601" s="6">
        <v>44333</v>
      </c>
      <c r="AZ601" s="12">
        <v>0</v>
      </c>
      <c r="BA601" s="12">
        <v>0</v>
      </c>
      <c r="BB601" s="12">
        <v>0</v>
      </c>
      <c r="BE601" s="6">
        <v>44333</v>
      </c>
      <c r="BF601" t="s">
        <v>56</v>
      </c>
      <c r="BG601" s="52">
        <v>3</v>
      </c>
    </row>
    <row r="602" spans="1:59" x14ac:dyDescent="0.2">
      <c r="A602" s="6">
        <v>44334</v>
      </c>
      <c r="B602" s="12">
        <v>50.623100000000001</v>
      </c>
      <c r="C602" s="12">
        <v>87.277900000000002</v>
      </c>
      <c r="D602" s="12">
        <v>48.290300000000002</v>
      </c>
      <c r="E602" s="12">
        <v>24.270499999999998</v>
      </c>
      <c r="F602" s="12">
        <v>79.989500000000007</v>
      </c>
      <c r="G602" s="12"/>
      <c r="H602" s="12">
        <v>5.8144999999999998</v>
      </c>
      <c r="I602" s="12">
        <v>19.203499999999998</v>
      </c>
      <c r="J602" s="12">
        <v>7.1063999999999998</v>
      </c>
      <c r="K602" s="12">
        <v>77.763599999999997</v>
      </c>
      <c r="L602" s="12">
        <v>65.489999999999995</v>
      </c>
      <c r="M602" s="12">
        <v>69.010000000000005</v>
      </c>
      <c r="O602" s="6">
        <v>44334</v>
      </c>
      <c r="P602" s="7">
        <f t="shared" si="138"/>
        <v>-2.8708969104902421E-2</v>
      </c>
      <c r="Q602" s="7">
        <f t="shared" si="139"/>
        <v>-3.0514592251485166E-2</v>
      </c>
      <c r="R602" s="7">
        <f t="shared" si="140"/>
        <v>-1.7475214263024209E-2</v>
      </c>
      <c r="S602" s="7">
        <f t="shared" si="141"/>
        <v>-1.9899165239604735E-2</v>
      </c>
      <c r="T602" s="7">
        <f t="shared" si="142"/>
        <v>-4.7667481122845188E-3</v>
      </c>
      <c r="U602" s="7" t="str">
        <f t="shared" si="143"/>
        <v/>
      </c>
      <c r="V602" s="7">
        <f t="shared" si="144"/>
        <v>2.1257981106211844E-2</v>
      </c>
      <c r="W602" s="7">
        <f t="shared" si="145"/>
        <v>2.2619620172495258E-2</v>
      </c>
      <c r="X602" s="7">
        <f t="shared" si="146"/>
        <v>-3.8482653072580988E-3</v>
      </c>
      <c r="Y602" s="7">
        <f t="shared" si="147"/>
        <v>0</v>
      </c>
      <c r="Z602" s="7">
        <v>-8.6529999999999992E-3</v>
      </c>
      <c r="AA602" s="7">
        <f t="shared" si="148"/>
        <v>-1.1387050847042057E-2</v>
      </c>
      <c r="AB602" s="7">
        <f t="shared" si="149"/>
        <v>-8.8004607507823612E-3</v>
      </c>
      <c r="AE602" s="6">
        <v>44334</v>
      </c>
      <c r="AF602" s="7">
        <v>21.34</v>
      </c>
      <c r="AG602" s="7">
        <v>37.01</v>
      </c>
      <c r="AH602" s="7">
        <v>57.18</v>
      </c>
      <c r="AI602" s="7">
        <f t="shared" si="135"/>
        <v>3.5200000000000102</v>
      </c>
      <c r="AJ602" s="7">
        <v>2.96</v>
      </c>
      <c r="AK602" s="7">
        <v>24.81</v>
      </c>
      <c r="AL602" s="7">
        <f t="shared" si="136"/>
        <v>21.849999999999998</v>
      </c>
      <c r="AM602" s="7">
        <v>0.06</v>
      </c>
      <c r="AN602" s="7">
        <v>0.16</v>
      </c>
      <c r="AO602" s="7">
        <v>1.64</v>
      </c>
      <c r="AP602" s="7">
        <f t="shared" si="137"/>
        <v>1.48</v>
      </c>
      <c r="AQ602" s="7">
        <v>2.52</v>
      </c>
      <c r="AR602" s="7">
        <v>110.8317</v>
      </c>
      <c r="AS602" s="7">
        <v>1867.8</v>
      </c>
      <c r="AT602" s="14">
        <v>266.61399999999998</v>
      </c>
      <c r="AU602" s="14">
        <v>98.558700000000002</v>
      </c>
      <c r="AV602" s="14">
        <v>88.3</v>
      </c>
      <c r="AY602" s="6">
        <v>44334</v>
      </c>
      <c r="AZ602" s="12">
        <v>0</v>
      </c>
      <c r="BA602" s="12">
        <v>0</v>
      </c>
      <c r="BB602" s="12">
        <v>0</v>
      </c>
      <c r="BE602" s="6">
        <v>44334</v>
      </c>
      <c r="BF602" t="s">
        <v>56</v>
      </c>
      <c r="BG602" s="52">
        <v>3</v>
      </c>
    </row>
    <row r="603" spans="1:59" x14ac:dyDescent="0.2">
      <c r="A603" s="6">
        <v>44335</v>
      </c>
      <c r="B603" s="12">
        <v>49.4084</v>
      </c>
      <c r="C603" s="12">
        <v>84.828400000000002</v>
      </c>
      <c r="D603" s="12">
        <v>46.8489</v>
      </c>
      <c r="E603" s="12">
        <v>23.52</v>
      </c>
      <c r="F603" s="12">
        <v>79.884399999999999</v>
      </c>
      <c r="G603" s="12"/>
      <c r="H603" s="12">
        <v>5.9728000000000003</v>
      </c>
      <c r="I603" s="12">
        <v>18.988700000000001</v>
      </c>
      <c r="J603" s="12">
        <v>6.8871000000000002</v>
      </c>
      <c r="K603" s="12">
        <v>77.755099999999999</v>
      </c>
      <c r="L603" s="12">
        <v>63.28</v>
      </c>
      <c r="M603" s="12">
        <v>66.88</v>
      </c>
      <c r="O603" s="6">
        <v>44335</v>
      </c>
      <c r="P603" s="7">
        <f t="shared" si="138"/>
        <v>-2.428754363374324E-2</v>
      </c>
      <c r="Q603" s="7">
        <f t="shared" si="139"/>
        <v>-2.8466888350546178E-2</v>
      </c>
      <c r="R603" s="7">
        <f t="shared" si="140"/>
        <v>-3.0303183112612472E-2</v>
      </c>
      <c r="S603" s="7">
        <f t="shared" si="141"/>
        <v>-3.1410498061593427E-2</v>
      </c>
      <c r="T603" s="7">
        <f t="shared" si="142"/>
        <v>-1.3147864052883926E-3</v>
      </c>
      <c r="U603" s="7" t="str">
        <f t="shared" si="143"/>
        <v/>
      </c>
      <c r="V603" s="7">
        <f t="shared" si="144"/>
        <v>2.6861031427221536E-2</v>
      </c>
      <c r="W603" s="7">
        <f t="shared" si="145"/>
        <v>-1.124848868906902E-2</v>
      </c>
      <c r="X603" s="7">
        <f t="shared" si="146"/>
        <v>-3.134568990585581E-2</v>
      </c>
      <c r="Y603" s="7">
        <f t="shared" si="147"/>
        <v>-1.0931161343897077E-4</v>
      </c>
      <c r="Z603" s="7">
        <v>-2.6250000000000002E-3</v>
      </c>
      <c r="AA603" s="7">
        <f t="shared" si="148"/>
        <v>-3.4328135770563643E-2</v>
      </c>
      <c r="AB603" s="7">
        <f t="shared" si="149"/>
        <v>-3.1351452856064395E-2</v>
      </c>
      <c r="AE603" s="6">
        <v>44335</v>
      </c>
      <c r="AF603" s="7">
        <v>22.18</v>
      </c>
      <c r="AG603" s="7">
        <v>38.82</v>
      </c>
      <c r="AH603" s="7">
        <v>57.31</v>
      </c>
      <c r="AI603" s="7">
        <f t="shared" si="135"/>
        <v>3.5999999999999943</v>
      </c>
      <c r="AJ603" s="7">
        <v>2.88</v>
      </c>
      <c r="AK603" s="7">
        <v>22.664999999999999</v>
      </c>
      <c r="AL603" s="7">
        <f t="shared" si="136"/>
        <v>19.785</v>
      </c>
      <c r="AM603" s="7">
        <v>0.06</v>
      </c>
      <c r="AN603" s="7">
        <v>0.16</v>
      </c>
      <c r="AO603" s="7">
        <v>1.68</v>
      </c>
      <c r="AP603" s="7">
        <f t="shared" si="137"/>
        <v>1.52</v>
      </c>
      <c r="AQ603" s="7">
        <v>2.48</v>
      </c>
      <c r="AR603" s="7">
        <v>110.8807</v>
      </c>
      <c r="AS603" s="7">
        <v>1881.3</v>
      </c>
      <c r="AT603" s="14">
        <v>266.61399999999998</v>
      </c>
      <c r="AU603" s="14">
        <v>98.558700000000002</v>
      </c>
      <c r="AV603" s="14">
        <v>88.3</v>
      </c>
      <c r="AY603" s="6">
        <v>44335</v>
      </c>
      <c r="AZ603" s="12">
        <v>0</v>
      </c>
      <c r="BA603" s="12">
        <v>0</v>
      </c>
      <c r="BB603" s="12">
        <v>0</v>
      </c>
      <c r="BE603" s="6">
        <v>44335</v>
      </c>
      <c r="BF603" t="s">
        <v>56</v>
      </c>
      <c r="BG603" s="52">
        <v>3</v>
      </c>
    </row>
    <row r="604" spans="1:59" x14ac:dyDescent="0.2">
      <c r="A604" s="6">
        <v>44336</v>
      </c>
      <c r="B604" s="12">
        <v>49.2911</v>
      </c>
      <c r="C604" s="12">
        <v>85.124300000000005</v>
      </c>
      <c r="D604" s="12">
        <v>46.688699999999997</v>
      </c>
      <c r="E604" s="12">
        <v>23.407399999999999</v>
      </c>
      <c r="F604" s="12">
        <v>80.257099999999994</v>
      </c>
      <c r="G604" s="12"/>
      <c r="H604" s="12">
        <v>6.1527000000000003</v>
      </c>
      <c r="I604" s="12">
        <v>19.501200000000001</v>
      </c>
      <c r="J604" s="12">
        <v>6.8665000000000003</v>
      </c>
      <c r="K604" s="12">
        <v>77.755099999999999</v>
      </c>
      <c r="L604" s="12">
        <v>61.95</v>
      </c>
      <c r="M604" s="12">
        <v>65.180000000000007</v>
      </c>
      <c r="O604" s="6">
        <v>44336</v>
      </c>
      <c r="P604" s="7">
        <f t="shared" si="138"/>
        <v>-2.376912856214242E-3</v>
      </c>
      <c r="Q604" s="7">
        <f t="shared" si="139"/>
        <v>3.4821488448387975E-3</v>
      </c>
      <c r="R604" s="7">
        <f t="shared" si="140"/>
        <v>-3.4253638459206125E-3</v>
      </c>
      <c r="S604" s="7">
        <f t="shared" si="141"/>
        <v>-4.7989113436441508E-3</v>
      </c>
      <c r="T604" s="7">
        <f t="shared" si="142"/>
        <v>4.6546419622650725E-3</v>
      </c>
      <c r="U604" s="7" t="str">
        <f t="shared" si="143"/>
        <v/>
      </c>
      <c r="V604" s="7">
        <f t="shared" si="144"/>
        <v>2.9675180687477296E-2</v>
      </c>
      <c r="W604" s="7">
        <f t="shared" si="145"/>
        <v>2.6631936739599623E-2</v>
      </c>
      <c r="X604" s="7">
        <f t="shared" si="146"/>
        <v>-2.995581579298696E-3</v>
      </c>
      <c r="Y604" s="7">
        <f t="shared" si="147"/>
        <v>0</v>
      </c>
      <c r="Z604" s="7">
        <v>1.0699999999999999E-2</v>
      </c>
      <c r="AA604" s="7">
        <f t="shared" si="148"/>
        <v>-2.1241715384246986E-2</v>
      </c>
      <c r="AB604" s="7">
        <f t="shared" si="149"/>
        <v>-2.5747295367030531E-2</v>
      </c>
      <c r="AE604" s="6">
        <v>44336</v>
      </c>
      <c r="AF604" s="7">
        <v>20.67</v>
      </c>
      <c r="AG604" s="7">
        <v>39.43</v>
      </c>
      <c r="AH604" s="7">
        <v>55.04</v>
      </c>
      <c r="AI604" s="7">
        <f t="shared" si="135"/>
        <v>3.230000000000004</v>
      </c>
      <c r="AJ604" s="7">
        <v>2.86</v>
      </c>
      <c r="AK604" s="7">
        <v>24.684999999999999</v>
      </c>
      <c r="AL604" s="7">
        <f t="shared" si="136"/>
        <v>21.824999999999999</v>
      </c>
      <c r="AM604" s="7">
        <v>0.06</v>
      </c>
      <c r="AN604" s="7">
        <v>0.15</v>
      </c>
      <c r="AO604" s="7">
        <v>1.63</v>
      </c>
      <c r="AP604" s="7">
        <f t="shared" si="137"/>
        <v>1.48</v>
      </c>
      <c r="AQ604" s="7">
        <v>2.41</v>
      </c>
      <c r="AR604" s="7">
        <v>110.8605</v>
      </c>
      <c r="AS604" s="7">
        <v>1881.8</v>
      </c>
      <c r="AT604" s="14">
        <v>266.61399999999998</v>
      </c>
      <c r="AU604" s="14">
        <v>98.558700000000002</v>
      </c>
      <c r="AV604" s="14">
        <v>88.3</v>
      </c>
      <c r="AY604" s="6">
        <v>44336</v>
      </c>
      <c r="AZ604" s="12">
        <v>0</v>
      </c>
      <c r="BA604" s="12">
        <v>0</v>
      </c>
      <c r="BB604" s="12">
        <v>0</v>
      </c>
      <c r="BE604" s="6">
        <v>44336</v>
      </c>
      <c r="BF604" t="s">
        <v>56</v>
      </c>
      <c r="BG604" s="52">
        <v>3</v>
      </c>
    </row>
    <row r="605" spans="1:59" x14ac:dyDescent="0.2">
      <c r="A605" s="6">
        <v>44337</v>
      </c>
      <c r="B605" s="12">
        <v>49.358199999999997</v>
      </c>
      <c r="C605" s="12">
        <v>85.584599999999995</v>
      </c>
      <c r="D605" s="12">
        <v>46.907899999999998</v>
      </c>
      <c r="E605" s="12">
        <v>23.5669</v>
      </c>
      <c r="F605" s="12">
        <v>79.779200000000003</v>
      </c>
      <c r="G605" s="12"/>
      <c r="H605" s="12">
        <v>6.4046000000000003</v>
      </c>
      <c r="I605" s="12">
        <v>20.4453</v>
      </c>
      <c r="J605" s="12">
        <v>6.9829999999999997</v>
      </c>
      <c r="K605" s="12">
        <v>77.763599999999997</v>
      </c>
      <c r="L605" s="12">
        <v>63.61</v>
      </c>
      <c r="M605" s="12">
        <v>66.72</v>
      </c>
      <c r="O605" s="6">
        <v>44337</v>
      </c>
      <c r="P605" s="7">
        <f t="shared" si="138"/>
        <v>1.3603747892392329E-3</v>
      </c>
      <c r="Q605" s="7">
        <f t="shared" si="139"/>
        <v>5.3928191858260205E-3</v>
      </c>
      <c r="R605" s="7">
        <f t="shared" si="140"/>
        <v>4.6839393900531085E-3</v>
      </c>
      <c r="S605" s="7">
        <f t="shared" si="141"/>
        <v>6.7909734887199886E-3</v>
      </c>
      <c r="T605" s="7">
        <f t="shared" si="142"/>
        <v>-5.972412765672743E-3</v>
      </c>
      <c r="U605" s="7" t="str">
        <f t="shared" si="143"/>
        <v/>
      </c>
      <c r="V605" s="7">
        <f t="shared" si="144"/>
        <v>4.0125472322887608E-2</v>
      </c>
      <c r="W605" s="7">
        <f t="shared" si="145"/>
        <v>4.7277025085431051E-2</v>
      </c>
      <c r="X605" s="7">
        <f t="shared" si="146"/>
        <v>1.6824108875698605E-2</v>
      </c>
      <c r="Y605" s="7">
        <f t="shared" si="147"/>
        <v>1.093116134388927E-4</v>
      </c>
      <c r="Z605" s="7">
        <v>-8.1899999999999996E-4</v>
      </c>
      <c r="AA605" s="7">
        <f t="shared" si="148"/>
        <v>2.6443082615561383E-2</v>
      </c>
      <c r="AB605" s="7">
        <f t="shared" si="149"/>
        <v>2.3352084641075667E-2</v>
      </c>
      <c r="AE605" s="6">
        <v>44337</v>
      </c>
      <c r="AF605" s="7">
        <v>20.149999999999999</v>
      </c>
      <c r="AG605" s="7">
        <v>39.340000000000003</v>
      </c>
      <c r="AH605" s="7">
        <v>54.59</v>
      </c>
      <c r="AI605" s="7">
        <f t="shared" si="135"/>
        <v>3.1099999999999994</v>
      </c>
      <c r="AJ605" s="7">
        <v>2.84</v>
      </c>
      <c r="AK605" s="7">
        <v>24.795000000000002</v>
      </c>
      <c r="AL605" s="7">
        <f t="shared" si="136"/>
        <v>21.955000000000002</v>
      </c>
      <c r="AM605" s="7">
        <v>0.06</v>
      </c>
      <c r="AN605" s="7">
        <v>0.17</v>
      </c>
      <c r="AO605" s="7">
        <v>1.63</v>
      </c>
      <c r="AP605" s="7">
        <f t="shared" si="137"/>
        <v>1.46</v>
      </c>
      <c r="AQ605" s="7">
        <v>2.4300000000000002</v>
      </c>
      <c r="AR605" s="7">
        <v>111.05759999999999</v>
      </c>
      <c r="AS605" s="7">
        <v>1876.7</v>
      </c>
      <c r="AT605" s="14">
        <v>266.61399999999998</v>
      </c>
      <c r="AU605" s="14">
        <v>98.558700000000002</v>
      </c>
      <c r="AV605" s="14">
        <v>88.3</v>
      </c>
      <c r="AY605" s="6">
        <v>44337</v>
      </c>
      <c r="AZ605" s="12">
        <v>0</v>
      </c>
      <c r="BA605" s="12">
        <v>0</v>
      </c>
      <c r="BB605" s="12">
        <v>0</v>
      </c>
      <c r="BE605" s="6">
        <v>44337</v>
      </c>
      <c r="BF605" t="s">
        <v>56</v>
      </c>
      <c r="BG605" s="52">
        <v>3</v>
      </c>
    </row>
    <row r="606" spans="1:59" x14ac:dyDescent="0.2">
      <c r="A606" s="6">
        <v>44340</v>
      </c>
      <c r="B606" s="12">
        <v>49.936199999999999</v>
      </c>
      <c r="C606" s="12">
        <v>86.801100000000005</v>
      </c>
      <c r="D606" s="12">
        <v>47.287199999999999</v>
      </c>
      <c r="E606" s="12">
        <v>23.867100000000001</v>
      </c>
      <c r="F606" s="12">
        <v>80.935599999999994</v>
      </c>
      <c r="G606" s="12"/>
      <c r="H606" s="12">
        <v>6.4046000000000003</v>
      </c>
      <c r="I606" s="12">
        <v>20.355399999999999</v>
      </c>
      <c r="J606" s="12">
        <v>7.0514999999999999</v>
      </c>
      <c r="K606" s="12">
        <v>77.755099999999999</v>
      </c>
      <c r="L606" s="12">
        <v>66.13</v>
      </c>
      <c r="M606" s="12">
        <v>68.59</v>
      </c>
      <c r="O606" s="6">
        <v>44340</v>
      </c>
      <c r="P606" s="7">
        <f t="shared" si="138"/>
        <v>1.1642278489478231E-2</v>
      </c>
      <c r="Q606" s="7">
        <f t="shared" si="139"/>
        <v>1.4113933976548004E-2</v>
      </c>
      <c r="R606" s="7">
        <f t="shared" si="140"/>
        <v>8.0535410037083175E-3</v>
      </c>
      <c r="S606" s="7">
        <f t="shared" si="141"/>
        <v>1.265775638274343E-2</v>
      </c>
      <c r="T606" s="7">
        <f t="shared" si="142"/>
        <v>1.4390957863691375E-2</v>
      </c>
      <c r="U606" s="7" t="str">
        <f t="shared" si="143"/>
        <v/>
      </c>
      <c r="V606" s="7">
        <f t="shared" si="144"/>
        <v>0</v>
      </c>
      <c r="W606" s="7">
        <f t="shared" si="145"/>
        <v>-4.4067942700438652E-3</v>
      </c>
      <c r="X606" s="7">
        <f t="shared" si="146"/>
        <v>9.7617362862596063E-3</v>
      </c>
      <c r="Y606" s="7">
        <f t="shared" si="147"/>
        <v>-1.0931161343897077E-4</v>
      </c>
      <c r="Z606" s="7">
        <v>1.0142999999999999E-2</v>
      </c>
      <c r="AA606" s="7">
        <f t="shared" si="148"/>
        <v>3.8851810995858133E-2</v>
      </c>
      <c r="AB606" s="7">
        <f t="shared" si="149"/>
        <v>2.7641993460738794E-2</v>
      </c>
      <c r="AE606" s="6">
        <v>44340</v>
      </c>
      <c r="AF606" s="7">
        <v>18.399999999999999</v>
      </c>
      <c r="AG606" s="7">
        <v>35.54</v>
      </c>
      <c r="AH606" s="7">
        <v>54.94</v>
      </c>
      <c r="AI606" s="7">
        <f t="shared" si="135"/>
        <v>2.460000000000008</v>
      </c>
      <c r="AJ606" s="7">
        <v>2.78</v>
      </c>
      <c r="AK606" s="7">
        <v>24.76</v>
      </c>
      <c r="AL606" s="7">
        <f t="shared" si="136"/>
        <v>21.98</v>
      </c>
      <c r="AM606" s="7">
        <v>0.06</v>
      </c>
      <c r="AN606" s="7">
        <v>0.15</v>
      </c>
      <c r="AO606" s="7">
        <v>1.61</v>
      </c>
      <c r="AP606" s="7">
        <f t="shared" si="137"/>
        <v>1.4600000000000002</v>
      </c>
      <c r="AQ606" s="7">
        <v>2.44</v>
      </c>
      <c r="AR606" s="7">
        <v>110.9118</v>
      </c>
      <c r="AS606" s="7">
        <v>1884.6</v>
      </c>
      <c r="AT606" s="14">
        <v>266.61399999999998</v>
      </c>
      <c r="AU606" s="14">
        <v>98.558700000000002</v>
      </c>
      <c r="AV606" s="14">
        <v>88.3</v>
      </c>
      <c r="AY606" s="6">
        <v>44340</v>
      </c>
      <c r="AZ606" s="12">
        <v>0</v>
      </c>
      <c r="BA606" s="12">
        <v>0</v>
      </c>
      <c r="BB606" s="12">
        <v>0</v>
      </c>
      <c r="BE606" s="6">
        <v>44340</v>
      </c>
      <c r="BF606" t="s">
        <v>56</v>
      </c>
      <c r="BG606" s="52">
        <v>3</v>
      </c>
    </row>
    <row r="607" spans="1:59" x14ac:dyDescent="0.2">
      <c r="A607" s="6">
        <v>44341</v>
      </c>
      <c r="B607" s="12">
        <v>48.805300000000003</v>
      </c>
      <c r="C607" s="12">
        <v>85.379099999999994</v>
      </c>
      <c r="D607" s="12">
        <v>46.258899999999997</v>
      </c>
      <c r="E607" s="12">
        <v>23.097799999999999</v>
      </c>
      <c r="F607" s="12">
        <v>80.859099999999998</v>
      </c>
      <c r="G607" s="12"/>
      <c r="H607" s="12">
        <v>6.2462999999999997</v>
      </c>
      <c r="I607" s="12">
        <v>19.429300000000001</v>
      </c>
      <c r="J607" s="12">
        <v>6.7774000000000001</v>
      </c>
      <c r="K607" s="12">
        <v>77.755099999999999</v>
      </c>
      <c r="L607" s="12">
        <v>66.27</v>
      </c>
      <c r="M607" s="12">
        <v>68.8</v>
      </c>
      <c r="O607" s="6">
        <v>44341</v>
      </c>
      <c r="P607" s="7">
        <f t="shared" si="138"/>
        <v>-2.2907277127751646E-2</v>
      </c>
      <c r="Q607" s="7">
        <f t="shared" si="139"/>
        <v>-1.6517954233137309E-2</v>
      </c>
      <c r="R607" s="7">
        <f t="shared" si="140"/>
        <v>-2.1985767889609615E-2</v>
      </c>
      <c r="S607" s="7">
        <f t="shared" si="141"/>
        <v>-3.2763566661171035E-2</v>
      </c>
      <c r="T607" s="7">
        <f t="shared" si="142"/>
        <v>-9.4564291291100028E-4</v>
      </c>
      <c r="U607" s="7" t="str">
        <f t="shared" si="143"/>
        <v/>
      </c>
      <c r="V607" s="7">
        <f t="shared" si="144"/>
        <v>-2.5027193741426305E-2</v>
      </c>
      <c r="W607" s="7">
        <f t="shared" si="145"/>
        <v>-4.6563996975582084E-2</v>
      </c>
      <c r="X607" s="7">
        <f t="shared" si="146"/>
        <v>-3.9646812571387531E-2</v>
      </c>
      <c r="Y607" s="7">
        <f t="shared" si="147"/>
        <v>0</v>
      </c>
      <c r="Z607" s="7">
        <v>-2.2209999999999999E-3</v>
      </c>
      <c r="AA607" s="7">
        <f t="shared" si="148"/>
        <v>2.1148044135646041E-3</v>
      </c>
      <c r="AB607" s="7">
        <f t="shared" si="149"/>
        <v>3.0569934280678195E-3</v>
      </c>
      <c r="AE607" s="6">
        <v>44341</v>
      </c>
      <c r="AF607" s="7">
        <v>18.84</v>
      </c>
      <c r="AG607" s="7">
        <v>36.229999999999997</v>
      </c>
      <c r="AH607" s="7">
        <v>53.72</v>
      </c>
      <c r="AI607" s="7">
        <f t="shared" si="135"/>
        <v>2.5300000000000011</v>
      </c>
      <c r="AJ607" s="7">
        <v>2.87</v>
      </c>
      <c r="AK607" s="7">
        <v>26.19</v>
      </c>
      <c r="AL607" s="7">
        <f t="shared" si="136"/>
        <v>23.32</v>
      </c>
      <c r="AM607" s="7">
        <v>0.06</v>
      </c>
      <c r="AN607" s="7">
        <v>0.15</v>
      </c>
      <c r="AO607" s="7">
        <v>1.56</v>
      </c>
      <c r="AP607" s="7">
        <f t="shared" si="137"/>
        <v>1.4100000000000001</v>
      </c>
      <c r="AQ607" s="7">
        <v>2.42</v>
      </c>
      <c r="AR607" s="7">
        <v>110.842</v>
      </c>
      <c r="AS607" s="7">
        <v>1898.1</v>
      </c>
      <c r="AT607" s="14">
        <v>266.61399999999998</v>
      </c>
      <c r="AU607" s="14">
        <v>98.558700000000002</v>
      </c>
      <c r="AV607" s="14">
        <v>88.3</v>
      </c>
      <c r="AY607" s="6">
        <v>44341</v>
      </c>
      <c r="AZ607" s="12">
        <v>0</v>
      </c>
      <c r="BA607" s="12">
        <v>0</v>
      </c>
      <c r="BB607" s="12">
        <v>0</v>
      </c>
      <c r="BE607" s="6">
        <v>44341</v>
      </c>
      <c r="BF607" t="s">
        <v>56</v>
      </c>
      <c r="BG607" s="52">
        <v>3</v>
      </c>
    </row>
    <row r="608" spans="1:59" x14ac:dyDescent="0.2">
      <c r="A608" s="6">
        <v>44342</v>
      </c>
      <c r="B608" s="12">
        <v>49.374899999999997</v>
      </c>
      <c r="C608" s="12">
        <v>85.584599999999995</v>
      </c>
      <c r="D608" s="12">
        <v>46.713999999999999</v>
      </c>
      <c r="E608" s="12">
        <v>23.726400000000002</v>
      </c>
      <c r="F608" s="12">
        <v>80.754000000000005</v>
      </c>
      <c r="G608" s="12"/>
      <c r="H608" s="12">
        <v>6.1239999999999997</v>
      </c>
      <c r="I608" s="12">
        <v>20.0047</v>
      </c>
      <c r="J608" s="12">
        <v>6.8939000000000004</v>
      </c>
      <c r="K608" s="12">
        <v>77.755099999999999</v>
      </c>
      <c r="L608" s="12">
        <v>66.41</v>
      </c>
      <c r="M608" s="12">
        <v>68.930000000000007</v>
      </c>
      <c r="O608" s="6">
        <v>44342</v>
      </c>
      <c r="P608" s="7">
        <f t="shared" si="138"/>
        <v>1.1603284383565868E-2</v>
      </c>
      <c r="Q608" s="7">
        <f t="shared" si="139"/>
        <v>2.4040202565894127E-3</v>
      </c>
      <c r="R608" s="7">
        <f t="shared" si="140"/>
        <v>9.7900277371639807E-3</v>
      </c>
      <c r="S608" s="7">
        <f t="shared" si="141"/>
        <v>2.6850977341593134E-2</v>
      </c>
      <c r="T608" s="7">
        <f t="shared" si="142"/>
        <v>-1.3006373222974182E-3</v>
      </c>
      <c r="U608" s="7" t="str">
        <f t="shared" si="143"/>
        <v/>
      </c>
      <c r="V608" s="7">
        <f t="shared" si="144"/>
        <v>-1.9773810651683869E-2</v>
      </c>
      <c r="W608" s="7">
        <f t="shared" si="145"/>
        <v>2.9185009968184825E-2</v>
      </c>
      <c r="X608" s="7">
        <f t="shared" si="146"/>
        <v>1.7043415043713702E-2</v>
      </c>
      <c r="Y608" s="7">
        <f t="shared" si="147"/>
        <v>0</v>
      </c>
      <c r="Z608" s="7">
        <v>1.983E-3</v>
      </c>
      <c r="AA608" s="7">
        <f t="shared" si="148"/>
        <v>2.1103414524867949E-3</v>
      </c>
      <c r="AB608" s="7">
        <f t="shared" si="149"/>
        <v>1.8877519582626639E-3</v>
      </c>
      <c r="AE608" s="6">
        <v>44342</v>
      </c>
      <c r="AF608" s="7">
        <v>17.36</v>
      </c>
      <c r="AG608" s="7">
        <v>33.89</v>
      </c>
      <c r="AH608" s="7">
        <v>52.82</v>
      </c>
      <c r="AI608" s="7">
        <f t="shared" si="135"/>
        <v>2.5200000000000102</v>
      </c>
      <c r="AJ608" s="7">
        <v>2.91</v>
      </c>
      <c r="AK608" s="7">
        <v>26.425000000000001</v>
      </c>
      <c r="AL608" s="7">
        <f t="shared" si="136"/>
        <v>23.515000000000001</v>
      </c>
      <c r="AM608" s="7">
        <v>0.06</v>
      </c>
      <c r="AN608" s="7">
        <v>0.14000000000000001</v>
      </c>
      <c r="AO608" s="7">
        <v>1.58</v>
      </c>
      <c r="AP608" s="7">
        <f t="shared" si="137"/>
        <v>1.44</v>
      </c>
      <c r="AQ608" s="7">
        <v>2.4</v>
      </c>
      <c r="AR608" s="7">
        <v>110.8677</v>
      </c>
      <c r="AS608" s="7">
        <v>1901.3</v>
      </c>
      <c r="AT608" s="14">
        <v>266.61399999999998</v>
      </c>
      <c r="AU608" s="14">
        <v>98.558700000000002</v>
      </c>
      <c r="AV608" s="14">
        <v>88.3</v>
      </c>
      <c r="AY608" s="6">
        <v>44342</v>
      </c>
      <c r="AZ608" s="12">
        <v>0</v>
      </c>
      <c r="BA608" s="12">
        <v>0</v>
      </c>
      <c r="BB608" s="12">
        <v>0</v>
      </c>
      <c r="BE608" s="6">
        <v>44342</v>
      </c>
      <c r="BF608" t="s">
        <v>56</v>
      </c>
      <c r="BG608" s="52">
        <v>3</v>
      </c>
    </row>
    <row r="609" spans="1:59" x14ac:dyDescent="0.2">
      <c r="A609" s="6">
        <v>44343</v>
      </c>
      <c r="B609" s="12">
        <v>49.056600000000003</v>
      </c>
      <c r="C609" s="12">
        <v>84.672200000000004</v>
      </c>
      <c r="D609" s="12">
        <v>46.806699999999999</v>
      </c>
      <c r="E609" s="12">
        <v>24.458100000000002</v>
      </c>
      <c r="F609" s="12">
        <v>80.4482</v>
      </c>
      <c r="G609" s="12"/>
      <c r="H609" s="12">
        <v>5.9368999999999996</v>
      </c>
      <c r="I609" s="12">
        <v>19.609100000000002</v>
      </c>
      <c r="J609" s="12">
        <v>6.8597000000000001</v>
      </c>
      <c r="K609" s="12">
        <v>77.763599999999997</v>
      </c>
      <c r="L609" s="12">
        <v>66.87</v>
      </c>
      <c r="M609" s="12">
        <v>69.430000000000007</v>
      </c>
      <c r="O609" s="6">
        <v>44343</v>
      </c>
      <c r="P609" s="7">
        <f t="shared" si="138"/>
        <v>-6.4674643684074209E-3</v>
      </c>
      <c r="Q609" s="7">
        <f t="shared" si="139"/>
        <v>-1.0718029874882688E-2</v>
      </c>
      <c r="R609" s="7">
        <f t="shared" si="140"/>
        <v>1.9824494547210606E-3</v>
      </c>
      <c r="S609" s="7">
        <f t="shared" si="141"/>
        <v>3.0373097161905342E-2</v>
      </c>
      <c r="T609" s="7">
        <f t="shared" si="142"/>
        <v>-3.7939974369783315E-3</v>
      </c>
      <c r="U609" s="7" t="str">
        <f t="shared" si="143"/>
        <v/>
      </c>
      <c r="V609" s="7">
        <f t="shared" si="144"/>
        <v>-3.102836617241788E-2</v>
      </c>
      <c r="W609" s="7">
        <f t="shared" si="145"/>
        <v>-1.9973501742322011E-2</v>
      </c>
      <c r="X609" s="7">
        <f t="shared" si="146"/>
        <v>-4.973253619377953E-3</v>
      </c>
      <c r="Y609" s="7">
        <f t="shared" si="147"/>
        <v>1.093116134388927E-4</v>
      </c>
      <c r="Z609" s="7">
        <v>5.2499999999999997E-4</v>
      </c>
      <c r="AA609" s="7">
        <f t="shared" si="148"/>
        <v>6.9027885132650632E-3</v>
      </c>
      <c r="AB609" s="7">
        <f t="shared" si="149"/>
        <v>7.227553867621514E-3</v>
      </c>
      <c r="AE609" s="6">
        <v>44343</v>
      </c>
      <c r="AF609" s="7">
        <v>16.739999999999998</v>
      </c>
      <c r="AG609" s="7">
        <v>33.630000000000003</v>
      </c>
      <c r="AH609" s="7">
        <v>53.47</v>
      </c>
      <c r="AI609" s="7">
        <f t="shared" si="135"/>
        <v>2.5600000000000023</v>
      </c>
      <c r="AJ609" s="7">
        <v>2.85</v>
      </c>
      <c r="AK609" s="7">
        <v>25.2</v>
      </c>
      <c r="AL609" s="7">
        <f t="shared" si="136"/>
        <v>22.349999999999998</v>
      </c>
      <c r="AM609" s="7">
        <v>0.06</v>
      </c>
      <c r="AN609" s="7">
        <v>0.14000000000000001</v>
      </c>
      <c r="AO609" s="7">
        <v>1.61</v>
      </c>
      <c r="AP609" s="7">
        <f t="shared" si="137"/>
        <v>1.4700000000000002</v>
      </c>
      <c r="AQ609" s="7">
        <v>2.42</v>
      </c>
      <c r="AR609" s="7">
        <v>110.86879999999999</v>
      </c>
      <c r="AS609" s="7">
        <v>1895.7</v>
      </c>
      <c r="AT609" s="14">
        <v>266.61399999999998</v>
      </c>
      <c r="AU609" s="14">
        <v>98.558700000000002</v>
      </c>
      <c r="AV609" s="14">
        <v>88.3</v>
      </c>
      <c r="AY609" s="6">
        <v>44343</v>
      </c>
      <c r="AZ609" s="12">
        <v>0</v>
      </c>
      <c r="BA609" s="12">
        <v>0</v>
      </c>
      <c r="BB609" s="12">
        <v>0</v>
      </c>
      <c r="BE609" s="6">
        <v>44343</v>
      </c>
      <c r="BF609" t="s">
        <v>56</v>
      </c>
      <c r="BG609" s="52">
        <v>3</v>
      </c>
    </row>
    <row r="610" spans="1:59" x14ac:dyDescent="0.2">
      <c r="A610" s="6">
        <v>44344</v>
      </c>
      <c r="B610" s="12">
        <v>48.897399999999998</v>
      </c>
      <c r="C610" s="12">
        <v>85.313400000000001</v>
      </c>
      <c r="D610" s="12">
        <v>46.983800000000002</v>
      </c>
      <c r="E610" s="12">
        <v>24.354900000000001</v>
      </c>
      <c r="F610" s="12">
        <v>81.136300000000006</v>
      </c>
      <c r="G610" s="12"/>
      <c r="H610" s="12">
        <v>6.1311999999999998</v>
      </c>
      <c r="I610" s="12">
        <v>20.121600000000001</v>
      </c>
      <c r="J610" s="12">
        <v>6.7843</v>
      </c>
      <c r="K610" s="12">
        <v>77.763599999999997</v>
      </c>
      <c r="L610" s="12">
        <v>66.31</v>
      </c>
      <c r="M610" s="12">
        <v>69.36</v>
      </c>
      <c r="O610" s="6">
        <v>44344</v>
      </c>
      <c r="P610" s="7">
        <f t="shared" si="138"/>
        <v>-3.2505082012572743E-3</v>
      </c>
      <c r="Q610" s="7">
        <f t="shared" si="139"/>
        <v>7.5442042285488878E-3</v>
      </c>
      <c r="R610" s="7">
        <f t="shared" si="140"/>
        <v>3.7765063728907818E-3</v>
      </c>
      <c r="S610" s="7">
        <f t="shared" si="141"/>
        <v>-4.2283880835695684E-3</v>
      </c>
      <c r="T610" s="7">
        <f t="shared" si="142"/>
        <v>8.5169574987352774E-3</v>
      </c>
      <c r="U610" s="7" t="str">
        <f t="shared" si="143"/>
        <v/>
      </c>
      <c r="V610" s="7">
        <f t="shared" si="144"/>
        <v>3.2203377731330154E-2</v>
      </c>
      <c r="W610" s="7">
        <f t="shared" si="145"/>
        <v>2.5800120729092255E-2</v>
      </c>
      <c r="X610" s="7">
        <f t="shared" si="146"/>
        <v>-1.1052589793141393E-2</v>
      </c>
      <c r="Y610" s="7">
        <f t="shared" si="147"/>
        <v>0</v>
      </c>
      <c r="Z610" s="7">
        <v>1.787E-3</v>
      </c>
      <c r="AA610" s="7">
        <f t="shared" si="148"/>
        <v>-8.4097206851109167E-3</v>
      </c>
      <c r="AB610" s="7">
        <f t="shared" si="149"/>
        <v>-1.0087182928956921E-3</v>
      </c>
      <c r="AE610" s="6">
        <v>44344</v>
      </c>
      <c r="AF610" s="7">
        <v>16.760000000000002</v>
      </c>
      <c r="AG610" s="7">
        <v>33.54</v>
      </c>
      <c r="AH610" s="7">
        <v>52.04</v>
      </c>
      <c r="AI610" s="7">
        <f t="shared" si="135"/>
        <v>3.0499999999999972</v>
      </c>
      <c r="AJ610" s="7">
        <v>2.91</v>
      </c>
      <c r="AK610" s="7">
        <v>24.93</v>
      </c>
      <c r="AL610" s="7">
        <f t="shared" si="136"/>
        <v>22.02</v>
      </c>
      <c r="AM610" s="7">
        <v>0.05</v>
      </c>
      <c r="AN610" s="7">
        <v>0.14000000000000001</v>
      </c>
      <c r="AO610" s="7">
        <v>1.58</v>
      </c>
      <c r="AP610" s="7">
        <f t="shared" si="137"/>
        <v>1.44</v>
      </c>
      <c r="AQ610" s="7">
        <v>2.42</v>
      </c>
      <c r="AR610" s="7">
        <v>110.7576</v>
      </c>
      <c r="AS610" s="7">
        <v>1902.5</v>
      </c>
      <c r="AT610" s="14">
        <v>266.61399999999998</v>
      </c>
      <c r="AU610" s="14">
        <v>98.558700000000002</v>
      </c>
      <c r="AV610" s="14">
        <v>88.3</v>
      </c>
      <c r="AY610" s="6">
        <v>44344</v>
      </c>
      <c r="AZ610" s="12">
        <v>0</v>
      </c>
      <c r="BA610" s="12">
        <v>0</v>
      </c>
      <c r="BB610" s="12">
        <v>0</v>
      </c>
      <c r="BE610" s="6">
        <v>44344</v>
      </c>
      <c r="BF610" t="s">
        <v>56</v>
      </c>
      <c r="BG610" s="52">
        <v>3</v>
      </c>
    </row>
    <row r="611" spans="1:59" x14ac:dyDescent="0.2">
      <c r="A611" s="6">
        <v>44348</v>
      </c>
      <c r="B611" s="12">
        <v>50.648200000000003</v>
      </c>
      <c r="C611" s="12">
        <v>87.664199999999994</v>
      </c>
      <c r="D611" s="12">
        <v>49.116300000000003</v>
      </c>
      <c r="E611" s="12">
        <v>26.709700000000002</v>
      </c>
      <c r="F611" s="12">
        <v>81.537700000000001</v>
      </c>
      <c r="G611" s="12"/>
      <c r="H611" s="12">
        <v>6.3038999999999996</v>
      </c>
      <c r="I611" s="12">
        <v>20.4453</v>
      </c>
      <c r="J611" s="12">
        <v>7.0309999999999997</v>
      </c>
      <c r="K611" s="12">
        <v>77.755099999999999</v>
      </c>
      <c r="L611" s="12">
        <v>67.8</v>
      </c>
      <c r="M611" s="12">
        <v>70.03</v>
      </c>
      <c r="O611" s="6">
        <v>44348</v>
      </c>
      <c r="P611" s="7">
        <f t="shared" si="138"/>
        <v>3.5179466724165075E-2</v>
      </c>
      <c r="Q611" s="7">
        <f t="shared" si="139"/>
        <v>2.7182071457492671E-2</v>
      </c>
      <c r="R611" s="7">
        <f t="shared" si="140"/>
        <v>4.4388093825965841E-2</v>
      </c>
      <c r="S611" s="7">
        <f t="shared" si="141"/>
        <v>9.2293733993380797E-2</v>
      </c>
      <c r="T611" s="7">
        <f t="shared" si="142"/>
        <v>4.9350334369294858E-3</v>
      </c>
      <c r="U611" s="7" t="str">
        <f t="shared" si="143"/>
        <v/>
      </c>
      <c r="V611" s="7">
        <f t="shared" si="144"/>
        <v>2.7778000131248128E-2</v>
      </c>
      <c r="W611" s="7">
        <f t="shared" si="145"/>
        <v>1.5959162290671056E-2</v>
      </c>
      <c r="X611" s="7">
        <f t="shared" si="146"/>
        <v>3.5717824007059529E-2</v>
      </c>
      <c r="Y611" s="7">
        <f t="shared" si="147"/>
        <v>-1.0931161343897077E-4</v>
      </c>
      <c r="Z611" s="7">
        <v>-8.8099999999999995E-4</v>
      </c>
      <c r="AA611" s="7">
        <f t="shared" si="148"/>
        <v>2.2221479565573597E-2</v>
      </c>
      <c r="AB611" s="7">
        <f t="shared" si="149"/>
        <v>9.6133891951400308E-3</v>
      </c>
      <c r="AE611" s="6">
        <v>44348</v>
      </c>
      <c r="AF611" s="7">
        <v>17.899999999999999</v>
      </c>
      <c r="AG611" s="7">
        <v>33.43</v>
      </c>
      <c r="AH611" s="7">
        <v>54.99</v>
      </c>
      <c r="AI611" s="7">
        <f t="shared" si="135"/>
        <v>2.230000000000004</v>
      </c>
      <c r="AJ611" s="7">
        <v>3.02</v>
      </c>
      <c r="AK611" s="7">
        <v>25.975000000000001</v>
      </c>
      <c r="AL611" s="7">
        <f t="shared" si="136"/>
        <v>22.955000000000002</v>
      </c>
      <c r="AM611" s="7">
        <v>0.06</v>
      </c>
      <c r="AN611" s="7">
        <v>0.16</v>
      </c>
      <c r="AO611" s="7">
        <v>1.62</v>
      </c>
      <c r="AP611" s="7">
        <f t="shared" si="137"/>
        <v>1.4600000000000002</v>
      </c>
      <c r="AQ611" s="7">
        <v>2.46</v>
      </c>
      <c r="AR611" s="7">
        <v>110.5046</v>
      </c>
      <c r="AS611" s="7">
        <v>1902.9</v>
      </c>
      <c r="AT611" s="14">
        <v>270.654</v>
      </c>
      <c r="AU611" s="14">
        <v>99.798699999999997</v>
      </c>
      <c r="AV611" s="14">
        <v>85.5</v>
      </c>
      <c r="AY611" s="6">
        <v>44348</v>
      </c>
      <c r="AZ611" s="12">
        <v>0</v>
      </c>
      <c r="BA611" s="12">
        <v>0</v>
      </c>
      <c r="BB611" s="12">
        <v>0</v>
      </c>
      <c r="BE611" s="6">
        <v>44348</v>
      </c>
      <c r="BF611" t="s">
        <v>56</v>
      </c>
      <c r="BG611" s="52">
        <v>3</v>
      </c>
    </row>
    <row r="612" spans="1:59" x14ac:dyDescent="0.2">
      <c r="A612" s="6">
        <v>44349</v>
      </c>
      <c r="B612" s="12">
        <v>51.050400000000003</v>
      </c>
      <c r="C612" s="12">
        <v>88.839699999999993</v>
      </c>
      <c r="D612" s="12">
        <v>49.723199999999999</v>
      </c>
      <c r="E612" s="12">
        <v>27.422699999999999</v>
      </c>
      <c r="F612" s="12">
        <v>82.980699999999999</v>
      </c>
      <c r="G612" s="12"/>
      <c r="H612" s="12">
        <v>6.1886999999999999</v>
      </c>
      <c r="I612" s="12">
        <v>19.725999999999999</v>
      </c>
      <c r="J612" s="12">
        <v>7.1749000000000001</v>
      </c>
      <c r="K612" s="12">
        <v>77.755099999999999</v>
      </c>
      <c r="L612" s="12">
        <v>68.790000000000006</v>
      </c>
      <c r="M612" s="12">
        <v>70.599999999999994</v>
      </c>
      <c r="O612" s="6">
        <v>44349</v>
      </c>
      <c r="P612" s="7">
        <f t="shared" si="138"/>
        <v>7.9096879781338954E-3</v>
      </c>
      <c r="Q612" s="7">
        <f t="shared" si="139"/>
        <v>1.3320015931577512E-2</v>
      </c>
      <c r="R612" s="7">
        <f t="shared" si="140"/>
        <v>1.2280669720947665E-2</v>
      </c>
      <c r="S612" s="7">
        <f t="shared" si="141"/>
        <v>2.6344342247436994E-2</v>
      </c>
      <c r="T612" s="7">
        <f t="shared" si="142"/>
        <v>1.7542560658475734E-2</v>
      </c>
      <c r="U612" s="7" t="str">
        <f t="shared" si="143"/>
        <v/>
      </c>
      <c r="V612" s="7">
        <f t="shared" si="144"/>
        <v>-1.8443441000662687E-2</v>
      </c>
      <c r="W612" s="7">
        <f t="shared" si="145"/>
        <v>-3.581546469145562E-2</v>
      </c>
      <c r="X612" s="7">
        <f t="shared" si="146"/>
        <v>2.0259881049305734E-2</v>
      </c>
      <c r="Y612" s="7">
        <f t="shared" si="147"/>
        <v>0</v>
      </c>
      <c r="Z612" s="7">
        <v>1.5709999999999999E-3</v>
      </c>
      <c r="AA612" s="7">
        <f t="shared" si="148"/>
        <v>1.4496190591573086E-2</v>
      </c>
      <c r="AB612" s="7">
        <f t="shared" si="149"/>
        <v>8.106422831770042E-3</v>
      </c>
      <c r="AE612" s="6">
        <v>44349</v>
      </c>
      <c r="AF612" s="7">
        <v>17.48</v>
      </c>
      <c r="AG612" s="7">
        <v>32.770000000000003</v>
      </c>
      <c r="AH612" s="7">
        <v>55.21</v>
      </c>
      <c r="AI612" s="7">
        <f t="shared" si="135"/>
        <v>1.8099999999999881</v>
      </c>
      <c r="AJ612" s="7">
        <v>3.09</v>
      </c>
      <c r="AK612" s="7">
        <v>25.725000000000001</v>
      </c>
      <c r="AL612" s="7">
        <f t="shared" si="136"/>
        <v>22.635000000000002</v>
      </c>
      <c r="AM612" s="7">
        <v>0.06</v>
      </c>
      <c r="AN612" s="7">
        <v>0.13</v>
      </c>
      <c r="AO612" s="7">
        <v>1.59</v>
      </c>
      <c r="AP612" s="7">
        <f t="shared" si="137"/>
        <v>1.46</v>
      </c>
      <c r="AQ612" s="7">
        <v>2.44</v>
      </c>
      <c r="AR612" s="7">
        <v>110.57989999999999</v>
      </c>
      <c r="AS612" s="7">
        <v>1907.5</v>
      </c>
      <c r="AT612" s="14">
        <v>270.654</v>
      </c>
      <c r="AU612" s="14">
        <v>99.798699999999997</v>
      </c>
      <c r="AV612" s="14">
        <v>85.5</v>
      </c>
      <c r="AY612" s="6">
        <v>44349</v>
      </c>
      <c r="AZ612" s="12">
        <v>0</v>
      </c>
      <c r="BA612" s="12">
        <v>0</v>
      </c>
      <c r="BB612" s="12">
        <v>0</v>
      </c>
      <c r="BE612" s="6">
        <v>44349</v>
      </c>
      <c r="BF612" t="s">
        <v>56</v>
      </c>
      <c r="BG612" s="52">
        <v>3</v>
      </c>
    </row>
    <row r="613" spans="1:59" x14ac:dyDescent="0.2">
      <c r="A613" s="6">
        <v>44350</v>
      </c>
      <c r="B613" s="12">
        <v>51.251399999999997</v>
      </c>
      <c r="C613" s="12">
        <v>88.436899999999994</v>
      </c>
      <c r="D613" s="12">
        <v>50.127800000000001</v>
      </c>
      <c r="E613" s="12">
        <v>27.4697</v>
      </c>
      <c r="F613" s="12">
        <v>83.353399999999993</v>
      </c>
      <c r="G613" s="12"/>
      <c r="H613" s="12">
        <v>6.0663999999999998</v>
      </c>
      <c r="I613" s="12">
        <v>19.716999999999999</v>
      </c>
      <c r="J613" s="12">
        <v>7.1886000000000001</v>
      </c>
      <c r="K613" s="12">
        <v>77.755099999999999</v>
      </c>
      <c r="L613" s="12">
        <v>68.81</v>
      </c>
      <c r="M613" s="12">
        <v>70.709999999999994</v>
      </c>
      <c r="O613" s="6">
        <v>44350</v>
      </c>
      <c r="P613" s="7">
        <f t="shared" si="138"/>
        <v>3.9295546831703155E-3</v>
      </c>
      <c r="Q613" s="7">
        <f t="shared" si="139"/>
        <v>-4.5443188010081091E-3</v>
      </c>
      <c r="R613" s="7">
        <f t="shared" si="140"/>
        <v>8.1041194259189615E-3</v>
      </c>
      <c r="S613" s="7">
        <f t="shared" si="141"/>
        <v>1.7124414849944397E-3</v>
      </c>
      <c r="T613" s="7">
        <f t="shared" si="142"/>
        <v>4.4813495696743519E-3</v>
      </c>
      <c r="U613" s="7" t="str">
        <f t="shared" si="143"/>
        <v/>
      </c>
      <c r="V613" s="7">
        <f t="shared" si="144"/>
        <v>-1.9959700080346254E-2</v>
      </c>
      <c r="W613" s="7">
        <f t="shared" si="145"/>
        <v>-4.5635474767110842E-4</v>
      </c>
      <c r="X613" s="7">
        <f t="shared" si="146"/>
        <v>1.9076136254412774E-3</v>
      </c>
      <c r="Y613" s="7">
        <f t="shared" si="147"/>
        <v>0</v>
      </c>
      <c r="Z613" s="7">
        <v>-3.718E-3</v>
      </c>
      <c r="AA613" s="7">
        <f t="shared" si="148"/>
        <v>2.9069767646568986E-4</v>
      </c>
      <c r="AB613" s="7">
        <f t="shared" si="149"/>
        <v>1.5568611169530886E-3</v>
      </c>
      <c r="AE613" s="6">
        <v>44350</v>
      </c>
      <c r="AF613" s="7">
        <v>18.04</v>
      </c>
      <c r="AG613" s="7">
        <v>33.89</v>
      </c>
      <c r="AH613" s="7">
        <v>53.96</v>
      </c>
      <c r="AI613" s="7">
        <f t="shared" si="135"/>
        <v>1.8999999999999915</v>
      </c>
      <c r="AJ613" s="7">
        <v>3.01</v>
      </c>
      <c r="AK613" s="7">
        <v>25.704999999999998</v>
      </c>
      <c r="AL613" s="7">
        <f t="shared" si="136"/>
        <v>22.695</v>
      </c>
      <c r="AM613" s="7">
        <v>0.06</v>
      </c>
      <c r="AN613" s="7">
        <v>0.16</v>
      </c>
      <c r="AO613" s="7">
        <v>1.63</v>
      </c>
      <c r="AP613" s="7">
        <f t="shared" si="137"/>
        <v>1.47</v>
      </c>
      <c r="AQ613" s="7">
        <v>2.42</v>
      </c>
      <c r="AR613" s="7">
        <v>111.1782</v>
      </c>
      <c r="AS613" s="7">
        <v>1871.2</v>
      </c>
      <c r="AT613" s="14">
        <v>270.654</v>
      </c>
      <c r="AU613" s="14">
        <v>99.798699999999997</v>
      </c>
      <c r="AV613" s="14">
        <v>85.5</v>
      </c>
      <c r="AY613" s="6">
        <v>44350</v>
      </c>
      <c r="AZ613" s="12">
        <v>0</v>
      </c>
      <c r="BA613" s="12">
        <v>0</v>
      </c>
      <c r="BB613" s="12">
        <v>0</v>
      </c>
      <c r="BE613" s="6">
        <v>44350</v>
      </c>
      <c r="BF613" t="s">
        <v>56</v>
      </c>
      <c r="BG613" s="52">
        <v>3</v>
      </c>
    </row>
    <row r="614" spans="1:59" x14ac:dyDescent="0.2">
      <c r="A614" s="6">
        <v>44351</v>
      </c>
      <c r="B614" s="12">
        <v>51.477600000000002</v>
      </c>
      <c r="C614" s="12">
        <v>89.143799999999999</v>
      </c>
      <c r="D614" s="12">
        <v>50.448099999999997</v>
      </c>
      <c r="E614" s="12">
        <v>27.3383</v>
      </c>
      <c r="F614" s="12">
        <v>83.477699999999999</v>
      </c>
      <c r="G614" s="12"/>
      <c r="H614" s="12">
        <v>6.0304000000000002</v>
      </c>
      <c r="I614" s="12">
        <v>19.2135</v>
      </c>
      <c r="J614" s="12">
        <v>7.3872999999999998</v>
      </c>
      <c r="K614" s="12">
        <v>77.763599999999997</v>
      </c>
      <c r="L614" s="12">
        <v>69.569999999999993</v>
      </c>
      <c r="M614" s="12">
        <v>71.3</v>
      </c>
      <c r="O614" s="6">
        <v>44351</v>
      </c>
      <c r="P614" s="7">
        <f t="shared" si="138"/>
        <v>4.403826875973898E-3</v>
      </c>
      <c r="Q614" s="7">
        <f t="shared" si="139"/>
        <v>7.9614928190106966E-3</v>
      </c>
      <c r="R614" s="7">
        <f t="shared" si="140"/>
        <v>6.3693406241483608E-3</v>
      </c>
      <c r="S614" s="7">
        <f t="shared" si="141"/>
        <v>-4.7949296363737799E-3</v>
      </c>
      <c r="T614" s="7">
        <f t="shared" si="142"/>
        <v>1.4901301136366098E-3</v>
      </c>
      <c r="U614" s="7" t="str">
        <f t="shared" si="143"/>
        <v/>
      </c>
      <c r="V614" s="7">
        <f t="shared" si="144"/>
        <v>-5.952004873854751E-3</v>
      </c>
      <c r="W614" s="7">
        <f t="shared" si="145"/>
        <v>-2.5868050826967255E-2</v>
      </c>
      <c r="X614" s="7">
        <f t="shared" si="146"/>
        <v>2.7265871715934201E-2</v>
      </c>
      <c r="Y614" s="7">
        <f t="shared" si="147"/>
        <v>1.093116134388927E-4</v>
      </c>
      <c r="Z614" s="7">
        <v>9.1039999999999992E-3</v>
      </c>
      <c r="AA614" s="7">
        <f t="shared" si="148"/>
        <v>1.0984356721161435E-2</v>
      </c>
      <c r="AB614" s="7">
        <f t="shared" si="149"/>
        <v>8.3093218041008794E-3</v>
      </c>
      <c r="AE614" s="6">
        <v>44351</v>
      </c>
      <c r="AF614" s="7">
        <v>16.420000000000002</v>
      </c>
      <c r="AG614" s="7">
        <v>31.76</v>
      </c>
      <c r="AH614" s="7">
        <v>49.78</v>
      </c>
      <c r="AI614" s="7">
        <f t="shared" si="135"/>
        <v>1.730000000000004</v>
      </c>
      <c r="AJ614" s="7">
        <v>3.01</v>
      </c>
      <c r="AK614" s="7">
        <v>25.795000000000002</v>
      </c>
      <c r="AL614" s="7">
        <f t="shared" si="136"/>
        <v>22.785000000000004</v>
      </c>
      <c r="AM614" s="7">
        <v>0.06</v>
      </c>
      <c r="AN614" s="7">
        <v>0.14000000000000001</v>
      </c>
      <c r="AO614" s="7">
        <v>1.56</v>
      </c>
      <c r="AP614" s="7">
        <f t="shared" si="137"/>
        <v>1.42</v>
      </c>
      <c r="AQ614" s="7">
        <v>2.4</v>
      </c>
      <c r="AR614" s="7">
        <v>110.7521</v>
      </c>
      <c r="AS614" s="7">
        <v>1889.8</v>
      </c>
      <c r="AT614" s="14">
        <v>270.654</v>
      </c>
      <c r="AU614" s="14">
        <v>99.798699999999997</v>
      </c>
      <c r="AV614" s="14">
        <v>85.5</v>
      </c>
      <c r="AY614" s="6">
        <v>44351</v>
      </c>
      <c r="AZ614" s="12">
        <v>0</v>
      </c>
      <c r="BA614" s="12">
        <v>0</v>
      </c>
      <c r="BB614" s="12">
        <v>0</v>
      </c>
      <c r="BE614" s="6">
        <v>44351</v>
      </c>
      <c r="BF614" t="s">
        <v>56</v>
      </c>
      <c r="BG614" s="52">
        <v>3</v>
      </c>
    </row>
    <row r="615" spans="1:59" x14ac:dyDescent="0.2">
      <c r="A615" s="6">
        <v>44354</v>
      </c>
      <c r="B615" s="12">
        <v>51.142499999999998</v>
      </c>
      <c r="C615" s="12">
        <v>88.568399999999997</v>
      </c>
      <c r="D615" s="12">
        <v>50.414400000000001</v>
      </c>
      <c r="E615" s="12">
        <v>27.357099999999999</v>
      </c>
      <c r="F615" s="12">
        <v>84.882499999999993</v>
      </c>
      <c r="G615" s="12"/>
      <c r="H615" s="12">
        <v>6.1814999999999998</v>
      </c>
      <c r="I615" s="12">
        <v>19.672000000000001</v>
      </c>
      <c r="J615" s="12">
        <v>7.4763999999999999</v>
      </c>
      <c r="K615" s="12">
        <v>77.746600000000001</v>
      </c>
      <c r="L615" s="12">
        <v>69.209999999999994</v>
      </c>
      <c r="M615" s="12">
        <v>70.89</v>
      </c>
      <c r="O615" s="6">
        <v>44354</v>
      </c>
      <c r="P615" s="7">
        <f t="shared" si="138"/>
        <v>-6.530907513777183E-3</v>
      </c>
      <c r="Q615" s="7">
        <f t="shared" si="139"/>
        <v>-6.4756613304319055E-3</v>
      </c>
      <c r="R615" s="7">
        <f t="shared" si="140"/>
        <v>-6.682364853940212E-4</v>
      </c>
      <c r="S615" s="7">
        <f t="shared" si="141"/>
        <v>6.8744357808411924E-4</v>
      </c>
      <c r="T615" s="7">
        <f t="shared" si="142"/>
        <v>1.6688416897779761E-2</v>
      </c>
      <c r="U615" s="7" t="str">
        <f t="shared" si="143"/>
        <v/>
      </c>
      <c r="V615" s="7">
        <f t="shared" si="144"/>
        <v>2.4747616934110719E-2</v>
      </c>
      <c r="W615" s="7">
        <f t="shared" si="145"/>
        <v>2.3583147956728119E-2</v>
      </c>
      <c r="X615" s="7">
        <f t="shared" si="146"/>
        <v>1.1989083102180012E-2</v>
      </c>
      <c r="Y615" s="7">
        <f t="shared" si="147"/>
        <v>-2.1863517721298545E-4</v>
      </c>
      <c r="Z615" s="7">
        <v>-9.7099999999999997E-4</v>
      </c>
      <c r="AA615" s="7">
        <f t="shared" si="148"/>
        <v>-5.1880790817779446E-3</v>
      </c>
      <c r="AB615" s="7">
        <f t="shared" si="149"/>
        <v>-5.7669475533240946E-3</v>
      </c>
      <c r="AE615" s="6">
        <v>44354</v>
      </c>
      <c r="AF615" s="7">
        <v>16.420000000000002</v>
      </c>
      <c r="AG615" s="7">
        <v>31.7</v>
      </c>
      <c r="AH615" s="7">
        <v>49.55</v>
      </c>
      <c r="AI615" s="7">
        <f t="shared" si="135"/>
        <v>1.6800000000000068</v>
      </c>
      <c r="AJ615" s="7">
        <v>2.98</v>
      </c>
      <c r="AK615" s="7">
        <v>26.49</v>
      </c>
      <c r="AL615" s="7">
        <f t="shared" si="136"/>
        <v>23.509999999999998</v>
      </c>
      <c r="AM615" s="7">
        <v>0.06</v>
      </c>
      <c r="AN615" s="7">
        <v>0.16</v>
      </c>
      <c r="AO615" s="7">
        <v>1.57</v>
      </c>
      <c r="AP615" s="7">
        <f t="shared" si="137"/>
        <v>1.4100000000000001</v>
      </c>
      <c r="AQ615" s="7">
        <v>2.39</v>
      </c>
      <c r="AR615" s="7">
        <v>110.5155</v>
      </c>
      <c r="AS615" s="7">
        <v>1896.8</v>
      </c>
      <c r="AT615" s="14">
        <v>270.654</v>
      </c>
      <c r="AU615" s="14">
        <v>99.798699999999997</v>
      </c>
      <c r="AV615" s="14">
        <v>85.5</v>
      </c>
      <c r="AY615" s="6">
        <v>44354</v>
      </c>
      <c r="AZ615" s="12">
        <v>0</v>
      </c>
      <c r="BA615" s="12">
        <v>0</v>
      </c>
      <c r="BB615" s="12">
        <v>0</v>
      </c>
      <c r="BE615" s="6">
        <v>44354</v>
      </c>
      <c r="BF615" t="s">
        <v>56</v>
      </c>
      <c r="BG615" s="52">
        <v>3</v>
      </c>
    </row>
    <row r="616" spans="1:59" x14ac:dyDescent="0.2">
      <c r="A616" s="6">
        <v>44355</v>
      </c>
      <c r="B616" s="12">
        <v>52.047199999999997</v>
      </c>
      <c r="C616" s="12">
        <v>89.373900000000006</v>
      </c>
      <c r="D616" s="12">
        <v>50.970700000000001</v>
      </c>
      <c r="E616" s="12">
        <v>27.385200000000001</v>
      </c>
      <c r="F616" s="12">
        <v>85.513300000000001</v>
      </c>
      <c r="G616" s="12"/>
      <c r="H616" s="12">
        <v>6.1599000000000004</v>
      </c>
      <c r="I616" s="12">
        <v>19.896799999999999</v>
      </c>
      <c r="J616" s="12">
        <v>7.4489999999999998</v>
      </c>
      <c r="K616" s="12">
        <v>77.746600000000001</v>
      </c>
      <c r="L616" s="12">
        <v>70.11</v>
      </c>
      <c r="M616" s="12">
        <v>71.39</v>
      </c>
      <c r="O616" s="6">
        <v>44355</v>
      </c>
      <c r="P616" s="7">
        <f t="shared" si="138"/>
        <v>1.7535145104791004E-2</v>
      </c>
      <c r="Q616" s="7">
        <f t="shared" si="139"/>
        <v>9.0535583952996851E-3</v>
      </c>
      <c r="R616" s="7">
        <f t="shared" si="140"/>
        <v>1.0974109271928172E-2</v>
      </c>
      <c r="S616" s="7">
        <f t="shared" si="141"/>
        <v>1.0266284927026427E-3</v>
      </c>
      <c r="T616" s="7">
        <f t="shared" si="142"/>
        <v>7.4039721828726745E-3</v>
      </c>
      <c r="U616" s="7" t="str">
        <f t="shared" si="143"/>
        <v/>
      </c>
      <c r="V616" s="7">
        <f t="shared" si="144"/>
        <v>-3.5004168174189885E-3</v>
      </c>
      <c r="W616" s="7">
        <f t="shared" si="145"/>
        <v>1.1362609866102059E-2</v>
      </c>
      <c r="X616" s="7">
        <f t="shared" si="146"/>
        <v>-3.6715975157464937E-3</v>
      </c>
      <c r="Y616" s="7">
        <f t="shared" si="147"/>
        <v>0</v>
      </c>
      <c r="Z616" s="7">
        <v>2.13E-4</v>
      </c>
      <c r="AA616" s="7">
        <f t="shared" si="148"/>
        <v>1.292007636510429E-2</v>
      </c>
      <c r="AB616" s="7">
        <f t="shared" si="149"/>
        <v>7.0284236474430963E-3</v>
      </c>
      <c r="AE616" s="6">
        <v>44355</v>
      </c>
      <c r="AF616" s="7">
        <v>17.07</v>
      </c>
      <c r="AG616" s="7">
        <v>31.95</v>
      </c>
      <c r="AH616" s="7">
        <v>49.93</v>
      </c>
      <c r="AI616" s="7">
        <f t="shared" si="135"/>
        <v>1.2800000000000011</v>
      </c>
      <c r="AJ616" s="7">
        <v>3.11</v>
      </c>
      <c r="AK616" s="7">
        <v>27.8</v>
      </c>
      <c r="AL616" s="7">
        <f t="shared" si="136"/>
        <v>24.69</v>
      </c>
      <c r="AM616" s="7">
        <v>0.06</v>
      </c>
      <c r="AN616" s="7">
        <v>0.14000000000000001</v>
      </c>
      <c r="AO616" s="7">
        <v>1.53</v>
      </c>
      <c r="AP616" s="7">
        <f t="shared" si="137"/>
        <v>1.3900000000000001</v>
      </c>
      <c r="AQ616" s="7">
        <v>2.36</v>
      </c>
      <c r="AR616" s="7">
        <v>110.649</v>
      </c>
      <c r="AS616" s="7">
        <v>1892.2</v>
      </c>
      <c r="AT616" s="14">
        <v>270.654</v>
      </c>
      <c r="AU616" s="14">
        <v>99.798699999999997</v>
      </c>
      <c r="AV616" s="14">
        <v>85.5</v>
      </c>
      <c r="AY616" s="6">
        <v>44355</v>
      </c>
      <c r="AZ616" s="12">
        <v>0</v>
      </c>
      <c r="BA616" s="12">
        <v>0</v>
      </c>
      <c r="BB616" s="12">
        <v>0</v>
      </c>
      <c r="BE616" s="6">
        <v>44355</v>
      </c>
      <c r="BF616" t="s">
        <v>56</v>
      </c>
      <c r="BG616" s="52">
        <v>3</v>
      </c>
    </row>
    <row r="617" spans="1:59" x14ac:dyDescent="0.2">
      <c r="A617" s="6">
        <v>44356</v>
      </c>
      <c r="B617" s="12">
        <v>52.482799999999997</v>
      </c>
      <c r="C617" s="12">
        <v>88.593000000000004</v>
      </c>
      <c r="D617" s="12">
        <v>50.3048</v>
      </c>
      <c r="E617" s="12">
        <v>26.606300000000001</v>
      </c>
      <c r="F617" s="12">
        <v>84.309100000000001</v>
      </c>
      <c r="G617" s="12"/>
      <c r="H617" s="12">
        <v>6.1456</v>
      </c>
      <c r="I617" s="12">
        <v>19.645099999999999</v>
      </c>
      <c r="J617" s="12">
        <v>7.4489999999999998</v>
      </c>
      <c r="K617" s="12">
        <v>77.746600000000001</v>
      </c>
      <c r="L617" s="12">
        <v>69.900000000000006</v>
      </c>
      <c r="M617" s="12">
        <v>71.31</v>
      </c>
      <c r="O617" s="6">
        <v>44356</v>
      </c>
      <c r="P617" s="7">
        <f t="shared" si="138"/>
        <v>8.3344976855427837E-3</v>
      </c>
      <c r="Q617" s="7">
        <f t="shared" si="139"/>
        <v>-8.7758455282969626E-3</v>
      </c>
      <c r="R617" s="7">
        <f t="shared" si="140"/>
        <v>-1.3150457838238584E-2</v>
      </c>
      <c r="S617" s="7">
        <f t="shared" si="141"/>
        <v>-2.8854691626975654E-2</v>
      </c>
      <c r="T617" s="7">
        <f t="shared" si="142"/>
        <v>-1.4182112413437798E-2</v>
      </c>
      <c r="U617" s="7" t="str">
        <f t="shared" si="143"/>
        <v/>
      </c>
      <c r="V617" s="7">
        <f t="shared" si="144"/>
        <v>-2.3241650379224564E-3</v>
      </c>
      <c r="W617" s="7">
        <f t="shared" si="145"/>
        <v>-1.2730971428746712E-2</v>
      </c>
      <c r="X617" s="7">
        <f t="shared" si="146"/>
        <v>0</v>
      </c>
      <c r="Y617" s="7">
        <f t="shared" si="147"/>
        <v>0</v>
      </c>
      <c r="Z617" s="7">
        <v>-1.493E-3</v>
      </c>
      <c r="AA617" s="7">
        <f t="shared" si="148"/>
        <v>-2.9997879791116636E-3</v>
      </c>
      <c r="AB617" s="7">
        <f t="shared" si="149"/>
        <v>-1.1212334741569502E-3</v>
      </c>
      <c r="AE617" s="6">
        <v>44356</v>
      </c>
      <c r="AF617" s="7">
        <v>17.89</v>
      </c>
      <c r="AG617" s="7">
        <v>31.79</v>
      </c>
      <c r="AH617" s="7">
        <v>52.84</v>
      </c>
      <c r="AI617" s="7">
        <f t="shared" si="135"/>
        <v>1.4099999999999966</v>
      </c>
      <c r="AJ617" s="7">
        <v>3.13</v>
      </c>
      <c r="AK617" s="7">
        <v>28.3</v>
      </c>
      <c r="AL617" s="7">
        <f t="shared" si="136"/>
        <v>25.17</v>
      </c>
      <c r="AM617" s="7">
        <v>0.06</v>
      </c>
      <c r="AN617" s="7">
        <v>0.16</v>
      </c>
      <c r="AO617" s="7">
        <v>1.5</v>
      </c>
      <c r="AP617" s="7">
        <f t="shared" si="137"/>
        <v>1.34</v>
      </c>
      <c r="AQ617" s="7">
        <v>2.3199999999999998</v>
      </c>
      <c r="AR617" s="7">
        <v>110.5707</v>
      </c>
      <c r="AS617" s="7">
        <v>1893.2</v>
      </c>
      <c r="AT617" s="14">
        <v>270.654</v>
      </c>
      <c r="AU617" s="14">
        <v>99.798699999999997</v>
      </c>
      <c r="AV617" s="14">
        <v>85.5</v>
      </c>
      <c r="AY617" s="6">
        <v>44356</v>
      </c>
      <c r="AZ617" s="12">
        <v>0</v>
      </c>
      <c r="BA617" s="12">
        <v>0</v>
      </c>
      <c r="BB617" s="12">
        <v>0</v>
      </c>
      <c r="BE617" s="6">
        <v>44356</v>
      </c>
      <c r="BF617" t="s">
        <v>56</v>
      </c>
      <c r="BG617" s="52">
        <v>3</v>
      </c>
    </row>
    <row r="618" spans="1:59" x14ac:dyDescent="0.2">
      <c r="A618" s="6">
        <v>44357</v>
      </c>
      <c r="B618" s="12">
        <v>52.566600000000001</v>
      </c>
      <c r="C618" s="12">
        <v>89.110900000000001</v>
      </c>
      <c r="D618" s="12">
        <v>50.717799999999997</v>
      </c>
      <c r="E618" s="12">
        <v>26.587499999999999</v>
      </c>
      <c r="F618" s="12">
        <v>84.0989</v>
      </c>
      <c r="G618" s="12"/>
      <c r="H618" s="12">
        <v>6.3254999999999999</v>
      </c>
      <c r="I618" s="12">
        <v>20.1036</v>
      </c>
      <c r="J618" s="12">
        <v>7.5724</v>
      </c>
      <c r="K618" s="12">
        <v>77.746600000000001</v>
      </c>
      <c r="L618" s="12">
        <v>70.34</v>
      </c>
      <c r="M618" s="12">
        <v>71.650000000000006</v>
      </c>
      <c r="O618" s="6">
        <v>44357</v>
      </c>
      <c r="P618" s="7">
        <f t="shared" si="138"/>
        <v>1.5954401981464288E-3</v>
      </c>
      <c r="Q618" s="7">
        <f t="shared" si="139"/>
        <v>5.8288137323552185E-3</v>
      </c>
      <c r="R618" s="7">
        <f t="shared" si="140"/>
        <v>8.1764338057358707E-3</v>
      </c>
      <c r="S618" s="7">
        <f t="shared" si="141"/>
        <v>-7.0684932389734336E-4</v>
      </c>
      <c r="T618" s="7">
        <f t="shared" si="142"/>
        <v>-2.4963197610215885E-3</v>
      </c>
      <c r="U618" s="7" t="str">
        <f t="shared" si="143"/>
        <v/>
      </c>
      <c r="V618" s="7">
        <f t="shared" si="144"/>
        <v>2.8852704263083954E-2</v>
      </c>
      <c r="W618" s="7">
        <f t="shared" si="145"/>
        <v>2.3070960154103204E-2</v>
      </c>
      <c r="X618" s="7">
        <f t="shared" si="146"/>
        <v>1.6430262959478636E-2</v>
      </c>
      <c r="Y618" s="7">
        <f t="shared" si="147"/>
        <v>0</v>
      </c>
      <c r="Z618" s="7">
        <v>4.6369999999999996E-3</v>
      </c>
      <c r="AA618" s="7">
        <f t="shared" si="148"/>
        <v>6.274977806071759E-3</v>
      </c>
      <c r="AB618" s="7">
        <f t="shared" si="149"/>
        <v>4.7565842339685844E-3</v>
      </c>
      <c r="AE618" s="6">
        <v>44357</v>
      </c>
      <c r="AF618" s="7">
        <v>16.100000000000001</v>
      </c>
      <c r="AG618" s="7">
        <v>33.03</v>
      </c>
      <c r="AH618" s="7">
        <v>48.26</v>
      </c>
      <c r="AI618" s="7">
        <f t="shared" si="135"/>
        <v>1.3100000000000023</v>
      </c>
      <c r="AJ618" s="7">
        <v>3.13</v>
      </c>
      <c r="AK618" s="7">
        <v>28.684999999999999</v>
      </c>
      <c r="AL618" s="7">
        <f t="shared" si="136"/>
        <v>25.555</v>
      </c>
      <c r="AM618" s="7">
        <v>0.06</v>
      </c>
      <c r="AN618" s="7">
        <v>0.14000000000000001</v>
      </c>
      <c r="AO618" s="7">
        <v>1.45</v>
      </c>
      <c r="AP618" s="7">
        <f t="shared" si="137"/>
        <v>1.31</v>
      </c>
      <c r="AQ618" s="7">
        <v>2.35</v>
      </c>
      <c r="AR618" s="7">
        <v>110.54559999999999</v>
      </c>
      <c r="AS618" s="7">
        <v>1894.2</v>
      </c>
      <c r="AT618" s="14">
        <v>270.654</v>
      </c>
      <c r="AU618" s="14">
        <v>99.798699999999997</v>
      </c>
      <c r="AV618" s="14">
        <v>85.5</v>
      </c>
      <c r="AY618" s="6">
        <v>44357</v>
      </c>
      <c r="AZ618" s="12">
        <v>0</v>
      </c>
      <c r="BA618" s="12">
        <v>0</v>
      </c>
      <c r="BB618" s="12">
        <v>0</v>
      </c>
      <c r="BE618" s="6">
        <v>44357</v>
      </c>
      <c r="BF618" t="s">
        <v>56</v>
      </c>
      <c r="BG618" s="52">
        <v>3</v>
      </c>
    </row>
    <row r="619" spans="1:59" x14ac:dyDescent="0.2">
      <c r="A619" s="6">
        <v>44358</v>
      </c>
      <c r="B619" s="12">
        <v>52.0807</v>
      </c>
      <c r="C619" s="12">
        <v>88.6999</v>
      </c>
      <c r="D619" s="12">
        <v>50.549300000000002</v>
      </c>
      <c r="E619" s="12">
        <v>26.587499999999999</v>
      </c>
      <c r="F619" s="12">
        <v>84.710499999999996</v>
      </c>
      <c r="G619" s="12"/>
      <c r="H619" s="12">
        <v>6.383</v>
      </c>
      <c r="I619" s="12">
        <v>19.941800000000001</v>
      </c>
      <c r="J619" s="12">
        <v>7.7436999999999996</v>
      </c>
      <c r="K619" s="12">
        <v>77.755099999999999</v>
      </c>
      <c r="L619" s="12">
        <v>71</v>
      </c>
      <c r="M619" s="12">
        <v>72.05</v>
      </c>
      <c r="O619" s="6">
        <v>44358</v>
      </c>
      <c r="P619" s="7">
        <f t="shared" si="138"/>
        <v>-9.286498399059491E-3</v>
      </c>
      <c r="Q619" s="7">
        <f t="shared" si="139"/>
        <v>-4.6228995309996971E-3</v>
      </c>
      <c r="R619" s="7">
        <f t="shared" si="140"/>
        <v>-3.3278360988772729E-3</v>
      </c>
      <c r="S619" s="7">
        <f t="shared" si="141"/>
        <v>0</v>
      </c>
      <c r="T619" s="7">
        <f t="shared" si="142"/>
        <v>7.2460736905911698E-3</v>
      </c>
      <c r="U619" s="7" t="str">
        <f t="shared" si="143"/>
        <v/>
      </c>
      <c r="V619" s="7">
        <f t="shared" si="144"/>
        <v>9.0491234013330701E-3</v>
      </c>
      <c r="W619" s="7">
        <f t="shared" si="145"/>
        <v>-8.0808722333849323E-3</v>
      </c>
      <c r="X619" s="7">
        <f t="shared" si="146"/>
        <v>2.2369551400836088E-2</v>
      </c>
      <c r="Y619" s="7">
        <f t="shared" si="147"/>
        <v>1.0932356377411579E-4</v>
      </c>
      <c r="Z619" s="7">
        <v>1.6509999999999999E-3</v>
      </c>
      <c r="AA619" s="7">
        <f t="shared" si="148"/>
        <v>9.3392499954788877E-3</v>
      </c>
      <c r="AB619" s="7">
        <f t="shared" si="149"/>
        <v>5.5671681713501536E-3</v>
      </c>
      <c r="AE619" s="6">
        <v>44358</v>
      </c>
      <c r="AF619" s="7">
        <v>15.65</v>
      </c>
      <c r="AG619" s="7">
        <v>32.549999999999997</v>
      </c>
      <c r="AH619" s="7">
        <v>50.85</v>
      </c>
      <c r="AI619" s="7">
        <f t="shared" si="135"/>
        <v>1.0499999999999972</v>
      </c>
      <c r="AJ619" s="7">
        <v>3.23</v>
      </c>
      <c r="AK619" s="7">
        <v>27.844999999999999</v>
      </c>
      <c r="AL619" s="7">
        <f t="shared" si="136"/>
        <v>24.614999999999998</v>
      </c>
      <c r="AM619" s="7">
        <v>0.06</v>
      </c>
      <c r="AN619" s="7">
        <v>0.16</v>
      </c>
      <c r="AO619" s="7">
        <v>1.47</v>
      </c>
      <c r="AP619" s="7">
        <f t="shared" si="137"/>
        <v>1.31</v>
      </c>
      <c r="AQ619" s="7">
        <v>2.3199999999999998</v>
      </c>
      <c r="AR619" s="7">
        <v>111.0933</v>
      </c>
      <c r="AS619" s="7">
        <v>1877.4</v>
      </c>
      <c r="AT619" s="14">
        <v>270.654</v>
      </c>
      <c r="AU619" s="14">
        <v>99.798699999999997</v>
      </c>
      <c r="AV619" s="14">
        <v>85.5</v>
      </c>
      <c r="AY619" s="6">
        <v>44358</v>
      </c>
      <c r="AZ619" s="12">
        <v>0</v>
      </c>
      <c r="BA619" s="12">
        <v>0</v>
      </c>
      <c r="BB619" s="12">
        <v>0</v>
      </c>
      <c r="BE619" s="6">
        <v>44358</v>
      </c>
      <c r="BF619" t="s">
        <v>56</v>
      </c>
      <c r="BG619" s="52">
        <v>3</v>
      </c>
    </row>
    <row r="620" spans="1:59" x14ac:dyDescent="0.2">
      <c r="A620" s="6">
        <v>44361</v>
      </c>
      <c r="B620" s="12">
        <v>51.997</v>
      </c>
      <c r="C620" s="12">
        <v>88.749200000000002</v>
      </c>
      <c r="D620" s="12">
        <v>50.835799999999999</v>
      </c>
      <c r="E620" s="12">
        <v>26.540600000000001</v>
      </c>
      <c r="F620" s="12">
        <v>84.882499999999993</v>
      </c>
      <c r="G620" s="12"/>
      <c r="H620" s="12">
        <v>6.2823000000000002</v>
      </c>
      <c r="I620" s="12">
        <v>19.3843</v>
      </c>
      <c r="J620" s="12">
        <v>7.6409000000000002</v>
      </c>
      <c r="K620" s="12">
        <v>77.746600000000001</v>
      </c>
      <c r="L620" s="12">
        <v>70.94</v>
      </c>
      <c r="M620" s="12">
        <v>72.27</v>
      </c>
      <c r="O620" s="6">
        <v>44361</v>
      </c>
      <c r="P620" s="7">
        <f t="shared" si="138"/>
        <v>-1.6084140607314148E-3</v>
      </c>
      <c r="Q620" s="7">
        <f t="shared" si="139"/>
        <v>5.5565231120867863E-4</v>
      </c>
      <c r="R620" s="7">
        <f t="shared" si="140"/>
        <v>5.6517330972088459E-3</v>
      </c>
      <c r="S620" s="7">
        <f t="shared" si="141"/>
        <v>-1.7655444927579965E-3</v>
      </c>
      <c r="T620" s="7">
        <f t="shared" si="142"/>
        <v>2.0283863009954825E-3</v>
      </c>
      <c r="U620" s="7" t="str">
        <f t="shared" si="143"/>
        <v/>
      </c>
      <c r="V620" s="7">
        <f t="shared" si="144"/>
        <v>-1.590205080584103E-2</v>
      </c>
      <c r="W620" s="7">
        <f t="shared" si="145"/>
        <v>-2.8354571195703612E-2</v>
      </c>
      <c r="X620" s="7">
        <f t="shared" si="146"/>
        <v>-1.3364212266902918E-2</v>
      </c>
      <c r="Y620" s="7">
        <f t="shared" si="147"/>
        <v>-1.0932356377404764E-4</v>
      </c>
      <c r="Z620" s="7">
        <v>2.2369999999999998E-3</v>
      </c>
      <c r="AA620" s="7">
        <f t="shared" si="148"/>
        <v>-8.4542769583967022E-4</v>
      </c>
      <c r="AB620" s="7">
        <f t="shared" si="149"/>
        <v>3.0487828493585096E-3</v>
      </c>
      <c r="AE620" s="6">
        <v>44361</v>
      </c>
      <c r="AF620" s="7">
        <v>16.39</v>
      </c>
      <c r="AG620" s="7">
        <v>33.130000000000003</v>
      </c>
      <c r="AH620" s="7">
        <v>54.03</v>
      </c>
      <c r="AI620" s="7">
        <f t="shared" si="135"/>
        <v>1.3299999999999983</v>
      </c>
      <c r="AJ620" s="7">
        <v>3.36</v>
      </c>
      <c r="AK620" s="7">
        <v>28.81</v>
      </c>
      <c r="AL620" s="7">
        <f t="shared" si="136"/>
        <v>25.45</v>
      </c>
      <c r="AM620" s="7">
        <v>0.06</v>
      </c>
      <c r="AN620" s="7">
        <v>0.16</v>
      </c>
      <c r="AO620" s="7">
        <v>1.51</v>
      </c>
      <c r="AP620" s="7">
        <f t="shared" si="137"/>
        <v>1.35</v>
      </c>
      <c r="AQ620" s="7">
        <v>2.36</v>
      </c>
      <c r="AR620" s="7">
        <v>110.9659</v>
      </c>
      <c r="AS620" s="7">
        <v>1864</v>
      </c>
      <c r="AT620" s="14">
        <v>270.654</v>
      </c>
      <c r="AU620" s="14">
        <v>99.798699999999997</v>
      </c>
      <c r="AV620" s="14">
        <v>85.5</v>
      </c>
      <c r="AY620" s="6">
        <v>44361</v>
      </c>
      <c r="AZ620" s="12">
        <v>0</v>
      </c>
      <c r="BA620" s="12">
        <v>0</v>
      </c>
      <c r="BB620" s="12">
        <v>0</v>
      </c>
      <c r="BE620" s="6">
        <v>44361</v>
      </c>
      <c r="BF620" t="s">
        <v>56</v>
      </c>
      <c r="BG620" s="52">
        <v>3</v>
      </c>
    </row>
    <row r="621" spans="1:59" x14ac:dyDescent="0.2">
      <c r="A621" s="6">
        <v>44362</v>
      </c>
      <c r="B621" s="12">
        <v>53.8902</v>
      </c>
      <c r="C621" s="12">
        <v>90.664400000000001</v>
      </c>
      <c r="D621" s="12">
        <v>51.560699999999997</v>
      </c>
      <c r="E621" s="12">
        <v>27.404</v>
      </c>
      <c r="F621" s="12">
        <v>84.548000000000002</v>
      </c>
      <c r="G621" s="12"/>
      <c r="H621" s="12">
        <v>6.2462999999999997</v>
      </c>
      <c r="I621" s="12">
        <v>19.168600000000001</v>
      </c>
      <c r="J621" s="12">
        <v>7.6887999999999996</v>
      </c>
      <c r="K621" s="12">
        <v>77.746600000000001</v>
      </c>
      <c r="L621" s="12">
        <v>72.06</v>
      </c>
      <c r="M621" s="12">
        <v>73.38</v>
      </c>
      <c r="O621" s="6">
        <v>44362</v>
      </c>
      <c r="P621" s="7">
        <f t="shared" si="138"/>
        <v>3.5762618592733969E-2</v>
      </c>
      <c r="Q621" s="7">
        <f t="shared" si="139"/>
        <v>2.1350363084991272E-2</v>
      </c>
      <c r="R621" s="7">
        <f t="shared" si="140"/>
        <v>1.4158923602413498E-2</v>
      </c>
      <c r="S621" s="7">
        <f t="shared" si="141"/>
        <v>3.2013352107054971E-2</v>
      </c>
      <c r="T621" s="7">
        <f t="shared" si="142"/>
        <v>-3.9485267952960668E-3</v>
      </c>
      <c r="U621" s="7" t="str">
        <f t="shared" si="143"/>
        <v/>
      </c>
      <c r="V621" s="7">
        <f t="shared" si="144"/>
        <v>-5.7468670209580436E-3</v>
      </c>
      <c r="W621" s="7">
        <f t="shared" si="145"/>
        <v>-1.1189936462841388E-2</v>
      </c>
      <c r="X621" s="7">
        <f t="shared" si="146"/>
        <v>6.2493272393863994E-3</v>
      </c>
      <c r="Y621" s="7">
        <f t="shared" si="147"/>
        <v>0</v>
      </c>
      <c r="Z621" s="7">
        <v>-1.836E-3</v>
      </c>
      <c r="AA621" s="7">
        <f t="shared" si="148"/>
        <v>1.5664655974471392E-2</v>
      </c>
      <c r="AB621" s="7">
        <f t="shared" si="149"/>
        <v>1.5242313632246214E-2</v>
      </c>
      <c r="AE621" s="6">
        <v>44362</v>
      </c>
      <c r="AF621" s="7">
        <v>17.02</v>
      </c>
      <c r="AG621" s="7">
        <v>31.56</v>
      </c>
      <c r="AH621" s="7">
        <v>52.92</v>
      </c>
      <c r="AI621" s="7">
        <f t="shared" si="135"/>
        <v>1.3199999999999932</v>
      </c>
      <c r="AJ621" s="7">
        <v>3.31</v>
      </c>
      <c r="AK621" s="7">
        <v>28.135000000000002</v>
      </c>
      <c r="AL621" s="7">
        <f t="shared" si="136"/>
        <v>24.825000000000003</v>
      </c>
      <c r="AM621" s="7">
        <v>0.06</v>
      </c>
      <c r="AN621" s="7">
        <v>0.16</v>
      </c>
      <c r="AO621" s="7">
        <v>1.51</v>
      </c>
      <c r="AP621" s="7">
        <f t="shared" si="137"/>
        <v>1.35</v>
      </c>
      <c r="AQ621" s="7">
        <v>2.38</v>
      </c>
      <c r="AR621" s="7">
        <v>111.3507</v>
      </c>
      <c r="AS621" s="7">
        <v>1854.5</v>
      </c>
      <c r="AT621" s="14">
        <v>270.654</v>
      </c>
      <c r="AU621" s="14">
        <v>99.798699999999997</v>
      </c>
      <c r="AV621" s="14">
        <v>85.5</v>
      </c>
      <c r="AY621" s="6">
        <v>44362</v>
      </c>
      <c r="AZ621" s="12">
        <v>0</v>
      </c>
      <c r="BA621" s="12">
        <v>0</v>
      </c>
      <c r="BB621" s="12">
        <v>0</v>
      </c>
      <c r="BE621" s="6">
        <v>44362</v>
      </c>
      <c r="BF621" t="s">
        <v>56</v>
      </c>
      <c r="BG621" s="52">
        <v>3</v>
      </c>
    </row>
    <row r="622" spans="1:59" x14ac:dyDescent="0.2">
      <c r="A622" s="6">
        <v>44363</v>
      </c>
      <c r="B622" s="12">
        <v>53.697499999999998</v>
      </c>
      <c r="C622" s="12">
        <v>90.146600000000007</v>
      </c>
      <c r="D622" s="12">
        <v>51.527000000000001</v>
      </c>
      <c r="E622" s="12">
        <v>28.6616</v>
      </c>
      <c r="F622" s="12">
        <v>84.681799999999996</v>
      </c>
      <c r="G622" s="12"/>
      <c r="H622" s="12">
        <v>6.2967000000000004</v>
      </c>
      <c r="I622" s="12">
        <v>19.8339</v>
      </c>
      <c r="J622" s="12">
        <v>7.7778999999999998</v>
      </c>
      <c r="K622" s="12">
        <v>77.755099999999999</v>
      </c>
      <c r="L622" s="12">
        <v>72.03</v>
      </c>
      <c r="M622" s="12">
        <v>73.88</v>
      </c>
      <c r="O622" s="6">
        <v>44363</v>
      </c>
      <c r="P622" s="7">
        <f t="shared" si="138"/>
        <v>-3.5821977059226568E-3</v>
      </c>
      <c r="Q622" s="7">
        <f t="shared" si="139"/>
        <v>-5.7275432968600251E-3</v>
      </c>
      <c r="R622" s="7">
        <f t="shared" si="140"/>
        <v>-6.5381226277192069E-4</v>
      </c>
      <c r="S622" s="7">
        <f t="shared" si="141"/>
        <v>4.48692596376047E-2</v>
      </c>
      <c r="T622" s="7">
        <f t="shared" si="142"/>
        <v>1.5812821131981388E-3</v>
      </c>
      <c r="U622" s="7" t="str">
        <f t="shared" si="143"/>
        <v/>
      </c>
      <c r="V622" s="7">
        <f t="shared" si="144"/>
        <v>8.0363981904219475E-3</v>
      </c>
      <c r="W622" s="7">
        <f t="shared" si="145"/>
        <v>3.4119071290470267E-2</v>
      </c>
      <c r="X622" s="7">
        <f t="shared" si="146"/>
        <v>1.152165434844837E-2</v>
      </c>
      <c r="Y622" s="7">
        <f t="shared" si="147"/>
        <v>1.0932356377411579E-4</v>
      </c>
      <c r="Z622" s="7">
        <v>-5.5989999999999998E-3</v>
      </c>
      <c r="AA622" s="7">
        <f t="shared" si="148"/>
        <v>-4.1640641867564089E-4</v>
      </c>
      <c r="AB622" s="7">
        <f t="shared" si="149"/>
        <v>6.7907364039032402E-3</v>
      </c>
      <c r="AE622" s="6">
        <v>44363</v>
      </c>
      <c r="AF622" s="7">
        <v>18.149999999999999</v>
      </c>
      <c r="AG622" s="7">
        <v>33.83</v>
      </c>
      <c r="AH622" s="7">
        <v>54.28</v>
      </c>
      <c r="AI622" s="7">
        <f t="shared" si="135"/>
        <v>1.8499999999999943</v>
      </c>
      <c r="AJ622" s="7">
        <v>3.25</v>
      </c>
      <c r="AK622" s="7">
        <v>28.03</v>
      </c>
      <c r="AL622" s="7">
        <f t="shared" si="136"/>
        <v>24.78</v>
      </c>
      <c r="AM622" s="7">
        <v>0.06</v>
      </c>
      <c r="AN622" s="7">
        <v>0.21</v>
      </c>
      <c r="AO622" s="7">
        <v>1.57</v>
      </c>
      <c r="AP622" s="7">
        <f t="shared" si="137"/>
        <v>1.36</v>
      </c>
      <c r="AQ622" s="7">
        <v>2.3199999999999998</v>
      </c>
      <c r="AR622" s="7">
        <v>111.1165</v>
      </c>
      <c r="AS622" s="7">
        <v>1859.5</v>
      </c>
      <c r="AT622" s="14">
        <v>270.654</v>
      </c>
      <c r="AU622" s="14">
        <v>99.798699999999997</v>
      </c>
      <c r="AV622" s="14">
        <v>85.5</v>
      </c>
      <c r="AY622" s="6">
        <v>44363</v>
      </c>
      <c r="AZ622" s="12">
        <v>0</v>
      </c>
      <c r="BA622" s="12">
        <v>0</v>
      </c>
      <c r="BB622" s="12">
        <v>0</v>
      </c>
      <c r="BE622" s="6">
        <v>44363</v>
      </c>
      <c r="BF622" t="s">
        <v>56</v>
      </c>
      <c r="BG622" s="52">
        <v>3</v>
      </c>
    </row>
    <row r="623" spans="1:59" x14ac:dyDescent="0.2">
      <c r="A623" s="6">
        <v>44364</v>
      </c>
      <c r="B623" s="12">
        <v>51.93</v>
      </c>
      <c r="C623" s="12">
        <v>88.009399999999999</v>
      </c>
      <c r="D623" s="12">
        <v>49.740099999999998</v>
      </c>
      <c r="E623" s="12">
        <v>26.484300000000001</v>
      </c>
      <c r="F623" s="12">
        <v>82.569800000000001</v>
      </c>
      <c r="G623" s="12"/>
      <c r="H623" s="12">
        <v>6.1096000000000004</v>
      </c>
      <c r="I623" s="12">
        <v>19.159600000000001</v>
      </c>
      <c r="J623" s="12">
        <v>7.3118999999999996</v>
      </c>
      <c r="K623" s="12">
        <v>77.746600000000001</v>
      </c>
      <c r="L623" s="12">
        <v>71.06</v>
      </c>
      <c r="M623" s="12">
        <v>72.92</v>
      </c>
      <c r="O623" s="6">
        <v>44364</v>
      </c>
      <c r="P623" s="7">
        <f t="shared" si="138"/>
        <v>-3.3469787640053685E-2</v>
      </c>
      <c r="Q623" s="7">
        <f t="shared" si="139"/>
        <v>-2.3993607063153521E-2</v>
      </c>
      <c r="R623" s="7">
        <f t="shared" si="140"/>
        <v>-3.5294493304281901E-2</v>
      </c>
      <c r="S623" s="7">
        <f t="shared" si="141"/>
        <v>-7.9006143185795172E-2</v>
      </c>
      <c r="T623" s="7">
        <f t="shared" si="142"/>
        <v>-2.5256706296619795E-2</v>
      </c>
      <c r="U623" s="7" t="str">
        <f t="shared" si="143"/>
        <v/>
      </c>
      <c r="V623" s="7">
        <f t="shared" si="144"/>
        <v>-3.0164382045505769E-2</v>
      </c>
      <c r="W623" s="7">
        <f t="shared" si="145"/>
        <v>-3.4588699405822043E-2</v>
      </c>
      <c r="X623" s="7">
        <f t="shared" si="146"/>
        <v>-6.1783220965852849E-2</v>
      </c>
      <c r="Y623" s="7">
        <f t="shared" si="147"/>
        <v>-1.0932356377404764E-4</v>
      </c>
      <c r="Z623" s="7">
        <v>-3.3199999999999999E-4</v>
      </c>
      <c r="AA623" s="7">
        <f t="shared" si="148"/>
        <v>-1.3558108308390529E-2</v>
      </c>
      <c r="AB623" s="7">
        <f t="shared" si="149"/>
        <v>-1.3079205520576806E-2</v>
      </c>
      <c r="AE623" s="6">
        <v>44364</v>
      </c>
      <c r="AF623" s="7">
        <v>17.75</v>
      </c>
      <c r="AG623" s="7">
        <v>36.840000000000003</v>
      </c>
      <c r="AH623" s="7">
        <v>54.91</v>
      </c>
      <c r="AI623" s="7">
        <f t="shared" si="135"/>
        <v>1.8599999999999994</v>
      </c>
      <c r="AJ623" s="7">
        <v>3.24</v>
      </c>
      <c r="AK623" s="7">
        <v>28.31</v>
      </c>
      <c r="AL623" s="7">
        <f t="shared" si="136"/>
        <v>25.07</v>
      </c>
      <c r="AM623" s="7">
        <v>0.1</v>
      </c>
      <c r="AN623" s="7">
        <v>0.23</v>
      </c>
      <c r="AO623" s="7">
        <v>1.52</v>
      </c>
      <c r="AP623" s="7">
        <f t="shared" si="137"/>
        <v>1.29</v>
      </c>
      <c r="AQ623" s="7">
        <v>2.27</v>
      </c>
      <c r="AR623" s="7">
        <v>112.5772</v>
      </c>
      <c r="AS623" s="7">
        <v>1773.8</v>
      </c>
      <c r="AT623" s="14">
        <v>270.654</v>
      </c>
      <c r="AU623" s="14">
        <v>99.798699999999997</v>
      </c>
      <c r="AV623" s="14">
        <v>85.5</v>
      </c>
      <c r="AY623" s="6">
        <v>44364</v>
      </c>
      <c r="AZ623" s="12">
        <v>0</v>
      </c>
      <c r="BA623" s="12">
        <v>0</v>
      </c>
      <c r="BB623" s="12">
        <v>0</v>
      </c>
      <c r="BE623" s="6">
        <v>44364</v>
      </c>
      <c r="BF623" t="s">
        <v>56</v>
      </c>
      <c r="BG623" s="52">
        <v>3</v>
      </c>
    </row>
    <row r="624" spans="1:59" x14ac:dyDescent="0.2">
      <c r="A624" s="6">
        <v>44365</v>
      </c>
      <c r="B624" s="12">
        <v>50.597999999999999</v>
      </c>
      <c r="C624" s="12">
        <v>84.688599999999994</v>
      </c>
      <c r="D624" s="12">
        <v>48.492600000000003</v>
      </c>
      <c r="E624" s="12">
        <v>26.2684</v>
      </c>
      <c r="F624" s="12">
        <v>79.559399999999997</v>
      </c>
      <c r="G624" s="12"/>
      <c r="H624" s="12">
        <v>5.8864999999999998</v>
      </c>
      <c r="I624" s="12">
        <v>19.267499999999998</v>
      </c>
      <c r="J624" s="12">
        <v>7.2366000000000001</v>
      </c>
      <c r="K624" s="12">
        <v>77.755099999999999</v>
      </c>
      <c r="L624" s="12">
        <v>71.64</v>
      </c>
      <c r="M624" s="12">
        <v>73.099999999999994</v>
      </c>
      <c r="O624" s="6">
        <v>44365</v>
      </c>
      <c r="P624" s="7">
        <f t="shared" si="138"/>
        <v>-2.5984608035668016E-2</v>
      </c>
      <c r="Q624" s="7">
        <f t="shared" si="139"/>
        <v>-3.8462627035815017E-2</v>
      </c>
      <c r="R624" s="7">
        <f t="shared" si="140"/>
        <v>-2.5400239844853758E-2</v>
      </c>
      <c r="S624" s="7">
        <f t="shared" si="141"/>
        <v>-8.1854087262567491E-3</v>
      </c>
      <c r="T624" s="7">
        <f t="shared" si="142"/>
        <v>-3.7140083759964075E-2</v>
      </c>
      <c r="U624" s="7" t="str">
        <f t="shared" si="143"/>
        <v/>
      </c>
      <c r="V624" s="7">
        <f t="shared" si="144"/>
        <v>-3.7199711055922964E-2</v>
      </c>
      <c r="W624" s="7">
        <f t="shared" si="145"/>
        <v>5.6158431719429396E-3</v>
      </c>
      <c r="X624" s="7">
        <f t="shared" si="146"/>
        <v>-1.0351675074417702E-2</v>
      </c>
      <c r="Y624" s="7">
        <f t="shared" si="147"/>
        <v>1.0932356377411579E-4</v>
      </c>
      <c r="Z624" s="7">
        <v>-1.3582E-2</v>
      </c>
      <c r="AA624" s="7">
        <f t="shared" si="148"/>
        <v>8.1289865996298973E-3</v>
      </c>
      <c r="AB624" s="7">
        <f t="shared" si="149"/>
        <v>2.4654169452704303E-3</v>
      </c>
      <c r="AE624" s="6">
        <v>44365</v>
      </c>
      <c r="AF624" s="7">
        <v>20.7</v>
      </c>
      <c r="AG624" s="7">
        <v>33.950000000000003</v>
      </c>
      <c r="AH624" s="7">
        <v>60.45</v>
      </c>
      <c r="AI624" s="7">
        <f t="shared" si="135"/>
        <v>1.4599999999999937</v>
      </c>
      <c r="AJ624" s="7">
        <v>3.23</v>
      </c>
      <c r="AK624" s="7">
        <v>29.405000000000001</v>
      </c>
      <c r="AL624" s="7">
        <f t="shared" si="136"/>
        <v>26.175000000000001</v>
      </c>
      <c r="AM624" s="7">
        <v>0.1</v>
      </c>
      <c r="AN624" s="7">
        <v>0.26</v>
      </c>
      <c r="AO624" s="7">
        <v>1.45</v>
      </c>
      <c r="AP624" s="7">
        <f t="shared" si="137"/>
        <v>1.19</v>
      </c>
      <c r="AQ624" s="7">
        <v>2.2400000000000002</v>
      </c>
      <c r="AR624" s="7">
        <v>113.0408</v>
      </c>
      <c r="AS624" s="7">
        <v>1767.9</v>
      </c>
      <c r="AT624" s="14">
        <v>270.654</v>
      </c>
      <c r="AU624" s="14">
        <v>99.798699999999997</v>
      </c>
      <c r="AV624" s="14">
        <v>85.5</v>
      </c>
      <c r="AY624" s="6">
        <v>44365</v>
      </c>
      <c r="AZ624" s="12">
        <v>0</v>
      </c>
      <c r="BA624" s="12">
        <v>0</v>
      </c>
      <c r="BB624" s="12">
        <v>0</v>
      </c>
      <c r="BE624" s="6">
        <v>44365</v>
      </c>
      <c r="BF624" t="s">
        <v>56</v>
      </c>
      <c r="BG624" s="52">
        <v>3</v>
      </c>
    </row>
    <row r="625" spans="1:59" x14ac:dyDescent="0.2">
      <c r="A625" s="6">
        <v>44368</v>
      </c>
      <c r="B625" s="12">
        <v>52.432600000000001</v>
      </c>
      <c r="C625" s="12">
        <v>87.171000000000006</v>
      </c>
      <c r="D625" s="12">
        <v>50.953899999999997</v>
      </c>
      <c r="E625" s="12">
        <v>27.685500000000001</v>
      </c>
      <c r="F625" s="12">
        <v>81.461200000000005</v>
      </c>
      <c r="G625" s="12"/>
      <c r="H625" s="12">
        <v>6.1239999999999997</v>
      </c>
      <c r="I625" s="12">
        <v>19.600100000000001</v>
      </c>
      <c r="J625" s="12">
        <v>7.5449000000000002</v>
      </c>
      <c r="K625" s="12">
        <v>77.746600000000001</v>
      </c>
      <c r="L625" s="12">
        <v>73.64</v>
      </c>
      <c r="M625" s="12">
        <v>74.489999999999995</v>
      </c>
      <c r="O625" s="6">
        <v>44368</v>
      </c>
      <c r="P625" s="7">
        <f t="shared" si="138"/>
        <v>3.5616485463771705E-2</v>
      </c>
      <c r="Q625" s="7">
        <f t="shared" si="139"/>
        <v>2.889070687477099E-2</v>
      </c>
      <c r="R625" s="7">
        <f t="shared" si="140"/>
        <v>4.9510093389493165E-2</v>
      </c>
      <c r="S625" s="7">
        <f t="shared" si="141"/>
        <v>5.2542114567113427E-2</v>
      </c>
      <c r="T625" s="7">
        <f t="shared" si="142"/>
        <v>2.3622920788955247E-2</v>
      </c>
      <c r="U625" s="7" t="str">
        <f t="shared" si="143"/>
        <v/>
      </c>
      <c r="V625" s="7">
        <f t="shared" si="144"/>
        <v>3.955388425932279E-2</v>
      </c>
      <c r="W625" s="7">
        <f t="shared" si="145"/>
        <v>1.7114929594261412E-2</v>
      </c>
      <c r="X625" s="7">
        <f t="shared" si="146"/>
        <v>4.1720355486393933E-2</v>
      </c>
      <c r="Y625" s="7">
        <f t="shared" si="147"/>
        <v>-1.0932356377404764E-4</v>
      </c>
      <c r="Z625" s="7">
        <v>1.4213999999999999E-2</v>
      </c>
      <c r="AA625" s="7">
        <f t="shared" si="148"/>
        <v>2.7534779172366148E-2</v>
      </c>
      <c r="AB625" s="7">
        <f t="shared" si="149"/>
        <v>1.8836521432452093E-2</v>
      </c>
      <c r="AE625" s="6">
        <v>44368</v>
      </c>
      <c r="AF625" s="7">
        <v>17.89</v>
      </c>
      <c r="AG625" s="7">
        <v>35.01</v>
      </c>
      <c r="AH625" s="7">
        <v>61.86</v>
      </c>
      <c r="AI625" s="7">
        <f t="shared" si="135"/>
        <v>0.84999999999999432</v>
      </c>
      <c r="AJ625" s="7">
        <v>3.15</v>
      </c>
      <c r="AK625" s="7">
        <v>29.614999999999998</v>
      </c>
      <c r="AL625" s="7">
        <f t="shared" si="136"/>
        <v>26.465</v>
      </c>
      <c r="AM625" s="7">
        <v>0.1</v>
      </c>
      <c r="AN625" s="7">
        <v>0.27</v>
      </c>
      <c r="AO625" s="7">
        <v>1.5</v>
      </c>
      <c r="AP625" s="7">
        <f t="shared" si="137"/>
        <v>1.23</v>
      </c>
      <c r="AQ625" s="7">
        <v>2.25</v>
      </c>
      <c r="AR625" s="7">
        <v>112.8391</v>
      </c>
      <c r="AS625" s="7">
        <v>1781.8</v>
      </c>
      <c r="AT625" s="14">
        <v>270.654</v>
      </c>
      <c r="AU625" s="14">
        <v>99.798699999999997</v>
      </c>
      <c r="AV625" s="14">
        <v>85.5</v>
      </c>
      <c r="AY625" s="6">
        <v>44368</v>
      </c>
      <c r="AZ625" s="12">
        <v>0</v>
      </c>
      <c r="BA625" s="12">
        <v>0</v>
      </c>
      <c r="BB625" s="12">
        <v>0</v>
      </c>
      <c r="BE625" s="6">
        <v>44368</v>
      </c>
      <c r="BF625" t="s">
        <v>56</v>
      </c>
      <c r="BG625" s="52">
        <v>3</v>
      </c>
    </row>
    <row r="626" spans="1:59" x14ac:dyDescent="0.2">
      <c r="A626" s="6">
        <v>44369</v>
      </c>
      <c r="B626" s="12">
        <v>53.437800000000003</v>
      </c>
      <c r="C626" s="12">
        <v>87.458699999999993</v>
      </c>
      <c r="D626" s="12">
        <v>51.240400000000001</v>
      </c>
      <c r="E626" s="12">
        <v>28.164200000000001</v>
      </c>
      <c r="F626" s="12">
        <v>82.980699999999999</v>
      </c>
      <c r="G626" s="12"/>
      <c r="H626" s="12">
        <v>6.1527000000000003</v>
      </c>
      <c r="I626" s="12">
        <v>20.2834</v>
      </c>
      <c r="J626" s="12">
        <v>7.4969999999999999</v>
      </c>
      <c r="K626" s="12">
        <v>77.746600000000001</v>
      </c>
      <c r="L626" s="12">
        <v>73.150000000000006</v>
      </c>
      <c r="M626" s="12">
        <v>74.92</v>
      </c>
      <c r="O626" s="6">
        <v>44369</v>
      </c>
      <c r="P626" s="7">
        <f t="shared" si="138"/>
        <v>1.8989825431976914E-2</v>
      </c>
      <c r="Q626" s="7">
        <f t="shared" si="139"/>
        <v>3.2949751421800237E-3</v>
      </c>
      <c r="R626" s="7">
        <f t="shared" si="140"/>
        <v>5.6069810270730353E-3</v>
      </c>
      <c r="S626" s="7">
        <f t="shared" si="141"/>
        <v>1.7142857462379261E-2</v>
      </c>
      <c r="T626" s="7">
        <f t="shared" si="142"/>
        <v>1.8481217368635804E-2</v>
      </c>
      <c r="U626" s="7" t="str">
        <f t="shared" si="143"/>
        <v/>
      </c>
      <c r="V626" s="7">
        <f t="shared" si="144"/>
        <v>4.6755320702224984E-3</v>
      </c>
      <c r="W626" s="7">
        <f t="shared" si="145"/>
        <v>3.4268149266500222E-2</v>
      </c>
      <c r="X626" s="7">
        <f t="shared" si="146"/>
        <v>-6.368897800584257E-3</v>
      </c>
      <c r="Y626" s="7">
        <f t="shared" si="147"/>
        <v>0</v>
      </c>
      <c r="Z626" s="7">
        <v>5.3319999999999999E-3</v>
      </c>
      <c r="AA626" s="7">
        <f t="shared" si="148"/>
        <v>-6.676228898743709E-3</v>
      </c>
      <c r="AB626" s="7">
        <f t="shared" si="149"/>
        <v>5.7559893877028451E-3</v>
      </c>
      <c r="AE626" s="6">
        <v>44369</v>
      </c>
      <c r="AF626" s="7">
        <v>16.66</v>
      </c>
      <c r="AG626" s="7">
        <v>34.28</v>
      </c>
      <c r="AH626" s="7">
        <v>58.64</v>
      </c>
      <c r="AI626" s="7">
        <f t="shared" si="135"/>
        <v>1.769999999999996</v>
      </c>
      <c r="AJ626" s="7">
        <v>3.21</v>
      </c>
      <c r="AK626" s="7">
        <v>30.734999999999999</v>
      </c>
      <c r="AL626" s="7">
        <f t="shared" si="136"/>
        <v>27.524999999999999</v>
      </c>
      <c r="AM626" s="7">
        <v>0.1</v>
      </c>
      <c r="AN626" s="7">
        <v>0.25</v>
      </c>
      <c r="AO626" s="7">
        <v>1.48</v>
      </c>
      <c r="AP626" s="7">
        <f t="shared" si="137"/>
        <v>1.23</v>
      </c>
      <c r="AQ626" s="7">
        <v>2.31</v>
      </c>
      <c r="AR626" s="7">
        <v>112.9174</v>
      </c>
      <c r="AS626" s="7">
        <v>1776.3</v>
      </c>
      <c r="AT626" s="14">
        <v>270.654</v>
      </c>
      <c r="AU626" s="14">
        <v>99.798699999999997</v>
      </c>
      <c r="AV626" s="14">
        <v>85.5</v>
      </c>
      <c r="AY626" s="6">
        <v>44369</v>
      </c>
      <c r="AZ626" s="12">
        <v>0</v>
      </c>
      <c r="BA626" s="12">
        <v>0</v>
      </c>
      <c r="BB626" s="12">
        <v>0</v>
      </c>
      <c r="BE626" s="6">
        <v>44369</v>
      </c>
      <c r="BF626" t="s">
        <v>56</v>
      </c>
      <c r="BG626" s="52">
        <v>3</v>
      </c>
    </row>
    <row r="627" spans="1:59" x14ac:dyDescent="0.2">
      <c r="A627" s="6">
        <v>44370</v>
      </c>
      <c r="B627" s="12">
        <v>53.831600000000002</v>
      </c>
      <c r="C627" s="12">
        <v>87.351900000000001</v>
      </c>
      <c r="D627" s="12">
        <v>51.215200000000003</v>
      </c>
      <c r="E627" s="12">
        <v>29.055700000000002</v>
      </c>
      <c r="F627" s="12">
        <v>83.640100000000004</v>
      </c>
      <c r="G627" s="12"/>
      <c r="H627" s="12">
        <v>6.2606999999999999</v>
      </c>
      <c r="I627" s="12">
        <v>20.8049</v>
      </c>
      <c r="J627" s="12">
        <v>7.4146999999999998</v>
      </c>
      <c r="K627" s="12">
        <v>77.746600000000001</v>
      </c>
      <c r="L627" s="12">
        <v>73.11</v>
      </c>
      <c r="M627" s="12">
        <v>75.22</v>
      </c>
      <c r="O627" s="6">
        <v>44370</v>
      </c>
      <c r="P627" s="7">
        <f t="shared" si="138"/>
        <v>7.3422946175073006E-3</v>
      </c>
      <c r="Q627" s="7">
        <f t="shared" si="139"/>
        <v>-1.2218940188742612E-3</v>
      </c>
      <c r="R627" s="7">
        <f t="shared" si="140"/>
        <v>-4.9192041251367195E-4</v>
      </c>
      <c r="S627" s="7">
        <f t="shared" si="141"/>
        <v>3.1163009580015111E-2</v>
      </c>
      <c r="T627" s="7">
        <f t="shared" si="142"/>
        <v>7.9150195231135322E-3</v>
      </c>
      <c r="U627" s="7" t="str">
        <f t="shared" si="143"/>
        <v/>
      </c>
      <c r="V627" s="7">
        <f t="shared" si="144"/>
        <v>1.7400990081097772E-2</v>
      </c>
      <c r="W627" s="7">
        <f t="shared" si="145"/>
        <v>2.538571835569009E-2</v>
      </c>
      <c r="X627" s="7">
        <f t="shared" si="146"/>
        <v>-1.1038424279504805E-2</v>
      </c>
      <c r="Y627" s="7">
        <f t="shared" si="147"/>
        <v>0</v>
      </c>
      <c r="Z627" s="7">
        <v>-1.206E-3</v>
      </c>
      <c r="AA627" s="7">
        <f t="shared" si="148"/>
        <v>-5.4697116090888457E-4</v>
      </c>
      <c r="AB627" s="7">
        <f t="shared" si="149"/>
        <v>3.9962754663024451E-3</v>
      </c>
      <c r="AE627" s="6">
        <v>44370</v>
      </c>
      <c r="AF627" s="7">
        <v>16.32</v>
      </c>
      <c r="AG627" s="7">
        <v>34.68</v>
      </c>
      <c r="AH627" s="7">
        <v>55.6</v>
      </c>
      <c r="AI627" s="7">
        <f t="shared" si="135"/>
        <v>2.1099999999999994</v>
      </c>
      <c r="AJ627" s="7">
        <v>3.36</v>
      </c>
      <c r="AK627" s="7">
        <v>31.545000000000002</v>
      </c>
      <c r="AL627" s="7">
        <f t="shared" si="136"/>
        <v>28.185000000000002</v>
      </c>
      <c r="AM627" s="7">
        <v>0.1</v>
      </c>
      <c r="AN627" s="7">
        <v>0.26</v>
      </c>
      <c r="AO627" s="7">
        <v>1.5</v>
      </c>
      <c r="AP627" s="7">
        <f t="shared" si="137"/>
        <v>1.24</v>
      </c>
      <c r="AQ627" s="7">
        <v>2.34</v>
      </c>
      <c r="AR627" s="7">
        <v>112.3819</v>
      </c>
      <c r="AS627" s="7">
        <v>1782.3</v>
      </c>
      <c r="AT627" s="14">
        <v>270.654</v>
      </c>
      <c r="AU627" s="14">
        <v>99.798699999999997</v>
      </c>
      <c r="AV627" s="14">
        <v>85.5</v>
      </c>
      <c r="AY627" s="6">
        <v>44370</v>
      </c>
      <c r="AZ627" s="12">
        <v>0</v>
      </c>
      <c r="BA627" s="12">
        <v>0</v>
      </c>
      <c r="BB627" s="12">
        <v>0</v>
      </c>
      <c r="BE627" s="6">
        <v>44370</v>
      </c>
      <c r="BF627" t="s">
        <v>56</v>
      </c>
      <c r="BG627" s="52">
        <v>3</v>
      </c>
    </row>
    <row r="628" spans="1:59" x14ac:dyDescent="0.2">
      <c r="A628" s="6">
        <v>44371</v>
      </c>
      <c r="B628" s="12">
        <v>54.049399999999999</v>
      </c>
      <c r="C628" s="12">
        <v>88.066999999999993</v>
      </c>
      <c r="D628" s="12">
        <v>51.746200000000002</v>
      </c>
      <c r="E628" s="12">
        <v>29.787800000000001</v>
      </c>
      <c r="F628" s="12">
        <v>83.620999999999995</v>
      </c>
      <c r="G628" s="12"/>
      <c r="H628" s="12">
        <v>6.3327</v>
      </c>
      <c r="I628" s="12">
        <v>21.551100000000002</v>
      </c>
      <c r="J628" s="12">
        <v>7.4901</v>
      </c>
      <c r="K628" s="12">
        <v>77.755099999999999</v>
      </c>
      <c r="L628" s="12">
        <v>73.31</v>
      </c>
      <c r="M628" s="12">
        <v>75.95</v>
      </c>
      <c r="O628" s="6">
        <v>44371</v>
      </c>
      <c r="P628" s="7">
        <f t="shared" si="138"/>
        <v>4.0377878572247132E-3</v>
      </c>
      <c r="Q628" s="7">
        <f t="shared" si="139"/>
        <v>8.153100506676586E-3</v>
      </c>
      <c r="R628" s="7">
        <f t="shared" si="140"/>
        <v>1.0314636510877766E-2</v>
      </c>
      <c r="S628" s="7">
        <f t="shared" si="141"/>
        <v>2.4884236237080731E-2</v>
      </c>
      <c r="T628" s="7">
        <f t="shared" si="142"/>
        <v>-2.2838544148080312E-4</v>
      </c>
      <c r="U628" s="7" t="str">
        <f t="shared" si="143"/>
        <v/>
      </c>
      <c r="V628" s="7">
        <f t="shared" si="144"/>
        <v>1.1434685551239903E-2</v>
      </c>
      <c r="W628" s="7">
        <f t="shared" si="145"/>
        <v>3.5238323444115614E-2</v>
      </c>
      <c r="X628" s="7">
        <f t="shared" si="146"/>
        <v>1.0117632333428652E-2</v>
      </c>
      <c r="Y628" s="7">
        <f t="shared" si="147"/>
        <v>1.0932356377411579E-4</v>
      </c>
      <c r="Z628" s="7">
        <v>5.8979999999999996E-3</v>
      </c>
      <c r="AA628" s="7">
        <f t="shared" si="148"/>
        <v>2.7318689302707733E-3</v>
      </c>
      <c r="AB628" s="7">
        <f t="shared" si="149"/>
        <v>9.6580759995916234E-3</v>
      </c>
      <c r="AE628" s="6">
        <v>44371</v>
      </c>
      <c r="AF628" s="7">
        <v>15.97</v>
      </c>
      <c r="AG628" s="7">
        <v>32.049999999999997</v>
      </c>
      <c r="AH628" s="7">
        <v>54.83</v>
      </c>
      <c r="AI628" s="7">
        <f t="shared" si="135"/>
        <v>2.6400000000000006</v>
      </c>
      <c r="AJ628" s="7">
        <v>3.3</v>
      </c>
      <c r="AK628" s="7">
        <v>32.015000000000001</v>
      </c>
      <c r="AL628" s="7">
        <f t="shared" si="136"/>
        <v>28.715</v>
      </c>
      <c r="AM628" s="7">
        <v>0.1</v>
      </c>
      <c r="AN628" s="7">
        <v>0.26</v>
      </c>
      <c r="AO628" s="7">
        <v>1.49</v>
      </c>
      <c r="AP628" s="7">
        <f t="shared" si="137"/>
        <v>1.23</v>
      </c>
      <c r="AQ628" s="7">
        <v>2.2999999999999998</v>
      </c>
      <c r="AR628" s="7">
        <v>112.32599999999999</v>
      </c>
      <c r="AS628" s="7">
        <v>1775.6</v>
      </c>
      <c r="AT628" s="14">
        <v>270.654</v>
      </c>
      <c r="AU628" s="14">
        <v>99.798699999999997</v>
      </c>
      <c r="AV628" s="14">
        <v>85.5</v>
      </c>
      <c r="AY628" s="6">
        <v>44371</v>
      </c>
      <c r="AZ628" s="12">
        <v>0</v>
      </c>
      <c r="BA628" s="12">
        <v>0</v>
      </c>
      <c r="BB628" s="12">
        <v>0</v>
      </c>
      <c r="BE628" s="6">
        <v>44371</v>
      </c>
      <c r="BF628" t="s">
        <v>56</v>
      </c>
      <c r="BG628" s="52">
        <v>3</v>
      </c>
    </row>
    <row r="629" spans="1:59" x14ac:dyDescent="0.2">
      <c r="A629" s="6">
        <v>44372</v>
      </c>
      <c r="B629" s="12">
        <v>54.166699999999999</v>
      </c>
      <c r="C629" s="12">
        <v>88.198499999999996</v>
      </c>
      <c r="D629" s="12">
        <v>51.678800000000003</v>
      </c>
      <c r="E629" s="12">
        <v>30.8858</v>
      </c>
      <c r="F629" s="12">
        <v>83.563699999999997</v>
      </c>
      <c r="G629" s="12"/>
      <c r="H629" s="12">
        <v>6.3613999999999997</v>
      </c>
      <c r="I629" s="12">
        <v>21.793900000000001</v>
      </c>
      <c r="J629" s="12">
        <v>7.3461999999999996</v>
      </c>
      <c r="K629" s="12">
        <v>77.755099999999999</v>
      </c>
      <c r="L629" s="12">
        <v>74.209999999999994</v>
      </c>
      <c r="M629" s="12">
        <v>76.45</v>
      </c>
      <c r="O629" s="6">
        <v>44372</v>
      </c>
      <c r="P629" s="7">
        <f t="shared" si="138"/>
        <v>2.1678852950684359E-3</v>
      </c>
      <c r="Q629" s="7">
        <f t="shared" si="139"/>
        <v>1.4920676411001132E-3</v>
      </c>
      <c r="R629" s="7">
        <f t="shared" si="140"/>
        <v>-1.3033601071559047E-3</v>
      </c>
      <c r="S629" s="7">
        <f t="shared" si="141"/>
        <v>3.619761764129055E-2</v>
      </c>
      <c r="T629" s="7">
        <f t="shared" si="142"/>
        <v>-6.8546945077647406E-4</v>
      </c>
      <c r="U629" s="7" t="str">
        <f t="shared" si="143"/>
        <v/>
      </c>
      <c r="V629" s="7">
        <f t="shared" si="144"/>
        <v>4.5217934160708883E-3</v>
      </c>
      <c r="W629" s="7">
        <f t="shared" si="145"/>
        <v>1.1203254794758109E-2</v>
      </c>
      <c r="X629" s="7">
        <f t="shared" si="146"/>
        <v>-1.9398975846924287E-2</v>
      </c>
      <c r="Y629" s="7">
        <f t="shared" si="147"/>
        <v>0</v>
      </c>
      <c r="Z629" s="7">
        <v>3.5460000000000001E-3</v>
      </c>
      <c r="AA629" s="7">
        <f t="shared" si="148"/>
        <v>1.2201886746546899E-2</v>
      </c>
      <c r="AB629" s="7">
        <f t="shared" si="149"/>
        <v>6.5617033332894172E-3</v>
      </c>
      <c r="AE629" s="6">
        <v>44372</v>
      </c>
      <c r="AF629" s="7">
        <v>15.62</v>
      </c>
      <c r="AG629" s="7">
        <v>31.3</v>
      </c>
      <c r="AH629" s="7">
        <v>55.58</v>
      </c>
      <c r="AI629" s="7">
        <f t="shared" si="135"/>
        <v>2.2400000000000091</v>
      </c>
      <c r="AJ629" s="7">
        <v>3.4</v>
      </c>
      <c r="AK629" s="7">
        <v>32.384999999999998</v>
      </c>
      <c r="AL629" s="7">
        <f t="shared" si="136"/>
        <v>28.984999999999999</v>
      </c>
      <c r="AM629" s="7">
        <v>0.1</v>
      </c>
      <c r="AN629" s="7">
        <v>0.28000000000000003</v>
      </c>
      <c r="AO629" s="7">
        <v>1.54</v>
      </c>
      <c r="AP629" s="7">
        <f t="shared" si="137"/>
        <v>1.26</v>
      </c>
      <c r="AQ629" s="7">
        <v>2.34</v>
      </c>
      <c r="AR629" s="7">
        <v>111.96550000000001</v>
      </c>
      <c r="AS629" s="7">
        <v>1776.6</v>
      </c>
      <c r="AT629" s="14">
        <v>270.654</v>
      </c>
      <c r="AU629" s="14">
        <v>99.798699999999997</v>
      </c>
      <c r="AV629" s="14">
        <v>85.5</v>
      </c>
      <c r="AY629" s="6">
        <v>44372</v>
      </c>
      <c r="AZ629" s="12">
        <v>0</v>
      </c>
      <c r="BA629" s="12">
        <v>0</v>
      </c>
      <c r="BB629" s="12">
        <v>0</v>
      </c>
      <c r="BE629" s="6">
        <v>44372</v>
      </c>
      <c r="BF629" t="s">
        <v>56</v>
      </c>
      <c r="BG629" s="52">
        <v>3</v>
      </c>
    </row>
    <row r="630" spans="1:59" x14ac:dyDescent="0.2">
      <c r="A630" s="6">
        <v>44375</v>
      </c>
      <c r="B630" s="12">
        <v>52.784399999999998</v>
      </c>
      <c r="C630" s="12">
        <v>85.477699999999999</v>
      </c>
      <c r="D630" s="12">
        <v>50.228999999999999</v>
      </c>
      <c r="E630" s="12">
        <v>29.3185</v>
      </c>
      <c r="F630" s="12">
        <v>82.627099999999999</v>
      </c>
      <c r="G630" s="12"/>
      <c r="H630" s="12">
        <v>6.1886999999999999</v>
      </c>
      <c r="I630" s="12">
        <v>20.5532</v>
      </c>
      <c r="J630" s="12">
        <v>7.1063999999999998</v>
      </c>
      <c r="K630" s="12">
        <v>77.746600000000001</v>
      </c>
      <c r="L630" s="12">
        <v>72.98</v>
      </c>
      <c r="M630" s="12">
        <v>74.78</v>
      </c>
      <c r="O630" s="6">
        <v>44375</v>
      </c>
      <c r="P630" s="7">
        <f t="shared" si="138"/>
        <v>-2.5850635974640459E-2</v>
      </c>
      <c r="Q630" s="7">
        <f t="shared" si="139"/>
        <v>-3.133443285525888E-2</v>
      </c>
      <c r="R630" s="7">
        <f t="shared" si="140"/>
        <v>-2.8455090248005008E-2</v>
      </c>
      <c r="S630" s="7">
        <f t="shared" si="141"/>
        <v>-5.2077815262339587E-2</v>
      </c>
      <c r="T630" s="7">
        <f t="shared" si="142"/>
        <v>-1.1271501382475181E-2</v>
      </c>
      <c r="U630" s="7" t="str">
        <f t="shared" si="143"/>
        <v/>
      </c>
      <c r="V630" s="7">
        <f t="shared" si="144"/>
        <v>-2.752343042913322E-2</v>
      </c>
      <c r="W630" s="7">
        <f t="shared" si="145"/>
        <v>-5.8613467544288013E-2</v>
      </c>
      <c r="X630" s="7">
        <f t="shared" si="146"/>
        <v>-3.3187386254570538E-2</v>
      </c>
      <c r="Y630" s="7">
        <f t="shared" si="147"/>
        <v>-1.0932356377404764E-4</v>
      </c>
      <c r="Z630" s="7">
        <v>2.0140000000000002E-3</v>
      </c>
      <c r="AA630" s="7">
        <f t="shared" si="148"/>
        <v>-1.6713480973740442E-2</v>
      </c>
      <c r="AB630" s="7">
        <f t="shared" si="149"/>
        <v>-2.2086462826103711E-2</v>
      </c>
      <c r="AE630" s="6">
        <v>44375</v>
      </c>
      <c r="AF630" s="7">
        <v>15.76</v>
      </c>
      <c r="AG630" s="7">
        <v>31.86</v>
      </c>
      <c r="AH630" s="7">
        <v>56.33</v>
      </c>
      <c r="AI630" s="7">
        <f t="shared" si="135"/>
        <v>1.7999999999999972</v>
      </c>
      <c r="AJ630" s="7">
        <v>3.62</v>
      </c>
      <c r="AK630" s="7">
        <v>32.289000000000001</v>
      </c>
      <c r="AL630" s="7">
        <f t="shared" si="136"/>
        <v>28.669</v>
      </c>
      <c r="AM630" s="7">
        <v>0.1</v>
      </c>
      <c r="AN630" s="7">
        <v>0.25</v>
      </c>
      <c r="AO630" s="7">
        <v>1.49</v>
      </c>
      <c r="AP630" s="7">
        <f t="shared" si="137"/>
        <v>1.24</v>
      </c>
      <c r="AQ630" s="7">
        <v>2.33</v>
      </c>
      <c r="AR630" s="7">
        <v>112.0248</v>
      </c>
      <c r="AS630" s="7">
        <v>1779.6</v>
      </c>
      <c r="AT630" s="14">
        <v>270.654</v>
      </c>
      <c r="AU630" s="14">
        <v>99.798699999999997</v>
      </c>
      <c r="AV630" s="14">
        <v>85.5</v>
      </c>
      <c r="AY630" s="6">
        <v>44375</v>
      </c>
      <c r="AZ630" s="12">
        <v>0</v>
      </c>
      <c r="BA630" s="12">
        <v>0</v>
      </c>
      <c r="BB630" s="12">
        <v>0</v>
      </c>
      <c r="BE630" s="6">
        <v>44375</v>
      </c>
      <c r="BF630" t="s">
        <v>56</v>
      </c>
      <c r="BG630" s="52">
        <v>3</v>
      </c>
    </row>
    <row r="631" spans="1:59" x14ac:dyDescent="0.2">
      <c r="A631" s="6">
        <v>44376</v>
      </c>
      <c r="B631" s="12">
        <v>52.457700000000003</v>
      </c>
      <c r="C631" s="12">
        <v>85.288700000000006</v>
      </c>
      <c r="D631" s="12">
        <v>49.773800000000001</v>
      </c>
      <c r="E631" s="12">
        <v>29.3748</v>
      </c>
      <c r="F631" s="12">
        <v>82.407300000000006</v>
      </c>
      <c r="G631" s="12"/>
      <c r="H631" s="12">
        <v>6.1814999999999998</v>
      </c>
      <c r="I631" s="12">
        <v>20.0946</v>
      </c>
      <c r="J631" s="12">
        <v>7.2297000000000002</v>
      </c>
      <c r="K631" s="12">
        <v>77.746600000000001</v>
      </c>
      <c r="L631" s="12">
        <v>73.14</v>
      </c>
      <c r="M631" s="12">
        <v>75.38</v>
      </c>
      <c r="O631" s="6">
        <v>44376</v>
      </c>
      <c r="P631" s="7">
        <f t="shared" si="138"/>
        <v>-6.2085619618147516E-3</v>
      </c>
      <c r="Q631" s="7">
        <f t="shared" si="139"/>
        <v>-2.2135511104288208E-3</v>
      </c>
      <c r="R631" s="7">
        <f t="shared" si="140"/>
        <v>-9.1038079710670169E-3</v>
      </c>
      <c r="S631" s="7">
        <f t="shared" si="141"/>
        <v>1.9184478387620117E-3</v>
      </c>
      <c r="T631" s="7">
        <f t="shared" si="142"/>
        <v>-2.6636886608013143E-3</v>
      </c>
      <c r="U631" s="7" t="str">
        <f t="shared" si="143"/>
        <v/>
      </c>
      <c r="V631" s="7">
        <f t="shared" si="144"/>
        <v>-1.1640880200903612E-3</v>
      </c>
      <c r="W631" s="7">
        <f t="shared" si="145"/>
        <v>-2.2565524327117049E-2</v>
      </c>
      <c r="X631" s="7">
        <f t="shared" si="146"/>
        <v>1.7201755060495084E-2</v>
      </c>
      <c r="Y631" s="7">
        <f t="shared" si="147"/>
        <v>0</v>
      </c>
      <c r="Z631" s="7">
        <v>5.3799999999999996E-4</v>
      </c>
      <c r="AA631" s="7">
        <f t="shared" si="148"/>
        <v>2.1899817129335361E-3</v>
      </c>
      <c r="AB631" s="7">
        <f t="shared" si="149"/>
        <v>7.9915182900216243E-3</v>
      </c>
      <c r="AE631" s="6">
        <v>44376</v>
      </c>
      <c r="AF631" s="7">
        <v>16.02</v>
      </c>
      <c r="AG631" s="7">
        <v>31.99</v>
      </c>
      <c r="AH631" s="7">
        <v>56.8</v>
      </c>
      <c r="AI631" s="7">
        <f t="shared" si="135"/>
        <v>2.2399999999999949</v>
      </c>
      <c r="AJ631" s="7">
        <v>3.75</v>
      </c>
      <c r="AK631" s="7">
        <v>33.485999999999997</v>
      </c>
      <c r="AL631" s="7">
        <f t="shared" si="136"/>
        <v>29.735999999999997</v>
      </c>
      <c r="AM631" s="7">
        <v>0.1</v>
      </c>
      <c r="AN631" s="7">
        <v>0.27</v>
      </c>
      <c r="AO631" s="7">
        <v>1.49</v>
      </c>
      <c r="AP631" s="7">
        <f t="shared" si="137"/>
        <v>1.22</v>
      </c>
      <c r="AQ631" s="7">
        <v>2.3199999999999998</v>
      </c>
      <c r="AR631" s="7">
        <v>112.26130000000001</v>
      </c>
      <c r="AS631" s="7">
        <v>1762.8</v>
      </c>
      <c r="AT631" s="14">
        <v>270.654</v>
      </c>
      <c r="AU631" s="14">
        <v>99.798699999999997</v>
      </c>
      <c r="AV631" s="14">
        <v>85.5</v>
      </c>
      <c r="AY631" s="6">
        <v>44376</v>
      </c>
      <c r="AZ631" s="12">
        <v>0</v>
      </c>
      <c r="BA631" s="12">
        <v>0</v>
      </c>
      <c r="BB631" s="12">
        <v>0</v>
      </c>
      <c r="BE631" s="6">
        <v>44376</v>
      </c>
      <c r="BF631" t="s">
        <v>56</v>
      </c>
      <c r="BG631" s="52">
        <v>3</v>
      </c>
    </row>
    <row r="632" spans="1:59" x14ac:dyDescent="0.2">
      <c r="A632" s="6">
        <v>44377</v>
      </c>
      <c r="B632" s="12">
        <v>52.8431</v>
      </c>
      <c r="C632" s="12">
        <v>86.094200000000001</v>
      </c>
      <c r="D632" s="12">
        <v>51.333199999999998</v>
      </c>
      <c r="E632" s="12">
        <v>29.346699999999998</v>
      </c>
      <c r="F632" s="12">
        <v>82.8947</v>
      </c>
      <c r="G632" s="12"/>
      <c r="H632" s="12">
        <v>6.4766000000000004</v>
      </c>
      <c r="I632" s="12">
        <v>19.8249</v>
      </c>
      <c r="J632" s="12">
        <v>7.2845000000000004</v>
      </c>
      <c r="K632" s="12">
        <v>77.746600000000001</v>
      </c>
      <c r="L632" s="12">
        <v>73.52</v>
      </c>
      <c r="M632" s="12">
        <v>76.94</v>
      </c>
      <c r="O632" s="6">
        <v>44377</v>
      </c>
      <c r="P632" s="7">
        <f t="shared" si="138"/>
        <v>7.3200150595933919E-3</v>
      </c>
      <c r="Q632" s="7">
        <f t="shared" si="139"/>
        <v>9.4000735341631635E-3</v>
      </c>
      <c r="R632" s="7">
        <f t="shared" si="140"/>
        <v>3.0848975168099826E-2</v>
      </c>
      <c r="S632" s="7">
        <f t="shared" si="141"/>
        <v>-9.5706009365849505E-4</v>
      </c>
      <c r="T632" s="7">
        <f t="shared" si="142"/>
        <v>5.8971024243740337E-3</v>
      </c>
      <c r="U632" s="7" t="str">
        <f t="shared" si="143"/>
        <v/>
      </c>
      <c r="V632" s="7">
        <f t="shared" si="144"/>
        <v>4.6634720842635147E-2</v>
      </c>
      <c r="W632" s="7">
        <f t="shared" si="145"/>
        <v>-1.3512398881933318E-2</v>
      </c>
      <c r="X632" s="7">
        <f t="shared" si="146"/>
        <v>7.551261578064461E-3</v>
      </c>
      <c r="Y632" s="7">
        <f t="shared" si="147"/>
        <v>0</v>
      </c>
      <c r="Z632" s="7">
        <v>8.4099999999999995E-4</v>
      </c>
      <c r="AA632" s="7">
        <f t="shared" si="148"/>
        <v>5.1820653261964124E-3</v>
      </c>
      <c r="AB632" s="7">
        <f t="shared" si="149"/>
        <v>2.0483909485159629E-2</v>
      </c>
      <c r="AE632" s="6">
        <v>44377</v>
      </c>
      <c r="AF632" s="7">
        <v>15.83</v>
      </c>
      <c r="AG632" s="7">
        <v>32.74</v>
      </c>
      <c r="AH632" s="7">
        <v>57.27</v>
      </c>
      <c r="AI632" s="7">
        <f t="shared" si="135"/>
        <v>3.4200000000000017</v>
      </c>
      <c r="AJ632" s="7">
        <v>3.79</v>
      </c>
      <c r="AK632" s="7">
        <v>34.622</v>
      </c>
      <c r="AL632" s="7">
        <f t="shared" si="136"/>
        <v>30.832000000000001</v>
      </c>
      <c r="AM632" s="7">
        <v>0.08</v>
      </c>
      <c r="AN632" s="7">
        <v>0.25</v>
      </c>
      <c r="AO632" s="7">
        <v>1.45</v>
      </c>
      <c r="AP632" s="7">
        <f t="shared" si="137"/>
        <v>1.2</v>
      </c>
      <c r="AQ632" s="7">
        <v>2.3199999999999998</v>
      </c>
      <c r="AR632" s="7">
        <v>112.55329999999999</v>
      </c>
      <c r="AS632" s="7">
        <v>1770.8</v>
      </c>
      <c r="AT632" s="14">
        <v>270.654</v>
      </c>
      <c r="AU632" s="14">
        <v>99.798699999999997</v>
      </c>
      <c r="AV632" s="14">
        <v>85.5</v>
      </c>
      <c r="AY632" s="6">
        <v>44377</v>
      </c>
      <c r="AZ632" s="12">
        <v>0</v>
      </c>
      <c r="BA632" s="12">
        <v>0</v>
      </c>
      <c r="BB632" s="12">
        <v>0</v>
      </c>
      <c r="BE632" s="6">
        <v>44377</v>
      </c>
      <c r="BF632" t="s">
        <v>56</v>
      </c>
      <c r="BG632" s="52">
        <v>3</v>
      </c>
    </row>
    <row r="633" spans="1:59" x14ac:dyDescent="0.2">
      <c r="A633" s="6">
        <v>44378</v>
      </c>
      <c r="B633" s="12">
        <v>52.993899999999996</v>
      </c>
      <c r="C633" s="12">
        <v>87.302599999999998</v>
      </c>
      <c r="D633" s="12">
        <v>53.002099999999999</v>
      </c>
      <c r="E633" s="12">
        <v>30.838899999999999</v>
      </c>
      <c r="F633" s="12">
        <v>83.152799999999999</v>
      </c>
      <c r="G633" s="12"/>
      <c r="H633" s="12">
        <v>6.2606999999999999</v>
      </c>
      <c r="I633" s="12">
        <v>19.420300000000001</v>
      </c>
      <c r="J633" s="12">
        <v>7.3324999999999996</v>
      </c>
      <c r="K633" s="12">
        <v>77.755099999999999</v>
      </c>
      <c r="L633" s="12">
        <v>75.33</v>
      </c>
      <c r="M633" s="12">
        <v>76.69</v>
      </c>
      <c r="O633" s="6">
        <v>44378</v>
      </c>
      <c r="P633" s="7">
        <f t="shared" si="138"/>
        <v>2.849666979390578E-3</v>
      </c>
      <c r="Q633" s="7">
        <f t="shared" si="139"/>
        <v>1.3938199127867621E-2</v>
      </c>
      <c r="R633" s="7">
        <f t="shared" si="140"/>
        <v>3.1993819069126316E-2</v>
      </c>
      <c r="S633" s="7">
        <f t="shared" si="141"/>
        <v>4.9596776258480114E-2</v>
      </c>
      <c r="T633" s="7">
        <f t="shared" si="142"/>
        <v>3.1087515062103439E-3</v>
      </c>
      <c r="U633" s="7" t="str">
        <f t="shared" si="143"/>
        <v/>
      </c>
      <c r="V633" s="7">
        <f t="shared" si="144"/>
        <v>-3.3903681360722242E-2</v>
      </c>
      <c r="W633" s="7">
        <f t="shared" si="145"/>
        <v>-2.0619812636377351E-2</v>
      </c>
      <c r="X633" s="7">
        <f t="shared" si="146"/>
        <v>6.5677187575554213E-3</v>
      </c>
      <c r="Y633" s="7">
        <f t="shared" si="147"/>
        <v>1.0932356377411579E-4</v>
      </c>
      <c r="Z633" s="7">
        <v>5.522E-3</v>
      </c>
      <c r="AA633" s="7">
        <f t="shared" si="148"/>
        <v>2.4320983790171821E-2</v>
      </c>
      <c r="AB633" s="7">
        <f t="shared" si="149"/>
        <v>-3.2545755473811994E-3</v>
      </c>
      <c r="AE633" s="6">
        <v>44378</v>
      </c>
      <c r="AF633" s="7">
        <v>15.48</v>
      </c>
      <c r="AG633" s="7">
        <v>32.47</v>
      </c>
      <c r="AH633" s="7">
        <v>57.52</v>
      </c>
      <c r="AI633" s="7">
        <f t="shared" si="135"/>
        <v>1.3599999999999994</v>
      </c>
      <c r="AJ633" s="7">
        <v>3.76</v>
      </c>
      <c r="AK633" s="7">
        <v>36.143000000000001</v>
      </c>
      <c r="AL633" s="7">
        <f t="shared" si="136"/>
        <v>32.383000000000003</v>
      </c>
      <c r="AM633" s="7">
        <v>0.1</v>
      </c>
      <c r="AN633" s="7">
        <v>0.25</v>
      </c>
      <c r="AO633" s="7">
        <v>1.48</v>
      </c>
      <c r="AP633" s="7">
        <f t="shared" si="137"/>
        <v>1.23</v>
      </c>
      <c r="AQ633" s="7">
        <v>2.35</v>
      </c>
      <c r="AR633" s="7">
        <v>112.74</v>
      </c>
      <c r="AS633" s="7">
        <v>1775.9</v>
      </c>
      <c r="AT633" s="14">
        <v>271.90300000000002</v>
      </c>
      <c r="AU633" s="14">
        <v>100.25190000000001</v>
      </c>
      <c r="AV633" s="14">
        <v>81.2</v>
      </c>
      <c r="AY633" s="6">
        <v>44378</v>
      </c>
      <c r="AZ633" s="12">
        <v>0</v>
      </c>
      <c r="BA633" s="12">
        <v>0</v>
      </c>
      <c r="BB633" s="12">
        <v>0</v>
      </c>
      <c r="BE633" s="6">
        <v>44378</v>
      </c>
      <c r="BF633" t="s">
        <v>56</v>
      </c>
      <c r="BG633" s="52">
        <v>3</v>
      </c>
    </row>
    <row r="634" spans="1:59" x14ac:dyDescent="0.2">
      <c r="A634" s="6">
        <v>44379</v>
      </c>
      <c r="B634" s="12">
        <v>52.918500000000002</v>
      </c>
      <c r="C634" s="12">
        <v>87.1875</v>
      </c>
      <c r="D634" s="12">
        <v>52.892499999999998</v>
      </c>
      <c r="E634" s="12">
        <v>30.5761</v>
      </c>
      <c r="F634" s="12">
        <v>83.783500000000004</v>
      </c>
      <c r="G634" s="12"/>
      <c r="H634" s="12">
        <v>6.4261999999999997</v>
      </c>
      <c r="I634" s="12">
        <v>19.258500000000002</v>
      </c>
      <c r="J634" s="12">
        <v>7.3394000000000004</v>
      </c>
      <c r="K634" s="12">
        <v>77.746600000000001</v>
      </c>
      <c r="L634" s="12">
        <v>75.37</v>
      </c>
      <c r="M634" s="12">
        <v>77.510000000000005</v>
      </c>
      <c r="O634" s="6">
        <v>44379</v>
      </c>
      <c r="P634" s="7">
        <f t="shared" si="138"/>
        <v>-1.4238184148019722E-3</v>
      </c>
      <c r="Q634" s="7">
        <f t="shared" si="139"/>
        <v>-1.3192727460652927E-3</v>
      </c>
      <c r="R634" s="7">
        <f t="shared" si="140"/>
        <v>-2.0699835333397045E-3</v>
      </c>
      <c r="S634" s="7">
        <f t="shared" si="141"/>
        <v>-8.558222063774332E-3</v>
      </c>
      <c r="T634" s="7">
        <f t="shared" si="142"/>
        <v>7.5562115715427152E-3</v>
      </c>
      <c r="U634" s="7" t="str">
        <f t="shared" si="143"/>
        <v/>
      </c>
      <c r="V634" s="7">
        <f t="shared" si="144"/>
        <v>2.6091383823116623E-2</v>
      </c>
      <c r="W634" s="7">
        <f t="shared" si="145"/>
        <v>-8.3663890185099541E-3</v>
      </c>
      <c r="X634" s="7">
        <f t="shared" si="146"/>
        <v>9.4057354653338538E-4</v>
      </c>
      <c r="Y634" s="7">
        <f t="shared" si="147"/>
        <v>-1.0932356377404764E-4</v>
      </c>
      <c r="Z634" s="7">
        <v>7.6140000000000001E-3</v>
      </c>
      <c r="AA634" s="7">
        <f t="shared" si="148"/>
        <v>5.3085601777535672E-4</v>
      </c>
      <c r="AB634" s="7">
        <f t="shared" si="149"/>
        <v>1.0635638516652338E-2</v>
      </c>
      <c r="AE634" s="6">
        <v>44379</v>
      </c>
      <c r="AF634" s="7">
        <v>15.07</v>
      </c>
      <c r="AG634" s="7">
        <v>32.869999999999997</v>
      </c>
      <c r="AH634" s="7">
        <v>52.41</v>
      </c>
      <c r="AI634" s="7">
        <f t="shared" si="135"/>
        <v>2.1400000000000006</v>
      </c>
      <c r="AJ634" s="7">
        <v>3.67</v>
      </c>
      <c r="AK634" s="7">
        <v>35.826999999999998</v>
      </c>
      <c r="AL634" s="7">
        <f t="shared" si="136"/>
        <v>32.156999999999996</v>
      </c>
      <c r="AM634" s="7">
        <v>0.1</v>
      </c>
      <c r="AN634" s="7">
        <v>0.24</v>
      </c>
      <c r="AO634" s="7">
        <v>1.44</v>
      </c>
      <c r="AP634" s="7">
        <f t="shared" si="137"/>
        <v>1.2</v>
      </c>
      <c r="AQ634" s="7">
        <v>2.33</v>
      </c>
      <c r="AR634" s="7">
        <v>112.5425</v>
      </c>
      <c r="AS634" s="7">
        <v>1782.6</v>
      </c>
      <c r="AT634" s="14">
        <v>271.90300000000002</v>
      </c>
      <c r="AU634" s="14">
        <v>100.25190000000001</v>
      </c>
      <c r="AV634" s="14">
        <v>81.2</v>
      </c>
      <c r="AY634" s="6">
        <v>44379</v>
      </c>
      <c r="AZ634" s="12">
        <v>0</v>
      </c>
      <c r="BA634" s="12">
        <v>0</v>
      </c>
      <c r="BB634" s="12">
        <v>0</v>
      </c>
      <c r="BE634" s="6">
        <v>44379</v>
      </c>
      <c r="BF634" t="s">
        <v>56</v>
      </c>
      <c r="BG634" s="52">
        <v>3</v>
      </c>
    </row>
    <row r="635" spans="1:59" x14ac:dyDescent="0.2">
      <c r="A635" s="6">
        <v>44383</v>
      </c>
      <c r="B635" s="12">
        <v>51.410600000000002</v>
      </c>
      <c r="C635" s="12">
        <v>85.477699999999999</v>
      </c>
      <c r="D635" s="12">
        <v>50.810499999999998</v>
      </c>
      <c r="E635" s="12">
        <v>28.633400000000002</v>
      </c>
      <c r="F635" s="12">
        <v>84.051100000000005</v>
      </c>
      <c r="G635" s="12"/>
      <c r="H635" s="12">
        <v>6.383</v>
      </c>
      <c r="I635" s="12">
        <v>19.177600000000002</v>
      </c>
      <c r="J635" s="12">
        <v>7.3051000000000004</v>
      </c>
      <c r="K635" s="12">
        <v>77.738100000000003</v>
      </c>
      <c r="L635" s="12">
        <v>73.62</v>
      </c>
      <c r="M635" s="12">
        <v>75.81</v>
      </c>
      <c r="O635" s="6">
        <v>44383</v>
      </c>
      <c r="P635" s="7">
        <f t="shared" si="138"/>
        <v>-2.8908617293374697E-2</v>
      </c>
      <c r="Q635" s="7">
        <f t="shared" si="139"/>
        <v>-1.9805448805536481E-2</v>
      </c>
      <c r="R635" s="7">
        <f t="shared" si="140"/>
        <v>-4.0158525735550725E-2</v>
      </c>
      <c r="S635" s="7">
        <f t="shared" si="141"/>
        <v>-6.5644789423456459E-2</v>
      </c>
      <c r="T635" s="7">
        <f t="shared" si="142"/>
        <v>3.1888564904296855E-3</v>
      </c>
      <c r="U635" s="7" t="str">
        <f t="shared" si="143"/>
        <v/>
      </c>
      <c r="V635" s="7">
        <f t="shared" si="144"/>
        <v>-6.7451774959537535E-3</v>
      </c>
      <c r="W635" s="7">
        <f t="shared" si="145"/>
        <v>-4.2095904353819397E-3</v>
      </c>
      <c r="X635" s="7">
        <f t="shared" si="146"/>
        <v>-4.6843610531007744E-3</v>
      </c>
      <c r="Y635" s="7">
        <f t="shared" si="147"/>
        <v>-1.0933551672246288E-4</v>
      </c>
      <c r="Z635" s="7">
        <v>-1.823E-3</v>
      </c>
      <c r="AA635" s="7">
        <f t="shared" si="148"/>
        <v>-2.3492589904503473E-2</v>
      </c>
      <c r="AB635" s="7">
        <f t="shared" si="149"/>
        <v>-2.2176750225207494E-2</v>
      </c>
      <c r="AE635" s="6">
        <v>44383</v>
      </c>
      <c r="AF635" s="7">
        <v>16.440000000000001</v>
      </c>
      <c r="AG635" s="7">
        <v>37.590000000000003</v>
      </c>
      <c r="AH635" s="7">
        <v>56.55</v>
      </c>
      <c r="AI635" s="7">
        <f t="shared" si="135"/>
        <v>2.1899999999999977</v>
      </c>
      <c r="AJ635" s="7">
        <v>3.68</v>
      </c>
      <c r="AK635" s="7">
        <v>34.104999999999997</v>
      </c>
      <c r="AL635" s="7">
        <f t="shared" si="136"/>
        <v>30.424999999999997</v>
      </c>
      <c r="AM635" s="7">
        <v>0.1</v>
      </c>
      <c r="AN635" s="7">
        <v>0.22</v>
      </c>
      <c r="AO635" s="7">
        <v>1.37</v>
      </c>
      <c r="AP635" s="7">
        <f t="shared" si="137"/>
        <v>1.1500000000000001</v>
      </c>
      <c r="AQ635" s="7">
        <v>2.31</v>
      </c>
      <c r="AR635" s="7">
        <v>112.9516</v>
      </c>
      <c r="AS635" s="7">
        <v>1793.5</v>
      </c>
      <c r="AT635" s="14">
        <v>271.90300000000002</v>
      </c>
      <c r="AU635" s="14">
        <v>100.25190000000001</v>
      </c>
      <c r="AV635" s="14">
        <v>81.2</v>
      </c>
      <c r="AY635" s="6">
        <v>44383</v>
      </c>
      <c r="AZ635" s="12">
        <v>0</v>
      </c>
      <c r="BA635" s="12">
        <v>0</v>
      </c>
      <c r="BB635" s="12">
        <v>0</v>
      </c>
      <c r="BE635" s="6">
        <v>44383</v>
      </c>
      <c r="BF635" t="s">
        <v>56</v>
      </c>
      <c r="BG635" s="52">
        <v>3</v>
      </c>
    </row>
    <row r="636" spans="1:59" x14ac:dyDescent="0.2">
      <c r="A636" s="6">
        <v>44384</v>
      </c>
      <c r="B636" s="12">
        <v>50.606400000000001</v>
      </c>
      <c r="C636" s="12">
        <v>84.606399999999994</v>
      </c>
      <c r="D636" s="12">
        <v>49.740099999999998</v>
      </c>
      <c r="E636" s="12">
        <v>27.666799999999999</v>
      </c>
      <c r="F636" s="12">
        <v>83.697500000000005</v>
      </c>
      <c r="G636" s="12"/>
      <c r="H636" s="12">
        <v>6.2967000000000004</v>
      </c>
      <c r="I636" s="12">
        <v>17.9008</v>
      </c>
      <c r="J636" s="12">
        <v>7.1749000000000001</v>
      </c>
      <c r="K636" s="12">
        <v>77.738100000000003</v>
      </c>
      <c r="L636" s="12">
        <v>72.22</v>
      </c>
      <c r="M636" s="12">
        <v>74.31</v>
      </c>
      <c r="O636" s="6">
        <v>44384</v>
      </c>
      <c r="P636" s="7">
        <f t="shared" si="138"/>
        <v>-1.5766326371802798E-2</v>
      </c>
      <c r="Q636" s="7">
        <f t="shared" si="139"/>
        <v>-1.0245609341093297E-2</v>
      </c>
      <c r="R636" s="7">
        <f t="shared" si="140"/>
        <v>-2.1291577312184444E-2</v>
      </c>
      <c r="S636" s="7">
        <f t="shared" si="141"/>
        <v>-3.4340730214113512E-2</v>
      </c>
      <c r="T636" s="7">
        <f t="shared" si="142"/>
        <v>-4.2158387458332671E-3</v>
      </c>
      <c r="U636" s="7" t="str">
        <f t="shared" si="143"/>
        <v/>
      </c>
      <c r="V636" s="7">
        <f t="shared" si="144"/>
        <v>-1.3612519636377166E-2</v>
      </c>
      <c r="W636" s="7">
        <f t="shared" si="145"/>
        <v>-6.8897526696280353E-2</v>
      </c>
      <c r="X636" s="7">
        <f t="shared" si="146"/>
        <v>-1.7983910096571545E-2</v>
      </c>
      <c r="Y636" s="7">
        <f t="shared" si="147"/>
        <v>0</v>
      </c>
      <c r="Z636" s="7">
        <v>3.5279999999999999E-3</v>
      </c>
      <c r="AA636" s="7">
        <f t="shared" si="148"/>
        <v>-1.9199712101563508E-2</v>
      </c>
      <c r="AB636" s="7">
        <f t="shared" si="149"/>
        <v>-1.9984677898834638E-2</v>
      </c>
      <c r="AE636" s="6">
        <v>44384</v>
      </c>
      <c r="AF636" s="7">
        <v>16.2</v>
      </c>
      <c r="AG636" s="7">
        <v>42.01</v>
      </c>
      <c r="AH636" s="7">
        <v>60.65</v>
      </c>
      <c r="AI636" s="7">
        <f t="shared" si="135"/>
        <v>2.0900000000000034</v>
      </c>
      <c r="AJ636" s="7">
        <v>3.66</v>
      </c>
      <c r="AK636" s="7">
        <v>32.338000000000001</v>
      </c>
      <c r="AL636" s="7">
        <f t="shared" si="136"/>
        <v>28.678000000000001</v>
      </c>
      <c r="AM636" s="7">
        <v>0.1</v>
      </c>
      <c r="AN636" s="7">
        <v>0.22</v>
      </c>
      <c r="AO636" s="7">
        <v>1.33</v>
      </c>
      <c r="AP636" s="7">
        <f t="shared" si="137"/>
        <v>1.1100000000000001</v>
      </c>
      <c r="AQ636" s="7">
        <v>2.2799999999999998</v>
      </c>
      <c r="AR636" s="7">
        <v>113.1048</v>
      </c>
      <c r="AS636" s="7">
        <v>1801.5</v>
      </c>
      <c r="AT636" s="14">
        <v>271.90300000000002</v>
      </c>
      <c r="AU636" s="14">
        <v>100.25190000000001</v>
      </c>
      <c r="AV636" s="14">
        <v>81.2</v>
      </c>
      <c r="AY636" s="6">
        <v>44384</v>
      </c>
      <c r="AZ636" s="12">
        <v>0</v>
      </c>
      <c r="BA636" s="12">
        <v>0</v>
      </c>
      <c r="BB636" s="12">
        <v>0</v>
      </c>
      <c r="BE636" s="6">
        <v>44384</v>
      </c>
      <c r="BF636" t="s">
        <v>56</v>
      </c>
      <c r="BG636" s="52">
        <v>3</v>
      </c>
    </row>
    <row r="637" spans="1:59" x14ac:dyDescent="0.2">
      <c r="A637" s="6">
        <v>44385</v>
      </c>
      <c r="B637" s="12">
        <v>50.380200000000002</v>
      </c>
      <c r="C637" s="12">
        <v>84.3352</v>
      </c>
      <c r="D637" s="12">
        <v>49.9086</v>
      </c>
      <c r="E637" s="12">
        <v>27.835699999999999</v>
      </c>
      <c r="F637" s="12">
        <v>83.506299999999996</v>
      </c>
      <c r="G637" s="12"/>
      <c r="H637" s="12">
        <v>6.1599000000000004</v>
      </c>
      <c r="I637" s="12">
        <v>17.765999999999998</v>
      </c>
      <c r="J637" s="12">
        <v>7.1063999999999998</v>
      </c>
      <c r="K637" s="12">
        <v>77.746600000000001</v>
      </c>
      <c r="L637" s="12">
        <v>72.98</v>
      </c>
      <c r="M637" s="12">
        <v>75.069999999999993</v>
      </c>
      <c r="O637" s="6">
        <v>44385</v>
      </c>
      <c r="P637" s="7">
        <f t="shared" si="138"/>
        <v>-4.4798097627761387E-3</v>
      </c>
      <c r="Q637" s="7">
        <f t="shared" si="139"/>
        <v>-3.2105796672545306E-3</v>
      </c>
      <c r="R637" s="7">
        <f t="shared" si="140"/>
        <v>3.3818837696115269E-3</v>
      </c>
      <c r="S637" s="7">
        <f t="shared" si="141"/>
        <v>6.086231119995374E-3</v>
      </c>
      <c r="T637" s="7">
        <f t="shared" si="142"/>
        <v>-2.2870303586333442E-3</v>
      </c>
      <c r="U637" s="7" t="str">
        <f t="shared" si="143"/>
        <v/>
      </c>
      <c r="V637" s="7">
        <f t="shared" si="144"/>
        <v>-2.1965142990117419E-2</v>
      </c>
      <c r="W637" s="7">
        <f t="shared" si="145"/>
        <v>-7.5588862379397303E-3</v>
      </c>
      <c r="X637" s="7">
        <f t="shared" si="146"/>
        <v>-9.5930377929758712E-3</v>
      </c>
      <c r="Y637" s="7">
        <f t="shared" si="147"/>
        <v>1.0933551672237536E-4</v>
      </c>
      <c r="Z637" s="7">
        <v>-8.1810000000000008E-3</v>
      </c>
      <c r="AA637" s="7">
        <f t="shared" si="148"/>
        <v>1.0468415158990073E-2</v>
      </c>
      <c r="AB637" s="7">
        <f t="shared" si="149"/>
        <v>1.0175479415533057E-2</v>
      </c>
      <c r="AE637" s="6">
        <v>44385</v>
      </c>
      <c r="AF637" s="7">
        <v>19</v>
      </c>
      <c r="AG637" s="7">
        <v>38.799999999999997</v>
      </c>
      <c r="AH637" s="7">
        <v>61.68</v>
      </c>
      <c r="AI637" s="7">
        <f t="shared" si="135"/>
        <v>2.0899999999999892</v>
      </c>
      <c r="AJ637" s="7">
        <v>3.56</v>
      </c>
      <c r="AK637" s="7">
        <v>33.311999999999998</v>
      </c>
      <c r="AL637" s="7">
        <f t="shared" si="136"/>
        <v>29.751999999999999</v>
      </c>
      <c r="AM637" s="7">
        <v>0.1</v>
      </c>
      <c r="AN637" s="7">
        <v>0.19</v>
      </c>
      <c r="AO637" s="7">
        <v>1.3</v>
      </c>
      <c r="AP637" s="7">
        <f t="shared" si="137"/>
        <v>1.1100000000000001</v>
      </c>
      <c r="AQ637" s="7">
        <v>2.2200000000000002</v>
      </c>
      <c r="AR637" s="7">
        <v>113.0776</v>
      </c>
      <c r="AS637" s="7">
        <v>1799.6</v>
      </c>
      <c r="AT637" s="14">
        <v>271.90300000000002</v>
      </c>
      <c r="AU637" s="14">
        <v>100.25190000000001</v>
      </c>
      <c r="AV637" s="14">
        <v>81.2</v>
      </c>
      <c r="AY637" s="6">
        <v>44385</v>
      </c>
      <c r="AZ637" s="12">
        <v>0</v>
      </c>
      <c r="BA637" s="12">
        <v>0</v>
      </c>
      <c r="BB637" s="12">
        <v>0</v>
      </c>
      <c r="BE637" s="6">
        <v>44385</v>
      </c>
      <c r="BF637" t="s">
        <v>56</v>
      </c>
      <c r="BG637" s="52">
        <v>3</v>
      </c>
    </row>
    <row r="638" spans="1:59" x14ac:dyDescent="0.2">
      <c r="A638" s="6">
        <v>44386</v>
      </c>
      <c r="B638" s="12">
        <v>51.293300000000002</v>
      </c>
      <c r="C638" s="12">
        <v>85.543499999999995</v>
      </c>
      <c r="D638" s="12">
        <v>50.684100000000001</v>
      </c>
      <c r="E638" s="12">
        <v>28.38</v>
      </c>
      <c r="F638" s="12">
        <v>84.108400000000003</v>
      </c>
      <c r="G638" s="12"/>
      <c r="H638" s="12">
        <v>6.2462999999999997</v>
      </c>
      <c r="I638" s="12">
        <v>18.233499999999999</v>
      </c>
      <c r="J638" s="12">
        <v>7.2571000000000003</v>
      </c>
      <c r="K638" s="12">
        <v>77.746600000000001</v>
      </c>
      <c r="L638" s="12">
        <v>74.56</v>
      </c>
      <c r="M638" s="12">
        <v>77.14</v>
      </c>
      <c r="O638" s="6">
        <v>44386</v>
      </c>
      <c r="P638" s="7">
        <f t="shared" si="138"/>
        <v>1.7961898612860416E-2</v>
      </c>
      <c r="Q638" s="7">
        <f t="shared" si="139"/>
        <v>1.422568429018195E-2</v>
      </c>
      <c r="R638" s="7">
        <f t="shared" si="140"/>
        <v>1.5418919346737359E-2</v>
      </c>
      <c r="S638" s="7">
        <f t="shared" si="141"/>
        <v>1.9365302217917154E-2</v>
      </c>
      <c r="T638" s="7">
        <f t="shared" si="142"/>
        <v>7.1843649725880808E-3</v>
      </c>
      <c r="U638" s="7" t="str">
        <f t="shared" si="143"/>
        <v/>
      </c>
      <c r="V638" s="7">
        <f t="shared" si="144"/>
        <v>1.3928744799695364E-2</v>
      </c>
      <c r="W638" s="7">
        <f t="shared" si="145"/>
        <v>2.5974043138364582E-2</v>
      </c>
      <c r="X638" s="7">
        <f t="shared" si="146"/>
        <v>2.0984513526520251E-2</v>
      </c>
      <c r="Y638" s="7">
        <f t="shared" si="147"/>
        <v>0</v>
      </c>
      <c r="Z638" s="7">
        <v>1.0618000000000001E-2</v>
      </c>
      <c r="AA638" s="7">
        <f t="shared" si="148"/>
        <v>2.1418739369034229E-2</v>
      </c>
      <c r="AB638" s="7">
        <f t="shared" si="149"/>
        <v>2.7200941195170841E-2</v>
      </c>
      <c r="AE638" s="6">
        <v>44386</v>
      </c>
      <c r="AF638" s="7">
        <v>16.18</v>
      </c>
      <c r="AG638" s="7">
        <v>37.020000000000003</v>
      </c>
      <c r="AH638" s="7">
        <v>59.92</v>
      </c>
      <c r="AI638" s="7">
        <f t="shared" si="135"/>
        <v>2.5799999999999983</v>
      </c>
      <c r="AJ638" s="7">
        <v>3.71</v>
      </c>
      <c r="AK638" s="7">
        <v>36.631999999999998</v>
      </c>
      <c r="AL638" s="7">
        <f t="shared" si="136"/>
        <v>32.921999999999997</v>
      </c>
      <c r="AM638" s="7">
        <v>0.1</v>
      </c>
      <c r="AN638" s="7">
        <v>0.23</v>
      </c>
      <c r="AO638" s="7">
        <v>1.37</v>
      </c>
      <c r="AP638" s="7">
        <f t="shared" si="137"/>
        <v>1.1400000000000001</v>
      </c>
      <c r="AQ638" s="7">
        <v>2.2799999999999998</v>
      </c>
      <c r="AR638" s="7">
        <v>112.83750000000001</v>
      </c>
      <c r="AS638" s="7">
        <v>1810</v>
      </c>
      <c r="AT638" s="14">
        <v>271.90300000000002</v>
      </c>
      <c r="AU638" s="14">
        <v>100.25190000000001</v>
      </c>
      <c r="AV638" s="14">
        <v>81.2</v>
      </c>
      <c r="AY638" s="6">
        <v>44386</v>
      </c>
      <c r="AZ638" s="12">
        <v>0</v>
      </c>
      <c r="BA638" s="12">
        <v>0</v>
      </c>
      <c r="BB638" s="12">
        <v>0</v>
      </c>
      <c r="BE638" s="6">
        <v>44386</v>
      </c>
      <c r="BF638" t="s">
        <v>56</v>
      </c>
      <c r="BG638" s="52">
        <v>3</v>
      </c>
    </row>
    <row r="639" spans="1:59" x14ac:dyDescent="0.2">
      <c r="A639" s="6">
        <v>44389</v>
      </c>
      <c r="B639" s="12">
        <v>51.243000000000002</v>
      </c>
      <c r="C639" s="12">
        <v>85.716099999999997</v>
      </c>
      <c r="D639" s="12">
        <v>50.405999999999999</v>
      </c>
      <c r="E639" s="12">
        <v>28.145399999999999</v>
      </c>
      <c r="F639" s="12">
        <v>82.856499999999997</v>
      </c>
      <c r="G639" s="12"/>
      <c r="H639" s="12">
        <v>6.1886999999999999</v>
      </c>
      <c r="I639" s="12">
        <v>17.595199999999998</v>
      </c>
      <c r="J639" s="12">
        <v>7.1680000000000001</v>
      </c>
      <c r="K639" s="12">
        <v>77.746600000000001</v>
      </c>
      <c r="L639" s="12">
        <v>74.209999999999994</v>
      </c>
      <c r="M639" s="12">
        <v>76.77</v>
      </c>
      <c r="O639" s="6">
        <v>44389</v>
      </c>
      <c r="P639" s="7">
        <f t="shared" si="138"/>
        <v>-9.8111603470866149E-4</v>
      </c>
      <c r="Q639" s="7">
        <f t="shared" si="139"/>
        <v>2.0156541115066255E-3</v>
      </c>
      <c r="R639" s="7">
        <f t="shared" si="140"/>
        <v>-5.5020363331841271E-3</v>
      </c>
      <c r="S639" s="7">
        <f t="shared" si="141"/>
        <v>-8.3007408010690974E-3</v>
      </c>
      <c r="T639" s="7">
        <f t="shared" si="142"/>
        <v>-1.4996247250690093E-2</v>
      </c>
      <c r="U639" s="7" t="str">
        <f t="shared" si="143"/>
        <v/>
      </c>
      <c r="V639" s="7">
        <f t="shared" si="144"/>
        <v>-9.2642399621862184E-3</v>
      </c>
      <c r="W639" s="7">
        <f t="shared" si="145"/>
        <v>-3.5634423911340855E-2</v>
      </c>
      <c r="X639" s="7">
        <f t="shared" si="146"/>
        <v>-1.2353624327244917E-2</v>
      </c>
      <c r="Y639" s="7">
        <f t="shared" si="147"/>
        <v>0</v>
      </c>
      <c r="Z639" s="7">
        <v>3.5760000000000002E-3</v>
      </c>
      <c r="AA639" s="7">
        <f t="shared" si="148"/>
        <v>-4.7052583952937061E-3</v>
      </c>
      <c r="AB639" s="7">
        <f t="shared" si="149"/>
        <v>-4.8080139402746983E-3</v>
      </c>
      <c r="AE639" s="6">
        <v>44389</v>
      </c>
      <c r="AF639" s="7">
        <v>16.170000000000002</v>
      </c>
      <c r="AG639" s="7">
        <v>38.729999999999997</v>
      </c>
      <c r="AH639" s="7">
        <v>60.78</v>
      </c>
      <c r="AI639" s="7">
        <f t="shared" si="135"/>
        <v>2.5600000000000023</v>
      </c>
      <c r="AJ639" s="7">
        <v>3.7</v>
      </c>
      <c r="AK639" s="7">
        <v>34.649000000000001</v>
      </c>
      <c r="AL639" s="7">
        <f t="shared" si="136"/>
        <v>30.949000000000002</v>
      </c>
      <c r="AM639" s="7">
        <v>0.1</v>
      </c>
      <c r="AN639" s="7">
        <v>0.23</v>
      </c>
      <c r="AO639" s="7">
        <v>1.38</v>
      </c>
      <c r="AP639" s="7">
        <f t="shared" si="137"/>
        <v>1.1499999999999999</v>
      </c>
      <c r="AQ639" s="7">
        <v>2.33</v>
      </c>
      <c r="AR639" s="7">
        <v>112.7611</v>
      </c>
      <c r="AS639" s="7">
        <v>1805.5</v>
      </c>
      <c r="AT639" s="14">
        <v>271.90300000000002</v>
      </c>
      <c r="AU639" s="14">
        <v>100.25190000000001</v>
      </c>
      <c r="AV639" s="14">
        <v>81.2</v>
      </c>
      <c r="AY639" s="6">
        <v>44389</v>
      </c>
      <c r="AZ639" s="12">
        <v>0</v>
      </c>
      <c r="BA639" s="12">
        <v>0</v>
      </c>
      <c r="BB639" s="12">
        <v>0</v>
      </c>
      <c r="BE639" s="6">
        <v>44389</v>
      </c>
      <c r="BF639" t="s">
        <v>56</v>
      </c>
      <c r="BG639" s="52">
        <v>3</v>
      </c>
    </row>
    <row r="640" spans="1:59" x14ac:dyDescent="0.2">
      <c r="A640" s="6">
        <v>44390</v>
      </c>
      <c r="B640" s="12">
        <v>51.000100000000003</v>
      </c>
      <c r="C640" s="12">
        <v>85.428399999999996</v>
      </c>
      <c r="D640" s="12">
        <v>50.119399999999999</v>
      </c>
      <c r="E640" s="12">
        <v>28.229900000000001</v>
      </c>
      <c r="F640" s="12">
        <v>80.161500000000004</v>
      </c>
      <c r="G640" s="12"/>
      <c r="H640" s="12">
        <v>5.8792999999999997</v>
      </c>
      <c r="I640" s="12">
        <v>16.273499999999999</v>
      </c>
      <c r="J640" s="12">
        <v>7.0446999999999997</v>
      </c>
      <c r="K640" s="12">
        <v>77.746600000000001</v>
      </c>
      <c r="L640" s="12">
        <v>75.239999999999995</v>
      </c>
      <c r="M640" s="12">
        <v>77.5</v>
      </c>
      <c r="O640" s="6">
        <v>44390</v>
      </c>
      <c r="P640" s="7">
        <f t="shared" si="138"/>
        <v>-4.7514298173161598E-3</v>
      </c>
      <c r="Q640" s="7">
        <f t="shared" si="139"/>
        <v>-3.3620743991471546E-3</v>
      </c>
      <c r="R640" s="7">
        <f t="shared" si="140"/>
        <v>-5.7020569235082946E-3</v>
      </c>
      <c r="S640" s="7">
        <f t="shared" si="141"/>
        <v>2.9977689974427664E-3</v>
      </c>
      <c r="T640" s="7">
        <f t="shared" si="142"/>
        <v>-3.3066846098036819E-2</v>
      </c>
      <c r="U640" s="7" t="str">
        <f t="shared" si="143"/>
        <v/>
      </c>
      <c r="V640" s="7">
        <f t="shared" si="144"/>
        <v>-5.1287341280177361E-2</v>
      </c>
      <c r="W640" s="7">
        <f t="shared" si="145"/>
        <v>-7.8088119626054928E-2</v>
      </c>
      <c r="X640" s="7">
        <f t="shared" si="146"/>
        <v>-1.7351114621161182E-2</v>
      </c>
      <c r="Y640" s="7">
        <f t="shared" si="147"/>
        <v>0</v>
      </c>
      <c r="Z640" s="7">
        <v>-3.4150000000000001E-3</v>
      </c>
      <c r="AA640" s="7">
        <f t="shared" si="148"/>
        <v>1.3784092450787471E-2</v>
      </c>
      <c r="AB640" s="7">
        <f t="shared" si="149"/>
        <v>9.4639975194941803E-3</v>
      </c>
      <c r="AE640" s="6">
        <v>44390</v>
      </c>
      <c r="AF640" s="7">
        <v>17.12</v>
      </c>
      <c r="AG640" s="7">
        <v>35.4</v>
      </c>
      <c r="AH640" s="7">
        <v>60.8</v>
      </c>
      <c r="AI640" s="7">
        <f t="shared" si="135"/>
        <v>2.2600000000000051</v>
      </c>
      <c r="AJ640" s="7">
        <v>3.78</v>
      </c>
      <c r="AK640" s="7">
        <v>35.463000000000001</v>
      </c>
      <c r="AL640" s="7">
        <f t="shared" si="136"/>
        <v>31.683</v>
      </c>
      <c r="AM640" s="7">
        <v>0.1</v>
      </c>
      <c r="AN640" s="7">
        <v>0.26</v>
      </c>
      <c r="AO640" s="7">
        <v>1.42</v>
      </c>
      <c r="AP640" s="7">
        <f t="shared" si="137"/>
        <v>1.1599999999999999</v>
      </c>
      <c r="AQ640" s="7">
        <v>2.36</v>
      </c>
      <c r="AR640" s="7">
        <v>113.0063</v>
      </c>
      <c r="AS640" s="7">
        <v>1809.4</v>
      </c>
      <c r="AT640" s="14">
        <v>271.90300000000002</v>
      </c>
      <c r="AU640" s="14">
        <v>100.25190000000001</v>
      </c>
      <c r="AV640" s="14">
        <v>81.2</v>
      </c>
      <c r="AY640" s="6">
        <v>44390</v>
      </c>
      <c r="AZ640" s="12">
        <v>0</v>
      </c>
      <c r="BA640" s="12">
        <v>0</v>
      </c>
      <c r="BB640" s="12">
        <v>0</v>
      </c>
      <c r="BE640" s="6">
        <v>44390</v>
      </c>
      <c r="BF640" t="s">
        <v>56</v>
      </c>
      <c r="BG640" s="52">
        <v>3</v>
      </c>
    </row>
    <row r="641" spans="1:59" x14ac:dyDescent="0.2">
      <c r="A641" s="6">
        <v>44391</v>
      </c>
      <c r="B641" s="12">
        <v>49.869199999999999</v>
      </c>
      <c r="C641" s="12">
        <v>83.817400000000006</v>
      </c>
      <c r="D641" s="12">
        <v>48.610599999999998</v>
      </c>
      <c r="E641" s="12">
        <v>26.118300000000001</v>
      </c>
      <c r="F641" s="12">
        <v>79.731499999999997</v>
      </c>
      <c r="G641" s="12"/>
      <c r="H641" s="12">
        <v>6.0015999999999998</v>
      </c>
      <c r="I641" s="12">
        <v>16.246500000000001</v>
      </c>
      <c r="J641" s="12">
        <v>6.9076000000000004</v>
      </c>
      <c r="K641" s="12">
        <v>77.738100000000003</v>
      </c>
      <c r="L641" s="12">
        <v>73.06</v>
      </c>
      <c r="M641" s="12">
        <v>75.739999999999995</v>
      </c>
      <c r="O641" s="6">
        <v>44391</v>
      </c>
      <c r="P641" s="7">
        <f t="shared" si="138"/>
        <v>-2.2424015785797551E-2</v>
      </c>
      <c r="Q641" s="7">
        <f t="shared" si="139"/>
        <v>-1.9037975038427246E-2</v>
      </c>
      <c r="R641" s="7">
        <f t="shared" si="140"/>
        <v>-3.0566544566796871E-2</v>
      </c>
      <c r="S641" s="7">
        <f t="shared" si="141"/>
        <v>-7.7745481864756258E-2</v>
      </c>
      <c r="T641" s="7">
        <f t="shared" si="142"/>
        <v>-5.3786099033470217E-3</v>
      </c>
      <c r="U641" s="7" t="str">
        <f t="shared" si="143"/>
        <v/>
      </c>
      <c r="V641" s="7">
        <f t="shared" si="144"/>
        <v>2.0588393140728224E-2</v>
      </c>
      <c r="W641" s="7">
        <f t="shared" si="145"/>
        <v>-1.6605169867134001E-3</v>
      </c>
      <c r="X641" s="7">
        <f t="shared" si="146"/>
        <v>-1.9653306323090199E-2</v>
      </c>
      <c r="Y641" s="7">
        <f t="shared" si="147"/>
        <v>-1.0933551672246288E-4</v>
      </c>
      <c r="Z641" s="7">
        <v>1.4909999999999999E-3</v>
      </c>
      <c r="AA641" s="7">
        <f t="shared" si="148"/>
        <v>-2.9401983065693128E-2</v>
      </c>
      <c r="AB641" s="7">
        <f t="shared" si="149"/>
        <v>-2.297151388565263E-2</v>
      </c>
      <c r="AE641" s="6">
        <v>44391</v>
      </c>
      <c r="AF641" s="7">
        <v>16.329999999999998</v>
      </c>
      <c r="AG641" s="7">
        <v>38.200000000000003</v>
      </c>
      <c r="AH641" s="7">
        <v>57.31</v>
      </c>
      <c r="AI641" s="7">
        <f t="shared" si="135"/>
        <v>2.6799999999999926</v>
      </c>
      <c r="AJ641" s="7">
        <v>3.8</v>
      </c>
      <c r="AK641" s="7">
        <v>34.774999999999999</v>
      </c>
      <c r="AL641" s="7">
        <f t="shared" si="136"/>
        <v>30.974999999999998</v>
      </c>
      <c r="AM641" s="7">
        <v>0.1</v>
      </c>
      <c r="AN641" s="7">
        <v>0.23</v>
      </c>
      <c r="AO641" s="7">
        <v>1.37</v>
      </c>
      <c r="AP641" s="7">
        <f t="shared" si="137"/>
        <v>1.1400000000000001</v>
      </c>
      <c r="AQ641" s="7">
        <v>2.34</v>
      </c>
      <c r="AR641" s="7">
        <v>112.8801</v>
      </c>
      <c r="AS641" s="7">
        <v>1824.3</v>
      </c>
      <c r="AT641" s="14">
        <v>271.90300000000002</v>
      </c>
      <c r="AU641" s="14">
        <v>100.25190000000001</v>
      </c>
      <c r="AV641" s="14">
        <v>81.2</v>
      </c>
      <c r="AY641" s="6">
        <v>44391</v>
      </c>
      <c r="AZ641" s="12">
        <v>0</v>
      </c>
      <c r="BA641" s="12">
        <v>0</v>
      </c>
      <c r="BB641" s="12">
        <v>0</v>
      </c>
      <c r="BE641" s="6">
        <v>44391</v>
      </c>
      <c r="BF641" t="s">
        <v>56</v>
      </c>
      <c r="BG641" s="52">
        <v>3</v>
      </c>
    </row>
    <row r="642" spans="1:59" x14ac:dyDescent="0.2">
      <c r="A642" s="6">
        <v>44392</v>
      </c>
      <c r="B642" s="12">
        <v>49.383299999999998</v>
      </c>
      <c r="C642" s="12">
        <v>83.266599999999997</v>
      </c>
      <c r="D642" s="12">
        <v>48.113199999999999</v>
      </c>
      <c r="E642" s="12">
        <v>25.555199999999999</v>
      </c>
      <c r="F642" s="12">
        <v>79.3874</v>
      </c>
      <c r="G642" s="12"/>
      <c r="H642" s="12">
        <v>5.8648999999999996</v>
      </c>
      <c r="I642" s="12">
        <v>15.77</v>
      </c>
      <c r="J642" s="12">
        <v>6.7088999999999999</v>
      </c>
      <c r="K642" s="12">
        <v>77.746600000000001</v>
      </c>
      <c r="L642" s="12">
        <v>71.67</v>
      </c>
      <c r="M642" s="12">
        <v>74.53</v>
      </c>
      <c r="O642" s="6">
        <v>44392</v>
      </c>
      <c r="P642" s="7">
        <f t="shared" si="138"/>
        <v>-9.7912673612455293E-3</v>
      </c>
      <c r="Q642" s="7">
        <f t="shared" si="139"/>
        <v>-6.593114783379918E-3</v>
      </c>
      <c r="R642" s="7">
        <f t="shared" si="140"/>
        <v>-1.0285046382867395E-2</v>
      </c>
      <c r="S642" s="7">
        <f t="shared" si="141"/>
        <v>-2.1795399616803556E-2</v>
      </c>
      <c r="T642" s="7">
        <f t="shared" si="142"/>
        <v>-4.3250743488305798E-3</v>
      </c>
      <c r="U642" s="7" t="str">
        <f t="shared" si="143"/>
        <v/>
      </c>
      <c r="V642" s="7">
        <f t="shared" si="144"/>
        <v>-2.3040668683785348E-2</v>
      </c>
      <c r="W642" s="7">
        <f t="shared" si="145"/>
        <v>-2.9768099986817589E-2</v>
      </c>
      <c r="X642" s="7">
        <f t="shared" si="146"/>
        <v>-2.9187251609733875E-2</v>
      </c>
      <c r="Y642" s="7">
        <f t="shared" si="147"/>
        <v>1.0933551672237536E-4</v>
      </c>
      <c r="Z642" s="7">
        <v>-3.421E-3</v>
      </c>
      <c r="AA642" s="7">
        <f t="shared" si="148"/>
        <v>-1.9208771361308614E-2</v>
      </c>
      <c r="AB642" s="7">
        <f t="shared" si="149"/>
        <v>-1.6104693580046243E-2</v>
      </c>
      <c r="AE642" s="6">
        <v>44392</v>
      </c>
      <c r="AF642" s="7">
        <v>17.010000000000002</v>
      </c>
      <c r="AG642" s="7">
        <v>38.04</v>
      </c>
      <c r="AH642" s="7">
        <v>56.98</v>
      </c>
      <c r="AI642" s="7">
        <f t="shared" si="135"/>
        <v>2.8599999999999994</v>
      </c>
      <c r="AJ642" s="7">
        <v>3.68</v>
      </c>
      <c r="AK642" s="7">
        <v>33.796999999999997</v>
      </c>
      <c r="AL642" s="7">
        <f t="shared" si="136"/>
        <v>30.116999999999997</v>
      </c>
      <c r="AM642" s="7">
        <v>0.1</v>
      </c>
      <c r="AN642" s="7">
        <v>0.23</v>
      </c>
      <c r="AO642" s="7">
        <v>1.31</v>
      </c>
      <c r="AP642" s="7">
        <f t="shared" si="137"/>
        <v>1.08</v>
      </c>
      <c r="AQ642" s="7">
        <v>2.3199999999999998</v>
      </c>
      <c r="AR642" s="7">
        <v>113.00409999999999</v>
      </c>
      <c r="AS642" s="7">
        <v>1828.4</v>
      </c>
      <c r="AT642" s="14">
        <v>271.90300000000002</v>
      </c>
      <c r="AU642" s="14">
        <v>100.25190000000001</v>
      </c>
      <c r="AV642" s="14">
        <v>81.2</v>
      </c>
      <c r="AY642" s="6">
        <v>44392</v>
      </c>
      <c r="AZ642" s="12">
        <v>0</v>
      </c>
      <c r="BA642" s="12">
        <v>0</v>
      </c>
      <c r="BB642" s="12">
        <v>0</v>
      </c>
      <c r="BE642" s="6">
        <v>44392</v>
      </c>
      <c r="BF642" t="s">
        <v>56</v>
      </c>
      <c r="BG642" s="52">
        <v>3</v>
      </c>
    </row>
    <row r="643" spans="1:59" x14ac:dyDescent="0.2">
      <c r="A643" s="6">
        <v>44393</v>
      </c>
      <c r="B643" s="12">
        <v>48.017800000000001</v>
      </c>
      <c r="C643" s="12">
        <v>81.063699999999997</v>
      </c>
      <c r="D643" s="12">
        <v>46.781500000000001</v>
      </c>
      <c r="E643" s="12">
        <v>24.3445</v>
      </c>
      <c r="F643" s="12">
        <v>79.855699999999999</v>
      </c>
      <c r="G643" s="12"/>
      <c r="H643" s="12">
        <v>5.7065999999999999</v>
      </c>
      <c r="I643" s="12">
        <v>14.835000000000001</v>
      </c>
      <c r="J643" s="12">
        <v>6.6334999999999997</v>
      </c>
      <c r="K643" s="12">
        <v>77.746600000000001</v>
      </c>
      <c r="L643" s="12">
        <v>71.760000000000005</v>
      </c>
      <c r="M643" s="12">
        <v>74.459999999999994</v>
      </c>
      <c r="O643" s="6">
        <v>44393</v>
      </c>
      <c r="P643" s="7">
        <f t="shared" si="138"/>
        <v>-2.8040534860136381E-2</v>
      </c>
      <c r="Q643" s="7">
        <f t="shared" si="139"/>
        <v>-2.6812243022997055E-2</v>
      </c>
      <c r="R643" s="7">
        <f t="shared" si="140"/>
        <v>-2.8068742110593865E-2</v>
      </c>
      <c r="S643" s="7">
        <f t="shared" si="141"/>
        <v>-4.853486712112795E-2</v>
      </c>
      <c r="T643" s="7">
        <f t="shared" si="142"/>
        <v>5.8815904738756131E-3</v>
      </c>
      <c r="U643" s="7" t="str">
        <f t="shared" si="143"/>
        <v/>
      </c>
      <c r="V643" s="7">
        <f t="shared" si="144"/>
        <v>-2.7362031927442729E-2</v>
      </c>
      <c r="W643" s="7">
        <f t="shared" si="145"/>
        <v>-6.1120147232161838E-2</v>
      </c>
      <c r="X643" s="7">
        <f t="shared" si="146"/>
        <v>-1.1302434743809792E-2</v>
      </c>
      <c r="Y643" s="7">
        <f t="shared" si="147"/>
        <v>0</v>
      </c>
      <c r="Z643" s="7">
        <v>-7.8740000000000008E-3</v>
      </c>
      <c r="AA643" s="7">
        <f t="shared" si="148"/>
        <v>1.2549677447129483E-3</v>
      </c>
      <c r="AB643" s="7">
        <f t="shared" si="149"/>
        <v>-9.3966044903166573E-4</v>
      </c>
      <c r="AE643" s="6">
        <v>44393</v>
      </c>
      <c r="AF643" s="7">
        <v>18.45</v>
      </c>
      <c r="AG643" s="7">
        <v>37.15</v>
      </c>
      <c r="AH643" s="7">
        <v>58.24</v>
      </c>
      <c r="AI643" s="7">
        <f t="shared" si="135"/>
        <v>2.6999999999999886</v>
      </c>
      <c r="AJ643" s="7">
        <v>3.7</v>
      </c>
      <c r="AK643" s="7">
        <v>34.841999999999999</v>
      </c>
      <c r="AL643" s="7">
        <f t="shared" si="136"/>
        <v>31.141999999999999</v>
      </c>
      <c r="AM643" s="7">
        <v>0.1</v>
      </c>
      <c r="AN643" s="7">
        <v>0.25</v>
      </c>
      <c r="AO643" s="7">
        <v>1.31</v>
      </c>
      <c r="AP643" s="7">
        <f t="shared" si="137"/>
        <v>1.06</v>
      </c>
      <c r="AQ643" s="7">
        <v>2.33</v>
      </c>
      <c r="AR643" s="7">
        <v>113.0428</v>
      </c>
      <c r="AS643" s="7">
        <v>1814.5</v>
      </c>
      <c r="AT643" s="14">
        <v>271.90300000000002</v>
      </c>
      <c r="AU643" s="14">
        <v>100.25190000000001</v>
      </c>
      <c r="AV643" s="14">
        <v>81.2</v>
      </c>
      <c r="AY643" s="6">
        <v>44393</v>
      </c>
      <c r="AZ643" s="12">
        <v>0</v>
      </c>
      <c r="BA643" s="12">
        <v>0</v>
      </c>
      <c r="BB643" s="12">
        <v>0</v>
      </c>
      <c r="BE643" s="6">
        <v>44393</v>
      </c>
      <c r="BF643" t="s">
        <v>56</v>
      </c>
      <c r="BG643" s="52">
        <v>3</v>
      </c>
    </row>
    <row r="644" spans="1:59" x14ac:dyDescent="0.2">
      <c r="A644" s="6">
        <v>44396</v>
      </c>
      <c r="B644" s="12">
        <v>46.3675</v>
      </c>
      <c r="C644" s="12">
        <v>78.877200000000002</v>
      </c>
      <c r="D644" s="12">
        <v>45.264200000000002</v>
      </c>
      <c r="E644" s="12">
        <v>23.293399999999998</v>
      </c>
      <c r="F644" s="12">
        <v>77.246700000000004</v>
      </c>
      <c r="G644" s="12"/>
      <c r="H644" s="12">
        <v>5.5627000000000004</v>
      </c>
      <c r="I644" s="12">
        <v>14.8619</v>
      </c>
      <c r="J644" s="12">
        <v>6.38</v>
      </c>
      <c r="K644" s="12">
        <v>77.738100000000003</v>
      </c>
      <c r="L644" s="12">
        <v>66.45</v>
      </c>
      <c r="M644" s="12">
        <v>69.33</v>
      </c>
      <c r="O644" s="6">
        <v>44396</v>
      </c>
      <c r="P644" s="7">
        <f t="shared" si="138"/>
        <v>-3.497299271823278E-2</v>
      </c>
      <c r="Q644" s="7">
        <f t="shared" si="139"/>
        <v>-2.7343052652593111E-2</v>
      </c>
      <c r="R644" s="7">
        <f t="shared" si="140"/>
        <v>-3.2971392555102758E-2</v>
      </c>
      <c r="S644" s="7">
        <f t="shared" si="141"/>
        <v>-4.4135892682704903E-2</v>
      </c>
      <c r="T644" s="7">
        <f t="shared" si="142"/>
        <v>-3.3217059539230695E-2</v>
      </c>
      <c r="U644" s="7" t="str">
        <f t="shared" si="143"/>
        <v/>
      </c>
      <c r="V644" s="7">
        <f t="shared" si="144"/>
        <v>-2.5539797832086819E-2</v>
      </c>
      <c r="W644" s="7">
        <f t="shared" si="145"/>
        <v>1.8116374003493052E-3</v>
      </c>
      <c r="X644" s="7">
        <f t="shared" si="146"/>
        <v>-3.8964471018135841E-2</v>
      </c>
      <c r="Y644" s="7">
        <f t="shared" si="147"/>
        <v>-1.0933551672246288E-4</v>
      </c>
      <c r="Z644" s="7">
        <v>-1.4878000000000001E-2</v>
      </c>
      <c r="AA644" s="7">
        <f t="shared" si="148"/>
        <v>-7.6877432591286321E-2</v>
      </c>
      <c r="AB644" s="7">
        <f t="shared" si="149"/>
        <v>-7.1384355490171733E-2</v>
      </c>
      <c r="AE644" s="6">
        <v>44396</v>
      </c>
      <c r="AF644" s="7">
        <v>22.5</v>
      </c>
      <c r="AG644" s="7">
        <v>46.36</v>
      </c>
      <c r="AH644" s="7">
        <v>67.58</v>
      </c>
      <c r="AI644" s="7">
        <f t="shared" ref="AI644:AI707" si="150">IF(AND(M644&lt;&gt;"",L644&lt;&gt;""),M644-L644,"")</f>
        <v>2.8799999999999955</v>
      </c>
      <c r="AJ644" s="7">
        <v>3.75</v>
      </c>
      <c r="AK644" s="7">
        <v>35.649000000000001</v>
      </c>
      <c r="AL644" s="7">
        <f t="shared" ref="AL644:AL707" si="151">IF(AND(AK644&lt;&gt;"",AJ644&lt;&gt;""),AK644-AJ644,"")</f>
        <v>31.899000000000001</v>
      </c>
      <c r="AM644" s="7">
        <v>0.1</v>
      </c>
      <c r="AN644" s="7">
        <v>0.21</v>
      </c>
      <c r="AO644" s="7">
        <v>1.19</v>
      </c>
      <c r="AP644" s="7">
        <f t="shared" ref="AP644:AP707" si="152">IF(AND(AO644&lt;&gt;"",AN644&lt;&gt;""),AO644-AN644,"")</f>
        <v>0.98</v>
      </c>
      <c r="AQ644" s="7">
        <v>2.2400000000000002</v>
      </c>
      <c r="AR644" s="7">
        <v>113.5472</v>
      </c>
      <c r="AS644" s="7">
        <v>1808.7</v>
      </c>
      <c r="AT644" s="14">
        <v>271.90300000000002</v>
      </c>
      <c r="AU644" s="14">
        <v>100.25190000000001</v>
      </c>
      <c r="AV644" s="14">
        <v>81.2</v>
      </c>
      <c r="AY644" s="6">
        <v>44396</v>
      </c>
      <c r="AZ644" s="12">
        <v>0</v>
      </c>
      <c r="BA644" s="12">
        <v>0</v>
      </c>
      <c r="BB644" s="12">
        <v>0</v>
      </c>
      <c r="BE644" s="6">
        <v>44396</v>
      </c>
      <c r="BF644" t="s">
        <v>56</v>
      </c>
      <c r="BG644" s="52">
        <v>3</v>
      </c>
    </row>
    <row r="645" spans="1:59" x14ac:dyDescent="0.2">
      <c r="A645" s="6">
        <v>44397</v>
      </c>
      <c r="B645" s="12">
        <v>46.878500000000003</v>
      </c>
      <c r="C645" s="12">
        <v>79.345799999999997</v>
      </c>
      <c r="D645" s="12">
        <v>45.9133</v>
      </c>
      <c r="E645" s="12">
        <v>23.8096</v>
      </c>
      <c r="F645" s="12">
        <v>79.893900000000002</v>
      </c>
      <c r="G645" s="12"/>
      <c r="H645" s="12">
        <v>5.6345999999999998</v>
      </c>
      <c r="I645" s="12">
        <v>14.9518</v>
      </c>
      <c r="J645" s="12">
        <v>6.6951999999999998</v>
      </c>
      <c r="K645" s="12">
        <v>77.738100000000003</v>
      </c>
      <c r="L645" s="12">
        <v>67.319999999999993</v>
      </c>
      <c r="M645" s="12">
        <v>70.03</v>
      </c>
      <c r="O645" s="6">
        <v>44397</v>
      </c>
      <c r="P645" s="7">
        <f t="shared" ref="P645:P708" si="153">IF(AND(B645&lt;&gt;"",B644&lt;&gt;""),LN(B645/B644),"")</f>
        <v>1.096036538851989E-2</v>
      </c>
      <c r="Q645" s="7">
        <f t="shared" ref="Q645:Q708" si="154">IF(AND(C645&lt;&gt;"",C644&lt;&gt;""),LN(C645/C644),"")</f>
        <v>5.9233028079180312E-3</v>
      </c>
      <c r="R645" s="7">
        <f t="shared" ref="R645:R708" si="155">IF(AND(D645&lt;&gt;"",D644&lt;&gt;""),LN(D645/D644),"")</f>
        <v>1.4238402370765478E-2</v>
      </c>
      <c r="S645" s="7">
        <f t="shared" ref="S645:S708" si="156">IF(AND(E645&lt;&gt;"",E644&lt;&gt;""),LN(E645/E644),"")</f>
        <v>2.1918802050771114E-2</v>
      </c>
      <c r="T645" s="7">
        <f t="shared" ref="T645:T708" si="157">IF(AND(F645&lt;&gt;"",F644&lt;&gt;""),LN(F645/F644),"")</f>
        <v>3.3695308007184399E-2</v>
      </c>
      <c r="U645" s="7" t="str">
        <f t="shared" ref="U645:U708" si="158">IF(AND(G645&lt;&gt;"",G644&lt;&gt;""),LN(G645/G644),"")</f>
        <v/>
      </c>
      <c r="V645" s="7">
        <f t="shared" ref="V645:V708" si="159">IF(AND(H645&lt;&gt;"",H644&lt;&gt;""),LN(H645/H644),"")</f>
        <v>1.284255815431486E-2</v>
      </c>
      <c r="W645" s="7">
        <f t="shared" ref="W645:W708" si="160">IF(AND(I645&lt;&gt;"",I644&lt;&gt;""),LN(I645/I644),"")</f>
        <v>6.0308027836944045E-3</v>
      </c>
      <c r="X645" s="7">
        <f t="shared" ref="X645:X708" si="161">IF(AND(J645&lt;&gt;"",J644&lt;&gt;""),LN(J645/J644),"")</f>
        <v>4.822275437982871E-2</v>
      </c>
      <c r="Y645" s="7">
        <f t="shared" ref="Y645:Y708" si="162">IF(AND(K645&lt;&gt;"",K644&lt;&gt;""),LN(K645/K644),"")</f>
        <v>0</v>
      </c>
      <c r="Z645" s="7">
        <v>1.4229E-2</v>
      </c>
      <c r="AA645" s="7">
        <f t="shared" ref="AA645:AA708" si="163">IF(AND(L645&lt;&gt;"",L644&lt;&gt;""),LN(L645/L644),"")</f>
        <v>1.3007584163350861E-2</v>
      </c>
      <c r="AB645" s="7">
        <f t="shared" ref="AB645:AB708" si="164">IF(AND(M645&lt;&gt;"",M644&lt;&gt;""),LN(M645/M644),"")</f>
        <v>1.0046008713027301E-2</v>
      </c>
      <c r="AE645" s="6">
        <v>44397</v>
      </c>
      <c r="AF645" s="7">
        <v>19.73</v>
      </c>
      <c r="AG645" s="7">
        <v>52.26</v>
      </c>
      <c r="AH645" s="7">
        <v>69.31</v>
      </c>
      <c r="AI645" s="7">
        <f t="shared" si="150"/>
        <v>2.710000000000008</v>
      </c>
      <c r="AJ645" s="7">
        <v>3.82</v>
      </c>
      <c r="AK645" s="7">
        <v>35.164999999999999</v>
      </c>
      <c r="AL645" s="7">
        <f t="shared" si="151"/>
        <v>31.344999999999999</v>
      </c>
      <c r="AM645" s="7">
        <v>0.1</v>
      </c>
      <c r="AN645" s="7">
        <v>0.2</v>
      </c>
      <c r="AO645" s="7">
        <v>1.23</v>
      </c>
      <c r="AP645" s="7">
        <f t="shared" si="152"/>
        <v>1.03</v>
      </c>
      <c r="AQ645" s="7">
        <v>2.2599999999999998</v>
      </c>
      <c r="AR645" s="7">
        <v>113.75020000000001</v>
      </c>
      <c r="AS645" s="7">
        <v>1810.9</v>
      </c>
      <c r="AT645" s="14">
        <v>271.90300000000002</v>
      </c>
      <c r="AU645" s="14">
        <v>100.25190000000001</v>
      </c>
      <c r="AV645" s="14">
        <v>81.2</v>
      </c>
      <c r="AY645" s="6">
        <v>44397</v>
      </c>
      <c r="AZ645" s="12">
        <v>0</v>
      </c>
      <c r="BA645" s="12">
        <v>0</v>
      </c>
      <c r="BB645" s="12">
        <v>0</v>
      </c>
      <c r="BE645" s="6">
        <v>44397</v>
      </c>
      <c r="BF645" t="s">
        <v>56</v>
      </c>
      <c r="BG645" s="52">
        <v>3</v>
      </c>
    </row>
    <row r="646" spans="1:59" x14ac:dyDescent="0.2">
      <c r="A646" s="6">
        <v>44398</v>
      </c>
      <c r="B646" s="12">
        <v>48.386400000000002</v>
      </c>
      <c r="C646" s="12">
        <v>82.0501</v>
      </c>
      <c r="D646" s="12">
        <v>48.0627</v>
      </c>
      <c r="E646" s="12">
        <v>25.508199999999999</v>
      </c>
      <c r="F646" s="12">
        <v>80.620199999999997</v>
      </c>
      <c r="G646" s="12"/>
      <c r="H646" s="12">
        <v>5.9440999999999997</v>
      </c>
      <c r="I646" s="12">
        <v>15.6981</v>
      </c>
      <c r="J646" s="12">
        <v>6.8322000000000003</v>
      </c>
      <c r="K646" s="12">
        <v>77.738100000000003</v>
      </c>
      <c r="L646" s="12">
        <v>70.260000000000005</v>
      </c>
      <c r="M646" s="12">
        <v>72.540000000000006</v>
      </c>
      <c r="O646" s="6">
        <v>44398</v>
      </c>
      <c r="P646" s="7">
        <f t="shared" si="153"/>
        <v>3.1659634331649429E-2</v>
      </c>
      <c r="Q646" s="7">
        <f t="shared" si="154"/>
        <v>3.3514520789538052E-2</v>
      </c>
      <c r="R646" s="7">
        <f t="shared" si="155"/>
        <v>4.5751573062917918E-2</v>
      </c>
      <c r="S646" s="7">
        <f t="shared" si="156"/>
        <v>6.891110840607291E-2</v>
      </c>
      <c r="T646" s="7">
        <f t="shared" si="157"/>
        <v>9.0497340339656934E-3</v>
      </c>
      <c r="U646" s="7" t="str">
        <f t="shared" si="158"/>
        <v/>
      </c>
      <c r="V646" s="7">
        <f t="shared" si="159"/>
        <v>5.3472970905207834E-2</v>
      </c>
      <c r="W646" s="7">
        <f t="shared" si="160"/>
        <v>4.8707991995750106E-2</v>
      </c>
      <c r="X646" s="7">
        <f t="shared" si="161"/>
        <v>2.0255878325950129E-2</v>
      </c>
      <c r="Y646" s="7">
        <f t="shared" si="162"/>
        <v>0</v>
      </c>
      <c r="Z646" s="7">
        <v>8.064E-3</v>
      </c>
      <c r="AA646" s="7">
        <f t="shared" si="163"/>
        <v>4.2745277515075952E-2</v>
      </c>
      <c r="AB646" s="7">
        <f t="shared" si="164"/>
        <v>3.5214412187330124E-2</v>
      </c>
      <c r="AE646" s="6">
        <v>44398</v>
      </c>
      <c r="AF646" s="7">
        <v>17.91</v>
      </c>
      <c r="AG646" s="7">
        <v>42.91</v>
      </c>
      <c r="AH646" s="7">
        <v>65.28</v>
      </c>
      <c r="AI646" s="7">
        <f t="shared" si="150"/>
        <v>2.2800000000000011</v>
      </c>
      <c r="AJ646" s="7">
        <v>3.94</v>
      </c>
      <c r="AK646" s="7">
        <v>35.948999999999998</v>
      </c>
      <c r="AL646" s="7">
        <f t="shared" si="151"/>
        <v>32.009</v>
      </c>
      <c r="AM646" s="7">
        <v>0.1</v>
      </c>
      <c r="AN646" s="7">
        <v>0.22</v>
      </c>
      <c r="AO646" s="7">
        <v>1.3</v>
      </c>
      <c r="AP646" s="7">
        <f t="shared" si="152"/>
        <v>1.08</v>
      </c>
      <c r="AQ646" s="7">
        <v>2.2799999999999998</v>
      </c>
      <c r="AR646" s="7">
        <v>113.3926</v>
      </c>
      <c r="AS646" s="7">
        <v>1802.9</v>
      </c>
      <c r="AT646" s="14">
        <v>271.90300000000002</v>
      </c>
      <c r="AU646" s="14">
        <v>100.25190000000001</v>
      </c>
      <c r="AV646" s="14">
        <v>81.2</v>
      </c>
      <c r="AY646" s="6">
        <v>44398</v>
      </c>
      <c r="AZ646" s="12">
        <v>0</v>
      </c>
      <c r="BA646" s="12">
        <v>0</v>
      </c>
      <c r="BB646" s="12">
        <v>0</v>
      </c>
      <c r="BE646" s="6">
        <v>44398</v>
      </c>
      <c r="BF646" t="s">
        <v>56</v>
      </c>
      <c r="BG646" s="52">
        <v>3</v>
      </c>
    </row>
    <row r="647" spans="1:59" x14ac:dyDescent="0.2">
      <c r="A647" s="6">
        <v>44399</v>
      </c>
      <c r="B647" s="12">
        <v>47.841900000000003</v>
      </c>
      <c r="C647" s="12">
        <v>81.228099999999998</v>
      </c>
      <c r="D647" s="12">
        <v>47.767699999999998</v>
      </c>
      <c r="E647" s="12">
        <v>25.348700000000001</v>
      </c>
      <c r="F647" s="12">
        <v>80.639300000000006</v>
      </c>
      <c r="G647" s="12"/>
      <c r="H647" s="12">
        <v>5.7857000000000003</v>
      </c>
      <c r="I647" s="12">
        <v>15.050700000000001</v>
      </c>
      <c r="J647" s="12">
        <v>6.8117000000000001</v>
      </c>
      <c r="K647" s="12">
        <v>77.746600000000001</v>
      </c>
      <c r="L647" s="12">
        <v>72.150000000000006</v>
      </c>
      <c r="M647" s="12">
        <v>74.25</v>
      </c>
      <c r="O647" s="6">
        <v>44399</v>
      </c>
      <c r="P647" s="7">
        <f t="shared" si="153"/>
        <v>-1.1316957928682578E-2</v>
      </c>
      <c r="Q647" s="7">
        <f t="shared" si="154"/>
        <v>-1.0068789888111947E-2</v>
      </c>
      <c r="R647" s="7">
        <f t="shared" si="155"/>
        <v>-6.1567296356589366E-3</v>
      </c>
      <c r="S647" s="7">
        <f t="shared" si="156"/>
        <v>-6.2725224287808797E-3</v>
      </c>
      <c r="T647" s="7">
        <f t="shared" si="157"/>
        <v>2.3688526988264948E-4</v>
      </c>
      <c r="U647" s="7" t="str">
        <f t="shared" si="158"/>
        <v/>
      </c>
      <c r="V647" s="7">
        <f t="shared" si="159"/>
        <v>-2.7009775043364239E-2</v>
      </c>
      <c r="W647" s="7">
        <f t="shared" si="160"/>
        <v>-4.2115184181419393E-2</v>
      </c>
      <c r="X647" s="7">
        <f t="shared" si="161"/>
        <v>-3.0050081613577197E-3</v>
      </c>
      <c r="Y647" s="7">
        <f t="shared" si="162"/>
        <v>1.0933551672237536E-4</v>
      </c>
      <c r="Z647" s="7">
        <v>2.0920000000000001E-3</v>
      </c>
      <c r="AA647" s="7">
        <f t="shared" si="163"/>
        <v>2.6544638382198837E-2</v>
      </c>
      <c r="AB647" s="7">
        <f t="shared" si="164"/>
        <v>2.3299643828052639E-2</v>
      </c>
      <c r="AE647" s="6">
        <v>44399</v>
      </c>
      <c r="AF647" s="7">
        <v>17.690000000000001</v>
      </c>
      <c r="AG647" s="7">
        <v>36.44</v>
      </c>
      <c r="AH647" s="7">
        <v>64.959999999999994</v>
      </c>
      <c r="AI647" s="7">
        <f t="shared" si="150"/>
        <v>2.0999999999999943</v>
      </c>
      <c r="AJ647" s="7">
        <v>4.0199999999999996</v>
      </c>
      <c r="AK647" s="7">
        <v>36.128999999999998</v>
      </c>
      <c r="AL647" s="7">
        <f t="shared" si="151"/>
        <v>32.108999999999995</v>
      </c>
      <c r="AM647" s="7">
        <v>0.1</v>
      </c>
      <c r="AN647" s="7">
        <v>0.2</v>
      </c>
      <c r="AO647" s="7">
        <v>1.27</v>
      </c>
      <c r="AP647" s="7">
        <f t="shared" si="152"/>
        <v>1.07</v>
      </c>
      <c r="AQ647" s="7">
        <v>2.2799999999999998</v>
      </c>
      <c r="AR647" s="7">
        <v>113.4695</v>
      </c>
      <c r="AS647" s="7">
        <v>1805</v>
      </c>
      <c r="AT647" s="14">
        <v>271.90300000000002</v>
      </c>
      <c r="AU647" s="14">
        <v>100.25190000000001</v>
      </c>
      <c r="AV647" s="14">
        <v>81.2</v>
      </c>
      <c r="AY647" s="6">
        <v>44399</v>
      </c>
      <c r="AZ647" s="12">
        <v>0</v>
      </c>
      <c r="BA647" s="12">
        <v>0</v>
      </c>
      <c r="BB647" s="12">
        <v>0</v>
      </c>
      <c r="BE647" s="6">
        <v>44399</v>
      </c>
      <c r="BF647" t="s">
        <v>56</v>
      </c>
      <c r="BG647" s="52">
        <v>3</v>
      </c>
    </row>
    <row r="648" spans="1:59" x14ac:dyDescent="0.2">
      <c r="A648" s="6">
        <v>44400</v>
      </c>
      <c r="B648" s="12">
        <v>47.783299999999997</v>
      </c>
      <c r="C648" s="12">
        <v>81.260999999999996</v>
      </c>
      <c r="D648" s="12">
        <v>47.0032</v>
      </c>
      <c r="E648" s="12">
        <v>24.9451</v>
      </c>
      <c r="F648" s="12">
        <v>80.171099999999996</v>
      </c>
      <c r="G648" s="12"/>
      <c r="H648" s="12">
        <v>5.7785000000000002</v>
      </c>
      <c r="I648" s="12">
        <v>14.763</v>
      </c>
      <c r="J648" s="12">
        <v>6.8528000000000002</v>
      </c>
      <c r="K648" s="12">
        <v>77.738100000000003</v>
      </c>
      <c r="L648" s="12">
        <v>72.239999999999995</v>
      </c>
      <c r="M648" s="12">
        <v>74.86</v>
      </c>
      <c r="O648" s="6">
        <v>44400</v>
      </c>
      <c r="P648" s="7">
        <f t="shared" si="153"/>
        <v>-1.2256185050689822E-3</v>
      </c>
      <c r="Q648" s="7">
        <f t="shared" si="154"/>
        <v>4.0495024527284853E-4</v>
      </c>
      <c r="R648" s="7">
        <f t="shared" si="155"/>
        <v>-1.6133994371164435E-2</v>
      </c>
      <c r="S648" s="7">
        <f t="shared" si="156"/>
        <v>-1.6050036546572676E-2</v>
      </c>
      <c r="T648" s="7">
        <f t="shared" si="157"/>
        <v>-5.8230229258882512E-3</v>
      </c>
      <c r="U648" s="7" t="str">
        <f t="shared" si="158"/>
        <v/>
      </c>
      <c r="V648" s="7">
        <f t="shared" si="159"/>
        <v>-1.2452224849704018E-3</v>
      </c>
      <c r="W648" s="7">
        <f t="shared" si="160"/>
        <v>-1.930045118920868E-2</v>
      </c>
      <c r="X648" s="7">
        <f t="shared" si="161"/>
        <v>6.015605977849863E-3</v>
      </c>
      <c r="Y648" s="7">
        <f t="shared" si="162"/>
        <v>-1.0933551672246288E-4</v>
      </c>
      <c r="Z648" s="7">
        <v>1.0234999999999999E-2</v>
      </c>
      <c r="AA648" s="7">
        <f t="shared" si="163"/>
        <v>1.2466238888499356E-3</v>
      </c>
      <c r="AB648" s="7">
        <f t="shared" si="164"/>
        <v>8.1819247934738146E-3</v>
      </c>
      <c r="AE648" s="6">
        <v>44400</v>
      </c>
      <c r="AF648" s="7">
        <v>17.2</v>
      </c>
      <c r="AG648" s="7">
        <v>34.049999999999997</v>
      </c>
      <c r="AH648" s="7">
        <v>65.28</v>
      </c>
      <c r="AI648" s="7">
        <f t="shared" si="150"/>
        <v>2.6200000000000045</v>
      </c>
      <c r="AJ648" s="7">
        <v>4.1100000000000003</v>
      </c>
      <c r="AK648" s="7">
        <v>35.523000000000003</v>
      </c>
      <c r="AL648" s="7">
        <f t="shared" si="151"/>
        <v>31.413000000000004</v>
      </c>
      <c r="AM648" s="7">
        <v>0.1</v>
      </c>
      <c r="AN648" s="7">
        <v>0.22</v>
      </c>
      <c r="AO648" s="7">
        <v>1.3</v>
      </c>
      <c r="AP648" s="7">
        <f t="shared" si="152"/>
        <v>1.08</v>
      </c>
      <c r="AQ648" s="7">
        <v>2.35</v>
      </c>
      <c r="AR648" s="7">
        <v>113.43980000000001</v>
      </c>
      <c r="AS648" s="7">
        <v>1801.4</v>
      </c>
      <c r="AT648" s="14">
        <v>271.90300000000002</v>
      </c>
      <c r="AU648" s="14">
        <v>100.25190000000001</v>
      </c>
      <c r="AV648" s="14">
        <v>81.2</v>
      </c>
      <c r="AY648" s="6">
        <v>44400</v>
      </c>
      <c r="AZ648" s="12">
        <v>0</v>
      </c>
      <c r="BA648" s="12">
        <v>0</v>
      </c>
      <c r="BB648" s="12">
        <v>0</v>
      </c>
      <c r="BE648" s="6">
        <v>44400</v>
      </c>
      <c r="BF648" t="s">
        <v>56</v>
      </c>
      <c r="BG648" s="52">
        <v>3</v>
      </c>
    </row>
    <row r="649" spans="1:59" x14ac:dyDescent="0.2">
      <c r="A649" s="6">
        <v>44403</v>
      </c>
      <c r="B649" s="12">
        <v>48.989600000000003</v>
      </c>
      <c r="C649" s="12">
        <v>82.978899999999996</v>
      </c>
      <c r="D649" s="12">
        <v>48.302799999999998</v>
      </c>
      <c r="E649" s="12">
        <v>25.451899999999998</v>
      </c>
      <c r="F649" s="12">
        <v>81.556799999999996</v>
      </c>
      <c r="G649" s="12"/>
      <c r="H649" s="12">
        <v>5.8577000000000004</v>
      </c>
      <c r="I649" s="12">
        <v>15.014799999999999</v>
      </c>
      <c r="J649" s="12">
        <v>6.8734000000000002</v>
      </c>
      <c r="K649" s="12">
        <v>77.746600000000001</v>
      </c>
      <c r="L649" s="12">
        <v>72.150000000000006</v>
      </c>
      <c r="M649" s="12">
        <v>74.790000000000006</v>
      </c>
      <c r="O649" s="6">
        <v>44403</v>
      </c>
      <c r="P649" s="7">
        <f t="shared" si="153"/>
        <v>2.4931824617808816E-2</v>
      </c>
      <c r="Q649" s="7">
        <f t="shared" si="154"/>
        <v>2.0920161948981227E-2</v>
      </c>
      <c r="R649" s="7">
        <f t="shared" si="155"/>
        <v>2.7273845494009446E-2</v>
      </c>
      <c r="S649" s="7">
        <f t="shared" si="156"/>
        <v>2.0112986274134142E-2</v>
      </c>
      <c r="T649" s="7">
        <f t="shared" si="157"/>
        <v>1.7136609213528387E-2</v>
      </c>
      <c r="U649" s="7" t="str">
        <f t="shared" si="158"/>
        <v/>
      </c>
      <c r="V649" s="7">
        <f t="shared" si="159"/>
        <v>1.3612901643049152E-2</v>
      </c>
      <c r="W649" s="7">
        <f t="shared" si="160"/>
        <v>1.6912330781310617E-2</v>
      </c>
      <c r="X649" s="7">
        <f t="shared" si="161"/>
        <v>3.0015613157440067E-3</v>
      </c>
      <c r="Y649" s="7">
        <f t="shared" si="162"/>
        <v>1.0933551672237536E-4</v>
      </c>
      <c r="Z649" s="7">
        <v>2.4520000000000002E-3</v>
      </c>
      <c r="AA649" s="7">
        <f t="shared" si="163"/>
        <v>-1.2466238888499293E-3</v>
      </c>
      <c r="AB649" s="7">
        <f t="shared" si="164"/>
        <v>-9.3551627270659673E-4</v>
      </c>
      <c r="AE649" s="6">
        <v>44403</v>
      </c>
      <c r="AF649" s="7">
        <v>17.579999999999998</v>
      </c>
      <c r="AG649" s="7">
        <v>35.590000000000003</v>
      </c>
      <c r="AH649" s="7">
        <v>69.03</v>
      </c>
      <c r="AI649" s="7">
        <f t="shared" si="150"/>
        <v>2.6400000000000006</v>
      </c>
      <c r="AJ649" s="7">
        <v>4.09</v>
      </c>
      <c r="AK649" s="7">
        <v>36.914000000000001</v>
      </c>
      <c r="AL649" s="7">
        <f t="shared" si="151"/>
        <v>32.823999999999998</v>
      </c>
      <c r="AM649" s="7">
        <v>0.1</v>
      </c>
      <c r="AN649" s="7">
        <v>0.22</v>
      </c>
      <c r="AO649" s="7">
        <v>1.29</v>
      </c>
      <c r="AP649" s="7">
        <f t="shared" si="152"/>
        <v>1.07</v>
      </c>
      <c r="AQ649" s="7">
        <v>2.4</v>
      </c>
      <c r="AR649" s="7">
        <v>113.2238</v>
      </c>
      <c r="AS649" s="7">
        <v>1798.7</v>
      </c>
      <c r="AT649" s="14">
        <v>271.90300000000002</v>
      </c>
      <c r="AU649" s="14">
        <v>100.25190000000001</v>
      </c>
      <c r="AV649" s="14">
        <v>81.2</v>
      </c>
      <c r="AY649" s="6">
        <v>44403</v>
      </c>
      <c r="AZ649" s="12">
        <v>0</v>
      </c>
      <c r="BA649" s="12">
        <v>0</v>
      </c>
      <c r="BB649" s="12">
        <v>0</v>
      </c>
      <c r="BE649" s="6">
        <v>44403</v>
      </c>
      <c r="BF649" t="s">
        <v>56</v>
      </c>
      <c r="BG649" s="52">
        <v>3</v>
      </c>
    </row>
    <row r="650" spans="1:59" x14ac:dyDescent="0.2">
      <c r="A650" s="6">
        <v>44404</v>
      </c>
      <c r="B650" s="12">
        <v>48.445099999999996</v>
      </c>
      <c r="C650" s="12">
        <v>82.6995</v>
      </c>
      <c r="D650" s="12">
        <v>47.844099999999997</v>
      </c>
      <c r="E650" s="12">
        <v>24.6448</v>
      </c>
      <c r="F650" s="12">
        <v>80.878299999999996</v>
      </c>
      <c r="G650" s="12"/>
      <c r="H650" s="12">
        <v>5.6849999999999996</v>
      </c>
      <c r="I650" s="12">
        <v>14.772</v>
      </c>
      <c r="J650" s="12">
        <v>6.6814999999999998</v>
      </c>
      <c r="K650" s="12">
        <v>77.738100000000003</v>
      </c>
      <c r="L650" s="12">
        <v>71.680000000000007</v>
      </c>
      <c r="M650" s="12">
        <v>74.87</v>
      </c>
      <c r="O650" s="6">
        <v>44404</v>
      </c>
      <c r="P650" s="7">
        <f t="shared" si="153"/>
        <v>-1.1176832654183151E-2</v>
      </c>
      <c r="Q650" s="7">
        <f t="shared" si="154"/>
        <v>-3.3728025483879577E-3</v>
      </c>
      <c r="R650" s="7">
        <f t="shared" si="155"/>
        <v>-9.5417216814878292E-3</v>
      </c>
      <c r="S650" s="7">
        <f t="shared" si="156"/>
        <v>-3.2224471510446134E-2</v>
      </c>
      <c r="T650" s="7">
        <f t="shared" si="157"/>
        <v>-8.3541543194227668E-3</v>
      </c>
      <c r="U650" s="7" t="str">
        <f t="shared" si="158"/>
        <v/>
      </c>
      <c r="V650" s="7">
        <f t="shared" si="159"/>
        <v>-2.9925907873908839E-2</v>
      </c>
      <c r="W650" s="7">
        <f t="shared" si="160"/>
        <v>-1.6302884342944537E-2</v>
      </c>
      <c r="X650" s="7">
        <f t="shared" si="161"/>
        <v>-2.8316375955735138E-2</v>
      </c>
      <c r="Y650" s="7">
        <f t="shared" si="162"/>
        <v>-1.0933551672246288E-4</v>
      </c>
      <c r="Z650" s="7">
        <v>-4.568E-3</v>
      </c>
      <c r="AA650" s="7">
        <f t="shared" si="163"/>
        <v>-6.5355165532048664E-3</v>
      </c>
      <c r="AB650" s="7">
        <f t="shared" si="164"/>
        <v>1.0690900390176214E-3</v>
      </c>
      <c r="AE650" s="6">
        <v>44404</v>
      </c>
      <c r="AF650" s="7">
        <v>19.36</v>
      </c>
      <c r="AG650" s="7">
        <v>35.14</v>
      </c>
      <c r="AH650" s="7">
        <v>70.069999999999993</v>
      </c>
      <c r="AI650" s="7">
        <f t="shared" si="150"/>
        <v>3.1899999999999977</v>
      </c>
      <c r="AJ650" s="7">
        <v>4.1500000000000004</v>
      </c>
      <c r="AK650" s="7">
        <v>37.590000000000003</v>
      </c>
      <c r="AL650" s="7">
        <f t="shared" si="151"/>
        <v>33.440000000000005</v>
      </c>
      <c r="AM650" s="7">
        <v>0.1</v>
      </c>
      <c r="AN650" s="7">
        <v>0.2</v>
      </c>
      <c r="AO650" s="7">
        <v>1.25</v>
      </c>
      <c r="AP650" s="7">
        <f t="shared" si="152"/>
        <v>1.05</v>
      </c>
      <c r="AQ650" s="7">
        <v>2.38</v>
      </c>
      <c r="AR650" s="7">
        <v>113.2227</v>
      </c>
      <c r="AS650" s="7">
        <v>1799.5</v>
      </c>
      <c r="AT650" s="14">
        <v>271.90300000000002</v>
      </c>
      <c r="AU650" s="14">
        <v>100.25190000000001</v>
      </c>
      <c r="AV650" s="14">
        <v>81.2</v>
      </c>
      <c r="AY650" s="6">
        <v>44404</v>
      </c>
      <c r="AZ650" s="12">
        <v>0</v>
      </c>
      <c r="BA650" s="12">
        <v>0</v>
      </c>
      <c r="BB650" s="12">
        <v>0</v>
      </c>
      <c r="BE650" s="6">
        <v>44404</v>
      </c>
      <c r="BF650" t="s">
        <v>56</v>
      </c>
      <c r="BG650" s="52">
        <v>3</v>
      </c>
    </row>
    <row r="651" spans="1:59" x14ac:dyDescent="0.2">
      <c r="A651" s="6">
        <v>44405</v>
      </c>
      <c r="B651" s="12">
        <v>48.771799999999999</v>
      </c>
      <c r="C651" s="12">
        <v>83.168000000000006</v>
      </c>
      <c r="D651" s="12">
        <v>48.175400000000003</v>
      </c>
      <c r="E651" s="12">
        <v>25.2455</v>
      </c>
      <c r="F651" s="12">
        <v>81.394300000000001</v>
      </c>
      <c r="G651" s="12"/>
      <c r="H651" s="12">
        <v>5.7282000000000002</v>
      </c>
      <c r="I651" s="12">
        <v>15.005800000000001</v>
      </c>
      <c r="J651" s="12">
        <v>6.8185000000000002</v>
      </c>
      <c r="K651" s="12">
        <v>77.738100000000003</v>
      </c>
      <c r="L651" s="12">
        <v>72.37</v>
      </c>
      <c r="M651" s="12">
        <v>75.09</v>
      </c>
      <c r="O651" s="6">
        <v>44405</v>
      </c>
      <c r="P651" s="7">
        <f t="shared" si="153"/>
        <v>6.7210789447376797E-3</v>
      </c>
      <c r="Q651" s="7">
        <f t="shared" si="154"/>
        <v>5.6491023969251139E-3</v>
      </c>
      <c r="R651" s="7">
        <f t="shared" si="155"/>
        <v>6.900709016436463E-3</v>
      </c>
      <c r="S651" s="7">
        <f t="shared" si="156"/>
        <v>2.4081997128847534E-2</v>
      </c>
      <c r="T651" s="7">
        <f t="shared" si="157"/>
        <v>6.3596902885913456E-3</v>
      </c>
      <c r="U651" s="7" t="str">
        <f t="shared" si="158"/>
        <v/>
      </c>
      <c r="V651" s="7">
        <f t="shared" si="159"/>
        <v>7.5702180474062283E-3</v>
      </c>
      <c r="W651" s="7">
        <f t="shared" si="160"/>
        <v>1.5703296042269069E-2</v>
      </c>
      <c r="X651" s="7">
        <f t="shared" si="161"/>
        <v>2.0296993076772952E-2</v>
      </c>
      <c r="Y651" s="7">
        <f t="shared" si="162"/>
        <v>0</v>
      </c>
      <c r="Z651" s="7">
        <v>-4.0999999999999999E-4</v>
      </c>
      <c r="AA651" s="7">
        <f t="shared" si="163"/>
        <v>9.5800802113613238E-3</v>
      </c>
      <c r="AB651" s="7">
        <f t="shared" si="164"/>
        <v>2.9341178691986288E-3</v>
      </c>
      <c r="AE651" s="6">
        <v>44405</v>
      </c>
      <c r="AF651" s="7">
        <v>18.309999999999999</v>
      </c>
      <c r="AG651" s="7">
        <v>34.619999999999997</v>
      </c>
      <c r="AH651" s="7">
        <v>62.4</v>
      </c>
      <c r="AI651" s="7">
        <f t="shared" si="150"/>
        <v>2.7199999999999989</v>
      </c>
      <c r="AJ651" s="7">
        <v>4.0999999999999996</v>
      </c>
      <c r="AK651" s="7">
        <v>39.698</v>
      </c>
      <c r="AL651" s="7">
        <f t="shared" si="151"/>
        <v>35.597999999999999</v>
      </c>
      <c r="AM651" s="7">
        <v>0.1</v>
      </c>
      <c r="AN651" s="7">
        <v>0.2</v>
      </c>
      <c r="AO651" s="7">
        <v>1.26</v>
      </c>
      <c r="AP651" s="7">
        <f t="shared" si="152"/>
        <v>1.06</v>
      </c>
      <c r="AQ651" s="7">
        <v>2.41</v>
      </c>
      <c r="AR651" s="7">
        <v>113.1807</v>
      </c>
      <c r="AS651" s="7">
        <v>1799.5</v>
      </c>
      <c r="AT651" s="14">
        <v>271.90300000000002</v>
      </c>
      <c r="AU651" s="14">
        <v>100.25190000000001</v>
      </c>
      <c r="AV651" s="14">
        <v>81.2</v>
      </c>
      <c r="AY651" s="6">
        <v>44405</v>
      </c>
      <c r="AZ651" s="12">
        <v>0</v>
      </c>
      <c r="BA651" s="12">
        <v>0</v>
      </c>
      <c r="BB651" s="12">
        <v>0</v>
      </c>
      <c r="BE651" s="6">
        <v>44405</v>
      </c>
      <c r="BF651" t="s">
        <v>56</v>
      </c>
      <c r="BG651" s="52">
        <v>3</v>
      </c>
    </row>
    <row r="652" spans="1:59" x14ac:dyDescent="0.2">
      <c r="A652" s="6">
        <v>44406</v>
      </c>
      <c r="B652" s="12">
        <v>49.366500000000002</v>
      </c>
      <c r="C652" s="12">
        <v>84.310500000000005</v>
      </c>
      <c r="D652" s="12">
        <v>48.481099999999998</v>
      </c>
      <c r="E652" s="12">
        <v>25.1328</v>
      </c>
      <c r="F652" s="12">
        <v>82.999799999999993</v>
      </c>
      <c r="G652" s="12"/>
      <c r="H652" s="12">
        <v>5.7426000000000004</v>
      </c>
      <c r="I652" s="12">
        <v>15.014799999999999</v>
      </c>
      <c r="J652" s="12">
        <v>6.8322000000000003</v>
      </c>
      <c r="K652" s="12">
        <v>77.746600000000001</v>
      </c>
      <c r="L652" s="12">
        <v>73.62</v>
      </c>
      <c r="M652" s="12">
        <v>76.3</v>
      </c>
      <c r="O652" s="6">
        <v>44406</v>
      </c>
      <c r="P652" s="7">
        <f t="shared" si="153"/>
        <v>1.2119779526626602E-2</v>
      </c>
      <c r="Q652" s="7">
        <f t="shared" si="154"/>
        <v>1.3643753952522365E-2</v>
      </c>
      <c r="R652" s="7">
        <f t="shared" si="155"/>
        <v>6.3255139449130728E-3</v>
      </c>
      <c r="S652" s="7">
        <f t="shared" si="156"/>
        <v>-4.4741560554048352E-3</v>
      </c>
      <c r="T652" s="7">
        <f t="shared" si="157"/>
        <v>1.9532952168505157E-2</v>
      </c>
      <c r="U652" s="7" t="str">
        <f t="shared" si="158"/>
        <v/>
      </c>
      <c r="V652" s="7">
        <f t="shared" si="159"/>
        <v>2.51072419787328E-3</v>
      </c>
      <c r="W652" s="7">
        <f t="shared" si="160"/>
        <v>5.9958830067539731E-4</v>
      </c>
      <c r="X652" s="7">
        <f t="shared" si="161"/>
        <v>2.0072237467256386E-3</v>
      </c>
      <c r="Y652" s="7">
        <f t="shared" si="162"/>
        <v>1.0933551672237536E-4</v>
      </c>
      <c r="Z652" s="7">
        <v>4.1390000000000003E-3</v>
      </c>
      <c r="AA652" s="7">
        <f t="shared" si="163"/>
        <v>1.7124879072838765E-2</v>
      </c>
      <c r="AB652" s="7">
        <f t="shared" si="164"/>
        <v>1.5985544178618787E-2</v>
      </c>
      <c r="AE652" s="6">
        <v>44406</v>
      </c>
      <c r="AF652" s="7">
        <v>17.7</v>
      </c>
      <c r="AG652" s="7">
        <v>33.36</v>
      </c>
      <c r="AH652" s="7">
        <v>62.08</v>
      </c>
      <c r="AI652" s="7">
        <f t="shared" si="150"/>
        <v>2.6799999999999926</v>
      </c>
      <c r="AJ652" s="7">
        <v>4.03</v>
      </c>
      <c r="AK652" s="7">
        <v>41.154000000000003</v>
      </c>
      <c r="AL652" s="7">
        <f t="shared" si="151"/>
        <v>37.124000000000002</v>
      </c>
      <c r="AM652" s="7">
        <v>0.1</v>
      </c>
      <c r="AN652" s="7">
        <v>0.2</v>
      </c>
      <c r="AO652" s="7">
        <v>1.28</v>
      </c>
      <c r="AP652" s="7">
        <f t="shared" si="152"/>
        <v>1.08</v>
      </c>
      <c r="AQ652" s="7">
        <v>2.4300000000000002</v>
      </c>
      <c r="AR652" s="7">
        <v>112.4834</v>
      </c>
      <c r="AS652" s="7">
        <v>1831.2</v>
      </c>
      <c r="AT652" s="14">
        <v>271.90300000000002</v>
      </c>
      <c r="AU652" s="14">
        <v>100.25190000000001</v>
      </c>
      <c r="AV652" s="14">
        <v>81.2</v>
      </c>
      <c r="AY652" s="6">
        <v>44406</v>
      </c>
      <c r="AZ652" s="12">
        <v>0</v>
      </c>
      <c r="BA652" s="12">
        <v>0</v>
      </c>
      <c r="BB652" s="12">
        <v>0</v>
      </c>
      <c r="BE652" s="6">
        <v>44406</v>
      </c>
      <c r="BF652" t="s">
        <v>56</v>
      </c>
      <c r="BG652" s="52">
        <v>3</v>
      </c>
    </row>
    <row r="653" spans="1:59" x14ac:dyDescent="0.2">
      <c r="A653" s="6">
        <v>44407</v>
      </c>
      <c r="B653" s="12">
        <v>48.2273</v>
      </c>
      <c r="C653" s="12">
        <v>83.6858</v>
      </c>
      <c r="D653" s="12">
        <v>47.614800000000002</v>
      </c>
      <c r="E653" s="12">
        <v>24.494700000000002</v>
      </c>
      <c r="F653" s="12">
        <v>81.165000000000006</v>
      </c>
      <c r="G653" s="12"/>
      <c r="H653" s="12">
        <v>5.7282000000000002</v>
      </c>
      <c r="I653" s="12">
        <v>14.700100000000001</v>
      </c>
      <c r="J653" s="12">
        <v>6.7568999999999999</v>
      </c>
      <c r="K653" s="12">
        <v>77.738100000000003</v>
      </c>
      <c r="L653" s="12">
        <v>73.930000000000007</v>
      </c>
      <c r="M653" s="12">
        <v>77.72</v>
      </c>
      <c r="O653" s="6">
        <v>44407</v>
      </c>
      <c r="P653" s="7">
        <f t="shared" si="153"/>
        <v>-2.3346805742964119E-2</v>
      </c>
      <c r="Q653" s="7">
        <f t="shared" si="154"/>
        <v>-7.4371028334519716E-3</v>
      </c>
      <c r="R653" s="7">
        <f t="shared" si="155"/>
        <v>-1.8030393992469484E-2</v>
      </c>
      <c r="S653" s="7">
        <f t="shared" si="156"/>
        <v>-2.5716998343388517E-2</v>
      </c>
      <c r="T653" s="7">
        <f t="shared" si="157"/>
        <v>-2.2354078392332086E-2</v>
      </c>
      <c r="U653" s="7" t="str">
        <f t="shared" si="158"/>
        <v/>
      </c>
      <c r="V653" s="7">
        <f t="shared" si="159"/>
        <v>-2.5107241978732809E-3</v>
      </c>
      <c r="W653" s="7">
        <f t="shared" si="160"/>
        <v>-2.1182084850620665E-2</v>
      </c>
      <c r="X653" s="7">
        <f t="shared" si="161"/>
        <v>-1.1082525069172176E-2</v>
      </c>
      <c r="Y653" s="7">
        <f t="shared" si="162"/>
        <v>-1.0933551672246288E-4</v>
      </c>
      <c r="Z653" s="7">
        <v>-4.8679999999999999E-3</v>
      </c>
      <c r="AA653" s="7">
        <f t="shared" si="163"/>
        <v>4.2019716181335683E-3</v>
      </c>
      <c r="AB653" s="7">
        <f t="shared" si="164"/>
        <v>1.8439686218828088E-2</v>
      </c>
      <c r="AE653" s="6">
        <v>44407</v>
      </c>
      <c r="AF653" s="7">
        <v>18.239999999999998</v>
      </c>
      <c r="AG653" s="7">
        <v>32.85</v>
      </c>
      <c r="AH653" s="7">
        <v>61.19</v>
      </c>
      <c r="AI653" s="7">
        <f t="shared" si="150"/>
        <v>3.789999999999992</v>
      </c>
      <c r="AJ653" s="7">
        <v>3.94</v>
      </c>
      <c r="AK653" s="7">
        <v>40.756</v>
      </c>
      <c r="AL653" s="7">
        <f t="shared" si="151"/>
        <v>36.816000000000003</v>
      </c>
      <c r="AM653" s="7">
        <v>7.0000000000000007E-2</v>
      </c>
      <c r="AN653" s="7">
        <v>0.19</v>
      </c>
      <c r="AO653" s="7">
        <v>1.24</v>
      </c>
      <c r="AP653" s="7">
        <f t="shared" si="152"/>
        <v>1.05</v>
      </c>
      <c r="AQ653" s="7">
        <v>2.4</v>
      </c>
      <c r="AR653" s="7">
        <v>112.67140000000001</v>
      </c>
      <c r="AS653" s="7">
        <v>1812.6</v>
      </c>
      <c r="AT653" s="14">
        <v>271.90300000000002</v>
      </c>
      <c r="AU653" s="14">
        <v>100.25190000000001</v>
      </c>
      <c r="AV653" s="14">
        <v>81.2</v>
      </c>
      <c r="AY653" s="6">
        <v>44407</v>
      </c>
      <c r="AZ653" s="12">
        <v>0</v>
      </c>
      <c r="BA653" s="12">
        <v>0</v>
      </c>
      <c r="BB653" s="12">
        <v>0</v>
      </c>
      <c r="BE653" s="6">
        <v>44407</v>
      </c>
      <c r="BF653" t="s">
        <v>56</v>
      </c>
      <c r="BG653" s="52">
        <v>3</v>
      </c>
    </row>
    <row r="654" spans="1:59" x14ac:dyDescent="0.2">
      <c r="A654" s="6">
        <v>44410</v>
      </c>
      <c r="B654" s="12">
        <v>48.235599999999998</v>
      </c>
      <c r="C654" s="12">
        <v>83.537899999999993</v>
      </c>
      <c r="D654" s="12">
        <v>47.037199999999999</v>
      </c>
      <c r="E654" s="12">
        <v>24.203700000000001</v>
      </c>
      <c r="F654" s="12">
        <v>81.136300000000006</v>
      </c>
      <c r="G654" s="12"/>
      <c r="H654" s="12">
        <v>5.6993999999999998</v>
      </c>
      <c r="I654" s="12">
        <v>14.817</v>
      </c>
      <c r="J654" s="12">
        <v>6.6471999999999998</v>
      </c>
      <c r="K654" s="12">
        <v>77.738100000000003</v>
      </c>
      <c r="L654" s="12">
        <v>71.31</v>
      </c>
      <c r="M654" s="12">
        <v>73.91</v>
      </c>
      <c r="O654" s="6">
        <v>44410</v>
      </c>
      <c r="P654" s="7">
        <f t="shared" si="153"/>
        <v>1.7208688564156202E-4</v>
      </c>
      <c r="Q654" s="7">
        <f t="shared" si="154"/>
        <v>-1.7688884836840493E-3</v>
      </c>
      <c r="R654" s="7">
        <f t="shared" si="155"/>
        <v>-1.2204859270922111E-2</v>
      </c>
      <c r="S654" s="7">
        <f t="shared" si="156"/>
        <v>-1.1951253580362491E-2</v>
      </c>
      <c r="T654" s="7">
        <f t="shared" si="157"/>
        <v>-3.5366322141778595E-4</v>
      </c>
      <c r="U654" s="7" t="str">
        <f t="shared" si="158"/>
        <v/>
      </c>
      <c r="V654" s="7">
        <f t="shared" si="159"/>
        <v>-5.0404391078508514E-3</v>
      </c>
      <c r="W654" s="7">
        <f t="shared" si="160"/>
        <v>7.9208737439567835E-3</v>
      </c>
      <c r="X654" s="7">
        <f t="shared" si="161"/>
        <v>-1.6368491624670644E-2</v>
      </c>
      <c r="Y654" s="7">
        <f t="shared" si="162"/>
        <v>0</v>
      </c>
      <c r="Z654" s="7">
        <v>-2.0999999999999999E-3</v>
      </c>
      <c r="AA654" s="7">
        <f t="shared" si="163"/>
        <v>-3.6082129528796476E-2</v>
      </c>
      <c r="AB654" s="7">
        <f t="shared" si="164"/>
        <v>-5.0264487712443975E-2</v>
      </c>
      <c r="AE654" s="6">
        <v>44410</v>
      </c>
      <c r="AF654" s="7">
        <v>19.46</v>
      </c>
      <c r="AG654" s="7">
        <v>36.229999999999997</v>
      </c>
      <c r="AH654" s="7">
        <v>64.290000000000006</v>
      </c>
      <c r="AI654" s="7">
        <f t="shared" si="150"/>
        <v>2.5999999999999943</v>
      </c>
      <c r="AJ654" s="7">
        <v>4.0199999999999996</v>
      </c>
      <c r="AK654" s="7">
        <v>42.152999999999999</v>
      </c>
      <c r="AL654" s="7">
        <f t="shared" si="151"/>
        <v>38.132999999999996</v>
      </c>
      <c r="AM654" s="7">
        <v>0.1</v>
      </c>
      <c r="AN654" s="7">
        <v>0.17</v>
      </c>
      <c r="AO654" s="7">
        <v>1.2</v>
      </c>
      <c r="AP654" s="7">
        <f t="shared" si="152"/>
        <v>1.03</v>
      </c>
      <c r="AQ654" s="7">
        <v>2.37</v>
      </c>
      <c r="AR654" s="7">
        <v>112.6691</v>
      </c>
      <c r="AS654" s="7">
        <v>1818.1</v>
      </c>
      <c r="AT654" s="14">
        <v>271.90300000000002</v>
      </c>
      <c r="AU654" s="14">
        <v>100.25190000000001</v>
      </c>
      <c r="AV654" s="14">
        <v>81.2</v>
      </c>
      <c r="AY654" s="6">
        <v>44410</v>
      </c>
      <c r="AZ654" s="12">
        <v>0</v>
      </c>
      <c r="BA654" s="12">
        <v>0</v>
      </c>
      <c r="BB654" s="12">
        <v>0</v>
      </c>
      <c r="BE654" s="6">
        <v>44410</v>
      </c>
      <c r="BF654" t="s">
        <v>56</v>
      </c>
      <c r="BG654" s="52">
        <v>3</v>
      </c>
    </row>
    <row r="655" spans="1:59" x14ac:dyDescent="0.2">
      <c r="A655" s="6">
        <v>44411</v>
      </c>
      <c r="B655" s="12">
        <v>48.755000000000003</v>
      </c>
      <c r="C655" s="12">
        <v>84.3352</v>
      </c>
      <c r="D655" s="12">
        <v>48.107399999999998</v>
      </c>
      <c r="E655" s="12">
        <v>24.804400000000001</v>
      </c>
      <c r="F655" s="12">
        <v>82.340400000000002</v>
      </c>
      <c r="G655" s="12"/>
      <c r="H655" s="12">
        <v>5.6417999999999999</v>
      </c>
      <c r="I655" s="12">
        <v>14.565200000000001</v>
      </c>
      <c r="J655" s="12">
        <v>6.6540999999999997</v>
      </c>
      <c r="K655" s="12">
        <v>77.738100000000003</v>
      </c>
      <c r="L655" s="12">
        <v>70.64</v>
      </c>
      <c r="M655" s="12">
        <v>73.239999999999995</v>
      </c>
      <c r="O655" s="6">
        <v>44411</v>
      </c>
      <c r="P655" s="7">
        <f t="shared" si="153"/>
        <v>1.0710418641691994E-2</v>
      </c>
      <c r="Q655" s="7">
        <f t="shared" si="154"/>
        <v>9.4989131073340491E-3</v>
      </c>
      <c r="R655" s="7">
        <f t="shared" si="155"/>
        <v>2.2497233423220239E-2</v>
      </c>
      <c r="S655" s="7">
        <f t="shared" si="156"/>
        <v>2.4515542751075235E-2</v>
      </c>
      <c r="T655" s="7">
        <f t="shared" si="157"/>
        <v>1.4731417694810952E-2</v>
      </c>
      <c r="U655" s="7" t="str">
        <f t="shared" si="158"/>
        <v/>
      </c>
      <c r="V655" s="7">
        <f t="shared" si="159"/>
        <v>-1.0157742613105468E-2</v>
      </c>
      <c r="W655" s="7">
        <f t="shared" si="160"/>
        <v>-1.7140048361244279E-2</v>
      </c>
      <c r="X655" s="7">
        <f t="shared" si="161"/>
        <v>1.0374926689758989E-3</v>
      </c>
      <c r="Y655" s="7">
        <f t="shared" si="162"/>
        <v>0</v>
      </c>
      <c r="Z655" s="7">
        <v>8.1030000000000008E-3</v>
      </c>
      <c r="AA655" s="7">
        <f t="shared" si="163"/>
        <v>-9.4400137445077026E-3</v>
      </c>
      <c r="AB655" s="7">
        <f t="shared" si="164"/>
        <v>-9.1064169904854237E-3</v>
      </c>
      <c r="AE655" s="6">
        <v>44411</v>
      </c>
      <c r="AF655" s="7">
        <v>18.04</v>
      </c>
      <c r="AG655" s="7">
        <v>37.549999999999997</v>
      </c>
      <c r="AH655" s="7">
        <v>65.42</v>
      </c>
      <c r="AI655" s="7">
        <f t="shared" si="150"/>
        <v>2.5999999999999943</v>
      </c>
      <c r="AJ655" s="7">
        <v>4.0599999999999996</v>
      </c>
      <c r="AK655" s="7">
        <v>41.243000000000002</v>
      </c>
      <c r="AL655" s="7">
        <f t="shared" si="151"/>
        <v>37.183</v>
      </c>
      <c r="AM655" s="7">
        <v>0.1</v>
      </c>
      <c r="AN655" s="7">
        <v>0.17</v>
      </c>
      <c r="AO655" s="7">
        <v>1.19</v>
      </c>
      <c r="AP655" s="7">
        <f t="shared" si="152"/>
        <v>1.02</v>
      </c>
      <c r="AQ655" s="7">
        <v>2.38</v>
      </c>
      <c r="AR655" s="7">
        <v>112.8228</v>
      </c>
      <c r="AS655" s="7">
        <v>1810.1</v>
      </c>
      <c r="AT655" s="14">
        <v>271.90300000000002</v>
      </c>
      <c r="AU655" s="14">
        <v>100.25190000000001</v>
      </c>
      <c r="AV655" s="14">
        <v>81.2</v>
      </c>
      <c r="AY655" s="6">
        <v>44411</v>
      </c>
      <c r="AZ655" s="12">
        <v>0</v>
      </c>
      <c r="BA655" s="12">
        <v>0</v>
      </c>
      <c r="BB655" s="12">
        <v>0</v>
      </c>
      <c r="BE655" s="6">
        <v>44411</v>
      </c>
      <c r="BF655" t="s">
        <v>56</v>
      </c>
      <c r="BG655" s="52">
        <v>3</v>
      </c>
    </row>
    <row r="656" spans="1:59" x14ac:dyDescent="0.2">
      <c r="A656" s="6">
        <v>44412</v>
      </c>
      <c r="B656" s="12">
        <v>47.615699999999997</v>
      </c>
      <c r="C656" s="12">
        <v>82.444699999999997</v>
      </c>
      <c r="D656" s="12">
        <v>46.655000000000001</v>
      </c>
      <c r="E656" s="12">
        <v>24.1099</v>
      </c>
      <c r="F656" s="12">
        <v>81.661900000000003</v>
      </c>
      <c r="G656" s="12"/>
      <c r="H656" s="12">
        <v>5.4619</v>
      </c>
      <c r="I656" s="12">
        <v>13.81</v>
      </c>
      <c r="J656" s="12">
        <v>6.3525999999999998</v>
      </c>
      <c r="K656" s="12">
        <v>77.738100000000003</v>
      </c>
      <c r="L656" s="12">
        <v>68.19</v>
      </c>
      <c r="M656" s="12">
        <v>70.989999999999995</v>
      </c>
      <c r="O656" s="6">
        <v>44412</v>
      </c>
      <c r="P656" s="7">
        <f t="shared" si="153"/>
        <v>-2.3645217499529199E-2</v>
      </c>
      <c r="Q656" s="7">
        <f t="shared" si="154"/>
        <v>-2.267156864498527E-2</v>
      </c>
      <c r="R656" s="7">
        <f t="shared" si="155"/>
        <v>-3.0655908746470374E-2</v>
      </c>
      <c r="S656" s="7">
        <f t="shared" si="156"/>
        <v>-2.8398512260918749E-2</v>
      </c>
      <c r="T656" s="7">
        <f t="shared" si="157"/>
        <v>-8.2743214099628287E-3</v>
      </c>
      <c r="U656" s="7" t="str">
        <f t="shared" si="158"/>
        <v/>
      </c>
      <c r="V656" s="7">
        <f t="shared" si="159"/>
        <v>-3.2406448957008734E-2</v>
      </c>
      <c r="W656" s="7">
        <f t="shared" si="160"/>
        <v>-5.3242154444152458E-2</v>
      </c>
      <c r="X656" s="7">
        <f t="shared" si="161"/>
        <v>-4.6369028115406094E-2</v>
      </c>
      <c r="Y656" s="7">
        <f t="shared" si="162"/>
        <v>0</v>
      </c>
      <c r="Z656" s="7">
        <v>-4.9309999999999996E-3</v>
      </c>
      <c r="AA656" s="7">
        <f t="shared" si="163"/>
        <v>-3.5298629763143123E-2</v>
      </c>
      <c r="AB656" s="7">
        <f t="shared" si="164"/>
        <v>-3.1202697755015434E-2</v>
      </c>
      <c r="AE656" s="6">
        <v>44412</v>
      </c>
      <c r="AF656" s="7">
        <v>17.97</v>
      </c>
      <c r="AG656" s="7">
        <v>42.27</v>
      </c>
      <c r="AH656" s="7">
        <v>62.67</v>
      </c>
      <c r="AI656" s="7">
        <f t="shared" si="150"/>
        <v>2.7999999999999972</v>
      </c>
      <c r="AJ656" s="7">
        <v>4.2</v>
      </c>
      <c r="AK656" s="7">
        <v>42.253</v>
      </c>
      <c r="AL656" s="7">
        <f t="shared" si="151"/>
        <v>38.052999999999997</v>
      </c>
      <c r="AM656" s="7">
        <v>0.1</v>
      </c>
      <c r="AN656" s="7">
        <v>0.17</v>
      </c>
      <c r="AO656" s="7">
        <v>1.19</v>
      </c>
      <c r="AP656" s="7">
        <f t="shared" si="152"/>
        <v>1.02</v>
      </c>
      <c r="AQ656" s="7">
        <v>2.35</v>
      </c>
      <c r="AR656" s="7">
        <v>112.89530000000001</v>
      </c>
      <c r="AS656" s="7">
        <v>1810.5</v>
      </c>
      <c r="AT656" s="14">
        <v>271.90300000000002</v>
      </c>
      <c r="AU656" s="14">
        <v>100.25190000000001</v>
      </c>
      <c r="AV656" s="14">
        <v>81.2</v>
      </c>
      <c r="AY656" s="6">
        <v>44412</v>
      </c>
      <c r="AZ656" s="12">
        <v>0</v>
      </c>
      <c r="BA656" s="12">
        <v>0</v>
      </c>
      <c r="BB656" s="12">
        <v>0</v>
      </c>
      <c r="BE656" s="6">
        <v>44412</v>
      </c>
      <c r="BF656" t="s">
        <v>56</v>
      </c>
      <c r="BG656" s="52">
        <v>3</v>
      </c>
    </row>
    <row r="657" spans="1:59" x14ac:dyDescent="0.2">
      <c r="A657" s="6">
        <v>44413</v>
      </c>
      <c r="B657" s="12">
        <v>47.917299999999997</v>
      </c>
      <c r="C657" s="12">
        <v>83.209100000000007</v>
      </c>
      <c r="D657" s="12">
        <v>47.521299999999997</v>
      </c>
      <c r="E657" s="12">
        <v>24.5791</v>
      </c>
      <c r="F657" s="12">
        <v>82.101500000000001</v>
      </c>
      <c r="G657" s="12"/>
      <c r="H657" s="12">
        <v>5.39</v>
      </c>
      <c r="I657" s="12">
        <v>12.5063</v>
      </c>
      <c r="J657" s="12">
        <v>6.3545999999999996</v>
      </c>
      <c r="K657" s="12">
        <v>77.738100000000003</v>
      </c>
      <c r="L657" s="12">
        <v>69.099999999999994</v>
      </c>
      <c r="M657" s="12">
        <v>72.14</v>
      </c>
      <c r="O657" s="6">
        <v>44413</v>
      </c>
      <c r="P657" s="7">
        <f t="shared" si="153"/>
        <v>6.3140695257521973E-3</v>
      </c>
      <c r="Q657" s="7">
        <f t="shared" si="154"/>
        <v>9.2289512893387257E-3</v>
      </c>
      <c r="R657" s="7">
        <f t="shared" si="155"/>
        <v>1.8397928896567772E-2</v>
      </c>
      <c r="S657" s="7">
        <f t="shared" si="156"/>
        <v>1.9273943805378814E-2</v>
      </c>
      <c r="T657" s="7">
        <f t="shared" si="157"/>
        <v>5.3687338671910287E-3</v>
      </c>
      <c r="U657" s="7" t="str">
        <f t="shared" si="158"/>
        <v/>
      </c>
      <c r="V657" s="7">
        <f t="shared" si="159"/>
        <v>-1.3251329651034658E-2</v>
      </c>
      <c r="W657" s="7">
        <f t="shared" si="160"/>
        <v>-9.9160450078286819E-2</v>
      </c>
      <c r="X657" s="7">
        <f t="shared" si="161"/>
        <v>3.1478217333714991E-4</v>
      </c>
      <c r="Y657" s="7">
        <f t="shared" si="162"/>
        <v>0</v>
      </c>
      <c r="Z657" s="7">
        <v>6.313E-3</v>
      </c>
      <c r="AA657" s="7">
        <f t="shared" si="163"/>
        <v>1.3256804241062686E-2</v>
      </c>
      <c r="AB657" s="7">
        <f t="shared" si="164"/>
        <v>1.6069653424098385E-2</v>
      </c>
      <c r="AE657" s="6">
        <v>44413</v>
      </c>
      <c r="AF657" s="7">
        <v>17.28</v>
      </c>
      <c r="AG657" s="7">
        <v>39.090000000000003</v>
      </c>
      <c r="AH657" s="7">
        <v>63.57</v>
      </c>
      <c r="AI657" s="7">
        <f t="shared" si="150"/>
        <v>3.0400000000000063</v>
      </c>
      <c r="AJ657" s="7">
        <v>4.2699999999999996</v>
      </c>
      <c r="AK657" s="7">
        <v>42.899000000000001</v>
      </c>
      <c r="AL657" s="7">
        <f t="shared" si="151"/>
        <v>38.629000000000005</v>
      </c>
      <c r="AM657" s="7">
        <v>0.1</v>
      </c>
      <c r="AN657" s="7">
        <v>0.21</v>
      </c>
      <c r="AO657" s="7">
        <v>1.23</v>
      </c>
      <c r="AP657" s="7">
        <f t="shared" si="152"/>
        <v>1.02</v>
      </c>
      <c r="AQ657" s="7">
        <v>2.33</v>
      </c>
      <c r="AR657" s="7">
        <v>112.76739999999999</v>
      </c>
      <c r="AS657" s="7">
        <v>1805.1</v>
      </c>
      <c r="AT657" s="14">
        <v>271.90300000000002</v>
      </c>
      <c r="AU657" s="14">
        <v>100.25190000000001</v>
      </c>
      <c r="AV657" s="14">
        <v>81.2</v>
      </c>
      <c r="AY657" s="6">
        <v>44413</v>
      </c>
      <c r="AZ657" s="12">
        <v>0</v>
      </c>
      <c r="BA657" s="12">
        <v>0</v>
      </c>
      <c r="BB657" s="12">
        <v>0</v>
      </c>
      <c r="BE657" s="6">
        <v>44413</v>
      </c>
      <c r="BF657" t="s">
        <v>56</v>
      </c>
      <c r="BG657" s="52">
        <v>3</v>
      </c>
    </row>
    <row r="658" spans="1:59" x14ac:dyDescent="0.2">
      <c r="A658" s="6">
        <v>44414</v>
      </c>
      <c r="B658" s="12">
        <v>48.470199999999998</v>
      </c>
      <c r="C658" s="12">
        <v>83.800899999999999</v>
      </c>
      <c r="D658" s="12">
        <v>47.988500000000002</v>
      </c>
      <c r="E658" s="12">
        <v>24.7668</v>
      </c>
      <c r="F658" s="12">
        <v>80.887799999999999</v>
      </c>
      <c r="G658" s="12"/>
      <c r="H658" s="12">
        <v>5.4546999999999999</v>
      </c>
      <c r="I658" s="12">
        <v>13.423400000000001</v>
      </c>
      <c r="J658" s="12">
        <v>6.4592000000000001</v>
      </c>
      <c r="K658" s="12">
        <v>77.746600000000001</v>
      </c>
      <c r="L658" s="12">
        <v>68.260000000000005</v>
      </c>
      <c r="M658" s="12">
        <v>71.02</v>
      </c>
      <c r="O658" s="6">
        <v>44414</v>
      </c>
      <c r="P658" s="7">
        <f t="shared" si="153"/>
        <v>1.1472567799134433E-2</v>
      </c>
      <c r="Q658" s="7">
        <f t="shared" si="154"/>
        <v>7.0870304410136876E-3</v>
      </c>
      <c r="R658" s="7">
        <f t="shared" si="155"/>
        <v>9.783367287332841E-3</v>
      </c>
      <c r="S658" s="7">
        <f t="shared" si="156"/>
        <v>7.6075582879101458E-3</v>
      </c>
      <c r="T658" s="7">
        <f t="shared" si="157"/>
        <v>-1.4893277462031932E-2</v>
      </c>
      <c r="U658" s="7" t="str">
        <f t="shared" si="158"/>
        <v/>
      </c>
      <c r="V658" s="7">
        <f t="shared" si="159"/>
        <v>1.1932237434776394E-2</v>
      </c>
      <c r="W658" s="7">
        <f t="shared" si="160"/>
        <v>7.0766935316291427E-2</v>
      </c>
      <c r="X658" s="7">
        <f t="shared" si="161"/>
        <v>1.6326511020997917E-2</v>
      </c>
      <c r="Y658" s="7">
        <f t="shared" si="162"/>
        <v>1.0933551672237536E-4</v>
      </c>
      <c r="Z658" s="7">
        <v>1.6509999999999999E-3</v>
      </c>
      <c r="AA658" s="7">
        <f t="shared" si="163"/>
        <v>-1.2230787295063023E-2</v>
      </c>
      <c r="AB658" s="7">
        <f t="shared" si="164"/>
        <v>-1.5647147960451219E-2</v>
      </c>
      <c r="AE658" s="6">
        <v>44414</v>
      </c>
      <c r="AF658" s="7">
        <v>16.149999999999999</v>
      </c>
      <c r="AG658" s="7">
        <v>39.31</v>
      </c>
      <c r="AH658" s="7">
        <v>62.64</v>
      </c>
      <c r="AI658" s="7">
        <f t="shared" si="150"/>
        <v>2.7599999999999909</v>
      </c>
      <c r="AJ658" s="7">
        <v>4.21</v>
      </c>
      <c r="AK658" s="7">
        <v>43.118000000000002</v>
      </c>
      <c r="AL658" s="7">
        <f t="shared" si="151"/>
        <v>38.908000000000001</v>
      </c>
      <c r="AM658" s="7">
        <v>0.1</v>
      </c>
      <c r="AN658" s="7">
        <v>0.21</v>
      </c>
      <c r="AO658" s="7">
        <v>1.31</v>
      </c>
      <c r="AP658" s="7">
        <f t="shared" si="152"/>
        <v>1.1000000000000001</v>
      </c>
      <c r="AQ658" s="7">
        <v>2.37</v>
      </c>
      <c r="AR658" s="7">
        <v>113.30880000000001</v>
      </c>
      <c r="AS658" s="7">
        <v>1760</v>
      </c>
      <c r="AT658" s="14">
        <v>271.90300000000002</v>
      </c>
      <c r="AU658" s="14">
        <v>100.25190000000001</v>
      </c>
      <c r="AV658" s="14">
        <v>81.2</v>
      </c>
      <c r="AY658" s="6">
        <v>44414</v>
      </c>
      <c r="AZ658" s="12">
        <v>0</v>
      </c>
      <c r="BA658" s="12">
        <v>0</v>
      </c>
      <c r="BB658" s="12">
        <v>0</v>
      </c>
      <c r="BE658" s="6">
        <v>44414</v>
      </c>
      <c r="BF658" t="s">
        <v>56</v>
      </c>
      <c r="BG658" s="52">
        <v>3</v>
      </c>
    </row>
    <row r="659" spans="1:59" x14ac:dyDescent="0.2">
      <c r="A659" s="6">
        <v>44417</v>
      </c>
      <c r="B659" s="12">
        <v>47.917299999999997</v>
      </c>
      <c r="C659" s="12">
        <v>82.403499999999994</v>
      </c>
      <c r="D659" s="12">
        <v>47.096699999999998</v>
      </c>
      <c r="E659" s="12">
        <v>24.034800000000001</v>
      </c>
      <c r="F659" s="12">
        <v>80.161500000000004</v>
      </c>
      <c r="G659" s="12"/>
      <c r="H659" s="12">
        <v>5.2172000000000001</v>
      </c>
      <c r="I659" s="12">
        <v>12.946899999999999</v>
      </c>
      <c r="J659" s="12">
        <v>6.4313000000000002</v>
      </c>
      <c r="K659" s="12">
        <v>77.746600000000001</v>
      </c>
      <c r="L659" s="12">
        <v>66.56</v>
      </c>
      <c r="M659" s="12">
        <v>69.650000000000006</v>
      </c>
      <c r="O659" s="6">
        <v>44417</v>
      </c>
      <c r="P659" s="7">
        <f t="shared" si="153"/>
        <v>-1.147256779913431E-2</v>
      </c>
      <c r="Q659" s="7">
        <f t="shared" si="154"/>
        <v>-1.6815835545654304E-2</v>
      </c>
      <c r="R659" s="7">
        <f t="shared" si="155"/>
        <v>-1.8758463996356778E-2</v>
      </c>
      <c r="S659" s="7">
        <f t="shared" si="156"/>
        <v>-3.0001266508142981E-2</v>
      </c>
      <c r="T659" s="7">
        <f t="shared" si="157"/>
        <v>-9.0196594950707944E-3</v>
      </c>
      <c r="U659" s="7" t="str">
        <f t="shared" si="158"/>
        <v/>
      </c>
      <c r="V659" s="7">
        <f t="shared" si="159"/>
        <v>-4.4516762841691142E-2</v>
      </c>
      <c r="W659" s="7">
        <f t="shared" si="160"/>
        <v>-3.6143075409542424E-2</v>
      </c>
      <c r="X659" s="7">
        <f t="shared" si="161"/>
        <v>-4.3287760081513905E-3</v>
      </c>
      <c r="Y659" s="7">
        <f t="shared" si="162"/>
        <v>0</v>
      </c>
      <c r="Z659" s="7">
        <v>-8.1400000000000005E-4</v>
      </c>
      <c r="AA659" s="7">
        <f t="shared" si="163"/>
        <v>-2.5220146965607881E-2</v>
      </c>
      <c r="AB659" s="7">
        <f t="shared" si="164"/>
        <v>-1.9478827289127004E-2</v>
      </c>
      <c r="AE659" s="6">
        <v>44417</v>
      </c>
      <c r="AF659" s="7">
        <v>16.72</v>
      </c>
      <c r="AG659" s="7">
        <v>43.28</v>
      </c>
      <c r="AH659" s="7">
        <v>65.72</v>
      </c>
      <c r="AI659" s="7">
        <f t="shared" si="150"/>
        <v>3.0900000000000034</v>
      </c>
      <c r="AJ659" s="7">
        <v>4.24</v>
      </c>
      <c r="AK659" s="7">
        <v>42.786000000000001</v>
      </c>
      <c r="AL659" s="7">
        <f t="shared" si="151"/>
        <v>38.545999999999999</v>
      </c>
      <c r="AM659" s="7">
        <v>0.1</v>
      </c>
      <c r="AN659" s="7">
        <v>0.23</v>
      </c>
      <c r="AO659" s="7">
        <v>1.33</v>
      </c>
      <c r="AP659" s="7">
        <f t="shared" si="152"/>
        <v>1.1000000000000001</v>
      </c>
      <c r="AQ659" s="7">
        <v>2.37</v>
      </c>
      <c r="AR659" s="7">
        <v>113.4521</v>
      </c>
      <c r="AS659" s="7">
        <v>1723.4</v>
      </c>
      <c r="AT659" s="14">
        <v>271.90300000000002</v>
      </c>
      <c r="AU659" s="14">
        <v>100.25190000000001</v>
      </c>
      <c r="AV659" s="14">
        <v>81.2</v>
      </c>
      <c r="AY659" s="6">
        <v>44417</v>
      </c>
      <c r="AZ659" s="12">
        <v>0</v>
      </c>
      <c r="BA659" s="12">
        <v>0</v>
      </c>
      <c r="BB659" s="12">
        <v>0</v>
      </c>
      <c r="BE659" s="6">
        <v>44417</v>
      </c>
      <c r="BF659" t="s">
        <v>56</v>
      </c>
      <c r="BG659" s="52">
        <v>3</v>
      </c>
    </row>
    <row r="660" spans="1:59" x14ac:dyDescent="0.2">
      <c r="A660" s="6">
        <v>44418</v>
      </c>
      <c r="B660" s="12">
        <v>48.738300000000002</v>
      </c>
      <c r="C660" s="12">
        <v>83.907799999999995</v>
      </c>
      <c r="D660" s="12">
        <v>47.971499999999999</v>
      </c>
      <c r="E660" s="12">
        <v>24.6448</v>
      </c>
      <c r="F660" s="12">
        <v>83.783500000000004</v>
      </c>
      <c r="G660" s="12"/>
      <c r="H660" s="12">
        <v>5.2172000000000001</v>
      </c>
      <c r="I660" s="12">
        <v>13.3515</v>
      </c>
      <c r="J660" s="12">
        <v>6.5496999999999996</v>
      </c>
      <c r="K660" s="12">
        <v>77.738100000000003</v>
      </c>
      <c r="L660" s="12">
        <v>68.33</v>
      </c>
      <c r="M660" s="12">
        <v>71.14</v>
      </c>
      <c r="O660" s="6">
        <v>44418</v>
      </c>
      <c r="P660" s="7">
        <f t="shared" si="153"/>
        <v>1.6988560325941836E-2</v>
      </c>
      <c r="Q660" s="7">
        <f t="shared" si="154"/>
        <v>1.8090665229239439E-2</v>
      </c>
      <c r="R660" s="7">
        <f t="shared" si="155"/>
        <v>1.8404149695025906E-2</v>
      </c>
      <c r="S660" s="7">
        <f t="shared" si="156"/>
        <v>2.5063144775005965E-2</v>
      </c>
      <c r="T660" s="7">
        <f t="shared" si="157"/>
        <v>4.4192740990175783E-2</v>
      </c>
      <c r="U660" s="7" t="str">
        <f t="shared" si="158"/>
        <v/>
      </c>
      <c r="V660" s="7">
        <f t="shared" si="159"/>
        <v>0</v>
      </c>
      <c r="W660" s="7">
        <f t="shared" si="160"/>
        <v>3.0772360835295897E-2</v>
      </c>
      <c r="X660" s="7">
        <f t="shared" si="161"/>
        <v>1.8242551963133093E-2</v>
      </c>
      <c r="Y660" s="7">
        <f t="shared" si="162"/>
        <v>-1.0933551672246288E-4</v>
      </c>
      <c r="Z660" s="7">
        <v>1.243E-3</v>
      </c>
      <c r="AA660" s="7">
        <f t="shared" si="163"/>
        <v>2.6245112279733602E-2</v>
      </c>
      <c r="AB660" s="7">
        <f t="shared" si="164"/>
        <v>2.1167066294494427E-2</v>
      </c>
      <c r="AE660" s="6">
        <v>44418</v>
      </c>
      <c r="AF660" s="7">
        <v>16.79</v>
      </c>
      <c r="AG660" s="7">
        <v>39.28</v>
      </c>
      <c r="AH660" s="7">
        <v>66.55</v>
      </c>
      <c r="AI660" s="7">
        <f t="shared" si="150"/>
        <v>2.8100000000000023</v>
      </c>
      <c r="AJ660" s="7">
        <v>4.12</v>
      </c>
      <c r="AK660" s="7">
        <v>44.655000000000001</v>
      </c>
      <c r="AL660" s="7">
        <f t="shared" si="151"/>
        <v>40.535000000000004</v>
      </c>
      <c r="AM660" s="7">
        <v>0.1</v>
      </c>
      <c r="AN660" s="7">
        <v>0.24</v>
      </c>
      <c r="AO660" s="7">
        <v>1.36</v>
      </c>
      <c r="AP660" s="7">
        <f t="shared" si="152"/>
        <v>1.1200000000000001</v>
      </c>
      <c r="AQ660" s="7">
        <v>2.4</v>
      </c>
      <c r="AR660" s="7">
        <v>113.4973</v>
      </c>
      <c r="AS660" s="7">
        <v>1728.8</v>
      </c>
      <c r="AT660" s="14">
        <v>271.90300000000002</v>
      </c>
      <c r="AU660" s="14">
        <v>100.25190000000001</v>
      </c>
      <c r="AV660" s="14">
        <v>81.2</v>
      </c>
      <c r="AY660" s="6">
        <v>44418</v>
      </c>
      <c r="AZ660" s="12">
        <v>0</v>
      </c>
      <c r="BA660" s="12">
        <v>0</v>
      </c>
      <c r="BB660" s="12">
        <v>0</v>
      </c>
      <c r="BE660" s="6">
        <v>44418</v>
      </c>
      <c r="BF660" t="s">
        <v>56</v>
      </c>
      <c r="BG660" s="52">
        <v>3</v>
      </c>
    </row>
    <row r="661" spans="1:59" x14ac:dyDescent="0.2">
      <c r="A661" s="6">
        <v>44419</v>
      </c>
      <c r="B661" s="12">
        <v>48.880699999999997</v>
      </c>
      <c r="C661" s="12">
        <v>84.540700000000001</v>
      </c>
      <c r="D661" s="12">
        <v>48.5745</v>
      </c>
      <c r="E661" s="12">
        <v>25.1891</v>
      </c>
      <c r="F661" s="12">
        <v>82.674899999999994</v>
      </c>
      <c r="G661" s="12"/>
      <c r="H661" s="12">
        <v>5.5050999999999997</v>
      </c>
      <c r="I661" s="12">
        <v>14.043799999999999</v>
      </c>
      <c r="J661" s="12">
        <v>6.6473000000000004</v>
      </c>
      <c r="K661" s="12">
        <v>77.738100000000003</v>
      </c>
      <c r="L661" s="12">
        <v>69.3</v>
      </c>
      <c r="M661" s="12">
        <v>71.989999999999995</v>
      </c>
      <c r="O661" s="6">
        <v>44419</v>
      </c>
      <c r="P661" s="7">
        <f t="shared" si="153"/>
        <v>2.91746690714836E-3</v>
      </c>
      <c r="Q661" s="7">
        <f t="shared" si="154"/>
        <v>7.514498237704211E-3</v>
      </c>
      <c r="R661" s="7">
        <f t="shared" si="155"/>
        <v>1.2491617281189228E-2</v>
      </c>
      <c r="S661" s="7">
        <f t="shared" si="156"/>
        <v>2.1845436374509853E-2</v>
      </c>
      <c r="T661" s="7">
        <f t="shared" si="157"/>
        <v>-1.3320041414866216E-2</v>
      </c>
      <c r="U661" s="7" t="str">
        <f t="shared" si="158"/>
        <v/>
      </c>
      <c r="V661" s="7">
        <f t="shared" si="159"/>
        <v>5.3714075799933828E-2</v>
      </c>
      <c r="W661" s="7">
        <f t="shared" si="160"/>
        <v>5.0552279162831247E-2</v>
      </c>
      <c r="X661" s="7">
        <f t="shared" si="161"/>
        <v>1.4791510112225504E-2</v>
      </c>
      <c r="Y661" s="7">
        <f t="shared" si="162"/>
        <v>0</v>
      </c>
      <c r="Z661" s="7">
        <v>2.4819999999999998E-3</v>
      </c>
      <c r="AA661" s="7">
        <f t="shared" si="163"/>
        <v>1.4095997403170522E-2</v>
      </c>
      <c r="AB661" s="7">
        <f t="shared" si="164"/>
        <v>1.187745396090235E-2</v>
      </c>
      <c r="AE661" s="6">
        <v>44419</v>
      </c>
      <c r="AF661" s="7">
        <v>16.059999999999999</v>
      </c>
      <c r="AG661" s="7">
        <v>38.32</v>
      </c>
      <c r="AH661" s="7">
        <v>60.66</v>
      </c>
      <c r="AI661" s="7">
        <f t="shared" si="150"/>
        <v>2.6899999999999977</v>
      </c>
      <c r="AJ661" s="7">
        <v>4.07</v>
      </c>
      <c r="AK661" s="7">
        <v>45.985999999999997</v>
      </c>
      <c r="AL661" s="7">
        <f t="shared" si="151"/>
        <v>41.915999999999997</v>
      </c>
      <c r="AM661" s="7">
        <v>0.1</v>
      </c>
      <c r="AN661" s="7">
        <v>0.23</v>
      </c>
      <c r="AO661" s="7">
        <v>1.35</v>
      </c>
      <c r="AP661" s="7">
        <f t="shared" si="152"/>
        <v>1.1200000000000001</v>
      </c>
      <c r="AQ661" s="7">
        <v>2.42</v>
      </c>
      <c r="AR661" s="7">
        <v>113.282</v>
      </c>
      <c r="AS661" s="7">
        <v>1750.4</v>
      </c>
      <c r="AT661" s="14">
        <v>271.90300000000002</v>
      </c>
      <c r="AU661" s="14">
        <v>100.25190000000001</v>
      </c>
      <c r="AV661" s="14">
        <v>81.2</v>
      </c>
      <c r="AY661" s="6">
        <v>44419</v>
      </c>
      <c r="AZ661" s="12">
        <v>0</v>
      </c>
      <c r="BA661" s="12">
        <v>0</v>
      </c>
      <c r="BB661" s="12">
        <v>0</v>
      </c>
      <c r="BE661" s="6">
        <v>44419</v>
      </c>
      <c r="BF661" t="s">
        <v>56</v>
      </c>
      <c r="BG661" s="52">
        <v>3</v>
      </c>
    </row>
    <row r="662" spans="1:59" x14ac:dyDescent="0.2">
      <c r="A662" s="6">
        <v>44420</v>
      </c>
      <c r="B662" s="12">
        <v>48.770099999999999</v>
      </c>
      <c r="C662" s="12">
        <v>84.368099999999998</v>
      </c>
      <c r="D662" s="12">
        <v>48.447099999999999</v>
      </c>
      <c r="E662" s="12">
        <v>25.217300000000002</v>
      </c>
      <c r="F662" s="12">
        <v>84.223100000000002</v>
      </c>
      <c r="G662" s="12"/>
      <c r="H662" s="12">
        <v>5.39</v>
      </c>
      <c r="I662" s="12">
        <v>14.0977</v>
      </c>
      <c r="J662" s="12">
        <v>6.7727000000000004</v>
      </c>
      <c r="K662" s="12">
        <v>77.738100000000003</v>
      </c>
      <c r="L662" s="12">
        <v>69.12</v>
      </c>
      <c r="M662" s="12">
        <v>71.790000000000006</v>
      </c>
      <c r="O662" s="6">
        <v>44420</v>
      </c>
      <c r="P662" s="7">
        <f t="shared" si="153"/>
        <v>-2.2652153856918896E-3</v>
      </c>
      <c r="Q662" s="7">
        <f t="shared" si="154"/>
        <v>-2.0437071375254611E-3</v>
      </c>
      <c r="R662" s="7">
        <f t="shared" si="155"/>
        <v>-2.6262208255383454E-3</v>
      </c>
      <c r="S662" s="7">
        <f t="shared" si="156"/>
        <v>1.1189056525394044E-3</v>
      </c>
      <c r="T662" s="7">
        <f t="shared" si="157"/>
        <v>1.8553181103793791E-2</v>
      </c>
      <c r="U662" s="7" t="str">
        <f t="shared" si="158"/>
        <v/>
      </c>
      <c r="V662" s="7">
        <f t="shared" si="159"/>
        <v>-2.1129550393019232E-2</v>
      </c>
      <c r="W662" s="7">
        <f t="shared" si="160"/>
        <v>3.8306462633500211E-3</v>
      </c>
      <c r="X662" s="7">
        <f t="shared" si="161"/>
        <v>1.8689068549651567E-2</v>
      </c>
      <c r="Y662" s="7">
        <f t="shared" si="162"/>
        <v>0</v>
      </c>
      <c r="Z662" s="7">
        <v>2.993E-3</v>
      </c>
      <c r="AA662" s="7">
        <f t="shared" si="163"/>
        <v>-2.600781700057256E-3</v>
      </c>
      <c r="AB662" s="7">
        <f t="shared" si="164"/>
        <v>-2.7820298928197306E-3</v>
      </c>
      <c r="AE662" s="6">
        <v>44420</v>
      </c>
      <c r="AF662" s="7">
        <v>15.59</v>
      </c>
      <c r="AG662" s="7">
        <v>36.5</v>
      </c>
      <c r="AH662" s="7">
        <v>57.39</v>
      </c>
      <c r="AI662" s="7">
        <f t="shared" si="150"/>
        <v>2.6700000000000017</v>
      </c>
      <c r="AJ662" s="7">
        <v>4.0999999999999996</v>
      </c>
      <c r="AK662" s="7">
        <v>45.871000000000002</v>
      </c>
      <c r="AL662" s="7">
        <f t="shared" si="151"/>
        <v>41.771000000000001</v>
      </c>
      <c r="AM662" s="7">
        <v>0.1</v>
      </c>
      <c r="AN662" s="7">
        <v>0.23</v>
      </c>
      <c r="AO662" s="7">
        <v>1.36</v>
      </c>
      <c r="AP662" s="7">
        <f t="shared" si="152"/>
        <v>1.1300000000000001</v>
      </c>
      <c r="AQ662" s="7">
        <v>2.41</v>
      </c>
      <c r="AR662" s="7">
        <v>113.26909999999999</v>
      </c>
      <c r="AS662" s="7">
        <v>1749</v>
      </c>
      <c r="AT662" s="14">
        <v>271.90300000000002</v>
      </c>
      <c r="AU662" s="14">
        <v>100.25190000000001</v>
      </c>
      <c r="AV662" s="14">
        <v>81.2</v>
      </c>
      <c r="AY662" s="6">
        <v>44420</v>
      </c>
      <c r="AZ662" s="12">
        <v>0</v>
      </c>
      <c r="BA662" s="12">
        <v>0</v>
      </c>
      <c r="BB662" s="12">
        <v>0</v>
      </c>
      <c r="BE662" s="6">
        <v>44420</v>
      </c>
      <c r="BF662" t="s">
        <v>56</v>
      </c>
      <c r="BG662" s="52">
        <v>3</v>
      </c>
    </row>
    <row r="663" spans="1:59" x14ac:dyDescent="0.2">
      <c r="A663" s="6">
        <v>44421</v>
      </c>
      <c r="B663" s="12">
        <v>48.276899999999998</v>
      </c>
      <c r="C663" s="12">
        <v>83.809100000000001</v>
      </c>
      <c r="D663" s="12">
        <v>47.5383</v>
      </c>
      <c r="E663" s="12">
        <v>24.203700000000001</v>
      </c>
      <c r="F663" s="12">
        <v>83.267399999999995</v>
      </c>
      <c r="G663" s="12"/>
      <c r="H663" s="12">
        <v>5.3251999999999997</v>
      </c>
      <c r="I663" s="12">
        <v>13.819000000000001</v>
      </c>
      <c r="J663" s="12">
        <v>6.6264000000000003</v>
      </c>
      <c r="K663" s="12">
        <v>77.746600000000001</v>
      </c>
      <c r="L663" s="12">
        <v>68.36</v>
      </c>
      <c r="M663" s="12">
        <v>70.900000000000006</v>
      </c>
      <c r="O663" s="6">
        <v>44421</v>
      </c>
      <c r="P663" s="7">
        <f t="shared" si="153"/>
        <v>-1.0164234774949618E-2</v>
      </c>
      <c r="Q663" s="7">
        <f t="shared" si="154"/>
        <v>-6.6477745931244545E-3</v>
      </c>
      <c r="R663" s="7">
        <f t="shared" si="155"/>
        <v>-1.893677909207802E-2</v>
      </c>
      <c r="S663" s="7">
        <f t="shared" si="156"/>
        <v>-4.1024752877357865E-2</v>
      </c>
      <c r="T663" s="7">
        <f t="shared" si="157"/>
        <v>-1.1412114385208038E-2</v>
      </c>
      <c r="U663" s="7" t="str">
        <f t="shared" si="158"/>
        <v/>
      </c>
      <c r="V663" s="7">
        <f t="shared" si="159"/>
        <v>-1.2095115345280755E-2</v>
      </c>
      <c r="W663" s="7">
        <f t="shared" si="160"/>
        <v>-1.9967206689792315E-2</v>
      </c>
      <c r="X663" s="7">
        <f t="shared" si="161"/>
        <v>-2.1838155431480634E-2</v>
      </c>
      <c r="Y663" s="7">
        <f t="shared" si="162"/>
        <v>1.0933551672237536E-4</v>
      </c>
      <c r="Z663" s="7">
        <v>1.818E-3</v>
      </c>
      <c r="AA663" s="7">
        <f t="shared" si="163"/>
        <v>-1.1056266248410133E-2</v>
      </c>
      <c r="AB663" s="7">
        <f t="shared" si="164"/>
        <v>-1.2474757050309836E-2</v>
      </c>
      <c r="AE663" s="6">
        <v>44421</v>
      </c>
      <c r="AF663" s="7">
        <v>15.45</v>
      </c>
      <c r="AG663" s="7">
        <v>35.909999999999997</v>
      </c>
      <c r="AH663" s="7">
        <v>55.45</v>
      </c>
      <c r="AI663" s="7">
        <f t="shared" si="150"/>
        <v>2.5400000000000063</v>
      </c>
      <c r="AJ663" s="7">
        <v>3.95</v>
      </c>
      <c r="AK663" s="7">
        <v>44.628</v>
      </c>
      <c r="AL663" s="7">
        <f t="shared" si="151"/>
        <v>40.677999999999997</v>
      </c>
      <c r="AM663" s="7">
        <v>0.1</v>
      </c>
      <c r="AN663" s="7">
        <v>0.23</v>
      </c>
      <c r="AO663" s="7">
        <v>1.29</v>
      </c>
      <c r="AP663" s="7">
        <f t="shared" si="152"/>
        <v>1.06</v>
      </c>
      <c r="AQ663" s="7">
        <v>2.37</v>
      </c>
      <c r="AR663" s="7">
        <v>113.0615</v>
      </c>
      <c r="AS663" s="7">
        <v>1775.2</v>
      </c>
      <c r="AT663" s="14">
        <v>271.90300000000002</v>
      </c>
      <c r="AU663" s="14">
        <v>100.25190000000001</v>
      </c>
      <c r="AV663" s="14">
        <v>81.2</v>
      </c>
      <c r="AY663" s="6">
        <v>44421</v>
      </c>
      <c r="AZ663" s="12">
        <v>0</v>
      </c>
      <c r="BA663" s="12">
        <v>0</v>
      </c>
      <c r="BB663" s="12">
        <v>0</v>
      </c>
      <c r="BE663" s="6">
        <v>44421</v>
      </c>
      <c r="BF663" t="s">
        <v>56</v>
      </c>
      <c r="BG663" s="52">
        <v>3</v>
      </c>
    </row>
    <row r="664" spans="1:59" x14ac:dyDescent="0.2">
      <c r="A664" s="6">
        <v>44424</v>
      </c>
      <c r="B664" s="12">
        <v>47.571100000000001</v>
      </c>
      <c r="C664" s="12">
        <v>82.954300000000003</v>
      </c>
      <c r="D664" s="12">
        <v>46.553100000000001</v>
      </c>
      <c r="E664" s="12">
        <v>23.2652</v>
      </c>
      <c r="F664" s="12">
        <v>81.231800000000007</v>
      </c>
      <c r="G664" s="12"/>
      <c r="H664" s="12">
        <v>5.3251999999999997</v>
      </c>
      <c r="I664" s="12">
        <v>13.837</v>
      </c>
      <c r="J664" s="12">
        <v>6.6264000000000003</v>
      </c>
      <c r="K664" s="12">
        <v>77.729600000000005</v>
      </c>
      <c r="L664" s="12">
        <v>67.44</v>
      </c>
      <c r="M664" s="12">
        <v>70.069999999999993</v>
      </c>
      <c r="O664" s="6">
        <v>44424</v>
      </c>
      <c r="P664" s="7">
        <f t="shared" si="153"/>
        <v>-1.4727751391383324E-2</v>
      </c>
      <c r="Q664" s="7">
        <f t="shared" si="154"/>
        <v>-1.0251739728018005E-2</v>
      </c>
      <c r="R664" s="7">
        <f t="shared" si="155"/>
        <v>-2.0942105367328347E-2</v>
      </c>
      <c r="S664" s="7">
        <f t="shared" si="156"/>
        <v>-3.9546832173745106E-2</v>
      </c>
      <c r="T664" s="7">
        <f t="shared" si="157"/>
        <v>-2.4750319912122461E-2</v>
      </c>
      <c r="U664" s="7" t="str">
        <f t="shared" si="158"/>
        <v/>
      </c>
      <c r="V664" s="7">
        <f t="shared" si="159"/>
        <v>0</v>
      </c>
      <c r="W664" s="7">
        <f t="shared" si="160"/>
        <v>1.3017068658997268E-3</v>
      </c>
      <c r="X664" s="7">
        <f t="shared" si="161"/>
        <v>0</v>
      </c>
      <c r="Y664" s="7">
        <f t="shared" si="162"/>
        <v>-2.1868298900721119E-4</v>
      </c>
      <c r="Z664" s="7">
        <v>2.3519999999999999E-3</v>
      </c>
      <c r="AA664" s="7">
        <f t="shared" si="163"/>
        <v>-1.3549544553790172E-2</v>
      </c>
      <c r="AB664" s="7">
        <f t="shared" si="164"/>
        <v>-1.1775691155639431E-2</v>
      </c>
      <c r="AE664" s="6">
        <v>44424</v>
      </c>
      <c r="AF664" s="7">
        <v>16.12</v>
      </c>
      <c r="AG664" s="7">
        <v>38.840000000000003</v>
      </c>
      <c r="AH664" s="7">
        <v>59.4</v>
      </c>
      <c r="AI664" s="7">
        <f t="shared" si="150"/>
        <v>2.6299999999999955</v>
      </c>
      <c r="AJ664" s="7">
        <v>3.93</v>
      </c>
      <c r="AK664" s="7">
        <v>47.988</v>
      </c>
      <c r="AL664" s="7">
        <f t="shared" si="151"/>
        <v>44.058</v>
      </c>
      <c r="AM664" s="7">
        <v>0.1</v>
      </c>
      <c r="AN664" s="7">
        <v>0.21</v>
      </c>
      <c r="AO664" s="7">
        <v>1.26</v>
      </c>
      <c r="AP664" s="7">
        <f t="shared" si="152"/>
        <v>1.05</v>
      </c>
      <c r="AQ664" s="7">
        <v>2.36</v>
      </c>
      <c r="AR664" s="7">
        <v>113.1698</v>
      </c>
      <c r="AS664" s="7">
        <v>1786.9</v>
      </c>
      <c r="AT664" s="14">
        <v>271.90300000000002</v>
      </c>
      <c r="AU664" s="14">
        <v>100.25190000000001</v>
      </c>
      <c r="AV664" s="14">
        <v>81.2</v>
      </c>
      <c r="AY664" s="6">
        <v>44424</v>
      </c>
      <c r="AZ664" s="12">
        <v>0</v>
      </c>
      <c r="BA664" s="12">
        <v>0</v>
      </c>
      <c r="BB664" s="12">
        <v>0</v>
      </c>
      <c r="BE664" s="6">
        <v>44424</v>
      </c>
      <c r="BF664" t="s">
        <v>56</v>
      </c>
      <c r="BG664" s="52">
        <v>3</v>
      </c>
    </row>
    <row r="665" spans="1:59" x14ac:dyDescent="0.2">
      <c r="A665" s="6">
        <v>44425</v>
      </c>
      <c r="B665" s="12">
        <v>47.247900000000001</v>
      </c>
      <c r="C665" s="12">
        <v>82.798100000000005</v>
      </c>
      <c r="D665" s="12">
        <v>46.306800000000003</v>
      </c>
      <c r="E665" s="12">
        <v>22.5989</v>
      </c>
      <c r="F665" s="12">
        <v>82.254400000000004</v>
      </c>
      <c r="G665" s="12"/>
      <c r="H665" s="12">
        <v>5.39</v>
      </c>
      <c r="I665" s="12">
        <v>13.827999999999999</v>
      </c>
      <c r="J665" s="12">
        <v>6.4939999999999998</v>
      </c>
      <c r="K665" s="12">
        <v>77.729600000000005</v>
      </c>
      <c r="L665" s="12">
        <v>66.5</v>
      </c>
      <c r="M665" s="12">
        <v>69.400000000000006</v>
      </c>
      <c r="O665" s="6">
        <v>44425</v>
      </c>
      <c r="P665" s="7">
        <f t="shared" si="153"/>
        <v>-6.8172254867471249E-3</v>
      </c>
      <c r="Q665" s="7">
        <f t="shared" si="154"/>
        <v>-1.8847394817614097E-3</v>
      </c>
      <c r="R665" s="7">
        <f t="shared" si="155"/>
        <v>-5.304778006157097E-3</v>
      </c>
      <c r="S665" s="7">
        <f t="shared" si="156"/>
        <v>-2.9057449336681786E-2</v>
      </c>
      <c r="T665" s="7">
        <f t="shared" si="157"/>
        <v>1.2510087537280803E-2</v>
      </c>
      <c r="U665" s="7" t="str">
        <f t="shared" si="158"/>
        <v/>
      </c>
      <c r="V665" s="7">
        <f t="shared" si="159"/>
        <v>1.2095115345280728E-2</v>
      </c>
      <c r="W665" s="7">
        <f t="shared" si="160"/>
        <v>-6.5064162786924551E-4</v>
      </c>
      <c r="X665" s="7">
        <f t="shared" si="161"/>
        <v>-2.0182996621263199E-2</v>
      </c>
      <c r="Y665" s="7">
        <f t="shared" si="162"/>
        <v>0</v>
      </c>
      <c r="Z665" s="7">
        <v>-6.5770000000000004E-3</v>
      </c>
      <c r="AA665" s="7">
        <f t="shared" si="163"/>
        <v>-1.4036366031791543E-2</v>
      </c>
      <c r="AB665" s="7">
        <f t="shared" si="164"/>
        <v>-9.6078748696835532E-3</v>
      </c>
      <c r="AE665" s="6">
        <v>44425</v>
      </c>
      <c r="AF665" s="7">
        <v>17.91</v>
      </c>
      <c r="AG665" s="7">
        <v>39.5</v>
      </c>
      <c r="AH665" s="7">
        <v>60.28</v>
      </c>
      <c r="AI665" s="7">
        <f t="shared" si="150"/>
        <v>2.9000000000000057</v>
      </c>
      <c r="AJ665" s="7">
        <v>3.92</v>
      </c>
      <c r="AK665" s="7">
        <v>46.948999999999998</v>
      </c>
      <c r="AL665" s="7">
        <f t="shared" si="151"/>
        <v>43.028999999999996</v>
      </c>
      <c r="AM665" s="7">
        <v>0.1</v>
      </c>
      <c r="AN665" s="7">
        <v>0.23</v>
      </c>
      <c r="AO665" s="7">
        <v>1.26</v>
      </c>
      <c r="AP665" s="7">
        <f t="shared" si="152"/>
        <v>1.03</v>
      </c>
      <c r="AQ665" s="7">
        <v>2.33</v>
      </c>
      <c r="AR665" s="7">
        <v>113.6174</v>
      </c>
      <c r="AS665" s="7">
        <v>1785</v>
      </c>
      <c r="AT665" s="14">
        <v>271.90300000000002</v>
      </c>
      <c r="AU665" s="14">
        <v>100.25190000000001</v>
      </c>
      <c r="AV665" s="14">
        <v>81.2</v>
      </c>
      <c r="AY665" s="6">
        <v>44425</v>
      </c>
      <c r="AZ665" s="12">
        <v>0</v>
      </c>
      <c r="BA665" s="12">
        <v>0</v>
      </c>
      <c r="BB665" s="12">
        <v>0</v>
      </c>
      <c r="BE665" s="6">
        <v>44425</v>
      </c>
      <c r="BF665" t="s">
        <v>56</v>
      </c>
      <c r="BG665" s="52">
        <v>3</v>
      </c>
    </row>
    <row r="666" spans="1:59" x14ac:dyDescent="0.2">
      <c r="A666" s="6">
        <v>44426</v>
      </c>
      <c r="B666" s="12">
        <v>46.253</v>
      </c>
      <c r="C666" s="12">
        <v>80.557100000000005</v>
      </c>
      <c r="D666" s="12">
        <v>45.465899999999998</v>
      </c>
      <c r="E666" s="12">
        <v>22.0077</v>
      </c>
      <c r="F666" s="12">
        <v>82.072800000000001</v>
      </c>
      <c r="G666" s="12"/>
      <c r="H666" s="12">
        <v>5.4187000000000003</v>
      </c>
      <c r="I666" s="12">
        <v>13.5313</v>
      </c>
      <c r="J666" s="12">
        <v>6.3407</v>
      </c>
      <c r="K666" s="12">
        <v>77.729600000000005</v>
      </c>
      <c r="L666" s="12">
        <v>65.36</v>
      </c>
      <c r="M666" s="12">
        <v>68.61</v>
      </c>
      <c r="O666" s="6">
        <v>44426</v>
      </c>
      <c r="P666" s="7">
        <f t="shared" si="153"/>
        <v>-2.12818817879591E-2</v>
      </c>
      <c r="Q666" s="7">
        <f t="shared" si="154"/>
        <v>-2.7438864519567275E-2</v>
      </c>
      <c r="R666" s="7">
        <f t="shared" si="155"/>
        <v>-1.8326224129646729E-2</v>
      </c>
      <c r="S666" s="7">
        <f t="shared" si="156"/>
        <v>-2.6508840404716995E-2</v>
      </c>
      <c r="T666" s="7">
        <f t="shared" si="157"/>
        <v>-2.2102253787296263E-3</v>
      </c>
      <c r="U666" s="7" t="str">
        <f t="shared" si="158"/>
        <v/>
      </c>
      <c r="V666" s="7">
        <f t="shared" si="159"/>
        <v>5.3105493629382735E-3</v>
      </c>
      <c r="W666" s="7">
        <f t="shared" si="160"/>
        <v>-2.1690001713326305E-2</v>
      </c>
      <c r="X666" s="7">
        <f t="shared" si="161"/>
        <v>-2.3889501231628269E-2</v>
      </c>
      <c r="Y666" s="7">
        <f t="shared" si="162"/>
        <v>0</v>
      </c>
      <c r="Z666" s="7">
        <v>-1.1004999999999999E-2</v>
      </c>
      <c r="AA666" s="7">
        <f t="shared" si="163"/>
        <v>-1.7291497110060994E-2</v>
      </c>
      <c r="AB666" s="7">
        <f t="shared" si="164"/>
        <v>-1.14485708099595E-2</v>
      </c>
      <c r="AE666" s="6">
        <v>44426</v>
      </c>
      <c r="AF666" s="7">
        <v>21.57</v>
      </c>
      <c r="AG666" s="7">
        <v>40.86</v>
      </c>
      <c r="AH666" s="7">
        <v>58.05</v>
      </c>
      <c r="AI666" s="7">
        <f t="shared" si="150"/>
        <v>3.25</v>
      </c>
      <c r="AJ666" s="7">
        <v>3.86</v>
      </c>
      <c r="AK666" s="7">
        <v>45.384999999999998</v>
      </c>
      <c r="AL666" s="7">
        <f t="shared" si="151"/>
        <v>41.524999999999999</v>
      </c>
      <c r="AM666" s="7">
        <v>0.09</v>
      </c>
      <c r="AN666" s="7">
        <v>0.23</v>
      </c>
      <c r="AO666" s="7">
        <v>1.27</v>
      </c>
      <c r="AP666" s="7">
        <f t="shared" si="152"/>
        <v>1.04</v>
      </c>
      <c r="AQ666" s="7">
        <v>2.3199999999999998</v>
      </c>
      <c r="AR666" s="7">
        <v>113.69589999999999</v>
      </c>
      <c r="AS666" s="7">
        <v>1781.6</v>
      </c>
      <c r="AT666" s="14">
        <v>271.90300000000002</v>
      </c>
      <c r="AU666" s="14">
        <v>100.25190000000001</v>
      </c>
      <c r="AV666" s="14">
        <v>81.2</v>
      </c>
      <c r="AY666" s="6">
        <v>44426</v>
      </c>
      <c r="AZ666" s="12">
        <v>0</v>
      </c>
      <c r="BA666" s="12">
        <v>0</v>
      </c>
      <c r="BB666" s="12">
        <v>0</v>
      </c>
      <c r="BE666" s="6">
        <v>44426</v>
      </c>
      <c r="BF666" t="s">
        <v>56</v>
      </c>
      <c r="BG666" s="52">
        <v>3</v>
      </c>
    </row>
    <row r="667" spans="1:59" x14ac:dyDescent="0.2">
      <c r="A667" s="6">
        <v>44427</v>
      </c>
      <c r="B667" s="12">
        <v>44.841299999999997</v>
      </c>
      <c r="C667" s="12">
        <v>78.549499999999995</v>
      </c>
      <c r="D667" s="12">
        <v>44.540100000000002</v>
      </c>
      <c r="E667" s="12">
        <v>20.731300000000001</v>
      </c>
      <c r="F667" s="12">
        <v>79.358800000000002</v>
      </c>
      <c r="G667" s="12"/>
      <c r="H667" s="12">
        <v>5.2388000000000003</v>
      </c>
      <c r="I667" s="12">
        <v>12.9918</v>
      </c>
      <c r="J667" s="12">
        <v>6.2362000000000002</v>
      </c>
      <c r="K667" s="12">
        <v>77.746600000000001</v>
      </c>
      <c r="L667" s="12">
        <v>63.69</v>
      </c>
      <c r="M667" s="12">
        <v>66.8</v>
      </c>
      <c r="O667" s="6">
        <v>44427</v>
      </c>
      <c r="P667" s="7">
        <f t="shared" si="153"/>
        <v>-3.0996736964510597E-2</v>
      </c>
      <c r="Q667" s="7">
        <f t="shared" si="154"/>
        <v>-2.523725043946343E-2</v>
      </c>
      <c r="R667" s="7">
        <f t="shared" si="155"/>
        <v>-2.057268742941646E-2</v>
      </c>
      <c r="S667" s="7">
        <f t="shared" si="156"/>
        <v>-5.9747756594378948E-2</v>
      </c>
      <c r="T667" s="7">
        <f t="shared" si="157"/>
        <v>-3.3627316382098711E-2</v>
      </c>
      <c r="U667" s="7" t="str">
        <f t="shared" si="158"/>
        <v/>
      </c>
      <c r="V667" s="7">
        <f t="shared" si="159"/>
        <v>-3.3763469810733214E-2</v>
      </c>
      <c r="W667" s="7">
        <f t="shared" si="160"/>
        <v>-4.0687131133889776E-2</v>
      </c>
      <c r="X667" s="7">
        <f t="shared" si="161"/>
        <v>-1.6618149926862558E-2</v>
      </c>
      <c r="Y667" s="7">
        <f t="shared" si="162"/>
        <v>2.186829890071663E-4</v>
      </c>
      <c r="Z667" s="7">
        <v>1.547E-3</v>
      </c>
      <c r="AA667" s="7">
        <f t="shared" si="163"/>
        <v>-2.5882886168473042E-2</v>
      </c>
      <c r="AB667" s="7">
        <f t="shared" si="164"/>
        <v>-2.6735216160199502E-2</v>
      </c>
      <c r="AE667" s="6">
        <v>44427</v>
      </c>
      <c r="AF667" s="7">
        <v>21.67</v>
      </c>
      <c r="AG667" s="7">
        <v>40.98</v>
      </c>
      <c r="AH667" s="7">
        <v>59.38</v>
      </c>
      <c r="AI667" s="7">
        <f t="shared" si="150"/>
        <v>3.1099999999999994</v>
      </c>
      <c r="AJ667" s="7">
        <v>3.83</v>
      </c>
      <c r="AK667" s="7">
        <v>40.395000000000003</v>
      </c>
      <c r="AL667" s="7">
        <f t="shared" si="151"/>
        <v>36.565000000000005</v>
      </c>
      <c r="AM667" s="7">
        <v>0.09</v>
      </c>
      <c r="AN667" s="7">
        <v>0.22</v>
      </c>
      <c r="AO667" s="7">
        <v>1.24</v>
      </c>
      <c r="AP667" s="7">
        <f t="shared" si="152"/>
        <v>1.02</v>
      </c>
      <c r="AQ667" s="7">
        <v>2.2799999999999998</v>
      </c>
      <c r="AR667" s="7">
        <v>114.11060000000001</v>
      </c>
      <c r="AS667" s="7">
        <v>1780.2</v>
      </c>
      <c r="AT667" s="14">
        <v>271.90300000000002</v>
      </c>
      <c r="AU667" s="14">
        <v>100.25190000000001</v>
      </c>
      <c r="AV667" s="14">
        <v>81.2</v>
      </c>
      <c r="AY667" s="6">
        <v>44427</v>
      </c>
      <c r="AZ667" s="12">
        <v>0</v>
      </c>
      <c r="BA667" s="12">
        <v>0</v>
      </c>
      <c r="BB667" s="12">
        <v>0</v>
      </c>
      <c r="BE667" s="6">
        <v>44427</v>
      </c>
      <c r="BF667" t="s">
        <v>56</v>
      </c>
      <c r="BG667" s="52">
        <v>3</v>
      </c>
    </row>
    <row r="668" spans="1:59" x14ac:dyDescent="0.2">
      <c r="A668" s="6">
        <v>44428</v>
      </c>
      <c r="B668" s="12">
        <v>44.849800000000002</v>
      </c>
      <c r="C668" s="12">
        <v>78.5578</v>
      </c>
      <c r="D668" s="12">
        <v>44.820399999999999</v>
      </c>
      <c r="E668" s="12">
        <v>20.599900000000002</v>
      </c>
      <c r="F668" s="12">
        <v>79.788799999999995</v>
      </c>
      <c r="G668" s="12"/>
      <c r="H668" s="12">
        <v>5.21</v>
      </c>
      <c r="I668" s="12">
        <v>13.072699999999999</v>
      </c>
      <c r="J668" s="12">
        <v>6.2850000000000001</v>
      </c>
      <c r="K668" s="12">
        <v>77.746600000000001</v>
      </c>
      <c r="L668" s="12">
        <v>62.25</v>
      </c>
      <c r="M668" s="12">
        <v>65.510000000000005</v>
      </c>
      <c r="O668" s="6">
        <v>44428</v>
      </c>
      <c r="P668" s="7">
        <f t="shared" si="153"/>
        <v>1.8953943090113854E-4</v>
      </c>
      <c r="Q668" s="7">
        <f t="shared" si="154"/>
        <v>1.0566027177260313E-4</v>
      </c>
      <c r="R668" s="7">
        <f t="shared" si="155"/>
        <v>6.2734859206152469E-3</v>
      </c>
      <c r="S668" s="7">
        <f t="shared" si="156"/>
        <v>-6.3584141134039396E-3</v>
      </c>
      <c r="T668" s="7">
        <f t="shared" si="157"/>
        <v>5.4038018339116452E-3</v>
      </c>
      <c r="U668" s="7" t="str">
        <f t="shared" si="158"/>
        <v/>
      </c>
      <c r="V668" s="7">
        <f t="shared" si="159"/>
        <v>-5.5126087078352847E-3</v>
      </c>
      <c r="W668" s="7">
        <f t="shared" si="160"/>
        <v>6.2076970433613803E-3</v>
      </c>
      <c r="X668" s="7">
        <f t="shared" si="161"/>
        <v>7.7948195200474423E-3</v>
      </c>
      <c r="Y668" s="7">
        <f t="shared" si="162"/>
        <v>0</v>
      </c>
      <c r="Z668" s="7">
        <v>7.9260000000000008E-3</v>
      </c>
      <c r="AA668" s="7">
        <f t="shared" si="163"/>
        <v>-2.2869029038457382E-2</v>
      </c>
      <c r="AB668" s="7">
        <f t="shared" si="164"/>
        <v>-1.9500277798814986E-2</v>
      </c>
      <c r="AE668" s="6">
        <v>44428</v>
      </c>
      <c r="AF668" s="7">
        <v>18.559999999999999</v>
      </c>
      <c r="AG668" s="7">
        <v>40.67</v>
      </c>
      <c r="AH668" s="7">
        <v>59.95</v>
      </c>
      <c r="AI668" s="7">
        <f t="shared" si="150"/>
        <v>3.2600000000000051</v>
      </c>
      <c r="AJ668" s="7">
        <v>3.94</v>
      </c>
      <c r="AK668" s="7">
        <v>41.944000000000003</v>
      </c>
      <c r="AL668" s="7">
        <f t="shared" si="151"/>
        <v>38.004000000000005</v>
      </c>
      <c r="AM668" s="7">
        <v>0.09</v>
      </c>
      <c r="AN668" s="7">
        <v>0.23</v>
      </c>
      <c r="AO668" s="7">
        <v>1.26</v>
      </c>
      <c r="AP668" s="7">
        <f t="shared" si="152"/>
        <v>1.03</v>
      </c>
      <c r="AQ668" s="7">
        <v>2.27</v>
      </c>
      <c r="AR668" s="7">
        <v>114.5009</v>
      </c>
      <c r="AS668" s="7">
        <v>1781</v>
      </c>
      <c r="AT668" s="14">
        <v>271.90300000000002</v>
      </c>
      <c r="AU668" s="14">
        <v>100.25190000000001</v>
      </c>
      <c r="AV668" s="14">
        <v>81.2</v>
      </c>
      <c r="AY668" s="6">
        <v>44428</v>
      </c>
      <c r="AZ668" s="12">
        <v>0</v>
      </c>
      <c r="BA668" s="12">
        <v>0</v>
      </c>
      <c r="BB668" s="12">
        <v>0</v>
      </c>
      <c r="BE668" s="6">
        <v>44428</v>
      </c>
      <c r="BF668" t="s">
        <v>56</v>
      </c>
      <c r="BG668" s="52">
        <v>3</v>
      </c>
    </row>
    <row r="669" spans="1:59" x14ac:dyDescent="0.2">
      <c r="A669" s="6">
        <v>44431</v>
      </c>
      <c r="B669" s="12">
        <v>46.6952</v>
      </c>
      <c r="C669" s="12">
        <v>80.582099999999997</v>
      </c>
      <c r="D669" s="12">
        <v>46.536099999999998</v>
      </c>
      <c r="E669" s="12">
        <v>22.026399999999999</v>
      </c>
      <c r="F669" s="12">
        <v>81.996399999999994</v>
      </c>
      <c r="G669" s="12"/>
      <c r="H669" s="12">
        <v>5.3540000000000001</v>
      </c>
      <c r="I669" s="12">
        <v>13.765000000000001</v>
      </c>
      <c r="J669" s="12">
        <v>6.4173999999999998</v>
      </c>
      <c r="K669" s="12">
        <v>77.729600000000005</v>
      </c>
      <c r="L669" s="12">
        <v>65.650000000000006</v>
      </c>
      <c r="M669" s="12">
        <v>69.069999999999993</v>
      </c>
      <c r="O669" s="6">
        <v>44431</v>
      </c>
      <c r="P669" s="7">
        <f t="shared" si="153"/>
        <v>4.0322246480277095E-2</v>
      </c>
      <c r="Q669" s="7">
        <f t="shared" si="154"/>
        <v>2.5441880900182699E-2</v>
      </c>
      <c r="R669" s="7">
        <f t="shared" si="155"/>
        <v>3.7564962559946589E-2</v>
      </c>
      <c r="S669" s="7">
        <f t="shared" si="156"/>
        <v>6.6955512518976856E-2</v>
      </c>
      <c r="T669" s="7">
        <f t="shared" si="157"/>
        <v>2.7292200133024261E-2</v>
      </c>
      <c r="U669" s="7" t="str">
        <f t="shared" si="158"/>
        <v/>
      </c>
      <c r="V669" s="7">
        <f t="shared" si="159"/>
        <v>2.7264089332885228E-2</v>
      </c>
      <c r="W669" s="7">
        <f t="shared" si="160"/>
        <v>5.1603052339047377E-2</v>
      </c>
      <c r="X669" s="7">
        <f t="shared" si="161"/>
        <v>2.0847209207643724E-2</v>
      </c>
      <c r="Y669" s="7">
        <f t="shared" si="162"/>
        <v>-2.1868298900721119E-4</v>
      </c>
      <c r="Z669" s="7">
        <v>8.7580000000000002E-3</v>
      </c>
      <c r="AA669" s="7">
        <f t="shared" si="163"/>
        <v>5.317906540398825E-2</v>
      </c>
      <c r="AB669" s="7">
        <f t="shared" si="164"/>
        <v>5.2917680357096326E-2</v>
      </c>
      <c r="AE669" s="6">
        <v>44431</v>
      </c>
      <c r="AF669" s="7">
        <v>17.149999999999999</v>
      </c>
      <c r="AG669" s="7">
        <v>38.67</v>
      </c>
      <c r="AH669" s="7">
        <v>62.23</v>
      </c>
      <c r="AI669" s="7">
        <f t="shared" si="150"/>
        <v>3.4199999999999875</v>
      </c>
      <c r="AJ669" s="7">
        <v>3.93</v>
      </c>
      <c r="AK669" s="7">
        <v>41.68</v>
      </c>
      <c r="AL669" s="7">
        <f t="shared" si="151"/>
        <v>37.75</v>
      </c>
      <c r="AM669" s="7">
        <v>0.09</v>
      </c>
      <c r="AN669" s="7">
        <v>0.23</v>
      </c>
      <c r="AO669" s="7">
        <v>1.25</v>
      </c>
      <c r="AP669" s="7">
        <f t="shared" si="152"/>
        <v>1.02</v>
      </c>
      <c r="AQ669" s="7">
        <v>2.27</v>
      </c>
      <c r="AR669" s="7">
        <v>113.9418</v>
      </c>
      <c r="AS669" s="7">
        <v>1803.2</v>
      </c>
      <c r="AT669" s="14">
        <v>271.90300000000002</v>
      </c>
      <c r="AU669" s="14">
        <v>100.25190000000001</v>
      </c>
      <c r="AV669" s="14">
        <v>81.2</v>
      </c>
      <c r="AY669" s="6">
        <v>44431</v>
      </c>
      <c r="AZ669" s="12">
        <v>0</v>
      </c>
      <c r="BA669" s="12">
        <v>0</v>
      </c>
      <c r="BB669" s="12">
        <v>0</v>
      </c>
      <c r="BE669" s="6">
        <v>44431</v>
      </c>
      <c r="BF669" t="s">
        <v>56</v>
      </c>
      <c r="BG669" s="52">
        <v>3</v>
      </c>
    </row>
    <row r="670" spans="1:59" x14ac:dyDescent="0.2">
      <c r="A670" s="6">
        <v>44432</v>
      </c>
      <c r="B670" s="12">
        <v>47.077800000000003</v>
      </c>
      <c r="C670" s="12">
        <v>81.506799999999998</v>
      </c>
      <c r="D670" s="12">
        <v>47.0627</v>
      </c>
      <c r="E670" s="12">
        <v>22.880500000000001</v>
      </c>
      <c r="F670" s="12">
        <v>83.057199999999995</v>
      </c>
      <c r="G670" s="12"/>
      <c r="H670" s="12">
        <v>5.4187000000000003</v>
      </c>
      <c r="I670" s="12">
        <v>13.8729</v>
      </c>
      <c r="J670" s="12">
        <v>6.5010000000000003</v>
      </c>
      <c r="K670" s="12">
        <v>77.729600000000005</v>
      </c>
      <c r="L670" s="12">
        <v>67.5</v>
      </c>
      <c r="M670" s="12">
        <v>71.209999999999994</v>
      </c>
      <c r="O670" s="6">
        <v>44432</v>
      </c>
      <c r="P670" s="7">
        <f t="shared" si="153"/>
        <v>8.1601766619485479E-3</v>
      </c>
      <c r="Q670" s="7">
        <f t="shared" si="154"/>
        <v>1.1409911868132415E-2</v>
      </c>
      <c r="R670" s="7">
        <f t="shared" si="155"/>
        <v>1.1252399738935701E-2</v>
      </c>
      <c r="S670" s="7">
        <f t="shared" si="156"/>
        <v>3.8043285485875981E-2</v>
      </c>
      <c r="T670" s="7">
        <f t="shared" si="157"/>
        <v>1.2854183202233187E-2</v>
      </c>
      <c r="U670" s="7" t="str">
        <f t="shared" si="158"/>
        <v/>
      </c>
      <c r="V670" s="7">
        <f t="shared" si="159"/>
        <v>1.2011989185683284E-2</v>
      </c>
      <c r="W670" s="7">
        <f t="shared" si="160"/>
        <v>7.8081582318045148E-3</v>
      </c>
      <c r="X670" s="7">
        <f t="shared" si="161"/>
        <v>1.2942959972477347E-2</v>
      </c>
      <c r="Y670" s="7">
        <f t="shared" si="162"/>
        <v>0</v>
      </c>
      <c r="Z670" s="7">
        <v>1.586E-3</v>
      </c>
      <c r="AA670" s="7">
        <f t="shared" si="163"/>
        <v>2.778999712967882E-2</v>
      </c>
      <c r="AB670" s="7">
        <f t="shared" si="164"/>
        <v>3.0512774893151861E-2</v>
      </c>
      <c r="AE670" s="6">
        <v>44432</v>
      </c>
      <c r="AF670" s="7">
        <v>17.22</v>
      </c>
      <c r="AG670" s="7">
        <v>36.79</v>
      </c>
      <c r="AH670" s="7">
        <v>63.03</v>
      </c>
      <c r="AI670" s="7">
        <f t="shared" si="150"/>
        <v>3.7099999999999937</v>
      </c>
      <c r="AJ670" s="7">
        <v>3.95</v>
      </c>
      <c r="AK670" s="7">
        <v>44.87</v>
      </c>
      <c r="AL670" s="7">
        <f t="shared" si="151"/>
        <v>40.919999999999995</v>
      </c>
      <c r="AM670" s="7">
        <v>0.09</v>
      </c>
      <c r="AN670" s="7">
        <v>0.24</v>
      </c>
      <c r="AO670" s="7">
        <v>1.29</v>
      </c>
      <c r="AP670" s="7">
        <f t="shared" si="152"/>
        <v>1.05</v>
      </c>
      <c r="AQ670" s="7">
        <v>2.2999999999999998</v>
      </c>
      <c r="AR670" s="7">
        <v>113.6795</v>
      </c>
      <c r="AS670" s="7">
        <v>1805.6</v>
      </c>
      <c r="AT670" s="14">
        <v>271.90300000000002</v>
      </c>
      <c r="AU670" s="14">
        <v>100.25190000000001</v>
      </c>
      <c r="AV670" s="14">
        <v>81.2</v>
      </c>
      <c r="AY670" s="6">
        <v>44432</v>
      </c>
      <c r="AZ670" s="12">
        <v>0</v>
      </c>
      <c r="BA670" s="12">
        <v>0</v>
      </c>
      <c r="BB670" s="12">
        <v>0</v>
      </c>
      <c r="BE670" s="6">
        <v>44432</v>
      </c>
      <c r="BF670" t="s">
        <v>56</v>
      </c>
      <c r="BG670" s="52">
        <v>3</v>
      </c>
    </row>
    <row r="671" spans="1:59" x14ac:dyDescent="0.2">
      <c r="A671" s="6">
        <v>44433</v>
      </c>
      <c r="B671" s="12">
        <v>47.1629</v>
      </c>
      <c r="C671" s="12">
        <v>82.064999999999998</v>
      </c>
      <c r="D671" s="12">
        <v>47.580800000000004</v>
      </c>
      <c r="E671" s="12">
        <v>23.115100000000002</v>
      </c>
      <c r="F671" s="12">
        <v>84.605400000000003</v>
      </c>
      <c r="G671" s="12"/>
      <c r="H671" s="12">
        <v>5.4043000000000001</v>
      </c>
      <c r="I671" s="12">
        <v>13.854900000000001</v>
      </c>
      <c r="J671" s="12">
        <v>6.6055000000000001</v>
      </c>
      <c r="K671" s="12">
        <v>77.729600000000005</v>
      </c>
      <c r="L671" s="12">
        <v>68.540000000000006</v>
      </c>
      <c r="M671" s="12">
        <v>72.12</v>
      </c>
      <c r="O671" s="6">
        <v>44433</v>
      </c>
      <c r="P671" s="7">
        <f t="shared" si="153"/>
        <v>1.8060142407855114E-3</v>
      </c>
      <c r="Q671" s="7">
        <f t="shared" si="154"/>
        <v>6.8251638348145217E-3</v>
      </c>
      <c r="R671" s="7">
        <f t="shared" si="155"/>
        <v>1.0948563301689926E-2</v>
      </c>
      <c r="S671" s="7">
        <f t="shared" si="156"/>
        <v>1.0201064206268418E-2</v>
      </c>
      <c r="T671" s="7">
        <f t="shared" si="157"/>
        <v>1.846856729865597E-2</v>
      </c>
      <c r="U671" s="7" t="str">
        <f t="shared" si="158"/>
        <v/>
      </c>
      <c r="V671" s="7">
        <f t="shared" si="159"/>
        <v>-2.6610012930080099E-3</v>
      </c>
      <c r="W671" s="7">
        <f t="shared" si="160"/>
        <v>-1.2983361484512508E-3</v>
      </c>
      <c r="X671" s="7">
        <f t="shared" si="161"/>
        <v>1.5946624113940062E-2</v>
      </c>
      <c r="Y671" s="7">
        <f t="shared" si="162"/>
        <v>0</v>
      </c>
      <c r="Z671" s="7">
        <v>2.0960000000000002E-3</v>
      </c>
      <c r="AA671" s="7">
        <f t="shared" si="163"/>
        <v>1.5289918567978761E-2</v>
      </c>
      <c r="AB671" s="7">
        <f t="shared" si="164"/>
        <v>1.2698140341083235E-2</v>
      </c>
      <c r="AE671" s="6">
        <v>44433</v>
      </c>
      <c r="AF671" s="7">
        <v>16.79</v>
      </c>
      <c r="AG671" s="7">
        <v>35.6</v>
      </c>
      <c r="AH671" s="7">
        <v>64.510000000000005</v>
      </c>
      <c r="AI671" s="7">
        <f t="shared" si="150"/>
        <v>3.5799999999999983</v>
      </c>
      <c r="AJ671" s="7">
        <v>4.03</v>
      </c>
      <c r="AK671" s="7">
        <v>45.284999999999997</v>
      </c>
      <c r="AL671" s="7">
        <f t="shared" si="151"/>
        <v>41.254999999999995</v>
      </c>
      <c r="AM671" s="7">
        <v>0.09</v>
      </c>
      <c r="AN671" s="7">
        <v>0.23</v>
      </c>
      <c r="AO671" s="7">
        <v>1.35</v>
      </c>
      <c r="AP671" s="7">
        <f t="shared" si="152"/>
        <v>1.1200000000000001</v>
      </c>
      <c r="AQ671" s="7">
        <v>2.35</v>
      </c>
      <c r="AR671" s="7">
        <v>113.6322</v>
      </c>
      <c r="AS671" s="7">
        <v>1788.2</v>
      </c>
      <c r="AT671" s="14">
        <v>271.90300000000002</v>
      </c>
      <c r="AU671" s="14">
        <v>100.25190000000001</v>
      </c>
      <c r="AV671" s="14">
        <v>81.2</v>
      </c>
      <c r="AY671" s="6">
        <v>44433</v>
      </c>
      <c r="AZ671" s="12">
        <v>0</v>
      </c>
      <c r="BA671" s="12">
        <v>0</v>
      </c>
      <c r="BB671" s="12">
        <v>0</v>
      </c>
      <c r="BE671" s="6">
        <v>44433</v>
      </c>
      <c r="BF671" t="s">
        <v>56</v>
      </c>
      <c r="BG671" s="52">
        <v>3</v>
      </c>
    </row>
    <row r="672" spans="1:59" x14ac:dyDescent="0.2">
      <c r="A672" s="6">
        <v>44434</v>
      </c>
      <c r="B672" s="12">
        <v>46.525100000000002</v>
      </c>
      <c r="C672" s="12">
        <v>80.990300000000005</v>
      </c>
      <c r="D672" s="12">
        <v>46.8249</v>
      </c>
      <c r="E672" s="12">
        <v>22.523800000000001</v>
      </c>
      <c r="F672" s="12">
        <v>84.022400000000005</v>
      </c>
      <c r="G672" s="12"/>
      <c r="H672" s="12">
        <v>5.4763000000000002</v>
      </c>
      <c r="I672" s="12">
        <v>13.603199999999999</v>
      </c>
      <c r="J672" s="12">
        <v>6.4104000000000001</v>
      </c>
      <c r="K672" s="12">
        <v>77.738100000000003</v>
      </c>
      <c r="L672" s="12">
        <v>67.42</v>
      </c>
      <c r="M672" s="12">
        <v>70.42</v>
      </c>
      <c r="O672" s="6">
        <v>44434</v>
      </c>
      <c r="P672" s="7">
        <f t="shared" si="153"/>
        <v>-1.3615614661009273E-2</v>
      </c>
      <c r="Q672" s="7">
        <f t="shared" si="154"/>
        <v>-1.3182221768853208E-2</v>
      </c>
      <c r="R672" s="7">
        <f t="shared" si="155"/>
        <v>-1.601420580421407E-2</v>
      </c>
      <c r="S672" s="7">
        <f t="shared" si="156"/>
        <v>-2.5913555690502625E-2</v>
      </c>
      <c r="T672" s="7">
        <f t="shared" si="157"/>
        <v>-6.9146644016329535E-3</v>
      </c>
      <c r="U672" s="7" t="str">
        <f t="shared" si="158"/>
        <v/>
      </c>
      <c r="V672" s="7">
        <f t="shared" si="159"/>
        <v>1.3234757448993672E-2</v>
      </c>
      <c r="W672" s="7">
        <f t="shared" si="160"/>
        <v>-1.8333901495589996E-2</v>
      </c>
      <c r="X672" s="7">
        <f t="shared" si="161"/>
        <v>-2.9980963854547984E-2</v>
      </c>
      <c r="Y672" s="7">
        <f t="shared" si="162"/>
        <v>1.0934747228478137E-4</v>
      </c>
      <c r="Z672" s="7">
        <v>-5.921E-3</v>
      </c>
      <c r="AA672" s="7">
        <f t="shared" si="163"/>
        <v>-1.6475806640548186E-2</v>
      </c>
      <c r="AB672" s="7">
        <f t="shared" si="164"/>
        <v>-2.385408460821016E-2</v>
      </c>
      <c r="AE672" s="6">
        <v>44434</v>
      </c>
      <c r="AF672" s="7">
        <v>18.84</v>
      </c>
      <c r="AG672" s="7">
        <v>36.33</v>
      </c>
      <c r="AH672" s="7">
        <v>63.41</v>
      </c>
      <c r="AI672" s="7">
        <f t="shared" si="150"/>
        <v>3</v>
      </c>
      <c r="AJ672" s="7">
        <v>4.07</v>
      </c>
      <c r="AK672" s="7">
        <v>45.787999999999997</v>
      </c>
      <c r="AL672" s="7">
        <f t="shared" si="151"/>
        <v>41.717999999999996</v>
      </c>
      <c r="AM672" s="7">
        <v>0.09</v>
      </c>
      <c r="AN672" s="7">
        <v>0.25</v>
      </c>
      <c r="AO672" s="7">
        <v>1.34</v>
      </c>
      <c r="AP672" s="7">
        <f t="shared" si="152"/>
        <v>1.0900000000000001</v>
      </c>
      <c r="AQ672" s="7">
        <v>2.33</v>
      </c>
      <c r="AR672" s="7">
        <v>113.78830000000001</v>
      </c>
      <c r="AS672" s="7">
        <v>1792.2</v>
      </c>
      <c r="AT672" s="14">
        <v>271.90300000000002</v>
      </c>
      <c r="AU672" s="14">
        <v>100.25190000000001</v>
      </c>
      <c r="AV672" s="14">
        <v>81.2</v>
      </c>
      <c r="AY672" s="6">
        <v>44434</v>
      </c>
      <c r="AZ672" s="12">
        <v>0</v>
      </c>
      <c r="BA672" s="12">
        <v>0</v>
      </c>
      <c r="BB672" s="12">
        <v>0</v>
      </c>
      <c r="BE672" s="6">
        <v>44434</v>
      </c>
      <c r="BF672" t="s">
        <v>56</v>
      </c>
      <c r="BG672" s="52">
        <v>3</v>
      </c>
    </row>
    <row r="673" spans="1:59" x14ac:dyDescent="0.2">
      <c r="A673" s="6">
        <v>44435</v>
      </c>
      <c r="B673" s="12">
        <v>47.426499999999997</v>
      </c>
      <c r="C673" s="12">
        <v>82.173299999999998</v>
      </c>
      <c r="D673" s="12">
        <v>48.192300000000003</v>
      </c>
      <c r="E673" s="12">
        <v>24.081700000000001</v>
      </c>
      <c r="F673" s="12">
        <v>85.723500000000001</v>
      </c>
      <c r="G673" s="12"/>
      <c r="H673" s="12">
        <v>5.3036000000000003</v>
      </c>
      <c r="I673" s="12">
        <v>14.169600000000001</v>
      </c>
      <c r="J673" s="12">
        <v>6.6124999999999998</v>
      </c>
      <c r="K673" s="12">
        <v>77.738100000000003</v>
      </c>
      <c r="L673" s="12">
        <v>68.84</v>
      </c>
      <c r="M673" s="12">
        <v>72.260000000000005</v>
      </c>
      <c r="O673" s="6">
        <v>44435</v>
      </c>
      <c r="P673" s="7">
        <f t="shared" si="153"/>
        <v>1.9189192300555234E-2</v>
      </c>
      <c r="Q673" s="7">
        <f t="shared" si="154"/>
        <v>1.4501037364204033E-2</v>
      </c>
      <c r="R673" s="7">
        <f t="shared" si="155"/>
        <v>2.8784144541101241E-2</v>
      </c>
      <c r="S673" s="7">
        <f t="shared" si="156"/>
        <v>6.6879688019903266E-2</v>
      </c>
      <c r="T673" s="7">
        <f t="shared" si="157"/>
        <v>2.0043570422377657E-2</v>
      </c>
      <c r="U673" s="7" t="str">
        <f t="shared" si="158"/>
        <v/>
      </c>
      <c r="V673" s="7">
        <f t="shared" si="159"/>
        <v>-3.2043855181403007E-2</v>
      </c>
      <c r="W673" s="7">
        <f t="shared" si="160"/>
        <v>4.0793765469737425E-2</v>
      </c>
      <c r="X673" s="7">
        <f t="shared" si="161"/>
        <v>3.104012570269387E-2</v>
      </c>
      <c r="Y673" s="7">
        <f t="shared" si="162"/>
        <v>0</v>
      </c>
      <c r="Z673" s="7">
        <v>8.9009999999999992E-3</v>
      </c>
      <c r="AA673" s="7">
        <f t="shared" si="163"/>
        <v>2.0843261537424038E-2</v>
      </c>
      <c r="AB673" s="7">
        <f t="shared" si="164"/>
        <v>2.579341199258782E-2</v>
      </c>
      <c r="AE673" s="6">
        <v>44435</v>
      </c>
      <c r="AF673" s="7">
        <v>16.39</v>
      </c>
      <c r="AG673" s="7">
        <v>34.93</v>
      </c>
      <c r="AH673" s="7">
        <v>57.98</v>
      </c>
      <c r="AI673" s="7">
        <f t="shared" si="150"/>
        <v>3.4200000000000017</v>
      </c>
      <c r="AJ673" s="7">
        <v>4.3499999999999996</v>
      </c>
      <c r="AK673" s="7">
        <v>47.805999999999997</v>
      </c>
      <c r="AL673" s="7">
        <f t="shared" si="151"/>
        <v>43.455999999999996</v>
      </c>
      <c r="AM673" s="7">
        <v>0.08</v>
      </c>
      <c r="AN673" s="7">
        <v>0.22</v>
      </c>
      <c r="AO673" s="7">
        <v>1.31</v>
      </c>
      <c r="AP673" s="7">
        <f t="shared" si="152"/>
        <v>1.0900000000000001</v>
      </c>
      <c r="AQ673" s="7">
        <v>2.39</v>
      </c>
      <c r="AR673" s="7">
        <v>113.3404</v>
      </c>
      <c r="AS673" s="7">
        <v>1816.6</v>
      </c>
      <c r="AT673" s="14">
        <v>271.90300000000002</v>
      </c>
      <c r="AU673" s="14">
        <v>100.25190000000001</v>
      </c>
      <c r="AV673" s="14">
        <v>81.2</v>
      </c>
      <c r="AY673" s="6">
        <v>44435</v>
      </c>
      <c r="AZ673" s="12">
        <v>0</v>
      </c>
      <c r="BA673" s="12">
        <v>0</v>
      </c>
      <c r="BB673" s="12">
        <v>0</v>
      </c>
      <c r="BE673" s="6">
        <v>44435</v>
      </c>
      <c r="BF673" t="s">
        <v>56</v>
      </c>
      <c r="BG673" s="52">
        <v>3</v>
      </c>
    </row>
    <row r="674" spans="1:59" x14ac:dyDescent="0.2">
      <c r="A674" s="6">
        <v>44438</v>
      </c>
      <c r="B674" s="12">
        <v>46.907699999999998</v>
      </c>
      <c r="C674" s="12">
        <v>81.965000000000003</v>
      </c>
      <c r="D674" s="12">
        <v>47.733699999999999</v>
      </c>
      <c r="E674" s="12">
        <v>23.696899999999999</v>
      </c>
      <c r="F674" s="12">
        <v>85.006799999999998</v>
      </c>
      <c r="G674" s="12"/>
      <c r="H674" s="12">
        <v>5.2388000000000003</v>
      </c>
      <c r="I674" s="12">
        <v>14.1427</v>
      </c>
      <c r="J674" s="12">
        <v>6.4801000000000002</v>
      </c>
      <c r="K674" s="12">
        <v>77.738100000000003</v>
      </c>
      <c r="L674" s="12">
        <v>69.28</v>
      </c>
      <c r="M674" s="12"/>
      <c r="O674" s="6">
        <v>44438</v>
      </c>
      <c r="P674" s="7">
        <f t="shared" si="153"/>
        <v>-1.0999303127815474E-2</v>
      </c>
      <c r="Q674" s="7">
        <f t="shared" si="154"/>
        <v>-2.5381049008300909E-3</v>
      </c>
      <c r="R674" s="7">
        <f t="shared" si="155"/>
        <v>-9.5616098644759461E-3</v>
      </c>
      <c r="S674" s="7">
        <f t="shared" si="156"/>
        <v>-1.6107978057307907E-2</v>
      </c>
      <c r="T674" s="7">
        <f t="shared" si="157"/>
        <v>-8.3957470926350128E-3</v>
      </c>
      <c r="U674" s="7" t="str">
        <f t="shared" si="158"/>
        <v/>
      </c>
      <c r="V674" s="7">
        <f t="shared" si="159"/>
        <v>-1.2293370785315894E-2</v>
      </c>
      <c r="W674" s="7">
        <f t="shared" si="160"/>
        <v>-1.9002347456347117E-3</v>
      </c>
      <c r="X674" s="7">
        <f t="shared" si="161"/>
        <v>-2.0225854840542574E-2</v>
      </c>
      <c r="Y674" s="7">
        <f t="shared" si="162"/>
        <v>0</v>
      </c>
      <c r="Z674" s="7">
        <v>4.3880000000000004E-3</v>
      </c>
      <c r="AA674" s="7">
        <f t="shared" si="163"/>
        <v>6.3712929108411046E-3</v>
      </c>
      <c r="AB674" s="7" t="str">
        <f t="shared" si="164"/>
        <v/>
      </c>
      <c r="AE674" s="6">
        <v>44438</v>
      </c>
      <c r="AF674" s="7">
        <v>16.190000000000001</v>
      </c>
      <c r="AG674" s="7">
        <v>35.270000000000003</v>
      </c>
      <c r="AH674" s="7">
        <v>60.14</v>
      </c>
      <c r="AI674" s="7" t="str">
        <f t="shared" si="150"/>
        <v/>
      </c>
      <c r="AJ674" s="7">
        <v>4.25</v>
      </c>
      <c r="AK674" s="7">
        <v>49.679000000000002</v>
      </c>
      <c r="AL674" s="7">
        <f t="shared" si="151"/>
        <v>45.429000000000002</v>
      </c>
      <c r="AM674" s="7">
        <v>0.08</v>
      </c>
      <c r="AN674" s="7">
        <v>0.2</v>
      </c>
      <c r="AO674" s="7">
        <v>1.29</v>
      </c>
      <c r="AP674" s="7">
        <f t="shared" si="152"/>
        <v>1.0900000000000001</v>
      </c>
      <c r="AQ674" s="7">
        <v>2.37</v>
      </c>
      <c r="AR674" s="7">
        <v>113.246</v>
      </c>
      <c r="AS674" s="7">
        <v>1809</v>
      </c>
      <c r="AT674" s="14">
        <v>271.90300000000002</v>
      </c>
      <c r="AU674" s="14">
        <v>100.25190000000001</v>
      </c>
      <c r="AV674" s="14">
        <v>81.2</v>
      </c>
      <c r="AY674" s="6">
        <v>44438</v>
      </c>
      <c r="AZ674" s="12">
        <v>0</v>
      </c>
      <c r="BA674" s="12">
        <v>0</v>
      </c>
      <c r="BB674" s="12">
        <v>0</v>
      </c>
      <c r="BE674" s="6">
        <v>44438</v>
      </c>
      <c r="BF674" t="s">
        <v>56</v>
      </c>
      <c r="BG674" s="52">
        <v>3</v>
      </c>
    </row>
    <row r="675" spans="1:59" x14ac:dyDescent="0.2">
      <c r="A675" s="6">
        <v>44439</v>
      </c>
      <c r="B675" s="12">
        <v>46.363500000000002</v>
      </c>
      <c r="C675" s="12">
        <v>80.615499999999997</v>
      </c>
      <c r="D675" s="12">
        <v>47.1646</v>
      </c>
      <c r="E675" s="12">
        <v>24.1099</v>
      </c>
      <c r="F675" s="12">
        <v>83.582800000000006</v>
      </c>
      <c r="G675" s="12"/>
      <c r="H675" s="12">
        <v>5.1957000000000004</v>
      </c>
      <c r="I675" s="12">
        <v>14.574199999999999</v>
      </c>
      <c r="J675" s="12">
        <v>6.4801000000000002</v>
      </c>
      <c r="K675" s="12">
        <v>77.729600000000005</v>
      </c>
      <c r="L675" s="12">
        <v>68.430000000000007</v>
      </c>
      <c r="M675" s="12">
        <v>73.45</v>
      </c>
      <c r="O675" s="6">
        <v>44439</v>
      </c>
      <c r="P675" s="7">
        <f t="shared" si="153"/>
        <v>-1.1669329341592E-2</v>
      </c>
      <c r="Q675" s="7">
        <f t="shared" si="154"/>
        <v>-1.6601388162283369E-2</v>
      </c>
      <c r="R675" s="7">
        <f t="shared" si="155"/>
        <v>-1.1994036192372749E-2</v>
      </c>
      <c r="S675" s="7">
        <f t="shared" si="156"/>
        <v>1.7278306629869046E-2</v>
      </c>
      <c r="T675" s="7">
        <f t="shared" si="157"/>
        <v>-1.6893495994337222E-2</v>
      </c>
      <c r="U675" s="7" t="str">
        <f t="shared" si="158"/>
        <v/>
      </c>
      <c r="V675" s="7">
        <f t="shared" si="159"/>
        <v>-8.2611040521405176E-3</v>
      </c>
      <c r="W675" s="7">
        <f t="shared" si="160"/>
        <v>3.005425231597143E-2</v>
      </c>
      <c r="X675" s="7">
        <f t="shared" si="161"/>
        <v>0</v>
      </c>
      <c r="Y675" s="7">
        <f t="shared" si="162"/>
        <v>-1.0934747228477181E-4</v>
      </c>
      <c r="Z675" s="7">
        <v>-1.4829999999999999E-3</v>
      </c>
      <c r="AA675" s="7">
        <f t="shared" si="163"/>
        <v>-1.2344939289773264E-2</v>
      </c>
      <c r="AB675" s="7" t="str">
        <f t="shared" si="164"/>
        <v/>
      </c>
      <c r="AE675" s="6">
        <v>44439</v>
      </c>
      <c r="AF675" s="7">
        <v>16.48</v>
      </c>
      <c r="AG675" s="7">
        <v>34.28</v>
      </c>
      <c r="AH675" s="7">
        <v>59.54</v>
      </c>
      <c r="AI675" s="7">
        <f t="shared" si="150"/>
        <v>5.019999999999996</v>
      </c>
      <c r="AJ675" s="7">
        <v>4.33</v>
      </c>
      <c r="AK675" s="7">
        <v>50.338000000000001</v>
      </c>
      <c r="AL675" s="7">
        <f t="shared" si="151"/>
        <v>46.008000000000003</v>
      </c>
      <c r="AM675" s="7">
        <v>0.06</v>
      </c>
      <c r="AN675" s="7">
        <v>0.2</v>
      </c>
      <c r="AO675" s="7">
        <v>1.3</v>
      </c>
      <c r="AP675" s="7">
        <f t="shared" si="152"/>
        <v>1.1000000000000001</v>
      </c>
      <c r="AQ675" s="7">
        <v>2.33</v>
      </c>
      <c r="AR675" s="7">
        <v>113.10760000000001</v>
      </c>
      <c r="AS675" s="7">
        <v>1815</v>
      </c>
      <c r="AT675" s="14">
        <v>271.90300000000002</v>
      </c>
      <c r="AU675" s="14">
        <v>100.25190000000001</v>
      </c>
      <c r="AV675" s="14">
        <v>81.2</v>
      </c>
      <c r="AY675" s="6">
        <v>44439</v>
      </c>
      <c r="AZ675" s="12">
        <v>0</v>
      </c>
      <c r="BA675" s="12">
        <v>0</v>
      </c>
      <c r="BB675" s="12">
        <v>0</v>
      </c>
      <c r="BE675" s="6">
        <v>44439</v>
      </c>
      <c r="BF675" t="s">
        <v>56</v>
      </c>
      <c r="BG675" s="52">
        <v>3</v>
      </c>
    </row>
    <row r="676" spans="1:59" x14ac:dyDescent="0.2">
      <c r="A676" s="6">
        <v>44440</v>
      </c>
      <c r="B676" s="12">
        <v>45.725700000000003</v>
      </c>
      <c r="C676" s="12">
        <v>79.732399999999998</v>
      </c>
      <c r="D676" s="12">
        <v>46.417200000000001</v>
      </c>
      <c r="E676" s="12">
        <v>23.537400000000002</v>
      </c>
      <c r="F676" s="12">
        <v>84.376000000000005</v>
      </c>
      <c r="G676" s="12"/>
      <c r="H676" s="12">
        <v>5.4835000000000003</v>
      </c>
      <c r="I676" s="12">
        <v>15.455299999999999</v>
      </c>
      <c r="J676" s="12">
        <v>6.5776000000000003</v>
      </c>
      <c r="K676" s="12">
        <v>77.729600000000005</v>
      </c>
      <c r="L676" s="12">
        <v>68.63</v>
      </c>
      <c r="M676" s="12">
        <v>71.989999999999995</v>
      </c>
      <c r="O676" s="6">
        <v>44440</v>
      </c>
      <c r="P676" s="7">
        <f t="shared" si="153"/>
        <v>-1.3852008667482098E-2</v>
      </c>
      <c r="Q676" s="7">
        <f t="shared" si="154"/>
        <v>-1.1014911061900216E-2</v>
      </c>
      <c r="R676" s="7">
        <f t="shared" si="155"/>
        <v>-1.5973531001859529E-2</v>
      </c>
      <c r="S676" s="7">
        <f t="shared" si="156"/>
        <v>-2.4031899093222852E-2</v>
      </c>
      <c r="T676" s="7">
        <f t="shared" si="157"/>
        <v>9.4452436781632919E-3</v>
      </c>
      <c r="U676" s="7" t="str">
        <f t="shared" si="158"/>
        <v/>
      </c>
      <c r="V676" s="7">
        <f t="shared" si="159"/>
        <v>5.3912222797156344E-2</v>
      </c>
      <c r="W676" s="7">
        <f t="shared" si="160"/>
        <v>5.8699144367065081E-2</v>
      </c>
      <c r="X676" s="7">
        <f t="shared" si="161"/>
        <v>1.4933994817601685E-2</v>
      </c>
      <c r="Y676" s="7">
        <f t="shared" si="162"/>
        <v>0</v>
      </c>
      <c r="Z676" s="7">
        <v>5.31E-4</v>
      </c>
      <c r="AA676" s="7">
        <f t="shared" si="163"/>
        <v>2.9184319561366876E-3</v>
      </c>
      <c r="AB676" s="7">
        <f t="shared" si="164"/>
        <v>-2.0077682138674852E-2</v>
      </c>
      <c r="AE676" s="6">
        <v>44440</v>
      </c>
      <c r="AF676" s="7">
        <v>16.11</v>
      </c>
      <c r="AG676" s="7">
        <v>36.130000000000003</v>
      </c>
      <c r="AH676" s="7">
        <v>58.09</v>
      </c>
      <c r="AI676" s="7">
        <f t="shared" si="150"/>
        <v>3.3599999999999994</v>
      </c>
      <c r="AJ676" s="7">
        <v>4.45</v>
      </c>
      <c r="AK676" s="7">
        <v>50.231999999999999</v>
      </c>
      <c r="AL676" s="7">
        <f t="shared" si="151"/>
        <v>45.781999999999996</v>
      </c>
      <c r="AM676" s="7">
        <v>0.08</v>
      </c>
      <c r="AN676" s="7">
        <v>0.2</v>
      </c>
      <c r="AO676" s="7">
        <v>1.31</v>
      </c>
      <c r="AP676" s="7">
        <f t="shared" si="152"/>
        <v>1.1100000000000001</v>
      </c>
      <c r="AQ676" s="7">
        <v>2.34</v>
      </c>
      <c r="AR676" s="7">
        <v>112.8732</v>
      </c>
      <c r="AS676" s="7">
        <v>1813.1</v>
      </c>
      <c r="AT676" s="14">
        <v>273.91000000000003</v>
      </c>
      <c r="AU676" s="14">
        <v>98.857900000000001</v>
      </c>
      <c r="AV676" s="14">
        <v>72.8</v>
      </c>
      <c r="AY676" s="6">
        <v>44440</v>
      </c>
      <c r="AZ676" s="12">
        <v>0</v>
      </c>
      <c r="BA676" s="12">
        <v>0</v>
      </c>
      <c r="BB676" s="12">
        <v>0</v>
      </c>
      <c r="BE676" s="6">
        <v>44440</v>
      </c>
      <c r="BF676" t="s">
        <v>56</v>
      </c>
      <c r="BG676" s="52">
        <v>3</v>
      </c>
    </row>
    <row r="677" spans="1:59" x14ac:dyDescent="0.2">
      <c r="A677" s="6">
        <v>44441</v>
      </c>
      <c r="B677" s="12">
        <v>46.839700000000001</v>
      </c>
      <c r="C677" s="12">
        <v>81.398499999999999</v>
      </c>
      <c r="D677" s="12">
        <v>48.073399999999999</v>
      </c>
      <c r="E677" s="12">
        <v>24.9451</v>
      </c>
      <c r="F677" s="12">
        <v>85.771299999999997</v>
      </c>
      <c r="G677" s="12"/>
      <c r="H677" s="12">
        <v>5.5914000000000001</v>
      </c>
      <c r="I677" s="12">
        <v>15.545199999999999</v>
      </c>
      <c r="J677" s="12">
        <v>6.7378999999999998</v>
      </c>
      <c r="K677" s="12">
        <v>77.746600000000001</v>
      </c>
      <c r="L677" s="12">
        <v>70.069999999999993</v>
      </c>
      <c r="M677" s="12">
        <v>73.56</v>
      </c>
      <c r="O677" s="6">
        <v>44441</v>
      </c>
      <c r="P677" s="7">
        <f t="shared" si="153"/>
        <v>2.4070630855045374E-2</v>
      </c>
      <c r="Q677" s="7">
        <f t="shared" si="154"/>
        <v>2.068081766604218E-2</v>
      </c>
      <c r="R677" s="7">
        <f t="shared" si="155"/>
        <v>3.5058929390808305E-2</v>
      </c>
      <c r="S677" s="7">
        <f t="shared" si="156"/>
        <v>5.808676468968689E-2</v>
      </c>
      <c r="T677" s="7">
        <f t="shared" si="157"/>
        <v>1.6401450727890714E-2</v>
      </c>
      <c r="U677" s="7" t="str">
        <f t="shared" si="158"/>
        <v/>
      </c>
      <c r="V677" s="7">
        <f t="shared" si="159"/>
        <v>1.9486119819401192E-2</v>
      </c>
      <c r="W677" s="7">
        <f t="shared" si="160"/>
        <v>5.7999227117502957E-3</v>
      </c>
      <c r="X677" s="7">
        <f t="shared" si="161"/>
        <v>2.40783665135836E-2</v>
      </c>
      <c r="Y677" s="7">
        <f t="shared" si="162"/>
        <v>2.186829890071663E-4</v>
      </c>
      <c r="Z677" s="7">
        <v>3.0720000000000001E-3</v>
      </c>
      <c r="AA677" s="7">
        <f t="shared" si="163"/>
        <v>2.0764985461899244E-2</v>
      </c>
      <c r="AB677" s="7">
        <f t="shared" si="164"/>
        <v>2.1574179254908857E-2</v>
      </c>
      <c r="AE677" s="6">
        <v>44441</v>
      </c>
      <c r="AF677" s="7">
        <v>16.41</v>
      </c>
      <c r="AG677" s="7">
        <v>31.35</v>
      </c>
      <c r="AH677" s="7">
        <v>55.8</v>
      </c>
      <c r="AI677" s="7">
        <f t="shared" si="150"/>
        <v>3.4900000000000091</v>
      </c>
      <c r="AJ677" s="7">
        <v>4.6500000000000004</v>
      </c>
      <c r="AK677" s="7">
        <v>51.915999999999997</v>
      </c>
      <c r="AL677" s="7">
        <f t="shared" si="151"/>
        <v>47.265999999999998</v>
      </c>
      <c r="AM677" s="7">
        <v>0.08</v>
      </c>
      <c r="AN677" s="7">
        <v>0.2</v>
      </c>
      <c r="AO677" s="7">
        <v>1.29</v>
      </c>
      <c r="AP677" s="7">
        <f t="shared" si="152"/>
        <v>1.0900000000000001</v>
      </c>
      <c r="AQ677" s="7">
        <v>2.3199999999999998</v>
      </c>
      <c r="AR677" s="7">
        <v>112.7863</v>
      </c>
      <c r="AS677" s="7">
        <v>1808.7</v>
      </c>
      <c r="AT677" s="14">
        <v>273.91000000000003</v>
      </c>
      <c r="AU677" s="14">
        <v>98.857900000000001</v>
      </c>
      <c r="AV677" s="14">
        <v>72.8</v>
      </c>
      <c r="AY677" s="6">
        <v>44441</v>
      </c>
      <c r="AZ677" s="12">
        <v>0</v>
      </c>
      <c r="BA677" s="12">
        <v>0</v>
      </c>
      <c r="BB677" s="12">
        <v>0</v>
      </c>
      <c r="BE677" s="6">
        <v>44441</v>
      </c>
      <c r="BF677" t="s">
        <v>56</v>
      </c>
      <c r="BG677" s="52">
        <v>3</v>
      </c>
    </row>
    <row r="678" spans="1:59" x14ac:dyDescent="0.2">
      <c r="A678" s="6">
        <v>44442</v>
      </c>
      <c r="B678" s="12">
        <v>46.661099999999998</v>
      </c>
      <c r="C678" s="12">
        <v>81.215299999999999</v>
      </c>
      <c r="D678" s="12">
        <v>47.767699999999998</v>
      </c>
      <c r="E678" s="12">
        <v>24.325700000000001</v>
      </c>
      <c r="F678" s="12">
        <v>85.933800000000005</v>
      </c>
      <c r="G678" s="12"/>
      <c r="H678" s="12">
        <v>5.5194999999999999</v>
      </c>
      <c r="I678" s="12">
        <v>15.401400000000001</v>
      </c>
      <c r="J678" s="12">
        <v>6.7239000000000004</v>
      </c>
      <c r="K678" s="12">
        <v>77.729600000000005</v>
      </c>
      <c r="L678" s="12">
        <v>69.34</v>
      </c>
      <c r="M678" s="12">
        <v>73.069999999999993</v>
      </c>
      <c r="O678" s="6">
        <v>44442</v>
      </c>
      <c r="P678" s="7">
        <f t="shared" si="153"/>
        <v>-3.8202928149662745E-3</v>
      </c>
      <c r="Q678" s="7">
        <f t="shared" si="154"/>
        <v>-2.2531922568313498E-3</v>
      </c>
      <c r="R678" s="7">
        <f t="shared" si="155"/>
        <v>-6.3793307198340031E-3</v>
      </c>
      <c r="S678" s="7">
        <f t="shared" si="156"/>
        <v>-2.5144005487931255E-2</v>
      </c>
      <c r="T678" s="7">
        <f t="shared" si="157"/>
        <v>1.892780686358563E-3</v>
      </c>
      <c r="U678" s="7" t="str">
        <f t="shared" si="158"/>
        <v/>
      </c>
      <c r="V678" s="7">
        <f t="shared" si="159"/>
        <v>-1.2942426561258432E-2</v>
      </c>
      <c r="W678" s="7">
        <f t="shared" si="160"/>
        <v>-9.2934949227120346E-3</v>
      </c>
      <c r="X678" s="7">
        <f t="shared" si="161"/>
        <v>-2.0799603392226166E-3</v>
      </c>
      <c r="Y678" s="7">
        <f t="shared" si="162"/>
        <v>-2.1868298900721119E-4</v>
      </c>
      <c r="Z678" s="7">
        <v>-2.43E-4</v>
      </c>
      <c r="AA678" s="7">
        <f t="shared" si="163"/>
        <v>-1.0472802125564952E-2</v>
      </c>
      <c r="AB678" s="7">
        <f t="shared" si="164"/>
        <v>-6.6835139329940087E-3</v>
      </c>
      <c r="AE678" s="6">
        <v>44442</v>
      </c>
      <c r="AF678" s="7">
        <v>16.41</v>
      </c>
      <c r="AG678" s="7">
        <v>36.909999999999997</v>
      </c>
      <c r="AH678" s="7">
        <v>53.26</v>
      </c>
      <c r="AI678" s="7">
        <f t="shared" si="150"/>
        <v>3.7299999999999898</v>
      </c>
      <c r="AJ678" s="7">
        <v>4.7699999999999996</v>
      </c>
      <c r="AK678" s="7">
        <v>51.505000000000003</v>
      </c>
      <c r="AL678" s="7">
        <f t="shared" si="151"/>
        <v>46.734999999999999</v>
      </c>
      <c r="AM678" s="7">
        <v>0.08</v>
      </c>
      <c r="AN678" s="7">
        <v>0.21</v>
      </c>
      <c r="AO678" s="7">
        <v>1.33</v>
      </c>
      <c r="AP678" s="7">
        <f t="shared" si="152"/>
        <v>1.1200000000000001</v>
      </c>
      <c r="AQ678" s="7">
        <v>2.34</v>
      </c>
      <c r="AR678" s="7">
        <v>112.5476</v>
      </c>
      <c r="AS678" s="7">
        <v>1830.9</v>
      </c>
      <c r="AT678" s="14">
        <v>273.91000000000003</v>
      </c>
      <c r="AU678" s="14">
        <v>98.857900000000001</v>
      </c>
      <c r="AV678" s="14">
        <v>72.8</v>
      </c>
      <c r="AY678" s="6">
        <v>44442</v>
      </c>
      <c r="AZ678" s="12">
        <v>0</v>
      </c>
      <c r="BA678" s="12">
        <v>0</v>
      </c>
      <c r="BB678" s="12">
        <v>0</v>
      </c>
      <c r="BE678" s="6">
        <v>44442</v>
      </c>
      <c r="BF678" t="s">
        <v>56</v>
      </c>
      <c r="BG678" s="52">
        <v>3</v>
      </c>
    </row>
    <row r="679" spans="1:59" x14ac:dyDescent="0.2">
      <c r="A679" s="6">
        <v>44446</v>
      </c>
      <c r="B679" s="12">
        <v>46.389000000000003</v>
      </c>
      <c r="C679" s="12">
        <v>80.856999999999999</v>
      </c>
      <c r="D679" s="12">
        <v>47.546799999999998</v>
      </c>
      <c r="E679" s="12">
        <v>24.081700000000001</v>
      </c>
      <c r="F679" s="12">
        <v>85.857299999999995</v>
      </c>
      <c r="G679" s="12"/>
      <c r="H679" s="12">
        <v>5.6778000000000004</v>
      </c>
      <c r="I679" s="12">
        <v>15.725099999999999</v>
      </c>
      <c r="J679" s="12">
        <v>6.6193999999999997</v>
      </c>
      <c r="K679" s="12">
        <v>77.729600000000005</v>
      </c>
      <c r="L679" s="12">
        <v>68.489999999999995</v>
      </c>
      <c r="M679" s="12">
        <v>71.52</v>
      </c>
      <c r="O679" s="6">
        <v>44446</v>
      </c>
      <c r="P679" s="7">
        <f t="shared" si="153"/>
        <v>-5.8484789503990458E-3</v>
      </c>
      <c r="Q679" s="7">
        <f t="shared" si="154"/>
        <v>-4.4214907015904239E-3</v>
      </c>
      <c r="R679" s="7">
        <f t="shared" si="155"/>
        <v>-4.6351897245980721E-3</v>
      </c>
      <c r="S679" s="7">
        <f t="shared" si="156"/>
        <v>-1.0081188681093919E-2</v>
      </c>
      <c r="T679" s="7">
        <f t="shared" si="157"/>
        <v>-8.9061662748122139E-4</v>
      </c>
      <c r="U679" s="7" t="str">
        <f t="shared" si="158"/>
        <v/>
      </c>
      <c r="V679" s="7">
        <f t="shared" si="159"/>
        <v>2.8276557283835629E-2</v>
      </c>
      <c r="W679" s="7">
        <f t="shared" si="160"/>
        <v>2.0799747488249264E-2</v>
      </c>
      <c r="X679" s="7">
        <f t="shared" si="161"/>
        <v>-1.5663611935557861E-2</v>
      </c>
      <c r="Y679" s="7">
        <f t="shared" si="162"/>
        <v>0</v>
      </c>
      <c r="Z679" s="7">
        <v>-3.5820000000000001E-3</v>
      </c>
      <c r="AA679" s="7">
        <f t="shared" si="163"/>
        <v>-1.2334191047063616E-2</v>
      </c>
      <c r="AB679" s="7">
        <f t="shared" si="164"/>
        <v>-2.1440754937867679E-2</v>
      </c>
      <c r="AE679" s="6">
        <v>44446</v>
      </c>
      <c r="AF679" s="7">
        <v>18.14</v>
      </c>
      <c r="AG679" s="7">
        <v>32.909999999999997</v>
      </c>
      <c r="AH679" s="7">
        <v>57.05</v>
      </c>
      <c r="AI679" s="7">
        <f t="shared" si="150"/>
        <v>3.0300000000000011</v>
      </c>
      <c r="AJ679" s="7">
        <v>4.71</v>
      </c>
      <c r="AK679" s="7">
        <v>53.908000000000001</v>
      </c>
      <c r="AL679" s="7">
        <f t="shared" si="151"/>
        <v>49.198</v>
      </c>
      <c r="AM679" s="7">
        <v>0.08</v>
      </c>
      <c r="AN679" s="7">
        <v>0.22</v>
      </c>
      <c r="AO679" s="7">
        <v>1.38</v>
      </c>
      <c r="AP679" s="7">
        <f t="shared" si="152"/>
        <v>1.1599999999999999</v>
      </c>
      <c r="AQ679" s="7">
        <v>2.36</v>
      </c>
      <c r="AR679" s="7">
        <v>112.9795</v>
      </c>
      <c r="AS679" s="7">
        <v>1795.9</v>
      </c>
      <c r="AT679" s="14">
        <v>273.91000000000003</v>
      </c>
      <c r="AU679" s="14">
        <v>98.857900000000001</v>
      </c>
      <c r="AV679" s="14">
        <v>72.8</v>
      </c>
      <c r="AY679" s="6">
        <v>44446</v>
      </c>
      <c r="AZ679" s="12">
        <v>0</v>
      </c>
      <c r="BA679" s="12">
        <v>0</v>
      </c>
      <c r="BB679" s="12">
        <v>0</v>
      </c>
      <c r="BE679" s="6">
        <v>44446</v>
      </c>
      <c r="BF679" t="s">
        <v>56</v>
      </c>
      <c r="BG679" s="52">
        <v>3</v>
      </c>
    </row>
    <row r="680" spans="1:59" x14ac:dyDescent="0.2">
      <c r="A680" s="6">
        <v>44447</v>
      </c>
      <c r="B680" s="12">
        <v>45.963799999999999</v>
      </c>
      <c r="C680" s="12">
        <v>80.298900000000003</v>
      </c>
      <c r="D680" s="12">
        <v>46.952300000000001</v>
      </c>
      <c r="E680" s="12">
        <v>23.3779</v>
      </c>
      <c r="F680" s="12">
        <v>85.991100000000003</v>
      </c>
      <c r="G680" s="12"/>
      <c r="H680" s="12">
        <v>5.5698999999999996</v>
      </c>
      <c r="I680" s="12">
        <v>14.8117</v>
      </c>
      <c r="J680" s="12">
        <v>6.5776000000000003</v>
      </c>
      <c r="K680" s="12">
        <v>77.729600000000005</v>
      </c>
      <c r="L680" s="12">
        <v>69.36</v>
      </c>
      <c r="M680" s="12">
        <v>72.36</v>
      </c>
      <c r="O680" s="6">
        <v>44447</v>
      </c>
      <c r="P680" s="7">
        <f t="shared" si="153"/>
        <v>-9.2082320068810584E-3</v>
      </c>
      <c r="Q680" s="7">
        <f t="shared" si="154"/>
        <v>-6.9262401331045571E-3</v>
      </c>
      <c r="R680" s="7">
        <f t="shared" si="155"/>
        <v>-1.2582296405527197E-2</v>
      </c>
      <c r="S680" s="7">
        <f t="shared" si="156"/>
        <v>-2.9661084304791953E-2</v>
      </c>
      <c r="T680" s="7">
        <f t="shared" si="157"/>
        <v>1.5571867650426383E-3</v>
      </c>
      <c r="U680" s="7" t="str">
        <f t="shared" si="158"/>
        <v/>
      </c>
      <c r="V680" s="7">
        <f t="shared" si="159"/>
        <v>-1.9186733303439712E-2</v>
      </c>
      <c r="W680" s="7">
        <f t="shared" si="160"/>
        <v>-5.9840752868737718E-2</v>
      </c>
      <c r="X680" s="7">
        <f t="shared" si="161"/>
        <v>-6.3347942388030844E-3</v>
      </c>
      <c r="Y680" s="7">
        <f t="shared" si="162"/>
        <v>0</v>
      </c>
      <c r="Z680" s="7">
        <v>-1.219E-3</v>
      </c>
      <c r="AA680" s="7">
        <f t="shared" si="163"/>
        <v>1.262258326247272E-2</v>
      </c>
      <c r="AB680" s="7">
        <f t="shared" si="164"/>
        <v>1.1676529661835638E-2</v>
      </c>
      <c r="AE680" s="6">
        <v>44447</v>
      </c>
      <c r="AF680" s="7">
        <v>17.96</v>
      </c>
      <c r="AG680" s="7">
        <v>31.91</v>
      </c>
      <c r="AH680" s="7">
        <v>57.02</v>
      </c>
      <c r="AI680" s="7">
        <f t="shared" si="150"/>
        <v>3</v>
      </c>
      <c r="AJ680" s="7">
        <v>4.66</v>
      </c>
      <c r="AK680" s="7">
        <v>55.287999999999997</v>
      </c>
      <c r="AL680" s="7">
        <f t="shared" si="151"/>
        <v>50.628</v>
      </c>
      <c r="AM680" s="7">
        <v>0.08</v>
      </c>
      <c r="AN680" s="7">
        <v>0.22</v>
      </c>
      <c r="AO680" s="7">
        <v>1.35</v>
      </c>
      <c r="AP680" s="7">
        <f t="shared" si="152"/>
        <v>1.1300000000000001</v>
      </c>
      <c r="AQ680" s="7">
        <v>2.38</v>
      </c>
      <c r="AR680" s="7">
        <v>113.2319</v>
      </c>
      <c r="AS680" s="7">
        <v>1790.7</v>
      </c>
      <c r="AT680" s="14">
        <v>273.91000000000003</v>
      </c>
      <c r="AU680" s="14">
        <v>98.857900000000001</v>
      </c>
      <c r="AV680" s="14">
        <v>72.8</v>
      </c>
      <c r="AY680" s="6">
        <v>44447</v>
      </c>
      <c r="AZ680" s="12">
        <v>0</v>
      </c>
      <c r="BA680" s="12">
        <v>0</v>
      </c>
      <c r="BB680" s="12">
        <v>0</v>
      </c>
      <c r="BE680" s="6">
        <v>44447</v>
      </c>
      <c r="BF680" t="s">
        <v>56</v>
      </c>
      <c r="BG680" s="52">
        <v>3</v>
      </c>
    </row>
    <row r="681" spans="1:59" x14ac:dyDescent="0.2">
      <c r="A681" s="6">
        <v>44448</v>
      </c>
      <c r="B681" s="12">
        <v>45.997799999999998</v>
      </c>
      <c r="C681" s="12">
        <v>79.974000000000004</v>
      </c>
      <c r="D681" s="12">
        <v>47.207099999999997</v>
      </c>
      <c r="E681" s="12">
        <v>23.537500000000001</v>
      </c>
      <c r="F681" s="12">
        <v>83.678399999999996</v>
      </c>
      <c r="G681" s="12"/>
      <c r="H681" s="12">
        <v>5.7857000000000003</v>
      </c>
      <c r="I681" s="12">
        <v>15.0288</v>
      </c>
      <c r="J681" s="12">
        <v>6.4939999999999998</v>
      </c>
      <c r="K681" s="12">
        <v>77.729600000000005</v>
      </c>
      <c r="L681" s="12">
        <v>68.260000000000005</v>
      </c>
      <c r="M681" s="12">
        <v>71.319999999999993</v>
      </c>
      <c r="O681" s="6">
        <v>44448</v>
      </c>
      <c r="P681" s="7">
        <f t="shared" si="153"/>
        <v>7.3943910391250603E-4</v>
      </c>
      <c r="Q681" s="7">
        <f t="shared" si="154"/>
        <v>-4.054340378815754E-3</v>
      </c>
      <c r="R681" s="7">
        <f t="shared" si="155"/>
        <v>5.4121122680135464E-3</v>
      </c>
      <c r="S681" s="7">
        <f t="shared" si="156"/>
        <v>6.8037623327200395E-3</v>
      </c>
      <c r="T681" s="7">
        <f t="shared" si="157"/>
        <v>-2.7262922851200286E-2</v>
      </c>
      <c r="U681" s="7" t="str">
        <f t="shared" si="158"/>
        <v/>
      </c>
      <c r="V681" s="7">
        <f t="shared" si="159"/>
        <v>3.8012255461664153E-2</v>
      </c>
      <c r="W681" s="7">
        <f t="shared" si="160"/>
        <v>1.4550951260090849E-2</v>
      </c>
      <c r="X681" s="7">
        <f t="shared" si="161"/>
        <v>-1.2791263480822828E-2</v>
      </c>
      <c r="Y681" s="7">
        <f t="shared" si="162"/>
        <v>0</v>
      </c>
      <c r="Z681" s="7">
        <v>-4.2890000000000003E-3</v>
      </c>
      <c r="AA681" s="7">
        <f t="shared" si="163"/>
        <v>-1.5986388993725318E-2</v>
      </c>
      <c r="AB681" s="7">
        <f t="shared" si="164"/>
        <v>-1.4476867532154773E-2</v>
      </c>
      <c r="AE681" s="6">
        <v>44448</v>
      </c>
      <c r="AF681" s="7">
        <v>18.8</v>
      </c>
      <c r="AG681" s="7">
        <v>33.869999999999997</v>
      </c>
      <c r="AH681" s="7">
        <v>52.61</v>
      </c>
      <c r="AI681" s="7">
        <f t="shared" si="150"/>
        <v>3.0599999999999881</v>
      </c>
      <c r="AJ681" s="7">
        <v>4.97</v>
      </c>
      <c r="AK681" s="7">
        <v>56.581000000000003</v>
      </c>
      <c r="AL681" s="7">
        <f t="shared" si="151"/>
        <v>51.611000000000004</v>
      </c>
      <c r="AM681" s="7">
        <v>0.08</v>
      </c>
      <c r="AN681" s="7">
        <v>0.23</v>
      </c>
      <c r="AO681" s="7">
        <v>1.3</v>
      </c>
      <c r="AP681" s="7">
        <f t="shared" si="152"/>
        <v>1.07</v>
      </c>
      <c r="AQ681" s="7">
        <v>2.38</v>
      </c>
      <c r="AR681" s="7">
        <v>113.04300000000001</v>
      </c>
      <c r="AS681" s="7">
        <v>1797.4</v>
      </c>
      <c r="AT681" s="14">
        <v>273.91000000000003</v>
      </c>
      <c r="AU681" s="14">
        <v>98.857900000000001</v>
      </c>
      <c r="AV681" s="14">
        <v>72.8</v>
      </c>
      <c r="AY681" s="6">
        <v>44448</v>
      </c>
      <c r="AZ681" s="12">
        <v>0</v>
      </c>
      <c r="BA681" s="12">
        <v>0</v>
      </c>
      <c r="BB681" s="12">
        <v>0</v>
      </c>
      <c r="BE681" s="6">
        <v>44448</v>
      </c>
      <c r="BF681" t="s">
        <v>56</v>
      </c>
      <c r="BG681" s="52">
        <v>3</v>
      </c>
    </row>
    <row r="682" spans="1:59" x14ac:dyDescent="0.2">
      <c r="A682" s="6">
        <v>44449</v>
      </c>
      <c r="B682" s="12">
        <v>45.904299999999999</v>
      </c>
      <c r="C682" s="12">
        <v>80.032300000000006</v>
      </c>
      <c r="D682" s="12">
        <v>47.334499999999998</v>
      </c>
      <c r="E682" s="12">
        <v>23.452999999999999</v>
      </c>
      <c r="F682" s="12">
        <v>84.146699999999996</v>
      </c>
      <c r="G682" s="12"/>
      <c r="H682" s="12">
        <v>5.6130000000000004</v>
      </c>
      <c r="I682" s="12">
        <v>14.5586</v>
      </c>
      <c r="J682" s="12">
        <v>6.4801000000000002</v>
      </c>
      <c r="K682" s="12">
        <v>77.738100000000003</v>
      </c>
      <c r="L682" s="12">
        <v>69.819999999999993</v>
      </c>
      <c r="M682" s="12">
        <v>72.44</v>
      </c>
      <c r="O682" s="6">
        <v>44449</v>
      </c>
      <c r="P682" s="7">
        <f t="shared" si="153"/>
        <v>-2.0347746626006727E-3</v>
      </c>
      <c r="Q682" s="7">
        <f t="shared" si="154"/>
        <v>7.2872133884652559E-4</v>
      </c>
      <c r="R682" s="7">
        <f t="shared" si="155"/>
        <v>2.6951115089122535E-3</v>
      </c>
      <c r="S682" s="7">
        <f t="shared" si="156"/>
        <v>-3.5964755038306929E-3</v>
      </c>
      <c r="T682" s="7">
        <f t="shared" si="157"/>
        <v>5.5808245066620082E-3</v>
      </c>
      <c r="U682" s="7" t="str">
        <f t="shared" si="158"/>
        <v/>
      </c>
      <c r="V682" s="7">
        <f t="shared" si="159"/>
        <v>-3.0304019958267054E-2</v>
      </c>
      <c r="W682" s="7">
        <f t="shared" si="160"/>
        <v>-3.178647595880521E-2</v>
      </c>
      <c r="X682" s="7">
        <f t="shared" si="161"/>
        <v>-2.1427313367789534E-3</v>
      </c>
      <c r="Y682" s="7">
        <f t="shared" si="162"/>
        <v>1.0934747228478137E-4</v>
      </c>
      <c r="Z682" s="7">
        <v>-7.9159999999999994E-3</v>
      </c>
      <c r="AA682" s="7">
        <f t="shared" si="163"/>
        <v>2.2596558198328724E-2</v>
      </c>
      <c r="AB682" s="7">
        <f t="shared" si="164"/>
        <v>1.5581840020272943E-2</v>
      </c>
      <c r="AE682" s="6">
        <v>44449</v>
      </c>
      <c r="AF682" s="7">
        <v>20.95</v>
      </c>
      <c r="AG682" s="7">
        <v>33.54</v>
      </c>
      <c r="AH682" s="7">
        <v>51.73</v>
      </c>
      <c r="AI682" s="7">
        <f t="shared" si="150"/>
        <v>2.6200000000000045</v>
      </c>
      <c r="AJ682" s="7">
        <v>5.13</v>
      </c>
      <c r="AK682" s="7">
        <v>57.915999999999997</v>
      </c>
      <c r="AL682" s="7">
        <f t="shared" si="151"/>
        <v>52.785999999999994</v>
      </c>
      <c r="AM682" s="7">
        <v>0.08</v>
      </c>
      <c r="AN682" s="7">
        <v>0.23</v>
      </c>
      <c r="AO682" s="7">
        <v>1.35</v>
      </c>
      <c r="AP682" s="7">
        <f t="shared" si="152"/>
        <v>1.1200000000000001</v>
      </c>
      <c r="AQ682" s="7">
        <v>2.4</v>
      </c>
      <c r="AR682" s="7">
        <v>112.9425</v>
      </c>
      <c r="AS682" s="7">
        <v>1789.6</v>
      </c>
      <c r="AT682" s="14">
        <v>273.91000000000003</v>
      </c>
      <c r="AU682" s="14">
        <v>98.857900000000001</v>
      </c>
      <c r="AV682" s="14">
        <v>72.8</v>
      </c>
      <c r="AY682" s="6">
        <v>44449</v>
      </c>
      <c r="AZ682" s="12">
        <v>0</v>
      </c>
      <c r="BA682" s="12">
        <v>0</v>
      </c>
      <c r="BB682" s="12">
        <v>0</v>
      </c>
      <c r="BE682" s="6">
        <v>44449</v>
      </c>
      <c r="BF682" t="s">
        <v>56</v>
      </c>
      <c r="BG682" s="52">
        <v>3</v>
      </c>
    </row>
    <row r="683" spans="1:59" x14ac:dyDescent="0.2">
      <c r="A683" s="6">
        <v>44452</v>
      </c>
      <c r="B683" s="12">
        <v>47.086300000000001</v>
      </c>
      <c r="C683" s="12">
        <v>81.615099999999998</v>
      </c>
      <c r="D683" s="12">
        <v>48.914299999999997</v>
      </c>
      <c r="E683" s="12">
        <v>25.020900000000001</v>
      </c>
      <c r="F683" s="12">
        <v>86.803399999999996</v>
      </c>
      <c r="G683" s="12"/>
      <c r="H683" s="12">
        <v>5.5914000000000001</v>
      </c>
      <c r="I683" s="12">
        <v>14.866</v>
      </c>
      <c r="J683" s="12">
        <v>6.5079000000000002</v>
      </c>
      <c r="K683" s="12">
        <v>77.738100000000003</v>
      </c>
      <c r="L683" s="12">
        <v>70.540000000000006</v>
      </c>
      <c r="M683" s="12">
        <v>72.97</v>
      </c>
      <c r="O683" s="6">
        <v>44452</v>
      </c>
      <c r="P683" s="7">
        <f t="shared" si="153"/>
        <v>2.5423293627189907E-2</v>
      </c>
      <c r="Q683" s="7">
        <f t="shared" si="154"/>
        <v>1.9583990681428486E-2</v>
      </c>
      <c r="R683" s="7">
        <f t="shared" si="155"/>
        <v>3.2830370751585035E-2</v>
      </c>
      <c r="S683" s="7">
        <f t="shared" si="156"/>
        <v>6.47130571353976E-2</v>
      </c>
      <c r="T683" s="7">
        <f t="shared" si="157"/>
        <v>3.1084087224487335E-2</v>
      </c>
      <c r="U683" s="7" t="str">
        <f t="shared" si="158"/>
        <v/>
      </c>
      <c r="V683" s="7">
        <f t="shared" si="159"/>
        <v>-3.8556329225345022E-3</v>
      </c>
      <c r="W683" s="7">
        <f t="shared" si="160"/>
        <v>2.0894842003793056E-2</v>
      </c>
      <c r="X683" s="7">
        <f t="shared" si="161"/>
        <v>4.2808811911133372E-3</v>
      </c>
      <c r="Y683" s="7">
        <f t="shared" si="162"/>
        <v>0</v>
      </c>
      <c r="Z683" s="7">
        <v>2.5560000000000001E-3</v>
      </c>
      <c r="AA683" s="7">
        <f t="shared" si="163"/>
        <v>1.0259423131016117E-2</v>
      </c>
      <c r="AB683" s="7">
        <f t="shared" si="164"/>
        <v>7.2897647623162308E-3</v>
      </c>
      <c r="AE683" s="6">
        <v>44452</v>
      </c>
      <c r="AF683" s="7">
        <v>19.37</v>
      </c>
      <c r="AG683" s="7">
        <v>32.74</v>
      </c>
      <c r="AH683" s="7">
        <v>53.1</v>
      </c>
      <c r="AI683" s="7">
        <f t="shared" si="150"/>
        <v>2.4299999999999926</v>
      </c>
      <c r="AJ683" s="7">
        <v>5.21</v>
      </c>
      <c r="AK683" s="7">
        <v>61.279000000000003</v>
      </c>
      <c r="AL683" s="7">
        <f t="shared" si="151"/>
        <v>56.069000000000003</v>
      </c>
      <c r="AM683" s="7">
        <v>0.08</v>
      </c>
      <c r="AN683" s="7">
        <v>0.21</v>
      </c>
      <c r="AO683" s="7">
        <v>1.33</v>
      </c>
      <c r="AP683" s="7">
        <f t="shared" si="152"/>
        <v>1.1200000000000001</v>
      </c>
      <c r="AQ683" s="7">
        <v>2.37</v>
      </c>
      <c r="AR683" s="7">
        <v>113.0341</v>
      </c>
      <c r="AS683" s="7">
        <v>1792</v>
      </c>
      <c r="AT683" s="14">
        <v>273.91000000000003</v>
      </c>
      <c r="AU683" s="14">
        <v>98.857900000000001</v>
      </c>
      <c r="AV683" s="14">
        <v>72.8</v>
      </c>
      <c r="AY683" s="6">
        <v>44452</v>
      </c>
      <c r="AZ683" s="12">
        <v>0</v>
      </c>
      <c r="BA683" s="12">
        <v>0</v>
      </c>
      <c r="BB683" s="12">
        <v>0</v>
      </c>
      <c r="BE683" s="6">
        <v>44452</v>
      </c>
      <c r="BF683" t="s">
        <v>56</v>
      </c>
      <c r="BG683" s="52">
        <v>3</v>
      </c>
    </row>
    <row r="684" spans="1:59" x14ac:dyDescent="0.2">
      <c r="A684" s="6">
        <v>44453</v>
      </c>
      <c r="B684" s="12">
        <v>46.414499999999997</v>
      </c>
      <c r="C684" s="12">
        <v>80.140600000000006</v>
      </c>
      <c r="D684" s="12">
        <v>48.362200000000001</v>
      </c>
      <c r="E684" s="12">
        <v>24.673500000000001</v>
      </c>
      <c r="F684" s="12">
        <v>84.614900000000006</v>
      </c>
      <c r="G684" s="12"/>
      <c r="H684" s="12">
        <v>5.5555000000000003</v>
      </c>
      <c r="I684" s="12">
        <v>14.4048</v>
      </c>
      <c r="J684" s="12">
        <v>6.4801000000000002</v>
      </c>
      <c r="K684" s="12">
        <v>77.729600000000005</v>
      </c>
      <c r="L684" s="12">
        <v>70.53</v>
      </c>
      <c r="M684" s="12">
        <v>73.05</v>
      </c>
      <c r="O684" s="6">
        <v>44453</v>
      </c>
      <c r="P684" s="7">
        <f t="shared" si="153"/>
        <v>-1.4370177808769403E-2</v>
      </c>
      <c r="Q684" s="7">
        <f t="shared" si="154"/>
        <v>-1.8231701792310675E-2</v>
      </c>
      <c r="R684" s="7">
        <f t="shared" si="155"/>
        <v>-1.1351270414183576E-2</v>
      </c>
      <c r="S684" s="7">
        <f t="shared" si="156"/>
        <v>-1.3981682416652316E-2</v>
      </c>
      <c r="T684" s="7">
        <f t="shared" si="157"/>
        <v>-2.5535417370275509E-2</v>
      </c>
      <c r="U684" s="7" t="str">
        <f t="shared" si="158"/>
        <v/>
      </c>
      <c r="V684" s="7">
        <f t="shared" si="159"/>
        <v>-6.4412749956014046E-3</v>
      </c>
      <c r="W684" s="7">
        <f t="shared" si="160"/>
        <v>-3.1515241931026464E-2</v>
      </c>
      <c r="X684" s="7">
        <f t="shared" si="161"/>
        <v>-4.2808811911133633E-3</v>
      </c>
      <c r="Y684" s="7">
        <f t="shared" si="162"/>
        <v>-1.0934747228477181E-4</v>
      </c>
      <c r="Z684" s="7">
        <v>-5.411E-3</v>
      </c>
      <c r="AA684" s="7">
        <f t="shared" si="163"/>
        <v>-1.4177358781817647E-4</v>
      </c>
      <c r="AB684" s="7">
        <f t="shared" si="164"/>
        <v>1.0957404191798117E-3</v>
      </c>
      <c r="AE684" s="6">
        <v>44453</v>
      </c>
      <c r="AF684" s="7">
        <v>19.46</v>
      </c>
      <c r="AG684" s="7">
        <v>33.630000000000003</v>
      </c>
      <c r="AH684" s="7">
        <v>51.73</v>
      </c>
      <c r="AI684" s="7">
        <f t="shared" si="150"/>
        <v>2.519999999999996</v>
      </c>
      <c r="AJ684" s="7">
        <v>5.39</v>
      </c>
      <c r="AK684" s="7">
        <v>65.763999999999996</v>
      </c>
      <c r="AL684" s="7">
        <f t="shared" si="151"/>
        <v>60.373999999999995</v>
      </c>
      <c r="AM684" s="7">
        <v>0.08</v>
      </c>
      <c r="AN684" s="7">
        <v>0.21</v>
      </c>
      <c r="AO684" s="7">
        <v>1.28</v>
      </c>
      <c r="AP684" s="7">
        <f t="shared" si="152"/>
        <v>1.07</v>
      </c>
      <c r="AQ684" s="7">
        <v>2.33</v>
      </c>
      <c r="AR684" s="7">
        <v>113.0061</v>
      </c>
      <c r="AS684" s="7">
        <v>1804.7</v>
      </c>
      <c r="AT684" s="14">
        <v>273.91000000000003</v>
      </c>
      <c r="AU684" s="14">
        <v>98.857900000000001</v>
      </c>
      <c r="AV684" s="14">
        <v>72.8</v>
      </c>
      <c r="AY684" s="6">
        <v>44453</v>
      </c>
      <c r="AZ684" s="12">
        <v>0</v>
      </c>
      <c r="BA684" s="12">
        <v>0</v>
      </c>
      <c r="BB684" s="12">
        <v>0</v>
      </c>
      <c r="BE684" s="6">
        <v>44453</v>
      </c>
      <c r="BF684" t="s">
        <v>56</v>
      </c>
      <c r="BG684" s="52">
        <v>3</v>
      </c>
    </row>
    <row r="685" spans="1:59" x14ac:dyDescent="0.2">
      <c r="A685" s="6">
        <v>44454</v>
      </c>
      <c r="B685" s="12">
        <v>47.979300000000002</v>
      </c>
      <c r="C685" s="12">
        <v>81.840100000000007</v>
      </c>
      <c r="D685" s="12">
        <v>50.383699999999997</v>
      </c>
      <c r="E685" s="12">
        <v>26.175699999999999</v>
      </c>
      <c r="F685" s="12">
        <v>88.007499999999993</v>
      </c>
      <c r="G685" s="12"/>
      <c r="H685" s="12">
        <v>5.6921999999999997</v>
      </c>
      <c r="I685" s="12">
        <v>14.8208</v>
      </c>
      <c r="J685" s="12">
        <v>6.4382999999999999</v>
      </c>
      <c r="K685" s="12">
        <v>77.729600000000005</v>
      </c>
      <c r="L685" s="12">
        <v>72.59</v>
      </c>
      <c r="M685" s="12">
        <v>74.84</v>
      </c>
      <c r="O685" s="6">
        <v>44454</v>
      </c>
      <c r="P685" s="7">
        <f t="shared" si="153"/>
        <v>3.315775747861225E-2</v>
      </c>
      <c r="Q685" s="7">
        <f t="shared" si="154"/>
        <v>2.0984751461107173E-2</v>
      </c>
      <c r="R685" s="7">
        <f t="shared" si="155"/>
        <v>4.0949193215622577E-2</v>
      </c>
      <c r="S685" s="7">
        <f t="shared" si="156"/>
        <v>5.9101706276279108E-2</v>
      </c>
      <c r="T685" s="7">
        <f t="shared" si="157"/>
        <v>3.9311664083498871E-2</v>
      </c>
      <c r="U685" s="7" t="str">
        <f t="shared" si="158"/>
        <v/>
      </c>
      <c r="V685" s="7">
        <f t="shared" si="159"/>
        <v>2.4308388602822664E-2</v>
      </c>
      <c r="W685" s="7">
        <f t="shared" si="160"/>
        <v>2.847011514555077E-2</v>
      </c>
      <c r="X685" s="7">
        <f t="shared" si="161"/>
        <v>-6.4714122304664543E-3</v>
      </c>
      <c r="Y685" s="7">
        <f t="shared" si="162"/>
        <v>0</v>
      </c>
      <c r="Z685" s="7">
        <v>8.3180000000000007E-3</v>
      </c>
      <c r="AA685" s="7">
        <f t="shared" si="163"/>
        <v>2.8789020076661519E-2</v>
      </c>
      <c r="AB685" s="7">
        <f t="shared" si="164"/>
        <v>2.4208363209180562E-2</v>
      </c>
      <c r="AE685" s="6">
        <v>44454</v>
      </c>
      <c r="AF685" s="7">
        <v>18.18</v>
      </c>
      <c r="AG685" s="7">
        <v>32.380000000000003</v>
      </c>
      <c r="AH685" s="7">
        <v>53.93</v>
      </c>
      <c r="AI685" s="7">
        <f t="shared" si="150"/>
        <v>2.25</v>
      </c>
      <c r="AJ685" s="7">
        <v>5.66</v>
      </c>
      <c r="AK685" s="7">
        <v>70.706999999999994</v>
      </c>
      <c r="AL685" s="7">
        <f t="shared" si="151"/>
        <v>65.046999999999997</v>
      </c>
      <c r="AM685" s="7">
        <v>0.08</v>
      </c>
      <c r="AN685" s="7">
        <v>0.21</v>
      </c>
      <c r="AO685" s="7">
        <v>1.31</v>
      </c>
      <c r="AP685" s="7">
        <f t="shared" si="152"/>
        <v>1.1000000000000001</v>
      </c>
      <c r="AQ685" s="7">
        <v>2.35</v>
      </c>
      <c r="AR685" s="7">
        <v>112.9773</v>
      </c>
      <c r="AS685" s="7">
        <v>1792.4</v>
      </c>
      <c r="AT685" s="14">
        <v>273.91000000000003</v>
      </c>
      <c r="AU685" s="14">
        <v>98.857900000000001</v>
      </c>
      <c r="AV685" s="14">
        <v>72.8</v>
      </c>
      <c r="AY685" s="6">
        <v>44454</v>
      </c>
      <c r="AZ685" s="12">
        <v>0</v>
      </c>
      <c r="BA685" s="12">
        <v>0</v>
      </c>
      <c r="BB685" s="12">
        <v>0</v>
      </c>
      <c r="BE685" s="6">
        <v>44454</v>
      </c>
      <c r="BF685" t="s">
        <v>56</v>
      </c>
      <c r="BG685" s="52">
        <v>3</v>
      </c>
    </row>
    <row r="686" spans="1:59" x14ac:dyDescent="0.2">
      <c r="A686" s="6">
        <v>44455</v>
      </c>
      <c r="B686" s="12">
        <v>47.469000000000001</v>
      </c>
      <c r="C686" s="12">
        <v>81.073599999999999</v>
      </c>
      <c r="D686" s="12">
        <v>50.307200000000002</v>
      </c>
      <c r="E686" s="12">
        <v>25.659300000000002</v>
      </c>
      <c r="F686" s="12">
        <v>86.679199999999994</v>
      </c>
      <c r="G686" s="12"/>
      <c r="H686" s="12">
        <v>5.7065999999999999</v>
      </c>
      <c r="I686" s="12">
        <v>14.7394</v>
      </c>
      <c r="J686" s="12">
        <v>6.3685999999999998</v>
      </c>
      <c r="K686" s="12">
        <v>77.738100000000003</v>
      </c>
      <c r="L686" s="12">
        <v>72.69</v>
      </c>
      <c r="M686" s="12">
        <v>75.14</v>
      </c>
      <c r="O686" s="6">
        <v>44455</v>
      </c>
      <c r="P686" s="7">
        <f t="shared" si="153"/>
        <v>-1.0692801487911111E-2</v>
      </c>
      <c r="Q686" s="7">
        <f t="shared" si="154"/>
        <v>-9.4099594564829182E-3</v>
      </c>
      <c r="R686" s="7">
        <f t="shared" si="155"/>
        <v>-1.5195020546870674E-3</v>
      </c>
      <c r="S686" s="7">
        <f t="shared" si="156"/>
        <v>-1.9925420472013393E-2</v>
      </c>
      <c r="T686" s="7">
        <f t="shared" si="157"/>
        <v>-1.5208090843059303E-2</v>
      </c>
      <c r="U686" s="7" t="str">
        <f t="shared" si="158"/>
        <v/>
      </c>
      <c r="V686" s="7">
        <f t="shared" si="159"/>
        <v>2.5265830895087969E-3</v>
      </c>
      <c r="W686" s="7">
        <f t="shared" si="160"/>
        <v>-5.5074191480229927E-3</v>
      </c>
      <c r="X686" s="7">
        <f t="shared" si="161"/>
        <v>-1.0884864904328773E-2</v>
      </c>
      <c r="Y686" s="7">
        <f t="shared" si="162"/>
        <v>1.0934747228478137E-4</v>
      </c>
      <c r="Z686" s="7">
        <v>-1.5870000000000001E-3</v>
      </c>
      <c r="AA686" s="7">
        <f t="shared" si="163"/>
        <v>1.3766521997947516E-3</v>
      </c>
      <c r="AB686" s="7">
        <f t="shared" si="164"/>
        <v>4.0005387399340122E-3</v>
      </c>
      <c r="AE686" s="6">
        <v>44455</v>
      </c>
      <c r="AF686" s="7">
        <v>18.690000000000001</v>
      </c>
      <c r="AG686" s="7">
        <v>33.159999999999997</v>
      </c>
      <c r="AH686" s="7">
        <v>53.7</v>
      </c>
      <c r="AI686" s="7">
        <f t="shared" si="150"/>
        <v>2.4500000000000028</v>
      </c>
      <c r="AJ686" s="7">
        <v>5.52</v>
      </c>
      <c r="AK686" s="7">
        <v>63.250999999999998</v>
      </c>
      <c r="AL686" s="7">
        <f t="shared" si="151"/>
        <v>57.730999999999995</v>
      </c>
      <c r="AM686" s="7">
        <v>0.08</v>
      </c>
      <c r="AN686" s="7">
        <v>0.23</v>
      </c>
      <c r="AO686" s="7">
        <v>1.34</v>
      </c>
      <c r="AP686" s="7">
        <f t="shared" si="152"/>
        <v>1.1100000000000001</v>
      </c>
      <c r="AQ686" s="7">
        <v>2.35</v>
      </c>
      <c r="AR686" s="7">
        <v>113.3036</v>
      </c>
      <c r="AS686" s="7">
        <v>1754.6</v>
      </c>
      <c r="AT686" s="14">
        <v>273.91000000000003</v>
      </c>
      <c r="AU686" s="14">
        <v>98.857900000000001</v>
      </c>
      <c r="AV686" s="14">
        <v>72.8</v>
      </c>
      <c r="AY686" s="6">
        <v>44455</v>
      </c>
      <c r="AZ686" s="12">
        <v>0</v>
      </c>
      <c r="BA686" s="12">
        <v>0</v>
      </c>
      <c r="BB686" s="12">
        <v>0</v>
      </c>
      <c r="BE686" s="6">
        <v>44455</v>
      </c>
      <c r="BF686" t="s">
        <v>56</v>
      </c>
      <c r="BG686" s="52">
        <v>3</v>
      </c>
    </row>
    <row r="687" spans="1:59" x14ac:dyDescent="0.2">
      <c r="A687" s="6">
        <v>44456</v>
      </c>
      <c r="B687" s="12">
        <v>46.907699999999998</v>
      </c>
      <c r="C687" s="12">
        <v>80.607100000000003</v>
      </c>
      <c r="D687" s="12">
        <v>50.043900000000001</v>
      </c>
      <c r="E687" s="12">
        <v>25.293099999999999</v>
      </c>
      <c r="F687" s="12">
        <v>83.076300000000003</v>
      </c>
      <c r="G687" s="12"/>
      <c r="H687" s="12">
        <v>5.7210000000000001</v>
      </c>
      <c r="I687" s="12">
        <v>14.5405</v>
      </c>
      <c r="J687" s="12">
        <v>6.3407</v>
      </c>
      <c r="K687" s="12">
        <v>77.729600000000005</v>
      </c>
      <c r="L687" s="12">
        <v>72.09</v>
      </c>
      <c r="M687" s="12">
        <v>74.64</v>
      </c>
      <c r="O687" s="6">
        <v>44456</v>
      </c>
      <c r="P687" s="7">
        <f t="shared" si="153"/>
        <v>-1.189502532415882E-2</v>
      </c>
      <c r="Q687" s="7">
        <f t="shared" si="154"/>
        <v>-5.7706491195546562E-3</v>
      </c>
      <c r="R687" s="7">
        <f t="shared" si="155"/>
        <v>-5.2475878034480439E-3</v>
      </c>
      <c r="S687" s="7">
        <f t="shared" si="156"/>
        <v>-1.4374447738549739E-2</v>
      </c>
      <c r="T687" s="7">
        <f t="shared" si="157"/>
        <v>-4.2454484647633087E-2</v>
      </c>
      <c r="U687" s="7" t="str">
        <f t="shared" si="158"/>
        <v/>
      </c>
      <c r="V687" s="7">
        <f t="shared" si="159"/>
        <v>2.5202155521339429E-3</v>
      </c>
      <c r="W687" s="7">
        <f t="shared" si="160"/>
        <v>-1.3586320960019041E-2</v>
      </c>
      <c r="X687" s="7">
        <f t="shared" si="161"/>
        <v>-4.3904927600540485E-3</v>
      </c>
      <c r="Y687" s="7">
        <f t="shared" si="162"/>
        <v>-1.0934747228477181E-4</v>
      </c>
      <c r="Z687" s="7">
        <v>-9.7890000000000008E-3</v>
      </c>
      <c r="AA687" s="7">
        <f t="shared" si="163"/>
        <v>-8.2884850800567216E-3</v>
      </c>
      <c r="AB687" s="7">
        <f t="shared" si="164"/>
        <v>-6.6764836067344088E-3</v>
      </c>
      <c r="AE687" s="6">
        <v>44456</v>
      </c>
      <c r="AF687" s="7">
        <v>20.81</v>
      </c>
      <c r="AG687" s="7">
        <v>32.32</v>
      </c>
      <c r="AH687" s="7">
        <v>56.06</v>
      </c>
      <c r="AI687" s="7">
        <f t="shared" si="150"/>
        <v>2.5499999999999972</v>
      </c>
      <c r="AJ687" s="7">
        <v>5.32</v>
      </c>
      <c r="AK687" s="7">
        <v>65.102999999999994</v>
      </c>
      <c r="AL687" s="7">
        <f t="shared" si="151"/>
        <v>59.782999999999994</v>
      </c>
      <c r="AM687" s="7">
        <v>0.08</v>
      </c>
      <c r="AN687" s="7">
        <v>0.23</v>
      </c>
      <c r="AO687" s="7">
        <v>1.37</v>
      </c>
      <c r="AP687" s="7">
        <f t="shared" si="152"/>
        <v>1.1400000000000001</v>
      </c>
      <c r="AQ687" s="7">
        <v>2.33</v>
      </c>
      <c r="AR687" s="7">
        <v>113.5989</v>
      </c>
      <c r="AS687" s="7">
        <v>1749.4</v>
      </c>
      <c r="AT687" s="14">
        <v>273.91000000000003</v>
      </c>
      <c r="AU687" s="14">
        <v>98.857900000000001</v>
      </c>
      <c r="AV687" s="14">
        <v>72.8</v>
      </c>
      <c r="AY687" s="6">
        <v>44456</v>
      </c>
      <c r="AZ687" s="12">
        <v>0</v>
      </c>
      <c r="BA687" s="12">
        <v>0</v>
      </c>
      <c r="BB687" s="12">
        <v>0</v>
      </c>
      <c r="BE687" s="6">
        <v>44456</v>
      </c>
      <c r="BF687" t="s">
        <v>56</v>
      </c>
      <c r="BG687" s="52">
        <v>3</v>
      </c>
    </row>
    <row r="688" spans="1:59" x14ac:dyDescent="0.2">
      <c r="A688" s="6">
        <v>44459</v>
      </c>
      <c r="B688" s="12">
        <v>45.657699999999998</v>
      </c>
      <c r="C688" s="12">
        <v>78.957700000000003</v>
      </c>
      <c r="D688" s="12">
        <v>48.4726</v>
      </c>
      <c r="E688" s="12">
        <v>23.9224</v>
      </c>
      <c r="F688" s="12">
        <v>81.489900000000006</v>
      </c>
      <c r="G688" s="12"/>
      <c r="H688" s="12">
        <v>5.3108000000000004</v>
      </c>
      <c r="I688" s="12">
        <v>13.4011</v>
      </c>
      <c r="J688" s="12">
        <v>6.0829000000000004</v>
      </c>
      <c r="K688" s="12">
        <v>77.738100000000003</v>
      </c>
      <c r="L688" s="12">
        <v>70.41</v>
      </c>
      <c r="M688" s="12">
        <v>73.59</v>
      </c>
      <c r="O688" s="6">
        <v>44459</v>
      </c>
      <c r="P688" s="7">
        <f t="shared" si="153"/>
        <v>-2.7009573565001912E-2</v>
      </c>
      <c r="Q688" s="7">
        <f t="shared" si="154"/>
        <v>-2.0674468934737802E-2</v>
      </c>
      <c r="R688" s="7">
        <f t="shared" si="155"/>
        <v>-3.1901930365287774E-2</v>
      </c>
      <c r="S688" s="7">
        <f t="shared" si="156"/>
        <v>-5.5716372766473989E-2</v>
      </c>
      <c r="T688" s="7">
        <f t="shared" si="157"/>
        <v>-1.9280376441662871E-2</v>
      </c>
      <c r="U688" s="7" t="str">
        <f t="shared" si="158"/>
        <v/>
      </c>
      <c r="V688" s="7">
        <f t="shared" si="159"/>
        <v>-7.440113224678177E-2</v>
      </c>
      <c r="W688" s="7">
        <f t="shared" si="160"/>
        <v>-8.1601066269642378E-2</v>
      </c>
      <c r="X688" s="7">
        <f t="shared" si="161"/>
        <v>-4.1507616502529189E-2</v>
      </c>
      <c r="Y688" s="7">
        <f t="shared" si="162"/>
        <v>1.0934747228478137E-4</v>
      </c>
      <c r="Z688" s="7">
        <v>-1.6815E-2</v>
      </c>
      <c r="AA688" s="7">
        <f t="shared" si="163"/>
        <v>-2.3580039885445533E-2</v>
      </c>
      <c r="AB688" s="7">
        <f t="shared" si="164"/>
        <v>-1.4167409600580758E-2</v>
      </c>
      <c r="AE688" s="6">
        <v>44459</v>
      </c>
      <c r="AF688" s="7">
        <v>25.71</v>
      </c>
      <c r="AG688" s="7">
        <v>35.229999999999997</v>
      </c>
      <c r="AH688" s="7">
        <v>59.58</v>
      </c>
      <c r="AI688" s="7">
        <f t="shared" si="150"/>
        <v>3.1800000000000068</v>
      </c>
      <c r="AJ688" s="7">
        <v>5.25</v>
      </c>
      <c r="AK688" s="7">
        <v>75.316999999999993</v>
      </c>
      <c r="AL688" s="7">
        <f t="shared" si="151"/>
        <v>70.066999999999993</v>
      </c>
      <c r="AM688" s="7">
        <v>0.08</v>
      </c>
      <c r="AN688" s="7">
        <v>0.23</v>
      </c>
      <c r="AO688" s="7">
        <v>1.31</v>
      </c>
      <c r="AP688" s="7">
        <f t="shared" si="152"/>
        <v>1.08</v>
      </c>
      <c r="AQ688" s="7">
        <v>2.29</v>
      </c>
      <c r="AR688" s="7">
        <v>113.9422</v>
      </c>
      <c r="AS688" s="7">
        <v>1761.8</v>
      </c>
      <c r="AT688" s="14">
        <v>273.91000000000003</v>
      </c>
      <c r="AU688" s="14">
        <v>98.857900000000001</v>
      </c>
      <c r="AV688" s="14">
        <v>72.8</v>
      </c>
      <c r="AY688" s="6">
        <v>44459</v>
      </c>
      <c r="AZ688" s="12">
        <v>0</v>
      </c>
      <c r="BA688" s="12">
        <v>0</v>
      </c>
      <c r="BB688" s="12">
        <v>0</v>
      </c>
      <c r="BE688" s="6">
        <v>44459</v>
      </c>
      <c r="BF688" t="s">
        <v>56</v>
      </c>
      <c r="BG688" s="52">
        <v>3</v>
      </c>
    </row>
    <row r="689" spans="1:59" x14ac:dyDescent="0.2">
      <c r="A689" s="6">
        <v>44460</v>
      </c>
      <c r="B689" s="12">
        <v>45.615200000000002</v>
      </c>
      <c r="C689" s="12">
        <v>79.016000000000005</v>
      </c>
      <c r="D689" s="12">
        <v>50.392200000000003</v>
      </c>
      <c r="E689" s="12">
        <v>23.875499999999999</v>
      </c>
      <c r="F689" s="12">
        <v>83.850399999999993</v>
      </c>
      <c r="G689" s="12"/>
      <c r="H689" s="12">
        <v>5.5842000000000001</v>
      </c>
      <c r="I689" s="12">
        <v>13.654299999999999</v>
      </c>
      <c r="J689" s="12">
        <v>6.1665000000000001</v>
      </c>
      <c r="K689" s="12">
        <v>77.729600000000005</v>
      </c>
      <c r="L689" s="12">
        <v>70.510000000000005</v>
      </c>
      <c r="M689" s="12">
        <v>73.650000000000006</v>
      </c>
      <c r="O689" s="6">
        <v>44460</v>
      </c>
      <c r="P689" s="7">
        <f t="shared" si="153"/>
        <v>-9.3127320533424845E-4</v>
      </c>
      <c r="Q689" s="7">
        <f t="shared" si="154"/>
        <v>7.3809757759378633E-4</v>
      </c>
      <c r="R689" s="7">
        <f t="shared" si="155"/>
        <v>3.8837711349379897E-2</v>
      </c>
      <c r="S689" s="7">
        <f t="shared" si="156"/>
        <v>-1.9624299415457198E-3</v>
      </c>
      <c r="T689" s="7">
        <f t="shared" si="157"/>
        <v>2.8555172494273761E-2</v>
      </c>
      <c r="U689" s="7" t="str">
        <f t="shared" si="158"/>
        <v/>
      </c>
      <c r="V689" s="7">
        <f t="shared" si="159"/>
        <v>5.0198698397972745E-2</v>
      </c>
      <c r="W689" s="7">
        <f t="shared" si="160"/>
        <v>1.871769719819397E-2</v>
      </c>
      <c r="X689" s="7">
        <f t="shared" si="161"/>
        <v>1.3649860077408959E-2</v>
      </c>
      <c r="Y689" s="7">
        <f t="shared" si="162"/>
        <v>-1.0934747228477181E-4</v>
      </c>
      <c r="Z689" s="7">
        <v>-9.4499999999999998E-4</v>
      </c>
      <c r="AA689" s="7">
        <f t="shared" si="163"/>
        <v>1.4192451999074445E-3</v>
      </c>
      <c r="AB689" s="7">
        <f t="shared" si="164"/>
        <v>8.149959701315723E-4</v>
      </c>
      <c r="AE689" s="6">
        <v>44460</v>
      </c>
      <c r="AF689" s="7">
        <v>24.36</v>
      </c>
      <c r="AG689" s="7">
        <v>34.450000000000003</v>
      </c>
      <c r="AH689" s="7">
        <v>59.2</v>
      </c>
      <c r="AI689" s="7">
        <f t="shared" si="150"/>
        <v>3.1400000000000006</v>
      </c>
      <c r="AJ689" s="7">
        <v>4.96</v>
      </c>
      <c r="AK689" s="7">
        <v>73.781999999999996</v>
      </c>
      <c r="AL689" s="7">
        <f t="shared" si="151"/>
        <v>68.822000000000003</v>
      </c>
      <c r="AM689" s="7">
        <v>0.08</v>
      </c>
      <c r="AN689" s="7">
        <v>0.22</v>
      </c>
      <c r="AO689" s="7">
        <v>1.33</v>
      </c>
      <c r="AP689" s="7">
        <f t="shared" si="152"/>
        <v>1.1100000000000001</v>
      </c>
      <c r="AQ689" s="7">
        <v>2.29</v>
      </c>
      <c r="AR689" s="7">
        <v>113.81789999999999</v>
      </c>
      <c r="AS689" s="7">
        <v>1776</v>
      </c>
      <c r="AT689" s="14">
        <v>273.91000000000003</v>
      </c>
      <c r="AU689" s="14">
        <v>98.857900000000001</v>
      </c>
      <c r="AV689" s="14">
        <v>72.8</v>
      </c>
      <c r="AY689" s="6">
        <v>44460</v>
      </c>
      <c r="AZ689" s="12">
        <v>0</v>
      </c>
      <c r="BA689" s="12">
        <v>0</v>
      </c>
      <c r="BB689" s="12">
        <v>0</v>
      </c>
      <c r="BE689" s="6">
        <v>44460</v>
      </c>
      <c r="BF689" t="s">
        <v>56</v>
      </c>
      <c r="BG689" s="52">
        <v>3</v>
      </c>
    </row>
    <row r="690" spans="1:59" x14ac:dyDescent="0.2">
      <c r="A690" s="6">
        <v>44461</v>
      </c>
      <c r="B690" s="12">
        <v>46.950299999999999</v>
      </c>
      <c r="C690" s="12">
        <v>81.340199999999996</v>
      </c>
      <c r="D690" s="12">
        <v>52.880800000000001</v>
      </c>
      <c r="E690" s="12">
        <v>25.114799999999999</v>
      </c>
      <c r="F690" s="12">
        <v>85.933800000000005</v>
      </c>
      <c r="G690" s="12"/>
      <c r="H690" s="12">
        <v>5.8864999999999998</v>
      </c>
      <c r="I690" s="12">
        <v>14.2963</v>
      </c>
      <c r="J690" s="12">
        <v>6.4451999999999998</v>
      </c>
      <c r="K690" s="12">
        <v>77.729600000000005</v>
      </c>
      <c r="L690" s="12">
        <v>72.37</v>
      </c>
      <c r="M690" s="12">
        <v>75.5</v>
      </c>
      <c r="O690" s="6">
        <v>44461</v>
      </c>
      <c r="P690" s="7">
        <f t="shared" si="153"/>
        <v>2.8848601099754276E-2</v>
      </c>
      <c r="Q690" s="7">
        <f t="shared" si="154"/>
        <v>2.8989995685080476E-2</v>
      </c>
      <c r="R690" s="7">
        <f t="shared" si="155"/>
        <v>4.8203922826333928E-2</v>
      </c>
      <c r="S690" s="7">
        <f t="shared" si="156"/>
        <v>5.0604485245913607E-2</v>
      </c>
      <c r="T690" s="7">
        <f t="shared" si="157"/>
        <v>2.4542973707348058E-2</v>
      </c>
      <c r="U690" s="7" t="str">
        <f t="shared" si="158"/>
        <v/>
      </c>
      <c r="V690" s="7">
        <f t="shared" si="159"/>
        <v>5.2720412098531601E-2</v>
      </c>
      <c r="W690" s="7">
        <f t="shared" si="160"/>
        <v>4.5946272189690135E-2</v>
      </c>
      <c r="X690" s="7">
        <f t="shared" si="161"/>
        <v>4.4204251693371097E-2</v>
      </c>
      <c r="Y690" s="7">
        <f t="shared" si="162"/>
        <v>0</v>
      </c>
      <c r="Z690" s="7">
        <v>9.7070000000000004E-3</v>
      </c>
      <c r="AA690" s="7">
        <f t="shared" si="163"/>
        <v>2.6037305147087204E-2</v>
      </c>
      <c r="AB690" s="7">
        <f t="shared" si="164"/>
        <v>2.4808513346339735E-2</v>
      </c>
      <c r="AE690" s="6">
        <v>44461</v>
      </c>
      <c r="AF690" s="7">
        <v>20.87</v>
      </c>
      <c r="AG690" s="7">
        <v>32.43</v>
      </c>
      <c r="AH690" s="7">
        <v>55.92</v>
      </c>
      <c r="AI690" s="7">
        <f t="shared" si="150"/>
        <v>3.1299999999999955</v>
      </c>
      <c r="AJ690" s="7">
        <v>4.92</v>
      </c>
      <c r="AK690" s="7">
        <v>71.691999999999993</v>
      </c>
      <c r="AL690" s="7">
        <f t="shared" si="151"/>
        <v>66.771999999999991</v>
      </c>
      <c r="AM690" s="7">
        <v>0.08</v>
      </c>
      <c r="AN690" s="7">
        <v>0.25</v>
      </c>
      <c r="AO690" s="7">
        <v>1.32</v>
      </c>
      <c r="AP690" s="7">
        <f t="shared" si="152"/>
        <v>1.07</v>
      </c>
      <c r="AQ690" s="7">
        <v>2.2799999999999998</v>
      </c>
      <c r="AR690" s="7">
        <v>113.6223</v>
      </c>
      <c r="AS690" s="7">
        <v>1776.7</v>
      </c>
      <c r="AT690" s="14">
        <v>273.91000000000003</v>
      </c>
      <c r="AU690" s="14">
        <v>98.857900000000001</v>
      </c>
      <c r="AV690" s="14">
        <v>72.8</v>
      </c>
      <c r="AY690" s="6">
        <v>44461</v>
      </c>
      <c r="AZ690" s="12">
        <v>0</v>
      </c>
      <c r="BA690" s="12">
        <v>0</v>
      </c>
      <c r="BB690" s="12">
        <v>0</v>
      </c>
      <c r="BE690" s="6">
        <v>44461</v>
      </c>
      <c r="BF690" t="s">
        <v>56</v>
      </c>
      <c r="BG690" s="52">
        <v>3</v>
      </c>
    </row>
    <row r="691" spans="1:59" x14ac:dyDescent="0.2">
      <c r="A691" s="6">
        <v>44462</v>
      </c>
      <c r="B691" s="12">
        <v>48.540500000000002</v>
      </c>
      <c r="C691" s="12">
        <v>83.356200000000001</v>
      </c>
      <c r="D691" s="12">
        <v>54.112299999999998</v>
      </c>
      <c r="E691" s="12">
        <v>26.250800000000002</v>
      </c>
      <c r="F691" s="12">
        <v>89.632199999999997</v>
      </c>
      <c r="G691" s="12"/>
      <c r="H691" s="12">
        <v>5.8289</v>
      </c>
      <c r="I691" s="12">
        <v>14.2782</v>
      </c>
      <c r="J691" s="12">
        <v>6.6124999999999998</v>
      </c>
      <c r="K691" s="12">
        <v>77.738100000000003</v>
      </c>
      <c r="L691" s="12">
        <v>73.430000000000007</v>
      </c>
      <c r="M691" s="12">
        <v>76.44</v>
      </c>
      <c r="O691" s="6">
        <v>44462</v>
      </c>
      <c r="P691" s="7">
        <f t="shared" si="153"/>
        <v>3.330890561804694E-2</v>
      </c>
      <c r="Q691" s="7">
        <f t="shared" si="154"/>
        <v>2.4482632262435574E-2</v>
      </c>
      <c r="R691" s="7">
        <f t="shared" si="155"/>
        <v>2.3021192735536957E-2</v>
      </c>
      <c r="S691" s="7">
        <f t="shared" si="156"/>
        <v>4.4239150961924108E-2</v>
      </c>
      <c r="T691" s="7">
        <f t="shared" si="157"/>
        <v>4.2137398032594017E-2</v>
      </c>
      <c r="U691" s="7" t="str">
        <f t="shared" si="158"/>
        <v/>
      </c>
      <c r="V691" s="7">
        <f t="shared" si="159"/>
        <v>-9.8332902211645049E-3</v>
      </c>
      <c r="W691" s="7">
        <f t="shared" si="160"/>
        <v>-1.2668639815774188E-3</v>
      </c>
      <c r="X691" s="7">
        <f t="shared" si="161"/>
        <v>2.5626129467140782E-2</v>
      </c>
      <c r="Y691" s="7">
        <f t="shared" si="162"/>
        <v>1.0934747228478137E-4</v>
      </c>
      <c r="Z691" s="7">
        <v>1.2076999999999999E-2</v>
      </c>
      <c r="AA691" s="7">
        <f t="shared" si="163"/>
        <v>1.4540722585482755E-2</v>
      </c>
      <c r="AB691" s="7">
        <f t="shared" si="164"/>
        <v>1.2373463117093173E-2</v>
      </c>
      <c r="AE691" s="6">
        <v>44462</v>
      </c>
      <c r="AF691" s="7">
        <v>18.63</v>
      </c>
      <c r="AG691" s="7">
        <v>32.299999999999997</v>
      </c>
      <c r="AH691" s="7">
        <v>56.79</v>
      </c>
      <c r="AI691" s="7">
        <f t="shared" si="150"/>
        <v>3.0099999999999909</v>
      </c>
      <c r="AJ691" s="7">
        <v>4.9400000000000004</v>
      </c>
      <c r="AK691" s="7">
        <v>69.683999999999997</v>
      </c>
      <c r="AL691" s="7">
        <f t="shared" si="151"/>
        <v>64.744</v>
      </c>
      <c r="AM691" s="7">
        <v>0.08</v>
      </c>
      <c r="AN691" s="7">
        <v>0.27</v>
      </c>
      <c r="AO691" s="7">
        <v>1.41</v>
      </c>
      <c r="AP691" s="7">
        <f t="shared" si="152"/>
        <v>1.1399999999999999</v>
      </c>
      <c r="AQ691" s="7">
        <v>2.31</v>
      </c>
      <c r="AR691" s="7">
        <v>113.51300000000001</v>
      </c>
      <c r="AS691" s="7">
        <v>1747.7</v>
      </c>
      <c r="AT691" s="14">
        <v>273.91000000000003</v>
      </c>
      <c r="AU691" s="14">
        <v>98.857900000000001</v>
      </c>
      <c r="AV691" s="14">
        <v>72.8</v>
      </c>
      <c r="AY691" s="6">
        <v>44462</v>
      </c>
      <c r="AZ691" s="12">
        <v>0</v>
      </c>
      <c r="BA691" s="12">
        <v>0</v>
      </c>
      <c r="BB691" s="12">
        <v>0</v>
      </c>
      <c r="BE691" s="6">
        <v>44462</v>
      </c>
      <c r="BF691" t="s">
        <v>56</v>
      </c>
      <c r="BG691" s="52">
        <v>3</v>
      </c>
    </row>
    <row r="692" spans="1:59" x14ac:dyDescent="0.2">
      <c r="A692" s="6">
        <v>44463</v>
      </c>
      <c r="B692" s="12">
        <v>48.974200000000003</v>
      </c>
      <c r="C692" s="12">
        <v>83.806100000000001</v>
      </c>
      <c r="D692" s="12">
        <v>55.225000000000001</v>
      </c>
      <c r="E692" s="12">
        <v>26.382200000000001</v>
      </c>
      <c r="F692" s="12">
        <v>90.473200000000006</v>
      </c>
      <c r="G692" s="12"/>
      <c r="H692" s="12">
        <v>6.0808</v>
      </c>
      <c r="I692" s="12">
        <v>14.9293</v>
      </c>
      <c r="J692" s="12">
        <v>6.4661</v>
      </c>
      <c r="K692" s="12">
        <v>77.729600000000005</v>
      </c>
      <c r="L692" s="12">
        <v>74.180000000000007</v>
      </c>
      <c r="M692" s="12">
        <v>77.42</v>
      </c>
      <c r="O692" s="6">
        <v>44463</v>
      </c>
      <c r="P692" s="7">
        <f t="shared" si="153"/>
        <v>8.8951278042002108E-3</v>
      </c>
      <c r="Q692" s="7">
        <f t="shared" si="154"/>
        <v>5.3828056482280425E-3</v>
      </c>
      <c r="R692" s="7">
        <f t="shared" si="155"/>
        <v>2.0354232548608252E-2</v>
      </c>
      <c r="S692" s="7">
        <f t="shared" si="156"/>
        <v>4.9930755606628525E-3</v>
      </c>
      <c r="T692" s="7">
        <f t="shared" si="157"/>
        <v>9.3390438321232037E-3</v>
      </c>
      <c r="U692" s="7" t="str">
        <f t="shared" si="158"/>
        <v/>
      </c>
      <c r="V692" s="7">
        <f t="shared" si="159"/>
        <v>4.2307962954743719E-2</v>
      </c>
      <c r="W692" s="7">
        <f t="shared" si="160"/>
        <v>4.4591826440187048E-2</v>
      </c>
      <c r="X692" s="7">
        <f t="shared" si="161"/>
        <v>-2.2388652488857772E-2</v>
      </c>
      <c r="Y692" s="7">
        <f t="shared" si="162"/>
        <v>-1.0934747228477181E-4</v>
      </c>
      <c r="Z692" s="7">
        <v>1.6459999999999999E-3</v>
      </c>
      <c r="AA692" s="7">
        <f t="shared" si="163"/>
        <v>1.0162000597925646E-2</v>
      </c>
      <c r="AB692" s="7">
        <f t="shared" si="164"/>
        <v>1.2739025777429712E-2</v>
      </c>
      <c r="AE692" s="6">
        <v>44463</v>
      </c>
      <c r="AF692" s="7">
        <v>17.75</v>
      </c>
      <c r="AG692" s="7">
        <v>34.01</v>
      </c>
      <c r="AH692" s="7">
        <v>58.46</v>
      </c>
      <c r="AI692" s="7">
        <f t="shared" si="150"/>
        <v>3.2399999999999949</v>
      </c>
      <c r="AJ692" s="7">
        <v>5.0999999999999996</v>
      </c>
      <c r="AK692" s="7">
        <v>70.239999999999995</v>
      </c>
      <c r="AL692" s="7">
        <f t="shared" si="151"/>
        <v>65.14</v>
      </c>
      <c r="AM692" s="7">
        <v>0.08</v>
      </c>
      <c r="AN692" s="7">
        <v>0.28999999999999998</v>
      </c>
      <c r="AO692" s="7">
        <v>1.47</v>
      </c>
      <c r="AP692" s="7">
        <f t="shared" si="152"/>
        <v>1.18</v>
      </c>
      <c r="AQ692" s="7">
        <v>2.34</v>
      </c>
      <c r="AR692" s="7">
        <v>113.7597</v>
      </c>
      <c r="AS692" s="7">
        <v>1749.7</v>
      </c>
      <c r="AT692" s="14">
        <v>273.91000000000003</v>
      </c>
      <c r="AU692" s="14">
        <v>98.857900000000001</v>
      </c>
      <c r="AV692" s="14">
        <v>72.8</v>
      </c>
      <c r="AY692" s="6">
        <v>44463</v>
      </c>
      <c r="AZ692" s="12">
        <v>0</v>
      </c>
      <c r="BA692" s="12">
        <v>0</v>
      </c>
      <c r="BB692" s="12">
        <v>0</v>
      </c>
      <c r="BE692" s="6">
        <v>44463</v>
      </c>
      <c r="BF692" t="s">
        <v>56</v>
      </c>
      <c r="BG692" s="52">
        <v>3</v>
      </c>
    </row>
    <row r="693" spans="1:59" x14ac:dyDescent="0.2">
      <c r="A693" s="6">
        <v>44466</v>
      </c>
      <c r="B693" s="12">
        <v>50.428400000000003</v>
      </c>
      <c r="C693" s="12">
        <v>85.780500000000004</v>
      </c>
      <c r="D693" s="12">
        <v>56.660400000000003</v>
      </c>
      <c r="E693" s="12">
        <v>28.3445</v>
      </c>
      <c r="F693" s="12">
        <v>91.753799999999998</v>
      </c>
      <c r="G693" s="12"/>
      <c r="H693" s="12">
        <v>6.3902000000000001</v>
      </c>
      <c r="I693" s="12">
        <v>16.267600000000002</v>
      </c>
      <c r="J693" s="12">
        <v>6.71</v>
      </c>
      <c r="K693" s="12">
        <v>77.729600000000005</v>
      </c>
      <c r="L693" s="12">
        <v>75.540000000000006</v>
      </c>
      <c r="M693" s="12">
        <v>78.849999999999994</v>
      </c>
      <c r="O693" s="6">
        <v>44466</v>
      </c>
      <c r="P693" s="7">
        <f t="shared" si="153"/>
        <v>2.9260879606315477E-2</v>
      </c>
      <c r="Q693" s="7">
        <f t="shared" si="154"/>
        <v>2.3285910734713491E-2</v>
      </c>
      <c r="R693" s="7">
        <f t="shared" si="155"/>
        <v>2.5659804725347405E-2</v>
      </c>
      <c r="S693" s="7">
        <f t="shared" si="156"/>
        <v>7.1743467500923391E-2</v>
      </c>
      <c r="T693" s="7">
        <f t="shared" si="157"/>
        <v>1.405522871747716E-2</v>
      </c>
      <c r="U693" s="7" t="str">
        <f t="shared" si="158"/>
        <v/>
      </c>
      <c r="V693" s="7">
        <f t="shared" si="159"/>
        <v>4.9629300534487664E-2</v>
      </c>
      <c r="W693" s="7">
        <f t="shared" si="160"/>
        <v>8.5849674607736876E-2</v>
      </c>
      <c r="X693" s="7">
        <f t="shared" si="161"/>
        <v>3.7025806288030379E-2</v>
      </c>
      <c r="Y693" s="7">
        <f t="shared" si="162"/>
        <v>0</v>
      </c>
      <c r="Z693" s="7">
        <v>-2.8649999999999999E-3</v>
      </c>
      <c r="AA693" s="7">
        <f t="shared" si="163"/>
        <v>1.8167745222865975E-2</v>
      </c>
      <c r="AB693" s="7">
        <f t="shared" si="164"/>
        <v>1.8302168259545212E-2</v>
      </c>
      <c r="AE693" s="6">
        <v>44466</v>
      </c>
      <c r="AF693" s="7">
        <v>18.760000000000002</v>
      </c>
      <c r="AG693" s="7">
        <v>34.979999999999997</v>
      </c>
      <c r="AH693" s="7">
        <v>60.5</v>
      </c>
      <c r="AI693" s="7">
        <f t="shared" si="150"/>
        <v>3.3099999999999881</v>
      </c>
      <c r="AJ693" s="7">
        <v>5.53</v>
      </c>
      <c r="AK693" s="7">
        <v>76.507000000000005</v>
      </c>
      <c r="AL693" s="7">
        <f t="shared" si="151"/>
        <v>70.977000000000004</v>
      </c>
      <c r="AM693" s="7">
        <v>0.08</v>
      </c>
      <c r="AN693" s="7">
        <v>0.31</v>
      </c>
      <c r="AO693" s="7">
        <v>1.48</v>
      </c>
      <c r="AP693" s="7">
        <f t="shared" si="152"/>
        <v>1.17</v>
      </c>
      <c r="AQ693" s="7">
        <v>2.35</v>
      </c>
      <c r="AR693" s="7">
        <v>113.7432</v>
      </c>
      <c r="AS693" s="7">
        <v>1750</v>
      </c>
      <c r="AT693" s="14">
        <v>273.91000000000003</v>
      </c>
      <c r="AU693" s="14">
        <v>98.857900000000001</v>
      </c>
      <c r="AV693" s="14">
        <v>72.8</v>
      </c>
      <c r="AY693" s="6">
        <v>44466</v>
      </c>
      <c r="AZ693" s="12">
        <v>0</v>
      </c>
      <c r="BA693" s="12">
        <v>0</v>
      </c>
      <c r="BB693" s="12">
        <v>0</v>
      </c>
      <c r="BE693" s="6">
        <v>44466</v>
      </c>
      <c r="BF693" t="s">
        <v>56</v>
      </c>
      <c r="BG693" s="52">
        <v>3</v>
      </c>
    </row>
    <row r="694" spans="1:59" x14ac:dyDescent="0.2">
      <c r="A694" s="6">
        <v>44467</v>
      </c>
      <c r="B694" s="12">
        <v>50.955599999999997</v>
      </c>
      <c r="C694" s="12">
        <v>86.1053</v>
      </c>
      <c r="D694" s="12">
        <v>57.586199999999998</v>
      </c>
      <c r="E694" s="12">
        <v>28.072199999999999</v>
      </c>
      <c r="F694" s="12">
        <v>92.632999999999996</v>
      </c>
      <c r="G694" s="12"/>
      <c r="H694" s="12">
        <v>6.3110999999999997</v>
      </c>
      <c r="I694" s="12">
        <v>16.4846</v>
      </c>
      <c r="J694" s="12">
        <v>6.6264000000000003</v>
      </c>
      <c r="K694" s="12">
        <v>77.729600000000005</v>
      </c>
      <c r="L694" s="12">
        <v>75.44</v>
      </c>
      <c r="M694" s="12">
        <v>78.3</v>
      </c>
      <c r="O694" s="6">
        <v>44467</v>
      </c>
      <c r="P694" s="7">
        <f t="shared" si="153"/>
        <v>1.0400156868226051E-2</v>
      </c>
      <c r="Q694" s="7">
        <f t="shared" si="154"/>
        <v>3.7792579327372371E-3</v>
      </c>
      <c r="R694" s="7">
        <f t="shared" si="155"/>
        <v>1.6207401632312358E-2</v>
      </c>
      <c r="S694" s="7">
        <f t="shared" si="156"/>
        <v>-9.6532450328659317E-3</v>
      </c>
      <c r="T694" s="7">
        <f t="shared" si="157"/>
        <v>9.5365466864206286E-3</v>
      </c>
      <c r="U694" s="7" t="str">
        <f t="shared" si="158"/>
        <v/>
      </c>
      <c r="V694" s="7">
        <f t="shared" si="159"/>
        <v>-1.2455578978225192E-2</v>
      </c>
      <c r="W694" s="7">
        <f t="shared" si="160"/>
        <v>1.3251212152271616E-2</v>
      </c>
      <c r="X694" s="7">
        <f t="shared" si="161"/>
        <v>-1.2537280681673089E-2</v>
      </c>
      <c r="Y694" s="7">
        <f t="shared" si="162"/>
        <v>0</v>
      </c>
      <c r="Z694" s="7">
        <v>-2.0358000000000001E-2</v>
      </c>
      <c r="AA694" s="7">
        <f t="shared" si="163"/>
        <v>-1.3246789591088337E-3</v>
      </c>
      <c r="AB694" s="7">
        <f t="shared" si="164"/>
        <v>-6.999710412289954E-3</v>
      </c>
      <c r="AE694" s="6">
        <v>44467</v>
      </c>
      <c r="AF694" s="7">
        <v>23.25</v>
      </c>
      <c r="AG694" s="7">
        <v>36.1</v>
      </c>
      <c r="AH694" s="7">
        <v>62.71</v>
      </c>
      <c r="AI694" s="7">
        <f t="shared" si="150"/>
        <v>2.8599999999999994</v>
      </c>
      <c r="AJ694" s="7">
        <v>5.94</v>
      </c>
      <c r="AK694" s="7">
        <v>78.564999999999998</v>
      </c>
      <c r="AL694" s="7">
        <f t="shared" si="151"/>
        <v>72.625</v>
      </c>
      <c r="AM694" s="7">
        <v>0.08</v>
      </c>
      <c r="AN694" s="7">
        <v>0.31</v>
      </c>
      <c r="AO694" s="7">
        <v>1.54</v>
      </c>
      <c r="AP694" s="7">
        <f t="shared" si="152"/>
        <v>1.23</v>
      </c>
      <c r="AQ694" s="7">
        <v>2.38</v>
      </c>
      <c r="AR694" s="7">
        <v>114.2469</v>
      </c>
      <c r="AS694" s="7">
        <v>1735.8</v>
      </c>
      <c r="AT694" s="14">
        <v>273.91000000000003</v>
      </c>
      <c r="AU694" s="14">
        <v>98.857900000000001</v>
      </c>
      <c r="AV694" s="14">
        <v>72.8</v>
      </c>
      <c r="AY694" s="6">
        <v>44467</v>
      </c>
      <c r="AZ694" s="12">
        <v>0</v>
      </c>
      <c r="BA694" s="12">
        <v>0</v>
      </c>
      <c r="BB694" s="12">
        <v>0</v>
      </c>
      <c r="BE694" s="6">
        <v>44467</v>
      </c>
      <c r="BF694" t="s">
        <v>56</v>
      </c>
      <c r="BG694" s="52">
        <v>3</v>
      </c>
    </row>
    <row r="695" spans="1:59" x14ac:dyDescent="0.2">
      <c r="A695" s="6">
        <v>44468</v>
      </c>
      <c r="B695" s="12">
        <v>50.921599999999998</v>
      </c>
      <c r="C695" s="12">
        <v>86.080399999999997</v>
      </c>
      <c r="D695" s="12">
        <v>57.79</v>
      </c>
      <c r="E695" s="12">
        <v>28.194299999999998</v>
      </c>
      <c r="F695" s="12">
        <v>93.2637</v>
      </c>
      <c r="G695" s="12"/>
      <c r="H695" s="12">
        <v>6.4981999999999998</v>
      </c>
      <c r="I695" s="12">
        <v>16.4575</v>
      </c>
      <c r="J695" s="12">
        <v>6.6752000000000002</v>
      </c>
      <c r="K695" s="12">
        <v>77.738100000000003</v>
      </c>
      <c r="L695" s="12">
        <v>75.06</v>
      </c>
      <c r="M695" s="12">
        <v>77.86</v>
      </c>
      <c r="O695" s="6">
        <v>44468</v>
      </c>
      <c r="P695" s="7">
        <f t="shared" si="153"/>
        <v>-6.6747027327600358E-4</v>
      </c>
      <c r="Q695" s="7">
        <f t="shared" si="154"/>
        <v>-2.8922262619458713E-4</v>
      </c>
      <c r="R695" s="7">
        <f t="shared" si="155"/>
        <v>3.5327946658460017E-3</v>
      </c>
      <c r="S695" s="7">
        <f t="shared" si="156"/>
        <v>4.340067061505198E-3</v>
      </c>
      <c r="T695" s="7">
        <f t="shared" si="157"/>
        <v>6.7855149655986005E-3</v>
      </c>
      <c r="U695" s="7" t="str">
        <f t="shared" si="158"/>
        <v/>
      </c>
      <c r="V695" s="7">
        <f t="shared" si="159"/>
        <v>2.921522764843661E-2</v>
      </c>
      <c r="W695" s="7">
        <f t="shared" si="160"/>
        <v>-1.6453113865492021E-3</v>
      </c>
      <c r="X695" s="7">
        <f t="shared" si="161"/>
        <v>7.3374960823442458E-3</v>
      </c>
      <c r="Y695" s="7">
        <f t="shared" si="162"/>
        <v>1.0934747228478137E-4</v>
      </c>
      <c r="Z695" s="7">
        <v>1.6819999999999999E-3</v>
      </c>
      <c r="AA695" s="7">
        <f t="shared" si="163"/>
        <v>-5.0498446183272283E-3</v>
      </c>
      <c r="AB695" s="7">
        <f t="shared" si="164"/>
        <v>-5.6352608144477128E-3</v>
      </c>
      <c r="AE695" s="6">
        <v>44468</v>
      </c>
      <c r="AF695" s="7">
        <v>22.56</v>
      </c>
      <c r="AG695" s="7">
        <v>35.26</v>
      </c>
      <c r="AH695" s="7">
        <v>61.21</v>
      </c>
      <c r="AI695" s="7">
        <f t="shared" si="150"/>
        <v>2.7999999999999972</v>
      </c>
      <c r="AJ695" s="7">
        <v>5.73</v>
      </c>
      <c r="AK695" s="7">
        <v>86.608999999999995</v>
      </c>
      <c r="AL695" s="7">
        <f t="shared" si="151"/>
        <v>80.878999999999991</v>
      </c>
      <c r="AM695" s="7">
        <v>0.08</v>
      </c>
      <c r="AN695" s="7">
        <v>0.3</v>
      </c>
      <c r="AO695" s="7">
        <v>1.55</v>
      </c>
      <c r="AP695" s="7">
        <f t="shared" si="152"/>
        <v>1.25</v>
      </c>
      <c r="AQ695" s="7">
        <v>2.37</v>
      </c>
      <c r="AR695" s="7">
        <v>114.7092</v>
      </c>
      <c r="AS695" s="7">
        <v>1721.5</v>
      </c>
      <c r="AT695" s="14">
        <v>273.91000000000003</v>
      </c>
      <c r="AU695" s="14">
        <v>98.857900000000001</v>
      </c>
      <c r="AV695" s="14">
        <v>72.8</v>
      </c>
      <c r="AY695" s="6">
        <v>44468</v>
      </c>
      <c r="AZ695" s="12">
        <v>0</v>
      </c>
      <c r="BA695" s="12">
        <v>0</v>
      </c>
      <c r="BB695" s="12">
        <v>0</v>
      </c>
      <c r="BE695" s="6">
        <v>44468</v>
      </c>
      <c r="BF695" t="s">
        <v>56</v>
      </c>
      <c r="BG695" s="52">
        <v>3</v>
      </c>
    </row>
    <row r="696" spans="1:59" x14ac:dyDescent="0.2">
      <c r="A696" s="6">
        <v>44469</v>
      </c>
      <c r="B696" s="12">
        <v>50.020200000000003</v>
      </c>
      <c r="C696" s="12">
        <v>84.514200000000002</v>
      </c>
      <c r="D696" s="12">
        <v>57.560699999999997</v>
      </c>
      <c r="E696" s="12">
        <v>27.771799999999999</v>
      </c>
      <c r="F696" s="12">
        <v>93.340199999999996</v>
      </c>
      <c r="G696" s="12"/>
      <c r="H696" s="12">
        <v>6.7427999999999999</v>
      </c>
      <c r="I696" s="12">
        <v>16.764900000000001</v>
      </c>
      <c r="J696" s="12">
        <v>6.6752000000000002</v>
      </c>
      <c r="K696" s="12">
        <v>77.738100000000003</v>
      </c>
      <c r="L696" s="12">
        <v>75.22</v>
      </c>
      <c r="M696" s="12">
        <v>77.81</v>
      </c>
      <c r="O696" s="6">
        <v>44469</v>
      </c>
      <c r="P696" s="7">
        <f t="shared" si="153"/>
        <v>-1.7860271191608462E-2</v>
      </c>
      <c r="Q696" s="7">
        <f t="shared" si="154"/>
        <v>-1.8362175660792228E-2</v>
      </c>
      <c r="R696" s="7">
        <f t="shared" si="155"/>
        <v>-3.9757071613951197E-3</v>
      </c>
      <c r="S696" s="7">
        <f t="shared" si="156"/>
        <v>-1.5098712486760448E-2</v>
      </c>
      <c r="T696" s="7">
        <f t="shared" si="157"/>
        <v>8.1991860069046221E-4</v>
      </c>
      <c r="U696" s="7" t="str">
        <f t="shared" si="158"/>
        <v/>
      </c>
      <c r="V696" s="7">
        <f t="shared" si="159"/>
        <v>3.6950053449622849E-2</v>
      </c>
      <c r="W696" s="7">
        <f t="shared" si="160"/>
        <v>1.8506114732872645E-2</v>
      </c>
      <c r="X696" s="7">
        <f t="shared" si="161"/>
        <v>0</v>
      </c>
      <c r="Y696" s="7">
        <f t="shared" si="162"/>
        <v>0</v>
      </c>
      <c r="Z696" s="7">
        <v>-1.2297000000000001E-2</v>
      </c>
      <c r="AA696" s="7">
        <f t="shared" si="163"/>
        <v>2.1293593353154481E-3</v>
      </c>
      <c r="AB696" s="7">
        <f t="shared" si="164"/>
        <v>-6.4238455347091728E-4</v>
      </c>
      <c r="AE696" s="6">
        <v>44469</v>
      </c>
      <c r="AF696" s="7">
        <v>23.14</v>
      </c>
      <c r="AG696" s="7">
        <v>38.68</v>
      </c>
      <c r="AH696" s="7">
        <v>61.07</v>
      </c>
      <c r="AI696" s="7">
        <f t="shared" si="150"/>
        <v>2.5900000000000034</v>
      </c>
      <c r="AJ696" s="7">
        <v>5.58</v>
      </c>
      <c r="AK696" s="7">
        <v>97.774000000000001</v>
      </c>
      <c r="AL696" s="7">
        <f t="shared" si="151"/>
        <v>92.194000000000003</v>
      </c>
      <c r="AM696" s="7">
        <v>0.06</v>
      </c>
      <c r="AN696" s="7">
        <v>0.28000000000000003</v>
      </c>
      <c r="AO696" s="7">
        <v>1.52</v>
      </c>
      <c r="AP696" s="7">
        <f t="shared" si="152"/>
        <v>1.24</v>
      </c>
      <c r="AQ696" s="7">
        <v>2.37</v>
      </c>
      <c r="AR696" s="7">
        <v>114.6403</v>
      </c>
      <c r="AS696" s="7">
        <v>1755.3</v>
      </c>
      <c r="AT696" s="14">
        <v>273.91000000000003</v>
      </c>
      <c r="AU696" s="14">
        <v>98.857900000000001</v>
      </c>
      <c r="AV696" s="14">
        <v>72.8</v>
      </c>
      <c r="AY696" s="6">
        <v>44469</v>
      </c>
      <c r="AZ696" s="12">
        <v>0</v>
      </c>
      <c r="BA696" s="12">
        <v>0</v>
      </c>
      <c r="BB696" s="12">
        <v>0</v>
      </c>
      <c r="BE696" s="6">
        <v>44469</v>
      </c>
      <c r="BF696" t="s">
        <v>56</v>
      </c>
      <c r="BG696" s="52">
        <v>3</v>
      </c>
    </row>
    <row r="697" spans="1:59" x14ac:dyDescent="0.2">
      <c r="A697" s="6">
        <v>44470</v>
      </c>
      <c r="B697" s="12">
        <v>51.814500000000002</v>
      </c>
      <c r="C697" s="12">
        <v>86.913399999999996</v>
      </c>
      <c r="D697" s="12">
        <v>59.539700000000003</v>
      </c>
      <c r="E697" s="12">
        <v>29.245799999999999</v>
      </c>
      <c r="F697" s="12">
        <v>94.448800000000006</v>
      </c>
      <c r="G697" s="12"/>
      <c r="H697" s="12">
        <v>6.9443000000000001</v>
      </c>
      <c r="I697" s="12">
        <v>17.560700000000001</v>
      </c>
      <c r="J697" s="12">
        <v>6.7935999999999996</v>
      </c>
      <c r="K697" s="12">
        <v>77.738100000000003</v>
      </c>
      <c r="L697" s="12">
        <v>76.010000000000005</v>
      </c>
      <c r="M697" s="12">
        <v>79.400000000000006</v>
      </c>
      <c r="O697" s="6">
        <v>44470</v>
      </c>
      <c r="P697" s="7">
        <f t="shared" si="153"/>
        <v>3.5243109032169415E-2</v>
      </c>
      <c r="Q697" s="7">
        <f t="shared" si="154"/>
        <v>2.7992653031828151E-2</v>
      </c>
      <c r="R697" s="7">
        <f t="shared" si="155"/>
        <v>3.3803273777152094E-2</v>
      </c>
      <c r="S697" s="7">
        <f t="shared" si="156"/>
        <v>5.1714856257097187E-2</v>
      </c>
      <c r="T697" s="7">
        <f t="shared" si="157"/>
        <v>1.180700550834908E-2</v>
      </c>
      <c r="U697" s="7" t="str">
        <f t="shared" si="158"/>
        <v/>
      </c>
      <c r="V697" s="7">
        <f t="shared" si="159"/>
        <v>2.9445910265797751E-2</v>
      </c>
      <c r="W697" s="7">
        <f t="shared" si="160"/>
        <v>4.6376035645422309E-2</v>
      </c>
      <c r="X697" s="7">
        <f t="shared" si="161"/>
        <v>1.7581826142538167E-2</v>
      </c>
      <c r="Y697" s="7">
        <f t="shared" si="162"/>
        <v>0</v>
      </c>
      <c r="Z697" s="7">
        <v>1.1814E-2</v>
      </c>
      <c r="AA697" s="7">
        <f t="shared" si="163"/>
        <v>1.0447757535758741E-2</v>
      </c>
      <c r="AB697" s="7">
        <f t="shared" si="164"/>
        <v>2.0228410624251257E-2</v>
      </c>
      <c r="AE697" s="6">
        <v>44470</v>
      </c>
      <c r="AF697" s="7">
        <v>21.15</v>
      </c>
      <c r="AG697" s="7">
        <v>37.380000000000003</v>
      </c>
      <c r="AH697" s="7">
        <v>57.38</v>
      </c>
      <c r="AI697" s="7">
        <f t="shared" si="150"/>
        <v>3.3900000000000006</v>
      </c>
      <c r="AJ697" s="7">
        <v>5.61</v>
      </c>
      <c r="AK697" s="7">
        <v>93.625</v>
      </c>
      <c r="AL697" s="7">
        <f t="shared" si="151"/>
        <v>88.015000000000001</v>
      </c>
      <c r="AM697" s="7">
        <v>0.08</v>
      </c>
      <c r="AN697" s="7">
        <v>0.27</v>
      </c>
      <c r="AO697" s="7">
        <v>1.48</v>
      </c>
      <c r="AP697" s="7">
        <f t="shared" si="152"/>
        <v>1.21</v>
      </c>
      <c r="AQ697" s="7">
        <v>2.38</v>
      </c>
      <c r="AR697" s="7">
        <v>114.3798</v>
      </c>
      <c r="AS697" s="7">
        <v>1757</v>
      </c>
      <c r="AT697" s="14">
        <v>276.55</v>
      </c>
      <c r="AU697" s="14">
        <v>100.1861</v>
      </c>
      <c r="AV697" s="14">
        <v>71.7</v>
      </c>
      <c r="AY697" s="6">
        <v>44470</v>
      </c>
      <c r="AZ697" s="12">
        <v>0</v>
      </c>
      <c r="BA697" s="12">
        <v>0</v>
      </c>
      <c r="BB697" s="12">
        <v>0</v>
      </c>
      <c r="BE697" s="6">
        <v>44470</v>
      </c>
      <c r="BF697" t="s">
        <v>56</v>
      </c>
      <c r="BG697" s="52">
        <v>3</v>
      </c>
    </row>
    <row r="698" spans="1:59" x14ac:dyDescent="0.2">
      <c r="A698" s="6">
        <v>44473</v>
      </c>
      <c r="B698" s="12">
        <v>52.486400000000003</v>
      </c>
      <c r="C698" s="12">
        <v>87.238299999999995</v>
      </c>
      <c r="D698" s="12">
        <v>60.720300000000002</v>
      </c>
      <c r="E698" s="12">
        <v>29.865400000000001</v>
      </c>
      <c r="F698" s="12">
        <v>97.764899999999997</v>
      </c>
      <c r="G698" s="12"/>
      <c r="H698" s="12">
        <v>6.6204999999999998</v>
      </c>
      <c r="I698" s="12">
        <v>16.936800000000002</v>
      </c>
      <c r="J698" s="12">
        <v>7.0236000000000001</v>
      </c>
      <c r="K698" s="12">
        <v>77.721199999999996</v>
      </c>
      <c r="L698" s="12">
        <v>77.680000000000007</v>
      </c>
      <c r="M698" s="12">
        <v>81.44</v>
      </c>
      <c r="O698" s="6">
        <v>44473</v>
      </c>
      <c r="P698" s="7">
        <f t="shared" si="153"/>
        <v>1.2884055545611795E-2</v>
      </c>
      <c r="Q698" s="7">
        <f t="shared" si="154"/>
        <v>3.7312340556076547E-3</v>
      </c>
      <c r="R698" s="7">
        <f t="shared" si="155"/>
        <v>1.9634756841188029E-2</v>
      </c>
      <c r="S698" s="7">
        <f t="shared" si="156"/>
        <v>2.0964646074848055E-2</v>
      </c>
      <c r="T698" s="7">
        <f t="shared" si="157"/>
        <v>3.4507728184957322E-2</v>
      </c>
      <c r="U698" s="7" t="str">
        <f t="shared" si="158"/>
        <v/>
      </c>
      <c r="V698" s="7">
        <f t="shared" si="159"/>
        <v>-4.7750283392138965E-2</v>
      </c>
      <c r="W698" s="7">
        <f t="shared" si="160"/>
        <v>-3.6174681365596525E-2</v>
      </c>
      <c r="X698" s="7">
        <f t="shared" si="161"/>
        <v>3.3294914576238607E-2</v>
      </c>
      <c r="Y698" s="7">
        <f t="shared" si="162"/>
        <v>-2.1742025168748708E-4</v>
      </c>
      <c r="Z698" s="7">
        <v>-1.298E-2</v>
      </c>
      <c r="AA698" s="7">
        <f t="shared" si="163"/>
        <v>2.1732913405120385E-2</v>
      </c>
      <c r="AB698" s="7">
        <f t="shared" si="164"/>
        <v>2.5368184549122447E-2</v>
      </c>
      <c r="AE698" s="6">
        <v>44473</v>
      </c>
      <c r="AF698" s="7">
        <v>22.96</v>
      </c>
      <c r="AG698" s="7">
        <v>37.270000000000003</v>
      </c>
      <c r="AH698" s="7">
        <v>60.61</v>
      </c>
      <c r="AI698" s="7">
        <f t="shared" si="150"/>
        <v>3.7599999999999909</v>
      </c>
      <c r="AJ698" s="7">
        <v>5.8</v>
      </c>
      <c r="AK698" s="7">
        <v>96.652000000000001</v>
      </c>
      <c r="AL698" s="7">
        <f t="shared" si="151"/>
        <v>90.852000000000004</v>
      </c>
      <c r="AM698" s="7">
        <v>0.08</v>
      </c>
      <c r="AN698" s="7">
        <v>0.27</v>
      </c>
      <c r="AO698" s="7">
        <v>1.49</v>
      </c>
      <c r="AP698" s="7">
        <f t="shared" si="152"/>
        <v>1.22</v>
      </c>
      <c r="AQ698" s="7">
        <v>2.38</v>
      </c>
      <c r="AR698" s="7">
        <v>114.2739</v>
      </c>
      <c r="AS698" s="7">
        <v>1766.2</v>
      </c>
      <c r="AT698" s="14">
        <v>276.55</v>
      </c>
      <c r="AU698" s="14">
        <v>100.1861</v>
      </c>
      <c r="AV698" s="14">
        <v>71.7</v>
      </c>
      <c r="AY698" s="6">
        <v>44473</v>
      </c>
      <c r="AZ698" s="12">
        <v>0</v>
      </c>
      <c r="BA698" s="12">
        <v>0</v>
      </c>
      <c r="BB698" s="12">
        <v>0</v>
      </c>
      <c r="BE698" s="6">
        <v>44473</v>
      </c>
      <c r="BF698" t="s">
        <v>56</v>
      </c>
      <c r="BG698" s="52">
        <v>3</v>
      </c>
    </row>
    <row r="699" spans="1:59" x14ac:dyDescent="0.2">
      <c r="A699" s="6">
        <v>44474</v>
      </c>
      <c r="B699" s="12">
        <v>52.401299999999999</v>
      </c>
      <c r="C699" s="12">
        <v>88.188000000000002</v>
      </c>
      <c r="D699" s="12">
        <v>60.924199999999999</v>
      </c>
      <c r="E699" s="12">
        <v>30.7668</v>
      </c>
      <c r="F699" s="12">
        <v>95.987399999999994</v>
      </c>
      <c r="G699" s="12"/>
      <c r="H699" s="12">
        <v>6.6997</v>
      </c>
      <c r="I699" s="12">
        <v>17.2623</v>
      </c>
      <c r="J699" s="12">
        <v>6.8703000000000003</v>
      </c>
      <c r="K699" s="12">
        <v>77.729600000000005</v>
      </c>
      <c r="L699" s="12">
        <v>79.17</v>
      </c>
      <c r="M699" s="12">
        <v>82.72</v>
      </c>
      <c r="O699" s="6">
        <v>44474</v>
      </c>
      <c r="P699" s="7">
        <f t="shared" si="153"/>
        <v>-1.6226882403406965E-3</v>
      </c>
      <c r="Q699" s="7">
        <f t="shared" si="154"/>
        <v>1.0827444665264429E-2</v>
      </c>
      <c r="R699" s="7">
        <f t="shared" si="155"/>
        <v>3.352394739781345E-3</v>
      </c>
      <c r="S699" s="7">
        <f t="shared" si="156"/>
        <v>2.9735566826651145E-2</v>
      </c>
      <c r="T699" s="7">
        <f t="shared" si="157"/>
        <v>-1.834868406297176E-2</v>
      </c>
      <c r="U699" s="7" t="str">
        <f t="shared" si="158"/>
        <v/>
      </c>
      <c r="V699" s="7">
        <f t="shared" si="159"/>
        <v>1.1891853477362572E-2</v>
      </c>
      <c r="W699" s="7">
        <f t="shared" si="160"/>
        <v>1.9036163488315293E-2</v>
      </c>
      <c r="X699" s="7">
        <f t="shared" si="161"/>
        <v>-2.2068133699934444E-2</v>
      </c>
      <c r="Y699" s="7">
        <f t="shared" si="162"/>
        <v>1.0807277940260911E-4</v>
      </c>
      <c r="Z699" s="7">
        <v>1.0351000000000001E-2</v>
      </c>
      <c r="AA699" s="7">
        <f t="shared" si="163"/>
        <v>1.8999615200272817E-2</v>
      </c>
      <c r="AB699" s="7">
        <f t="shared" si="164"/>
        <v>1.5594857957906418E-2</v>
      </c>
      <c r="AE699" s="6">
        <v>44474</v>
      </c>
      <c r="AF699" s="7">
        <v>21.3</v>
      </c>
      <c r="AG699" s="7">
        <v>37.200000000000003</v>
      </c>
      <c r="AH699" s="7">
        <v>62.83</v>
      </c>
      <c r="AI699" s="7">
        <f t="shared" si="150"/>
        <v>3.5499999999999972</v>
      </c>
      <c r="AJ699" s="7">
        <v>6.37</v>
      </c>
      <c r="AK699" s="7">
        <v>116.02</v>
      </c>
      <c r="AL699" s="7">
        <f t="shared" si="151"/>
        <v>109.64999999999999</v>
      </c>
      <c r="AM699" s="7">
        <v>0.08</v>
      </c>
      <c r="AN699" s="7">
        <v>0.28000000000000003</v>
      </c>
      <c r="AO699" s="7">
        <v>1.54</v>
      </c>
      <c r="AP699" s="7">
        <f t="shared" si="152"/>
        <v>1.26</v>
      </c>
      <c r="AQ699" s="7">
        <v>2.4500000000000002</v>
      </c>
      <c r="AR699" s="7">
        <v>114.36539999999999</v>
      </c>
      <c r="AS699" s="7">
        <v>1759.6</v>
      </c>
      <c r="AT699" s="14">
        <v>276.55</v>
      </c>
      <c r="AU699" s="14">
        <v>100.1861</v>
      </c>
      <c r="AV699" s="14">
        <v>71.7</v>
      </c>
      <c r="AY699" s="6">
        <v>44474</v>
      </c>
      <c r="AZ699" s="12">
        <v>0</v>
      </c>
      <c r="BA699" s="12">
        <v>0</v>
      </c>
      <c r="BB699" s="12">
        <v>0</v>
      </c>
      <c r="BE699" s="6">
        <v>44474</v>
      </c>
      <c r="BF699" t="s">
        <v>56</v>
      </c>
      <c r="BG699" s="52">
        <v>3</v>
      </c>
    </row>
    <row r="700" spans="1:59" x14ac:dyDescent="0.2">
      <c r="A700" s="6">
        <v>44475</v>
      </c>
      <c r="B700" s="12">
        <v>51.440399999999997</v>
      </c>
      <c r="C700" s="12">
        <v>87.413300000000007</v>
      </c>
      <c r="D700" s="12">
        <v>60.992100000000001</v>
      </c>
      <c r="E700" s="12">
        <v>30.043800000000001</v>
      </c>
      <c r="F700" s="12">
        <v>94.420100000000005</v>
      </c>
      <c r="G700" s="12"/>
      <c r="H700" s="12">
        <v>6.5917000000000003</v>
      </c>
      <c r="I700" s="12">
        <v>16.710699999999999</v>
      </c>
      <c r="J700" s="12">
        <v>6.5636999999999999</v>
      </c>
      <c r="K700" s="12">
        <v>77.729600000000005</v>
      </c>
      <c r="L700" s="12">
        <v>77.66</v>
      </c>
      <c r="M700" s="12">
        <v>81.39</v>
      </c>
      <c r="O700" s="6">
        <v>44475</v>
      </c>
      <c r="P700" s="7">
        <f t="shared" si="153"/>
        <v>-1.8507544230662344E-2</v>
      </c>
      <c r="Q700" s="7">
        <f t="shared" si="154"/>
        <v>-8.8234543374765585E-3</v>
      </c>
      <c r="R700" s="7">
        <f t="shared" si="155"/>
        <v>1.1138790632662572E-3</v>
      </c>
      <c r="S700" s="7">
        <f t="shared" si="156"/>
        <v>-2.377986962738143E-2</v>
      </c>
      <c r="T700" s="7">
        <f t="shared" si="157"/>
        <v>-1.6462958638572493E-2</v>
      </c>
      <c r="U700" s="7" t="str">
        <f t="shared" si="158"/>
        <v/>
      </c>
      <c r="V700" s="7">
        <f t="shared" si="159"/>
        <v>-1.6251467412202437E-2</v>
      </c>
      <c r="W700" s="7">
        <f t="shared" si="160"/>
        <v>-3.2475700047829403E-2</v>
      </c>
      <c r="X700" s="7">
        <f t="shared" si="161"/>
        <v>-4.5653305058834366E-2</v>
      </c>
      <c r="Y700" s="7">
        <f t="shared" si="162"/>
        <v>0</v>
      </c>
      <c r="Z700" s="7">
        <v>4.1469999999999996E-3</v>
      </c>
      <c r="AA700" s="7">
        <f t="shared" si="163"/>
        <v>-1.9257114879821166E-2</v>
      </c>
      <c r="AB700" s="7">
        <f t="shared" si="164"/>
        <v>-1.6208995421168895E-2</v>
      </c>
      <c r="AE700" s="6">
        <v>44475</v>
      </c>
      <c r="AF700" s="7">
        <v>21</v>
      </c>
      <c r="AG700" s="7">
        <v>41.02</v>
      </c>
      <c r="AH700" s="7">
        <v>60.65</v>
      </c>
      <c r="AI700" s="7">
        <f t="shared" si="150"/>
        <v>3.730000000000004</v>
      </c>
      <c r="AJ700" s="7">
        <v>6</v>
      </c>
      <c r="AK700" s="7">
        <v>108.191</v>
      </c>
      <c r="AL700" s="7">
        <f t="shared" si="151"/>
        <v>102.191</v>
      </c>
      <c r="AM700" s="7">
        <v>0.08</v>
      </c>
      <c r="AN700" s="7">
        <v>0.3</v>
      </c>
      <c r="AO700" s="7">
        <v>1.53</v>
      </c>
      <c r="AP700" s="7">
        <f t="shared" si="152"/>
        <v>1.23</v>
      </c>
      <c r="AQ700" s="7">
        <v>2.4300000000000002</v>
      </c>
      <c r="AR700" s="7">
        <v>114.71850000000001</v>
      </c>
      <c r="AS700" s="7">
        <v>1760.5</v>
      </c>
      <c r="AT700" s="14">
        <v>276.55</v>
      </c>
      <c r="AU700" s="14">
        <v>100.1861</v>
      </c>
      <c r="AV700" s="14">
        <v>71.7</v>
      </c>
      <c r="AY700" s="6">
        <v>44475</v>
      </c>
      <c r="AZ700" s="12">
        <v>0</v>
      </c>
      <c r="BA700" s="12">
        <v>0</v>
      </c>
      <c r="BB700" s="12">
        <v>0</v>
      </c>
      <c r="BE700" s="6">
        <v>44475</v>
      </c>
      <c r="BF700" t="s">
        <v>56</v>
      </c>
      <c r="BG700" s="52">
        <v>3</v>
      </c>
    </row>
    <row r="701" spans="1:59" x14ac:dyDescent="0.2">
      <c r="A701" s="6">
        <v>44476</v>
      </c>
      <c r="B701" s="12">
        <v>51.584899999999998</v>
      </c>
      <c r="C701" s="12">
        <v>88.037999999999997</v>
      </c>
      <c r="D701" s="12">
        <v>60.737299999999998</v>
      </c>
      <c r="E701" s="12">
        <v>30.494499999999999</v>
      </c>
      <c r="F701" s="12">
        <v>95.624200000000002</v>
      </c>
      <c r="G701" s="12"/>
      <c r="H701" s="12">
        <v>6.5484999999999998</v>
      </c>
      <c r="I701" s="12">
        <v>16.6203</v>
      </c>
      <c r="J701" s="12">
        <v>6.7169999999999996</v>
      </c>
      <c r="K701" s="12">
        <v>77.729600000000005</v>
      </c>
      <c r="L701" s="12">
        <v>78.459999999999994</v>
      </c>
      <c r="M701" s="12">
        <v>82.34</v>
      </c>
      <c r="O701" s="6">
        <v>44476</v>
      </c>
      <c r="P701" s="7">
        <f t="shared" si="153"/>
        <v>2.805138053535384E-3</v>
      </c>
      <c r="Q701" s="7">
        <f t="shared" si="154"/>
        <v>7.1210944561269432E-3</v>
      </c>
      <c r="R701" s="7">
        <f t="shared" si="155"/>
        <v>-4.1863407216923172E-3</v>
      </c>
      <c r="S701" s="7">
        <f t="shared" si="156"/>
        <v>1.4890022585088933E-2</v>
      </c>
      <c r="T701" s="7">
        <f t="shared" si="157"/>
        <v>1.2671951883404083E-2</v>
      </c>
      <c r="U701" s="7" t="str">
        <f t="shared" si="158"/>
        <v/>
      </c>
      <c r="V701" s="7">
        <f t="shared" si="159"/>
        <v>-6.5752660755140288E-3</v>
      </c>
      <c r="W701" s="7">
        <f t="shared" si="160"/>
        <v>-5.4243930071697262E-3</v>
      </c>
      <c r="X701" s="7">
        <f t="shared" si="161"/>
        <v>2.3087157940457747E-2</v>
      </c>
      <c r="Y701" s="7">
        <f t="shared" si="162"/>
        <v>0</v>
      </c>
      <c r="Z701" s="7">
        <v>8.6079999999999993E-3</v>
      </c>
      <c r="AA701" s="7">
        <f t="shared" si="163"/>
        <v>1.0248616477885292E-2</v>
      </c>
      <c r="AB701" s="7">
        <f t="shared" si="164"/>
        <v>1.1604601002808508E-2</v>
      </c>
      <c r="AE701" s="6">
        <v>44476</v>
      </c>
      <c r="AF701" s="7">
        <v>19.54</v>
      </c>
      <c r="AG701" s="7">
        <v>46.15</v>
      </c>
      <c r="AH701" s="7">
        <v>60.91</v>
      </c>
      <c r="AI701" s="7">
        <f t="shared" si="150"/>
        <v>3.8800000000000097</v>
      </c>
      <c r="AJ701" s="7">
        <v>5.71</v>
      </c>
      <c r="AK701" s="7">
        <v>96.584000000000003</v>
      </c>
      <c r="AL701" s="7">
        <f t="shared" si="151"/>
        <v>90.874000000000009</v>
      </c>
      <c r="AM701" s="7">
        <v>0.08</v>
      </c>
      <c r="AN701" s="7">
        <v>0.32</v>
      </c>
      <c r="AO701" s="7">
        <v>1.58</v>
      </c>
      <c r="AP701" s="7">
        <f t="shared" si="152"/>
        <v>1.26</v>
      </c>
      <c r="AQ701" s="7">
        <v>2.46</v>
      </c>
      <c r="AR701" s="7">
        <v>114.5044</v>
      </c>
      <c r="AS701" s="7">
        <v>1757.9</v>
      </c>
      <c r="AT701" s="14">
        <v>276.55</v>
      </c>
      <c r="AU701" s="14">
        <v>100.1861</v>
      </c>
      <c r="AV701" s="14">
        <v>71.7</v>
      </c>
      <c r="AY701" s="6">
        <v>44476</v>
      </c>
      <c r="AZ701" s="12">
        <v>0</v>
      </c>
      <c r="BA701" s="12">
        <v>0</v>
      </c>
      <c r="BB701" s="12">
        <v>0</v>
      </c>
      <c r="BE701" s="6">
        <v>44476</v>
      </c>
      <c r="BF701" t="s">
        <v>56</v>
      </c>
      <c r="BG701" s="52">
        <v>3</v>
      </c>
    </row>
    <row r="702" spans="1:59" x14ac:dyDescent="0.2">
      <c r="A702" s="6">
        <v>44477</v>
      </c>
      <c r="B702" s="12">
        <v>52.877499999999998</v>
      </c>
      <c r="C702" s="12">
        <v>90.0124</v>
      </c>
      <c r="D702" s="12">
        <v>63.633600000000001</v>
      </c>
      <c r="E702" s="12">
        <v>31.574200000000001</v>
      </c>
      <c r="F702" s="12">
        <v>95.251499999999993</v>
      </c>
      <c r="G702" s="12"/>
      <c r="H702" s="12">
        <v>6.3613999999999997</v>
      </c>
      <c r="I702" s="12">
        <v>16.367100000000001</v>
      </c>
      <c r="J702" s="12">
        <v>6.9260000000000002</v>
      </c>
      <c r="K702" s="12">
        <v>77.729600000000005</v>
      </c>
      <c r="L702" s="12">
        <v>79.55</v>
      </c>
      <c r="M702" s="12">
        <v>82.17</v>
      </c>
      <c r="O702" s="6">
        <v>44477</v>
      </c>
      <c r="P702" s="7">
        <f t="shared" si="153"/>
        <v>2.4748923570159825E-2</v>
      </c>
      <c r="Q702" s="7">
        <f t="shared" si="154"/>
        <v>2.2178899164171803E-2</v>
      </c>
      <c r="R702" s="7">
        <f t="shared" si="155"/>
        <v>4.6583625862570852E-2</v>
      </c>
      <c r="S702" s="7">
        <f t="shared" si="156"/>
        <v>3.4793991931695918E-2</v>
      </c>
      <c r="T702" s="7">
        <f t="shared" si="157"/>
        <v>-3.9051641843253727E-3</v>
      </c>
      <c r="U702" s="7" t="str">
        <f t="shared" si="158"/>
        <v/>
      </c>
      <c r="V702" s="7">
        <f t="shared" si="159"/>
        <v>-2.8987536873252298E-2</v>
      </c>
      <c r="W702" s="7">
        <f t="shared" si="160"/>
        <v>-1.5351617445631082E-2</v>
      </c>
      <c r="X702" s="7">
        <f t="shared" si="161"/>
        <v>3.0640819695502787E-2</v>
      </c>
      <c r="Y702" s="7">
        <f t="shared" si="162"/>
        <v>0</v>
      </c>
      <c r="Z702" s="7">
        <v>-1.825E-3</v>
      </c>
      <c r="AA702" s="7">
        <f t="shared" si="163"/>
        <v>1.3796814002389387E-2</v>
      </c>
      <c r="AB702" s="7">
        <f t="shared" si="164"/>
        <v>-2.0667443986621594E-3</v>
      </c>
      <c r="AE702" s="6">
        <v>44477</v>
      </c>
      <c r="AF702" s="7">
        <v>18.77</v>
      </c>
      <c r="AG702" s="7">
        <v>38</v>
      </c>
      <c r="AH702" s="7">
        <v>59.65</v>
      </c>
      <c r="AI702" s="7">
        <f t="shared" si="150"/>
        <v>2.6200000000000045</v>
      </c>
      <c r="AJ702" s="7">
        <v>5.46</v>
      </c>
      <c r="AK702" s="7">
        <v>87.605999999999995</v>
      </c>
      <c r="AL702" s="7">
        <f t="shared" si="151"/>
        <v>82.146000000000001</v>
      </c>
      <c r="AM702" s="7">
        <v>0.08</v>
      </c>
      <c r="AN702" s="7">
        <v>0.32</v>
      </c>
      <c r="AO702" s="7">
        <v>1.61</v>
      </c>
      <c r="AP702" s="7">
        <f t="shared" si="152"/>
        <v>1.29</v>
      </c>
      <c r="AQ702" s="7">
        <v>2.5</v>
      </c>
      <c r="AR702" s="7">
        <v>114.5986</v>
      </c>
      <c r="AS702" s="7">
        <v>1756.3</v>
      </c>
      <c r="AT702" s="14">
        <v>276.55</v>
      </c>
      <c r="AU702" s="14">
        <v>100.1861</v>
      </c>
      <c r="AV702" s="14">
        <v>71.7</v>
      </c>
      <c r="AY702" s="6">
        <v>44477</v>
      </c>
      <c r="AZ702" s="12">
        <v>0</v>
      </c>
      <c r="BA702" s="12">
        <v>0</v>
      </c>
      <c r="BB702" s="12">
        <v>0</v>
      </c>
      <c r="BE702" s="6">
        <v>44477</v>
      </c>
      <c r="BF702" t="s">
        <v>56</v>
      </c>
      <c r="BG702" s="52">
        <v>3</v>
      </c>
    </row>
    <row r="703" spans="1:59" x14ac:dyDescent="0.2">
      <c r="A703" s="6">
        <v>44480</v>
      </c>
      <c r="B703" s="12">
        <v>52.350299999999997</v>
      </c>
      <c r="C703" s="12">
        <v>89.245999999999995</v>
      </c>
      <c r="D703" s="12">
        <v>62.826700000000002</v>
      </c>
      <c r="E703" s="12">
        <v>31.3489</v>
      </c>
      <c r="F703" s="12">
        <v>97.124600000000001</v>
      </c>
      <c r="G703" s="12"/>
      <c r="H703" s="12">
        <v>6.5125999999999999</v>
      </c>
      <c r="I703" s="12">
        <v>16.249500000000001</v>
      </c>
      <c r="J703" s="12">
        <v>6.9189999999999996</v>
      </c>
      <c r="K703" s="12">
        <v>77.729600000000005</v>
      </c>
      <c r="L703" s="12">
        <v>80.64</v>
      </c>
      <c r="M703" s="12">
        <v>83.75</v>
      </c>
      <c r="O703" s="6">
        <v>44480</v>
      </c>
      <c r="P703" s="7">
        <f t="shared" si="153"/>
        <v>-1.0020249613441027E-2</v>
      </c>
      <c r="Q703" s="7">
        <f t="shared" si="154"/>
        <v>-8.5508368893323101E-3</v>
      </c>
      <c r="R703" s="7">
        <f t="shared" si="155"/>
        <v>-1.276149037531479E-2</v>
      </c>
      <c r="S703" s="7">
        <f t="shared" si="156"/>
        <v>-7.1611526711413765E-3</v>
      </c>
      <c r="T703" s="7">
        <f t="shared" si="157"/>
        <v>1.9473928360905134E-2</v>
      </c>
      <c r="U703" s="7" t="str">
        <f t="shared" si="158"/>
        <v/>
      </c>
      <c r="V703" s="7">
        <f t="shared" si="159"/>
        <v>2.3490283133901297E-2</v>
      </c>
      <c r="W703" s="7">
        <f t="shared" si="160"/>
        <v>-7.2110832886833603E-3</v>
      </c>
      <c r="X703" s="7">
        <f t="shared" si="161"/>
        <v>-1.0111954635562506E-3</v>
      </c>
      <c r="Y703" s="7">
        <f t="shared" si="162"/>
        <v>0</v>
      </c>
      <c r="Z703" s="7">
        <v>-7.2659999999999999E-3</v>
      </c>
      <c r="AA703" s="7">
        <f t="shared" si="163"/>
        <v>1.3609049539262657E-2</v>
      </c>
      <c r="AB703" s="7">
        <f t="shared" si="164"/>
        <v>1.9045898762079311E-2</v>
      </c>
      <c r="AE703" s="6">
        <v>44480</v>
      </c>
      <c r="AF703" s="7">
        <v>20</v>
      </c>
      <c r="AG703" s="7">
        <v>38.51</v>
      </c>
      <c r="AH703" s="7"/>
      <c r="AI703" s="7">
        <f t="shared" si="150"/>
        <v>3.1099999999999994</v>
      </c>
      <c r="AJ703" s="7">
        <v>5.46</v>
      </c>
      <c r="AK703" s="7">
        <v>85.215999999999994</v>
      </c>
      <c r="AL703" s="7">
        <f t="shared" si="151"/>
        <v>79.756</v>
      </c>
      <c r="AM703" s="7">
        <v>0.08</v>
      </c>
      <c r="AN703" s="7"/>
      <c r="AO703" s="7"/>
      <c r="AP703" s="7" t="str">
        <f t="shared" si="152"/>
        <v/>
      </c>
      <c r="AQ703" s="7"/>
      <c r="AR703" s="7"/>
      <c r="AS703" s="7">
        <v>1754.6</v>
      </c>
      <c r="AT703" s="14">
        <v>276.55</v>
      </c>
      <c r="AU703" s="14">
        <v>100.1861</v>
      </c>
      <c r="AV703" s="14">
        <v>71.7</v>
      </c>
      <c r="AY703" s="6">
        <v>44480</v>
      </c>
      <c r="AZ703" s="12">
        <v>0</v>
      </c>
      <c r="BA703" s="12">
        <v>0</v>
      </c>
      <c r="BB703" s="12">
        <v>0</v>
      </c>
      <c r="BE703" s="6">
        <v>44480</v>
      </c>
      <c r="BF703" t="s">
        <v>56</v>
      </c>
      <c r="BG703" s="52">
        <v>3</v>
      </c>
    </row>
    <row r="704" spans="1:59" x14ac:dyDescent="0.2">
      <c r="A704" s="6">
        <v>44481</v>
      </c>
      <c r="B704" s="12">
        <v>52.078200000000002</v>
      </c>
      <c r="C704" s="12">
        <v>89.262600000000006</v>
      </c>
      <c r="D704" s="12">
        <v>62.351100000000002</v>
      </c>
      <c r="E704" s="12">
        <v>30.992100000000001</v>
      </c>
      <c r="F704" s="12">
        <v>97.975200000000001</v>
      </c>
      <c r="G704" s="12"/>
      <c r="H704" s="12">
        <v>6.4478</v>
      </c>
      <c r="I704" s="12">
        <v>16.150099999999998</v>
      </c>
      <c r="J704" s="12">
        <v>6.8981000000000003</v>
      </c>
      <c r="K704" s="12">
        <v>77.729600000000005</v>
      </c>
      <c r="L704" s="12">
        <v>80.75</v>
      </c>
      <c r="M704" s="12">
        <v>83.53</v>
      </c>
      <c r="O704" s="6">
        <v>44481</v>
      </c>
      <c r="P704" s="7">
        <f t="shared" si="153"/>
        <v>-5.2112328681061196E-3</v>
      </c>
      <c r="Q704" s="7">
        <f t="shared" si="154"/>
        <v>1.8598543765236075E-4</v>
      </c>
      <c r="R704" s="7">
        <f t="shared" si="155"/>
        <v>-7.5988280432020723E-3</v>
      </c>
      <c r="S704" s="7">
        <f t="shared" si="156"/>
        <v>-1.1446845445475876E-2</v>
      </c>
      <c r="T704" s="7">
        <f t="shared" si="157"/>
        <v>8.7196951454749389E-3</v>
      </c>
      <c r="U704" s="7" t="str">
        <f t="shared" si="158"/>
        <v/>
      </c>
      <c r="V704" s="7">
        <f t="shared" si="159"/>
        <v>-9.9997746944179618E-3</v>
      </c>
      <c r="W704" s="7">
        <f t="shared" si="160"/>
        <v>-6.1358974716350335E-3</v>
      </c>
      <c r="X704" s="7">
        <f t="shared" si="161"/>
        <v>-3.0252391514652664E-3</v>
      </c>
      <c r="Y704" s="7">
        <f t="shared" si="162"/>
        <v>0</v>
      </c>
      <c r="Z704" s="7">
        <v>-2.464E-3</v>
      </c>
      <c r="AA704" s="7">
        <f t="shared" si="163"/>
        <v>1.3631577797073476E-3</v>
      </c>
      <c r="AB704" s="7">
        <f t="shared" si="164"/>
        <v>-2.6303219373609455E-3</v>
      </c>
      <c r="AE704" s="6">
        <v>44481</v>
      </c>
      <c r="AF704" s="7">
        <v>19.850000000000001</v>
      </c>
      <c r="AG704" s="7">
        <v>37.1</v>
      </c>
      <c r="AH704" s="7">
        <v>62.95</v>
      </c>
      <c r="AI704" s="7">
        <f t="shared" si="150"/>
        <v>2.7800000000000011</v>
      </c>
      <c r="AJ704" s="7">
        <v>5.34</v>
      </c>
      <c r="AK704" s="7">
        <v>85.697999999999993</v>
      </c>
      <c r="AL704" s="7">
        <f t="shared" si="151"/>
        <v>80.35799999999999</v>
      </c>
      <c r="AM704" s="7">
        <v>0.08</v>
      </c>
      <c r="AN704" s="7">
        <v>0.35</v>
      </c>
      <c r="AO704" s="7">
        <v>1.59</v>
      </c>
      <c r="AP704" s="7">
        <f t="shared" si="152"/>
        <v>1.2400000000000002</v>
      </c>
      <c r="AQ704" s="7">
        <v>2.4900000000000002</v>
      </c>
      <c r="AR704" s="7">
        <v>114.7542</v>
      </c>
      <c r="AS704" s="7">
        <v>1758.3</v>
      </c>
      <c r="AT704" s="14">
        <v>276.55</v>
      </c>
      <c r="AU704" s="14">
        <v>100.1861</v>
      </c>
      <c r="AV704" s="14">
        <v>71.7</v>
      </c>
      <c r="AY704" s="6">
        <v>44481</v>
      </c>
      <c r="AZ704" s="12">
        <v>0</v>
      </c>
      <c r="BA704" s="12">
        <v>0</v>
      </c>
      <c r="BB704" s="12">
        <v>0</v>
      </c>
      <c r="BE704" s="6">
        <v>44481</v>
      </c>
      <c r="BF704" t="s">
        <v>56</v>
      </c>
      <c r="BG704" s="52">
        <v>3</v>
      </c>
    </row>
    <row r="705" spans="1:59" x14ac:dyDescent="0.2">
      <c r="A705" s="6">
        <v>44482</v>
      </c>
      <c r="B705" s="12">
        <v>51.933599999999998</v>
      </c>
      <c r="C705" s="12">
        <v>89.7958</v>
      </c>
      <c r="D705" s="12">
        <v>62.1982</v>
      </c>
      <c r="E705" s="12">
        <v>30.306699999999999</v>
      </c>
      <c r="F705" s="12">
        <v>100.3548</v>
      </c>
      <c r="G705" s="12"/>
      <c r="H705" s="12">
        <v>6.2247000000000003</v>
      </c>
      <c r="I705" s="12">
        <v>15.987299999999999</v>
      </c>
      <c r="J705" s="12">
        <v>6.9398999999999997</v>
      </c>
      <c r="K705" s="12">
        <v>77.729600000000005</v>
      </c>
      <c r="L705" s="12">
        <v>80.67</v>
      </c>
      <c r="M705" s="12">
        <v>83.53</v>
      </c>
      <c r="O705" s="6">
        <v>44482</v>
      </c>
      <c r="P705" s="7">
        <f t="shared" si="153"/>
        <v>-2.7804555475000872E-3</v>
      </c>
      <c r="Q705" s="7">
        <f t="shared" si="154"/>
        <v>5.9556164471623102E-3</v>
      </c>
      <c r="R705" s="7">
        <f t="shared" si="155"/>
        <v>-2.455253892398038E-3</v>
      </c>
      <c r="S705" s="7">
        <f t="shared" si="156"/>
        <v>-2.2363523114923445E-2</v>
      </c>
      <c r="T705" s="7">
        <f t="shared" si="157"/>
        <v>2.3997521263667207E-2</v>
      </c>
      <c r="U705" s="7" t="str">
        <f t="shared" si="158"/>
        <v/>
      </c>
      <c r="V705" s="7">
        <f t="shared" si="159"/>
        <v>-3.5213738935173385E-2</v>
      </c>
      <c r="W705" s="7">
        <f t="shared" si="160"/>
        <v>-1.0131584546507005E-2</v>
      </c>
      <c r="X705" s="7">
        <f t="shared" si="161"/>
        <v>6.0413538277884612E-3</v>
      </c>
      <c r="Y705" s="7">
        <f t="shared" si="162"/>
        <v>0</v>
      </c>
      <c r="Z705" s="7">
        <v>3.591E-3</v>
      </c>
      <c r="AA705" s="7">
        <f t="shared" si="163"/>
        <v>-9.9120315388286908E-4</v>
      </c>
      <c r="AB705" s="7">
        <f t="shared" si="164"/>
        <v>0</v>
      </c>
      <c r="AE705" s="6">
        <v>44482</v>
      </c>
      <c r="AF705" s="7">
        <v>18.64</v>
      </c>
      <c r="AG705" s="7">
        <v>36.049999999999997</v>
      </c>
      <c r="AH705" s="7">
        <v>60.84</v>
      </c>
      <c r="AI705" s="7">
        <f t="shared" si="150"/>
        <v>2.8599999999999994</v>
      </c>
      <c r="AJ705" s="7">
        <v>5.56</v>
      </c>
      <c r="AK705" s="7">
        <v>93.616</v>
      </c>
      <c r="AL705" s="7">
        <f t="shared" si="151"/>
        <v>88.055999999999997</v>
      </c>
      <c r="AM705" s="7">
        <v>0.08</v>
      </c>
      <c r="AN705" s="7">
        <v>0.37</v>
      </c>
      <c r="AO705" s="7">
        <v>1.56</v>
      </c>
      <c r="AP705" s="7">
        <f t="shared" si="152"/>
        <v>1.19</v>
      </c>
      <c r="AQ705" s="7">
        <v>2.52</v>
      </c>
      <c r="AR705" s="7">
        <v>114.4705</v>
      </c>
      <c r="AS705" s="7">
        <v>1793.7</v>
      </c>
      <c r="AT705" s="14">
        <v>276.55</v>
      </c>
      <c r="AU705" s="14">
        <v>100.1861</v>
      </c>
      <c r="AV705" s="14">
        <v>71.7</v>
      </c>
      <c r="AY705" s="6">
        <v>44482</v>
      </c>
      <c r="AZ705" s="12">
        <v>0</v>
      </c>
      <c r="BA705" s="12">
        <v>0</v>
      </c>
      <c r="BB705" s="12">
        <v>0</v>
      </c>
      <c r="BE705" s="6">
        <v>44482</v>
      </c>
      <c r="BF705" t="s">
        <v>56</v>
      </c>
      <c r="BG705" s="52">
        <v>3</v>
      </c>
    </row>
    <row r="706" spans="1:59" x14ac:dyDescent="0.2">
      <c r="A706" s="6">
        <v>44483</v>
      </c>
      <c r="B706" s="12">
        <v>52.724499999999999</v>
      </c>
      <c r="C706" s="12">
        <v>90.645499999999998</v>
      </c>
      <c r="D706" s="12">
        <v>62.724800000000002</v>
      </c>
      <c r="E706" s="12">
        <v>30.034400000000002</v>
      </c>
      <c r="F706" s="12">
        <v>101.2722</v>
      </c>
      <c r="G706" s="12"/>
      <c r="H706" s="12">
        <v>6.3685999999999998</v>
      </c>
      <c r="I706" s="12">
        <v>15.1554</v>
      </c>
      <c r="J706" s="12">
        <v>6.9260000000000002</v>
      </c>
      <c r="K706" s="12">
        <v>77.721199999999996</v>
      </c>
      <c r="L706" s="12">
        <v>81.430000000000007</v>
      </c>
      <c r="M706" s="12">
        <v>83.86</v>
      </c>
      <c r="O706" s="6">
        <v>44483</v>
      </c>
      <c r="P706" s="7">
        <f t="shared" si="153"/>
        <v>1.5114263608949739E-2</v>
      </c>
      <c r="Q706" s="7">
        <f t="shared" si="154"/>
        <v>9.4180908774292929E-3</v>
      </c>
      <c r="R706" s="7">
        <f t="shared" si="155"/>
        <v>8.4308433064362968E-3</v>
      </c>
      <c r="S706" s="7">
        <f t="shared" si="156"/>
        <v>-9.0254187749128443E-3</v>
      </c>
      <c r="T706" s="7">
        <f t="shared" si="157"/>
        <v>9.1000345277547721E-3</v>
      </c>
      <c r="U706" s="7" t="str">
        <f t="shared" si="158"/>
        <v/>
      </c>
      <c r="V706" s="7">
        <f t="shared" si="159"/>
        <v>2.285441679070177E-2</v>
      </c>
      <c r="W706" s="7">
        <f t="shared" si="160"/>
        <v>-5.3437752962603689E-2</v>
      </c>
      <c r="X706" s="7">
        <f t="shared" si="161"/>
        <v>-2.0049192127669676E-3</v>
      </c>
      <c r="Y706" s="7">
        <f t="shared" si="162"/>
        <v>-1.0807277940263719E-4</v>
      </c>
      <c r="Z706" s="7">
        <v>1.6681000000000001E-2</v>
      </c>
      <c r="AA706" s="7">
        <f t="shared" si="163"/>
        <v>9.3769965301569932E-3</v>
      </c>
      <c r="AB706" s="7">
        <f t="shared" si="164"/>
        <v>3.9428929748015684E-3</v>
      </c>
      <c r="AE706" s="6">
        <v>44483</v>
      </c>
      <c r="AF706" s="7">
        <v>16.86</v>
      </c>
      <c r="AG706" s="7">
        <v>36.979999999999997</v>
      </c>
      <c r="AH706" s="7">
        <v>59.35</v>
      </c>
      <c r="AI706" s="7">
        <f t="shared" si="150"/>
        <v>2.4299999999999926</v>
      </c>
      <c r="AJ706" s="7">
        <v>5.92</v>
      </c>
      <c r="AK706" s="7">
        <v>102.172</v>
      </c>
      <c r="AL706" s="7">
        <f t="shared" si="151"/>
        <v>96.251999999999995</v>
      </c>
      <c r="AM706" s="7">
        <v>0.08</v>
      </c>
      <c r="AN706" s="7">
        <v>0.36</v>
      </c>
      <c r="AO706" s="7">
        <v>1.52</v>
      </c>
      <c r="AP706" s="7">
        <f t="shared" si="152"/>
        <v>1.1600000000000001</v>
      </c>
      <c r="AQ706" s="7">
        <v>2.52</v>
      </c>
      <c r="AR706" s="7">
        <v>114.20529999999999</v>
      </c>
      <c r="AS706" s="7">
        <v>1796.7</v>
      </c>
      <c r="AT706" s="14">
        <v>276.55</v>
      </c>
      <c r="AU706" s="14">
        <v>100.1861</v>
      </c>
      <c r="AV706" s="14">
        <v>71.7</v>
      </c>
      <c r="AY706" s="6">
        <v>44483</v>
      </c>
      <c r="AZ706" s="12">
        <v>0</v>
      </c>
      <c r="BA706" s="12">
        <v>0</v>
      </c>
      <c r="BB706" s="12">
        <v>0</v>
      </c>
      <c r="BE706" s="6">
        <v>44483</v>
      </c>
      <c r="BF706" t="s">
        <v>56</v>
      </c>
      <c r="BG706" s="52">
        <v>3</v>
      </c>
    </row>
    <row r="707" spans="1:59" x14ac:dyDescent="0.2">
      <c r="A707" s="6">
        <v>44484</v>
      </c>
      <c r="B707" s="12">
        <v>53.226199999999999</v>
      </c>
      <c r="C707" s="12">
        <v>91.311999999999998</v>
      </c>
      <c r="D707" s="12">
        <v>62.9711</v>
      </c>
      <c r="E707" s="12">
        <v>29.724599999999999</v>
      </c>
      <c r="F707" s="12">
        <v>105.5919</v>
      </c>
      <c r="G707" s="12"/>
      <c r="H707" s="12">
        <v>6.4909999999999997</v>
      </c>
      <c r="I707" s="12">
        <v>15.0197</v>
      </c>
      <c r="J707" s="12">
        <v>6.9607999999999999</v>
      </c>
      <c r="K707" s="12">
        <v>77.729600000000005</v>
      </c>
      <c r="L707" s="12">
        <v>82.39</v>
      </c>
      <c r="M707" s="12">
        <v>84.67</v>
      </c>
      <c r="O707" s="6">
        <v>44484</v>
      </c>
      <c r="P707" s="7">
        <f t="shared" si="153"/>
        <v>9.4705131690440546E-3</v>
      </c>
      <c r="Q707" s="7">
        <f t="shared" si="154"/>
        <v>7.3259193038840787E-3</v>
      </c>
      <c r="R707" s="7">
        <f t="shared" si="155"/>
        <v>3.9189872578553444E-3</v>
      </c>
      <c r="S707" s="7">
        <f t="shared" si="156"/>
        <v>-1.0368405608718346E-2</v>
      </c>
      <c r="T707" s="7">
        <f t="shared" si="157"/>
        <v>4.1769722572652997E-2</v>
      </c>
      <c r="U707" s="7" t="str">
        <f t="shared" si="158"/>
        <v/>
      </c>
      <c r="V707" s="7">
        <f t="shared" si="159"/>
        <v>1.9036936842251499E-2</v>
      </c>
      <c r="W707" s="7">
        <f t="shared" si="160"/>
        <v>-8.9942313231723275E-3</v>
      </c>
      <c r="X707" s="7">
        <f t="shared" si="161"/>
        <v>5.0119642894472429E-3</v>
      </c>
      <c r="Y707" s="7">
        <f t="shared" si="162"/>
        <v>1.0807277940260911E-4</v>
      </c>
      <c r="Z707" s="7">
        <v>7.587E-3</v>
      </c>
      <c r="AA707" s="7">
        <f t="shared" si="163"/>
        <v>1.1720314848458537E-2</v>
      </c>
      <c r="AB707" s="7">
        <f t="shared" si="164"/>
        <v>9.6126059115692365E-3</v>
      </c>
      <c r="AE707" s="6">
        <v>44484</v>
      </c>
      <c r="AF707" s="7">
        <v>16.3</v>
      </c>
      <c r="AG707" s="7">
        <v>34.049999999999997</v>
      </c>
      <c r="AH707" s="7">
        <v>62.7</v>
      </c>
      <c r="AI707" s="7">
        <f t="shared" si="150"/>
        <v>2.2800000000000011</v>
      </c>
      <c r="AJ707" s="7">
        <v>5.44</v>
      </c>
      <c r="AK707" s="7">
        <v>93.647999999999996</v>
      </c>
      <c r="AL707" s="7">
        <f t="shared" si="151"/>
        <v>88.207999999999998</v>
      </c>
      <c r="AM707" s="7">
        <v>0.08</v>
      </c>
      <c r="AN707" s="7">
        <v>0.41</v>
      </c>
      <c r="AO707" s="7">
        <v>1.59</v>
      </c>
      <c r="AP707" s="7">
        <f t="shared" si="152"/>
        <v>1.1800000000000002</v>
      </c>
      <c r="AQ707" s="7">
        <v>2.56</v>
      </c>
      <c r="AR707" s="7">
        <v>114.09050000000001</v>
      </c>
      <c r="AS707" s="7">
        <v>1767.2</v>
      </c>
      <c r="AT707" s="14">
        <v>276.55</v>
      </c>
      <c r="AU707" s="14">
        <v>100.1861</v>
      </c>
      <c r="AV707" s="14">
        <v>71.7</v>
      </c>
      <c r="AY707" s="6">
        <v>44484</v>
      </c>
      <c r="AZ707" s="12">
        <v>0</v>
      </c>
      <c r="BA707" s="12">
        <v>0</v>
      </c>
      <c r="BB707" s="12">
        <v>0</v>
      </c>
      <c r="BE707" s="6">
        <v>44484</v>
      </c>
      <c r="BF707" t="s">
        <v>56</v>
      </c>
      <c r="BG707" s="52">
        <v>3</v>
      </c>
    </row>
    <row r="708" spans="1:59" x14ac:dyDescent="0.2">
      <c r="A708" s="6">
        <v>44487</v>
      </c>
      <c r="B708" s="12">
        <v>53.200699999999998</v>
      </c>
      <c r="C708" s="12">
        <v>91.270300000000006</v>
      </c>
      <c r="D708" s="12">
        <v>63.276899999999998</v>
      </c>
      <c r="E708" s="12">
        <v>30.917000000000002</v>
      </c>
      <c r="F708" s="12">
        <v>106.56659999999999</v>
      </c>
      <c r="G708" s="12"/>
      <c r="H708" s="12">
        <v>6.6060999999999996</v>
      </c>
      <c r="I708" s="12">
        <v>15.8155</v>
      </c>
      <c r="J708" s="12">
        <v>7.0026999999999999</v>
      </c>
      <c r="K708" s="12">
        <v>77.721199999999996</v>
      </c>
      <c r="L708" s="12">
        <v>82.62</v>
      </c>
      <c r="M708" s="12">
        <v>84.13</v>
      </c>
      <c r="O708" s="6">
        <v>44487</v>
      </c>
      <c r="P708" s="7">
        <f t="shared" si="153"/>
        <v>-4.7920216576774753E-4</v>
      </c>
      <c r="Q708" s="7">
        <f t="shared" si="154"/>
        <v>-4.5678032016297935E-4</v>
      </c>
      <c r="R708" s="7">
        <f t="shared" si="155"/>
        <v>4.8444426534844541E-3</v>
      </c>
      <c r="S708" s="7">
        <f t="shared" si="156"/>
        <v>3.9331208632459563E-2</v>
      </c>
      <c r="T708" s="7">
        <f t="shared" si="157"/>
        <v>9.1884780262405479E-3</v>
      </c>
      <c r="U708" s="7" t="str">
        <f t="shared" si="158"/>
        <v/>
      </c>
      <c r="V708" s="7">
        <f t="shared" si="159"/>
        <v>1.7576862556249018E-2</v>
      </c>
      <c r="W708" s="7">
        <f t="shared" si="160"/>
        <v>5.1627799045027283E-2</v>
      </c>
      <c r="X708" s="7">
        <f t="shared" si="161"/>
        <v>6.0013787027177346E-3</v>
      </c>
      <c r="Y708" s="7">
        <f t="shared" si="162"/>
        <v>-1.0807277940263719E-4</v>
      </c>
      <c r="Z708" s="7">
        <v>2.9559999999999999E-3</v>
      </c>
      <c r="AA708" s="7">
        <f t="shared" si="163"/>
        <v>2.787711641119797E-3</v>
      </c>
      <c r="AB708" s="7">
        <f t="shared" si="164"/>
        <v>-6.3981260914636939E-3</v>
      </c>
      <c r="AE708" s="6">
        <v>44487</v>
      </c>
      <c r="AF708" s="7">
        <v>16.309999999999999</v>
      </c>
      <c r="AG708" s="7">
        <v>35.020000000000003</v>
      </c>
      <c r="AH708" s="7">
        <v>70.77</v>
      </c>
      <c r="AI708" s="7">
        <f t="shared" ref="AI708:AI771" si="165">IF(AND(M708&lt;&gt;"",L708&lt;&gt;""),M708-L708,"")</f>
        <v>1.5099999999999909</v>
      </c>
      <c r="AJ708" s="7">
        <v>5.01</v>
      </c>
      <c r="AK708" s="7">
        <v>93.933000000000007</v>
      </c>
      <c r="AL708" s="7">
        <f t="shared" ref="AL708:AL771" si="166">IF(AND(AK708&lt;&gt;"",AJ708&lt;&gt;""),AK708-AJ708,"")</f>
        <v>88.923000000000002</v>
      </c>
      <c r="AM708" s="7">
        <v>0.08</v>
      </c>
      <c r="AN708" s="7">
        <v>0.44</v>
      </c>
      <c r="AO708" s="7">
        <v>1.59</v>
      </c>
      <c r="AP708" s="7">
        <f t="shared" ref="AP708:AP771" si="167">IF(AND(AO708&lt;&gt;"",AN708&lt;&gt;""),AO708-AN708,"")</f>
        <v>1.1500000000000001</v>
      </c>
      <c r="AQ708" s="7">
        <v>2.54</v>
      </c>
      <c r="AR708" s="7">
        <v>113.98990000000001</v>
      </c>
      <c r="AS708" s="7">
        <v>1764.8</v>
      </c>
      <c r="AT708" s="14">
        <v>276.55</v>
      </c>
      <c r="AU708" s="14">
        <v>100.1861</v>
      </c>
      <c r="AV708" s="14">
        <v>71.7</v>
      </c>
      <c r="AY708" s="6">
        <v>44487</v>
      </c>
      <c r="AZ708" s="12">
        <v>0</v>
      </c>
      <c r="BA708" s="12">
        <v>0</v>
      </c>
      <c r="BB708" s="12">
        <v>0</v>
      </c>
      <c r="BE708" s="6">
        <v>44487</v>
      </c>
      <c r="BF708" t="s">
        <v>56</v>
      </c>
      <c r="BG708" s="52">
        <v>3</v>
      </c>
    </row>
    <row r="709" spans="1:59" x14ac:dyDescent="0.2">
      <c r="A709" s="6">
        <v>44488</v>
      </c>
      <c r="B709" s="12">
        <v>54</v>
      </c>
      <c r="C709" s="12">
        <v>93.053100000000001</v>
      </c>
      <c r="D709" s="12">
        <v>63.973300000000002</v>
      </c>
      <c r="E709" s="12">
        <v>30.926400000000001</v>
      </c>
      <c r="F709" s="12">
        <v>103.4894</v>
      </c>
      <c r="G709" s="12"/>
      <c r="H709" s="12">
        <v>6.9371</v>
      </c>
      <c r="I709" s="12">
        <v>16.4665</v>
      </c>
      <c r="J709" s="12">
        <v>7.0166000000000004</v>
      </c>
      <c r="K709" s="12">
        <v>77.721199999999996</v>
      </c>
      <c r="L709" s="12">
        <v>83.19</v>
      </c>
      <c r="M709" s="12">
        <v>85.02</v>
      </c>
      <c r="O709" s="6">
        <v>44488</v>
      </c>
      <c r="P709" s="7">
        <f t="shared" ref="P709:P772" si="168">IF(AND(B709&lt;&gt;"",B708&lt;&gt;""),LN(B709/B708),"")</f>
        <v>1.4912492408503274E-2</v>
      </c>
      <c r="Q709" s="7">
        <f t="shared" ref="Q709:Q772" si="169">IF(AND(C709&lt;&gt;"",C708&lt;&gt;""),LN(C709/C708),"")</f>
        <v>1.9344864480940437E-2</v>
      </c>
      <c r="R709" s="7">
        <f t="shared" ref="R709:R772" si="170">IF(AND(D709&lt;&gt;"",D708&lt;&gt;""),LN(D709/D708),"")</f>
        <v>1.0945475175336908E-2</v>
      </c>
      <c r="S709" s="7">
        <f t="shared" ref="S709:S772" si="171">IF(AND(E709&lt;&gt;"",E708&lt;&gt;""),LN(E709/E708),"")</f>
        <v>3.0399363787851684E-4</v>
      </c>
      <c r="T709" s="7">
        <f t="shared" ref="T709:T772" si="172">IF(AND(F709&lt;&gt;"",F708&lt;&gt;""),LN(F709/F708),"")</f>
        <v>-2.9300949809337611E-2</v>
      </c>
      <c r="U709" s="7" t="str">
        <f t="shared" ref="U709:U772" si="173">IF(AND(G709&lt;&gt;"",G708&lt;&gt;""),LN(G709/G708),"")</f>
        <v/>
      </c>
      <c r="V709" s="7">
        <f t="shared" ref="V709:V772" si="174">IF(AND(H709&lt;&gt;"",H708&lt;&gt;""),LN(H709/H708),"")</f>
        <v>4.8890355145048102E-2</v>
      </c>
      <c r="W709" s="7">
        <f t="shared" ref="W709:W772" si="175">IF(AND(I709&lt;&gt;"",I708&lt;&gt;""),LN(I709/I708),"")</f>
        <v>4.0337542204350901E-2</v>
      </c>
      <c r="X709" s="7">
        <f t="shared" ref="X709:X772" si="176">IF(AND(J709&lt;&gt;"",J708&lt;&gt;""),LN(J709/J708),"")</f>
        <v>1.9829812551006402E-3</v>
      </c>
      <c r="Y709" s="7">
        <f t="shared" ref="Y709:Y772" si="177">IF(AND(K709&lt;&gt;"",K708&lt;&gt;""),LN(K709/K708),"")</f>
        <v>0</v>
      </c>
      <c r="Z709" s="7">
        <v>7.685E-3</v>
      </c>
      <c r="AA709" s="7">
        <f t="shared" ref="AA709:AA772" si="178">IF(AND(L709&lt;&gt;"",L708&lt;&gt;""),LN(L709/L708),"")</f>
        <v>6.8753663271778091E-3</v>
      </c>
      <c r="AB709" s="7">
        <f t="shared" ref="AB709:AB772" si="179">IF(AND(M709&lt;&gt;"",M708&lt;&gt;""),LN(M709/M708),"")</f>
        <v>1.0523301367921872E-2</v>
      </c>
      <c r="AE709" s="6">
        <v>44488</v>
      </c>
      <c r="AF709" s="7">
        <v>15.7</v>
      </c>
      <c r="AG709" s="7">
        <v>35.14</v>
      </c>
      <c r="AH709" s="7">
        <v>68.25</v>
      </c>
      <c r="AI709" s="7">
        <f t="shared" si="165"/>
        <v>1.8299999999999983</v>
      </c>
      <c r="AJ709" s="7">
        <v>4.8099999999999996</v>
      </c>
      <c r="AK709" s="7">
        <v>89.932000000000002</v>
      </c>
      <c r="AL709" s="7">
        <f t="shared" si="166"/>
        <v>85.122</v>
      </c>
      <c r="AM709" s="7">
        <v>0.08</v>
      </c>
      <c r="AN709" s="7">
        <v>0.41</v>
      </c>
      <c r="AO709" s="7">
        <v>1.65</v>
      </c>
      <c r="AP709" s="7">
        <f t="shared" si="167"/>
        <v>1.24</v>
      </c>
      <c r="AQ709" s="7">
        <v>2.54</v>
      </c>
      <c r="AR709" s="7">
        <v>113.64700000000001</v>
      </c>
      <c r="AS709" s="7">
        <v>1769.7</v>
      </c>
      <c r="AT709" s="14">
        <v>276.55</v>
      </c>
      <c r="AU709" s="14">
        <v>100.1861</v>
      </c>
      <c r="AV709" s="14">
        <v>71.7</v>
      </c>
      <c r="AY709" s="6">
        <v>44488</v>
      </c>
      <c r="AZ709" s="12">
        <v>0</v>
      </c>
      <c r="BA709" s="12">
        <v>0</v>
      </c>
      <c r="BB709" s="12">
        <v>0</v>
      </c>
      <c r="BE709" s="6">
        <v>44488</v>
      </c>
      <c r="BF709" t="s">
        <v>56</v>
      </c>
      <c r="BG709" s="52">
        <v>3</v>
      </c>
    </row>
    <row r="710" spans="1:59" x14ac:dyDescent="0.2">
      <c r="A710" s="6">
        <v>44489</v>
      </c>
      <c r="B710" s="12">
        <v>54.297699999999999</v>
      </c>
      <c r="C710" s="12">
        <v>94.269300000000001</v>
      </c>
      <c r="D710" s="12">
        <v>64.567899999999995</v>
      </c>
      <c r="E710" s="12">
        <v>31.320699999999999</v>
      </c>
      <c r="F710" s="12">
        <v>99.532899999999998</v>
      </c>
      <c r="G710" s="12"/>
      <c r="H710" s="12">
        <v>6.8292000000000002</v>
      </c>
      <c r="I710" s="12">
        <v>16.511800000000001</v>
      </c>
      <c r="J710" s="12">
        <v>7.1002000000000001</v>
      </c>
      <c r="K710" s="12">
        <v>77.721199999999996</v>
      </c>
      <c r="L710" s="12">
        <v>84.4</v>
      </c>
      <c r="M710" s="12">
        <v>85.76</v>
      </c>
      <c r="O710" s="6">
        <v>44489</v>
      </c>
      <c r="P710" s="7">
        <f t="shared" si="168"/>
        <v>5.4978222041191412E-3</v>
      </c>
      <c r="Q710" s="7">
        <f t="shared" si="169"/>
        <v>1.2985281945356078E-2</v>
      </c>
      <c r="R710" s="7">
        <f t="shared" si="170"/>
        <v>9.2515744533146725E-3</v>
      </c>
      <c r="S710" s="7">
        <f t="shared" si="171"/>
        <v>1.2669032738638585E-2</v>
      </c>
      <c r="T710" s="7">
        <f t="shared" si="172"/>
        <v>-3.8980949224530687E-2</v>
      </c>
      <c r="U710" s="7" t="str">
        <f t="shared" si="173"/>
        <v/>
      </c>
      <c r="V710" s="7">
        <f t="shared" si="174"/>
        <v>-1.5676283337687062E-2</v>
      </c>
      <c r="W710" s="7">
        <f t="shared" si="175"/>
        <v>2.7472628056407042E-3</v>
      </c>
      <c r="X710" s="7">
        <f t="shared" si="176"/>
        <v>1.1844182437119368E-2</v>
      </c>
      <c r="Y710" s="7">
        <f t="shared" si="177"/>
        <v>0</v>
      </c>
      <c r="Z710" s="7">
        <v>3.9199999999999999E-3</v>
      </c>
      <c r="AA710" s="7">
        <f t="shared" si="178"/>
        <v>1.4440253306115215E-2</v>
      </c>
      <c r="AB710" s="7">
        <f t="shared" si="179"/>
        <v>8.6661743918479174E-3</v>
      </c>
      <c r="AE710" s="6">
        <v>44489</v>
      </c>
      <c r="AF710" s="7">
        <v>15.49</v>
      </c>
      <c r="AG710" s="7">
        <v>35.159999999999997</v>
      </c>
      <c r="AH710" s="7">
        <v>65.47</v>
      </c>
      <c r="AI710" s="7">
        <f t="shared" si="165"/>
        <v>1.3599999999999994</v>
      </c>
      <c r="AJ710" s="7">
        <v>4.87</v>
      </c>
      <c r="AK710" s="7">
        <v>93.450999999999993</v>
      </c>
      <c r="AL710" s="7">
        <f t="shared" si="166"/>
        <v>88.580999999999989</v>
      </c>
      <c r="AM710" s="7">
        <v>0.08</v>
      </c>
      <c r="AN710" s="7">
        <v>0.4</v>
      </c>
      <c r="AO710" s="7">
        <v>1.65</v>
      </c>
      <c r="AP710" s="7">
        <f t="shared" si="167"/>
        <v>1.25</v>
      </c>
      <c r="AQ710" s="7">
        <v>2.57</v>
      </c>
      <c r="AR710" s="7">
        <v>113.50830000000001</v>
      </c>
      <c r="AS710" s="7">
        <v>1784.1</v>
      </c>
      <c r="AT710" s="14">
        <v>276.55</v>
      </c>
      <c r="AU710" s="14">
        <v>100.1861</v>
      </c>
      <c r="AV710" s="14">
        <v>71.7</v>
      </c>
      <c r="AY710" s="6">
        <v>44489</v>
      </c>
      <c r="AZ710" s="12">
        <v>0</v>
      </c>
      <c r="BA710" s="12">
        <v>0</v>
      </c>
      <c r="BB710" s="12">
        <v>0</v>
      </c>
      <c r="BE710" s="6">
        <v>44489</v>
      </c>
      <c r="BF710" t="s">
        <v>56</v>
      </c>
      <c r="BG710" s="52">
        <v>3</v>
      </c>
    </row>
    <row r="711" spans="1:59" x14ac:dyDescent="0.2">
      <c r="A711" s="6">
        <v>44490</v>
      </c>
      <c r="B711" s="12">
        <v>53.311199999999999</v>
      </c>
      <c r="C711" s="12">
        <v>93.086399999999998</v>
      </c>
      <c r="D711" s="12">
        <v>63.353299999999997</v>
      </c>
      <c r="E711" s="12">
        <v>30.794899999999998</v>
      </c>
      <c r="F711" s="12">
        <v>101.20529999999999</v>
      </c>
      <c r="G711" s="12"/>
      <c r="H711" s="12">
        <v>6.6276999999999999</v>
      </c>
      <c r="I711" s="12">
        <v>15.4628</v>
      </c>
      <c r="J711" s="12">
        <v>6.8912000000000004</v>
      </c>
      <c r="K711" s="12">
        <v>77.721199999999996</v>
      </c>
      <c r="L711" s="12">
        <v>82.64</v>
      </c>
      <c r="M711" s="12">
        <v>84.58</v>
      </c>
      <c r="O711" s="6">
        <v>44490</v>
      </c>
      <c r="P711" s="7">
        <f t="shared" si="168"/>
        <v>-1.8335428339008253E-2</v>
      </c>
      <c r="Q711" s="7">
        <f t="shared" si="169"/>
        <v>-1.2627485772536738E-2</v>
      </c>
      <c r="R711" s="7">
        <f t="shared" si="170"/>
        <v>-1.8990386300786637E-2</v>
      </c>
      <c r="S711" s="7">
        <f t="shared" si="171"/>
        <v>-1.6930128955657837E-2</v>
      </c>
      <c r="T711" s="7">
        <f t="shared" si="172"/>
        <v>1.6662884246391084E-2</v>
      </c>
      <c r="U711" s="7" t="str">
        <f t="shared" si="173"/>
        <v/>
      </c>
      <c r="V711" s="7">
        <f t="shared" si="174"/>
        <v>-2.9949700397635181E-2</v>
      </c>
      <c r="W711" s="7">
        <f t="shared" si="175"/>
        <v>-6.5638137513805206E-2</v>
      </c>
      <c r="X711" s="7">
        <f t="shared" si="176"/>
        <v>-2.9877717346905867E-2</v>
      </c>
      <c r="Y711" s="7">
        <f t="shared" si="177"/>
        <v>0</v>
      </c>
      <c r="Z711" s="7">
        <v>2.6050000000000001E-3</v>
      </c>
      <c r="AA711" s="7">
        <f t="shared" si="178"/>
        <v>-2.1073576790528431E-2</v>
      </c>
      <c r="AB711" s="7">
        <f t="shared" si="179"/>
        <v>-1.3854865278149414E-2</v>
      </c>
      <c r="AE711" s="6">
        <v>44490</v>
      </c>
      <c r="AF711" s="7">
        <v>15.01</v>
      </c>
      <c r="AG711" s="7">
        <v>36.549999999999997</v>
      </c>
      <c r="AH711" s="7">
        <v>69.42</v>
      </c>
      <c r="AI711" s="7">
        <f t="shared" si="165"/>
        <v>1.9399999999999977</v>
      </c>
      <c r="AJ711" s="7">
        <v>4.9400000000000004</v>
      </c>
      <c r="AK711" s="7">
        <v>88.462999999999994</v>
      </c>
      <c r="AL711" s="7">
        <f t="shared" si="166"/>
        <v>83.522999999999996</v>
      </c>
      <c r="AM711" s="7">
        <v>0.08</v>
      </c>
      <c r="AN711" s="7">
        <v>0.45</v>
      </c>
      <c r="AO711" s="7">
        <v>1.68</v>
      </c>
      <c r="AP711" s="7">
        <f t="shared" si="167"/>
        <v>1.23</v>
      </c>
      <c r="AQ711" s="7">
        <v>2.64</v>
      </c>
      <c r="AR711" s="7">
        <v>113.61879999999999</v>
      </c>
      <c r="AS711" s="7">
        <v>1781.2</v>
      </c>
      <c r="AT711" s="14">
        <v>276.55</v>
      </c>
      <c r="AU711" s="14">
        <v>100.1861</v>
      </c>
      <c r="AV711" s="14">
        <v>71.7</v>
      </c>
      <c r="AY711" s="6">
        <v>44490</v>
      </c>
      <c r="AZ711" s="12">
        <v>0</v>
      </c>
      <c r="BA711" s="12">
        <v>0</v>
      </c>
      <c r="BB711" s="12">
        <v>0</v>
      </c>
      <c r="BE711" s="6">
        <v>44490</v>
      </c>
      <c r="BF711" t="s">
        <v>56</v>
      </c>
      <c r="BG711" s="52">
        <v>3</v>
      </c>
    </row>
    <row r="712" spans="1:59" x14ac:dyDescent="0.2">
      <c r="A712" s="6">
        <v>44491</v>
      </c>
      <c r="B712" s="12">
        <v>53.676900000000003</v>
      </c>
      <c r="C712" s="12">
        <v>93.969499999999996</v>
      </c>
      <c r="D712" s="12">
        <v>64.313100000000006</v>
      </c>
      <c r="E712" s="12">
        <v>31.855899999999998</v>
      </c>
      <c r="F712" s="12">
        <v>100.6033</v>
      </c>
      <c r="G712" s="12"/>
      <c r="H712" s="12">
        <v>6.6708999999999996</v>
      </c>
      <c r="I712" s="12">
        <v>15.6165</v>
      </c>
      <c r="J712" s="12">
        <v>6.8841999999999999</v>
      </c>
      <c r="K712" s="12">
        <v>77.721199999999996</v>
      </c>
      <c r="L712" s="12">
        <v>84.53</v>
      </c>
      <c r="M712" s="12">
        <v>85.43</v>
      </c>
      <c r="O712" s="6">
        <v>44491</v>
      </c>
      <c r="P712" s="7">
        <f t="shared" si="168"/>
        <v>6.8363009390454707E-3</v>
      </c>
      <c r="Q712" s="7">
        <f t="shared" si="169"/>
        <v>9.4421674057899273E-3</v>
      </c>
      <c r="R712" s="7">
        <f t="shared" si="170"/>
        <v>1.5036346031529464E-2</v>
      </c>
      <c r="S712" s="7">
        <f t="shared" si="171"/>
        <v>3.3873516337514564E-2</v>
      </c>
      <c r="T712" s="7">
        <f t="shared" si="172"/>
        <v>-5.9660667149849739E-3</v>
      </c>
      <c r="U712" s="7" t="str">
        <f t="shared" si="173"/>
        <v/>
      </c>
      <c r="V712" s="7">
        <f t="shared" si="174"/>
        <v>6.4969473413837003E-3</v>
      </c>
      <c r="W712" s="7">
        <f t="shared" si="175"/>
        <v>9.8909082918897384E-3</v>
      </c>
      <c r="X712" s="7">
        <f t="shared" si="176"/>
        <v>-1.0163045142080355E-3</v>
      </c>
      <c r="Y712" s="7">
        <f t="shared" si="177"/>
        <v>0</v>
      </c>
      <c r="Z712" s="7">
        <v>-1.0369999999999999E-3</v>
      </c>
      <c r="AA712" s="7">
        <f t="shared" si="178"/>
        <v>2.2612676129453273E-2</v>
      </c>
      <c r="AB712" s="7">
        <f t="shared" si="179"/>
        <v>9.9994951191848935E-3</v>
      </c>
      <c r="AE712" s="6">
        <v>44491</v>
      </c>
      <c r="AF712" s="7">
        <v>15.43</v>
      </c>
      <c r="AG712" s="7">
        <v>36.869999999999997</v>
      </c>
      <c r="AH712" s="7">
        <v>72.040000000000006</v>
      </c>
      <c r="AI712" s="7">
        <f t="shared" si="165"/>
        <v>0.90000000000000568</v>
      </c>
      <c r="AJ712" s="7">
        <v>5.0999999999999996</v>
      </c>
      <c r="AK712" s="7">
        <v>87.337999999999994</v>
      </c>
      <c r="AL712" s="7">
        <f t="shared" si="166"/>
        <v>82.238</v>
      </c>
      <c r="AM712" s="7">
        <v>0.08</v>
      </c>
      <c r="AN712" s="7">
        <v>0.48</v>
      </c>
      <c r="AO712" s="7">
        <v>1.66</v>
      </c>
      <c r="AP712" s="7">
        <f t="shared" si="167"/>
        <v>1.18</v>
      </c>
      <c r="AQ712" s="7">
        <v>2.64</v>
      </c>
      <c r="AR712" s="7">
        <v>113.67</v>
      </c>
      <c r="AS712" s="7">
        <v>1795.5</v>
      </c>
      <c r="AT712" s="14">
        <v>276.55</v>
      </c>
      <c r="AU712" s="14">
        <v>100.1861</v>
      </c>
      <c r="AV712" s="14">
        <v>71.7</v>
      </c>
      <c r="AY712" s="6">
        <v>44491</v>
      </c>
      <c r="AZ712" s="12">
        <v>0</v>
      </c>
      <c r="BA712" s="12">
        <v>0</v>
      </c>
      <c r="BB712" s="12">
        <v>0</v>
      </c>
      <c r="BE712" s="6">
        <v>44491</v>
      </c>
      <c r="BF712" t="s">
        <v>56</v>
      </c>
      <c r="BG712" s="52">
        <v>3</v>
      </c>
    </row>
    <row r="713" spans="1:59" x14ac:dyDescent="0.2">
      <c r="A713" s="6">
        <v>44494</v>
      </c>
      <c r="B713" s="12">
        <v>54.722900000000003</v>
      </c>
      <c r="C713" s="12">
        <v>94.844200000000001</v>
      </c>
      <c r="D713" s="12">
        <v>64.992599999999996</v>
      </c>
      <c r="E713" s="12">
        <v>33.067</v>
      </c>
      <c r="F713" s="12">
        <v>103.2122</v>
      </c>
      <c r="G713" s="12"/>
      <c r="H713" s="12">
        <v>6.7069000000000001</v>
      </c>
      <c r="I713" s="12">
        <v>15.7431</v>
      </c>
      <c r="J713" s="12">
        <v>6.9539</v>
      </c>
      <c r="K713" s="12">
        <v>77.729600000000005</v>
      </c>
      <c r="L713" s="12">
        <v>84.64</v>
      </c>
      <c r="M713" s="12">
        <v>84.85</v>
      </c>
      <c r="O713" s="6">
        <v>44494</v>
      </c>
      <c r="P713" s="7">
        <f t="shared" si="168"/>
        <v>1.9299527617592249E-2</v>
      </c>
      <c r="Q713" s="7">
        <f t="shared" si="169"/>
        <v>9.265283794676258E-3</v>
      </c>
      <c r="R713" s="7">
        <f t="shared" si="170"/>
        <v>1.0510074264012147E-2</v>
      </c>
      <c r="S713" s="7">
        <f t="shared" si="171"/>
        <v>3.7313198026223279E-2</v>
      </c>
      <c r="T713" s="7">
        <f t="shared" si="172"/>
        <v>2.5602002806099831E-2</v>
      </c>
      <c r="U713" s="7" t="str">
        <f t="shared" si="173"/>
        <v/>
      </c>
      <c r="V713" s="7">
        <f t="shared" si="174"/>
        <v>5.382063852022341E-3</v>
      </c>
      <c r="W713" s="7">
        <f t="shared" si="175"/>
        <v>8.0741264410111608E-3</v>
      </c>
      <c r="X713" s="7">
        <f t="shared" si="176"/>
        <v>1.007372246594509E-2</v>
      </c>
      <c r="Y713" s="7">
        <f t="shared" si="177"/>
        <v>1.0807277940260911E-4</v>
      </c>
      <c r="Z713" s="7">
        <v>5.3480000000000003E-3</v>
      </c>
      <c r="AA713" s="7">
        <f t="shared" si="178"/>
        <v>1.3004671691528552E-3</v>
      </c>
      <c r="AB713" s="7">
        <f t="shared" si="179"/>
        <v>-6.8123354832920818E-3</v>
      </c>
      <c r="AE713" s="6">
        <v>44494</v>
      </c>
      <c r="AF713" s="7">
        <v>15.24</v>
      </c>
      <c r="AG713" s="7">
        <v>36.07</v>
      </c>
      <c r="AH713" s="7">
        <v>68.959999999999994</v>
      </c>
      <c r="AI713" s="7">
        <f t="shared" si="165"/>
        <v>0.20999999999999375</v>
      </c>
      <c r="AJ713" s="7">
        <v>5.72</v>
      </c>
      <c r="AK713" s="7">
        <v>88.643000000000001</v>
      </c>
      <c r="AL713" s="7">
        <f t="shared" si="166"/>
        <v>82.923000000000002</v>
      </c>
      <c r="AM713" s="7">
        <v>0.08</v>
      </c>
      <c r="AN713" s="7">
        <v>0.47</v>
      </c>
      <c r="AO713" s="7">
        <v>1.64</v>
      </c>
      <c r="AP713" s="7">
        <f t="shared" si="167"/>
        <v>1.17</v>
      </c>
      <c r="AQ713" s="7">
        <v>2.66</v>
      </c>
      <c r="AR713" s="7">
        <v>113.605</v>
      </c>
      <c r="AS713" s="7">
        <v>1806</v>
      </c>
      <c r="AT713" s="14">
        <v>276.55</v>
      </c>
      <c r="AU713" s="14">
        <v>100.1861</v>
      </c>
      <c r="AV713" s="14">
        <v>71.7</v>
      </c>
      <c r="AY713" s="6">
        <v>44494</v>
      </c>
      <c r="AZ713" s="12">
        <v>0</v>
      </c>
      <c r="BA713" s="12">
        <v>0</v>
      </c>
      <c r="BB713" s="12">
        <v>0</v>
      </c>
      <c r="BE713" s="6">
        <v>44494</v>
      </c>
      <c r="BF713" t="s">
        <v>56</v>
      </c>
      <c r="BG713" s="52">
        <v>3</v>
      </c>
    </row>
    <row r="714" spans="1:59" x14ac:dyDescent="0.2">
      <c r="A714" s="6">
        <v>44495</v>
      </c>
      <c r="B714" s="12">
        <v>55.99</v>
      </c>
      <c r="C714" s="12">
        <v>95.052400000000006</v>
      </c>
      <c r="D714" s="12">
        <v>65.425700000000006</v>
      </c>
      <c r="E714" s="12">
        <v>33.198399999999999</v>
      </c>
      <c r="F714" s="12">
        <v>102.4286</v>
      </c>
      <c r="G714" s="12"/>
      <c r="H714" s="12">
        <v>6.5701000000000001</v>
      </c>
      <c r="I714" s="12">
        <v>14.775600000000001</v>
      </c>
      <c r="J714" s="12">
        <v>6.8703000000000003</v>
      </c>
      <c r="K714" s="12">
        <v>77.712599999999995</v>
      </c>
      <c r="L714" s="12">
        <v>85.64</v>
      </c>
      <c r="M714" s="12">
        <v>85.11</v>
      </c>
      <c r="O714" s="6">
        <v>44495</v>
      </c>
      <c r="P714" s="7">
        <f t="shared" si="168"/>
        <v>2.2890834374778932E-2</v>
      </c>
      <c r="Q714" s="7">
        <f t="shared" si="169"/>
        <v>2.1927731557406676E-3</v>
      </c>
      <c r="R714" s="7">
        <f t="shared" si="170"/>
        <v>6.6417303721250367E-3</v>
      </c>
      <c r="S714" s="7">
        <f t="shared" si="171"/>
        <v>3.9658757729802213E-3</v>
      </c>
      <c r="T714" s="7">
        <f t="shared" si="172"/>
        <v>-7.6210926303445451E-3</v>
      </c>
      <c r="U714" s="7" t="str">
        <f t="shared" si="173"/>
        <v/>
      </c>
      <c r="V714" s="7">
        <f t="shared" si="174"/>
        <v>-2.0607794129874613E-2</v>
      </c>
      <c r="W714" s="7">
        <f t="shared" si="175"/>
        <v>-6.3425002437102224E-2</v>
      </c>
      <c r="X714" s="7">
        <f t="shared" si="176"/>
        <v>-1.2094879866342206E-2</v>
      </c>
      <c r="Y714" s="7">
        <f t="shared" si="177"/>
        <v>-2.1873082171746018E-4</v>
      </c>
      <c r="Z714" s="7">
        <v>8.9999999999999998E-4</v>
      </c>
      <c r="AA714" s="7">
        <f t="shared" si="178"/>
        <v>1.1745495611492743E-2</v>
      </c>
      <c r="AB714" s="7">
        <f t="shared" si="179"/>
        <v>3.0595458086343265E-3</v>
      </c>
      <c r="AE714" s="6">
        <v>44495</v>
      </c>
      <c r="AF714" s="7">
        <v>15.98</v>
      </c>
      <c r="AG714" s="7">
        <v>35.5</v>
      </c>
      <c r="AH714" s="7">
        <v>66.7</v>
      </c>
      <c r="AI714" s="7">
        <f t="shared" si="165"/>
        <v>-0.53000000000000114</v>
      </c>
      <c r="AJ714" s="7">
        <v>5.59</v>
      </c>
      <c r="AK714" s="7">
        <v>88.492999999999995</v>
      </c>
      <c r="AL714" s="7">
        <f t="shared" si="166"/>
        <v>82.902999999999992</v>
      </c>
      <c r="AM714" s="7">
        <v>0.08</v>
      </c>
      <c r="AN714" s="7">
        <v>0.47</v>
      </c>
      <c r="AO714" s="7">
        <v>1.63</v>
      </c>
      <c r="AP714" s="7">
        <f t="shared" si="167"/>
        <v>1.1599999999999999</v>
      </c>
      <c r="AQ714" s="7">
        <v>2.69</v>
      </c>
      <c r="AR714" s="7">
        <v>113.67400000000001</v>
      </c>
      <c r="AS714" s="7">
        <v>1792.7</v>
      </c>
      <c r="AT714" s="14">
        <v>276.55</v>
      </c>
      <c r="AU714" s="14">
        <v>100.1861</v>
      </c>
      <c r="AV714" s="14">
        <v>71.7</v>
      </c>
      <c r="AY714" s="6">
        <v>44495</v>
      </c>
      <c r="AZ714" s="12">
        <v>0</v>
      </c>
      <c r="BA714" s="12">
        <v>0</v>
      </c>
      <c r="BB714" s="12">
        <v>0</v>
      </c>
      <c r="BE714" s="6">
        <v>44495</v>
      </c>
      <c r="BF714" t="s">
        <v>56</v>
      </c>
      <c r="BG714" s="52">
        <v>3</v>
      </c>
    </row>
    <row r="715" spans="1:59" x14ac:dyDescent="0.2">
      <c r="A715" s="6">
        <v>44496</v>
      </c>
      <c r="B715" s="12">
        <v>54.535800000000002</v>
      </c>
      <c r="C715" s="12">
        <v>93.3613</v>
      </c>
      <c r="D715" s="12">
        <v>63.597200000000001</v>
      </c>
      <c r="E715" s="12">
        <v>31.264399999999998</v>
      </c>
      <c r="F715" s="12">
        <v>101.1671</v>
      </c>
      <c r="G715" s="12"/>
      <c r="H715" s="12">
        <v>6.4766000000000004</v>
      </c>
      <c r="I715" s="12">
        <v>14.2692</v>
      </c>
      <c r="J715" s="12">
        <v>6.7797000000000001</v>
      </c>
      <c r="K715" s="12">
        <v>77.712599999999995</v>
      </c>
      <c r="L715" s="12">
        <v>82.66</v>
      </c>
      <c r="M715" s="12">
        <v>84.12</v>
      </c>
      <c r="O715" s="6">
        <v>44496</v>
      </c>
      <c r="P715" s="7">
        <f t="shared" si="168"/>
        <v>-2.6315736609374703E-2</v>
      </c>
      <c r="Q715" s="7">
        <f t="shared" si="169"/>
        <v>-1.7951406009828176E-2</v>
      </c>
      <c r="R715" s="7">
        <f t="shared" si="170"/>
        <v>-2.8345703413242565E-2</v>
      </c>
      <c r="S715" s="7">
        <f t="shared" si="171"/>
        <v>-6.0021611943355521E-2</v>
      </c>
      <c r="T715" s="7">
        <f t="shared" si="172"/>
        <v>-1.2392365301235579E-2</v>
      </c>
      <c r="U715" s="7" t="str">
        <f t="shared" si="173"/>
        <v/>
      </c>
      <c r="V715" s="7">
        <f t="shared" si="174"/>
        <v>-1.4333371773357898E-2</v>
      </c>
      <c r="W715" s="7">
        <f t="shared" si="175"/>
        <v>-3.4873803355292742E-2</v>
      </c>
      <c r="X715" s="7">
        <f t="shared" si="176"/>
        <v>-1.3274920217372666E-2</v>
      </c>
      <c r="Y715" s="7">
        <f t="shared" si="177"/>
        <v>0</v>
      </c>
      <c r="Z715" s="7">
        <v>-4.4400000000000004E-3</v>
      </c>
      <c r="AA715" s="7">
        <f t="shared" si="178"/>
        <v>-3.5416654637895811E-2</v>
      </c>
      <c r="AB715" s="7">
        <f t="shared" si="179"/>
        <v>-1.170018665437063E-2</v>
      </c>
      <c r="AE715" s="6">
        <v>44496</v>
      </c>
      <c r="AF715" s="7">
        <v>16.98</v>
      </c>
      <c r="AG715" s="7">
        <v>37.630000000000003</v>
      </c>
      <c r="AH715" s="7">
        <v>70.06</v>
      </c>
      <c r="AI715" s="7">
        <f t="shared" si="165"/>
        <v>1.460000000000008</v>
      </c>
      <c r="AJ715" s="7">
        <v>5.91</v>
      </c>
      <c r="AK715" s="7">
        <v>86.819000000000003</v>
      </c>
      <c r="AL715" s="7">
        <f t="shared" si="166"/>
        <v>80.909000000000006</v>
      </c>
      <c r="AM715" s="7">
        <v>0.08</v>
      </c>
      <c r="AN715" s="7">
        <v>0.5</v>
      </c>
      <c r="AO715" s="7">
        <v>1.54</v>
      </c>
      <c r="AP715" s="7">
        <f t="shared" si="167"/>
        <v>1.04</v>
      </c>
      <c r="AQ715" s="7">
        <v>2.65</v>
      </c>
      <c r="AR715" s="7">
        <v>113.62179999999999</v>
      </c>
      <c r="AS715" s="7">
        <v>1797.9</v>
      </c>
      <c r="AT715" s="14">
        <v>276.55</v>
      </c>
      <c r="AU715" s="14">
        <v>100.1861</v>
      </c>
      <c r="AV715" s="14">
        <v>71.7</v>
      </c>
      <c r="AY715" s="6">
        <v>44496</v>
      </c>
      <c r="AZ715" s="12">
        <v>0</v>
      </c>
      <c r="BA715" s="12">
        <v>0</v>
      </c>
      <c r="BB715" s="12">
        <v>0</v>
      </c>
      <c r="BE715" s="6">
        <v>44496</v>
      </c>
      <c r="BF715" t="s">
        <v>56</v>
      </c>
      <c r="BG715" s="52">
        <v>3</v>
      </c>
    </row>
    <row r="716" spans="1:59" x14ac:dyDescent="0.2">
      <c r="A716" s="6">
        <v>44497</v>
      </c>
      <c r="B716" s="12">
        <v>54.688899999999997</v>
      </c>
      <c r="C716" s="12">
        <v>94.236000000000004</v>
      </c>
      <c r="D716" s="12">
        <v>64.212400000000002</v>
      </c>
      <c r="E716" s="12">
        <v>31.762</v>
      </c>
      <c r="F716" s="12">
        <v>99.934299999999993</v>
      </c>
      <c r="G716" s="12"/>
      <c r="H716" s="12">
        <v>6.4405999999999999</v>
      </c>
      <c r="I716" s="12">
        <v>14.5947</v>
      </c>
      <c r="J716" s="12">
        <v>6.7447999999999997</v>
      </c>
      <c r="K716" s="12">
        <v>77.729600000000005</v>
      </c>
      <c r="L716" s="12">
        <v>82.78</v>
      </c>
      <c r="M716" s="12">
        <v>83.4</v>
      </c>
      <c r="O716" s="6">
        <v>44497</v>
      </c>
      <c r="P716" s="7">
        <f t="shared" si="168"/>
        <v>2.8033970387314885E-3</v>
      </c>
      <c r="Q716" s="7">
        <f t="shared" si="169"/>
        <v>9.3253617064101551E-3</v>
      </c>
      <c r="R716" s="7">
        <f t="shared" si="170"/>
        <v>9.6268942432851373E-3</v>
      </c>
      <c r="S716" s="7">
        <f t="shared" si="171"/>
        <v>1.5790536641760756E-2</v>
      </c>
      <c r="T716" s="7">
        <f t="shared" si="172"/>
        <v>-1.2260635114046989E-2</v>
      </c>
      <c r="U716" s="7" t="str">
        <f t="shared" si="173"/>
        <v/>
      </c>
      <c r="V716" s="7">
        <f t="shared" si="174"/>
        <v>-5.573977829194993E-3</v>
      </c>
      <c r="W716" s="7">
        <f t="shared" si="175"/>
        <v>2.2555080860841421E-2</v>
      </c>
      <c r="X716" s="7">
        <f t="shared" si="176"/>
        <v>-5.1610155594025474E-3</v>
      </c>
      <c r="Y716" s="7">
        <f t="shared" si="177"/>
        <v>2.1873082171743505E-4</v>
      </c>
      <c r="Z716" s="7">
        <v>9.6019999999999994E-3</v>
      </c>
      <c r="AA716" s="7">
        <f t="shared" si="178"/>
        <v>1.4506772370001756E-3</v>
      </c>
      <c r="AB716" s="7">
        <f t="shared" si="179"/>
        <v>-8.5960414697979076E-3</v>
      </c>
      <c r="AE716" s="6">
        <v>44497</v>
      </c>
      <c r="AF716" s="7">
        <v>16.53</v>
      </c>
      <c r="AG716" s="7">
        <v>37.229999999999997</v>
      </c>
      <c r="AH716" s="7">
        <v>71.959999999999994</v>
      </c>
      <c r="AI716" s="7">
        <f t="shared" si="165"/>
        <v>0.62000000000000455</v>
      </c>
      <c r="AJ716" s="7">
        <v>5.68</v>
      </c>
      <c r="AK716" s="7">
        <v>77.031999999999996</v>
      </c>
      <c r="AL716" s="7">
        <f t="shared" si="166"/>
        <v>71.352000000000004</v>
      </c>
      <c r="AM716" s="7">
        <v>0.08</v>
      </c>
      <c r="AN716" s="7">
        <v>0.5</v>
      </c>
      <c r="AO716" s="7">
        <v>1.57</v>
      </c>
      <c r="AP716" s="7">
        <f t="shared" si="167"/>
        <v>1.07</v>
      </c>
      <c r="AQ716" s="7">
        <v>2.57</v>
      </c>
      <c r="AR716" s="7">
        <v>113.4389</v>
      </c>
      <c r="AS716" s="7">
        <v>1801.6</v>
      </c>
      <c r="AT716" s="14">
        <v>276.55</v>
      </c>
      <c r="AU716" s="14">
        <v>100.1861</v>
      </c>
      <c r="AV716" s="14">
        <v>71.7</v>
      </c>
      <c r="AY716" s="6">
        <v>44497</v>
      </c>
      <c r="AZ716" s="12">
        <v>0</v>
      </c>
      <c r="BA716" s="12">
        <v>0</v>
      </c>
      <c r="BB716" s="12">
        <v>0</v>
      </c>
      <c r="BE716" s="6">
        <v>44497</v>
      </c>
      <c r="BF716" t="s">
        <v>56</v>
      </c>
      <c r="BG716" s="52">
        <v>3</v>
      </c>
    </row>
    <row r="717" spans="1:59" x14ac:dyDescent="0.2">
      <c r="A717" s="6">
        <v>44498</v>
      </c>
      <c r="B717" s="12">
        <v>54.8249</v>
      </c>
      <c r="C717" s="12">
        <v>95.377300000000005</v>
      </c>
      <c r="D717" s="12">
        <v>63.648400000000002</v>
      </c>
      <c r="E717" s="12">
        <v>31.4803</v>
      </c>
      <c r="F717" s="12">
        <v>98.816199999999995</v>
      </c>
      <c r="G717" s="12"/>
      <c r="H717" s="12">
        <v>6.3398000000000003</v>
      </c>
      <c r="I717" s="12">
        <v>14.4862</v>
      </c>
      <c r="J717" s="12">
        <v>6.6264000000000003</v>
      </c>
      <c r="K717" s="12">
        <v>77.729600000000005</v>
      </c>
      <c r="L717" s="12">
        <v>83.5</v>
      </c>
      <c r="M717" s="12">
        <v>83.1</v>
      </c>
      <c r="O717" s="6">
        <v>44498</v>
      </c>
      <c r="P717" s="7">
        <f t="shared" si="168"/>
        <v>2.4837065267215475E-3</v>
      </c>
      <c r="Q717" s="7">
        <f t="shared" si="169"/>
        <v>1.2038330467320221E-2</v>
      </c>
      <c r="R717" s="7">
        <f t="shared" si="170"/>
        <v>-8.8221512460711828E-3</v>
      </c>
      <c r="S717" s="7">
        <f t="shared" si="171"/>
        <v>-8.9086533244324678E-3</v>
      </c>
      <c r="T717" s="7">
        <f t="shared" si="172"/>
        <v>-1.1251411145075002E-2</v>
      </c>
      <c r="U717" s="7" t="str">
        <f t="shared" si="173"/>
        <v/>
      </c>
      <c r="V717" s="7">
        <f t="shared" si="174"/>
        <v>-1.5774481268052466E-2</v>
      </c>
      <c r="W717" s="7">
        <f t="shared" si="175"/>
        <v>-7.4619769986131101E-3</v>
      </c>
      <c r="X717" s="7">
        <f t="shared" si="176"/>
        <v>-1.7710167324411448E-2</v>
      </c>
      <c r="Y717" s="7">
        <f t="shared" si="177"/>
        <v>0</v>
      </c>
      <c r="Z717" s="7">
        <v>2.0270000000000002E-3</v>
      </c>
      <c r="AA717" s="7">
        <f t="shared" si="178"/>
        <v>8.6601455362234105E-3</v>
      </c>
      <c r="AB717" s="7">
        <f t="shared" si="179"/>
        <v>-3.6036075032986558E-3</v>
      </c>
      <c r="AE717" s="6">
        <v>44498</v>
      </c>
      <c r="AF717" s="7">
        <v>16.260000000000002</v>
      </c>
      <c r="AG717" s="7">
        <v>37.92</v>
      </c>
      <c r="AH717" s="7">
        <v>75.45</v>
      </c>
      <c r="AI717" s="7">
        <f t="shared" si="165"/>
        <v>-0.40000000000000568</v>
      </c>
      <c r="AJ717" s="7">
        <v>5.49</v>
      </c>
      <c r="AK717" s="7">
        <v>64.864000000000004</v>
      </c>
      <c r="AL717" s="7">
        <f t="shared" si="166"/>
        <v>59.374000000000002</v>
      </c>
      <c r="AM717" s="7">
        <v>7.0000000000000007E-2</v>
      </c>
      <c r="AN717" s="7">
        <v>0.48</v>
      </c>
      <c r="AO717" s="7">
        <v>1.55</v>
      </c>
      <c r="AP717" s="7">
        <f t="shared" si="167"/>
        <v>1.07</v>
      </c>
      <c r="AQ717" s="7">
        <v>2.5099999999999998</v>
      </c>
      <c r="AR717" s="7">
        <v>114.1349</v>
      </c>
      <c r="AS717" s="7">
        <v>1783</v>
      </c>
      <c r="AT717" s="14">
        <v>276.55</v>
      </c>
      <c r="AU717" s="14">
        <v>100.1861</v>
      </c>
      <c r="AV717" s="14">
        <v>71.7</v>
      </c>
      <c r="AY717" s="6">
        <v>44498</v>
      </c>
      <c r="AZ717" s="12">
        <v>0</v>
      </c>
      <c r="BA717" s="12">
        <v>0</v>
      </c>
      <c r="BB717" s="12">
        <v>0</v>
      </c>
      <c r="BE717" s="6">
        <v>44498</v>
      </c>
      <c r="BF717" t="s">
        <v>56</v>
      </c>
      <c r="BG717" s="52">
        <v>3</v>
      </c>
    </row>
    <row r="718" spans="1:59" x14ac:dyDescent="0.2">
      <c r="A718" s="6">
        <v>44501</v>
      </c>
      <c r="B718" s="12">
        <v>55.811399999999999</v>
      </c>
      <c r="C718" s="12">
        <v>95.410700000000006</v>
      </c>
      <c r="D718" s="12">
        <v>63.733899999999998</v>
      </c>
      <c r="E718" s="12">
        <v>32.682099999999998</v>
      </c>
      <c r="F718" s="12">
        <v>100.67019999999999</v>
      </c>
      <c r="G718" s="12"/>
      <c r="H718" s="12">
        <v>6.5701000000000001</v>
      </c>
      <c r="I718" s="12">
        <v>15.245799999999999</v>
      </c>
      <c r="J718" s="12">
        <v>6.9189999999999996</v>
      </c>
      <c r="K718" s="12">
        <v>77.729600000000005</v>
      </c>
      <c r="L718" s="12">
        <v>84.08</v>
      </c>
      <c r="M718" s="12">
        <v>84.51</v>
      </c>
      <c r="O718" s="6">
        <v>44501</v>
      </c>
      <c r="P718" s="7">
        <f t="shared" si="168"/>
        <v>1.7833679279030967E-2</v>
      </c>
      <c r="Q718" s="7">
        <f t="shared" si="169"/>
        <v>3.5012684593596936E-4</v>
      </c>
      <c r="R718" s="7">
        <f t="shared" si="170"/>
        <v>1.3424159061316192E-3</v>
      </c>
      <c r="S718" s="7">
        <f t="shared" si="171"/>
        <v>3.7465574049151525E-2</v>
      </c>
      <c r="T718" s="7">
        <f t="shared" si="172"/>
        <v>1.8588268504602407E-2</v>
      </c>
      <c r="U718" s="7" t="str">
        <f t="shared" si="173"/>
        <v/>
      </c>
      <c r="V718" s="7">
        <f t="shared" si="174"/>
        <v>3.5681830870605453E-2</v>
      </c>
      <c r="W718" s="7">
        <f t="shared" si="175"/>
        <v>5.1107583173476842E-2</v>
      </c>
      <c r="X718" s="7">
        <f t="shared" si="176"/>
        <v>4.3209580214756668E-2</v>
      </c>
      <c r="Y718" s="7">
        <f t="shared" si="177"/>
        <v>0</v>
      </c>
      <c r="Z718" s="7">
        <v>1.719E-3</v>
      </c>
      <c r="AA718" s="7">
        <f t="shared" si="178"/>
        <v>6.9220947118858057E-3</v>
      </c>
      <c r="AB718" s="7">
        <f t="shared" si="179"/>
        <v>1.6825168694988651E-2</v>
      </c>
      <c r="AE718" s="6">
        <v>44501</v>
      </c>
      <c r="AF718" s="7">
        <v>16.41</v>
      </c>
      <c r="AG718" s="7">
        <v>36.74</v>
      </c>
      <c r="AH718" s="7">
        <v>78.34</v>
      </c>
      <c r="AI718" s="7">
        <f t="shared" si="165"/>
        <v>0.43000000000000682</v>
      </c>
      <c r="AJ718" s="7">
        <v>5.22</v>
      </c>
      <c r="AK718" s="7">
        <v>65.619</v>
      </c>
      <c r="AL718" s="7">
        <f t="shared" si="166"/>
        <v>60.399000000000001</v>
      </c>
      <c r="AM718" s="7">
        <v>0.08</v>
      </c>
      <c r="AN718" s="7">
        <v>0.5</v>
      </c>
      <c r="AO718" s="7">
        <v>1.58</v>
      </c>
      <c r="AP718" s="7">
        <f t="shared" si="167"/>
        <v>1.08</v>
      </c>
      <c r="AQ718" s="7">
        <v>2.5</v>
      </c>
      <c r="AR718" s="7">
        <v>114.2067</v>
      </c>
      <c r="AS718" s="7">
        <v>1795.1</v>
      </c>
      <c r="AT718" s="14">
        <v>278.91899999999998</v>
      </c>
      <c r="AU718" s="14">
        <v>100.86539999999999</v>
      </c>
      <c r="AV718" s="14">
        <v>67.400000000000006</v>
      </c>
      <c r="AY718" s="6">
        <v>44501</v>
      </c>
      <c r="AZ718" s="12">
        <v>0</v>
      </c>
      <c r="BA718" s="12">
        <v>0</v>
      </c>
      <c r="BB718" s="12">
        <v>0</v>
      </c>
      <c r="BE718" s="6">
        <v>44501</v>
      </c>
      <c r="BF718" t="s">
        <v>56</v>
      </c>
      <c r="BG718" s="52">
        <v>3</v>
      </c>
    </row>
    <row r="719" spans="1:59" x14ac:dyDescent="0.2">
      <c r="A719" s="6">
        <v>44502</v>
      </c>
      <c r="B719" s="12">
        <v>55.122599999999998</v>
      </c>
      <c r="C719" s="12">
        <v>94.827500000000001</v>
      </c>
      <c r="D719" s="12">
        <v>62.401000000000003</v>
      </c>
      <c r="E719" s="12">
        <v>32.259599999999999</v>
      </c>
      <c r="F719" s="12">
        <v>101.20699999999999</v>
      </c>
      <c r="G719" s="12"/>
      <c r="H719" s="12">
        <v>6.4405999999999999</v>
      </c>
      <c r="I719" s="12">
        <v>14.657999999999999</v>
      </c>
      <c r="J719" s="12">
        <v>6.8494000000000002</v>
      </c>
      <c r="K719" s="12">
        <v>77.712599999999995</v>
      </c>
      <c r="L719" s="12">
        <v>83.91</v>
      </c>
      <c r="M719" s="12">
        <v>84.42</v>
      </c>
      <c r="O719" s="6">
        <v>44502</v>
      </c>
      <c r="P719" s="7">
        <f t="shared" si="168"/>
        <v>-1.2418354191648056E-2</v>
      </c>
      <c r="Q719" s="7">
        <f t="shared" si="169"/>
        <v>-6.1312799111734239E-3</v>
      </c>
      <c r="R719" s="7">
        <f t="shared" si="170"/>
        <v>-2.1135302235055258E-2</v>
      </c>
      <c r="S719" s="7">
        <f t="shared" si="171"/>
        <v>-1.3011854049027171E-2</v>
      </c>
      <c r="T719" s="7">
        <f t="shared" si="172"/>
        <v>5.3180969931670256E-3</v>
      </c>
      <c r="U719" s="7" t="str">
        <f t="shared" si="173"/>
        <v/>
      </c>
      <c r="V719" s="7">
        <f t="shared" si="174"/>
        <v>-1.9907349602552842E-2</v>
      </c>
      <c r="W719" s="7">
        <f t="shared" si="175"/>
        <v>-3.931779378144299E-2</v>
      </c>
      <c r="X719" s="7">
        <f t="shared" si="176"/>
        <v>-1.0110193319752653E-2</v>
      </c>
      <c r="Y719" s="7">
        <f t="shared" si="177"/>
        <v>-2.1873082171746018E-4</v>
      </c>
      <c r="Z719" s="7">
        <v>4.0350000000000004E-3</v>
      </c>
      <c r="AA719" s="7">
        <f t="shared" si="178"/>
        <v>-2.0239306867177028E-3</v>
      </c>
      <c r="AB719" s="7">
        <f t="shared" si="179"/>
        <v>-1.0655302020382848E-3</v>
      </c>
      <c r="AE719" s="6">
        <v>44502</v>
      </c>
      <c r="AF719" s="7">
        <v>16.03</v>
      </c>
      <c r="AG719" s="7">
        <v>35.56</v>
      </c>
      <c r="AH719" s="7">
        <v>71.040000000000006</v>
      </c>
      <c r="AI719" s="7">
        <f t="shared" si="165"/>
        <v>0.51000000000000512</v>
      </c>
      <c r="AJ719" s="7">
        <v>5.33</v>
      </c>
      <c r="AK719" s="7">
        <v>67.605999999999995</v>
      </c>
      <c r="AL719" s="7">
        <f t="shared" si="166"/>
        <v>62.275999999999996</v>
      </c>
      <c r="AM719" s="7">
        <v>0.08</v>
      </c>
      <c r="AN719" s="7">
        <v>0.46</v>
      </c>
      <c r="AO719" s="7">
        <v>1.56</v>
      </c>
      <c r="AP719" s="7">
        <f t="shared" si="167"/>
        <v>1.1000000000000001</v>
      </c>
      <c r="AQ719" s="7">
        <v>2.5099999999999998</v>
      </c>
      <c r="AR719" s="7">
        <v>114.2847</v>
      </c>
      <c r="AS719" s="7">
        <v>1788.7</v>
      </c>
      <c r="AT719" s="14">
        <v>278.91899999999998</v>
      </c>
      <c r="AU719" s="14">
        <v>100.86539999999999</v>
      </c>
      <c r="AV719" s="14">
        <v>67.400000000000006</v>
      </c>
      <c r="AY719" s="6">
        <v>44502</v>
      </c>
      <c r="AZ719" s="12">
        <v>0</v>
      </c>
      <c r="BA719" s="12">
        <v>0</v>
      </c>
      <c r="BB719" s="12">
        <v>0</v>
      </c>
      <c r="BE719" s="6">
        <v>44502</v>
      </c>
      <c r="BF719" t="s">
        <v>56</v>
      </c>
      <c r="BG719" s="52">
        <v>3</v>
      </c>
    </row>
    <row r="720" spans="1:59" x14ac:dyDescent="0.2">
      <c r="A720" s="6">
        <v>44503</v>
      </c>
      <c r="B720" s="12">
        <v>54.365699999999997</v>
      </c>
      <c r="C720" s="12">
        <v>94.144400000000005</v>
      </c>
      <c r="D720" s="12">
        <v>62.153199999999998</v>
      </c>
      <c r="E720" s="12">
        <v>31.7807</v>
      </c>
      <c r="F720" s="12">
        <v>101.2741</v>
      </c>
      <c r="G720" s="12"/>
      <c r="H720" s="12">
        <v>6.5270000000000001</v>
      </c>
      <c r="I720" s="12">
        <v>15.363300000000001</v>
      </c>
      <c r="J720" s="12">
        <v>6.7447999999999997</v>
      </c>
      <c r="K720" s="12">
        <v>77.712599999999995</v>
      </c>
      <c r="L720" s="12">
        <v>80.819999999999993</v>
      </c>
      <c r="M720" s="12">
        <v>81.099999999999994</v>
      </c>
      <c r="O720" s="6">
        <v>44503</v>
      </c>
      <c r="P720" s="7">
        <f t="shared" si="168"/>
        <v>-1.3826355106238914E-2</v>
      </c>
      <c r="Q720" s="7">
        <f t="shared" si="169"/>
        <v>-7.2296778025413479E-3</v>
      </c>
      <c r="R720" s="7">
        <f t="shared" si="170"/>
        <v>-3.9789959220830054E-3</v>
      </c>
      <c r="S720" s="7">
        <f t="shared" si="171"/>
        <v>-1.495648606643705E-2</v>
      </c>
      <c r="T720" s="7">
        <f t="shared" si="172"/>
        <v>6.6277793291619517E-4</v>
      </c>
      <c r="U720" s="7" t="str">
        <f t="shared" si="173"/>
        <v/>
      </c>
      <c r="V720" s="7">
        <f t="shared" si="174"/>
        <v>1.3325716174795608E-2</v>
      </c>
      <c r="W720" s="7">
        <f t="shared" si="175"/>
        <v>4.6995286890254409E-2</v>
      </c>
      <c r="X720" s="7">
        <f t="shared" si="176"/>
        <v>-1.5389219570592486E-2</v>
      </c>
      <c r="Y720" s="7">
        <f t="shared" si="177"/>
        <v>0</v>
      </c>
      <c r="Z720" s="7">
        <v>6.0870000000000004E-3</v>
      </c>
      <c r="AA720" s="7">
        <f t="shared" si="178"/>
        <v>-3.7520336231650457E-2</v>
      </c>
      <c r="AB720" s="7">
        <f t="shared" si="179"/>
        <v>-4.0121379232985546E-2</v>
      </c>
      <c r="AE720" s="6">
        <v>44503</v>
      </c>
      <c r="AF720" s="7">
        <v>15.1</v>
      </c>
      <c r="AG720" s="7">
        <v>39.44</v>
      </c>
      <c r="AH720" s="7">
        <v>71.22</v>
      </c>
      <c r="AI720" s="7">
        <f t="shared" si="165"/>
        <v>0.28000000000000114</v>
      </c>
      <c r="AJ720" s="7">
        <v>5.59</v>
      </c>
      <c r="AK720" s="7">
        <v>76.542000000000002</v>
      </c>
      <c r="AL720" s="7">
        <f t="shared" si="166"/>
        <v>70.951999999999998</v>
      </c>
      <c r="AM720" s="7">
        <v>0.08</v>
      </c>
      <c r="AN720" s="7">
        <v>0.47</v>
      </c>
      <c r="AO720" s="7">
        <v>1.6</v>
      </c>
      <c r="AP720" s="7">
        <f t="shared" si="167"/>
        <v>1.1300000000000001</v>
      </c>
      <c r="AQ720" s="7">
        <v>2.5299999999999998</v>
      </c>
      <c r="AR720" s="7">
        <v>114.3593</v>
      </c>
      <c r="AS720" s="7">
        <v>1763.6</v>
      </c>
      <c r="AT720" s="14">
        <v>278.91899999999998</v>
      </c>
      <c r="AU720" s="14">
        <v>100.86539999999999</v>
      </c>
      <c r="AV720" s="14">
        <v>67.400000000000006</v>
      </c>
      <c r="AY720" s="6">
        <v>44503</v>
      </c>
      <c r="AZ720" s="12">
        <v>0</v>
      </c>
      <c r="BA720" s="12">
        <v>0</v>
      </c>
      <c r="BB720" s="12">
        <v>0</v>
      </c>
      <c r="BE720" s="6">
        <v>44503</v>
      </c>
      <c r="BF720" t="s">
        <v>56</v>
      </c>
      <c r="BG720" s="52">
        <v>3</v>
      </c>
    </row>
    <row r="721" spans="1:59" x14ac:dyDescent="0.2">
      <c r="A721" s="6">
        <v>44504</v>
      </c>
      <c r="B721" s="12">
        <v>54.773899999999998</v>
      </c>
      <c r="C721" s="12">
        <v>94.560900000000004</v>
      </c>
      <c r="D721" s="12">
        <v>62.6402</v>
      </c>
      <c r="E721" s="12">
        <v>31.686900000000001</v>
      </c>
      <c r="F721" s="12">
        <v>101.20699999999999</v>
      </c>
      <c r="G721" s="12"/>
      <c r="H721" s="12">
        <v>6.4622000000000002</v>
      </c>
      <c r="I721" s="12">
        <v>15.282</v>
      </c>
      <c r="J721" s="12">
        <v>6.5346000000000002</v>
      </c>
      <c r="K721" s="12">
        <v>77.721199999999996</v>
      </c>
      <c r="L721" s="12">
        <v>78.88</v>
      </c>
      <c r="M721" s="12">
        <v>80.150000000000006</v>
      </c>
      <c r="O721" s="6">
        <v>44504</v>
      </c>
      <c r="P721" s="7">
        <f t="shared" si="168"/>
        <v>7.4803628275891664E-3</v>
      </c>
      <c r="Q721" s="7">
        <f t="shared" si="169"/>
        <v>4.4142975987125285E-3</v>
      </c>
      <c r="R721" s="7">
        <f t="shared" si="170"/>
        <v>7.8049395595555723E-3</v>
      </c>
      <c r="S721" s="7">
        <f t="shared" si="171"/>
        <v>-2.9558410368179656E-3</v>
      </c>
      <c r="T721" s="7">
        <f t="shared" si="172"/>
        <v>-6.6277793291605585E-4</v>
      </c>
      <c r="U721" s="7" t="str">
        <f t="shared" si="173"/>
        <v/>
      </c>
      <c r="V721" s="7">
        <f t="shared" si="174"/>
        <v>-9.9776025594945847E-3</v>
      </c>
      <c r="W721" s="7">
        <f t="shared" si="175"/>
        <v>-5.3058831685377427E-3</v>
      </c>
      <c r="X721" s="7">
        <f t="shared" si="176"/>
        <v>-3.1660701298770015E-2</v>
      </c>
      <c r="Y721" s="7">
        <f t="shared" si="177"/>
        <v>1.1065804231481812E-4</v>
      </c>
      <c r="Z721" s="7">
        <v>4.7010000000000003E-3</v>
      </c>
      <c r="AA721" s="7">
        <f t="shared" si="178"/>
        <v>-2.4296749355947594E-2</v>
      </c>
      <c r="AB721" s="7">
        <f t="shared" si="179"/>
        <v>-1.1783082065805183E-2</v>
      </c>
      <c r="AE721" s="6">
        <v>44504</v>
      </c>
      <c r="AF721" s="7">
        <v>15.44</v>
      </c>
      <c r="AG721" s="7">
        <v>38.56</v>
      </c>
      <c r="AH721" s="7">
        <v>64.61</v>
      </c>
      <c r="AI721" s="7">
        <f t="shared" si="165"/>
        <v>1.2700000000000102</v>
      </c>
      <c r="AJ721" s="7">
        <v>5.73</v>
      </c>
      <c r="AK721" s="7">
        <v>73.376000000000005</v>
      </c>
      <c r="AL721" s="7">
        <f t="shared" si="166"/>
        <v>67.646000000000001</v>
      </c>
      <c r="AM721" s="7">
        <v>0.08</v>
      </c>
      <c r="AN721" s="7">
        <v>0.41</v>
      </c>
      <c r="AO721" s="7">
        <v>1.53</v>
      </c>
      <c r="AP721" s="7">
        <f t="shared" si="167"/>
        <v>1.1200000000000001</v>
      </c>
      <c r="AQ721" s="7">
        <v>2.56</v>
      </c>
      <c r="AR721" s="7">
        <v>114.3558</v>
      </c>
      <c r="AS721" s="7">
        <v>1793</v>
      </c>
      <c r="AT721" s="14">
        <v>278.91899999999998</v>
      </c>
      <c r="AU721" s="14">
        <v>100.86539999999999</v>
      </c>
      <c r="AV721" s="14">
        <v>67.400000000000006</v>
      </c>
      <c r="AY721" s="6">
        <v>44504</v>
      </c>
      <c r="AZ721" s="12">
        <v>0</v>
      </c>
      <c r="BA721" s="12">
        <v>0</v>
      </c>
      <c r="BB721" s="12">
        <v>0</v>
      </c>
      <c r="BE721" s="6">
        <v>44504</v>
      </c>
      <c r="BF721" t="s">
        <v>56</v>
      </c>
      <c r="BG721" s="52">
        <v>3</v>
      </c>
    </row>
    <row r="722" spans="1:59" x14ac:dyDescent="0.2">
      <c r="A722" s="6">
        <v>44505</v>
      </c>
      <c r="B722" s="12">
        <v>55.2926</v>
      </c>
      <c r="C722" s="12">
        <v>95.585599999999999</v>
      </c>
      <c r="D722" s="12">
        <v>64.468699999999998</v>
      </c>
      <c r="E722" s="12">
        <v>31.376999999999999</v>
      </c>
      <c r="F722" s="12">
        <v>103.364</v>
      </c>
      <c r="G722" s="12"/>
      <c r="H722" s="12">
        <v>6.2031000000000001</v>
      </c>
      <c r="I722" s="12">
        <v>15.119199999999999</v>
      </c>
      <c r="J722" s="12">
        <v>6.5841000000000003</v>
      </c>
      <c r="K722" s="12">
        <v>77.721199999999996</v>
      </c>
      <c r="L722" s="12">
        <v>81.25</v>
      </c>
      <c r="M722" s="12">
        <v>82.43</v>
      </c>
      <c r="O722" s="6">
        <v>44505</v>
      </c>
      <c r="P722" s="7">
        <f t="shared" si="168"/>
        <v>9.4252808970388558E-3</v>
      </c>
      <c r="Q722" s="7">
        <f t="shared" si="169"/>
        <v>1.0778109717822362E-2</v>
      </c>
      <c r="R722" s="7">
        <f t="shared" si="170"/>
        <v>2.8772590176194535E-2</v>
      </c>
      <c r="S722" s="7">
        <f t="shared" si="171"/>
        <v>-9.8282058206509287E-3</v>
      </c>
      <c r="T722" s="7">
        <f t="shared" si="172"/>
        <v>2.1088814554172435E-2</v>
      </c>
      <c r="U722" s="7" t="str">
        <f t="shared" si="173"/>
        <v/>
      </c>
      <c r="V722" s="7">
        <f t="shared" si="174"/>
        <v>-4.0920650000888861E-2</v>
      </c>
      <c r="W722" s="7">
        <f t="shared" si="175"/>
        <v>-1.0710205926684339E-2</v>
      </c>
      <c r="X722" s="7">
        <f t="shared" si="176"/>
        <v>7.5465152672269204E-3</v>
      </c>
      <c r="Y722" s="7">
        <f t="shared" si="177"/>
        <v>0</v>
      </c>
      <c r="Z722" s="7">
        <v>3.4640000000000001E-3</v>
      </c>
      <c r="AA722" s="7">
        <f t="shared" si="178"/>
        <v>2.9603110915466888E-2</v>
      </c>
      <c r="AB722" s="7">
        <f t="shared" si="179"/>
        <v>2.8049569269574234E-2</v>
      </c>
      <c r="AE722" s="6">
        <v>44505</v>
      </c>
      <c r="AF722" s="7">
        <v>16.48</v>
      </c>
      <c r="AG722" s="7">
        <v>37.840000000000003</v>
      </c>
      <c r="AH722" s="7">
        <v>66.900000000000006</v>
      </c>
      <c r="AI722" s="7">
        <f t="shared" si="165"/>
        <v>1.1800000000000068</v>
      </c>
      <c r="AJ722" s="7">
        <v>5.51</v>
      </c>
      <c r="AK722" s="7">
        <v>74.027000000000001</v>
      </c>
      <c r="AL722" s="7">
        <f t="shared" si="166"/>
        <v>68.516999999999996</v>
      </c>
      <c r="AM722" s="7">
        <v>0.08</v>
      </c>
      <c r="AN722" s="7">
        <v>0.39</v>
      </c>
      <c r="AO722" s="7">
        <v>1.45</v>
      </c>
      <c r="AP722" s="7">
        <f t="shared" si="167"/>
        <v>1.06</v>
      </c>
      <c r="AQ722" s="7">
        <v>2.54</v>
      </c>
      <c r="AR722" s="7">
        <v>114.0732</v>
      </c>
      <c r="AS722" s="7">
        <v>1816.4</v>
      </c>
      <c r="AT722" s="14">
        <v>278.91899999999998</v>
      </c>
      <c r="AU722" s="14">
        <v>100.86539999999999</v>
      </c>
      <c r="AV722" s="14">
        <v>67.400000000000006</v>
      </c>
      <c r="AY722" s="6">
        <v>44505</v>
      </c>
      <c r="AZ722" s="12">
        <v>0</v>
      </c>
      <c r="BA722" s="12">
        <v>0</v>
      </c>
      <c r="BB722" s="12">
        <v>0</v>
      </c>
      <c r="BE722" s="6">
        <v>44505</v>
      </c>
      <c r="BF722" t="s">
        <v>56</v>
      </c>
      <c r="BG722" s="52">
        <v>3</v>
      </c>
    </row>
    <row r="723" spans="1:59" x14ac:dyDescent="0.2">
      <c r="A723" s="6">
        <v>44508</v>
      </c>
      <c r="B723" s="12">
        <v>55.887900000000002</v>
      </c>
      <c r="C723" s="12">
        <v>95.927099999999996</v>
      </c>
      <c r="D723" s="12">
        <v>64.878900000000002</v>
      </c>
      <c r="E723" s="12">
        <v>32.193800000000003</v>
      </c>
      <c r="F723" s="12">
        <v>103.5654</v>
      </c>
      <c r="G723" s="12"/>
      <c r="H723" s="12">
        <v>6.1096000000000004</v>
      </c>
      <c r="I723" s="12">
        <v>14.639900000000001</v>
      </c>
      <c r="J723" s="12">
        <v>6.6195000000000004</v>
      </c>
      <c r="K723" s="12">
        <v>77.729600000000005</v>
      </c>
      <c r="L723" s="12">
        <v>81.96</v>
      </c>
      <c r="M723" s="12">
        <v>83.22</v>
      </c>
      <c r="O723" s="6">
        <v>44508</v>
      </c>
      <c r="P723" s="7">
        <f t="shared" si="168"/>
        <v>1.0708814747351631E-2</v>
      </c>
      <c r="Q723" s="7">
        <f t="shared" si="169"/>
        <v>3.5663468997787968E-3</v>
      </c>
      <c r="R723" s="7">
        <f t="shared" si="170"/>
        <v>6.3426205844527616E-3</v>
      </c>
      <c r="S723" s="7">
        <f t="shared" si="171"/>
        <v>2.5698746986797631E-2</v>
      </c>
      <c r="T723" s="7">
        <f t="shared" si="172"/>
        <v>1.9465582328421422E-3</v>
      </c>
      <c r="U723" s="7" t="str">
        <f t="shared" si="173"/>
        <v/>
      </c>
      <c r="V723" s="7">
        <f t="shared" si="174"/>
        <v>-1.5187862500659514E-2</v>
      </c>
      <c r="W723" s="7">
        <f t="shared" si="175"/>
        <v>-3.2214781389946635E-2</v>
      </c>
      <c r="X723" s="7">
        <f t="shared" si="176"/>
        <v>5.3621868007890311E-3</v>
      </c>
      <c r="Y723" s="7">
        <f t="shared" si="177"/>
        <v>1.0807277940260911E-4</v>
      </c>
      <c r="Z723" s="7">
        <v>8.5300000000000003E-4</v>
      </c>
      <c r="AA723" s="7">
        <f t="shared" si="178"/>
        <v>8.7005021608519643E-3</v>
      </c>
      <c r="AB723" s="7">
        <f t="shared" si="179"/>
        <v>9.5382552296588655E-3</v>
      </c>
      <c r="AE723" s="6">
        <v>44508</v>
      </c>
      <c r="AF723" s="7">
        <v>17.22</v>
      </c>
      <c r="AG723" s="7">
        <v>37.71</v>
      </c>
      <c r="AH723" s="7">
        <v>70.97</v>
      </c>
      <c r="AI723" s="7">
        <f t="shared" si="165"/>
        <v>1.2600000000000051</v>
      </c>
      <c r="AJ723" s="7">
        <v>5.53</v>
      </c>
      <c r="AK723" s="7">
        <v>79.073999999999998</v>
      </c>
      <c r="AL723" s="7">
        <f t="shared" si="166"/>
        <v>73.543999999999997</v>
      </c>
      <c r="AM723" s="7">
        <v>0.08</v>
      </c>
      <c r="AN723" s="7">
        <v>0.45</v>
      </c>
      <c r="AO723" s="7">
        <v>1.51</v>
      </c>
      <c r="AP723" s="7">
        <f t="shared" si="167"/>
        <v>1.06</v>
      </c>
      <c r="AQ723" s="7">
        <v>2.62</v>
      </c>
      <c r="AR723" s="7">
        <v>113.82559999999999</v>
      </c>
      <c r="AS723" s="7">
        <v>1827.4</v>
      </c>
      <c r="AT723" s="14">
        <v>278.91899999999998</v>
      </c>
      <c r="AU723" s="14">
        <v>100.86539999999999</v>
      </c>
      <c r="AV723" s="14">
        <v>67.400000000000006</v>
      </c>
      <c r="AY723" s="6">
        <v>44508</v>
      </c>
      <c r="AZ723" s="12">
        <v>0</v>
      </c>
      <c r="BA723" s="12">
        <v>0</v>
      </c>
      <c r="BB723" s="12">
        <v>0</v>
      </c>
      <c r="BE723" s="6">
        <v>44508</v>
      </c>
      <c r="BF723" t="s">
        <v>56</v>
      </c>
      <c r="BG723" s="52">
        <v>3</v>
      </c>
    </row>
    <row r="724" spans="1:59" x14ac:dyDescent="0.2">
      <c r="A724" s="6">
        <v>44509</v>
      </c>
      <c r="B724" s="12">
        <v>56.432200000000002</v>
      </c>
      <c r="C724" s="12">
        <v>96.635300000000001</v>
      </c>
      <c r="D724" s="12">
        <v>64.725099999999998</v>
      </c>
      <c r="E724" s="12">
        <v>31.677499999999998</v>
      </c>
      <c r="F724" s="12">
        <v>102.5012</v>
      </c>
      <c r="G724" s="12"/>
      <c r="H724" s="12">
        <v>6.0880000000000001</v>
      </c>
      <c r="I724" s="12">
        <v>14.829800000000001</v>
      </c>
      <c r="J724" s="12">
        <v>6.6265999999999998</v>
      </c>
      <c r="K724" s="12">
        <v>77.712599999999995</v>
      </c>
      <c r="L724" s="12">
        <v>84.12</v>
      </c>
      <c r="M724" s="12">
        <v>84.52</v>
      </c>
      <c r="O724" s="6">
        <v>44509</v>
      </c>
      <c r="P724" s="7">
        <f t="shared" si="168"/>
        <v>9.6920188058725494E-3</v>
      </c>
      <c r="Q724" s="7">
        <f t="shared" si="169"/>
        <v>7.3555709012750803E-3</v>
      </c>
      <c r="R724" s="7">
        <f t="shared" si="170"/>
        <v>-2.3733846516419232E-3</v>
      </c>
      <c r="S724" s="7">
        <f t="shared" si="171"/>
        <v>-1.6167237736112262E-2</v>
      </c>
      <c r="T724" s="7">
        <f t="shared" si="172"/>
        <v>-1.0328791381716624E-2</v>
      </c>
      <c r="U724" s="7" t="str">
        <f t="shared" si="173"/>
        <v/>
      </c>
      <c r="V724" s="7">
        <f t="shared" si="174"/>
        <v>-3.5416840326526031E-3</v>
      </c>
      <c r="W724" s="7">
        <f t="shared" si="175"/>
        <v>1.2887991973488533E-2</v>
      </c>
      <c r="X724" s="7">
        <f t="shared" si="176"/>
        <v>1.0720137519647417E-3</v>
      </c>
      <c r="Y724" s="7">
        <f t="shared" si="177"/>
        <v>-2.1873082171746018E-4</v>
      </c>
      <c r="Z724" s="7">
        <v>-3.3110000000000001E-3</v>
      </c>
      <c r="AA724" s="7">
        <f t="shared" si="178"/>
        <v>2.6013027463800083E-2</v>
      </c>
      <c r="AB724" s="7">
        <f t="shared" si="179"/>
        <v>1.5500489193060782E-2</v>
      </c>
      <c r="AE724" s="6">
        <v>44509</v>
      </c>
      <c r="AF724" s="7">
        <v>17.78</v>
      </c>
      <c r="AG724" s="7">
        <v>36.33</v>
      </c>
      <c r="AH724" s="7">
        <v>73.02</v>
      </c>
      <c r="AI724" s="7">
        <f t="shared" si="165"/>
        <v>0.39999999999999147</v>
      </c>
      <c r="AJ724" s="7">
        <v>5.08</v>
      </c>
      <c r="AK724" s="7">
        <v>72.587000000000003</v>
      </c>
      <c r="AL724" s="7">
        <f t="shared" si="166"/>
        <v>67.507000000000005</v>
      </c>
      <c r="AM724" s="7">
        <v>0.08</v>
      </c>
      <c r="AN724" s="7">
        <v>0.41</v>
      </c>
      <c r="AO724" s="7">
        <v>1.46</v>
      </c>
      <c r="AP724" s="7">
        <f t="shared" si="167"/>
        <v>1.05</v>
      </c>
      <c r="AQ724" s="7">
        <v>2.63</v>
      </c>
      <c r="AR724" s="7">
        <v>113.762</v>
      </c>
      <c r="AS724" s="7">
        <v>1830.2</v>
      </c>
      <c r="AT724" s="14">
        <v>278.91899999999998</v>
      </c>
      <c r="AU724" s="14">
        <v>100.86539999999999</v>
      </c>
      <c r="AV724" s="14">
        <v>67.400000000000006</v>
      </c>
      <c r="AY724" s="6">
        <v>44509</v>
      </c>
      <c r="AZ724" s="12">
        <v>0</v>
      </c>
      <c r="BA724" s="12">
        <v>0</v>
      </c>
      <c r="BB724" s="12">
        <v>0</v>
      </c>
      <c r="BE724" s="6">
        <v>44509</v>
      </c>
      <c r="BF724" t="s">
        <v>56</v>
      </c>
      <c r="BG724" s="52">
        <v>3</v>
      </c>
    </row>
    <row r="725" spans="1:59" x14ac:dyDescent="0.2">
      <c r="A725" s="6">
        <v>44510</v>
      </c>
      <c r="B725" s="12">
        <v>55.320399999999999</v>
      </c>
      <c r="C725" s="12">
        <v>95.094099999999997</v>
      </c>
      <c r="D725" s="12">
        <v>62.375300000000003</v>
      </c>
      <c r="E725" s="12">
        <v>29.8748</v>
      </c>
      <c r="F725" s="12">
        <v>100.2675</v>
      </c>
      <c r="G725" s="12"/>
      <c r="H725" s="12">
        <v>5.9584999999999999</v>
      </c>
      <c r="I725" s="12">
        <v>14.124499999999999</v>
      </c>
      <c r="J725" s="12">
        <v>6.4283999999999999</v>
      </c>
      <c r="K725" s="12">
        <v>77.712599999999995</v>
      </c>
      <c r="L725" s="12">
        <v>81.23</v>
      </c>
      <c r="M725" s="12">
        <v>82.91</v>
      </c>
      <c r="O725" s="6">
        <v>44510</v>
      </c>
      <c r="P725" s="7">
        <f t="shared" si="168"/>
        <v>-1.989818014747019E-2</v>
      </c>
      <c r="Q725" s="7">
        <f t="shared" si="169"/>
        <v>-1.6077171229020283E-2</v>
      </c>
      <c r="R725" s="7">
        <f t="shared" si="170"/>
        <v>-3.6979706955121421E-2</v>
      </c>
      <c r="S725" s="7">
        <f t="shared" si="171"/>
        <v>-5.8591334022329612E-2</v>
      </c>
      <c r="T725" s="7">
        <f t="shared" si="172"/>
        <v>-2.2032891283755719E-2</v>
      </c>
      <c r="U725" s="7" t="str">
        <f t="shared" si="173"/>
        <v/>
      </c>
      <c r="V725" s="7">
        <f t="shared" si="174"/>
        <v>-2.1500849010660888E-2</v>
      </c>
      <c r="W725" s="7">
        <f t="shared" si="175"/>
        <v>-4.8727791706348611E-2</v>
      </c>
      <c r="X725" s="7">
        <f t="shared" si="176"/>
        <v>-3.0366178454761562E-2</v>
      </c>
      <c r="Y725" s="7">
        <f t="shared" si="177"/>
        <v>0</v>
      </c>
      <c r="Z725" s="7">
        <v>-8.0780000000000001E-3</v>
      </c>
      <c r="AA725" s="7">
        <f t="shared" si="178"/>
        <v>-3.4959713771636598E-2</v>
      </c>
      <c r="AB725" s="7">
        <f t="shared" si="179"/>
        <v>-1.9232510619728641E-2</v>
      </c>
      <c r="AE725" s="6">
        <v>44510</v>
      </c>
      <c r="AF725" s="7">
        <v>18.73</v>
      </c>
      <c r="AG725" s="7">
        <v>37.090000000000003</v>
      </c>
      <c r="AH725" s="7">
        <v>78.31</v>
      </c>
      <c r="AI725" s="7">
        <f t="shared" si="165"/>
        <v>1.6799999999999926</v>
      </c>
      <c r="AJ725" s="7">
        <v>4.5599999999999996</v>
      </c>
      <c r="AK725" s="7">
        <v>70.123000000000005</v>
      </c>
      <c r="AL725" s="7">
        <f t="shared" si="166"/>
        <v>65.563000000000002</v>
      </c>
      <c r="AM725" s="7">
        <v>0.08</v>
      </c>
      <c r="AN725" s="7">
        <v>0.51</v>
      </c>
      <c r="AO725" s="7">
        <v>1.56</v>
      </c>
      <c r="AP725" s="7">
        <f t="shared" si="167"/>
        <v>1.05</v>
      </c>
      <c r="AQ725" s="7">
        <v>2.7</v>
      </c>
      <c r="AR725" s="7">
        <v>114.1484</v>
      </c>
      <c r="AS725" s="7">
        <v>1847.6</v>
      </c>
      <c r="AT725" s="14">
        <v>278.91899999999998</v>
      </c>
      <c r="AU725" s="14">
        <v>100.86539999999999</v>
      </c>
      <c r="AV725" s="14">
        <v>67.400000000000006</v>
      </c>
      <c r="AY725" s="6">
        <v>44510</v>
      </c>
      <c r="AZ725" s="12">
        <v>0</v>
      </c>
      <c r="BA725" s="12">
        <v>0</v>
      </c>
      <c r="BB725" s="12">
        <v>0</v>
      </c>
      <c r="BE725" s="6">
        <v>44510</v>
      </c>
      <c r="BF725" t="s">
        <v>56</v>
      </c>
      <c r="BG725" s="52">
        <v>3</v>
      </c>
    </row>
    <row r="726" spans="1:59" x14ac:dyDescent="0.2">
      <c r="A726" s="6">
        <v>44511</v>
      </c>
      <c r="B726" s="12">
        <v>55.4238</v>
      </c>
      <c r="C726" s="12">
        <v>95.102400000000003</v>
      </c>
      <c r="D726" s="12">
        <v>61.640500000000003</v>
      </c>
      <c r="E726" s="12">
        <v>30.156500000000001</v>
      </c>
      <c r="F726" s="12">
        <v>99.912800000000004</v>
      </c>
      <c r="G726" s="12"/>
      <c r="H726" s="12">
        <v>6.0952000000000002</v>
      </c>
      <c r="I726" s="12">
        <v>15.8155</v>
      </c>
      <c r="J726" s="12">
        <v>6.4920999999999998</v>
      </c>
      <c r="K726" s="12">
        <v>77.721199999999996</v>
      </c>
      <c r="L726" s="12">
        <v>81.47</v>
      </c>
      <c r="M726" s="12">
        <v>83.4</v>
      </c>
      <c r="O726" s="6">
        <v>44511</v>
      </c>
      <c r="P726" s="7">
        <f t="shared" si="168"/>
        <v>1.8673669600183264E-3</v>
      </c>
      <c r="Q726" s="7">
        <f t="shared" si="169"/>
        <v>8.7278157119357957E-5</v>
      </c>
      <c r="R726" s="7">
        <f t="shared" si="170"/>
        <v>-1.1850241644505139E-2</v>
      </c>
      <c r="S726" s="7">
        <f t="shared" si="171"/>
        <v>9.3851729917401247E-3</v>
      </c>
      <c r="T726" s="7">
        <f t="shared" si="172"/>
        <v>-3.5438089683217286E-3</v>
      </c>
      <c r="U726" s="7" t="str">
        <f t="shared" si="173"/>
        <v/>
      </c>
      <c r="V726" s="7">
        <f t="shared" si="174"/>
        <v>2.268280462793917E-2</v>
      </c>
      <c r="W726" s="7">
        <f t="shared" si="175"/>
        <v>0.11307959363682001</v>
      </c>
      <c r="X726" s="7">
        <f t="shared" si="176"/>
        <v>9.8603794145621666E-3</v>
      </c>
      <c r="Y726" s="7">
        <f t="shared" si="177"/>
        <v>1.1065804231481812E-4</v>
      </c>
      <c r="Z726" s="7">
        <v>3.2400000000000001E-4</v>
      </c>
      <c r="AA726" s="7">
        <f t="shared" si="178"/>
        <v>2.9502172596877715E-3</v>
      </c>
      <c r="AB726" s="7">
        <f t="shared" si="179"/>
        <v>5.8926272365738613E-3</v>
      </c>
      <c r="AE726" s="6">
        <v>44511</v>
      </c>
      <c r="AF726" s="7">
        <v>17.66</v>
      </c>
      <c r="AG726" s="7">
        <v>36.200000000000003</v>
      </c>
      <c r="AH726" s="7"/>
      <c r="AI726" s="7">
        <f t="shared" si="165"/>
        <v>1.9300000000000068</v>
      </c>
      <c r="AJ726" s="7">
        <v>4.8099999999999996</v>
      </c>
      <c r="AK726" s="7">
        <v>74.790000000000006</v>
      </c>
      <c r="AL726" s="7">
        <f t="shared" si="166"/>
        <v>69.98</v>
      </c>
      <c r="AM726" s="7">
        <v>0.08</v>
      </c>
      <c r="AN726" s="7"/>
      <c r="AO726" s="7"/>
      <c r="AP726" s="7" t="str">
        <f t="shared" si="167"/>
        <v/>
      </c>
      <c r="AQ726" s="7"/>
      <c r="AR726" s="7"/>
      <c r="AS726" s="7">
        <v>1863.2</v>
      </c>
      <c r="AT726" s="14">
        <v>278.91899999999998</v>
      </c>
      <c r="AU726" s="14">
        <v>100.86539999999999</v>
      </c>
      <c r="AV726" s="14">
        <v>67.400000000000006</v>
      </c>
      <c r="AY726" s="6">
        <v>44511</v>
      </c>
      <c r="AZ726" s="12">
        <v>0</v>
      </c>
      <c r="BA726" s="12">
        <v>0</v>
      </c>
      <c r="BB726" s="12">
        <v>0</v>
      </c>
      <c r="BE726" s="6">
        <v>44511</v>
      </c>
      <c r="BF726" t="s">
        <v>56</v>
      </c>
      <c r="BG726" s="52">
        <v>3</v>
      </c>
    </row>
    <row r="727" spans="1:59" x14ac:dyDescent="0.2">
      <c r="A727" s="6">
        <v>44512</v>
      </c>
      <c r="B727" s="12">
        <v>55.0015</v>
      </c>
      <c r="C727" s="12">
        <v>95.160700000000006</v>
      </c>
      <c r="D727" s="12">
        <v>61.828499999999998</v>
      </c>
      <c r="E727" s="12">
        <v>30.1189</v>
      </c>
      <c r="F727" s="12">
        <v>99.999099999999999</v>
      </c>
      <c r="G727" s="12"/>
      <c r="H727" s="12">
        <v>6.0519999999999996</v>
      </c>
      <c r="I727" s="12">
        <v>16.538900000000002</v>
      </c>
      <c r="J727" s="12">
        <v>6.4638</v>
      </c>
      <c r="K727" s="12">
        <v>77.721199999999996</v>
      </c>
      <c r="L727" s="12">
        <v>80.87</v>
      </c>
      <c r="M727" s="12">
        <v>82.9</v>
      </c>
      <c r="O727" s="6">
        <v>44512</v>
      </c>
      <c r="P727" s="7">
        <f t="shared" si="168"/>
        <v>-7.6486468005749582E-3</v>
      </c>
      <c r="Q727" s="7">
        <f t="shared" si="169"/>
        <v>6.1283561368051802E-4</v>
      </c>
      <c r="R727" s="7">
        <f t="shared" si="170"/>
        <v>3.045301173418996E-3</v>
      </c>
      <c r="S727" s="7">
        <f t="shared" si="171"/>
        <v>-1.2476069798659859E-3</v>
      </c>
      <c r="T727" s="7">
        <f t="shared" si="172"/>
        <v>8.6338037266255703E-4</v>
      </c>
      <c r="U727" s="7" t="str">
        <f t="shared" si="173"/>
        <v/>
      </c>
      <c r="V727" s="7">
        <f t="shared" si="174"/>
        <v>-7.1127802505534668E-3</v>
      </c>
      <c r="W727" s="7">
        <f t="shared" si="175"/>
        <v>4.4724710129902194E-2</v>
      </c>
      <c r="X727" s="7">
        <f t="shared" si="176"/>
        <v>-4.3686729612752119E-3</v>
      </c>
      <c r="Y727" s="7">
        <f t="shared" si="177"/>
        <v>0</v>
      </c>
      <c r="Z727" s="7">
        <v>7.5180000000000004E-3</v>
      </c>
      <c r="AA727" s="7">
        <f t="shared" si="178"/>
        <v>-7.3919272148195714E-3</v>
      </c>
      <c r="AB727" s="7">
        <f t="shared" si="179"/>
        <v>-6.013247223451746E-3</v>
      </c>
      <c r="AE727" s="6">
        <v>44512</v>
      </c>
      <c r="AF727" s="7">
        <v>16.29</v>
      </c>
      <c r="AG727" s="7">
        <v>36.1</v>
      </c>
      <c r="AH727" s="7">
        <v>78.61</v>
      </c>
      <c r="AI727" s="7">
        <f t="shared" si="165"/>
        <v>2.0300000000000011</v>
      </c>
      <c r="AJ727" s="7">
        <v>4.97</v>
      </c>
      <c r="AK727" s="7">
        <v>75.674999999999997</v>
      </c>
      <c r="AL727" s="7">
        <f t="shared" si="166"/>
        <v>70.704999999999998</v>
      </c>
      <c r="AM727" s="7">
        <v>0.08</v>
      </c>
      <c r="AN727" s="7">
        <v>0.53</v>
      </c>
      <c r="AO727" s="7">
        <v>1.58</v>
      </c>
      <c r="AP727" s="7">
        <f t="shared" si="167"/>
        <v>1.05</v>
      </c>
      <c r="AQ727" s="7">
        <v>2.73</v>
      </c>
      <c r="AR727" s="7">
        <v>114.51439999999999</v>
      </c>
      <c r="AS727" s="7">
        <v>1867.9</v>
      </c>
      <c r="AT727" s="14">
        <v>278.91899999999998</v>
      </c>
      <c r="AU727" s="14">
        <v>100.86539999999999</v>
      </c>
      <c r="AV727" s="14">
        <v>67.400000000000006</v>
      </c>
      <c r="AY727" s="6">
        <v>44512</v>
      </c>
      <c r="AZ727" s="12">
        <v>0</v>
      </c>
      <c r="BA727" s="12">
        <v>0</v>
      </c>
      <c r="BB727" s="12">
        <v>0</v>
      </c>
      <c r="BE727" s="6">
        <v>44512</v>
      </c>
      <c r="BF727" t="s">
        <v>56</v>
      </c>
      <c r="BG727" s="52">
        <v>3</v>
      </c>
    </row>
    <row r="728" spans="1:59" x14ac:dyDescent="0.2">
      <c r="A728" s="6">
        <v>44515</v>
      </c>
      <c r="B728" s="12">
        <v>55.475499999999997</v>
      </c>
      <c r="C728" s="12">
        <v>97.318399999999997</v>
      </c>
      <c r="D728" s="12">
        <v>62.136099999999999</v>
      </c>
      <c r="E728" s="12">
        <v>30.025099999999998</v>
      </c>
      <c r="F728" s="12">
        <v>99.1267</v>
      </c>
      <c r="G728" s="12"/>
      <c r="H728" s="12">
        <v>5.7497999999999996</v>
      </c>
      <c r="I728" s="12">
        <v>15.0921</v>
      </c>
      <c r="J728" s="12">
        <v>6.5770999999999997</v>
      </c>
      <c r="K728" s="12">
        <v>77.721199999999996</v>
      </c>
      <c r="L728" s="12">
        <v>80.849999999999994</v>
      </c>
      <c r="M728" s="12">
        <v>81.94</v>
      </c>
      <c r="O728" s="6">
        <v>44515</v>
      </c>
      <c r="P728" s="7">
        <f t="shared" si="168"/>
        <v>8.5810242591404413E-3</v>
      </c>
      <c r="Q728" s="7">
        <f t="shared" si="169"/>
        <v>2.2421035732223305E-2</v>
      </c>
      <c r="R728" s="7">
        <f t="shared" si="170"/>
        <v>4.9627172807706083E-3</v>
      </c>
      <c r="S728" s="7">
        <f t="shared" si="171"/>
        <v>-3.119183162101379E-3</v>
      </c>
      <c r="T728" s="7">
        <f t="shared" si="172"/>
        <v>-8.7623560765880109E-3</v>
      </c>
      <c r="U728" s="7" t="str">
        <f t="shared" si="173"/>
        <v/>
      </c>
      <c r="V728" s="7">
        <f t="shared" si="174"/>
        <v>-5.1223724330474993E-2</v>
      </c>
      <c r="W728" s="7">
        <f t="shared" si="175"/>
        <v>-9.1543753835459915E-2</v>
      </c>
      <c r="X728" s="7">
        <f t="shared" si="176"/>
        <v>1.7376538558094089E-2</v>
      </c>
      <c r="Y728" s="7">
        <f t="shared" si="177"/>
        <v>0</v>
      </c>
      <c r="Z728" s="7">
        <v>3.4200000000000002E-4</v>
      </c>
      <c r="AA728" s="7">
        <f t="shared" si="178"/>
        <v>-2.4734108461509069E-4</v>
      </c>
      <c r="AB728" s="7">
        <f t="shared" si="179"/>
        <v>-1.1647790022524418E-2</v>
      </c>
      <c r="AE728" s="6">
        <v>44515</v>
      </c>
      <c r="AF728" s="7">
        <v>16.489999999999998</v>
      </c>
      <c r="AG728" s="7">
        <v>36.42</v>
      </c>
      <c r="AH728" s="7">
        <v>81.59</v>
      </c>
      <c r="AI728" s="7">
        <f t="shared" si="165"/>
        <v>1.0900000000000034</v>
      </c>
      <c r="AJ728" s="7">
        <v>4.7699999999999996</v>
      </c>
      <c r="AK728" s="7">
        <v>79.947000000000003</v>
      </c>
      <c r="AL728" s="7">
        <f t="shared" si="166"/>
        <v>75.177000000000007</v>
      </c>
      <c r="AM728" s="7">
        <v>0.08</v>
      </c>
      <c r="AN728" s="7">
        <v>0.53</v>
      </c>
      <c r="AO728" s="7">
        <v>1.63</v>
      </c>
      <c r="AP728" s="7">
        <f t="shared" si="167"/>
        <v>1.0999999999999999</v>
      </c>
      <c r="AQ728" s="7">
        <v>2.76</v>
      </c>
      <c r="AR728" s="7">
        <v>114.58759999999999</v>
      </c>
      <c r="AS728" s="7">
        <v>1866.1</v>
      </c>
      <c r="AT728" s="14">
        <v>278.91899999999998</v>
      </c>
      <c r="AU728" s="14">
        <v>100.86539999999999</v>
      </c>
      <c r="AV728" s="14">
        <v>67.400000000000006</v>
      </c>
      <c r="AY728" s="6">
        <v>44515</v>
      </c>
      <c r="AZ728" s="12">
        <v>0</v>
      </c>
      <c r="BA728" s="12">
        <v>0</v>
      </c>
      <c r="BB728" s="12">
        <v>0</v>
      </c>
      <c r="BE728" s="6">
        <v>44515</v>
      </c>
      <c r="BF728" t="s">
        <v>56</v>
      </c>
      <c r="BG728" s="52">
        <v>3</v>
      </c>
    </row>
    <row r="729" spans="1:59" x14ac:dyDescent="0.2">
      <c r="A729" s="6">
        <v>44516</v>
      </c>
      <c r="B729" s="12">
        <v>56.035699999999999</v>
      </c>
      <c r="C729" s="12">
        <v>97.701599999999999</v>
      </c>
      <c r="D729" s="12">
        <v>62.067700000000002</v>
      </c>
      <c r="E729" s="12">
        <v>29.893599999999999</v>
      </c>
      <c r="F729" s="12">
        <v>101.8493</v>
      </c>
      <c r="G729" s="12"/>
      <c r="H729" s="12">
        <v>5.5555000000000003</v>
      </c>
      <c r="I729" s="12">
        <v>14.920299999999999</v>
      </c>
      <c r="J729" s="12">
        <v>6.5416999999999996</v>
      </c>
      <c r="K729" s="12">
        <v>77.712599999999995</v>
      </c>
      <c r="L729" s="12">
        <v>80.760000000000005</v>
      </c>
      <c r="M729" s="12">
        <v>82.85</v>
      </c>
      <c r="O729" s="6">
        <v>44516</v>
      </c>
      <c r="P729" s="7">
        <f t="shared" si="168"/>
        <v>1.0047505771354291E-2</v>
      </c>
      <c r="Q729" s="7">
        <f t="shared" si="169"/>
        <v>3.929858406024671E-3</v>
      </c>
      <c r="R729" s="7">
        <f t="shared" si="170"/>
        <v>-1.1014156880024891E-3</v>
      </c>
      <c r="S729" s="7">
        <f t="shared" si="171"/>
        <v>-4.3892878557617501E-3</v>
      </c>
      <c r="T729" s="7">
        <f t="shared" si="172"/>
        <v>2.7095439925959967E-2</v>
      </c>
      <c r="U729" s="7" t="str">
        <f t="shared" si="173"/>
        <v/>
      </c>
      <c r="V729" s="7">
        <f t="shared" si="174"/>
        <v>-3.4376643553708015E-2</v>
      </c>
      <c r="W729" s="7">
        <f t="shared" si="175"/>
        <v>-1.1448726295073344E-2</v>
      </c>
      <c r="X729" s="7">
        <f t="shared" si="176"/>
        <v>-5.396848175377375E-3</v>
      </c>
      <c r="Y729" s="7">
        <f t="shared" si="177"/>
        <v>-1.1065804231486298E-4</v>
      </c>
      <c r="Z729" s="7">
        <v>3.9500000000000004E-3</v>
      </c>
      <c r="AA729" s="7">
        <f t="shared" si="178"/>
        <v>-1.113792578478947E-3</v>
      </c>
      <c r="AB729" s="7">
        <f t="shared" si="179"/>
        <v>1.1044471753846862E-2</v>
      </c>
      <c r="AE729" s="6">
        <v>44516</v>
      </c>
      <c r="AF729" s="7">
        <v>16.37</v>
      </c>
      <c r="AG729" s="7">
        <v>34.69</v>
      </c>
      <c r="AH729" s="7">
        <v>81.58</v>
      </c>
      <c r="AI729" s="7">
        <f t="shared" si="165"/>
        <v>2.0899999999999892</v>
      </c>
      <c r="AJ729" s="7">
        <v>5.1100000000000003</v>
      </c>
      <c r="AK729" s="7">
        <v>94.188999999999993</v>
      </c>
      <c r="AL729" s="7">
        <f t="shared" si="166"/>
        <v>89.078999999999994</v>
      </c>
      <c r="AM729" s="7">
        <v>0.08</v>
      </c>
      <c r="AN729" s="7">
        <v>0.54</v>
      </c>
      <c r="AO729" s="7">
        <v>1.63</v>
      </c>
      <c r="AP729" s="7">
        <f t="shared" si="167"/>
        <v>1.0899999999999999</v>
      </c>
      <c r="AQ729" s="7">
        <v>2.73</v>
      </c>
      <c r="AR729" s="7">
        <v>115.136</v>
      </c>
      <c r="AS729" s="7">
        <v>1853.6</v>
      </c>
      <c r="AT729" s="14">
        <v>278.91899999999998</v>
      </c>
      <c r="AU729" s="14">
        <v>100.86539999999999</v>
      </c>
      <c r="AV729" s="14">
        <v>67.400000000000006</v>
      </c>
      <c r="AY729" s="6">
        <v>44516</v>
      </c>
      <c r="AZ729" s="12">
        <v>0</v>
      </c>
      <c r="BA729" s="12">
        <v>0</v>
      </c>
      <c r="BB729" s="12">
        <v>0</v>
      </c>
      <c r="BE729" s="6">
        <v>44516</v>
      </c>
      <c r="BF729" t="s">
        <v>56</v>
      </c>
      <c r="BG729" s="52">
        <v>3</v>
      </c>
    </row>
    <row r="730" spans="1:59" x14ac:dyDescent="0.2">
      <c r="A730" s="6">
        <v>44517</v>
      </c>
      <c r="B730" s="12">
        <v>55.4238</v>
      </c>
      <c r="C730" s="12">
        <v>97.263400000000004</v>
      </c>
      <c r="D730" s="12">
        <v>61.495199999999997</v>
      </c>
      <c r="E730" s="12">
        <v>28.8796</v>
      </c>
      <c r="F730" s="12">
        <v>100.5551</v>
      </c>
      <c r="G730" s="12"/>
      <c r="H730" s="12">
        <v>5.4691000000000001</v>
      </c>
      <c r="I730" s="12">
        <v>14.5947</v>
      </c>
      <c r="J730" s="12">
        <v>6.3575999999999997</v>
      </c>
      <c r="K730" s="12">
        <v>77.712599999999995</v>
      </c>
      <c r="L730" s="12">
        <v>78.319999999999993</v>
      </c>
      <c r="M730" s="12">
        <v>80.67</v>
      </c>
      <c r="O730" s="6">
        <v>44517</v>
      </c>
      <c r="P730" s="7">
        <f t="shared" si="168"/>
        <v>-1.0979883229919768E-2</v>
      </c>
      <c r="Q730" s="7">
        <f t="shared" si="169"/>
        <v>-4.4951733683155594E-3</v>
      </c>
      <c r="R730" s="7">
        <f t="shared" si="170"/>
        <v>-9.2666018150171295E-3</v>
      </c>
      <c r="S730" s="7">
        <f t="shared" si="171"/>
        <v>-3.4508947149412515E-2</v>
      </c>
      <c r="T730" s="7">
        <f t="shared" si="172"/>
        <v>-1.278843383025889E-2</v>
      </c>
      <c r="U730" s="7" t="str">
        <f t="shared" si="173"/>
        <v/>
      </c>
      <c r="V730" s="7">
        <f t="shared" si="174"/>
        <v>-1.5674358966051554E-2</v>
      </c>
      <c r="W730" s="7">
        <f t="shared" si="175"/>
        <v>-2.2064252701835169E-2</v>
      </c>
      <c r="X730" s="7">
        <f t="shared" si="176"/>
        <v>-2.854612288494884E-2</v>
      </c>
      <c r="Y730" s="7">
        <f t="shared" si="177"/>
        <v>0</v>
      </c>
      <c r="Z730" s="7">
        <v>-2.4320000000000001E-3</v>
      </c>
      <c r="AA730" s="7">
        <f t="shared" si="178"/>
        <v>-3.0678795222381924E-2</v>
      </c>
      <c r="AB730" s="7">
        <f t="shared" si="179"/>
        <v>-2.6664984923688854E-2</v>
      </c>
      <c r="AE730" s="6">
        <v>44517</v>
      </c>
      <c r="AF730" s="7">
        <v>17.11</v>
      </c>
      <c r="AG730" s="7">
        <v>33.75</v>
      </c>
      <c r="AH730" s="7">
        <v>81.58</v>
      </c>
      <c r="AI730" s="7">
        <f t="shared" si="165"/>
        <v>2.3500000000000085</v>
      </c>
      <c r="AJ730" s="7">
        <v>4.82</v>
      </c>
      <c r="AK730" s="7">
        <v>95.004000000000005</v>
      </c>
      <c r="AL730" s="7">
        <f t="shared" si="166"/>
        <v>90.183999999999997</v>
      </c>
      <c r="AM730" s="7">
        <v>0.08</v>
      </c>
      <c r="AN730" s="7">
        <v>0.52</v>
      </c>
      <c r="AO730" s="7">
        <v>1.6</v>
      </c>
      <c r="AP730" s="7">
        <f t="shared" si="167"/>
        <v>1.08</v>
      </c>
      <c r="AQ730" s="7">
        <v>2.7</v>
      </c>
      <c r="AR730" s="7">
        <v>115.02630000000001</v>
      </c>
      <c r="AS730" s="7">
        <v>1869.7</v>
      </c>
      <c r="AT730" s="14">
        <v>278.91899999999998</v>
      </c>
      <c r="AU730" s="14">
        <v>100.86539999999999</v>
      </c>
      <c r="AV730" s="14">
        <v>67.400000000000006</v>
      </c>
      <c r="AY730" s="6">
        <v>44517</v>
      </c>
      <c r="AZ730" s="12">
        <v>0</v>
      </c>
      <c r="BA730" s="12">
        <v>0</v>
      </c>
      <c r="BB730" s="12">
        <v>0</v>
      </c>
      <c r="BE730" s="6">
        <v>44517</v>
      </c>
      <c r="BF730" t="s">
        <v>56</v>
      </c>
      <c r="BG730" s="52">
        <v>3</v>
      </c>
    </row>
    <row r="731" spans="1:59" x14ac:dyDescent="0.2">
      <c r="A731" s="6">
        <v>44518</v>
      </c>
      <c r="B731" s="12">
        <v>54.820599999999999</v>
      </c>
      <c r="C731" s="12">
        <v>96.445999999999998</v>
      </c>
      <c r="D731" s="12">
        <v>62.136099999999999</v>
      </c>
      <c r="E731" s="12">
        <v>28.766999999999999</v>
      </c>
      <c r="F731" s="12">
        <v>102.7792</v>
      </c>
      <c r="G731" s="12"/>
      <c r="H731" s="12">
        <v>5.3612000000000002</v>
      </c>
      <c r="I731" s="12">
        <v>14.314399999999999</v>
      </c>
      <c r="J731" s="12">
        <v>6.2868000000000004</v>
      </c>
      <c r="K731" s="12">
        <v>77.721199999999996</v>
      </c>
      <c r="L731" s="12">
        <v>78.92</v>
      </c>
      <c r="M731" s="12">
        <v>82.45</v>
      </c>
      <c r="O731" s="6">
        <v>44518</v>
      </c>
      <c r="P731" s="7">
        <f t="shared" si="168"/>
        <v>-1.0943068663063335E-2</v>
      </c>
      <c r="Q731" s="7">
        <f t="shared" si="169"/>
        <v>-8.4394959832628132E-3</v>
      </c>
      <c r="R731" s="7">
        <f t="shared" si="170"/>
        <v>1.036801750301955E-2</v>
      </c>
      <c r="S731" s="7">
        <f t="shared" si="171"/>
        <v>-3.9065666735412811E-3</v>
      </c>
      <c r="T731" s="7">
        <f t="shared" si="172"/>
        <v>2.1877161951597651E-2</v>
      </c>
      <c r="U731" s="7" t="str">
        <f t="shared" si="173"/>
        <v/>
      </c>
      <c r="V731" s="7">
        <f t="shared" si="174"/>
        <v>-1.9926238453670274E-2</v>
      </c>
      <c r="W731" s="7">
        <f t="shared" si="175"/>
        <v>-1.9392425514722738E-2</v>
      </c>
      <c r="X731" s="7">
        <f t="shared" si="176"/>
        <v>-1.119875042379518E-2</v>
      </c>
      <c r="Y731" s="7">
        <f t="shared" si="177"/>
        <v>1.1065804231481812E-4</v>
      </c>
      <c r="Z731" s="7">
        <v>3.3909999999999999E-3</v>
      </c>
      <c r="AA731" s="7">
        <f t="shared" si="178"/>
        <v>7.6316829321598431E-3</v>
      </c>
      <c r="AB731" s="7">
        <f t="shared" si="179"/>
        <v>2.1825290056724986E-2</v>
      </c>
      <c r="AE731" s="6">
        <v>44518</v>
      </c>
      <c r="AF731" s="7">
        <v>17.59</v>
      </c>
      <c r="AG731" s="7">
        <v>37.68</v>
      </c>
      <c r="AH731" s="7">
        <v>74.510000000000005</v>
      </c>
      <c r="AI731" s="7">
        <f t="shared" si="165"/>
        <v>3.5300000000000011</v>
      </c>
      <c r="AJ731" s="7">
        <v>4.95</v>
      </c>
      <c r="AK731" s="7">
        <v>95.167000000000002</v>
      </c>
      <c r="AL731" s="7">
        <f t="shared" si="166"/>
        <v>90.216999999999999</v>
      </c>
      <c r="AM731" s="7">
        <v>0.08</v>
      </c>
      <c r="AN731" s="7">
        <v>0.52</v>
      </c>
      <c r="AO731" s="7">
        <v>1.59</v>
      </c>
      <c r="AP731" s="7">
        <f t="shared" si="167"/>
        <v>1.07</v>
      </c>
      <c r="AQ731" s="7">
        <v>2.73</v>
      </c>
      <c r="AR731" s="7">
        <v>115.06780000000001</v>
      </c>
      <c r="AS731" s="7">
        <v>1861</v>
      </c>
      <c r="AT731" s="14">
        <v>278.91899999999998</v>
      </c>
      <c r="AU731" s="14">
        <v>100.86539999999999</v>
      </c>
      <c r="AV731" s="14">
        <v>67.400000000000006</v>
      </c>
      <c r="AY731" s="6">
        <v>44518</v>
      </c>
      <c r="AZ731" s="12">
        <v>0</v>
      </c>
      <c r="BA731" s="12">
        <v>0</v>
      </c>
      <c r="BB731" s="12">
        <v>0</v>
      </c>
      <c r="BE731" s="6">
        <v>44518</v>
      </c>
      <c r="BF731" t="s">
        <v>56</v>
      </c>
      <c r="BG731" s="52">
        <v>3</v>
      </c>
    </row>
    <row r="732" spans="1:59" x14ac:dyDescent="0.2">
      <c r="A732" s="6">
        <v>44519</v>
      </c>
      <c r="B732" s="12">
        <v>52.286799999999999</v>
      </c>
      <c r="C732" s="12">
        <v>94.305499999999995</v>
      </c>
      <c r="D732" s="12">
        <v>59.478700000000003</v>
      </c>
      <c r="E732" s="12">
        <v>27.3399</v>
      </c>
      <c r="F732" s="12">
        <v>99.922399999999996</v>
      </c>
      <c r="G732" s="12"/>
      <c r="H732" s="12">
        <v>5.2172000000000001</v>
      </c>
      <c r="I732" s="12">
        <v>13.6905</v>
      </c>
      <c r="J732" s="12">
        <v>6.1593</v>
      </c>
      <c r="K732" s="12">
        <v>77.721199999999996</v>
      </c>
      <c r="L732" s="12">
        <v>76.11</v>
      </c>
      <c r="M732" s="12">
        <v>80.239999999999995</v>
      </c>
      <c r="O732" s="6">
        <v>44519</v>
      </c>
      <c r="P732" s="7">
        <f t="shared" si="168"/>
        <v>-4.7322086567576083E-2</v>
      </c>
      <c r="Q732" s="7">
        <f t="shared" si="169"/>
        <v>-2.2443753791424541E-2</v>
      </c>
      <c r="R732" s="7">
        <f t="shared" si="170"/>
        <v>-4.3708875222012188E-2</v>
      </c>
      <c r="S732" s="7">
        <f t="shared" si="171"/>
        <v>-5.0881723195016465E-2</v>
      </c>
      <c r="T732" s="7">
        <f t="shared" si="172"/>
        <v>-2.8189113174063918E-2</v>
      </c>
      <c r="U732" s="7" t="str">
        <f t="shared" si="173"/>
        <v/>
      </c>
      <c r="V732" s="7">
        <f t="shared" si="174"/>
        <v>-2.7226971108213639E-2</v>
      </c>
      <c r="W732" s="7">
        <f t="shared" si="175"/>
        <v>-4.456386195261032E-2</v>
      </c>
      <c r="X732" s="7">
        <f t="shared" si="176"/>
        <v>-2.0489062495346089E-2</v>
      </c>
      <c r="Y732" s="7">
        <f t="shared" si="177"/>
        <v>0</v>
      </c>
      <c r="Z732" s="7">
        <v>-1.7899999999999999E-3</v>
      </c>
      <c r="AA732" s="7">
        <f t="shared" si="178"/>
        <v>-3.625501887511446E-2</v>
      </c>
      <c r="AB732" s="7">
        <f t="shared" si="179"/>
        <v>-2.716990535192795E-2</v>
      </c>
      <c r="AE732" s="6">
        <v>44519</v>
      </c>
      <c r="AF732" s="7">
        <v>17.91</v>
      </c>
      <c r="AG732" s="7">
        <v>37.130000000000003</v>
      </c>
      <c r="AH732" s="7">
        <v>73.39</v>
      </c>
      <c r="AI732" s="7">
        <f t="shared" si="165"/>
        <v>4.1299999999999955</v>
      </c>
      <c r="AJ732" s="7">
        <v>4.9000000000000004</v>
      </c>
      <c r="AK732" s="7">
        <v>87.125</v>
      </c>
      <c r="AL732" s="7">
        <f t="shared" si="166"/>
        <v>82.224999999999994</v>
      </c>
      <c r="AM732" s="7">
        <v>0.08</v>
      </c>
      <c r="AN732" s="7">
        <v>0.52</v>
      </c>
      <c r="AO732" s="7">
        <v>1.54</v>
      </c>
      <c r="AP732" s="7">
        <f t="shared" si="167"/>
        <v>1.02</v>
      </c>
      <c r="AQ732" s="7">
        <v>2.65</v>
      </c>
      <c r="AR732" s="7">
        <v>115.2187</v>
      </c>
      <c r="AS732" s="7">
        <v>1851.2</v>
      </c>
      <c r="AT732" s="14">
        <v>278.91899999999998</v>
      </c>
      <c r="AU732" s="14">
        <v>100.86539999999999</v>
      </c>
      <c r="AV732" s="14">
        <v>67.400000000000006</v>
      </c>
      <c r="AY732" s="6">
        <v>44519</v>
      </c>
      <c r="AZ732" s="12">
        <v>0</v>
      </c>
      <c r="BA732" s="12">
        <v>0</v>
      </c>
      <c r="BB732" s="12">
        <v>0</v>
      </c>
      <c r="BE732" s="6">
        <v>44519</v>
      </c>
      <c r="BF732" t="s">
        <v>56</v>
      </c>
      <c r="BG732" s="52">
        <v>3</v>
      </c>
    </row>
    <row r="733" spans="1:59" x14ac:dyDescent="0.2">
      <c r="A733" s="6">
        <v>44522</v>
      </c>
      <c r="B733" s="12">
        <v>53.0107</v>
      </c>
      <c r="C733" s="12">
        <v>95.990899999999996</v>
      </c>
      <c r="D733" s="12">
        <v>61.426900000000003</v>
      </c>
      <c r="E733" s="12">
        <v>28.1755</v>
      </c>
      <c r="F733" s="12">
        <v>98.599400000000003</v>
      </c>
      <c r="G733" s="12"/>
      <c r="H733" s="12">
        <v>5.1165000000000003</v>
      </c>
      <c r="I733" s="12">
        <v>13.572900000000001</v>
      </c>
      <c r="J733" s="12">
        <v>6.2443</v>
      </c>
      <c r="K733" s="12">
        <v>77.721199999999996</v>
      </c>
      <c r="L733" s="12">
        <v>76.739999999999995</v>
      </c>
      <c r="M733" s="12">
        <v>80.97</v>
      </c>
      <c r="O733" s="6">
        <v>44522</v>
      </c>
      <c r="P733" s="7">
        <f t="shared" si="168"/>
        <v>1.3749830810393561E-2</v>
      </c>
      <c r="Q733" s="7">
        <f t="shared" si="169"/>
        <v>1.7713882873262685E-2</v>
      </c>
      <c r="R733" s="7">
        <f t="shared" si="170"/>
        <v>3.222958469276211E-2</v>
      </c>
      <c r="S733" s="7">
        <f t="shared" si="171"/>
        <v>3.0105632352666615E-2</v>
      </c>
      <c r="T733" s="7">
        <f t="shared" si="172"/>
        <v>-1.3328708346860672E-2</v>
      </c>
      <c r="U733" s="7" t="str">
        <f t="shared" si="173"/>
        <v/>
      </c>
      <c r="V733" s="7">
        <f t="shared" si="174"/>
        <v>-1.9490247969317906E-2</v>
      </c>
      <c r="W733" s="7">
        <f t="shared" si="175"/>
        <v>-8.627003922183055E-3</v>
      </c>
      <c r="X733" s="7">
        <f t="shared" si="176"/>
        <v>1.3705912898595494E-2</v>
      </c>
      <c r="Y733" s="7">
        <f t="shared" si="177"/>
        <v>0</v>
      </c>
      <c r="Z733" s="7">
        <v>-2.8189999999999999E-3</v>
      </c>
      <c r="AA733" s="7">
        <f t="shared" si="178"/>
        <v>8.243422539506072E-3</v>
      </c>
      <c r="AB733" s="7">
        <f t="shared" si="179"/>
        <v>9.0565720443430368E-3</v>
      </c>
      <c r="AE733" s="6">
        <v>44522</v>
      </c>
      <c r="AF733" s="7">
        <v>19.170000000000002</v>
      </c>
      <c r="AG733" s="7">
        <v>36.61</v>
      </c>
      <c r="AH733" s="7">
        <v>79.209999999999994</v>
      </c>
      <c r="AI733" s="7">
        <f t="shared" si="165"/>
        <v>4.230000000000004</v>
      </c>
      <c r="AJ733" s="7">
        <v>4.83</v>
      </c>
      <c r="AK733" s="7">
        <v>84.016999999999996</v>
      </c>
      <c r="AL733" s="7">
        <f t="shared" si="166"/>
        <v>79.186999999999998</v>
      </c>
      <c r="AM733" s="7">
        <v>0.08</v>
      </c>
      <c r="AN733" s="7">
        <v>0.63</v>
      </c>
      <c r="AO733" s="7">
        <v>1.63</v>
      </c>
      <c r="AP733" s="7">
        <f t="shared" si="167"/>
        <v>0.99999999999999989</v>
      </c>
      <c r="AQ733" s="7">
        <v>2.61</v>
      </c>
      <c r="AR733" s="7">
        <v>115.6481</v>
      </c>
      <c r="AS733" s="7">
        <v>1806</v>
      </c>
      <c r="AT733" s="14">
        <v>278.91899999999998</v>
      </c>
      <c r="AU733" s="14">
        <v>100.86539999999999</v>
      </c>
      <c r="AV733" s="14">
        <v>67.400000000000006</v>
      </c>
      <c r="AY733" s="6">
        <v>44522</v>
      </c>
      <c r="AZ733" s="12">
        <v>0</v>
      </c>
      <c r="BA733" s="12">
        <v>0</v>
      </c>
      <c r="BB733" s="12">
        <v>0</v>
      </c>
      <c r="BE733" s="6">
        <v>44522</v>
      </c>
      <c r="BF733" t="s">
        <v>56</v>
      </c>
      <c r="BG733" s="52">
        <v>3</v>
      </c>
    </row>
    <row r="734" spans="1:59" x14ac:dyDescent="0.2">
      <c r="A734" s="6">
        <v>44523</v>
      </c>
      <c r="B734" s="12">
        <v>54.4069</v>
      </c>
      <c r="C734" s="12">
        <v>98.004900000000006</v>
      </c>
      <c r="D734" s="12">
        <v>63.041800000000002</v>
      </c>
      <c r="E734" s="12">
        <v>29.968699999999998</v>
      </c>
      <c r="F734" s="12">
        <v>100.5168</v>
      </c>
      <c r="G734" s="12"/>
      <c r="H734" s="12">
        <v>5.0589000000000004</v>
      </c>
      <c r="I734" s="12">
        <v>13.374000000000001</v>
      </c>
      <c r="J734" s="12">
        <v>6.3362999999999996</v>
      </c>
      <c r="K734" s="12">
        <v>77.712599999999995</v>
      </c>
      <c r="L734" s="12">
        <v>78.319999999999993</v>
      </c>
      <c r="M734" s="12">
        <v>83.43</v>
      </c>
      <c r="O734" s="6">
        <v>44523</v>
      </c>
      <c r="P734" s="7">
        <f t="shared" si="168"/>
        <v>2.5997204085723626E-2</v>
      </c>
      <c r="Q734" s="7">
        <f t="shared" si="169"/>
        <v>2.0764082112457984E-2</v>
      </c>
      <c r="R734" s="7">
        <f t="shared" si="170"/>
        <v>2.5950148481688959E-2</v>
      </c>
      <c r="S734" s="7">
        <f t="shared" si="171"/>
        <v>6.1700697680427852E-2</v>
      </c>
      <c r="T734" s="7">
        <f t="shared" si="172"/>
        <v>1.9259701310483289E-2</v>
      </c>
      <c r="U734" s="7" t="str">
        <f t="shared" si="173"/>
        <v/>
      </c>
      <c r="V734" s="7">
        <f t="shared" si="174"/>
        <v>-1.1321543182561417E-2</v>
      </c>
      <c r="W734" s="7">
        <f t="shared" si="175"/>
        <v>-1.476263408893475E-2</v>
      </c>
      <c r="X734" s="7">
        <f t="shared" si="176"/>
        <v>1.4625954252782092E-2</v>
      </c>
      <c r="Y734" s="7">
        <f t="shared" si="177"/>
        <v>-1.1065804231486298E-4</v>
      </c>
      <c r="Z734" s="7">
        <v>1.325E-3</v>
      </c>
      <c r="AA734" s="7">
        <f t="shared" si="178"/>
        <v>2.0379913403448663E-2</v>
      </c>
      <c r="AB734" s="7">
        <f t="shared" si="179"/>
        <v>2.992924121596037E-2</v>
      </c>
      <c r="AE734" s="6">
        <v>44523</v>
      </c>
      <c r="AF734" s="7">
        <v>19.38</v>
      </c>
      <c r="AG734" s="7">
        <v>35.1</v>
      </c>
      <c r="AH734" s="7">
        <v>80.569999999999993</v>
      </c>
      <c r="AI734" s="7">
        <f t="shared" si="165"/>
        <v>5.1100000000000136</v>
      </c>
      <c r="AJ734" s="7">
        <v>4.95</v>
      </c>
      <c r="AK734" s="7">
        <v>90.927000000000007</v>
      </c>
      <c r="AL734" s="7">
        <f t="shared" si="166"/>
        <v>85.977000000000004</v>
      </c>
      <c r="AM734" s="7">
        <v>0.08</v>
      </c>
      <c r="AN734" s="7">
        <v>0.6</v>
      </c>
      <c r="AO734" s="7">
        <v>1.67</v>
      </c>
      <c r="AP734" s="7">
        <f t="shared" si="167"/>
        <v>1.0699999999999998</v>
      </c>
      <c r="AQ734" s="7">
        <v>2.62</v>
      </c>
      <c r="AR734" s="7">
        <v>116.01179999999999</v>
      </c>
      <c r="AS734" s="7">
        <v>1783.5</v>
      </c>
      <c r="AT734" s="14">
        <v>278.91899999999998</v>
      </c>
      <c r="AU734" s="14">
        <v>100.86539999999999</v>
      </c>
      <c r="AV734" s="14">
        <v>67.400000000000006</v>
      </c>
      <c r="AY734" s="6">
        <v>44523</v>
      </c>
      <c r="AZ734" s="12">
        <v>0</v>
      </c>
      <c r="BA734" s="12">
        <v>0</v>
      </c>
      <c r="BB734" s="12">
        <v>0</v>
      </c>
      <c r="BE734" s="6">
        <v>44523</v>
      </c>
      <c r="BF734" t="s">
        <v>56</v>
      </c>
      <c r="BG734" s="52">
        <v>3</v>
      </c>
    </row>
    <row r="735" spans="1:59" x14ac:dyDescent="0.2">
      <c r="A735" s="6">
        <v>44524</v>
      </c>
      <c r="B735" s="12">
        <v>54.708500000000001</v>
      </c>
      <c r="C735" s="12">
        <v>98.754900000000006</v>
      </c>
      <c r="D735" s="12">
        <v>63.939</v>
      </c>
      <c r="E735" s="12">
        <v>30.0532</v>
      </c>
      <c r="F735" s="12">
        <v>104.3515</v>
      </c>
      <c r="G735" s="12"/>
      <c r="H735" s="12">
        <v>5.1885000000000003</v>
      </c>
      <c r="I735" s="12">
        <v>13.853199999999999</v>
      </c>
      <c r="J735" s="12">
        <v>6.4001000000000001</v>
      </c>
      <c r="K735" s="12">
        <v>77.721199999999996</v>
      </c>
      <c r="L735" s="12">
        <v>78.319999999999993</v>
      </c>
      <c r="M735" s="12">
        <v>82.37</v>
      </c>
      <c r="O735" s="6">
        <v>44524</v>
      </c>
      <c r="P735" s="7">
        <f t="shared" si="168"/>
        <v>5.5281063547998775E-3</v>
      </c>
      <c r="Q735" s="7">
        <f t="shared" si="169"/>
        <v>7.6235453827380962E-3</v>
      </c>
      <c r="R735" s="7">
        <f t="shared" si="170"/>
        <v>1.4131505405732927E-2</v>
      </c>
      <c r="S735" s="7">
        <f t="shared" si="171"/>
        <v>2.8156408186062339E-3</v>
      </c>
      <c r="T735" s="7">
        <f t="shared" si="172"/>
        <v>3.7440130412561425E-2</v>
      </c>
      <c r="U735" s="7" t="str">
        <f t="shared" si="173"/>
        <v/>
      </c>
      <c r="V735" s="7">
        <f t="shared" si="174"/>
        <v>2.5295569701084462E-2</v>
      </c>
      <c r="W735" s="7">
        <f t="shared" si="175"/>
        <v>3.5203729245736941E-2</v>
      </c>
      <c r="X735" s="7">
        <f t="shared" si="176"/>
        <v>1.0018613367488067E-2</v>
      </c>
      <c r="Y735" s="7">
        <f t="shared" si="177"/>
        <v>1.1065804231481812E-4</v>
      </c>
      <c r="Z735" s="7">
        <v>2.666E-3</v>
      </c>
      <c r="AA735" s="7">
        <f t="shared" si="178"/>
        <v>0</v>
      </c>
      <c r="AB735" s="7">
        <f t="shared" si="179"/>
        <v>-1.2786663960825858E-2</v>
      </c>
      <c r="AE735" s="6">
        <v>44524</v>
      </c>
      <c r="AF735" s="7">
        <v>18.579999999999998</v>
      </c>
      <c r="AG735" s="7">
        <v>34.79</v>
      </c>
      <c r="AH735" s="7">
        <v>83.15</v>
      </c>
      <c r="AI735" s="7">
        <f t="shared" si="165"/>
        <v>4.0500000000000114</v>
      </c>
      <c r="AJ735" s="7">
        <v>4.93</v>
      </c>
      <c r="AK735" s="7">
        <v>93.983999999999995</v>
      </c>
      <c r="AL735" s="7">
        <f t="shared" si="166"/>
        <v>89.054000000000002</v>
      </c>
      <c r="AM735" s="7">
        <v>0.08</v>
      </c>
      <c r="AN735" s="7">
        <v>0.64</v>
      </c>
      <c r="AO735" s="7">
        <v>1.64</v>
      </c>
      <c r="AP735" s="7">
        <f t="shared" si="167"/>
        <v>0.99999999999999989</v>
      </c>
      <c r="AQ735" s="7">
        <v>2.61</v>
      </c>
      <c r="AR735" s="7">
        <v>116.2711</v>
      </c>
      <c r="AS735" s="7">
        <v>1784.1</v>
      </c>
      <c r="AT735" s="14">
        <v>278.91899999999998</v>
      </c>
      <c r="AU735" s="14">
        <v>100.86539999999999</v>
      </c>
      <c r="AV735" s="14">
        <v>67.400000000000006</v>
      </c>
      <c r="AY735" s="6">
        <v>44524</v>
      </c>
      <c r="AZ735" s="12">
        <v>0</v>
      </c>
      <c r="BA735" s="12">
        <v>0</v>
      </c>
      <c r="BB735" s="12">
        <v>0</v>
      </c>
      <c r="BE735" s="6">
        <v>44524</v>
      </c>
      <c r="BF735" t="s">
        <v>56</v>
      </c>
      <c r="BG735" s="52">
        <v>3</v>
      </c>
    </row>
    <row r="736" spans="1:59" x14ac:dyDescent="0.2">
      <c r="A736" s="6">
        <v>44526</v>
      </c>
      <c r="B736" s="12">
        <v>52.786700000000003</v>
      </c>
      <c r="C736" s="12">
        <v>96.496499999999997</v>
      </c>
      <c r="D736" s="12">
        <v>61.076500000000003</v>
      </c>
      <c r="E736" s="12">
        <v>27.884399999999999</v>
      </c>
      <c r="F736" s="12">
        <v>102.4725</v>
      </c>
      <c r="G736" s="12"/>
      <c r="H736" s="12">
        <v>4.8933999999999997</v>
      </c>
      <c r="I736" s="12">
        <v>13.0304</v>
      </c>
      <c r="J736" s="12">
        <v>6.2584999999999997</v>
      </c>
      <c r="K736" s="12">
        <v>77.712599999999995</v>
      </c>
      <c r="L736" s="12"/>
      <c r="M736" s="12">
        <v>72.37</v>
      </c>
      <c r="O736" s="6">
        <v>44526</v>
      </c>
      <c r="P736" s="7">
        <f t="shared" si="168"/>
        <v>-3.5759825366487155E-2</v>
      </c>
      <c r="Q736" s="7">
        <f t="shared" si="169"/>
        <v>-2.3134284546215137E-2</v>
      </c>
      <c r="R736" s="7">
        <f t="shared" si="170"/>
        <v>-4.5802327037744721E-2</v>
      </c>
      <c r="S736" s="7">
        <f t="shared" si="171"/>
        <v>-7.4901751830907623E-2</v>
      </c>
      <c r="T736" s="7">
        <f t="shared" si="172"/>
        <v>-1.8170538221806275E-2</v>
      </c>
      <c r="U736" s="7" t="str">
        <f t="shared" si="173"/>
        <v/>
      </c>
      <c r="V736" s="7">
        <f t="shared" si="174"/>
        <v>-5.8557279659540239E-2</v>
      </c>
      <c r="W736" s="7">
        <f t="shared" si="175"/>
        <v>-6.1231163823621225E-2</v>
      </c>
      <c r="X736" s="7">
        <f t="shared" si="176"/>
        <v>-2.2373075457616083E-2</v>
      </c>
      <c r="Y736" s="7">
        <f t="shared" si="177"/>
        <v>-1.1065804231486298E-4</v>
      </c>
      <c r="Z736" s="7">
        <v>-2.2556E-2</v>
      </c>
      <c r="AA736" s="7" t="str">
        <f t="shared" si="178"/>
        <v/>
      </c>
      <c r="AB736" s="7">
        <f t="shared" si="179"/>
        <v>-0.12942944407512108</v>
      </c>
      <c r="AE736" s="6">
        <v>44526</v>
      </c>
      <c r="AF736" s="7">
        <v>28.62</v>
      </c>
      <c r="AG736" s="7">
        <v>65.72</v>
      </c>
      <c r="AH736" s="7">
        <v>89.45</v>
      </c>
      <c r="AI736" s="7" t="str">
        <f t="shared" si="165"/>
        <v/>
      </c>
      <c r="AJ736" s="7"/>
      <c r="AK736" s="7">
        <v>87.772000000000006</v>
      </c>
      <c r="AL736" s="7" t="str">
        <f t="shared" si="166"/>
        <v/>
      </c>
      <c r="AM736" s="7">
        <v>0.08</v>
      </c>
      <c r="AN736" s="7">
        <v>0.5</v>
      </c>
      <c r="AO736" s="7">
        <v>1.48</v>
      </c>
      <c r="AP736" s="7">
        <f t="shared" si="167"/>
        <v>0.98</v>
      </c>
      <c r="AQ736" s="7">
        <v>2.5499999999999998</v>
      </c>
      <c r="AR736" s="7">
        <v>116.5103</v>
      </c>
      <c r="AS736" s="7">
        <v>1785.3</v>
      </c>
      <c r="AT736" s="14">
        <v>278.91899999999998</v>
      </c>
      <c r="AU736" s="14">
        <v>100.86539999999999</v>
      </c>
      <c r="AV736" s="14">
        <v>67.400000000000006</v>
      </c>
      <c r="AY736" s="6">
        <v>44526</v>
      </c>
      <c r="AZ736" s="12">
        <v>1</v>
      </c>
      <c r="BA736" s="12">
        <v>0</v>
      </c>
      <c r="BB736" s="12">
        <v>0</v>
      </c>
      <c r="BE736" s="6">
        <v>44526</v>
      </c>
      <c r="BF736" t="s">
        <v>56</v>
      </c>
      <c r="BG736" s="52">
        <v>3</v>
      </c>
    </row>
    <row r="737" spans="1:59" x14ac:dyDescent="0.2">
      <c r="A737" s="6">
        <v>44529</v>
      </c>
      <c r="B737" s="12">
        <v>53.079700000000003</v>
      </c>
      <c r="C737" s="12">
        <v>96.783000000000001</v>
      </c>
      <c r="D737" s="12">
        <v>61.649000000000001</v>
      </c>
      <c r="E737" s="12">
        <v>28.2224</v>
      </c>
      <c r="F737" s="12">
        <v>102.19450000000001</v>
      </c>
      <c r="G737" s="12"/>
      <c r="H737" s="12">
        <v>4.7710999999999997</v>
      </c>
      <c r="I737" s="12">
        <v>12.731999999999999</v>
      </c>
      <c r="J737" s="12">
        <v>6.0956000000000001</v>
      </c>
      <c r="K737" s="12">
        <v>77.721199999999996</v>
      </c>
      <c r="L737" s="12">
        <v>69.88</v>
      </c>
      <c r="M737" s="12">
        <v>73.34</v>
      </c>
      <c r="O737" s="6">
        <v>44529</v>
      </c>
      <c r="P737" s="7">
        <f t="shared" si="168"/>
        <v>5.5352925595503191E-3</v>
      </c>
      <c r="Q737" s="7">
        <f t="shared" si="169"/>
        <v>2.9646207677150459E-3</v>
      </c>
      <c r="R737" s="7">
        <f t="shared" si="170"/>
        <v>9.32983206916921E-3</v>
      </c>
      <c r="S737" s="7">
        <f t="shared" si="171"/>
        <v>1.2048596209645253E-2</v>
      </c>
      <c r="T737" s="7">
        <f t="shared" si="172"/>
        <v>-2.7166096241135152E-3</v>
      </c>
      <c r="U737" s="7" t="str">
        <f t="shared" si="173"/>
        <v/>
      </c>
      <c r="V737" s="7">
        <f t="shared" si="174"/>
        <v>-2.5310472122878937E-2</v>
      </c>
      <c r="W737" s="7">
        <f t="shared" si="175"/>
        <v>-2.3166579634056137E-2</v>
      </c>
      <c r="X737" s="7">
        <f t="shared" si="176"/>
        <v>-2.6373340352372401E-2</v>
      </c>
      <c r="Y737" s="7">
        <f t="shared" si="177"/>
        <v>1.1065804231481812E-4</v>
      </c>
      <c r="Z737" s="7">
        <v>1.2192E-2</v>
      </c>
      <c r="AA737" s="7" t="str">
        <f t="shared" si="178"/>
        <v/>
      </c>
      <c r="AB737" s="7">
        <f t="shared" si="179"/>
        <v>1.3314313765143606E-2</v>
      </c>
      <c r="AE737" s="6">
        <v>44529</v>
      </c>
      <c r="AF737" s="7">
        <v>22.96</v>
      </c>
      <c r="AG737" s="7">
        <v>63.34</v>
      </c>
      <c r="AH737" s="7">
        <v>89.41</v>
      </c>
      <c r="AI737" s="7">
        <f t="shared" si="165"/>
        <v>3.460000000000008</v>
      </c>
      <c r="AJ737" s="7">
        <v>4.9000000000000004</v>
      </c>
      <c r="AK737" s="7">
        <v>93.146000000000001</v>
      </c>
      <c r="AL737" s="7">
        <f t="shared" si="166"/>
        <v>88.245999999999995</v>
      </c>
      <c r="AM737" s="7">
        <v>0.08</v>
      </c>
      <c r="AN737" s="7">
        <v>0.51</v>
      </c>
      <c r="AO737" s="7">
        <v>1.52</v>
      </c>
      <c r="AP737" s="7">
        <f t="shared" si="167"/>
        <v>1.01</v>
      </c>
      <c r="AQ737" s="7">
        <v>2.54</v>
      </c>
      <c r="AR737" s="7">
        <v>116.581</v>
      </c>
      <c r="AS737" s="7">
        <v>1782.3</v>
      </c>
      <c r="AT737" s="14">
        <v>278.91899999999998</v>
      </c>
      <c r="AU737" s="14">
        <v>100.86539999999999</v>
      </c>
      <c r="AV737" s="14">
        <v>67.400000000000006</v>
      </c>
      <c r="AY737" s="6">
        <v>44529</v>
      </c>
      <c r="AZ737" s="12">
        <v>0</v>
      </c>
      <c r="BA737" s="12">
        <v>0</v>
      </c>
      <c r="BB737" s="12">
        <v>0</v>
      </c>
      <c r="BE737" s="6">
        <v>44529</v>
      </c>
      <c r="BF737" t="s">
        <v>56</v>
      </c>
      <c r="BG737" s="52">
        <v>3</v>
      </c>
    </row>
    <row r="738" spans="1:59" x14ac:dyDescent="0.2">
      <c r="A738" s="6">
        <v>44530</v>
      </c>
      <c r="B738" s="12">
        <v>51.5715</v>
      </c>
      <c r="C738" s="12">
        <v>95.114500000000007</v>
      </c>
      <c r="D738" s="12">
        <v>59.923000000000002</v>
      </c>
      <c r="E738" s="12">
        <v>27.837499999999999</v>
      </c>
      <c r="F738" s="12">
        <v>100.47839999999999</v>
      </c>
      <c r="G738" s="12"/>
      <c r="H738" s="12">
        <v>4.9294000000000002</v>
      </c>
      <c r="I738" s="12">
        <v>12.578200000000001</v>
      </c>
      <c r="J738" s="12">
        <v>5.9611000000000001</v>
      </c>
      <c r="K738" s="12">
        <v>77.712599999999995</v>
      </c>
      <c r="L738" s="12">
        <v>66.14</v>
      </c>
      <c r="M738" s="12">
        <v>70.86</v>
      </c>
      <c r="O738" s="6">
        <v>44530</v>
      </c>
      <c r="P738" s="7">
        <f t="shared" si="168"/>
        <v>-2.8825363283605569E-2</v>
      </c>
      <c r="Q738" s="7">
        <f t="shared" si="169"/>
        <v>-1.7389930012970699E-2</v>
      </c>
      <c r="R738" s="7">
        <f t="shared" si="170"/>
        <v>-2.8396604167295617E-2</v>
      </c>
      <c r="S738" s="7">
        <f t="shared" si="171"/>
        <v>-1.3731956291589728E-2</v>
      </c>
      <c r="T738" s="7">
        <f t="shared" si="172"/>
        <v>-1.6935081248273764E-2</v>
      </c>
      <c r="U738" s="7" t="str">
        <f t="shared" si="173"/>
        <v/>
      </c>
      <c r="V738" s="7">
        <f t="shared" si="174"/>
        <v>3.2640390513351422E-2</v>
      </c>
      <c r="W738" s="7">
        <f t="shared" si="175"/>
        <v>-1.2153352645812526E-2</v>
      </c>
      <c r="X738" s="7">
        <f t="shared" si="176"/>
        <v>-2.2312171627716114E-2</v>
      </c>
      <c r="Y738" s="7">
        <f t="shared" si="177"/>
        <v>-1.1065804231486298E-4</v>
      </c>
      <c r="Z738" s="7">
        <v>-1.9649E-2</v>
      </c>
      <c r="AA738" s="7">
        <f t="shared" si="178"/>
        <v>-5.5005777712209027E-2</v>
      </c>
      <c r="AB738" s="7">
        <f t="shared" si="179"/>
        <v>-3.4400063205854099E-2</v>
      </c>
      <c r="AE738" s="6">
        <v>44530</v>
      </c>
      <c r="AF738" s="7">
        <v>27.19</v>
      </c>
      <c r="AG738" s="7">
        <v>75.23</v>
      </c>
      <c r="AH738" s="7">
        <v>84.04</v>
      </c>
      <c r="AI738" s="7">
        <f t="shared" si="165"/>
        <v>4.7199999999999989</v>
      </c>
      <c r="AJ738" s="7">
        <v>4.5199999999999996</v>
      </c>
      <c r="AK738" s="7">
        <v>92.513000000000005</v>
      </c>
      <c r="AL738" s="7">
        <f t="shared" si="166"/>
        <v>87.993000000000009</v>
      </c>
      <c r="AM738" s="7">
        <v>7.0000000000000007E-2</v>
      </c>
      <c r="AN738" s="7">
        <v>0.52</v>
      </c>
      <c r="AO738" s="7">
        <v>1.43</v>
      </c>
      <c r="AP738" s="7">
        <f t="shared" si="167"/>
        <v>0.90999999999999992</v>
      </c>
      <c r="AQ738" s="7">
        <v>2.5</v>
      </c>
      <c r="AR738" s="7">
        <v>116.2071</v>
      </c>
      <c r="AS738" s="7">
        <v>1773.6</v>
      </c>
      <c r="AT738" s="14">
        <v>278.91899999999998</v>
      </c>
      <c r="AU738" s="14">
        <v>100.86539999999999</v>
      </c>
      <c r="AV738" s="14">
        <v>67.400000000000006</v>
      </c>
      <c r="AY738" s="6">
        <v>44530</v>
      </c>
      <c r="AZ738" s="12">
        <v>1</v>
      </c>
      <c r="BA738" s="12">
        <v>0</v>
      </c>
      <c r="BB738" s="12">
        <v>0</v>
      </c>
      <c r="BE738" s="6">
        <v>44530</v>
      </c>
      <c r="BF738" t="s">
        <v>56</v>
      </c>
      <c r="BG738" s="52">
        <v>3</v>
      </c>
    </row>
    <row r="739" spans="1:59" x14ac:dyDescent="0.2">
      <c r="A739" s="6">
        <v>44531</v>
      </c>
      <c r="B739" s="12">
        <v>51.528399999999998</v>
      </c>
      <c r="C739" s="12">
        <v>94.465599999999995</v>
      </c>
      <c r="D739" s="12">
        <v>59.128399999999999</v>
      </c>
      <c r="E739" s="12">
        <v>27.180299999999999</v>
      </c>
      <c r="F739" s="12">
        <v>97.573700000000002</v>
      </c>
      <c r="G739" s="12"/>
      <c r="H739" s="12">
        <v>4.6128</v>
      </c>
      <c r="I739" s="12">
        <v>11.4117</v>
      </c>
      <c r="J739" s="12">
        <v>5.7770000000000001</v>
      </c>
      <c r="K739" s="12">
        <v>77.721199999999996</v>
      </c>
      <c r="L739" s="12">
        <v>65.44</v>
      </c>
      <c r="M739" s="12">
        <v>69.53</v>
      </c>
      <c r="O739" s="6">
        <v>44531</v>
      </c>
      <c r="P739" s="7">
        <f t="shared" si="168"/>
        <v>-8.3608233394398459E-4</v>
      </c>
      <c r="Q739" s="7">
        <f t="shared" si="169"/>
        <v>-6.8456819479923792E-3</v>
      </c>
      <c r="R739" s="7">
        <f t="shared" si="170"/>
        <v>-1.3349054267196346E-2</v>
      </c>
      <c r="S739" s="7">
        <f t="shared" si="171"/>
        <v>-2.3891586393807569E-2</v>
      </c>
      <c r="T739" s="7">
        <f t="shared" si="172"/>
        <v>-2.9334789133109166E-2</v>
      </c>
      <c r="U739" s="7" t="str">
        <f t="shared" si="173"/>
        <v/>
      </c>
      <c r="V739" s="7">
        <f t="shared" si="174"/>
        <v>-6.6382228892127762E-2</v>
      </c>
      <c r="W739" s="7">
        <f t="shared" si="175"/>
        <v>-9.7326011886089719E-2</v>
      </c>
      <c r="X739" s="7">
        <f t="shared" si="176"/>
        <v>-3.1370511006724014E-2</v>
      </c>
      <c r="Y739" s="7">
        <f t="shared" si="177"/>
        <v>1.1065804231481812E-4</v>
      </c>
      <c r="Z739" s="7">
        <v>-1.1169E-2</v>
      </c>
      <c r="AA739" s="7">
        <f t="shared" si="178"/>
        <v>-1.0640015259155196E-2</v>
      </c>
      <c r="AB739" s="7">
        <f t="shared" si="179"/>
        <v>-1.8947785326399475E-2</v>
      </c>
      <c r="AE739" s="6">
        <v>44531</v>
      </c>
      <c r="AF739" s="7">
        <v>31.12</v>
      </c>
      <c r="AG739" s="7">
        <v>78.180000000000007</v>
      </c>
      <c r="AH739" s="7">
        <v>82.97</v>
      </c>
      <c r="AI739" s="7">
        <f t="shared" si="165"/>
        <v>4.0900000000000034</v>
      </c>
      <c r="AJ739" s="7">
        <v>4.3099999999999996</v>
      </c>
      <c r="AK739" s="7">
        <v>95.674999999999997</v>
      </c>
      <c r="AL739" s="7">
        <f t="shared" si="166"/>
        <v>91.364999999999995</v>
      </c>
      <c r="AM739" s="7">
        <v>0.08</v>
      </c>
      <c r="AN739" s="7">
        <v>0.56000000000000005</v>
      </c>
      <c r="AO739" s="7">
        <v>1.43</v>
      </c>
      <c r="AP739" s="7">
        <f t="shared" si="167"/>
        <v>0.86999999999999988</v>
      </c>
      <c r="AQ739" s="7">
        <v>2.44</v>
      </c>
      <c r="AR739" s="7">
        <v>115.889</v>
      </c>
      <c r="AS739" s="7">
        <v>1781.6</v>
      </c>
      <c r="AT739" s="14">
        <v>280.84500000000003</v>
      </c>
      <c r="AU739" s="14">
        <v>100.57259999999999</v>
      </c>
      <c r="AV739" s="14">
        <v>70.599999999999994</v>
      </c>
      <c r="AY739" s="6">
        <v>44531</v>
      </c>
      <c r="AZ739" s="12">
        <v>1</v>
      </c>
      <c r="BA739" s="12">
        <v>0</v>
      </c>
      <c r="BB739" s="12">
        <v>0</v>
      </c>
      <c r="BE739" s="6">
        <v>44531</v>
      </c>
      <c r="BF739" t="s">
        <v>56</v>
      </c>
      <c r="BG739" s="52">
        <v>3</v>
      </c>
    </row>
    <row r="740" spans="1:59" x14ac:dyDescent="0.2">
      <c r="A740" s="6">
        <v>44532</v>
      </c>
      <c r="B740" s="12">
        <v>52.8125</v>
      </c>
      <c r="C740" s="12">
        <v>97.0274</v>
      </c>
      <c r="D740" s="12">
        <v>60.888599999999997</v>
      </c>
      <c r="E740" s="12">
        <v>27.837499999999999</v>
      </c>
      <c r="F740" s="12">
        <v>100.6797</v>
      </c>
      <c r="G740" s="12"/>
      <c r="H740" s="12">
        <v>4.9222000000000001</v>
      </c>
      <c r="I740" s="12">
        <v>11.6396</v>
      </c>
      <c r="J740" s="12">
        <v>5.8902999999999999</v>
      </c>
      <c r="K740" s="12">
        <v>77.721199999999996</v>
      </c>
      <c r="L740" s="12">
        <v>66.599999999999994</v>
      </c>
      <c r="M740" s="12">
        <v>70.56</v>
      </c>
      <c r="O740" s="6">
        <v>44532</v>
      </c>
      <c r="P740" s="7">
        <f t="shared" si="168"/>
        <v>2.4614793133176952E-2</v>
      </c>
      <c r="Q740" s="7">
        <f t="shared" si="169"/>
        <v>2.6757665777965511E-2</v>
      </c>
      <c r="R740" s="7">
        <f t="shared" si="170"/>
        <v>2.9334614630849517E-2</v>
      </c>
      <c r="S740" s="7">
        <f t="shared" si="171"/>
        <v>2.38915863938075E-2</v>
      </c>
      <c r="T740" s="7">
        <f t="shared" si="172"/>
        <v>3.1336200631773441E-2</v>
      </c>
      <c r="U740" s="7" t="str">
        <f t="shared" si="173"/>
        <v/>
      </c>
      <c r="V740" s="7">
        <f t="shared" si="174"/>
        <v>6.4920537129992573E-2</v>
      </c>
      <c r="W740" s="7">
        <f t="shared" si="175"/>
        <v>1.9773932563714385E-2</v>
      </c>
      <c r="X740" s="7">
        <f t="shared" si="176"/>
        <v>1.9422413353363723E-2</v>
      </c>
      <c r="Y740" s="7">
        <f t="shared" si="177"/>
        <v>0</v>
      </c>
      <c r="Z740" s="7">
        <v>1.52E-2</v>
      </c>
      <c r="AA740" s="7">
        <f t="shared" si="178"/>
        <v>1.7570885251851714E-2</v>
      </c>
      <c r="AB740" s="7">
        <f t="shared" si="179"/>
        <v>1.4705097587609328E-2</v>
      </c>
      <c r="AE740" s="6">
        <v>44532</v>
      </c>
      <c r="AF740" s="7">
        <v>27.95</v>
      </c>
      <c r="AG740" s="7">
        <v>57.27</v>
      </c>
      <c r="AH740" s="7">
        <v>82.55</v>
      </c>
      <c r="AI740" s="7">
        <f t="shared" si="165"/>
        <v>3.960000000000008</v>
      </c>
      <c r="AJ740" s="7">
        <v>4.08</v>
      </c>
      <c r="AK740" s="7">
        <v>94.83</v>
      </c>
      <c r="AL740" s="7">
        <f t="shared" si="166"/>
        <v>90.75</v>
      </c>
      <c r="AM740" s="7">
        <v>0.08</v>
      </c>
      <c r="AN740" s="7">
        <v>0.63</v>
      </c>
      <c r="AO740" s="7">
        <v>1.44</v>
      </c>
      <c r="AP740" s="7">
        <f t="shared" si="167"/>
        <v>0.80999999999999994</v>
      </c>
      <c r="AQ740" s="7">
        <v>2.4700000000000002</v>
      </c>
      <c r="AR740" s="7">
        <v>116.018</v>
      </c>
      <c r="AS740" s="7">
        <v>1760.7</v>
      </c>
      <c r="AT740" s="14">
        <v>280.84500000000003</v>
      </c>
      <c r="AU740" s="14">
        <v>100.57259999999999</v>
      </c>
      <c r="AV740" s="14">
        <v>70.599999999999994</v>
      </c>
      <c r="AY740" s="6">
        <v>44532</v>
      </c>
      <c r="AZ740" s="12">
        <v>0</v>
      </c>
      <c r="BA740" s="12">
        <v>0</v>
      </c>
      <c r="BB740" s="12">
        <v>0</v>
      </c>
      <c r="BE740" s="6">
        <v>44532</v>
      </c>
      <c r="BF740" t="s">
        <v>56</v>
      </c>
      <c r="BG740" s="52">
        <v>3</v>
      </c>
    </row>
    <row r="741" spans="1:59" x14ac:dyDescent="0.2">
      <c r="A741" s="6">
        <v>44533</v>
      </c>
      <c r="B741" s="12">
        <v>52.476399999999998</v>
      </c>
      <c r="C741" s="12">
        <v>96.412300000000002</v>
      </c>
      <c r="D741" s="12">
        <v>60.760399999999997</v>
      </c>
      <c r="E741" s="12">
        <v>27.377400000000002</v>
      </c>
      <c r="F741" s="12">
        <v>99.232100000000003</v>
      </c>
      <c r="G741" s="12"/>
      <c r="H741" s="12">
        <v>4.7567000000000004</v>
      </c>
      <c r="I741" s="12">
        <v>10.664300000000001</v>
      </c>
      <c r="J741" s="12">
        <v>5.8266</v>
      </c>
      <c r="K741" s="12">
        <v>77.712599999999995</v>
      </c>
      <c r="L741" s="12">
        <v>66.39</v>
      </c>
      <c r="M741" s="12">
        <v>70.709999999999994</v>
      </c>
      <c r="O741" s="6">
        <v>44533</v>
      </c>
      <c r="P741" s="7">
        <f t="shared" si="168"/>
        <v>-6.3843603954549383E-3</v>
      </c>
      <c r="Q741" s="7">
        <f t="shared" si="169"/>
        <v>-6.3596260036987585E-3</v>
      </c>
      <c r="R741" s="7">
        <f t="shared" si="170"/>
        <v>-2.1077040906183108E-3</v>
      </c>
      <c r="S741" s="7">
        <f t="shared" si="171"/>
        <v>-1.6666177056842223E-2</v>
      </c>
      <c r="T741" s="7">
        <f t="shared" si="172"/>
        <v>-1.4482639867923043E-2</v>
      </c>
      <c r="U741" s="7" t="str">
        <f t="shared" si="173"/>
        <v/>
      </c>
      <c r="V741" s="7">
        <f t="shared" si="174"/>
        <v>-3.4201434527432358E-2</v>
      </c>
      <c r="W741" s="7">
        <f t="shared" si="175"/>
        <v>-8.7511362937940956E-2</v>
      </c>
      <c r="X741" s="7">
        <f t="shared" si="176"/>
        <v>-1.0873290306265826E-2</v>
      </c>
      <c r="Y741" s="7">
        <f t="shared" si="177"/>
        <v>-1.1065804231486298E-4</v>
      </c>
      <c r="Z741" s="7">
        <v>-8.7399999999999995E-3</v>
      </c>
      <c r="AA741" s="7">
        <f t="shared" si="178"/>
        <v>-3.1581348152753272E-3</v>
      </c>
      <c r="AB741" s="7">
        <f t="shared" si="179"/>
        <v>2.1235939176135355E-3</v>
      </c>
      <c r="AE741" s="6">
        <v>44533</v>
      </c>
      <c r="AF741" s="7">
        <v>30.67</v>
      </c>
      <c r="AG741" s="7">
        <v>64.55</v>
      </c>
      <c r="AH741" s="7">
        <v>79.14</v>
      </c>
      <c r="AI741" s="7">
        <f t="shared" si="165"/>
        <v>4.3199999999999932</v>
      </c>
      <c r="AJ741" s="7">
        <v>3.79</v>
      </c>
      <c r="AK741" s="7">
        <v>89.477999999999994</v>
      </c>
      <c r="AL741" s="7">
        <f t="shared" si="166"/>
        <v>85.687999999999988</v>
      </c>
      <c r="AM741" s="7">
        <v>0.08</v>
      </c>
      <c r="AN741" s="7">
        <v>0.6</v>
      </c>
      <c r="AO741" s="7">
        <v>1.35</v>
      </c>
      <c r="AP741" s="7">
        <f t="shared" si="167"/>
        <v>0.75000000000000011</v>
      </c>
      <c r="AQ741" s="7">
        <v>2.4300000000000002</v>
      </c>
      <c r="AR741" s="7">
        <v>116.2377</v>
      </c>
      <c r="AS741" s="7">
        <v>1782</v>
      </c>
      <c r="AT741" s="14">
        <v>280.84500000000003</v>
      </c>
      <c r="AU741" s="14">
        <v>100.57259999999999</v>
      </c>
      <c r="AV741" s="14">
        <v>70.599999999999994</v>
      </c>
      <c r="AY741" s="6">
        <v>44533</v>
      </c>
      <c r="AZ741" s="12">
        <v>0</v>
      </c>
      <c r="BA741" s="12">
        <v>0</v>
      </c>
      <c r="BB741" s="12">
        <v>0</v>
      </c>
      <c r="BE741" s="6">
        <v>44533</v>
      </c>
      <c r="BF741" t="s">
        <v>56</v>
      </c>
      <c r="BG741" s="52">
        <v>3</v>
      </c>
    </row>
    <row r="742" spans="1:59" x14ac:dyDescent="0.2">
      <c r="A742" s="6">
        <v>44536</v>
      </c>
      <c r="B742" s="12">
        <v>53.071100000000001</v>
      </c>
      <c r="C742" s="12">
        <v>97.920699999999997</v>
      </c>
      <c r="D742" s="12">
        <v>62.213000000000001</v>
      </c>
      <c r="E742" s="12">
        <v>28.015899999999998</v>
      </c>
      <c r="F742" s="12">
        <v>101.0153</v>
      </c>
      <c r="G742" s="12"/>
      <c r="H742" s="12">
        <v>4.9581999999999997</v>
      </c>
      <c r="I742" s="12">
        <v>11.2659</v>
      </c>
      <c r="J742" s="12">
        <v>5.7911999999999999</v>
      </c>
      <c r="K742" s="12">
        <v>77.712599999999995</v>
      </c>
      <c r="L742" s="12">
        <v>69.62</v>
      </c>
      <c r="M742" s="12">
        <v>73.38</v>
      </c>
      <c r="O742" s="6">
        <v>44536</v>
      </c>
      <c r="P742" s="7">
        <f t="shared" si="168"/>
        <v>1.1268979244305014E-2</v>
      </c>
      <c r="Q742" s="7">
        <f t="shared" si="169"/>
        <v>1.5524180593119358E-2</v>
      </c>
      <c r="R742" s="7">
        <f t="shared" si="170"/>
        <v>2.3625720138063595E-2</v>
      </c>
      <c r="S742" s="7">
        <f t="shared" si="171"/>
        <v>2.3054350621561293E-2</v>
      </c>
      <c r="T742" s="7">
        <f t="shared" si="172"/>
        <v>1.7810439860088234E-2</v>
      </c>
      <c r="U742" s="7" t="str">
        <f t="shared" si="173"/>
        <v/>
      </c>
      <c r="V742" s="7">
        <f t="shared" si="174"/>
        <v>4.1488621141157526E-2</v>
      </c>
      <c r="W742" s="7">
        <f t="shared" si="175"/>
        <v>5.4878749654542515E-2</v>
      </c>
      <c r="X742" s="7">
        <f t="shared" si="176"/>
        <v>-6.0941158494316637E-3</v>
      </c>
      <c r="Y742" s="7">
        <f t="shared" si="177"/>
        <v>0</v>
      </c>
      <c r="Z742" s="7">
        <v>1.1774E-2</v>
      </c>
      <c r="AA742" s="7">
        <f t="shared" si="178"/>
        <v>4.7505439652224993E-2</v>
      </c>
      <c r="AB742" s="7">
        <f t="shared" si="179"/>
        <v>3.7064413310986623E-2</v>
      </c>
      <c r="AE742" s="6">
        <v>44536</v>
      </c>
      <c r="AF742" s="7">
        <v>27.18</v>
      </c>
      <c r="AG742" s="7">
        <v>56.21</v>
      </c>
      <c r="AH742" s="7">
        <v>87.89</v>
      </c>
      <c r="AI742" s="7">
        <f t="shared" si="165"/>
        <v>3.7599999999999909</v>
      </c>
      <c r="AJ742" s="7">
        <v>3.66</v>
      </c>
      <c r="AK742" s="7">
        <v>89.927999999999997</v>
      </c>
      <c r="AL742" s="7">
        <f t="shared" si="166"/>
        <v>86.268000000000001</v>
      </c>
      <c r="AM742" s="7">
        <v>0.08</v>
      </c>
      <c r="AN742" s="7">
        <v>0.65</v>
      </c>
      <c r="AO742" s="7">
        <v>1.43</v>
      </c>
      <c r="AP742" s="7">
        <f t="shared" si="167"/>
        <v>0.77999999999999992</v>
      </c>
      <c r="AQ742" s="7">
        <v>2.44</v>
      </c>
      <c r="AR742" s="7">
        <v>116.1538</v>
      </c>
      <c r="AS742" s="7">
        <v>1777.5</v>
      </c>
      <c r="AT742" s="14">
        <v>280.84500000000003</v>
      </c>
      <c r="AU742" s="14">
        <v>100.57259999999999</v>
      </c>
      <c r="AV742" s="14">
        <v>70.599999999999994</v>
      </c>
      <c r="AY742" s="6">
        <v>44536</v>
      </c>
      <c r="AZ742" s="12">
        <v>0</v>
      </c>
      <c r="BA742" s="12">
        <v>0</v>
      </c>
      <c r="BB742" s="12">
        <v>0</v>
      </c>
      <c r="BE742" s="6">
        <v>44536</v>
      </c>
      <c r="BF742" t="s">
        <v>56</v>
      </c>
      <c r="BG742" s="52">
        <v>3</v>
      </c>
    </row>
    <row r="743" spans="1:59" x14ac:dyDescent="0.2">
      <c r="A743" s="6">
        <v>44537</v>
      </c>
      <c r="B743" s="12">
        <v>53.665700000000001</v>
      </c>
      <c r="C743" s="12">
        <v>99.370099999999994</v>
      </c>
      <c r="D743" s="12">
        <v>63.716799999999999</v>
      </c>
      <c r="E743" s="12">
        <v>29.217600000000001</v>
      </c>
      <c r="F743" s="12">
        <v>102.1561</v>
      </c>
      <c r="G743" s="12"/>
      <c r="H743" s="12">
        <v>5.2244000000000002</v>
      </c>
      <c r="I743" s="12">
        <v>11.976900000000001</v>
      </c>
      <c r="J743" s="12">
        <v>5.9185999999999996</v>
      </c>
      <c r="K743" s="12">
        <v>77.712599999999995</v>
      </c>
      <c r="L743" s="12">
        <v>71.94</v>
      </c>
      <c r="M743" s="12">
        <v>75.540000000000006</v>
      </c>
      <c r="O743" s="6">
        <v>44537</v>
      </c>
      <c r="P743" s="7">
        <f t="shared" si="168"/>
        <v>1.1141539765524865E-2</v>
      </c>
      <c r="Q743" s="7">
        <f t="shared" si="169"/>
        <v>1.4693296151432717E-2</v>
      </c>
      <c r="R743" s="7">
        <f t="shared" si="170"/>
        <v>2.3884282947120521E-2</v>
      </c>
      <c r="S743" s="7">
        <f t="shared" si="171"/>
        <v>4.1999061277427599E-2</v>
      </c>
      <c r="T743" s="7">
        <f t="shared" si="172"/>
        <v>1.1230045067406658E-2</v>
      </c>
      <c r="U743" s="7" t="str">
        <f t="shared" si="173"/>
        <v/>
      </c>
      <c r="V743" s="7">
        <f t="shared" si="174"/>
        <v>5.2297187075510787E-2</v>
      </c>
      <c r="W743" s="7">
        <f t="shared" si="175"/>
        <v>6.1199330426025947E-2</v>
      </c>
      <c r="X743" s="7">
        <f t="shared" si="176"/>
        <v>2.1760410445294726E-2</v>
      </c>
      <c r="Y743" s="7">
        <f t="shared" si="177"/>
        <v>0</v>
      </c>
      <c r="Z743" s="7">
        <v>2.0473999999999999E-2</v>
      </c>
      <c r="AA743" s="7">
        <f t="shared" si="178"/>
        <v>3.2780555884184943E-2</v>
      </c>
      <c r="AB743" s="7">
        <f t="shared" si="179"/>
        <v>2.9010898357175026E-2</v>
      </c>
      <c r="AE743" s="6">
        <v>44537</v>
      </c>
      <c r="AF743" s="7">
        <v>21.89</v>
      </c>
      <c r="AG743" s="7">
        <v>48.15</v>
      </c>
      <c r="AH743" s="7">
        <v>88.14</v>
      </c>
      <c r="AI743" s="7">
        <f t="shared" si="165"/>
        <v>3.6000000000000085</v>
      </c>
      <c r="AJ743" s="7">
        <v>3.6</v>
      </c>
      <c r="AK743" s="7">
        <v>95.882999999999996</v>
      </c>
      <c r="AL743" s="7">
        <f t="shared" si="166"/>
        <v>92.283000000000001</v>
      </c>
      <c r="AM743" s="7">
        <v>0.08</v>
      </c>
      <c r="AN743" s="7">
        <v>0.7</v>
      </c>
      <c r="AO743" s="7">
        <v>1.48</v>
      </c>
      <c r="AP743" s="7">
        <f t="shared" si="167"/>
        <v>0.78</v>
      </c>
      <c r="AQ743" s="7">
        <v>2.4700000000000002</v>
      </c>
      <c r="AR743" s="7">
        <v>115.85550000000001</v>
      </c>
      <c r="AS743" s="7">
        <v>1782.6</v>
      </c>
      <c r="AT743" s="14">
        <v>280.84500000000003</v>
      </c>
      <c r="AU743" s="14">
        <v>100.57259999999999</v>
      </c>
      <c r="AV743" s="14">
        <v>70.599999999999994</v>
      </c>
      <c r="AY743" s="6">
        <v>44537</v>
      </c>
      <c r="AZ743" s="12">
        <v>0</v>
      </c>
      <c r="BA743" s="12">
        <v>0</v>
      </c>
      <c r="BB743" s="12">
        <v>0</v>
      </c>
      <c r="BE743" s="6">
        <v>44537</v>
      </c>
      <c r="BF743" t="s">
        <v>56</v>
      </c>
      <c r="BG743" s="52">
        <v>3</v>
      </c>
    </row>
    <row r="744" spans="1:59" x14ac:dyDescent="0.2">
      <c r="A744" s="6">
        <v>44538</v>
      </c>
      <c r="B744" s="12">
        <v>53.820799999999998</v>
      </c>
      <c r="C744" s="12">
        <v>99.816699999999997</v>
      </c>
      <c r="D744" s="12">
        <v>63.323799999999999</v>
      </c>
      <c r="E744" s="12">
        <v>28.888999999999999</v>
      </c>
      <c r="F744" s="12">
        <v>101.1207</v>
      </c>
      <c r="G744" s="12"/>
      <c r="H744" s="12">
        <v>5.3323999999999998</v>
      </c>
      <c r="I744" s="12">
        <v>12.487299999999999</v>
      </c>
      <c r="J744" s="12">
        <v>6.0319000000000003</v>
      </c>
      <c r="K744" s="12">
        <v>77.721199999999996</v>
      </c>
      <c r="L744" s="12">
        <v>72.430000000000007</v>
      </c>
      <c r="M744" s="12">
        <v>75.94</v>
      </c>
      <c r="O744" s="6">
        <v>44538</v>
      </c>
      <c r="P744" s="7">
        <f t="shared" si="168"/>
        <v>2.8859458192092638E-3</v>
      </c>
      <c r="Q744" s="7">
        <f t="shared" si="169"/>
        <v>4.484240405165524E-3</v>
      </c>
      <c r="R744" s="7">
        <f t="shared" si="170"/>
        <v>-6.1870182231950725E-3</v>
      </c>
      <c r="S744" s="7">
        <f t="shared" si="171"/>
        <v>-1.1310367599874577E-2</v>
      </c>
      <c r="T744" s="7">
        <f t="shared" si="172"/>
        <v>-1.0187182741522856E-2</v>
      </c>
      <c r="U744" s="7" t="str">
        <f t="shared" si="173"/>
        <v/>
      </c>
      <c r="V744" s="7">
        <f t="shared" si="174"/>
        <v>2.0461459536155781E-2</v>
      </c>
      <c r="W744" s="7">
        <f t="shared" si="175"/>
        <v>4.173233323611196E-2</v>
      </c>
      <c r="X744" s="7">
        <f t="shared" si="176"/>
        <v>1.8962117876808092E-2</v>
      </c>
      <c r="Y744" s="7">
        <f t="shared" si="177"/>
        <v>1.1065804231481812E-4</v>
      </c>
      <c r="Z744" s="7">
        <v>2.6450000000000002E-3</v>
      </c>
      <c r="AA744" s="7">
        <f t="shared" si="178"/>
        <v>6.7881399397568248E-3</v>
      </c>
      <c r="AB744" s="7">
        <f t="shared" si="179"/>
        <v>5.2812375193453803E-3</v>
      </c>
      <c r="AE744" s="6">
        <v>44538</v>
      </c>
      <c r="AF744" s="7">
        <v>19.899999999999999</v>
      </c>
      <c r="AG744" s="7">
        <v>45.22</v>
      </c>
      <c r="AH744" s="7">
        <v>80.290000000000006</v>
      </c>
      <c r="AI744" s="7">
        <f t="shared" si="165"/>
        <v>3.5099999999999909</v>
      </c>
      <c r="AJ744" s="7">
        <v>3.79</v>
      </c>
      <c r="AK744" s="7">
        <v>101.502</v>
      </c>
      <c r="AL744" s="7">
        <f t="shared" si="166"/>
        <v>97.711999999999989</v>
      </c>
      <c r="AM744" s="7">
        <v>0.08</v>
      </c>
      <c r="AN744" s="7">
        <v>0.68</v>
      </c>
      <c r="AO744" s="7">
        <v>1.52</v>
      </c>
      <c r="AP744" s="7">
        <f t="shared" si="167"/>
        <v>0.84</v>
      </c>
      <c r="AQ744" s="7">
        <v>2.52</v>
      </c>
      <c r="AR744" s="7">
        <v>115.4418</v>
      </c>
      <c r="AS744" s="7">
        <v>1783.4</v>
      </c>
      <c r="AT744" s="14">
        <v>280.84500000000003</v>
      </c>
      <c r="AU744" s="14">
        <v>100.57259999999999</v>
      </c>
      <c r="AV744" s="14">
        <v>70.599999999999994</v>
      </c>
      <c r="AY744" s="6">
        <v>44538</v>
      </c>
      <c r="AZ744" s="12">
        <v>0</v>
      </c>
      <c r="BA744" s="12">
        <v>0</v>
      </c>
      <c r="BB744" s="12">
        <v>0</v>
      </c>
      <c r="BE744" s="6">
        <v>44538</v>
      </c>
      <c r="BF744" t="s">
        <v>56</v>
      </c>
      <c r="BG744" s="52">
        <v>3</v>
      </c>
    </row>
    <row r="745" spans="1:59" x14ac:dyDescent="0.2">
      <c r="A745" s="6">
        <v>44539</v>
      </c>
      <c r="B745" s="12">
        <v>53.9587</v>
      </c>
      <c r="C745" s="12">
        <v>99.555499999999995</v>
      </c>
      <c r="D745" s="12">
        <v>61.9908</v>
      </c>
      <c r="E745" s="12">
        <v>28.400600000000001</v>
      </c>
      <c r="F745" s="12">
        <v>97.947500000000005</v>
      </c>
      <c r="G745" s="12"/>
      <c r="H745" s="12">
        <v>5.1093000000000002</v>
      </c>
      <c r="I745" s="12">
        <v>12.4053</v>
      </c>
      <c r="J745" s="12">
        <v>6.0673000000000004</v>
      </c>
      <c r="K745" s="12">
        <v>77.712599999999995</v>
      </c>
      <c r="L745" s="12">
        <v>70.87</v>
      </c>
      <c r="M745" s="12">
        <v>74.099999999999994</v>
      </c>
      <c r="O745" s="6">
        <v>44539</v>
      </c>
      <c r="P745" s="7">
        <f t="shared" si="168"/>
        <v>2.5589295784227543E-3</v>
      </c>
      <c r="Q745" s="7">
        <f t="shared" si="169"/>
        <v>-2.6202263850317225E-3</v>
      </c>
      <c r="R745" s="7">
        <f t="shared" si="170"/>
        <v>-2.1275258908501207E-2</v>
      </c>
      <c r="S745" s="7">
        <f t="shared" si="171"/>
        <v>-1.7050628121201152E-2</v>
      </c>
      <c r="T745" s="7">
        <f t="shared" si="172"/>
        <v>-3.1883232004250618E-2</v>
      </c>
      <c r="U745" s="7" t="str">
        <f t="shared" si="173"/>
        <v/>
      </c>
      <c r="V745" s="7">
        <f t="shared" si="174"/>
        <v>-4.2739009726621952E-2</v>
      </c>
      <c r="W745" s="7">
        <f t="shared" si="175"/>
        <v>-6.5883271822009398E-3</v>
      </c>
      <c r="X745" s="7">
        <f t="shared" si="176"/>
        <v>5.8516432512962695E-3</v>
      </c>
      <c r="Y745" s="7">
        <f t="shared" si="177"/>
        <v>-1.1065804231486298E-4</v>
      </c>
      <c r="Z745" s="7">
        <v>-6.7739999999999996E-3</v>
      </c>
      <c r="AA745" s="7">
        <f t="shared" si="178"/>
        <v>-2.1773365385070045E-2</v>
      </c>
      <c r="AB745" s="7">
        <f t="shared" si="179"/>
        <v>-2.452802250161509E-2</v>
      </c>
      <c r="AE745" s="6">
        <v>44539</v>
      </c>
      <c r="AF745" s="7">
        <v>21.58</v>
      </c>
      <c r="AG745" s="7">
        <v>47.43</v>
      </c>
      <c r="AH745" s="7">
        <v>79.540000000000006</v>
      </c>
      <c r="AI745" s="7">
        <f t="shared" si="165"/>
        <v>3.2299999999999898</v>
      </c>
      <c r="AJ745" s="7">
        <v>3.67</v>
      </c>
      <c r="AK745" s="7">
        <v>100.44499999999999</v>
      </c>
      <c r="AL745" s="7">
        <f t="shared" si="166"/>
        <v>96.774999999999991</v>
      </c>
      <c r="AM745" s="7">
        <v>0.08</v>
      </c>
      <c r="AN745" s="7">
        <v>0.7</v>
      </c>
      <c r="AO745" s="7">
        <v>1.49</v>
      </c>
      <c r="AP745" s="7">
        <f t="shared" si="167"/>
        <v>0.79</v>
      </c>
      <c r="AQ745" s="7">
        <v>2.4700000000000002</v>
      </c>
      <c r="AR745" s="7">
        <v>115.7784</v>
      </c>
      <c r="AS745" s="7">
        <v>1774.6</v>
      </c>
      <c r="AT745" s="14">
        <v>280.84500000000003</v>
      </c>
      <c r="AU745" s="14">
        <v>100.57259999999999</v>
      </c>
      <c r="AV745" s="14">
        <v>70.599999999999994</v>
      </c>
      <c r="AY745" s="6">
        <v>44539</v>
      </c>
      <c r="AZ745" s="12">
        <v>0</v>
      </c>
      <c r="BA745" s="12">
        <v>0</v>
      </c>
      <c r="BB745" s="12">
        <v>0</v>
      </c>
      <c r="BE745" s="6">
        <v>44539</v>
      </c>
      <c r="BF745" t="s">
        <v>56</v>
      </c>
      <c r="BG745" s="52">
        <v>3</v>
      </c>
    </row>
    <row r="746" spans="1:59" x14ac:dyDescent="0.2">
      <c r="A746" s="6">
        <v>44540</v>
      </c>
      <c r="B746" s="12">
        <v>54.3035</v>
      </c>
      <c r="C746" s="12">
        <v>99.724000000000004</v>
      </c>
      <c r="D746" s="12">
        <v>62.793999999999997</v>
      </c>
      <c r="E746" s="12">
        <v>28.898399999999999</v>
      </c>
      <c r="F746" s="12">
        <v>98.781599999999997</v>
      </c>
      <c r="G746" s="12"/>
      <c r="H746" s="12">
        <v>5.1237000000000004</v>
      </c>
      <c r="I746" s="12">
        <v>12.423500000000001</v>
      </c>
      <c r="J746" s="12">
        <v>6.0035999999999996</v>
      </c>
      <c r="K746" s="12">
        <v>77.721199999999996</v>
      </c>
      <c r="L746" s="12">
        <v>71.709999999999994</v>
      </c>
      <c r="M746" s="12">
        <v>74.98</v>
      </c>
      <c r="O746" s="6">
        <v>44540</v>
      </c>
      <c r="P746" s="7">
        <f t="shared" si="168"/>
        <v>6.3697424551602414E-3</v>
      </c>
      <c r="Q746" s="7">
        <f t="shared" si="169"/>
        <v>1.6910925625192711E-3</v>
      </c>
      <c r="R746" s="7">
        <f t="shared" si="170"/>
        <v>1.2873540570645731E-2</v>
      </c>
      <c r="S746" s="7">
        <f t="shared" si="171"/>
        <v>1.737595855942491E-2</v>
      </c>
      <c r="T746" s="7">
        <f t="shared" si="172"/>
        <v>8.4797317534604216E-3</v>
      </c>
      <c r="U746" s="7" t="str">
        <f t="shared" si="173"/>
        <v/>
      </c>
      <c r="V746" s="7">
        <f t="shared" si="174"/>
        <v>2.8144257803557567E-3</v>
      </c>
      <c r="W746" s="7">
        <f t="shared" si="175"/>
        <v>1.4660397006485029E-3</v>
      </c>
      <c r="X746" s="7">
        <f t="shared" si="176"/>
        <v>-1.0554406270171153E-2</v>
      </c>
      <c r="Y746" s="7">
        <f t="shared" si="177"/>
        <v>1.1065804231481812E-4</v>
      </c>
      <c r="Z746" s="7">
        <v>9.3690000000000006E-3</v>
      </c>
      <c r="AA746" s="7">
        <f t="shared" si="178"/>
        <v>1.1782995072318671E-2</v>
      </c>
      <c r="AB746" s="7">
        <f t="shared" si="179"/>
        <v>1.1805879005724917E-2</v>
      </c>
      <c r="AE746" s="6">
        <v>44540</v>
      </c>
      <c r="AF746" s="7">
        <v>18.690000000000001</v>
      </c>
      <c r="AG746" s="7">
        <v>46.23</v>
      </c>
      <c r="AH746" s="7">
        <v>74.36</v>
      </c>
      <c r="AI746" s="7">
        <f t="shared" si="165"/>
        <v>3.2700000000000102</v>
      </c>
      <c r="AJ746" s="7">
        <v>3.65</v>
      </c>
      <c r="AK746" s="7">
        <v>105.776</v>
      </c>
      <c r="AL746" s="7">
        <f t="shared" si="166"/>
        <v>102.12599999999999</v>
      </c>
      <c r="AM746" s="7">
        <v>0.08</v>
      </c>
      <c r="AN746" s="7">
        <v>0.67</v>
      </c>
      <c r="AO746" s="7">
        <v>1.48</v>
      </c>
      <c r="AP746" s="7">
        <f t="shared" si="167"/>
        <v>0.80999999999999994</v>
      </c>
      <c r="AQ746" s="7">
        <v>2.44</v>
      </c>
      <c r="AR746" s="7">
        <v>115.5732</v>
      </c>
      <c r="AS746" s="7">
        <v>1782.9</v>
      </c>
      <c r="AT746" s="14">
        <v>280.84500000000003</v>
      </c>
      <c r="AU746" s="14">
        <v>100.57259999999999</v>
      </c>
      <c r="AV746" s="14">
        <v>70.599999999999994</v>
      </c>
      <c r="AY746" s="6">
        <v>44540</v>
      </c>
      <c r="AZ746" s="12">
        <v>0</v>
      </c>
      <c r="BA746" s="12">
        <v>0</v>
      </c>
      <c r="BB746" s="12">
        <v>0</v>
      </c>
      <c r="BE746" s="6">
        <v>44540</v>
      </c>
      <c r="BF746" t="s">
        <v>56</v>
      </c>
      <c r="BG746" s="52">
        <v>3</v>
      </c>
    </row>
    <row r="747" spans="1:59" x14ac:dyDescent="0.2">
      <c r="A747" s="6">
        <v>44543</v>
      </c>
      <c r="B747" s="12">
        <v>53.114199999999997</v>
      </c>
      <c r="C747" s="12">
        <v>97.650999999999996</v>
      </c>
      <c r="D747" s="12">
        <v>60.683500000000002</v>
      </c>
      <c r="E747" s="12">
        <v>27.452100000000002</v>
      </c>
      <c r="F747" s="12">
        <v>98.120099999999994</v>
      </c>
      <c r="G747" s="12"/>
      <c r="H747" s="12">
        <v>4.9294000000000002</v>
      </c>
      <c r="I747" s="12">
        <v>11.4664</v>
      </c>
      <c r="J747" s="12">
        <v>5.8266</v>
      </c>
      <c r="K747" s="12">
        <v>77.721199999999996</v>
      </c>
      <c r="L747" s="12">
        <v>71.19</v>
      </c>
      <c r="M747" s="12">
        <v>74.12</v>
      </c>
      <c r="O747" s="6">
        <v>44543</v>
      </c>
      <c r="P747" s="7">
        <f t="shared" si="168"/>
        <v>-2.2144369124676166E-2</v>
      </c>
      <c r="Q747" s="7">
        <f t="shared" si="169"/>
        <v>-2.1006472239705629E-2</v>
      </c>
      <c r="R747" s="7">
        <f t="shared" si="170"/>
        <v>-3.4187695060732742E-2</v>
      </c>
      <c r="S747" s="7">
        <f t="shared" si="171"/>
        <v>-5.1343562502386537E-2</v>
      </c>
      <c r="T747" s="7">
        <f t="shared" si="172"/>
        <v>-6.719114042170151E-3</v>
      </c>
      <c r="U747" s="7" t="str">
        <f t="shared" si="173"/>
        <v/>
      </c>
      <c r="V747" s="7">
        <f t="shared" si="174"/>
        <v>-3.8659557516990156E-2</v>
      </c>
      <c r="W747" s="7">
        <f t="shared" si="175"/>
        <v>-8.0168820721976716E-2</v>
      </c>
      <c r="X747" s="7">
        <f t="shared" si="176"/>
        <v>-2.9925649453796197E-2</v>
      </c>
      <c r="Y747" s="7">
        <f t="shared" si="177"/>
        <v>0</v>
      </c>
      <c r="Z747" s="7">
        <v>-8.8979999999999997E-3</v>
      </c>
      <c r="AA747" s="7">
        <f t="shared" si="178"/>
        <v>-7.2778487787016049E-3</v>
      </c>
      <c r="AB747" s="7">
        <f t="shared" si="179"/>
        <v>-1.153600989060698E-2</v>
      </c>
      <c r="AE747" s="6">
        <v>44543</v>
      </c>
      <c r="AF747" s="7">
        <v>20.309999999999999</v>
      </c>
      <c r="AG747" s="7">
        <v>45.88</v>
      </c>
      <c r="AH747" s="7">
        <v>76.41</v>
      </c>
      <c r="AI747" s="7">
        <f t="shared" si="165"/>
        <v>2.9300000000000068</v>
      </c>
      <c r="AJ747" s="7">
        <v>4.05</v>
      </c>
      <c r="AK747" s="7">
        <v>116.084</v>
      </c>
      <c r="AL747" s="7">
        <f t="shared" si="166"/>
        <v>112.03400000000001</v>
      </c>
      <c r="AM747" s="7">
        <v>0.08</v>
      </c>
      <c r="AN747" s="7">
        <v>0.66</v>
      </c>
      <c r="AO747" s="7">
        <v>1.42</v>
      </c>
      <c r="AP747" s="7">
        <f t="shared" si="167"/>
        <v>0.7599999999999999</v>
      </c>
      <c r="AQ747" s="7">
        <v>2.4</v>
      </c>
      <c r="AR747" s="7">
        <v>115.842</v>
      </c>
      <c r="AS747" s="7">
        <v>1786.3</v>
      </c>
      <c r="AT747" s="14">
        <v>280.84500000000003</v>
      </c>
      <c r="AU747" s="14">
        <v>100.57259999999999</v>
      </c>
      <c r="AV747" s="14">
        <v>70.599999999999994</v>
      </c>
      <c r="AY747" s="6">
        <v>44543</v>
      </c>
      <c r="AZ747" s="12">
        <v>0</v>
      </c>
      <c r="BA747" s="12">
        <v>0</v>
      </c>
      <c r="BB747" s="12">
        <v>0</v>
      </c>
      <c r="BE747" s="6">
        <v>44543</v>
      </c>
      <c r="BF747" t="s">
        <v>56</v>
      </c>
      <c r="BG747" s="52">
        <v>3</v>
      </c>
    </row>
    <row r="748" spans="1:59" x14ac:dyDescent="0.2">
      <c r="A748" s="6">
        <v>44544</v>
      </c>
      <c r="B748" s="12">
        <v>53.0366</v>
      </c>
      <c r="C748" s="12">
        <v>97.9375</v>
      </c>
      <c r="D748" s="12">
        <v>60.393000000000001</v>
      </c>
      <c r="E748" s="12">
        <v>26.991900000000001</v>
      </c>
      <c r="F748" s="12">
        <v>97.8613</v>
      </c>
      <c r="G748" s="12"/>
      <c r="H748" s="12">
        <v>4.7567000000000004</v>
      </c>
      <c r="I748" s="12">
        <v>11.338800000000001</v>
      </c>
      <c r="J748" s="12">
        <v>5.8407999999999998</v>
      </c>
      <c r="K748" s="12">
        <v>77.721199999999996</v>
      </c>
      <c r="L748" s="12">
        <v>70.569999999999993</v>
      </c>
      <c r="M748" s="12">
        <v>73.37</v>
      </c>
      <c r="O748" s="6">
        <v>44544</v>
      </c>
      <c r="P748" s="7">
        <f t="shared" si="168"/>
        <v>-1.4620712010362741E-3</v>
      </c>
      <c r="Q748" s="7">
        <f t="shared" si="169"/>
        <v>2.9296221905848554E-3</v>
      </c>
      <c r="R748" s="7">
        <f t="shared" si="170"/>
        <v>-4.7986282629748972E-3</v>
      </c>
      <c r="S748" s="7">
        <f t="shared" si="171"/>
        <v>-1.6905846766268266E-2</v>
      </c>
      <c r="T748" s="7">
        <f t="shared" si="172"/>
        <v>-2.6410684935684477E-3</v>
      </c>
      <c r="U748" s="7" t="str">
        <f t="shared" si="173"/>
        <v/>
      </c>
      <c r="V748" s="7">
        <f t="shared" si="174"/>
        <v>-3.5663126289567512E-2</v>
      </c>
      <c r="W748" s="7">
        <f t="shared" si="175"/>
        <v>-1.1190547032425295E-2</v>
      </c>
      <c r="X748" s="7">
        <f t="shared" si="176"/>
        <v>2.4341339135126269E-3</v>
      </c>
      <c r="Y748" s="7">
        <f t="shared" si="177"/>
        <v>0</v>
      </c>
      <c r="Z748" s="7">
        <v>-6.9040000000000004E-3</v>
      </c>
      <c r="AA748" s="7">
        <f t="shared" si="178"/>
        <v>-8.7472341030430476E-3</v>
      </c>
      <c r="AB748" s="7">
        <f t="shared" si="179"/>
        <v>-1.0170268691256113E-2</v>
      </c>
      <c r="AE748" s="6">
        <v>44544</v>
      </c>
      <c r="AF748" s="7">
        <v>21.89</v>
      </c>
      <c r="AG748" s="7">
        <v>54.76</v>
      </c>
      <c r="AH748" s="7">
        <v>78.98</v>
      </c>
      <c r="AI748" s="7">
        <f t="shared" si="165"/>
        <v>2.8000000000000114</v>
      </c>
      <c r="AJ748" s="7">
        <v>3.71</v>
      </c>
      <c r="AK748" s="7">
        <v>128.30099999999999</v>
      </c>
      <c r="AL748" s="7">
        <f t="shared" si="166"/>
        <v>124.59099999999999</v>
      </c>
      <c r="AM748" s="7">
        <v>0.08</v>
      </c>
      <c r="AN748" s="7">
        <v>0.67</v>
      </c>
      <c r="AO748" s="7">
        <v>1.44</v>
      </c>
      <c r="AP748" s="7">
        <f t="shared" si="167"/>
        <v>0.76999999999999991</v>
      </c>
      <c r="AQ748" s="7">
        <v>2.37</v>
      </c>
      <c r="AR748" s="7">
        <v>116.2397</v>
      </c>
      <c r="AS748" s="7">
        <v>1770.4</v>
      </c>
      <c r="AT748" s="14">
        <v>280.84500000000003</v>
      </c>
      <c r="AU748" s="14">
        <v>100.57259999999999</v>
      </c>
      <c r="AV748" s="14">
        <v>70.599999999999994</v>
      </c>
      <c r="AY748" s="6">
        <v>44544</v>
      </c>
      <c r="AZ748" s="12">
        <v>0</v>
      </c>
      <c r="BA748" s="12">
        <v>0</v>
      </c>
      <c r="BB748" s="12">
        <v>0</v>
      </c>
      <c r="BE748" s="6">
        <v>44544</v>
      </c>
      <c r="BF748" t="s">
        <v>56</v>
      </c>
      <c r="BG748" s="52">
        <v>3</v>
      </c>
    </row>
    <row r="749" spans="1:59" x14ac:dyDescent="0.2">
      <c r="A749" s="6">
        <v>44545</v>
      </c>
      <c r="B749" s="12">
        <v>52.803899999999999</v>
      </c>
      <c r="C749" s="12">
        <v>97.381299999999996</v>
      </c>
      <c r="D749" s="12">
        <v>60.418599999999998</v>
      </c>
      <c r="E749" s="12">
        <v>26.785299999999999</v>
      </c>
      <c r="F749" s="12">
        <v>97.257300000000001</v>
      </c>
      <c r="G749" s="12"/>
      <c r="H749" s="12">
        <v>4.7638999999999996</v>
      </c>
      <c r="I749" s="12">
        <v>11.9039</v>
      </c>
      <c r="J749" s="12">
        <v>5.9185999999999996</v>
      </c>
      <c r="K749" s="12">
        <v>77.721199999999996</v>
      </c>
      <c r="L749" s="12">
        <v>70.89</v>
      </c>
      <c r="M749" s="12">
        <v>73.709999999999994</v>
      </c>
      <c r="O749" s="6">
        <v>44545</v>
      </c>
      <c r="P749" s="7">
        <f t="shared" si="168"/>
        <v>-4.3971896380519473E-3</v>
      </c>
      <c r="Q749" s="7">
        <f t="shared" si="169"/>
        <v>-5.6953196869801766E-3</v>
      </c>
      <c r="R749" s="7">
        <f t="shared" si="170"/>
        <v>4.238003698842362E-4</v>
      </c>
      <c r="S749" s="7">
        <f t="shared" si="171"/>
        <v>-7.6835914264517455E-3</v>
      </c>
      <c r="T749" s="7">
        <f t="shared" si="172"/>
        <v>-6.191126107685966E-3</v>
      </c>
      <c r="U749" s="7" t="str">
        <f t="shared" si="173"/>
        <v/>
      </c>
      <c r="V749" s="7">
        <f t="shared" si="174"/>
        <v>1.5125100041196605E-3</v>
      </c>
      <c r="W749" s="7">
        <f t="shared" si="175"/>
        <v>4.8635604923373404E-2</v>
      </c>
      <c r="X749" s="7">
        <f t="shared" si="176"/>
        <v>1.3232160682350334E-2</v>
      </c>
      <c r="Y749" s="7">
        <f t="shared" si="177"/>
        <v>0</v>
      </c>
      <c r="Z749" s="7">
        <v>1.5504E-2</v>
      </c>
      <c r="AA749" s="7">
        <f t="shared" si="178"/>
        <v>4.5242548541873711E-3</v>
      </c>
      <c r="AB749" s="7">
        <f t="shared" si="179"/>
        <v>4.6233424752944339E-3</v>
      </c>
      <c r="AE749" s="6">
        <v>44545</v>
      </c>
      <c r="AF749" s="7">
        <v>19.29</v>
      </c>
      <c r="AG749" s="7">
        <v>56.53</v>
      </c>
      <c r="AH749" s="7">
        <v>74.06</v>
      </c>
      <c r="AI749" s="7">
        <f t="shared" si="165"/>
        <v>2.8199999999999932</v>
      </c>
      <c r="AJ749" s="7">
        <v>3.79</v>
      </c>
      <c r="AK749" s="7">
        <v>132.28399999999999</v>
      </c>
      <c r="AL749" s="7">
        <f t="shared" si="166"/>
        <v>128.494</v>
      </c>
      <c r="AM749" s="7">
        <v>0.08</v>
      </c>
      <c r="AN749" s="7">
        <v>0.69</v>
      </c>
      <c r="AO749" s="7">
        <v>1.47</v>
      </c>
      <c r="AP749" s="7">
        <f t="shared" si="167"/>
        <v>0.78</v>
      </c>
      <c r="AQ749" s="7">
        <v>2.39</v>
      </c>
      <c r="AR749" s="7">
        <v>116.42189999999999</v>
      </c>
      <c r="AS749" s="7">
        <v>1762.6</v>
      </c>
      <c r="AT749" s="14">
        <v>280.84500000000003</v>
      </c>
      <c r="AU749" s="14">
        <v>100.57259999999999</v>
      </c>
      <c r="AV749" s="14">
        <v>70.599999999999994</v>
      </c>
      <c r="AY749" s="6">
        <v>44545</v>
      </c>
      <c r="AZ749" s="12">
        <v>0</v>
      </c>
      <c r="BA749" s="12">
        <v>0</v>
      </c>
      <c r="BB749" s="12">
        <v>0</v>
      </c>
      <c r="BE749" s="6">
        <v>44545</v>
      </c>
      <c r="BF749" t="s">
        <v>56</v>
      </c>
      <c r="BG749" s="52">
        <v>3</v>
      </c>
    </row>
    <row r="750" spans="1:59" x14ac:dyDescent="0.2">
      <c r="A750" s="6">
        <v>44546</v>
      </c>
      <c r="B750" s="12">
        <v>52.890099999999997</v>
      </c>
      <c r="C750" s="12">
        <v>98.291499999999999</v>
      </c>
      <c r="D750" s="12">
        <v>61.264499999999998</v>
      </c>
      <c r="E750" s="12">
        <v>26.6538</v>
      </c>
      <c r="F750" s="12">
        <v>96.691699999999997</v>
      </c>
      <c r="G750" s="12"/>
      <c r="H750" s="12">
        <v>4.8357999999999999</v>
      </c>
      <c r="I750" s="12">
        <v>11.311500000000001</v>
      </c>
      <c r="J750" s="12">
        <v>6.0106999999999999</v>
      </c>
      <c r="K750" s="12">
        <v>77.712599999999995</v>
      </c>
      <c r="L750" s="12">
        <v>72.34</v>
      </c>
      <c r="M750" s="12">
        <v>74.64</v>
      </c>
      <c r="O750" s="6">
        <v>44546</v>
      </c>
      <c r="P750" s="7">
        <f t="shared" si="168"/>
        <v>1.6311241718873816E-3</v>
      </c>
      <c r="Q750" s="7">
        <f t="shared" si="169"/>
        <v>9.3033529952893362E-3</v>
      </c>
      <c r="R750" s="7">
        <f t="shared" si="170"/>
        <v>1.3903551546792599E-2</v>
      </c>
      <c r="S750" s="7">
        <f t="shared" si="171"/>
        <v>-4.9215000036850398E-3</v>
      </c>
      <c r="T750" s="7">
        <f t="shared" si="172"/>
        <v>-5.8324776448570636E-3</v>
      </c>
      <c r="U750" s="7" t="str">
        <f t="shared" si="173"/>
        <v/>
      </c>
      <c r="V750" s="7">
        <f t="shared" si="174"/>
        <v>1.4979914895692871E-2</v>
      </c>
      <c r="W750" s="7">
        <f t="shared" si="175"/>
        <v>-5.1046170189142523E-2</v>
      </c>
      <c r="X750" s="7">
        <f t="shared" si="176"/>
        <v>1.5441279868383657E-2</v>
      </c>
      <c r="Y750" s="7">
        <f t="shared" si="177"/>
        <v>-1.1065804231486298E-4</v>
      </c>
      <c r="Z750" s="7">
        <v>-8.8579999999999996E-3</v>
      </c>
      <c r="AA750" s="7">
        <f t="shared" si="178"/>
        <v>2.0247846657025757E-2</v>
      </c>
      <c r="AB750" s="7">
        <f t="shared" si="179"/>
        <v>1.2538081337890975E-2</v>
      </c>
      <c r="AE750" s="6">
        <v>44546</v>
      </c>
      <c r="AF750" s="7">
        <v>20.57</v>
      </c>
      <c r="AG750" s="7">
        <v>49.97</v>
      </c>
      <c r="AH750" s="7">
        <v>69.099999999999994</v>
      </c>
      <c r="AI750" s="7">
        <f t="shared" si="165"/>
        <v>2.2999999999999972</v>
      </c>
      <c r="AJ750" s="7">
        <v>3.67</v>
      </c>
      <c r="AK750" s="7">
        <v>142.76499999999999</v>
      </c>
      <c r="AL750" s="7">
        <f t="shared" si="166"/>
        <v>139.095</v>
      </c>
      <c r="AM750" s="7">
        <v>0.08</v>
      </c>
      <c r="AN750" s="7">
        <v>0.64</v>
      </c>
      <c r="AO750" s="7">
        <v>1.44</v>
      </c>
      <c r="AP750" s="7">
        <f t="shared" si="167"/>
        <v>0.79999999999999993</v>
      </c>
      <c r="AQ750" s="7">
        <v>2.42</v>
      </c>
      <c r="AR750" s="7">
        <v>115.7146</v>
      </c>
      <c r="AS750" s="7">
        <v>1796.6</v>
      </c>
      <c r="AT750" s="14">
        <v>280.84500000000003</v>
      </c>
      <c r="AU750" s="14">
        <v>100.57259999999999</v>
      </c>
      <c r="AV750" s="14">
        <v>70.599999999999994</v>
      </c>
      <c r="AY750" s="6">
        <v>44546</v>
      </c>
      <c r="AZ750" s="12">
        <v>0</v>
      </c>
      <c r="BA750" s="12">
        <v>0</v>
      </c>
      <c r="BB750" s="12">
        <v>0</v>
      </c>
      <c r="BE750" s="6">
        <v>44546</v>
      </c>
      <c r="BF750" t="s">
        <v>56</v>
      </c>
      <c r="BG750" s="52">
        <v>3</v>
      </c>
    </row>
    <row r="751" spans="1:59" x14ac:dyDescent="0.2">
      <c r="A751" s="6">
        <v>44547</v>
      </c>
      <c r="B751" s="12">
        <v>51.735199999999999</v>
      </c>
      <c r="C751" s="12">
        <v>95.729699999999994</v>
      </c>
      <c r="D751" s="12">
        <v>58.624299999999998</v>
      </c>
      <c r="E751" s="12">
        <v>26.334499999999998</v>
      </c>
      <c r="F751" s="12">
        <v>96.260300000000001</v>
      </c>
      <c r="G751" s="12"/>
      <c r="H751" s="12">
        <v>4.8143000000000002</v>
      </c>
      <c r="I751" s="12">
        <v>11.366199999999999</v>
      </c>
      <c r="J751" s="12">
        <v>5.9116</v>
      </c>
      <c r="K751" s="12">
        <v>77.721199999999996</v>
      </c>
      <c r="L751" s="12">
        <v>70.930000000000007</v>
      </c>
      <c r="M751" s="12">
        <v>72.97</v>
      </c>
      <c r="O751" s="6">
        <v>44547</v>
      </c>
      <c r="P751" s="7">
        <f t="shared" si="168"/>
        <v>-2.207777488840405E-2</v>
      </c>
      <c r="Q751" s="7">
        <f t="shared" si="169"/>
        <v>-2.6408958285048804E-2</v>
      </c>
      <c r="R751" s="7">
        <f t="shared" si="170"/>
        <v>-4.4051269704827929E-2</v>
      </c>
      <c r="S751" s="7">
        <f t="shared" si="171"/>
        <v>-1.2051862950194534E-2</v>
      </c>
      <c r="T751" s="7">
        <f t="shared" si="172"/>
        <v>-4.4715858744443478E-3</v>
      </c>
      <c r="U751" s="7" t="str">
        <f t="shared" si="173"/>
        <v/>
      </c>
      <c r="V751" s="7">
        <f t="shared" si="174"/>
        <v>-4.4559197467228702E-3</v>
      </c>
      <c r="W751" s="7">
        <f t="shared" si="175"/>
        <v>4.8241317314026968E-3</v>
      </c>
      <c r="X751" s="7">
        <f t="shared" si="176"/>
        <v>-1.6624691952192454E-2</v>
      </c>
      <c r="Y751" s="7">
        <f t="shared" si="177"/>
        <v>1.1065804231481812E-4</v>
      </c>
      <c r="Z751" s="7">
        <v>-1.0699999999999999E-2</v>
      </c>
      <c r="AA751" s="7">
        <f t="shared" si="178"/>
        <v>-1.9683751309956431E-2</v>
      </c>
      <c r="AB751" s="7">
        <f t="shared" si="179"/>
        <v>-2.2628158761559693E-2</v>
      </c>
      <c r="AE751" s="6">
        <v>44547</v>
      </c>
      <c r="AF751" s="7">
        <v>21.57</v>
      </c>
      <c r="AG751" s="7">
        <v>48.31</v>
      </c>
      <c r="AH751" s="7">
        <v>72.459999999999994</v>
      </c>
      <c r="AI751" s="7">
        <f t="shared" si="165"/>
        <v>2.039999999999992</v>
      </c>
      <c r="AJ751" s="7">
        <v>3.71</v>
      </c>
      <c r="AK751" s="7">
        <v>136.91300000000001</v>
      </c>
      <c r="AL751" s="7">
        <f t="shared" si="166"/>
        <v>133.203</v>
      </c>
      <c r="AM751" s="7">
        <v>0.08</v>
      </c>
      <c r="AN751" s="7">
        <v>0.66</v>
      </c>
      <c r="AO751" s="7">
        <v>1.41</v>
      </c>
      <c r="AP751" s="7">
        <f t="shared" si="167"/>
        <v>0.74999999999999989</v>
      </c>
      <c r="AQ751" s="7">
        <v>2.38</v>
      </c>
      <c r="AR751" s="7">
        <v>115.791</v>
      </c>
      <c r="AS751" s="7">
        <v>1803.8</v>
      </c>
      <c r="AT751" s="14">
        <v>280.84500000000003</v>
      </c>
      <c r="AU751" s="14">
        <v>100.57259999999999</v>
      </c>
      <c r="AV751" s="14">
        <v>70.599999999999994</v>
      </c>
      <c r="AY751" s="6">
        <v>44547</v>
      </c>
      <c r="AZ751" s="12">
        <v>0</v>
      </c>
      <c r="BA751" s="12">
        <v>0</v>
      </c>
      <c r="BB751" s="12">
        <v>0</v>
      </c>
      <c r="BE751" s="6">
        <v>44547</v>
      </c>
      <c r="BF751" t="s">
        <v>56</v>
      </c>
      <c r="BG751" s="52">
        <v>3</v>
      </c>
    </row>
    <row r="752" spans="1:59" x14ac:dyDescent="0.2">
      <c r="A752" s="6">
        <v>44550</v>
      </c>
      <c r="B752" s="12">
        <v>50.985500000000002</v>
      </c>
      <c r="C752" s="12">
        <v>95.771799999999999</v>
      </c>
      <c r="D752" s="12">
        <v>58.615699999999997</v>
      </c>
      <c r="E752" s="12">
        <v>25.338899999999999</v>
      </c>
      <c r="F752" s="12">
        <v>96.940899999999999</v>
      </c>
      <c r="G752" s="12"/>
      <c r="H752" s="12">
        <v>4.9077999999999999</v>
      </c>
      <c r="I752" s="12">
        <v>11.2203</v>
      </c>
      <c r="J752" s="12">
        <v>5.8407999999999998</v>
      </c>
      <c r="K752" s="12">
        <v>77.712599999999995</v>
      </c>
      <c r="L752" s="12">
        <v>68.69</v>
      </c>
      <c r="M752" s="12">
        <v>70.510000000000005</v>
      </c>
      <c r="O752" s="6">
        <v>44550</v>
      </c>
      <c r="P752" s="7">
        <f t="shared" si="168"/>
        <v>-1.459712233025268E-2</v>
      </c>
      <c r="Q752" s="7">
        <f t="shared" si="169"/>
        <v>4.3968324716255107E-4</v>
      </c>
      <c r="R752" s="7">
        <f t="shared" si="170"/>
        <v>-1.4670760858793443E-4</v>
      </c>
      <c r="S752" s="7">
        <f t="shared" si="171"/>
        <v>-3.8539102293273085E-2</v>
      </c>
      <c r="T752" s="7">
        <f t="shared" si="172"/>
        <v>7.0455340379612721E-3</v>
      </c>
      <c r="U752" s="7" t="str">
        <f t="shared" si="173"/>
        <v/>
      </c>
      <c r="V752" s="7">
        <f t="shared" si="174"/>
        <v>1.9235120564467852E-2</v>
      </c>
      <c r="W752" s="7">
        <f t="shared" si="175"/>
        <v>-1.291940135506554E-2</v>
      </c>
      <c r="X752" s="7">
        <f t="shared" si="176"/>
        <v>-1.2048748598541621E-2</v>
      </c>
      <c r="Y752" s="7">
        <f t="shared" si="177"/>
        <v>-1.1065804231486298E-4</v>
      </c>
      <c r="Z752" s="7">
        <v>-1.069E-2</v>
      </c>
      <c r="AA752" s="7">
        <f t="shared" si="178"/>
        <v>-3.208984698820528E-2</v>
      </c>
      <c r="AB752" s="7">
        <f t="shared" si="179"/>
        <v>-3.4293854046579447E-2</v>
      </c>
      <c r="AE752" s="6">
        <v>44550</v>
      </c>
      <c r="AF752" s="7">
        <v>22.87</v>
      </c>
      <c r="AG752" s="7">
        <v>60.24</v>
      </c>
      <c r="AH752" s="7">
        <v>77.02</v>
      </c>
      <c r="AI752" s="7">
        <f t="shared" si="165"/>
        <v>1.8200000000000074</v>
      </c>
      <c r="AJ752" s="7">
        <v>3.91</v>
      </c>
      <c r="AK752" s="7">
        <v>146.92599999999999</v>
      </c>
      <c r="AL752" s="7">
        <f t="shared" si="166"/>
        <v>143.01599999999999</v>
      </c>
      <c r="AM752" s="7">
        <v>0.08</v>
      </c>
      <c r="AN752" s="7">
        <v>0.65</v>
      </c>
      <c r="AO752" s="7">
        <v>1.43</v>
      </c>
      <c r="AP752" s="7">
        <f t="shared" si="167"/>
        <v>0.77999999999999992</v>
      </c>
      <c r="AQ752" s="7">
        <v>2.39</v>
      </c>
      <c r="AR752" s="7">
        <v>116.00920000000001</v>
      </c>
      <c r="AS752" s="7">
        <v>1793.7</v>
      </c>
      <c r="AT752" s="14">
        <v>280.84500000000003</v>
      </c>
      <c r="AU752" s="14">
        <v>100.57259999999999</v>
      </c>
      <c r="AV752" s="14">
        <v>70.599999999999994</v>
      </c>
      <c r="AY752" s="6">
        <v>44550</v>
      </c>
      <c r="AZ752" s="12">
        <v>0</v>
      </c>
      <c r="BA752" s="12">
        <v>0</v>
      </c>
      <c r="BB752" s="12">
        <v>0</v>
      </c>
      <c r="BE752" s="6">
        <v>44550</v>
      </c>
      <c r="BF752" t="s">
        <v>56</v>
      </c>
      <c r="BG752" s="52">
        <v>3</v>
      </c>
    </row>
    <row r="753" spans="1:59" x14ac:dyDescent="0.2">
      <c r="A753" s="6">
        <v>44551</v>
      </c>
      <c r="B753" s="12">
        <v>52.140300000000003</v>
      </c>
      <c r="C753" s="12">
        <v>97.305499999999995</v>
      </c>
      <c r="D753" s="12">
        <v>60.393000000000001</v>
      </c>
      <c r="E753" s="12">
        <v>26.860399999999998</v>
      </c>
      <c r="F753" s="12">
        <v>101.20699999999999</v>
      </c>
      <c r="G753" s="12"/>
      <c r="H753" s="12">
        <v>4.915</v>
      </c>
      <c r="I753" s="12">
        <v>11.8857</v>
      </c>
      <c r="J753" s="12">
        <v>5.7911999999999999</v>
      </c>
      <c r="K753" s="12">
        <v>77.704099999999997</v>
      </c>
      <c r="L753" s="12">
        <v>71.099999999999994</v>
      </c>
      <c r="M753" s="12">
        <v>72.849999999999994</v>
      </c>
      <c r="O753" s="6">
        <v>44551</v>
      </c>
      <c r="P753" s="7">
        <f t="shared" si="168"/>
        <v>2.2396883654707947E-2</v>
      </c>
      <c r="Q753" s="7">
        <f t="shared" si="169"/>
        <v>1.5887235415356471E-2</v>
      </c>
      <c r="R753" s="7">
        <f t="shared" si="170"/>
        <v>2.9870625396739053E-2</v>
      </c>
      <c r="S753" s="7">
        <f t="shared" si="171"/>
        <v>5.8312318695246064E-2</v>
      </c>
      <c r="T753" s="7">
        <f t="shared" si="172"/>
        <v>4.3066409954321559E-2</v>
      </c>
      <c r="U753" s="7" t="str">
        <f t="shared" si="173"/>
        <v/>
      </c>
      <c r="V753" s="7">
        <f t="shared" si="174"/>
        <v>1.4659773770113807E-3</v>
      </c>
      <c r="W753" s="7">
        <f t="shared" si="175"/>
        <v>5.7611359143038776E-2</v>
      </c>
      <c r="X753" s="7">
        <f t="shared" si="176"/>
        <v>-8.528249762944265E-3</v>
      </c>
      <c r="Y753" s="7">
        <f t="shared" si="177"/>
        <v>-1.0938335466483252E-4</v>
      </c>
      <c r="Z753" s="7">
        <v>1.7603000000000001E-2</v>
      </c>
      <c r="AA753" s="7">
        <f t="shared" si="178"/>
        <v>3.4483708583404965E-2</v>
      </c>
      <c r="AB753" s="7">
        <f t="shared" si="179"/>
        <v>3.2647988910264499E-2</v>
      </c>
      <c r="AE753" s="6">
        <v>44551</v>
      </c>
      <c r="AF753" s="7">
        <v>21.01</v>
      </c>
      <c r="AG753" s="7">
        <v>52.31</v>
      </c>
      <c r="AH753" s="7">
        <v>79.52</v>
      </c>
      <c r="AI753" s="7">
        <f t="shared" si="165"/>
        <v>1.75</v>
      </c>
      <c r="AJ753" s="7">
        <v>3.96</v>
      </c>
      <c r="AK753" s="7">
        <v>180.267</v>
      </c>
      <c r="AL753" s="7">
        <f t="shared" si="166"/>
        <v>176.30699999999999</v>
      </c>
      <c r="AM753" s="7">
        <v>0.08</v>
      </c>
      <c r="AN753" s="7">
        <v>0.7</v>
      </c>
      <c r="AO753" s="7">
        <v>1.48</v>
      </c>
      <c r="AP753" s="7">
        <f t="shared" si="167"/>
        <v>0.78</v>
      </c>
      <c r="AQ753" s="7">
        <v>2.44</v>
      </c>
      <c r="AR753" s="7">
        <v>116.10890000000001</v>
      </c>
      <c r="AS753" s="7">
        <v>1787.9</v>
      </c>
      <c r="AT753" s="14">
        <v>280.84500000000003</v>
      </c>
      <c r="AU753" s="14">
        <v>100.57259999999999</v>
      </c>
      <c r="AV753" s="14">
        <v>70.599999999999994</v>
      </c>
      <c r="AY753" s="6">
        <v>44551</v>
      </c>
      <c r="AZ753" s="12">
        <v>0</v>
      </c>
      <c r="BA753" s="12">
        <v>0</v>
      </c>
      <c r="BB753" s="12">
        <v>0</v>
      </c>
      <c r="BE753" s="6">
        <v>44551</v>
      </c>
      <c r="BF753" t="s">
        <v>56</v>
      </c>
      <c r="BG753" s="52">
        <v>3</v>
      </c>
    </row>
    <row r="754" spans="1:59" x14ac:dyDescent="0.2">
      <c r="A754" s="6">
        <v>44552</v>
      </c>
      <c r="B754" s="12">
        <v>52.562600000000003</v>
      </c>
      <c r="C754" s="12">
        <v>97.861699999999999</v>
      </c>
      <c r="D754" s="12">
        <v>60.7348</v>
      </c>
      <c r="E754" s="12">
        <v>27.160900000000002</v>
      </c>
      <c r="F754" s="12">
        <v>99.395099999999999</v>
      </c>
      <c r="G754" s="12"/>
      <c r="H754" s="12">
        <v>5.1165000000000003</v>
      </c>
      <c r="I754" s="12">
        <v>12.241199999999999</v>
      </c>
      <c r="J754" s="12">
        <v>5.8124000000000002</v>
      </c>
      <c r="K754" s="12">
        <v>77.704099999999997</v>
      </c>
      <c r="L754" s="12">
        <v>72.819999999999993</v>
      </c>
      <c r="M754" s="12">
        <v>74.69</v>
      </c>
      <c r="O754" s="6">
        <v>44552</v>
      </c>
      <c r="P754" s="7">
        <f t="shared" si="168"/>
        <v>8.0666779996504852E-3</v>
      </c>
      <c r="Q754" s="7">
        <f t="shared" si="169"/>
        <v>5.6997436636406738E-3</v>
      </c>
      <c r="R754" s="7">
        <f t="shared" si="170"/>
        <v>5.6436409678563308E-3</v>
      </c>
      <c r="S754" s="7">
        <f t="shared" si="171"/>
        <v>1.1125356090636352E-2</v>
      </c>
      <c r="T754" s="7">
        <f t="shared" si="172"/>
        <v>-1.806510774890421E-2</v>
      </c>
      <c r="U754" s="7" t="str">
        <f t="shared" si="173"/>
        <v/>
      </c>
      <c r="V754" s="7">
        <f t="shared" si="174"/>
        <v>4.0178857945543218E-2</v>
      </c>
      <c r="W754" s="7">
        <f t="shared" si="175"/>
        <v>2.9471314646286051E-2</v>
      </c>
      <c r="X754" s="7">
        <f t="shared" si="176"/>
        <v>3.6540424676091265E-3</v>
      </c>
      <c r="Y754" s="7">
        <f t="shared" si="177"/>
        <v>0</v>
      </c>
      <c r="Z754" s="7">
        <v>9.9489999999999995E-3</v>
      </c>
      <c r="AA754" s="7">
        <f t="shared" si="178"/>
        <v>2.3903305938092152E-2</v>
      </c>
      <c r="AB754" s="7">
        <f t="shared" si="179"/>
        <v>2.4943681727761471E-2</v>
      </c>
      <c r="AE754" s="6">
        <v>44552</v>
      </c>
      <c r="AF754" s="7">
        <v>18.63</v>
      </c>
      <c r="AG754" s="7">
        <v>46</v>
      </c>
      <c r="AH754" s="7">
        <v>76.849999999999994</v>
      </c>
      <c r="AI754" s="7">
        <f t="shared" si="165"/>
        <v>1.8700000000000045</v>
      </c>
      <c r="AJ754" s="7">
        <v>3.95</v>
      </c>
      <c r="AK754" s="7">
        <v>172.875</v>
      </c>
      <c r="AL754" s="7">
        <f t="shared" si="166"/>
        <v>168.92500000000001</v>
      </c>
      <c r="AM754" s="7">
        <v>0.08</v>
      </c>
      <c r="AN754" s="7">
        <v>0.68</v>
      </c>
      <c r="AO754" s="7">
        <v>1.46</v>
      </c>
      <c r="AP754" s="7">
        <f t="shared" si="167"/>
        <v>0.77999999999999992</v>
      </c>
      <c r="AQ754" s="7">
        <v>2.4700000000000002</v>
      </c>
      <c r="AR754" s="7">
        <v>115.74850000000001</v>
      </c>
      <c r="AS754" s="7">
        <v>1801.6</v>
      </c>
      <c r="AT754" s="14">
        <v>280.84500000000003</v>
      </c>
      <c r="AU754" s="14">
        <v>100.57259999999999</v>
      </c>
      <c r="AV754" s="14">
        <v>70.599999999999994</v>
      </c>
      <c r="AY754" s="6">
        <v>44552</v>
      </c>
      <c r="AZ754" s="12">
        <v>0</v>
      </c>
      <c r="BA754" s="12">
        <v>0</v>
      </c>
      <c r="BB754" s="12">
        <v>0</v>
      </c>
      <c r="BE754" s="6">
        <v>44552</v>
      </c>
      <c r="BF754" t="s">
        <v>56</v>
      </c>
      <c r="BG754" s="52">
        <v>3</v>
      </c>
    </row>
    <row r="755" spans="1:59" x14ac:dyDescent="0.2">
      <c r="A755" s="6">
        <v>44553</v>
      </c>
      <c r="B755" s="12">
        <v>52.588500000000003</v>
      </c>
      <c r="C755" s="12">
        <v>98.0976</v>
      </c>
      <c r="D755" s="12">
        <v>60.828800000000001</v>
      </c>
      <c r="E755" s="12">
        <v>27.095199999999998</v>
      </c>
      <c r="F755" s="12">
        <v>99.653999999999996</v>
      </c>
      <c r="G755" s="12"/>
      <c r="H755" s="12">
        <v>5.0949</v>
      </c>
      <c r="I755" s="12">
        <v>12.068</v>
      </c>
      <c r="J755" s="12">
        <v>5.8194999999999997</v>
      </c>
      <c r="K755" s="12">
        <v>77.704099999999997</v>
      </c>
      <c r="L755" s="12">
        <v>73.89</v>
      </c>
      <c r="M755" s="12">
        <v>76.260000000000005</v>
      </c>
      <c r="O755" s="6">
        <v>44553</v>
      </c>
      <c r="P755" s="7">
        <f t="shared" si="168"/>
        <v>4.9262443329229418E-4</v>
      </c>
      <c r="Q755" s="7">
        <f t="shared" si="169"/>
        <v>2.4076439745847698E-3</v>
      </c>
      <c r="R755" s="7">
        <f t="shared" si="170"/>
        <v>1.5465158770400914E-3</v>
      </c>
      <c r="S755" s="7">
        <f t="shared" si="171"/>
        <v>-2.4218486810808717E-3</v>
      </c>
      <c r="T755" s="7">
        <f t="shared" si="172"/>
        <v>2.6013696721129964E-3</v>
      </c>
      <c r="U755" s="7" t="str">
        <f t="shared" si="173"/>
        <v/>
      </c>
      <c r="V755" s="7">
        <f t="shared" si="174"/>
        <v>-4.2305721479766112E-3</v>
      </c>
      <c r="W755" s="7">
        <f t="shared" si="175"/>
        <v>-1.4249990197521741E-2</v>
      </c>
      <c r="X755" s="7">
        <f t="shared" si="176"/>
        <v>1.2207809354901312E-3</v>
      </c>
      <c r="Y755" s="7">
        <f t="shared" si="177"/>
        <v>0</v>
      </c>
      <c r="Z755" s="7">
        <v>6.2030000000000002E-3</v>
      </c>
      <c r="AA755" s="7">
        <f t="shared" si="178"/>
        <v>1.4586858053269043E-2</v>
      </c>
      <c r="AB755" s="7">
        <f t="shared" si="179"/>
        <v>2.0802340060442504E-2</v>
      </c>
      <c r="AE755" s="6">
        <v>44553</v>
      </c>
      <c r="AF755" s="7">
        <v>17.96</v>
      </c>
      <c r="AG755" s="7">
        <v>43.71</v>
      </c>
      <c r="AH755" s="7">
        <v>77.290000000000006</v>
      </c>
      <c r="AI755" s="7">
        <f t="shared" si="165"/>
        <v>2.3700000000000045</v>
      </c>
      <c r="AJ755" s="7">
        <v>3.56</v>
      </c>
      <c r="AK755" s="7">
        <v>132.57900000000001</v>
      </c>
      <c r="AL755" s="7">
        <f t="shared" si="166"/>
        <v>129.01900000000001</v>
      </c>
      <c r="AM755" s="7">
        <v>0.08</v>
      </c>
      <c r="AN755" s="7">
        <v>0.71</v>
      </c>
      <c r="AO755" s="7">
        <v>1.5</v>
      </c>
      <c r="AP755" s="7">
        <f t="shared" si="167"/>
        <v>0.79</v>
      </c>
      <c r="AQ755" s="7">
        <v>2.4700000000000002</v>
      </c>
      <c r="AR755" s="7">
        <v>115.5337</v>
      </c>
      <c r="AS755" s="7">
        <v>1811.2</v>
      </c>
      <c r="AT755" s="14">
        <v>280.84500000000003</v>
      </c>
      <c r="AU755" s="14">
        <v>100.57259999999999</v>
      </c>
      <c r="AV755" s="14">
        <v>70.599999999999994</v>
      </c>
      <c r="AY755" s="6">
        <v>44553</v>
      </c>
      <c r="AZ755" s="12">
        <v>0</v>
      </c>
      <c r="BA755" s="12">
        <v>0</v>
      </c>
      <c r="BB755" s="12">
        <v>0</v>
      </c>
      <c r="BE755" s="6">
        <v>44553</v>
      </c>
      <c r="BF755" t="s">
        <v>56</v>
      </c>
      <c r="BG755" s="52">
        <v>3</v>
      </c>
    </row>
    <row r="756" spans="1:59" x14ac:dyDescent="0.2">
      <c r="A756" s="6">
        <v>44557</v>
      </c>
      <c r="B756" s="12">
        <v>53.338200000000001</v>
      </c>
      <c r="C756" s="12">
        <v>100.1032</v>
      </c>
      <c r="D756" s="12">
        <v>62.5548</v>
      </c>
      <c r="E756" s="12">
        <v>27.8371</v>
      </c>
      <c r="F756" s="12">
        <v>99.155500000000004</v>
      </c>
      <c r="G756" s="12"/>
      <c r="H756" s="12">
        <v>5.0804999999999998</v>
      </c>
      <c r="I756" s="12">
        <v>11.7034</v>
      </c>
      <c r="J756" s="12">
        <v>5.8761999999999999</v>
      </c>
      <c r="K756" s="12">
        <v>77.712599999999995</v>
      </c>
      <c r="L756" s="12">
        <v>75.489999999999995</v>
      </c>
      <c r="M756" s="12"/>
      <c r="O756" s="6">
        <v>44557</v>
      </c>
      <c r="P756" s="7">
        <f t="shared" si="168"/>
        <v>1.4155307741012356E-2</v>
      </c>
      <c r="Q756" s="7">
        <f t="shared" si="169"/>
        <v>2.0238752401932045E-2</v>
      </c>
      <c r="R756" s="7">
        <f t="shared" si="170"/>
        <v>2.7979611548079E-2</v>
      </c>
      <c r="S756" s="7">
        <f t="shared" si="171"/>
        <v>2.7013072947304251E-2</v>
      </c>
      <c r="T756" s="7">
        <f t="shared" si="172"/>
        <v>-5.0148614097824317E-3</v>
      </c>
      <c r="U756" s="7" t="str">
        <f t="shared" si="173"/>
        <v/>
      </c>
      <c r="V756" s="7">
        <f t="shared" si="174"/>
        <v>-2.8303574528975957E-3</v>
      </c>
      <c r="W756" s="7">
        <f t="shared" si="175"/>
        <v>-3.0677923418010785E-2</v>
      </c>
      <c r="X756" s="7">
        <f t="shared" si="176"/>
        <v>9.6959470922000739E-3</v>
      </c>
      <c r="Y756" s="7">
        <f t="shared" si="177"/>
        <v>1.0938335466487006E-4</v>
      </c>
      <c r="Z756" s="7">
        <v>1.4053E-2</v>
      </c>
      <c r="AA756" s="7">
        <f t="shared" si="178"/>
        <v>2.1422696350977165E-2</v>
      </c>
      <c r="AB756" s="7" t="str">
        <f t="shared" si="179"/>
        <v/>
      </c>
      <c r="AE756" s="6">
        <v>44557</v>
      </c>
      <c r="AF756" s="7">
        <v>17.68</v>
      </c>
      <c r="AG756" s="7">
        <v>43.58</v>
      </c>
      <c r="AH756" s="7">
        <v>80.12</v>
      </c>
      <c r="AI756" s="7" t="str">
        <f t="shared" si="165"/>
        <v/>
      </c>
      <c r="AJ756" s="7">
        <v>3.45</v>
      </c>
      <c r="AK756" s="7">
        <v>106.893</v>
      </c>
      <c r="AL756" s="7">
        <f t="shared" si="166"/>
        <v>103.443</v>
      </c>
      <c r="AM756" s="7">
        <v>0.08</v>
      </c>
      <c r="AN756" s="7">
        <v>0.76</v>
      </c>
      <c r="AO756" s="7">
        <v>1.48</v>
      </c>
      <c r="AP756" s="7">
        <f t="shared" si="167"/>
        <v>0.72</v>
      </c>
      <c r="AQ756" s="7">
        <v>2.5</v>
      </c>
      <c r="AR756" s="7">
        <v>115.4684</v>
      </c>
      <c r="AS756" s="7">
        <v>1808.1</v>
      </c>
      <c r="AT756" s="14">
        <v>280.84500000000003</v>
      </c>
      <c r="AU756" s="14">
        <v>100.57259999999999</v>
      </c>
      <c r="AV756" s="14">
        <v>70.599999999999994</v>
      </c>
      <c r="AY756" s="6">
        <v>44557</v>
      </c>
      <c r="AZ756" s="12">
        <v>0</v>
      </c>
      <c r="BA756" s="12">
        <v>0</v>
      </c>
      <c r="BB756" s="12">
        <v>0</v>
      </c>
      <c r="BE756" s="6">
        <v>44557</v>
      </c>
      <c r="BF756" t="s">
        <v>56</v>
      </c>
      <c r="BG756" s="52">
        <v>3</v>
      </c>
    </row>
    <row r="757" spans="1:59" x14ac:dyDescent="0.2">
      <c r="A757" s="6">
        <v>44558</v>
      </c>
      <c r="B757" s="12">
        <v>53.165900000000001</v>
      </c>
      <c r="C757" s="12">
        <v>99.909400000000005</v>
      </c>
      <c r="D757" s="12">
        <v>62.477899999999998</v>
      </c>
      <c r="E757" s="12">
        <v>27.686900000000001</v>
      </c>
      <c r="F757" s="12">
        <v>99.510199999999998</v>
      </c>
      <c r="G757" s="12"/>
      <c r="H757" s="12">
        <v>5.1669</v>
      </c>
      <c r="I757" s="12">
        <v>11.9495</v>
      </c>
      <c r="J757" s="12">
        <v>5.8548999999999998</v>
      </c>
      <c r="K757" s="12">
        <v>77.704099999999997</v>
      </c>
      <c r="L757" s="12">
        <v>76.010000000000005</v>
      </c>
      <c r="M757" s="12"/>
      <c r="O757" s="6">
        <v>44558</v>
      </c>
      <c r="P757" s="7">
        <f t="shared" si="168"/>
        <v>-3.235559012565687E-3</v>
      </c>
      <c r="Q757" s="7">
        <f t="shared" si="169"/>
        <v>-1.9378785201459336E-3</v>
      </c>
      <c r="R757" s="7">
        <f t="shared" si="170"/>
        <v>-1.230078366641718E-3</v>
      </c>
      <c r="S757" s="7">
        <f t="shared" si="171"/>
        <v>-5.4102862321747606E-3</v>
      </c>
      <c r="T757" s="7">
        <f t="shared" si="172"/>
        <v>3.5708265381732256E-3</v>
      </c>
      <c r="U757" s="7" t="str">
        <f t="shared" si="173"/>
        <v/>
      </c>
      <c r="V757" s="7">
        <f t="shared" si="174"/>
        <v>1.6863213583874541E-2</v>
      </c>
      <c r="W757" s="7">
        <f t="shared" si="175"/>
        <v>2.0810038619172501E-2</v>
      </c>
      <c r="X757" s="7">
        <f t="shared" si="176"/>
        <v>-3.6313770075679912E-3</v>
      </c>
      <c r="Y757" s="7">
        <f t="shared" si="177"/>
        <v>-1.0938335466483252E-4</v>
      </c>
      <c r="Z757" s="7">
        <v>-8.1800000000000004E-4</v>
      </c>
      <c r="AA757" s="7">
        <f t="shared" si="178"/>
        <v>6.8647134264157757E-3</v>
      </c>
      <c r="AB757" s="7" t="str">
        <f t="shared" si="179"/>
        <v/>
      </c>
      <c r="AE757" s="6">
        <v>44558</v>
      </c>
      <c r="AF757" s="7">
        <v>17.54</v>
      </c>
      <c r="AG757" s="7">
        <v>41.23</v>
      </c>
      <c r="AH757" s="7">
        <v>77.52</v>
      </c>
      <c r="AI757" s="7" t="str">
        <f t="shared" si="165"/>
        <v/>
      </c>
      <c r="AJ757" s="7">
        <v>3.32</v>
      </c>
      <c r="AK757" s="7">
        <v>106.59</v>
      </c>
      <c r="AL757" s="7">
        <f t="shared" si="166"/>
        <v>103.27000000000001</v>
      </c>
      <c r="AM757" s="7">
        <v>0.08</v>
      </c>
      <c r="AN757" s="7">
        <v>0.74</v>
      </c>
      <c r="AO757" s="7">
        <v>1.49</v>
      </c>
      <c r="AP757" s="7">
        <f t="shared" si="167"/>
        <v>0.75</v>
      </c>
      <c r="AQ757" s="7">
        <v>2.5</v>
      </c>
      <c r="AR757" s="7">
        <v>115.4192</v>
      </c>
      <c r="AS757" s="7">
        <v>1810.2</v>
      </c>
      <c r="AT757" s="14">
        <v>280.84500000000003</v>
      </c>
      <c r="AU757" s="14">
        <v>100.57259999999999</v>
      </c>
      <c r="AV757" s="14">
        <v>70.599999999999994</v>
      </c>
      <c r="AY757" s="6">
        <v>44558</v>
      </c>
      <c r="AZ757" s="12">
        <v>0</v>
      </c>
      <c r="BA757" s="12">
        <v>0</v>
      </c>
      <c r="BB757" s="12">
        <v>0</v>
      </c>
      <c r="BE757" s="6">
        <v>44558</v>
      </c>
      <c r="BF757" t="s">
        <v>56</v>
      </c>
      <c r="BG757" s="52">
        <v>3</v>
      </c>
    </row>
    <row r="758" spans="1:59" x14ac:dyDescent="0.2">
      <c r="A758" s="6">
        <v>44559</v>
      </c>
      <c r="B758" s="12">
        <v>52.700499999999998</v>
      </c>
      <c r="C758" s="12">
        <v>99.395399999999995</v>
      </c>
      <c r="D758" s="12">
        <v>62.307000000000002</v>
      </c>
      <c r="E758" s="12">
        <v>27.4803</v>
      </c>
      <c r="F758" s="12">
        <v>99.174599999999998</v>
      </c>
      <c r="G758" s="12"/>
      <c r="H758" s="12">
        <v>5.0228999999999999</v>
      </c>
      <c r="I758" s="12">
        <v>11.6305</v>
      </c>
      <c r="J758" s="12">
        <v>5.77</v>
      </c>
      <c r="K758" s="12">
        <v>77.704099999999997</v>
      </c>
      <c r="L758" s="12">
        <v>76.58</v>
      </c>
      <c r="M758" s="12">
        <v>78.63</v>
      </c>
      <c r="O758" s="6">
        <v>44559</v>
      </c>
      <c r="P758" s="7">
        <f t="shared" si="168"/>
        <v>-8.7922702217804356E-3</v>
      </c>
      <c r="Q758" s="7">
        <f t="shared" si="169"/>
        <v>-5.1579403963422756E-3</v>
      </c>
      <c r="R758" s="7">
        <f t="shared" si="170"/>
        <v>-2.7391151790268687E-3</v>
      </c>
      <c r="S758" s="7">
        <f t="shared" si="171"/>
        <v>-7.4899928165274802E-3</v>
      </c>
      <c r="T758" s="7">
        <f t="shared" si="172"/>
        <v>-3.3782183555619862E-3</v>
      </c>
      <c r="U758" s="7" t="str">
        <f t="shared" si="173"/>
        <v/>
      </c>
      <c r="V758" s="7">
        <f t="shared" si="174"/>
        <v>-2.8265439379203228E-2</v>
      </c>
      <c r="W758" s="7">
        <f t="shared" si="175"/>
        <v>-2.7058478630151147E-2</v>
      </c>
      <c r="X758" s="7">
        <f t="shared" si="176"/>
        <v>-1.4606836964517794E-2</v>
      </c>
      <c r="Y758" s="7">
        <f t="shared" si="177"/>
        <v>0</v>
      </c>
      <c r="Z758" s="7">
        <v>1.2780000000000001E-3</v>
      </c>
      <c r="AA758" s="7">
        <f t="shared" si="178"/>
        <v>7.4710354711993669E-3</v>
      </c>
      <c r="AB758" s="7" t="str">
        <f t="shared" si="179"/>
        <v/>
      </c>
      <c r="AE758" s="6">
        <v>44559</v>
      </c>
      <c r="AF758" s="7">
        <v>16.95</v>
      </c>
      <c r="AG758" s="7">
        <v>40.24</v>
      </c>
      <c r="AH758" s="7">
        <v>78</v>
      </c>
      <c r="AI758" s="7">
        <f t="shared" si="165"/>
        <v>2.0499999999999972</v>
      </c>
      <c r="AJ758" s="7">
        <v>3.4</v>
      </c>
      <c r="AK758" s="7">
        <v>96.475999999999999</v>
      </c>
      <c r="AL758" s="7">
        <f t="shared" si="166"/>
        <v>93.075999999999993</v>
      </c>
      <c r="AM758" s="7">
        <v>0.08</v>
      </c>
      <c r="AN758" s="7">
        <v>0.75</v>
      </c>
      <c r="AO758" s="7">
        <v>1.55</v>
      </c>
      <c r="AP758" s="7">
        <f t="shared" si="167"/>
        <v>0.8</v>
      </c>
      <c r="AQ758" s="7">
        <v>2.5299999999999998</v>
      </c>
      <c r="AR758" s="7">
        <v>115.3678</v>
      </c>
      <c r="AS758" s="7">
        <v>1805.1</v>
      </c>
      <c r="AT758" s="14">
        <v>280.84500000000003</v>
      </c>
      <c r="AU758" s="14">
        <v>100.57259999999999</v>
      </c>
      <c r="AV758" s="14">
        <v>70.599999999999994</v>
      </c>
      <c r="AY758" s="6">
        <v>44559</v>
      </c>
      <c r="AZ758" s="12">
        <v>0</v>
      </c>
      <c r="BA758" s="12">
        <v>0</v>
      </c>
      <c r="BB758" s="12">
        <v>0</v>
      </c>
      <c r="BE758" s="6">
        <v>44559</v>
      </c>
      <c r="BF758" t="s">
        <v>56</v>
      </c>
      <c r="BG758" s="52">
        <v>3</v>
      </c>
    </row>
    <row r="759" spans="1:59" x14ac:dyDescent="0.2">
      <c r="A759" s="6">
        <v>44560</v>
      </c>
      <c r="B759" s="12">
        <v>52.3902</v>
      </c>
      <c r="C759" s="12">
        <v>98.9572</v>
      </c>
      <c r="D759" s="12">
        <v>61.760100000000001</v>
      </c>
      <c r="E759" s="12">
        <v>27.207899999999999</v>
      </c>
      <c r="F759" s="12">
        <v>97.1327</v>
      </c>
      <c r="G759" s="12"/>
      <c r="H759" s="12">
        <v>5.0732999999999997</v>
      </c>
      <c r="I759" s="12">
        <v>11.4847</v>
      </c>
      <c r="J759" s="12">
        <v>5.7770000000000001</v>
      </c>
      <c r="K759" s="12">
        <v>77.712599999999995</v>
      </c>
      <c r="L759" s="12">
        <v>76.83</v>
      </c>
      <c r="M759" s="12">
        <v>78.61</v>
      </c>
      <c r="O759" s="6">
        <v>44560</v>
      </c>
      <c r="P759" s="7">
        <f t="shared" si="168"/>
        <v>-5.9053922330735602E-3</v>
      </c>
      <c r="Q759" s="7">
        <f t="shared" si="169"/>
        <v>-4.418401502052971E-3</v>
      </c>
      <c r="R759" s="7">
        <f t="shared" si="170"/>
        <v>-8.8162541459133863E-3</v>
      </c>
      <c r="S759" s="7">
        <f t="shared" si="171"/>
        <v>-9.9620120165772354E-3</v>
      </c>
      <c r="T759" s="7">
        <f t="shared" si="172"/>
        <v>-2.0803848293090618E-2</v>
      </c>
      <c r="U759" s="7" t="str">
        <f t="shared" si="173"/>
        <v/>
      </c>
      <c r="V759" s="7">
        <f t="shared" si="174"/>
        <v>9.9840372931413752E-3</v>
      </c>
      <c r="W759" s="7">
        <f t="shared" si="175"/>
        <v>-1.2615243095350632E-2</v>
      </c>
      <c r="X759" s="7">
        <f t="shared" si="176"/>
        <v>1.2124362791203231E-3</v>
      </c>
      <c r="Y759" s="7">
        <f t="shared" si="177"/>
        <v>1.0938335466487006E-4</v>
      </c>
      <c r="Z759" s="7">
        <v>-2.7680000000000001E-3</v>
      </c>
      <c r="AA759" s="7">
        <f t="shared" si="178"/>
        <v>3.2592428303951084E-3</v>
      </c>
      <c r="AB759" s="7">
        <f t="shared" si="179"/>
        <v>-2.5438819775952857E-4</v>
      </c>
      <c r="AE759" s="6">
        <v>44560</v>
      </c>
      <c r="AF759" s="7">
        <v>17.329999999999998</v>
      </c>
      <c r="AG759" s="7">
        <v>40.200000000000003</v>
      </c>
      <c r="AH759" s="7">
        <v>77.62</v>
      </c>
      <c r="AI759" s="7">
        <f t="shared" si="165"/>
        <v>1.7800000000000011</v>
      </c>
      <c r="AJ759" s="7">
        <v>3.82</v>
      </c>
      <c r="AK759" s="7">
        <v>87.027000000000001</v>
      </c>
      <c r="AL759" s="7">
        <f t="shared" si="166"/>
        <v>83.207000000000008</v>
      </c>
      <c r="AM759" s="7">
        <v>0.08</v>
      </c>
      <c r="AN759" s="7">
        <v>0.73</v>
      </c>
      <c r="AO759" s="7">
        <v>1.52</v>
      </c>
      <c r="AP759" s="7">
        <f t="shared" si="167"/>
        <v>0.79</v>
      </c>
      <c r="AQ759" s="7">
        <v>2.58</v>
      </c>
      <c r="AR759" s="7">
        <v>115.283</v>
      </c>
      <c r="AS759" s="7">
        <v>1812.7</v>
      </c>
      <c r="AT759" s="14">
        <v>280.84500000000003</v>
      </c>
      <c r="AU759" s="14">
        <v>100.57259999999999</v>
      </c>
      <c r="AV759" s="14">
        <v>70.599999999999994</v>
      </c>
      <c r="AY759" s="6">
        <v>44560</v>
      </c>
      <c r="AZ759" s="12">
        <v>0</v>
      </c>
      <c r="BA759" s="12">
        <v>0</v>
      </c>
      <c r="BB759" s="12">
        <v>0</v>
      </c>
      <c r="BE759" s="6">
        <v>44560</v>
      </c>
      <c r="BF759" t="s">
        <v>56</v>
      </c>
      <c r="BG759" s="52">
        <v>3</v>
      </c>
    </row>
    <row r="760" spans="1:59" x14ac:dyDescent="0.2">
      <c r="A760" s="6">
        <v>44561</v>
      </c>
      <c r="B760" s="12">
        <v>52.734999999999999</v>
      </c>
      <c r="C760" s="12">
        <v>98.889799999999994</v>
      </c>
      <c r="D760" s="12">
        <v>61.845799999999997</v>
      </c>
      <c r="E760" s="12">
        <v>27.226700000000001</v>
      </c>
      <c r="F760" s="12">
        <v>97.228499999999997</v>
      </c>
      <c r="G760" s="12"/>
      <c r="H760" s="12">
        <v>5.0876999999999999</v>
      </c>
      <c r="I760" s="12">
        <v>11.6761</v>
      </c>
      <c r="J760" s="12">
        <v>5.8266</v>
      </c>
      <c r="K760" s="12">
        <v>77.712599999999995</v>
      </c>
      <c r="L760" s="12">
        <v>75.33</v>
      </c>
      <c r="M760" s="12">
        <v>77.239999999999995</v>
      </c>
      <c r="O760" s="6">
        <v>44561</v>
      </c>
      <c r="P760" s="7">
        <f t="shared" si="168"/>
        <v>6.5598207933078708E-3</v>
      </c>
      <c r="Q760" s="7">
        <f t="shared" si="169"/>
        <v>-6.8133459296688275E-4</v>
      </c>
      <c r="R760" s="7">
        <f t="shared" si="170"/>
        <v>1.3866654218332459E-3</v>
      </c>
      <c r="S760" s="7">
        <f t="shared" si="171"/>
        <v>6.9073716891419315E-4</v>
      </c>
      <c r="T760" s="7">
        <f t="shared" si="172"/>
        <v>9.8579354066669913E-4</v>
      </c>
      <c r="U760" s="7" t="str">
        <f t="shared" si="173"/>
        <v/>
      </c>
      <c r="V760" s="7">
        <f t="shared" si="174"/>
        <v>2.8343685937158598E-3</v>
      </c>
      <c r="W760" s="7">
        <f t="shared" si="175"/>
        <v>1.6528302759627998E-2</v>
      </c>
      <c r="X760" s="7">
        <f t="shared" si="176"/>
        <v>8.5491230470978122E-3</v>
      </c>
      <c r="Y760" s="7">
        <f t="shared" si="177"/>
        <v>0</v>
      </c>
      <c r="Z760" s="7">
        <v>-2.5230000000000001E-3</v>
      </c>
      <c r="AA760" s="7">
        <f t="shared" si="178"/>
        <v>-1.9716727041940239E-2</v>
      </c>
      <c r="AB760" s="7">
        <f t="shared" si="179"/>
        <v>-1.7581460245351468E-2</v>
      </c>
      <c r="AE760" s="6">
        <v>44561</v>
      </c>
      <c r="AF760" s="7">
        <v>17.22</v>
      </c>
      <c r="AG760" s="7">
        <v>42.62</v>
      </c>
      <c r="AH760" s="7">
        <v>77.099999999999994</v>
      </c>
      <c r="AI760" s="7">
        <f t="shared" si="165"/>
        <v>1.9099999999999966</v>
      </c>
      <c r="AJ760" s="7">
        <v>3.82</v>
      </c>
      <c r="AK760" s="7">
        <v>70.343000000000004</v>
      </c>
      <c r="AL760" s="7">
        <f t="shared" si="166"/>
        <v>66.52300000000001</v>
      </c>
      <c r="AM760" s="7">
        <v>7.0000000000000007E-2</v>
      </c>
      <c r="AN760" s="7">
        <v>0.73</v>
      </c>
      <c r="AO760" s="7">
        <v>1.52</v>
      </c>
      <c r="AP760" s="7">
        <f t="shared" si="167"/>
        <v>0.79</v>
      </c>
      <c r="AQ760" s="7">
        <v>2.56</v>
      </c>
      <c r="AR760" s="7"/>
      <c r="AS760" s="7">
        <v>1827.5</v>
      </c>
      <c r="AT760" s="14">
        <v>280.84500000000003</v>
      </c>
      <c r="AU760" s="14">
        <v>100.57259999999999</v>
      </c>
      <c r="AV760" s="14">
        <v>70.599999999999994</v>
      </c>
      <c r="AY760" s="6">
        <v>44561</v>
      </c>
      <c r="AZ760" s="12">
        <v>0</v>
      </c>
      <c r="BA760" s="12">
        <v>0</v>
      </c>
      <c r="BB760" s="12">
        <v>0</v>
      </c>
      <c r="BE760" s="6">
        <v>44561</v>
      </c>
      <c r="BF760" t="s">
        <v>56</v>
      </c>
      <c r="BG760" s="52">
        <v>3</v>
      </c>
    </row>
    <row r="761" spans="1:59" x14ac:dyDescent="0.2">
      <c r="A761" s="6">
        <v>44564</v>
      </c>
      <c r="B761" s="12">
        <v>54.760199999999998</v>
      </c>
      <c r="C761" s="12">
        <v>100.49930000000001</v>
      </c>
      <c r="D761" s="12">
        <v>63.208100000000002</v>
      </c>
      <c r="E761" s="12">
        <v>29.1708</v>
      </c>
      <c r="F761" s="12">
        <v>98.254300000000001</v>
      </c>
      <c r="G761" s="12"/>
      <c r="H761" s="12">
        <v>5.4474999999999998</v>
      </c>
      <c r="I761" s="12">
        <v>12.715199999999999</v>
      </c>
      <c r="J761" s="12">
        <v>6.1664000000000003</v>
      </c>
      <c r="K761" s="12">
        <v>77.704099999999997</v>
      </c>
      <c r="L761" s="12">
        <v>75.989999999999995</v>
      </c>
      <c r="M761" s="12">
        <v>78.25</v>
      </c>
      <c r="O761" s="6">
        <v>44564</v>
      </c>
      <c r="P761" s="7">
        <f t="shared" si="168"/>
        <v>3.7684280985950523E-2</v>
      </c>
      <c r="Q761" s="7">
        <f t="shared" si="169"/>
        <v>1.6144663470075895E-2</v>
      </c>
      <c r="R761" s="7">
        <f t="shared" si="170"/>
        <v>2.1788267189371064E-2</v>
      </c>
      <c r="S761" s="7">
        <f t="shared" si="171"/>
        <v>6.8970099463189591E-2</v>
      </c>
      <c r="T761" s="7">
        <f t="shared" si="172"/>
        <v>1.0495137329657902E-2</v>
      </c>
      <c r="U761" s="7" t="str">
        <f t="shared" si="173"/>
        <v/>
      </c>
      <c r="V761" s="7">
        <f t="shared" si="174"/>
        <v>6.8330925801310352E-2</v>
      </c>
      <c r="W761" s="7">
        <f t="shared" si="175"/>
        <v>8.5254110671675321E-2</v>
      </c>
      <c r="X761" s="7">
        <f t="shared" si="176"/>
        <v>5.6681559391683858E-2</v>
      </c>
      <c r="Y761" s="7">
        <f t="shared" si="177"/>
        <v>-1.0938335466483252E-4</v>
      </c>
      <c r="Z761" s="7">
        <v>5.7730000000000004E-3</v>
      </c>
      <c r="AA761" s="7">
        <f t="shared" si="178"/>
        <v>8.7232908440901206E-3</v>
      </c>
      <c r="AB761" s="7">
        <f t="shared" si="179"/>
        <v>1.2991371859948884E-2</v>
      </c>
      <c r="AE761" s="6">
        <v>44564</v>
      </c>
      <c r="AF761" s="7">
        <v>16.600000000000001</v>
      </c>
      <c r="AG761" s="7">
        <v>37.57</v>
      </c>
      <c r="AH761" s="7">
        <v>84.08</v>
      </c>
      <c r="AI761" s="7">
        <f t="shared" si="165"/>
        <v>2.2600000000000051</v>
      </c>
      <c r="AJ761" s="7">
        <v>3.74</v>
      </c>
      <c r="AK761" s="7">
        <v>80.433999999999997</v>
      </c>
      <c r="AL761" s="7">
        <f t="shared" si="166"/>
        <v>76.694000000000003</v>
      </c>
      <c r="AM761" s="7">
        <v>0.08</v>
      </c>
      <c r="AN761" s="7">
        <v>0.78</v>
      </c>
      <c r="AO761" s="7">
        <v>1.63</v>
      </c>
      <c r="AP761" s="7">
        <f t="shared" si="167"/>
        <v>0.84999999999999987</v>
      </c>
      <c r="AQ761" s="7">
        <v>2.6</v>
      </c>
      <c r="AR761" s="7">
        <v>115.4101</v>
      </c>
      <c r="AS761" s="7">
        <v>1799.4</v>
      </c>
      <c r="AT761" s="14">
        <v>280.84500000000003</v>
      </c>
      <c r="AU761" s="14">
        <v>100.57259999999999</v>
      </c>
      <c r="AV761" s="14">
        <v>70.599999999999994</v>
      </c>
      <c r="AY761" s="6">
        <v>44564</v>
      </c>
      <c r="AZ761" s="12">
        <v>0</v>
      </c>
      <c r="BA761" s="12">
        <v>0</v>
      </c>
      <c r="BB761" s="12">
        <v>0</v>
      </c>
      <c r="BE761" s="6">
        <v>44564</v>
      </c>
      <c r="BF761" t="s">
        <v>56</v>
      </c>
      <c r="BG761" s="52">
        <v>3</v>
      </c>
    </row>
    <row r="762" spans="1:59" x14ac:dyDescent="0.2">
      <c r="A762" s="6">
        <v>44565</v>
      </c>
      <c r="B762" s="12">
        <v>56.82</v>
      </c>
      <c r="C762" s="12">
        <v>102.3279</v>
      </c>
      <c r="D762" s="12">
        <v>65.95</v>
      </c>
      <c r="E762" s="12">
        <v>31.349699999999999</v>
      </c>
      <c r="F762" s="12">
        <v>100.4113</v>
      </c>
      <c r="G762" s="12"/>
      <c r="H762" s="12">
        <v>5.3612000000000002</v>
      </c>
      <c r="I762" s="12">
        <v>12.5784</v>
      </c>
      <c r="J762" s="12">
        <v>6.3151000000000002</v>
      </c>
      <c r="K762" s="12">
        <v>77.712599999999995</v>
      </c>
      <c r="L762" s="12">
        <v>77</v>
      </c>
      <c r="M762" s="12">
        <v>79.39</v>
      </c>
      <c r="O762" s="6">
        <v>44565</v>
      </c>
      <c r="P762" s="7">
        <f t="shared" si="168"/>
        <v>3.6924723711513771E-2</v>
      </c>
      <c r="Q762" s="7">
        <f t="shared" si="169"/>
        <v>1.8031600746241567E-2</v>
      </c>
      <c r="R762" s="7">
        <f t="shared" si="170"/>
        <v>4.2464421665924935E-2</v>
      </c>
      <c r="S762" s="7">
        <f t="shared" si="171"/>
        <v>7.2036488714499913E-2</v>
      </c>
      <c r="T762" s="7">
        <f t="shared" si="172"/>
        <v>2.1715735030192761E-2</v>
      </c>
      <c r="U762" s="7" t="str">
        <f t="shared" si="173"/>
        <v/>
      </c>
      <c r="V762" s="7">
        <f t="shared" si="174"/>
        <v>-1.5968957214433293E-2</v>
      </c>
      <c r="W762" s="7">
        <f t="shared" si="175"/>
        <v>-1.0817071029848671E-2</v>
      </c>
      <c r="X762" s="7">
        <f t="shared" si="176"/>
        <v>2.3828391751914375E-2</v>
      </c>
      <c r="Y762" s="7">
        <f t="shared" si="177"/>
        <v>1.0938335466487006E-4</v>
      </c>
      <c r="Z762" s="7">
        <v>-3.3500000000000001E-4</v>
      </c>
      <c r="AA762" s="7">
        <f t="shared" si="178"/>
        <v>1.3203669171990413E-2</v>
      </c>
      <c r="AB762" s="7">
        <f t="shared" si="179"/>
        <v>1.4463586316759385E-2</v>
      </c>
      <c r="AE762" s="6">
        <v>44565</v>
      </c>
      <c r="AF762" s="7">
        <v>16.91</v>
      </c>
      <c r="AG762" s="7">
        <v>39.479999999999997</v>
      </c>
      <c r="AH762" s="7">
        <v>83.11</v>
      </c>
      <c r="AI762" s="7">
        <f t="shared" si="165"/>
        <v>2.3900000000000006</v>
      </c>
      <c r="AJ762" s="7">
        <v>3.73</v>
      </c>
      <c r="AK762" s="7">
        <v>88.741</v>
      </c>
      <c r="AL762" s="7">
        <f t="shared" si="166"/>
        <v>85.010999999999996</v>
      </c>
      <c r="AM762" s="7">
        <v>0.08</v>
      </c>
      <c r="AN762" s="7">
        <v>0.77</v>
      </c>
      <c r="AO762" s="7">
        <v>1.66</v>
      </c>
      <c r="AP762" s="7">
        <f t="shared" si="167"/>
        <v>0.8899999999999999</v>
      </c>
      <c r="AQ762" s="7">
        <v>2.57</v>
      </c>
      <c r="AR762" s="7">
        <v>115.3103</v>
      </c>
      <c r="AS762" s="7">
        <v>1814</v>
      </c>
      <c r="AT762" s="14">
        <v>280.84500000000003</v>
      </c>
      <c r="AU762" s="14">
        <v>100.57259999999999</v>
      </c>
      <c r="AV762" s="14">
        <v>70.599999999999994</v>
      </c>
      <c r="AY762" s="6">
        <v>44565</v>
      </c>
      <c r="AZ762" s="12">
        <v>0</v>
      </c>
      <c r="BA762" s="12">
        <v>0</v>
      </c>
      <c r="BB762" s="12">
        <v>0</v>
      </c>
      <c r="BE762" s="6">
        <v>44565</v>
      </c>
      <c r="BF762" t="s">
        <v>56</v>
      </c>
      <c r="BG762" s="52">
        <v>3</v>
      </c>
    </row>
    <row r="763" spans="1:59" x14ac:dyDescent="0.2">
      <c r="A763" s="6">
        <v>44566</v>
      </c>
      <c r="B763" s="12">
        <v>57.526699999999998</v>
      </c>
      <c r="C763" s="12">
        <v>102.9937</v>
      </c>
      <c r="D763" s="12">
        <v>64.819000000000003</v>
      </c>
      <c r="E763" s="12">
        <v>29.8752</v>
      </c>
      <c r="F763" s="12">
        <v>100.9002</v>
      </c>
      <c r="G763" s="12"/>
      <c r="H763" s="12">
        <v>5.2316000000000003</v>
      </c>
      <c r="I763" s="12">
        <v>11.8401</v>
      </c>
      <c r="J763" s="12">
        <v>6.2371999999999996</v>
      </c>
      <c r="K763" s="12">
        <v>77.712599999999995</v>
      </c>
      <c r="L763" s="12">
        <v>77.83</v>
      </c>
      <c r="M763" s="12">
        <v>80.599999999999994</v>
      </c>
      <c r="O763" s="6">
        <v>44566</v>
      </c>
      <c r="P763" s="7">
        <f t="shared" si="168"/>
        <v>1.2360811427260497E-2</v>
      </c>
      <c r="Q763" s="7">
        <f t="shared" si="169"/>
        <v>6.4854582634484553E-3</v>
      </c>
      <c r="R763" s="7">
        <f t="shared" si="170"/>
        <v>-1.7298108906166513E-2</v>
      </c>
      <c r="S763" s="7">
        <f t="shared" si="171"/>
        <v>-4.8175992865216746E-2</v>
      </c>
      <c r="T763" s="7">
        <f t="shared" si="172"/>
        <v>4.8571587929818272E-3</v>
      </c>
      <c r="U763" s="7" t="str">
        <f t="shared" si="173"/>
        <v/>
      </c>
      <c r="V763" s="7">
        <f t="shared" si="174"/>
        <v>-2.4470671989344241E-2</v>
      </c>
      <c r="W763" s="7">
        <f t="shared" si="175"/>
        <v>-6.0488981807790436E-2</v>
      </c>
      <c r="X763" s="7">
        <f t="shared" si="176"/>
        <v>-1.2412227261231401E-2</v>
      </c>
      <c r="Y763" s="7">
        <f t="shared" si="177"/>
        <v>0</v>
      </c>
      <c r="Z763" s="7">
        <v>-1.9389E-2</v>
      </c>
      <c r="AA763" s="7">
        <f t="shared" si="178"/>
        <v>1.0721539117612951E-2</v>
      </c>
      <c r="AB763" s="7">
        <f t="shared" si="179"/>
        <v>1.5126233775560426E-2</v>
      </c>
      <c r="AE763" s="6">
        <v>44566</v>
      </c>
      <c r="AF763" s="7">
        <v>19.73</v>
      </c>
      <c r="AG763" s="7">
        <v>44.49</v>
      </c>
      <c r="AH763" s="7">
        <v>78.680000000000007</v>
      </c>
      <c r="AI763" s="7">
        <f t="shared" si="165"/>
        <v>2.769999999999996</v>
      </c>
      <c r="AJ763" s="7">
        <v>3.78</v>
      </c>
      <c r="AK763" s="7">
        <v>91.522000000000006</v>
      </c>
      <c r="AL763" s="7">
        <f t="shared" si="166"/>
        <v>87.742000000000004</v>
      </c>
      <c r="AM763" s="7">
        <v>0.08</v>
      </c>
      <c r="AN763" s="7">
        <v>0.83</v>
      </c>
      <c r="AO763" s="7">
        <v>1.71</v>
      </c>
      <c r="AP763" s="7">
        <f t="shared" si="167"/>
        <v>0.88</v>
      </c>
      <c r="AQ763" s="7">
        <v>2.5299999999999998</v>
      </c>
      <c r="AR763" s="7">
        <v>115.137</v>
      </c>
      <c r="AS763" s="7">
        <v>1824.6</v>
      </c>
      <c r="AT763" s="14">
        <v>280.84500000000003</v>
      </c>
      <c r="AU763" s="14">
        <v>100.57259999999999</v>
      </c>
      <c r="AV763" s="14">
        <v>70.599999999999994</v>
      </c>
      <c r="AY763" s="6">
        <v>44566</v>
      </c>
      <c r="AZ763" s="12">
        <v>0</v>
      </c>
      <c r="BA763" s="12">
        <v>0</v>
      </c>
      <c r="BB763" s="12">
        <v>0</v>
      </c>
      <c r="BE763" s="6">
        <v>44566</v>
      </c>
      <c r="BF763" t="s">
        <v>56</v>
      </c>
      <c r="BG763" s="52">
        <v>3</v>
      </c>
    </row>
    <row r="764" spans="1:59" x14ac:dyDescent="0.2">
      <c r="A764" s="6">
        <v>44567</v>
      </c>
      <c r="B764" s="12">
        <v>58.8797</v>
      </c>
      <c r="C764" s="12">
        <v>103.87009999999999</v>
      </c>
      <c r="D764" s="12">
        <v>67.252399999999994</v>
      </c>
      <c r="E764" s="12">
        <v>30.767399999999999</v>
      </c>
      <c r="F764" s="12">
        <v>105.0321</v>
      </c>
      <c r="G764" s="12"/>
      <c r="H764" s="12">
        <v>5.2892000000000001</v>
      </c>
      <c r="I764" s="12">
        <v>11.6943</v>
      </c>
      <c r="J764" s="12">
        <v>6.4283999999999999</v>
      </c>
      <c r="K764" s="12">
        <v>77.712599999999995</v>
      </c>
      <c r="L764" s="12">
        <v>79.47</v>
      </c>
      <c r="M764" s="12">
        <v>81.99</v>
      </c>
      <c r="O764" s="6">
        <v>44567</v>
      </c>
      <c r="P764" s="7">
        <f t="shared" si="168"/>
        <v>2.3247191445642718E-2</v>
      </c>
      <c r="Q764" s="7">
        <f t="shared" si="169"/>
        <v>8.4732586707112322E-3</v>
      </c>
      <c r="R764" s="7">
        <f t="shared" si="170"/>
        <v>3.6853935320341223E-2</v>
      </c>
      <c r="S764" s="7">
        <f t="shared" si="171"/>
        <v>2.9426983086314317E-2</v>
      </c>
      <c r="T764" s="7">
        <f t="shared" si="172"/>
        <v>4.0134108203993608E-2</v>
      </c>
      <c r="U764" s="7" t="str">
        <f t="shared" si="173"/>
        <v/>
      </c>
      <c r="V764" s="7">
        <f t="shared" si="174"/>
        <v>1.0949847067670453E-2</v>
      </c>
      <c r="W764" s="7">
        <f t="shared" si="175"/>
        <v>-1.23905317600912E-2</v>
      </c>
      <c r="X764" s="7">
        <f t="shared" si="176"/>
        <v>3.0194309964184606E-2</v>
      </c>
      <c r="Y764" s="7">
        <f t="shared" si="177"/>
        <v>0</v>
      </c>
      <c r="Z764" s="7">
        <v>-9.3999999999999997E-4</v>
      </c>
      <c r="AA764" s="7">
        <f t="shared" si="178"/>
        <v>2.0852630980791157E-2</v>
      </c>
      <c r="AB764" s="7">
        <f t="shared" si="179"/>
        <v>1.7098639095503774E-2</v>
      </c>
      <c r="AE764" s="6">
        <v>44567</v>
      </c>
      <c r="AF764" s="7">
        <v>19.61</v>
      </c>
      <c r="AG764" s="7">
        <v>36.86</v>
      </c>
      <c r="AH764" s="7">
        <v>77.73</v>
      </c>
      <c r="AI764" s="7">
        <f t="shared" si="165"/>
        <v>2.519999999999996</v>
      </c>
      <c r="AJ764" s="7">
        <v>3.94</v>
      </c>
      <c r="AK764" s="7">
        <v>96.501999999999995</v>
      </c>
      <c r="AL764" s="7">
        <f t="shared" si="166"/>
        <v>92.561999999999998</v>
      </c>
      <c r="AM764" s="7">
        <v>0.08</v>
      </c>
      <c r="AN764" s="7">
        <v>0.88</v>
      </c>
      <c r="AO764" s="7">
        <v>1.73</v>
      </c>
      <c r="AP764" s="7">
        <f t="shared" si="167"/>
        <v>0.85</v>
      </c>
      <c r="AQ764" s="7">
        <v>2.46</v>
      </c>
      <c r="AR764" s="7">
        <v>115.4046</v>
      </c>
      <c r="AS764" s="7">
        <v>1788.7</v>
      </c>
      <c r="AT764" s="14">
        <v>280.84500000000003</v>
      </c>
      <c r="AU764" s="14">
        <v>100.57259999999999</v>
      </c>
      <c r="AV764" s="14">
        <v>70.599999999999994</v>
      </c>
      <c r="AY764" s="6">
        <v>44567</v>
      </c>
      <c r="AZ764" s="12">
        <v>0</v>
      </c>
      <c r="BA764" s="12">
        <v>0</v>
      </c>
      <c r="BB764" s="12">
        <v>0</v>
      </c>
      <c r="BE764" s="6">
        <v>44567</v>
      </c>
      <c r="BF764" t="s">
        <v>56</v>
      </c>
      <c r="BG764" s="52">
        <v>3</v>
      </c>
    </row>
    <row r="765" spans="1:59" x14ac:dyDescent="0.2">
      <c r="A765" s="6">
        <v>44568</v>
      </c>
      <c r="B765" s="12">
        <v>59.362400000000001</v>
      </c>
      <c r="C765" s="12">
        <v>105.3616</v>
      </c>
      <c r="D765" s="12">
        <v>69.094499999999996</v>
      </c>
      <c r="E765" s="12">
        <v>31.19</v>
      </c>
      <c r="F765" s="12">
        <v>104.0351</v>
      </c>
      <c r="G765" s="12"/>
      <c r="H765" s="12">
        <v>5.3827999999999996</v>
      </c>
      <c r="I765" s="12">
        <v>11.967700000000001</v>
      </c>
      <c r="J765" s="12">
        <v>6.5416999999999996</v>
      </c>
      <c r="K765" s="12">
        <v>77.712599999999995</v>
      </c>
      <c r="L765" s="12">
        <v>79</v>
      </c>
      <c r="M765" s="12">
        <v>82.28</v>
      </c>
      <c r="O765" s="6">
        <v>44568</v>
      </c>
      <c r="P765" s="7">
        <f t="shared" si="168"/>
        <v>8.1646500097046805E-3</v>
      </c>
      <c r="Q765" s="7">
        <f t="shared" si="169"/>
        <v>1.4257163367426913E-2</v>
      </c>
      <c r="R765" s="7">
        <f t="shared" si="170"/>
        <v>2.7022427238133098E-2</v>
      </c>
      <c r="S765" s="7">
        <f t="shared" si="171"/>
        <v>1.3641842743461956E-2</v>
      </c>
      <c r="T765" s="7">
        <f t="shared" si="172"/>
        <v>-9.5376755210884855E-3</v>
      </c>
      <c r="U765" s="7" t="str">
        <f t="shared" si="173"/>
        <v/>
      </c>
      <c r="V765" s="7">
        <f t="shared" si="174"/>
        <v>1.7541679184718356E-2</v>
      </c>
      <c r="W765" s="7">
        <f t="shared" si="175"/>
        <v>2.3109810466975685E-2</v>
      </c>
      <c r="X765" s="7">
        <f t="shared" si="176"/>
        <v>1.7471396836003638E-2</v>
      </c>
      <c r="Y765" s="7">
        <f t="shared" si="177"/>
        <v>0</v>
      </c>
      <c r="Z765" s="7">
        <v>-3.9610000000000001E-3</v>
      </c>
      <c r="AA765" s="7">
        <f t="shared" si="178"/>
        <v>-5.9317394850665409E-3</v>
      </c>
      <c r="AB765" s="7">
        <f t="shared" si="179"/>
        <v>3.5307761766701956E-3</v>
      </c>
      <c r="AE765" s="6">
        <v>44568</v>
      </c>
      <c r="AF765" s="7">
        <v>18.760000000000002</v>
      </c>
      <c r="AG765" s="7">
        <v>37</v>
      </c>
      <c r="AH765" s="7">
        <v>74.69</v>
      </c>
      <c r="AI765" s="7">
        <f t="shared" si="165"/>
        <v>3.2800000000000011</v>
      </c>
      <c r="AJ765" s="7">
        <v>3.83</v>
      </c>
      <c r="AK765" s="7">
        <v>88.174000000000007</v>
      </c>
      <c r="AL765" s="7">
        <f t="shared" si="166"/>
        <v>84.344000000000008</v>
      </c>
      <c r="AM765" s="7">
        <v>0.08</v>
      </c>
      <c r="AN765" s="7">
        <v>0.87</v>
      </c>
      <c r="AO765" s="7">
        <v>1.76</v>
      </c>
      <c r="AP765" s="7">
        <f t="shared" si="167"/>
        <v>0.89</v>
      </c>
      <c r="AQ765" s="7">
        <v>2.48</v>
      </c>
      <c r="AR765" s="7">
        <v>115.04510000000001</v>
      </c>
      <c r="AS765" s="7">
        <v>1797</v>
      </c>
      <c r="AT765" s="14">
        <v>280.84500000000003</v>
      </c>
      <c r="AU765" s="14">
        <v>100.57259999999999</v>
      </c>
      <c r="AV765" s="14">
        <v>70.599999999999994</v>
      </c>
      <c r="AY765" s="6">
        <v>44568</v>
      </c>
      <c r="AZ765" s="12">
        <v>0</v>
      </c>
      <c r="BA765" s="12">
        <v>0</v>
      </c>
      <c r="BB765" s="12">
        <v>0</v>
      </c>
      <c r="BE765" s="6">
        <v>44568</v>
      </c>
      <c r="BF765" t="s">
        <v>56</v>
      </c>
      <c r="BG765" s="52">
        <v>3</v>
      </c>
    </row>
    <row r="766" spans="1:59" x14ac:dyDescent="0.2">
      <c r="A766" s="6">
        <v>44571</v>
      </c>
      <c r="B766" s="12">
        <v>59.009</v>
      </c>
      <c r="C766" s="12">
        <v>105.42910000000001</v>
      </c>
      <c r="D766" s="12">
        <v>69.428700000000006</v>
      </c>
      <c r="E766" s="12">
        <v>30.410499999999999</v>
      </c>
      <c r="F766" s="12">
        <v>103.48869999999999</v>
      </c>
      <c r="G766" s="12"/>
      <c r="H766" s="12">
        <v>5.3468</v>
      </c>
      <c r="I766" s="12">
        <v>11.7125</v>
      </c>
      <c r="J766" s="12">
        <v>6.4566999999999997</v>
      </c>
      <c r="K766" s="12">
        <v>77.704099999999997</v>
      </c>
      <c r="L766" s="12">
        <v>78.11</v>
      </c>
      <c r="M766" s="12">
        <v>81.56</v>
      </c>
      <c r="O766" s="6">
        <v>44571</v>
      </c>
      <c r="P766" s="7">
        <f t="shared" si="168"/>
        <v>-5.9710546634536591E-3</v>
      </c>
      <c r="Q766" s="7">
        <f t="shared" si="169"/>
        <v>6.4044573415454912E-4</v>
      </c>
      <c r="R766" s="7">
        <f t="shared" si="170"/>
        <v>4.8251938796861496E-3</v>
      </c>
      <c r="S766" s="7">
        <f t="shared" si="171"/>
        <v>-2.5309587105724628E-2</v>
      </c>
      <c r="T766" s="7">
        <f t="shared" si="172"/>
        <v>-5.265914200029382E-3</v>
      </c>
      <c r="U766" s="7" t="str">
        <f t="shared" si="173"/>
        <v/>
      </c>
      <c r="V766" s="7">
        <f t="shared" si="174"/>
        <v>-6.7104337700682332E-3</v>
      </c>
      <c r="W766" s="7">
        <f t="shared" si="175"/>
        <v>-2.1554706508482454E-2</v>
      </c>
      <c r="X766" s="7">
        <f t="shared" si="176"/>
        <v>-1.3078719168700658E-2</v>
      </c>
      <c r="Y766" s="7">
        <f t="shared" si="177"/>
        <v>-1.0938335466483252E-4</v>
      </c>
      <c r="Z766" s="7">
        <v>-1.245E-3</v>
      </c>
      <c r="AA766" s="7">
        <f t="shared" si="178"/>
        <v>-1.1329762844815575E-2</v>
      </c>
      <c r="AB766" s="7">
        <f t="shared" si="179"/>
        <v>-8.7891190785019564E-3</v>
      </c>
      <c r="AE766" s="6">
        <v>44571</v>
      </c>
      <c r="AF766" s="7">
        <v>19.399999999999999</v>
      </c>
      <c r="AG766" s="7">
        <v>37.65</v>
      </c>
      <c r="AH766" s="7">
        <v>78.12</v>
      </c>
      <c r="AI766" s="7">
        <f t="shared" si="165"/>
        <v>3.4500000000000028</v>
      </c>
      <c r="AJ766" s="7">
        <v>4.16</v>
      </c>
      <c r="AK766" s="7">
        <v>84.606999999999999</v>
      </c>
      <c r="AL766" s="7">
        <f t="shared" si="166"/>
        <v>80.447000000000003</v>
      </c>
      <c r="AM766" s="7">
        <v>0.08</v>
      </c>
      <c r="AN766" s="7">
        <v>0.92</v>
      </c>
      <c r="AO766" s="7">
        <v>1.78</v>
      </c>
      <c r="AP766" s="7">
        <f t="shared" si="167"/>
        <v>0.86</v>
      </c>
      <c r="AQ766" s="7">
        <v>2.48</v>
      </c>
      <c r="AR766" s="7">
        <v>115.2216</v>
      </c>
      <c r="AS766" s="7">
        <v>1798.4</v>
      </c>
      <c r="AT766" s="14">
        <v>280.84500000000003</v>
      </c>
      <c r="AU766" s="14">
        <v>100.57259999999999</v>
      </c>
      <c r="AV766" s="14">
        <v>70.599999999999994</v>
      </c>
      <c r="AY766" s="6">
        <v>44571</v>
      </c>
      <c r="AZ766" s="12">
        <v>0</v>
      </c>
      <c r="BA766" s="12">
        <v>0</v>
      </c>
      <c r="BB766" s="12">
        <v>0</v>
      </c>
      <c r="BE766" s="6">
        <v>44571</v>
      </c>
      <c r="BF766" t="s">
        <v>56</v>
      </c>
      <c r="BG766" s="52">
        <v>3</v>
      </c>
    </row>
    <row r="767" spans="1:59" x14ac:dyDescent="0.2">
      <c r="A767" s="6">
        <v>44572</v>
      </c>
      <c r="B767" s="12">
        <v>61.491100000000003</v>
      </c>
      <c r="C767" s="12">
        <v>107.8391</v>
      </c>
      <c r="D767" s="12">
        <v>71.622200000000007</v>
      </c>
      <c r="E767" s="12">
        <v>32.589399999999998</v>
      </c>
      <c r="F767" s="12">
        <v>106.57559999999999</v>
      </c>
      <c r="G767" s="12"/>
      <c r="H767" s="12">
        <v>5.5914000000000001</v>
      </c>
      <c r="I767" s="12">
        <v>12.186500000000001</v>
      </c>
      <c r="J767" s="12">
        <v>6.6054000000000004</v>
      </c>
      <c r="K767" s="12">
        <v>77.695599999999999</v>
      </c>
      <c r="L767" s="12">
        <v>81.17</v>
      </c>
      <c r="M767" s="12">
        <v>84.98</v>
      </c>
      <c r="O767" s="6">
        <v>44572</v>
      </c>
      <c r="P767" s="7">
        <f t="shared" si="168"/>
        <v>4.1202474247830898E-2</v>
      </c>
      <c r="Q767" s="7">
        <f t="shared" si="169"/>
        <v>2.2601612349114973E-2</v>
      </c>
      <c r="R767" s="7">
        <f t="shared" si="170"/>
        <v>3.1104755079817449E-2</v>
      </c>
      <c r="S767" s="7">
        <f t="shared" si="171"/>
        <v>6.9199138610621297E-2</v>
      </c>
      <c r="T767" s="7">
        <f t="shared" si="172"/>
        <v>2.9392164472539128E-2</v>
      </c>
      <c r="U767" s="7" t="str">
        <f t="shared" si="173"/>
        <v/>
      </c>
      <c r="V767" s="7">
        <f t="shared" si="174"/>
        <v>4.4731451922346892E-2</v>
      </c>
      <c r="W767" s="7">
        <f t="shared" si="175"/>
        <v>3.9672134110983082E-2</v>
      </c>
      <c r="X767" s="7">
        <f t="shared" si="176"/>
        <v>2.2769144962194721E-2</v>
      </c>
      <c r="Y767" s="7">
        <f t="shared" si="177"/>
        <v>-1.0939532069204393E-4</v>
      </c>
      <c r="Z767" s="7">
        <v>9.0670000000000004E-3</v>
      </c>
      <c r="AA767" s="7">
        <f t="shared" si="178"/>
        <v>3.8427631150878327E-2</v>
      </c>
      <c r="AB767" s="7">
        <f t="shared" si="179"/>
        <v>4.1076988980411039E-2</v>
      </c>
      <c r="AE767" s="6">
        <v>44572</v>
      </c>
      <c r="AF767" s="7">
        <v>18.41</v>
      </c>
      <c r="AG767" s="7">
        <v>34.31</v>
      </c>
      <c r="AH767" s="7">
        <v>77.849999999999994</v>
      </c>
      <c r="AI767" s="7">
        <f t="shared" si="165"/>
        <v>3.8100000000000023</v>
      </c>
      <c r="AJ767" s="7">
        <v>4.16</v>
      </c>
      <c r="AK767" s="7">
        <v>78.736000000000004</v>
      </c>
      <c r="AL767" s="7">
        <f t="shared" si="166"/>
        <v>74.576000000000008</v>
      </c>
      <c r="AM767" s="7">
        <v>0.08</v>
      </c>
      <c r="AN767" s="7">
        <v>0.9</v>
      </c>
      <c r="AO767" s="7">
        <v>1.75</v>
      </c>
      <c r="AP767" s="7">
        <f t="shared" si="167"/>
        <v>0.85</v>
      </c>
      <c r="AQ767" s="7">
        <v>2.54</v>
      </c>
      <c r="AR767" s="7">
        <v>114.83320000000001</v>
      </c>
      <c r="AS767" s="7">
        <v>1818.6</v>
      </c>
      <c r="AT767" s="14">
        <v>280.84500000000003</v>
      </c>
      <c r="AU767" s="14">
        <v>100.57259999999999</v>
      </c>
      <c r="AV767" s="14">
        <v>70.599999999999994</v>
      </c>
      <c r="AY767" s="6">
        <v>44572</v>
      </c>
      <c r="AZ767" s="12">
        <v>0</v>
      </c>
      <c r="BA767" s="12">
        <v>0</v>
      </c>
      <c r="BB767" s="12">
        <v>0</v>
      </c>
      <c r="BE767" s="6">
        <v>44572</v>
      </c>
      <c r="BF767" t="s">
        <v>56</v>
      </c>
      <c r="BG767" s="52">
        <v>3</v>
      </c>
    </row>
    <row r="768" spans="1:59" x14ac:dyDescent="0.2">
      <c r="A768" s="6">
        <v>44573</v>
      </c>
      <c r="B768" s="12">
        <v>61.310099999999998</v>
      </c>
      <c r="C768" s="12">
        <v>107.2998</v>
      </c>
      <c r="D768" s="12">
        <v>72.316199999999995</v>
      </c>
      <c r="E768" s="12">
        <v>32.636299999999999</v>
      </c>
      <c r="F768" s="12">
        <v>109.5762</v>
      </c>
      <c r="G768" s="12"/>
      <c r="H768" s="12">
        <v>5.6273999999999997</v>
      </c>
      <c r="I768" s="12">
        <v>12.1318</v>
      </c>
      <c r="J768" s="12">
        <v>6.8178000000000001</v>
      </c>
      <c r="K768" s="12">
        <v>77.704099999999997</v>
      </c>
      <c r="L768" s="12">
        <v>82.51</v>
      </c>
      <c r="M768" s="12">
        <v>85.83</v>
      </c>
      <c r="O768" s="6">
        <v>44573</v>
      </c>
      <c r="P768" s="7">
        <f t="shared" si="168"/>
        <v>-2.9478560644679731E-3</v>
      </c>
      <c r="Q768" s="7">
        <f t="shared" si="169"/>
        <v>-5.0135157298246734E-3</v>
      </c>
      <c r="R768" s="7">
        <f t="shared" si="170"/>
        <v>9.6430886805007211E-3</v>
      </c>
      <c r="S768" s="7">
        <f t="shared" si="171"/>
        <v>1.4380837026743392E-3</v>
      </c>
      <c r="T768" s="7">
        <f t="shared" si="172"/>
        <v>2.776560517448665E-2</v>
      </c>
      <c r="U768" s="7" t="str">
        <f t="shared" si="173"/>
        <v/>
      </c>
      <c r="V768" s="7">
        <f t="shared" si="174"/>
        <v>6.4178207232830154E-3</v>
      </c>
      <c r="W768" s="7">
        <f t="shared" si="175"/>
        <v>-4.4986773131315844E-3</v>
      </c>
      <c r="X768" s="7">
        <f t="shared" si="176"/>
        <v>3.1649342847605934E-2</v>
      </c>
      <c r="Y768" s="7">
        <f t="shared" si="177"/>
        <v>1.0939532069207576E-4</v>
      </c>
      <c r="Z768" s="7">
        <v>2.7000000000000001E-3</v>
      </c>
      <c r="AA768" s="7">
        <f t="shared" si="178"/>
        <v>1.6373777343167455E-2</v>
      </c>
      <c r="AB768" s="7">
        <f t="shared" si="179"/>
        <v>9.9526610434629206E-3</v>
      </c>
      <c r="AE768" s="6">
        <v>44573</v>
      </c>
      <c r="AF768" s="7">
        <v>17.62</v>
      </c>
      <c r="AG768" s="7">
        <v>34.39</v>
      </c>
      <c r="AH768" s="7">
        <v>74.55</v>
      </c>
      <c r="AI768" s="7">
        <f t="shared" si="165"/>
        <v>3.3199999999999932</v>
      </c>
      <c r="AJ768" s="7">
        <v>4.62</v>
      </c>
      <c r="AK768" s="7">
        <v>75.153000000000006</v>
      </c>
      <c r="AL768" s="7">
        <f t="shared" si="166"/>
        <v>70.533000000000001</v>
      </c>
      <c r="AM768" s="7">
        <v>0.08</v>
      </c>
      <c r="AN768" s="7">
        <v>0.92</v>
      </c>
      <c r="AO768" s="7">
        <v>1.74</v>
      </c>
      <c r="AP768" s="7">
        <f t="shared" si="167"/>
        <v>0.82</v>
      </c>
      <c r="AQ768" s="7">
        <v>2.48</v>
      </c>
      <c r="AR768" s="7">
        <v>114.355</v>
      </c>
      <c r="AS768" s="7">
        <v>1827.2</v>
      </c>
      <c r="AT768" s="14">
        <v>280.84500000000003</v>
      </c>
      <c r="AU768" s="14">
        <v>100.57259999999999</v>
      </c>
      <c r="AV768" s="14">
        <v>70.599999999999994</v>
      </c>
      <c r="AY768" s="6">
        <v>44573</v>
      </c>
      <c r="AZ768" s="12">
        <v>0</v>
      </c>
      <c r="BA768" s="12">
        <v>0</v>
      </c>
      <c r="BB768" s="12">
        <v>0</v>
      </c>
      <c r="BE768" s="6">
        <v>44573</v>
      </c>
      <c r="BF768" t="s">
        <v>56</v>
      </c>
      <c r="BG768" s="52">
        <v>3</v>
      </c>
    </row>
    <row r="769" spans="1:59" x14ac:dyDescent="0.2">
      <c r="A769" s="6">
        <v>44574</v>
      </c>
      <c r="B769" s="12">
        <v>60.870600000000003</v>
      </c>
      <c r="C769" s="12">
        <v>106.8532</v>
      </c>
      <c r="D769" s="12">
        <v>71.647900000000007</v>
      </c>
      <c r="E769" s="12">
        <v>32.072800000000001</v>
      </c>
      <c r="F769" s="12">
        <v>108.0519</v>
      </c>
      <c r="G769" s="12"/>
      <c r="H769" s="12">
        <v>5.4835000000000003</v>
      </c>
      <c r="I769" s="12">
        <v>11.7308</v>
      </c>
      <c r="J769" s="12">
        <v>6.6832000000000003</v>
      </c>
      <c r="K769" s="12">
        <v>77.712599999999995</v>
      </c>
      <c r="L769" s="12">
        <v>81.97</v>
      </c>
      <c r="M769" s="12">
        <v>85.8</v>
      </c>
      <c r="O769" s="6">
        <v>44574</v>
      </c>
      <c r="P769" s="7">
        <f t="shared" si="168"/>
        <v>-7.194293298857183E-3</v>
      </c>
      <c r="Q769" s="7">
        <f t="shared" si="169"/>
        <v>-4.17085585933778E-3</v>
      </c>
      <c r="R769" s="7">
        <f t="shared" si="170"/>
        <v>-9.2843257526371865E-3</v>
      </c>
      <c r="S769" s="7">
        <f t="shared" si="171"/>
        <v>-1.7416846921892163E-2</v>
      </c>
      <c r="T769" s="7">
        <f t="shared" si="172"/>
        <v>-1.4008530398122117E-2</v>
      </c>
      <c r="U769" s="7" t="str">
        <f t="shared" si="173"/>
        <v/>
      </c>
      <c r="V769" s="7">
        <f t="shared" si="174"/>
        <v>-2.5903940542684176E-2</v>
      </c>
      <c r="W769" s="7">
        <f t="shared" si="175"/>
        <v>-3.361224282908274E-2</v>
      </c>
      <c r="X769" s="7">
        <f t="shared" si="176"/>
        <v>-1.9939924409107457E-2</v>
      </c>
      <c r="Y769" s="7">
        <f t="shared" si="177"/>
        <v>1.0938335466487006E-4</v>
      </c>
      <c r="Z769" s="7">
        <v>-1.3873999999999999E-2</v>
      </c>
      <c r="AA769" s="7">
        <f t="shared" si="178"/>
        <v>-6.5661714513126626E-3</v>
      </c>
      <c r="AB769" s="7">
        <f t="shared" si="179"/>
        <v>-3.4958923621201016E-4</v>
      </c>
      <c r="AE769" s="6">
        <v>44574</v>
      </c>
      <c r="AF769" s="7">
        <v>20.309999999999999</v>
      </c>
      <c r="AG769" s="7">
        <v>37.11</v>
      </c>
      <c r="AH769" s="7">
        <v>72.569999999999993</v>
      </c>
      <c r="AI769" s="7">
        <f t="shared" si="165"/>
        <v>3.8299999999999983</v>
      </c>
      <c r="AJ769" s="7">
        <v>4.78</v>
      </c>
      <c r="AK769" s="7">
        <v>85.46</v>
      </c>
      <c r="AL769" s="7">
        <f t="shared" si="166"/>
        <v>80.679999999999993</v>
      </c>
      <c r="AM769" s="7">
        <v>0.08</v>
      </c>
      <c r="AN769" s="7">
        <v>0.91</v>
      </c>
      <c r="AO769" s="7">
        <v>1.7</v>
      </c>
      <c r="AP769" s="7">
        <f t="shared" si="167"/>
        <v>0.78999999999999992</v>
      </c>
      <c r="AQ769" s="7">
        <v>2.4300000000000002</v>
      </c>
      <c r="AR769" s="7">
        <v>114.17700000000001</v>
      </c>
      <c r="AS769" s="7">
        <v>1821.2</v>
      </c>
      <c r="AT769" s="14">
        <v>280.84500000000003</v>
      </c>
      <c r="AU769" s="14">
        <v>100.57259999999999</v>
      </c>
      <c r="AV769" s="14">
        <v>70.599999999999994</v>
      </c>
      <c r="AY769" s="6">
        <v>44574</v>
      </c>
      <c r="AZ769" s="12">
        <v>0</v>
      </c>
      <c r="BA769" s="12">
        <v>0</v>
      </c>
      <c r="BB769" s="12">
        <v>0</v>
      </c>
      <c r="BE769" s="6">
        <v>44574</v>
      </c>
      <c r="BF769" t="s">
        <v>56</v>
      </c>
      <c r="BG769" s="52">
        <v>3</v>
      </c>
    </row>
    <row r="770" spans="1:59" x14ac:dyDescent="0.2">
      <c r="A770" s="6">
        <v>44575</v>
      </c>
      <c r="B770" s="12">
        <v>61.9392</v>
      </c>
      <c r="C770" s="12">
        <v>108.6734</v>
      </c>
      <c r="D770" s="12">
        <v>74.321200000000005</v>
      </c>
      <c r="E770" s="12">
        <v>33.350099999999998</v>
      </c>
      <c r="F770" s="12">
        <v>108.33</v>
      </c>
      <c r="G770" s="12"/>
      <c r="H770" s="12">
        <v>5.4330999999999996</v>
      </c>
      <c r="I770" s="12">
        <v>11.8584</v>
      </c>
      <c r="J770" s="12">
        <v>6.7893999999999997</v>
      </c>
      <c r="K770" s="12">
        <v>77.712599999999995</v>
      </c>
      <c r="L770" s="12">
        <v>83.82</v>
      </c>
      <c r="M770" s="12">
        <v>87.17</v>
      </c>
      <c r="O770" s="6">
        <v>44575</v>
      </c>
      <c r="P770" s="7">
        <f t="shared" si="168"/>
        <v>1.7402959207050997E-2</v>
      </c>
      <c r="Q770" s="7">
        <f t="shared" si="169"/>
        <v>1.6891124126463385E-2</v>
      </c>
      <c r="R770" s="7">
        <f t="shared" si="170"/>
        <v>3.6632396066204796E-2</v>
      </c>
      <c r="S770" s="7">
        <f t="shared" si="171"/>
        <v>3.9052451952495827E-2</v>
      </c>
      <c r="T770" s="7">
        <f t="shared" si="172"/>
        <v>2.5704567075430142E-3</v>
      </c>
      <c r="U770" s="7" t="str">
        <f t="shared" si="173"/>
        <v/>
      </c>
      <c r="V770" s="7">
        <f t="shared" si="174"/>
        <v>-9.2337097809494385E-3</v>
      </c>
      <c r="W770" s="7">
        <f t="shared" si="175"/>
        <v>1.0818615684203602E-2</v>
      </c>
      <c r="X770" s="7">
        <f t="shared" si="176"/>
        <v>1.5765657662388268E-2</v>
      </c>
      <c r="Y770" s="7">
        <f t="shared" si="177"/>
        <v>0</v>
      </c>
      <c r="Z770" s="7">
        <v>4.0900000000000002E-4</v>
      </c>
      <c r="AA770" s="7">
        <f t="shared" si="178"/>
        <v>2.2318315831986148E-2</v>
      </c>
      <c r="AB770" s="7">
        <f t="shared" si="179"/>
        <v>1.5841228529568138E-2</v>
      </c>
      <c r="AE770" s="6">
        <v>44575</v>
      </c>
      <c r="AF770" s="7">
        <v>19.190000000000001</v>
      </c>
      <c r="AG770" s="7">
        <v>41.18</v>
      </c>
      <c r="AH770" s="7">
        <v>76.59</v>
      </c>
      <c r="AI770" s="7">
        <f t="shared" si="165"/>
        <v>3.3500000000000085</v>
      </c>
      <c r="AJ770" s="7">
        <v>4.37</v>
      </c>
      <c r="AK770" s="7">
        <v>86.97</v>
      </c>
      <c r="AL770" s="7">
        <f t="shared" si="166"/>
        <v>82.6</v>
      </c>
      <c r="AM770" s="7">
        <v>0.08</v>
      </c>
      <c r="AN770" s="7">
        <v>0.99</v>
      </c>
      <c r="AO770" s="7">
        <v>1.78</v>
      </c>
      <c r="AP770" s="7">
        <f t="shared" si="167"/>
        <v>0.79</v>
      </c>
      <c r="AQ770" s="7">
        <v>2.44</v>
      </c>
      <c r="AR770" s="7">
        <v>114.38249999999999</v>
      </c>
      <c r="AS770" s="7">
        <v>1816.5</v>
      </c>
      <c r="AT770" s="14">
        <v>280.84500000000003</v>
      </c>
      <c r="AU770" s="14">
        <v>100.57259999999999</v>
      </c>
      <c r="AV770" s="14">
        <v>70.599999999999994</v>
      </c>
      <c r="AY770" s="6">
        <v>44575</v>
      </c>
      <c r="AZ770" s="12">
        <v>0</v>
      </c>
      <c r="BA770" s="12">
        <v>0</v>
      </c>
      <c r="BB770" s="12">
        <v>0</v>
      </c>
      <c r="BE770" s="6">
        <v>44575</v>
      </c>
      <c r="BF770" t="s">
        <v>56</v>
      </c>
      <c r="BG770" s="52">
        <v>3</v>
      </c>
    </row>
    <row r="771" spans="1:59" x14ac:dyDescent="0.2">
      <c r="A771" s="6">
        <v>44579</v>
      </c>
      <c r="B771" s="12">
        <v>62.981999999999999</v>
      </c>
      <c r="C771" s="12">
        <v>109.0273</v>
      </c>
      <c r="D771" s="12">
        <v>74.980999999999995</v>
      </c>
      <c r="E771" s="12">
        <v>33.838500000000003</v>
      </c>
      <c r="F771" s="12">
        <v>107.6781</v>
      </c>
      <c r="G771" s="12"/>
      <c r="H771" s="12">
        <v>5.21</v>
      </c>
      <c r="I771" s="12">
        <v>11.347899999999999</v>
      </c>
      <c r="J771" s="12">
        <v>6.8673000000000002</v>
      </c>
      <c r="K771" s="12">
        <v>77.695599999999999</v>
      </c>
      <c r="L771" s="12">
        <v>85.42</v>
      </c>
      <c r="M771" s="12">
        <v>88.83</v>
      </c>
      <c r="O771" s="6">
        <v>44579</v>
      </c>
      <c r="P771" s="7">
        <f t="shared" si="168"/>
        <v>1.6695712544962632E-2</v>
      </c>
      <c r="Q771" s="7">
        <f t="shared" si="169"/>
        <v>3.2512556160491247E-3</v>
      </c>
      <c r="R771" s="7">
        <f t="shared" si="170"/>
        <v>8.8385073394641588E-3</v>
      </c>
      <c r="S771" s="7">
        <f t="shared" si="171"/>
        <v>1.4538436656564234E-2</v>
      </c>
      <c r="T771" s="7">
        <f t="shared" si="172"/>
        <v>-6.0359030904308334E-3</v>
      </c>
      <c r="U771" s="7" t="str">
        <f t="shared" si="173"/>
        <v/>
      </c>
      <c r="V771" s="7">
        <f t="shared" si="174"/>
        <v>-4.1930017671901569E-2</v>
      </c>
      <c r="W771" s="7">
        <f t="shared" si="175"/>
        <v>-4.4003772435219711E-2</v>
      </c>
      <c r="X771" s="7">
        <f t="shared" si="176"/>
        <v>1.1408443460769841E-2</v>
      </c>
      <c r="Y771" s="7">
        <f t="shared" si="177"/>
        <v>-2.1877867535694993E-4</v>
      </c>
      <c r="Z771" s="7">
        <v>-1.7867999999999998E-2</v>
      </c>
      <c r="AA771" s="7">
        <f t="shared" si="178"/>
        <v>1.8908622916395185E-2</v>
      </c>
      <c r="AB771" s="7">
        <f t="shared" si="179"/>
        <v>1.8864195758124955E-2</v>
      </c>
      <c r="AE771" s="6">
        <v>44579</v>
      </c>
      <c r="AF771" s="7">
        <v>22.79</v>
      </c>
      <c r="AG771" s="7">
        <v>42.28</v>
      </c>
      <c r="AH771" s="7">
        <v>84.63</v>
      </c>
      <c r="AI771" s="7">
        <f t="shared" si="165"/>
        <v>3.4099999999999966</v>
      </c>
      <c r="AJ771" s="7">
        <v>4.55</v>
      </c>
      <c r="AK771" s="7">
        <v>78.334000000000003</v>
      </c>
      <c r="AL771" s="7">
        <f t="shared" si="166"/>
        <v>73.784000000000006</v>
      </c>
      <c r="AM771" s="7">
        <v>0.08</v>
      </c>
      <c r="AN771" s="7">
        <v>1.06</v>
      </c>
      <c r="AO771" s="7">
        <v>1.87</v>
      </c>
      <c r="AP771" s="7">
        <f t="shared" si="167"/>
        <v>0.81</v>
      </c>
      <c r="AQ771" s="7">
        <v>2.46</v>
      </c>
      <c r="AR771" s="7">
        <v>114.7373</v>
      </c>
      <c r="AS771" s="7">
        <v>1812.3</v>
      </c>
      <c r="AT771" s="14">
        <v>280.84500000000003</v>
      </c>
      <c r="AU771" s="14">
        <v>100.57259999999999</v>
      </c>
      <c r="AV771" s="14">
        <v>70.599999999999994</v>
      </c>
      <c r="AY771" s="6">
        <v>44579</v>
      </c>
      <c r="AZ771" s="12">
        <v>0</v>
      </c>
      <c r="BA771" s="12">
        <v>0</v>
      </c>
      <c r="BB771" s="12">
        <v>0</v>
      </c>
      <c r="BE771" s="6">
        <v>44579</v>
      </c>
      <c r="BF771" t="s">
        <v>56</v>
      </c>
      <c r="BG771" s="52">
        <v>3</v>
      </c>
    </row>
    <row r="772" spans="1:59" x14ac:dyDescent="0.2">
      <c r="A772" s="6">
        <v>44580</v>
      </c>
      <c r="B772" s="12">
        <v>63.007899999999999</v>
      </c>
      <c r="C772" s="12">
        <v>108.6313</v>
      </c>
      <c r="D772" s="12">
        <v>74.783900000000003</v>
      </c>
      <c r="E772" s="12">
        <v>33.650599999999997</v>
      </c>
      <c r="F772" s="12">
        <v>103.85299999999999</v>
      </c>
      <c r="G772" s="12"/>
      <c r="H772" s="12">
        <v>5.0949</v>
      </c>
      <c r="I772" s="12">
        <v>11.3935</v>
      </c>
      <c r="J772" s="12">
        <v>6.7893999999999997</v>
      </c>
      <c r="K772" s="12">
        <v>77.712599999999995</v>
      </c>
      <c r="L772" s="12">
        <v>86.84</v>
      </c>
      <c r="M772" s="12">
        <v>89.64</v>
      </c>
      <c r="O772" s="6">
        <v>44580</v>
      </c>
      <c r="P772" s="7">
        <f t="shared" si="168"/>
        <v>4.1114407368908706E-4</v>
      </c>
      <c r="Q772" s="7">
        <f t="shared" si="169"/>
        <v>-3.6387299829333327E-3</v>
      </c>
      <c r="R772" s="7">
        <f t="shared" si="170"/>
        <v>-2.6321269375386633E-3</v>
      </c>
      <c r="S772" s="7">
        <f t="shared" si="171"/>
        <v>-5.5683209734651877E-3</v>
      </c>
      <c r="T772" s="7">
        <f t="shared" si="172"/>
        <v>-3.616978314319929E-2</v>
      </c>
      <c r="U772" s="7" t="str">
        <f t="shared" si="173"/>
        <v/>
      </c>
      <c r="V772" s="7">
        <f t="shared" si="174"/>
        <v>-2.233981636857894E-2</v>
      </c>
      <c r="W772" s="7">
        <f t="shared" si="175"/>
        <v>4.0103125677301401E-3</v>
      </c>
      <c r="X772" s="7">
        <f t="shared" si="176"/>
        <v>-1.1408443460769796E-2</v>
      </c>
      <c r="Y772" s="7">
        <f t="shared" si="177"/>
        <v>2.1877867535697766E-4</v>
      </c>
      <c r="Z772" s="7">
        <v>-1.0437999999999999E-2</v>
      </c>
      <c r="AA772" s="7">
        <f t="shared" si="178"/>
        <v>1.6487079596770642E-2</v>
      </c>
      <c r="AB772" s="7">
        <f t="shared" si="179"/>
        <v>9.0772181511166797E-3</v>
      </c>
      <c r="AE772" s="6">
        <v>44580</v>
      </c>
      <c r="AF772" s="7">
        <v>23.85</v>
      </c>
      <c r="AG772" s="7">
        <v>42.75</v>
      </c>
      <c r="AH772" s="7">
        <v>80.14</v>
      </c>
      <c r="AI772" s="7">
        <f t="shared" ref="AI772:AI835" si="180">IF(AND(M772&lt;&gt;"",L772&lt;&gt;""),M772-L772,"")</f>
        <v>2.7999999999999972</v>
      </c>
      <c r="AJ772" s="7">
        <v>4.8899999999999997</v>
      </c>
      <c r="AK772" s="7">
        <v>75.602000000000004</v>
      </c>
      <c r="AL772" s="7">
        <f t="shared" ref="AL772:AL835" si="181">IF(AND(AK772&lt;&gt;"",AJ772&lt;&gt;""),AK772-AJ772,"")</f>
        <v>70.712000000000003</v>
      </c>
      <c r="AM772" s="7">
        <v>0.08</v>
      </c>
      <c r="AN772" s="7">
        <v>1.04</v>
      </c>
      <c r="AO772" s="7">
        <v>1.83</v>
      </c>
      <c r="AP772" s="7">
        <f t="shared" ref="AP772:AP835" si="182">IF(AND(AO772&lt;&gt;"",AN772&lt;&gt;""),AO772-AN772,"")</f>
        <v>0.79</v>
      </c>
      <c r="AQ772" s="7">
        <v>2.4</v>
      </c>
      <c r="AR772" s="7">
        <v>114.6109</v>
      </c>
      <c r="AS772" s="7">
        <v>1843.1</v>
      </c>
      <c r="AT772" s="14">
        <v>280.84500000000003</v>
      </c>
      <c r="AU772" s="14">
        <v>100.57259999999999</v>
      </c>
      <c r="AV772" s="14">
        <v>70.599999999999994</v>
      </c>
      <c r="AY772" s="6">
        <v>44580</v>
      </c>
      <c r="AZ772" s="12">
        <v>0</v>
      </c>
      <c r="BA772" s="12">
        <v>0</v>
      </c>
      <c r="BB772" s="12">
        <v>0</v>
      </c>
      <c r="BE772" s="6">
        <v>44580</v>
      </c>
      <c r="BF772" t="s">
        <v>56</v>
      </c>
      <c r="BG772" s="52">
        <v>3</v>
      </c>
    </row>
    <row r="773" spans="1:59" x14ac:dyDescent="0.2">
      <c r="A773" s="6">
        <v>44581</v>
      </c>
      <c r="B773" s="12">
        <v>63.145800000000001</v>
      </c>
      <c r="C773" s="12">
        <v>108.2437</v>
      </c>
      <c r="D773" s="12">
        <v>73.370099999999994</v>
      </c>
      <c r="E773" s="12">
        <v>32.824199999999998</v>
      </c>
      <c r="F773" s="12">
        <v>101.8973</v>
      </c>
      <c r="G773" s="12"/>
      <c r="H773" s="12">
        <v>4.9005999999999998</v>
      </c>
      <c r="I773" s="12">
        <v>11.4938</v>
      </c>
      <c r="J773" s="12">
        <v>6.7469999999999999</v>
      </c>
      <c r="K773" s="12">
        <v>77.712599999999995</v>
      </c>
      <c r="L773" s="12">
        <v>86.29</v>
      </c>
      <c r="M773" s="12">
        <v>89.75</v>
      </c>
      <c r="O773" s="6">
        <v>44581</v>
      </c>
      <c r="P773" s="7">
        <f t="shared" ref="P773:P836" si="183">IF(AND(B773&lt;&gt;"",B772&lt;&gt;""),LN(B773/B772),"")</f>
        <v>2.1862229157801668E-3</v>
      </c>
      <c r="Q773" s="7">
        <f t="shared" ref="Q773:Q836" si="184">IF(AND(C773&lt;&gt;"",C772&lt;&gt;""),LN(C773/C772),"")</f>
        <v>-3.5744130275830832E-3</v>
      </c>
      <c r="R773" s="7">
        <f t="shared" ref="R773:R836" si="185">IF(AND(D773&lt;&gt;"",D772&lt;&gt;""),LN(D773/D772),"")</f>
        <v>-1.9086125491268847E-2</v>
      </c>
      <c r="S773" s="7">
        <f t="shared" ref="S773:S836" si="186">IF(AND(E773&lt;&gt;"",E772&lt;&gt;""),LN(E773/E772),"")</f>
        <v>-2.4864838317055962E-2</v>
      </c>
      <c r="T773" s="7">
        <f t="shared" ref="T773:T836" si="187">IF(AND(F773&lt;&gt;"",F772&lt;&gt;""),LN(F773/F772),"")</f>
        <v>-1.9010994411466975E-2</v>
      </c>
      <c r="U773" s="7" t="str">
        <f t="shared" ref="U773:U836" si="188">IF(AND(G773&lt;&gt;"",G772&lt;&gt;""),LN(G773/G772),"")</f>
        <v/>
      </c>
      <c r="V773" s="7">
        <f t="shared" ref="V773:V836" si="189">IF(AND(H773&lt;&gt;"",H772&lt;&gt;""),LN(H773/H772),"")</f>
        <v>-3.8882392796788193E-2</v>
      </c>
      <c r="W773" s="7">
        <f t="shared" ref="W773:W836" si="190">IF(AND(I773&lt;&gt;"",I772&lt;&gt;""),LN(I773/I772),"")</f>
        <v>8.7647422013294833E-3</v>
      </c>
      <c r="X773" s="7">
        <f t="shared" ref="X773:X836" si="191">IF(AND(J773&lt;&gt;"",J772&lt;&gt;""),LN(J773/J772),"")</f>
        <v>-6.264610777873836E-3</v>
      </c>
      <c r="Y773" s="7">
        <f t="shared" ref="Y773:Y836" si="192">IF(AND(K773&lt;&gt;"",K772&lt;&gt;""),LN(K773/K772),"")</f>
        <v>0</v>
      </c>
      <c r="Z773" s="7">
        <v>-1.1129999999999999E-2</v>
      </c>
      <c r="AA773" s="7">
        <f t="shared" ref="AA773:AA836" si="193">IF(AND(L773&lt;&gt;"",L772&lt;&gt;""),LN(L773/L772),"")</f>
        <v>-6.3536284898749037E-3</v>
      </c>
      <c r="AB773" s="7">
        <f t="shared" ref="AB773:AB836" si="194">IF(AND(M773&lt;&gt;"",M772&lt;&gt;""),LN(M773/M772),"")</f>
        <v>1.226378435661947E-3</v>
      </c>
      <c r="AE773" s="6">
        <v>44581</v>
      </c>
      <c r="AF773" s="7">
        <v>25.59</v>
      </c>
      <c r="AG773" s="7">
        <v>41.15</v>
      </c>
      <c r="AH773" s="7">
        <v>80.959999999999994</v>
      </c>
      <c r="AI773" s="7">
        <f t="shared" si="180"/>
        <v>3.4599999999999937</v>
      </c>
      <c r="AJ773" s="7">
        <v>4.45</v>
      </c>
      <c r="AK773" s="7">
        <v>75.203000000000003</v>
      </c>
      <c r="AL773" s="7">
        <f t="shared" si="181"/>
        <v>70.753</v>
      </c>
      <c r="AM773" s="7">
        <v>0.08</v>
      </c>
      <c r="AN773" s="7">
        <v>1.08</v>
      </c>
      <c r="AO773" s="7">
        <v>1.83</v>
      </c>
      <c r="AP773" s="7">
        <f t="shared" si="182"/>
        <v>0.75</v>
      </c>
      <c r="AQ773" s="7">
        <v>2.33</v>
      </c>
      <c r="AR773" s="7">
        <v>114.46420000000001</v>
      </c>
      <c r="AS773" s="7">
        <v>1842.5</v>
      </c>
      <c r="AT773" s="14">
        <v>280.84500000000003</v>
      </c>
      <c r="AU773" s="14">
        <v>100.57259999999999</v>
      </c>
      <c r="AV773" s="14">
        <v>70.599999999999994</v>
      </c>
      <c r="AY773" s="6">
        <v>44581</v>
      </c>
      <c r="AZ773" s="12">
        <v>0</v>
      </c>
      <c r="BA773" s="12">
        <v>0</v>
      </c>
      <c r="BB773" s="12">
        <v>0</v>
      </c>
      <c r="BE773" s="6">
        <v>44581</v>
      </c>
      <c r="BF773" t="s">
        <v>56</v>
      </c>
      <c r="BG773" s="52">
        <v>3</v>
      </c>
    </row>
    <row r="774" spans="1:59" x14ac:dyDescent="0.2">
      <c r="A774" s="6">
        <v>44582</v>
      </c>
      <c r="B774" s="12">
        <v>62.197800000000001</v>
      </c>
      <c r="C774" s="12">
        <v>106.94589999999999</v>
      </c>
      <c r="D774" s="12">
        <v>70.8767</v>
      </c>
      <c r="E774" s="12">
        <v>31.697199999999999</v>
      </c>
      <c r="F774" s="12">
        <v>100.22920000000001</v>
      </c>
      <c r="G774" s="12"/>
      <c r="H774" s="12">
        <v>4.6775000000000002</v>
      </c>
      <c r="I774" s="12">
        <v>10.7464</v>
      </c>
      <c r="J774" s="12">
        <v>6.4920999999999998</v>
      </c>
      <c r="K774" s="12">
        <v>77.704099999999997</v>
      </c>
      <c r="L774" s="12">
        <v>85.16</v>
      </c>
      <c r="M774" s="12">
        <v>89.75</v>
      </c>
      <c r="O774" s="6">
        <v>44582</v>
      </c>
      <c r="P774" s="7">
        <f t="shared" si="183"/>
        <v>-1.5126708926496082E-2</v>
      </c>
      <c r="Q774" s="7">
        <f t="shared" si="184"/>
        <v>-1.2062067451965752E-2</v>
      </c>
      <c r="R774" s="7">
        <f t="shared" si="185"/>
        <v>-3.4574748028948415E-2</v>
      </c>
      <c r="S774" s="7">
        <f t="shared" si="186"/>
        <v>-3.4937699317559009E-2</v>
      </c>
      <c r="T774" s="7">
        <f t="shared" si="187"/>
        <v>-1.6505879949680367E-2</v>
      </c>
      <c r="U774" s="7" t="str">
        <f t="shared" si="188"/>
        <v/>
      </c>
      <c r="V774" s="7">
        <f t="shared" si="189"/>
        <v>-4.6593867433800673E-2</v>
      </c>
      <c r="W774" s="7">
        <f t="shared" si="190"/>
        <v>-6.7236944784686628E-2</v>
      </c>
      <c r="X774" s="7">
        <f t="shared" si="191"/>
        <v>-3.8511908537948329E-2</v>
      </c>
      <c r="Y774" s="7">
        <f t="shared" si="192"/>
        <v>-1.0938335466483252E-4</v>
      </c>
      <c r="Z774" s="7">
        <v>-1.9826E-2</v>
      </c>
      <c r="AA774" s="7">
        <f t="shared" si="193"/>
        <v>-1.318187649493751E-2</v>
      </c>
      <c r="AB774" s="7">
        <f t="shared" si="194"/>
        <v>0</v>
      </c>
      <c r="AE774" s="6">
        <v>44582</v>
      </c>
      <c r="AF774" s="7">
        <v>28.85</v>
      </c>
      <c r="AG774" s="7">
        <v>42.57</v>
      </c>
      <c r="AH774" s="7">
        <v>81.03</v>
      </c>
      <c r="AI774" s="7">
        <f t="shared" si="180"/>
        <v>4.5900000000000034</v>
      </c>
      <c r="AJ774" s="7">
        <v>4.1100000000000003</v>
      </c>
      <c r="AK774" s="7">
        <v>78.98</v>
      </c>
      <c r="AL774" s="7">
        <f t="shared" si="181"/>
        <v>74.87</v>
      </c>
      <c r="AM774" s="7">
        <v>0.08</v>
      </c>
      <c r="AN774" s="7">
        <v>1.01</v>
      </c>
      <c r="AO774" s="7">
        <v>1.75</v>
      </c>
      <c r="AP774" s="7">
        <f t="shared" si="182"/>
        <v>0.74</v>
      </c>
      <c r="AQ774" s="7">
        <v>2.34</v>
      </c>
      <c r="AR774" s="7">
        <v>114.6125</v>
      </c>
      <c r="AS774" s="7">
        <v>1831.8</v>
      </c>
      <c r="AT774" s="14">
        <v>280.84500000000003</v>
      </c>
      <c r="AU774" s="14">
        <v>100.57259999999999</v>
      </c>
      <c r="AV774" s="14">
        <v>70.599999999999994</v>
      </c>
      <c r="AY774" s="6">
        <v>44582</v>
      </c>
      <c r="AZ774" s="12">
        <v>0</v>
      </c>
      <c r="BA774" s="12">
        <v>0</v>
      </c>
      <c r="BB774" s="12">
        <v>0</v>
      </c>
      <c r="BE774" s="6">
        <v>44582</v>
      </c>
      <c r="BF774" t="s">
        <v>56</v>
      </c>
      <c r="BG774" s="52">
        <v>3</v>
      </c>
    </row>
    <row r="775" spans="1:59" x14ac:dyDescent="0.2">
      <c r="A775" s="6">
        <v>44585</v>
      </c>
      <c r="B775" s="12">
        <v>62.732100000000003</v>
      </c>
      <c r="C775" s="12">
        <v>107.1734</v>
      </c>
      <c r="D775" s="12">
        <v>71.133799999999994</v>
      </c>
      <c r="E775" s="12">
        <v>31.941299999999998</v>
      </c>
      <c r="F775" s="12">
        <v>100.7852</v>
      </c>
      <c r="G775" s="12"/>
      <c r="H775" s="12">
        <v>4.6272000000000002</v>
      </c>
      <c r="I775" s="12">
        <v>10.855700000000001</v>
      </c>
      <c r="J775" s="12">
        <v>6.4992000000000001</v>
      </c>
      <c r="K775" s="12">
        <v>77.712599999999995</v>
      </c>
      <c r="L775" s="12">
        <v>84.48</v>
      </c>
      <c r="M775" s="12">
        <v>87.74</v>
      </c>
      <c r="O775" s="6">
        <v>44585</v>
      </c>
      <c r="P775" s="7">
        <f t="shared" si="183"/>
        <v>8.5536490089835621E-3</v>
      </c>
      <c r="Q775" s="7">
        <f t="shared" si="184"/>
        <v>2.1249843952176922E-3</v>
      </c>
      <c r="R775" s="7">
        <f t="shared" si="185"/>
        <v>3.6208629769712091E-3</v>
      </c>
      <c r="S775" s="7">
        <f t="shared" si="186"/>
        <v>7.6714943671848971E-3</v>
      </c>
      <c r="T775" s="7">
        <f t="shared" si="187"/>
        <v>5.5319560978406013E-3</v>
      </c>
      <c r="U775" s="7" t="str">
        <f t="shared" si="188"/>
        <v/>
      </c>
      <c r="V775" s="7">
        <f t="shared" si="189"/>
        <v>-1.0811845623853769E-2</v>
      </c>
      <c r="W775" s="7">
        <f t="shared" si="190"/>
        <v>1.0119472896221395E-2</v>
      </c>
      <c r="X775" s="7">
        <f t="shared" si="191"/>
        <v>1.0930392965885522E-3</v>
      </c>
      <c r="Y775" s="7">
        <f t="shared" si="192"/>
        <v>1.0938335466487006E-4</v>
      </c>
      <c r="Z775" s="7">
        <v>4.2379999999999996E-3</v>
      </c>
      <c r="AA775" s="7">
        <f t="shared" si="193"/>
        <v>-8.0170200673273222E-3</v>
      </c>
      <c r="AB775" s="7">
        <f t="shared" si="194"/>
        <v>-2.2650131630320404E-2</v>
      </c>
      <c r="AE775" s="6">
        <v>44585</v>
      </c>
      <c r="AF775" s="7">
        <v>29.9</v>
      </c>
      <c r="AG775" s="7">
        <v>47.84</v>
      </c>
      <c r="AH775" s="7">
        <v>83.77</v>
      </c>
      <c r="AI775" s="7">
        <f t="shared" si="180"/>
        <v>3.2599999999999909</v>
      </c>
      <c r="AJ775" s="7">
        <v>4.2</v>
      </c>
      <c r="AK775" s="7">
        <v>93</v>
      </c>
      <c r="AL775" s="7">
        <f t="shared" si="181"/>
        <v>88.8</v>
      </c>
      <c r="AM775" s="7">
        <v>0.08</v>
      </c>
      <c r="AN775" s="7">
        <v>0.99</v>
      </c>
      <c r="AO775" s="7">
        <v>1.75</v>
      </c>
      <c r="AP775" s="7">
        <f t="shared" si="182"/>
        <v>0.76</v>
      </c>
      <c r="AQ775" s="7">
        <v>2.38</v>
      </c>
      <c r="AR775" s="7">
        <v>115.2034</v>
      </c>
      <c r="AS775" s="7">
        <v>1841.7</v>
      </c>
      <c r="AT775" s="14">
        <v>280.84500000000003</v>
      </c>
      <c r="AU775" s="14">
        <v>100.57259999999999</v>
      </c>
      <c r="AV775" s="14">
        <v>70.599999999999994</v>
      </c>
      <c r="AY775" s="6">
        <v>44585</v>
      </c>
      <c r="AZ775" s="12">
        <v>0</v>
      </c>
      <c r="BA775" s="12">
        <v>0</v>
      </c>
      <c r="BB775" s="12">
        <v>0</v>
      </c>
      <c r="BE775" s="6">
        <v>44585</v>
      </c>
      <c r="BF775" t="s">
        <v>56</v>
      </c>
      <c r="BG775" s="52">
        <v>3</v>
      </c>
    </row>
    <row r="776" spans="1:59" x14ac:dyDescent="0.2">
      <c r="A776" s="6">
        <v>44586</v>
      </c>
      <c r="B776" s="12">
        <v>64.576400000000007</v>
      </c>
      <c r="C776" s="12">
        <v>111.7324</v>
      </c>
      <c r="D776" s="12">
        <v>74.638199999999998</v>
      </c>
      <c r="E776" s="12">
        <v>34.533499999999997</v>
      </c>
      <c r="F776" s="12">
        <v>105.3389</v>
      </c>
      <c r="G776" s="12"/>
      <c r="H776" s="12">
        <v>4.7206999999999999</v>
      </c>
      <c r="I776" s="12">
        <v>11.4847</v>
      </c>
      <c r="J776" s="12">
        <v>6.5770999999999997</v>
      </c>
      <c r="K776" s="12">
        <v>77.695599999999999</v>
      </c>
      <c r="L776" s="12">
        <v>86.61</v>
      </c>
      <c r="M776" s="12">
        <v>89.49</v>
      </c>
      <c r="O776" s="6">
        <v>44586</v>
      </c>
      <c r="P776" s="7">
        <f t="shared" si="183"/>
        <v>2.8975740610021426E-2</v>
      </c>
      <c r="Q776" s="7">
        <f t="shared" si="184"/>
        <v>4.1658643165045417E-2</v>
      </c>
      <c r="R776" s="7">
        <f t="shared" si="185"/>
        <v>4.8089829864788929E-2</v>
      </c>
      <c r="S776" s="7">
        <f t="shared" si="186"/>
        <v>7.8030024126896969E-2</v>
      </c>
      <c r="T776" s="7">
        <f t="shared" si="187"/>
        <v>4.4191252163117332E-2</v>
      </c>
      <c r="U776" s="7" t="str">
        <f t="shared" si="188"/>
        <v/>
      </c>
      <c r="V776" s="7">
        <f t="shared" si="189"/>
        <v>2.0005160143844042E-2</v>
      </c>
      <c r="W776" s="7">
        <f t="shared" si="190"/>
        <v>5.6325427109586872E-2</v>
      </c>
      <c r="X776" s="7">
        <f t="shared" si="191"/>
        <v>1.1914826300230356E-2</v>
      </c>
      <c r="Y776" s="7">
        <f t="shared" si="192"/>
        <v>-2.1877867535694993E-4</v>
      </c>
      <c r="Z776" s="7">
        <v>-1.2284E-2</v>
      </c>
      <c r="AA776" s="7">
        <f t="shared" si="193"/>
        <v>2.4900462385002015E-2</v>
      </c>
      <c r="AB776" s="7">
        <f t="shared" si="194"/>
        <v>1.9748991456698881E-2</v>
      </c>
      <c r="AE776" s="6">
        <v>44586</v>
      </c>
      <c r="AF776" s="7">
        <v>31.16</v>
      </c>
      <c r="AG776" s="7">
        <v>47.63</v>
      </c>
      <c r="AH776" s="7">
        <v>84.57</v>
      </c>
      <c r="AI776" s="7">
        <f t="shared" si="180"/>
        <v>2.8799999999999955</v>
      </c>
      <c r="AJ776" s="7">
        <v>4.24</v>
      </c>
      <c r="AK776" s="7">
        <v>93.581999999999994</v>
      </c>
      <c r="AL776" s="7">
        <f t="shared" si="181"/>
        <v>89.341999999999999</v>
      </c>
      <c r="AM776" s="7">
        <v>0.08</v>
      </c>
      <c r="AN776" s="7">
        <v>1.02</v>
      </c>
      <c r="AO776" s="7">
        <v>1.78</v>
      </c>
      <c r="AP776" s="7">
        <f t="shared" si="182"/>
        <v>0.76</v>
      </c>
      <c r="AQ776" s="7">
        <v>2.41</v>
      </c>
      <c r="AR776" s="7">
        <v>115.16540000000001</v>
      </c>
      <c r="AS776" s="7">
        <v>1852.7</v>
      </c>
      <c r="AT776" s="14">
        <v>280.84500000000003</v>
      </c>
      <c r="AU776" s="14">
        <v>100.57259999999999</v>
      </c>
      <c r="AV776" s="14">
        <v>70.599999999999994</v>
      </c>
      <c r="AY776" s="6">
        <v>44586</v>
      </c>
      <c r="AZ776" s="12">
        <v>0</v>
      </c>
      <c r="BA776" s="12">
        <v>0</v>
      </c>
      <c r="BB776" s="12">
        <v>0</v>
      </c>
      <c r="BE776" s="6">
        <v>44586</v>
      </c>
      <c r="BF776" t="s">
        <v>56</v>
      </c>
      <c r="BG776" s="52">
        <v>3</v>
      </c>
    </row>
    <row r="777" spans="1:59" x14ac:dyDescent="0.2">
      <c r="A777" s="6">
        <v>44587</v>
      </c>
      <c r="B777" s="12">
        <v>63.921399999999998</v>
      </c>
      <c r="C777" s="12">
        <v>111.8167</v>
      </c>
      <c r="D777" s="12">
        <v>74.595399999999998</v>
      </c>
      <c r="E777" s="12">
        <v>34.805799999999998</v>
      </c>
      <c r="F777" s="12">
        <v>105.7032</v>
      </c>
      <c r="G777" s="12"/>
      <c r="H777" s="12">
        <v>4.6847000000000003</v>
      </c>
      <c r="I777" s="12">
        <v>11.539300000000001</v>
      </c>
      <c r="J777" s="12">
        <v>6.8601999999999999</v>
      </c>
      <c r="K777" s="12">
        <v>77.704099999999997</v>
      </c>
      <c r="L777" s="12">
        <v>88.33</v>
      </c>
      <c r="M777" s="12">
        <v>91.22</v>
      </c>
      <c r="O777" s="6">
        <v>44587</v>
      </c>
      <c r="P777" s="7">
        <f t="shared" si="183"/>
        <v>-1.0194815367555902E-2</v>
      </c>
      <c r="Q777" s="7">
        <f t="shared" si="184"/>
        <v>7.5419676479045183E-4</v>
      </c>
      <c r="R777" s="7">
        <f t="shared" si="185"/>
        <v>-5.7359738253961025E-4</v>
      </c>
      <c r="S777" s="7">
        <f t="shared" si="186"/>
        <v>7.8541721592965824E-3</v>
      </c>
      <c r="T777" s="7">
        <f t="shared" si="187"/>
        <v>3.4523951556764782E-3</v>
      </c>
      <c r="U777" s="7" t="str">
        <f t="shared" si="188"/>
        <v/>
      </c>
      <c r="V777" s="7">
        <f t="shared" si="189"/>
        <v>-7.6552141975335568E-3</v>
      </c>
      <c r="W777" s="7">
        <f t="shared" si="190"/>
        <v>4.742885888817004E-3</v>
      </c>
      <c r="X777" s="7">
        <f t="shared" si="191"/>
        <v>4.2142677127600753E-2</v>
      </c>
      <c r="Y777" s="7">
        <f t="shared" si="192"/>
        <v>1.0939532069207576E-4</v>
      </c>
      <c r="Z777" s="7">
        <v>-2.5119999999999999E-3</v>
      </c>
      <c r="AA777" s="7">
        <f t="shared" si="193"/>
        <v>1.9664518414087454E-2</v>
      </c>
      <c r="AB777" s="7">
        <f t="shared" si="194"/>
        <v>1.9147284088787551E-2</v>
      </c>
      <c r="AE777" s="6">
        <v>44587</v>
      </c>
      <c r="AF777" s="7">
        <v>31.96</v>
      </c>
      <c r="AG777" s="7">
        <v>45.67</v>
      </c>
      <c r="AH777" s="7">
        <v>85.75</v>
      </c>
      <c r="AI777" s="7">
        <f t="shared" si="180"/>
        <v>2.8900000000000006</v>
      </c>
      <c r="AJ777" s="7">
        <v>4.43</v>
      </c>
      <c r="AK777" s="7">
        <v>91.837000000000003</v>
      </c>
      <c r="AL777" s="7">
        <f t="shared" si="181"/>
        <v>87.407000000000011</v>
      </c>
      <c r="AM777" s="7">
        <v>0.08</v>
      </c>
      <c r="AN777" s="7">
        <v>1.1299999999999999</v>
      </c>
      <c r="AO777" s="7">
        <v>1.85</v>
      </c>
      <c r="AP777" s="7">
        <f t="shared" si="182"/>
        <v>0.7200000000000002</v>
      </c>
      <c r="AQ777" s="7">
        <v>2.38</v>
      </c>
      <c r="AR777" s="7">
        <v>115.09220000000001</v>
      </c>
      <c r="AS777" s="7">
        <v>1829.9</v>
      </c>
      <c r="AT777" s="14">
        <v>280.84500000000003</v>
      </c>
      <c r="AU777" s="14">
        <v>100.57259999999999</v>
      </c>
      <c r="AV777" s="14">
        <v>70.599999999999994</v>
      </c>
      <c r="AY777" s="6">
        <v>44587</v>
      </c>
      <c r="AZ777" s="12">
        <v>0</v>
      </c>
      <c r="BA777" s="12">
        <v>1</v>
      </c>
      <c r="BB777" s="12">
        <v>0</v>
      </c>
      <c r="BE777" s="6">
        <v>44587</v>
      </c>
      <c r="BF777" t="s">
        <v>56</v>
      </c>
      <c r="BG777" s="52">
        <v>3</v>
      </c>
    </row>
    <row r="778" spans="1:59" x14ac:dyDescent="0.2">
      <c r="A778" s="6">
        <v>44588</v>
      </c>
      <c r="B778" s="12">
        <v>64.740099999999998</v>
      </c>
      <c r="C778" s="12">
        <v>114.07510000000001</v>
      </c>
      <c r="D778" s="12">
        <v>76.823099999999997</v>
      </c>
      <c r="E778" s="12">
        <v>34.993600000000001</v>
      </c>
      <c r="F778" s="12">
        <v>105.6073</v>
      </c>
      <c r="G778" s="12"/>
      <c r="H778" s="12">
        <v>4.7423000000000002</v>
      </c>
      <c r="I778" s="12">
        <v>12.259399999999999</v>
      </c>
      <c r="J778" s="12">
        <v>6.7965</v>
      </c>
      <c r="K778" s="12">
        <v>77.712599999999995</v>
      </c>
      <c r="L778" s="12">
        <v>87.61</v>
      </c>
      <c r="M778" s="12">
        <v>90.7</v>
      </c>
      <c r="O778" s="6">
        <v>44588</v>
      </c>
      <c r="P778" s="7">
        <f t="shared" si="183"/>
        <v>1.2726589540866124E-2</v>
      </c>
      <c r="Q778" s="7">
        <f t="shared" si="184"/>
        <v>1.9996079981579956E-2</v>
      </c>
      <c r="R778" s="7">
        <f t="shared" si="185"/>
        <v>2.9426533067882409E-2</v>
      </c>
      <c r="S778" s="7">
        <f t="shared" si="186"/>
        <v>5.381148066401574E-3</v>
      </c>
      <c r="T778" s="7">
        <f t="shared" si="187"/>
        <v>-9.0766910857755878E-4</v>
      </c>
      <c r="U778" s="7" t="str">
        <f t="shared" si="188"/>
        <v/>
      </c>
      <c r="V778" s="7">
        <f t="shared" si="189"/>
        <v>1.2220370598920597E-2</v>
      </c>
      <c r="W778" s="7">
        <f t="shared" si="190"/>
        <v>6.0534389008081314E-2</v>
      </c>
      <c r="X778" s="7">
        <f t="shared" si="191"/>
        <v>-9.3288220385940712E-3</v>
      </c>
      <c r="Y778" s="7">
        <f t="shared" si="192"/>
        <v>1.0938335466487006E-4</v>
      </c>
      <c r="Z778" s="7">
        <v>-4.9500000000000004E-3</v>
      </c>
      <c r="AA778" s="7">
        <f t="shared" si="193"/>
        <v>-8.1846540787684097E-3</v>
      </c>
      <c r="AB778" s="7">
        <f t="shared" si="194"/>
        <v>-5.7168141624634079E-3</v>
      </c>
      <c r="AE778" s="6">
        <v>44588</v>
      </c>
      <c r="AF778" s="7">
        <v>30.49</v>
      </c>
      <c r="AG778" s="7">
        <v>46.9</v>
      </c>
      <c r="AH778" s="7">
        <v>85.62</v>
      </c>
      <c r="AI778" s="7">
        <f t="shared" si="180"/>
        <v>3.0900000000000034</v>
      </c>
      <c r="AJ778" s="7">
        <v>4.43</v>
      </c>
      <c r="AK778" s="7">
        <v>92.301000000000002</v>
      </c>
      <c r="AL778" s="7">
        <f t="shared" si="181"/>
        <v>87.871000000000009</v>
      </c>
      <c r="AM778" s="7">
        <v>0.08</v>
      </c>
      <c r="AN778" s="7">
        <v>1.18</v>
      </c>
      <c r="AO778" s="7">
        <v>1.81</v>
      </c>
      <c r="AP778" s="7">
        <f t="shared" si="182"/>
        <v>0.63000000000000012</v>
      </c>
      <c r="AQ778" s="7">
        <v>2.4</v>
      </c>
      <c r="AR778" s="7">
        <v>115.97799999999999</v>
      </c>
      <c r="AS778" s="7">
        <v>1793.3</v>
      </c>
      <c r="AT778" s="14">
        <v>280.84500000000003</v>
      </c>
      <c r="AU778" s="14">
        <v>100.57259999999999</v>
      </c>
      <c r="AV778" s="14">
        <v>70.599999999999994</v>
      </c>
      <c r="AY778" s="6">
        <v>44588</v>
      </c>
      <c r="AZ778" s="12">
        <v>0</v>
      </c>
      <c r="BA778" s="12">
        <v>0</v>
      </c>
      <c r="BB778" s="12">
        <v>0</v>
      </c>
      <c r="BE778" s="6">
        <v>44588</v>
      </c>
      <c r="BF778" t="s">
        <v>56</v>
      </c>
      <c r="BG778" s="52">
        <v>3</v>
      </c>
    </row>
    <row r="779" spans="1:59" x14ac:dyDescent="0.2">
      <c r="A779" s="6">
        <v>44589</v>
      </c>
      <c r="B779" s="12">
        <v>64.878</v>
      </c>
      <c r="C779" s="12">
        <v>110.0639</v>
      </c>
      <c r="D779" s="12">
        <v>76.446100000000001</v>
      </c>
      <c r="E779" s="12">
        <v>35.284799999999997</v>
      </c>
      <c r="F779" s="12">
        <v>108.19580000000001</v>
      </c>
      <c r="G779" s="12"/>
      <c r="H779" s="12">
        <v>4.7710999999999997</v>
      </c>
      <c r="I779" s="12">
        <v>12.387</v>
      </c>
      <c r="J779" s="12">
        <v>6.7256999999999998</v>
      </c>
      <c r="K779" s="12">
        <v>77.695599999999999</v>
      </c>
      <c r="L779" s="12">
        <v>87.67</v>
      </c>
      <c r="M779" s="12">
        <v>91.47</v>
      </c>
      <c r="O779" s="6">
        <v>44589</v>
      </c>
      <c r="P779" s="7">
        <f t="shared" si="183"/>
        <v>2.127790054450828E-3</v>
      </c>
      <c r="Q779" s="7">
        <f t="shared" si="184"/>
        <v>-3.5795897208388765E-2</v>
      </c>
      <c r="R779" s="7">
        <f t="shared" si="185"/>
        <v>-4.9194588386551287E-3</v>
      </c>
      <c r="S779" s="7">
        <f t="shared" si="186"/>
        <v>8.2870886796449182E-3</v>
      </c>
      <c r="T779" s="7">
        <f t="shared" si="187"/>
        <v>2.4215050982681247E-2</v>
      </c>
      <c r="U779" s="7" t="str">
        <f t="shared" si="188"/>
        <v/>
      </c>
      <c r="V779" s="7">
        <f t="shared" si="189"/>
        <v>6.0546361932919679E-3</v>
      </c>
      <c r="W779" s="7">
        <f t="shared" si="190"/>
        <v>1.0354545902690224E-2</v>
      </c>
      <c r="X779" s="7">
        <f t="shared" si="191"/>
        <v>-1.0471764502838784E-2</v>
      </c>
      <c r="Y779" s="7">
        <f t="shared" si="192"/>
        <v>-2.1877867535694993E-4</v>
      </c>
      <c r="Z779" s="7">
        <v>2.4532000000000002E-2</v>
      </c>
      <c r="AA779" s="7">
        <f t="shared" si="193"/>
        <v>6.8461892222189717E-4</v>
      </c>
      <c r="AB779" s="7">
        <f t="shared" si="194"/>
        <v>8.4536925471821907E-3</v>
      </c>
      <c r="AE779" s="6">
        <v>44589</v>
      </c>
      <c r="AF779" s="7">
        <v>27.66</v>
      </c>
      <c r="AG779" s="7">
        <v>47.74</v>
      </c>
      <c r="AH779" s="7">
        <v>85.29</v>
      </c>
      <c r="AI779" s="7">
        <f t="shared" si="180"/>
        <v>3.7999999999999972</v>
      </c>
      <c r="AJ779" s="7">
        <v>5.69</v>
      </c>
      <c r="AK779" s="7">
        <v>92.061999999999998</v>
      </c>
      <c r="AL779" s="7">
        <f t="shared" si="181"/>
        <v>86.372</v>
      </c>
      <c r="AM779" s="7">
        <v>0.08</v>
      </c>
      <c r="AN779" s="7">
        <v>1.1499999999999999</v>
      </c>
      <c r="AO779" s="7">
        <v>1.78</v>
      </c>
      <c r="AP779" s="7">
        <f t="shared" si="182"/>
        <v>0.63000000000000012</v>
      </c>
      <c r="AQ779" s="7">
        <v>2.44</v>
      </c>
      <c r="AR779" s="7">
        <v>116.0393</v>
      </c>
      <c r="AS779" s="7">
        <v>1784.9</v>
      </c>
      <c r="AT779" s="14">
        <v>280.84500000000003</v>
      </c>
      <c r="AU779" s="14">
        <v>100.57259999999999</v>
      </c>
      <c r="AV779" s="14">
        <v>70.599999999999994</v>
      </c>
      <c r="AY779" s="6">
        <v>44589</v>
      </c>
      <c r="AZ779" s="12">
        <v>0</v>
      </c>
      <c r="BA779" s="12">
        <v>0</v>
      </c>
      <c r="BB779" s="12">
        <v>0</v>
      </c>
      <c r="BE779" s="6">
        <v>44589</v>
      </c>
      <c r="BF779" t="s">
        <v>56</v>
      </c>
      <c r="BG779" s="52">
        <v>3</v>
      </c>
    </row>
    <row r="780" spans="1:59" x14ac:dyDescent="0.2">
      <c r="A780" s="6">
        <v>44592</v>
      </c>
      <c r="B780" s="12">
        <v>65.464100000000002</v>
      </c>
      <c r="C780" s="12">
        <v>110.67059999999999</v>
      </c>
      <c r="D780" s="12">
        <v>75.932000000000002</v>
      </c>
      <c r="E780" s="12">
        <v>35.378700000000002</v>
      </c>
      <c r="F780" s="12">
        <v>107.2754</v>
      </c>
      <c r="G780" s="12"/>
      <c r="H780" s="12">
        <v>4.7279</v>
      </c>
      <c r="I780" s="12">
        <v>12.4053</v>
      </c>
      <c r="J780" s="12">
        <v>6.7752999999999997</v>
      </c>
      <c r="K780" s="12">
        <v>77.712599999999995</v>
      </c>
      <c r="L780" s="12">
        <v>89.16</v>
      </c>
      <c r="M780" s="12">
        <v>92.35</v>
      </c>
      <c r="O780" s="6">
        <v>44592</v>
      </c>
      <c r="P780" s="7">
        <f t="shared" si="183"/>
        <v>8.993317589589607E-3</v>
      </c>
      <c r="Q780" s="7">
        <f t="shared" si="184"/>
        <v>5.497115564490956E-3</v>
      </c>
      <c r="R780" s="7">
        <f t="shared" si="185"/>
        <v>-6.7477144110640779E-3</v>
      </c>
      <c r="S780" s="7">
        <f t="shared" si="186"/>
        <v>2.6576678276485927E-3</v>
      </c>
      <c r="T780" s="7">
        <f t="shared" si="187"/>
        <v>-8.5431890482390027E-3</v>
      </c>
      <c r="U780" s="7" t="str">
        <f t="shared" si="188"/>
        <v/>
      </c>
      <c r="V780" s="7">
        <f t="shared" si="189"/>
        <v>-9.095756992873346E-3</v>
      </c>
      <c r="W780" s="7">
        <f t="shared" si="190"/>
        <v>1.4762650761341654E-3</v>
      </c>
      <c r="X780" s="7">
        <f t="shared" si="191"/>
        <v>7.3476369378922763E-3</v>
      </c>
      <c r="Y780" s="7">
        <f t="shared" si="192"/>
        <v>2.1877867535697766E-4</v>
      </c>
      <c r="Z780" s="7">
        <v>1.7850999999999999E-2</v>
      </c>
      <c r="AA780" s="7">
        <f t="shared" si="193"/>
        <v>1.6852742917173844E-2</v>
      </c>
      <c r="AB780" s="7">
        <f t="shared" si="194"/>
        <v>9.5746569769757095E-3</v>
      </c>
      <c r="AE780" s="6">
        <v>44592</v>
      </c>
      <c r="AF780" s="7">
        <v>24.83</v>
      </c>
      <c r="AG780" s="7">
        <v>42.35</v>
      </c>
      <c r="AH780" s="7">
        <v>85.14</v>
      </c>
      <c r="AI780" s="7">
        <f t="shared" si="180"/>
        <v>3.1899999999999977</v>
      </c>
      <c r="AJ780" s="7">
        <v>5.56</v>
      </c>
      <c r="AK780" s="7">
        <v>84.671999999999997</v>
      </c>
      <c r="AL780" s="7">
        <f t="shared" si="181"/>
        <v>79.111999999999995</v>
      </c>
      <c r="AM780" s="7">
        <v>0.08</v>
      </c>
      <c r="AN780" s="7">
        <v>1.18</v>
      </c>
      <c r="AO780" s="7">
        <v>1.79</v>
      </c>
      <c r="AP780" s="7">
        <f t="shared" si="182"/>
        <v>0.6100000000000001</v>
      </c>
      <c r="AQ780" s="7">
        <v>2.44</v>
      </c>
      <c r="AR780" s="7">
        <v>115.566</v>
      </c>
      <c r="AS780" s="7">
        <v>1795</v>
      </c>
      <c r="AT780" s="14">
        <v>280.84500000000003</v>
      </c>
      <c r="AU780" s="14">
        <v>100.57259999999999</v>
      </c>
      <c r="AV780" s="14">
        <v>70.599999999999994</v>
      </c>
      <c r="AY780" s="6">
        <v>44592</v>
      </c>
      <c r="AZ780" s="12">
        <v>0</v>
      </c>
      <c r="BA780" s="12">
        <v>0</v>
      </c>
      <c r="BB780" s="12">
        <v>0</v>
      </c>
      <c r="BE780" s="6">
        <v>44592</v>
      </c>
      <c r="BF780" t="s">
        <v>56</v>
      </c>
      <c r="BG780" s="52">
        <v>3</v>
      </c>
    </row>
    <row r="781" spans="1:59" x14ac:dyDescent="0.2">
      <c r="A781" s="6">
        <v>44593</v>
      </c>
      <c r="B781" s="12">
        <v>69.661199999999994</v>
      </c>
      <c r="C781" s="12">
        <v>113.58629999999999</v>
      </c>
      <c r="D781" s="12">
        <v>78.433999999999997</v>
      </c>
      <c r="E781" s="12">
        <v>36.900199999999998</v>
      </c>
      <c r="F781" s="12">
        <v>110.29519999999999</v>
      </c>
      <c r="G781" s="12"/>
      <c r="H781" s="12">
        <v>4.8933999999999997</v>
      </c>
      <c r="I781" s="12">
        <v>13.2803</v>
      </c>
      <c r="J781" s="12">
        <v>6.9381000000000004</v>
      </c>
      <c r="K781" s="12">
        <v>77.704099999999997</v>
      </c>
      <c r="L781" s="12">
        <v>88.22</v>
      </c>
      <c r="M781" s="12">
        <v>90.24</v>
      </c>
      <c r="O781" s="6">
        <v>44593</v>
      </c>
      <c r="P781" s="7">
        <f t="shared" si="183"/>
        <v>6.214159053728998E-2</v>
      </c>
      <c r="Q781" s="7">
        <f t="shared" si="184"/>
        <v>2.6004678637461146E-2</v>
      </c>
      <c r="R781" s="7">
        <f t="shared" si="185"/>
        <v>3.2419303888293845E-2</v>
      </c>
      <c r="S781" s="7">
        <f t="shared" si="186"/>
        <v>4.2107026952549163E-2</v>
      </c>
      <c r="T781" s="7">
        <f t="shared" si="187"/>
        <v>2.7761048028280427E-2</v>
      </c>
      <c r="U781" s="7" t="str">
        <f t="shared" si="188"/>
        <v/>
      </c>
      <c r="V781" s="7">
        <f t="shared" si="189"/>
        <v>3.4406229115752404E-2</v>
      </c>
      <c r="W781" s="7">
        <f t="shared" si="190"/>
        <v>6.8157933506378166E-2</v>
      </c>
      <c r="X781" s="7">
        <f t="shared" si="191"/>
        <v>2.3744315591079684E-2</v>
      </c>
      <c r="Y781" s="7">
        <f t="shared" si="192"/>
        <v>-1.0938335466483252E-4</v>
      </c>
      <c r="Z781" s="7">
        <v>6.7340000000000004E-3</v>
      </c>
      <c r="AA781" s="7">
        <f t="shared" si="193"/>
        <v>-1.0598813840874447E-2</v>
      </c>
      <c r="AB781" s="7">
        <f t="shared" si="194"/>
        <v>-2.3112918895500222E-2</v>
      </c>
      <c r="AE781" s="6">
        <v>44593</v>
      </c>
      <c r="AF781" s="7">
        <v>21.96</v>
      </c>
      <c r="AG781" s="7">
        <v>41.31</v>
      </c>
      <c r="AH781" s="7">
        <v>85.22</v>
      </c>
      <c r="AI781" s="7">
        <f t="shared" si="180"/>
        <v>2.019999999999996</v>
      </c>
      <c r="AJ781" s="7">
        <v>5.45</v>
      </c>
      <c r="AK781" s="7">
        <v>76.167000000000002</v>
      </c>
      <c r="AL781" s="7">
        <f t="shared" si="181"/>
        <v>70.716999999999999</v>
      </c>
      <c r="AM781" s="7">
        <v>0.08</v>
      </c>
      <c r="AN781" s="7">
        <v>1.18</v>
      </c>
      <c r="AO781" s="7">
        <v>1.81</v>
      </c>
      <c r="AP781" s="7">
        <f t="shared" si="182"/>
        <v>0.63000000000000012</v>
      </c>
      <c r="AQ781" s="7">
        <v>2.4300000000000002</v>
      </c>
      <c r="AR781" s="7">
        <v>115.3685</v>
      </c>
      <c r="AS781" s="7">
        <v>1800.3</v>
      </c>
      <c r="AT781" s="14">
        <v>284.5</v>
      </c>
      <c r="AU781" s="14">
        <v>100.8064</v>
      </c>
      <c r="AV781" s="14">
        <v>62.8</v>
      </c>
      <c r="AY781" s="6">
        <v>44593</v>
      </c>
      <c r="AZ781" s="12">
        <v>0</v>
      </c>
      <c r="BA781" s="12">
        <v>0</v>
      </c>
      <c r="BB781" s="12">
        <v>0</v>
      </c>
      <c r="BE781" s="6">
        <v>44593</v>
      </c>
      <c r="BF781" t="s">
        <v>56</v>
      </c>
      <c r="BG781" s="52">
        <v>3</v>
      </c>
    </row>
    <row r="782" spans="1:59" x14ac:dyDescent="0.2">
      <c r="A782" s="6">
        <v>44594</v>
      </c>
      <c r="B782" s="12">
        <v>69.480199999999996</v>
      </c>
      <c r="C782" s="12">
        <v>114.1088</v>
      </c>
      <c r="D782" s="12">
        <v>79.008099999999999</v>
      </c>
      <c r="E782" s="12">
        <v>37.210099999999997</v>
      </c>
      <c r="F782" s="12">
        <v>112.2989</v>
      </c>
      <c r="G782" s="12"/>
      <c r="H782" s="12">
        <v>4.9581999999999997</v>
      </c>
      <c r="I782" s="12">
        <v>13.061500000000001</v>
      </c>
      <c r="J782" s="12">
        <v>7.0514000000000001</v>
      </c>
      <c r="K782" s="12">
        <v>77.712599999999995</v>
      </c>
      <c r="L782" s="12">
        <v>88.16</v>
      </c>
      <c r="M782" s="12">
        <v>91.43</v>
      </c>
      <c r="O782" s="6">
        <v>44594</v>
      </c>
      <c r="P782" s="7">
        <f t="shared" si="183"/>
        <v>-2.6016714233787269E-3</v>
      </c>
      <c r="Q782" s="7">
        <f t="shared" si="184"/>
        <v>4.5894787997769974E-3</v>
      </c>
      <c r="R782" s="7">
        <f t="shared" si="185"/>
        <v>7.2928720399917275E-3</v>
      </c>
      <c r="S782" s="7">
        <f t="shared" si="186"/>
        <v>8.363258718536588E-3</v>
      </c>
      <c r="T782" s="7">
        <f t="shared" si="187"/>
        <v>1.8003658871494917E-2</v>
      </c>
      <c r="U782" s="7" t="str">
        <f t="shared" si="188"/>
        <v/>
      </c>
      <c r="V782" s="7">
        <f t="shared" si="189"/>
        <v>1.3155413242062389E-2</v>
      </c>
      <c r="W782" s="7">
        <f t="shared" si="190"/>
        <v>-1.6612762383954302E-2</v>
      </c>
      <c r="X782" s="7">
        <f t="shared" si="191"/>
        <v>1.6198216850454056E-2</v>
      </c>
      <c r="Y782" s="7">
        <f t="shared" si="192"/>
        <v>1.0938335466487006E-4</v>
      </c>
      <c r="Z782" s="7">
        <v>9.6670000000000002E-3</v>
      </c>
      <c r="AA782" s="7">
        <f t="shared" si="193"/>
        <v>-6.8034927218931244E-4</v>
      </c>
      <c r="AB782" s="7">
        <f t="shared" si="194"/>
        <v>1.3100864426586463E-2</v>
      </c>
      <c r="AE782" s="6">
        <v>44594</v>
      </c>
      <c r="AF782" s="7">
        <v>22.09</v>
      </c>
      <c r="AG782" s="7">
        <v>41.86</v>
      </c>
      <c r="AH782" s="7">
        <v>84.85</v>
      </c>
      <c r="AI782" s="7">
        <f t="shared" si="180"/>
        <v>3.2700000000000102</v>
      </c>
      <c r="AJ782" s="7">
        <v>6.7</v>
      </c>
      <c r="AK782" s="7">
        <v>77.350999999999999</v>
      </c>
      <c r="AL782" s="7">
        <f t="shared" si="181"/>
        <v>70.650999999999996</v>
      </c>
      <c r="AM782" s="7">
        <v>0.08</v>
      </c>
      <c r="AN782" s="7">
        <v>1.1599999999999999</v>
      </c>
      <c r="AO782" s="7">
        <v>1.78</v>
      </c>
      <c r="AP782" s="7">
        <f t="shared" si="182"/>
        <v>0.62000000000000011</v>
      </c>
      <c r="AQ782" s="7">
        <v>2.41</v>
      </c>
      <c r="AR782" s="7">
        <v>115.1538</v>
      </c>
      <c r="AS782" s="7">
        <v>1809.2</v>
      </c>
      <c r="AT782" s="14">
        <v>284.5</v>
      </c>
      <c r="AU782" s="14">
        <v>100.8064</v>
      </c>
      <c r="AV782" s="14">
        <v>62.8</v>
      </c>
      <c r="AY782" s="6">
        <v>44594</v>
      </c>
      <c r="AZ782" s="12">
        <v>0</v>
      </c>
      <c r="BA782" s="12">
        <v>0</v>
      </c>
      <c r="BB782" s="12">
        <v>0</v>
      </c>
      <c r="BE782" s="6">
        <v>44594</v>
      </c>
      <c r="BF782" t="s">
        <v>56</v>
      </c>
      <c r="BG782" s="52">
        <v>3</v>
      </c>
    </row>
    <row r="783" spans="1:59" x14ac:dyDescent="0.2">
      <c r="A783" s="6">
        <v>44595</v>
      </c>
      <c r="B783" s="12">
        <v>68.670100000000005</v>
      </c>
      <c r="C783" s="12">
        <v>113.0891</v>
      </c>
      <c r="D783" s="12">
        <v>77.859899999999996</v>
      </c>
      <c r="E783" s="12">
        <v>37.567</v>
      </c>
      <c r="F783" s="12">
        <v>110.1418</v>
      </c>
      <c r="G783" s="12"/>
      <c r="H783" s="12">
        <v>4.7638999999999996</v>
      </c>
      <c r="I783" s="12">
        <v>12.642200000000001</v>
      </c>
      <c r="J783" s="12">
        <v>7.2496</v>
      </c>
      <c r="K783" s="12">
        <v>77.712599999999995</v>
      </c>
      <c r="L783" s="12">
        <v>90.17</v>
      </c>
      <c r="M783" s="12">
        <v>92.99</v>
      </c>
      <c r="O783" s="6">
        <v>44595</v>
      </c>
      <c r="P783" s="7">
        <f t="shared" si="183"/>
        <v>-1.1727941023442693E-2</v>
      </c>
      <c r="Q783" s="7">
        <f t="shared" si="184"/>
        <v>-8.976375634445392E-3</v>
      </c>
      <c r="R783" s="7">
        <f t="shared" si="185"/>
        <v>-1.4639321031633699E-2</v>
      </c>
      <c r="S783" s="7">
        <f t="shared" si="186"/>
        <v>9.5457756481881276E-3</v>
      </c>
      <c r="T783" s="7">
        <f t="shared" si="187"/>
        <v>-1.9395439967790005E-2</v>
      </c>
      <c r="U783" s="7" t="str">
        <f t="shared" si="188"/>
        <v/>
      </c>
      <c r="V783" s="7">
        <f t="shared" si="189"/>
        <v>-3.9976111137037772E-2</v>
      </c>
      <c r="W783" s="7">
        <f t="shared" si="190"/>
        <v>-3.2628547564052222E-2</v>
      </c>
      <c r="X783" s="7">
        <f t="shared" si="191"/>
        <v>2.7720116260983738E-2</v>
      </c>
      <c r="Y783" s="7">
        <f t="shared" si="192"/>
        <v>0</v>
      </c>
      <c r="Z783" s="7">
        <v>-2.3786000000000002E-2</v>
      </c>
      <c r="AA783" s="7">
        <f t="shared" si="193"/>
        <v>2.2543432107211079E-2</v>
      </c>
      <c r="AB783" s="7">
        <f t="shared" si="194"/>
        <v>1.6918308313770575E-2</v>
      </c>
      <c r="AE783" s="6">
        <v>44595</v>
      </c>
      <c r="AF783" s="7">
        <v>24.35</v>
      </c>
      <c r="AG783" s="7">
        <v>42.15</v>
      </c>
      <c r="AH783" s="7">
        <v>85.74</v>
      </c>
      <c r="AI783" s="7">
        <f t="shared" si="180"/>
        <v>2.8199999999999932</v>
      </c>
      <c r="AJ783" s="7">
        <v>5.84</v>
      </c>
      <c r="AK783" s="7">
        <v>80.222999999999999</v>
      </c>
      <c r="AL783" s="7">
        <f t="shared" si="181"/>
        <v>74.382999999999996</v>
      </c>
      <c r="AM783" s="7">
        <v>0.08</v>
      </c>
      <c r="AN783" s="7">
        <v>1.19</v>
      </c>
      <c r="AO783" s="7">
        <v>1.82</v>
      </c>
      <c r="AP783" s="7">
        <f t="shared" si="182"/>
        <v>0.63000000000000012</v>
      </c>
      <c r="AQ783" s="7">
        <v>2.38</v>
      </c>
      <c r="AR783" s="7">
        <v>114.90649999999999</v>
      </c>
      <c r="AS783" s="7">
        <v>1803</v>
      </c>
      <c r="AT783" s="14">
        <v>284.5</v>
      </c>
      <c r="AU783" s="14">
        <v>100.8064</v>
      </c>
      <c r="AV783" s="14">
        <v>62.8</v>
      </c>
      <c r="AY783" s="6">
        <v>44595</v>
      </c>
      <c r="AZ783" s="12">
        <v>0</v>
      </c>
      <c r="BA783" s="12">
        <v>0</v>
      </c>
      <c r="BB783" s="12">
        <v>0</v>
      </c>
      <c r="BE783" s="6">
        <v>44595</v>
      </c>
      <c r="BF783" t="s">
        <v>56</v>
      </c>
      <c r="BG783" s="52">
        <v>3</v>
      </c>
    </row>
    <row r="784" spans="1:59" x14ac:dyDescent="0.2">
      <c r="A784" s="6">
        <v>44596</v>
      </c>
      <c r="B784" s="12">
        <v>70.161000000000001</v>
      </c>
      <c r="C784" s="12">
        <v>114.5048</v>
      </c>
      <c r="D784" s="12">
        <v>78.716700000000003</v>
      </c>
      <c r="E784" s="12">
        <v>38.318300000000001</v>
      </c>
      <c r="F784" s="12">
        <v>109.6515</v>
      </c>
      <c r="G784" s="12"/>
      <c r="H784" s="12">
        <v>4.9798</v>
      </c>
      <c r="I784" s="12">
        <v>12.687799999999999</v>
      </c>
      <c r="J784" s="12">
        <v>7.2496</v>
      </c>
      <c r="K784" s="12">
        <v>77.695599999999999</v>
      </c>
      <c r="L784" s="12">
        <v>92.27</v>
      </c>
      <c r="M784" s="12">
        <v>96.86</v>
      </c>
      <c r="O784" s="6">
        <v>44596</v>
      </c>
      <c r="P784" s="7">
        <f t="shared" si="183"/>
        <v>2.1478722226529291E-2</v>
      </c>
      <c r="Q784" s="7">
        <f t="shared" si="184"/>
        <v>1.2440739924758748E-2</v>
      </c>
      <c r="R784" s="7">
        <f t="shared" si="185"/>
        <v>1.0944273308644871E-2</v>
      </c>
      <c r="S784" s="7">
        <f t="shared" si="186"/>
        <v>1.9801583409078165E-2</v>
      </c>
      <c r="T784" s="7">
        <f t="shared" si="187"/>
        <v>-4.4614718762936365E-3</v>
      </c>
      <c r="U784" s="7" t="str">
        <f t="shared" si="188"/>
        <v/>
      </c>
      <c r="V784" s="7">
        <f t="shared" si="189"/>
        <v>4.4323069078850537E-2</v>
      </c>
      <c r="W784" s="7">
        <f t="shared" si="190"/>
        <v>3.6004776360882319E-3</v>
      </c>
      <c r="X784" s="7">
        <f t="shared" si="191"/>
        <v>0</v>
      </c>
      <c r="Y784" s="7">
        <f t="shared" si="192"/>
        <v>-2.1877867535694993E-4</v>
      </c>
      <c r="Z784" s="7">
        <v>4.6909999999999999E-3</v>
      </c>
      <c r="AA784" s="7">
        <f t="shared" si="193"/>
        <v>2.3022284078649011E-2</v>
      </c>
      <c r="AB784" s="7">
        <f t="shared" si="194"/>
        <v>4.0774676484977276E-2</v>
      </c>
      <c r="AE784" s="6">
        <v>44596</v>
      </c>
      <c r="AF784" s="7">
        <v>23.22</v>
      </c>
      <c r="AG784" s="7">
        <v>43.88</v>
      </c>
      <c r="AH784" s="7">
        <v>87.68</v>
      </c>
      <c r="AI784" s="7">
        <f t="shared" si="180"/>
        <v>4.5900000000000034</v>
      </c>
      <c r="AJ784" s="7">
        <v>5.34</v>
      </c>
      <c r="AK784" s="7">
        <v>82.652000000000001</v>
      </c>
      <c r="AL784" s="7">
        <f t="shared" si="181"/>
        <v>77.311999999999998</v>
      </c>
      <c r="AM784" s="7">
        <v>0.08</v>
      </c>
      <c r="AN784" s="7">
        <v>1.31</v>
      </c>
      <c r="AO784" s="7">
        <v>1.93</v>
      </c>
      <c r="AP784" s="7">
        <f t="shared" si="182"/>
        <v>0.61999999999999988</v>
      </c>
      <c r="AQ784" s="7">
        <v>2.41</v>
      </c>
      <c r="AR784" s="7">
        <v>115.1362</v>
      </c>
      <c r="AS784" s="7">
        <v>1806.6</v>
      </c>
      <c r="AT784" s="14">
        <v>284.5</v>
      </c>
      <c r="AU784" s="14">
        <v>100.8064</v>
      </c>
      <c r="AV784" s="14">
        <v>62.8</v>
      </c>
      <c r="AY784" s="6">
        <v>44596</v>
      </c>
      <c r="AZ784" s="12">
        <v>0</v>
      </c>
      <c r="BA784" s="12">
        <v>0</v>
      </c>
      <c r="BB784" s="12">
        <v>0</v>
      </c>
      <c r="BE784" s="6">
        <v>44596</v>
      </c>
      <c r="BF784" t="s">
        <v>56</v>
      </c>
      <c r="BG784" s="52">
        <v>3</v>
      </c>
    </row>
    <row r="785" spans="1:59" x14ac:dyDescent="0.2">
      <c r="A785" s="6">
        <v>44599</v>
      </c>
      <c r="B785" s="12">
        <v>71.005600000000001</v>
      </c>
      <c r="C785" s="12">
        <v>116.7548</v>
      </c>
      <c r="D785" s="12">
        <v>79.633499999999998</v>
      </c>
      <c r="E785" s="12">
        <v>38.5062</v>
      </c>
      <c r="F785" s="12">
        <v>112.00700000000001</v>
      </c>
      <c r="G785" s="12"/>
      <c r="H785" s="12">
        <v>5.1237000000000004</v>
      </c>
      <c r="I785" s="12">
        <v>13.307600000000001</v>
      </c>
      <c r="J785" s="12">
        <v>7.1524000000000001</v>
      </c>
      <c r="K785" s="12">
        <v>77.695599999999999</v>
      </c>
      <c r="L785" s="12">
        <v>91.25</v>
      </c>
      <c r="M785" s="12">
        <v>97.28</v>
      </c>
      <c r="O785" s="6">
        <v>44599</v>
      </c>
      <c r="P785" s="7">
        <f t="shared" si="183"/>
        <v>1.1966146072379117E-2</v>
      </c>
      <c r="Q785" s="7">
        <f t="shared" si="184"/>
        <v>1.9459265681237282E-2</v>
      </c>
      <c r="R785" s="7">
        <f t="shared" si="185"/>
        <v>1.1579527453782164E-2</v>
      </c>
      <c r="S785" s="7">
        <f t="shared" si="186"/>
        <v>4.8916784275995426E-3</v>
      </c>
      <c r="T785" s="7">
        <f t="shared" si="187"/>
        <v>2.1254214681161693E-2</v>
      </c>
      <c r="U785" s="7" t="str">
        <f t="shared" si="188"/>
        <v/>
      </c>
      <c r="V785" s="7">
        <f t="shared" si="189"/>
        <v>2.8487104723587512E-2</v>
      </c>
      <c r="W785" s="7">
        <f t="shared" si="190"/>
        <v>4.7694398753343359E-2</v>
      </c>
      <c r="X785" s="7">
        <f t="shared" si="191"/>
        <v>-1.3498330211825874E-2</v>
      </c>
      <c r="Y785" s="7">
        <f t="shared" si="192"/>
        <v>0</v>
      </c>
      <c r="Z785" s="7">
        <v>-3.215E-3</v>
      </c>
      <c r="AA785" s="7">
        <f t="shared" si="193"/>
        <v>-1.1116069127863486E-2</v>
      </c>
      <c r="AB785" s="7">
        <f t="shared" si="194"/>
        <v>4.3267812427737777E-3</v>
      </c>
      <c r="AE785" s="6">
        <v>44599</v>
      </c>
      <c r="AF785" s="7">
        <v>22.86</v>
      </c>
      <c r="AG785" s="7">
        <v>43.34</v>
      </c>
      <c r="AH785" s="7">
        <v>87.44</v>
      </c>
      <c r="AI785" s="7">
        <f t="shared" si="180"/>
        <v>6.0300000000000011</v>
      </c>
      <c r="AJ785" s="7">
        <v>4.4400000000000004</v>
      </c>
      <c r="AK785" s="7">
        <v>79.594999999999999</v>
      </c>
      <c r="AL785" s="7">
        <f t="shared" si="181"/>
        <v>75.155000000000001</v>
      </c>
      <c r="AM785" s="7">
        <v>0.08</v>
      </c>
      <c r="AN785" s="7">
        <v>1.3</v>
      </c>
      <c r="AO785" s="7">
        <v>1.92</v>
      </c>
      <c r="AP785" s="7">
        <f t="shared" si="182"/>
        <v>0.61999999999999988</v>
      </c>
      <c r="AQ785" s="7">
        <v>2.4</v>
      </c>
      <c r="AR785" s="7">
        <v>115.0098</v>
      </c>
      <c r="AS785" s="7">
        <v>1820.6</v>
      </c>
      <c r="AT785" s="14">
        <v>284.5</v>
      </c>
      <c r="AU785" s="14">
        <v>100.8064</v>
      </c>
      <c r="AV785" s="14">
        <v>62.8</v>
      </c>
      <c r="AY785" s="6">
        <v>44599</v>
      </c>
      <c r="AZ785" s="12">
        <v>0</v>
      </c>
      <c r="BA785" s="12">
        <v>0</v>
      </c>
      <c r="BB785" s="12">
        <v>0</v>
      </c>
      <c r="BE785" s="6">
        <v>44599</v>
      </c>
      <c r="BF785" t="s">
        <v>56</v>
      </c>
      <c r="BG785" s="52">
        <v>3</v>
      </c>
    </row>
    <row r="786" spans="1:59" x14ac:dyDescent="0.2">
      <c r="A786" s="6">
        <v>44600</v>
      </c>
      <c r="B786" s="12">
        <v>69.169899999999998</v>
      </c>
      <c r="C786" s="12">
        <v>114.97669999999999</v>
      </c>
      <c r="D786" s="12">
        <v>78.254099999999994</v>
      </c>
      <c r="E786" s="12">
        <v>36.956499999999998</v>
      </c>
      <c r="F786" s="12">
        <v>110.35339999999999</v>
      </c>
      <c r="G786" s="12"/>
      <c r="H786" s="12">
        <v>5.1093000000000002</v>
      </c>
      <c r="I786" s="12">
        <v>13.161799999999999</v>
      </c>
      <c r="J786" s="12">
        <v>7.1811999999999996</v>
      </c>
      <c r="K786" s="12">
        <v>77.704099999999997</v>
      </c>
      <c r="L786" s="12">
        <v>89.32</v>
      </c>
      <c r="M786" s="12">
        <v>96.07</v>
      </c>
      <c r="O786" s="6">
        <v>44600</v>
      </c>
      <c r="P786" s="7">
        <f t="shared" si="183"/>
        <v>-2.6192950272432972E-2</v>
      </c>
      <c r="Q786" s="7">
        <f t="shared" si="184"/>
        <v>-1.5346510054551097E-2</v>
      </c>
      <c r="R786" s="7">
        <f t="shared" si="185"/>
        <v>-1.7473634373608837E-2</v>
      </c>
      <c r="S786" s="7">
        <f t="shared" si="186"/>
        <v>-4.1077721969650698E-2</v>
      </c>
      <c r="T786" s="7">
        <f t="shared" si="187"/>
        <v>-1.4873426058224707E-2</v>
      </c>
      <c r="U786" s="7" t="str">
        <f t="shared" si="188"/>
        <v/>
      </c>
      <c r="V786" s="7">
        <f t="shared" si="189"/>
        <v>-2.8144257803556501E-3</v>
      </c>
      <c r="W786" s="7">
        <f t="shared" si="190"/>
        <v>-1.1016605936601144E-2</v>
      </c>
      <c r="X786" s="7">
        <f t="shared" si="191"/>
        <v>4.0185352956259189E-3</v>
      </c>
      <c r="Y786" s="7">
        <f t="shared" si="192"/>
        <v>1.0939532069207576E-4</v>
      </c>
      <c r="Z786" s="7">
        <v>8.1939999999999999E-3</v>
      </c>
      <c r="AA786" s="7">
        <f t="shared" si="193"/>
        <v>-2.1377565490643867E-2</v>
      </c>
      <c r="AB786" s="7">
        <f t="shared" si="194"/>
        <v>-1.2516325796209812E-2</v>
      </c>
      <c r="AE786" s="6">
        <v>44600</v>
      </c>
      <c r="AF786" s="7">
        <v>21.44</v>
      </c>
      <c r="AG786" s="7">
        <v>41.26</v>
      </c>
      <c r="AH786" s="7">
        <v>82.72</v>
      </c>
      <c r="AI786" s="7">
        <f t="shared" si="180"/>
        <v>6.75</v>
      </c>
      <c r="AJ786" s="7">
        <v>4.3</v>
      </c>
      <c r="AK786" s="7">
        <v>77.3</v>
      </c>
      <c r="AL786" s="7">
        <f t="shared" si="181"/>
        <v>73</v>
      </c>
      <c r="AM786" s="7">
        <v>0.08</v>
      </c>
      <c r="AN786" s="7">
        <v>1.35</v>
      </c>
      <c r="AO786" s="7">
        <v>1.96</v>
      </c>
      <c r="AP786" s="7">
        <f t="shared" si="182"/>
        <v>0.60999999999999988</v>
      </c>
      <c r="AQ786" s="7">
        <v>2.42</v>
      </c>
      <c r="AR786" s="7">
        <v>115.08920000000001</v>
      </c>
      <c r="AS786" s="7">
        <v>1826.6</v>
      </c>
      <c r="AT786" s="14">
        <v>284.5</v>
      </c>
      <c r="AU786" s="14">
        <v>100.8064</v>
      </c>
      <c r="AV786" s="14">
        <v>62.8</v>
      </c>
      <c r="AY786" s="6">
        <v>44600</v>
      </c>
      <c r="AZ786" s="12">
        <v>0</v>
      </c>
      <c r="BA786" s="12">
        <v>0</v>
      </c>
      <c r="BB786" s="12">
        <v>0</v>
      </c>
      <c r="BE786" s="6">
        <v>44600</v>
      </c>
      <c r="BF786" t="s">
        <v>56</v>
      </c>
      <c r="BG786" s="52">
        <v>3</v>
      </c>
    </row>
    <row r="787" spans="1:59" x14ac:dyDescent="0.2">
      <c r="A787" s="6">
        <v>44601</v>
      </c>
      <c r="B787" s="12">
        <v>68.838800000000006</v>
      </c>
      <c r="C787" s="12">
        <v>116.1143</v>
      </c>
      <c r="D787" s="12">
        <v>79.642099999999999</v>
      </c>
      <c r="E787" s="12">
        <v>37.848700000000001</v>
      </c>
      <c r="F787" s="12">
        <v>111.4782</v>
      </c>
      <c r="G787" s="12"/>
      <c r="H787" s="12">
        <v>5.1885000000000003</v>
      </c>
      <c r="I787" s="12">
        <v>13.335000000000001</v>
      </c>
      <c r="J787" s="12">
        <v>7.1883999999999997</v>
      </c>
      <c r="K787" s="12">
        <v>77.695599999999999</v>
      </c>
      <c r="L787" s="12">
        <v>89.57</v>
      </c>
      <c r="M787" s="12">
        <v>94.95</v>
      </c>
      <c r="O787" s="6">
        <v>44601</v>
      </c>
      <c r="P787" s="7">
        <f t="shared" si="183"/>
        <v>-4.7982574323251039E-3</v>
      </c>
      <c r="Q787" s="7">
        <f t="shared" si="184"/>
        <v>9.8455516607093424E-3</v>
      </c>
      <c r="R787" s="7">
        <f t="shared" si="185"/>
        <v>1.7581623293548333E-2</v>
      </c>
      <c r="S787" s="7">
        <f t="shared" si="186"/>
        <v>2.3855087870833413E-2</v>
      </c>
      <c r="T787" s="7">
        <f t="shared" si="187"/>
        <v>1.0141112805594824E-2</v>
      </c>
      <c r="U787" s="7" t="str">
        <f t="shared" si="188"/>
        <v/>
      </c>
      <c r="V787" s="7">
        <f t="shared" si="189"/>
        <v>1.5382229532433284E-2</v>
      </c>
      <c r="W787" s="7">
        <f t="shared" si="190"/>
        <v>1.3073462974578681E-2</v>
      </c>
      <c r="X787" s="7">
        <f t="shared" si="191"/>
        <v>1.0021156611932139E-3</v>
      </c>
      <c r="Y787" s="7">
        <f t="shared" si="192"/>
        <v>-1.0939532069204393E-4</v>
      </c>
      <c r="Z787" s="7">
        <v>1.453E-2</v>
      </c>
      <c r="AA787" s="7">
        <f t="shared" si="193"/>
        <v>2.7950155151467899E-3</v>
      </c>
      <c r="AB787" s="7">
        <f t="shared" si="194"/>
        <v>-1.1726655163352116E-2</v>
      </c>
      <c r="AE787" s="6">
        <v>44601</v>
      </c>
      <c r="AF787" s="7">
        <v>19.96</v>
      </c>
      <c r="AG787" s="7">
        <v>39.4</v>
      </c>
      <c r="AH787" s="7">
        <v>81.760000000000005</v>
      </c>
      <c r="AI787" s="7">
        <f t="shared" si="180"/>
        <v>5.3800000000000097</v>
      </c>
      <c r="AJ787" s="7">
        <v>4.13</v>
      </c>
      <c r="AK787" s="7">
        <v>74.417000000000002</v>
      </c>
      <c r="AL787" s="7">
        <f t="shared" si="181"/>
        <v>70.287000000000006</v>
      </c>
      <c r="AM787" s="7">
        <v>0.08</v>
      </c>
      <c r="AN787" s="7">
        <v>1.36</v>
      </c>
      <c r="AO787" s="7">
        <v>1.94</v>
      </c>
      <c r="AP787" s="7">
        <f t="shared" si="182"/>
        <v>0.57999999999999985</v>
      </c>
      <c r="AQ787" s="7">
        <v>2.42</v>
      </c>
      <c r="AR787" s="7">
        <v>114.8232</v>
      </c>
      <c r="AS787" s="7">
        <v>1835.2</v>
      </c>
      <c r="AT787" s="14">
        <v>284.5</v>
      </c>
      <c r="AU787" s="14">
        <v>100.8064</v>
      </c>
      <c r="AV787" s="14">
        <v>62.8</v>
      </c>
      <c r="AY787" s="6">
        <v>44601</v>
      </c>
      <c r="AZ787" s="12">
        <v>0</v>
      </c>
      <c r="BA787" s="12">
        <v>0</v>
      </c>
      <c r="BB787" s="12">
        <v>0</v>
      </c>
      <c r="BE787" s="6">
        <v>44601</v>
      </c>
      <c r="BF787" t="s">
        <v>56</v>
      </c>
      <c r="BG787" s="52">
        <v>3</v>
      </c>
    </row>
    <row r="788" spans="1:59" x14ac:dyDescent="0.2">
      <c r="A788" s="6">
        <v>44602</v>
      </c>
      <c r="B788" s="12">
        <v>68.176500000000004</v>
      </c>
      <c r="C788" s="12">
        <v>114.6396</v>
      </c>
      <c r="D788" s="12">
        <v>78.751000000000005</v>
      </c>
      <c r="E788" s="12">
        <v>38.205599999999997</v>
      </c>
      <c r="F788" s="12">
        <v>111.3725</v>
      </c>
      <c r="G788" s="12"/>
      <c r="H788" s="12">
        <v>5.3108000000000004</v>
      </c>
      <c r="I788" s="12">
        <v>13.799799999999999</v>
      </c>
      <c r="J788" s="12">
        <v>7.2027999999999999</v>
      </c>
      <c r="K788" s="12">
        <v>77.695599999999999</v>
      </c>
      <c r="L788" s="12">
        <v>89.83</v>
      </c>
      <c r="M788" s="12">
        <v>96.37</v>
      </c>
      <c r="O788" s="6">
        <v>44602</v>
      </c>
      <c r="P788" s="7">
        <f t="shared" si="183"/>
        <v>-9.6676087758361829E-3</v>
      </c>
      <c r="Q788" s="7">
        <f t="shared" si="184"/>
        <v>-1.2781756470094522E-2</v>
      </c>
      <c r="R788" s="7">
        <f t="shared" si="185"/>
        <v>-1.1251871469497089E-2</v>
      </c>
      <c r="S788" s="7">
        <f t="shared" si="186"/>
        <v>9.3854685363202271E-3</v>
      </c>
      <c r="T788" s="7">
        <f t="shared" si="187"/>
        <v>-9.4861723949167965E-4</v>
      </c>
      <c r="U788" s="7" t="str">
        <f t="shared" si="188"/>
        <v/>
      </c>
      <c r="V788" s="7">
        <f t="shared" si="189"/>
        <v>2.3297844976413962E-2</v>
      </c>
      <c r="W788" s="7">
        <f t="shared" si="190"/>
        <v>3.4261941670537248E-2</v>
      </c>
      <c r="X788" s="7">
        <f t="shared" si="191"/>
        <v>2.0012236374834032E-3</v>
      </c>
      <c r="Y788" s="7">
        <f t="shared" si="192"/>
        <v>0</v>
      </c>
      <c r="Z788" s="7">
        <v>-1.8128999999999999E-2</v>
      </c>
      <c r="AA788" s="7">
        <f t="shared" si="193"/>
        <v>2.8985527540114791E-3</v>
      </c>
      <c r="AB788" s="7">
        <f t="shared" si="194"/>
        <v>1.4844512604901199E-2</v>
      </c>
      <c r="AE788" s="6">
        <v>44602</v>
      </c>
      <c r="AF788" s="7">
        <v>23.91</v>
      </c>
      <c r="AG788" s="7">
        <v>43.81</v>
      </c>
      <c r="AH788" s="7">
        <v>88.52</v>
      </c>
      <c r="AI788" s="7">
        <f t="shared" si="180"/>
        <v>6.5400000000000063</v>
      </c>
      <c r="AJ788" s="7">
        <v>4.03</v>
      </c>
      <c r="AK788" s="7">
        <v>74.352999999999994</v>
      </c>
      <c r="AL788" s="7">
        <f t="shared" si="181"/>
        <v>70.322999999999993</v>
      </c>
      <c r="AM788" s="7">
        <v>0.08</v>
      </c>
      <c r="AN788" s="7">
        <v>1.61</v>
      </c>
      <c r="AO788" s="7">
        <v>2.0299999999999998</v>
      </c>
      <c r="AP788" s="7">
        <f t="shared" si="182"/>
        <v>0.41999999999999971</v>
      </c>
      <c r="AQ788" s="7">
        <v>2.4500000000000002</v>
      </c>
      <c r="AR788" s="7">
        <v>114.5527</v>
      </c>
      <c r="AS788" s="7">
        <v>1836.2</v>
      </c>
      <c r="AT788" s="14">
        <v>284.5</v>
      </c>
      <c r="AU788" s="14">
        <v>100.8064</v>
      </c>
      <c r="AV788" s="14">
        <v>62.8</v>
      </c>
      <c r="AY788" s="6">
        <v>44602</v>
      </c>
      <c r="AZ788" s="12">
        <v>0</v>
      </c>
      <c r="BA788" s="12">
        <v>0</v>
      </c>
      <c r="BB788" s="12">
        <v>0</v>
      </c>
      <c r="BE788" s="6">
        <v>44602</v>
      </c>
      <c r="BF788" t="s">
        <v>56</v>
      </c>
      <c r="BG788" s="52">
        <v>3</v>
      </c>
    </row>
    <row r="789" spans="1:59" x14ac:dyDescent="0.2">
      <c r="A789" s="6">
        <v>44603</v>
      </c>
      <c r="B789" s="12">
        <v>69.893199999999993</v>
      </c>
      <c r="C789" s="12">
        <v>116.9739</v>
      </c>
      <c r="D789" s="12">
        <v>80.533500000000004</v>
      </c>
      <c r="E789" s="12">
        <v>40.365699999999997</v>
      </c>
      <c r="F789" s="12">
        <v>115.6028</v>
      </c>
      <c r="G789" s="12"/>
      <c r="H789" s="12">
        <v>5.4763000000000002</v>
      </c>
      <c r="I789" s="12">
        <v>14.21</v>
      </c>
      <c r="J789" s="12">
        <v>7.4188999999999998</v>
      </c>
      <c r="K789" s="12">
        <v>77.695599999999999</v>
      </c>
      <c r="L789" s="12">
        <v>93.1</v>
      </c>
      <c r="M789" s="12">
        <v>97.5</v>
      </c>
      <c r="O789" s="6">
        <v>44603</v>
      </c>
      <c r="P789" s="7">
        <f t="shared" si="183"/>
        <v>2.4868431986565472E-2</v>
      </c>
      <c r="Q789" s="7">
        <f t="shared" si="184"/>
        <v>2.0157538659023182E-2</v>
      </c>
      <c r="R789" s="7">
        <f t="shared" si="185"/>
        <v>2.2382270889015787E-2</v>
      </c>
      <c r="S789" s="7">
        <f t="shared" si="186"/>
        <v>5.4998312726185633E-2</v>
      </c>
      <c r="T789" s="7">
        <f t="shared" si="187"/>
        <v>3.7279738548300273E-2</v>
      </c>
      <c r="U789" s="7" t="str">
        <f t="shared" si="188"/>
        <v/>
      </c>
      <c r="V789" s="7">
        <f t="shared" si="189"/>
        <v>3.0687207400219654E-2</v>
      </c>
      <c r="W789" s="7">
        <f t="shared" si="190"/>
        <v>2.9291842804494476E-2</v>
      </c>
      <c r="X789" s="7">
        <f t="shared" si="191"/>
        <v>2.9560958897821357E-2</v>
      </c>
      <c r="Y789" s="7">
        <f t="shared" si="192"/>
        <v>0</v>
      </c>
      <c r="Z789" s="7">
        <v>-1.9916E-2</v>
      </c>
      <c r="AA789" s="7">
        <f t="shared" si="193"/>
        <v>3.5755189041906159E-2</v>
      </c>
      <c r="AB789" s="7">
        <f t="shared" si="194"/>
        <v>1.1657428140605455E-2</v>
      </c>
      <c r="AE789" s="6">
        <v>44603</v>
      </c>
      <c r="AF789" s="7">
        <v>27.36</v>
      </c>
      <c r="AG789" s="7">
        <v>47.44</v>
      </c>
      <c r="AH789" s="7">
        <v>94.03</v>
      </c>
      <c r="AI789" s="7">
        <f t="shared" si="180"/>
        <v>4.4000000000000057</v>
      </c>
      <c r="AJ789" s="7">
        <v>4.04</v>
      </c>
      <c r="AK789" s="7">
        <v>77.426000000000002</v>
      </c>
      <c r="AL789" s="7">
        <f t="shared" si="181"/>
        <v>73.385999999999996</v>
      </c>
      <c r="AM789" s="7">
        <v>0.08</v>
      </c>
      <c r="AN789" s="7">
        <v>1.5</v>
      </c>
      <c r="AO789" s="7">
        <v>1.92</v>
      </c>
      <c r="AP789" s="7">
        <f t="shared" si="182"/>
        <v>0.41999999999999993</v>
      </c>
      <c r="AQ789" s="7">
        <v>2.4300000000000002</v>
      </c>
      <c r="AR789" s="7">
        <v>114.8413</v>
      </c>
      <c r="AS789" s="7">
        <v>1840.8</v>
      </c>
      <c r="AT789" s="14">
        <v>284.5</v>
      </c>
      <c r="AU789" s="14">
        <v>100.8064</v>
      </c>
      <c r="AV789" s="14">
        <v>62.8</v>
      </c>
      <c r="AY789" s="6">
        <v>44603</v>
      </c>
      <c r="AZ789" s="12">
        <v>0</v>
      </c>
      <c r="BA789" s="12">
        <v>0</v>
      </c>
      <c r="BB789" s="12">
        <v>0</v>
      </c>
      <c r="BE789" s="6">
        <v>44603</v>
      </c>
      <c r="BF789" t="s">
        <v>56</v>
      </c>
      <c r="BG789" s="52">
        <v>3</v>
      </c>
    </row>
    <row r="790" spans="1:59" x14ac:dyDescent="0.2">
      <c r="A790" s="6">
        <v>44606</v>
      </c>
      <c r="B790" s="12">
        <v>68.821399999999997</v>
      </c>
      <c r="C790" s="12">
        <v>115.1705</v>
      </c>
      <c r="D790" s="12">
        <v>78.837100000000007</v>
      </c>
      <c r="E790" s="12">
        <v>38.722200000000001</v>
      </c>
      <c r="F790" s="12">
        <v>112.38200000000001</v>
      </c>
      <c r="G790" s="12"/>
      <c r="H790" s="12">
        <v>5.4115000000000002</v>
      </c>
      <c r="I790" s="12">
        <v>13.936500000000001</v>
      </c>
      <c r="J790" s="12">
        <v>7.2747999999999999</v>
      </c>
      <c r="K790" s="12">
        <v>77.687100000000001</v>
      </c>
      <c r="L790" s="12">
        <v>95.52</v>
      </c>
      <c r="M790" s="12">
        <v>101.66</v>
      </c>
      <c r="O790" s="6">
        <v>44606</v>
      </c>
      <c r="P790" s="7">
        <f t="shared" si="183"/>
        <v>-1.5453619590404262E-2</v>
      </c>
      <c r="Q790" s="7">
        <f t="shared" si="184"/>
        <v>-1.5537193909576334E-2</v>
      </c>
      <c r="R790" s="7">
        <f t="shared" si="185"/>
        <v>-2.1289548677538527E-2</v>
      </c>
      <c r="S790" s="7">
        <f t="shared" si="186"/>
        <v>-4.156733547698168E-2</v>
      </c>
      <c r="T790" s="7">
        <f t="shared" si="187"/>
        <v>-2.8256395111548444E-2</v>
      </c>
      <c r="U790" s="7" t="str">
        <f t="shared" si="188"/>
        <v/>
      </c>
      <c r="V790" s="7">
        <f t="shared" si="189"/>
        <v>-1.1903371686765658E-2</v>
      </c>
      <c r="W790" s="7">
        <f t="shared" si="190"/>
        <v>-1.9434644341669454E-2</v>
      </c>
      <c r="X790" s="7">
        <f t="shared" si="191"/>
        <v>-1.9614476940308916E-2</v>
      </c>
      <c r="Y790" s="7">
        <f t="shared" si="192"/>
        <v>-1.0940728933759084E-4</v>
      </c>
      <c r="Z790" s="7">
        <v>-3.2750000000000001E-3</v>
      </c>
      <c r="AA790" s="7">
        <f t="shared" si="193"/>
        <v>2.5661465361270522E-2</v>
      </c>
      <c r="AB790" s="7">
        <f t="shared" si="194"/>
        <v>4.1781534014954921E-2</v>
      </c>
      <c r="AE790" s="6">
        <v>44606</v>
      </c>
      <c r="AF790" s="7">
        <v>28.33</v>
      </c>
      <c r="AG790" s="7">
        <v>48.83</v>
      </c>
      <c r="AH790" s="7">
        <v>102.28</v>
      </c>
      <c r="AI790" s="7">
        <f t="shared" si="180"/>
        <v>6.1400000000000006</v>
      </c>
      <c r="AJ790" s="7">
        <v>4.05</v>
      </c>
      <c r="AK790" s="7">
        <v>80.771000000000001</v>
      </c>
      <c r="AL790" s="7">
        <f t="shared" si="181"/>
        <v>76.721000000000004</v>
      </c>
      <c r="AM790" s="7">
        <v>0.08</v>
      </c>
      <c r="AN790" s="7">
        <v>1.58</v>
      </c>
      <c r="AO790" s="7">
        <v>1.98</v>
      </c>
      <c r="AP790" s="7">
        <f t="shared" si="182"/>
        <v>0.39999999999999991</v>
      </c>
      <c r="AQ790" s="7">
        <v>2.48</v>
      </c>
      <c r="AR790" s="7">
        <v>115.19459999999999</v>
      </c>
      <c r="AS790" s="7">
        <v>1868</v>
      </c>
      <c r="AT790" s="14">
        <v>284.5</v>
      </c>
      <c r="AU790" s="14">
        <v>100.8064</v>
      </c>
      <c r="AV790" s="14">
        <v>62.8</v>
      </c>
      <c r="AY790" s="6">
        <v>44606</v>
      </c>
      <c r="AZ790" s="12">
        <v>0</v>
      </c>
      <c r="BA790" s="12">
        <v>0</v>
      </c>
      <c r="BB790" s="12">
        <v>0</v>
      </c>
      <c r="BE790" s="6">
        <v>44606</v>
      </c>
      <c r="BF790" t="s">
        <v>56</v>
      </c>
      <c r="BG790" s="52">
        <v>3</v>
      </c>
    </row>
    <row r="791" spans="1:59" x14ac:dyDescent="0.2">
      <c r="A791" s="6">
        <v>44607</v>
      </c>
      <c r="B791" s="12">
        <v>67.958699999999993</v>
      </c>
      <c r="C791" s="12">
        <v>114.3275</v>
      </c>
      <c r="D791" s="12">
        <v>77.226799999999997</v>
      </c>
      <c r="E791" s="12">
        <v>37.426099999999998</v>
      </c>
      <c r="F791" s="12">
        <v>109.5938</v>
      </c>
      <c r="G791" s="12"/>
      <c r="H791" s="12">
        <v>5.4619</v>
      </c>
      <c r="I791" s="12">
        <v>14.4834</v>
      </c>
      <c r="J791" s="12">
        <v>7.3253000000000004</v>
      </c>
      <c r="K791" s="12">
        <v>77.704099999999997</v>
      </c>
      <c r="L791" s="12">
        <v>92.07</v>
      </c>
      <c r="M791" s="12">
        <v>98.43</v>
      </c>
      <c r="O791" s="6">
        <v>44607</v>
      </c>
      <c r="P791" s="7">
        <f t="shared" si="183"/>
        <v>-1.2614575364569709E-2</v>
      </c>
      <c r="Q791" s="7">
        <f t="shared" si="184"/>
        <v>-7.3465022916633996E-3</v>
      </c>
      <c r="R791" s="7">
        <f t="shared" si="185"/>
        <v>-2.0637151202205627E-2</v>
      </c>
      <c r="S791" s="7">
        <f t="shared" si="186"/>
        <v>-3.4044756984782099E-2</v>
      </c>
      <c r="T791" s="7">
        <f t="shared" si="187"/>
        <v>-2.5122978715937425E-2</v>
      </c>
      <c r="U791" s="7" t="str">
        <f t="shared" si="188"/>
        <v/>
      </c>
      <c r="V791" s="7">
        <f t="shared" si="189"/>
        <v>9.270395818876339E-3</v>
      </c>
      <c r="W791" s="7">
        <f t="shared" si="190"/>
        <v>3.8491868257302567E-2</v>
      </c>
      <c r="X791" s="7">
        <f t="shared" si="191"/>
        <v>6.9177884251456134E-3</v>
      </c>
      <c r="Y791" s="7">
        <f t="shared" si="192"/>
        <v>2.1880261002955466E-4</v>
      </c>
      <c r="Z791" s="7">
        <v>1.5997999999999998E-2</v>
      </c>
      <c r="AA791" s="7">
        <f t="shared" si="193"/>
        <v>-3.6786492344537486E-2</v>
      </c>
      <c r="AB791" s="7">
        <f t="shared" si="194"/>
        <v>-3.2288276377636357E-2</v>
      </c>
      <c r="AE791" s="6">
        <v>44607</v>
      </c>
      <c r="AF791" s="7">
        <v>25.7</v>
      </c>
      <c r="AG791" s="7">
        <v>48.36</v>
      </c>
      <c r="AH791" s="7">
        <v>94</v>
      </c>
      <c r="AI791" s="7">
        <f t="shared" si="180"/>
        <v>6.3600000000000136</v>
      </c>
      <c r="AJ791" s="7">
        <v>4.3099999999999996</v>
      </c>
      <c r="AK791" s="7">
        <v>70.918999999999997</v>
      </c>
      <c r="AL791" s="7">
        <f t="shared" si="181"/>
        <v>66.608999999999995</v>
      </c>
      <c r="AM791" s="7">
        <v>0.08</v>
      </c>
      <c r="AN791" s="7">
        <v>1.58</v>
      </c>
      <c r="AO791" s="7">
        <v>2.0499999999999998</v>
      </c>
      <c r="AP791" s="7">
        <f t="shared" si="182"/>
        <v>0.46999999999999975</v>
      </c>
      <c r="AQ791" s="7">
        <v>2.48</v>
      </c>
      <c r="AR791" s="7">
        <v>114.93</v>
      </c>
      <c r="AS791" s="7">
        <v>1854.8</v>
      </c>
      <c r="AT791" s="14">
        <v>284.5</v>
      </c>
      <c r="AU791" s="14">
        <v>100.8064</v>
      </c>
      <c r="AV791" s="14">
        <v>62.8</v>
      </c>
      <c r="AY791" s="6">
        <v>44607</v>
      </c>
      <c r="AZ791" s="12">
        <v>0</v>
      </c>
      <c r="BA791" s="12">
        <v>0</v>
      </c>
      <c r="BB791" s="12">
        <v>0</v>
      </c>
      <c r="BE791" s="6">
        <v>44607</v>
      </c>
      <c r="BF791" t="s">
        <v>56</v>
      </c>
      <c r="BG791" s="52">
        <v>3</v>
      </c>
    </row>
    <row r="792" spans="1:59" x14ac:dyDescent="0.2">
      <c r="A792" s="6">
        <v>44608</v>
      </c>
      <c r="B792" s="12">
        <v>68.272400000000005</v>
      </c>
      <c r="C792" s="12">
        <v>114.3616</v>
      </c>
      <c r="D792" s="12">
        <v>77.683199999999999</v>
      </c>
      <c r="E792" s="12">
        <v>37.238300000000002</v>
      </c>
      <c r="F792" s="12">
        <v>110.45910000000001</v>
      </c>
      <c r="G792" s="12"/>
      <c r="H792" s="12">
        <v>5.5411000000000001</v>
      </c>
      <c r="I792" s="12">
        <v>14.838900000000001</v>
      </c>
      <c r="J792" s="12">
        <v>7.2964000000000002</v>
      </c>
      <c r="K792" s="12">
        <v>77.704099999999997</v>
      </c>
      <c r="L792" s="12">
        <v>93.83</v>
      </c>
      <c r="M792" s="12">
        <v>97.44</v>
      </c>
      <c r="O792" s="6">
        <v>44608</v>
      </c>
      <c r="P792" s="7">
        <f t="shared" si="183"/>
        <v>4.6054176243340711E-3</v>
      </c>
      <c r="Q792" s="7">
        <f t="shared" si="184"/>
        <v>2.9822147406859811E-4</v>
      </c>
      <c r="R792" s="7">
        <f t="shared" si="185"/>
        <v>5.892470732201267E-3</v>
      </c>
      <c r="S792" s="7">
        <f t="shared" si="186"/>
        <v>-5.030520463322777E-3</v>
      </c>
      <c r="T792" s="7">
        <f t="shared" si="187"/>
        <v>7.8645131233143137E-3</v>
      </c>
      <c r="U792" s="7" t="str">
        <f t="shared" si="188"/>
        <v/>
      </c>
      <c r="V792" s="7">
        <f t="shared" si="189"/>
        <v>1.439632243430574E-2</v>
      </c>
      <c r="W792" s="7">
        <f t="shared" si="190"/>
        <v>2.42489449780551E-2</v>
      </c>
      <c r="X792" s="7">
        <f t="shared" si="191"/>
        <v>-3.953033865248928E-3</v>
      </c>
      <c r="Y792" s="7">
        <f t="shared" si="192"/>
        <v>0</v>
      </c>
      <c r="Z792" s="7">
        <v>1.1199999999999999E-3</v>
      </c>
      <c r="AA792" s="7">
        <f t="shared" si="193"/>
        <v>1.8935477002203903E-2</v>
      </c>
      <c r="AB792" s="7">
        <f t="shared" si="194"/>
        <v>-1.0108831679533132E-2</v>
      </c>
      <c r="AE792" s="6">
        <v>44608</v>
      </c>
      <c r="AF792" s="7">
        <v>24.29</v>
      </c>
      <c r="AG792" s="7">
        <v>49.38</v>
      </c>
      <c r="AH792" s="7">
        <v>92.74</v>
      </c>
      <c r="AI792" s="7">
        <f t="shared" si="180"/>
        <v>3.6099999999999994</v>
      </c>
      <c r="AJ792" s="7">
        <v>4.3899999999999997</v>
      </c>
      <c r="AK792" s="7">
        <v>69.795000000000002</v>
      </c>
      <c r="AL792" s="7">
        <f t="shared" si="181"/>
        <v>65.405000000000001</v>
      </c>
      <c r="AM792" s="7">
        <v>0.08</v>
      </c>
      <c r="AN792" s="7">
        <v>1.52</v>
      </c>
      <c r="AO792" s="7">
        <v>2.0299999999999998</v>
      </c>
      <c r="AP792" s="7">
        <f t="shared" si="182"/>
        <v>0.50999999999999979</v>
      </c>
      <c r="AQ792" s="7">
        <v>2.46</v>
      </c>
      <c r="AR792" s="7">
        <v>114.68859999999999</v>
      </c>
      <c r="AS792" s="7">
        <v>1870.2</v>
      </c>
      <c r="AT792" s="14">
        <v>284.5</v>
      </c>
      <c r="AU792" s="14">
        <v>100.8064</v>
      </c>
      <c r="AV792" s="14">
        <v>62.8</v>
      </c>
      <c r="AY792" s="6">
        <v>44608</v>
      </c>
      <c r="AZ792" s="12">
        <v>0</v>
      </c>
      <c r="BA792" s="12">
        <v>0</v>
      </c>
      <c r="BB792" s="12">
        <v>0</v>
      </c>
      <c r="BE792" s="6">
        <v>44608</v>
      </c>
      <c r="BF792" t="s">
        <v>56</v>
      </c>
      <c r="BG792" s="52">
        <v>3</v>
      </c>
    </row>
    <row r="793" spans="1:59" x14ac:dyDescent="0.2">
      <c r="A793" s="6">
        <v>44609</v>
      </c>
      <c r="B793" s="12">
        <v>68.1678</v>
      </c>
      <c r="C793" s="12">
        <v>113.774</v>
      </c>
      <c r="D793" s="12">
        <v>78.501300000000001</v>
      </c>
      <c r="E793" s="12">
        <v>37.435499999999998</v>
      </c>
      <c r="F793" s="12">
        <v>111.4109</v>
      </c>
      <c r="G793" s="12"/>
      <c r="H793" s="12">
        <v>5.9225000000000003</v>
      </c>
      <c r="I793" s="12">
        <v>14.838900000000001</v>
      </c>
      <c r="J793" s="12">
        <v>7.3613</v>
      </c>
      <c r="K793" s="12">
        <v>77.695599999999999</v>
      </c>
      <c r="L793" s="12">
        <v>91.78</v>
      </c>
      <c r="M793" s="12">
        <v>95.28</v>
      </c>
      <c r="O793" s="6">
        <v>44609</v>
      </c>
      <c r="P793" s="7">
        <f t="shared" si="183"/>
        <v>-1.5332727523448188E-3</v>
      </c>
      <c r="Q793" s="7">
        <f t="shared" si="184"/>
        <v>-5.1513336751526397E-3</v>
      </c>
      <c r="R793" s="7">
        <f t="shared" si="185"/>
        <v>1.0476167381503696E-2</v>
      </c>
      <c r="S793" s="7">
        <f t="shared" si="186"/>
        <v>5.2816505500268771E-3</v>
      </c>
      <c r="T793" s="7">
        <f t="shared" si="187"/>
        <v>8.5798516139931457E-3</v>
      </c>
      <c r="U793" s="7" t="str">
        <f t="shared" si="188"/>
        <v/>
      </c>
      <c r="V793" s="7">
        <f t="shared" si="189"/>
        <v>6.6565620044557322E-2</v>
      </c>
      <c r="W793" s="7">
        <f t="shared" si="190"/>
        <v>0</v>
      </c>
      <c r="X793" s="7">
        <f t="shared" si="191"/>
        <v>8.8554717476264019E-3</v>
      </c>
      <c r="Y793" s="7">
        <f t="shared" si="192"/>
        <v>-1.0939532069204393E-4</v>
      </c>
      <c r="Z793" s="7">
        <v>-2.1593000000000001E-2</v>
      </c>
      <c r="AA793" s="7">
        <f t="shared" si="193"/>
        <v>-2.209022533527082E-2</v>
      </c>
      <c r="AB793" s="7">
        <f t="shared" si="194"/>
        <v>-2.2416878914542145E-2</v>
      </c>
      <c r="AE793" s="6">
        <v>44609</v>
      </c>
      <c r="AF793" s="7">
        <v>28.11</v>
      </c>
      <c r="AG793" s="7">
        <v>53.14</v>
      </c>
      <c r="AH793" s="7">
        <v>96.17</v>
      </c>
      <c r="AI793" s="7">
        <f t="shared" si="180"/>
        <v>3.5</v>
      </c>
      <c r="AJ793" s="7">
        <v>4.57</v>
      </c>
      <c r="AK793" s="7">
        <v>74.914000000000001</v>
      </c>
      <c r="AL793" s="7">
        <f t="shared" si="181"/>
        <v>70.343999999999994</v>
      </c>
      <c r="AM793" s="7">
        <v>0.08</v>
      </c>
      <c r="AN793" s="7">
        <v>1.49</v>
      </c>
      <c r="AO793" s="7">
        <v>1.97</v>
      </c>
      <c r="AP793" s="7">
        <f t="shared" si="182"/>
        <v>0.48</v>
      </c>
      <c r="AQ793" s="7">
        <v>2.4300000000000002</v>
      </c>
      <c r="AR793" s="7">
        <v>114.6755</v>
      </c>
      <c r="AS793" s="7">
        <v>1900.7</v>
      </c>
      <c r="AT793" s="14">
        <v>284.5</v>
      </c>
      <c r="AU793" s="14">
        <v>100.8064</v>
      </c>
      <c r="AV793" s="14">
        <v>62.8</v>
      </c>
      <c r="AY793" s="6">
        <v>44609</v>
      </c>
      <c r="AZ793" s="12">
        <v>0</v>
      </c>
      <c r="BA793" s="12">
        <v>0</v>
      </c>
      <c r="BB793" s="12">
        <v>0</v>
      </c>
      <c r="BE793" s="6">
        <v>44609</v>
      </c>
      <c r="BF793" t="s">
        <v>56</v>
      </c>
      <c r="BG793" s="52">
        <v>3</v>
      </c>
    </row>
    <row r="794" spans="1:59" x14ac:dyDescent="0.2">
      <c r="A794" s="6">
        <v>44610</v>
      </c>
      <c r="B794" s="12">
        <v>67.409700000000001</v>
      </c>
      <c r="C794" s="12">
        <v>113.6122</v>
      </c>
      <c r="D794" s="12">
        <v>77.183700000000002</v>
      </c>
      <c r="E794" s="12">
        <v>37.153799999999997</v>
      </c>
      <c r="F794" s="12">
        <v>111.5455</v>
      </c>
      <c r="G794" s="12"/>
      <c r="H794" s="12">
        <v>5.8000999999999996</v>
      </c>
      <c r="I794" s="12">
        <v>14.3011</v>
      </c>
      <c r="J794" s="12">
        <v>7.2388000000000003</v>
      </c>
      <c r="K794" s="12">
        <v>77.704099999999997</v>
      </c>
      <c r="L794" s="12">
        <v>91.26</v>
      </c>
      <c r="M794" s="12">
        <v>96.18</v>
      </c>
      <c r="O794" s="6">
        <v>44610</v>
      </c>
      <c r="P794" s="7">
        <f t="shared" si="183"/>
        <v>-1.1183388116245769E-2</v>
      </c>
      <c r="Q794" s="7">
        <f t="shared" si="184"/>
        <v>-1.4231297001116442E-3</v>
      </c>
      <c r="R794" s="7">
        <f t="shared" si="185"/>
        <v>-1.6926890319601637E-2</v>
      </c>
      <c r="S794" s="7">
        <f t="shared" si="186"/>
        <v>-7.5533981237852037E-3</v>
      </c>
      <c r="T794" s="7">
        <f t="shared" si="187"/>
        <v>1.2074111023691071E-3</v>
      </c>
      <c r="U794" s="7" t="str">
        <f t="shared" si="188"/>
        <v/>
      </c>
      <c r="V794" s="7">
        <f t="shared" si="189"/>
        <v>-2.0883498267750513E-2</v>
      </c>
      <c r="W794" s="7">
        <f t="shared" si="190"/>
        <v>-3.6915653618340941E-2</v>
      </c>
      <c r="X794" s="7">
        <f t="shared" si="191"/>
        <v>-1.6781100774339797E-2</v>
      </c>
      <c r="Y794" s="7">
        <f t="shared" si="192"/>
        <v>1.0939532069207576E-4</v>
      </c>
      <c r="Z794" s="7">
        <v>-6.496E-3</v>
      </c>
      <c r="AA794" s="7">
        <f t="shared" si="193"/>
        <v>-5.6818334674309462E-3</v>
      </c>
      <c r="AB794" s="7">
        <f t="shared" si="194"/>
        <v>9.401510802472049E-3</v>
      </c>
      <c r="AE794" s="6">
        <v>44610</v>
      </c>
      <c r="AF794" s="7">
        <v>27.75</v>
      </c>
      <c r="AG794" s="7">
        <v>52.01</v>
      </c>
      <c r="AH794" s="7">
        <v>94.36</v>
      </c>
      <c r="AI794" s="7">
        <f t="shared" si="180"/>
        <v>4.9200000000000017</v>
      </c>
      <c r="AJ794" s="7">
        <v>4.6100000000000003</v>
      </c>
      <c r="AK794" s="7">
        <v>73.762</v>
      </c>
      <c r="AL794" s="7">
        <f t="shared" si="181"/>
        <v>69.152000000000001</v>
      </c>
      <c r="AM794" s="7">
        <v>0.08</v>
      </c>
      <c r="AN794" s="7">
        <v>1.47</v>
      </c>
      <c r="AO794" s="7">
        <v>1.92</v>
      </c>
      <c r="AP794" s="7">
        <f t="shared" si="182"/>
        <v>0.44999999999999996</v>
      </c>
      <c r="AQ794" s="7">
        <v>2.41</v>
      </c>
      <c r="AR794" s="7">
        <v>114.79819999999999</v>
      </c>
      <c r="AS794" s="7">
        <v>1898.6</v>
      </c>
      <c r="AT794" s="14">
        <v>284.5</v>
      </c>
      <c r="AU794" s="14">
        <v>100.8064</v>
      </c>
      <c r="AV794" s="14">
        <v>62.8</v>
      </c>
      <c r="AY794" s="6">
        <v>44610</v>
      </c>
      <c r="AZ794" s="12">
        <v>0</v>
      </c>
      <c r="BA794" s="12">
        <v>0</v>
      </c>
      <c r="BB794" s="12">
        <v>0</v>
      </c>
      <c r="BE794" s="6">
        <v>44610</v>
      </c>
      <c r="BF794" t="s">
        <v>56</v>
      </c>
      <c r="BG794" s="52">
        <v>3</v>
      </c>
    </row>
    <row r="795" spans="1:59" x14ac:dyDescent="0.2">
      <c r="A795" s="6">
        <v>44614</v>
      </c>
      <c r="B795" s="12">
        <v>66.625500000000002</v>
      </c>
      <c r="C795" s="12">
        <v>112.7437</v>
      </c>
      <c r="D795" s="12">
        <v>75.633700000000005</v>
      </c>
      <c r="E795" s="12">
        <v>35.989199999999997</v>
      </c>
      <c r="F795" s="12">
        <v>111.25709999999999</v>
      </c>
      <c r="G795" s="12"/>
      <c r="H795" s="12">
        <v>6.0880000000000001</v>
      </c>
      <c r="I795" s="12">
        <v>14.838900000000001</v>
      </c>
      <c r="J795" s="12">
        <v>7.0298999999999996</v>
      </c>
      <c r="K795" s="12">
        <v>77.704099999999997</v>
      </c>
      <c r="L795" s="12">
        <v>92.11</v>
      </c>
      <c r="M795" s="12">
        <v>98.73</v>
      </c>
      <c r="O795" s="6">
        <v>44614</v>
      </c>
      <c r="P795" s="7">
        <f t="shared" si="183"/>
        <v>-1.1701537328882215E-2</v>
      </c>
      <c r="Q795" s="7">
        <f t="shared" si="184"/>
        <v>-7.6737938966963551E-3</v>
      </c>
      <c r="R795" s="7">
        <f t="shared" si="185"/>
        <v>-2.0286343784617342E-2</v>
      </c>
      <c r="S795" s="7">
        <f t="shared" si="186"/>
        <v>-3.1847160507131531E-2</v>
      </c>
      <c r="T795" s="7">
        <f t="shared" si="187"/>
        <v>-2.5888401757756456E-3</v>
      </c>
      <c r="U795" s="7" t="str">
        <f t="shared" si="188"/>
        <v/>
      </c>
      <c r="V795" s="7">
        <f t="shared" si="189"/>
        <v>4.8444461776331597E-2</v>
      </c>
      <c r="W795" s="7">
        <f t="shared" si="190"/>
        <v>3.6915653618341003E-2</v>
      </c>
      <c r="X795" s="7">
        <f t="shared" si="191"/>
        <v>-2.9282965833575144E-2</v>
      </c>
      <c r="Y795" s="7">
        <f t="shared" si="192"/>
        <v>0</v>
      </c>
      <c r="Z795" s="7">
        <v>-1.0789999999999999E-2</v>
      </c>
      <c r="AA795" s="7">
        <f t="shared" si="193"/>
        <v>9.2709395008876826E-3</v>
      </c>
      <c r="AB795" s="7">
        <f t="shared" si="194"/>
        <v>2.6167415773841695E-2</v>
      </c>
      <c r="AE795" s="6">
        <v>44614</v>
      </c>
      <c r="AF795" s="7">
        <v>28.81</v>
      </c>
      <c r="AG795" s="7">
        <v>50.11</v>
      </c>
      <c r="AH795" s="7">
        <v>95.54</v>
      </c>
      <c r="AI795" s="7">
        <f t="shared" si="180"/>
        <v>6.6200000000000045</v>
      </c>
      <c r="AJ795" s="7">
        <v>4.4800000000000004</v>
      </c>
      <c r="AK795" s="7">
        <v>79.789000000000001</v>
      </c>
      <c r="AL795" s="7">
        <f t="shared" si="181"/>
        <v>75.308999999999997</v>
      </c>
      <c r="AM795" s="7">
        <v>0.08</v>
      </c>
      <c r="AN795" s="7">
        <v>1.56</v>
      </c>
      <c r="AO795" s="7">
        <v>1.94</v>
      </c>
      <c r="AP795" s="7">
        <f t="shared" si="182"/>
        <v>0.37999999999999989</v>
      </c>
      <c r="AQ795" s="7">
        <v>2.4500000000000002</v>
      </c>
      <c r="AR795" s="7">
        <v>114.7002</v>
      </c>
      <c r="AS795" s="7">
        <v>1906.1</v>
      </c>
      <c r="AT795" s="14">
        <v>284.5</v>
      </c>
      <c r="AU795" s="14">
        <v>100.8064</v>
      </c>
      <c r="AV795" s="14">
        <v>62.8</v>
      </c>
      <c r="AY795" s="6">
        <v>44614</v>
      </c>
      <c r="AZ795" s="12">
        <v>0</v>
      </c>
      <c r="BA795" s="12">
        <v>0</v>
      </c>
      <c r="BB795" s="12">
        <v>0</v>
      </c>
      <c r="BE795" s="6">
        <v>44614</v>
      </c>
      <c r="BF795" t="s">
        <v>56</v>
      </c>
      <c r="BG795" s="52">
        <v>3</v>
      </c>
    </row>
    <row r="796" spans="1:59" x14ac:dyDescent="0.2">
      <c r="A796" s="6">
        <v>44615</v>
      </c>
      <c r="B796" s="12">
        <v>66.895600000000002</v>
      </c>
      <c r="C796" s="12">
        <v>115.426</v>
      </c>
      <c r="D796" s="12">
        <v>75.978099999999998</v>
      </c>
      <c r="E796" s="12">
        <v>36.3367</v>
      </c>
      <c r="F796" s="12">
        <v>114.33369999999999</v>
      </c>
      <c r="G796" s="12"/>
      <c r="H796" s="12">
        <v>6.1239999999999997</v>
      </c>
      <c r="I796" s="12">
        <v>14.456099999999999</v>
      </c>
      <c r="J796" s="12">
        <v>7.0442999999999998</v>
      </c>
      <c r="K796" s="12">
        <v>77.695599999999999</v>
      </c>
      <c r="L796" s="12">
        <v>92.14</v>
      </c>
      <c r="M796" s="12">
        <v>99.29</v>
      </c>
      <c r="O796" s="6">
        <v>44615</v>
      </c>
      <c r="P796" s="7">
        <f t="shared" si="183"/>
        <v>4.0458080172940903E-3</v>
      </c>
      <c r="Q796" s="7">
        <f t="shared" si="184"/>
        <v>2.3512530999728443E-2</v>
      </c>
      <c r="R796" s="7">
        <f t="shared" si="185"/>
        <v>4.5431898095564865E-3</v>
      </c>
      <c r="S796" s="7">
        <f t="shared" si="186"/>
        <v>9.6093563716612481E-3</v>
      </c>
      <c r="T796" s="7">
        <f t="shared" si="187"/>
        <v>2.7277626255127571E-2</v>
      </c>
      <c r="U796" s="7" t="str">
        <f t="shared" si="188"/>
        <v/>
      </c>
      <c r="V796" s="7">
        <f t="shared" si="189"/>
        <v>5.8958572360525187E-3</v>
      </c>
      <c r="W796" s="7">
        <f t="shared" si="190"/>
        <v>-2.6135640193807472E-2</v>
      </c>
      <c r="X796" s="7">
        <f t="shared" si="191"/>
        <v>2.0462981945409244E-3</v>
      </c>
      <c r="Y796" s="7">
        <f t="shared" si="192"/>
        <v>-1.0939532069204393E-4</v>
      </c>
      <c r="Z796" s="7">
        <v>-1.7898000000000001E-2</v>
      </c>
      <c r="AA796" s="7">
        <f t="shared" si="193"/>
        <v>3.2564450762662291E-4</v>
      </c>
      <c r="AB796" s="7">
        <f t="shared" si="194"/>
        <v>5.6560094221444037E-3</v>
      </c>
      <c r="AE796" s="6">
        <v>44615</v>
      </c>
      <c r="AF796" s="7">
        <v>31.02</v>
      </c>
      <c r="AG796" s="7">
        <v>50.51</v>
      </c>
      <c r="AH796" s="7">
        <v>95.15</v>
      </c>
      <c r="AI796" s="7">
        <f t="shared" si="180"/>
        <v>7.1500000000000057</v>
      </c>
      <c r="AJ796" s="7">
        <v>4.59</v>
      </c>
      <c r="AK796" s="7">
        <v>88.891000000000005</v>
      </c>
      <c r="AL796" s="7">
        <f t="shared" si="181"/>
        <v>84.301000000000002</v>
      </c>
      <c r="AM796" s="7">
        <v>0.08</v>
      </c>
      <c r="AN796" s="7">
        <v>1.58</v>
      </c>
      <c r="AO796" s="7">
        <v>1.99</v>
      </c>
      <c r="AP796" s="7">
        <f t="shared" si="182"/>
        <v>0.40999999999999992</v>
      </c>
      <c r="AQ796" s="7">
        <v>2.5299999999999998</v>
      </c>
      <c r="AR796" s="7">
        <v>114.66679999999999</v>
      </c>
      <c r="AS796" s="7">
        <v>1909.2</v>
      </c>
      <c r="AT796" s="14">
        <v>284.5</v>
      </c>
      <c r="AU796" s="14">
        <v>100.8064</v>
      </c>
      <c r="AV796" s="14">
        <v>62.8</v>
      </c>
      <c r="AY796" s="6">
        <v>44615</v>
      </c>
      <c r="AZ796" s="12">
        <v>0</v>
      </c>
      <c r="BA796" s="12">
        <v>0</v>
      </c>
      <c r="BB796" s="12">
        <v>0</v>
      </c>
      <c r="BE796" s="6">
        <v>44615</v>
      </c>
      <c r="BF796" t="s">
        <v>56</v>
      </c>
      <c r="BG796" s="52">
        <v>3</v>
      </c>
    </row>
    <row r="797" spans="1:59" x14ac:dyDescent="0.2">
      <c r="A797" s="6">
        <v>44616</v>
      </c>
      <c r="B797" s="12">
        <v>66.050399999999996</v>
      </c>
      <c r="C797" s="12">
        <v>114.82989999999999</v>
      </c>
      <c r="D797" s="12">
        <v>75.547600000000003</v>
      </c>
      <c r="E797" s="12">
        <v>36.552700000000002</v>
      </c>
      <c r="F797" s="12">
        <v>123.0635</v>
      </c>
      <c r="G797" s="12"/>
      <c r="H797" s="12">
        <v>6.4622000000000002</v>
      </c>
      <c r="I797" s="12">
        <v>15.5863</v>
      </c>
      <c r="J797" s="12">
        <v>6.9866999999999999</v>
      </c>
      <c r="K797" s="12">
        <v>77.695599999999999</v>
      </c>
      <c r="L797" s="12">
        <v>92.77</v>
      </c>
      <c r="M797" s="12">
        <v>101.29</v>
      </c>
      <c r="O797" s="6">
        <v>44616</v>
      </c>
      <c r="P797" s="7">
        <f t="shared" si="183"/>
        <v>-1.2715108197409461E-2</v>
      </c>
      <c r="Q797" s="7">
        <f t="shared" si="184"/>
        <v>-5.177729054764134E-3</v>
      </c>
      <c r="R797" s="7">
        <f t="shared" si="185"/>
        <v>-5.6822196936593952E-3</v>
      </c>
      <c r="S797" s="7">
        <f t="shared" si="186"/>
        <v>5.9268050576889147E-3</v>
      </c>
      <c r="T797" s="7">
        <f t="shared" si="187"/>
        <v>7.3579116828816613E-2</v>
      </c>
      <c r="U797" s="7" t="str">
        <f t="shared" si="188"/>
        <v/>
      </c>
      <c r="V797" s="7">
        <f t="shared" si="189"/>
        <v>5.3754339298148671E-2</v>
      </c>
      <c r="W797" s="7">
        <f t="shared" si="190"/>
        <v>7.5275852470353496E-2</v>
      </c>
      <c r="X797" s="7">
        <f t="shared" si="191"/>
        <v>-8.2104373991577113E-3</v>
      </c>
      <c r="Y797" s="7">
        <f t="shared" si="192"/>
        <v>0</v>
      </c>
      <c r="Z797" s="7">
        <v>1.4937000000000001E-2</v>
      </c>
      <c r="AA797" s="7">
        <f t="shared" si="193"/>
        <v>6.814152157409257E-3</v>
      </c>
      <c r="AB797" s="7">
        <f t="shared" si="194"/>
        <v>1.9942828653203154E-2</v>
      </c>
      <c r="AE797" s="6">
        <v>44616</v>
      </c>
      <c r="AF797" s="7">
        <v>30.32</v>
      </c>
      <c r="AG797" s="7">
        <v>49.04</v>
      </c>
      <c r="AH797" s="7">
        <v>100.75</v>
      </c>
      <c r="AI797" s="7">
        <f t="shared" si="180"/>
        <v>8.5200000000000102</v>
      </c>
      <c r="AJ797" s="7">
        <v>4.78</v>
      </c>
      <c r="AK797" s="7">
        <v>134.316</v>
      </c>
      <c r="AL797" s="7">
        <f t="shared" si="181"/>
        <v>129.536</v>
      </c>
      <c r="AM797" s="7">
        <v>0.08</v>
      </c>
      <c r="AN797" s="7">
        <v>1.54</v>
      </c>
      <c r="AO797" s="7">
        <v>1.96</v>
      </c>
      <c r="AP797" s="7">
        <f t="shared" si="182"/>
        <v>0.41999999999999993</v>
      </c>
      <c r="AQ797" s="7">
        <v>2.5499999999999998</v>
      </c>
      <c r="AR797" s="7">
        <v>115.9419</v>
      </c>
      <c r="AS797" s="7">
        <v>1925.1</v>
      </c>
      <c r="AT797" s="14">
        <v>284.5</v>
      </c>
      <c r="AU797" s="14">
        <v>100.8064</v>
      </c>
      <c r="AV797" s="14">
        <v>62.8</v>
      </c>
      <c r="AY797" s="6">
        <v>44616</v>
      </c>
      <c r="AZ797" s="12">
        <v>0</v>
      </c>
      <c r="BA797" s="12">
        <v>0</v>
      </c>
      <c r="BB797" s="12">
        <v>1</v>
      </c>
      <c r="BE797" s="6">
        <v>44616</v>
      </c>
      <c r="BF797" t="s">
        <v>57</v>
      </c>
      <c r="BG797" s="52">
        <v>4</v>
      </c>
    </row>
    <row r="798" spans="1:59" x14ac:dyDescent="0.2">
      <c r="A798" s="6">
        <v>44617</v>
      </c>
      <c r="B798" s="12">
        <v>67.828000000000003</v>
      </c>
      <c r="C798" s="12">
        <v>119.5389</v>
      </c>
      <c r="D798" s="12">
        <v>78.596000000000004</v>
      </c>
      <c r="E798" s="12">
        <v>36.383600000000001</v>
      </c>
      <c r="F798" s="12">
        <v>124.2653</v>
      </c>
      <c r="G798" s="12"/>
      <c r="H798" s="12">
        <v>6.5198</v>
      </c>
      <c r="I798" s="12">
        <v>15.713900000000001</v>
      </c>
      <c r="J798" s="12">
        <v>7.0514999999999999</v>
      </c>
      <c r="K798" s="12">
        <v>77.695599999999999</v>
      </c>
      <c r="L798" s="12">
        <v>91.68</v>
      </c>
      <c r="M798" s="12">
        <v>98.56</v>
      </c>
      <c r="O798" s="6">
        <v>44617</v>
      </c>
      <c r="P798" s="7">
        <f t="shared" si="183"/>
        <v>2.6557002076716428E-2</v>
      </c>
      <c r="Q798" s="7">
        <f t="shared" si="184"/>
        <v>4.0189938477842878E-2</v>
      </c>
      <c r="R798" s="7">
        <f t="shared" si="185"/>
        <v>3.9557886382478299E-2</v>
      </c>
      <c r="S798" s="7">
        <f t="shared" si="186"/>
        <v>-4.6369312122129802E-3</v>
      </c>
      <c r="T798" s="7">
        <f t="shared" si="187"/>
        <v>9.7183139101832041E-3</v>
      </c>
      <c r="U798" s="7" t="str">
        <f t="shared" si="188"/>
        <v/>
      </c>
      <c r="V798" s="7">
        <f t="shared" si="189"/>
        <v>8.8738835278671883E-3</v>
      </c>
      <c r="W798" s="7">
        <f t="shared" si="190"/>
        <v>8.1533477020693263E-3</v>
      </c>
      <c r="X798" s="7">
        <f t="shared" si="191"/>
        <v>9.2320183844408505E-3</v>
      </c>
      <c r="Y798" s="7">
        <f t="shared" si="192"/>
        <v>0</v>
      </c>
      <c r="Z798" s="7">
        <v>2.1824E-2</v>
      </c>
      <c r="AA798" s="7">
        <f t="shared" si="193"/>
        <v>-1.1819058698750612E-2</v>
      </c>
      <c r="AB798" s="7">
        <f t="shared" si="194"/>
        <v>-2.7322189913496171E-2</v>
      </c>
      <c r="AE798" s="6">
        <v>44617</v>
      </c>
      <c r="AF798" s="7">
        <v>27.59</v>
      </c>
      <c r="AG798" s="7">
        <v>49.5</v>
      </c>
      <c r="AH798" s="7">
        <v>93.34</v>
      </c>
      <c r="AI798" s="7">
        <f t="shared" si="180"/>
        <v>6.8799999999999955</v>
      </c>
      <c r="AJ798" s="7">
        <v>4.63</v>
      </c>
      <c r="AK798" s="7">
        <v>94.421999999999997</v>
      </c>
      <c r="AL798" s="7">
        <f t="shared" si="181"/>
        <v>89.792000000000002</v>
      </c>
      <c r="AM798" s="7">
        <v>0.08</v>
      </c>
      <c r="AN798" s="7">
        <v>1.55</v>
      </c>
      <c r="AO798" s="7">
        <v>1.97</v>
      </c>
      <c r="AP798" s="7">
        <f t="shared" si="182"/>
        <v>0.41999999999999993</v>
      </c>
      <c r="AQ798" s="7">
        <v>2.54</v>
      </c>
      <c r="AR798" s="7">
        <v>115.2577</v>
      </c>
      <c r="AS798" s="7">
        <v>1886.5</v>
      </c>
      <c r="AT798" s="14">
        <v>284.5</v>
      </c>
      <c r="AU798" s="14">
        <v>100.8064</v>
      </c>
      <c r="AV798" s="14">
        <v>62.8</v>
      </c>
      <c r="AY798" s="6">
        <v>44617</v>
      </c>
      <c r="AZ798" s="12">
        <v>0</v>
      </c>
      <c r="BA798" s="12">
        <v>0</v>
      </c>
      <c r="BB798" s="12">
        <v>1</v>
      </c>
      <c r="BE798" s="6">
        <v>44617</v>
      </c>
      <c r="BF798" t="s">
        <v>57</v>
      </c>
      <c r="BG798" s="52">
        <v>4</v>
      </c>
    </row>
    <row r="799" spans="1:59" x14ac:dyDescent="0.2">
      <c r="A799" s="6">
        <v>44620</v>
      </c>
      <c r="B799" s="12">
        <v>68.333399999999997</v>
      </c>
      <c r="C799" s="12">
        <v>122.6216</v>
      </c>
      <c r="D799" s="12">
        <v>81.6875</v>
      </c>
      <c r="E799" s="12">
        <v>41.070099999999996</v>
      </c>
      <c r="F799" s="12">
        <v>127.7745</v>
      </c>
      <c r="G799" s="12"/>
      <c r="H799" s="12">
        <v>6.7716000000000003</v>
      </c>
      <c r="I799" s="12">
        <v>15.8507</v>
      </c>
      <c r="J799" s="12">
        <v>7.3036000000000003</v>
      </c>
      <c r="K799" s="12">
        <v>77.695599999999999</v>
      </c>
      <c r="L799" s="12">
        <v>96.13</v>
      </c>
      <c r="M799" s="12">
        <v>103.08</v>
      </c>
      <c r="O799" s="6">
        <v>44620</v>
      </c>
      <c r="P799" s="7">
        <f t="shared" si="183"/>
        <v>7.4235770346976386E-3</v>
      </c>
      <c r="Q799" s="7">
        <f t="shared" si="184"/>
        <v>2.5461349278756842E-2</v>
      </c>
      <c r="R799" s="7">
        <f t="shared" si="185"/>
        <v>3.858018382949123E-2</v>
      </c>
      <c r="S799" s="7">
        <f t="shared" si="186"/>
        <v>0.12116223916855742</v>
      </c>
      <c r="T799" s="7">
        <f t="shared" si="187"/>
        <v>2.7848195289368362E-2</v>
      </c>
      <c r="U799" s="7" t="str">
        <f t="shared" si="188"/>
        <v/>
      </c>
      <c r="V799" s="7">
        <f t="shared" si="189"/>
        <v>3.7893695159504553E-2</v>
      </c>
      <c r="W799" s="7">
        <f t="shared" si="190"/>
        <v>8.6679924046292375E-3</v>
      </c>
      <c r="X799" s="7">
        <f t="shared" si="191"/>
        <v>3.5127017130282982E-2</v>
      </c>
      <c r="Y799" s="7">
        <f t="shared" si="192"/>
        <v>0</v>
      </c>
      <c r="Z799" s="7">
        <v>-2.562E-3</v>
      </c>
      <c r="AA799" s="7">
        <f t="shared" si="193"/>
        <v>4.7397189111295278E-2</v>
      </c>
      <c r="AB799" s="7">
        <f t="shared" si="194"/>
        <v>4.4839885998954575E-2</v>
      </c>
      <c r="AE799" s="6">
        <v>44620</v>
      </c>
      <c r="AF799" s="7">
        <v>30.15</v>
      </c>
      <c r="AG799" s="7">
        <v>52.5</v>
      </c>
      <c r="AH799" s="7">
        <v>100.4</v>
      </c>
      <c r="AI799" s="7">
        <f t="shared" si="180"/>
        <v>6.9500000000000028</v>
      </c>
      <c r="AJ799" s="7">
        <v>4.46</v>
      </c>
      <c r="AK799" s="7">
        <v>98.594999999999999</v>
      </c>
      <c r="AL799" s="7">
        <f t="shared" si="181"/>
        <v>94.135000000000005</v>
      </c>
      <c r="AM799" s="7">
        <v>0.08</v>
      </c>
      <c r="AN799" s="7">
        <v>1.44</v>
      </c>
      <c r="AO799" s="7">
        <v>1.83</v>
      </c>
      <c r="AP799" s="7">
        <f t="shared" si="182"/>
        <v>0.39000000000000012</v>
      </c>
      <c r="AQ799" s="7">
        <v>2.62</v>
      </c>
      <c r="AR799" s="7">
        <v>115.22239999999999</v>
      </c>
      <c r="AS799" s="7">
        <v>1899.4</v>
      </c>
      <c r="AT799" s="14">
        <v>284.5</v>
      </c>
      <c r="AU799" s="14">
        <v>100.8064</v>
      </c>
      <c r="AV799" s="14">
        <v>62.8</v>
      </c>
      <c r="AY799" s="6">
        <v>44620</v>
      </c>
      <c r="AZ799" s="12">
        <v>0</v>
      </c>
      <c r="BA799" s="12">
        <v>0</v>
      </c>
      <c r="BB799" s="12">
        <v>1</v>
      </c>
      <c r="BE799" s="6">
        <v>44620</v>
      </c>
      <c r="BF799" t="s">
        <v>57</v>
      </c>
      <c r="BG799" s="52">
        <v>4</v>
      </c>
    </row>
    <row r="800" spans="1:59" x14ac:dyDescent="0.2">
      <c r="A800" s="6">
        <v>44621</v>
      </c>
      <c r="B800" s="12">
        <v>68.986900000000006</v>
      </c>
      <c r="C800" s="12">
        <v>127.4923</v>
      </c>
      <c r="D800" s="12">
        <v>83.495900000000006</v>
      </c>
      <c r="E800" s="12">
        <v>43.944000000000003</v>
      </c>
      <c r="F800" s="12">
        <v>124.23650000000001</v>
      </c>
      <c r="G800" s="12"/>
      <c r="H800" s="12">
        <v>6.8579999999999997</v>
      </c>
      <c r="I800" s="12">
        <v>16.217400000000001</v>
      </c>
      <c r="J800" s="12">
        <v>7.5053000000000001</v>
      </c>
      <c r="K800" s="12">
        <v>77.714299999999994</v>
      </c>
      <c r="L800" s="12">
        <v>103.66</v>
      </c>
      <c r="M800" s="12">
        <v>110.93</v>
      </c>
      <c r="O800" s="6">
        <v>44621</v>
      </c>
      <c r="P800" s="7">
        <f t="shared" si="183"/>
        <v>9.5179654204614293E-3</v>
      </c>
      <c r="Q800" s="7">
        <f t="shared" si="184"/>
        <v>3.8952779926184511E-2</v>
      </c>
      <c r="R800" s="7">
        <f t="shared" si="185"/>
        <v>2.1896537470429252E-2</v>
      </c>
      <c r="S800" s="7">
        <f t="shared" si="186"/>
        <v>6.7635733207516757E-2</v>
      </c>
      <c r="T800" s="7">
        <f t="shared" si="187"/>
        <v>-2.807998435591787E-2</v>
      </c>
      <c r="U800" s="7" t="str">
        <f t="shared" si="188"/>
        <v/>
      </c>
      <c r="V800" s="7">
        <f t="shared" si="189"/>
        <v>1.2678458259770872E-2</v>
      </c>
      <c r="W800" s="7">
        <f t="shared" si="190"/>
        <v>2.2871076521609569E-2</v>
      </c>
      <c r="X800" s="7">
        <f t="shared" si="191"/>
        <v>2.7242060357170545E-2</v>
      </c>
      <c r="Y800" s="7">
        <f t="shared" si="192"/>
        <v>2.4065391059691752E-4</v>
      </c>
      <c r="Z800" s="7">
        <v>-1.5348000000000001E-2</v>
      </c>
      <c r="AA800" s="7">
        <f t="shared" si="193"/>
        <v>7.5414870683835705E-2</v>
      </c>
      <c r="AB800" s="7">
        <f t="shared" si="194"/>
        <v>7.3393985966404091E-2</v>
      </c>
      <c r="AE800" s="6">
        <v>44621</v>
      </c>
      <c r="AF800" s="7">
        <v>33.32</v>
      </c>
      <c r="AG800" s="7">
        <v>61.43</v>
      </c>
      <c r="AH800" s="7">
        <v>118.26</v>
      </c>
      <c r="AI800" s="7">
        <f t="shared" si="180"/>
        <v>7.2700000000000102</v>
      </c>
      <c r="AJ800" s="7">
        <v>4.3600000000000003</v>
      </c>
      <c r="AK800" s="7">
        <v>121.67400000000001</v>
      </c>
      <c r="AL800" s="7">
        <f t="shared" si="181"/>
        <v>117.31400000000001</v>
      </c>
      <c r="AM800" s="7">
        <v>0.08</v>
      </c>
      <c r="AN800" s="7">
        <v>1.31</v>
      </c>
      <c r="AO800" s="7">
        <v>1.72</v>
      </c>
      <c r="AP800" s="7">
        <f t="shared" si="182"/>
        <v>0.40999999999999992</v>
      </c>
      <c r="AQ800" s="7">
        <v>2.62</v>
      </c>
      <c r="AR800" s="7">
        <v>115.7962</v>
      </c>
      <c r="AS800" s="7">
        <v>1942.4</v>
      </c>
      <c r="AT800" s="14">
        <v>287.67399999999998</v>
      </c>
      <c r="AU800" s="14">
        <v>101.3907</v>
      </c>
      <c r="AV800" s="14">
        <v>59.4</v>
      </c>
      <c r="AY800" s="6">
        <v>44621</v>
      </c>
      <c r="AZ800" s="12">
        <v>0</v>
      </c>
      <c r="BA800" s="12">
        <v>1</v>
      </c>
      <c r="BB800" s="12">
        <v>1</v>
      </c>
      <c r="BE800" s="6">
        <v>44621</v>
      </c>
      <c r="BF800" t="s">
        <v>57</v>
      </c>
      <c r="BG800" s="52">
        <v>4</v>
      </c>
    </row>
    <row r="801" spans="1:59" x14ac:dyDescent="0.2">
      <c r="A801" s="6">
        <v>44622</v>
      </c>
      <c r="B801" s="12">
        <v>70.171999999999997</v>
      </c>
      <c r="C801" s="12">
        <v>131.2561</v>
      </c>
      <c r="D801" s="12">
        <v>84.425899999999999</v>
      </c>
      <c r="E801" s="12">
        <v>45.427900000000001</v>
      </c>
      <c r="F801" s="12">
        <v>128.31290000000001</v>
      </c>
      <c r="G801" s="12"/>
      <c r="H801" s="12">
        <v>6.5917000000000003</v>
      </c>
      <c r="I801" s="12">
        <v>16.162299999999998</v>
      </c>
      <c r="J801" s="12">
        <v>7.5556999999999999</v>
      </c>
      <c r="K801" s="12">
        <v>77.714299999999994</v>
      </c>
      <c r="L801" s="12">
        <v>110.74</v>
      </c>
      <c r="M801" s="12">
        <v>118.94</v>
      </c>
      <c r="O801" s="6">
        <v>44622</v>
      </c>
      <c r="P801" s="7">
        <f t="shared" si="183"/>
        <v>1.7032739566898304E-2</v>
      </c>
      <c r="Q801" s="7">
        <f t="shared" si="184"/>
        <v>2.9094405964286228E-2</v>
      </c>
      <c r="R801" s="7">
        <f t="shared" si="185"/>
        <v>1.1076697709362787E-2</v>
      </c>
      <c r="S801" s="7">
        <f t="shared" si="186"/>
        <v>3.3210357701106939E-2</v>
      </c>
      <c r="T801" s="7">
        <f t="shared" si="187"/>
        <v>3.2284805001257036E-2</v>
      </c>
      <c r="U801" s="7" t="str">
        <f t="shared" si="188"/>
        <v/>
      </c>
      <c r="V801" s="7">
        <f t="shared" si="189"/>
        <v>-3.9604572177894037E-2</v>
      </c>
      <c r="W801" s="7">
        <f t="shared" si="190"/>
        <v>-3.403370209417634E-3</v>
      </c>
      <c r="X801" s="7">
        <f t="shared" si="191"/>
        <v>6.6928076665947146E-3</v>
      </c>
      <c r="Y801" s="7">
        <f t="shared" si="192"/>
        <v>0</v>
      </c>
      <c r="Z801" s="7">
        <v>1.8228999999999999E-2</v>
      </c>
      <c r="AA801" s="7">
        <f t="shared" si="193"/>
        <v>6.6068798633260706E-2</v>
      </c>
      <c r="AB801" s="7">
        <f t="shared" si="194"/>
        <v>6.9719792527879285E-2</v>
      </c>
      <c r="AE801" s="6">
        <v>44622</v>
      </c>
      <c r="AF801" s="7">
        <v>30.74</v>
      </c>
      <c r="AG801" s="7">
        <v>61.53</v>
      </c>
      <c r="AH801" s="7">
        <v>110.28</v>
      </c>
      <c r="AI801" s="7">
        <f t="shared" si="180"/>
        <v>8.2000000000000028</v>
      </c>
      <c r="AJ801" s="7">
        <v>4.6500000000000004</v>
      </c>
      <c r="AK801" s="7">
        <v>165.54300000000001</v>
      </c>
      <c r="AL801" s="7">
        <f t="shared" si="181"/>
        <v>160.893</v>
      </c>
      <c r="AM801" s="7">
        <v>0.08</v>
      </c>
      <c r="AN801" s="7">
        <v>1.5</v>
      </c>
      <c r="AO801" s="7">
        <v>1.86</v>
      </c>
      <c r="AP801" s="7">
        <f t="shared" si="182"/>
        <v>0.3600000000000001</v>
      </c>
      <c r="AQ801" s="7">
        <v>2.71</v>
      </c>
      <c r="AR801" s="7">
        <v>115.7623</v>
      </c>
      <c r="AS801" s="7">
        <v>1920.9</v>
      </c>
      <c r="AT801" s="14">
        <v>287.67399999999998</v>
      </c>
      <c r="AU801" s="14">
        <v>101.3907</v>
      </c>
      <c r="AV801" s="14">
        <v>59.4</v>
      </c>
      <c r="AY801" s="6">
        <v>44622</v>
      </c>
      <c r="AZ801" s="12">
        <v>0</v>
      </c>
      <c r="BA801" s="12">
        <v>0</v>
      </c>
      <c r="BB801" s="12">
        <v>1</v>
      </c>
      <c r="BE801" s="6">
        <v>44622</v>
      </c>
      <c r="BF801" t="s">
        <v>57</v>
      </c>
      <c r="BG801" s="52">
        <v>4</v>
      </c>
    </row>
    <row r="802" spans="1:59" x14ac:dyDescent="0.2">
      <c r="A802" s="6">
        <v>44623</v>
      </c>
      <c r="B802" s="12">
        <v>70.616399999999999</v>
      </c>
      <c r="C802" s="12">
        <v>133.0273</v>
      </c>
      <c r="D802" s="12">
        <v>83.883399999999995</v>
      </c>
      <c r="E802" s="12">
        <v>44.845599999999997</v>
      </c>
      <c r="F802" s="12">
        <v>128.4572</v>
      </c>
      <c r="G802" s="12"/>
      <c r="H802" s="12">
        <v>6.5629</v>
      </c>
      <c r="I802" s="12">
        <v>17.0883</v>
      </c>
      <c r="J802" s="12">
        <v>7.4692999999999996</v>
      </c>
      <c r="K802" s="12">
        <v>77.722800000000007</v>
      </c>
      <c r="L802" s="12">
        <v>107.69</v>
      </c>
      <c r="M802" s="12">
        <v>115.36</v>
      </c>
      <c r="O802" s="6">
        <v>44623</v>
      </c>
      <c r="P802" s="7">
        <f t="shared" si="183"/>
        <v>6.3130410736047977E-3</v>
      </c>
      <c r="Q802" s="7">
        <f t="shared" si="184"/>
        <v>1.3403993733824145E-2</v>
      </c>
      <c r="R802" s="7">
        <f t="shared" si="185"/>
        <v>-6.4464872556698654E-3</v>
      </c>
      <c r="S802" s="7">
        <f t="shared" si="186"/>
        <v>-1.2900974842968272E-2</v>
      </c>
      <c r="T802" s="7">
        <f t="shared" si="187"/>
        <v>1.1239627603921872E-3</v>
      </c>
      <c r="U802" s="7" t="str">
        <f t="shared" si="188"/>
        <v/>
      </c>
      <c r="V802" s="7">
        <f t="shared" si="189"/>
        <v>-4.3787034216609356E-3</v>
      </c>
      <c r="W802" s="7">
        <f t="shared" si="190"/>
        <v>5.5712649105317813E-2</v>
      </c>
      <c r="X802" s="7">
        <f t="shared" si="191"/>
        <v>-1.1500958716362189E-2</v>
      </c>
      <c r="Y802" s="7">
        <f t="shared" si="192"/>
        <v>1.0936899888738086E-4</v>
      </c>
      <c r="Z802" s="7">
        <v>-4.9909999999999998E-3</v>
      </c>
      <c r="AA802" s="7">
        <f t="shared" si="193"/>
        <v>-2.7928382054031586E-2</v>
      </c>
      <c r="AB802" s="7">
        <f t="shared" si="194"/>
        <v>-3.0561490741808611E-2</v>
      </c>
      <c r="AE802" s="6">
        <v>44623</v>
      </c>
      <c r="AF802" s="7">
        <v>30.48</v>
      </c>
      <c r="AG802" s="7">
        <v>64.37</v>
      </c>
      <c r="AH802" s="7">
        <v>115.18</v>
      </c>
      <c r="AI802" s="7">
        <f t="shared" si="180"/>
        <v>7.6700000000000017</v>
      </c>
      <c r="AJ802" s="7">
        <v>4.63</v>
      </c>
      <c r="AK802" s="7">
        <v>160.82300000000001</v>
      </c>
      <c r="AL802" s="7">
        <f t="shared" si="181"/>
        <v>156.19300000000001</v>
      </c>
      <c r="AM802" s="7">
        <v>0.08</v>
      </c>
      <c r="AN802" s="7">
        <v>1.53</v>
      </c>
      <c r="AO802" s="7">
        <v>1.86</v>
      </c>
      <c r="AP802" s="7">
        <f t="shared" si="182"/>
        <v>0.33000000000000007</v>
      </c>
      <c r="AQ802" s="7">
        <v>2.69</v>
      </c>
      <c r="AR802" s="7">
        <v>115.9495</v>
      </c>
      <c r="AS802" s="7">
        <v>1934.4</v>
      </c>
      <c r="AT802" s="14">
        <v>287.67399999999998</v>
      </c>
      <c r="AU802" s="14">
        <v>101.3907</v>
      </c>
      <c r="AV802" s="14">
        <v>59.4</v>
      </c>
      <c r="AY802" s="6">
        <v>44623</v>
      </c>
      <c r="AZ802" s="12">
        <v>1</v>
      </c>
      <c r="BA802" s="12">
        <v>0</v>
      </c>
      <c r="BB802" s="12">
        <v>1</v>
      </c>
      <c r="BE802" s="6">
        <v>44623</v>
      </c>
      <c r="BF802" t="s">
        <v>57</v>
      </c>
      <c r="BG802" s="52">
        <v>4</v>
      </c>
    </row>
    <row r="803" spans="1:59" x14ac:dyDescent="0.2">
      <c r="A803" s="6">
        <v>44624</v>
      </c>
      <c r="B803" s="12">
        <v>73.274100000000004</v>
      </c>
      <c r="C803" s="12">
        <v>135.0966</v>
      </c>
      <c r="D803" s="12">
        <v>86.346199999999996</v>
      </c>
      <c r="E803" s="12">
        <v>52.734699999999997</v>
      </c>
      <c r="F803" s="12">
        <v>134.245</v>
      </c>
      <c r="G803" s="12"/>
      <c r="H803" s="12">
        <v>6.7931999999999997</v>
      </c>
      <c r="I803" s="12">
        <v>17.464099999999998</v>
      </c>
      <c r="J803" s="12">
        <v>7.5125000000000002</v>
      </c>
      <c r="K803" s="12">
        <v>77.722800000000007</v>
      </c>
      <c r="L803" s="12">
        <v>115.77</v>
      </c>
      <c r="M803" s="12">
        <v>123.86</v>
      </c>
      <c r="O803" s="6">
        <v>44624</v>
      </c>
      <c r="P803" s="7">
        <f t="shared" si="183"/>
        <v>3.6944791883541557E-2</v>
      </c>
      <c r="Q803" s="7">
        <f t="shared" si="184"/>
        <v>1.5435707790120214E-2</v>
      </c>
      <c r="R803" s="7">
        <f t="shared" si="185"/>
        <v>2.8937057367324836E-2</v>
      </c>
      <c r="S803" s="7">
        <f t="shared" si="186"/>
        <v>0.16204820399247225</v>
      </c>
      <c r="T803" s="7">
        <f t="shared" si="187"/>
        <v>4.4070713823670636E-2</v>
      </c>
      <c r="U803" s="7" t="str">
        <f t="shared" si="188"/>
        <v/>
      </c>
      <c r="V803" s="7">
        <f t="shared" si="189"/>
        <v>3.4489533407303763E-2</v>
      </c>
      <c r="W803" s="7">
        <f t="shared" si="190"/>
        <v>2.1753326492845209E-2</v>
      </c>
      <c r="X803" s="7">
        <f t="shared" si="191"/>
        <v>5.7670132734819104E-3</v>
      </c>
      <c r="Y803" s="7">
        <f t="shared" si="192"/>
        <v>0</v>
      </c>
      <c r="Z803" s="7">
        <v>-8.1580000000000003E-3</v>
      </c>
      <c r="AA803" s="7">
        <f t="shared" si="193"/>
        <v>7.2348734876847468E-2</v>
      </c>
      <c r="AB803" s="7">
        <f t="shared" si="194"/>
        <v>7.1094221973275945E-2</v>
      </c>
      <c r="AE803" s="6">
        <v>44624</v>
      </c>
      <c r="AF803" s="7">
        <v>31.98</v>
      </c>
      <c r="AG803" s="7">
        <v>77.290000000000006</v>
      </c>
      <c r="AH803" s="7">
        <v>131.82</v>
      </c>
      <c r="AI803" s="7">
        <f t="shared" si="180"/>
        <v>8.0900000000000034</v>
      </c>
      <c r="AJ803" s="7">
        <v>4.74</v>
      </c>
      <c r="AK803" s="7">
        <v>192.55</v>
      </c>
      <c r="AL803" s="7">
        <f t="shared" si="181"/>
        <v>187.81</v>
      </c>
      <c r="AM803" s="7">
        <v>0.08</v>
      </c>
      <c r="AN803" s="7">
        <v>1.5</v>
      </c>
      <c r="AO803" s="7">
        <v>1.74</v>
      </c>
      <c r="AP803" s="7">
        <f t="shared" si="182"/>
        <v>0.24</v>
      </c>
      <c r="AQ803" s="7">
        <v>2.67</v>
      </c>
      <c r="AR803" s="7">
        <v>116.6503</v>
      </c>
      <c r="AS803" s="7">
        <v>1965.1</v>
      </c>
      <c r="AT803" s="14">
        <v>287.67399999999998</v>
      </c>
      <c r="AU803" s="14">
        <v>101.3907</v>
      </c>
      <c r="AV803" s="14">
        <v>59.4</v>
      </c>
      <c r="AY803" s="6">
        <v>44624</v>
      </c>
      <c r="AZ803" s="12">
        <v>1</v>
      </c>
      <c r="BA803" s="12">
        <v>1</v>
      </c>
      <c r="BB803" s="12">
        <v>1</v>
      </c>
      <c r="BE803" s="6">
        <v>44624</v>
      </c>
      <c r="BF803" t="s">
        <v>57</v>
      </c>
      <c r="BG803" s="52">
        <v>4</v>
      </c>
    </row>
    <row r="804" spans="1:59" x14ac:dyDescent="0.2">
      <c r="A804" s="6">
        <v>44627</v>
      </c>
      <c r="B804" s="12">
        <v>75.914400000000001</v>
      </c>
      <c r="C804" s="12">
        <v>137.98320000000001</v>
      </c>
      <c r="D804" s="12">
        <v>87.207400000000007</v>
      </c>
      <c r="E804" s="12">
        <v>52.011499999999998</v>
      </c>
      <c r="F804" s="12">
        <v>133.6489</v>
      </c>
      <c r="G804" s="12"/>
      <c r="H804" s="12">
        <v>7.4337</v>
      </c>
      <c r="I804" s="12">
        <v>17.069900000000001</v>
      </c>
      <c r="J804" s="12">
        <v>7.4477000000000002</v>
      </c>
      <c r="K804" s="12">
        <v>77.722800000000007</v>
      </c>
      <c r="L804" s="12">
        <v>119.26</v>
      </c>
      <c r="M804" s="12">
        <v>129.02000000000001</v>
      </c>
      <c r="O804" s="6">
        <v>44627</v>
      </c>
      <c r="P804" s="7">
        <f t="shared" si="183"/>
        <v>3.5399185702464787E-2</v>
      </c>
      <c r="Q804" s="7">
        <f t="shared" si="184"/>
        <v>2.1141860509791506E-2</v>
      </c>
      <c r="R804" s="7">
        <f t="shared" si="185"/>
        <v>9.924393023758863E-3</v>
      </c>
      <c r="S804" s="7">
        <f t="shared" si="186"/>
        <v>-1.3808834914256008E-2</v>
      </c>
      <c r="T804" s="7">
        <f t="shared" si="187"/>
        <v>-4.4502766491598877E-3</v>
      </c>
      <c r="U804" s="7" t="str">
        <f t="shared" si="188"/>
        <v/>
      </c>
      <c r="V804" s="7">
        <f t="shared" si="189"/>
        <v>9.0101604087192144E-2</v>
      </c>
      <c r="W804" s="7">
        <f t="shared" si="190"/>
        <v>-2.283066673792147E-2</v>
      </c>
      <c r="X804" s="7">
        <f t="shared" si="191"/>
        <v>-8.6630399673941032E-3</v>
      </c>
      <c r="Y804" s="7">
        <f t="shared" si="192"/>
        <v>0</v>
      </c>
      <c r="Z804" s="7">
        <v>-2.9922000000000001E-2</v>
      </c>
      <c r="AA804" s="7">
        <f t="shared" si="193"/>
        <v>2.9700519477322773E-2</v>
      </c>
      <c r="AB804" s="7">
        <f t="shared" si="194"/>
        <v>4.0815535594180913E-2</v>
      </c>
      <c r="AE804" s="6">
        <v>44627</v>
      </c>
      <c r="AF804" s="7">
        <v>36.450000000000003</v>
      </c>
      <c r="AG804" s="7">
        <v>78.91</v>
      </c>
      <c r="AH804" s="7">
        <v>140.03</v>
      </c>
      <c r="AI804" s="7">
        <f t="shared" si="180"/>
        <v>9.7600000000000051</v>
      </c>
      <c r="AJ804" s="7">
        <v>4.93</v>
      </c>
      <c r="AK804" s="7">
        <v>227.20099999999999</v>
      </c>
      <c r="AL804" s="7">
        <f t="shared" si="181"/>
        <v>222.27099999999999</v>
      </c>
      <c r="AM804" s="7">
        <v>0.08</v>
      </c>
      <c r="AN804" s="7">
        <v>1.55</v>
      </c>
      <c r="AO804" s="7">
        <v>1.78</v>
      </c>
      <c r="AP804" s="7">
        <f t="shared" si="182"/>
        <v>0.22999999999999998</v>
      </c>
      <c r="AQ804" s="7">
        <v>2.77</v>
      </c>
      <c r="AR804" s="7">
        <v>117.3278</v>
      </c>
      <c r="AS804" s="7">
        <v>1993.9</v>
      </c>
      <c r="AT804" s="14">
        <v>287.67399999999998</v>
      </c>
      <c r="AU804" s="14">
        <v>101.3907</v>
      </c>
      <c r="AV804" s="14">
        <v>59.4</v>
      </c>
      <c r="AY804" s="6">
        <v>44627</v>
      </c>
      <c r="AZ804" s="12">
        <v>1</v>
      </c>
      <c r="BA804" s="12">
        <v>1</v>
      </c>
      <c r="BB804" s="12">
        <v>1</v>
      </c>
      <c r="BE804" s="6">
        <v>44627</v>
      </c>
      <c r="BF804" t="s">
        <v>57</v>
      </c>
      <c r="BG804" s="52">
        <v>4</v>
      </c>
    </row>
    <row r="805" spans="1:59" x14ac:dyDescent="0.2">
      <c r="A805" s="6">
        <v>44628</v>
      </c>
      <c r="B805" s="12">
        <v>76.489500000000007</v>
      </c>
      <c r="C805" s="12">
        <v>145.21279999999999</v>
      </c>
      <c r="D805" s="12">
        <v>85.080399999999997</v>
      </c>
      <c r="E805" s="12">
        <v>51.2789</v>
      </c>
      <c r="F805" s="12">
        <v>129.0436</v>
      </c>
      <c r="G805" s="12"/>
      <c r="H805" s="12">
        <v>6.7572000000000001</v>
      </c>
      <c r="I805" s="12">
        <v>17.1066</v>
      </c>
      <c r="J805" s="12">
        <v>7.5053000000000001</v>
      </c>
      <c r="K805" s="12">
        <v>77.722800000000007</v>
      </c>
      <c r="L805" s="12">
        <v>123.64</v>
      </c>
      <c r="M805" s="12">
        <v>133.18</v>
      </c>
      <c r="O805" s="6">
        <v>44628</v>
      </c>
      <c r="P805" s="7">
        <f t="shared" si="183"/>
        <v>7.547086783664031E-3</v>
      </c>
      <c r="Q805" s="7">
        <f t="shared" si="184"/>
        <v>5.1068314159348073E-2</v>
      </c>
      <c r="R805" s="7">
        <f t="shared" si="185"/>
        <v>-2.4692497921210192E-2</v>
      </c>
      <c r="S805" s="7">
        <f t="shared" si="186"/>
        <v>-1.4185486452366895E-2</v>
      </c>
      <c r="T805" s="7">
        <f t="shared" si="187"/>
        <v>-3.5065880344479959E-2</v>
      </c>
      <c r="U805" s="7" t="str">
        <f t="shared" si="188"/>
        <v/>
      </c>
      <c r="V805" s="7">
        <f t="shared" si="189"/>
        <v>-9.5415112869233404E-2</v>
      </c>
      <c r="W805" s="7">
        <f t="shared" si="190"/>
        <v>2.1476753972227776E-3</v>
      </c>
      <c r="X805" s="7">
        <f t="shared" si="191"/>
        <v>7.704177743679555E-3</v>
      </c>
      <c r="Y805" s="7">
        <f t="shared" si="192"/>
        <v>0</v>
      </c>
      <c r="Z805" s="7">
        <v>-7.6109999999999997E-3</v>
      </c>
      <c r="AA805" s="7">
        <f t="shared" si="193"/>
        <v>3.6068133568955676E-2</v>
      </c>
      <c r="AB805" s="7">
        <f t="shared" si="194"/>
        <v>3.1734165578380616E-2</v>
      </c>
      <c r="AE805" s="6">
        <v>44628</v>
      </c>
      <c r="AF805" s="7">
        <v>35.130000000000003</v>
      </c>
      <c r="AG805" s="7">
        <v>75.819999999999993</v>
      </c>
      <c r="AH805" s="7">
        <v>133.37</v>
      </c>
      <c r="AI805" s="7">
        <f t="shared" si="180"/>
        <v>9.5400000000000063</v>
      </c>
      <c r="AJ805" s="7">
        <v>4.6100000000000003</v>
      </c>
      <c r="AK805" s="7">
        <v>214.554</v>
      </c>
      <c r="AL805" s="7">
        <f t="shared" si="181"/>
        <v>209.94399999999999</v>
      </c>
      <c r="AM805" s="7">
        <v>0.08</v>
      </c>
      <c r="AN805" s="7">
        <v>1.63</v>
      </c>
      <c r="AO805" s="7">
        <v>1.86</v>
      </c>
      <c r="AP805" s="7">
        <f t="shared" si="182"/>
        <v>0.2300000000000002</v>
      </c>
      <c r="AQ805" s="7">
        <v>2.9</v>
      </c>
      <c r="AR805" s="7">
        <v>117.6176</v>
      </c>
      <c r="AS805" s="7">
        <v>2040.1</v>
      </c>
      <c r="AT805" s="14">
        <v>287.67399999999998</v>
      </c>
      <c r="AU805" s="14">
        <v>101.3907</v>
      </c>
      <c r="AV805" s="14">
        <v>59.4</v>
      </c>
      <c r="AY805" s="6">
        <v>44628</v>
      </c>
      <c r="AZ805" s="12">
        <v>1</v>
      </c>
      <c r="BA805" s="12">
        <v>1</v>
      </c>
      <c r="BB805" s="12">
        <v>1</v>
      </c>
      <c r="BE805" s="6">
        <v>44628</v>
      </c>
      <c r="BF805" t="s">
        <v>57</v>
      </c>
      <c r="BG805" s="52">
        <v>4</v>
      </c>
    </row>
    <row r="806" spans="1:59" x14ac:dyDescent="0.2">
      <c r="A806" s="6">
        <v>44629</v>
      </c>
      <c r="B806" s="12">
        <v>72.141300000000001</v>
      </c>
      <c r="C806" s="12">
        <v>141.58529999999999</v>
      </c>
      <c r="D806" s="12">
        <v>82.85</v>
      </c>
      <c r="E806" s="12">
        <v>54.131399999999999</v>
      </c>
      <c r="F806" s="12">
        <v>128.85130000000001</v>
      </c>
      <c r="G806" s="12"/>
      <c r="H806" s="12">
        <v>6.3327</v>
      </c>
      <c r="I806" s="12">
        <v>16.684899999999999</v>
      </c>
      <c r="J806" s="12">
        <v>7.3324999999999996</v>
      </c>
      <c r="K806" s="12">
        <v>77.722800000000007</v>
      </c>
      <c r="L806" s="12">
        <v>108.81</v>
      </c>
      <c r="M806" s="12">
        <v>116.58</v>
      </c>
      <c r="O806" s="6">
        <v>44629</v>
      </c>
      <c r="P806" s="7">
        <f t="shared" si="183"/>
        <v>-5.8526780681523956E-2</v>
      </c>
      <c r="Q806" s="7">
        <f t="shared" si="184"/>
        <v>-2.5297890464011978E-2</v>
      </c>
      <c r="R806" s="7">
        <f t="shared" si="185"/>
        <v>-2.6564947905864562E-2</v>
      </c>
      <c r="S806" s="7">
        <f t="shared" si="186"/>
        <v>5.4135062611675916E-2</v>
      </c>
      <c r="T806" s="7">
        <f t="shared" si="187"/>
        <v>-1.4913054553576709E-3</v>
      </c>
      <c r="U806" s="7" t="str">
        <f t="shared" si="188"/>
        <v/>
      </c>
      <c r="V806" s="7">
        <f t="shared" si="189"/>
        <v>-6.4881917568438738E-2</v>
      </c>
      <c r="W806" s="7">
        <f t="shared" si="190"/>
        <v>-2.4960235177473429E-2</v>
      </c>
      <c r="X806" s="7">
        <f t="shared" si="191"/>
        <v>-2.3292915768142405E-2</v>
      </c>
      <c r="Y806" s="7">
        <f t="shared" si="192"/>
        <v>0</v>
      </c>
      <c r="Z806" s="7">
        <v>2.6457999999999999E-2</v>
      </c>
      <c r="AA806" s="7">
        <f t="shared" si="193"/>
        <v>-0.12777087530099485</v>
      </c>
      <c r="AB806" s="7">
        <f t="shared" si="194"/>
        <v>-0.13312386406507265</v>
      </c>
      <c r="AE806" s="6">
        <v>44629</v>
      </c>
      <c r="AF806" s="7">
        <v>32.450000000000003</v>
      </c>
      <c r="AG806" s="7">
        <v>73.25</v>
      </c>
      <c r="AH806" s="7">
        <v>110.9</v>
      </c>
      <c r="AI806" s="7">
        <f t="shared" si="180"/>
        <v>7.769999999999996</v>
      </c>
      <c r="AJ806" s="7">
        <v>4.55</v>
      </c>
      <c r="AK806" s="7">
        <v>155.88</v>
      </c>
      <c r="AL806" s="7">
        <f t="shared" si="181"/>
        <v>151.32999999999998</v>
      </c>
      <c r="AM806" s="7">
        <v>0.08</v>
      </c>
      <c r="AN806" s="7">
        <v>1.68</v>
      </c>
      <c r="AO806" s="7">
        <v>1.94</v>
      </c>
      <c r="AP806" s="7">
        <f t="shared" si="182"/>
        <v>0.26</v>
      </c>
      <c r="AQ806" s="7">
        <v>2.84</v>
      </c>
      <c r="AR806" s="7">
        <v>116.59610000000001</v>
      </c>
      <c r="AS806" s="7">
        <v>1985.9</v>
      </c>
      <c r="AT806" s="14">
        <v>287.67399999999998</v>
      </c>
      <c r="AU806" s="14">
        <v>101.3907</v>
      </c>
      <c r="AV806" s="14">
        <v>59.4</v>
      </c>
      <c r="AY806" s="6">
        <v>44629</v>
      </c>
      <c r="AZ806" s="12">
        <v>1</v>
      </c>
      <c r="BA806" s="12">
        <v>1</v>
      </c>
      <c r="BB806" s="12">
        <v>1</v>
      </c>
      <c r="BE806" s="6">
        <v>44629</v>
      </c>
      <c r="BF806" t="s">
        <v>57</v>
      </c>
      <c r="BG806" s="52">
        <v>4</v>
      </c>
    </row>
    <row r="807" spans="1:59" x14ac:dyDescent="0.2">
      <c r="A807" s="6">
        <v>44630</v>
      </c>
      <c r="B807" s="12">
        <v>74.380799999999994</v>
      </c>
      <c r="C807" s="12">
        <v>145.4598</v>
      </c>
      <c r="D807" s="12">
        <v>85.872600000000006</v>
      </c>
      <c r="E807" s="12">
        <v>54.724499999999999</v>
      </c>
      <c r="F807" s="12">
        <v>127.4669</v>
      </c>
      <c r="G807" s="12"/>
      <c r="H807" s="12">
        <v>6.2679</v>
      </c>
      <c r="I807" s="12">
        <v>16.840699999999998</v>
      </c>
      <c r="J807" s="12">
        <v>7.4260999999999999</v>
      </c>
      <c r="K807" s="12">
        <v>77.722800000000007</v>
      </c>
      <c r="L807" s="12">
        <v>105.93</v>
      </c>
      <c r="M807" s="12">
        <v>114.54</v>
      </c>
      <c r="O807" s="6">
        <v>44630</v>
      </c>
      <c r="P807" s="7">
        <f t="shared" si="183"/>
        <v>3.0571148189850551E-2</v>
      </c>
      <c r="Q807" s="7">
        <f t="shared" si="184"/>
        <v>2.6997397465713294E-2</v>
      </c>
      <c r="R807" s="7">
        <f t="shared" si="185"/>
        <v>3.5833058681146855E-2</v>
      </c>
      <c r="S807" s="7">
        <f t="shared" si="186"/>
        <v>1.0897082639153208E-2</v>
      </c>
      <c r="T807" s="7">
        <f t="shared" si="187"/>
        <v>-1.0802303247150976E-2</v>
      </c>
      <c r="U807" s="7" t="str">
        <f t="shared" si="188"/>
        <v/>
      </c>
      <c r="V807" s="7">
        <f t="shared" si="189"/>
        <v>-1.028531518381952E-2</v>
      </c>
      <c r="W807" s="7">
        <f t="shared" si="190"/>
        <v>9.29445686810507E-3</v>
      </c>
      <c r="X807" s="7">
        <f t="shared" si="191"/>
        <v>1.2684299994589298E-2</v>
      </c>
      <c r="Y807" s="7">
        <f t="shared" si="192"/>
        <v>0</v>
      </c>
      <c r="Z807" s="7">
        <v>-4.5259999999999996E-3</v>
      </c>
      <c r="AA807" s="7">
        <f t="shared" si="193"/>
        <v>-2.682474335451587E-2</v>
      </c>
      <c r="AB807" s="7">
        <f t="shared" si="194"/>
        <v>-1.7653625651692418E-2</v>
      </c>
      <c r="AE807" s="6">
        <v>44630</v>
      </c>
      <c r="AF807" s="7">
        <v>30.23</v>
      </c>
      <c r="AG807" s="7">
        <v>67.34</v>
      </c>
      <c r="AH807" s="7">
        <v>105.31</v>
      </c>
      <c r="AI807" s="7">
        <f t="shared" si="180"/>
        <v>8.61</v>
      </c>
      <c r="AJ807" s="7">
        <v>4.6500000000000004</v>
      </c>
      <c r="AK807" s="7">
        <v>126.399</v>
      </c>
      <c r="AL807" s="7">
        <f t="shared" si="181"/>
        <v>121.749</v>
      </c>
      <c r="AM807" s="7">
        <v>0.08</v>
      </c>
      <c r="AN807" s="7">
        <v>1.72</v>
      </c>
      <c r="AO807" s="7">
        <v>1.98</v>
      </c>
      <c r="AP807" s="7">
        <f t="shared" si="182"/>
        <v>0.26</v>
      </c>
      <c r="AQ807" s="7">
        <v>2.86</v>
      </c>
      <c r="AR807" s="7">
        <v>116.7401</v>
      </c>
      <c r="AS807" s="7">
        <v>1998.1</v>
      </c>
      <c r="AT807" s="14">
        <v>287.67399999999998</v>
      </c>
      <c r="AU807" s="14">
        <v>101.3907</v>
      </c>
      <c r="AV807" s="14">
        <v>59.4</v>
      </c>
      <c r="AY807" s="6">
        <v>44630</v>
      </c>
      <c r="AZ807" s="12">
        <v>1</v>
      </c>
      <c r="BA807" s="12">
        <v>0</v>
      </c>
      <c r="BB807" s="12">
        <v>1</v>
      </c>
      <c r="BE807" s="6">
        <v>44630</v>
      </c>
      <c r="BF807" t="s">
        <v>57</v>
      </c>
      <c r="BG807" s="52">
        <v>4</v>
      </c>
    </row>
    <row r="808" spans="1:59" x14ac:dyDescent="0.2">
      <c r="A808" s="6">
        <v>44631</v>
      </c>
      <c r="B808" s="12">
        <v>73.997299999999996</v>
      </c>
      <c r="C808" s="12">
        <v>145.52789999999999</v>
      </c>
      <c r="D808" s="12">
        <v>84.744500000000002</v>
      </c>
      <c r="E808" s="12">
        <v>54.555100000000003</v>
      </c>
      <c r="F808" s="12">
        <v>124.46720000000001</v>
      </c>
      <c r="G808" s="12"/>
      <c r="H808" s="12">
        <v>5.9584999999999999</v>
      </c>
      <c r="I808" s="12">
        <v>16.5749</v>
      </c>
      <c r="J808" s="12">
        <v>7.2747999999999999</v>
      </c>
      <c r="K808" s="12">
        <v>77.714299999999994</v>
      </c>
      <c r="L808" s="12">
        <v>109.31</v>
      </c>
      <c r="M808" s="12">
        <v>118.11</v>
      </c>
      <c r="O808" s="6">
        <v>44631</v>
      </c>
      <c r="P808" s="7">
        <f t="shared" si="183"/>
        <v>-5.1692379665047861E-3</v>
      </c>
      <c r="Q808" s="7">
        <f t="shared" si="184"/>
        <v>4.6806102968119243E-4</v>
      </c>
      <c r="R808" s="7">
        <f t="shared" si="185"/>
        <v>-1.3223955154206888E-2</v>
      </c>
      <c r="S808" s="7">
        <f t="shared" si="186"/>
        <v>-3.1003066571982274E-3</v>
      </c>
      <c r="T808" s="7">
        <f t="shared" si="187"/>
        <v>-2.3814495671945671E-2</v>
      </c>
      <c r="U808" s="7" t="str">
        <f t="shared" si="188"/>
        <v/>
      </c>
      <c r="V808" s="7">
        <f t="shared" si="189"/>
        <v>-5.0622598765454094E-2</v>
      </c>
      <c r="W808" s="7">
        <f t="shared" si="190"/>
        <v>-1.5909072775007152E-2</v>
      </c>
      <c r="X808" s="7">
        <f t="shared" si="191"/>
        <v>-2.0584500593332489E-2</v>
      </c>
      <c r="Y808" s="7">
        <f t="shared" si="192"/>
        <v>-1.0936899888747108E-4</v>
      </c>
      <c r="Z808" s="7">
        <v>-1.2796999999999999E-2</v>
      </c>
      <c r="AA808" s="7">
        <f t="shared" si="193"/>
        <v>3.1409383697339324E-2</v>
      </c>
      <c r="AB808" s="7">
        <f t="shared" si="194"/>
        <v>3.0692286658044615E-2</v>
      </c>
      <c r="AE808" s="6">
        <v>44631</v>
      </c>
      <c r="AF808" s="7">
        <v>30.75</v>
      </c>
      <c r="AG808" s="7">
        <v>68.010000000000005</v>
      </c>
      <c r="AH808" s="7">
        <v>99.03</v>
      </c>
      <c r="AI808" s="7">
        <f t="shared" si="180"/>
        <v>8.7999999999999972</v>
      </c>
      <c r="AJ808" s="7">
        <v>4.79</v>
      </c>
      <c r="AK808" s="7">
        <v>131.22900000000001</v>
      </c>
      <c r="AL808" s="7">
        <f t="shared" si="181"/>
        <v>126.43900000000001</v>
      </c>
      <c r="AM808" s="7">
        <v>0.08</v>
      </c>
      <c r="AN808" s="7">
        <v>1.75</v>
      </c>
      <c r="AO808" s="7">
        <v>2</v>
      </c>
      <c r="AP808" s="7">
        <f t="shared" si="182"/>
        <v>0.25</v>
      </c>
      <c r="AQ808" s="7">
        <v>2.94</v>
      </c>
      <c r="AR808" s="7">
        <v>117.0192</v>
      </c>
      <c r="AS808" s="7">
        <v>1982.7</v>
      </c>
      <c r="AT808" s="14">
        <v>287.67399999999998</v>
      </c>
      <c r="AU808" s="14">
        <v>101.3907</v>
      </c>
      <c r="AV808" s="14">
        <v>59.4</v>
      </c>
      <c r="AY808" s="6">
        <v>44631</v>
      </c>
      <c r="AZ808" s="12">
        <v>1</v>
      </c>
      <c r="BA808" s="12">
        <v>0</v>
      </c>
      <c r="BB808" s="12">
        <v>1</v>
      </c>
      <c r="BE808" s="6">
        <v>44631</v>
      </c>
      <c r="BF808" t="s">
        <v>57</v>
      </c>
      <c r="BG808" s="52">
        <v>4</v>
      </c>
    </row>
    <row r="809" spans="1:59" x14ac:dyDescent="0.2">
      <c r="A809" s="6">
        <v>44634</v>
      </c>
      <c r="B809" s="12">
        <v>71.348399999999998</v>
      </c>
      <c r="C809" s="12">
        <v>141.96850000000001</v>
      </c>
      <c r="D809" s="12">
        <v>83.142799999999994</v>
      </c>
      <c r="E809" s="12">
        <v>52.333300000000001</v>
      </c>
      <c r="F809" s="12">
        <v>123.5346</v>
      </c>
      <c r="G809" s="12"/>
      <c r="H809" s="12">
        <v>5.7857000000000003</v>
      </c>
      <c r="I809" s="12">
        <v>15.5481</v>
      </c>
      <c r="J809" s="12">
        <v>7.0731999999999999</v>
      </c>
      <c r="K809" s="12">
        <v>77.722800000000007</v>
      </c>
      <c r="L809" s="12">
        <v>103.22</v>
      </c>
      <c r="M809" s="12">
        <v>110.39</v>
      </c>
      <c r="O809" s="6">
        <v>44634</v>
      </c>
      <c r="P809" s="7">
        <f t="shared" si="183"/>
        <v>-3.6453687047760246E-2</v>
      </c>
      <c r="Q809" s="7">
        <f t="shared" si="184"/>
        <v>-2.4762618799478227E-2</v>
      </c>
      <c r="R809" s="7">
        <f t="shared" si="185"/>
        <v>-1.9081236008846973E-2</v>
      </c>
      <c r="S809" s="7">
        <f t="shared" si="186"/>
        <v>-4.1578320380617845E-2</v>
      </c>
      <c r="T809" s="7">
        <f t="shared" si="187"/>
        <v>-7.5209486061254471E-3</v>
      </c>
      <c r="U809" s="7" t="str">
        <f t="shared" si="188"/>
        <v/>
      </c>
      <c r="V809" s="7">
        <f t="shared" si="189"/>
        <v>-2.9429415630394438E-2</v>
      </c>
      <c r="W809" s="7">
        <f t="shared" si="190"/>
        <v>-6.3951058206534295E-2</v>
      </c>
      <c r="X809" s="7">
        <f t="shared" si="191"/>
        <v>-2.8103327072040583E-2</v>
      </c>
      <c r="Y809" s="7">
        <f t="shared" si="192"/>
        <v>1.0936899888738086E-4</v>
      </c>
      <c r="Z809" s="7">
        <v>-7.3350000000000004E-3</v>
      </c>
      <c r="AA809" s="7">
        <f t="shared" si="193"/>
        <v>-5.7325249585163059E-2</v>
      </c>
      <c r="AB809" s="7">
        <f t="shared" si="194"/>
        <v>-6.7596843593495548E-2</v>
      </c>
      <c r="AE809" s="6">
        <v>44634</v>
      </c>
      <c r="AF809" s="7">
        <v>31.77</v>
      </c>
      <c r="AG809" s="7">
        <v>65.42</v>
      </c>
      <c r="AH809" s="7">
        <v>105.08</v>
      </c>
      <c r="AI809" s="7">
        <f t="shared" si="180"/>
        <v>7.1700000000000017</v>
      </c>
      <c r="AJ809" s="7">
        <v>4.59</v>
      </c>
      <c r="AK809" s="7">
        <v>114.52200000000001</v>
      </c>
      <c r="AL809" s="7">
        <f t="shared" si="181"/>
        <v>109.932</v>
      </c>
      <c r="AM809" s="7">
        <v>0.08</v>
      </c>
      <c r="AN809" s="7">
        <v>1.87</v>
      </c>
      <c r="AO809" s="7">
        <v>2.14</v>
      </c>
      <c r="AP809" s="7">
        <f t="shared" si="182"/>
        <v>0.27</v>
      </c>
      <c r="AQ809" s="7">
        <v>2.93</v>
      </c>
      <c r="AR809" s="7">
        <v>117.1506</v>
      </c>
      <c r="AS809" s="7">
        <v>1959.6</v>
      </c>
      <c r="AT809" s="14">
        <v>287.67399999999998</v>
      </c>
      <c r="AU809" s="14">
        <v>101.3907</v>
      </c>
      <c r="AV809" s="14">
        <v>59.4</v>
      </c>
      <c r="AY809" s="6">
        <v>44634</v>
      </c>
      <c r="AZ809" s="12">
        <v>1</v>
      </c>
      <c r="BA809" s="12">
        <v>0</v>
      </c>
      <c r="BB809" s="12">
        <v>1</v>
      </c>
      <c r="BE809" s="6">
        <v>44634</v>
      </c>
      <c r="BF809" t="s">
        <v>57</v>
      </c>
      <c r="BG809" s="52">
        <v>4</v>
      </c>
    </row>
    <row r="810" spans="1:59" x14ac:dyDescent="0.2">
      <c r="A810" s="6">
        <v>44635</v>
      </c>
      <c r="B810" s="12">
        <v>67.287700000000001</v>
      </c>
      <c r="C810" s="12">
        <v>134.78149999999999</v>
      </c>
      <c r="D810" s="12">
        <v>81.851100000000002</v>
      </c>
      <c r="E810" s="12">
        <v>51.3354</v>
      </c>
      <c r="F810" s="12">
        <v>121.679</v>
      </c>
      <c r="G810" s="12"/>
      <c r="H810" s="12">
        <v>5.9081000000000001</v>
      </c>
      <c r="I810" s="12">
        <v>16.024799999999999</v>
      </c>
      <c r="J810" s="12">
        <v>7.0227000000000004</v>
      </c>
      <c r="K810" s="12">
        <v>77.705799999999996</v>
      </c>
      <c r="L810" s="12">
        <v>96.42</v>
      </c>
      <c r="M810" s="12">
        <v>105.14</v>
      </c>
      <c r="O810" s="6">
        <v>44635</v>
      </c>
      <c r="P810" s="7">
        <f t="shared" si="183"/>
        <v>-5.8597462801349101E-2</v>
      </c>
      <c r="Q810" s="7">
        <f t="shared" si="184"/>
        <v>-5.1950253303408668E-2</v>
      </c>
      <c r="R810" s="7">
        <f t="shared" si="185"/>
        <v>-1.5657868445744617E-2</v>
      </c>
      <c r="S810" s="7">
        <f t="shared" si="186"/>
        <v>-1.9252307061942722E-2</v>
      </c>
      <c r="T810" s="7">
        <f t="shared" si="187"/>
        <v>-1.5134849133504751E-2</v>
      </c>
      <c r="U810" s="7" t="str">
        <f t="shared" si="188"/>
        <v/>
      </c>
      <c r="V810" s="7">
        <f t="shared" si="189"/>
        <v>2.0934934809317796E-2</v>
      </c>
      <c r="W810" s="7">
        <f t="shared" si="190"/>
        <v>3.0199077564943187E-2</v>
      </c>
      <c r="X810" s="7">
        <f t="shared" si="191"/>
        <v>-7.16523472188725E-3</v>
      </c>
      <c r="Y810" s="7">
        <f t="shared" si="192"/>
        <v>-2.1874996066101855E-4</v>
      </c>
      <c r="Z810" s="7">
        <v>2.1752000000000001E-2</v>
      </c>
      <c r="AA810" s="7">
        <f t="shared" si="193"/>
        <v>-6.8148983743104866E-2</v>
      </c>
      <c r="AB810" s="7">
        <f t="shared" si="194"/>
        <v>-4.8726754638958328E-2</v>
      </c>
      <c r="AE810" s="6">
        <v>44635</v>
      </c>
      <c r="AF810" s="7">
        <v>29.83</v>
      </c>
      <c r="AG810" s="7">
        <v>63.62</v>
      </c>
      <c r="AH810" s="7">
        <v>101.03</v>
      </c>
      <c r="AI810" s="7">
        <f t="shared" si="180"/>
        <v>8.7199999999999989</v>
      </c>
      <c r="AJ810" s="7">
        <v>4.46</v>
      </c>
      <c r="AK810" s="7">
        <v>115.43899999999999</v>
      </c>
      <c r="AL810" s="7">
        <f t="shared" si="181"/>
        <v>110.979</v>
      </c>
      <c r="AM810" s="7">
        <v>0.08</v>
      </c>
      <c r="AN810" s="7">
        <v>1.85</v>
      </c>
      <c r="AO810" s="7">
        <v>2.15</v>
      </c>
      <c r="AP810" s="7">
        <f t="shared" si="182"/>
        <v>0.29999999999999982</v>
      </c>
      <c r="AQ810" s="7">
        <v>2.84</v>
      </c>
      <c r="AR810" s="7">
        <v>117.246</v>
      </c>
      <c r="AS810" s="7">
        <v>1928.5</v>
      </c>
      <c r="AT810" s="14">
        <v>287.67399999999998</v>
      </c>
      <c r="AU810" s="14">
        <v>101.3907</v>
      </c>
      <c r="AV810" s="14">
        <v>59.4</v>
      </c>
      <c r="AY810" s="6">
        <v>44635</v>
      </c>
      <c r="AZ810" s="12">
        <v>0</v>
      </c>
      <c r="BA810" s="12">
        <v>0</v>
      </c>
      <c r="BB810" s="12">
        <v>1</v>
      </c>
      <c r="BE810" s="6">
        <v>44635</v>
      </c>
      <c r="BF810" t="s">
        <v>57</v>
      </c>
      <c r="BG810" s="52">
        <v>4</v>
      </c>
    </row>
    <row r="811" spans="1:59" x14ac:dyDescent="0.2">
      <c r="A811" s="6">
        <v>44636</v>
      </c>
      <c r="B811" s="12">
        <v>67.034999999999997</v>
      </c>
      <c r="C811" s="12">
        <v>134.2961</v>
      </c>
      <c r="D811" s="12">
        <v>81.653000000000006</v>
      </c>
      <c r="E811" s="12">
        <v>49.8857</v>
      </c>
      <c r="F811" s="12">
        <v>121.0253</v>
      </c>
      <c r="G811" s="12"/>
      <c r="H811" s="12">
        <v>6.0808</v>
      </c>
      <c r="I811" s="12">
        <v>16.107299999999999</v>
      </c>
      <c r="J811" s="12">
        <v>7.0876000000000001</v>
      </c>
      <c r="K811" s="12">
        <v>77.722800000000007</v>
      </c>
      <c r="L811" s="12">
        <v>94.85</v>
      </c>
      <c r="M811" s="12">
        <v>104.61</v>
      </c>
      <c r="O811" s="6">
        <v>44636</v>
      </c>
      <c r="P811" s="7">
        <f t="shared" si="183"/>
        <v>-3.7625851494013964E-3</v>
      </c>
      <c r="Q811" s="7">
        <f t="shared" si="184"/>
        <v>-3.6078850601524537E-3</v>
      </c>
      <c r="R811" s="7">
        <f t="shared" si="185"/>
        <v>-2.4231820111398242E-3</v>
      </c>
      <c r="S811" s="7">
        <f t="shared" si="186"/>
        <v>-2.8646184134127839E-2</v>
      </c>
      <c r="T811" s="7">
        <f t="shared" si="187"/>
        <v>-5.3868149904436873E-3</v>
      </c>
      <c r="U811" s="7" t="str">
        <f t="shared" si="188"/>
        <v/>
      </c>
      <c r="V811" s="7">
        <f t="shared" si="189"/>
        <v>2.8811975542046526E-2</v>
      </c>
      <c r="W811" s="7">
        <f t="shared" si="190"/>
        <v>5.1350631478132951E-3</v>
      </c>
      <c r="X811" s="7">
        <f t="shared" si="191"/>
        <v>9.1990188249793173E-3</v>
      </c>
      <c r="Y811" s="7">
        <f t="shared" si="192"/>
        <v>2.1874996066093133E-4</v>
      </c>
      <c r="Z811" s="7">
        <v>2.1932E-2</v>
      </c>
      <c r="AA811" s="7">
        <f t="shared" si="193"/>
        <v>-1.6416952596453073E-2</v>
      </c>
      <c r="AB811" s="7">
        <f t="shared" si="194"/>
        <v>-5.053646035632557E-3</v>
      </c>
      <c r="AE811" s="6">
        <v>44636</v>
      </c>
      <c r="AF811" s="7">
        <v>26.67</v>
      </c>
      <c r="AG811" s="7">
        <v>59.35</v>
      </c>
      <c r="AH811" s="7">
        <v>100.57</v>
      </c>
      <c r="AI811" s="7">
        <f t="shared" si="180"/>
        <v>9.7600000000000051</v>
      </c>
      <c r="AJ811" s="7">
        <v>4.68</v>
      </c>
      <c r="AK811" s="7">
        <v>102.623</v>
      </c>
      <c r="AL811" s="7">
        <f t="shared" si="181"/>
        <v>97.943000000000012</v>
      </c>
      <c r="AM811" s="7">
        <v>0.08</v>
      </c>
      <c r="AN811" s="7">
        <v>1.95</v>
      </c>
      <c r="AO811" s="7">
        <v>2.19</v>
      </c>
      <c r="AP811" s="7">
        <f t="shared" si="182"/>
        <v>0.24</v>
      </c>
      <c r="AQ811" s="7">
        <v>2.8</v>
      </c>
      <c r="AR811" s="7">
        <v>116.8073</v>
      </c>
      <c r="AS811" s="7">
        <v>1908</v>
      </c>
      <c r="AT811" s="14">
        <v>287.67399999999998</v>
      </c>
      <c r="AU811" s="14">
        <v>101.3907</v>
      </c>
      <c r="AV811" s="14">
        <v>59.4</v>
      </c>
      <c r="AY811" s="6">
        <v>44636</v>
      </c>
      <c r="AZ811" s="12">
        <v>0</v>
      </c>
      <c r="BA811" s="12">
        <v>0</v>
      </c>
      <c r="BB811" s="12">
        <v>1</v>
      </c>
      <c r="BE811" s="6">
        <v>44636</v>
      </c>
      <c r="BF811" t="s">
        <v>57</v>
      </c>
      <c r="BG811" s="52">
        <v>4</v>
      </c>
    </row>
    <row r="812" spans="1:59" x14ac:dyDescent="0.2">
      <c r="A812" s="6">
        <v>44637</v>
      </c>
      <c r="B812" s="12">
        <v>68.821399999999997</v>
      </c>
      <c r="C812" s="12">
        <v>136.6208</v>
      </c>
      <c r="D812" s="12">
        <v>85.106200000000001</v>
      </c>
      <c r="E812" s="12">
        <v>54.611600000000003</v>
      </c>
      <c r="F812" s="12">
        <v>123.34229999999999</v>
      </c>
      <c r="G812" s="12"/>
      <c r="H812" s="12">
        <v>6.1959</v>
      </c>
      <c r="I812" s="12">
        <v>16.684899999999999</v>
      </c>
      <c r="J812" s="12">
        <v>7.1307999999999998</v>
      </c>
      <c r="K812" s="12">
        <v>77.722800000000007</v>
      </c>
      <c r="L812" s="12">
        <v>102.97</v>
      </c>
      <c r="M812" s="12">
        <v>113.5</v>
      </c>
      <c r="O812" s="6">
        <v>44637</v>
      </c>
      <c r="P812" s="7">
        <f t="shared" si="183"/>
        <v>2.6299872032464113E-2</v>
      </c>
      <c r="Q812" s="7">
        <f t="shared" si="184"/>
        <v>1.7162141300936868E-2</v>
      </c>
      <c r="R812" s="7">
        <f t="shared" si="185"/>
        <v>4.1421327455877344E-2</v>
      </c>
      <c r="S812" s="7">
        <f t="shared" si="186"/>
        <v>9.0511925856863643E-2</v>
      </c>
      <c r="T812" s="7">
        <f t="shared" si="187"/>
        <v>1.8963802380775177E-2</v>
      </c>
      <c r="U812" s="7" t="str">
        <f t="shared" si="188"/>
        <v/>
      </c>
      <c r="V812" s="7">
        <f t="shared" si="189"/>
        <v>1.8751516709883256E-2</v>
      </c>
      <c r="W812" s="7">
        <f t="shared" si="190"/>
        <v>3.5231533400679901E-2</v>
      </c>
      <c r="X812" s="7">
        <f t="shared" si="191"/>
        <v>6.0766517937922296E-3</v>
      </c>
      <c r="Y812" s="7">
        <f t="shared" si="192"/>
        <v>0</v>
      </c>
      <c r="Z812" s="7">
        <v>1.2433E-2</v>
      </c>
      <c r="AA812" s="7">
        <f t="shared" si="193"/>
        <v>8.2140987287636191E-2</v>
      </c>
      <c r="AB812" s="7">
        <f t="shared" si="194"/>
        <v>8.1563687565787954E-2</v>
      </c>
      <c r="AE812" s="6">
        <v>44637</v>
      </c>
      <c r="AF812" s="7">
        <v>25.67</v>
      </c>
      <c r="AG812" s="7">
        <v>67.78</v>
      </c>
      <c r="AH812" s="7">
        <v>91.76</v>
      </c>
      <c r="AI812" s="7">
        <f t="shared" si="180"/>
        <v>10.530000000000001</v>
      </c>
      <c r="AJ812" s="7">
        <v>4.8</v>
      </c>
      <c r="AK812" s="7">
        <v>105.08799999999999</v>
      </c>
      <c r="AL812" s="7">
        <f t="shared" si="181"/>
        <v>100.288</v>
      </c>
      <c r="AM812" s="7">
        <v>0.33</v>
      </c>
      <c r="AN812" s="7">
        <v>1.94</v>
      </c>
      <c r="AO812" s="7">
        <v>2.2000000000000002</v>
      </c>
      <c r="AP812" s="7">
        <f t="shared" si="182"/>
        <v>0.26000000000000023</v>
      </c>
      <c r="AQ812" s="7">
        <v>2.91</v>
      </c>
      <c r="AR812" s="7">
        <v>116.0467</v>
      </c>
      <c r="AS812" s="7">
        <v>1942.1</v>
      </c>
      <c r="AT812" s="14">
        <v>287.67399999999998</v>
      </c>
      <c r="AU812" s="14">
        <v>101.3907</v>
      </c>
      <c r="AV812" s="14">
        <v>59.4</v>
      </c>
      <c r="AY812" s="6">
        <v>44637</v>
      </c>
      <c r="AZ812" s="12">
        <v>1</v>
      </c>
      <c r="BA812" s="12">
        <v>0</v>
      </c>
      <c r="BB812" s="12">
        <v>1</v>
      </c>
      <c r="BE812" s="6">
        <v>44637</v>
      </c>
      <c r="BF812" t="s">
        <v>57</v>
      </c>
      <c r="BG812" s="52">
        <v>4</v>
      </c>
    </row>
    <row r="813" spans="1:59" x14ac:dyDescent="0.2">
      <c r="A813" s="6">
        <v>44638</v>
      </c>
      <c r="B813" s="12">
        <v>68.551199999999994</v>
      </c>
      <c r="C813" s="12">
        <v>137.7193</v>
      </c>
      <c r="D813" s="12">
        <v>85.769300000000001</v>
      </c>
      <c r="E813" s="12">
        <v>52.945300000000003</v>
      </c>
      <c r="F813" s="12">
        <v>126.7747</v>
      </c>
      <c r="G813" s="12"/>
      <c r="H813" s="12">
        <v>6.2462999999999997</v>
      </c>
      <c r="I813" s="12">
        <v>17.629100000000001</v>
      </c>
      <c r="J813" s="12">
        <v>7.0514999999999999</v>
      </c>
      <c r="K813" s="12">
        <v>77.714299999999994</v>
      </c>
      <c r="L813" s="12">
        <v>104.69</v>
      </c>
      <c r="M813" s="12">
        <v>114.32</v>
      </c>
      <c r="O813" s="6">
        <v>44638</v>
      </c>
      <c r="P813" s="7">
        <f t="shared" si="183"/>
        <v>-3.9338317604246638E-3</v>
      </c>
      <c r="Q813" s="7">
        <f t="shared" si="184"/>
        <v>8.0083507361689444E-3</v>
      </c>
      <c r="R813" s="7">
        <f t="shared" si="185"/>
        <v>7.7612452175867749E-3</v>
      </c>
      <c r="S813" s="7">
        <f t="shared" si="186"/>
        <v>-3.0987009274311781E-2</v>
      </c>
      <c r="T813" s="7">
        <f t="shared" si="187"/>
        <v>2.7448078250972705E-2</v>
      </c>
      <c r="U813" s="7" t="str">
        <f t="shared" si="188"/>
        <v/>
      </c>
      <c r="V813" s="7">
        <f t="shared" si="189"/>
        <v>8.1015054675442153E-3</v>
      </c>
      <c r="W813" s="7">
        <f t="shared" si="190"/>
        <v>5.5046826980889189E-2</v>
      </c>
      <c r="X813" s="7">
        <f t="shared" si="191"/>
        <v>-1.1183069945411607E-2</v>
      </c>
      <c r="Y813" s="7">
        <f t="shared" si="192"/>
        <v>-1.0936899888747108E-4</v>
      </c>
      <c r="Z813" s="7">
        <v>1.0893E-2</v>
      </c>
      <c r="AA813" s="7">
        <f t="shared" si="193"/>
        <v>1.6565918662604154E-2</v>
      </c>
      <c r="AB813" s="7">
        <f t="shared" si="194"/>
        <v>7.1986967001544536E-3</v>
      </c>
      <c r="AE813" s="6">
        <v>44638</v>
      </c>
      <c r="AF813" s="7">
        <v>23.87</v>
      </c>
      <c r="AG813" s="7">
        <v>69.09</v>
      </c>
      <c r="AH813" s="7">
        <v>91.77</v>
      </c>
      <c r="AI813" s="7">
        <f t="shared" si="180"/>
        <v>9.6299999999999955</v>
      </c>
      <c r="AJ813" s="7">
        <v>4.87</v>
      </c>
      <c r="AK813" s="7">
        <v>105.044</v>
      </c>
      <c r="AL813" s="7">
        <f t="shared" si="181"/>
        <v>100.17399999999999</v>
      </c>
      <c r="AM813" s="7">
        <v>0.33</v>
      </c>
      <c r="AN813" s="7">
        <v>1.97</v>
      </c>
      <c r="AO813" s="7">
        <v>2.14</v>
      </c>
      <c r="AP813" s="7">
        <f t="shared" si="182"/>
        <v>0.17000000000000015</v>
      </c>
      <c r="AQ813" s="7">
        <v>2.86</v>
      </c>
      <c r="AR813" s="7">
        <v>116.1378</v>
      </c>
      <c r="AS813" s="7">
        <v>1928.2</v>
      </c>
      <c r="AT813" s="14">
        <v>287.67399999999998</v>
      </c>
      <c r="AU813" s="14">
        <v>101.3907</v>
      </c>
      <c r="AV813" s="14">
        <v>59.4</v>
      </c>
      <c r="AY813" s="6">
        <v>44638</v>
      </c>
      <c r="AZ813" s="12">
        <v>1</v>
      </c>
      <c r="BA813" s="12">
        <v>0</v>
      </c>
      <c r="BB813" s="12">
        <v>1</v>
      </c>
      <c r="BE813" s="6">
        <v>44638</v>
      </c>
      <c r="BF813" t="s">
        <v>57</v>
      </c>
      <c r="BG813" s="52">
        <v>4</v>
      </c>
    </row>
    <row r="814" spans="1:59" x14ac:dyDescent="0.2">
      <c r="A814" s="6">
        <v>44641</v>
      </c>
      <c r="B814" s="12">
        <v>71.627200000000002</v>
      </c>
      <c r="C814" s="12">
        <v>140.19730000000001</v>
      </c>
      <c r="D814" s="12">
        <v>88.490499999999997</v>
      </c>
      <c r="E814" s="12">
        <v>57.3887</v>
      </c>
      <c r="F814" s="12">
        <v>130.56270000000001</v>
      </c>
      <c r="G814" s="12"/>
      <c r="H814" s="12">
        <v>6.1311999999999998</v>
      </c>
      <c r="I814" s="12">
        <v>18.225000000000001</v>
      </c>
      <c r="J814" s="12">
        <v>7.1307999999999998</v>
      </c>
      <c r="K814" s="12">
        <v>77.714299999999994</v>
      </c>
      <c r="L814" s="12">
        <v>112.14</v>
      </c>
      <c r="M814" s="12">
        <v>122.29</v>
      </c>
      <c r="O814" s="6">
        <v>44641</v>
      </c>
      <c r="P814" s="7">
        <f t="shared" si="183"/>
        <v>4.3893978769913661E-2</v>
      </c>
      <c r="Q814" s="7">
        <f t="shared" si="184"/>
        <v>1.7833160531723128E-2</v>
      </c>
      <c r="R814" s="7">
        <f t="shared" si="185"/>
        <v>3.1234068012023542E-2</v>
      </c>
      <c r="S814" s="7">
        <f t="shared" si="186"/>
        <v>8.058811470993818E-2</v>
      </c>
      <c r="T814" s="7">
        <f t="shared" si="187"/>
        <v>2.9442075867902012E-2</v>
      </c>
      <c r="U814" s="7" t="str">
        <f t="shared" si="188"/>
        <v/>
      </c>
      <c r="V814" s="7">
        <f t="shared" si="189"/>
        <v>-1.8598799092771481E-2</v>
      </c>
      <c r="W814" s="7">
        <f t="shared" si="190"/>
        <v>3.324333213570814E-2</v>
      </c>
      <c r="X814" s="7">
        <f t="shared" si="191"/>
        <v>1.118306994541152E-2</v>
      </c>
      <c r="Y814" s="7">
        <f t="shared" si="192"/>
        <v>0</v>
      </c>
      <c r="Z814" s="7">
        <v>-2.9300000000000002E-4</v>
      </c>
      <c r="AA814" s="7">
        <f t="shared" si="193"/>
        <v>6.8744488364262821E-2</v>
      </c>
      <c r="AB814" s="7">
        <f t="shared" si="194"/>
        <v>6.7393739579666614E-2</v>
      </c>
      <c r="AE814" s="6">
        <v>44641</v>
      </c>
      <c r="AF814" s="7">
        <v>23.53</v>
      </c>
      <c r="AG814" s="7">
        <v>70.78</v>
      </c>
      <c r="AH814" s="7">
        <v>101.94</v>
      </c>
      <c r="AI814" s="7">
        <f t="shared" si="180"/>
        <v>10.150000000000006</v>
      </c>
      <c r="AJ814" s="7">
        <v>4.7699999999999996</v>
      </c>
      <c r="AK814" s="7">
        <v>96.302000000000007</v>
      </c>
      <c r="AL814" s="7">
        <f t="shared" si="181"/>
        <v>91.532000000000011</v>
      </c>
      <c r="AM814" s="7">
        <v>0.33</v>
      </c>
      <c r="AN814" s="7">
        <v>2.14</v>
      </c>
      <c r="AO814" s="7">
        <v>2.3199999999999998</v>
      </c>
      <c r="AP814" s="7">
        <f t="shared" si="182"/>
        <v>0.17999999999999972</v>
      </c>
      <c r="AQ814" s="7">
        <v>2.9</v>
      </c>
      <c r="AR814" s="7">
        <v>115.93980000000001</v>
      </c>
      <c r="AS814" s="7">
        <v>1928.6</v>
      </c>
      <c r="AT814" s="14">
        <v>287.67399999999998</v>
      </c>
      <c r="AU814" s="14">
        <v>101.3907</v>
      </c>
      <c r="AV814" s="14">
        <v>59.4</v>
      </c>
      <c r="AY814" s="6">
        <v>44641</v>
      </c>
      <c r="AZ814" s="12">
        <v>1</v>
      </c>
      <c r="BA814" s="12">
        <v>0</v>
      </c>
      <c r="BB814" s="12">
        <v>1</v>
      </c>
      <c r="BE814" s="6">
        <v>44641</v>
      </c>
      <c r="BF814" t="s">
        <v>57</v>
      </c>
      <c r="BG814" s="52">
        <v>4</v>
      </c>
    </row>
    <row r="815" spans="1:59" x14ac:dyDescent="0.2">
      <c r="A815" s="6">
        <v>44642</v>
      </c>
      <c r="B815" s="12">
        <v>71.313500000000005</v>
      </c>
      <c r="C815" s="12">
        <v>139.72890000000001</v>
      </c>
      <c r="D815" s="12">
        <v>87.637900000000002</v>
      </c>
      <c r="E815" s="12">
        <v>56.146099999999997</v>
      </c>
      <c r="F815" s="12">
        <v>129.11089999999999</v>
      </c>
      <c r="G815" s="12"/>
      <c r="H815" s="12">
        <v>6.1239999999999997</v>
      </c>
      <c r="I815" s="12">
        <v>18.142499999999998</v>
      </c>
      <c r="J815" s="12">
        <v>7.3468999999999998</v>
      </c>
      <c r="K815" s="12">
        <v>77.714299999999994</v>
      </c>
      <c r="L815" s="12">
        <v>111.03</v>
      </c>
      <c r="M815" s="12">
        <v>121.53</v>
      </c>
      <c r="O815" s="6">
        <v>44642</v>
      </c>
      <c r="P815" s="7">
        <f t="shared" si="183"/>
        <v>-4.3892397844725387E-3</v>
      </c>
      <c r="Q815" s="7">
        <f t="shared" si="184"/>
        <v>-3.3465994763094021E-3</v>
      </c>
      <c r="R815" s="7">
        <f t="shared" si="185"/>
        <v>-9.6816488404292394E-3</v>
      </c>
      <c r="S815" s="7">
        <f t="shared" si="186"/>
        <v>-2.1890197873634078E-2</v>
      </c>
      <c r="T815" s="7">
        <f t="shared" si="187"/>
        <v>-1.1181846186600302E-2</v>
      </c>
      <c r="U815" s="7" t="str">
        <f t="shared" si="188"/>
        <v/>
      </c>
      <c r="V815" s="7">
        <f t="shared" si="189"/>
        <v>-1.1750115589123902E-3</v>
      </c>
      <c r="W815" s="7">
        <f t="shared" si="190"/>
        <v>-4.5370257245670106E-3</v>
      </c>
      <c r="X815" s="7">
        <f t="shared" si="191"/>
        <v>2.9855025452254359E-2</v>
      </c>
      <c r="Y815" s="7">
        <f t="shared" si="192"/>
        <v>0</v>
      </c>
      <c r="Z815" s="7">
        <v>1.1634E-2</v>
      </c>
      <c r="AA815" s="7">
        <f t="shared" si="193"/>
        <v>-9.9476556293521135E-3</v>
      </c>
      <c r="AB815" s="7">
        <f t="shared" si="194"/>
        <v>-6.234127318569661E-3</v>
      </c>
      <c r="AE815" s="6">
        <v>44642</v>
      </c>
      <c r="AF815" s="7">
        <v>22.94</v>
      </c>
      <c r="AG815" s="7">
        <v>69.56</v>
      </c>
      <c r="AH815" s="7">
        <v>105.38</v>
      </c>
      <c r="AI815" s="7">
        <f t="shared" si="180"/>
        <v>10.5</v>
      </c>
      <c r="AJ815" s="7">
        <v>5</v>
      </c>
      <c r="AK815" s="7">
        <v>98.747</v>
      </c>
      <c r="AL815" s="7">
        <f t="shared" si="181"/>
        <v>93.747</v>
      </c>
      <c r="AM815" s="7">
        <v>0.33</v>
      </c>
      <c r="AN815" s="7">
        <v>2.1800000000000002</v>
      </c>
      <c r="AO815" s="7">
        <v>2.38</v>
      </c>
      <c r="AP815" s="7">
        <f t="shared" si="182"/>
        <v>0.19999999999999973</v>
      </c>
      <c r="AQ815" s="7">
        <v>2.91</v>
      </c>
      <c r="AR815" s="7">
        <v>116.08240000000001</v>
      </c>
      <c r="AS815" s="7">
        <v>1920.7</v>
      </c>
      <c r="AT815" s="14">
        <v>287.67399999999998</v>
      </c>
      <c r="AU815" s="14">
        <v>101.3907</v>
      </c>
      <c r="AV815" s="14">
        <v>59.4</v>
      </c>
      <c r="AY815" s="6">
        <v>44642</v>
      </c>
      <c r="AZ815" s="12">
        <v>1</v>
      </c>
      <c r="BA815" s="12">
        <v>0</v>
      </c>
      <c r="BB815" s="12">
        <v>1</v>
      </c>
      <c r="BE815" s="6">
        <v>44642</v>
      </c>
      <c r="BF815" t="s">
        <v>57</v>
      </c>
      <c r="BG815" s="52">
        <v>4</v>
      </c>
    </row>
    <row r="816" spans="1:59" x14ac:dyDescent="0.2">
      <c r="A816" s="6">
        <v>44643</v>
      </c>
      <c r="B816" s="12">
        <v>72.437600000000003</v>
      </c>
      <c r="C816" s="12">
        <v>141.2362</v>
      </c>
      <c r="D816" s="12">
        <v>89.876900000000006</v>
      </c>
      <c r="E816" s="12">
        <v>56.334400000000002</v>
      </c>
      <c r="F816" s="12">
        <v>134.5719</v>
      </c>
      <c r="G816" s="12"/>
      <c r="H816" s="12">
        <v>6.1311999999999998</v>
      </c>
      <c r="I816" s="12">
        <v>18.729299999999999</v>
      </c>
      <c r="J816" s="12">
        <v>7.2675999999999998</v>
      </c>
      <c r="K816" s="12">
        <v>77.731300000000005</v>
      </c>
      <c r="L816" s="12">
        <v>114.89</v>
      </c>
      <c r="M816" s="12">
        <v>127.52</v>
      </c>
      <c r="O816" s="6">
        <v>44643</v>
      </c>
      <c r="P816" s="7">
        <f t="shared" si="183"/>
        <v>1.563985128844405E-2</v>
      </c>
      <c r="Q816" s="7">
        <f t="shared" si="184"/>
        <v>1.0729549402465597E-2</v>
      </c>
      <c r="R816" s="7">
        <f t="shared" si="185"/>
        <v>2.5227403511794436E-2</v>
      </c>
      <c r="S816" s="7">
        <f t="shared" si="186"/>
        <v>3.3481390268375322E-3</v>
      </c>
      <c r="T816" s="7">
        <f t="shared" si="187"/>
        <v>4.14269037372028E-2</v>
      </c>
      <c r="U816" s="7" t="str">
        <f t="shared" si="188"/>
        <v/>
      </c>
      <c r="V816" s="7">
        <f t="shared" si="189"/>
        <v>1.1750115589123206E-3</v>
      </c>
      <c r="W816" s="7">
        <f t="shared" si="190"/>
        <v>3.1831890389368796E-2</v>
      </c>
      <c r="X816" s="7">
        <f t="shared" si="191"/>
        <v>-1.0852342301675411E-2</v>
      </c>
      <c r="Y816" s="7">
        <f t="shared" si="192"/>
        <v>2.1872603750491492E-4</v>
      </c>
      <c r="Z816" s="7">
        <v>-1.2962E-2</v>
      </c>
      <c r="AA816" s="7">
        <f t="shared" si="193"/>
        <v>3.4174713799099164E-2</v>
      </c>
      <c r="AB816" s="7">
        <f t="shared" si="194"/>
        <v>4.8112069159195983E-2</v>
      </c>
      <c r="AE816" s="6">
        <v>44643</v>
      </c>
      <c r="AF816" s="7">
        <v>23.57</v>
      </c>
      <c r="AG816" s="7">
        <v>72.59</v>
      </c>
      <c r="AH816" s="7">
        <v>105.72</v>
      </c>
      <c r="AI816" s="7">
        <f t="shared" si="180"/>
        <v>12.629999999999995</v>
      </c>
      <c r="AJ816" s="7">
        <v>5.26</v>
      </c>
      <c r="AK816" s="7">
        <v>117.001</v>
      </c>
      <c r="AL816" s="7">
        <f t="shared" si="181"/>
        <v>111.741</v>
      </c>
      <c r="AM816" s="7">
        <v>0.33</v>
      </c>
      <c r="AN816" s="7">
        <v>2.13</v>
      </c>
      <c r="AO816" s="7">
        <v>2.3199999999999998</v>
      </c>
      <c r="AP816" s="7">
        <f t="shared" si="182"/>
        <v>0.18999999999999995</v>
      </c>
      <c r="AQ816" s="7">
        <v>2.94</v>
      </c>
      <c r="AR816" s="7">
        <v>116.005</v>
      </c>
      <c r="AS816" s="7">
        <v>1936.6</v>
      </c>
      <c r="AT816" s="14">
        <v>287.67399999999998</v>
      </c>
      <c r="AU816" s="14">
        <v>101.3907</v>
      </c>
      <c r="AV816" s="14">
        <v>59.4</v>
      </c>
      <c r="AY816" s="6">
        <v>44643</v>
      </c>
      <c r="AZ816" s="12">
        <v>1</v>
      </c>
      <c r="BA816" s="12">
        <v>0</v>
      </c>
      <c r="BB816" s="12">
        <v>1</v>
      </c>
      <c r="BE816" s="6">
        <v>44643</v>
      </c>
      <c r="BF816" t="s">
        <v>57</v>
      </c>
      <c r="BG816" s="52">
        <v>4</v>
      </c>
    </row>
    <row r="817" spans="1:59" x14ac:dyDescent="0.2">
      <c r="A817" s="6">
        <v>44644</v>
      </c>
      <c r="B817" s="12">
        <v>72.6554</v>
      </c>
      <c r="C817" s="12">
        <v>141.61089999999999</v>
      </c>
      <c r="D817" s="12">
        <v>90.023300000000006</v>
      </c>
      <c r="E817" s="12">
        <v>54.366799999999998</v>
      </c>
      <c r="F817" s="12">
        <v>136.11009999999999</v>
      </c>
      <c r="G817" s="12"/>
      <c r="H817" s="12">
        <v>5.9512999999999998</v>
      </c>
      <c r="I817" s="12">
        <v>18.325900000000001</v>
      </c>
      <c r="J817" s="12">
        <v>7.3829000000000002</v>
      </c>
      <c r="K817" s="12">
        <v>77.731300000000005</v>
      </c>
      <c r="L817" s="12">
        <v>114.2</v>
      </c>
      <c r="M817" s="12">
        <v>123.98</v>
      </c>
      <c r="O817" s="6">
        <v>44644</v>
      </c>
      <c r="P817" s="7">
        <f t="shared" si="183"/>
        <v>3.0022146291170462E-3</v>
      </c>
      <c r="Q817" s="7">
        <f t="shared" si="184"/>
        <v>2.6494895595045422E-3</v>
      </c>
      <c r="R817" s="7">
        <f t="shared" si="185"/>
        <v>1.6275694225751358E-3</v>
      </c>
      <c r="S817" s="7">
        <f t="shared" si="186"/>
        <v>-3.555168754795298E-2</v>
      </c>
      <c r="T817" s="7">
        <f t="shared" si="187"/>
        <v>1.1365488343960343E-2</v>
      </c>
      <c r="U817" s="7" t="str">
        <f t="shared" si="188"/>
        <v/>
      </c>
      <c r="V817" s="7">
        <f t="shared" si="189"/>
        <v>-2.9780806266748106E-2</v>
      </c>
      <c r="W817" s="7">
        <f t="shared" si="190"/>
        <v>-2.1773782759536033E-2</v>
      </c>
      <c r="X817" s="7">
        <f t="shared" si="191"/>
        <v>1.5740402109596371E-2</v>
      </c>
      <c r="Y817" s="7">
        <f t="shared" si="192"/>
        <v>0</v>
      </c>
      <c r="Z817" s="7">
        <v>1.4962E-2</v>
      </c>
      <c r="AA817" s="7">
        <f t="shared" si="193"/>
        <v>-6.0238516433635285E-3</v>
      </c>
      <c r="AB817" s="7">
        <f t="shared" si="194"/>
        <v>-2.8152952768131536E-2</v>
      </c>
      <c r="AE817" s="6">
        <v>44644</v>
      </c>
      <c r="AF817" s="7">
        <v>21.67</v>
      </c>
      <c r="AG817" s="7">
        <v>69.14</v>
      </c>
      <c r="AH817" s="7">
        <v>113.14</v>
      </c>
      <c r="AI817" s="7">
        <f t="shared" si="180"/>
        <v>9.7800000000000011</v>
      </c>
      <c r="AJ817" s="7">
        <v>5.19</v>
      </c>
      <c r="AK817" s="7">
        <v>111.608</v>
      </c>
      <c r="AL817" s="7">
        <f t="shared" si="181"/>
        <v>106.41800000000001</v>
      </c>
      <c r="AM817" s="7">
        <v>0.33</v>
      </c>
      <c r="AN817" s="7">
        <v>2.13</v>
      </c>
      <c r="AO817" s="7">
        <v>2.34</v>
      </c>
      <c r="AP817" s="7">
        <f t="shared" si="182"/>
        <v>0.20999999999999996</v>
      </c>
      <c r="AQ817" s="7">
        <v>2.92</v>
      </c>
      <c r="AR817" s="7">
        <v>115.9599</v>
      </c>
      <c r="AS817" s="7">
        <v>1961.6</v>
      </c>
      <c r="AT817" s="14">
        <v>287.67399999999998</v>
      </c>
      <c r="AU817" s="14">
        <v>101.3907</v>
      </c>
      <c r="AV817" s="14">
        <v>59.4</v>
      </c>
      <c r="AY817" s="6">
        <v>44644</v>
      </c>
      <c r="AZ817" s="12">
        <v>1</v>
      </c>
      <c r="BA817" s="12">
        <v>0</v>
      </c>
      <c r="BB817" s="12">
        <v>1</v>
      </c>
      <c r="BE817" s="6">
        <v>44644</v>
      </c>
      <c r="BF817" t="s">
        <v>57</v>
      </c>
      <c r="BG817" s="52">
        <v>4</v>
      </c>
    </row>
    <row r="818" spans="1:59" x14ac:dyDescent="0.2">
      <c r="A818" s="6">
        <v>44645</v>
      </c>
      <c r="B818" s="12">
        <v>74.241299999999995</v>
      </c>
      <c r="C818" s="12">
        <v>144.17400000000001</v>
      </c>
      <c r="D818" s="12">
        <v>92.572199999999995</v>
      </c>
      <c r="E818" s="12">
        <v>55.270600000000002</v>
      </c>
      <c r="F818" s="12">
        <v>143.5421</v>
      </c>
      <c r="G818" s="12"/>
      <c r="H818" s="12">
        <v>6.2751000000000001</v>
      </c>
      <c r="I818" s="12">
        <v>18.921800000000001</v>
      </c>
      <c r="J818" s="12">
        <v>7.6134000000000004</v>
      </c>
      <c r="K818" s="12">
        <v>77.714299999999994</v>
      </c>
      <c r="L818" s="12">
        <v>116.2</v>
      </c>
      <c r="M818" s="12">
        <v>122.67</v>
      </c>
      <c r="O818" s="6">
        <v>44645</v>
      </c>
      <c r="P818" s="7">
        <f t="shared" si="183"/>
        <v>2.1592882871929332E-2</v>
      </c>
      <c r="Q818" s="7">
        <f t="shared" si="184"/>
        <v>1.7937747764021732E-2</v>
      </c>
      <c r="R818" s="7">
        <f t="shared" si="185"/>
        <v>2.7920354882364346E-2</v>
      </c>
      <c r="S818" s="7">
        <f t="shared" si="186"/>
        <v>1.6487448146063399E-2</v>
      </c>
      <c r="T818" s="7">
        <f t="shared" si="187"/>
        <v>5.3164254919593708E-2</v>
      </c>
      <c r="U818" s="7" t="str">
        <f t="shared" si="188"/>
        <v/>
      </c>
      <c r="V818" s="7">
        <f t="shared" si="189"/>
        <v>5.2979738058245296E-2</v>
      </c>
      <c r="W818" s="7">
        <f t="shared" si="190"/>
        <v>3.1999336719185853E-2</v>
      </c>
      <c r="X818" s="7">
        <f t="shared" si="191"/>
        <v>3.0743337293042051E-2</v>
      </c>
      <c r="Y818" s="7">
        <f t="shared" si="192"/>
        <v>-2.1872603750493487E-4</v>
      </c>
      <c r="Z818" s="7">
        <v>4.8710000000000003E-3</v>
      </c>
      <c r="AA818" s="7">
        <f t="shared" si="193"/>
        <v>1.7361547195901026E-2</v>
      </c>
      <c r="AB818" s="7">
        <f t="shared" si="194"/>
        <v>-1.0622439229112702E-2</v>
      </c>
      <c r="AE818" s="6">
        <v>44645</v>
      </c>
      <c r="AF818" s="7">
        <v>20.81</v>
      </c>
      <c r="AG818" s="7">
        <v>68.91</v>
      </c>
      <c r="AH818" s="7">
        <v>125.27</v>
      </c>
      <c r="AI818" s="7">
        <f t="shared" si="180"/>
        <v>6.4699999999999989</v>
      </c>
      <c r="AJ818" s="7">
        <v>5.51</v>
      </c>
      <c r="AK818" s="7">
        <v>101.26900000000001</v>
      </c>
      <c r="AL818" s="7">
        <f t="shared" si="181"/>
        <v>95.759</v>
      </c>
      <c r="AM818" s="7">
        <v>0.33</v>
      </c>
      <c r="AN818" s="7">
        <v>2.2999999999999998</v>
      </c>
      <c r="AO818" s="7">
        <v>2.48</v>
      </c>
      <c r="AP818" s="7">
        <f t="shared" si="182"/>
        <v>0.18000000000000016</v>
      </c>
      <c r="AQ818" s="7">
        <v>2.95</v>
      </c>
      <c r="AR818" s="7">
        <v>115.7921</v>
      </c>
      <c r="AS818" s="7">
        <v>1953.8</v>
      </c>
      <c r="AT818" s="14">
        <v>287.67399999999998</v>
      </c>
      <c r="AU818" s="14">
        <v>101.3907</v>
      </c>
      <c r="AV818" s="14">
        <v>59.4</v>
      </c>
      <c r="AY818" s="6">
        <v>44645</v>
      </c>
      <c r="AZ818" s="12">
        <v>1</v>
      </c>
      <c r="BA818" s="12">
        <v>0</v>
      </c>
      <c r="BB818" s="12">
        <v>1</v>
      </c>
      <c r="BE818" s="6">
        <v>44645</v>
      </c>
      <c r="BF818" t="s">
        <v>57</v>
      </c>
      <c r="BG818" s="52">
        <v>4</v>
      </c>
    </row>
    <row r="819" spans="1:59" x14ac:dyDescent="0.2">
      <c r="A819" s="6">
        <v>44648</v>
      </c>
      <c r="B819" s="12">
        <v>72.158699999999996</v>
      </c>
      <c r="C819" s="12">
        <v>141.6534</v>
      </c>
      <c r="D819" s="12">
        <v>89.127700000000004</v>
      </c>
      <c r="E819" s="12">
        <v>53.321800000000003</v>
      </c>
      <c r="F819" s="12">
        <v>134.7449</v>
      </c>
      <c r="G819" s="12"/>
      <c r="H819" s="12">
        <v>6.0735999999999999</v>
      </c>
      <c r="I819" s="12">
        <v>18.665099999999999</v>
      </c>
      <c r="J819" s="12">
        <v>7.8367000000000004</v>
      </c>
      <c r="K819" s="12">
        <v>77.714299999999994</v>
      </c>
      <c r="L819" s="12">
        <v>107.55</v>
      </c>
      <c r="M819" s="12">
        <v>114.5</v>
      </c>
      <c r="O819" s="6">
        <v>44648</v>
      </c>
      <c r="P819" s="7">
        <f t="shared" si="183"/>
        <v>-2.8452739029472887E-2</v>
      </c>
      <c r="Q819" s="7">
        <f t="shared" si="184"/>
        <v>-1.7637674649838762E-2</v>
      </c>
      <c r="R819" s="7">
        <f t="shared" si="185"/>
        <v>-3.7918707789828317E-2</v>
      </c>
      <c r="S819" s="7">
        <f t="shared" si="186"/>
        <v>-3.5895868404739101E-2</v>
      </c>
      <c r="T819" s="7">
        <f t="shared" si="187"/>
        <v>-6.3245010756742409E-2</v>
      </c>
      <c r="U819" s="7" t="str">
        <f t="shared" si="188"/>
        <v/>
      </c>
      <c r="V819" s="7">
        <f t="shared" si="189"/>
        <v>-3.2637911152429956E-2</v>
      </c>
      <c r="W819" s="7">
        <f t="shared" si="190"/>
        <v>-1.3659226545762423E-2</v>
      </c>
      <c r="X819" s="7">
        <f t="shared" si="191"/>
        <v>2.8907974735180485E-2</v>
      </c>
      <c r="Y819" s="7">
        <f t="shared" si="192"/>
        <v>0</v>
      </c>
      <c r="Z819" s="7">
        <v>7.0879999999999997E-3</v>
      </c>
      <c r="AA819" s="7">
        <f t="shared" si="193"/>
        <v>-7.7356988704071802E-2</v>
      </c>
      <c r="AB819" s="7">
        <f t="shared" si="194"/>
        <v>-6.892300005036632E-2</v>
      </c>
      <c r="AE819" s="6">
        <v>44648</v>
      </c>
      <c r="AF819" s="7">
        <v>19.63</v>
      </c>
      <c r="AG819" s="7">
        <v>67.040000000000006</v>
      </c>
      <c r="AH819" s="7">
        <v>129.28</v>
      </c>
      <c r="AI819" s="7">
        <f t="shared" si="180"/>
        <v>6.9500000000000028</v>
      </c>
      <c r="AJ819" s="7">
        <v>5.52</v>
      </c>
      <c r="AK819" s="7">
        <v>102.545</v>
      </c>
      <c r="AL819" s="7">
        <f t="shared" si="181"/>
        <v>97.025000000000006</v>
      </c>
      <c r="AM819" s="7">
        <v>0.33</v>
      </c>
      <c r="AN819" s="7">
        <v>2.35</v>
      </c>
      <c r="AO819" s="7">
        <v>2.46</v>
      </c>
      <c r="AP819" s="7">
        <f t="shared" si="182"/>
        <v>0.10999999999999988</v>
      </c>
      <c r="AQ819" s="7">
        <v>2.95</v>
      </c>
      <c r="AR819" s="7">
        <v>116.19110000000001</v>
      </c>
      <c r="AS819" s="7">
        <v>1939.6</v>
      </c>
      <c r="AT819" s="14">
        <v>287.67399999999998</v>
      </c>
      <c r="AU819" s="14">
        <v>101.3907</v>
      </c>
      <c r="AV819" s="14">
        <v>59.4</v>
      </c>
      <c r="AY819" s="6">
        <v>44648</v>
      </c>
      <c r="AZ819" s="12">
        <v>1</v>
      </c>
      <c r="BA819" s="12">
        <v>0</v>
      </c>
      <c r="BB819" s="12">
        <v>1</v>
      </c>
      <c r="BE819" s="6">
        <v>44648</v>
      </c>
      <c r="BF819" t="s">
        <v>57</v>
      </c>
      <c r="BG819" s="52">
        <v>4</v>
      </c>
    </row>
    <row r="820" spans="1:59" x14ac:dyDescent="0.2">
      <c r="A820" s="6">
        <v>44649</v>
      </c>
      <c r="B820" s="12">
        <v>71.775300000000001</v>
      </c>
      <c r="C820" s="12">
        <v>139.9248</v>
      </c>
      <c r="D820" s="12">
        <v>86.707899999999995</v>
      </c>
      <c r="E820" s="12">
        <v>53.463000000000001</v>
      </c>
      <c r="F820" s="12">
        <v>133.24510000000001</v>
      </c>
      <c r="G820" s="12"/>
      <c r="H820" s="12">
        <v>6.0087999999999999</v>
      </c>
      <c r="I820" s="12">
        <v>18.3809</v>
      </c>
      <c r="J820" s="12">
        <v>7.9591000000000003</v>
      </c>
      <c r="K820" s="12">
        <v>77.714299999999994</v>
      </c>
      <c r="L820" s="12">
        <v>104.25</v>
      </c>
      <c r="M820" s="12">
        <v>112.79</v>
      </c>
      <c r="O820" s="6">
        <v>44649</v>
      </c>
      <c r="P820" s="7">
        <f t="shared" si="183"/>
        <v>-5.327454344312121E-3</v>
      </c>
      <c r="Q820" s="7">
        <f t="shared" si="184"/>
        <v>-1.2278093373067194E-2</v>
      </c>
      <c r="R820" s="7">
        <f t="shared" si="185"/>
        <v>-2.7525174369852627E-2</v>
      </c>
      <c r="S820" s="7">
        <f t="shared" si="186"/>
        <v>2.6445726787574417E-3</v>
      </c>
      <c r="T820" s="7">
        <f t="shared" si="187"/>
        <v>-1.1193071819741864E-2</v>
      </c>
      <c r="U820" s="7" t="str">
        <f t="shared" si="188"/>
        <v/>
      </c>
      <c r="V820" s="7">
        <f t="shared" si="189"/>
        <v>-1.072644860375197E-2</v>
      </c>
      <c r="W820" s="7">
        <f t="shared" si="190"/>
        <v>-1.534338797699661E-2</v>
      </c>
      <c r="X820" s="7">
        <f t="shared" si="191"/>
        <v>1.5498100753325295E-2</v>
      </c>
      <c r="Y820" s="7">
        <f t="shared" si="192"/>
        <v>0</v>
      </c>
      <c r="Z820" s="7">
        <v>1.2295E-2</v>
      </c>
      <c r="AA820" s="7">
        <f t="shared" si="193"/>
        <v>-3.1163995034828196E-2</v>
      </c>
      <c r="AB820" s="7">
        <f t="shared" si="194"/>
        <v>-1.5047140342468842E-2</v>
      </c>
      <c r="AE820" s="6">
        <v>44649</v>
      </c>
      <c r="AF820" s="7">
        <v>18.899999999999999</v>
      </c>
      <c r="AG820" s="7">
        <v>62.46</v>
      </c>
      <c r="AH820" s="7">
        <v>117.92</v>
      </c>
      <c r="AI820" s="7">
        <f t="shared" si="180"/>
        <v>8.5400000000000063</v>
      </c>
      <c r="AJ820" s="7">
        <v>5.32</v>
      </c>
      <c r="AK820" s="7">
        <v>108.381</v>
      </c>
      <c r="AL820" s="7">
        <f t="shared" si="181"/>
        <v>103.06100000000001</v>
      </c>
      <c r="AM820" s="7">
        <v>0.33</v>
      </c>
      <c r="AN820" s="7">
        <v>2.35</v>
      </c>
      <c r="AO820" s="7">
        <v>2.41</v>
      </c>
      <c r="AP820" s="7">
        <f t="shared" si="182"/>
        <v>6.0000000000000053E-2</v>
      </c>
      <c r="AQ820" s="7">
        <v>2.86</v>
      </c>
      <c r="AR820" s="7">
        <v>115.56789999999999</v>
      </c>
      <c r="AS820" s="7">
        <v>1912</v>
      </c>
      <c r="AT820" s="14">
        <v>287.67399999999998</v>
      </c>
      <c r="AU820" s="14">
        <v>101.3907</v>
      </c>
      <c r="AV820" s="14">
        <v>59.4</v>
      </c>
      <c r="AY820" s="6">
        <v>44649</v>
      </c>
      <c r="AZ820" s="12">
        <v>0</v>
      </c>
      <c r="BA820" s="12">
        <v>0</v>
      </c>
      <c r="BB820" s="12">
        <v>1</v>
      </c>
      <c r="BE820" s="6">
        <v>44649</v>
      </c>
      <c r="BF820" t="s">
        <v>57</v>
      </c>
      <c r="BG820" s="52">
        <v>4</v>
      </c>
    </row>
    <row r="821" spans="1:59" x14ac:dyDescent="0.2">
      <c r="A821" s="6">
        <v>44650</v>
      </c>
      <c r="B821" s="12">
        <v>73.004000000000005</v>
      </c>
      <c r="C821" s="12">
        <v>140.9126</v>
      </c>
      <c r="D821" s="12">
        <v>87.321100000000001</v>
      </c>
      <c r="E821" s="12">
        <v>54.1126</v>
      </c>
      <c r="F821" s="12">
        <v>135.8313</v>
      </c>
      <c r="G821" s="12"/>
      <c r="H821" s="12">
        <v>6.3038999999999996</v>
      </c>
      <c r="I821" s="12">
        <v>19.0685</v>
      </c>
      <c r="J821" s="12">
        <v>8.3048000000000002</v>
      </c>
      <c r="K821" s="12">
        <v>77.731300000000005</v>
      </c>
      <c r="L821" s="12">
        <v>107.81</v>
      </c>
      <c r="M821" s="12">
        <v>115.59</v>
      </c>
      <c r="O821" s="6">
        <v>44650</v>
      </c>
      <c r="P821" s="7">
        <f t="shared" si="183"/>
        <v>1.6973828441064057E-2</v>
      </c>
      <c r="Q821" s="7">
        <f t="shared" si="184"/>
        <v>7.0347045913910422E-3</v>
      </c>
      <c r="R821" s="7">
        <f t="shared" si="185"/>
        <v>7.0471305096114316E-3</v>
      </c>
      <c r="S821" s="7">
        <f t="shared" si="186"/>
        <v>1.2077234909167409E-2</v>
      </c>
      <c r="T821" s="7">
        <f t="shared" si="187"/>
        <v>1.9223385188915951E-2</v>
      </c>
      <c r="U821" s="7" t="str">
        <f t="shared" si="188"/>
        <v/>
      </c>
      <c r="V821" s="7">
        <f t="shared" si="189"/>
        <v>4.7943428095932675E-2</v>
      </c>
      <c r="W821" s="7">
        <f t="shared" si="190"/>
        <v>3.6725676944896909E-2</v>
      </c>
      <c r="X821" s="7">
        <f t="shared" si="191"/>
        <v>4.2517732759605902E-2</v>
      </c>
      <c r="Y821" s="7">
        <f t="shared" si="192"/>
        <v>2.1872603750491492E-4</v>
      </c>
      <c r="Z821" s="7">
        <v>-6.1939999999999999E-3</v>
      </c>
      <c r="AA821" s="7">
        <f t="shared" si="193"/>
        <v>3.3578557872115743E-2</v>
      </c>
      <c r="AB821" s="7">
        <f t="shared" si="194"/>
        <v>2.4521764654350332E-2</v>
      </c>
      <c r="AE821" s="6">
        <v>44650</v>
      </c>
      <c r="AF821" s="7">
        <v>19.329999999999998</v>
      </c>
      <c r="AG821" s="7">
        <v>61.04</v>
      </c>
      <c r="AH821" s="7">
        <v>112.98</v>
      </c>
      <c r="AI821" s="7">
        <f t="shared" si="180"/>
        <v>7.7800000000000011</v>
      </c>
      <c r="AJ821" s="7">
        <v>5.32</v>
      </c>
      <c r="AK821" s="7">
        <v>118.97</v>
      </c>
      <c r="AL821" s="7">
        <f t="shared" si="181"/>
        <v>113.65</v>
      </c>
      <c r="AM821" s="7">
        <v>0.33</v>
      </c>
      <c r="AN821" s="7">
        <v>2.31</v>
      </c>
      <c r="AO821" s="7">
        <v>2.35</v>
      </c>
      <c r="AP821" s="7">
        <f t="shared" si="182"/>
        <v>4.0000000000000036E-2</v>
      </c>
      <c r="AQ821" s="7">
        <v>2.86</v>
      </c>
      <c r="AR821" s="7">
        <v>115.0818</v>
      </c>
      <c r="AS821" s="7">
        <v>1933.5</v>
      </c>
      <c r="AT821" s="14">
        <v>287.67399999999998</v>
      </c>
      <c r="AU821" s="14">
        <v>101.3907</v>
      </c>
      <c r="AV821" s="14">
        <v>59.4</v>
      </c>
      <c r="AY821" s="6">
        <v>44650</v>
      </c>
      <c r="AZ821" s="12">
        <v>0</v>
      </c>
      <c r="BA821" s="12">
        <v>0</v>
      </c>
      <c r="BB821" s="12">
        <v>1</v>
      </c>
      <c r="BE821" s="6">
        <v>44650</v>
      </c>
      <c r="BF821" t="s">
        <v>57</v>
      </c>
      <c r="BG821" s="52">
        <v>4</v>
      </c>
    </row>
    <row r="822" spans="1:59" x14ac:dyDescent="0.2">
      <c r="A822" s="6">
        <v>44651</v>
      </c>
      <c r="B822" s="12">
        <v>71.966999999999999</v>
      </c>
      <c r="C822" s="12">
        <v>138.65600000000001</v>
      </c>
      <c r="D822" s="12">
        <v>86.370999999999995</v>
      </c>
      <c r="E822" s="12">
        <v>53.415999999999997</v>
      </c>
      <c r="F822" s="12">
        <v>133.30269999999999</v>
      </c>
      <c r="G822" s="12"/>
      <c r="H822" s="12">
        <v>6.3327</v>
      </c>
      <c r="I822" s="12">
        <v>19.600200000000001</v>
      </c>
      <c r="J822" s="12">
        <v>8.0599000000000007</v>
      </c>
      <c r="K822" s="12">
        <v>77.731300000000005</v>
      </c>
      <c r="L822" s="12">
        <v>100.53</v>
      </c>
      <c r="M822" s="12">
        <v>107.29</v>
      </c>
      <c r="O822" s="6">
        <v>44651</v>
      </c>
      <c r="P822" s="7">
        <f t="shared" si="183"/>
        <v>-1.4306553551879478E-2</v>
      </c>
      <c r="Q822" s="7">
        <f t="shared" si="184"/>
        <v>-1.6143794473149044E-2</v>
      </c>
      <c r="R822" s="7">
        <f t="shared" si="185"/>
        <v>-1.0940157626088963E-2</v>
      </c>
      <c r="S822" s="7">
        <f t="shared" si="186"/>
        <v>-1.2956734212671772E-2</v>
      </c>
      <c r="T822" s="7">
        <f t="shared" si="187"/>
        <v>-1.8791192532315069E-2</v>
      </c>
      <c r="U822" s="7" t="str">
        <f t="shared" si="188"/>
        <v/>
      </c>
      <c r="V822" s="7">
        <f t="shared" si="189"/>
        <v>4.5581960123998238E-3</v>
      </c>
      <c r="W822" s="7">
        <f t="shared" si="190"/>
        <v>2.7502011324731294E-2</v>
      </c>
      <c r="X822" s="7">
        <f t="shared" si="191"/>
        <v>-2.9932511403219286E-2</v>
      </c>
      <c r="Y822" s="7">
        <f t="shared" si="192"/>
        <v>0</v>
      </c>
      <c r="Z822" s="7">
        <v>-1.5511E-2</v>
      </c>
      <c r="AA822" s="7">
        <f t="shared" si="193"/>
        <v>-6.9914228133697798E-2</v>
      </c>
      <c r="AB822" s="7">
        <f t="shared" si="194"/>
        <v>-7.4513998657521077E-2</v>
      </c>
      <c r="AE822" s="6">
        <v>44651</v>
      </c>
      <c r="AF822" s="7">
        <v>20.56</v>
      </c>
      <c r="AG822" s="7">
        <v>57.66</v>
      </c>
      <c r="AH822" s="7">
        <v>106.88</v>
      </c>
      <c r="AI822" s="7">
        <f t="shared" si="180"/>
        <v>6.7600000000000051</v>
      </c>
      <c r="AJ822" s="7">
        <v>5.46</v>
      </c>
      <c r="AK822" s="7">
        <v>125.90600000000001</v>
      </c>
      <c r="AL822" s="7">
        <f t="shared" si="181"/>
        <v>120.44600000000001</v>
      </c>
      <c r="AM822" s="7">
        <v>0.33</v>
      </c>
      <c r="AN822" s="7">
        <v>2.2799999999999998</v>
      </c>
      <c r="AO822" s="7">
        <v>2.3199999999999998</v>
      </c>
      <c r="AP822" s="7">
        <f t="shared" si="182"/>
        <v>4.0000000000000036E-2</v>
      </c>
      <c r="AQ822" s="7">
        <v>2.84</v>
      </c>
      <c r="AR822" s="7">
        <v>115.2218</v>
      </c>
      <c r="AS822" s="7">
        <v>1949.2</v>
      </c>
      <c r="AT822" s="14">
        <v>287.67399999999998</v>
      </c>
      <c r="AU822" s="14">
        <v>101.3907</v>
      </c>
      <c r="AV822" s="14">
        <v>59.4</v>
      </c>
      <c r="AY822" s="6">
        <v>44651</v>
      </c>
      <c r="AZ822" s="12">
        <v>0</v>
      </c>
      <c r="BA822" s="12">
        <v>0</v>
      </c>
      <c r="BB822" s="12">
        <v>1</v>
      </c>
      <c r="BE822" s="6">
        <v>44651</v>
      </c>
      <c r="BF822" t="s">
        <v>57</v>
      </c>
      <c r="BG822" s="52">
        <v>4</v>
      </c>
    </row>
    <row r="823" spans="1:59" x14ac:dyDescent="0.2">
      <c r="A823" s="6">
        <v>44652</v>
      </c>
      <c r="B823" s="12">
        <v>72.428899999999999</v>
      </c>
      <c r="C823" s="12">
        <v>139.83959999999999</v>
      </c>
      <c r="D823" s="12">
        <v>86.872</v>
      </c>
      <c r="E823" s="12">
        <v>54.7057</v>
      </c>
      <c r="F823" s="12">
        <v>136.61009999999999</v>
      </c>
      <c r="G823" s="12"/>
      <c r="H823" s="12">
        <v>6.6060999999999996</v>
      </c>
      <c r="I823" s="12">
        <v>19.8935</v>
      </c>
      <c r="J823" s="12">
        <v>8.2975999999999992</v>
      </c>
      <c r="K823" s="12">
        <v>77.731300000000005</v>
      </c>
      <c r="L823" s="12">
        <v>99.32</v>
      </c>
      <c r="M823" s="12">
        <v>106.13</v>
      </c>
      <c r="O823" s="6">
        <v>44652</v>
      </c>
      <c r="P823" s="7">
        <f t="shared" si="183"/>
        <v>6.3977103988371361E-3</v>
      </c>
      <c r="Q823" s="7">
        <f t="shared" si="184"/>
        <v>8.5000059337361194E-3</v>
      </c>
      <c r="R823" s="7">
        <f t="shared" si="185"/>
        <v>5.7837995951850888E-3</v>
      </c>
      <c r="S823" s="7">
        <f t="shared" si="186"/>
        <v>2.3857582196628962E-2</v>
      </c>
      <c r="T823" s="7">
        <f t="shared" si="187"/>
        <v>2.4508400866663844E-2</v>
      </c>
      <c r="U823" s="7" t="str">
        <f t="shared" si="188"/>
        <v/>
      </c>
      <c r="V823" s="7">
        <f t="shared" si="189"/>
        <v>4.2266779109583194E-2</v>
      </c>
      <c r="W823" s="7">
        <f t="shared" si="190"/>
        <v>1.4853274942343255E-2</v>
      </c>
      <c r="X823" s="7">
        <f t="shared" si="191"/>
        <v>2.9065166868528818E-2</v>
      </c>
      <c r="Y823" s="7">
        <f t="shared" si="192"/>
        <v>0</v>
      </c>
      <c r="Z823" s="7">
        <v>2.8300000000000001E-3</v>
      </c>
      <c r="AA823" s="7">
        <f t="shared" si="193"/>
        <v>-1.2109229777362916E-2</v>
      </c>
      <c r="AB823" s="7">
        <f t="shared" si="194"/>
        <v>-1.0870690874923832E-2</v>
      </c>
      <c r="AE823" s="6">
        <v>44652</v>
      </c>
      <c r="AF823" s="7">
        <v>19.63</v>
      </c>
      <c r="AG823" s="7">
        <v>54.36</v>
      </c>
      <c r="AH823" s="7">
        <v>108.34</v>
      </c>
      <c r="AI823" s="7">
        <f t="shared" si="180"/>
        <v>6.8100000000000023</v>
      </c>
      <c r="AJ823" s="7">
        <v>5.43</v>
      </c>
      <c r="AK823" s="7">
        <v>112.15</v>
      </c>
      <c r="AL823" s="7">
        <f t="shared" si="181"/>
        <v>106.72</v>
      </c>
      <c r="AM823" s="7">
        <v>0.33</v>
      </c>
      <c r="AN823" s="7">
        <v>2.44</v>
      </c>
      <c r="AO823" s="7">
        <v>2.39</v>
      </c>
      <c r="AP823" s="7">
        <f t="shared" si="182"/>
        <v>-4.9999999999999822E-2</v>
      </c>
      <c r="AQ823" s="7">
        <v>2.8</v>
      </c>
      <c r="AR823" s="7">
        <v>115.48139999999999</v>
      </c>
      <c r="AS823" s="7">
        <v>1919.1</v>
      </c>
      <c r="AT823" s="14">
        <v>288.56099999999998</v>
      </c>
      <c r="AU823" s="14">
        <v>101.44</v>
      </c>
      <c r="AV823" s="14">
        <v>65.2</v>
      </c>
      <c r="AY823" s="6">
        <v>44652</v>
      </c>
      <c r="AZ823" s="12">
        <v>0</v>
      </c>
      <c r="BA823" s="12">
        <v>0</v>
      </c>
      <c r="BB823" s="12">
        <v>1</v>
      </c>
      <c r="BE823" s="6">
        <v>44652</v>
      </c>
      <c r="BF823" t="s">
        <v>57</v>
      </c>
      <c r="BG823" s="52">
        <v>4</v>
      </c>
    </row>
    <row r="824" spans="1:59" x14ac:dyDescent="0.2">
      <c r="A824" s="6">
        <v>44655</v>
      </c>
      <c r="B824" s="12">
        <v>72.463700000000003</v>
      </c>
      <c r="C824" s="12">
        <v>139.9674</v>
      </c>
      <c r="D824" s="12">
        <v>86.846100000000007</v>
      </c>
      <c r="E824" s="12">
        <v>54.404499999999999</v>
      </c>
      <c r="F824" s="12">
        <v>135.98519999999999</v>
      </c>
      <c r="G824" s="12"/>
      <c r="H824" s="12">
        <v>6.8075999999999999</v>
      </c>
      <c r="I824" s="12">
        <v>19.7652</v>
      </c>
      <c r="J824" s="12">
        <v>8.2471999999999994</v>
      </c>
      <c r="K824" s="12">
        <v>77.722800000000007</v>
      </c>
      <c r="L824" s="12">
        <v>103.29</v>
      </c>
      <c r="M824" s="12">
        <v>108.15</v>
      </c>
      <c r="O824" s="6">
        <v>44655</v>
      </c>
      <c r="P824" s="7">
        <f t="shared" si="183"/>
        <v>4.8035580380441118E-4</v>
      </c>
      <c r="Q824" s="7">
        <f t="shared" si="184"/>
        <v>9.134868597781968E-4</v>
      </c>
      <c r="R824" s="7">
        <f t="shared" si="185"/>
        <v>-2.9818424438099298E-4</v>
      </c>
      <c r="S824" s="7">
        <f t="shared" si="186"/>
        <v>-5.5210377232235803E-3</v>
      </c>
      <c r="T824" s="7">
        <f t="shared" si="187"/>
        <v>-4.5848266250312032E-3</v>
      </c>
      <c r="U824" s="7" t="str">
        <f t="shared" si="188"/>
        <v/>
      </c>
      <c r="V824" s="7">
        <f t="shared" si="189"/>
        <v>3.0046170530804127E-2</v>
      </c>
      <c r="W824" s="7">
        <f t="shared" si="190"/>
        <v>-6.4702296138927744E-3</v>
      </c>
      <c r="X824" s="7">
        <f t="shared" si="191"/>
        <v>-6.0925675621702185E-3</v>
      </c>
      <c r="Y824" s="7">
        <f t="shared" si="192"/>
        <v>-1.0935703861737747E-4</v>
      </c>
      <c r="Z824" s="7">
        <v>8.5299999999999994E-3</v>
      </c>
      <c r="AA824" s="7">
        <f t="shared" si="193"/>
        <v>3.9193605378576371E-2</v>
      </c>
      <c r="AB824" s="7">
        <f t="shared" si="194"/>
        <v>1.8854394625336807E-2</v>
      </c>
      <c r="AE824" s="6">
        <v>44655</v>
      </c>
      <c r="AF824" s="7">
        <v>18.57</v>
      </c>
      <c r="AG824" s="7">
        <v>54.31</v>
      </c>
      <c r="AH824" s="7">
        <v>108.37</v>
      </c>
      <c r="AI824" s="7">
        <f t="shared" si="180"/>
        <v>4.8599999999999994</v>
      </c>
      <c r="AJ824" s="7">
        <v>5.72</v>
      </c>
      <c r="AK824" s="7">
        <v>109.523</v>
      </c>
      <c r="AL824" s="7">
        <f t="shared" si="181"/>
        <v>103.803</v>
      </c>
      <c r="AM824" s="7">
        <v>0.33</v>
      </c>
      <c r="AN824" s="7">
        <v>2.4300000000000002</v>
      </c>
      <c r="AO824" s="7">
        <v>2.42</v>
      </c>
      <c r="AP824" s="7">
        <f t="shared" si="182"/>
        <v>-1.0000000000000231E-2</v>
      </c>
      <c r="AQ824" s="7">
        <v>2.8</v>
      </c>
      <c r="AR824" s="7">
        <v>115.41119999999999</v>
      </c>
      <c r="AS824" s="7">
        <v>1929.2</v>
      </c>
      <c r="AT824" s="14">
        <v>288.56099999999998</v>
      </c>
      <c r="AU824" s="14">
        <v>101.44</v>
      </c>
      <c r="AV824" s="14">
        <v>65.2</v>
      </c>
      <c r="AY824" s="6">
        <v>44655</v>
      </c>
      <c r="AZ824" s="12">
        <v>0</v>
      </c>
      <c r="BA824" s="12">
        <v>0</v>
      </c>
      <c r="BB824" s="12">
        <v>1</v>
      </c>
      <c r="BE824" s="6">
        <v>44655</v>
      </c>
      <c r="BF824" t="s">
        <v>57</v>
      </c>
      <c r="BG824" s="52">
        <v>4</v>
      </c>
    </row>
    <row r="825" spans="1:59" x14ac:dyDescent="0.2">
      <c r="A825" s="6">
        <v>44656</v>
      </c>
      <c r="B825" s="12">
        <v>72.088999999999999</v>
      </c>
      <c r="C825" s="12">
        <v>139.10730000000001</v>
      </c>
      <c r="D825" s="12">
        <v>84.686800000000005</v>
      </c>
      <c r="E825" s="12">
        <v>52.4557</v>
      </c>
      <c r="F825" s="12">
        <v>135.3314</v>
      </c>
      <c r="G825" s="12"/>
      <c r="H825" s="12">
        <v>6.6780999999999997</v>
      </c>
      <c r="I825" s="12">
        <v>19.233499999999999</v>
      </c>
      <c r="J825" s="12">
        <v>8.0599000000000007</v>
      </c>
      <c r="K825" s="12">
        <v>77.714299999999994</v>
      </c>
      <c r="L825" s="12">
        <v>101.98</v>
      </c>
      <c r="M825" s="12">
        <v>106.6</v>
      </c>
      <c r="O825" s="6">
        <v>44656</v>
      </c>
      <c r="P825" s="7">
        <f t="shared" si="183"/>
        <v>-5.1842800477119675E-3</v>
      </c>
      <c r="Q825" s="7">
        <f t="shared" si="184"/>
        <v>-6.1639605686047358E-3</v>
      </c>
      <c r="R825" s="7">
        <f t="shared" si="185"/>
        <v>-2.5177841313016047E-2</v>
      </c>
      <c r="S825" s="7">
        <f t="shared" si="186"/>
        <v>-3.6477867162855761E-2</v>
      </c>
      <c r="T825" s="7">
        <f t="shared" si="187"/>
        <v>-4.8194711676348085E-3</v>
      </c>
      <c r="U825" s="7" t="str">
        <f t="shared" si="188"/>
        <v/>
      </c>
      <c r="V825" s="7">
        <f t="shared" si="189"/>
        <v>-1.9206119185762874E-2</v>
      </c>
      <c r="W825" s="7">
        <f t="shared" si="190"/>
        <v>-2.7269265274829417E-2</v>
      </c>
      <c r="X825" s="7">
        <f t="shared" si="191"/>
        <v>-2.2972599306358459E-2</v>
      </c>
      <c r="Y825" s="7">
        <f t="shared" si="192"/>
        <v>-1.0936899888747108E-4</v>
      </c>
      <c r="Z825" s="7">
        <v>-1.2711999999999999E-2</v>
      </c>
      <c r="AA825" s="7">
        <f t="shared" si="193"/>
        <v>-1.2763850391532395E-2</v>
      </c>
      <c r="AB825" s="7">
        <f t="shared" si="194"/>
        <v>-1.4435640667323677E-2</v>
      </c>
      <c r="AE825" s="6">
        <v>44656</v>
      </c>
      <c r="AF825" s="7">
        <v>21.03</v>
      </c>
      <c r="AG825" s="7">
        <v>53.8</v>
      </c>
      <c r="AH825" s="7">
        <v>116.37</v>
      </c>
      <c r="AI825" s="7">
        <f t="shared" si="180"/>
        <v>4.6199999999999903</v>
      </c>
      <c r="AJ825" s="7">
        <v>5.95</v>
      </c>
      <c r="AK825" s="7">
        <v>108.56399999999999</v>
      </c>
      <c r="AL825" s="7">
        <f t="shared" si="181"/>
        <v>102.61399999999999</v>
      </c>
      <c r="AM825" s="7">
        <v>0.33</v>
      </c>
      <c r="AN825" s="7">
        <v>2.5099999999999998</v>
      </c>
      <c r="AO825" s="7">
        <v>2.54</v>
      </c>
      <c r="AP825" s="7">
        <f t="shared" si="182"/>
        <v>3.0000000000000249E-2</v>
      </c>
      <c r="AQ825" s="7">
        <v>2.84</v>
      </c>
      <c r="AR825" s="7">
        <v>115.73</v>
      </c>
      <c r="AS825" s="7">
        <v>1922.9</v>
      </c>
      <c r="AT825" s="14">
        <v>288.56099999999998</v>
      </c>
      <c r="AU825" s="14">
        <v>101.44</v>
      </c>
      <c r="AV825" s="14">
        <v>65.2</v>
      </c>
      <c r="AY825" s="6">
        <v>44656</v>
      </c>
      <c r="AZ825" s="12">
        <v>0</v>
      </c>
      <c r="BA825" s="12">
        <v>0</v>
      </c>
      <c r="BB825" s="12">
        <v>1</v>
      </c>
      <c r="BE825" s="6">
        <v>44656</v>
      </c>
      <c r="BF825" t="s">
        <v>57</v>
      </c>
      <c r="BG825" s="52">
        <v>4</v>
      </c>
    </row>
    <row r="826" spans="1:59" x14ac:dyDescent="0.2">
      <c r="A826" s="6">
        <v>44657</v>
      </c>
      <c r="B826" s="12">
        <v>72.890699999999995</v>
      </c>
      <c r="C826" s="12">
        <v>140.34209999999999</v>
      </c>
      <c r="D826" s="12">
        <v>84.246300000000005</v>
      </c>
      <c r="E826" s="12">
        <v>52.813400000000001</v>
      </c>
      <c r="F826" s="12">
        <v>135.6198</v>
      </c>
      <c r="G826" s="12"/>
      <c r="H826" s="12">
        <v>6.8003999999999998</v>
      </c>
      <c r="I826" s="12">
        <v>19.389299999999999</v>
      </c>
      <c r="J826" s="12">
        <v>7.9878999999999998</v>
      </c>
      <c r="K826" s="12">
        <v>77.722800000000007</v>
      </c>
      <c r="L826" s="12">
        <v>96.39</v>
      </c>
      <c r="M826" s="12">
        <v>100.81</v>
      </c>
      <c r="O826" s="6">
        <v>44657</v>
      </c>
      <c r="P826" s="7">
        <f t="shared" si="183"/>
        <v>1.1059592089325313E-2</v>
      </c>
      <c r="Q826" s="7">
        <f t="shared" si="184"/>
        <v>8.8374355894633369E-3</v>
      </c>
      <c r="R826" s="7">
        <f t="shared" si="185"/>
        <v>-5.2150940030536034E-3</v>
      </c>
      <c r="S826" s="7">
        <f t="shared" si="186"/>
        <v>6.7959425261903171E-3</v>
      </c>
      <c r="T826" s="7">
        <f t="shared" si="187"/>
        <v>2.1287974285682781E-3</v>
      </c>
      <c r="U826" s="7" t="str">
        <f t="shared" si="188"/>
        <v/>
      </c>
      <c r="V826" s="7">
        <f t="shared" si="189"/>
        <v>1.8147918028814877E-2</v>
      </c>
      <c r="W826" s="7">
        <f t="shared" si="190"/>
        <v>8.0678172002041099E-3</v>
      </c>
      <c r="X826" s="7">
        <f t="shared" si="191"/>
        <v>-8.9732527966384507E-3</v>
      </c>
      <c r="Y826" s="7">
        <f t="shared" si="192"/>
        <v>1.0936899888738086E-4</v>
      </c>
      <c r="Z826" s="7">
        <v>-1.005E-2</v>
      </c>
      <c r="AA826" s="7">
        <f t="shared" si="193"/>
        <v>-5.6374253831132939E-2</v>
      </c>
      <c r="AB826" s="7">
        <f t="shared" si="194"/>
        <v>-5.5845954665893871E-2</v>
      </c>
      <c r="AE826" s="6">
        <v>44657</v>
      </c>
      <c r="AF826" s="7">
        <v>22.1</v>
      </c>
      <c r="AG826" s="7">
        <v>53.15</v>
      </c>
      <c r="AH826" s="7">
        <v>123.92</v>
      </c>
      <c r="AI826" s="7">
        <f t="shared" si="180"/>
        <v>4.4200000000000017</v>
      </c>
      <c r="AJ826" s="7">
        <v>6.29</v>
      </c>
      <c r="AK826" s="7">
        <v>106.791</v>
      </c>
      <c r="AL826" s="7">
        <f t="shared" si="181"/>
        <v>100.50099999999999</v>
      </c>
      <c r="AM826" s="7">
        <v>0.33</v>
      </c>
      <c r="AN826" s="7">
        <v>2.5</v>
      </c>
      <c r="AO826" s="7">
        <v>2.61</v>
      </c>
      <c r="AP826" s="7">
        <f t="shared" si="182"/>
        <v>0.10999999999999988</v>
      </c>
      <c r="AQ826" s="7">
        <v>2.83</v>
      </c>
      <c r="AR826" s="7">
        <v>115.9995</v>
      </c>
      <c r="AS826" s="7">
        <v>1918.4</v>
      </c>
      <c r="AT826" s="14">
        <v>288.56099999999998</v>
      </c>
      <c r="AU826" s="14">
        <v>101.44</v>
      </c>
      <c r="AV826" s="14">
        <v>65.2</v>
      </c>
      <c r="AY826" s="6">
        <v>44657</v>
      </c>
      <c r="AZ826" s="12">
        <v>0</v>
      </c>
      <c r="BA826" s="12">
        <v>0</v>
      </c>
      <c r="BB826" s="12">
        <v>1</v>
      </c>
      <c r="BE826" s="6">
        <v>44657</v>
      </c>
      <c r="BF826" t="s">
        <v>57</v>
      </c>
      <c r="BG826" s="52">
        <v>4</v>
      </c>
    </row>
    <row r="827" spans="1:59" x14ac:dyDescent="0.2">
      <c r="A827" s="6">
        <v>44658</v>
      </c>
      <c r="B827" s="12">
        <v>74.110600000000005</v>
      </c>
      <c r="C827" s="12">
        <v>142.2921</v>
      </c>
      <c r="D827" s="12">
        <v>86.336500000000001</v>
      </c>
      <c r="E827" s="12">
        <v>54.300899999999999</v>
      </c>
      <c r="F827" s="12">
        <v>138.0042</v>
      </c>
      <c r="G827" s="12"/>
      <c r="H827" s="12">
        <v>6.2823000000000002</v>
      </c>
      <c r="I827" s="12">
        <v>19.911899999999999</v>
      </c>
      <c r="J827" s="12">
        <v>7.9519000000000002</v>
      </c>
      <c r="K827" s="12">
        <v>77.722800000000007</v>
      </c>
      <c r="L827" s="12">
        <v>96.05</v>
      </c>
      <c r="M827" s="12">
        <v>99.83</v>
      </c>
      <c r="O827" s="6">
        <v>44658</v>
      </c>
      <c r="P827" s="7">
        <f t="shared" si="183"/>
        <v>1.6597513143749201E-2</v>
      </c>
      <c r="Q827" s="7">
        <f t="shared" si="184"/>
        <v>1.379897366843006E-2</v>
      </c>
      <c r="R827" s="7">
        <f t="shared" si="185"/>
        <v>2.4507800541281141E-2</v>
      </c>
      <c r="S827" s="7">
        <f t="shared" si="186"/>
        <v>2.777585499586057E-2</v>
      </c>
      <c r="T827" s="7">
        <f t="shared" si="187"/>
        <v>1.7428736930821139E-2</v>
      </c>
      <c r="U827" s="7" t="str">
        <f t="shared" si="188"/>
        <v/>
      </c>
      <c r="V827" s="7">
        <f t="shared" si="189"/>
        <v>-7.9245278513357609E-2</v>
      </c>
      <c r="W827" s="7">
        <f t="shared" si="190"/>
        <v>2.6596175435584162E-2</v>
      </c>
      <c r="X827" s="7">
        <f t="shared" si="191"/>
        <v>-4.5170028745559901E-3</v>
      </c>
      <c r="Y827" s="7">
        <f t="shared" si="192"/>
        <v>0</v>
      </c>
      <c r="Z827" s="7">
        <v>5.0260000000000001E-3</v>
      </c>
      <c r="AA827" s="7">
        <f t="shared" si="193"/>
        <v>-3.5335725813111273E-3</v>
      </c>
      <c r="AB827" s="7">
        <f t="shared" si="194"/>
        <v>-9.7688177175163649E-3</v>
      </c>
      <c r="AE827" s="6">
        <v>44658</v>
      </c>
      <c r="AF827" s="7">
        <v>21.55</v>
      </c>
      <c r="AG827" s="7">
        <v>54.23</v>
      </c>
      <c r="AH827" s="7">
        <v>122.67</v>
      </c>
      <c r="AI827" s="7">
        <f t="shared" si="180"/>
        <v>3.7800000000000011</v>
      </c>
      <c r="AJ827" s="7">
        <v>6.05</v>
      </c>
      <c r="AK827" s="7">
        <v>104.56399999999999</v>
      </c>
      <c r="AL827" s="7">
        <f t="shared" si="181"/>
        <v>98.513999999999996</v>
      </c>
      <c r="AM827" s="7">
        <v>0.33</v>
      </c>
      <c r="AN827" s="7">
        <v>2.4700000000000002</v>
      </c>
      <c r="AO827" s="7">
        <v>2.66</v>
      </c>
      <c r="AP827" s="7">
        <f t="shared" si="182"/>
        <v>0.18999999999999995</v>
      </c>
      <c r="AQ827" s="7">
        <v>2.82</v>
      </c>
      <c r="AR827" s="7">
        <v>116.35120000000001</v>
      </c>
      <c r="AS827" s="7">
        <v>1933.8</v>
      </c>
      <c r="AT827" s="14">
        <v>288.56099999999998</v>
      </c>
      <c r="AU827" s="14">
        <v>101.44</v>
      </c>
      <c r="AV827" s="14">
        <v>65.2</v>
      </c>
      <c r="AY827" s="6">
        <v>44658</v>
      </c>
      <c r="AZ827" s="12">
        <v>0</v>
      </c>
      <c r="BA827" s="12">
        <v>0</v>
      </c>
      <c r="BB827" s="12">
        <v>1</v>
      </c>
      <c r="BE827" s="6">
        <v>44658</v>
      </c>
      <c r="BF827" t="s">
        <v>57</v>
      </c>
      <c r="BG827" s="52">
        <v>4</v>
      </c>
    </row>
    <row r="828" spans="1:59" x14ac:dyDescent="0.2">
      <c r="A828" s="6">
        <v>44659</v>
      </c>
      <c r="B828" s="12">
        <v>75.670400000000001</v>
      </c>
      <c r="C828" s="12">
        <v>144.70189999999999</v>
      </c>
      <c r="D828" s="12">
        <v>89.005399999999995</v>
      </c>
      <c r="E828" s="12">
        <v>58.179499999999997</v>
      </c>
      <c r="F828" s="12">
        <v>138.61949999999999</v>
      </c>
      <c r="G828" s="12"/>
      <c r="H828" s="12">
        <v>7.0594999999999999</v>
      </c>
      <c r="I828" s="12">
        <v>20.131900000000002</v>
      </c>
      <c r="J828" s="12">
        <v>8.0888000000000009</v>
      </c>
      <c r="K828" s="12">
        <v>77.714299999999994</v>
      </c>
      <c r="L828" s="12">
        <v>98.35</v>
      </c>
      <c r="M828" s="12">
        <v>101.26</v>
      </c>
      <c r="O828" s="6">
        <v>44659</v>
      </c>
      <c r="P828" s="7">
        <f t="shared" si="183"/>
        <v>2.0828494799303793E-2</v>
      </c>
      <c r="Q828" s="7">
        <f t="shared" si="184"/>
        <v>1.6793777125996202E-2</v>
      </c>
      <c r="R828" s="7">
        <f t="shared" si="185"/>
        <v>3.0444590153411059E-2</v>
      </c>
      <c r="S828" s="7">
        <f t="shared" si="186"/>
        <v>6.8992257623395434E-2</v>
      </c>
      <c r="T828" s="7">
        <f t="shared" si="187"/>
        <v>4.4486500235291944E-3</v>
      </c>
      <c r="U828" s="7" t="str">
        <f t="shared" si="188"/>
        <v/>
      </c>
      <c r="V828" s="7">
        <f t="shared" si="189"/>
        <v>0.11663807199936341</v>
      </c>
      <c r="W828" s="7">
        <f t="shared" si="190"/>
        <v>1.0988078729952732E-2</v>
      </c>
      <c r="X828" s="7">
        <f t="shared" si="191"/>
        <v>1.706949497256751E-2</v>
      </c>
      <c r="Y828" s="7">
        <f t="shared" si="192"/>
        <v>-1.0936899888747108E-4</v>
      </c>
      <c r="Z828" s="7">
        <v>-2.6770000000000001E-3</v>
      </c>
      <c r="AA828" s="7">
        <f t="shared" si="193"/>
        <v>2.3663655620502395E-2</v>
      </c>
      <c r="AB828" s="7">
        <f t="shared" si="194"/>
        <v>1.4222727193429386E-2</v>
      </c>
      <c r="AE828" s="6">
        <v>44659</v>
      </c>
      <c r="AF828" s="7">
        <v>21.16</v>
      </c>
      <c r="AG828" s="7">
        <v>53.14</v>
      </c>
      <c r="AH828" s="7">
        <v>124.86</v>
      </c>
      <c r="AI828" s="7">
        <f t="shared" si="180"/>
        <v>2.9100000000000108</v>
      </c>
      <c r="AJ828" s="7">
        <v>6.38</v>
      </c>
      <c r="AK828" s="7">
        <v>103.88200000000001</v>
      </c>
      <c r="AL828" s="7">
        <f t="shared" si="181"/>
        <v>97.50200000000001</v>
      </c>
      <c r="AM828" s="7">
        <v>0.33</v>
      </c>
      <c r="AN828" s="7">
        <v>2.5299999999999998</v>
      </c>
      <c r="AO828" s="7">
        <v>2.72</v>
      </c>
      <c r="AP828" s="7">
        <f t="shared" si="182"/>
        <v>0.19000000000000039</v>
      </c>
      <c r="AQ828" s="7">
        <v>2.87</v>
      </c>
      <c r="AR828" s="7">
        <v>116.41759999999999</v>
      </c>
      <c r="AS828" s="7">
        <v>1941.6</v>
      </c>
      <c r="AT828" s="14">
        <v>288.56099999999998</v>
      </c>
      <c r="AU828" s="14">
        <v>101.44</v>
      </c>
      <c r="AV828" s="14">
        <v>65.2</v>
      </c>
      <c r="AY828" s="6">
        <v>44659</v>
      </c>
      <c r="AZ828" s="12">
        <v>0</v>
      </c>
      <c r="BA828" s="12">
        <v>0</v>
      </c>
      <c r="BB828" s="12">
        <v>1</v>
      </c>
      <c r="BE828" s="6">
        <v>44659</v>
      </c>
      <c r="BF828" t="s">
        <v>57</v>
      </c>
      <c r="BG828" s="52">
        <v>4</v>
      </c>
    </row>
    <row r="829" spans="1:59" x14ac:dyDescent="0.2">
      <c r="A829" s="6">
        <v>44662</v>
      </c>
      <c r="B829" s="12">
        <v>73.064999999999998</v>
      </c>
      <c r="C829" s="12">
        <v>140.98070000000001</v>
      </c>
      <c r="D829" s="12">
        <v>84.626400000000004</v>
      </c>
      <c r="E829" s="12">
        <v>54.526800000000001</v>
      </c>
      <c r="F829" s="12">
        <v>133.85079999999999</v>
      </c>
      <c r="G829" s="12"/>
      <c r="H829" s="12">
        <v>6.75</v>
      </c>
      <c r="I829" s="12">
        <v>19.8477</v>
      </c>
      <c r="J829" s="12">
        <v>7.9591000000000003</v>
      </c>
      <c r="K829" s="12">
        <v>77.722800000000007</v>
      </c>
      <c r="L829" s="12">
        <v>94.22</v>
      </c>
      <c r="M829" s="12">
        <v>97.92</v>
      </c>
      <c r="O829" s="6">
        <v>44662</v>
      </c>
      <c r="P829" s="7">
        <f t="shared" si="183"/>
        <v>-3.5037610876587223E-2</v>
      </c>
      <c r="Q829" s="7">
        <f t="shared" si="184"/>
        <v>-2.6052762589598259E-2</v>
      </c>
      <c r="R829" s="7">
        <f t="shared" si="185"/>
        <v>-5.0450767378651402E-2</v>
      </c>
      <c r="S829" s="7">
        <f t="shared" si="186"/>
        <v>-6.4840735089125134E-2</v>
      </c>
      <c r="T829" s="7">
        <f t="shared" si="187"/>
        <v>-3.5007022711967872E-2</v>
      </c>
      <c r="U829" s="7" t="str">
        <f t="shared" si="188"/>
        <v/>
      </c>
      <c r="V829" s="7">
        <f t="shared" si="189"/>
        <v>-4.4831722583004274E-2</v>
      </c>
      <c r="W829" s="7">
        <f t="shared" si="190"/>
        <v>-1.421749028317105E-2</v>
      </c>
      <c r="X829" s="7">
        <f t="shared" si="191"/>
        <v>-1.6164460657759762E-2</v>
      </c>
      <c r="Y829" s="7">
        <f t="shared" si="192"/>
        <v>1.0936899888738086E-4</v>
      </c>
      <c r="Z829" s="7">
        <v>-1.7239999999999998E-2</v>
      </c>
      <c r="AA829" s="7">
        <f t="shared" si="193"/>
        <v>-4.2900071563172951E-2</v>
      </c>
      <c r="AB829" s="7">
        <f t="shared" si="194"/>
        <v>-3.3540647777747228E-2</v>
      </c>
      <c r="AE829" s="6">
        <v>44662</v>
      </c>
      <c r="AF829" s="7">
        <v>24.37</v>
      </c>
      <c r="AG829" s="7">
        <v>54.81</v>
      </c>
      <c r="AH829" s="7">
        <v>129.87</v>
      </c>
      <c r="AI829" s="7">
        <f t="shared" si="180"/>
        <v>3.7000000000000028</v>
      </c>
      <c r="AJ829" s="7">
        <v>6.35</v>
      </c>
      <c r="AK829" s="7">
        <v>100.137</v>
      </c>
      <c r="AL829" s="7">
        <f t="shared" si="181"/>
        <v>93.787000000000006</v>
      </c>
      <c r="AM829" s="7">
        <v>0.33</v>
      </c>
      <c r="AN829" s="7">
        <v>2.5</v>
      </c>
      <c r="AO829" s="7">
        <v>2.79</v>
      </c>
      <c r="AP829" s="7">
        <f t="shared" si="182"/>
        <v>0.29000000000000004</v>
      </c>
      <c r="AQ829" s="7">
        <v>2.91</v>
      </c>
      <c r="AR829" s="7">
        <v>116.5401</v>
      </c>
      <c r="AS829" s="7">
        <v>1944.3</v>
      </c>
      <c r="AT829" s="14">
        <v>288.56099999999998</v>
      </c>
      <c r="AU829" s="14">
        <v>101.44</v>
      </c>
      <c r="AV829" s="14">
        <v>65.2</v>
      </c>
      <c r="AY829" s="6">
        <v>44662</v>
      </c>
      <c r="AZ829" s="12">
        <v>0</v>
      </c>
      <c r="BA829" s="12">
        <v>0</v>
      </c>
      <c r="BB829" s="12">
        <v>1</v>
      </c>
      <c r="BE829" s="6">
        <v>44662</v>
      </c>
      <c r="BF829" t="s">
        <v>57</v>
      </c>
      <c r="BG829" s="52">
        <v>4</v>
      </c>
    </row>
    <row r="830" spans="1:59" x14ac:dyDescent="0.2">
      <c r="A830" s="6">
        <v>44663</v>
      </c>
      <c r="B830" s="12">
        <v>74.5899</v>
      </c>
      <c r="C830" s="12">
        <v>143.91849999999999</v>
      </c>
      <c r="D830" s="12">
        <v>86.370999999999995</v>
      </c>
      <c r="E830" s="12">
        <v>55.675400000000003</v>
      </c>
      <c r="F830" s="12">
        <v>132.63939999999999</v>
      </c>
      <c r="G830" s="12"/>
      <c r="H830" s="12">
        <v>6.6852999999999998</v>
      </c>
      <c r="I830" s="12">
        <v>20.278600000000001</v>
      </c>
      <c r="J830" s="12">
        <v>8.1823999999999995</v>
      </c>
      <c r="K830" s="12">
        <v>77.722800000000007</v>
      </c>
      <c r="L830" s="12">
        <v>100.52</v>
      </c>
      <c r="M830" s="12">
        <v>104.42</v>
      </c>
      <c r="O830" s="6">
        <v>44663</v>
      </c>
      <c r="P830" s="7">
        <f t="shared" si="183"/>
        <v>2.0655653377270405E-2</v>
      </c>
      <c r="Q830" s="7">
        <f t="shared" si="184"/>
        <v>2.0624165554343109E-2</v>
      </c>
      <c r="R830" s="7">
        <f t="shared" si="185"/>
        <v>2.0405696649224644E-2</v>
      </c>
      <c r="S830" s="7">
        <f t="shared" si="186"/>
        <v>2.0846073748394717E-2</v>
      </c>
      <c r="T830" s="7">
        <f t="shared" si="187"/>
        <v>-9.0915789338086531E-3</v>
      </c>
      <c r="U830" s="7" t="str">
        <f t="shared" si="188"/>
        <v/>
      </c>
      <c r="V830" s="7">
        <f t="shared" si="189"/>
        <v>-9.6314187480768271E-3</v>
      </c>
      <c r="W830" s="7">
        <f t="shared" si="190"/>
        <v>2.1478011407252588E-2</v>
      </c>
      <c r="X830" s="7">
        <f t="shared" si="191"/>
        <v>2.7669577977437815E-2</v>
      </c>
      <c r="Y830" s="7">
        <f t="shared" si="192"/>
        <v>0</v>
      </c>
      <c r="Z830" s="7">
        <v>-3.712E-3</v>
      </c>
      <c r="AA830" s="7">
        <f t="shared" si="193"/>
        <v>6.4724239403496364E-2</v>
      </c>
      <c r="AB830" s="7">
        <f t="shared" si="194"/>
        <v>6.4270409218390445E-2</v>
      </c>
      <c r="AE830" s="6">
        <v>44663</v>
      </c>
      <c r="AF830" s="7">
        <v>24.26</v>
      </c>
      <c r="AG830" s="7">
        <v>55.25</v>
      </c>
      <c r="AH830" s="7">
        <v>117.79</v>
      </c>
      <c r="AI830" s="7">
        <f t="shared" si="180"/>
        <v>3.9000000000000057</v>
      </c>
      <c r="AJ830" s="7">
        <v>6.59</v>
      </c>
      <c r="AK830" s="7">
        <v>102.21899999999999</v>
      </c>
      <c r="AL830" s="7">
        <f t="shared" si="181"/>
        <v>95.628999999999991</v>
      </c>
      <c r="AM830" s="7">
        <v>0.33</v>
      </c>
      <c r="AN830" s="7">
        <v>2.39</v>
      </c>
      <c r="AO830" s="7">
        <v>2.72</v>
      </c>
      <c r="AP830" s="7">
        <f t="shared" si="182"/>
        <v>0.33000000000000007</v>
      </c>
      <c r="AQ830" s="7">
        <v>2.86</v>
      </c>
      <c r="AR830" s="7">
        <v>116.3866</v>
      </c>
      <c r="AS830" s="7">
        <v>1972.1</v>
      </c>
      <c r="AT830" s="14">
        <v>288.56099999999998</v>
      </c>
      <c r="AU830" s="14">
        <v>101.44</v>
      </c>
      <c r="AV830" s="14">
        <v>65.2</v>
      </c>
      <c r="AY830" s="6">
        <v>44663</v>
      </c>
      <c r="AZ830" s="12">
        <v>0</v>
      </c>
      <c r="BA830" s="12">
        <v>0</v>
      </c>
      <c r="BB830" s="12">
        <v>1</v>
      </c>
      <c r="BE830" s="6">
        <v>44663</v>
      </c>
      <c r="BF830" t="s">
        <v>57</v>
      </c>
      <c r="BG830" s="52">
        <v>4</v>
      </c>
    </row>
    <row r="831" spans="1:59" x14ac:dyDescent="0.2">
      <c r="A831" s="6">
        <v>44664</v>
      </c>
      <c r="B831" s="12">
        <v>75.644199999999998</v>
      </c>
      <c r="C831" s="12">
        <v>146.18360000000001</v>
      </c>
      <c r="D831" s="12">
        <v>86.569699999999997</v>
      </c>
      <c r="E831" s="12">
        <v>56.127200000000002</v>
      </c>
      <c r="F831" s="12">
        <v>131.1876</v>
      </c>
      <c r="G831" s="12"/>
      <c r="H831" s="12">
        <v>6.7355999999999998</v>
      </c>
      <c r="I831" s="12">
        <v>20.645299999999999</v>
      </c>
      <c r="J831" s="12">
        <v>8.3263999999999996</v>
      </c>
      <c r="K831" s="12">
        <v>77.722800000000007</v>
      </c>
      <c r="L831" s="12">
        <v>104.26</v>
      </c>
      <c r="M831" s="12">
        <v>108.49</v>
      </c>
      <c r="O831" s="6">
        <v>44664</v>
      </c>
      <c r="P831" s="7">
        <f t="shared" si="183"/>
        <v>1.4035659121475731E-2</v>
      </c>
      <c r="Q831" s="7">
        <f t="shared" si="184"/>
        <v>1.5616198789938645E-2</v>
      </c>
      <c r="R831" s="7">
        <f t="shared" si="185"/>
        <v>2.2978984985440104E-3</v>
      </c>
      <c r="S831" s="7">
        <f t="shared" si="186"/>
        <v>8.0821458416178646E-3</v>
      </c>
      <c r="T831" s="7">
        <f t="shared" si="187"/>
        <v>-1.100580800612976E-2</v>
      </c>
      <c r="U831" s="7" t="str">
        <f t="shared" si="188"/>
        <v/>
      </c>
      <c r="V831" s="7">
        <f t="shared" si="189"/>
        <v>7.4958066176552089E-3</v>
      </c>
      <c r="W831" s="7">
        <f t="shared" si="190"/>
        <v>1.7921547786513996E-2</v>
      </c>
      <c r="X831" s="7">
        <f t="shared" si="191"/>
        <v>1.7445683781264022E-2</v>
      </c>
      <c r="Y831" s="7">
        <f t="shared" si="192"/>
        <v>0</v>
      </c>
      <c r="Z831" s="7">
        <v>1.1388000000000001E-2</v>
      </c>
      <c r="AA831" s="7">
        <f t="shared" si="193"/>
        <v>3.6531066664568596E-2</v>
      </c>
      <c r="AB831" s="7">
        <f t="shared" si="194"/>
        <v>3.8236774851952919E-2</v>
      </c>
      <c r="AE831" s="6">
        <v>44664</v>
      </c>
      <c r="AF831" s="7">
        <v>21.82</v>
      </c>
      <c r="AG831" s="7">
        <v>51.2</v>
      </c>
      <c r="AH831" s="7">
        <v>116.33</v>
      </c>
      <c r="AI831" s="7">
        <f t="shared" si="180"/>
        <v>4.2299999999999898</v>
      </c>
      <c r="AJ831" s="7">
        <v>6.68</v>
      </c>
      <c r="AK831" s="7">
        <v>105.324</v>
      </c>
      <c r="AL831" s="7">
        <f t="shared" si="181"/>
        <v>98.644000000000005</v>
      </c>
      <c r="AM831" s="7">
        <v>0.33</v>
      </c>
      <c r="AN831" s="7">
        <v>2.37</v>
      </c>
      <c r="AO831" s="7">
        <v>2.7</v>
      </c>
      <c r="AP831" s="7">
        <f t="shared" si="182"/>
        <v>0.33000000000000007</v>
      </c>
      <c r="AQ831" s="7">
        <v>2.8</v>
      </c>
      <c r="AR831" s="7">
        <v>116.2796</v>
      </c>
      <c r="AS831" s="7">
        <v>1981</v>
      </c>
      <c r="AT831" s="14">
        <v>288.56099999999998</v>
      </c>
      <c r="AU831" s="14">
        <v>101.44</v>
      </c>
      <c r="AV831" s="14">
        <v>65.2</v>
      </c>
      <c r="AY831" s="6">
        <v>44664</v>
      </c>
      <c r="AZ831" s="12">
        <v>0</v>
      </c>
      <c r="BA831" s="12">
        <v>0</v>
      </c>
      <c r="BB831" s="12">
        <v>1</v>
      </c>
      <c r="BE831" s="6">
        <v>44664</v>
      </c>
      <c r="BF831" t="s">
        <v>57</v>
      </c>
      <c r="BG831" s="52">
        <v>4</v>
      </c>
    </row>
    <row r="832" spans="1:59" x14ac:dyDescent="0.2">
      <c r="A832" s="6">
        <v>44665</v>
      </c>
      <c r="B832" s="12">
        <v>76.533100000000005</v>
      </c>
      <c r="C832" s="12">
        <v>146.11539999999999</v>
      </c>
      <c r="D832" s="12">
        <v>87.554400000000001</v>
      </c>
      <c r="E832" s="12">
        <v>55.863599999999998</v>
      </c>
      <c r="F832" s="12">
        <v>134.14879999999999</v>
      </c>
      <c r="G832" s="12"/>
      <c r="H832" s="12">
        <v>6.8075999999999999</v>
      </c>
      <c r="I832" s="12">
        <v>20.810300000000002</v>
      </c>
      <c r="J832" s="12">
        <v>8.3048000000000002</v>
      </c>
      <c r="K832" s="12">
        <v>77.714299999999994</v>
      </c>
      <c r="L832" s="12">
        <v>106.84</v>
      </c>
      <c r="M832" s="12">
        <v>110.83</v>
      </c>
      <c r="O832" s="6">
        <v>44665</v>
      </c>
      <c r="P832" s="7">
        <f t="shared" si="183"/>
        <v>1.1682558566804517E-2</v>
      </c>
      <c r="Q832" s="7">
        <f t="shared" si="184"/>
        <v>-4.6664546397773824E-4</v>
      </c>
      <c r="R832" s="7">
        <f t="shared" si="185"/>
        <v>1.1310444647064421E-2</v>
      </c>
      <c r="S832" s="7">
        <f t="shared" si="186"/>
        <v>-4.7075382406641785E-3</v>
      </c>
      <c r="T832" s="7">
        <f t="shared" si="187"/>
        <v>2.2321271772731414E-2</v>
      </c>
      <c r="U832" s="7" t="str">
        <f t="shared" si="188"/>
        <v/>
      </c>
      <c r="V832" s="7">
        <f t="shared" si="189"/>
        <v>1.0632742384367988E-2</v>
      </c>
      <c r="W832" s="7">
        <f t="shared" si="190"/>
        <v>7.960365851714668E-3</v>
      </c>
      <c r="X832" s="7">
        <f t="shared" si="191"/>
        <v>-2.5975289990957792E-3</v>
      </c>
      <c r="Y832" s="7">
        <f t="shared" si="192"/>
        <v>-1.0936899888747108E-4</v>
      </c>
      <c r="Z832" s="7">
        <v>-1.2529999999999999E-2</v>
      </c>
      <c r="AA832" s="7">
        <f t="shared" si="193"/>
        <v>2.4444608901800145E-2</v>
      </c>
      <c r="AB832" s="7">
        <f t="shared" si="194"/>
        <v>2.1339492953202407E-2</v>
      </c>
      <c r="AE832" s="6">
        <v>44665</v>
      </c>
      <c r="AF832" s="7">
        <v>22.7</v>
      </c>
      <c r="AG832" s="7">
        <v>53.38</v>
      </c>
      <c r="AH832" s="7">
        <v>119.66</v>
      </c>
      <c r="AI832" s="7">
        <f t="shared" si="180"/>
        <v>3.9899999999999949</v>
      </c>
      <c r="AJ832" s="7">
        <v>6.94</v>
      </c>
      <c r="AK832" s="7">
        <v>95.62</v>
      </c>
      <c r="AL832" s="7">
        <f t="shared" si="181"/>
        <v>88.68</v>
      </c>
      <c r="AM832" s="7">
        <v>0.33</v>
      </c>
      <c r="AN832" s="7">
        <v>2.4700000000000002</v>
      </c>
      <c r="AO832" s="7">
        <v>2.83</v>
      </c>
      <c r="AP832" s="7">
        <f t="shared" si="182"/>
        <v>0.35999999999999988</v>
      </c>
      <c r="AQ832" s="7">
        <v>2.89</v>
      </c>
      <c r="AR832" s="7">
        <v>116.75579999999999</v>
      </c>
      <c r="AS832" s="7">
        <v>1970.9</v>
      </c>
      <c r="AT832" s="14">
        <v>288.56099999999998</v>
      </c>
      <c r="AU832" s="14">
        <v>101.44</v>
      </c>
      <c r="AV832" s="14">
        <v>65.2</v>
      </c>
      <c r="AY832" s="6">
        <v>44665</v>
      </c>
      <c r="AZ832" s="12">
        <v>0</v>
      </c>
      <c r="BA832" s="12">
        <v>0</v>
      </c>
      <c r="BB832" s="12">
        <v>1</v>
      </c>
      <c r="BE832" s="6">
        <v>44665</v>
      </c>
      <c r="BF832" t="s">
        <v>57</v>
      </c>
      <c r="BG832" s="52">
        <v>4</v>
      </c>
    </row>
    <row r="833" spans="1:59" x14ac:dyDescent="0.2">
      <c r="A833" s="6">
        <v>44669</v>
      </c>
      <c r="B833" s="12">
        <v>77.160399999999996</v>
      </c>
      <c r="C833" s="12">
        <v>148.07400000000001</v>
      </c>
      <c r="D833" s="12">
        <v>89.368099999999998</v>
      </c>
      <c r="E833" s="12">
        <v>57.774700000000003</v>
      </c>
      <c r="F833" s="12">
        <v>133.87970000000001</v>
      </c>
      <c r="G833" s="12"/>
      <c r="H833" s="12">
        <v>6.7211999999999996</v>
      </c>
      <c r="I833" s="12">
        <v>20.819500000000001</v>
      </c>
      <c r="J833" s="12">
        <v>8.3696999999999999</v>
      </c>
      <c r="K833" s="12">
        <v>77.722800000000007</v>
      </c>
      <c r="L833" s="12">
        <v>108.24</v>
      </c>
      <c r="M833" s="12"/>
      <c r="O833" s="6">
        <v>44669</v>
      </c>
      <c r="P833" s="7">
        <f t="shared" si="183"/>
        <v>8.1630450651025629E-3</v>
      </c>
      <c r="Q833" s="7">
        <f t="shared" si="184"/>
        <v>1.3315428348762259E-2</v>
      </c>
      <c r="R833" s="7">
        <f t="shared" si="185"/>
        <v>2.0503480771656837E-2</v>
      </c>
      <c r="S833" s="7">
        <f t="shared" si="186"/>
        <v>3.363795831784161E-2</v>
      </c>
      <c r="T833" s="7">
        <f t="shared" si="187"/>
        <v>-2.0079960930920308E-3</v>
      </c>
      <c r="U833" s="7" t="str">
        <f t="shared" si="188"/>
        <v/>
      </c>
      <c r="V833" s="7">
        <f t="shared" si="189"/>
        <v>-1.2772925116734888E-2</v>
      </c>
      <c r="W833" s="7">
        <f t="shared" si="190"/>
        <v>4.4199108089750715E-4</v>
      </c>
      <c r="X833" s="7">
        <f t="shared" si="191"/>
        <v>7.7843806682280827E-3</v>
      </c>
      <c r="Y833" s="7">
        <f t="shared" si="192"/>
        <v>1.0936899888738086E-4</v>
      </c>
      <c r="Z833" s="7">
        <v>4.1100000000000002E-4</v>
      </c>
      <c r="AA833" s="7">
        <f t="shared" si="193"/>
        <v>1.3018595620772351E-2</v>
      </c>
      <c r="AB833" s="7" t="str">
        <f t="shared" si="194"/>
        <v/>
      </c>
      <c r="AE833" s="6">
        <v>44669</v>
      </c>
      <c r="AF833" s="7">
        <v>22.17</v>
      </c>
      <c r="AG833" s="7">
        <v>50.94</v>
      </c>
      <c r="AH833" s="7">
        <v>122.32</v>
      </c>
      <c r="AI833" s="7" t="str">
        <f t="shared" si="180"/>
        <v/>
      </c>
      <c r="AJ833" s="7">
        <v>7.48</v>
      </c>
      <c r="AK833" s="7">
        <v>95.62</v>
      </c>
      <c r="AL833" s="7">
        <f t="shared" si="181"/>
        <v>88.14</v>
      </c>
      <c r="AM833" s="7">
        <v>0.33</v>
      </c>
      <c r="AN833" s="7">
        <v>2.46</v>
      </c>
      <c r="AO833" s="7">
        <v>2.85</v>
      </c>
      <c r="AP833" s="7">
        <f t="shared" si="182"/>
        <v>0.39000000000000012</v>
      </c>
      <c r="AQ833" s="7">
        <v>2.92</v>
      </c>
      <c r="AR833" s="7">
        <v>116.8441</v>
      </c>
      <c r="AS833" s="7">
        <v>1982.9</v>
      </c>
      <c r="AT833" s="14">
        <v>288.56099999999998</v>
      </c>
      <c r="AU833" s="14">
        <v>101.44</v>
      </c>
      <c r="AV833" s="14">
        <v>65.2</v>
      </c>
      <c r="AY833" s="6">
        <v>44669</v>
      </c>
      <c r="AZ833" s="12">
        <v>0</v>
      </c>
      <c r="BA833" s="12">
        <v>0</v>
      </c>
      <c r="BB833" s="12">
        <v>1</v>
      </c>
      <c r="BE833" s="6">
        <v>44669</v>
      </c>
      <c r="BF833" t="s">
        <v>57</v>
      </c>
      <c r="BG833" s="52">
        <v>4</v>
      </c>
    </row>
    <row r="834" spans="1:59" x14ac:dyDescent="0.2">
      <c r="A834" s="6">
        <v>44670</v>
      </c>
      <c r="B834" s="12">
        <v>76.472099999999998</v>
      </c>
      <c r="C834" s="12">
        <v>146.31979999999999</v>
      </c>
      <c r="D834" s="12">
        <v>87.718400000000003</v>
      </c>
      <c r="E834" s="12">
        <v>56.842700000000001</v>
      </c>
      <c r="F834" s="12">
        <v>133.76429999999999</v>
      </c>
      <c r="G834" s="12"/>
      <c r="H834" s="12">
        <v>6.4622000000000002</v>
      </c>
      <c r="I834" s="12">
        <v>20.3794</v>
      </c>
      <c r="J834" s="12">
        <v>8.4417000000000009</v>
      </c>
      <c r="K834" s="12">
        <v>77.714299999999994</v>
      </c>
      <c r="L834" s="12">
        <v>102.54</v>
      </c>
      <c r="M834" s="12">
        <v>105.49</v>
      </c>
      <c r="O834" s="6">
        <v>44670</v>
      </c>
      <c r="P834" s="7">
        <f t="shared" si="183"/>
        <v>-8.960403628496488E-3</v>
      </c>
      <c r="Q834" s="7">
        <f t="shared" si="184"/>
        <v>-1.1917511591230695E-2</v>
      </c>
      <c r="R834" s="7">
        <f t="shared" si="185"/>
        <v>-1.8632111707421375E-2</v>
      </c>
      <c r="S834" s="7">
        <f t="shared" si="186"/>
        <v>-1.6263159729577162E-2</v>
      </c>
      <c r="T834" s="7">
        <f t="shared" si="187"/>
        <v>-8.6233957907710381E-4</v>
      </c>
      <c r="U834" s="7" t="str">
        <f t="shared" si="188"/>
        <v/>
      </c>
      <c r="V834" s="7">
        <f t="shared" si="189"/>
        <v>-3.9296892928064021E-2</v>
      </c>
      <c r="W834" s="7">
        <f t="shared" si="190"/>
        <v>-2.136546079548431E-2</v>
      </c>
      <c r="X834" s="7">
        <f t="shared" si="191"/>
        <v>8.565668561039623E-3</v>
      </c>
      <c r="Y834" s="7">
        <f t="shared" si="192"/>
        <v>-1.0936899888747108E-4</v>
      </c>
      <c r="Z834" s="7">
        <v>1.6014E-2</v>
      </c>
      <c r="AA834" s="7">
        <f t="shared" si="193"/>
        <v>-5.4098017506977916E-2</v>
      </c>
      <c r="AB834" s="7" t="str">
        <f t="shared" si="194"/>
        <v/>
      </c>
      <c r="AE834" s="6">
        <v>44670</v>
      </c>
      <c r="AF834" s="7">
        <v>21.37</v>
      </c>
      <c r="AG834" s="7">
        <v>50.34</v>
      </c>
      <c r="AH834" s="7">
        <v>122.74</v>
      </c>
      <c r="AI834" s="7">
        <f t="shared" si="180"/>
        <v>2.9499999999999886</v>
      </c>
      <c r="AJ834" s="7">
        <v>7.44</v>
      </c>
      <c r="AK834" s="7">
        <v>93.768000000000001</v>
      </c>
      <c r="AL834" s="7">
        <f t="shared" si="181"/>
        <v>86.328000000000003</v>
      </c>
      <c r="AM834" s="7">
        <v>0.33</v>
      </c>
      <c r="AN834" s="7">
        <v>2.61</v>
      </c>
      <c r="AO834" s="7">
        <v>2.93</v>
      </c>
      <c r="AP834" s="7">
        <f t="shared" si="182"/>
        <v>0.32000000000000028</v>
      </c>
      <c r="AQ834" s="7">
        <v>2.93</v>
      </c>
      <c r="AR834" s="7">
        <v>117.1324</v>
      </c>
      <c r="AS834" s="7">
        <v>1955.7</v>
      </c>
      <c r="AT834" s="14">
        <v>288.56099999999998</v>
      </c>
      <c r="AU834" s="14">
        <v>101.44</v>
      </c>
      <c r="AV834" s="14">
        <v>65.2</v>
      </c>
      <c r="AY834" s="6">
        <v>44670</v>
      </c>
      <c r="AZ834" s="12">
        <v>0</v>
      </c>
      <c r="BA834" s="12">
        <v>0</v>
      </c>
      <c r="BB834" s="12">
        <v>1</v>
      </c>
      <c r="BE834" s="6">
        <v>44670</v>
      </c>
      <c r="BF834" t="s">
        <v>57</v>
      </c>
      <c r="BG834" s="52">
        <v>4</v>
      </c>
    </row>
    <row r="835" spans="1:59" x14ac:dyDescent="0.2">
      <c r="A835" s="6">
        <v>44671</v>
      </c>
      <c r="B835" s="12">
        <v>76.646299999999997</v>
      </c>
      <c r="C835" s="12">
        <v>146.91589999999999</v>
      </c>
      <c r="D835" s="12">
        <v>88.677199999999999</v>
      </c>
      <c r="E835" s="12">
        <v>57.868899999999996</v>
      </c>
      <c r="F835" s="12">
        <v>132.66820000000001</v>
      </c>
      <c r="G835" s="12"/>
      <c r="H835" s="12">
        <v>6.3902000000000001</v>
      </c>
      <c r="I835" s="12">
        <v>20.351900000000001</v>
      </c>
      <c r="J835" s="12">
        <v>8.5640999999999998</v>
      </c>
      <c r="K835" s="12">
        <v>77.731300000000005</v>
      </c>
      <c r="L835" s="12">
        <v>102.56</v>
      </c>
      <c r="M835" s="12">
        <v>105.05</v>
      </c>
      <c r="O835" s="6">
        <v>44671</v>
      </c>
      <c r="P835" s="7">
        <f t="shared" si="183"/>
        <v>2.2753643606109137E-3</v>
      </c>
      <c r="Q835" s="7">
        <f t="shared" si="184"/>
        <v>4.065677003953435E-3</v>
      </c>
      <c r="R835" s="7">
        <f t="shared" si="185"/>
        <v>1.0871126521008505E-2</v>
      </c>
      <c r="S835" s="7">
        <f t="shared" si="186"/>
        <v>1.7892303423387244E-2</v>
      </c>
      <c r="T835" s="7">
        <f t="shared" si="187"/>
        <v>-8.2280216103880859E-3</v>
      </c>
      <c r="U835" s="7" t="str">
        <f t="shared" si="188"/>
        <v/>
      </c>
      <c r="V835" s="7">
        <f t="shared" si="189"/>
        <v>-1.1204250289404529E-2</v>
      </c>
      <c r="W835" s="7">
        <f t="shared" si="190"/>
        <v>-1.3503131095005275E-3</v>
      </c>
      <c r="X835" s="7">
        <f t="shared" si="191"/>
        <v>1.4395337319645313E-2</v>
      </c>
      <c r="Y835" s="7">
        <f t="shared" si="192"/>
        <v>2.1872603750491492E-4</v>
      </c>
      <c r="Z835" s="7">
        <v>-7.4200000000000004E-4</v>
      </c>
      <c r="AA835" s="7">
        <f t="shared" si="193"/>
        <v>1.950268168053265E-4</v>
      </c>
      <c r="AB835" s="7">
        <f t="shared" si="194"/>
        <v>-4.1797344027079677E-3</v>
      </c>
      <c r="AE835" s="6">
        <v>44671</v>
      </c>
      <c r="AF835" s="7">
        <v>20.32</v>
      </c>
      <c r="AG835" s="7">
        <v>52.23</v>
      </c>
      <c r="AH835" s="7">
        <v>125.12</v>
      </c>
      <c r="AI835" s="7">
        <f t="shared" si="180"/>
        <v>2.4899999999999949</v>
      </c>
      <c r="AJ835" s="7">
        <v>7.12</v>
      </c>
      <c r="AK835" s="7">
        <v>94.230999999999995</v>
      </c>
      <c r="AL835" s="7">
        <f t="shared" si="181"/>
        <v>87.11099999999999</v>
      </c>
      <c r="AM835" s="7">
        <v>0.33</v>
      </c>
      <c r="AN835" s="7">
        <v>2.6</v>
      </c>
      <c r="AO835" s="7">
        <v>2.85</v>
      </c>
      <c r="AP835" s="7">
        <f t="shared" si="182"/>
        <v>0.25</v>
      </c>
      <c r="AQ835" s="7">
        <v>2.92</v>
      </c>
      <c r="AR835" s="7">
        <v>116.7306</v>
      </c>
      <c r="AS835" s="7">
        <v>1952.3</v>
      </c>
      <c r="AT835" s="14">
        <v>288.56099999999998</v>
      </c>
      <c r="AU835" s="14">
        <v>101.44</v>
      </c>
      <c r="AV835" s="14">
        <v>65.2</v>
      </c>
      <c r="AY835" s="6">
        <v>44671</v>
      </c>
      <c r="AZ835" s="12">
        <v>0</v>
      </c>
      <c r="BA835" s="12">
        <v>0</v>
      </c>
      <c r="BB835" s="12">
        <v>1</v>
      </c>
      <c r="BE835" s="6">
        <v>44671</v>
      </c>
      <c r="BF835" t="s">
        <v>57</v>
      </c>
      <c r="BG835" s="52">
        <v>4</v>
      </c>
    </row>
    <row r="836" spans="1:59" x14ac:dyDescent="0.2">
      <c r="A836" s="6">
        <v>44672</v>
      </c>
      <c r="B836" s="12">
        <v>75.835999999999999</v>
      </c>
      <c r="C836" s="12">
        <v>140.14619999999999</v>
      </c>
      <c r="D836" s="12">
        <v>85.222300000000004</v>
      </c>
      <c r="E836" s="12">
        <v>55.7318</v>
      </c>
      <c r="F836" s="12">
        <v>131.3126</v>
      </c>
      <c r="G836" s="12"/>
      <c r="H836" s="12">
        <v>6.2031000000000001</v>
      </c>
      <c r="I836" s="12">
        <v>19.7468</v>
      </c>
      <c r="J836" s="12">
        <v>8.3912999999999993</v>
      </c>
      <c r="K836" s="12">
        <v>77.731300000000005</v>
      </c>
      <c r="L836" s="12">
        <v>103.89</v>
      </c>
      <c r="M836" s="12">
        <v>107.2</v>
      </c>
      <c r="O836" s="6">
        <v>44672</v>
      </c>
      <c r="P836" s="7">
        <f t="shared" si="183"/>
        <v>-1.0628218849591574E-2</v>
      </c>
      <c r="Q836" s="7">
        <f t="shared" si="184"/>
        <v>-4.7174150781913338E-2</v>
      </c>
      <c r="R836" s="7">
        <f t="shared" si="185"/>
        <v>-3.9739673372970886E-2</v>
      </c>
      <c r="S836" s="7">
        <f t="shared" si="186"/>
        <v>-3.7629207641130584E-2</v>
      </c>
      <c r="T836" s="7">
        <f t="shared" si="187"/>
        <v>-1.0270534191430095E-2</v>
      </c>
      <c r="U836" s="7" t="str">
        <f t="shared" si="188"/>
        <v/>
      </c>
      <c r="V836" s="7">
        <f t="shared" si="189"/>
        <v>-2.9716399711484397E-2</v>
      </c>
      <c r="W836" s="7">
        <f t="shared" si="190"/>
        <v>-3.0182820720472146E-2</v>
      </c>
      <c r="X836" s="7">
        <f t="shared" si="191"/>
        <v>-2.0383592604924974E-2</v>
      </c>
      <c r="Y836" s="7">
        <f t="shared" si="192"/>
        <v>0</v>
      </c>
      <c r="Z836" s="7">
        <v>-1.5067000000000001E-2</v>
      </c>
      <c r="AA836" s="7">
        <f t="shared" si="193"/>
        <v>1.2884653910080365E-2</v>
      </c>
      <c r="AB836" s="7">
        <f t="shared" si="194"/>
        <v>2.0259821345692295E-2</v>
      </c>
      <c r="AE836" s="6">
        <v>44672</v>
      </c>
      <c r="AF836" s="7">
        <v>22.68</v>
      </c>
      <c r="AG836" s="7">
        <v>49.86</v>
      </c>
      <c r="AH836" s="7">
        <v>130.69</v>
      </c>
      <c r="AI836" s="7">
        <f t="shared" ref="AI836:AI899" si="195">IF(AND(M836&lt;&gt;"",L836&lt;&gt;""),M836-L836,"")</f>
        <v>3.3100000000000023</v>
      </c>
      <c r="AJ836" s="7">
        <v>6.88</v>
      </c>
      <c r="AK836" s="7">
        <v>100.06100000000001</v>
      </c>
      <c r="AL836" s="7">
        <f t="shared" ref="AL836:AL899" si="196">IF(AND(AK836&lt;&gt;"",AJ836&lt;&gt;""),AK836-AJ836,"")</f>
        <v>93.181000000000012</v>
      </c>
      <c r="AM836" s="7">
        <v>0.33</v>
      </c>
      <c r="AN836" s="7">
        <v>2.68</v>
      </c>
      <c r="AO836" s="7">
        <v>2.9</v>
      </c>
      <c r="AP836" s="7">
        <f t="shared" ref="AP836:AP899" si="197">IF(AND(AO836&lt;&gt;"",AN836&lt;&gt;""),AO836-AN836,"")</f>
        <v>0.21999999999999975</v>
      </c>
      <c r="AQ836" s="7">
        <v>3.02</v>
      </c>
      <c r="AR836" s="7">
        <v>117.14319999999999</v>
      </c>
      <c r="AS836" s="7">
        <v>1944.9</v>
      </c>
      <c r="AT836" s="14">
        <v>288.56099999999998</v>
      </c>
      <c r="AU836" s="14">
        <v>101.44</v>
      </c>
      <c r="AV836" s="14">
        <v>65.2</v>
      </c>
      <c r="AY836" s="6">
        <v>44672</v>
      </c>
      <c r="AZ836" s="12">
        <v>0</v>
      </c>
      <c r="BA836" s="12">
        <v>0</v>
      </c>
      <c r="BB836" s="12">
        <v>1</v>
      </c>
      <c r="BE836" s="6">
        <v>44672</v>
      </c>
      <c r="BF836" t="s">
        <v>57</v>
      </c>
      <c r="BG836" s="52">
        <v>4</v>
      </c>
    </row>
    <row r="837" spans="1:59" x14ac:dyDescent="0.2">
      <c r="A837" s="6">
        <v>44673</v>
      </c>
      <c r="B837" s="12">
        <v>74.180300000000003</v>
      </c>
      <c r="C837" s="12">
        <v>137.05510000000001</v>
      </c>
      <c r="D837" s="12">
        <v>82.924899999999994</v>
      </c>
      <c r="E837" s="12">
        <v>53.302999999999997</v>
      </c>
      <c r="F837" s="12">
        <v>130.4666</v>
      </c>
      <c r="G837" s="12"/>
      <c r="H837" s="12">
        <v>6.1959</v>
      </c>
      <c r="I837" s="12">
        <v>19.701000000000001</v>
      </c>
      <c r="J837" s="12">
        <v>8.1248000000000005</v>
      </c>
      <c r="K837" s="12">
        <v>77.722800000000007</v>
      </c>
      <c r="L837" s="12">
        <v>102.86</v>
      </c>
      <c r="M837" s="12">
        <v>105.15</v>
      </c>
      <c r="O837" s="6">
        <v>44673</v>
      </c>
      <c r="P837" s="7">
        <f t="shared" ref="P837:P900" si="198">IF(AND(B837&lt;&gt;"",B836&lt;&gt;""),LN(B837/B836),"")</f>
        <v>-2.2074497669754899E-2</v>
      </c>
      <c r="Q837" s="7">
        <f t="shared" ref="Q837:Q900" si="199">IF(AND(C837&lt;&gt;"",C836&lt;&gt;""),LN(C837/C836),"")</f>
        <v>-2.2303128684059554E-2</v>
      </c>
      <c r="R837" s="7">
        <f t="shared" ref="R837:R900" si="200">IF(AND(D837&lt;&gt;"",D836&lt;&gt;""),LN(D837/D836),"")</f>
        <v>-2.7327757753860715E-2</v>
      </c>
      <c r="S837" s="7">
        <f t="shared" ref="S837:S900" si="201">IF(AND(E837&lt;&gt;"",E836&lt;&gt;""),LN(E837/E836),"")</f>
        <v>-4.4558284876224138E-2</v>
      </c>
      <c r="T837" s="7">
        <f t="shared" ref="T837:T900" si="202">IF(AND(F837&lt;&gt;"",F836&lt;&gt;""),LN(F837/F836),"")</f>
        <v>-6.463484839519815E-3</v>
      </c>
      <c r="U837" s="7" t="str">
        <f t="shared" ref="U837:U900" si="203">IF(AND(G837&lt;&gt;"",G836&lt;&gt;""),LN(G837/G836),"")</f>
        <v/>
      </c>
      <c r="V837" s="7">
        <f t="shared" ref="V837:V900" si="204">IF(AND(H837&lt;&gt;"",H836&lt;&gt;""),LN(H837/H836),"")</f>
        <v>-1.1613841131200876E-3</v>
      </c>
      <c r="W837" s="7">
        <f t="shared" ref="W837:W900" si="205">IF(AND(I837&lt;&gt;"",I836&lt;&gt;""),LN(I837/I836),"")</f>
        <v>-2.3220570262102555E-3</v>
      </c>
      <c r="X837" s="7">
        <f t="shared" ref="X837:X900" si="206">IF(AND(J837&lt;&gt;"",J836&lt;&gt;""),LN(J837/J836),"")</f>
        <v>-3.2274342312664191E-2</v>
      </c>
      <c r="Y837" s="7">
        <f t="shared" ref="Y837:Y900" si="207">IF(AND(K837&lt;&gt;"",K836&lt;&gt;""),LN(K837/K836),"")</f>
        <v>-1.0935703861737747E-4</v>
      </c>
      <c r="Z837" s="7">
        <v>-2.7822E-2</v>
      </c>
      <c r="AA837" s="7">
        <f t="shared" ref="AA837:AA900" si="208">IF(AND(L837&lt;&gt;"",L836&lt;&gt;""),LN(L837/L836),"")</f>
        <v>-9.9638067356701433E-3</v>
      </c>
      <c r="AB837" s="7">
        <f t="shared" ref="AB837:AB900" si="209">IF(AND(M837&lt;&gt;"",M836&lt;&gt;""),LN(M837/M836),"")</f>
        <v>-1.9308346487992831E-2</v>
      </c>
      <c r="AE837" s="6">
        <v>44673</v>
      </c>
      <c r="AF837" s="7">
        <v>28.21</v>
      </c>
      <c r="AG837" s="7">
        <v>51.15</v>
      </c>
      <c r="AH837" s="7">
        <v>128.12</v>
      </c>
      <c r="AI837" s="7">
        <f t="shared" si="195"/>
        <v>2.2900000000000063</v>
      </c>
      <c r="AJ837" s="7">
        <v>6.59</v>
      </c>
      <c r="AK837" s="7">
        <v>94.875</v>
      </c>
      <c r="AL837" s="7">
        <f t="shared" si="196"/>
        <v>88.284999999999997</v>
      </c>
      <c r="AM837" s="7">
        <v>0.33</v>
      </c>
      <c r="AN837" s="7">
        <v>2.72</v>
      </c>
      <c r="AO837" s="7">
        <v>2.9</v>
      </c>
      <c r="AP837" s="7">
        <f t="shared" si="197"/>
        <v>0.17999999999999972</v>
      </c>
      <c r="AQ837" s="7">
        <v>2.98</v>
      </c>
      <c r="AR837" s="7">
        <v>118.01860000000001</v>
      </c>
      <c r="AS837" s="7">
        <v>1931</v>
      </c>
      <c r="AT837" s="14">
        <v>288.56099999999998</v>
      </c>
      <c r="AU837" s="14">
        <v>101.44</v>
      </c>
      <c r="AV837" s="14">
        <v>65.2</v>
      </c>
      <c r="AY837" s="6">
        <v>44673</v>
      </c>
      <c r="AZ837" s="12">
        <v>0</v>
      </c>
      <c r="BA837" s="12">
        <v>0</v>
      </c>
      <c r="BB837" s="12">
        <v>1</v>
      </c>
      <c r="BE837" s="6">
        <v>44673</v>
      </c>
      <c r="BF837" t="s">
        <v>57</v>
      </c>
      <c r="BG837" s="52">
        <v>4</v>
      </c>
    </row>
    <row r="838" spans="1:59" x14ac:dyDescent="0.2">
      <c r="A838" s="6">
        <v>44676</v>
      </c>
      <c r="B838" s="12">
        <v>71.679500000000004</v>
      </c>
      <c r="C838" s="12">
        <v>134.1087</v>
      </c>
      <c r="D838" s="12">
        <v>79.167699999999996</v>
      </c>
      <c r="E838" s="12">
        <v>51.702599999999997</v>
      </c>
      <c r="F838" s="12">
        <v>126.0728</v>
      </c>
      <c r="G838" s="12"/>
      <c r="H838" s="12">
        <v>5.9368999999999996</v>
      </c>
      <c r="I838" s="12">
        <v>18.885100000000001</v>
      </c>
      <c r="J838" s="12">
        <v>8.0023</v>
      </c>
      <c r="K838" s="12">
        <v>77.731300000000005</v>
      </c>
      <c r="L838" s="12">
        <v>99.6</v>
      </c>
      <c r="M838" s="12">
        <v>99.27</v>
      </c>
      <c r="O838" s="6">
        <v>44676</v>
      </c>
      <c r="P838" s="7">
        <f t="shared" si="198"/>
        <v>-3.4293823074119038E-2</v>
      </c>
      <c r="Q838" s="7">
        <f t="shared" si="199"/>
        <v>-2.1732369611807523E-2</v>
      </c>
      <c r="R838" s="7">
        <f t="shared" si="200"/>
        <v>-4.6366991570454777E-2</v>
      </c>
      <c r="S838" s="7">
        <f t="shared" si="201"/>
        <v>-3.0484544380810576E-2</v>
      </c>
      <c r="T838" s="7">
        <f t="shared" si="202"/>
        <v>-3.4257737427591882E-2</v>
      </c>
      <c r="U838" s="7" t="str">
        <f t="shared" si="203"/>
        <v/>
      </c>
      <c r="V838" s="7">
        <f t="shared" si="204"/>
        <v>-4.2700671356557432E-2</v>
      </c>
      <c r="W838" s="7">
        <f t="shared" si="205"/>
        <v>-4.2296144518707675E-2</v>
      </c>
      <c r="X838" s="7">
        <f t="shared" si="206"/>
        <v>-1.5192112168591895E-2</v>
      </c>
      <c r="Y838" s="7">
        <f t="shared" si="207"/>
        <v>1.0935703861751324E-4</v>
      </c>
      <c r="Z838" s="7">
        <v>5.7809999999999997E-3</v>
      </c>
      <c r="AA838" s="7">
        <f t="shared" si="208"/>
        <v>-3.220667575621769E-2</v>
      </c>
      <c r="AB838" s="7">
        <f t="shared" si="209"/>
        <v>-5.7544491547078365E-2</v>
      </c>
      <c r="AE838" s="6">
        <v>44676</v>
      </c>
      <c r="AF838" s="7">
        <v>27.02</v>
      </c>
      <c r="AG838" s="7">
        <v>52.86</v>
      </c>
      <c r="AH838" s="7">
        <v>131.63</v>
      </c>
      <c r="AI838" s="7">
        <f t="shared" si="195"/>
        <v>-0.32999999999999829</v>
      </c>
      <c r="AJ838" s="7">
        <v>6.42</v>
      </c>
      <c r="AK838" s="7">
        <v>92.837000000000003</v>
      </c>
      <c r="AL838" s="7">
        <f t="shared" si="196"/>
        <v>86.417000000000002</v>
      </c>
      <c r="AM838" s="7">
        <v>0.33</v>
      </c>
      <c r="AN838" s="7">
        <v>2.63</v>
      </c>
      <c r="AO838" s="7">
        <v>2.81</v>
      </c>
      <c r="AP838" s="7">
        <f t="shared" si="197"/>
        <v>0.18000000000000016</v>
      </c>
      <c r="AQ838" s="7">
        <v>2.91</v>
      </c>
      <c r="AR838" s="7">
        <v>118.6271</v>
      </c>
      <c r="AS838" s="7">
        <v>1893.2</v>
      </c>
      <c r="AT838" s="14">
        <v>288.56099999999998</v>
      </c>
      <c r="AU838" s="14">
        <v>101.44</v>
      </c>
      <c r="AV838" s="14">
        <v>65.2</v>
      </c>
      <c r="AY838" s="6">
        <v>44676</v>
      </c>
      <c r="AZ838" s="12">
        <v>0</v>
      </c>
      <c r="BA838" s="12">
        <v>0</v>
      </c>
      <c r="BB838" s="12">
        <v>1</v>
      </c>
      <c r="BE838" s="6">
        <v>44676</v>
      </c>
      <c r="BF838" t="s">
        <v>57</v>
      </c>
      <c r="BG838" s="52">
        <v>4</v>
      </c>
    </row>
    <row r="839" spans="1:59" x14ac:dyDescent="0.2">
      <c r="A839" s="6">
        <v>44677</v>
      </c>
      <c r="B839" s="12">
        <v>71.705600000000004</v>
      </c>
      <c r="C839" s="12">
        <v>133.29130000000001</v>
      </c>
      <c r="D839" s="12">
        <v>78.874099999999999</v>
      </c>
      <c r="E839" s="12">
        <v>51.608400000000003</v>
      </c>
      <c r="F839" s="12">
        <v>130.2646</v>
      </c>
      <c r="G839" s="12"/>
      <c r="H839" s="12">
        <v>5.9728000000000003</v>
      </c>
      <c r="I839" s="12">
        <v>20.269400000000001</v>
      </c>
      <c r="J839" s="12">
        <v>8.1175999999999995</v>
      </c>
      <c r="K839" s="12">
        <v>77.722800000000007</v>
      </c>
      <c r="L839" s="12">
        <v>102.62</v>
      </c>
      <c r="M839" s="12">
        <v>102.89</v>
      </c>
      <c r="O839" s="6">
        <v>44677</v>
      </c>
      <c r="P839" s="7">
        <f t="shared" si="198"/>
        <v>3.6405456757028916E-4</v>
      </c>
      <c r="Q839" s="7">
        <f t="shared" si="199"/>
        <v>-6.1137064025633282E-3</v>
      </c>
      <c r="R839" s="7">
        <f t="shared" si="200"/>
        <v>-3.715477016290757E-3</v>
      </c>
      <c r="S839" s="7">
        <f t="shared" si="201"/>
        <v>-1.8236204490496501E-3</v>
      </c>
      <c r="T839" s="7">
        <f t="shared" si="202"/>
        <v>3.270824860220075E-2</v>
      </c>
      <c r="U839" s="7" t="str">
        <f t="shared" si="203"/>
        <v/>
      </c>
      <c r="V839" s="7">
        <f t="shared" si="204"/>
        <v>6.0287175551629376E-3</v>
      </c>
      <c r="W839" s="7">
        <f t="shared" si="205"/>
        <v>7.0739108272898865E-2</v>
      </c>
      <c r="X839" s="7">
        <f t="shared" si="206"/>
        <v>1.4305543623105552E-2</v>
      </c>
      <c r="Y839" s="7">
        <f t="shared" si="207"/>
        <v>-1.0935703861737747E-4</v>
      </c>
      <c r="Z839" s="7">
        <v>-2.9388000000000001E-2</v>
      </c>
      <c r="AA839" s="7">
        <f t="shared" si="208"/>
        <v>2.9870680923266252E-2</v>
      </c>
      <c r="AB839" s="7">
        <f t="shared" si="209"/>
        <v>3.5817045786088471E-2</v>
      </c>
      <c r="AE839" s="6">
        <v>44677</v>
      </c>
      <c r="AF839" s="7">
        <v>33.520000000000003</v>
      </c>
      <c r="AG839" s="7">
        <v>53.57</v>
      </c>
      <c r="AH839" s="7">
        <v>129.27000000000001</v>
      </c>
      <c r="AI839" s="7">
        <f t="shared" si="195"/>
        <v>0.26999999999999602</v>
      </c>
      <c r="AJ839" s="7">
        <v>6.89</v>
      </c>
      <c r="AK839" s="7">
        <v>103.208</v>
      </c>
      <c r="AL839" s="7">
        <f t="shared" si="196"/>
        <v>96.317999999999998</v>
      </c>
      <c r="AM839" s="7">
        <v>0.33</v>
      </c>
      <c r="AN839" s="7">
        <v>2.54</v>
      </c>
      <c r="AO839" s="7">
        <v>2.77</v>
      </c>
      <c r="AP839" s="7">
        <f t="shared" si="197"/>
        <v>0.22999999999999998</v>
      </c>
      <c r="AQ839" s="7">
        <v>2.85</v>
      </c>
      <c r="AR839" s="7">
        <v>118.9624</v>
      </c>
      <c r="AS839" s="7">
        <v>1901.4</v>
      </c>
      <c r="AT839" s="14">
        <v>288.56099999999998</v>
      </c>
      <c r="AU839" s="14">
        <v>101.44</v>
      </c>
      <c r="AV839" s="14">
        <v>65.2</v>
      </c>
      <c r="AY839" s="6">
        <v>44677</v>
      </c>
      <c r="AZ839" s="12">
        <v>0</v>
      </c>
      <c r="BA839" s="12">
        <v>1</v>
      </c>
      <c r="BB839" s="12">
        <v>1</v>
      </c>
      <c r="BE839" s="6">
        <v>44677</v>
      </c>
      <c r="BF839" t="s">
        <v>57</v>
      </c>
      <c r="BG839" s="52">
        <v>4</v>
      </c>
    </row>
    <row r="840" spans="1:59" x14ac:dyDescent="0.2">
      <c r="A840" s="6">
        <v>44678</v>
      </c>
      <c r="B840" s="12">
        <v>73.753399999999999</v>
      </c>
      <c r="C840" s="12">
        <v>133.0444</v>
      </c>
      <c r="D840" s="12">
        <v>80.376900000000006</v>
      </c>
      <c r="E840" s="12">
        <v>52.333300000000001</v>
      </c>
      <c r="F840" s="12">
        <v>134.8699</v>
      </c>
      <c r="G840" s="12"/>
      <c r="H840" s="12">
        <v>6.1096000000000004</v>
      </c>
      <c r="I840" s="12">
        <v>21.727</v>
      </c>
      <c r="J840" s="12">
        <v>8.1031999999999993</v>
      </c>
      <c r="K840" s="12">
        <v>77.722800000000007</v>
      </c>
      <c r="L840" s="12">
        <v>101.96</v>
      </c>
      <c r="M840" s="12">
        <v>103.3</v>
      </c>
      <c r="O840" s="6">
        <v>44678</v>
      </c>
      <c r="P840" s="7">
        <f t="shared" si="198"/>
        <v>2.8158248088705654E-2</v>
      </c>
      <c r="Q840" s="7">
        <f t="shared" si="199"/>
        <v>-1.8540516402925364E-3</v>
      </c>
      <c r="R840" s="7">
        <f t="shared" si="200"/>
        <v>1.8873911132983687E-2</v>
      </c>
      <c r="S840" s="7">
        <f t="shared" si="201"/>
        <v>1.3948429801096705E-2</v>
      </c>
      <c r="T840" s="7">
        <f t="shared" si="202"/>
        <v>3.4742843591616113E-2</v>
      </c>
      <c r="U840" s="7" t="str">
        <f t="shared" si="203"/>
        <v/>
      </c>
      <c r="V840" s="7">
        <f t="shared" si="204"/>
        <v>2.2645475413854973E-2</v>
      </c>
      <c r="W840" s="7">
        <f t="shared" si="205"/>
        <v>6.9443367121967636E-2</v>
      </c>
      <c r="X840" s="7">
        <f t="shared" si="206"/>
        <v>-1.7754985922857774E-3</v>
      </c>
      <c r="Y840" s="7">
        <f t="shared" si="207"/>
        <v>0</v>
      </c>
      <c r="Z840" s="7">
        <v>2.8080000000000002E-3</v>
      </c>
      <c r="AA840" s="7">
        <f t="shared" si="208"/>
        <v>-6.4522660059042032E-3</v>
      </c>
      <c r="AB840" s="7">
        <f t="shared" si="209"/>
        <v>3.9769197378740359E-3</v>
      </c>
      <c r="AE840" s="6">
        <v>44678</v>
      </c>
      <c r="AF840" s="7">
        <v>31.6</v>
      </c>
      <c r="AG840" s="7">
        <v>53.38</v>
      </c>
      <c r="AH840" s="7">
        <v>130.11000000000001</v>
      </c>
      <c r="AI840" s="7">
        <f t="shared" si="195"/>
        <v>1.3400000000000034</v>
      </c>
      <c r="AJ840" s="7">
        <v>6.91</v>
      </c>
      <c r="AK840" s="7">
        <v>107.42700000000001</v>
      </c>
      <c r="AL840" s="7">
        <f t="shared" si="196"/>
        <v>100.51700000000001</v>
      </c>
      <c r="AM840" s="7">
        <v>0.33</v>
      </c>
      <c r="AN840" s="7">
        <v>2.58</v>
      </c>
      <c r="AO840" s="7">
        <v>2.82</v>
      </c>
      <c r="AP840" s="7">
        <f t="shared" si="197"/>
        <v>0.23999999999999977</v>
      </c>
      <c r="AQ840" s="7">
        <v>2.88</v>
      </c>
      <c r="AR840" s="7">
        <v>119.4708</v>
      </c>
      <c r="AS840" s="7">
        <v>1885.9</v>
      </c>
      <c r="AT840" s="14">
        <v>288.56099999999998</v>
      </c>
      <c r="AU840" s="14">
        <v>101.44</v>
      </c>
      <c r="AV840" s="14">
        <v>65.2</v>
      </c>
      <c r="AY840" s="6">
        <v>44678</v>
      </c>
      <c r="AZ840" s="12">
        <v>0</v>
      </c>
      <c r="BA840" s="12">
        <v>1</v>
      </c>
      <c r="BB840" s="12">
        <v>1</v>
      </c>
      <c r="BE840" s="6">
        <v>44678</v>
      </c>
      <c r="BF840" t="s">
        <v>57</v>
      </c>
      <c r="BG840" s="52">
        <v>4</v>
      </c>
    </row>
    <row r="841" spans="1:59" x14ac:dyDescent="0.2">
      <c r="A841" s="6">
        <v>44679</v>
      </c>
      <c r="B841" s="12">
        <v>75.984099999999998</v>
      </c>
      <c r="C841" s="12">
        <v>137.7704</v>
      </c>
      <c r="D841" s="12">
        <v>84.254999999999995</v>
      </c>
      <c r="E841" s="12">
        <v>53.689</v>
      </c>
      <c r="F841" s="12">
        <v>135.97550000000001</v>
      </c>
      <c r="G841" s="12"/>
      <c r="H841" s="12">
        <v>6.1527000000000003</v>
      </c>
      <c r="I841" s="12">
        <v>22.625499999999999</v>
      </c>
      <c r="J841" s="12">
        <v>8.2111999999999998</v>
      </c>
      <c r="K841" s="12">
        <v>77.739800000000002</v>
      </c>
      <c r="L841" s="12">
        <v>105.47</v>
      </c>
      <c r="M841" s="12">
        <v>105.78</v>
      </c>
      <c r="O841" s="6">
        <v>44679</v>
      </c>
      <c r="P841" s="7">
        <f t="shared" si="198"/>
        <v>2.9797012020246306E-2</v>
      </c>
      <c r="Q841" s="7">
        <f t="shared" si="199"/>
        <v>3.4905624344147609E-2</v>
      </c>
      <c r="R841" s="7">
        <f t="shared" si="200"/>
        <v>4.7121093182832509E-2</v>
      </c>
      <c r="S841" s="7">
        <f t="shared" si="201"/>
        <v>2.5575259081347779E-2</v>
      </c>
      <c r="T841" s="7">
        <f t="shared" si="202"/>
        <v>8.1641123750410324E-3</v>
      </c>
      <c r="U841" s="7" t="str">
        <f t="shared" si="203"/>
        <v/>
      </c>
      <c r="V841" s="7">
        <f t="shared" si="204"/>
        <v>7.0297052736224821E-3</v>
      </c>
      <c r="W841" s="7">
        <f t="shared" si="205"/>
        <v>4.0521862036210318E-2</v>
      </c>
      <c r="X841" s="7">
        <f t="shared" si="206"/>
        <v>1.3240030608675263E-2</v>
      </c>
      <c r="Y841" s="7">
        <f t="shared" si="207"/>
        <v>2.1870211958055106E-4</v>
      </c>
      <c r="Z841" s="7">
        <v>2.4945999999999999E-2</v>
      </c>
      <c r="AA841" s="7">
        <f t="shared" si="208"/>
        <v>3.3845972780608267E-2</v>
      </c>
      <c r="AB841" s="7">
        <f t="shared" si="209"/>
        <v>2.3724089512241069E-2</v>
      </c>
      <c r="AE841" s="6">
        <v>44679</v>
      </c>
      <c r="AF841" s="7">
        <v>29.99</v>
      </c>
      <c r="AG841" s="7">
        <v>51.94</v>
      </c>
      <c r="AH841" s="7">
        <v>128.74</v>
      </c>
      <c r="AI841" s="7">
        <f t="shared" si="195"/>
        <v>0.31000000000000227</v>
      </c>
      <c r="AJ841" s="7">
        <v>6.97</v>
      </c>
      <c r="AK841" s="7">
        <v>100.142</v>
      </c>
      <c r="AL841" s="7">
        <f t="shared" si="196"/>
        <v>93.171999999999997</v>
      </c>
      <c r="AM841" s="7">
        <v>0.33</v>
      </c>
      <c r="AN841" s="7">
        <v>2.63</v>
      </c>
      <c r="AO841" s="7">
        <v>2.85</v>
      </c>
      <c r="AP841" s="7">
        <f t="shared" si="197"/>
        <v>0.2200000000000002</v>
      </c>
      <c r="AQ841" s="7">
        <v>2.97</v>
      </c>
      <c r="AR841" s="7">
        <v>120.0675</v>
      </c>
      <c r="AS841" s="7">
        <v>1888.7</v>
      </c>
      <c r="AT841" s="14">
        <v>288.56099999999998</v>
      </c>
      <c r="AU841" s="14">
        <v>101.44</v>
      </c>
      <c r="AV841" s="14">
        <v>65.2</v>
      </c>
      <c r="AY841" s="6">
        <v>44679</v>
      </c>
      <c r="AZ841" s="12">
        <v>0</v>
      </c>
      <c r="BA841" s="12">
        <v>0</v>
      </c>
      <c r="BB841" s="12">
        <v>1</v>
      </c>
      <c r="BE841" s="6">
        <v>44679</v>
      </c>
      <c r="BF841" t="s">
        <v>57</v>
      </c>
      <c r="BG841" s="52">
        <v>4</v>
      </c>
    </row>
    <row r="842" spans="1:59" x14ac:dyDescent="0.2">
      <c r="A842" s="6">
        <v>44680</v>
      </c>
      <c r="B842" s="12">
        <v>74.284899999999993</v>
      </c>
      <c r="C842" s="12">
        <v>133.41050000000001</v>
      </c>
      <c r="D842" s="12">
        <v>82.501599999999996</v>
      </c>
      <c r="E842" s="12">
        <v>51.8626</v>
      </c>
      <c r="F842" s="12">
        <v>130.57230000000001</v>
      </c>
      <c r="G842" s="12"/>
      <c r="H842" s="12">
        <v>5.9943999999999997</v>
      </c>
      <c r="I842" s="12">
        <v>22.671299999999999</v>
      </c>
      <c r="J842" s="12">
        <v>7.9806999999999997</v>
      </c>
      <c r="K842" s="12">
        <v>77.722800000000007</v>
      </c>
      <c r="L842" s="12">
        <v>104.59</v>
      </c>
      <c r="M842" s="12">
        <v>108.36</v>
      </c>
      <c r="O842" s="6">
        <v>44680</v>
      </c>
      <c r="P842" s="7">
        <f t="shared" si="198"/>
        <v>-2.2616406950820331E-2</v>
      </c>
      <c r="Q842" s="7">
        <f t="shared" si="199"/>
        <v>-3.2157690413319492E-2</v>
      </c>
      <c r="R842" s="7">
        <f t="shared" si="200"/>
        <v>-2.1030227560536515E-2</v>
      </c>
      <c r="S842" s="7">
        <f t="shared" si="201"/>
        <v>-3.4610224986076799E-2</v>
      </c>
      <c r="T842" s="7">
        <f t="shared" si="202"/>
        <v>-4.0547626111619356E-2</v>
      </c>
      <c r="U842" s="7" t="str">
        <f t="shared" si="203"/>
        <v/>
      </c>
      <c r="V842" s="7">
        <f t="shared" si="204"/>
        <v>-2.6065309797695842E-2</v>
      </c>
      <c r="W842" s="7">
        <f t="shared" si="205"/>
        <v>2.022218594150328E-3</v>
      </c>
      <c r="X842" s="7">
        <f t="shared" si="206"/>
        <v>-2.8472949086275196E-2</v>
      </c>
      <c r="Y842" s="7">
        <f t="shared" si="207"/>
        <v>-2.1870211958060606E-4</v>
      </c>
      <c r="Z842" s="7">
        <v>-3.7656000000000002E-2</v>
      </c>
      <c r="AA842" s="7">
        <f t="shared" si="208"/>
        <v>-8.3786075223460394E-3</v>
      </c>
      <c r="AB842" s="7">
        <f t="shared" si="209"/>
        <v>2.4097551579060524E-2</v>
      </c>
      <c r="AE842" s="6">
        <v>44680</v>
      </c>
      <c r="AF842" s="7">
        <v>33.4</v>
      </c>
      <c r="AG842" s="7">
        <v>53.1</v>
      </c>
      <c r="AH842" s="7">
        <v>128.4</v>
      </c>
      <c r="AI842" s="7">
        <f t="shared" si="195"/>
        <v>3.769999999999996</v>
      </c>
      <c r="AJ842" s="7">
        <v>6.84</v>
      </c>
      <c r="AK842" s="7">
        <v>99.45</v>
      </c>
      <c r="AL842" s="7">
        <f t="shared" si="196"/>
        <v>92.61</v>
      </c>
      <c r="AM842" s="7">
        <v>0.33</v>
      </c>
      <c r="AN842" s="7">
        <v>2.7</v>
      </c>
      <c r="AO842" s="7">
        <v>2.89</v>
      </c>
      <c r="AP842" s="7">
        <f t="shared" si="197"/>
        <v>0.18999999999999995</v>
      </c>
      <c r="AQ842" s="7">
        <v>2.88</v>
      </c>
      <c r="AR842" s="7">
        <v>119.4933</v>
      </c>
      <c r="AS842" s="7">
        <v>1909.3</v>
      </c>
      <c r="AT842" s="14">
        <v>288.56099999999998</v>
      </c>
      <c r="AU842" s="14">
        <v>101.44</v>
      </c>
      <c r="AV842" s="14">
        <v>65.2</v>
      </c>
      <c r="AY842" s="6">
        <v>44680</v>
      </c>
      <c r="AZ842" s="12">
        <v>0</v>
      </c>
      <c r="BA842" s="12">
        <v>1</v>
      </c>
      <c r="BB842" s="12">
        <v>1</v>
      </c>
      <c r="BE842" s="6">
        <v>44680</v>
      </c>
      <c r="BF842" t="s">
        <v>57</v>
      </c>
      <c r="BG842" s="52">
        <v>4</v>
      </c>
    </row>
    <row r="843" spans="1:59" x14ac:dyDescent="0.2">
      <c r="A843" s="6">
        <v>44683</v>
      </c>
      <c r="B843" s="12">
        <v>75.295699999999997</v>
      </c>
      <c r="C843" s="12">
        <v>136.0333</v>
      </c>
      <c r="D843" s="12">
        <v>82.847099999999998</v>
      </c>
      <c r="E843" s="12">
        <v>54.884599999999999</v>
      </c>
      <c r="F843" s="12">
        <v>130.803</v>
      </c>
      <c r="G843" s="12"/>
      <c r="H843" s="12">
        <v>5.9153000000000002</v>
      </c>
      <c r="I843" s="12">
        <v>23.6614</v>
      </c>
      <c r="J843" s="12">
        <v>8.1248000000000005</v>
      </c>
      <c r="K843" s="12">
        <v>77.731300000000005</v>
      </c>
      <c r="L843" s="12">
        <v>105.18</v>
      </c>
      <c r="M843" s="12"/>
      <c r="O843" s="6">
        <v>44683</v>
      </c>
      <c r="P843" s="7">
        <f t="shared" si="198"/>
        <v>1.3515327340001642E-2</v>
      </c>
      <c r="Q843" s="7">
        <f t="shared" si="199"/>
        <v>1.9468867676958573E-2</v>
      </c>
      <c r="R843" s="7">
        <f t="shared" si="200"/>
        <v>4.1790531504811868E-3</v>
      </c>
      <c r="S843" s="7">
        <f t="shared" si="201"/>
        <v>5.6634885314384639E-2</v>
      </c>
      <c r="T843" s="7">
        <f t="shared" si="202"/>
        <v>1.7652782027151139E-3</v>
      </c>
      <c r="U843" s="7" t="str">
        <f t="shared" si="203"/>
        <v/>
      </c>
      <c r="V843" s="7">
        <f t="shared" si="204"/>
        <v>-1.3283485411496994E-2</v>
      </c>
      <c r="W843" s="7">
        <f t="shared" si="205"/>
        <v>4.2745221013839228E-2</v>
      </c>
      <c r="X843" s="7">
        <f t="shared" si="206"/>
        <v>1.7894985615371912E-2</v>
      </c>
      <c r="Y843" s="7">
        <f t="shared" si="207"/>
        <v>1.0935703861751324E-4</v>
      </c>
      <c r="Z843" s="7">
        <v>6.0020000000000004E-3</v>
      </c>
      <c r="AA843" s="7">
        <f t="shared" si="208"/>
        <v>5.6252233950213051E-3</v>
      </c>
      <c r="AB843" s="7" t="str">
        <f t="shared" si="209"/>
        <v/>
      </c>
      <c r="AE843" s="6">
        <v>44683</v>
      </c>
      <c r="AF843" s="7">
        <v>32.340000000000003</v>
      </c>
      <c r="AG843" s="7">
        <v>54.15</v>
      </c>
      <c r="AH843" s="7">
        <v>135.16999999999999</v>
      </c>
      <c r="AI843" s="7" t="str">
        <f t="shared" si="195"/>
        <v/>
      </c>
      <c r="AJ843" s="7">
        <v>7.3</v>
      </c>
      <c r="AK843" s="7">
        <v>97.051000000000002</v>
      </c>
      <c r="AL843" s="7">
        <f t="shared" si="196"/>
        <v>89.751000000000005</v>
      </c>
      <c r="AM843" s="7">
        <v>0.33</v>
      </c>
      <c r="AN843" s="7">
        <v>2.73</v>
      </c>
      <c r="AO843" s="7">
        <v>2.99</v>
      </c>
      <c r="AP843" s="7">
        <f t="shared" si="197"/>
        <v>0.26000000000000023</v>
      </c>
      <c r="AQ843" s="7">
        <v>2.81</v>
      </c>
      <c r="AR843" s="7">
        <v>119.88249999999999</v>
      </c>
      <c r="AS843" s="7">
        <v>1861.8</v>
      </c>
      <c r="AT843" s="14">
        <v>288.56099999999998</v>
      </c>
      <c r="AU843" s="14">
        <v>101.44</v>
      </c>
      <c r="AV843" s="14">
        <v>65.2</v>
      </c>
      <c r="AY843" s="6">
        <v>44683</v>
      </c>
      <c r="AZ843" s="12">
        <v>0</v>
      </c>
      <c r="BA843" s="12">
        <v>1</v>
      </c>
      <c r="BB843" s="12">
        <v>1</v>
      </c>
      <c r="BE843" s="6">
        <v>44683</v>
      </c>
      <c r="BF843" t="s">
        <v>57</v>
      </c>
      <c r="BG843" s="52">
        <v>4</v>
      </c>
    </row>
    <row r="844" spans="1:59" x14ac:dyDescent="0.2">
      <c r="A844" s="6">
        <v>44684</v>
      </c>
      <c r="B844" s="12">
        <v>76.846800000000002</v>
      </c>
      <c r="C844" s="12">
        <v>138.3665</v>
      </c>
      <c r="D844" s="12">
        <v>85.446899999999999</v>
      </c>
      <c r="E844" s="12">
        <v>55.769500000000001</v>
      </c>
      <c r="F844" s="12">
        <v>135.04300000000001</v>
      </c>
      <c r="G844" s="12"/>
      <c r="H844" s="12">
        <v>6.0808</v>
      </c>
      <c r="I844" s="12">
        <v>24.3123</v>
      </c>
      <c r="J844" s="12">
        <v>8.4560999999999993</v>
      </c>
      <c r="K844" s="12">
        <v>77.722800000000007</v>
      </c>
      <c r="L844" s="12">
        <v>102.53</v>
      </c>
      <c r="M844" s="12">
        <v>104.94</v>
      </c>
      <c r="O844" s="6">
        <v>44684</v>
      </c>
      <c r="P844" s="7">
        <f t="shared" si="198"/>
        <v>2.039080129845321E-2</v>
      </c>
      <c r="Q844" s="7">
        <f t="shared" si="199"/>
        <v>1.7006253155489343E-2</v>
      </c>
      <c r="R844" s="7">
        <f t="shared" si="200"/>
        <v>3.0898390135614399E-2</v>
      </c>
      <c r="S844" s="7">
        <f t="shared" si="201"/>
        <v>1.5994325820716363E-2</v>
      </c>
      <c r="T844" s="7">
        <f t="shared" si="202"/>
        <v>3.1900871700800047E-2</v>
      </c>
      <c r="U844" s="7" t="str">
        <f t="shared" si="203"/>
        <v/>
      </c>
      <c r="V844" s="7">
        <f t="shared" si="204"/>
        <v>2.75940516132267E-2</v>
      </c>
      <c r="W844" s="7">
        <f t="shared" si="205"/>
        <v>2.7137366726445969E-2</v>
      </c>
      <c r="X844" s="7">
        <f t="shared" si="206"/>
        <v>3.9966961892210481E-2</v>
      </c>
      <c r="Y844" s="7">
        <f t="shared" si="207"/>
        <v>-1.0935703861737747E-4</v>
      </c>
      <c r="Z844" s="7">
        <v>4.5729999999999998E-3</v>
      </c>
      <c r="AA844" s="7">
        <f t="shared" si="208"/>
        <v>-2.5517729479198285E-2</v>
      </c>
      <c r="AB844" s="7" t="str">
        <f t="shared" si="209"/>
        <v/>
      </c>
      <c r="AE844" s="6">
        <v>44684</v>
      </c>
      <c r="AF844" s="7">
        <v>29.25</v>
      </c>
      <c r="AG844" s="7">
        <v>54.04</v>
      </c>
      <c r="AH844" s="7">
        <v>126.46</v>
      </c>
      <c r="AI844" s="7">
        <f t="shared" si="195"/>
        <v>2.4099999999999966</v>
      </c>
      <c r="AJ844" s="7">
        <v>7.84</v>
      </c>
      <c r="AK844" s="7">
        <v>99.426000000000002</v>
      </c>
      <c r="AL844" s="7">
        <f t="shared" si="196"/>
        <v>91.585999999999999</v>
      </c>
      <c r="AM844" s="7">
        <v>0.33</v>
      </c>
      <c r="AN844" s="7">
        <v>2.78</v>
      </c>
      <c r="AO844" s="7">
        <v>2.97</v>
      </c>
      <c r="AP844" s="7">
        <f t="shared" si="197"/>
        <v>0.19000000000000039</v>
      </c>
      <c r="AQ844" s="7">
        <v>2.83</v>
      </c>
      <c r="AR844" s="7">
        <v>119.7043</v>
      </c>
      <c r="AS844" s="7">
        <v>1868.8</v>
      </c>
      <c r="AT844" s="14">
        <v>288.56099999999998</v>
      </c>
      <c r="AU844" s="14">
        <v>101.44</v>
      </c>
      <c r="AV844" s="14">
        <v>65.2</v>
      </c>
      <c r="AY844" s="6">
        <v>44684</v>
      </c>
      <c r="AZ844" s="12">
        <v>0</v>
      </c>
      <c r="BA844" s="12">
        <v>0</v>
      </c>
      <c r="BB844" s="12">
        <v>1</v>
      </c>
      <c r="BE844" s="6">
        <v>44684</v>
      </c>
      <c r="BF844" t="s">
        <v>57</v>
      </c>
      <c r="BG844" s="52">
        <v>4</v>
      </c>
    </row>
    <row r="845" spans="1:59" x14ac:dyDescent="0.2">
      <c r="A845" s="6">
        <v>44685</v>
      </c>
      <c r="B845" s="12">
        <v>79.905299999999997</v>
      </c>
      <c r="C845" s="12">
        <v>142.70930000000001</v>
      </c>
      <c r="D845" s="12">
        <v>89.704999999999998</v>
      </c>
      <c r="E845" s="12">
        <v>57.963000000000001</v>
      </c>
      <c r="F845" s="12">
        <v>140.65770000000001</v>
      </c>
      <c r="G845" s="12"/>
      <c r="H845" s="12">
        <v>6.3254999999999999</v>
      </c>
      <c r="I845" s="12">
        <v>24.3581</v>
      </c>
      <c r="J845" s="12">
        <v>8.7010000000000005</v>
      </c>
      <c r="K845" s="12">
        <v>77.739800000000002</v>
      </c>
      <c r="L845" s="12">
        <v>107.84</v>
      </c>
      <c r="M845" s="12">
        <v>110.53</v>
      </c>
      <c r="O845" s="6">
        <v>44685</v>
      </c>
      <c r="P845" s="7">
        <f t="shared" si="198"/>
        <v>3.90283539283688E-2</v>
      </c>
      <c r="Q845" s="7">
        <f t="shared" si="199"/>
        <v>3.0903732186937538E-2</v>
      </c>
      <c r="R845" s="7">
        <f t="shared" si="200"/>
        <v>4.8631378493282841E-2</v>
      </c>
      <c r="S845" s="7">
        <f t="shared" si="201"/>
        <v>3.8577750979664011E-2</v>
      </c>
      <c r="T845" s="7">
        <f t="shared" si="202"/>
        <v>4.0736033019638976E-2</v>
      </c>
      <c r="U845" s="7" t="str">
        <f t="shared" si="203"/>
        <v/>
      </c>
      <c r="V845" s="7">
        <f t="shared" si="204"/>
        <v>3.9452816602893494E-2</v>
      </c>
      <c r="W845" s="7">
        <f t="shared" si="205"/>
        <v>1.882047960116658E-3</v>
      </c>
      <c r="X845" s="7">
        <f t="shared" si="206"/>
        <v>2.8549887163454794E-2</v>
      </c>
      <c r="Y845" s="7">
        <f t="shared" si="207"/>
        <v>2.1870211958055106E-4</v>
      </c>
      <c r="Z845" s="7">
        <v>2.9999000000000001E-2</v>
      </c>
      <c r="AA845" s="7">
        <f t="shared" si="208"/>
        <v>5.0493208481997072E-2</v>
      </c>
      <c r="AB845" s="7">
        <f t="shared" si="209"/>
        <v>5.1898219064298312E-2</v>
      </c>
      <c r="AE845" s="6">
        <v>44685</v>
      </c>
      <c r="AF845" s="7">
        <v>25.42</v>
      </c>
      <c r="AG845" s="7">
        <v>53.15</v>
      </c>
      <c r="AH845" s="7">
        <v>121.99</v>
      </c>
      <c r="AI845" s="7">
        <f t="shared" si="195"/>
        <v>2.6899999999999977</v>
      </c>
      <c r="AJ845" s="7">
        <v>8.3000000000000007</v>
      </c>
      <c r="AK845" s="7">
        <v>103.821</v>
      </c>
      <c r="AL845" s="7">
        <f t="shared" si="196"/>
        <v>95.521000000000001</v>
      </c>
      <c r="AM845" s="7">
        <v>0.33</v>
      </c>
      <c r="AN845" s="7">
        <v>2.66</v>
      </c>
      <c r="AO845" s="7">
        <v>2.93</v>
      </c>
      <c r="AP845" s="7">
        <f t="shared" si="197"/>
        <v>0.27</v>
      </c>
      <c r="AQ845" s="7">
        <v>2.86</v>
      </c>
      <c r="AR845" s="7">
        <v>119.5592</v>
      </c>
      <c r="AS845" s="7">
        <v>1867</v>
      </c>
      <c r="AT845" s="14">
        <v>288.56099999999998</v>
      </c>
      <c r="AU845" s="14">
        <v>101.44</v>
      </c>
      <c r="AV845" s="14">
        <v>65.2</v>
      </c>
      <c r="AY845" s="6">
        <v>44685</v>
      </c>
      <c r="AZ845" s="12">
        <v>0</v>
      </c>
      <c r="BA845" s="12">
        <v>0</v>
      </c>
      <c r="BB845" s="12">
        <v>1</v>
      </c>
      <c r="BE845" s="6">
        <v>44685</v>
      </c>
      <c r="BF845" t="s">
        <v>57</v>
      </c>
      <c r="BG845" s="52">
        <v>4</v>
      </c>
    </row>
    <row r="846" spans="1:59" x14ac:dyDescent="0.2">
      <c r="A846" s="6">
        <v>44686</v>
      </c>
      <c r="B846" s="12">
        <v>78.694100000000006</v>
      </c>
      <c r="C846" s="12">
        <v>141.57679999999999</v>
      </c>
      <c r="D846" s="12">
        <v>88.841200000000001</v>
      </c>
      <c r="E846" s="12">
        <v>58.640799999999999</v>
      </c>
      <c r="F846" s="12">
        <v>137.2928</v>
      </c>
      <c r="G846" s="12"/>
      <c r="H846" s="12">
        <v>6.1959</v>
      </c>
      <c r="I846" s="12">
        <v>24.119800000000001</v>
      </c>
      <c r="J846" s="12">
        <v>8.5569000000000006</v>
      </c>
      <c r="K846" s="12">
        <v>77.739800000000002</v>
      </c>
      <c r="L846" s="12">
        <v>108.17</v>
      </c>
      <c r="M846" s="12">
        <v>112.11</v>
      </c>
      <c r="O846" s="6">
        <v>44686</v>
      </c>
      <c r="P846" s="7">
        <f t="shared" si="198"/>
        <v>-1.5273999109143632E-2</v>
      </c>
      <c r="Q846" s="7">
        <f t="shared" si="199"/>
        <v>-7.9673680198918701E-3</v>
      </c>
      <c r="R846" s="7">
        <f t="shared" si="200"/>
        <v>-9.6760025072594961E-3</v>
      </c>
      <c r="S846" s="7">
        <f t="shared" si="201"/>
        <v>1.162582410278315E-2</v>
      </c>
      <c r="T846" s="7">
        <f t="shared" si="202"/>
        <v>-2.4213407774027897E-2</v>
      </c>
      <c r="U846" s="7" t="str">
        <f t="shared" si="203"/>
        <v/>
      </c>
      <c r="V846" s="7">
        <f t="shared" si="204"/>
        <v>-2.0701299893010269E-2</v>
      </c>
      <c r="W846" s="7">
        <f t="shared" si="205"/>
        <v>-9.8313631332230221E-3</v>
      </c>
      <c r="X846" s="7">
        <f t="shared" si="206"/>
        <v>-1.6699986554925519E-2</v>
      </c>
      <c r="Y846" s="7">
        <f t="shared" si="207"/>
        <v>0</v>
      </c>
      <c r="Z846" s="7">
        <v>-3.619E-2</v>
      </c>
      <c r="AA846" s="7">
        <f t="shared" si="208"/>
        <v>3.0554164782012672E-3</v>
      </c>
      <c r="AB846" s="7">
        <f t="shared" si="209"/>
        <v>1.4193554842638083E-2</v>
      </c>
      <c r="AE846" s="6">
        <v>44686</v>
      </c>
      <c r="AF846" s="7">
        <v>31.2</v>
      </c>
      <c r="AG846" s="7">
        <v>54.72</v>
      </c>
      <c r="AH846" s="7">
        <v>122.72</v>
      </c>
      <c r="AI846" s="7">
        <f t="shared" si="195"/>
        <v>3.9399999999999977</v>
      </c>
      <c r="AJ846" s="7">
        <v>8.42</v>
      </c>
      <c r="AK846" s="7">
        <v>106.508</v>
      </c>
      <c r="AL846" s="7">
        <f t="shared" si="196"/>
        <v>98.087999999999994</v>
      </c>
      <c r="AM846" s="7">
        <v>0.83</v>
      </c>
      <c r="AN846" s="7">
        <v>2.71</v>
      </c>
      <c r="AO846" s="7">
        <v>3.05</v>
      </c>
      <c r="AP846" s="7">
        <f t="shared" si="197"/>
        <v>0.33999999999999986</v>
      </c>
      <c r="AQ846" s="7">
        <v>2.87</v>
      </c>
      <c r="AR846" s="7">
        <v>120.0068</v>
      </c>
      <c r="AS846" s="7">
        <v>1874</v>
      </c>
      <c r="AT846" s="14">
        <v>288.56099999999998</v>
      </c>
      <c r="AU846" s="14">
        <v>101.44</v>
      </c>
      <c r="AV846" s="14">
        <v>65.2</v>
      </c>
      <c r="AY846" s="6">
        <v>44686</v>
      </c>
      <c r="AZ846" s="12">
        <v>0</v>
      </c>
      <c r="BA846" s="12">
        <v>0</v>
      </c>
      <c r="BB846" s="12">
        <v>1</v>
      </c>
      <c r="BE846" s="6">
        <v>44686</v>
      </c>
      <c r="BF846" t="s">
        <v>57</v>
      </c>
      <c r="BG846" s="52">
        <v>4</v>
      </c>
    </row>
    <row r="847" spans="1:59" x14ac:dyDescent="0.2">
      <c r="A847" s="6">
        <v>44687</v>
      </c>
      <c r="B847" s="12">
        <v>79.896600000000007</v>
      </c>
      <c r="C847" s="12">
        <v>145.34909999999999</v>
      </c>
      <c r="D847" s="12">
        <v>93.013000000000005</v>
      </c>
      <c r="E847" s="12">
        <v>61.135599999999997</v>
      </c>
      <c r="F847" s="12">
        <v>141.59030000000001</v>
      </c>
      <c r="G847" s="12"/>
      <c r="H847" s="12">
        <v>6.3038999999999996</v>
      </c>
      <c r="I847" s="12">
        <v>24.4956</v>
      </c>
      <c r="J847" s="12">
        <v>8.5203000000000007</v>
      </c>
      <c r="K847" s="12">
        <v>77.739800000000002</v>
      </c>
      <c r="L847" s="12">
        <v>109.72</v>
      </c>
      <c r="M847" s="12">
        <v>113.86</v>
      </c>
      <c r="O847" s="6">
        <v>44687</v>
      </c>
      <c r="P847" s="7">
        <f t="shared" si="198"/>
        <v>1.5165114296026993E-2</v>
      </c>
      <c r="Q847" s="7">
        <f t="shared" si="199"/>
        <v>2.6296109007075911E-2</v>
      </c>
      <c r="R847" s="7">
        <f t="shared" si="200"/>
        <v>4.588876196639903E-2</v>
      </c>
      <c r="S847" s="7">
        <f t="shared" si="201"/>
        <v>4.1663647843155106E-2</v>
      </c>
      <c r="T847" s="7">
        <f t="shared" si="202"/>
        <v>3.0821804602030076E-2</v>
      </c>
      <c r="U847" s="7" t="str">
        <f t="shared" si="203"/>
        <v/>
      </c>
      <c r="V847" s="7">
        <f t="shared" si="204"/>
        <v>1.7280706506020774E-2</v>
      </c>
      <c r="W847" s="7">
        <f t="shared" si="205"/>
        <v>1.5460429634758223E-2</v>
      </c>
      <c r="X847" s="7">
        <f t="shared" si="206"/>
        <v>-4.2864235400339908E-3</v>
      </c>
      <c r="Y847" s="7">
        <f t="shared" si="207"/>
        <v>0</v>
      </c>
      <c r="Z847" s="7">
        <v>-5.9870000000000001E-3</v>
      </c>
      <c r="AA847" s="7">
        <f t="shared" si="208"/>
        <v>1.4227602427204179E-2</v>
      </c>
      <c r="AB847" s="7">
        <f t="shared" si="209"/>
        <v>1.5489091357433593E-2</v>
      </c>
      <c r="AE847" s="6">
        <v>44687</v>
      </c>
      <c r="AF847" s="7">
        <v>30.19</v>
      </c>
      <c r="AG847" s="7">
        <v>54.82</v>
      </c>
      <c r="AH847" s="7">
        <v>121.42</v>
      </c>
      <c r="AI847" s="7">
        <f t="shared" si="195"/>
        <v>4.1400000000000006</v>
      </c>
      <c r="AJ847" s="7">
        <v>8.35</v>
      </c>
      <c r="AK847" s="7">
        <v>101.708</v>
      </c>
      <c r="AL847" s="7">
        <f t="shared" si="196"/>
        <v>93.358000000000004</v>
      </c>
      <c r="AM847" s="7">
        <v>0.83</v>
      </c>
      <c r="AN847" s="7">
        <v>2.72</v>
      </c>
      <c r="AO847" s="7">
        <v>3.12</v>
      </c>
      <c r="AP847" s="7">
        <f t="shared" si="197"/>
        <v>0.39999999999999991</v>
      </c>
      <c r="AQ847" s="7">
        <v>2.86</v>
      </c>
      <c r="AR847" s="7">
        <v>119.85769999999999</v>
      </c>
      <c r="AS847" s="7">
        <v>1881.2</v>
      </c>
      <c r="AT847" s="14">
        <v>288.56099999999998</v>
      </c>
      <c r="AU847" s="14">
        <v>101.44</v>
      </c>
      <c r="AV847" s="14">
        <v>65.2</v>
      </c>
      <c r="AY847" s="6">
        <v>44687</v>
      </c>
      <c r="AZ847" s="12">
        <v>0</v>
      </c>
      <c r="BA847" s="12">
        <v>0</v>
      </c>
      <c r="BB847" s="12">
        <v>1</v>
      </c>
      <c r="BE847" s="6">
        <v>44687</v>
      </c>
      <c r="BF847" t="s">
        <v>57</v>
      </c>
      <c r="BG847" s="52">
        <v>4</v>
      </c>
    </row>
    <row r="848" spans="1:59" x14ac:dyDescent="0.2">
      <c r="A848" s="6">
        <v>44690</v>
      </c>
      <c r="B848" s="12">
        <v>73.596500000000006</v>
      </c>
      <c r="C848" s="12">
        <v>135.60749999999999</v>
      </c>
      <c r="D848" s="12">
        <v>83.952699999999993</v>
      </c>
      <c r="E848" s="12">
        <v>54.451500000000003</v>
      </c>
      <c r="F848" s="12">
        <v>129.44909999999999</v>
      </c>
      <c r="G848" s="12"/>
      <c r="H848" s="12">
        <v>5.4835000000000003</v>
      </c>
      <c r="I848" s="12">
        <v>21.992899999999999</v>
      </c>
      <c r="J848" s="12">
        <v>7.9341999999999997</v>
      </c>
      <c r="K848" s="12">
        <v>77.731300000000005</v>
      </c>
      <c r="L848" s="12">
        <v>103.08</v>
      </c>
      <c r="M848" s="12">
        <v>106.67</v>
      </c>
      <c r="O848" s="6">
        <v>44690</v>
      </c>
      <c r="P848" s="7">
        <f t="shared" si="198"/>
        <v>-8.213582841906629E-2</v>
      </c>
      <c r="Q848" s="7">
        <f t="shared" si="199"/>
        <v>-6.9373751323968877E-2</v>
      </c>
      <c r="R848" s="7">
        <f t="shared" si="200"/>
        <v>-0.10248572332293251</v>
      </c>
      <c r="S848" s="7">
        <f t="shared" si="201"/>
        <v>-0.11578395068440338</v>
      </c>
      <c r="T848" s="7">
        <f t="shared" si="202"/>
        <v>-8.9649922406266611E-2</v>
      </c>
      <c r="U848" s="7" t="str">
        <f t="shared" si="203"/>
        <v/>
      </c>
      <c r="V848" s="7">
        <f t="shared" si="204"/>
        <v>-0.13942490626747112</v>
      </c>
      <c r="W848" s="7">
        <f t="shared" si="205"/>
        <v>-0.10777383558746645</v>
      </c>
      <c r="X848" s="7">
        <f t="shared" si="206"/>
        <v>-7.1269021748787825E-2</v>
      </c>
      <c r="Y848" s="7">
        <f t="shared" si="207"/>
        <v>-1.0934508096317631E-4</v>
      </c>
      <c r="Z848" s="7">
        <v>-3.2541E-2</v>
      </c>
      <c r="AA848" s="7">
        <f t="shared" si="208"/>
        <v>-6.2426280285238195E-2</v>
      </c>
      <c r="AB848" s="7">
        <f t="shared" si="209"/>
        <v>-6.5229666885544393E-2</v>
      </c>
      <c r="AE848" s="6">
        <v>44690</v>
      </c>
      <c r="AF848" s="7">
        <v>34.75</v>
      </c>
      <c r="AG848" s="7">
        <v>57.9</v>
      </c>
      <c r="AH848" s="7">
        <v>125.22</v>
      </c>
      <c r="AI848" s="7">
        <f t="shared" si="195"/>
        <v>3.5900000000000034</v>
      </c>
      <c r="AJ848" s="7">
        <v>8.06</v>
      </c>
      <c r="AK848" s="7">
        <v>93.787000000000006</v>
      </c>
      <c r="AL848" s="7">
        <f t="shared" si="196"/>
        <v>85.727000000000004</v>
      </c>
      <c r="AM848" s="7">
        <v>0.83</v>
      </c>
      <c r="AN848" s="7">
        <v>2.61</v>
      </c>
      <c r="AO848" s="7">
        <v>3.05</v>
      </c>
      <c r="AP848" s="7">
        <f t="shared" si="197"/>
        <v>0.43999999999999995</v>
      </c>
      <c r="AQ848" s="7">
        <v>2.75</v>
      </c>
      <c r="AR848" s="7">
        <v>120.49720000000001</v>
      </c>
      <c r="AS848" s="7">
        <v>1857.1</v>
      </c>
      <c r="AT848" s="14">
        <v>288.56099999999998</v>
      </c>
      <c r="AU848" s="14">
        <v>101.44</v>
      </c>
      <c r="AV848" s="14">
        <v>65.2</v>
      </c>
      <c r="AY848" s="6">
        <v>44690</v>
      </c>
      <c r="AZ848" s="12">
        <v>0</v>
      </c>
      <c r="BA848" s="12">
        <v>1</v>
      </c>
      <c r="BB848" s="12">
        <v>1</v>
      </c>
      <c r="BE848" s="6">
        <v>44690</v>
      </c>
      <c r="BF848" t="s">
        <v>57</v>
      </c>
      <c r="BG848" s="52">
        <v>4</v>
      </c>
    </row>
    <row r="849" spans="1:59" x14ac:dyDescent="0.2">
      <c r="A849" s="6">
        <v>44691</v>
      </c>
      <c r="B849" s="12">
        <v>74.084500000000006</v>
      </c>
      <c r="C849" s="12">
        <v>136.91030000000001</v>
      </c>
      <c r="D849" s="12">
        <v>84.643600000000006</v>
      </c>
      <c r="E849" s="12">
        <v>55.929499999999997</v>
      </c>
      <c r="F849" s="12">
        <v>126.327</v>
      </c>
      <c r="G849" s="12"/>
      <c r="H849" s="12">
        <v>5.6921999999999997</v>
      </c>
      <c r="I849" s="12">
        <v>23.643000000000001</v>
      </c>
      <c r="J849" s="12">
        <v>7.8315999999999999</v>
      </c>
      <c r="K849" s="12">
        <v>77.731300000000005</v>
      </c>
      <c r="L849" s="12">
        <v>99.74</v>
      </c>
      <c r="M849" s="12">
        <v>102.61</v>
      </c>
      <c r="O849" s="6">
        <v>44691</v>
      </c>
      <c r="P849" s="7">
        <f t="shared" si="198"/>
        <v>6.6088633771406603E-3</v>
      </c>
      <c r="Q849" s="7">
        <f t="shared" si="199"/>
        <v>9.5612831524924374E-3</v>
      </c>
      <c r="R849" s="7">
        <f t="shared" si="200"/>
        <v>8.1959552792140889E-3</v>
      </c>
      <c r="S849" s="7">
        <f t="shared" si="201"/>
        <v>2.6781571838534701E-2</v>
      </c>
      <c r="T849" s="7">
        <f t="shared" si="202"/>
        <v>-2.441397045052025E-2</v>
      </c>
      <c r="U849" s="7" t="str">
        <f t="shared" si="203"/>
        <v/>
      </c>
      <c r="V849" s="7">
        <f t="shared" si="204"/>
        <v>3.7353233426622549E-2</v>
      </c>
      <c r="W849" s="7">
        <f t="shared" si="205"/>
        <v>7.2347414041686986E-2</v>
      </c>
      <c r="X849" s="7">
        <f t="shared" si="206"/>
        <v>-1.3015698339159226E-2</v>
      </c>
      <c r="Y849" s="7">
        <f t="shared" si="207"/>
        <v>0</v>
      </c>
      <c r="Z849" s="7">
        <v>2.3080000000000002E-3</v>
      </c>
      <c r="AA849" s="7">
        <f t="shared" si="208"/>
        <v>-3.2938585666187861E-2</v>
      </c>
      <c r="AB849" s="7">
        <f t="shared" si="209"/>
        <v>-3.8804562763273709E-2</v>
      </c>
      <c r="AE849" s="6">
        <v>44691</v>
      </c>
      <c r="AF849" s="7">
        <v>32.99</v>
      </c>
      <c r="AG849" s="7">
        <v>56.06</v>
      </c>
      <c r="AH849" s="7">
        <v>126.76</v>
      </c>
      <c r="AI849" s="7">
        <f t="shared" si="195"/>
        <v>2.8700000000000045</v>
      </c>
      <c r="AJ849" s="7">
        <v>6.78</v>
      </c>
      <c r="AK849" s="7">
        <v>98.801000000000002</v>
      </c>
      <c r="AL849" s="7">
        <f t="shared" si="196"/>
        <v>92.021000000000001</v>
      </c>
      <c r="AM849" s="7">
        <v>0.83</v>
      </c>
      <c r="AN849" s="7">
        <v>2.62</v>
      </c>
      <c r="AO849" s="7">
        <v>2.99</v>
      </c>
      <c r="AP849" s="7">
        <f t="shared" si="197"/>
        <v>0.37000000000000011</v>
      </c>
      <c r="AQ849" s="7">
        <v>2.65</v>
      </c>
      <c r="AR849" s="7">
        <v>120.77419999999999</v>
      </c>
      <c r="AS849" s="7">
        <v>1839.9</v>
      </c>
      <c r="AT849" s="14">
        <v>288.56099999999998</v>
      </c>
      <c r="AU849" s="14">
        <v>101.44</v>
      </c>
      <c r="AV849" s="14">
        <v>65.2</v>
      </c>
      <c r="AY849" s="6">
        <v>44691</v>
      </c>
      <c r="AZ849" s="12">
        <v>0</v>
      </c>
      <c r="BA849" s="12">
        <v>1</v>
      </c>
      <c r="BB849" s="12">
        <v>1</v>
      </c>
      <c r="BE849" s="6">
        <v>44691</v>
      </c>
      <c r="BF849" t="s">
        <v>57</v>
      </c>
      <c r="BG849" s="52">
        <v>4</v>
      </c>
    </row>
    <row r="850" spans="1:59" x14ac:dyDescent="0.2">
      <c r="A850" s="6">
        <v>44692</v>
      </c>
      <c r="B850" s="12">
        <v>75.626800000000003</v>
      </c>
      <c r="C850" s="12">
        <v>138.93700000000001</v>
      </c>
      <c r="D850" s="12">
        <v>85.541899999999998</v>
      </c>
      <c r="E850" s="12">
        <v>56.579099999999997</v>
      </c>
      <c r="F850" s="12">
        <v>127.7821</v>
      </c>
      <c r="G850" s="12"/>
      <c r="H850" s="12">
        <v>5.6562000000000001</v>
      </c>
      <c r="I850" s="12">
        <v>24.138100000000001</v>
      </c>
      <c r="J850" s="12">
        <v>7.8609</v>
      </c>
      <c r="K850" s="12">
        <v>77.731300000000005</v>
      </c>
      <c r="L850" s="12">
        <v>105.5</v>
      </c>
      <c r="M850" s="12">
        <v>107.7</v>
      </c>
      <c r="O850" s="6">
        <v>44692</v>
      </c>
      <c r="P850" s="7">
        <f t="shared" si="198"/>
        <v>2.0604384087241814E-2</v>
      </c>
      <c r="Q850" s="7">
        <f t="shared" si="199"/>
        <v>1.4694626113725257E-2</v>
      </c>
      <c r="R850" s="7">
        <f t="shared" si="200"/>
        <v>1.0556814096036976E-2</v>
      </c>
      <c r="S850" s="7">
        <f t="shared" si="201"/>
        <v>1.154769001867687E-2</v>
      </c>
      <c r="T850" s="7">
        <f t="shared" si="202"/>
        <v>1.1452686304395372E-2</v>
      </c>
      <c r="U850" s="7" t="str">
        <f t="shared" si="203"/>
        <v/>
      </c>
      <c r="V850" s="7">
        <f t="shared" si="204"/>
        <v>-6.3445279967263698E-3</v>
      </c>
      <c r="W850" s="7">
        <f t="shared" si="205"/>
        <v>2.0724416992808491E-2</v>
      </c>
      <c r="X850" s="7">
        <f t="shared" si="206"/>
        <v>3.7342723018665941E-3</v>
      </c>
      <c r="Y850" s="7">
        <f t="shared" si="207"/>
        <v>0</v>
      </c>
      <c r="Z850" s="7">
        <v>-1.6014E-2</v>
      </c>
      <c r="AA850" s="7">
        <f t="shared" si="208"/>
        <v>5.6144152798144768E-2</v>
      </c>
      <c r="AB850" s="7">
        <f t="shared" si="209"/>
        <v>4.8414190288225162E-2</v>
      </c>
      <c r="AE850" s="6">
        <v>44692</v>
      </c>
      <c r="AF850" s="7">
        <v>32.56</v>
      </c>
      <c r="AG850" s="7">
        <v>53.43</v>
      </c>
      <c r="AH850" s="7">
        <v>118.05</v>
      </c>
      <c r="AI850" s="7">
        <f t="shared" si="195"/>
        <v>2.2000000000000028</v>
      </c>
      <c r="AJ850" s="7">
        <v>7.53</v>
      </c>
      <c r="AK850" s="7">
        <v>94.012</v>
      </c>
      <c r="AL850" s="7">
        <f t="shared" si="196"/>
        <v>86.481999999999999</v>
      </c>
      <c r="AM850" s="7">
        <v>0.83</v>
      </c>
      <c r="AN850" s="7">
        <v>2.66</v>
      </c>
      <c r="AO850" s="7">
        <v>2.91</v>
      </c>
      <c r="AP850" s="7">
        <f t="shared" si="197"/>
        <v>0.25</v>
      </c>
      <c r="AQ850" s="7">
        <v>2.7</v>
      </c>
      <c r="AR850" s="7">
        <v>120.3925</v>
      </c>
      <c r="AS850" s="7">
        <v>1852.6</v>
      </c>
      <c r="AT850" s="14">
        <v>288.56099999999998</v>
      </c>
      <c r="AU850" s="14">
        <v>101.44</v>
      </c>
      <c r="AV850" s="14">
        <v>65.2</v>
      </c>
      <c r="AY850" s="6">
        <v>44692</v>
      </c>
      <c r="AZ850" s="12">
        <v>0</v>
      </c>
      <c r="BA850" s="12">
        <v>1</v>
      </c>
      <c r="BB850" s="12">
        <v>1</v>
      </c>
      <c r="BE850" s="6">
        <v>44692</v>
      </c>
      <c r="BF850" t="s">
        <v>57</v>
      </c>
      <c r="BG850" s="52">
        <v>4</v>
      </c>
    </row>
    <row r="851" spans="1:59" x14ac:dyDescent="0.2">
      <c r="A851" s="6">
        <v>44693</v>
      </c>
      <c r="B851" s="12">
        <v>75.970100000000002</v>
      </c>
      <c r="C851" s="12">
        <v>140.2569</v>
      </c>
      <c r="D851" s="12">
        <v>86.025599999999997</v>
      </c>
      <c r="E851" s="12">
        <v>55.750700000000002</v>
      </c>
      <c r="F851" s="12">
        <v>127.2039</v>
      </c>
      <c r="G851" s="12"/>
      <c r="H851" s="12">
        <v>5.5122999999999998</v>
      </c>
      <c r="I851" s="12">
        <v>23.652200000000001</v>
      </c>
      <c r="J851" s="12">
        <v>7.8097000000000003</v>
      </c>
      <c r="K851" s="12">
        <v>77.739800000000002</v>
      </c>
      <c r="L851" s="12">
        <v>106.15</v>
      </c>
      <c r="M851" s="12">
        <v>108.06</v>
      </c>
      <c r="O851" s="6">
        <v>44693</v>
      </c>
      <c r="P851" s="7">
        <f t="shared" si="198"/>
        <v>4.5291241026900238E-3</v>
      </c>
      <c r="Q851" s="7">
        <f t="shared" si="199"/>
        <v>9.4551480760940911E-3</v>
      </c>
      <c r="R851" s="7">
        <f t="shared" si="200"/>
        <v>5.638611993067099E-3</v>
      </c>
      <c r="S851" s="7">
        <f t="shared" si="201"/>
        <v>-1.474969275088924E-2</v>
      </c>
      <c r="T851" s="7">
        <f t="shared" si="202"/>
        <v>-4.5351587225831314E-3</v>
      </c>
      <c r="U851" s="7" t="str">
        <f t="shared" si="203"/>
        <v/>
      </c>
      <c r="V851" s="7">
        <f t="shared" si="204"/>
        <v>-2.5770329712374525E-2</v>
      </c>
      <c r="W851" s="7">
        <f t="shared" si="205"/>
        <v>-2.0335371165069581E-2</v>
      </c>
      <c r="X851" s="7">
        <f t="shared" si="206"/>
        <v>-6.5345528809572029E-3</v>
      </c>
      <c r="Y851" s="7">
        <f t="shared" si="207"/>
        <v>1.0934508096312405E-4</v>
      </c>
      <c r="Z851" s="7">
        <v>-1.044E-3</v>
      </c>
      <c r="AA851" s="7">
        <f t="shared" si="208"/>
        <v>6.1422352331440347E-3</v>
      </c>
      <c r="AB851" s="7">
        <f t="shared" si="209"/>
        <v>3.3370442535769133E-3</v>
      </c>
      <c r="AE851" s="6">
        <v>44693</v>
      </c>
      <c r="AF851" s="7">
        <v>31.77</v>
      </c>
      <c r="AG851" s="7">
        <v>52.71</v>
      </c>
      <c r="AH851" s="7">
        <v>118.73</v>
      </c>
      <c r="AI851" s="7">
        <f t="shared" si="195"/>
        <v>1.9099999999999966</v>
      </c>
      <c r="AJ851" s="7">
        <v>7.25</v>
      </c>
      <c r="AK851" s="7">
        <v>106.70099999999999</v>
      </c>
      <c r="AL851" s="7">
        <f t="shared" si="196"/>
        <v>99.450999999999993</v>
      </c>
      <c r="AM851" s="7">
        <v>0.83</v>
      </c>
      <c r="AN851" s="7">
        <v>2.56</v>
      </c>
      <c r="AO851" s="7">
        <v>2.84</v>
      </c>
      <c r="AP851" s="7">
        <f t="shared" si="197"/>
        <v>0.2799999999999998</v>
      </c>
      <c r="AQ851" s="7">
        <v>2.59</v>
      </c>
      <c r="AR851" s="7">
        <v>121.2796</v>
      </c>
      <c r="AS851" s="7">
        <v>1823.8</v>
      </c>
      <c r="AT851" s="14">
        <v>288.56099999999998</v>
      </c>
      <c r="AU851" s="14">
        <v>101.44</v>
      </c>
      <c r="AV851" s="14">
        <v>65.2</v>
      </c>
      <c r="AY851" s="6">
        <v>44693</v>
      </c>
      <c r="AZ851" s="12">
        <v>0</v>
      </c>
      <c r="BA851" s="12">
        <v>0</v>
      </c>
      <c r="BB851" s="12">
        <v>1</v>
      </c>
      <c r="BE851" s="6">
        <v>44693</v>
      </c>
      <c r="BF851" t="s">
        <v>57</v>
      </c>
      <c r="BG851" s="52">
        <v>4</v>
      </c>
    </row>
    <row r="852" spans="1:59" x14ac:dyDescent="0.2">
      <c r="A852" s="6">
        <v>44694</v>
      </c>
      <c r="B852" s="12">
        <v>78.223699999999994</v>
      </c>
      <c r="C852" s="12">
        <v>142.9477</v>
      </c>
      <c r="D852" s="12">
        <v>88.884500000000003</v>
      </c>
      <c r="E852" s="12">
        <v>60.326000000000001</v>
      </c>
      <c r="F852" s="12">
        <v>130.59569999999999</v>
      </c>
      <c r="G852" s="12"/>
      <c r="H852" s="12">
        <v>5.7497999999999996</v>
      </c>
      <c r="I852" s="12">
        <v>25.989899999999999</v>
      </c>
      <c r="J852" s="12">
        <v>8.0953999999999997</v>
      </c>
      <c r="K852" s="12">
        <v>77.7483</v>
      </c>
      <c r="L852" s="12">
        <v>110.52</v>
      </c>
      <c r="M852" s="12">
        <v>112.12</v>
      </c>
      <c r="O852" s="6">
        <v>44694</v>
      </c>
      <c r="P852" s="7">
        <f t="shared" si="198"/>
        <v>2.9232828865491795E-2</v>
      </c>
      <c r="Q852" s="7">
        <f t="shared" si="199"/>
        <v>1.9003088043491722E-2</v>
      </c>
      <c r="R852" s="7">
        <f t="shared" si="200"/>
        <v>3.2692847736849572E-2</v>
      </c>
      <c r="S852" s="7">
        <f t="shared" si="201"/>
        <v>7.8873221933746365E-2</v>
      </c>
      <c r="T852" s="7">
        <f t="shared" si="202"/>
        <v>2.631498052521649E-2</v>
      </c>
      <c r="U852" s="7" t="str">
        <f t="shared" si="203"/>
        <v/>
      </c>
      <c r="V852" s="7">
        <f t="shared" si="204"/>
        <v>4.2183112659986276E-2</v>
      </c>
      <c r="W852" s="7">
        <f t="shared" si="205"/>
        <v>9.425186714493014E-2</v>
      </c>
      <c r="X852" s="7">
        <f t="shared" si="206"/>
        <v>3.5929448304951095E-2</v>
      </c>
      <c r="Y852" s="7">
        <f t="shared" si="207"/>
        <v>1.0933312592354732E-4</v>
      </c>
      <c r="Z852" s="7">
        <v>2.3626999999999999E-2</v>
      </c>
      <c r="AA852" s="7">
        <f t="shared" si="208"/>
        <v>4.0343311905950523E-2</v>
      </c>
      <c r="AB852" s="7">
        <f t="shared" si="209"/>
        <v>3.6883097880667785E-2</v>
      </c>
      <c r="AE852" s="6">
        <v>44694</v>
      </c>
      <c r="AF852" s="7">
        <v>28.87</v>
      </c>
      <c r="AG852" s="7">
        <v>51.22</v>
      </c>
      <c r="AH852" s="7">
        <v>114.61</v>
      </c>
      <c r="AI852" s="7">
        <f t="shared" si="195"/>
        <v>1.6000000000000085</v>
      </c>
      <c r="AJ852" s="7">
        <v>7.75</v>
      </c>
      <c r="AK852" s="7">
        <v>96.881</v>
      </c>
      <c r="AL852" s="7">
        <f t="shared" si="196"/>
        <v>89.131</v>
      </c>
      <c r="AM852" s="7">
        <v>0.83</v>
      </c>
      <c r="AN852" s="7">
        <v>2.61</v>
      </c>
      <c r="AO852" s="7">
        <v>2.93</v>
      </c>
      <c r="AP852" s="7">
        <f t="shared" si="197"/>
        <v>0.32000000000000028</v>
      </c>
      <c r="AQ852" s="7">
        <v>2.69</v>
      </c>
      <c r="AR852" s="7">
        <v>120.8442</v>
      </c>
      <c r="AS852" s="7">
        <v>1807.4</v>
      </c>
      <c r="AT852" s="14">
        <v>288.56099999999998</v>
      </c>
      <c r="AU852" s="14">
        <v>101.44</v>
      </c>
      <c r="AV852" s="14">
        <v>65.2</v>
      </c>
      <c r="AY852" s="6">
        <v>44694</v>
      </c>
      <c r="AZ852" s="12">
        <v>0</v>
      </c>
      <c r="BA852" s="12">
        <v>0</v>
      </c>
      <c r="BB852" s="12">
        <v>1</v>
      </c>
      <c r="BE852" s="6">
        <v>44694</v>
      </c>
      <c r="BF852" t="s">
        <v>57</v>
      </c>
      <c r="BG852" s="52">
        <v>4</v>
      </c>
    </row>
    <row r="853" spans="1:59" x14ac:dyDescent="0.2">
      <c r="A853" s="6">
        <v>44697</v>
      </c>
      <c r="B853" s="12">
        <v>80.063599999999994</v>
      </c>
      <c r="C853" s="12">
        <v>147.3246</v>
      </c>
      <c r="D853" s="12">
        <v>91.530600000000007</v>
      </c>
      <c r="E853" s="12">
        <v>63.752699999999997</v>
      </c>
      <c r="F853" s="12">
        <v>131.79060000000001</v>
      </c>
      <c r="G853" s="12"/>
      <c r="H853" s="12">
        <v>6.1742999999999997</v>
      </c>
      <c r="I853" s="12">
        <v>27.0809</v>
      </c>
      <c r="J853" s="12">
        <v>8.3078000000000003</v>
      </c>
      <c r="K853" s="12">
        <v>77.739800000000002</v>
      </c>
      <c r="L853" s="12">
        <v>114.07</v>
      </c>
      <c r="M853" s="12">
        <v>114.86</v>
      </c>
      <c r="O853" s="6">
        <v>44697</v>
      </c>
      <c r="P853" s="7">
        <f t="shared" si="198"/>
        <v>2.3248648139943338E-2</v>
      </c>
      <c r="Q853" s="7">
        <f t="shared" si="199"/>
        <v>3.0159486537511472E-2</v>
      </c>
      <c r="R853" s="7">
        <f t="shared" si="200"/>
        <v>2.9335568490274262E-2</v>
      </c>
      <c r="S853" s="7">
        <f t="shared" si="201"/>
        <v>5.5248347833891896E-2</v>
      </c>
      <c r="T853" s="7">
        <f t="shared" si="202"/>
        <v>9.1080080043306338E-3</v>
      </c>
      <c r="U853" s="7" t="str">
        <f t="shared" si="203"/>
        <v/>
      </c>
      <c r="V853" s="7">
        <f t="shared" si="204"/>
        <v>7.1230444168752668E-2</v>
      </c>
      <c r="W853" s="7">
        <f t="shared" si="205"/>
        <v>4.112068133919225E-2</v>
      </c>
      <c r="X853" s="7">
        <f t="shared" si="206"/>
        <v>2.5898833414786118E-2</v>
      </c>
      <c r="Y853" s="7">
        <f t="shared" si="207"/>
        <v>-1.0933312592364614E-4</v>
      </c>
      <c r="Z853" s="7">
        <v>-4.0660000000000002E-3</v>
      </c>
      <c r="AA853" s="7">
        <f t="shared" si="208"/>
        <v>3.1615794984590627E-2</v>
      </c>
      <c r="AB853" s="7">
        <f t="shared" si="209"/>
        <v>2.4144269139562795E-2</v>
      </c>
      <c r="AE853" s="6">
        <v>44697</v>
      </c>
      <c r="AF853" s="7">
        <v>27.47</v>
      </c>
      <c r="AG853" s="7">
        <v>51.89</v>
      </c>
      <c r="AH853" s="7">
        <v>117.95</v>
      </c>
      <c r="AI853" s="7">
        <f t="shared" si="195"/>
        <v>0.79000000000000625</v>
      </c>
      <c r="AJ853" s="7">
        <v>8.07</v>
      </c>
      <c r="AK853" s="7">
        <v>92.86</v>
      </c>
      <c r="AL853" s="7">
        <f t="shared" si="196"/>
        <v>84.789999999999992</v>
      </c>
      <c r="AM853" s="7">
        <v>0.83</v>
      </c>
      <c r="AN853" s="7">
        <v>2.58</v>
      </c>
      <c r="AO853" s="7">
        <v>2.88</v>
      </c>
      <c r="AP853" s="7">
        <f t="shared" si="197"/>
        <v>0.29999999999999982</v>
      </c>
      <c r="AQ853" s="7">
        <v>2.68</v>
      </c>
      <c r="AR853" s="7">
        <v>120.68810000000001</v>
      </c>
      <c r="AS853" s="7">
        <v>1813.5</v>
      </c>
      <c r="AT853" s="14">
        <v>288.56099999999998</v>
      </c>
      <c r="AU853" s="14">
        <v>101.44</v>
      </c>
      <c r="AV853" s="14">
        <v>65.2</v>
      </c>
      <c r="AY853" s="6">
        <v>44697</v>
      </c>
      <c r="AZ853" s="12">
        <v>0</v>
      </c>
      <c r="BA853" s="12">
        <v>0</v>
      </c>
      <c r="BB853" s="12">
        <v>1</v>
      </c>
      <c r="BE853" s="6">
        <v>44697</v>
      </c>
      <c r="BF853" t="s">
        <v>57</v>
      </c>
      <c r="BG853" s="52">
        <v>4</v>
      </c>
    </row>
    <row r="854" spans="1:59" x14ac:dyDescent="0.2">
      <c r="A854" s="6">
        <v>44698</v>
      </c>
      <c r="B854" s="12">
        <v>81.084699999999998</v>
      </c>
      <c r="C854" s="12">
        <v>148.19319999999999</v>
      </c>
      <c r="D854" s="12">
        <v>92.849299999999999</v>
      </c>
      <c r="E854" s="12">
        <v>63.959800000000001</v>
      </c>
      <c r="F854" s="12">
        <v>132.06039999999999</v>
      </c>
      <c r="G854" s="12"/>
      <c r="H854" s="12">
        <v>5.9153000000000002</v>
      </c>
      <c r="I854" s="12">
        <v>26.3933</v>
      </c>
      <c r="J854" s="12">
        <v>8.5936000000000003</v>
      </c>
      <c r="K854" s="12">
        <v>77.739800000000002</v>
      </c>
      <c r="L854" s="12">
        <v>112.31</v>
      </c>
      <c r="M854" s="12">
        <v>112.89</v>
      </c>
      <c r="O854" s="6">
        <v>44698</v>
      </c>
      <c r="P854" s="7">
        <f t="shared" si="198"/>
        <v>1.2672968514549592E-2</v>
      </c>
      <c r="Q854" s="7">
        <f t="shared" si="199"/>
        <v>5.8785122340691111E-3</v>
      </c>
      <c r="R854" s="7">
        <f t="shared" si="200"/>
        <v>1.4304406125834489E-2</v>
      </c>
      <c r="S854" s="7">
        <f t="shared" si="201"/>
        <v>3.2432249236666478E-3</v>
      </c>
      <c r="T854" s="7">
        <f t="shared" si="202"/>
        <v>2.045094345176007E-3</v>
      </c>
      <c r="U854" s="7" t="str">
        <f t="shared" si="203"/>
        <v/>
      </c>
      <c r="V854" s="7">
        <f t="shared" si="204"/>
        <v>-4.2853301107920252E-2</v>
      </c>
      <c r="W854" s="7">
        <f t="shared" si="205"/>
        <v>-2.5718492287594399E-2</v>
      </c>
      <c r="X854" s="7">
        <f t="shared" si="206"/>
        <v>3.3822907627430343E-2</v>
      </c>
      <c r="Y854" s="7">
        <f t="shared" si="207"/>
        <v>0</v>
      </c>
      <c r="Z854" s="7">
        <v>2.0362000000000002E-2</v>
      </c>
      <c r="AA854" s="7">
        <f t="shared" si="208"/>
        <v>-1.5549390064861638E-2</v>
      </c>
      <c r="AB854" s="7">
        <f t="shared" si="209"/>
        <v>-1.7300102162694835E-2</v>
      </c>
      <c r="AE854" s="6">
        <v>44698</v>
      </c>
      <c r="AF854" s="7">
        <v>26.1</v>
      </c>
      <c r="AG854" s="7">
        <v>50.34</v>
      </c>
      <c r="AH854" s="7">
        <v>119.46</v>
      </c>
      <c r="AI854" s="7">
        <f t="shared" si="195"/>
        <v>0.57999999999999829</v>
      </c>
      <c r="AJ854" s="7">
        <v>8.26</v>
      </c>
      <c r="AK854" s="7">
        <v>94.174999999999997</v>
      </c>
      <c r="AL854" s="7">
        <f t="shared" si="196"/>
        <v>85.914999999999992</v>
      </c>
      <c r="AM854" s="7">
        <v>0.83</v>
      </c>
      <c r="AN854" s="7">
        <v>2.71</v>
      </c>
      <c r="AO854" s="7">
        <v>2.98</v>
      </c>
      <c r="AP854" s="7">
        <f t="shared" si="197"/>
        <v>0.27</v>
      </c>
      <c r="AQ854" s="7">
        <v>2.71</v>
      </c>
      <c r="AR854" s="7">
        <v>119.8871</v>
      </c>
      <c r="AS854" s="7">
        <v>1818.2</v>
      </c>
      <c r="AT854" s="14">
        <v>288.56099999999998</v>
      </c>
      <c r="AU854" s="14">
        <v>101.44</v>
      </c>
      <c r="AV854" s="14">
        <v>65.2</v>
      </c>
      <c r="AY854" s="6">
        <v>44698</v>
      </c>
      <c r="AZ854" s="12">
        <v>0</v>
      </c>
      <c r="BA854" s="12">
        <v>0</v>
      </c>
      <c r="BB854" s="12">
        <v>1</v>
      </c>
      <c r="BE854" s="6">
        <v>44698</v>
      </c>
      <c r="BF854" t="s">
        <v>57</v>
      </c>
      <c r="BG854" s="52">
        <v>4</v>
      </c>
    </row>
    <row r="855" spans="1:59" x14ac:dyDescent="0.2">
      <c r="A855" s="6">
        <v>44699</v>
      </c>
      <c r="B855" s="12">
        <v>79.799499999999995</v>
      </c>
      <c r="C855" s="12">
        <v>144.2868</v>
      </c>
      <c r="D855" s="12">
        <v>90.645600000000002</v>
      </c>
      <c r="E855" s="12">
        <v>60.533099999999997</v>
      </c>
      <c r="F855" s="12">
        <v>128.12889999999999</v>
      </c>
      <c r="G855" s="12"/>
      <c r="H855" s="12">
        <v>6.1886999999999999</v>
      </c>
      <c r="I855" s="12">
        <v>26.695799999999998</v>
      </c>
      <c r="J855" s="12">
        <v>8.2272999999999996</v>
      </c>
      <c r="K855" s="12">
        <v>77.739800000000002</v>
      </c>
      <c r="L855" s="12">
        <v>109.67</v>
      </c>
      <c r="M855" s="12">
        <v>110.04</v>
      </c>
      <c r="O855" s="6">
        <v>44699</v>
      </c>
      <c r="P855" s="7">
        <f t="shared" si="198"/>
        <v>-1.5977048571344764E-2</v>
      </c>
      <c r="Q855" s="7">
        <f t="shared" si="199"/>
        <v>-2.6713842364509237E-2</v>
      </c>
      <c r="R855" s="7">
        <f t="shared" si="200"/>
        <v>-2.4020351040246985E-2</v>
      </c>
      <c r="S855" s="7">
        <f t="shared" si="201"/>
        <v>-5.5064438140414652E-2</v>
      </c>
      <c r="T855" s="7">
        <f t="shared" si="202"/>
        <v>-3.0222605234278565E-2</v>
      </c>
      <c r="U855" s="7" t="str">
        <f t="shared" si="203"/>
        <v/>
      </c>
      <c r="V855" s="7">
        <f t="shared" si="204"/>
        <v>4.5182833828468154E-2</v>
      </c>
      <c r="W855" s="7">
        <f t="shared" si="205"/>
        <v>1.1396059598055328E-2</v>
      </c>
      <c r="X855" s="7">
        <f t="shared" si="206"/>
        <v>-4.3559847349915276E-2</v>
      </c>
      <c r="Y855" s="7">
        <f t="shared" si="207"/>
        <v>0</v>
      </c>
      <c r="Z855" s="7">
        <v>-4.1147000000000003E-2</v>
      </c>
      <c r="AA855" s="7">
        <f t="shared" si="208"/>
        <v>-2.378704820282726E-2</v>
      </c>
      <c r="AB855" s="7">
        <f t="shared" si="209"/>
        <v>-2.5569957217081728E-2</v>
      </c>
      <c r="AE855" s="6">
        <v>44699</v>
      </c>
      <c r="AF855" s="7">
        <v>30.96</v>
      </c>
      <c r="AG855" s="7">
        <v>51.89</v>
      </c>
      <c r="AH855" s="7">
        <v>114.86</v>
      </c>
      <c r="AI855" s="7">
        <f t="shared" si="195"/>
        <v>0.37000000000000455</v>
      </c>
      <c r="AJ855" s="7">
        <v>8.5299999999999994</v>
      </c>
      <c r="AK855" s="7">
        <v>94.537999999999997</v>
      </c>
      <c r="AL855" s="7">
        <f t="shared" si="196"/>
        <v>86.007999999999996</v>
      </c>
      <c r="AM855" s="7">
        <v>0.83</v>
      </c>
      <c r="AN855" s="7">
        <v>2.68</v>
      </c>
      <c r="AO855" s="7">
        <v>2.89</v>
      </c>
      <c r="AP855" s="7">
        <f t="shared" si="197"/>
        <v>0.20999999999999996</v>
      </c>
      <c r="AQ855" s="7">
        <v>2.72</v>
      </c>
      <c r="AR855" s="7">
        <v>120.0274</v>
      </c>
      <c r="AS855" s="7">
        <v>1815.9</v>
      </c>
      <c r="AT855" s="14">
        <v>288.56099999999998</v>
      </c>
      <c r="AU855" s="14">
        <v>101.44</v>
      </c>
      <c r="AV855" s="14">
        <v>65.2</v>
      </c>
      <c r="AY855" s="6">
        <v>44699</v>
      </c>
      <c r="AZ855" s="12">
        <v>0</v>
      </c>
      <c r="BA855" s="12">
        <v>0</v>
      </c>
      <c r="BB855" s="12">
        <v>1</v>
      </c>
      <c r="BE855" s="6">
        <v>44699</v>
      </c>
      <c r="BF855" t="s">
        <v>57</v>
      </c>
      <c r="BG855" s="52">
        <v>4</v>
      </c>
    </row>
    <row r="856" spans="1:59" x14ac:dyDescent="0.2">
      <c r="A856" s="6">
        <v>44700</v>
      </c>
      <c r="B856" s="12">
        <v>80.230800000000002</v>
      </c>
      <c r="C856" s="12">
        <v>143.25659999999999</v>
      </c>
      <c r="D856" s="12">
        <v>90.758399999999995</v>
      </c>
      <c r="E856" s="12">
        <v>60.213000000000001</v>
      </c>
      <c r="F856" s="12">
        <v>125.6814</v>
      </c>
      <c r="G856" s="12"/>
      <c r="H856" s="12">
        <v>6.3685999999999998</v>
      </c>
      <c r="I856" s="12">
        <v>26.778600000000001</v>
      </c>
      <c r="J856" s="12">
        <v>8.1027000000000005</v>
      </c>
      <c r="K856" s="12">
        <v>77.756900000000002</v>
      </c>
      <c r="L856" s="12">
        <v>112.21</v>
      </c>
      <c r="M856" s="12">
        <v>113.22</v>
      </c>
      <c r="O856" s="6">
        <v>44700</v>
      </c>
      <c r="P856" s="7">
        <f t="shared" si="198"/>
        <v>5.3902422762973643E-3</v>
      </c>
      <c r="Q856" s="7">
        <f t="shared" si="199"/>
        <v>-7.1655576722198643E-3</v>
      </c>
      <c r="R856" s="7">
        <f t="shared" si="200"/>
        <v>1.2436331562507466E-3</v>
      </c>
      <c r="S856" s="7">
        <f t="shared" si="201"/>
        <v>-5.3020470206376989E-3</v>
      </c>
      <c r="T856" s="7">
        <f t="shared" si="202"/>
        <v>-1.9286655166827017E-2</v>
      </c>
      <c r="U856" s="7" t="str">
        <f t="shared" si="203"/>
        <v/>
      </c>
      <c r="V856" s="7">
        <f t="shared" si="204"/>
        <v>2.8654616724144995E-2</v>
      </c>
      <c r="W856" s="7">
        <f t="shared" si="205"/>
        <v>3.0968114152810145E-3</v>
      </c>
      <c r="X856" s="7">
        <f t="shared" si="206"/>
        <v>-1.5260553350629136E-2</v>
      </c>
      <c r="Y856" s="7">
        <f t="shared" si="207"/>
        <v>2.1994035974953912E-4</v>
      </c>
      <c r="Z856" s="7">
        <v>-6.143E-3</v>
      </c>
      <c r="AA856" s="7">
        <f t="shared" si="208"/>
        <v>2.2896258904657352E-2</v>
      </c>
      <c r="AB856" s="7">
        <f t="shared" si="209"/>
        <v>2.8488892552139912E-2</v>
      </c>
      <c r="AE856" s="6">
        <v>44700</v>
      </c>
      <c r="AF856" s="7">
        <v>29.35</v>
      </c>
      <c r="AG856" s="7">
        <v>51.16</v>
      </c>
      <c r="AH856" s="7">
        <v>115.05</v>
      </c>
      <c r="AI856" s="7">
        <f t="shared" si="195"/>
        <v>1.0100000000000051</v>
      </c>
      <c r="AJ856" s="7">
        <v>8.2100000000000009</v>
      </c>
      <c r="AK856" s="7">
        <v>91.024000000000001</v>
      </c>
      <c r="AL856" s="7">
        <f t="shared" si="196"/>
        <v>82.813999999999993</v>
      </c>
      <c r="AM856" s="7">
        <v>0.83</v>
      </c>
      <c r="AN856" s="7">
        <v>2.63</v>
      </c>
      <c r="AO856" s="7">
        <v>2.84</v>
      </c>
      <c r="AP856" s="7">
        <f t="shared" si="197"/>
        <v>0.20999999999999996</v>
      </c>
      <c r="AQ856" s="7">
        <v>2.59</v>
      </c>
      <c r="AR856" s="7">
        <v>119.4278</v>
      </c>
      <c r="AS856" s="7">
        <v>1841.2</v>
      </c>
      <c r="AT856" s="14">
        <v>288.56099999999998</v>
      </c>
      <c r="AU856" s="14">
        <v>101.44</v>
      </c>
      <c r="AV856" s="14">
        <v>65.2</v>
      </c>
      <c r="AY856" s="6">
        <v>44700</v>
      </c>
      <c r="AZ856" s="12">
        <v>0</v>
      </c>
      <c r="BA856" s="12">
        <v>0</v>
      </c>
      <c r="BB856" s="12">
        <v>1</v>
      </c>
      <c r="BE856" s="6">
        <v>44700</v>
      </c>
      <c r="BF856" t="s">
        <v>57</v>
      </c>
      <c r="BG856" s="52">
        <v>4</v>
      </c>
    </row>
    <row r="857" spans="1:59" x14ac:dyDescent="0.2">
      <c r="A857" s="6">
        <v>44701</v>
      </c>
      <c r="B857" s="12">
        <v>80.864599999999996</v>
      </c>
      <c r="C857" s="12">
        <v>144.08080000000001</v>
      </c>
      <c r="D857" s="12">
        <v>91.114199999999997</v>
      </c>
      <c r="E857" s="12">
        <v>59.554000000000002</v>
      </c>
      <c r="F857" s="12">
        <v>125.6525</v>
      </c>
      <c r="G857" s="12"/>
      <c r="H857" s="12">
        <v>6.2895000000000003</v>
      </c>
      <c r="I857" s="12">
        <v>26.797000000000001</v>
      </c>
      <c r="J857" s="12">
        <v>8.1393000000000004</v>
      </c>
      <c r="K857" s="12">
        <v>77.756900000000002</v>
      </c>
      <c r="L857" s="12">
        <v>112.63</v>
      </c>
      <c r="M857" s="12">
        <v>113.63</v>
      </c>
      <c r="O857" s="6">
        <v>44701</v>
      </c>
      <c r="P857" s="7">
        <f t="shared" si="198"/>
        <v>7.868669995439205E-3</v>
      </c>
      <c r="Q857" s="7">
        <f t="shared" si="199"/>
        <v>5.7368254911989974E-3</v>
      </c>
      <c r="R857" s="7">
        <f t="shared" si="200"/>
        <v>3.9126339415940254E-3</v>
      </c>
      <c r="S857" s="7">
        <f t="shared" si="201"/>
        <v>-1.1004811854985717E-2</v>
      </c>
      <c r="T857" s="7">
        <f t="shared" si="202"/>
        <v>-2.299729573078472E-4</v>
      </c>
      <c r="U857" s="7" t="str">
        <f t="shared" si="203"/>
        <v/>
      </c>
      <c r="V857" s="7">
        <f t="shared" si="204"/>
        <v>-1.2498088912289908E-2</v>
      </c>
      <c r="W857" s="7">
        <f t="shared" si="205"/>
        <v>6.8687987529528595E-4</v>
      </c>
      <c r="X857" s="7">
        <f t="shared" si="206"/>
        <v>4.5068417621509935E-3</v>
      </c>
      <c r="Y857" s="7">
        <f t="shared" si="207"/>
        <v>0</v>
      </c>
      <c r="Z857" s="7">
        <v>4.37E-4</v>
      </c>
      <c r="AA857" s="7">
        <f t="shared" si="208"/>
        <v>3.7359943828302331E-3</v>
      </c>
      <c r="AB857" s="7">
        <f t="shared" si="209"/>
        <v>3.6147273214037893E-3</v>
      </c>
      <c r="AE857" s="6">
        <v>44701</v>
      </c>
      <c r="AF857" s="7">
        <v>29.43</v>
      </c>
      <c r="AG857" s="7">
        <v>50.72</v>
      </c>
      <c r="AH857" s="7">
        <v>111.1</v>
      </c>
      <c r="AI857" s="7">
        <f t="shared" si="195"/>
        <v>1</v>
      </c>
      <c r="AJ857" s="7">
        <v>7.97</v>
      </c>
      <c r="AK857" s="7">
        <v>87.902000000000001</v>
      </c>
      <c r="AL857" s="7">
        <f t="shared" si="196"/>
        <v>79.932000000000002</v>
      </c>
      <c r="AM857" s="7">
        <v>0.83</v>
      </c>
      <c r="AN857" s="7">
        <v>2.6</v>
      </c>
      <c r="AO857" s="7">
        <v>2.78</v>
      </c>
      <c r="AP857" s="7">
        <f t="shared" si="197"/>
        <v>0.17999999999999972</v>
      </c>
      <c r="AQ857" s="7">
        <v>2.5499999999999998</v>
      </c>
      <c r="AR857" s="7">
        <v>119.3677</v>
      </c>
      <c r="AS857" s="7">
        <v>1841.8</v>
      </c>
      <c r="AT857" s="14">
        <v>288.56099999999998</v>
      </c>
      <c r="AU857" s="14">
        <v>101.44</v>
      </c>
      <c r="AV857" s="14">
        <v>65.2</v>
      </c>
      <c r="AY857" s="6">
        <v>44701</v>
      </c>
      <c r="AZ857" s="12">
        <v>0</v>
      </c>
      <c r="BA857" s="12">
        <v>0</v>
      </c>
      <c r="BB857" s="12">
        <v>1</v>
      </c>
      <c r="BE857" s="6">
        <v>44701</v>
      </c>
      <c r="BF857" t="s">
        <v>57</v>
      </c>
      <c r="BG857" s="52">
        <v>4</v>
      </c>
    </row>
    <row r="858" spans="1:59" x14ac:dyDescent="0.2">
      <c r="A858" s="6">
        <v>44704</v>
      </c>
      <c r="B858" s="12">
        <v>82.651600000000002</v>
      </c>
      <c r="C858" s="12">
        <v>147.42910000000001</v>
      </c>
      <c r="D858" s="12">
        <v>94.584500000000006</v>
      </c>
      <c r="E858" s="12">
        <v>61.587499999999999</v>
      </c>
      <c r="F858" s="12">
        <v>126.3366</v>
      </c>
      <c r="G858" s="12"/>
      <c r="H858" s="12">
        <v>6.4766000000000004</v>
      </c>
      <c r="I858" s="12">
        <v>28.4161</v>
      </c>
      <c r="J858" s="12">
        <v>8.2566000000000006</v>
      </c>
      <c r="K858" s="12">
        <v>77.756900000000002</v>
      </c>
      <c r="L858" s="12">
        <v>110.32</v>
      </c>
      <c r="M858" s="12">
        <v>115.13</v>
      </c>
      <c r="O858" s="6">
        <v>44704</v>
      </c>
      <c r="P858" s="7">
        <f t="shared" si="198"/>
        <v>2.1858031777627285E-2</v>
      </c>
      <c r="Q858" s="7">
        <f t="shared" si="199"/>
        <v>2.297312892795024E-2</v>
      </c>
      <c r="R858" s="7">
        <f t="shared" si="200"/>
        <v>3.7379950066762833E-2</v>
      </c>
      <c r="S858" s="7">
        <f t="shared" si="201"/>
        <v>3.3575463879601398E-2</v>
      </c>
      <c r="T858" s="7">
        <f t="shared" si="202"/>
        <v>5.4296132701355856E-3</v>
      </c>
      <c r="U858" s="7" t="str">
        <f t="shared" si="203"/>
        <v/>
      </c>
      <c r="V858" s="7">
        <f t="shared" si="204"/>
        <v>2.9314105010689647E-2</v>
      </c>
      <c r="W858" s="7">
        <f t="shared" si="205"/>
        <v>5.8665944995190705E-2</v>
      </c>
      <c r="X858" s="7">
        <f t="shared" si="206"/>
        <v>1.4308699286489526E-2</v>
      </c>
      <c r="Y858" s="7">
        <f t="shared" si="207"/>
        <v>0</v>
      </c>
      <c r="Z858" s="7">
        <v>1.8537000000000001E-2</v>
      </c>
      <c r="AA858" s="7">
        <f t="shared" si="208"/>
        <v>-2.0722876574558815E-2</v>
      </c>
      <c r="AB858" s="7">
        <f t="shared" si="209"/>
        <v>1.3114368755655361E-2</v>
      </c>
      <c r="AE858" s="6">
        <v>44704</v>
      </c>
      <c r="AF858" s="7">
        <v>28.48</v>
      </c>
      <c r="AG858" s="7">
        <v>48.63</v>
      </c>
      <c r="AH858" s="7">
        <v>110.19</v>
      </c>
      <c r="AI858" s="7">
        <f t="shared" si="195"/>
        <v>4.8100000000000023</v>
      </c>
      <c r="AJ858" s="7">
        <v>8.16</v>
      </c>
      <c r="AK858" s="7">
        <v>83.287999999999997</v>
      </c>
      <c r="AL858" s="7">
        <f t="shared" si="196"/>
        <v>75.128</v>
      </c>
      <c r="AM858" s="7">
        <v>0.83</v>
      </c>
      <c r="AN858" s="7">
        <v>2.65</v>
      </c>
      <c r="AO858" s="7">
        <v>2.86</v>
      </c>
      <c r="AP858" s="7">
        <f t="shared" si="197"/>
        <v>0.20999999999999996</v>
      </c>
      <c r="AQ858" s="7">
        <v>2.6</v>
      </c>
      <c r="AR858" s="7">
        <v>118.7169</v>
      </c>
      <c r="AS858" s="7">
        <v>1847.8</v>
      </c>
      <c r="AT858" s="14">
        <v>288.56099999999998</v>
      </c>
      <c r="AU858" s="14">
        <v>101.44</v>
      </c>
      <c r="AV858" s="14">
        <v>65.2</v>
      </c>
      <c r="AY858" s="6">
        <v>44704</v>
      </c>
      <c r="AZ858" s="12">
        <v>0</v>
      </c>
      <c r="BA858" s="12">
        <v>0</v>
      </c>
      <c r="BB858" s="12">
        <v>1</v>
      </c>
      <c r="BE858" s="6">
        <v>44704</v>
      </c>
      <c r="BF858" t="s">
        <v>57</v>
      </c>
      <c r="BG858" s="52">
        <v>4</v>
      </c>
    </row>
    <row r="859" spans="1:59" x14ac:dyDescent="0.2">
      <c r="A859" s="6">
        <v>44705</v>
      </c>
      <c r="B859" s="12">
        <v>83.1006</v>
      </c>
      <c r="C859" s="12">
        <v>148.21899999999999</v>
      </c>
      <c r="D859" s="12">
        <v>94.983599999999996</v>
      </c>
      <c r="E859" s="12">
        <v>61.258000000000003</v>
      </c>
      <c r="F859" s="12">
        <v>125.7392</v>
      </c>
      <c r="G859" s="12"/>
      <c r="H859" s="12">
        <v>6.9012000000000002</v>
      </c>
      <c r="I859" s="12">
        <v>28.020499999999998</v>
      </c>
      <c r="J859" s="12">
        <v>8.1832999999999991</v>
      </c>
      <c r="K859" s="12">
        <v>77.7483</v>
      </c>
      <c r="L859" s="12">
        <v>112.55</v>
      </c>
      <c r="M859" s="12">
        <v>115.77</v>
      </c>
      <c r="O859" s="6">
        <v>44705</v>
      </c>
      <c r="P859" s="7">
        <f t="shared" si="198"/>
        <v>5.4177392306064857E-3</v>
      </c>
      <c r="Q859" s="7">
        <f t="shared" si="199"/>
        <v>5.3435275215310378E-3</v>
      </c>
      <c r="R859" s="7">
        <f t="shared" si="200"/>
        <v>4.2106302658553663E-3</v>
      </c>
      <c r="S859" s="7">
        <f t="shared" si="201"/>
        <v>-5.3644747293836708E-3</v>
      </c>
      <c r="T859" s="7">
        <f t="shared" si="202"/>
        <v>-4.7398530001073365E-3</v>
      </c>
      <c r="U859" s="7" t="str">
        <f t="shared" si="203"/>
        <v/>
      </c>
      <c r="V859" s="7">
        <f t="shared" si="204"/>
        <v>6.3499628218092033E-2</v>
      </c>
      <c r="W859" s="7">
        <f t="shared" si="205"/>
        <v>-1.4019500801200667E-2</v>
      </c>
      <c r="X859" s="7">
        <f t="shared" si="206"/>
        <v>-8.9173882727858721E-3</v>
      </c>
      <c r="Y859" s="7">
        <f t="shared" si="207"/>
        <v>-1.1060723382585118E-4</v>
      </c>
      <c r="Z859" s="7">
        <v>-7.6629999999999997E-3</v>
      </c>
      <c r="AA859" s="7">
        <f t="shared" si="208"/>
        <v>2.0012333867694996E-2</v>
      </c>
      <c r="AB859" s="7">
        <f t="shared" si="209"/>
        <v>5.5435395320639659E-3</v>
      </c>
      <c r="AE859" s="6">
        <v>44705</v>
      </c>
      <c r="AF859" s="7">
        <v>29.45</v>
      </c>
      <c r="AG859" s="7">
        <v>47.04</v>
      </c>
      <c r="AH859" s="7">
        <v>111.15</v>
      </c>
      <c r="AI859" s="7">
        <f t="shared" si="195"/>
        <v>3.2199999999999989</v>
      </c>
      <c r="AJ859" s="7">
        <v>8.8699999999999992</v>
      </c>
      <c r="AK859" s="7">
        <v>84.507000000000005</v>
      </c>
      <c r="AL859" s="7">
        <f t="shared" si="196"/>
        <v>75.637</v>
      </c>
      <c r="AM859" s="7">
        <v>0.83</v>
      </c>
      <c r="AN859" s="7">
        <v>2.5</v>
      </c>
      <c r="AO859" s="7">
        <v>2.76</v>
      </c>
      <c r="AP859" s="7">
        <f t="shared" si="197"/>
        <v>0.25999999999999979</v>
      </c>
      <c r="AQ859" s="7">
        <v>2.5499999999999998</v>
      </c>
      <c r="AR859" s="7">
        <v>118.6245</v>
      </c>
      <c r="AS859" s="7">
        <v>1865.1</v>
      </c>
      <c r="AT859" s="14">
        <v>288.56099999999998</v>
      </c>
      <c r="AU859" s="14">
        <v>101.44</v>
      </c>
      <c r="AV859" s="14">
        <v>65.2</v>
      </c>
      <c r="AY859" s="6">
        <v>44705</v>
      </c>
      <c r="AZ859" s="12">
        <v>0</v>
      </c>
      <c r="BA859" s="12">
        <v>0</v>
      </c>
      <c r="BB859" s="12">
        <v>1</v>
      </c>
      <c r="BE859" s="6">
        <v>44705</v>
      </c>
      <c r="BF859" t="s">
        <v>57</v>
      </c>
      <c r="BG859" s="52">
        <v>4</v>
      </c>
    </row>
    <row r="860" spans="1:59" x14ac:dyDescent="0.2">
      <c r="A860" s="6">
        <v>44706</v>
      </c>
      <c r="B860" s="12">
        <v>84.773200000000003</v>
      </c>
      <c r="C860" s="12">
        <v>150.59710000000001</v>
      </c>
      <c r="D860" s="12">
        <v>96.475800000000007</v>
      </c>
      <c r="E860" s="12">
        <v>62.500599999999999</v>
      </c>
      <c r="F860" s="12">
        <v>131.4726</v>
      </c>
      <c r="G860" s="12"/>
      <c r="H860" s="12">
        <v>7.556</v>
      </c>
      <c r="I860" s="12">
        <v>29.069199999999999</v>
      </c>
      <c r="J860" s="12">
        <v>8.3811</v>
      </c>
      <c r="K860" s="12">
        <v>77.756900000000002</v>
      </c>
      <c r="L860" s="12">
        <v>112.88</v>
      </c>
      <c r="M860" s="12">
        <v>116.41</v>
      </c>
      <c r="O860" s="6">
        <v>44706</v>
      </c>
      <c r="P860" s="7">
        <f t="shared" si="198"/>
        <v>1.9927533059615386E-2</v>
      </c>
      <c r="Q860" s="7">
        <f t="shared" si="199"/>
        <v>1.591714909967068E-2</v>
      </c>
      <c r="R860" s="7">
        <f t="shared" si="200"/>
        <v>1.5587954573959936E-2</v>
      </c>
      <c r="S860" s="7">
        <f t="shared" si="201"/>
        <v>2.0081703555578419E-2</v>
      </c>
      <c r="T860" s="7">
        <f t="shared" si="202"/>
        <v>4.4588544288103056E-2</v>
      </c>
      <c r="U860" s="7" t="str">
        <f t="shared" si="203"/>
        <v/>
      </c>
      <c r="V860" s="7">
        <f t="shared" si="204"/>
        <v>9.0646640113691418E-2</v>
      </c>
      <c r="W860" s="7">
        <f t="shared" si="205"/>
        <v>3.6742809265755773E-2</v>
      </c>
      <c r="X860" s="7">
        <f t="shared" si="206"/>
        <v>2.3883678551605985E-2</v>
      </c>
      <c r="Y860" s="7">
        <f t="shared" si="207"/>
        <v>1.1060723382595336E-4</v>
      </c>
      <c r="Z860" s="7">
        <v>8.796E-3</v>
      </c>
      <c r="AA860" s="7">
        <f t="shared" si="208"/>
        <v>2.9277401918172906E-3</v>
      </c>
      <c r="AB860" s="7">
        <f t="shared" si="209"/>
        <v>5.5129780425125768E-3</v>
      </c>
      <c r="AE860" s="6">
        <v>44706</v>
      </c>
      <c r="AF860" s="7">
        <v>28.37</v>
      </c>
      <c r="AG860" s="7">
        <v>46.76</v>
      </c>
      <c r="AH860" s="7">
        <v>105.69</v>
      </c>
      <c r="AI860" s="7">
        <f t="shared" si="195"/>
        <v>3.5300000000000011</v>
      </c>
      <c r="AJ860" s="7">
        <v>9.44</v>
      </c>
      <c r="AK860" s="7">
        <v>88.078000000000003</v>
      </c>
      <c r="AL860" s="7">
        <f t="shared" si="196"/>
        <v>78.638000000000005</v>
      </c>
      <c r="AM860" s="7">
        <v>0.83</v>
      </c>
      <c r="AN860" s="7">
        <v>2.48</v>
      </c>
      <c r="AO860" s="7">
        <v>2.75</v>
      </c>
      <c r="AP860" s="7">
        <f t="shared" si="197"/>
        <v>0.27</v>
      </c>
      <c r="AQ860" s="7">
        <v>2.56</v>
      </c>
      <c r="AR860" s="7">
        <v>118.9598</v>
      </c>
      <c r="AS860" s="7">
        <v>1846.2</v>
      </c>
      <c r="AT860" s="14">
        <v>288.56099999999998</v>
      </c>
      <c r="AU860" s="14">
        <v>101.44</v>
      </c>
      <c r="AV860" s="14">
        <v>65.2</v>
      </c>
      <c r="AY860" s="6">
        <v>44706</v>
      </c>
      <c r="AZ860" s="12">
        <v>0</v>
      </c>
      <c r="BA860" s="12">
        <v>0</v>
      </c>
      <c r="BB860" s="12">
        <v>1</v>
      </c>
      <c r="BE860" s="6">
        <v>44706</v>
      </c>
      <c r="BF860" t="s">
        <v>57</v>
      </c>
      <c r="BG860" s="52">
        <v>4</v>
      </c>
    </row>
    <row r="861" spans="1:59" x14ac:dyDescent="0.2">
      <c r="A861" s="6">
        <v>44707</v>
      </c>
      <c r="B861" s="12">
        <v>85.072500000000005</v>
      </c>
      <c r="C861" s="12">
        <v>151.61019999999999</v>
      </c>
      <c r="D861" s="12">
        <v>98.167699999999996</v>
      </c>
      <c r="E861" s="12">
        <v>64.637600000000006</v>
      </c>
      <c r="F861" s="12">
        <v>131.1354</v>
      </c>
      <c r="G861" s="12"/>
      <c r="H861" s="12">
        <v>7.8079000000000001</v>
      </c>
      <c r="I861" s="12">
        <v>29.428000000000001</v>
      </c>
      <c r="J861" s="12">
        <v>8.4763000000000002</v>
      </c>
      <c r="K861" s="12">
        <v>77.773799999999994</v>
      </c>
      <c r="L861" s="12">
        <v>116.19</v>
      </c>
      <c r="M861" s="12">
        <v>119.81</v>
      </c>
      <c r="O861" s="6">
        <v>44707</v>
      </c>
      <c r="P861" s="7">
        <f t="shared" si="198"/>
        <v>3.5243790076116784E-3</v>
      </c>
      <c r="Q861" s="7">
        <f t="shared" si="199"/>
        <v>6.7046943945298339E-3</v>
      </c>
      <c r="R861" s="7">
        <f t="shared" si="200"/>
        <v>1.7385040990912589E-2</v>
      </c>
      <c r="S861" s="7">
        <f t="shared" si="201"/>
        <v>3.3620128114405012E-2</v>
      </c>
      <c r="T861" s="7">
        <f t="shared" si="202"/>
        <v>-2.5680876844693325E-3</v>
      </c>
      <c r="U861" s="7" t="str">
        <f t="shared" si="203"/>
        <v/>
      </c>
      <c r="V861" s="7">
        <f t="shared" si="204"/>
        <v>3.2794092012464013E-2</v>
      </c>
      <c r="W861" s="7">
        <f t="shared" si="205"/>
        <v>1.2267407657751372E-2</v>
      </c>
      <c r="X861" s="7">
        <f t="shared" si="206"/>
        <v>1.1294863037522744E-2</v>
      </c>
      <c r="Y861" s="7">
        <f t="shared" si="207"/>
        <v>2.1732043984240229E-4</v>
      </c>
      <c r="Z861" s="7">
        <v>1.9784E-2</v>
      </c>
      <c r="AA861" s="7">
        <f t="shared" si="208"/>
        <v>2.8901474650211898E-2</v>
      </c>
      <c r="AB861" s="7">
        <f t="shared" si="209"/>
        <v>2.8788712391658148E-2</v>
      </c>
      <c r="AE861" s="6">
        <v>44707</v>
      </c>
      <c r="AF861" s="7">
        <v>27.5</v>
      </c>
      <c r="AG861" s="7">
        <v>46.03</v>
      </c>
      <c r="AH861" s="7">
        <v>102.49</v>
      </c>
      <c r="AI861" s="7">
        <f t="shared" si="195"/>
        <v>3.6200000000000045</v>
      </c>
      <c r="AJ861" s="7">
        <v>9.19</v>
      </c>
      <c r="AK861" s="7">
        <v>85.971000000000004</v>
      </c>
      <c r="AL861" s="7">
        <f t="shared" si="196"/>
        <v>76.781000000000006</v>
      </c>
      <c r="AM861" s="7">
        <v>0.83</v>
      </c>
      <c r="AN861" s="7">
        <v>2.46</v>
      </c>
      <c r="AO861" s="7">
        <v>2.75</v>
      </c>
      <c r="AP861" s="7">
        <f t="shared" si="197"/>
        <v>0.29000000000000004</v>
      </c>
      <c r="AQ861" s="7">
        <v>2.62</v>
      </c>
      <c r="AR861" s="7">
        <v>118.7687</v>
      </c>
      <c r="AS861" s="7">
        <v>1847.4</v>
      </c>
      <c r="AT861" s="14">
        <v>288.56099999999998</v>
      </c>
      <c r="AU861" s="14">
        <v>101.44</v>
      </c>
      <c r="AV861" s="14">
        <v>65.2</v>
      </c>
      <c r="AY861" s="6">
        <v>44707</v>
      </c>
      <c r="AZ861" s="12">
        <v>0</v>
      </c>
      <c r="BA861" s="12">
        <v>0</v>
      </c>
      <c r="BB861" s="12">
        <v>1</v>
      </c>
      <c r="BE861" s="6">
        <v>44707</v>
      </c>
      <c r="BF861" t="s">
        <v>57</v>
      </c>
      <c r="BG861" s="52">
        <v>4</v>
      </c>
    </row>
    <row r="862" spans="1:59" x14ac:dyDescent="0.2">
      <c r="A862" s="6">
        <v>44708</v>
      </c>
      <c r="B862" s="12">
        <v>85.908799999999999</v>
      </c>
      <c r="C862" s="12">
        <v>153.06110000000001</v>
      </c>
      <c r="D862" s="12">
        <v>99.425700000000006</v>
      </c>
      <c r="E862" s="12">
        <v>66.708799999999997</v>
      </c>
      <c r="F862" s="12">
        <v>133.2938</v>
      </c>
      <c r="G862" s="12"/>
      <c r="H862" s="12">
        <v>8.2253000000000007</v>
      </c>
      <c r="I862" s="12">
        <v>30.872199999999999</v>
      </c>
      <c r="J862" s="12">
        <v>8.5350000000000001</v>
      </c>
      <c r="K862" s="12">
        <v>77.756900000000002</v>
      </c>
      <c r="L862" s="12">
        <v>114.96</v>
      </c>
      <c r="M862" s="12">
        <v>121.19</v>
      </c>
      <c r="O862" s="6">
        <v>44708</v>
      </c>
      <c r="P862" s="7">
        <f t="shared" si="198"/>
        <v>9.7824343270823625E-3</v>
      </c>
      <c r="Q862" s="7">
        <f t="shared" si="199"/>
        <v>9.524434813294019E-3</v>
      </c>
      <c r="R862" s="7">
        <f t="shared" si="200"/>
        <v>1.2733390867826419E-2</v>
      </c>
      <c r="S862" s="7">
        <f t="shared" si="201"/>
        <v>3.1540593441351419E-2</v>
      </c>
      <c r="T862" s="7">
        <f t="shared" si="202"/>
        <v>1.6325337271724721E-2</v>
      </c>
      <c r="U862" s="7" t="str">
        <f t="shared" si="203"/>
        <v/>
      </c>
      <c r="V862" s="7">
        <f t="shared" si="204"/>
        <v>5.2078728498676209E-2</v>
      </c>
      <c r="W862" s="7">
        <f t="shared" si="205"/>
        <v>4.7909500506585039E-2</v>
      </c>
      <c r="X862" s="7">
        <f t="shared" si="206"/>
        <v>6.9013224129070632E-3</v>
      </c>
      <c r="Y862" s="7">
        <f t="shared" si="207"/>
        <v>-2.1732043984245631E-4</v>
      </c>
      <c r="Z862" s="7">
        <v>2.4253E-2</v>
      </c>
      <c r="AA862" s="7">
        <f t="shared" si="208"/>
        <v>-1.0642540424001071E-2</v>
      </c>
      <c r="AB862" s="7">
        <f t="shared" si="209"/>
        <v>1.1452407328588213E-2</v>
      </c>
      <c r="AE862" s="6">
        <v>44708</v>
      </c>
      <c r="AF862" s="7">
        <v>25.72</v>
      </c>
      <c r="AG862" s="7">
        <v>47.92</v>
      </c>
      <c r="AH862" s="7">
        <v>98.48</v>
      </c>
      <c r="AI862" s="7">
        <f t="shared" si="195"/>
        <v>6.230000000000004</v>
      </c>
      <c r="AJ862" s="7">
        <v>8.3000000000000007</v>
      </c>
      <c r="AK862" s="7">
        <v>86.875</v>
      </c>
      <c r="AL862" s="7">
        <f t="shared" si="196"/>
        <v>78.575000000000003</v>
      </c>
      <c r="AM862" s="7">
        <v>0.83</v>
      </c>
      <c r="AN862" s="7">
        <v>2.4700000000000002</v>
      </c>
      <c r="AO862" s="7">
        <v>2.74</v>
      </c>
      <c r="AP862" s="7">
        <f t="shared" si="197"/>
        <v>0.27</v>
      </c>
      <c r="AQ862" s="7">
        <v>2.63</v>
      </c>
      <c r="AR862" s="7">
        <v>118.2834</v>
      </c>
      <c r="AS862" s="7">
        <v>1851.3</v>
      </c>
      <c r="AT862" s="14">
        <v>288.56099999999998</v>
      </c>
      <c r="AU862" s="14">
        <v>101.44</v>
      </c>
      <c r="AV862" s="14">
        <v>65.2</v>
      </c>
      <c r="AY862" s="6">
        <v>44708</v>
      </c>
      <c r="AZ862" s="12">
        <v>0</v>
      </c>
      <c r="BA862" s="12">
        <v>0</v>
      </c>
      <c r="BB862" s="12">
        <v>1</v>
      </c>
      <c r="BE862" s="6">
        <v>44708</v>
      </c>
      <c r="BF862" t="s">
        <v>57</v>
      </c>
      <c r="BG862" s="52">
        <v>4</v>
      </c>
    </row>
    <row r="863" spans="1:59" x14ac:dyDescent="0.2">
      <c r="A863" s="6">
        <v>44712</v>
      </c>
      <c r="B863" s="12">
        <v>84.509100000000004</v>
      </c>
      <c r="C863" s="12">
        <v>149.95320000000001</v>
      </c>
      <c r="D863" s="12">
        <v>97.482299999999995</v>
      </c>
      <c r="E863" s="12">
        <v>65.249600000000001</v>
      </c>
      <c r="F863" s="12">
        <v>131.79060000000001</v>
      </c>
      <c r="G863" s="12"/>
      <c r="H863" s="12">
        <v>6.9659000000000004</v>
      </c>
      <c r="I863" s="12">
        <v>30.403099999999998</v>
      </c>
      <c r="J863" s="12">
        <v>8.5422999999999991</v>
      </c>
      <c r="K863" s="12">
        <v>77.7483</v>
      </c>
      <c r="L863" s="12">
        <v>114.38</v>
      </c>
      <c r="M863" s="12">
        <v>125.53</v>
      </c>
      <c r="O863" s="6">
        <v>44712</v>
      </c>
      <c r="P863" s="7">
        <f t="shared" si="198"/>
        <v>-1.6427047573832426E-2</v>
      </c>
      <c r="Q863" s="7">
        <f t="shared" si="199"/>
        <v>-2.0513942665981548E-2</v>
      </c>
      <c r="R863" s="7">
        <f t="shared" si="200"/>
        <v>-1.9739808489584374E-2</v>
      </c>
      <c r="S863" s="7">
        <f t="shared" si="201"/>
        <v>-2.2116962336219001E-2</v>
      </c>
      <c r="T863" s="7">
        <f t="shared" si="202"/>
        <v>-1.1341415132149018E-2</v>
      </c>
      <c r="U863" s="7" t="str">
        <f t="shared" si="203"/>
        <v/>
      </c>
      <c r="V863" s="7">
        <f t="shared" si="204"/>
        <v>-0.16618795375034609</v>
      </c>
      <c r="W863" s="7">
        <f t="shared" si="205"/>
        <v>-1.5311525679179374E-2</v>
      </c>
      <c r="X863" s="7">
        <f t="shared" si="206"/>
        <v>8.5493613681780864E-4</v>
      </c>
      <c r="Y863" s="7">
        <f t="shared" si="207"/>
        <v>-1.1060723382585118E-4</v>
      </c>
      <c r="Z863" s="7">
        <v>-5.6270000000000001E-3</v>
      </c>
      <c r="AA863" s="7">
        <f t="shared" si="208"/>
        <v>-5.0580032835993534E-3</v>
      </c>
      <c r="AB863" s="7">
        <f t="shared" si="209"/>
        <v>3.5185211849721017E-2</v>
      </c>
      <c r="AE863" s="6">
        <v>44712</v>
      </c>
      <c r="AF863" s="7">
        <v>26.19</v>
      </c>
      <c r="AG863" s="7">
        <v>49.82</v>
      </c>
      <c r="AH863" s="7">
        <v>107.12</v>
      </c>
      <c r="AI863" s="7">
        <f t="shared" si="195"/>
        <v>11.150000000000006</v>
      </c>
      <c r="AJ863" s="7">
        <v>8.4600000000000009</v>
      </c>
      <c r="AK863" s="7">
        <v>94.004000000000005</v>
      </c>
      <c r="AL863" s="7">
        <f t="shared" si="196"/>
        <v>85.544000000000011</v>
      </c>
      <c r="AM863" s="7">
        <v>0.83</v>
      </c>
      <c r="AN863" s="7">
        <v>2.5299999999999998</v>
      </c>
      <c r="AO863" s="7">
        <v>2.85</v>
      </c>
      <c r="AP863" s="7">
        <f t="shared" si="197"/>
        <v>0.32000000000000028</v>
      </c>
      <c r="AQ863" s="7">
        <v>2.64</v>
      </c>
      <c r="AR863" s="7">
        <v>118.07040000000001</v>
      </c>
      <c r="AS863" s="7">
        <v>1842.7</v>
      </c>
      <c r="AT863" s="14">
        <v>288.56099999999998</v>
      </c>
      <c r="AU863" s="14">
        <v>101.44</v>
      </c>
      <c r="AV863" s="14">
        <v>65.2</v>
      </c>
      <c r="AY863" s="6">
        <v>44712</v>
      </c>
      <c r="AZ863" s="12">
        <v>0</v>
      </c>
      <c r="BA863" s="12">
        <v>0</v>
      </c>
      <c r="BB863" s="12">
        <v>1</v>
      </c>
      <c r="BE863" s="6">
        <v>44712</v>
      </c>
      <c r="BF863" t="s">
        <v>57</v>
      </c>
      <c r="BG863" s="52">
        <v>4</v>
      </c>
    </row>
    <row r="864" spans="1:59" x14ac:dyDescent="0.2">
      <c r="A864" s="6">
        <v>44713</v>
      </c>
      <c r="B864" s="12">
        <v>86.128799999999998</v>
      </c>
      <c r="C864" s="12">
        <v>151.3784</v>
      </c>
      <c r="D864" s="12">
        <v>100.4234</v>
      </c>
      <c r="E864" s="12">
        <v>66.294499999999999</v>
      </c>
      <c r="F864" s="12">
        <v>134.8837</v>
      </c>
      <c r="G864" s="12"/>
      <c r="H864" s="12">
        <v>7.2826000000000004</v>
      </c>
      <c r="I864" s="12">
        <v>32.031300000000002</v>
      </c>
      <c r="J864" s="12">
        <v>8.7474000000000007</v>
      </c>
      <c r="K864" s="12">
        <v>77.749200000000002</v>
      </c>
      <c r="L864" s="12">
        <v>115.26</v>
      </c>
      <c r="M864" s="12">
        <v>122.2</v>
      </c>
      <c r="O864" s="6">
        <v>44713</v>
      </c>
      <c r="P864" s="7">
        <f t="shared" si="198"/>
        <v>1.898462940387937E-2</v>
      </c>
      <c r="Q864" s="7">
        <f t="shared" si="199"/>
        <v>9.4594169831052205E-3</v>
      </c>
      <c r="R864" s="7">
        <f t="shared" si="200"/>
        <v>2.9724424768486763E-2</v>
      </c>
      <c r="S864" s="7">
        <f t="shared" si="201"/>
        <v>1.5887021575515754E-2</v>
      </c>
      <c r="T864" s="7">
        <f t="shared" si="202"/>
        <v>2.319862632561475E-2</v>
      </c>
      <c r="U864" s="7" t="str">
        <f t="shared" si="203"/>
        <v/>
      </c>
      <c r="V864" s="7">
        <f t="shared" si="204"/>
        <v>4.446112490535073E-2</v>
      </c>
      <c r="W864" s="7">
        <f t="shared" si="205"/>
        <v>5.2168972849749647E-2</v>
      </c>
      <c r="X864" s="7">
        <f t="shared" si="206"/>
        <v>2.372622097347242E-2</v>
      </c>
      <c r="Y864" s="7">
        <f t="shared" si="207"/>
        <v>1.1575748806447936E-5</v>
      </c>
      <c r="Z864" s="7">
        <v>-8.1209999999999997E-3</v>
      </c>
      <c r="AA864" s="7">
        <f t="shared" si="208"/>
        <v>7.6642075213503406E-3</v>
      </c>
      <c r="AB864" s="7">
        <f t="shared" si="209"/>
        <v>-2.6885727092622082E-2</v>
      </c>
      <c r="AE864" s="6">
        <v>44713</v>
      </c>
      <c r="AF864" s="7">
        <v>25.69</v>
      </c>
      <c r="AG864" s="7">
        <v>49.14</v>
      </c>
      <c r="AH864" s="7">
        <v>109.38</v>
      </c>
      <c r="AI864" s="7">
        <f t="shared" si="195"/>
        <v>6.9399999999999977</v>
      </c>
      <c r="AJ864" s="7">
        <v>8.4700000000000006</v>
      </c>
      <c r="AK864" s="7">
        <v>85.551000000000002</v>
      </c>
      <c r="AL864" s="7">
        <f t="shared" si="196"/>
        <v>77.081000000000003</v>
      </c>
      <c r="AM864" s="7">
        <v>0.83</v>
      </c>
      <c r="AN864" s="7">
        <v>2.66</v>
      </c>
      <c r="AO864" s="7">
        <v>2.94</v>
      </c>
      <c r="AP864" s="7">
        <f t="shared" si="197"/>
        <v>0.2799999999999998</v>
      </c>
      <c r="AQ864" s="7">
        <v>2.65</v>
      </c>
      <c r="AR864" s="7">
        <v>118.69540000000001</v>
      </c>
      <c r="AS864" s="7">
        <v>1843.3</v>
      </c>
      <c r="AT864" s="14">
        <v>294.95699999999999</v>
      </c>
      <c r="AU864" s="14">
        <v>101.018</v>
      </c>
      <c r="AV864" s="14">
        <v>50</v>
      </c>
      <c r="AY864" s="6">
        <v>44713</v>
      </c>
      <c r="AZ864" s="12">
        <v>0</v>
      </c>
      <c r="BA864" s="12">
        <v>0</v>
      </c>
      <c r="BB864" s="12">
        <v>1</v>
      </c>
      <c r="BE864" s="6">
        <v>44713</v>
      </c>
      <c r="BF864" t="s">
        <v>57</v>
      </c>
      <c r="BG864" s="52">
        <v>4</v>
      </c>
    </row>
    <row r="865" spans="1:59" x14ac:dyDescent="0.2">
      <c r="A865" s="6">
        <v>44714</v>
      </c>
      <c r="B865" s="12">
        <v>85.979200000000006</v>
      </c>
      <c r="C865" s="12">
        <v>151.1037</v>
      </c>
      <c r="D865" s="12">
        <v>99.738</v>
      </c>
      <c r="E865" s="12">
        <v>65.240200000000002</v>
      </c>
      <c r="F865" s="12">
        <v>138.15029999999999</v>
      </c>
      <c r="G865" s="12"/>
      <c r="H865" s="12">
        <v>7.3329000000000004</v>
      </c>
      <c r="I865" s="12">
        <v>32.371699999999997</v>
      </c>
      <c r="J865" s="12">
        <v>8.7987000000000002</v>
      </c>
      <c r="K865" s="12">
        <v>77.766199999999998</v>
      </c>
      <c r="L865" s="12">
        <v>116.88</v>
      </c>
      <c r="M865" s="12"/>
      <c r="O865" s="6">
        <v>44714</v>
      </c>
      <c r="P865" s="7">
        <f t="shared" si="198"/>
        <v>-1.7384437408671707E-3</v>
      </c>
      <c r="Q865" s="7">
        <f t="shared" si="199"/>
        <v>-1.8163063237056323E-3</v>
      </c>
      <c r="R865" s="7">
        <f t="shared" si="200"/>
        <v>-6.8485000492714094E-3</v>
      </c>
      <c r="S865" s="7">
        <f t="shared" si="201"/>
        <v>-1.6031094139291061E-2</v>
      </c>
      <c r="T865" s="7">
        <f t="shared" si="202"/>
        <v>2.3929297251205323E-2</v>
      </c>
      <c r="U865" s="7" t="str">
        <f t="shared" si="203"/>
        <v/>
      </c>
      <c r="V865" s="7">
        <f t="shared" si="204"/>
        <v>6.8831307297709662E-3</v>
      </c>
      <c r="W865" s="7">
        <f t="shared" si="205"/>
        <v>1.0571034575331047E-2</v>
      </c>
      <c r="X865" s="7">
        <f t="shared" si="206"/>
        <v>5.8474699419910634E-3</v>
      </c>
      <c r="Y865" s="7">
        <f t="shared" si="207"/>
        <v>2.1862786666423573E-4</v>
      </c>
      <c r="Z865" s="7">
        <v>1.8865E-2</v>
      </c>
      <c r="AA865" s="7">
        <f t="shared" si="208"/>
        <v>1.3957321433923692E-2</v>
      </c>
      <c r="AB865" s="7" t="str">
        <f t="shared" si="209"/>
        <v/>
      </c>
      <c r="AE865" s="6">
        <v>44714</v>
      </c>
      <c r="AF865" s="7">
        <v>24.72</v>
      </c>
      <c r="AG865" s="7">
        <v>47.8</v>
      </c>
      <c r="AH865" s="7">
        <v>99.27</v>
      </c>
      <c r="AI865" s="7" t="str">
        <f t="shared" si="195"/>
        <v/>
      </c>
      <c r="AJ865" s="7">
        <v>8.9</v>
      </c>
      <c r="AK865" s="7">
        <v>83.944999999999993</v>
      </c>
      <c r="AL865" s="7">
        <f t="shared" si="196"/>
        <v>75.044999999999987</v>
      </c>
      <c r="AM865" s="7">
        <v>0.83</v>
      </c>
      <c r="AN865" s="7">
        <v>2.65</v>
      </c>
      <c r="AO865" s="7">
        <v>2.92</v>
      </c>
      <c r="AP865" s="7">
        <f t="shared" si="197"/>
        <v>0.27</v>
      </c>
      <c r="AQ865" s="7">
        <v>2.66</v>
      </c>
      <c r="AR865" s="7">
        <v>118.0658</v>
      </c>
      <c r="AS865" s="7">
        <v>1866.5</v>
      </c>
      <c r="AT865" s="14">
        <v>294.95699999999999</v>
      </c>
      <c r="AU865" s="14">
        <v>101.018</v>
      </c>
      <c r="AV865" s="14">
        <v>50</v>
      </c>
      <c r="AY865" s="6">
        <v>44714</v>
      </c>
      <c r="AZ865" s="12">
        <v>0</v>
      </c>
      <c r="BA865" s="12">
        <v>0</v>
      </c>
      <c r="BB865" s="12">
        <v>1</v>
      </c>
      <c r="BE865" s="6">
        <v>44714</v>
      </c>
      <c r="BF865" t="s">
        <v>57</v>
      </c>
      <c r="BG865" s="52">
        <v>4</v>
      </c>
    </row>
    <row r="866" spans="1:59" x14ac:dyDescent="0.2">
      <c r="A866" s="6">
        <v>44715</v>
      </c>
      <c r="B866" s="12">
        <v>87.229200000000006</v>
      </c>
      <c r="C866" s="12">
        <v>152.47730000000001</v>
      </c>
      <c r="D866" s="12">
        <v>102.4796</v>
      </c>
      <c r="E866" s="12">
        <v>66.172200000000004</v>
      </c>
      <c r="F866" s="12">
        <v>136.79169999999999</v>
      </c>
      <c r="G866" s="12"/>
      <c r="H866" s="12">
        <v>7.484</v>
      </c>
      <c r="I866" s="12">
        <v>32.748800000000003</v>
      </c>
      <c r="J866" s="12">
        <v>8.6814999999999998</v>
      </c>
      <c r="K866" s="12">
        <v>77.749200000000002</v>
      </c>
      <c r="L866" s="12">
        <v>118.97</v>
      </c>
      <c r="M866" s="12">
        <v>125.68</v>
      </c>
      <c r="O866" s="6">
        <v>44715</v>
      </c>
      <c r="P866" s="7">
        <f t="shared" si="198"/>
        <v>1.4433730710927465E-2</v>
      </c>
      <c r="Q866" s="7">
        <f t="shared" si="199"/>
        <v>9.0493764352939272E-3</v>
      </c>
      <c r="R866" s="7">
        <f t="shared" si="200"/>
        <v>2.7117006598859492E-2</v>
      </c>
      <c r="S866" s="7">
        <f t="shared" si="201"/>
        <v>1.4184591814567901E-2</v>
      </c>
      <c r="T866" s="7">
        <f t="shared" si="202"/>
        <v>-9.8828920865490898E-3</v>
      </c>
      <c r="U866" s="7" t="str">
        <f t="shared" si="203"/>
        <v/>
      </c>
      <c r="V866" s="7">
        <f t="shared" si="204"/>
        <v>2.0396336376664419E-2</v>
      </c>
      <c r="W866" s="7">
        <f t="shared" si="205"/>
        <v>1.1581735866076363E-2</v>
      </c>
      <c r="X866" s="7">
        <f t="shared" si="206"/>
        <v>-1.3409658496629789E-2</v>
      </c>
      <c r="Y866" s="7">
        <f t="shared" si="207"/>
        <v>-2.1862786666417683E-4</v>
      </c>
      <c r="Z866" s="7">
        <v>-1.6548E-2</v>
      </c>
      <c r="AA866" s="7">
        <f t="shared" si="208"/>
        <v>1.7723593045990693E-2</v>
      </c>
      <c r="AB866" s="7" t="str">
        <f t="shared" si="209"/>
        <v/>
      </c>
      <c r="AE866" s="6">
        <v>44715</v>
      </c>
      <c r="AF866" s="7">
        <v>24.79</v>
      </c>
      <c r="AG866" s="7">
        <v>46.23</v>
      </c>
      <c r="AH866" s="7">
        <v>97.73</v>
      </c>
      <c r="AI866" s="7">
        <f t="shared" si="195"/>
        <v>6.710000000000008</v>
      </c>
      <c r="AJ866" s="7">
        <v>8.34</v>
      </c>
      <c r="AK866" s="7">
        <v>83.100999999999999</v>
      </c>
      <c r="AL866" s="7">
        <f t="shared" si="196"/>
        <v>74.760999999999996</v>
      </c>
      <c r="AM866" s="7">
        <v>0.83</v>
      </c>
      <c r="AN866" s="7">
        <v>2.66</v>
      </c>
      <c r="AO866" s="7">
        <v>2.96</v>
      </c>
      <c r="AP866" s="7">
        <f t="shared" si="197"/>
        <v>0.29999999999999982</v>
      </c>
      <c r="AQ866" s="7">
        <v>2.74</v>
      </c>
      <c r="AR866" s="7">
        <v>118.2153</v>
      </c>
      <c r="AS866" s="7">
        <v>1845.4</v>
      </c>
      <c r="AT866" s="14">
        <v>294.95699999999999</v>
      </c>
      <c r="AU866" s="14">
        <v>101.018</v>
      </c>
      <c r="AV866" s="14">
        <v>50</v>
      </c>
      <c r="AY866" s="6">
        <v>44715</v>
      </c>
      <c r="AZ866" s="12">
        <v>0</v>
      </c>
      <c r="BA866" s="12">
        <v>0</v>
      </c>
      <c r="BB866" s="12">
        <v>1</v>
      </c>
      <c r="BE866" s="6">
        <v>44715</v>
      </c>
      <c r="BF866" t="s">
        <v>57</v>
      </c>
      <c r="BG866" s="52">
        <v>4</v>
      </c>
    </row>
    <row r="867" spans="1:59" x14ac:dyDescent="0.2">
      <c r="A867" s="6">
        <v>44718</v>
      </c>
      <c r="B867" s="12">
        <v>87.009100000000004</v>
      </c>
      <c r="C867" s="12">
        <v>151.81630000000001</v>
      </c>
      <c r="D867" s="12">
        <v>101.83750000000001</v>
      </c>
      <c r="E867" s="12">
        <v>65.531999999999996</v>
      </c>
      <c r="F867" s="12">
        <v>134.9126</v>
      </c>
      <c r="G867" s="12"/>
      <c r="H867" s="12">
        <v>7.4696999999999996</v>
      </c>
      <c r="I867" s="12">
        <v>32.988</v>
      </c>
      <c r="J867" s="12">
        <v>8.6888000000000005</v>
      </c>
      <c r="K867" s="12">
        <v>77.7577</v>
      </c>
      <c r="L867" s="12">
        <v>118.41</v>
      </c>
      <c r="M867" s="12">
        <v>124.99</v>
      </c>
      <c r="O867" s="6">
        <v>44718</v>
      </c>
      <c r="P867" s="7">
        <f t="shared" si="198"/>
        <v>-2.5264263605846928E-3</v>
      </c>
      <c r="Q867" s="7">
        <f t="shared" si="199"/>
        <v>-4.3444951827950164E-3</v>
      </c>
      <c r="R867" s="7">
        <f t="shared" si="200"/>
        <v>-6.2853487434766635E-3</v>
      </c>
      <c r="S867" s="7">
        <f t="shared" si="201"/>
        <v>-9.7218622085890726E-3</v>
      </c>
      <c r="T867" s="7">
        <f t="shared" si="202"/>
        <v>-1.3832169460826851E-2</v>
      </c>
      <c r="U867" s="7" t="str">
        <f t="shared" si="203"/>
        <v/>
      </c>
      <c r="V867" s="7">
        <f t="shared" si="204"/>
        <v>-1.9125707161477474E-3</v>
      </c>
      <c r="W867" s="7">
        <f t="shared" si="205"/>
        <v>7.2775387825279748E-3</v>
      </c>
      <c r="X867" s="7">
        <f t="shared" si="206"/>
        <v>8.4051518163378745E-4</v>
      </c>
      <c r="Y867" s="7">
        <f t="shared" si="207"/>
        <v>1.0931990810011624E-4</v>
      </c>
      <c r="Z867" s="7">
        <v>3.0400000000000002E-3</v>
      </c>
      <c r="AA867" s="7">
        <f t="shared" si="208"/>
        <v>-4.7181821455692195E-3</v>
      </c>
      <c r="AB867" s="7">
        <f t="shared" si="209"/>
        <v>-5.5052598452353298E-3</v>
      </c>
      <c r="AE867" s="6">
        <v>44718</v>
      </c>
      <c r="AF867" s="7">
        <v>25.07</v>
      </c>
      <c r="AG867" s="7">
        <v>47.9</v>
      </c>
      <c r="AH867" s="7">
        <v>102.26</v>
      </c>
      <c r="AI867" s="7">
        <f t="shared" si="195"/>
        <v>6.5799999999999983</v>
      </c>
      <c r="AJ867" s="7">
        <v>9.08</v>
      </c>
      <c r="AK867" s="7">
        <v>82.558000000000007</v>
      </c>
      <c r="AL867" s="7">
        <f t="shared" si="196"/>
        <v>73.478000000000009</v>
      </c>
      <c r="AM867" s="7">
        <v>0.83</v>
      </c>
      <c r="AN867" s="7">
        <v>2.73</v>
      </c>
      <c r="AO867" s="7">
        <v>3.04</v>
      </c>
      <c r="AP867" s="7">
        <f t="shared" si="197"/>
        <v>0.31000000000000005</v>
      </c>
      <c r="AQ867" s="7">
        <v>2.76</v>
      </c>
      <c r="AR867" s="7">
        <v>118.3081</v>
      </c>
      <c r="AS867" s="7">
        <v>1839.2</v>
      </c>
      <c r="AT867" s="14">
        <v>294.95699999999999</v>
      </c>
      <c r="AU867" s="14">
        <v>101.018</v>
      </c>
      <c r="AV867" s="14">
        <v>50</v>
      </c>
      <c r="AY867" s="6">
        <v>44718</v>
      </c>
      <c r="AZ867" s="12">
        <v>0</v>
      </c>
      <c r="BA867" s="12">
        <v>0</v>
      </c>
      <c r="BB867" s="12">
        <v>1</v>
      </c>
      <c r="BE867" s="6">
        <v>44718</v>
      </c>
      <c r="BF867" t="s">
        <v>57</v>
      </c>
      <c r="BG867" s="52">
        <v>4</v>
      </c>
    </row>
    <row r="868" spans="1:59" x14ac:dyDescent="0.2">
      <c r="A868" s="6">
        <v>44719</v>
      </c>
      <c r="B868" s="12">
        <v>90.996899999999997</v>
      </c>
      <c r="C868" s="12">
        <v>154.70959999999999</v>
      </c>
      <c r="D868" s="12">
        <v>106.4618</v>
      </c>
      <c r="E868" s="12">
        <v>66.416899999999998</v>
      </c>
      <c r="F868" s="12">
        <v>140.9255</v>
      </c>
      <c r="G868" s="12"/>
      <c r="H868" s="12">
        <v>7.484</v>
      </c>
      <c r="I868" s="12">
        <v>33.723999999999997</v>
      </c>
      <c r="J868" s="12">
        <v>9.0184999999999995</v>
      </c>
      <c r="K868" s="12">
        <v>77.749200000000002</v>
      </c>
      <c r="L868" s="12">
        <v>119.55</v>
      </c>
      <c r="M868" s="12">
        <v>126.89</v>
      </c>
      <c r="O868" s="6">
        <v>44719</v>
      </c>
      <c r="P868" s="7">
        <f t="shared" si="198"/>
        <v>4.4812729116751854E-2</v>
      </c>
      <c r="Q868" s="7">
        <f t="shared" si="199"/>
        <v>1.8878573919090983E-2</v>
      </c>
      <c r="R868" s="7">
        <f t="shared" si="200"/>
        <v>4.4407829723699076E-2</v>
      </c>
      <c r="S868" s="7">
        <f t="shared" si="201"/>
        <v>1.3412969212430556E-2</v>
      </c>
      <c r="T868" s="7">
        <f t="shared" si="202"/>
        <v>4.3604220575510479E-2</v>
      </c>
      <c r="U868" s="7" t="str">
        <f t="shared" si="203"/>
        <v/>
      </c>
      <c r="V868" s="7">
        <f t="shared" si="204"/>
        <v>1.9125707161478363E-3</v>
      </c>
      <c r="W868" s="7">
        <f t="shared" si="205"/>
        <v>2.2065891089320267E-2</v>
      </c>
      <c r="X868" s="7">
        <f t="shared" si="206"/>
        <v>3.7243183144427539E-2</v>
      </c>
      <c r="Y868" s="7">
        <f t="shared" si="207"/>
        <v>-1.0931990810011939E-4</v>
      </c>
      <c r="Z868" s="7">
        <v>9.5460000000000007E-3</v>
      </c>
      <c r="AA868" s="7">
        <f t="shared" si="208"/>
        <v>9.5815155614683862E-3</v>
      </c>
      <c r="AB868" s="7">
        <f t="shared" si="209"/>
        <v>1.5086835306692831E-2</v>
      </c>
      <c r="AE868" s="6">
        <v>44719</v>
      </c>
      <c r="AF868" s="7">
        <v>24.02</v>
      </c>
      <c r="AG868" s="7">
        <v>45.88</v>
      </c>
      <c r="AH868" s="7">
        <v>102.61</v>
      </c>
      <c r="AI868" s="7">
        <f t="shared" si="195"/>
        <v>7.3400000000000034</v>
      </c>
      <c r="AJ868" s="7">
        <v>9.2799999999999994</v>
      </c>
      <c r="AK868" s="7">
        <v>79.608000000000004</v>
      </c>
      <c r="AL868" s="7">
        <f t="shared" si="196"/>
        <v>70.328000000000003</v>
      </c>
      <c r="AM868" s="7">
        <v>0.83</v>
      </c>
      <c r="AN868" s="7">
        <v>2.75</v>
      </c>
      <c r="AO868" s="7">
        <v>2.98</v>
      </c>
      <c r="AP868" s="7">
        <f t="shared" si="197"/>
        <v>0.22999999999999998</v>
      </c>
      <c r="AQ868" s="7">
        <v>2.73</v>
      </c>
      <c r="AR868" s="7">
        <v>118.4414</v>
      </c>
      <c r="AS868" s="7">
        <v>1847.5</v>
      </c>
      <c r="AT868" s="14">
        <v>294.95699999999999</v>
      </c>
      <c r="AU868" s="14">
        <v>101.018</v>
      </c>
      <c r="AV868" s="14">
        <v>50</v>
      </c>
      <c r="AY868" s="6">
        <v>44719</v>
      </c>
      <c r="AZ868" s="12">
        <v>0</v>
      </c>
      <c r="BA868" s="12">
        <v>0</v>
      </c>
      <c r="BB868" s="12">
        <v>1</v>
      </c>
      <c r="BE868" s="6">
        <v>44719</v>
      </c>
      <c r="BF868" t="s">
        <v>57</v>
      </c>
      <c r="BG868" s="52">
        <v>4</v>
      </c>
    </row>
    <row r="869" spans="1:59" x14ac:dyDescent="0.2">
      <c r="A869" s="6">
        <v>44720</v>
      </c>
      <c r="B869" s="12">
        <v>92.070899999999995</v>
      </c>
      <c r="C869" s="12">
        <v>155.50800000000001</v>
      </c>
      <c r="D869" s="12">
        <v>105.7243</v>
      </c>
      <c r="E869" s="12">
        <v>64.986000000000004</v>
      </c>
      <c r="F869" s="12">
        <v>137.01329999999999</v>
      </c>
      <c r="G869" s="12"/>
      <c r="H869" s="12">
        <v>7.2106000000000003</v>
      </c>
      <c r="I869" s="12">
        <v>34.340299999999999</v>
      </c>
      <c r="J869" s="12">
        <v>8.9817999999999998</v>
      </c>
      <c r="K869" s="12">
        <v>77.7577</v>
      </c>
      <c r="L869" s="12">
        <v>121.94</v>
      </c>
      <c r="M869" s="12">
        <v>129.19999999999999</v>
      </c>
      <c r="O869" s="6">
        <v>44720</v>
      </c>
      <c r="P869" s="7">
        <f t="shared" si="198"/>
        <v>1.1733492420516314E-2</v>
      </c>
      <c r="Q869" s="7">
        <f t="shared" si="199"/>
        <v>5.1473659961586964E-3</v>
      </c>
      <c r="R869" s="7">
        <f t="shared" si="200"/>
        <v>-6.9514729744049996E-3</v>
      </c>
      <c r="S869" s="7">
        <f t="shared" si="201"/>
        <v>-2.1779680088792438E-2</v>
      </c>
      <c r="T869" s="7">
        <f t="shared" si="202"/>
        <v>-2.8153380539753279E-2</v>
      </c>
      <c r="U869" s="7" t="str">
        <f t="shared" si="203"/>
        <v/>
      </c>
      <c r="V869" s="7">
        <f t="shared" si="204"/>
        <v>-3.7215242824269926E-2</v>
      </c>
      <c r="W869" s="7">
        <f t="shared" si="205"/>
        <v>1.8109841538474669E-2</v>
      </c>
      <c r="X869" s="7">
        <f t="shared" si="206"/>
        <v>-4.0777154662120767E-3</v>
      </c>
      <c r="Y869" s="7">
        <f t="shared" si="207"/>
        <v>1.0931990810011624E-4</v>
      </c>
      <c r="Z869" s="7">
        <v>-1.0932000000000001E-2</v>
      </c>
      <c r="AA869" s="7">
        <f t="shared" si="208"/>
        <v>1.979442657533638E-2</v>
      </c>
      <c r="AB869" s="7">
        <f t="shared" si="209"/>
        <v>1.8041021939678097E-2</v>
      </c>
      <c r="AE869" s="6">
        <v>44720</v>
      </c>
      <c r="AF869" s="7">
        <v>23.96</v>
      </c>
      <c r="AG869" s="7">
        <v>44.37</v>
      </c>
      <c r="AH869" s="7">
        <v>105.29</v>
      </c>
      <c r="AI869" s="7">
        <f t="shared" si="195"/>
        <v>7.2599999999999909</v>
      </c>
      <c r="AJ869" s="7">
        <v>9.43</v>
      </c>
      <c r="AK869" s="7">
        <v>79.406999999999996</v>
      </c>
      <c r="AL869" s="7">
        <f t="shared" si="196"/>
        <v>69.977000000000004</v>
      </c>
      <c r="AM869" s="7">
        <v>0.83</v>
      </c>
      <c r="AN869" s="7">
        <v>2.78</v>
      </c>
      <c r="AO869" s="7">
        <v>3.03</v>
      </c>
      <c r="AP869" s="7">
        <f t="shared" si="197"/>
        <v>0.25</v>
      </c>
      <c r="AQ869" s="7">
        <v>2.75</v>
      </c>
      <c r="AR869" s="7">
        <v>118.3951</v>
      </c>
      <c r="AS869" s="7">
        <v>1851.9</v>
      </c>
      <c r="AT869" s="14">
        <v>294.95699999999999</v>
      </c>
      <c r="AU869" s="14">
        <v>101.018</v>
      </c>
      <c r="AV869" s="14">
        <v>50</v>
      </c>
      <c r="AY869" s="6">
        <v>44720</v>
      </c>
      <c r="AZ869" s="12">
        <v>0</v>
      </c>
      <c r="BA869" s="12">
        <v>0</v>
      </c>
      <c r="BB869" s="12">
        <v>1</v>
      </c>
      <c r="BE869" s="6">
        <v>44720</v>
      </c>
      <c r="BF869" t="s">
        <v>57</v>
      </c>
      <c r="BG869" s="52">
        <v>4</v>
      </c>
    </row>
    <row r="870" spans="1:59" x14ac:dyDescent="0.2">
      <c r="A870" s="6">
        <v>44721</v>
      </c>
      <c r="B870" s="12">
        <v>90.081400000000002</v>
      </c>
      <c r="C870" s="12">
        <v>152.40870000000001</v>
      </c>
      <c r="D870" s="12">
        <v>102.8613</v>
      </c>
      <c r="E870" s="12">
        <v>61.4773</v>
      </c>
      <c r="F870" s="12">
        <v>132.34950000000001</v>
      </c>
      <c r="G870" s="12"/>
      <c r="H870" s="12">
        <v>6.6852999999999998</v>
      </c>
      <c r="I870" s="12">
        <v>32.6845</v>
      </c>
      <c r="J870" s="12">
        <v>8.8207000000000004</v>
      </c>
      <c r="K870" s="12">
        <v>77.766199999999998</v>
      </c>
      <c r="L870" s="12">
        <v>121.52</v>
      </c>
      <c r="M870" s="12">
        <v>128.47</v>
      </c>
      <c r="O870" s="6">
        <v>44721</v>
      </c>
      <c r="P870" s="7">
        <f t="shared" si="198"/>
        <v>-2.1845226411759684E-2</v>
      </c>
      <c r="Q870" s="7">
        <f t="shared" si="199"/>
        <v>-2.0131449003937381E-2</v>
      </c>
      <c r="R870" s="7">
        <f t="shared" si="200"/>
        <v>-2.7453283581331433E-2</v>
      </c>
      <c r="S870" s="7">
        <f t="shared" si="201"/>
        <v>-5.5503861096512348E-2</v>
      </c>
      <c r="T870" s="7">
        <f t="shared" si="202"/>
        <v>-3.4631850603865103E-2</v>
      </c>
      <c r="U870" s="7" t="str">
        <f t="shared" si="203"/>
        <v/>
      </c>
      <c r="V870" s="7">
        <f t="shared" si="204"/>
        <v>-7.5641079451211679E-2</v>
      </c>
      <c r="W870" s="7">
        <f t="shared" si="205"/>
        <v>-4.9418632188315915E-2</v>
      </c>
      <c r="X870" s="7">
        <f t="shared" si="206"/>
        <v>-1.8099075713080982E-2</v>
      </c>
      <c r="Y870" s="7">
        <f t="shared" si="207"/>
        <v>1.0930795856412265E-4</v>
      </c>
      <c r="Z870" s="7">
        <v>-2.4070000000000001E-2</v>
      </c>
      <c r="AA870" s="7">
        <f t="shared" si="208"/>
        <v>-3.45026219215267E-3</v>
      </c>
      <c r="AB870" s="7">
        <f t="shared" si="209"/>
        <v>-5.6661773049830871E-3</v>
      </c>
      <c r="AE870" s="6">
        <v>44721</v>
      </c>
      <c r="AF870" s="7">
        <v>26.09</v>
      </c>
      <c r="AG870" s="7">
        <v>43.87</v>
      </c>
      <c r="AH870" s="7">
        <v>105.29</v>
      </c>
      <c r="AI870" s="7">
        <f t="shared" si="195"/>
        <v>6.9500000000000028</v>
      </c>
      <c r="AJ870" s="7">
        <v>8.16</v>
      </c>
      <c r="AK870" s="7">
        <v>84.88</v>
      </c>
      <c r="AL870" s="7">
        <f t="shared" si="196"/>
        <v>76.72</v>
      </c>
      <c r="AM870" s="7">
        <v>0.83</v>
      </c>
      <c r="AN870" s="7">
        <v>2.83</v>
      </c>
      <c r="AO870" s="7">
        <v>3.04</v>
      </c>
      <c r="AP870" s="7">
        <f t="shared" si="197"/>
        <v>0.20999999999999996</v>
      </c>
      <c r="AQ870" s="7">
        <v>2.75</v>
      </c>
      <c r="AR870" s="7">
        <v>118.9226</v>
      </c>
      <c r="AS870" s="7">
        <v>1848.8</v>
      </c>
      <c r="AT870" s="14">
        <v>294.95699999999999</v>
      </c>
      <c r="AU870" s="14">
        <v>101.018</v>
      </c>
      <c r="AV870" s="14">
        <v>50</v>
      </c>
      <c r="AY870" s="6">
        <v>44721</v>
      </c>
      <c r="AZ870" s="12">
        <v>0</v>
      </c>
      <c r="BA870" s="12">
        <v>0</v>
      </c>
      <c r="BB870" s="12">
        <v>1</v>
      </c>
      <c r="BE870" s="6">
        <v>44721</v>
      </c>
      <c r="BF870" t="s">
        <v>57</v>
      </c>
      <c r="BG870" s="52">
        <v>4</v>
      </c>
    </row>
    <row r="871" spans="1:59" x14ac:dyDescent="0.2">
      <c r="A871" s="6">
        <v>44722</v>
      </c>
      <c r="B871" s="12">
        <v>88.435199999999995</v>
      </c>
      <c r="C871" s="12">
        <v>150.58850000000001</v>
      </c>
      <c r="D871" s="12">
        <v>101.3604</v>
      </c>
      <c r="E871" s="12">
        <v>60.241700000000002</v>
      </c>
      <c r="F871" s="12">
        <v>130.50899999999999</v>
      </c>
      <c r="G871" s="12"/>
      <c r="H871" s="12">
        <v>6.7069000000000001</v>
      </c>
      <c r="I871" s="12">
        <v>34.064300000000003</v>
      </c>
      <c r="J871" s="12">
        <v>8.5275999999999996</v>
      </c>
      <c r="K871" s="12">
        <v>77.749200000000002</v>
      </c>
      <c r="L871" s="12">
        <v>120.73</v>
      </c>
      <c r="M871" s="12">
        <v>127.44</v>
      </c>
      <c r="O871" s="6">
        <v>44722</v>
      </c>
      <c r="P871" s="7">
        <f t="shared" si="198"/>
        <v>-1.8443625579054369E-2</v>
      </c>
      <c r="Q871" s="7">
        <f t="shared" si="199"/>
        <v>-1.2014777008993243E-2</v>
      </c>
      <c r="R871" s="7">
        <f t="shared" si="200"/>
        <v>-1.4698996469712886E-2</v>
      </c>
      <c r="S871" s="7">
        <f t="shared" si="201"/>
        <v>-2.0303197440166929E-2</v>
      </c>
      <c r="T871" s="7">
        <f t="shared" si="202"/>
        <v>-1.4003960902266464E-2</v>
      </c>
      <c r="U871" s="7" t="str">
        <f t="shared" si="203"/>
        <v/>
      </c>
      <c r="V871" s="7">
        <f t="shared" si="204"/>
        <v>3.2257610743505406E-3</v>
      </c>
      <c r="W871" s="7">
        <f t="shared" si="205"/>
        <v>4.1348955653375458E-2</v>
      </c>
      <c r="X871" s="7">
        <f t="shared" si="206"/>
        <v>-3.3793269940573863E-2</v>
      </c>
      <c r="Y871" s="7">
        <f t="shared" si="207"/>
        <v>-2.1862786666417683E-4</v>
      </c>
      <c r="Z871" s="7">
        <v>-2.9423999999999999E-2</v>
      </c>
      <c r="AA871" s="7">
        <f t="shared" si="208"/>
        <v>-6.5222109432213462E-3</v>
      </c>
      <c r="AB871" s="7">
        <f t="shared" si="209"/>
        <v>-8.0497484417252577E-3</v>
      </c>
      <c r="AE871" s="6">
        <v>44722</v>
      </c>
      <c r="AF871" s="7">
        <v>27.75</v>
      </c>
      <c r="AG871" s="7">
        <v>42.92</v>
      </c>
      <c r="AH871" s="7">
        <v>114.23</v>
      </c>
      <c r="AI871" s="7">
        <f t="shared" si="195"/>
        <v>6.7099999999999937</v>
      </c>
      <c r="AJ871" s="7">
        <v>8.7799999999999994</v>
      </c>
      <c r="AK871" s="7">
        <v>82.463999999999999</v>
      </c>
      <c r="AL871" s="7">
        <f t="shared" si="196"/>
        <v>73.683999999999997</v>
      </c>
      <c r="AM871" s="7">
        <v>0.83</v>
      </c>
      <c r="AN871" s="7">
        <v>3.06</v>
      </c>
      <c r="AO871" s="7">
        <v>3.15</v>
      </c>
      <c r="AP871" s="7">
        <f t="shared" si="197"/>
        <v>8.9999999999999858E-2</v>
      </c>
      <c r="AQ871" s="7">
        <v>2.76</v>
      </c>
      <c r="AR871" s="7">
        <v>119.99809999999999</v>
      </c>
      <c r="AS871" s="7">
        <v>1871.5</v>
      </c>
      <c r="AT871" s="14">
        <v>294.95699999999999</v>
      </c>
      <c r="AU871" s="14">
        <v>101.018</v>
      </c>
      <c r="AV871" s="14">
        <v>50</v>
      </c>
      <c r="AY871" s="6">
        <v>44722</v>
      </c>
      <c r="AZ871" s="12">
        <v>0</v>
      </c>
      <c r="BA871" s="12">
        <v>0</v>
      </c>
      <c r="BB871" s="12">
        <v>1</v>
      </c>
      <c r="BE871" s="6">
        <v>44722</v>
      </c>
      <c r="BF871" t="s">
        <v>57</v>
      </c>
      <c r="BG871" s="52">
        <v>4</v>
      </c>
    </row>
    <row r="872" spans="1:59" x14ac:dyDescent="0.2">
      <c r="A872" s="6">
        <v>44725</v>
      </c>
      <c r="B872" s="12">
        <v>84.377099999999999</v>
      </c>
      <c r="C872" s="12">
        <v>143.6601</v>
      </c>
      <c r="D872" s="12">
        <v>96.961699999999993</v>
      </c>
      <c r="E872" s="12">
        <v>56.431199999999997</v>
      </c>
      <c r="F872" s="12">
        <v>123.1857</v>
      </c>
      <c r="G872" s="12"/>
      <c r="H872" s="12">
        <v>6.3110999999999997</v>
      </c>
      <c r="I872" s="12">
        <v>31.700099999999999</v>
      </c>
      <c r="J872" s="12">
        <v>8.1027000000000005</v>
      </c>
      <c r="K872" s="12">
        <v>77.7577</v>
      </c>
      <c r="L872" s="12">
        <v>120.92</v>
      </c>
      <c r="M872" s="12">
        <v>128.44</v>
      </c>
      <c r="O872" s="6">
        <v>44725</v>
      </c>
      <c r="P872" s="7">
        <f t="shared" si="198"/>
        <v>-4.6974042660369801E-2</v>
      </c>
      <c r="Q872" s="7">
        <f t="shared" si="199"/>
        <v>-4.710085849394844E-2</v>
      </c>
      <c r="R872" s="7">
        <f t="shared" si="200"/>
        <v>-4.4366427164406738E-2</v>
      </c>
      <c r="S872" s="7">
        <f t="shared" si="201"/>
        <v>-6.5342606505606998E-2</v>
      </c>
      <c r="T872" s="7">
        <f t="shared" si="202"/>
        <v>-5.7749216967939068E-2</v>
      </c>
      <c r="U872" s="7" t="str">
        <f t="shared" si="203"/>
        <v/>
      </c>
      <c r="V872" s="7">
        <f t="shared" si="204"/>
        <v>-6.0826859384756161E-2</v>
      </c>
      <c r="W872" s="7">
        <f t="shared" si="205"/>
        <v>-7.1930079611571565E-2</v>
      </c>
      <c r="X872" s="7">
        <f t="shared" si="206"/>
        <v>-5.111062253973641E-2</v>
      </c>
      <c r="Y872" s="7">
        <f t="shared" si="207"/>
        <v>1.0931990810011624E-4</v>
      </c>
      <c r="Z872" s="7">
        <v>-3.8707999999999999E-2</v>
      </c>
      <c r="AA872" s="7">
        <f t="shared" si="208"/>
        <v>1.5725225669612618E-3</v>
      </c>
      <c r="AB872" s="7">
        <f t="shared" si="209"/>
        <v>7.8162036195200697E-3</v>
      </c>
      <c r="AE872" s="6">
        <v>44725</v>
      </c>
      <c r="AF872" s="7">
        <v>34.020000000000003</v>
      </c>
      <c r="AG872" s="7">
        <v>47.56</v>
      </c>
      <c r="AH872" s="7">
        <v>139.21</v>
      </c>
      <c r="AI872" s="7">
        <f t="shared" si="195"/>
        <v>7.519999999999996</v>
      </c>
      <c r="AJ872" s="7">
        <v>9</v>
      </c>
      <c r="AK872" s="7">
        <v>83.402000000000001</v>
      </c>
      <c r="AL872" s="7">
        <f t="shared" si="196"/>
        <v>74.402000000000001</v>
      </c>
      <c r="AM872" s="7">
        <v>0.83</v>
      </c>
      <c r="AN872" s="7">
        <v>3.4</v>
      </c>
      <c r="AO872" s="7">
        <v>3.43</v>
      </c>
      <c r="AP872" s="7">
        <f t="shared" si="197"/>
        <v>3.0000000000000249E-2</v>
      </c>
      <c r="AQ872" s="7">
        <v>2.74</v>
      </c>
      <c r="AR872" s="7">
        <v>121.1523</v>
      </c>
      <c r="AS872" s="7">
        <v>1828</v>
      </c>
      <c r="AT872" s="14">
        <v>294.95699999999999</v>
      </c>
      <c r="AU872" s="14">
        <v>101.018</v>
      </c>
      <c r="AV872" s="14">
        <v>50</v>
      </c>
      <c r="AY872" s="6">
        <v>44725</v>
      </c>
      <c r="AZ872" s="12">
        <v>0</v>
      </c>
      <c r="BA872" s="12">
        <v>1</v>
      </c>
      <c r="BB872" s="12">
        <v>1</v>
      </c>
      <c r="BE872" s="6">
        <v>44725</v>
      </c>
      <c r="BF872" t="s">
        <v>57</v>
      </c>
      <c r="BG872" s="52">
        <v>4</v>
      </c>
    </row>
    <row r="873" spans="1:59" x14ac:dyDescent="0.2">
      <c r="A873" s="6">
        <v>44726</v>
      </c>
      <c r="B873" s="12">
        <v>84.597099999999998</v>
      </c>
      <c r="C873" s="12">
        <v>143.84899999999999</v>
      </c>
      <c r="D873" s="12">
        <v>96.727400000000003</v>
      </c>
      <c r="E873" s="12">
        <v>58.562800000000003</v>
      </c>
      <c r="F873" s="12">
        <v>125.76819999999999</v>
      </c>
      <c r="G873" s="12"/>
      <c r="H873" s="12">
        <v>6.2895000000000003</v>
      </c>
      <c r="I873" s="12">
        <v>32.840800000000002</v>
      </c>
      <c r="J873" s="12">
        <v>7.9268999999999998</v>
      </c>
      <c r="K873" s="12">
        <v>77.749200000000002</v>
      </c>
      <c r="L873" s="12">
        <v>118.92</v>
      </c>
      <c r="M873" s="12">
        <v>127.02</v>
      </c>
      <c r="O873" s="6">
        <v>44726</v>
      </c>
      <c r="P873" s="7">
        <f t="shared" si="198"/>
        <v>2.6039492929702569E-3</v>
      </c>
      <c r="Q873" s="7">
        <f t="shared" si="199"/>
        <v>1.314045553211108E-3</v>
      </c>
      <c r="R873" s="7">
        <f t="shared" si="200"/>
        <v>-2.4193422787760228E-3</v>
      </c>
      <c r="S873" s="7">
        <f t="shared" si="201"/>
        <v>3.7077485678274874E-2</v>
      </c>
      <c r="T873" s="7">
        <f t="shared" si="202"/>
        <v>2.0747557183539007E-2</v>
      </c>
      <c r="U873" s="7" t="str">
        <f t="shared" si="203"/>
        <v/>
      </c>
      <c r="V873" s="7">
        <f t="shared" si="204"/>
        <v>-3.4284115291660969E-3</v>
      </c>
      <c r="W873" s="7">
        <f t="shared" si="205"/>
        <v>3.5351809371054511E-2</v>
      </c>
      <c r="X873" s="7">
        <f t="shared" si="206"/>
        <v>-2.1935300805971239E-2</v>
      </c>
      <c r="Y873" s="7">
        <f t="shared" si="207"/>
        <v>-1.0931990810011939E-4</v>
      </c>
      <c r="Z873" s="7">
        <v>-3.0179999999999998E-3</v>
      </c>
      <c r="AA873" s="7">
        <f t="shared" si="208"/>
        <v>-1.6678171781360347E-2</v>
      </c>
      <c r="AB873" s="7">
        <f t="shared" si="209"/>
        <v>-1.1117314846484374E-2</v>
      </c>
      <c r="AE873" s="6">
        <v>44726</v>
      </c>
      <c r="AF873" s="7">
        <v>32.69</v>
      </c>
      <c r="AG873" s="7">
        <v>46.63</v>
      </c>
      <c r="AH873" s="7">
        <v>144.09</v>
      </c>
      <c r="AI873" s="7">
        <f t="shared" si="195"/>
        <v>8.0999999999999943</v>
      </c>
      <c r="AJ873" s="7">
        <v>7.68</v>
      </c>
      <c r="AK873" s="7">
        <v>97.04</v>
      </c>
      <c r="AL873" s="7">
        <f t="shared" si="196"/>
        <v>89.360000000000014</v>
      </c>
      <c r="AM873" s="7">
        <v>0.83</v>
      </c>
      <c r="AN873" s="7">
        <v>3.45</v>
      </c>
      <c r="AO873" s="7">
        <v>3.49</v>
      </c>
      <c r="AP873" s="7">
        <f t="shared" si="197"/>
        <v>4.0000000000000036E-2</v>
      </c>
      <c r="AQ873" s="7">
        <v>2.6</v>
      </c>
      <c r="AR873" s="7">
        <v>121.6669</v>
      </c>
      <c r="AS873" s="7">
        <v>1809.5</v>
      </c>
      <c r="AT873" s="14">
        <v>294.95699999999999</v>
      </c>
      <c r="AU873" s="14">
        <v>101.018</v>
      </c>
      <c r="AV873" s="14">
        <v>50</v>
      </c>
      <c r="AY873" s="6">
        <v>44726</v>
      </c>
      <c r="AZ873" s="12">
        <v>0</v>
      </c>
      <c r="BA873" s="12">
        <v>1</v>
      </c>
      <c r="BB873" s="12">
        <v>1</v>
      </c>
      <c r="BE873" s="6">
        <v>44726</v>
      </c>
      <c r="BF873" t="s">
        <v>57</v>
      </c>
      <c r="BG873" s="52">
        <v>4</v>
      </c>
    </row>
    <row r="874" spans="1:59" x14ac:dyDescent="0.2">
      <c r="A874" s="6">
        <v>44727</v>
      </c>
      <c r="B874" s="12">
        <v>83.531899999999993</v>
      </c>
      <c r="C874" s="12">
        <v>141.02440000000001</v>
      </c>
      <c r="D874" s="12">
        <v>94.853499999999997</v>
      </c>
      <c r="E874" s="12">
        <v>56.855699999999999</v>
      </c>
      <c r="F874" s="12">
        <v>125.72</v>
      </c>
      <c r="G874" s="12"/>
      <c r="H874" s="12">
        <v>6.3685999999999998</v>
      </c>
      <c r="I874" s="12">
        <v>33.641199999999998</v>
      </c>
      <c r="J874" s="12">
        <v>7.8536000000000001</v>
      </c>
      <c r="K874" s="12">
        <v>77.7577</v>
      </c>
      <c r="L874" s="12">
        <v>115.32</v>
      </c>
      <c r="M874" s="12">
        <v>124.96</v>
      </c>
      <c r="O874" s="6">
        <v>44727</v>
      </c>
      <c r="P874" s="7">
        <f t="shared" si="198"/>
        <v>-1.267139223702057E-2</v>
      </c>
      <c r="Q874" s="7">
        <f t="shared" si="199"/>
        <v>-1.9831213235414286E-2</v>
      </c>
      <c r="R874" s="7">
        <f t="shared" si="200"/>
        <v>-1.9563116822602169E-2</v>
      </c>
      <c r="S874" s="7">
        <f t="shared" si="201"/>
        <v>-2.9583203694939979E-2</v>
      </c>
      <c r="T874" s="7">
        <f t="shared" si="202"/>
        <v>-3.8331818821061165E-4</v>
      </c>
      <c r="U874" s="7" t="str">
        <f t="shared" si="203"/>
        <v/>
      </c>
      <c r="V874" s="7">
        <f t="shared" si="204"/>
        <v>1.2498088912289916E-2</v>
      </c>
      <c r="W874" s="7">
        <f t="shared" si="205"/>
        <v>2.4079861464339478E-2</v>
      </c>
      <c r="X874" s="7">
        <f t="shared" si="206"/>
        <v>-9.2900132663676672E-3</v>
      </c>
      <c r="Y874" s="7">
        <f t="shared" si="207"/>
        <v>1.0931990810011624E-4</v>
      </c>
      <c r="Z874" s="7">
        <v>1.4156E-2</v>
      </c>
      <c r="AA874" s="7">
        <f t="shared" si="208"/>
        <v>-3.0740125359695558E-2</v>
      </c>
      <c r="AB874" s="7">
        <f t="shared" si="209"/>
        <v>-1.6350868283453026E-2</v>
      </c>
      <c r="AE874" s="6">
        <v>44727</v>
      </c>
      <c r="AF874" s="7">
        <v>29.62</v>
      </c>
      <c r="AG874" s="7">
        <v>47.04</v>
      </c>
      <c r="AH874" s="7">
        <v>135.93</v>
      </c>
      <c r="AI874" s="7">
        <f t="shared" si="195"/>
        <v>9.64</v>
      </c>
      <c r="AJ874" s="7">
        <v>7.72</v>
      </c>
      <c r="AK874" s="7">
        <v>120.33199999999999</v>
      </c>
      <c r="AL874" s="7">
        <f t="shared" si="196"/>
        <v>112.61199999999999</v>
      </c>
      <c r="AM874" s="7">
        <v>0.83</v>
      </c>
      <c r="AN874" s="7">
        <v>3.2</v>
      </c>
      <c r="AO874" s="7">
        <v>3.33</v>
      </c>
      <c r="AP874" s="7">
        <f t="shared" si="197"/>
        <v>0.12999999999999989</v>
      </c>
      <c r="AQ874" s="7">
        <v>2.7</v>
      </c>
      <c r="AR874" s="7">
        <v>121.6403</v>
      </c>
      <c r="AS874" s="7">
        <v>1815.3</v>
      </c>
      <c r="AT874" s="14">
        <v>294.95699999999999</v>
      </c>
      <c r="AU874" s="14">
        <v>101.018</v>
      </c>
      <c r="AV874" s="14">
        <v>50</v>
      </c>
      <c r="AY874" s="6">
        <v>44727</v>
      </c>
      <c r="AZ874" s="12">
        <v>0</v>
      </c>
      <c r="BA874" s="12">
        <v>0</v>
      </c>
      <c r="BB874" s="12">
        <v>1</v>
      </c>
      <c r="BE874" s="6">
        <v>44727</v>
      </c>
      <c r="BF874" t="s">
        <v>57</v>
      </c>
      <c r="BG874" s="52">
        <v>4</v>
      </c>
    </row>
    <row r="875" spans="1:59" x14ac:dyDescent="0.2">
      <c r="A875" s="6">
        <v>44728</v>
      </c>
      <c r="B875" s="12">
        <v>80.450900000000004</v>
      </c>
      <c r="C875" s="12">
        <v>133.4863</v>
      </c>
      <c r="D875" s="12">
        <v>88.858400000000003</v>
      </c>
      <c r="E875" s="12">
        <v>53.582799999999999</v>
      </c>
      <c r="F875" s="12">
        <v>119.6301</v>
      </c>
      <c r="G875" s="12"/>
      <c r="H875" s="12">
        <v>6.1456</v>
      </c>
      <c r="I875" s="12">
        <v>32.426900000000003</v>
      </c>
      <c r="J875" s="12">
        <v>7.4214000000000002</v>
      </c>
      <c r="K875" s="12">
        <v>77.774699999999996</v>
      </c>
      <c r="L875" s="12">
        <v>117.56</v>
      </c>
      <c r="M875" s="12">
        <v>125.78</v>
      </c>
      <c r="O875" s="6">
        <v>44728</v>
      </c>
      <c r="P875" s="7">
        <f t="shared" si="198"/>
        <v>-3.758153437927577E-2</v>
      </c>
      <c r="Q875" s="7">
        <f t="shared" si="199"/>
        <v>-5.49340742007072E-2</v>
      </c>
      <c r="R875" s="7">
        <f t="shared" si="200"/>
        <v>-6.5289504575471738E-2</v>
      </c>
      <c r="S875" s="7">
        <f t="shared" si="201"/>
        <v>-5.9288357966320857E-2</v>
      </c>
      <c r="T875" s="7">
        <f t="shared" si="202"/>
        <v>-4.9652729836178605E-2</v>
      </c>
      <c r="U875" s="7" t="str">
        <f t="shared" si="203"/>
        <v/>
      </c>
      <c r="V875" s="7">
        <f t="shared" si="204"/>
        <v>-3.5643286599576648E-2</v>
      </c>
      <c r="W875" s="7">
        <f t="shared" si="205"/>
        <v>-3.676318104024337E-2</v>
      </c>
      <c r="X875" s="7">
        <f t="shared" si="206"/>
        <v>-5.6604306769292637E-2</v>
      </c>
      <c r="Y875" s="7">
        <f t="shared" si="207"/>
        <v>2.1860397020432182E-4</v>
      </c>
      <c r="Z875" s="7">
        <v>-3.3655999999999998E-2</v>
      </c>
      <c r="AA875" s="7">
        <f t="shared" si="208"/>
        <v>1.9237968780515279E-2</v>
      </c>
      <c r="AB875" s="7">
        <f t="shared" si="209"/>
        <v>6.5406630239815437E-3</v>
      </c>
      <c r="AE875" s="6">
        <v>44728</v>
      </c>
      <c r="AF875" s="7">
        <v>32.950000000000003</v>
      </c>
      <c r="AG875" s="7">
        <v>46.27</v>
      </c>
      <c r="AH875" s="7">
        <v>138.1</v>
      </c>
      <c r="AI875" s="7">
        <f t="shared" si="195"/>
        <v>8.2199999999999989</v>
      </c>
      <c r="AJ875" s="7">
        <v>7.88</v>
      </c>
      <c r="AK875" s="7">
        <v>124.364</v>
      </c>
      <c r="AL875" s="7">
        <f t="shared" si="196"/>
        <v>116.48400000000001</v>
      </c>
      <c r="AM875" s="7">
        <v>1.58</v>
      </c>
      <c r="AN875" s="7">
        <v>3.14</v>
      </c>
      <c r="AO875" s="7">
        <v>3.28</v>
      </c>
      <c r="AP875" s="7">
        <f t="shared" si="197"/>
        <v>0.13999999999999968</v>
      </c>
      <c r="AQ875" s="7">
        <v>2.62</v>
      </c>
      <c r="AR875" s="7">
        <v>120.67140000000001</v>
      </c>
      <c r="AS875" s="7">
        <v>1845.7</v>
      </c>
      <c r="AT875" s="14">
        <v>294.95699999999999</v>
      </c>
      <c r="AU875" s="14">
        <v>101.018</v>
      </c>
      <c r="AV875" s="14">
        <v>50</v>
      </c>
      <c r="AY875" s="6">
        <v>44728</v>
      </c>
      <c r="AZ875" s="12">
        <v>0</v>
      </c>
      <c r="BA875" s="12">
        <v>1</v>
      </c>
      <c r="BB875" s="12">
        <v>1</v>
      </c>
      <c r="BE875" s="6">
        <v>44728</v>
      </c>
      <c r="BF875" t="s">
        <v>57</v>
      </c>
      <c r="BG875" s="52">
        <v>4</v>
      </c>
    </row>
    <row r="876" spans="1:59" x14ac:dyDescent="0.2">
      <c r="A876" s="6">
        <v>44729</v>
      </c>
      <c r="B876" s="12">
        <v>75.811700000000002</v>
      </c>
      <c r="C876" s="12">
        <v>127.3907</v>
      </c>
      <c r="D876" s="12">
        <v>81.327799999999996</v>
      </c>
      <c r="E876" s="12">
        <v>52.517000000000003</v>
      </c>
      <c r="F876" s="12">
        <v>121.3934</v>
      </c>
      <c r="G876" s="12"/>
      <c r="H876" s="12">
        <v>6.0015999999999998</v>
      </c>
      <c r="I876" s="12">
        <v>31.3598</v>
      </c>
      <c r="J876" s="12">
        <v>7.2016</v>
      </c>
      <c r="K876" s="12">
        <v>77.766199999999998</v>
      </c>
      <c r="L876" s="12">
        <v>109.56</v>
      </c>
      <c r="M876" s="12">
        <v>119.22</v>
      </c>
      <c r="O876" s="6">
        <v>44729</v>
      </c>
      <c r="P876" s="7">
        <f t="shared" si="198"/>
        <v>-5.9394426149487541E-2</v>
      </c>
      <c r="Q876" s="7">
        <f t="shared" si="199"/>
        <v>-4.6740108808081916E-2</v>
      </c>
      <c r="R876" s="7">
        <f t="shared" si="200"/>
        <v>-8.8556189969881405E-2</v>
      </c>
      <c r="S876" s="7">
        <f t="shared" si="201"/>
        <v>-2.0091194349984392E-2</v>
      </c>
      <c r="T876" s="7">
        <f t="shared" si="202"/>
        <v>1.4632029321225934E-2</v>
      </c>
      <c r="U876" s="7" t="str">
        <f t="shared" si="203"/>
        <v/>
      </c>
      <c r="V876" s="7">
        <f t="shared" si="204"/>
        <v>-2.3710278264017514E-2</v>
      </c>
      <c r="W876" s="7">
        <f t="shared" si="205"/>
        <v>-3.3461507336692349E-2</v>
      </c>
      <c r="X876" s="7">
        <f t="shared" si="206"/>
        <v>-3.0064495070350833E-2</v>
      </c>
      <c r="Y876" s="7">
        <f t="shared" si="207"/>
        <v>-1.092960116401776E-4</v>
      </c>
      <c r="Z876" s="7">
        <v>2.153E-3</v>
      </c>
      <c r="AA876" s="7">
        <f t="shared" si="208"/>
        <v>-7.0476497155839132E-2</v>
      </c>
      <c r="AB876" s="7">
        <f t="shared" si="209"/>
        <v>-5.3563823323576863E-2</v>
      </c>
      <c r="AE876" s="6">
        <v>44729</v>
      </c>
      <c r="AF876" s="7">
        <v>31.13</v>
      </c>
      <c r="AG876" s="7">
        <v>49.19</v>
      </c>
      <c r="AH876" s="7">
        <v>133.75</v>
      </c>
      <c r="AI876" s="7">
        <f t="shared" si="195"/>
        <v>9.6599999999999966</v>
      </c>
      <c r="AJ876" s="7">
        <v>7.37</v>
      </c>
      <c r="AK876" s="7">
        <v>117.738</v>
      </c>
      <c r="AL876" s="7">
        <f t="shared" si="196"/>
        <v>110.36799999999999</v>
      </c>
      <c r="AM876" s="7">
        <v>1.58</v>
      </c>
      <c r="AN876" s="7">
        <v>3.17</v>
      </c>
      <c r="AO876" s="7">
        <v>3.25</v>
      </c>
      <c r="AP876" s="7">
        <f t="shared" si="197"/>
        <v>8.0000000000000071E-2</v>
      </c>
      <c r="AQ876" s="7">
        <v>2.58</v>
      </c>
      <c r="AR876" s="7">
        <v>121.23690000000001</v>
      </c>
      <c r="AS876" s="7">
        <v>1835.6</v>
      </c>
      <c r="AT876" s="14">
        <v>294.95699999999999</v>
      </c>
      <c r="AU876" s="14">
        <v>101.018</v>
      </c>
      <c r="AV876" s="14">
        <v>50</v>
      </c>
      <c r="AY876" s="6">
        <v>44729</v>
      </c>
      <c r="AZ876" s="12">
        <v>0</v>
      </c>
      <c r="BA876" s="12">
        <v>0</v>
      </c>
      <c r="BB876" s="12">
        <v>1</v>
      </c>
      <c r="BE876" s="6">
        <v>44729</v>
      </c>
      <c r="BF876" t="s">
        <v>57</v>
      </c>
      <c r="BG876" s="52">
        <v>4</v>
      </c>
    </row>
    <row r="877" spans="1:59" x14ac:dyDescent="0.2">
      <c r="A877" s="6">
        <v>44733</v>
      </c>
      <c r="B877" s="12">
        <v>80.530100000000004</v>
      </c>
      <c r="C877" s="12">
        <v>132.72229999999999</v>
      </c>
      <c r="D877" s="12">
        <v>86.134200000000007</v>
      </c>
      <c r="E877" s="12">
        <v>54.582599999999999</v>
      </c>
      <c r="F877" s="12">
        <v>127.8977</v>
      </c>
      <c r="G877" s="12"/>
      <c r="H877" s="12">
        <v>6.5053999999999998</v>
      </c>
      <c r="I877" s="12">
        <v>34.358699999999999</v>
      </c>
      <c r="J877" s="12">
        <v>7.6044999999999998</v>
      </c>
      <c r="K877" s="12">
        <v>77.783199999999994</v>
      </c>
      <c r="L877" s="12">
        <v>110.49</v>
      </c>
      <c r="M877" s="12">
        <v>118.51</v>
      </c>
      <c r="O877" s="6">
        <v>44733</v>
      </c>
      <c r="P877" s="7">
        <f t="shared" si="198"/>
        <v>6.0378393280888877E-2</v>
      </c>
      <c r="Q877" s="7">
        <f t="shared" si="199"/>
        <v>4.1000233405321336E-2</v>
      </c>
      <c r="R877" s="7">
        <f t="shared" si="200"/>
        <v>5.7418643585349177E-2</v>
      </c>
      <c r="S877" s="7">
        <f t="shared" si="201"/>
        <v>3.8578223936097389E-2</v>
      </c>
      <c r="T877" s="7">
        <f t="shared" si="202"/>
        <v>5.2194214209628553E-2</v>
      </c>
      <c r="U877" s="7" t="str">
        <f t="shared" si="203"/>
        <v/>
      </c>
      <c r="V877" s="7">
        <f t="shared" si="204"/>
        <v>8.0606500889124535E-2</v>
      </c>
      <c r="W877" s="7">
        <f t="shared" si="205"/>
        <v>9.1328443797952852E-2</v>
      </c>
      <c r="X877" s="7">
        <f t="shared" si="206"/>
        <v>5.4436953773755167E-2</v>
      </c>
      <c r="Y877" s="7">
        <f t="shared" si="207"/>
        <v>2.1858007896762656E-4</v>
      </c>
      <c r="Z877" s="7">
        <v>2.4861999999999999E-2</v>
      </c>
      <c r="AA877" s="7">
        <f t="shared" si="208"/>
        <v>8.4526747302061979E-3</v>
      </c>
      <c r="AB877" s="7">
        <f t="shared" si="209"/>
        <v>-5.9731805914232036E-3</v>
      </c>
      <c r="AE877" s="6">
        <v>44733</v>
      </c>
      <c r="AF877" s="7">
        <v>30.19</v>
      </c>
      <c r="AG877" s="7">
        <v>46.56</v>
      </c>
      <c r="AH877" s="7">
        <v>138.91</v>
      </c>
      <c r="AI877" s="7">
        <f t="shared" si="195"/>
        <v>8.0200000000000102</v>
      </c>
      <c r="AJ877" s="7">
        <v>6.6</v>
      </c>
      <c r="AK877" s="7">
        <v>125.56</v>
      </c>
      <c r="AL877" s="7">
        <f t="shared" si="196"/>
        <v>118.96000000000001</v>
      </c>
      <c r="AM877" s="7">
        <v>1.58</v>
      </c>
      <c r="AN877" s="7">
        <v>3.21</v>
      </c>
      <c r="AO877" s="7">
        <v>3.31</v>
      </c>
      <c r="AP877" s="7">
        <f t="shared" si="197"/>
        <v>0.10000000000000009</v>
      </c>
      <c r="AQ877" s="7">
        <v>2.61</v>
      </c>
      <c r="AR877" s="7">
        <v>120.6427</v>
      </c>
      <c r="AS877" s="7">
        <v>1834.6</v>
      </c>
      <c r="AT877" s="14">
        <v>294.95699999999999</v>
      </c>
      <c r="AU877" s="14">
        <v>101.018</v>
      </c>
      <c r="AV877" s="14">
        <v>50</v>
      </c>
      <c r="AY877" s="6">
        <v>44733</v>
      </c>
      <c r="AZ877" s="12">
        <v>0</v>
      </c>
      <c r="BA877" s="12">
        <v>0</v>
      </c>
      <c r="BB877" s="12">
        <v>1</v>
      </c>
      <c r="BE877" s="6">
        <v>44733</v>
      </c>
      <c r="BF877" t="s">
        <v>57</v>
      </c>
      <c r="BG877" s="52">
        <v>4</v>
      </c>
    </row>
    <row r="878" spans="1:59" x14ac:dyDescent="0.2">
      <c r="A878" s="6">
        <v>44734</v>
      </c>
      <c r="B878" s="12">
        <v>77.343400000000003</v>
      </c>
      <c r="C878" s="12">
        <v>126.9528</v>
      </c>
      <c r="D878" s="12">
        <v>80.737799999999993</v>
      </c>
      <c r="E878" s="12">
        <v>52.601799999999997</v>
      </c>
      <c r="F878" s="12">
        <v>122.2221</v>
      </c>
      <c r="G878" s="12"/>
      <c r="H878" s="12">
        <v>6.2751000000000001</v>
      </c>
      <c r="I878" s="12">
        <v>33.125999999999998</v>
      </c>
      <c r="J878" s="12">
        <v>7.3261000000000003</v>
      </c>
      <c r="K878" s="12">
        <v>77.791700000000006</v>
      </c>
      <c r="L878" s="12">
        <v>106.22</v>
      </c>
      <c r="M878" s="12">
        <v>115.54</v>
      </c>
      <c r="O878" s="6">
        <v>44734</v>
      </c>
      <c r="P878" s="7">
        <f t="shared" si="198"/>
        <v>-4.0375780639634887E-2</v>
      </c>
      <c r="Q878" s="7">
        <f t="shared" si="199"/>
        <v>-4.4443611613738422E-2</v>
      </c>
      <c r="R878" s="7">
        <f t="shared" si="200"/>
        <v>-6.4699678012061917E-2</v>
      </c>
      <c r="S878" s="7">
        <f t="shared" si="201"/>
        <v>-3.6964810952021344E-2</v>
      </c>
      <c r="T878" s="7">
        <f t="shared" si="202"/>
        <v>-4.5390844174300282E-2</v>
      </c>
      <c r="U878" s="7" t="str">
        <f t="shared" si="203"/>
        <v/>
      </c>
      <c r="V878" s="7">
        <f t="shared" si="204"/>
        <v>-3.6043180088763359E-2</v>
      </c>
      <c r="W878" s="7">
        <f t="shared" si="205"/>
        <v>-3.6536789178840366E-2</v>
      </c>
      <c r="X878" s="7">
        <f t="shared" si="206"/>
        <v>-3.7296863053174228E-2</v>
      </c>
      <c r="Y878" s="7">
        <f t="shared" si="207"/>
        <v>1.0927212562525897E-4</v>
      </c>
      <c r="Z878" s="7">
        <v>-1.8140000000000001E-3</v>
      </c>
      <c r="AA878" s="7">
        <f t="shared" si="208"/>
        <v>-3.9412604130830454E-2</v>
      </c>
      <c r="AB878" s="7">
        <f t="shared" si="209"/>
        <v>-2.5380554847237738E-2</v>
      </c>
      <c r="AE878" s="6">
        <v>44734</v>
      </c>
      <c r="AF878" s="7">
        <v>28.95</v>
      </c>
      <c r="AG878" s="7">
        <v>48.99</v>
      </c>
      <c r="AH878" s="7">
        <v>129.94</v>
      </c>
      <c r="AI878" s="7">
        <f t="shared" si="195"/>
        <v>9.3200000000000074</v>
      </c>
      <c r="AJ878" s="7">
        <v>6.76</v>
      </c>
      <c r="AK878" s="7">
        <v>127.17100000000001</v>
      </c>
      <c r="AL878" s="7">
        <f t="shared" si="196"/>
        <v>120.411</v>
      </c>
      <c r="AM878" s="7">
        <v>1.58</v>
      </c>
      <c r="AN878" s="7">
        <v>3.06</v>
      </c>
      <c r="AO878" s="7">
        <v>3.16</v>
      </c>
      <c r="AP878" s="7">
        <f t="shared" si="197"/>
        <v>0.10000000000000009</v>
      </c>
      <c r="AQ878" s="7">
        <v>2.54</v>
      </c>
      <c r="AR878" s="7">
        <v>120.5197</v>
      </c>
      <c r="AS878" s="7">
        <v>1834.3</v>
      </c>
      <c r="AT878" s="14">
        <v>294.95699999999999</v>
      </c>
      <c r="AU878" s="14">
        <v>101.018</v>
      </c>
      <c r="AV878" s="14">
        <v>50</v>
      </c>
      <c r="AY878" s="6">
        <v>44734</v>
      </c>
      <c r="AZ878" s="12">
        <v>0</v>
      </c>
      <c r="BA878" s="12">
        <v>0</v>
      </c>
      <c r="BB878" s="12">
        <v>1</v>
      </c>
      <c r="BE878" s="6">
        <v>44734</v>
      </c>
      <c r="BF878" t="s">
        <v>57</v>
      </c>
      <c r="BG878" s="52">
        <v>4</v>
      </c>
    </row>
    <row r="879" spans="1:59" x14ac:dyDescent="0.2">
      <c r="A879" s="6">
        <v>44735</v>
      </c>
      <c r="B879" s="12">
        <v>75.010599999999997</v>
      </c>
      <c r="C879" s="12">
        <v>122.2824</v>
      </c>
      <c r="D879" s="12">
        <v>76.252399999999994</v>
      </c>
      <c r="E879" s="12">
        <v>52.903700000000001</v>
      </c>
      <c r="F879" s="12">
        <v>120.5937</v>
      </c>
      <c r="G879" s="12"/>
      <c r="H879" s="12">
        <v>6.2031000000000001</v>
      </c>
      <c r="I879" s="12">
        <v>31.138999999999999</v>
      </c>
      <c r="J879" s="12">
        <v>7.1722999999999999</v>
      </c>
      <c r="K879" s="12">
        <v>77.791700000000006</v>
      </c>
      <c r="L879" s="12">
        <v>105.75</v>
      </c>
      <c r="M879" s="12">
        <v>114.5</v>
      </c>
      <c r="O879" s="6">
        <v>44735</v>
      </c>
      <c r="P879" s="7">
        <f t="shared" si="198"/>
        <v>-3.0625810057270816E-2</v>
      </c>
      <c r="Q879" s="7">
        <f t="shared" si="199"/>
        <v>-3.7482239919586768E-2</v>
      </c>
      <c r="R879" s="7">
        <f t="shared" si="200"/>
        <v>-5.715797669514238E-2</v>
      </c>
      <c r="S879" s="7">
        <f t="shared" si="201"/>
        <v>5.7229400170863377E-3</v>
      </c>
      <c r="T879" s="7">
        <f t="shared" si="202"/>
        <v>-1.3412837327121545E-2</v>
      </c>
      <c r="U879" s="7" t="str">
        <f t="shared" si="203"/>
        <v/>
      </c>
      <c r="V879" s="7">
        <f t="shared" si="204"/>
        <v>-1.154025405315001E-2</v>
      </c>
      <c r="W879" s="7">
        <f t="shared" si="205"/>
        <v>-6.1857419677638296E-2</v>
      </c>
      <c r="X879" s="7">
        <f t="shared" si="206"/>
        <v>-2.1216930072740076E-2</v>
      </c>
      <c r="Y879" s="7">
        <f t="shared" si="207"/>
        <v>0</v>
      </c>
      <c r="Z879" s="7">
        <v>9.7549999999999998E-3</v>
      </c>
      <c r="AA879" s="7">
        <f t="shared" si="208"/>
        <v>-4.4345970678657531E-3</v>
      </c>
      <c r="AB879" s="7">
        <f t="shared" si="209"/>
        <v>-9.0419673588252331E-3</v>
      </c>
      <c r="AE879" s="6">
        <v>44735</v>
      </c>
      <c r="AF879" s="7">
        <v>29.05</v>
      </c>
      <c r="AG879" s="7">
        <v>48.58</v>
      </c>
      <c r="AH879" s="7">
        <v>125.98</v>
      </c>
      <c r="AI879" s="7">
        <f t="shared" si="195"/>
        <v>8.75</v>
      </c>
      <c r="AJ879" s="7">
        <v>6.54</v>
      </c>
      <c r="AK879" s="7">
        <v>133.34700000000001</v>
      </c>
      <c r="AL879" s="7">
        <f t="shared" si="196"/>
        <v>126.807</v>
      </c>
      <c r="AM879" s="7">
        <v>1.58</v>
      </c>
      <c r="AN879" s="7">
        <v>3.01</v>
      </c>
      <c r="AO879" s="7">
        <v>3.09</v>
      </c>
      <c r="AP879" s="7">
        <f t="shared" si="197"/>
        <v>8.0000000000000071E-2</v>
      </c>
      <c r="AQ879" s="7">
        <v>2.5</v>
      </c>
      <c r="AR879" s="7">
        <v>120.76220000000001</v>
      </c>
      <c r="AS879" s="7">
        <v>1825.7</v>
      </c>
      <c r="AT879" s="14">
        <v>294.95699999999999</v>
      </c>
      <c r="AU879" s="14">
        <v>101.018</v>
      </c>
      <c r="AV879" s="14">
        <v>50</v>
      </c>
      <c r="AY879" s="6">
        <v>44735</v>
      </c>
      <c r="AZ879" s="12">
        <v>0</v>
      </c>
      <c r="BA879" s="12">
        <v>0</v>
      </c>
      <c r="BB879" s="12">
        <v>1</v>
      </c>
      <c r="BE879" s="6">
        <v>44735</v>
      </c>
      <c r="BF879" t="s">
        <v>57</v>
      </c>
      <c r="BG879" s="52">
        <v>4</v>
      </c>
    </row>
    <row r="880" spans="1:59" x14ac:dyDescent="0.2">
      <c r="A880" s="6">
        <v>44736</v>
      </c>
      <c r="B880" s="12">
        <v>76.4983</v>
      </c>
      <c r="C880" s="12">
        <v>124.2914</v>
      </c>
      <c r="D880" s="12">
        <v>78.872500000000002</v>
      </c>
      <c r="E880" s="12">
        <v>54.252400000000002</v>
      </c>
      <c r="F880" s="12">
        <v>121.9716</v>
      </c>
      <c r="G880" s="12"/>
      <c r="H880" s="12">
        <v>6.4622000000000002</v>
      </c>
      <c r="I880" s="12">
        <v>32.031300000000002</v>
      </c>
      <c r="J880" s="12">
        <v>7.3994</v>
      </c>
      <c r="K880" s="12">
        <v>77.774699999999996</v>
      </c>
      <c r="L880" s="12">
        <v>109.07</v>
      </c>
      <c r="M880" s="12">
        <v>117.36</v>
      </c>
      <c r="O880" s="6">
        <v>44736</v>
      </c>
      <c r="P880" s="7">
        <f t="shared" si="198"/>
        <v>1.9639081480321636E-2</v>
      </c>
      <c r="Q880" s="7">
        <f t="shared" si="199"/>
        <v>1.6295684757982064E-2</v>
      </c>
      <c r="R880" s="7">
        <f t="shared" si="200"/>
        <v>3.3783734235962898E-2</v>
      </c>
      <c r="S880" s="7">
        <f t="shared" si="201"/>
        <v>2.5173951365800838E-2</v>
      </c>
      <c r="T880" s="7">
        <f t="shared" si="202"/>
        <v>1.1361186626317171E-2</v>
      </c>
      <c r="U880" s="7" t="str">
        <f t="shared" si="203"/>
        <v/>
      </c>
      <c r="V880" s="7">
        <f t="shared" si="204"/>
        <v>4.0920650000888972E-2</v>
      </c>
      <c r="W880" s="7">
        <f t="shared" si="205"/>
        <v>2.825249689484937E-2</v>
      </c>
      <c r="X880" s="7">
        <f t="shared" si="206"/>
        <v>3.117253163742249E-2</v>
      </c>
      <c r="Y880" s="7">
        <f t="shared" si="207"/>
        <v>-2.185561929527566E-4</v>
      </c>
      <c r="Z880" s="7">
        <v>3.1299E-2</v>
      </c>
      <c r="AA880" s="7">
        <f t="shared" si="208"/>
        <v>3.0912060014264154E-2</v>
      </c>
      <c r="AB880" s="7">
        <f t="shared" si="209"/>
        <v>2.4671310840431903E-2</v>
      </c>
      <c r="AE880" s="6">
        <v>44736</v>
      </c>
      <c r="AF880" s="7">
        <v>27.23</v>
      </c>
      <c r="AG880" s="7">
        <v>46.99</v>
      </c>
      <c r="AH880" s="7">
        <v>127</v>
      </c>
      <c r="AI880" s="7">
        <f t="shared" si="195"/>
        <v>8.2900000000000063</v>
      </c>
      <c r="AJ880" s="7">
        <v>5.8</v>
      </c>
      <c r="AK880" s="7">
        <v>128.505</v>
      </c>
      <c r="AL880" s="7">
        <f t="shared" si="196"/>
        <v>122.705</v>
      </c>
      <c r="AM880" s="7">
        <v>1.58</v>
      </c>
      <c r="AN880" s="7">
        <v>3.04</v>
      </c>
      <c r="AO880" s="7">
        <v>3.13</v>
      </c>
      <c r="AP880" s="7">
        <f t="shared" si="197"/>
        <v>8.9999999999999858E-2</v>
      </c>
      <c r="AQ880" s="7">
        <v>2.56</v>
      </c>
      <c r="AR880" s="7">
        <v>120.4853</v>
      </c>
      <c r="AS880" s="7">
        <v>1826.5</v>
      </c>
      <c r="AT880" s="14">
        <v>294.95699999999999</v>
      </c>
      <c r="AU880" s="14">
        <v>101.018</v>
      </c>
      <c r="AV880" s="14">
        <v>50</v>
      </c>
      <c r="AY880" s="6">
        <v>44736</v>
      </c>
      <c r="AZ880" s="12">
        <v>0</v>
      </c>
      <c r="BA880" s="12">
        <v>0</v>
      </c>
      <c r="BB880" s="12">
        <v>1</v>
      </c>
      <c r="BE880" s="6">
        <v>44736</v>
      </c>
      <c r="BF880" t="s">
        <v>57</v>
      </c>
      <c r="BG880" s="52">
        <v>4</v>
      </c>
    </row>
    <row r="881" spans="1:59" x14ac:dyDescent="0.2">
      <c r="A881" s="6">
        <v>44739</v>
      </c>
      <c r="B881" s="12">
        <v>78.373400000000004</v>
      </c>
      <c r="C881" s="12">
        <v>126.6953</v>
      </c>
      <c r="D881" s="12">
        <v>80.638599999999997</v>
      </c>
      <c r="E881" s="12">
        <v>55.554099999999998</v>
      </c>
      <c r="F881" s="12">
        <v>126.2499</v>
      </c>
      <c r="G881" s="12"/>
      <c r="H881" s="12">
        <v>6.8075999999999999</v>
      </c>
      <c r="I881" s="12">
        <v>33.659599999999998</v>
      </c>
      <c r="J881" s="12">
        <v>7.4287000000000001</v>
      </c>
      <c r="K881" s="12">
        <v>77.774699999999996</v>
      </c>
      <c r="L881" s="12">
        <v>111.44</v>
      </c>
      <c r="M881" s="12">
        <v>119.69</v>
      </c>
      <c r="O881" s="6">
        <v>44739</v>
      </c>
      <c r="P881" s="7">
        <f t="shared" si="198"/>
        <v>2.4216065708305597E-2</v>
      </c>
      <c r="Q881" s="7">
        <f t="shared" si="199"/>
        <v>1.915618246446945E-2</v>
      </c>
      <c r="R881" s="7">
        <f t="shared" si="200"/>
        <v>2.2144818423261964E-2</v>
      </c>
      <c r="S881" s="7">
        <f t="shared" si="201"/>
        <v>2.3710089669384621E-2</v>
      </c>
      <c r="T881" s="7">
        <f t="shared" si="202"/>
        <v>3.4475045327009499E-2</v>
      </c>
      <c r="U881" s="7" t="str">
        <f t="shared" si="203"/>
        <v/>
      </c>
      <c r="V881" s="7">
        <f t="shared" si="204"/>
        <v>5.2069818044798932E-2</v>
      </c>
      <c r="W881" s="7">
        <f t="shared" si="205"/>
        <v>4.9584755403581184E-2</v>
      </c>
      <c r="X881" s="7">
        <f t="shared" si="206"/>
        <v>3.9519612268509811E-3</v>
      </c>
      <c r="Y881" s="7">
        <f t="shared" si="207"/>
        <v>0</v>
      </c>
      <c r="Z881" s="7">
        <v>-3.8270000000000001E-3</v>
      </c>
      <c r="AA881" s="7">
        <f t="shared" si="208"/>
        <v>2.1496451530898859E-2</v>
      </c>
      <c r="AB881" s="7">
        <f t="shared" si="209"/>
        <v>1.9658933050552892E-2</v>
      </c>
      <c r="AE881" s="6">
        <v>44739</v>
      </c>
      <c r="AF881" s="7">
        <v>26.95</v>
      </c>
      <c r="AG881" s="7">
        <v>46.99</v>
      </c>
      <c r="AH881" s="7">
        <v>133.22</v>
      </c>
      <c r="AI881" s="7">
        <f t="shared" si="195"/>
        <v>8.25</v>
      </c>
      <c r="AJ881" s="7">
        <v>6.09</v>
      </c>
      <c r="AK881" s="7">
        <v>129.459</v>
      </c>
      <c r="AL881" s="7">
        <f t="shared" si="196"/>
        <v>123.369</v>
      </c>
      <c r="AM881" s="7">
        <v>1.58</v>
      </c>
      <c r="AN881" s="7">
        <v>3.08</v>
      </c>
      <c r="AO881" s="7">
        <v>3.2</v>
      </c>
      <c r="AP881" s="7">
        <f t="shared" si="197"/>
        <v>0.12000000000000011</v>
      </c>
      <c r="AQ881" s="7">
        <v>2.5499999999999998</v>
      </c>
      <c r="AR881" s="7">
        <v>120.17359999999999</v>
      </c>
      <c r="AS881" s="7">
        <v>1820.9</v>
      </c>
      <c r="AT881" s="14">
        <v>294.95699999999999</v>
      </c>
      <c r="AU881" s="14">
        <v>101.018</v>
      </c>
      <c r="AV881" s="14">
        <v>50</v>
      </c>
      <c r="AY881" s="6">
        <v>44739</v>
      </c>
      <c r="AZ881" s="12">
        <v>0</v>
      </c>
      <c r="BA881" s="12">
        <v>0</v>
      </c>
      <c r="BB881" s="12">
        <v>1</v>
      </c>
      <c r="BE881" s="6">
        <v>44739</v>
      </c>
      <c r="BF881" t="s">
        <v>57</v>
      </c>
      <c r="BG881" s="52">
        <v>4</v>
      </c>
    </row>
    <row r="882" spans="1:59" x14ac:dyDescent="0.2">
      <c r="A882" s="6">
        <v>44740</v>
      </c>
      <c r="B882" s="12">
        <v>80.547700000000006</v>
      </c>
      <c r="C882" s="12">
        <v>128.73009999999999</v>
      </c>
      <c r="D882" s="12">
        <v>83.252799999999993</v>
      </c>
      <c r="E882" s="12">
        <v>58.2044</v>
      </c>
      <c r="F882" s="12">
        <v>129.95009999999999</v>
      </c>
      <c r="G882" s="12"/>
      <c r="H882" s="12">
        <v>6.7427999999999999</v>
      </c>
      <c r="I882" s="12">
        <v>34.579500000000003</v>
      </c>
      <c r="J882" s="12">
        <v>7.5751999999999997</v>
      </c>
      <c r="K882" s="12">
        <v>77.791700000000006</v>
      </c>
      <c r="L882" s="12">
        <v>113.66</v>
      </c>
      <c r="M882" s="12">
        <v>122.21</v>
      </c>
      <c r="O882" s="6">
        <v>44740</v>
      </c>
      <c r="P882" s="7">
        <f t="shared" si="198"/>
        <v>2.7364971450304528E-2</v>
      </c>
      <c r="Q882" s="7">
        <f t="shared" si="199"/>
        <v>1.5932973353086983E-2</v>
      </c>
      <c r="R882" s="7">
        <f t="shared" si="200"/>
        <v>3.1904318867347341E-2</v>
      </c>
      <c r="S882" s="7">
        <f t="shared" si="201"/>
        <v>4.6603632511576371E-2</v>
      </c>
      <c r="T882" s="7">
        <f t="shared" si="202"/>
        <v>2.8887254537996503E-2</v>
      </c>
      <c r="U882" s="7" t="str">
        <f t="shared" si="203"/>
        <v/>
      </c>
      <c r="V882" s="7">
        <f t="shared" si="204"/>
        <v>-9.5643662143689301E-3</v>
      </c>
      <c r="W882" s="7">
        <f t="shared" si="205"/>
        <v>2.6962715774868664E-2</v>
      </c>
      <c r="X882" s="7">
        <f t="shared" si="206"/>
        <v>1.9528876618507926E-2</v>
      </c>
      <c r="Y882" s="7">
        <f t="shared" si="207"/>
        <v>2.1855619295281829E-4</v>
      </c>
      <c r="Z882" s="7">
        <v>-2.0643999999999999E-2</v>
      </c>
      <c r="AA882" s="7">
        <f t="shared" si="208"/>
        <v>1.9725206397425168E-2</v>
      </c>
      <c r="AB882" s="7">
        <f t="shared" si="209"/>
        <v>2.0835809564629944E-2</v>
      </c>
      <c r="AE882" s="6">
        <v>44740</v>
      </c>
      <c r="AF882" s="7">
        <v>28.36</v>
      </c>
      <c r="AG882" s="7">
        <v>46.59</v>
      </c>
      <c r="AH882" s="7">
        <v>135.22</v>
      </c>
      <c r="AI882" s="7">
        <f t="shared" si="195"/>
        <v>8.5499999999999972</v>
      </c>
      <c r="AJ882" s="7">
        <v>6.66</v>
      </c>
      <c r="AK882" s="7">
        <v>129.17599999999999</v>
      </c>
      <c r="AL882" s="7">
        <f t="shared" si="196"/>
        <v>122.51599999999999</v>
      </c>
      <c r="AM882" s="7">
        <v>1.58</v>
      </c>
      <c r="AN882" s="7">
        <v>3.1</v>
      </c>
      <c r="AO882" s="7">
        <v>3.2</v>
      </c>
      <c r="AP882" s="7">
        <f t="shared" si="197"/>
        <v>0.10000000000000009</v>
      </c>
      <c r="AQ882" s="7">
        <v>2.48</v>
      </c>
      <c r="AR882" s="7">
        <v>120.62</v>
      </c>
      <c r="AS882" s="7">
        <v>1817.5</v>
      </c>
      <c r="AT882" s="14">
        <v>294.95699999999999</v>
      </c>
      <c r="AU882" s="14">
        <v>101.018</v>
      </c>
      <c r="AV882" s="14">
        <v>50</v>
      </c>
      <c r="AY882" s="6">
        <v>44740</v>
      </c>
      <c r="AZ882" s="12">
        <v>0</v>
      </c>
      <c r="BA882" s="12">
        <v>0</v>
      </c>
      <c r="BB882" s="12">
        <v>1</v>
      </c>
      <c r="BE882" s="6">
        <v>44740</v>
      </c>
      <c r="BF882" t="s">
        <v>57</v>
      </c>
      <c r="BG882" s="52">
        <v>4</v>
      </c>
    </row>
    <row r="883" spans="1:59" x14ac:dyDescent="0.2">
      <c r="A883" s="6">
        <v>44741</v>
      </c>
      <c r="B883" s="12">
        <v>77.572299999999998</v>
      </c>
      <c r="C883" s="12">
        <v>126.1888</v>
      </c>
      <c r="D883" s="12">
        <v>79.965400000000002</v>
      </c>
      <c r="E883" s="12">
        <v>55.742699999999999</v>
      </c>
      <c r="F883" s="12">
        <v>129.60319999999999</v>
      </c>
      <c r="G883" s="12"/>
      <c r="H883" s="12">
        <v>6.5701000000000001</v>
      </c>
      <c r="I883" s="12">
        <v>31.6266</v>
      </c>
      <c r="J883" s="12">
        <v>7.4580000000000002</v>
      </c>
      <c r="K883" s="12">
        <v>77.800200000000004</v>
      </c>
      <c r="L883" s="12">
        <v>111.65</v>
      </c>
      <c r="M883" s="12">
        <v>120.8</v>
      </c>
      <c r="O883" s="6">
        <v>44741</v>
      </c>
      <c r="P883" s="7">
        <f t="shared" si="198"/>
        <v>-3.763915082061884E-2</v>
      </c>
      <c r="Q883" s="7">
        <f t="shared" si="199"/>
        <v>-1.9938766341184508E-2</v>
      </c>
      <c r="R883" s="7">
        <f t="shared" si="200"/>
        <v>-4.0287720809808136E-2</v>
      </c>
      <c r="S883" s="7">
        <f t="shared" si="201"/>
        <v>-4.3214493191743836E-2</v>
      </c>
      <c r="T883" s="7">
        <f t="shared" si="202"/>
        <v>-2.6730556425718583E-3</v>
      </c>
      <c r="U883" s="7" t="str">
        <f t="shared" si="203"/>
        <v/>
      </c>
      <c r="V883" s="7">
        <f t="shared" si="204"/>
        <v>-2.5946215843178043E-2</v>
      </c>
      <c r="W883" s="7">
        <f t="shared" si="205"/>
        <v>-8.9262482272340404E-2</v>
      </c>
      <c r="X883" s="7">
        <f t="shared" si="206"/>
        <v>-1.559247193052417E-2</v>
      </c>
      <c r="Y883" s="7">
        <f t="shared" si="207"/>
        <v>1.0926018653230945E-4</v>
      </c>
      <c r="Z883" s="7">
        <v>-8.1499999999999997E-4</v>
      </c>
      <c r="AA883" s="7">
        <f t="shared" si="208"/>
        <v>-1.7842557582808519E-2</v>
      </c>
      <c r="AB883" s="7">
        <f t="shared" si="209"/>
        <v>-1.1604590949194532E-2</v>
      </c>
      <c r="AE883" s="6">
        <v>44741</v>
      </c>
      <c r="AF883" s="7">
        <v>28.16</v>
      </c>
      <c r="AG883" s="7">
        <v>48.57</v>
      </c>
      <c r="AH883" s="7">
        <v>130.43</v>
      </c>
      <c r="AI883" s="7">
        <f t="shared" si="195"/>
        <v>9.1499999999999915</v>
      </c>
      <c r="AJ883" s="7">
        <v>6.69</v>
      </c>
      <c r="AK883" s="7">
        <v>139.58799999999999</v>
      </c>
      <c r="AL883" s="7">
        <f t="shared" si="196"/>
        <v>132.898</v>
      </c>
      <c r="AM883" s="7">
        <v>1.58</v>
      </c>
      <c r="AN883" s="7">
        <v>3.06</v>
      </c>
      <c r="AO883" s="7">
        <v>3.1</v>
      </c>
      <c r="AP883" s="7">
        <f t="shared" si="197"/>
        <v>4.0000000000000036E-2</v>
      </c>
      <c r="AQ883" s="7">
        <v>2.36</v>
      </c>
      <c r="AR883" s="7">
        <v>120.9616</v>
      </c>
      <c r="AS883" s="7">
        <v>1813.7</v>
      </c>
      <c r="AT883" s="14">
        <v>294.95699999999999</v>
      </c>
      <c r="AU883" s="14">
        <v>101.018</v>
      </c>
      <c r="AV883" s="14">
        <v>50</v>
      </c>
      <c r="AY883" s="6">
        <v>44741</v>
      </c>
      <c r="AZ883" s="12">
        <v>0</v>
      </c>
      <c r="BA883" s="12">
        <v>0</v>
      </c>
      <c r="BB883" s="12">
        <v>1</v>
      </c>
      <c r="BE883" s="6">
        <v>44741</v>
      </c>
      <c r="BF883" t="s">
        <v>57</v>
      </c>
      <c r="BG883" s="52">
        <v>4</v>
      </c>
    </row>
    <row r="884" spans="1:59" x14ac:dyDescent="0.2">
      <c r="A884" s="6">
        <v>44742</v>
      </c>
      <c r="B884" s="12">
        <v>75.389099999999999</v>
      </c>
      <c r="C884" s="12">
        <v>124.29989999999999</v>
      </c>
      <c r="D884" s="12">
        <v>78.5227</v>
      </c>
      <c r="E884" s="12">
        <v>55.535200000000003</v>
      </c>
      <c r="F884" s="12">
        <v>128.1867</v>
      </c>
      <c r="G884" s="12"/>
      <c r="H884" s="12">
        <v>6.3757999999999999</v>
      </c>
      <c r="I884" s="12">
        <v>31.746099999999998</v>
      </c>
      <c r="J884" s="12">
        <v>7.3114999999999997</v>
      </c>
      <c r="K884" s="12">
        <v>77.808700000000002</v>
      </c>
      <c r="L884" s="12">
        <v>107.76</v>
      </c>
      <c r="M884" s="12">
        <v>119.78</v>
      </c>
      <c r="O884" s="6">
        <v>44742</v>
      </c>
      <c r="P884" s="7">
        <f t="shared" si="198"/>
        <v>-2.8547702471790493E-2</v>
      </c>
      <c r="Q884" s="7">
        <f t="shared" si="199"/>
        <v>-1.5082004138644411E-2</v>
      </c>
      <c r="R884" s="7">
        <f t="shared" si="200"/>
        <v>-1.820628615805257E-2</v>
      </c>
      <c r="S884" s="7">
        <f t="shared" si="201"/>
        <v>-3.729406117487274E-3</v>
      </c>
      <c r="T884" s="7">
        <f t="shared" si="202"/>
        <v>-1.098968001636514E-2</v>
      </c>
      <c r="U884" s="7" t="str">
        <f t="shared" si="203"/>
        <v/>
      </c>
      <c r="V884" s="7">
        <f t="shared" si="204"/>
        <v>-3.0019479713505361E-2</v>
      </c>
      <c r="W884" s="7">
        <f t="shared" si="205"/>
        <v>3.7713444949555078E-3</v>
      </c>
      <c r="X884" s="7">
        <f t="shared" si="206"/>
        <v>-1.9838830686832457E-2</v>
      </c>
      <c r="Y884" s="7">
        <f t="shared" si="207"/>
        <v>1.0924825004795648E-4</v>
      </c>
      <c r="Z884" s="7">
        <v>-8.1569999999999993E-3</v>
      </c>
      <c r="AA884" s="7">
        <f t="shared" si="208"/>
        <v>-3.5462446184058381E-2</v>
      </c>
      <c r="AB884" s="7">
        <f t="shared" si="209"/>
        <v>-8.4795586643981666E-3</v>
      </c>
      <c r="AE884" s="6">
        <v>44742</v>
      </c>
      <c r="AF884" s="7">
        <v>28.71</v>
      </c>
      <c r="AG884" s="7">
        <v>48.9</v>
      </c>
      <c r="AH884" s="7">
        <v>135.5</v>
      </c>
      <c r="AI884" s="7">
        <f t="shared" si="195"/>
        <v>12.019999999999996</v>
      </c>
      <c r="AJ884" s="7">
        <v>6.54</v>
      </c>
      <c r="AK884" s="7">
        <v>144.51400000000001</v>
      </c>
      <c r="AL884" s="7">
        <f t="shared" si="196"/>
        <v>137.97400000000002</v>
      </c>
      <c r="AM884" s="7">
        <v>1.58</v>
      </c>
      <c r="AN884" s="7">
        <v>2.92</v>
      </c>
      <c r="AO884" s="7">
        <v>2.98</v>
      </c>
      <c r="AP884" s="7">
        <f t="shared" si="197"/>
        <v>6.0000000000000053E-2</v>
      </c>
      <c r="AQ884" s="7">
        <v>2.33</v>
      </c>
      <c r="AR884" s="7">
        <v>120.9652</v>
      </c>
      <c r="AS884" s="7">
        <v>1804.1</v>
      </c>
      <c r="AT884" s="14">
        <v>294.95699999999999</v>
      </c>
      <c r="AU884" s="14">
        <v>101.018</v>
      </c>
      <c r="AV884" s="14">
        <v>50</v>
      </c>
      <c r="AY884" s="6">
        <v>44742</v>
      </c>
      <c r="AZ884" s="12">
        <v>0</v>
      </c>
      <c r="BA884" s="12">
        <v>0</v>
      </c>
      <c r="BB884" s="12">
        <v>1</v>
      </c>
      <c r="BE884" s="6">
        <v>44742</v>
      </c>
      <c r="BF884" t="s">
        <v>57</v>
      </c>
      <c r="BG884" s="52">
        <v>4</v>
      </c>
    </row>
    <row r="885" spans="1:59" x14ac:dyDescent="0.2">
      <c r="A885" s="6">
        <v>44743</v>
      </c>
      <c r="B885" s="12">
        <v>77.070499999999996</v>
      </c>
      <c r="C885" s="12">
        <v>125.78530000000001</v>
      </c>
      <c r="D885" s="12">
        <v>79.545699999999997</v>
      </c>
      <c r="E885" s="12">
        <v>57.006599999999999</v>
      </c>
      <c r="F885" s="12">
        <v>127.1461</v>
      </c>
      <c r="G885" s="12"/>
      <c r="H885" s="12">
        <v>6.4909999999999997</v>
      </c>
      <c r="I885" s="12">
        <v>31.433399999999999</v>
      </c>
      <c r="J885" s="12">
        <v>7.3407999999999998</v>
      </c>
      <c r="K885" s="12">
        <v>77.802800000000005</v>
      </c>
      <c r="L885" s="12">
        <v>110.3</v>
      </c>
      <c r="M885" s="12">
        <v>119.21</v>
      </c>
      <c r="O885" s="6">
        <v>44743</v>
      </c>
      <c r="P885" s="7">
        <f t="shared" si="198"/>
        <v>2.2057885147973431E-2</v>
      </c>
      <c r="Q885" s="7">
        <f t="shared" si="199"/>
        <v>1.1879291281219978E-2</v>
      </c>
      <c r="R885" s="7">
        <f t="shared" si="200"/>
        <v>1.2943944308040734E-2</v>
      </c>
      <c r="S885" s="7">
        <f t="shared" si="201"/>
        <v>2.614999666005912E-2</v>
      </c>
      <c r="T885" s="7">
        <f t="shared" si="202"/>
        <v>-8.1509759914200845E-3</v>
      </c>
      <c r="U885" s="7" t="str">
        <f t="shared" si="203"/>
        <v/>
      </c>
      <c r="V885" s="7">
        <f t="shared" si="204"/>
        <v>1.7907028683999245E-2</v>
      </c>
      <c r="W885" s="7">
        <f t="shared" si="205"/>
        <v>-9.8988612884112533E-3</v>
      </c>
      <c r="X885" s="7">
        <f t="shared" si="206"/>
        <v>3.9993774430630204E-3</v>
      </c>
      <c r="Y885" s="7">
        <f t="shared" si="207"/>
        <v>-7.5829871221907126E-5</v>
      </c>
      <c r="Z885" s="7">
        <v>1.0521000000000001E-2</v>
      </c>
      <c r="AA885" s="7">
        <f t="shared" si="208"/>
        <v>2.3297394157348193E-2</v>
      </c>
      <c r="AB885" s="7">
        <f t="shared" si="209"/>
        <v>-4.7700831064061405E-3</v>
      </c>
      <c r="AE885" s="6">
        <v>44743</v>
      </c>
      <c r="AF885" s="7">
        <v>26.7</v>
      </c>
      <c r="AG885" s="7">
        <v>49.4</v>
      </c>
      <c r="AH885" s="7">
        <v>144.16999999999999</v>
      </c>
      <c r="AI885" s="7">
        <f t="shared" si="195"/>
        <v>8.9099999999999966</v>
      </c>
      <c r="AJ885" s="7">
        <v>5.75</v>
      </c>
      <c r="AK885" s="7">
        <v>147.78399999999999</v>
      </c>
      <c r="AL885" s="7">
        <f t="shared" si="196"/>
        <v>142.03399999999999</v>
      </c>
      <c r="AM885" s="7">
        <v>1.58</v>
      </c>
      <c r="AN885" s="7">
        <v>2.84</v>
      </c>
      <c r="AO885" s="7">
        <v>2.88</v>
      </c>
      <c r="AP885" s="7">
        <f t="shared" si="197"/>
        <v>4.0000000000000036E-2</v>
      </c>
      <c r="AQ885" s="7">
        <v>2.34</v>
      </c>
      <c r="AR885" s="7">
        <v>121.50579999999999</v>
      </c>
      <c r="AS885" s="7">
        <v>1798.9</v>
      </c>
      <c r="AT885" s="14">
        <v>294.91300000000001</v>
      </c>
      <c r="AU885" s="14">
        <v>101.223</v>
      </c>
      <c r="AV885" s="14">
        <v>51.5</v>
      </c>
      <c r="AY885" s="6">
        <v>44743</v>
      </c>
      <c r="AZ885" s="12">
        <v>0</v>
      </c>
      <c r="BA885" s="12">
        <v>0</v>
      </c>
      <c r="BB885" s="12">
        <v>1</v>
      </c>
      <c r="BE885" s="6">
        <v>44743</v>
      </c>
      <c r="BF885" t="s">
        <v>57</v>
      </c>
      <c r="BG885" s="52">
        <v>4</v>
      </c>
    </row>
    <row r="886" spans="1:59" x14ac:dyDescent="0.2">
      <c r="A886" s="6">
        <v>44747</v>
      </c>
      <c r="B886" s="12">
        <v>74.658500000000004</v>
      </c>
      <c r="C886" s="12">
        <v>122.4798</v>
      </c>
      <c r="D886" s="12">
        <v>74.002499999999998</v>
      </c>
      <c r="E886" s="12">
        <v>55.752099999999999</v>
      </c>
      <c r="F886" s="12">
        <v>127.175</v>
      </c>
      <c r="G886" s="12"/>
      <c r="H886" s="12">
        <v>6.3613999999999997</v>
      </c>
      <c r="I886" s="12">
        <v>30.228300000000001</v>
      </c>
      <c r="J886" s="12">
        <v>7.2382</v>
      </c>
      <c r="K886" s="12">
        <v>77.802800000000005</v>
      </c>
      <c r="L886" s="12">
        <v>101.55</v>
      </c>
      <c r="M886" s="12">
        <v>110.49</v>
      </c>
      <c r="O886" s="6">
        <v>44747</v>
      </c>
      <c r="P886" s="7">
        <f t="shared" si="198"/>
        <v>-3.1796205172476111E-2</v>
      </c>
      <c r="Q886" s="7">
        <f t="shared" si="199"/>
        <v>-2.6630366863897643E-2</v>
      </c>
      <c r="R886" s="7">
        <f t="shared" si="200"/>
        <v>-7.2232822851474407E-2</v>
      </c>
      <c r="S886" s="7">
        <f t="shared" si="201"/>
        <v>-2.2251972812914914E-2</v>
      </c>
      <c r="T886" s="7">
        <f t="shared" si="202"/>
        <v>2.2727174524170927E-4</v>
      </c>
      <c r="U886" s="7" t="str">
        <f t="shared" si="203"/>
        <v/>
      </c>
      <c r="V886" s="7">
        <f t="shared" si="204"/>
        <v>-2.0168123137263263E-2</v>
      </c>
      <c r="W886" s="7">
        <f t="shared" si="205"/>
        <v>-3.909245017735858E-2</v>
      </c>
      <c r="X886" s="7">
        <f t="shared" si="206"/>
        <v>-1.407527181053865E-2</v>
      </c>
      <c r="Y886" s="7">
        <f t="shared" si="207"/>
        <v>0</v>
      </c>
      <c r="Z886" s="7">
        <v>1.887E-3</v>
      </c>
      <c r="AA886" s="7">
        <f t="shared" si="208"/>
        <v>-8.2652638233063153E-2</v>
      </c>
      <c r="AB886" s="7">
        <f t="shared" si="209"/>
        <v>-7.5961624604826652E-2</v>
      </c>
      <c r="AE886" s="6">
        <v>44747</v>
      </c>
      <c r="AF886" s="7">
        <v>27.54</v>
      </c>
      <c r="AG886" s="7">
        <v>52.61</v>
      </c>
      <c r="AH886" s="7">
        <v>156.16</v>
      </c>
      <c r="AI886" s="7">
        <f t="shared" si="195"/>
        <v>8.9399999999999977</v>
      </c>
      <c r="AJ886" s="7">
        <v>5.72</v>
      </c>
      <c r="AK886" s="7">
        <v>165.07300000000001</v>
      </c>
      <c r="AL886" s="7">
        <f t="shared" si="196"/>
        <v>159.35300000000001</v>
      </c>
      <c r="AM886" s="7">
        <v>1.58</v>
      </c>
      <c r="AN886" s="7">
        <v>2.82</v>
      </c>
      <c r="AO886" s="7">
        <v>2.82</v>
      </c>
      <c r="AP886" s="7">
        <f t="shared" si="197"/>
        <v>0</v>
      </c>
      <c r="AQ886" s="7">
        <v>2.2999999999999998</v>
      </c>
      <c r="AR886" s="7">
        <v>122.6203</v>
      </c>
      <c r="AS886" s="7">
        <v>1761.8</v>
      </c>
      <c r="AT886" s="14">
        <v>294.91300000000001</v>
      </c>
      <c r="AU886" s="14">
        <v>101.223</v>
      </c>
      <c r="AV886" s="14">
        <v>51.5</v>
      </c>
      <c r="AY886" s="6">
        <v>44747</v>
      </c>
      <c r="AZ886" s="12">
        <v>0</v>
      </c>
      <c r="BA886" s="12">
        <v>0</v>
      </c>
      <c r="BB886" s="12">
        <v>1</v>
      </c>
      <c r="BE886" s="6">
        <v>44747</v>
      </c>
      <c r="BF886" t="s">
        <v>57</v>
      </c>
      <c r="BG886" s="52">
        <v>4</v>
      </c>
    </row>
    <row r="887" spans="1:59" x14ac:dyDescent="0.2">
      <c r="A887" s="6">
        <v>44748</v>
      </c>
      <c r="B887" s="12">
        <v>73.311599999999999</v>
      </c>
      <c r="C887" s="12">
        <v>120.86579999999999</v>
      </c>
      <c r="D887" s="12">
        <v>72.865899999999996</v>
      </c>
      <c r="E887" s="12">
        <v>55.752099999999999</v>
      </c>
      <c r="F887" s="12">
        <v>119.89019999999999</v>
      </c>
      <c r="G887" s="12"/>
      <c r="H887" s="12">
        <v>5.8792999999999997</v>
      </c>
      <c r="I887" s="12">
        <v>26.944199999999999</v>
      </c>
      <c r="J887" s="12">
        <v>6.9890999999999996</v>
      </c>
      <c r="K887" s="12">
        <v>77.802800000000005</v>
      </c>
      <c r="L887" s="12">
        <v>100.31</v>
      </c>
      <c r="M887" s="12">
        <v>108.54</v>
      </c>
      <c r="O887" s="6">
        <v>44748</v>
      </c>
      <c r="P887" s="7">
        <f t="shared" si="198"/>
        <v>-1.8205532081541565E-2</v>
      </c>
      <c r="Q887" s="7">
        <f t="shared" si="199"/>
        <v>-1.3265279237243301E-2</v>
      </c>
      <c r="R887" s="7">
        <f t="shared" si="200"/>
        <v>-1.5478110898774737E-2</v>
      </c>
      <c r="S887" s="7">
        <f t="shared" si="201"/>
        <v>0</v>
      </c>
      <c r="T887" s="7">
        <f t="shared" si="202"/>
        <v>-5.8987766794811693E-2</v>
      </c>
      <c r="U887" s="7" t="str">
        <f t="shared" si="203"/>
        <v/>
      </c>
      <c r="V887" s="7">
        <f t="shared" si="204"/>
        <v>-7.8810771709310598E-2</v>
      </c>
      <c r="W887" s="7">
        <f t="shared" si="205"/>
        <v>-0.11501051084725095</v>
      </c>
      <c r="X887" s="7">
        <f t="shared" si="206"/>
        <v>-3.5020764111092791E-2</v>
      </c>
      <c r="Y887" s="7">
        <f t="shared" si="207"/>
        <v>0</v>
      </c>
      <c r="Z887" s="7">
        <v>3.372E-3</v>
      </c>
      <c r="AA887" s="7">
        <f t="shared" si="208"/>
        <v>-1.228589713099984E-2</v>
      </c>
      <c r="AB887" s="7">
        <f t="shared" si="209"/>
        <v>-1.7806250489824788E-2</v>
      </c>
      <c r="AE887" s="6">
        <v>44748</v>
      </c>
      <c r="AF887" s="7">
        <v>26.73</v>
      </c>
      <c r="AG887" s="7">
        <v>54.67</v>
      </c>
      <c r="AH887" s="7">
        <v>151.13999999999999</v>
      </c>
      <c r="AI887" s="7">
        <f t="shared" si="195"/>
        <v>8.230000000000004</v>
      </c>
      <c r="AJ887" s="7">
        <v>5.65</v>
      </c>
      <c r="AK887" s="7">
        <v>170.999</v>
      </c>
      <c r="AL887" s="7">
        <f t="shared" si="196"/>
        <v>165.34899999999999</v>
      </c>
      <c r="AM887" s="7">
        <v>1.58</v>
      </c>
      <c r="AN887" s="7">
        <v>2.97</v>
      </c>
      <c r="AO887" s="7">
        <v>2.93</v>
      </c>
      <c r="AP887" s="7">
        <f t="shared" si="197"/>
        <v>-4.0000000000000036E-2</v>
      </c>
      <c r="AQ887" s="7">
        <v>2.29</v>
      </c>
      <c r="AR887" s="7">
        <v>123.0073</v>
      </c>
      <c r="AS887" s="7">
        <v>1734.9</v>
      </c>
      <c r="AT887" s="14">
        <v>294.91300000000001</v>
      </c>
      <c r="AU887" s="14">
        <v>101.223</v>
      </c>
      <c r="AV887" s="14">
        <v>51.5</v>
      </c>
      <c r="AY887" s="6">
        <v>44748</v>
      </c>
      <c r="AZ887" s="12">
        <v>0</v>
      </c>
      <c r="BA887" s="12">
        <v>0</v>
      </c>
      <c r="BB887" s="12">
        <v>1</v>
      </c>
      <c r="BE887" s="6">
        <v>44748</v>
      </c>
      <c r="BF887" t="s">
        <v>57</v>
      </c>
      <c r="BG887" s="52">
        <v>4</v>
      </c>
    </row>
    <row r="888" spans="1:59" x14ac:dyDescent="0.2">
      <c r="A888" s="6">
        <v>44749</v>
      </c>
      <c r="B888" s="12">
        <v>75.653199999999998</v>
      </c>
      <c r="C888" s="12">
        <v>123.2182</v>
      </c>
      <c r="D888" s="12">
        <v>75.497600000000006</v>
      </c>
      <c r="E888" s="12">
        <v>57.978000000000002</v>
      </c>
      <c r="F888" s="12">
        <v>127.1461</v>
      </c>
      <c r="G888" s="12"/>
      <c r="H888" s="12">
        <v>6.0232000000000001</v>
      </c>
      <c r="I888" s="12">
        <v>29.639600000000002</v>
      </c>
      <c r="J888" s="12">
        <v>7.2309000000000001</v>
      </c>
      <c r="K888" s="12">
        <v>77.802800000000005</v>
      </c>
      <c r="L888" s="12">
        <v>104.62</v>
      </c>
      <c r="M888" s="12">
        <v>113.4</v>
      </c>
      <c r="O888" s="6">
        <v>44749</v>
      </c>
      <c r="P888" s="7">
        <f t="shared" si="198"/>
        <v>3.1440889282329035E-2</v>
      </c>
      <c r="Q888" s="7">
        <f t="shared" si="199"/>
        <v>1.9275928270356169E-2</v>
      </c>
      <c r="R888" s="7">
        <f t="shared" si="200"/>
        <v>3.5480102151737525E-2</v>
      </c>
      <c r="S888" s="7">
        <f t="shared" si="201"/>
        <v>3.9148550452990712E-2</v>
      </c>
      <c r="T888" s="7">
        <f t="shared" si="202"/>
        <v>5.8760495049570191E-2</v>
      </c>
      <c r="U888" s="7" t="str">
        <f t="shared" si="203"/>
        <v/>
      </c>
      <c r="V888" s="7">
        <f t="shared" si="204"/>
        <v>2.4180972349017928E-2</v>
      </c>
      <c r="W888" s="7">
        <f t="shared" si="205"/>
        <v>9.5343244224953327E-2</v>
      </c>
      <c r="X888" s="7">
        <f t="shared" si="206"/>
        <v>3.4011717160088127E-2</v>
      </c>
      <c r="Y888" s="7">
        <f t="shared" si="207"/>
        <v>0</v>
      </c>
      <c r="Z888" s="7">
        <v>1.4866000000000001E-2</v>
      </c>
      <c r="AA888" s="7">
        <f t="shared" si="208"/>
        <v>4.2069347047071236E-2</v>
      </c>
      <c r="AB888" s="7">
        <f t="shared" si="209"/>
        <v>4.380262265839284E-2</v>
      </c>
      <c r="AE888" s="6">
        <v>44749</v>
      </c>
      <c r="AF888" s="7">
        <v>26.08</v>
      </c>
      <c r="AG888" s="7">
        <v>52.87</v>
      </c>
      <c r="AH888" s="7">
        <v>149.71</v>
      </c>
      <c r="AI888" s="7">
        <f t="shared" si="195"/>
        <v>8.7800000000000011</v>
      </c>
      <c r="AJ888" s="7">
        <v>5.83</v>
      </c>
      <c r="AK888" s="7">
        <v>183.18299999999999</v>
      </c>
      <c r="AL888" s="7">
        <f t="shared" si="196"/>
        <v>177.35299999999998</v>
      </c>
      <c r="AM888" s="7">
        <v>1.58</v>
      </c>
      <c r="AN888" s="7">
        <v>3.03</v>
      </c>
      <c r="AO888" s="7">
        <v>3.01</v>
      </c>
      <c r="AP888" s="7">
        <f t="shared" si="197"/>
        <v>-2.0000000000000018E-2</v>
      </c>
      <c r="AQ888" s="7">
        <v>2.33</v>
      </c>
      <c r="AR888" s="7">
        <v>122.7257</v>
      </c>
      <c r="AS888" s="7">
        <v>1737.9</v>
      </c>
      <c r="AT888" s="14">
        <v>294.91300000000001</v>
      </c>
      <c r="AU888" s="14">
        <v>101.223</v>
      </c>
      <c r="AV888" s="14">
        <v>51.5</v>
      </c>
      <c r="AY888" s="6">
        <v>44749</v>
      </c>
      <c r="AZ888" s="12">
        <v>0</v>
      </c>
      <c r="BA888" s="12">
        <v>0</v>
      </c>
      <c r="BB888" s="12">
        <v>1</v>
      </c>
      <c r="BE888" s="6">
        <v>44749</v>
      </c>
      <c r="BF888" t="s">
        <v>57</v>
      </c>
      <c r="BG888" s="52">
        <v>4</v>
      </c>
    </row>
    <row r="889" spans="1:59" x14ac:dyDescent="0.2">
      <c r="A889" s="6">
        <v>44750</v>
      </c>
      <c r="B889" s="12">
        <v>75.776499999999999</v>
      </c>
      <c r="C889" s="12">
        <v>122.57429999999999</v>
      </c>
      <c r="D889" s="12">
        <v>75.593800000000002</v>
      </c>
      <c r="E889" s="12">
        <v>57.223500000000001</v>
      </c>
      <c r="F889" s="12">
        <v>123.205</v>
      </c>
      <c r="G889" s="12"/>
      <c r="H889" s="12">
        <v>6.0015999999999998</v>
      </c>
      <c r="I889" s="12">
        <v>30.366299999999999</v>
      </c>
      <c r="J889" s="12">
        <v>7.2895000000000003</v>
      </c>
      <c r="K889" s="12">
        <v>77.794200000000004</v>
      </c>
      <c r="L889" s="12">
        <v>106.78</v>
      </c>
      <c r="M889" s="12">
        <v>113.95</v>
      </c>
      <c r="O889" s="6">
        <v>44750</v>
      </c>
      <c r="P889" s="7">
        <f t="shared" si="198"/>
        <v>1.6284787891505885E-3</v>
      </c>
      <c r="Q889" s="7">
        <f t="shared" si="199"/>
        <v>-5.2393907298700143E-3</v>
      </c>
      <c r="R889" s="7">
        <f t="shared" si="200"/>
        <v>1.2734015701680215E-3</v>
      </c>
      <c r="S889" s="7">
        <f t="shared" si="201"/>
        <v>-1.3098975069935234E-2</v>
      </c>
      <c r="T889" s="7">
        <f t="shared" si="202"/>
        <v>-3.1487184272108337E-2</v>
      </c>
      <c r="U889" s="7" t="str">
        <f t="shared" si="203"/>
        <v/>
      </c>
      <c r="V889" s="7">
        <f t="shared" si="204"/>
        <v>-3.5925792082897355E-3</v>
      </c>
      <c r="W889" s="7">
        <f t="shared" si="205"/>
        <v>2.4222135821483703E-2</v>
      </c>
      <c r="X889" s="7">
        <f t="shared" si="206"/>
        <v>8.0714468114230914E-3</v>
      </c>
      <c r="Y889" s="7">
        <f t="shared" si="207"/>
        <v>-1.1054197714302239E-4</v>
      </c>
      <c r="Z889" s="7">
        <v>-8.2299999999999995E-4</v>
      </c>
      <c r="AA889" s="7">
        <f t="shared" si="208"/>
        <v>2.0435905129575029E-2</v>
      </c>
      <c r="AB889" s="7">
        <f t="shared" si="209"/>
        <v>4.8383643980415263E-3</v>
      </c>
      <c r="AE889" s="6">
        <v>44750</v>
      </c>
      <c r="AF889" s="7">
        <v>24.64</v>
      </c>
      <c r="AG889" s="7">
        <v>52.1</v>
      </c>
      <c r="AH889" s="7">
        <v>145.25</v>
      </c>
      <c r="AI889" s="7">
        <f t="shared" si="195"/>
        <v>7.1700000000000017</v>
      </c>
      <c r="AJ889" s="7">
        <v>6.4</v>
      </c>
      <c r="AK889" s="7">
        <v>175.21199999999999</v>
      </c>
      <c r="AL889" s="7">
        <f t="shared" si="196"/>
        <v>168.81199999999998</v>
      </c>
      <c r="AM889" s="7">
        <v>1.58</v>
      </c>
      <c r="AN889" s="7">
        <v>3.12</v>
      </c>
      <c r="AO889" s="7">
        <v>3.09</v>
      </c>
      <c r="AP889" s="7">
        <f t="shared" si="197"/>
        <v>-3.0000000000000249E-2</v>
      </c>
      <c r="AQ889" s="7">
        <v>2.37</v>
      </c>
      <c r="AR889" s="7">
        <v>122.4662</v>
      </c>
      <c r="AS889" s="7">
        <v>1740.6</v>
      </c>
      <c r="AT889" s="14">
        <v>294.91300000000001</v>
      </c>
      <c r="AU889" s="14">
        <v>101.223</v>
      </c>
      <c r="AV889" s="14">
        <v>51.5</v>
      </c>
      <c r="AY889" s="6">
        <v>44750</v>
      </c>
      <c r="AZ889" s="12">
        <v>0</v>
      </c>
      <c r="BA889" s="12">
        <v>0</v>
      </c>
      <c r="BB889" s="12">
        <v>1</v>
      </c>
      <c r="BE889" s="6">
        <v>44750</v>
      </c>
      <c r="BF889" t="s">
        <v>57</v>
      </c>
      <c r="BG889" s="52">
        <v>4</v>
      </c>
    </row>
    <row r="890" spans="1:59" x14ac:dyDescent="0.2">
      <c r="A890" s="6">
        <v>44753</v>
      </c>
      <c r="B890" s="12">
        <v>75.389099999999999</v>
      </c>
      <c r="C890" s="12">
        <v>121.49250000000001</v>
      </c>
      <c r="D890" s="12">
        <v>74.798100000000005</v>
      </c>
      <c r="E890" s="12">
        <v>56.138800000000003</v>
      </c>
      <c r="F890" s="12">
        <v>119.43729999999999</v>
      </c>
      <c r="G890" s="12"/>
      <c r="H890" s="12">
        <v>5.8216999999999999</v>
      </c>
      <c r="I890" s="12">
        <v>29.703900000000001</v>
      </c>
      <c r="J890" s="12">
        <v>7.1283000000000003</v>
      </c>
      <c r="K890" s="12">
        <v>77.802800000000005</v>
      </c>
      <c r="L890" s="12">
        <v>106.09</v>
      </c>
      <c r="M890" s="12">
        <v>114.85</v>
      </c>
      <c r="O890" s="6">
        <v>44753</v>
      </c>
      <c r="P890" s="7">
        <f t="shared" si="198"/>
        <v>-5.1255159654352957E-3</v>
      </c>
      <c r="Q890" s="7">
        <f t="shared" si="199"/>
        <v>-8.8648442514119193E-3</v>
      </c>
      <c r="R890" s="7">
        <f t="shared" si="200"/>
        <v>-1.0581785652124828E-2</v>
      </c>
      <c r="S890" s="7">
        <f t="shared" si="201"/>
        <v>-1.9137457603600815E-2</v>
      </c>
      <c r="T890" s="7">
        <f t="shared" si="202"/>
        <v>-3.1058087208349221E-2</v>
      </c>
      <c r="U890" s="7" t="str">
        <f t="shared" si="203"/>
        <v/>
      </c>
      <c r="V890" s="7">
        <f t="shared" si="204"/>
        <v>-3.0433785034003562E-2</v>
      </c>
      <c r="W890" s="7">
        <f t="shared" si="205"/>
        <v>-2.2055090562502107E-2</v>
      </c>
      <c r="X890" s="7">
        <f t="shared" si="206"/>
        <v>-2.2362179737799612E-2</v>
      </c>
      <c r="Y890" s="7">
        <f t="shared" si="207"/>
        <v>1.1054197714291046E-4</v>
      </c>
      <c r="Z890" s="7">
        <v>-1.1488999999999999E-2</v>
      </c>
      <c r="AA890" s="7">
        <f t="shared" si="208"/>
        <v>-6.4828526008599164E-3</v>
      </c>
      <c r="AB890" s="7">
        <f t="shared" si="209"/>
        <v>7.867173443413986E-3</v>
      </c>
      <c r="AE890" s="6">
        <v>44753</v>
      </c>
      <c r="AF890" s="7">
        <v>26.17</v>
      </c>
      <c r="AG890" s="7">
        <v>53.1</v>
      </c>
      <c r="AH890" s="7">
        <v>147.72</v>
      </c>
      <c r="AI890" s="7">
        <f t="shared" si="195"/>
        <v>8.7599999999999909</v>
      </c>
      <c r="AJ890" s="7">
        <v>6.82</v>
      </c>
      <c r="AK890" s="7">
        <v>164.52</v>
      </c>
      <c r="AL890" s="7">
        <f t="shared" si="196"/>
        <v>157.70000000000002</v>
      </c>
      <c r="AM890" s="7">
        <v>1.58</v>
      </c>
      <c r="AN890" s="7">
        <v>3.07</v>
      </c>
      <c r="AO890" s="7">
        <v>2.99</v>
      </c>
      <c r="AP890" s="7">
        <f t="shared" si="197"/>
        <v>-7.9999999999999627E-2</v>
      </c>
      <c r="AQ890" s="7">
        <v>2.3199999999999998</v>
      </c>
      <c r="AR890" s="7">
        <v>123.2974</v>
      </c>
      <c r="AS890" s="7">
        <v>1730</v>
      </c>
      <c r="AT890" s="14">
        <v>294.91300000000001</v>
      </c>
      <c r="AU890" s="14">
        <v>101.223</v>
      </c>
      <c r="AV890" s="14">
        <v>51.5</v>
      </c>
      <c r="AY890" s="6">
        <v>44753</v>
      </c>
      <c r="AZ890" s="12">
        <v>0</v>
      </c>
      <c r="BA890" s="12">
        <v>0</v>
      </c>
      <c r="BB890" s="12">
        <v>1</v>
      </c>
      <c r="BE890" s="6">
        <v>44753</v>
      </c>
      <c r="BF890" t="s">
        <v>57</v>
      </c>
      <c r="BG890" s="52">
        <v>4</v>
      </c>
    </row>
    <row r="891" spans="1:59" x14ac:dyDescent="0.2">
      <c r="A891" s="6">
        <v>44754</v>
      </c>
      <c r="B891" s="12">
        <v>74.385599999999997</v>
      </c>
      <c r="C891" s="12">
        <v>119.2689</v>
      </c>
      <c r="D891" s="12">
        <v>72.962100000000007</v>
      </c>
      <c r="E891" s="12">
        <v>54.110999999999997</v>
      </c>
      <c r="F891" s="12">
        <v>119.7649</v>
      </c>
      <c r="G891" s="12"/>
      <c r="H891" s="12">
        <v>5.9153000000000002</v>
      </c>
      <c r="I891" s="12">
        <v>29.400400000000001</v>
      </c>
      <c r="J891" s="12">
        <v>7.0917000000000003</v>
      </c>
      <c r="K891" s="12">
        <v>77.794200000000004</v>
      </c>
      <c r="L891" s="12">
        <v>97.69</v>
      </c>
      <c r="M891" s="12">
        <v>106.98</v>
      </c>
      <c r="O891" s="6">
        <v>44754</v>
      </c>
      <c r="P891" s="7">
        <f t="shared" si="198"/>
        <v>-1.3400327510508393E-2</v>
      </c>
      <c r="Q891" s="7">
        <f t="shared" si="199"/>
        <v>-1.8471924704080156E-2</v>
      </c>
      <c r="R891" s="7">
        <f t="shared" si="200"/>
        <v>-2.4852355341706985E-2</v>
      </c>
      <c r="S891" s="7">
        <f t="shared" si="201"/>
        <v>-3.6789703215518672E-2</v>
      </c>
      <c r="T891" s="7">
        <f t="shared" si="202"/>
        <v>2.7391069549015743E-3</v>
      </c>
      <c r="U891" s="7" t="str">
        <f t="shared" si="203"/>
        <v/>
      </c>
      <c r="V891" s="7">
        <f t="shared" si="204"/>
        <v>1.5949899344984673E-2</v>
      </c>
      <c r="W891" s="7">
        <f t="shared" si="205"/>
        <v>-1.0270070624892892E-2</v>
      </c>
      <c r="X891" s="7">
        <f t="shared" si="206"/>
        <v>-5.1476906921320668E-3</v>
      </c>
      <c r="Y891" s="7">
        <f t="shared" si="207"/>
        <v>-1.1054197714302239E-4</v>
      </c>
      <c r="Z891" s="7">
        <v>-8.8880000000000001E-3</v>
      </c>
      <c r="AA891" s="7">
        <f t="shared" si="208"/>
        <v>-8.2488590806329046E-2</v>
      </c>
      <c r="AB891" s="7">
        <f t="shared" si="209"/>
        <v>-7.0985028032003086E-2</v>
      </c>
      <c r="AE891" s="6">
        <v>44754</v>
      </c>
      <c r="AF891" s="7">
        <v>27.29</v>
      </c>
      <c r="AG891" s="7">
        <v>54.4</v>
      </c>
      <c r="AH891" s="7">
        <v>148.11000000000001</v>
      </c>
      <c r="AI891" s="7">
        <f t="shared" si="195"/>
        <v>9.2900000000000063</v>
      </c>
      <c r="AJ891" s="7">
        <v>6.81</v>
      </c>
      <c r="AK891" s="7">
        <v>172.60900000000001</v>
      </c>
      <c r="AL891" s="7">
        <f t="shared" si="196"/>
        <v>165.79900000000001</v>
      </c>
      <c r="AM891" s="7">
        <v>1.58</v>
      </c>
      <c r="AN891" s="7">
        <v>3.03</v>
      </c>
      <c r="AO891" s="7">
        <v>2.96</v>
      </c>
      <c r="AP891" s="7">
        <f t="shared" si="197"/>
        <v>-6.999999999999984E-2</v>
      </c>
      <c r="AQ891" s="7">
        <v>2.3199999999999998</v>
      </c>
      <c r="AR891" s="7">
        <v>123.4524</v>
      </c>
      <c r="AS891" s="7">
        <v>1723.3</v>
      </c>
      <c r="AT891" s="14">
        <v>294.91300000000001</v>
      </c>
      <c r="AU891" s="14">
        <v>101.223</v>
      </c>
      <c r="AV891" s="14">
        <v>51.5</v>
      </c>
      <c r="AY891" s="6">
        <v>44754</v>
      </c>
      <c r="AZ891" s="12">
        <v>0</v>
      </c>
      <c r="BA891" s="12">
        <v>0</v>
      </c>
      <c r="BB891" s="12">
        <v>1</v>
      </c>
      <c r="BE891" s="6">
        <v>44754</v>
      </c>
      <c r="BF891" t="s">
        <v>57</v>
      </c>
      <c r="BG891" s="52">
        <v>4</v>
      </c>
    </row>
    <row r="892" spans="1:59" x14ac:dyDescent="0.2">
      <c r="A892" s="6">
        <v>44755</v>
      </c>
      <c r="B892" s="12">
        <v>74.684899999999999</v>
      </c>
      <c r="C892" s="12">
        <v>118.4705</v>
      </c>
      <c r="D892" s="12">
        <v>72.6648</v>
      </c>
      <c r="E892" s="12">
        <v>54.714599999999997</v>
      </c>
      <c r="F892" s="12">
        <v>117.9341</v>
      </c>
      <c r="G892" s="12"/>
      <c r="H892" s="12">
        <v>6.1527000000000003</v>
      </c>
      <c r="I892" s="12">
        <v>30.366299999999999</v>
      </c>
      <c r="J892" s="12">
        <v>7.2236000000000002</v>
      </c>
      <c r="K892" s="12">
        <v>77.794200000000004</v>
      </c>
      <c r="L892" s="12">
        <v>98.44</v>
      </c>
      <c r="M892" s="12">
        <v>107.17</v>
      </c>
      <c r="O892" s="6">
        <v>44755</v>
      </c>
      <c r="P892" s="7">
        <f t="shared" si="198"/>
        <v>4.0155550853637669E-3</v>
      </c>
      <c r="Q892" s="7">
        <f t="shared" si="199"/>
        <v>-6.7166233406658919E-3</v>
      </c>
      <c r="R892" s="7">
        <f t="shared" si="200"/>
        <v>-4.083042528952651E-3</v>
      </c>
      <c r="S892" s="7">
        <f t="shared" si="201"/>
        <v>1.1093091877989677E-2</v>
      </c>
      <c r="T892" s="7">
        <f t="shared" si="202"/>
        <v>-1.5404660553649543E-2</v>
      </c>
      <c r="U892" s="7" t="str">
        <f t="shared" si="203"/>
        <v/>
      </c>
      <c r="V892" s="7">
        <f t="shared" si="204"/>
        <v>3.9348795209192884E-2</v>
      </c>
      <c r="W892" s="7">
        <f t="shared" si="205"/>
        <v>3.2325161187395035E-2</v>
      </c>
      <c r="X892" s="7">
        <f t="shared" si="206"/>
        <v>1.842835746324312E-2</v>
      </c>
      <c r="Y892" s="7">
        <f t="shared" si="207"/>
        <v>0</v>
      </c>
      <c r="Z892" s="7">
        <v>-5.2659999999999998E-3</v>
      </c>
      <c r="AA892" s="7">
        <f t="shared" si="208"/>
        <v>7.6480258580040239E-3</v>
      </c>
      <c r="AB892" s="7">
        <f t="shared" si="209"/>
        <v>1.774457621801722E-3</v>
      </c>
      <c r="AE892" s="6">
        <v>44755</v>
      </c>
      <c r="AF892" s="7">
        <v>26.82</v>
      </c>
      <c r="AG892" s="7">
        <v>51.76</v>
      </c>
      <c r="AH892" s="7">
        <v>136.1</v>
      </c>
      <c r="AI892" s="7">
        <f t="shared" si="195"/>
        <v>8.730000000000004</v>
      </c>
      <c r="AJ892" s="7">
        <v>6.68</v>
      </c>
      <c r="AK892" s="7">
        <v>180.505</v>
      </c>
      <c r="AL892" s="7">
        <f t="shared" si="196"/>
        <v>173.82499999999999</v>
      </c>
      <c r="AM892" s="7">
        <v>1.58</v>
      </c>
      <c r="AN892" s="7">
        <v>3.13</v>
      </c>
      <c r="AO892" s="7">
        <v>2.91</v>
      </c>
      <c r="AP892" s="7">
        <f t="shared" si="197"/>
        <v>-0.21999999999999975</v>
      </c>
      <c r="AQ892" s="7">
        <v>2.31</v>
      </c>
      <c r="AR892" s="7">
        <v>123.2834</v>
      </c>
      <c r="AS892" s="7">
        <v>1734.2</v>
      </c>
      <c r="AT892" s="14">
        <v>294.91300000000001</v>
      </c>
      <c r="AU892" s="14">
        <v>101.223</v>
      </c>
      <c r="AV892" s="14">
        <v>51.5</v>
      </c>
      <c r="AY892" s="6">
        <v>44755</v>
      </c>
      <c r="AZ892" s="12">
        <v>0</v>
      </c>
      <c r="BA892" s="12">
        <v>0</v>
      </c>
      <c r="BB892" s="12">
        <v>1</v>
      </c>
      <c r="BE892" s="6">
        <v>44755</v>
      </c>
      <c r="BF892" t="s">
        <v>57</v>
      </c>
      <c r="BG892" s="52">
        <v>4</v>
      </c>
    </row>
    <row r="893" spans="1:59" x14ac:dyDescent="0.2">
      <c r="A893" s="6">
        <v>44756</v>
      </c>
      <c r="B893" s="12">
        <v>73.188400000000001</v>
      </c>
      <c r="C893" s="12">
        <v>116.71040000000001</v>
      </c>
      <c r="D893" s="12">
        <v>71.353300000000004</v>
      </c>
      <c r="E893" s="12">
        <v>53.978900000000003</v>
      </c>
      <c r="F893" s="12">
        <v>119.3699</v>
      </c>
      <c r="G893" s="12"/>
      <c r="H893" s="12">
        <v>6.1096000000000004</v>
      </c>
      <c r="I893" s="12">
        <v>31.258600000000001</v>
      </c>
      <c r="J893" s="12">
        <v>7.0770999999999997</v>
      </c>
      <c r="K893" s="12">
        <v>77.802800000000005</v>
      </c>
      <c r="L893" s="12">
        <v>97.79</v>
      </c>
      <c r="M893" s="12">
        <v>107.74</v>
      </c>
      <c r="O893" s="6">
        <v>44756</v>
      </c>
      <c r="P893" s="7">
        <f t="shared" si="198"/>
        <v>-2.0240991340184606E-2</v>
      </c>
      <c r="Q893" s="7">
        <f t="shared" si="199"/>
        <v>-1.4968331718698441E-2</v>
      </c>
      <c r="R893" s="7">
        <f t="shared" si="200"/>
        <v>-1.8213491988370387E-2</v>
      </c>
      <c r="S893" s="7">
        <f t="shared" si="201"/>
        <v>-1.3537354769682807E-2</v>
      </c>
      <c r="T893" s="7">
        <f t="shared" si="202"/>
        <v>1.2101081490791279E-2</v>
      </c>
      <c r="U893" s="7" t="str">
        <f t="shared" si="203"/>
        <v/>
      </c>
      <c r="V893" s="7">
        <f t="shared" si="204"/>
        <v>-7.0297052736224249E-3</v>
      </c>
      <c r="W893" s="7">
        <f t="shared" si="205"/>
        <v>2.8961097440181788E-2</v>
      </c>
      <c r="X893" s="7">
        <f t="shared" si="206"/>
        <v>-2.0489224321042405E-2</v>
      </c>
      <c r="Y893" s="7">
        <f t="shared" si="207"/>
        <v>1.1054197714291046E-4</v>
      </c>
      <c r="Z893" s="7">
        <v>-2.431E-3</v>
      </c>
      <c r="AA893" s="7">
        <f t="shared" si="208"/>
        <v>-6.6249031986712311E-3</v>
      </c>
      <c r="AB893" s="7">
        <f t="shared" si="209"/>
        <v>5.3045585274820468E-3</v>
      </c>
      <c r="AE893" s="6">
        <v>44756</v>
      </c>
      <c r="AF893" s="7">
        <v>26.4</v>
      </c>
      <c r="AG893" s="7">
        <v>53.03</v>
      </c>
      <c r="AH893" s="7">
        <v>137.76</v>
      </c>
      <c r="AI893" s="7">
        <f t="shared" si="195"/>
        <v>9.9499999999999886</v>
      </c>
      <c r="AJ893" s="7">
        <v>6.9</v>
      </c>
      <c r="AK893" s="7">
        <v>175.03299999999999</v>
      </c>
      <c r="AL893" s="7">
        <f t="shared" si="196"/>
        <v>168.13299999999998</v>
      </c>
      <c r="AM893" s="7">
        <v>1.58</v>
      </c>
      <c r="AN893" s="7">
        <v>3.15</v>
      </c>
      <c r="AO893" s="7">
        <v>2.96</v>
      </c>
      <c r="AP893" s="7">
        <f t="shared" si="197"/>
        <v>-0.18999999999999995</v>
      </c>
      <c r="AQ893" s="7">
        <v>2.34</v>
      </c>
      <c r="AR893" s="7">
        <v>124.0622</v>
      </c>
      <c r="AS893" s="7">
        <v>1704.5</v>
      </c>
      <c r="AT893" s="14">
        <v>294.91300000000001</v>
      </c>
      <c r="AU893" s="14">
        <v>101.223</v>
      </c>
      <c r="AV893" s="14">
        <v>51.5</v>
      </c>
      <c r="AY893" s="6">
        <v>44756</v>
      </c>
      <c r="AZ893" s="12">
        <v>0</v>
      </c>
      <c r="BA893" s="12">
        <v>0</v>
      </c>
      <c r="BB893" s="12">
        <v>1</v>
      </c>
      <c r="BE893" s="6">
        <v>44756</v>
      </c>
      <c r="BF893" t="s">
        <v>57</v>
      </c>
      <c r="BG893" s="52">
        <v>4</v>
      </c>
    </row>
    <row r="894" spans="1:59" x14ac:dyDescent="0.2">
      <c r="A894" s="6">
        <v>44757</v>
      </c>
      <c r="B894" s="12">
        <v>74.4208</v>
      </c>
      <c r="C894" s="12">
        <v>118.1785</v>
      </c>
      <c r="D894" s="12">
        <v>72.472399999999993</v>
      </c>
      <c r="E894" s="12">
        <v>55.3748</v>
      </c>
      <c r="F894" s="12">
        <v>119.6493</v>
      </c>
      <c r="G894" s="12"/>
      <c r="H894" s="12">
        <v>6.3974000000000002</v>
      </c>
      <c r="I894" s="12">
        <v>32.224499999999999</v>
      </c>
      <c r="J894" s="12">
        <v>7.1943000000000001</v>
      </c>
      <c r="K894" s="12">
        <v>77.794200000000004</v>
      </c>
      <c r="L894" s="12">
        <v>99.59</v>
      </c>
      <c r="M894" s="12">
        <v>112.26</v>
      </c>
      <c r="O894" s="6">
        <v>44757</v>
      </c>
      <c r="P894" s="7">
        <f t="shared" si="198"/>
        <v>1.6698534194916816E-2</v>
      </c>
      <c r="Q894" s="7">
        <f t="shared" si="199"/>
        <v>1.2500540617195339E-2</v>
      </c>
      <c r="R894" s="7">
        <f t="shared" si="200"/>
        <v>1.5562205995483773E-2</v>
      </c>
      <c r="S894" s="7">
        <f t="shared" si="201"/>
        <v>2.5531387156149565E-2</v>
      </c>
      <c r="T894" s="7">
        <f t="shared" si="202"/>
        <v>2.3378885651047744E-3</v>
      </c>
      <c r="U894" s="7" t="str">
        <f t="shared" si="203"/>
        <v/>
      </c>
      <c r="V894" s="7">
        <f t="shared" si="204"/>
        <v>4.6030353231701703E-2</v>
      </c>
      <c r="W894" s="7">
        <f t="shared" si="205"/>
        <v>3.0432494479240152E-2</v>
      </c>
      <c r="X894" s="7">
        <f t="shared" si="206"/>
        <v>1.6424826546791688E-2</v>
      </c>
      <c r="Y894" s="7">
        <f t="shared" si="207"/>
        <v>-1.1054197714302239E-4</v>
      </c>
      <c r="Z894" s="7">
        <v>1.8925000000000001E-2</v>
      </c>
      <c r="AA894" s="7">
        <f t="shared" si="208"/>
        <v>1.823943561936435E-2</v>
      </c>
      <c r="AB894" s="7">
        <f t="shared" si="209"/>
        <v>4.1096692261665707E-2</v>
      </c>
      <c r="AE894" s="6">
        <v>44757</v>
      </c>
      <c r="AF894" s="7">
        <v>24.23</v>
      </c>
      <c r="AG894" s="7">
        <v>51.77</v>
      </c>
      <c r="AH894" s="7">
        <v>129.85</v>
      </c>
      <c r="AI894" s="7">
        <f t="shared" si="195"/>
        <v>12.670000000000002</v>
      </c>
      <c r="AJ894" s="7">
        <v>6.6</v>
      </c>
      <c r="AK894" s="7">
        <v>159.56700000000001</v>
      </c>
      <c r="AL894" s="7">
        <f t="shared" si="196"/>
        <v>152.96700000000001</v>
      </c>
      <c r="AM894" s="7">
        <v>1.58</v>
      </c>
      <c r="AN894" s="7">
        <v>3.13</v>
      </c>
      <c r="AO894" s="7">
        <v>2.93</v>
      </c>
      <c r="AP894" s="7">
        <f t="shared" si="197"/>
        <v>-0.19999999999999973</v>
      </c>
      <c r="AQ894" s="7">
        <v>2.36</v>
      </c>
      <c r="AR894" s="7">
        <v>123.4765</v>
      </c>
      <c r="AS894" s="7">
        <v>1702.4</v>
      </c>
      <c r="AT894" s="14">
        <v>294.91300000000001</v>
      </c>
      <c r="AU894" s="14">
        <v>101.223</v>
      </c>
      <c r="AV894" s="14">
        <v>51.5</v>
      </c>
      <c r="AY894" s="6">
        <v>44757</v>
      </c>
      <c r="AZ894" s="12">
        <v>0</v>
      </c>
      <c r="BA894" s="12">
        <v>0</v>
      </c>
      <c r="BB894" s="12">
        <v>1</v>
      </c>
      <c r="BE894" s="6">
        <v>44757</v>
      </c>
      <c r="BF894" t="s">
        <v>57</v>
      </c>
      <c r="BG894" s="52">
        <v>4</v>
      </c>
    </row>
    <row r="895" spans="1:59" x14ac:dyDescent="0.2">
      <c r="A895" s="6">
        <v>44760</v>
      </c>
      <c r="B895" s="12">
        <v>75.7941</v>
      </c>
      <c r="C895" s="12">
        <v>119.8355</v>
      </c>
      <c r="D895" s="12">
        <v>74.378500000000003</v>
      </c>
      <c r="E895" s="12">
        <v>56.6387</v>
      </c>
      <c r="F895" s="12">
        <v>121.8849</v>
      </c>
      <c r="G895" s="12"/>
      <c r="H895" s="12">
        <v>6.6421000000000001</v>
      </c>
      <c r="I895" s="12">
        <v>33.613599999999998</v>
      </c>
      <c r="J895" s="12">
        <v>7.3921000000000001</v>
      </c>
      <c r="K895" s="12">
        <v>77.794200000000004</v>
      </c>
      <c r="L895" s="12">
        <v>104.48</v>
      </c>
      <c r="M895" s="12">
        <v>117.27</v>
      </c>
      <c r="O895" s="6">
        <v>44760</v>
      </c>
      <c r="P895" s="7">
        <f t="shared" si="198"/>
        <v>1.8284980548166841E-2</v>
      </c>
      <c r="Q895" s="7">
        <f t="shared" si="199"/>
        <v>1.3923775663115718E-2</v>
      </c>
      <c r="R895" s="7">
        <f t="shared" si="200"/>
        <v>2.5961121857337528E-2</v>
      </c>
      <c r="S895" s="7">
        <f t="shared" si="201"/>
        <v>2.2567880524034072E-2</v>
      </c>
      <c r="T895" s="7">
        <f t="shared" si="202"/>
        <v>1.8512192847924398E-2</v>
      </c>
      <c r="U895" s="7" t="str">
        <f t="shared" si="203"/>
        <v/>
      </c>
      <c r="V895" s="7">
        <f t="shared" si="204"/>
        <v>3.7536520723592273E-2</v>
      </c>
      <c r="W895" s="7">
        <f t="shared" si="205"/>
        <v>4.2203714178841528E-2</v>
      </c>
      <c r="X895" s="7">
        <f t="shared" si="206"/>
        <v>2.7122816564606297E-2</v>
      </c>
      <c r="Y895" s="7">
        <f t="shared" si="207"/>
        <v>0</v>
      </c>
      <c r="Z895" s="7">
        <v>-8.2909999999999998E-3</v>
      </c>
      <c r="AA895" s="7">
        <f t="shared" si="208"/>
        <v>4.7933907584572694E-2</v>
      </c>
      <c r="AB895" s="7">
        <f t="shared" si="209"/>
        <v>4.3661358958919816E-2</v>
      </c>
      <c r="AE895" s="6">
        <v>44760</v>
      </c>
      <c r="AF895" s="7">
        <v>25.3</v>
      </c>
      <c r="AG895" s="7">
        <v>49.66</v>
      </c>
      <c r="AH895" s="7">
        <v>127.69</v>
      </c>
      <c r="AI895" s="7">
        <f t="shared" si="195"/>
        <v>12.789999999999992</v>
      </c>
      <c r="AJ895" s="7">
        <v>7.65</v>
      </c>
      <c r="AK895" s="7">
        <v>157.25800000000001</v>
      </c>
      <c r="AL895" s="7">
        <f t="shared" si="196"/>
        <v>149.608</v>
      </c>
      <c r="AM895" s="7">
        <v>1.58</v>
      </c>
      <c r="AN895" s="7">
        <v>3.15</v>
      </c>
      <c r="AO895" s="7">
        <v>2.96</v>
      </c>
      <c r="AP895" s="7">
        <f t="shared" si="197"/>
        <v>-0.18999999999999995</v>
      </c>
      <c r="AQ895" s="7">
        <v>2.37</v>
      </c>
      <c r="AR895" s="7">
        <v>122.7727</v>
      </c>
      <c r="AS895" s="7">
        <v>1709.2</v>
      </c>
      <c r="AT895" s="14">
        <v>294.91300000000001</v>
      </c>
      <c r="AU895" s="14">
        <v>101.223</v>
      </c>
      <c r="AV895" s="14">
        <v>51.5</v>
      </c>
      <c r="AY895" s="6">
        <v>44760</v>
      </c>
      <c r="AZ895" s="12">
        <v>0</v>
      </c>
      <c r="BA895" s="12">
        <v>0</v>
      </c>
      <c r="BB895" s="12">
        <v>1</v>
      </c>
      <c r="BE895" s="6">
        <v>44760</v>
      </c>
      <c r="BF895" t="s">
        <v>57</v>
      </c>
      <c r="BG895" s="52">
        <v>4</v>
      </c>
    </row>
    <row r="896" spans="1:59" x14ac:dyDescent="0.2">
      <c r="A896" s="6">
        <v>44761</v>
      </c>
      <c r="B896" s="12">
        <v>77.704300000000003</v>
      </c>
      <c r="C896" s="12">
        <v>124.154</v>
      </c>
      <c r="D896" s="12">
        <v>77.359899999999996</v>
      </c>
      <c r="E896" s="12">
        <v>59.251399999999997</v>
      </c>
      <c r="F896" s="12">
        <v>127.30029999999999</v>
      </c>
      <c r="G896" s="12"/>
      <c r="H896" s="12">
        <v>6.8364000000000003</v>
      </c>
      <c r="I896" s="12">
        <v>35.0854</v>
      </c>
      <c r="J896" s="12">
        <v>7.6412000000000004</v>
      </c>
      <c r="K896" s="12">
        <v>77.794200000000004</v>
      </c>
      <c r="L896" s="12">
        <v>106.12</v>
      </c>
      <c r="M896" s="12">
        <v>114.96</v>
      </c>
      <c r="O896" s="6">
        <v>44761</v>
      </c>
      <c r="P896" s="7">
        <f t="shared" si="198"/>
        <v>2.4890143690377439E-2</v>
      </c>
      <c r="Q896" s="7">
        <f t="shared" si="199"/>
        <v>3.5402761527830347E-2</v>
      </c>
      <c r="R896" s="7">
        <f t="shared" si="200"/>
        <v>3.9301636904407584E-2</v>
      </c>
      <c r="S896" s="7">
        <f t="shared" si="201"/>
        <v>4.5096911283407905E-2</v>
      </c>
      <c r="T896" s="7">
        <f t="shared" si="202"/>
        <v>4.3471705410245462E-2</v>
      </c>
      <c r="U896" s="7" t="str">
        <f t="shared" si="203"/>
        <v/>
      </c>
      <c r="V896" s="7">
        <f t="shared" si="204"/>
        <v>2.883309874488162E-2</v>
      </c>
      <c r="W896" s="7">
        <f t="shared" si="205"/>
        <v>4.2854342542912705E-2</v>
      </c>
      <c r="X896" s="7">
        <f t="shared" si="206"/>
        <v>3.3142796520952984E-2</v>
      </c>
      <c r="Y896" s="7">
        <f t="shared" si="207"/>
        <v>0</v>
      </c>
      <c r="Z896" s="7">
        <v>2.6661000000000001E-2</v>
      </c>
      <c r="AA896" s="7">
        <f t="shared" si="208"/>
        <v>1.5574863741418022E-2</v>
      </c>
      <c r="AB896" s="7">
        <f t="shared" si="209"/>
        <v>-1.9894726702203644E-2</v>
      </c>
      <c r="AE896" s="6">
        <v>44761</v>
      </c>
      <c r="AF896" s="7">
        <v>24.5</v>
      </c>
      <c r="AG896" s="7">
        <v>48.77</v>
      </c>
      <c r="AH896" s="7">
        <v>124.7</v>
      </c>
      <c r="AI896" s="7">
        <f t="shared" si="195"/>
        <v>8.8399999999999892</v>
      </c>
      <c r="AJ896" s="7">
        <v>7.35</v>
      </c>
      <c r="AK896" s="7">
        <v>154.45699999999999</v>
      </c>
      <c r="AL896" s="7">
        <f t="shared" si="196"/>
        <v>147.107</v>
      </c>
      <c r="AM896" s="7">
        <v>1.58</v>
      </c>
      <c r="AN896" s="7">
        <v>3.23</v>
      </c>
      <c r="AO896" s="7">
        <v>3.01</v>
      </c>
      <c r="AP896" s="7">
        <f t="shared" si="197"/>
        <v>-0.2200000000000002</v>
      </c>
      <c r="AQ896" s="7">
        <v>2.39</v>
      </c>
      <c r="AR896" s="7">
        <v>122.4819</v>
      </c>
      <c r="AS896" s="7">
        <v>1710</v>
      </c>
      <c r="AT896" s="14">
        <v>294.91300000000001</v>
      </c>
      <c r="AU896" s="14">
        <v>101.223</v>
      </c>
      <c r="AV896" s="14">
        <v>51.5</v>
      </c>
      <c r="AY896" s="6">
        <v>44761</v>
      </c>
      <c r="AZ896" s="12">
        <v>0</v>
      </c>
      <c r="BA896" s="12">
        <v>0</v>
      </c>
      <c r="BB896" s="12">
        <v>1</v>
      </c>
      <c r="BE896" s="6">
        <v>44761</v>
      </c>
      <c r="BF896" t="s">
        <v>57</v>
      </c>
      <c r="BG896" s="52">
        <v>4</v>
      </c>
    </row>
    <row r="897" spans="1:59" x14ac:dyDescent="0.2">
      <c r="A897" s="6">
        <v>44762</v>
      </c>
      <c r="B897" s="12">
        <v>78.558199999999999</v>
      </c>
      <c r="C897" s="12">
        <v>125.7938</v>
      </c>
      <c r="D897" s="12">
        <v>79.309600000000003</v>
      </c>
      <c r="E897" s="12">
        <v>59.939900000000002</v>
      </c>
      <c r="F897" s="12">
        <v>130.81739999999999</v>
      </c>
      <c r="G897" s="12"/>
      <c r="H897" s="12">
        <v>6.7859999999999996</v>
      </c>
      <c r="I897" s="12">
        <v>35.324599999999997</v>
      </c>
      <c r="J897" s="12">
        <v>7.6704999999999997</v>
      </c>
      <c r="K897" s="12">
        <v>77.794200000000004</v>
      </c>
      <c r="L897" s="12">
        <v>104.45</v>
      </c>
      <c r="M897" s="12">
        <v>115.86</v>
      </c>
      <c r="O897" s="6">
        <v>44762</v>
      </c>
      <c r="P897" s="7">
        <f t="shared" si="198"/>
        <v>1.0929154462408467E-2</v>
      </c>
      <c r="Q897" s="7">
        <f t="shared" si="199"/>
        <v>1.3121327948156432E-2</v>
      </c>
      <c r="R897" s="7">
        <f t="shared" si="200"/>
        <v>2.4890622095821664E-2</v>
      </c>
      <c r="S897" s="7">
        <f t="shared" si="201"/>
        <v>1.1552985124053282E-2</v>
      </c>
      <c r="T897" s="7">
        <f t="shared" si="202"/>
        <v>2.7253595500210559E-2</v>
      </c>
      <c r="U897" s="7" t="str">
        <f t="shared" si="203"/>
        <v/>
      </c>
      <c r="V897" s="7">
        <f t="shared" si="204"/>
        <v>-7.3996109301748053E-3</v>
      </c>
      <c r="W897" s="7">
        <f t="shared" si="205"/>
        <v>6.7945155583135205E-3</v>
      </c>
      <c r="X897" s="7">
        <f t="shared" si="206"/>
        <v>3.827143395331245E-3</v>
      </c>
      <c r="Y897" s="7">
        <f t="shared" si="207"/>
        <v>0</v>
      </c>
      <c r="Z897" s="7">
        <v>6.3530000000000001E-3</v>
      </c>
      <c r="AA897" s="7">
        <f t="shared" si="208"/>
        <v>-1.5862041266964132E-2</v>
      </c>
      <c r="AB897" s="7">
        <f t="shared" si="209"/>
        <v>7.7983238977087461E-3</v>
      </c>
      <c r="AE897" s="6">
        <v>44762</v>
      </c>
      <c r="AF897" s="7">
        <v>23.88</v>
      </c>
      <c r="AG897" s="7">
        <v>47.54</v>
      </c>
      <c r="AH897" s="7">
        <v>122.9</v>
      </c>
      <c r="AI897" s="7">
        <f t="shared" si="195"/>
        <v>11.409999999999997</v>
      </c>
      <c r="AJ897" s="7">
        <v>7.58</v>
      </c>
      <c r="AK897" s="7">
        <v>155.03800000000001</v>
      </c>
      <c r="AL897" s="7">
        <f t="shared" si="196"/>
        <v>147.458</v>
      </c>
      <c r="AM897" s="7">
        <v>1.58</v>
      </c>
      <c r="AN897" s="7">
        <v>3.25</v>
      </c>
      <c r="AO897" s="7">
        <v>3.04</v>
      </c>
      <c r="AP897" s="7">
        <f t="shared" si="197"/>
        <v>-0.20999999999999996</v>
      </c>
      <c r="AQ897" s="7">
        <v>2.38</v>
      </c>
      <c r="AR897" s="7">
        <v>122.5997</v>
      </c>
      <c r="AS897" s="7">
        <v>1699.5</v>
      </c>
      <c r="AT897" s="14">
        <v>294.91300000000001</v>
      </c>
      <c r="AU897" s="14">
        <v>101.223</v>
      </c>
      <c r="AV897" s="14">
        <v>51.5</v>
      </c>
      <c r="AY897" s="6">
        <v>44762</v>
      </c>
      <c r="AZ897" s="12">
        <v>0</v>
      </c>
      <c r="BA897" s="12">
        <v>0</v>
      </c>
      <c r="BB897" s="12">
        <v>1</v>
      </c>
      <c r="BE897" s="6">
        <v>44762</v>
      </c>
      <c r="BF897" t="s">
        <v>57</v>
      </c>
      <c r="BG897" s="52">
        <v>4</v>
      </c>
    </row>
    <row r="898" spans="1:59" x14ac:dyDescent="0.2">
      <c r="A898" s="6">
        <v>44763</v>
      </c>
      <c r="B898" s="12">
        <v>77.246600000000001</v>
      </c>
      <c r="C898" s="12">
        <v>124.8322</v>
      </c>
      <c r="D898" s="12">
        <v>77.753299999999996</v>
      </c>
      <c r="E898" s="12">
        <v>58.477899999999998</v>
      </c>
      <c r="F898" s="12">
        <v>132.2242</v>
      </c>
      <c r="G898" s="12"/>
      <c r="H898" s="12">
        <v>6.8220000000000001</v>
      </c>
      <c r="I898" s="12">
        <v>35.462600000000002</v>
      </c>
      <c r="J898" s="12">
        <v>7.5899000000000001</v>
      </c>
      <c r="K898" s="12">
        <v>77.819800000000001</v>
      </c>
      <c r="L898" s="12">
        <v>98.44</v>
      </c>
      <c r="M898" s="12">
        <v>112.81</v>
      </c>
      <c r="O898" s="6">
        <v>44763</v>
      </c>
      <c r="P898" s="7">
        <f t="shared" si="198"/>
        <v>-1.6836849495818651E-2</v>
      </c>
      <c r="Q898" s="7">
        <f t="shared" si="199"/>
        <v>-7.6736229968624873E-3</v>
      </c>
      <c r="R898" s="7">
        <f t="shared" si="200"/>
        <v>-1.9818186693783258E-2</v>
      </c>
      <c r="S898" s="7">
        <f t="shared" si="201"/>
        <v>-2.4693488468092276E-2</v>
      </c>
      <c r="T898" s="7">
        <f t="shared" si="202"/>
        <v>1.0696508942021768E-2</v>
      </c>
      <c r="U898" s="7" t="str">
        <f t="shared" si="203"/>
        <v/>
      </c>
      <c r="V898" s="7">
        <f t="shared" si="204"/>
        <v>5.29101763441568E-3</v>
      </c>
      <c r="W898" s="7">
        <f t="shared" si="205"/>
        <v>3.8990149300046025E-3</v>
      </c>
      <c r="X898" s="7">
        <f t="shared" si="206"/>
        <v>-1.0563386212513097E-2</v>
      </c>
      <c r="Y898" s="7">
        <f t="shared" si="207"/>
        <v>3.290192428821861E-4</v>
      </c>
      <c r="Z898" s="7">
        <v>1.0132E-2</v>
      </c>
      <c r="AA898" s="7">
        <f t="shared" si="208"/>
        <v>-5.9261262479719759E-2</v>
      </c>
      <c r="AB898" s="7">
        <f t="shared" si="209"/>
        <v>-2.6677578051649112E-2</v>
      </c>
      <c r="AE898" s="6">
        <v>44763</v>
      </c>
      <c r="AF898" s="7">
        <v>23.11</v>
      </c>
      <c r="AG898" s="7">
        <v>51.1</v>
      </c>
      <c r="AH898" s="7">
        <v>121.15</v>
      </c>
      <c r="AI898" s="7">
        <f t="shared" si="195"/>
        <v>14.370000000000005</v>
      </c>
      <c r="AJ898" s="7">
        <v>7.99</v>
      </c>
      <c r="AK898" s="7">
        <v>155.6</v>
      </c>
      <c r="AL898" s="7">
        <f t="shared" si="196"/>
        <v>147.60999999999999</v>
      </c>
      <c r="AM898" s="7">
        <v>1.58</v>
      </c>
      <c r="AN898" s="7">
        <v>3.1</v>
      </c>
      <c r="AO898" s="7">
        <v>2.91</v>
      </c>
      <c r="AP898" s="7">
        <f t="shared" si="197"/>
        <v>-0.18999999999999995</v>
      </c>
      <c r="AQ898" s="7">
        <v>2.33</v>
      </c>
      <c r="AR898" s="7">
        <v>122.9032</v>
      </c>
      <c r="AS898" s="7">
        <v>1712.7</v>
      </c>
      <c r="AT898" s="14">
        <v>294.91300000000001</v>
      </c>
      <c r="AU898" s="14">
        <v>101.223</v>
      </c>
      <c r="AV898" s="14">
        <v>51.5</v>
      </c>
      <c r="AY898" s="6">
        <v>44763</v>
      </c>
      <c r="AZ898" s="12">
        <v>0</v>
      </c>
      <c r="BA898" s="12">
        <v>0</v>
      </c>
      <c r="BB898" s="12">
        <v>1</v>
      </c>
      <c r="BE898" s="6">
        <v>44763</v>
      </c>
      <c r="BF898" t="s">
        <v>57</v>
      </c>
      <c r="BG898" s="52">
        <v>4</v>
      </c>
    </row>
    <row r="899" spans="1:59" x14ac:dyDescent="0.2">
      <c r="A899" s="6">
        <v>44764</v>
      </c>
      <c r="B899" s="12">
        <v>76.656800000000004</v>
      </c>
      <c r="C899" s="12">
        <v>123.79340000000001</v>
      </c>
      <c r="D899" s="12">
        <v>77.053899999999999</v>
      </c>
      <c r="E899" s="12">
        <v>57.591299999999997</v>
      </c>
      <c r="F899" s="12">
        <v>129.21780000000001</v>
      </c>
      <c r="G899" s="12"/>
      <c r="H899" s="12">
        <v>6.5989000000000004</v>
      </c>
      <c r="I899" s="12">
        <v>34.643900000000002</v>
      </c>
      <c r="J899" s="12">
        <v>7.5092999999999996</v>
      </c>
      <c r="K899" s="12">
        <v>77.828299999999999</v>
      </c>
      <c r="L899" s="12">
        <v>97.71</v>
      </c>
      <c r="M899" s="12">
        <v>106.77</v>
      </c>
      <c r="O899" s="6">
        <v>44764</v>
      </c>
      <c r="P899" s="7">
        <f t="shared" si="198"/>
        <v>-7.664585543357123E-3</v>
      </c>
      <c r="Q899" s="7">
        <f t="shared" si="199"/>
        <v>-8.3563884400998344E-3</v>
      </c>
      <c r="R899" s="7">
        <f t="shared" si="200"/>
        <v>-9.0358169205802495E-3</v>
      </c>
      <c r="S899" s="7">
        <f t="shared" si="201"/>
        <v>-1.5277390456793959E-2</v>
      </c>
      <c r="T899" s="7">
        <f t="shared" si="202"/>
        <v>-2.2999613883883639E-2</v>
      </c>
      <c r="U899" s="7" t="str">
        <f t="shared" si="203"/>
        <v/>
      </c>
      <c r="V899" s="7">
        <f t="shared" si="204"/>
        <v>-3.3249715521173034E-2</v>
      </c>
      <c r="W899" s="7">
        <f t="shared" si="205"/>
        <v>-2.3356956049229848E-2</v>
      </c>
      <c r="X899" s="7">
        <f t="shared" si="206"/>
        <v>-1.0676163712962301E-2</v>
      </c>
      <c r="Y899" s="7">
        <f t="shared" si="207"/>
        <v>1.0922073585798602E-4</v>
      </c>
      <c r="Z899" s="7">
        <v>-9.3209999999999994E-3</v>
      </c>
      <c r="AA899" s="7">
        <f t="shared" si="208"/>
        <v>-7.4433175666033758E-3</v>
      </c>
      <c r="AB899" s="7">
        <f t="shared" si="209"/>
        <v>-5.5027999426618054E-2</v>
      </c>
      <c r="AE899" s="6">
        <v>44764</v>
      </c>
      <c r="AF899" s="7">
        <v>23.03</v>
      </c>
      <c r="AG899" s="7">
        <v>47.84</v>
      </c>
      <c r="AH899" s="7">
        <v>123.7</v>
      </c>
      <c r="AI899" s="7">
        <f t="shared" si="195"/>
        <v>9.0600000000000023</v>
      </c>
      <c r="AJ899" s="7">
        <v>8.25</v>
      </c>
      <c r="AK899" s="7">
        <v>159.864</v>
      </c>
      <c r="AL899" s="7">
        <f t="shared" si="196"/>
        <v>151.614</v>
      </c>
      <c r="AM899" s="7">
        <v>1.58</v>
      </c>
      <c r="AN899" s="7">
        <v>2.98</v>
      </c>
      <c r="AO899" s="7">
        <v>2.77</v>
      </c>
      <c r="AP899" s="7">
        <f t="shared" si="197"/>
        <v>-0.20999999999999996</v>
      </c>
      <c r="AQ899" s="7">
        <v>2.34</v>
      </c>
      <c r="AR899" s="7">
        <v>122.45099999999999</v>
      </c>
      <c r="AS899" s="7">
        <v>1727.1</v>
      </c>
      <c r="AT899" s="14">
        <v>294.91300000000001</v>
      </c>
      <c r="AU899" s="14">
        <v>101.223</v>
      </c>
      <c r="AV899" s="14">
        <v>51.5</v>
      </c>
      <c r="AY899" s="6">
        <v>44764</v>
      </c>
      <c r="AZ899" s="12">
        <v>0</v>
      </c>
      <c r="BA899" s="12">
        <v>0</v>
      </c>
      <c r="BB899" s="12">
        <v>1</v>
      </c>
      <c r="BE899" s="6">
        <v>44764</v>
      </c>
      <c r="BF899" t="s">
        <v>57</v>
      </c>
      <c r="BG899" s="52">
        <v>4</v>
      </c>
    </row>
    <row r="900" spans="1:59" x14ac:dyDescent="0.2">
      <c r="A900" s="6">
        <v>44767</v>
      </c>
      <c r="B900" s="12">
        <v>79.209699999999998</v>
      </c>
      <c r="C900" s="12">
        <v>127.4766</v>
      </c>
      <c r="D900" s="12">
        <v>80.481200000000001</v>
      </c>
      <c r="E900" s="12">
        <v>60.750999999999998</v>
      </c>
      <c r="F900" s="12">
        <v>134.90299999999999</v>
      </c>
      <c r="G900" s="12"/>
      <c r="H900" s="12">
        <v>6.7572000000000001</v>
      </c>
      <c r="I900" s="12">
        <v>37.054000000000002</v>
      </c>
      <c r="J900" s="12">
        <v>7.7656999999999998</v>
      </c>
      <c r="K900" s="12">
        <v>77.819800000000001</v>
      </c>
      <c r="L900" s="12">
        <v>99.83</v>
      </c>
      <c r="M900" s="12">
        <v>108.23</v>
      </c>
      <c r="O900" s="6">
        <v>44767</v>
      </c>
      <c r="P900" s="7">
        <f t="shared" si="198"/>
        <v>3.2760449747519543E-2</v>
      </c>
      <c r="Q900" s="7">
        <f t="shared" si="199"/>
        <v>2.9318771306976115E-2</v>
      </c>
      <c r="R900" s="7">
        <f t="shared" si="200"/>
        <v>4.3518439809090377E-2</v>
      </c>
      <c r="S900" s="7">
        <f t="shared" si="201"/>
        <v>5.3412028363290912E-2</v>
      </c>
      <c r="T900" s="7">
        <f t="shared" si="202"/>
        <v>4.3056648904968089E-2</v>
      </c>
      <c r="U900" s="7" t="str">
        <f t="shared" si="203"/>
        <v/>
      </c>
      <c r="V900" s="7">
        <f t="shared" si="204"/>
        <v>2.370563459115517E-2</v>
      </c>
      <c r="W900" s="7">
        <f t="shared" si="205"/>
        <v>6.7254644165901836E-2</v>
      </c>
      <c r="X900" s="7">
        <f t="shared" si="206"/>
        <v>3.3574348260789803E-2</v>
      </c>
      <c r="Y900" s="7">
        <f t="shared" si="207"/>
        <v>-1.0922073585793123E-4</v>
      </c>
      <c r="Z900" s="7">
        <v>1.214E-3</v>
      </c>
      <c r="AA900" s="7">
        <f t="shared" si="208"/>
        <v>2.1464831392082117E-2</v>
      </c>
      <c r="AB900" s="7">
        <f t="shared" si="209"/>
        <v>1.3581604116844075E-2</v>
      </c>
      <c r="AE900" s="6">
        <v>44767</v>
      </c>
      <c r="AF900" s="7">
        <v>23.36</v>
      </c>
      <c r="AG900" s="7">
        <v>47.96</v>
      </c>
      <c r="AH900" s="7">
        <v>128.27000000000001</v>
      </c>
      <c r="AI900" s="7">
        <f t="shared" ref="AI900:AI963" si="210">IF(AND(M900&lt;&gt;"",L900&lt;&gt;""),M900-L900,"")</f>
        <v>8.4000000000000057</v>
      </c>
      <c r="AJ900" s="7">
        <v>8.52</v>
      </c>
      <c r="AK900" s="7">
        <v>176.61600000000001</v>
      </c>
      <c r="AL900" s="7">
        <f t="shared" ref="AL900:AL963" si="211">IF(AND(AK900&lt;&gt;"",AJ900&lt;&gt;""),AK900-AJ900,"")</f>
        <v>168.096</v>
      </c>
      <c r="AM900" s="7">
        <v>1.58</v>
      </c>
      <c r="AN900" s="7">
        <v>3</v>
      </c>
      <c r="AO900" s="7">
        <v>2.81</v>
      </c>
      <c r="AP900" s="7">
        <f t="shared" ref="AP900:AP963" si="212">IF(AND(AO900&lt;&gt;"",AN900&lt;&gt;""),AO900-AN900,"")</f>
        <v>-0.18999999999999995</v>
      </c>
      <c r="AQ900" s="7">
        <v>2.36</v>
      </c>
      <c r="AR900" s="7">
        <v>122.4594</v>
      </c>
      <c r="AS900" s="7">
        <v>1719</v>
      </c>
      <c r="AT900" s="14">
        <v>294.91300000000001</v>
      </c>
      <c r="AU900" s="14">
        <v>101.223</v>
      </c>
      <c r="AV900" s="14">
        <v>51.5</v>
      </c>
      <c r="AY900" s="6">
        <v>44767</v>
      </c>
      <c r="AZ900" s="12">
        <v>0</v>
      </c>
      <c r="BA900" s="12">
        <v>0</v>
      </c>
      <c r="BB900" s="12">
        <v>1</v>
      </c>
      <c r="BE900" s="6">
        <v>44767</v>
      </c>
      <c r="BF900" t="s">
        <v>57</v>
      </c>
      <c r="BG900" s="52">
        <v>4</v>
      </c>
    </row>
    <row r="901" spans="1:59" x14ac:dyDescent="0.2">
      <c r="A901" s="6">
        <v>44768</v>
      </c>
      <c r="B901" s="12">
        <v>78.901600000000002</v>
      </c>
      <c r="C901" s="12">
        <v>126.4807</v>
      </c>
      <c r="D901" s="12">
        <v>79.641900000000007</v>
      </c>
      <c r="E901" s="12">
        <v>58.543999999999997</v>
      </c>
      <c r="F901" s="12">
        <v>138.91149999999999</v>
      </c>
      <c r="G901" s="12"/>
      <c r="H901" s="12">
        <v>6.7211999999999996</v>
      </c>
      <c r="I901" s="12">
        <v>37.127600000000001</v>
      </c>
      <c r="J901" s="12">
        <v>7.8022999999999998</v>
      </c>
      <c r="K901" s="12">
        <v>77.819800000000001</v>
      </c>
      <c r="L901" s="12">
        <v>97.74</v>
      </c>
      <c r="M901" s="12">
        <v>107.32</v>
      </c>
      <c r="O901" s="6">
        <v>44768</v>
      </c>
      <c r="P901" s="7">
        <f t="shared" ref="P901:P964" si="213">IF(AND(B901&lt;&gt;"",B900&lt;&gt;""),LN(B901/B900),"")</f>
        <v>-3.8972595882524877E-3</v>
      </c>
      <c r="Q901" s="7">
        <f t="shared" ref="Q901:Q964" si="214">IF(AND(C901&lt;&gt;"",C900&lt;&gt;""),LN(C901/C900),"")</f>
        <v>-7.8430909853781042E-3</v>
      </c>
      <c r="R901" s="7">
        <f t="shared" ref="R901:R964" si="215">IF(AND(D901&lt;&gt;"",D900&lt;&gt;""),LN(D901/D900),"")</f>
        <v>-1.0483280507522553E-2</v>
      </c>
      <c r="S901" s="7">
        <f t="shared" ref="S901:S964" si="216">IF(AND(E901&lt;&gt;"",E900&lt;&gt;""),LN(E901/E900),"")</f>
        <v>-3.7004934713677495E-2</v>
      </c>
      <c r="T901" s="7">
        <f t="shared" ref="T901:T964" si="217">IF(AND(F901&lt;&gt;"",F900&lt;&gt;""),LN(F901/F900),"")</f>
        <v>2.9281038047881604E-2</v>
      </c>
      <c r="U901" s="7" t="str">
        <f t="shared" ref="U901:U964" si="218">IF(AND(G901&lt;&gt;"",G900&lt;&gt;""),LN(G901/G900),"")</f>
        <v/>
      </c>
      <c r="V901" s="7">
        <f t="shared" ref="V901:V964" si="219">IF(AND(H901&lt;&gt;"",H900&lt;&gt;""),LN(H901/H900),"")</f>
        <v>-5.3418930447862315E-3</v>
      </c>
      <c r="W901" s="7">
        <f t="shared" ref="W901:W964" si="220">IF(AND(I901&lt;&gt;"",I900&lt;&gt;""),LN(I901/I900),"")</f>
        <v>1.9843202128334088E-3</v>
      </c>
      <c r="X901" s="7">
        <f t="shared" ref="X901:X964" si="221">IF(AND(J901&lt;&gt;"",J900&lt;&gt;""),LN(J901/J900),"")</f>
        <v>4.7019613862692815E-3</v>
      </c>
      <c r="Y901" s="7">
        <f t="shared" ref="Y901:Y964" si="222">IF(AND(K901&lt;&gt;"",K900&lt;&gt;""),LN(K901/K900),"")</f>
        <v>0</v>
      </c>
      <c r="Z901" s="7">
        <v>-1.1901E-2</v>
      </c>
      <c r="AA901" s="7">
        <f t="shared" ref="AA901:AA964" si="223">IF(AND(L901&lt;&gt;"",L900&lt;&gt;""),LN(L901/L900),"")</f>
        <v>-2.1157847506325142E-2</v>
      </c>
      <c r="AB901" s="7">
        <f t="shared" ref="AB901:AB964" si="224">IF(AND(M901&lt;&gt;"",M900&lt;&gt;""),LN(M901/M900),"")</f>
        <v>-8.4435667496318024E-3</v>
      </c>
      <c r="AE901" s="6">
        <v>44768</v>
      </c>
      <c r="AF901" s="7">
        <v>24.69</v>
      </c>
      <c r="AG901" s="7">
        <v>47.81</v>
      </c>
      <c r="AH901" s="7">
        <v>128.55000000000001</v>
      </c>
      <c r="AI901" s="7">
        <f t="shared" si="210"/>
        <v>9.5799999999999983</v>
      </c>
      <c r="AJ901" s="7">
        <v>9.4600000000000009</v>
      </c>
      <c r="AK901" s="7">
        <v>199.91800000000001</v>
      </c>
      <c r="AL901" s="7">
        <f t="shared" si="211"/>
        <v>190.458</v>
      </c>
      <c r="AM901" s="7">
        <v>1.58</v>
      </c>
      <c r="AN901" s="7">
        <v>3.02</v>
      </c>
      <c r="AO901" s="7">
        <v>2.81</v>
      </c>
      <c r="AP901" s="7">
        <f t="shared" si="212"/>
        <v>-0.20999999999999996</v>
      </c>
      <c r="AQ901" s="7">
        <v>2.36</v>
      </c>
      <c r="AR901" s="7">
        <v>122.7581</v>
      </c>
      <c r="AS901" s="7">
        <v>1717.7</v>
      </c>
      <c r="AT901" s="14">
        <v>294.91300000000001</v>
      </c>
      <c r="AU901" s="14">
        <v>101.223</v>
      </c>
      <c r="AV901" s="14">
        <v>51.5</v>
      </c>
      <c r="AY901" s="6">
        <v>44768</v>
      </c>
      <c r="AZ901" s="12">
        <v>0</v>
      </c>
      <c r="BA901" s="12">
        <v>0</v>
      </c>
      <c r="BB901" s="12">
        <v>1</v>
      </c>
      <c r="BE901" s="6">
        <v>44768</v>
      </c>
      <c r="BF901" t="s">
        <v>57</v>
      </c>
      <c r="BG901" s="52">
        <v>4</v>
      </c>
    </row>
    <row r="902" spans="1:59" x14ac:dyDescent="0.2">
      <c r="A902" s="6">
        <v>44769</v>
      </c>
      <c r="B902" s="12">
        <v>80.609300000000005</v>
      </c>
      <c r="C902" s="12">
        <v>128.14619999999999</v>
      </c>
      <c r="D902" s="12">
        <v>81.547899999999998</v>
      </c>
      <c r="E902" s="12">
        <v>59.2136</v>
      </c>
      <c r="F902" s="12">
        <v>141.10849999999999</v>
      </c>
      <c r="G902" s="12"/>
      <c r="H902" s="12">
        <v>7.1458000000000004</v>
      </c>
      <c r="I902" s="12">
        <v>37.983199999999997</v>
      </c>
      <c r="J902" s="12">
        <v>8.0221</v>
      </c>
      <c r="K902" s="12">
        <v>77.819800000000001</v>
      </c>
      <c r="L902" s="12">
        <v>100.03</v>
      </c>
      <c r="M902" s="12">
        <v>109.64</v>
      </c>
      <c r="O902" s="6">
        <v>44769</v>
      </c>
      <c r="P902" s="7">
        <f t="shared" si="213"/>
        <v>2.1412520991491723E-2</v>
      </c>
      <c r="Q902" s="7">
        <f t="shared" si="214"/>
        <v>1.3082072261991066E-2</v>
      </c>
      <c r="R902" s="7">
        <f t="shared" si="215"/>
        <v>2.3650241392971966E-2</v>
      </c>
      <c r="S902" s="7">
        <f t="shared" si="216"/>
        <v>1.1372636959005108E-2</v>
      </c>
      <c r="T902" s="7">
        <f t="shared" si="217"/>
        <v>1.5692058298564324E-2</v>
      </c>
      <c r="U902" s="7" t="str">
        <f t="shared" si="218"/>
        <v/>
      </c>
      <c r="V902" s="7">
        <f t="shared" si="219"/>
        <v>6.1258061502487249E-2</v>
      </c>
      <c r="W902" s="7">
        <f t="shared" si="220"/>
        <v>2.2783328365227694E-2</v>
      </c>
      <c r="X902" s="7">
        <f t="shared" si="221"/>
        <v>2.7781670965162094E-2</v>
      </c>
      <c r="Y902" s="7">
        <f t="shared" si="222"/>
        <v>0</v>
      </c>
      <c r="Z902" s="7">
        <v>2.5635000000000002E-2</v>
      </c>
      <c r="AA902" s="7">
        <f t="shared" si="223"/>
        <v>2.315924915508065E-2</v>
      </c>
      <c r="AB902" s="7">
        <f t="shared" si="224"/>
        <v>2.1387245877161655E-2</v>
      </c>
      <c r="AE902" s="6">
        <v>44769</v>
      </c>
      <c r="AF902" s="7">
        <v>23.24</v>
      </c>
      <c r="AG902" s="7">
        <v>48.99</v>
      </c>
      <c r="AH902" s="7">
        <v>117.28</v>
      </c>
      <c r="AI902" s="7">
        <f t="shared" si="210"/>
        <v>9.61</v>
      </c>
      <c r="AJ902" s="7">
        <v>8.65</v>
      </c>
      <c r="AK902" s="7">
        <v>205.22499999999999</v>
      </c>
      <c r="AL902" s="7">
        <f t="shared" si="211"/>
        <v>196.57499999999999</v>
      </c>
      <c r="AM902" s="7">
        <v>1.58</v>
      </c>
      <c r="AN902" s="7">
        <v>2.96</v>
      </c>
      <c r="AO902" s="7">
        <v>2.78</v>
      </c>
      <c r="AP902" s="7">
        <f t="shared" si="212"/>
        <v>-0.18000000000000016</v>
      </c>
      <c r="AQ902" s="7">
        <v>2.42</v>
      </c>
      <c r="AR902" s="7">
        <v>122.8169</v>
      </c>
      <c r="AS902" s="7">
        <v>1719.1</v>
      </c>
      <c r="AT902" s="14">
        <v>294.91300000000001</v>
      </c>
      <c r="AU902" s="14">
        <v>101.223</v>
      </c>
      <c r="AV902" s="14">
        <v>51.5</v>
      </c>
      <c r="AY902" s="6">
        <v>44769</v>
      </c>
      <c r="AZ902" s="12">
        <v>0</v>
      </c>
      <c r="BA902" s="12">
        <v>0</v>
      </c>
      <c r="BB902" s="12">
        <v>1</v>
      </c>
      <c r="BE902" s="6">
        <v>44769</v>
      </c>
      <c r="BF902" t="s">
        <v>57</v>
      </c>
      <c r="BG902" s="52">
        <v>4</v>
      </c>
    </row>
    <row r="903" spans="1:59" x14ac:dyDescent="0.2">
      <c r="A903" s="6">
        <v>44770</v>
      </c>
      <c r="B903" s="12">
        <v>81.551299999999998</v>
      </c>
      <c r="C903" s="12">
        <v>129.1164</v>
      </c>
      <c r="D903" s="12">
        <v>82.238600000000005</v>
      </c>
      <c r="E903" s="12">
        <v>59.081600000000002</v>
      </c>
      <c r="F903" s="12">
        <v>140.76169999999999</v>
      </c>
      <c r="G903" s="12"/>
      <c r="H903" s="12">
        <v>6.8220000000000001</v>
      </c>
      <c r="I903" s="12">
        <v>35.619</v>
      </c>
      <c r="J903" s="12">
        <v>8.1905999999999999</v>
      </c>
      <c r="K903" s="12">
        <v>77.828299999999999</v>
      </c>
      <c r="L903" s="12">
        <v>99.11</v>
      </c>
      <c r="M903" s="12">
        <v>109.68</v>
      </c>
      <c r="O903" s="6">
        <v>44770</v>
      </c>
      <c r="P903" s="7">
        <f t="shared" si="213"/>
        <v>1.1618242608694341E-2</v>
      </c>
      <c r="Q903" s="7">
        <f t="shared" si="214"/>
        <v>7.5425234723172502E-3</v>
      </c>
      <c r="R903" s="7">
        <f t="shared" si="215"/>
        <v>8.434200553155859E-3</v>
      </c>
      <c r="S903" s="7">
        <f t="shared" si="216"/>
        <v>-2.2317060165690569E-3</v>
      </c>
      <c r="T903" s="7">
        <f t="shared" si="217"/>
        <v>-2.4607083330693042E-3</v>
      </c>
      <c r="U903" s="7" t="str">
        <f t="shared" si="218"/>
        <v/>
      </c>
      <c r="V903" s="7">
        <f t="shared" si="219"/>
        <v>-4.6372087527683126E-2</v>
      </c>
      <c r="W903" s="7">
        <f t="shared" si="220"/>
        <v>-6.426475335411734E-2</v>
      </c>
      <c r="X903" s="7">
        <f t="shared" si="221"/>
        <v>2.0786922265413236E-2</v>
      </c>
      <c r="Y903" s="7">
        <f t="shared" si="222"/>
        <v>1.0922073585798602E-4</v>
      </c>
      <c r="Z903" s="7">
        <v>1.2463999999999999E-2</v>
      </c>
      <c r="AA903" s="7">
        <f t="shared" si="223"/>
        <v>-9.2397965784722196E-3</v>
      </c>
      <c r="AB903" s="7">
        <f t="shared" si="224"/>
        <v>3.6476381947392442E-4</v>
      </c>
      <c r="AE903" s="6">
        <v>44770</v>
      </c>
      <c r="AF903" s="7">
        <v>22.33</v>
      </c>
      <c r="AG903" s="7">
        <v>47.17</v>
      </c>
      <c r="AH903" s="7">
        <v>119.93</v>
      </c>
      <c r="AI903" s="7">
        <f t="shared" si="210"/>
        <v>10.570000000000007</v>
      </c>
      <c r="AJ903" s="7">
        <v>8.75</v>
      </c>
      <c r="AK903" s="7">
        <v>198.93</v>
      </c>
      <c r="AL903" s="7">
        <f t="shared" si="211"/>
        <v>190.18</v>
      </c>
      <c r="AM903" s="7">
        <v>2.33</v>
      </c>
      <c r="AN903" s="7">
        <v>2.85</v>
      </c>
      <c r="AO903" s="7">
        <v>2.68</v>
      </c>
      <c r="AP903" s="7">
        <f t="shared" si="212"/>
        <v>-0.16999999999999993</v>
      </c>
      <c r="AQ903" s="7">
        <v>2.48</v>
      </c>
      <c r="AR903" s="7">
        <v>122.1161</v>
      </c>
      <c r="AS903" s="7">
        <v>1750.3</v>
      </c>
      <c r="AT903" s="14">
        <v>294.91300000000001</v>
      </c>
      <c r="AU903" s="14">
        <v>101.223</v>
      </c>
      <c r="AV903" s="14">
        <v>51.5</v>
      </c>
      <c r="AY903" s="6">
        <v>44770</v>
      </c>
      <c r="AZ903" s="12">
        <v>0</v>
      </c>
      <c r="BA903" s="12">
        <v>0</v>
      </c>
      <c r="BB903" s="12">
        <v>1</v>
      </c>
      <c r="BE903" s="6">
        <v>44770</v>
      </c>
      <c r="BF903" t="s">
        <v>57</v>
      </c>
      <c r="BG903" s="52">
        <v>4</v>
      </c>
    </row>
    <row r="904" spans="1:59" x14ac:dyDescent="0.2">
      <c r="A904" s="6">
        <v>44771</v>
      </c>
      <c r="B904" s="12">
        <v>85.327799999999996</v>
      </c>
      <c r="C904" s="12">
        <v>140.6123</v>
      </c>
      <c r="D904" s="12">
        <v>85.185100000000006</v>
      </c>
      <c r="E904" s="12">
        <v>62.014899999999997</v>
      </c>
      <c r="F904" s="12">
        <v>144.13419999999999</v>
      </c>
      <c r="G904" s="12"/>
      <c r="H904" s="12">
        <v>6.9012000000000002</v>
      </c>
      <c r="I904" s="12">
        <v>35.517800000000001</v>
      </c>
      <c r="J904" s="12">
        <v>8.2858999999999998</v>
      </c>
      <c r="K904" s="12">
        <v>77.836799999999997</v>
      </c>
      <c r="L904" s="12">
        <v>101.31</v>
      </c>
      <c r="M904" s="12">
        <v>111.51</v>
      </c>
      <c r="O904" s="6">
        <v>44771</v>
      </c>
      <c r="P904" s="7">
        <f t="shared" si="213"/>
        <v>4.5268039878637083E-2</v>
      </c>
      <c r="Q904" s="7">
        <f t="shared" si="214"/>
        <v>8.5292134677216566E-2</v>
      </c>
      <c r="R904" s="7">
        <f t="shared" si="215"/>
        <v>3.5201757696759331E-2</v>
      </c>
      <c r="S904" s="7">
        <f t="shared" si="216"/>
        <v>4.8455139533604023E-2</v>
      </c>
      <c r="T904" s="7">
        <f t="shared" si="217"/>
        <v>2.3676420354696665E-2</v>
      </c>
      <c r="U904" s="7" t="str">
        <f t="shared" si="218"/>
        <v/>
      </c>
      <c r="V904" s="7">
        <f t="shared" si="219"/>
        <v>1.1542625529117891E-2</v>
      </c>
      <c r="W904" s="7">
        <f t="shared" si="220"/>
        <v>-2.8452240829037229E-3</v>
      </c>
      <c r="X904" s="7">
        <f t="shared" si="221"/>
        <v>1.1568119778174128E-2</v>
      </c>
      <c r="Y904" s="7">
        <f t="shared" si="222"/>
        <v>1.0920880799154837E-4</v>
      </c>
      <c r="Z904" s="7">
        <v>1.4474000000000001E-2</v>
      </c>
      <c r="AA904" s="7">
        <f t="shared" si="223"/>
        <v>2.1954778646968966E-2</v>
      </c>
      <c r="AB904" s="7">
        <f t="shared" si="224"/>
        <v>1.6547237723211591E-2</v>
      </c>
      <c r="AE904" s="6">
        <v>44771</v>
      </c>
      <c r="AF904" s="7">
        <v>21.33</v>
      </c>
      <c r="AG904" s="7">
        <v>46.19</v>
      </c>
      <c r="AH904" s="7">
        <v>116.36</v>
      </c>
      <c r="AI904" s="7">
        <f t="shared" si="210"/>
        <v>10.200000000000003</v>
      </c>
      <c r="AJ904" s="7">
        <v>8.33</v>
      </c>
      <c r="AK904" s="7">
        <v>190.91499999999999</v>
      </c>
      <c r="AL904" s="7">
        <f t="shared" si="211"/>
        <v>182.58499999999998</v>
      </c>
      <c r="AM904" s="7">
        <v>2.3199999999999998</v>
      </c>
      <c r="AN904" s="7">
        <v>2.89</v>
      </c>
      <c r="AO904" s="7">
        <v>2.67</v>
      </c>
      <c r="AP904" s="7">
        <f t="shared" si="212"/>
        <v>-0.2200000000000002</v>
      </c>
      <c r="AQ904" s="7">
        <v>2.5299999999999998</v>
      </c>
      <c r="AR904" s="7">
        <v>121.76779999999999</v>
      </c>
      <c r="AS904" s="7">
        <v>1762.9</v>
      </c>
      <c r="AT904" s="14">
        <v>294.91300000000001</v>
      </c>
      <c r="AU904" s="14">
        <v>101.223</v>
      </c>
      <c r="AV904" s="14">
        <v>51.5</v>
      </c>
      <c r="AY904" s="6">
        <v>44771</v>
      </c>
      <c r="AZ904" s="12">
        <v>0</v>
      </c>
      <c r="BA904" s="12">
        <v>0</v>
      </c>
      <c r="BB904" s="12">
        <v>1</v>
      </c>
      <c r="BE904" s="6">
        <v>44771</v>
      </c>
      <c r="BF904" t="s">
        <v>57</v>
      </c>
      <c r="BG904" s="52">
        <v>4</v>
      </c>
    </row>
    <row r="905" spans="1:59" x14ac:dyDescent="0.2">
      <c r="A905" s="6">
        <v>44774</v>
      </c>
      <c r="B905" s="12">
        <v>83.171000000000006</v>
      </c>
      <c r="C905" s="12">
        <v>137.8048</v>
      </c>
      <c r="D905" s="12">
        <v>83.147900000000007</v>
      </c>
      <c r="E905" s="12">
        <v>61.524500000000003</v>
      </c>
      <c r="F905" s="12">
        <v>141.61930000000001</v>
      </c>
      <c r="G905" s="12"/>
      <c r="H905" s="12">
        <v>7.2754000000000003</v>
      </c>
      <c r="I905" s="12">
        <v>37.035600000000002</v>
      </c>
      <c r="J905" s="12">
        <v>8.2932000000000006</v>
      </c>
      <c r="K905" s="12">
        <v>77.842699999999994</v>
      </c>
      <c r="L905" s="12">
        <v>96.59</v>
      </c>
      <c r="M905" s="12">
        <v>106.09</v>
      </c>
      <c r="O905" s="6">
        <v>44774</v>
      </c>
      <c r="P905" s="7">
        <f t="shared" si="213"/>
        <v>-2.5601580584502442E-2</v>
      </c>
      <c r="Q905" s="7">
        <f t="shared" si="214"/>
        <v>-2.0168266704942595E-2</v>
      </c>
      <c r="R905" s="7">
        <f t="shared" si="215"/>
        <v>-2.4205586154639316E-2</v>
      </c>
      <c r="S905" s="7">
        <f t="shared" si="216"/>
        <v>-7.9392092865264736E-3</v>
      </c>
      <c r="T905" s="7">
        <f t="shared" si="217"/>
        <v>-1.7602338623113428E-2</v>
      </c>
      <c r="U905" s="7" t="str">
        <f t="shared" si="218"/>
        <v/>
      </c>
      <c r="V905" s="7">
        <f t="shared" si="219"/>
        <v>5.2803484838354092E-2</v>
      </c>
      <c r="W905" s="7">
        <f t="shared" si="220"/>
        <v>4.1845632956207489E-2</v>
      </c>
      <c r="X905" s="7">
        <f t="shared" si="221"/>
        <v>8.8062687018777559E-4</v>
      </c>
      <c r="Y905" s="7">
        <f t="shared" si="222"/>
        <v>7.5796749126453203E-5</v>
      </c>
      <c r="Z905" s="7">
        <v>-2.9659999999999999E-3</v>
      </c>
      <c r="AA905" s="7">
        <f t="shared" si="223"/>
        <v>-4.7709906874381466E-2</v>
      </c>
      <c r="AB905" s="7">
        <f t="shared" si="224"/>
        <v>-4.9826482506090355E-2</v>
      </c>
      <c r="AE905" s="6">
        <v>44774</v>
      </c>
      <c r="AF905" s="7">
        <v>22.84</v>
      </c>
      <c r="AG905" s="7">
        <v>49.97</v>
      </c>
      <c r="AH905" s="7">
        <v>120.5</v>
      </c>
      <c r="AI905" s="7">
        <f t="shared" si="210"/>
        <v>9.5</v>
      </c>
      <c r="AJ905" s="7">
        <v>8.1999999999999993</v>
      </c>
      <c r="AK905" s="7">
        <v>200.79400000000001</v>
      </c>
      <c r="AL905" s="7">
        <f t="shared" si="211"/>
        <v>192.59400000000002</v>
      </c>
      <c r="AM905" s="7">
        <v>2.33</v>
      </c>
      <c r="AN905" s="7">
        <v>2.9</v>
      </c>
      <c r="AO905" s="7">
        <v>2.6</v>
      </c>
      <c r="AP905" s="7">
        <f t="shared" si="212"/>
        <v>-0.29999999999999982</v>
      </c>
      <c r="AQ905" s="7">
        <v>2.5099999999999998</v>
      </c>
      <c r="AR905" s="7">
        <v>121.4109</v>
      </c>
      <c r="AS905" s="7">
        <v>1769</v>
      </c>
      <c r="AT905" s="14">
        <v>295.09699999999998</v>
      </c>
      <c r="AU905" s="14">
        <v>101.0963</v>
      </c>
      <c r="AV905" s="14">
        <v>58.2</v>
      </c>
      <c r="AY905" s="6">
        <v>44774</v>
      </c>
      <c r="AZ905" s="12">
        <v>0</v>
      </c>
      <c r="BA905" s="12">
        <v>0</v>
      </c>
      <c r="BB905" s="12">
        <v>1</v>
      </c>
      <c r="BE905" s="6">
        <v>44774</v>
      </c>
      <c r="BF905" t="s">
        <v>57</v>
      </c>
      <c r="BG905" s="52">
        <v>4</v>
      </c>
    </row>
    <row r="906" spans="1:59" x14ac:dyDescent="0.2">
      <c r="A906" s="6">
        <v>44775</v>
      </c>
      <c r="B906" s="12">
        <v>82.810100000000006</v>
      </c>
      <c r="C906" s="12">
        <v>136.62860000000001</v>
      </c>
      <c r="D906" s="12">
        <v>82.806899999999999</v>
      </c>
      <c r="E906" s="12">
        <v>61.364100000000001</v>
      </c>
      <c r="F906" s="12">
        <v>140.6557</v>
      </c>
      <c r="G906" s="12"/>
      <c r="H906" s="12">
        <v>7.4481000000000002</v>
      </c>
      <c r="I906" s="12">
        <v>36.824100000000001</v>
      </c>
      <c r="J906" s="12">
        <v>8.2566000000000006</v>
      </c>
      <c r="K906" s="12">
        <v>77.851299999999995</v>
      </c>
      <c r="L906" s="12">
        <v>97.14</v>
      </c>
      <c r="M906" s="12">
        <v>106.51</v>
      </c>
      <c r="O906" s="6">
        <v>44775</v>
      </c>
      <c r="P906" s="7">
        <f t="shared" si="213"/>
        <v>-4.3486947459986831E-3</v>
      </c>
      <c r="Q906" s="7">
        <f t="shared" si="214"/>
        <v>-8.5718954179784031E-3</v>
      </c>
      <c r="R906" s="7">
        <f t="shared" si="215"/>
        <v>-4.1095585052547583E-3</v>
      </c>
      <c r="S906" s="7">
        <f t="shared" si="216"/>
        <v>-2.6104958651928184E-3</v>
      </c>
      <c r="T906" s="7">
        <f t="shared" si="217"/>
        <v>-6.8274111633309835E-3</v>
      </c>
      <c r="U906" s="7" t="str">
        <f t="shared" si="218"/>
        <v/>
      </c>
      <c r="V906" s="7">
        <f t="shared" si="219"/>
        <v>2.3460171943907256E-2</v>
      </c>
      <c r="W906" s="7">
        <f t="shared" si="220"/>
        <v>-5.7270900935678399E-3</v>
      </c>
      <c r="X906" s="7">
        <f t="shared" si="221"/>
        <v>-4.423021386057947E-3</v>
      </c>
      <c r="Y906" s="7">
        <f t="shared" si="222"/>
        <v>1.1047310761816028E-4</v>
      </c>
      <c r="Z906" s="7">
        <v>-6.6189999999999999E-3</v>
      </c>
      <c r="AA906" s="7">
        <f t="shared" si="223"/>
        <v>5.6780207263941469E-3</v>
      </c>
      <c r="AB906" s="7">
        <f t="shared" si="224"/>
        <v>3.9510869838941549E-3</v>
      </c>
      <c r="AE906" s="6">
        <v>44775</v>
      </c>
      <c r="AF906" s="7">
        <v>23.93</v>
      </c>
      <c r="AG906" s="7">
        <v>52.77</v>
      </c>
      <c r="AH906" s="7">
        <v>129.22999999999999</v>
      </c>
      <c r="AI906" s="7">
        <f t="shared" si="210"/>
        <v>9.3700000000000045</v>
      </c>
      <c r="AJ906" s="7">
        <v>8.01</v>
      </c>
      <c r="AK906" s="7">
        <v>205.17400000000001</v>
      </c>
      <c r="AL906" s="7">
        <f t="shared" si="211"/>
        <v>197.16400000000002</v>
      </c>
      <c r="AM906" s="7">
        <v>2.33</v>
      </c>
      <c r="AN906" s="7">
        <v>3.06</v>
      </c>
      <c r="AO906" s="7">
        <v>2.75</v>
      </c>
      <c r="AP906" s="7">
        <f t="shared" si="212"/>
        <v>-0.31000000000000005</v>
      </c>
      <c r="AQ906" s="7">
        <v>2.48</v>
      </c>
      <c r="AR906" s="7">
        <v>121.9486</v>
      </c>
      <c r="AS906" s="7">
        <v>1771.1</v>
      </c>
      <c r="AT906" s="14">
        <v>295.09699999999998</v>
      </c>
      <c r="AU906" s="14">
        <v>101.0963</v>
      </c>
      <c r="AV906" s="14">
        <v>58.2</v>
      </c>
      <c r="AY906" s="6">
        <v>44775</v>
      </c>
      <c r="AZ906" s="12">
        <v>0</v>
      </c>
      <c r="BA906" s="12">
        <v>0</v>
      </c>
      <c r="BB906" s="12">
        <v>1</v>
      </c>
      <c r="BE906" s="6">
        <v>44775</v>
      </c>
      <c r="BF906" t="s">
        <v>57</v>
      </c>
      <c r="BG906" s="52">
        <v>4</v>
      </c>
    </row>
    <row r="907" spans="1:59" x14ac:dyDescent="0.2">
      <c r="A907" s="6">
        <v>44776</v>
      </c>
      <c r="B907" s="12">
        <v>80.125200000000007</v>
      </c>
      <c r="C907" s="12">
        <v>133.38329999999999</v>
      </c>
      <c r="D907" s="12">
        <v>79.843000000000004</v>
      </c>
      <c r="E907" s="12">
        <v>57.525300000000001</v>
      </c>
      <c r="F907" s="12">
        <v>140.0967</v>
      </c>
      <c r="G907" s="12"/>
      <c r="H907" s="12">
        <v>7.4192999999999998</v>
      </c>
      <c r="I907" s="12">
        <v>35.977699999999999</v>
      </c>
      <c r="J907" s="12">
        <v>8.2418999999999993</v>
      </c>
      <c r="K907" s="12">
        <v>77.842699999999994</v>
      </c>
      <c r="L907" s="12">
        <v>93.25</v>
      </c>
      <c r="M907" s="12">
        <v>101.82</v>
      </c>
      <c r="O907" s="6">
        <v>44776</v>
      </c>
      <c r="P907" s="7">
        <f t="shared" si="213"/>
        <v>-3.2959623290941889E-2</v>
      </c>
      <c r="Q907" s="7">
        <f t="shared" si="214"/>
        <v>-2.4039357407729531E-2</v>
      </c>
      <c r="R907" s="7">
        <f t="shared" si="215"/>
        <v>-3.6449184804937078E-2</v>
      </c>
      <c r="S907" s="7">
        <f t="shared" si="216"/>
        <v>-6.4600122569481749E-2</v>
      </c>
      <c r="T907" s="7">
        <f t="shared" si="217"/>
        <v>-3.9821617816998313E-3</v>
      </c>
      <c r="U907" s="7" t="str">
        <f t="shared" si="218"/>
        <v/>
      </c>
      <c r="V907" s="7">
        <f t="shared" si="219"/>
        <v>-3.8742532014477992E-3</v>
      </c>
      <c r="W907" s="7">
        <f t="shared" si="220"/>
        <v>-2.3253220054811192E-2</v>
      </c>
      <c r="X907" s="7">
        <f t="shared" si="221"/>
        <v>-1.7819806515662728E-3</v>
      </c>
      <c r="Y907" s="7">
        <f t="shared" si="222"/>
        <v>-1.1047310761811496E-4</v>
      </c>
      <c r="Z907" s="7">
        <v>1.5538E-2</v>
      </c>
      <c r="AA907" s="7">
        <f t="shared" si="223"/>
        <v>-4.0869178393673794E-2</v>
      </c>
      <c r="AB907" s="7">
        <f t="shared" si="224"/>
        <v>-4.5032328980884502E-2</v>
      </c>
      <c r="AE907" s="6">
        <v>44776</v>
      </c>
      <c r="AF907" s="7">
        <v>21.95</v>
      </c>
      <c r="AG907" s="7">
        <v>50.12</v>
      </c>
      <c r="AH907" s="7">
        <v>122.04</v>
      </c>
      <c r="AI907" s="7">
        <f t="shared" si="210"/>
        <v>8.5699999999999932</v>
      </c>
      <c r="AJ907" s="7">
        <v>7.81</v>
      </c>
      <c r="AK907" s="7">
        <v>199.19499999999999</v>
      </c>
      <c r="AL907" s="7">
        <f t="shared" si="211"/>
        <v>191.38499999999999</v>
      </c>
      <c r="AM907" s="7">
        <v>2.33</v>
      </c>
      <c r="AN907" s="7">
        <v>3.1</v>
      </c>
      <c r="AO907" s="7">
        <v>2.73</v>
      </c>
      <c r="AP907" s="7">
        <f t="shared" si="212"/>
        <v>-0.37000000000000011</v>
      </c>
      <c r="AQ907" s="7">
        <v>2.5</v>
      </c>
      <c r="AR907" s="7">
        <v>122.3888</v>
      </c>
      <c r="AS907" s="7">
        <v>1758</v>
      </c>
      <c r="AT907" s="14">
        <v>295.09699999999998</v>
      </c>
      <c r="AU907" s="14">
        <v>101.0963</v>
      </c>
      <c r="AV907" s="14">
        <v>58.2</v>
      </c>
      <c r="AY907" s="6">
        <v>44776</v>
      </c>
      <c r="AZ907" s="12">
        <v>0</v>
      </c>
      <c r="BA907" s="12">
        <v>0</v>
      </c>
      <c r="BB907" s="12">
        <v>1</v>
      </c>
      <c r="BE907" s="6">
        <v>44776</v>
      </c>
      <c r="BF907" t="s">
        <v>57</v>
      </c>
      <c r="BG907" s="52">
        <v>4</v>
      </c>
    </row>
    <row r="908" spans="1:59" x14ac:dyDescent="0.2">
      <c r="A908" s="6">
        <v>44777</v>
      </c>
      <c r="B908" s="12">
        <v>76.753600000000006</v>
      </c>
      <c r="C908" s="12">
        <v>129.7603</v>
      </c>
      <c r="D908" s="12">
        <v>78.584000000000003</v>
      </c>
      <c r="E908" s="12">
        <v>54.195799999999998</v>
      </c>
      <c r="F908" s="12">
        <v>138.8826</v>
      </c>
      <c r="G908" s="12"/>
      <c r="H908" s="12">
        <v>7.3689</v>
      </c>
      <c r="I908" s="12">
        <v>35.0946</v>
      </c>
      <c r="J908" s="12">
        <v>8.1393000000000004</v>
      </c>
      <c r="K908" s="12">
        <v>77.859800000000007</v>
      </c>
      <c r="L908" s="12">
        <v>91.29</v>
      </c>
      <c r="M908" s="12">
        <v>97.99</v>
      </c>
      <c r="O908" s="6">
        <v>44777</v>
      </c>
      <c r="P908" s="7">
        <f t="shared" si="213"/>
        <v>-4.2990120432827371E-2</v>
      </c>
      <c r="Q908" s="7">
        <f t="shared" si="214"/>
        <v>-2.7538035913656281E-2</v>
      </c>
      <c r="R908" s="7">
        <f t="shared" si="215"/>
        <v>-1.5894090075012347E-2</v>
      </c>
      <c r="S908" s="7">
        <f t="shared" si="216"/>
        <v>-5.9621436363562527E-2</v>
      </c>
      <c r="T908" s="7">
        <f t="shared" si="217"/>
        <v>-8.7039265267355882E-3</v>
      </c>
      <c r="U908" s="7" t="str">
        <f t="shared" si="218"/>
        <v/>
      </c>
      <c r="V908" s="7">
        <f t="shared" si="219"/>
        <v>-6.8162717759301054E-3</v>
      </c>
      <c r="W908" s="7">
        <f t="shared" si="220"/>
        <v>-2.485202959424903E-2</v>
      </c>
      <c r="X908" s="7">
        <f t="shared" si="221"/>
        <v>-1.2526718634923176E-2</v>
      </c>
      <c r="Y908" s="7">
        <f t="shared" si="222"/>
        <v>2.1964965326529387E-4</v>
      </c>
      <c r="Z908" s="7">
        <v>-6.7599999999999995E-4</v>
      </c>
      <c r="AA908" s="7">
        <f t="shared" si="223"/>
        <v>-2.1242805946935443E-2</v>
      </c>
      <c r="AB908" s="7">
        <f t="shared" si="224"/>
        <v>-3.8341115826462872E-2</v>
      </c>
      <c r="AE908" s="6">
        <v>44777</v>
      </c>
      <c r="AF908" s="7">
        <v>21.44</v>
      </c>
      <c r="AG908" s="7">
        <v>55.14</v>
      </c>
      <c r="AH908" s="7">
        <v>120.57</v>
      </c>
      <c r="AI908" s="7">
        <f t="shared" si="210"/>
        <v>6.6999999999999886</v>
      </c>
      <c r="AJ908" s="7">
        <v>8.4</v>
      </c>
      <c r="AK908" s="7">
        <v>199.24799999999999</v>
      </c>
      <c r="AL908" s="7">
        <f t="shared" si="211"/>
        <v>190.84799999999998</v>
      </c>
      <c r="AM908" s="7">
        <v>2.33</v>
      </c>
      <c r="AN908" s="7">
        <v>3.03</v>
      </c>
      <c r="AO908" s="7">
        <v>2.68</v>
      </c>
      <c r="AP908" s="7">
        <f t="shared" si="212"/>
        <v>-0.34999999999999964</v>
      </c>
      <c r="AQ908" s="7">
        <v>2.46</v>
      </c>
      <c r="AR908" s="7">
        <v>121.83329999999999</v>
      </c>
      <c r="AS908" s="7">
        <v>1788.5</v>
      </c>
      <c r="AT908" s="14">
        <v>295.09699999999998</v>
      </c>
      <c r="AU908" s="14">
        <v>101.0963</v>
      </c>
      <c r="AV908" s="14">
        <v>58.2</v>
      </c>
      <c r="AY908" s="6">
        <v>44777</v>
      </c>
      <c r="AZ908" s="12">
        <v>0</v>
      </c>
      <c r="BA908" s="12">
        <v>0</v>
      </c>
      <c r="BB908" s="12">
        <v>1</v>
      </c>
      <c r="BE908" s="6">
        <v>44777</v>
      </c>
      <c r="BF908" t="s">
        <v>57</v>
      </c>
      <c r="BG908" s="52">
        <v>4</v>
      </c>
    </row>
    <row r="909" spans="1:59" x14ac:dyDescent="0.2">
      <c r="A909" s="6">
        <v>44778</v>
      </c>
      <c r="B909" s="12">
        <v>77.862799999999993</v>
      </c>
      <c r="C909" s="12">
        <v>131.9066</v>
      </c>
      <c r="D909" s="12">
        <v>81.180700000000002</v>
      </c>
      <c r="E909" s="12">
        <v>55.657800000000002</v>
      </c>
      <c r="F909" s="12">
        <v>141.4265</v>
      </c>
      <c r="G909" s="12"/>
      <c r="H909" s="12">
        <v>7.5488</v>
      </c>
      <c r="I909" s="12">
        <v>36.078899999999997</v>
      </c>
      <c r="J909" s="12">
        <v>8.0945</v>
      </c>
      <c r="K909" s="12">
        <v>77.876800000000003</v>
      </c>
      <c r="L909" s="12">
        <v>91.77</v>
      </c>
      <c r="M909" s="12">
        <v>100.31</v>
      </c>
      <c r="O909" s="6">
        <v>44778</v>
      </c>
      <c r="P909" s="7">
        <f t="shared" si="213"/>
        <v>1.4348012614003945E-2</v>
      </c>
      <c r="Q909" s="7">
        <f t="shared" si="214"/>
        <v>1.6405194053947504E-2</v>
      </c>
      <c r="R909" s="7">
        <f t="shared" si="215"/>
        <v>3.2509417814507793E-2</v>
      </c>
      <c r="S909" s="7">
        <f t="shared" si="216"/>
        <v>2.6618814956756838E-2</v>
      </c>
      <c r="T909" s="7">
        <f t="shared" si="217"/>
        <v>1.8151175566458021E-2</v>
      </c>
      <c r="U909" s="7" t="str">
        <f t="shared" si="218"/>
        <v/>
      </c>
      <c r="V909" s="7">
        <f t="shared" si="219"/>
        <v>2.4120168900763395E-2</v>
      </c>
      <c r="W909" s="7">
        <f t="shared" si="220"/>
        <v>2.7660934442341724E-2</v>
      </c>
      <c r="X909" s="7">
        <f t="shared" si="221"/>
        <v>-5.5193625312410744E-3</v>
      </c>
      <c r="Y909" s="7">
        <f t="shared" si="222"/>
        <v>2.1831733924476514E-4</v>
      </c>
      <c r="Z909" s="7">
        <v>-1.6919999999999999E-3</v>
      </c>
      <c r="AA909" s="7">
        <f t="shared" si="223"/>
        <v>5.244194253932335E-3</v>
      </c>
      <c r="AB909" s="7">
        <f t="shared" si="224"/>
        <v>2.3399958247666771E-2</v>
      </c>
      <c r="AE909" s="6">
        <v>44778</v>
      </c>
      <c r="AF909" s="7">
        <v>21.15</v>
      </c>
      <c r="AG909" s="7">
        <v>48.76</v>
      </c>
      <c r="AH909" s="7">
        <v>122.58</v>
      </c>
      <c r="AI909" s="7">
        <f t="shared" si="210"/>
        <v>8.5400000000000063</v>
      </c>
      <c r="AJ909" s="7">
        <v>8.3000000000000007</v>
      </c>
      <c r="AK909" s="7">
        <v>196.32</v>
      </c>
      <c r="AL909" s="7">
        <f t="shared" si="211"/>
        <v>188.01999999999998</v>
      </c>
      <c r="AM909" s="7">
        <v>2.33</v>
      </c>
      <c r="AN909" s="7">
        <v>3.24</v>
      </c>
      <c r="AO909" s="7">
        <v>2.83</v>
      </c>
      <c r="AP909" s="7">
        <f t="shared" si="212"/>
        <v>-0.41000000000000014</v>
      </c>
      <c r="AQ909" s="7">
        <v>2.46</v>
      </c>
      <c r="AR909" s="7">
        <v>122.321</v>
      </c>
      <c r="AS909" s="7">
        <v>1772.9</v>
      </c>
      <c r="AT909" s="14">
        <v>295.09699999999998</v>
      </c>
      <c r="AU909" s="14">
        <v>101.0963</v>
      </c>
      <c r="AV909" s="14">
        <v>58.2</v>
      </c>
      <c r="AY909" s="6">
        <v>44778</v>
      </c>
      <c r="AZ909" s="12">
        <v>0</v>
      </c>
      <c r="BA909" s="12">
        <v>0</v>
      </c>
      <c r="BB909" s="12">
        <v>1</v>
      </c>
      <c r="BE909" s="6">
        <v>44778</v>
      </c>
      <c r="BF909" t="s">
        <v>57</v>
      </c>
      <c r="BG909" s="52">
        <v>4</v>
      </c>
    </row>
    <row r="910" spans="1:59" x14ac:dyDescent="0.2">
      <c r="A910" s="6">
        <v>44781</v>
      </c>
      <c r="B910" s="12">
        <v>78.302899999999994</v>
      </c>
      <c r="C910" s="12">
        <v>131.70920000000001</v>
      </c>
      <c r="D910" s="12">
        <v>81.8626</v>
      </c>
      <c r="E910" s="12">
        <v>56.629300000000001</v>
      </c>
      <c r="F910" s="12">
        <v>142.65309999999999</v>
      </c>
      <c r="G910" s="12"/>
      <c r="H910" s="12">
        <v>7.8151000000000002</v>
      </c>
      <c r="I910" s="12">
        <v>36.750500000000002</v>
      </c>
      <c r="J910" s="12">
        <v>8.1468000000000007</v>
      </c>
      <c r="K910" s="12">
        <v>77.885400000000004</v>
      </c>
      <c r="L910" s="12">
        <v>93.52</v>
      </c>
      <c r="M910" s="12">
        <v>103.46</v>
      </c>
      <c r="O910" s="6">
        <v>44781</v>
      </c>
      <c r="P910" s="7">
        <f t="shared" si="213"/>
        <v>5.6363358292008522E-3</v>
      </c>
      <c r="Q910" s="7">
        <f t="shared" si="214"/>
        <v>-1.4976343367570509E-3</v>
      </c>
      <c r="R910" s="7">
        <f t="shared" si="215"/>
        <v>8.3646979168931108E-3</v>
      </c>
      <c r="S910" s="7">
        <f t="shared" si="216"/>
        <v>1.730428948500071E-2</v>
      </c>
      <c r="T910" s="7">
        <f t="shared" si="217"/>
        <v>8.6356614326583356E-3</v>
      </c>
      <c r="U910" s="7" t="str">
        <f t="shared" si="218"/>
        <v/>
      </c>
      <c r="V910" s="7">
        <f t="shared" si="219"/>
        <v>3.4669149465664469E-2</v>
      </c>
      <c r="W910" s="7">
        <f t="shared" si="220"/>
        <v>1.8443624083687125E-2</v>
      </c>
      <c r="X910" s="7">
        <f t="shared" si="221"/>
        <v>6.4403934140412882E-3</v>
      </c>
      <c r="Y910" s="7">
        <f t="shared" si="222"/>
        <v>1.1042473730786503E-4</v>
      </c>
      <c r="Z910" s="7">
        <v>-1.1609999999999999E-3</v>
      </c>
      <c r="AA910" s="7">
        <f t="shared" si="223"/>
        <v>1.8889870332891242E-2</v>
      </c>
      <c r="AB910" s="7">
        <f t="shared" si="224"/>
        <v>3.0919673679975064E-2</v>
      </c>
      <c r="AE910" s="6">
        <v>44781</v>
      </c>
      <c r="AF910" s="7">
        <v>21.29</v>
      </c>
      <c r="AG910" s="7">
        <v>46.4</v>
      </c>
      <c r="AH910" s="7">
        <v>124.12</v>
      </c>
      <c r="AI910" s="7">
        <f t="shared" si="210"/>
        <v>9.9399999999999977</v>
      </c>
      <c r="AJ910" s="7">
        <v>7.76</v>
      </c>
      <c r="AK910" s="7">
        <v>193.05500000000001</v>
      </c>
      <c r="AL910" s="7">
        <f t="shared" si="211"/>
        <v>185.29500000000002</v>
      </c>
      <c r="AM910" s="7">
        <v>2.33</v>
      </c>
      <c r="AN910" s="7">
        <v>3.21</v>
      </c>
      <c r="AO910" s="7">
        <v>2.77</v>
      </c>
      <c r="AP910" s="7">
        <f t="shared" si="212"/>
        <v>-0.43999999999999995</v>
      </c>
      <c r="AQ910" s="7">
        <v>2.48</v>
      </c>
      <c r="AR910" s="7">
        <v>121.8783</v>
      </c>
      <c r="AS910" s="7">
        <v>1786.8</v>
      </c>
      <c r="AT910" s="14">
        <v>295.09699999999998</v>
      </c>
      <c r="AU910" s="14">
        <v>101.0963</v>
      </c>
      <c r="AV910" s="14">
        <v>58.2</v>
      </c>
      <c r="AY910" s="6">
        <v>44781</v>
      </c>
      <c r="AZ910" s="12">
        <v>0</v>
      </c>
      <c r="BA910" s="12">
        <v>0</v>
      </c>
      <c r="BB910" s="12">
        <v>1</v>
      </c>
      <c r="BE910" s="6">
        <v>44781</v>
      </c>
      <c r="BF910" t="s">
        <v>57</v>
      </c>
      <c r="BG910" s="52">
        <v>4</v>
      </c>
    </row>
    <row r="911" spans="1:59" x14ac:dyDescent="0.2">
      <c r="A911" s="6">
        <v>44782</v>
      </c>
      <c r="B911" s="12">
        <v>79.746600000000001</v>
      </c>
      <c r="C911" s="12">
        <v>133.4263</v>
      </c>
      <c r="D911" s="12">
        <v>83.506399999999999</v>
      </c>
      <c r="E911" s="12">
        <v>58.864600000000003</v>
      </c>
      <c r="F911" s="12">
        <v>143.8699</v>
      </c>
      <c r="G911" s="12"/>
      <c r="H911" s="12">
        <v>8.0166000000000004</v>
      </c>
      <c r="I911" s="12">
        <v>39.491799999999998</v>
      </c>
      <c r="J911" s="12">
        <v>8.2066999999999997</v>
      </c>
      <c r="K911" s="12">
        <v>77.876800000000003</v>
      </c>
      <c r="L911" s="12">
        <v>93.18</v>
      </c>
      <c r="M911" s="12">
        <v>103.81</v>
      </c>
      <c r="O911" s="6">
        <v>44782</v>
      </c>
      <c r="P911" s="7">
        <f t="shared" si="213"/>
        <v>1.8269468179351586E-2</v>
      </c>
      <c r="Q911" s="7">
        <f t="shared" si="214"/>
        <v>1.2952803431859851E-2</v>
      </c>
      <c r="R911" s="7">
        <f t="shared" si="215"/>
        <v>1.9881043522218506E-2</v>
      </c>
      <c r="S911" s="7">
        <f t="shared" si="216"/>
        <v>3.8713372187810027E-2</v>
      </c>
      <c r="T911" s="7">
        <f t="shared" si="217"/>
        <v>8.4936100426866393E-3</v>
      </c>
      <c r="U911" s="7" t="str">
        <f t="shared" si="218"/>
        <v/>
      </c>
      <c r="V911" s="7">
        <f t="shared" si="219"/>
        <v>2.5456632143883079E-2</v>
      </c>
      <c r="W911" s="7">
        <f t="shared" si="220"/>
        <v>7.1941224411086441E-2</v>
      </c>
      <c r="X911" s="7">
        <f t="shared" si="221"/>
        <v>7.325681704908096E-3</v>
      </c>
      <c r="Y911" s="7">
        <f t="shared" si="222"/>
        <v>-1.1042473730781979E-4</v>
      </c>
      <c r="Z911" s="7">
        <v>-3.9789999999999999E-3</v>
      </c>
      <c r="AA911" s="7">
        <f t="shared" si="223"/>
        <v>-3.6422107751621358E-3</v>
      </c>
      <c r="AB911" s="7">
        <f t="shared" si="224"/>
        <v>3.3772406297850163E-3</v>
      </c>
      <c r="AE911" s="6">
        <v>44782</v>
      </c>
      <c r="AF911" s="7">
        <v>21.77</v>
      </c>
      <c r="AG911" s="7">
        <v>46.23</v>
      </c>
      <c r="AH911" s="7">
        <v>125.12</v>
      </c>
      <c r="AI911" s="7">
        <f t="shared" si="210"/>
        <v>10.629999999999995</v>
      </c>
      <c r="AJ911" s="7">
        <v>7.87</v>
      </c>
      <c r="AK911" s="7">
        <v>192.184</v>
      </c>
      <c r="AL911" s="7">
        <f t="shared" si="211"/>
        <v>184.31399999999999</v>
      </c>
      <c r="AM911" s="7">
        <v>2.33</v>
      </c>
      <c r="AN911" s="7">
        <v>3.28</v>
      </c>
      <c r="AO911" s="7">
        <v>2.8</v>
      </c>
      <c r="AP911" s="7">
        <f t="shared" si="212"/>
        <v>-0.48</v>
      </c>
      <c r="AQ911" s="7">
        <v>2.4700000000000002</v>
      </c>
      <c r="AR911" s="7">
        <v>121.8614</v>
      </c>
      <c r="AS911" s="7">
        <v>1794</v>
      </c>
      <c r="AT911" s="14">
        <v>295.09699999999998</v>
      </c>
      <c r="AU911" s="14">
        <v>101.0963</v>
      </c>
      <c r="AV911" s="14">
        <v>58.2</v>
      </c>
      <c r="AY911" s="6">
        <v>44782</v>
      </c>
      <c r="AZ911" s="12">
        <v>0</v>
      </c>
      <c r="BA911" s="12">
        <v>0</v>
      </c>
      <c r="BB911" s="12">
        <v>1</v>
      </c>
      <c r="BE911" s="6">
        <v>44782</v>
      </c>
      <c r="BF911" t="s">
        <v>57</v>
      </c>
      <c r="BG911" s="52">
        <v>4</v>
      </c>
    </row>
    <row r="912" spans="1:59" x14ac:dyDescent="0.2">
      <c r="A912" s="6">
        <v>44783</v>
      </c>
      <c r="B912" s="12">
        <v>80.503699999999995</v>
      </c>
      <c r="C912" s="12">
        <v>133.7783</v>
      </c>
      <c r="D912" s="12">
        <v>83.917299999999997</v>
      </c>
      <c r="E912" s="12">
        <v>59.289099999999998</v>
      </c>
      <c r="F912" s="12">
        <v>145.60830000000001</v>
      </c>
      <c r="G912" s="12"/>
      <c r="H912" s="12">
        <v>7.8654000000000002</v>
      </c>
      <c r="I912" s="12">
        <v>38.8371</v>
      </c>
      <c r="J912" s="12">
        <v>8.4311000000000007</v>
      </c>
      <c r="K912" s="12">
        <v>77.885400000000004</v>
      </c>
      <c r="L912" s="12">
        <v>94.68</v>
      </c>
      <c r="M912" s="12">
        <v>105.06</v>
      </c>
      <c r="O912" s="6">
        <v>44783</v>
      </c>
      <c r="P912" s="7">
        <f t="shared" si="213"/>
        <v>9.4490385738909347E-3</v>
      </c>
      <c r="Q912" s="7">
        <f t="shared" si="214"/>
        <v>2.6346867053897941E-3</v>
      </c>
      <c r="R912" s="7">
        <f t="shared" si="215"/>
        <v>4.9085144457057103E-3</v>
      </c>
      <c r="S912" s="7">
        <f t="shared" si="216"/>
        <v>7.1855866808001401E-3</v>
      </c>
      <c r="T912" s="7">
        <f t="shared" si="217"/>
        <v>1.2010720655579623E-2</v>
      </c>
      <c r="U912" s="7" t="str">
        <f t="shared" si="218"/>
        <v/>
      </c>
      <c r="V912" s="7">
        <f t="shared" si="219"/>
        <v>-1.904099839108488E-2</v>
      </c>
      <c r="W912" s="7">
        <f t="shared" si="220"/>
        <v>-1.671708007753521E-2</v>
      </c>
      <c r="X912" s="7">
        <f t="shared" si="221"/>
        <v>2.6976356041031335E-2</v>
      </c>
      <c r="Y912" s="7">
        <f t="shared" si="222"/>
        <v>1.1042473730786503E-4</v>
      </c>
      <c r="Z912" s="7">
        <v>2.0787E-2</v>
      </c>
      <c r="AA912" s="7">
        <f t="shared" si="223"/>
        <v>1.5969678257132539E-2</v>
      </c>
      <c r="AB912" s="7">
        <f t="shared" si="224"/>
        <v>1.1969310320661475E-2</v>
      </c>
      <c r="AE912" s="6">
        <v>44783</v>
      </c>
      <c r="AF912" s="7">
        <v>19.739999999999998</v>
      </c>
      <c r="AG912" s="7">
        <v>46.56</v>
      </c>
      <c r="AH912" s="7">
        <v>115.26</v>
      </c>
      <c r="AI912" s="7">
        <f t="shared" si="210"/>
        <v>10.379999999999995</v>
      </c>
      <c r="AJ912" s="7">
        <v>7.86</v>
      </c>
      <c r="AK912" s="7">
        <v>205.36699999999999</v>
      </c>
      <c r="AL912" s="7">
        <f t="shared" si="211"/>
        <v>197.50699999999998</v>
      </c>
      <c r="AM912" s="7">
        <v>2.33</v>
      </c>
      <c r="AN912" s="7">
        <v>3.23</v>
      </c>
      <c r="AO912" s="7">
        <v>2.78</v>
      </c>
      <c r="AP912" s="7">
        <f t="shared" si="212"/>
        <v>-0.45000000000000018</v>
      </c>
      <c r="AQ912" s="7">
        <v>2.4300000000000002</v>
      </c>
      <c r="AR912" s="7">
        <v>120.7543</v>
      </c>
      <c r="AS912" s="7">
        <v>1795.6</v>
      </c>
      <c r="AT912" s="14">
        <v>295.09699999999998</v>
      </c>
      <c r="AU912" s="14">
        <v>101.0963</v>
      </c>
      <c r="AV912" s="14">
        <v>58.2</v>
      </c>
      <c r="AY912" s="6">
        <v>44783</v>
      </c>
      <c r="AZ912" s="12">
        <v>0</v>
      </c>
      <c r="BA912" s="12">
        <v>0</v>
      </c>
      <c r="BB912" s="12">
        <v>1</v>
      </c>
      <c r="BE912" s="6">
        <v>44783</v>
      </c>
      <c r="BF912" t="s">
        <v>57</v>
      </c>
      <c r="BG912" s="52">
        <v>4</v>
      </c>
    </row>
    <row r="913" spans="1:59" x14ac:dyDescent="0.2">
      <c r="A913" s="6">
        <v>44784</v>
      </c>
      <c r="B913" s="12">
        <v>82.832499999999996</v>
      </c>
      <c r="C913" s="12">
        <v>137.04069999999999</v>
      </c>
      <c r="D913" s="12">
        <v>87.746799999999993</v>
      </c>
      <c r="E913" s="12">
        <v>61.958300000000001</v>
      </c>
      <c r="F913" s="12">
        <v>149.47130000000001</v>
      </c>
      <c r="G913" s="12"/>
      <c r="H913" s="12">
        <v>8.2395999999999994</v>
      </c>
      <c r="I913" s="12">
        <v>38.957000000000001</v>
      </c>
      <c r="J913" s="12">
        <v>8.5957000000000008</v>
      </c>
      <c r="K913" s="12">
        <v>77.885400000000004</v>
      </c>
      <c r="L913" s="12">
        <v>97.02</v>
      </c>
      <c r="M913" s="12">
        <v>107.19</v>
      </c>
      <c r="O913" s="6">
        <v>44784</v>
      </c>
      <c r="P913" s="7">
        <f t="shared" si="213"/>
        <v>2.8517350354611996E-2</v>
      </c>
      <c r="Q913" s="7">
        <f t="shared" si="214"/>
        <v>2.4094009821070812E-2</v>
      </c>
      <c r="R913" s="7">
        <f t="shared" si="215"/>
        <v>4.4623604372668609E-2</v>
      </c>
      <c r="S913" s="7">
        <f t="shared" si="216"/>
        <v>4.4036100137604249E-2</v>
      </c>
      <c r="T913" s="7">
        <f t="shared" si="217"/>
        <v>2.618426152503248E-2</v>
      </c>
      <c r="U913" s="7" t="str">
        <f t="shared" si="218"/>
        <v/>
      </c>
      <c r="V913" s="7">
        <f t="shared" si="219"/>
        <v>4.6478405604095344E-2</v>
      </c>
      <c r="W913" s="7">
        <f t="shared" si="220"/>
        <v>3.0824984141155504E-3</v>
      </c>
      <c r="X913" s="7">
        <f t="shared" si="221"/>
        <v>1.9334828358375585E-2</v>
      </c>
      <c r="Y913" s="7">
        <f t="shared" si="222"/>
        <v>0</v>
      </c>
      <c r="Z913" s="7">
        <v>0</v>
      </c>
      <c r="AA913" s="7">
        <f t="shared" si="223"/>
        <v>2.441435817128712E-2</v>
      </c>
      <c r="AB913" s="7">
        <f t="shared" si="224"/>
        <v>2.0071345177612575E-2</v>
      </c>
      <c r="AE913" s="6">
        <v>44784</v>
      </c>
      <c r="AF913" s="7">
        <v>20.2</v>
      </c>
      <c r="AG913" s="7">
        <v>45.37</v>
      </c>
      <c r="AH913" s="7">
        <v>111.11</v>
      </c>
      <c r="AI913" s="7">
        <f t="shared" si="210"/>
        <v>10.170000000000002</v>
      </c>
      <c r="AJ913" s="7">
        <v>8.5299999999999994</v>
      </c>
      <c r="AK913" s="7">
        <v>208.11</v>
      </c>
      <c r="AL913" s="7">
        <f t="shared" si="211"/>
        <v>199.58</v>
      </c>
      <c r="AM913" s="7">
        <v>2.33</v>
      </c>
      <c r="AN913" s="7">
        <v>3.23</v>
      </c>
      <c r="AO913" s="7">
        <v>2.87</v>
      </c>
      <c r="AP913" s="7">
        <f t="shared" si="212"/>
        <v>-0.35999999999999988</v>
      </c>
      <c r="AQ913" s="7">
        <v>2.4700000000000002</v>
      </c>
      <c r="AR913" s="7">
        <v>120.7163</v>
      </c>
      <c r="AS913" s="7">
        <v>1789.7</v>
      </c>
      <c r="AT913" s="14">
        <v>295.09699999999998</v>
      </c>
      <c r="AU913" s="14">
        <v>101.0963</v>
      </c>
      <c r="AV913" s="14">
        <v>58.2</v>
      </c>
      <c r="AY913" s="6">
        <v>44784</v>
      </c>
      <c r="AZ913" s="12">
        <v>0</v>
      </c>
      <c r="BA913" s="12">
        <v>0</v>
      </c>
      <c r="BB913" s="12">
        <v>1</v>
      </c>
      <c r="BE913" s="6">
        <v>44784</v>
      </c>
      <c r="BF913" t="s">
        <v>57</v>
      </c>
      <c r="BG913" s="52">
        <v>4</v>
      </c>
    </row>
    <row r="914" spans="1:59" x14ac:dyDescent="0.2">
      <c r="A914" s="6">
        <v>44785</v>
      </c>
      <c r="B914" s="12">
        <v>83.552499999999995</v>
      </c>
      <c r="C914" s="12">
        <v>137.23820000000001</v>
      </c>
      <c r="D914" s="12">
        <v>89.836500000000001</v>
      </c>
      <c r="E914" s="12">
        <v>61.996099999999998</v>
      </c>
      <c r="F914" s="12">
        <v>153.25710000000001</v>
      </c>
      <c r="G914" s="12"/>
      <c r="H914" s="12">
        <v>8.1892999999999994</v>
      </c>
      <c r="I914" s="12">
        <v>38.947800000000001</v>
      </c>
      <c r="J914" s="12">
        <v>8.7302999999999997</v>
      </c>
      <c r="K914" s="12">
        <v>77.9024</v>
      </c>
      <c r="L914" s="12">
        <v>94.86</v>
      </c>
      <c r="M914" s="12">
        <v>103.7</v>
      </c>
      <c r="O914" s="6">
        <v>44785</v>
      </c>
      <c r="P914" s="7">
        <f t="shared" si="213"/>
        <v>8.6546803402218087E-3</v>
      </c>
      <c r="Q914" s="7">
        <f t="shared" si="214"/>
        <v>1.4401401940481392E-3</v>
      </c>
      <c r="R914" s="7">
        <f t="shared" si="215"/>
        <v>2.3535957078919086E-2</v>
      </c>
      <c r="S914" s="7">
        <f t="shared" si="216"/>
        <v>6.0990172469444425E-4</v>
      </c>
      <c r="T914" s="7">
        <f t="shared" si="217"/>
        <v>2.5012502112686075E-2</v>
      </c>
      <c r="U914" s="7" t="str">
        <f t="shared" si="218"/>
        <v/>
      </c>
      <c r="V914" s="7">
        <f t="shared" si="219"/>
        <v>-6.1233749270447942E-3</v>
      </c>
      <c r="W914" s="7">
        <f t="shared" si="220"/>
        <v>-2.361857046746295E-4</v>
      </c>
      <c r="X914" s="7">
        <f t="shared" si="221"/>
        <v>1.5537655304461551E-2</v>
      </c>
      <c r="Y914" s="7">
        <f t="shared" si="222"/>
        <v>2.1824558877479186E-4</v>
      </c>
      <c r="Z914" s="7">
        <v>1.6787E-2</v>
      </c>
      <c r="AA914" s="7">
        <f t="shared" si="223"/>
        <v>-2.2515022367634772E-2</v>
      </c>
      <c r="AB914" s="7">
        <f t="shared" si="224"/>
        <v>-3.3100845467946408E-2</v>
      </c>
      <c r="AE914" s="6">
        <v>44785</v>
      </c>
      <c r="AF914" s="7">
        <v>19.53</v>
      </c>
      <c r="AG914" s="7">
        <v>44</v>
      </c>
      <c r="AH914" s="7">
        <v>106.28</v>
      </c>
      <c r="AI914" s="7">
        <f t="shared" si="210"/>
        <v>8.8400000000000034</v>
      </c>
      <c r="AJ914" s="7">
        <v>8.73</v>
      </c>
      <c r="AK914" s="7">
        <v>206.108</v>
      </c>
      <c r="AL914" s="7">
        <f t="shared" si="211"/>
        <v>197.37800000000001</v>
      </c>
      <c r="AM914" s="7">
        <v>2.33</v>
      </c>
      <c r="AN914" s="7">
        <v>3.25</v>
      </c>
      <c r="AO914" s="7">
        <v>2.84</v>
      </c>
      <c r="AP914" s="7">
        <f t="shared" si="212"/>
        <v>-0.41000000000000014</v>
      </c>
      <c r="AQ914" s="7">
        <v>2.4700000000000002</v>
      </c>
      <c r="AR914" s="7">
        <v>121.018</v>
      </c>
      <c r="AS914" s="7">
        <v>1798.6</v>
      </c>
      <c r="AT914" s="14">
        <v>295.09699999999998</v>
      </c>
      <c r="AU914" s="14">
        <v>101.0963</v>
      </c>
      <c r="AV914" s="14">
        <v>58.2</v>
      </c>
      <c r="AY914" s="6">
        <v>44785</v>
      </c>
      <c r="AZ914" s="12">
        <v>0</v>
      </c>
      <c r="BA914" s="12">
        <v>0</v>
      </c>
      <c r="BB914" s="12">
        <v>1</v>
      </c>
      <c r="BE914" s="6">
        <v>44785</v>
      </c>
      <c r="BF914" t="s">
        <v>57</v>
      </c>
      <c r="BG914" s="52">
        <v>4</v>
      </c>
    </row>
    <row r="915" spans="1:59" x14ac:dyDescent="0.2">
      <c r="A915" s="6">
        <v>44788</v>
      </c>
      <c r="B915" s="12">
        <v>82.059200000000004</v>
      </c>
      <c r="C915" s="12">
        <v>134.62819999999999</v>
      </c>
      <c r="D915" s="12">
        <v>88.501499999999993</v>
      </c>
      <c r="E915" s="12">
        <v>60.685000000000002</v>
      </c>
      <c r="F915" s="12">
        <v>152.1755</v>
      </c>
      <c r="G915" s="12"/>
      <c r="H915" s="12">
        <v>8.0957000000000008</v>
      </c>
      <c r="I915" s="12">
        <v>37.509399999999999</v>
      </c>
      <c r="J915" s="12">
        <v>8.6630000000000003</v>
      </c>
      <c r="K915" s="12">
        <v>77.893900000000002</v>
      </c>
      <c r="L915" s="12">
        <v>92.24</v>
      </c>
      <c r="M915" s="12">
        <v>98.25</v>
      </c>
      <c r="O915" s="6">
        <v>44788</v>
      </c>
      <c r="P915" s="7">
        <f t="shared" si="213"/>
        <v>-1.8034238793670512E-2</v>
      </c>
      <c r="Q915" s="7">
        <f t="shared" si="214"/>
        <v>-1.9201197269741239E-2</v>
      </c>
      <c r="R915" s="7">
        <f t="shared" si="215"/>
        <v>-1.4971850500690153E-2</v>
      </c>
      <c r="S915" s="7">
        <f t="shared" si="216"/>
        <v>-2.1374929282469379E-2</v>
      </c>
      <c r="T915" s="7">
        <f t="shared" si="217"/>
        <v>-7.0824432046514684E-3</v>
      </c>
      <c r="U915" s="7" t="str">
        <f t="shared" si="218"/>
        <v/>
      </c>
      <c r="V915" s="7">
        <f t="shared" si="219"/>
        <v>-1.1495367604156457E-2</v>
      </c>
      <c r="W915" s="7">
        <f t="shared" si="220"/>
        <v>-3.7630719820069325E-2</v>
      </c>
      <c r="X915" s="7">
        <f t="shared" si="221"/>
        <v>-7.7386506142382468E-3</v>
      </c>
      <c r="Y915" s="7">
        <f t="shared" si="222"/>
        <v>-1.0911684049536739E-4</v>
      </c>
      <c r="Z915" s="7">
        <v>4.1120000000000002E-3</v>
      </c>
      <c r="AA915" s="7">
        <f t="shared" si="223"/>
        <v>-2.8008244488632112E-2</v>
      </c>
      <c r="AB915" s="7">
        <f t="shared" si="224"/>
        <v>-5.3986864486111001E-2</v>
      </c>
      <c r="AE915" s="6">
        <v>44788</v>
      </c>
      <c r="AF915" s="7">
        <v>19.95</v>
      </c>
      <c r="AG915" s="7">
        <v>46.63</v>
      </c>
      <c r="AH915" s="7">
        <v>113.82</v>
      </c>
      <c r="AI915" s="7">
        <f t="shared" si="210"/>
        <v>6.0100000000000051</v>
      </c>
      <c r="AJ915" s="7">
        <v>8.6199999999999992</v>
      </c>
      <c r="AK915" s="7">
        <v>220.11</v>
      </c>
      <c r="AL915" s="7">
        <f t="shared" si="211"/>
        <v>211.49</v>
      </c>
      <c r="AM915" s="7">
        <v>2.33</v>
      </c>
      <c r="AN915" s="7">
        <v>3.2</v>
      </c>
      <c r="AO915" s="7">
        <v>2.79</v>
      </c>
      <c r="AP915" s="7">
        <f t="shared" si="212"/>
        <v>-0.41000000000000014</v>
      </c>
      <c r="AQ915" s="7">
        <v>2.44</v>
      </c>
      <c r="AR915" s="7">
        <v>121.4315</v>
      </c>
      <c r="AS915" s="7">
        <v>1781.4</v>
      </c>
      <c r="AT915" s="14">
        <v>295.09699999999998</v>
      </c>
      <c r="AU915" s="14">
        <v>101.0963</v>
      </c>
      <c r="AV915" s="14">
        <v>58.2</v>
      </c>
      <c r="AY915" s="6">
        <v>44788</v>
      </c>
      <c r="AZ915" s="12">
        <v>0</v>
      </c>
      <c r="BA915" s="12">
        <v>0</v>
      </c>
      <c r="BB915" s="12">
        <v>1</v>
      </c>
      <c r="BE915" s="6">
        <v>44788</v>
      </c>
      <c r="BF915" t="s">
        <v>57</v>
      </c>
      <c r="BG915" s="52">
        <v>4</v>
      </c>
    </row>
    <row r="916" spans="1:59" x14ac:dyDescent="0.2">
      <c r="A916" s="6">
        <v>44789</v>
      </c>
      <c r="B916" s="12">
        <v>81.294799999999995</v>
      </c>
      <c r="C916" s="12">
        <v>134.28479999999999</v>
      </c>
      <c r="D916" s="12">
        <v>87.9131</v>
      </c>
      <c r="E916" s="12">
        <v>59.902200000000001</v>
      </c>
      <c r="F916" s="12">
        <v>155.7585</v>
      </c>
      <c r="G916" s="12"/>
      <c r="H916" s="12">
        <v>8.2324000000000002</v>
      </c>
      <c r="I916" s="12">
        <v>36.190800000000003</v>
      </c>
      <c r="J916" s="12">
        <v>8.8276000000000003</v>
      </c>
      <c r="K916" s="12">
        <v>77.9024</v>
      </c>
      <c r="L916" s="12">
        <v>89.23</v>
      </c>
      <c r="M916" s="12">
        <v>95.36</v>
      </c>
      <c r="O916" s="6">
        <v>44789</v>
      </c>
      <c r="P916" s="7">
        <f t="shared" si="213"/>
        <v>-9.3588841337565783E-3</v>
      </c>
      <c r="Q916" s="7">
        <f t="shared" si="214"/>
        <v>-2.5539872498706304E-3</v>
      </c>
      <c r="R916" s="7">
        <f t="shared" si="215"/>
        <v>-6.6706744439362503E-3</v>
      </c>
      <c r="S916" s="7">
        <f t="shared" si="216"/>
        <v>-1.2983318231573572E-2</v>
      </c>
      <c r="T916" s="7">
        <f t="shared" si="217"/>
        <v>2.3272270751858684E-2</v>
      </c>
      <c r="U916" s="7" t="str">
        <f t="shared" si="218"/>
        <v/>
      </c>
      <c r="V916" s="7">
        <f t="shared" si="219"/>
        <v>1.6744531693592638E-2</v>
      </c>
      <c r="W916" s="7">
        <f t="shared" si="220"/>
        <v>-3.5786625346044619E-2</v>
      </c>
      <c r="X916" s="7">
        <f t="shared" si="221"/>
        <v>1.882209408386451E-2</v>
      </c>
      <c r="Y916" s="7">
        <f t="shared" si="222"/>
        <v>1.0911684049527398E-4</v>
      </c>
      <c r="Z916" s="7">
        <v>1.957E-3</v>
      </c>
      <c r="AA916" s="7">
        <f t="shared" si="223"/>
        <v>-3.3176570048743435E-2</v>
      </c>
      <c r="AB916" s="7">
        <f t="shared" si="224"/>
        <v>-2.9856047432330949E-2</v>
      </c>
      <c r="AE916" s="6">
        <v>44789</v>
      </c>
      <c r="AF916" s="7">
        <v>19.690000000000001</v>
      </c>
      <c r="AG916" s="7">
        <v>50.25</v>
      </c>
      <c r="AH916" s="7">
        <v>116.83</v>
      </c>
      <c r="AI916" s="7">
        <f t="shared" si="210"/>
        <v>6.1299999999999955</v>
      </c>
      <c r="AJ916" s="7">
        <v>9.2799999999999994</v>
      </c>
      <c r="AK916" s="7">
        <v>225.91399999999999</v>
      </c>
      <c r="AL916" s="7">
        <f t="shared" si="211"/>
        <v>216.63399999999999</v>
      </c>
      <c r="AM916" s="7">
        <v>2.33</v>
      </c>
      <c r="AN916" s="7">
        <v>3.25</v>
      </c>
      <c r="AO916" s="7">
        <v>2.82</v>
      </c>
      <c r="AP916" s="7">
        <f t="shared" si="212"/>
        <v>-0.43000000000000016</v>
      </c>
      <c r="AQ916" s="7">
        <v>2.44</v>
      </c>
      <c r="AR916" s="7">
        <v>121.6807</v>
      </c>
      <c r="AS916" s="7">
        <v>1773.2</v>
      </c>
      <c r="AT916" s="14">
        <v>295.09699999999998</v>
      </c>
      <c r="AU916" s="14">
        <v>101.0963</v>
      </c>
      <c r="AV916" s="14">
        <v>58.2</v>
      </c>
      <c r="AY916" s="6">
        <v>44789</v>
      </c>
      <c r="AZ916" s="12">
        <v>0</v>
      </c>
      <c r="BA916" s="12">
        <v>0</v>
      </c>
      <c r="BB916" s="12">
        <v>1</v>
      </c>
      <c r="BE916" s="6">
        <v>44789</v>
      </c>
      <c r="BF916" t="s">
        <v>57</v>
      </c>
      <c r="BG916" s="52">
        <v>4</v>
      </c>
    </row>
    <row r="917" spans="1:59" x14ac:dyDescent="0.2">
      <c r="A917" s="6">
        <v>44790</v>
      </c>
      <c r="B917" s="12">
        <v>81.952500000000001</v>
      </c>
      <c r="C917" s="12">
        <v>135.39230000000001</v>
      </c>
      <c r="D917" s="12">
        <v>89.0197</v>
      </c>
      <c r="E917" s="12">
        <v>59.392800000000001</v>
      </c>
      <c r="F917" s="12">
        <v>155.95160000000001</v>
      </c>
      <c r="G917" s="12"/>
      <c r="H917" s="12">
        <v>8.7937999999999992</v>
      </c>
      <c r="I917" s="12">
        <v>36.3384</v>
      </c>
      <c r="J917" s="12">
        <v>8.6928999999999998</v>
      </c>
      <c r="K917" s="12">
        <v>77.9024</v>
      </c>
      <c r="L917" s="12">
        <v>90.85</v>
      </c>
      <c r="M917" s="12">
        <v>97.22</v>
      </c>
      <c r="O917" s="6">
        <v>44790</v>
      </c>
      <c r="P917" s="7">
        <f t="shared" si="213"/>
        <v>8.0577572622835703E-3</v>
      </c>
      <c r="Q917" s="7">
        <f t="shared" si="214"/>
        <v>8.2135726485120571E-3</v>
      </c>
      <c r="R917" s="7">
        <f t="shared" si="215"/>
        <v>1.2508866973968125E-2</v>
      </c>
      <c r="S917" s="7">
        <f t="shared" si="216"/>
        <v>-8.5402254261469322E-3</v>
      </c>
      <c r="T917" s="7">
        <f t="shared" si="217"/>
        <v>1.2389718825379372E-3</v>
      </c>
      <c r="U917" s="7" t="str">
        <f t="shared" si="218"/>
        <v/>
      </c>
      <c r="V917" s="7">
        <f t="shared" si="219"/>
        <v>6.5969339504661703E-2</v>
      </c>
      <c r="W917" s="7">
        <f t="shared" si="220"/>
        <v>4.0700904947874482E-3</v>
      </c>
      <c r="X917" s="7">
        <f t="shared" si="221"/>
        <v>-1.5376576469676507E-2</v>
      </c>
      <c r="Y917" s="7">
        <f t="shared" si="222"/>
        <v>0</v>
      </c>
      <c r="Z917" s="7">
        <v>-7.123E-3</v>
      </c>
      <c r="AA917" s="7">
        <f t="shared" si="223"/>
        <v>1.7992488930119958E-2</v>
      </c>
      <c r="AB917" s="7">
        <f t="shared" si="224"/>
        <v>1.9317248300269846E-2</v>
      </c>
      <c r="AE917" s="6">
        <v>44790</v>
      </c>
      <c r="AF917" s="7">
        <v>19.899999999999999</v>
      </c>
      <c r="AG917" s="7">
        <v>51.55</v>
      </c>
      <c r="AH917" s="7">
        <v>117.7</v>
      </c>
      <c r="AI917" s="7">
        <f t="shared" si="210"/>
        <v>6.3700000000000045</v>
      </c>
      <c r="AJ917" s="7">
        <v>9.51</v>
      </c>
      <c r="AK917" s="7">
        <v>225.83500000000001</v>
      </c>
      <c r="AL917" s="7">
        <f t="shared" si="211"/>
        <v>216.32500000000002</v>
      </c>
      <c r="AM917" s="7">
        <v>2.33</v>
      </c>
      <c r="AN917" s="7">
        <v>3.28</v>
      </c>
      <c r="AO917" s="7">
        <v>2.89</v>
      </c>
      <c r="AP917" s="7">
        <f t="shared" si="212"/>
        <v>-0.38999999999999968</v>
      </c>
      <c r="AQ917" s="7">
        <v>2.46</v>
      </c>
      <c r="AR917" s="7">
        <v>122.0711</v>
      </c>
      <c r="AS917" s="7">
        <v>1760.3</v>
      </c>
      <c r="AT917" s="14">
        <v>295.09699999999998</v>
      </c>
      <c r="AU917" s="14">
        <v>101.0963</v>
      </c>
      <c r="AV917" s="14">
        <v>58.2</v>
      </c>
      <c r="AY917" s="6">
        <v>44790</v>
      </c>
      <c r="AZ917" s="12">
        <v>0</v>
      </c>
      <c r="BA917" s="12">
        <v>0</v>
      </c>
      <c r="BB917" s="12">
        <v>1</v>
      </c>
      <c r="BE917" s="6">
        <v>44790</v>
      </c>
      <c r="BF917" t="s">
        <v>57</v>
      </c>
      <c r="BG917" s="52">
        <v>4</v>
      </c>
    </row>
    <row r="918" spans="1:59" x14ac:dyDescent="0.2">
      <c r="A918" s="6">
        <v>44791</v>
      </c>
      <c r="B918" s="12">
        <v>83.890299999999996</v>
      </c>
      <c r="C918" s="12">
        <v>137.76609999999999</v>
      </c>
      <c r="D918" s="12">
        <v>92.111099999999993</v>
      </c>
      <c r="E918" s="12">
        <v>61.194299999999998</v>
      </c>
      <c r="F918" s="12">
        <v>161.8235</v>
      </c>
      <c r="G918" s="12"/>
      <c r="H918" s="12">
        <v>8.6425999999999998</v>
      </c>
      <c r="I918" s="12">
        <v>36.624200000000002</v>
      </c>
      <c r="J918" s="12">
        <v>8.9247999999999994</v>
      </c>
      <c r="K918" s="12">
        <v>77.936499999999995</v>
      </c>
      <c r="L918" s="12">
        <v>93.2</v>
      </c>
      <c r="M918" s="12">
        <v>96.35</v>
      </c>
      <c r="O918" s="6">
        <v>44791</v>
      </c>
      <c r="P918" s="7">
        <f t="shared" si="213"/>
        <v>2.3370181832510613E-2</v>
      </c>
      <c r="Q918" s="7">
        <f t="shared" si="214"/>
        <v>1.7380829282747347E-2</v>
      </c>
      <c r="R918" s="7">
        <f t="shared" si="215"/>
        <v>3.4137763618983609E-2</v>
      </c>
      <c r="S918" s="7">
        <f t="shared" si="216"/>
        <v>2.9881041025230714E-2</v>
      </c>
      <c r="T918" s="7">
        <f t="shared" si="217"/>
        <v>3.6960532416448387E-2</v>
      </c>
      <c r="U918" s="7" t="str">
        <f t="shared" si="218"/>
        <v/>
      </c>
      <c r="V918" s="7">
        <f t="shared" si="219"/>
        <v>-1.7343464248064482E-2</v>
      </c>
      <c r="W918" s="7">
        <f t="shared" si="220"/>
        <v>7.8341907151215848E-3</v>
      </c>
      <c r="X918" s="7">
        <f t="shared" si="221"/>
        <v>2.6327317928841364E-2</v>
      </c>
      <c r="Y918" s="7">
        <f t="shared" si="222"/>
        <v>4.3763143277115622E-4</v>
      </c>
      <c r="Z918" s="7">
        <v>2.9020000000000001E-3</v>
      </c>
      <c r="AA918" s="7">
        <f t="shared" si="223"/>
        <v>2.5537926849365396E-2</v>
      </c>
      <c r="AB918" s="7">
        <f t="shared" si="224"/>
        <v>-8.9890567569340784E-3</v>
      </c>
      <c r="AE918" s="6">
        <v>44791</v>
      </c>
      <c r="AF918" s="7">
        <v>19.559999999999999</v>
      </c>
      <c r="AG918" s="7">
        <v>47.41</v>
      </c>
      <c r="AH918" s="7">
        <v>120.26</v>
      </c>
      <c r="AI918" s="7">
        <f t="shared" si="210"/>
        <v>3.1499999999999915</v>
      </c>
      <c r="AJ918" s="7">
        <v>9.42</v>
      </c>
      <c r="AK918" s="7">
        <v>241.00399999999999</v>
      </c>
      <c r="AL918" s="7">
        <f t="shared" si="211"/>
        <v>231.584</v>
      </c>
      <c r="AM918" s="7">
        <v>2.33</v>
      </c>
      <c r="AN918" s="7">
        <v>3.22</v>
      </c>
      <c r="AO918" s="7">
        <v>2.88</v>
      </c>
      <c r="AP918" s="7">
        <f t="shared" si="212"/>
        <v>-0.3400000000000003</v>
      </c>
      <c r="AQ918" s="7">
        <v>2.52</v>
      </c>
      <c r="AR918" s="7">
        <v>122.3627</v>
      </c>
      <c r="AS918" s="7">
        <v>1755.3</v>
      </c>
      <c r="AT918" s="14">
        <v>295.09699999999998</v>
      </c>
      <c r="AU918" s="14">
        <v>101.0963</v>
      </c>
      <c r="AV918" s="14">
        <v>58.2</v>
      </c>
      <c r="AY918" s="6">
        <v>44791</v>
      </c>
      <c r="AZ918" s="12">
        <v>0</v>
      </c>
      <c r="BA918" s="12">
        <v>0</v>
      </c>
      <c r="BB918" s="12">
        <v>1</v>
      </c>
      <c r="BE918" s="6">
        <v>44791</v>
      </c>
      <c r="BF918" t="s">
        <v>57</v>
      </c>
      <c r="BG918" s="52">
        <v>4</v>
      </c>
    </row>
    <row r="919" spans="1:59" x14ac:dyDescent="0.2">
      <c r="A919" s="6">
        <v>44792</v>
      </c>
      <c r="B919" s="12">
        <v>83.623599999999996</v>
      </c>
      <c r="C919" s="12">
        <v>136.6139</v>
      </c>
      <c r="D919" s="12">
        <v>92.339500000000001</v>
      </c>
      <c r="E919" s="12">
        <v>67.240200000000002</v>
      </c>
      <c r="F919" s="12">
        <v>160.172</v>
      </c>
      <c r="G919" s="12"/>
      <c r="H919" s="12">
        <v>8.4411000000000005</v>
      </c>
      <c r="I919" s="12">
        <v>36.3476</v>
      </c>
      <c r="J919" s="12">
        <v>8.8351000000000006</v>
      </c>
      <c r="K919" s="12">
        <v>77.936499999999995</v>
      </c>
      <c r="L919" s="12">
        <v>93.55</v>
      </c>
      <c r="M919" s="12">
        <v>96.45</v>
      </c>
      <c r="O919" s="6">
        <v>44792</v>
      </c>
      <c r="P919" s="7">
        <f t="shared" si="213"/>
        <v>-3.1842160602122156E-3</v>
      </c>
      <c r="Q919" s="7">
        <f t="shared" si="214"/>
        <v>-8.3986206917653298E-3</v>
      </c>
      <c r="R919" s="7">
        <f t="shared" si="215"/>
        <v>2.4765451208797759E-3</v>
      </c>
      <c r="S919" s="7">
        <f t="shared" si="216"/>
        <v>9.4217235030144522E-2</v>
      </c>
      <c r="T919" s="7">
        <f t="shared" si="217"/>
        <v>-1.0257997281159493E-2</v>
      </c>
      <c r="U919" s="7" t="str">
        <f t="shared" si="218"/>
        <v/>
      </c>
      <c r="V919" s="7">
        <f t="shared" si="219"/>
        <v>-2.3590831603790094E-2</v>
      </c>
      <c r="W919" s="7">
        <f t="shared" si="220"/>
        <v>-7.5810470547432634E-3</v>
      </c>
      <c r="X919" s="7">
        <f t="shared" si="221"/>
        <v>-1.0101494124299511E-2</v>
      </c>
      <c r="Y919" s="7">
        <f t="shared" si="222"/>
        <v>0</v>
      </c>
      <c r="Z919" s="7">
        <v>-1.3528999999999999E-2</v>
      </c>
      <c r="AA919" s="7">
        <f t="shared" si="223"/>
        <v>3.7483310285530594E-3</v>
      </c>
      <c r="AB919" s="7">
        <f t="shared" si="224"/>
        <v>1.0373444913627219E-3</v>
      </c>
      <c r="AE919" s="6">
        <v>44792</v>
      </c>
      <c r="AF919" s="7">
        <v>20.6</v>
      </c>
      <c r="AG919" s="7">
        <v>50.34</v>
      </c>
      <c r="AH919" s="7">
        <v>123.81</v>
      </c>
      <c r="AI919" s="7">
        <f t="shared" si="210"/>
        <v>2.9000000000000057</v>
      </c>
      <c r="AJ919" s="7">
        <v>9.14</v>
      </c>
      <c r="AK919" s="7">
        <v>244.55</v>
      </c>
      <c r="AL919" s="7">
        <f t="shared" si="211"/>
        <v>235.41000000000003</v>
      </c>
      <c r="AM919" s="7">
        <v>2.33</v>
      </c>
      <c r="AN919" s="7">
        <v>3.25</v>
      </c>
      <c r="AO919" s="7">
        <v>2.98</v>
      </c>
      <c r="AP919" s="7">
        <f t="shared" si="212"/>
        <v>-0.27</v>
      </c>
      <c r="AQ919" s="7">
        <v>2.5499999999999998</v>
      </c>
      <c r="AR919" s="7">
        <v>123.0501</v>
      </c>
      <c r="AS919" s="7">
        <v>1747.6</v>
      </c>
      <c r="AT919" s="14">
        <v>295.09699999999998</v>
      </c>
      <c r="AU919" s="14">
        <v>101.0963</v>
      </c>
      <c r="AV919" s="14">
        <v>58.2</v>
      </c>
      <c r="AY919" s="6">
        <v>44792</v>
      </c>
      <c r="AZ919" s="12">
        <v>0</v>
      </c>
      <c r="BA919" s="12">
        <v>0</v>
      </c>
      <c r="BB919" s="12">
        <v>1</v>
      </c>
      <c r="BE919" s="6">
        <v>44792</v>
      </c>
      <c r="BF919" t="s">
        <v>57</v>
      </c>
      <c r="BG919" s="52">
        <v>4</v>
      </c>
    </row>
    <row r="920" spans="1:59" x14ac:dyDescent="0.2">
      <c r="A920" s="6">
        <v>44795</v>
      </c>
      <c r="B920" s="12">
        <v>83.561400000000006</v>
      </c>
      <c r="C920" s="12">
        <v>135.92949999999999</v>
      </c>
      <c r="D920" s="12">
        <v>92.427300000000002</v>
      </c>
      <c r="E920" s="12">
        <v>65.108599999999996</v>
      </c>
      <c r="F920" s="12">
        <v>159.5829</v>
      </c>
      <c r="G920" s="12"/>
      <c r="H920" s="12">
        <v>8.4626999999999999</v>
      </c>
      <c r="I920" s="12">
        <v>37.3157</v>
      </c>
      <c r="J920" s="12">
        <v>8.8425999999999991</v>
      </c>
      <c r="K920" s="12">
        <v>77.944999999999993</v>
      </c>
      <c r="L920" s="12">
        <v>93.42</v>
      </c>
      <c r="M920" s="12">
        <v>95.06</v>
      </c>
      <c r="O920" s="6">
        <v>44795</v>
      </c>
      <c r="P920" s="7">
        <f t="shared" si="213"/>
        <v>-7.4408592720419321E-4</v>
      </c>
      <c r="Q920" s="7">
        <f t="shared" si="214"/>
        <v>-5.0223299378864932E-3</v>
      </c>
      <c r="R920" s="7">
        <f t="shared" si="215"/>
        <v>9.5038726230771691E-4</v>
      </c>
      <c r="S920" s="7">
        <f t="shared" si="216"/>
        <v>-3.2214638011795894E-2</v>
      </c>
      <c r="T920" s="7">
        <f t="shared" si="217"/>
        <v>-3.6847014167326738E-3</v>
      </c>
      <c r="U920" s="7" t="str">
        <f t="shared" si="218"/>
        <v/>
      </c>
      <c r="V920" s="7">
        <f t="shared" si="219"/>
        <v>2.5556397681384319E-3</v>
      </c>
      <c r="W920" s="7">
        <f t="shared" si="220"/>
        <v>2.6285972578998791E-2</v>
      </c>
      <c r="X920" s="7">
        <f t="shared" si="221"/>
        <v>8.4852672576140871E-4</v>
      </c>
      <c r="Y920" s="7">
        <f t="shared" si="222"/>
        <v>1.0905720060974062E-4</v>
      </c>
      <c r="Z920" s="7">
        <v>-2.1042000000000002E-2</v>
      </c>
      <c r="AA920" s="7">
        <f t="shared" si="223"/>
        <v>-1.3905976461365762E-3</v>
      </c>
      <c r="AB920" s="7">
        <f t="shared" si="224"/>
        <v>-1.4516468165874718E-2</v>
      </c>
      <c r="AE920" s="6">
        <v>44795</v>
      </c>
      <c r="AF920" s="7">
        <v>23.8</v>
      </c>
      <c r="AG920" s="7">
        <v>50.64</v>
      </c>
      <c r="AH920" s="7">
        <v>135.88999999999999</v>
      </c>
      <c r="AI920" s="7">
        <f t="shared" si="210"/>
        <v>1.6400000000000006</v>
      </c>
      <c r="AJ920" s="7">
        <v>9.85</v>
      </c>
      <c r="AK920" s="7">
        <v>276.74799999999999</v>
      </c>
      <c r="AL920" s="7">
        <f t="shared" si="211"/>
        <v>266.89799999999997</v>
      </c>
      <c r="AM920" s="7">
        <v>2.33</v>
      </c>
      <c r="AN920" s="7">
        <v>3.32</v>
      </c>
      <c r="AO920" s="7">
        <v>3.03</v>
      </c>
      <c r="AP920" s="7">
        <f t="shared" si="212"/>
        <v>-0.29000000000000004</v>
      </c>
      <c r="AQ920" s="7">
        <v>2.57</v>
      </c>
      <c r="AR920" s="7">
        <v>123.605</v>
      </c>
      <c r="AS920" s="7">
        <v>1734</v>
      </c>
      <c r="AT920" s="14">
        <v>295.09699999999998</v>
      </c>
      <c r="AU920" s="14">
        <v>101.0963</v>
      </c>
      <c r="AV920" s="14">
        <v>58.2</v>
      </c>
      <c r="AY920" s="6">
        <v>44795</v>
      </c>
      <c r="AZ920" s="12">
        <v>0</v>
      </c>
      <c r="BA920" s="12">
        <v>0</v>
      </c>
      <c r="BB920" s="12">
        <v>1</v>
      </c>
      <c r="BE920" s="6">
        <v>44795</v>
      </c>
      <c r="BF920" t="s">
        <v>57</v>
      </c>
      <c r="BG920" s="52">
        <v>4</v>
      </c>
    </row>
    <row r="921" spans="1:59" x14ac:dyDescent="0.2">
      <c r="A921" s="6">
        <v>44796</v>
      </c>
      <c r="B921" s="12">
        <v>87.107900000000001</v>
      </c>
      <c r="C921" s="12">
        <v>140.3391</v>
      </c>
      <c r="D921" s="12">
        <v>95.246499999999997</v>
      </c>
      <c r="E921" s="12">
        <v>69.598200000000006</v>
      </c>
      <c r="F921" s="12">
        <v>165.16499999999999</v>
      </c>
      <c r="G921" s="12"/>
      <c r="H921" s="12">
        <v>8.3547999999999991</v>
      </c>
      <c r="I921" s="12">
        <v>37.140599999999999</v>
      </c>
      <c r="J921" s="12">
        <v>9.1119000000000003</v>
      </c>
      <c r="K921" s="12">
        <v>77.927899999999994</v>
      </c>
      <c r="L921" s="12">
        <v>96.46</v>
      </c>
      <c r="M921" s="12">
        <v>99.49</v>
      </c>
      <c r="O921" s="6">
        <v>44796</v>
      </c>
      <c r="P921" s="7">
        <f t="shared" si="213"/>
        <v>4.1565889113893965E-2</v>
      </c>
      <c r="Q921" s="7">
        <f t="shared" si="214"/>
        <v>3.192526783004463E-2</v>
      </c>
      <c r="R921" s="7">
        <f t="shared" si="215"/>
        <v>3.0045878369863249E-2</v>
      </c>
      <c r="S921" s="7">
        <f t="shared" si="216"/>
        <v>6.6682059992795931E-2</v>
      </c>
      <c r="T921" s="7">
        <f t="shared" si="217"/>
        <v>3.438143781530445E-2</v>
      </c>
      <c r="U921" s="7" t="str">
        <f t="shared" si="218"/>
        <v/>
      </c>
      <c r="V921" s="7">
        <f t="shared" si="219"/>
        <v>-1.283204763808864E-2</v>
      </c>
      <c r="W921" s="7">
        <f t="shared" si="220"/>
        <v>-4.7034387365913026E-3</v>
      </c>
      <c r="X921" s="7">
        <f t="shared" si="221"/>
        <v>3.0000300493096377E-2</v>
      </c>
      <c r="Y921" s="7">
        <f t="shared" si="222"/>
        <v>-2.1940953262045065E-4</v>
      </c>
      <c r="Z921" s="7">
        <v>-2.4220000000000001E-3</v>
      </c>
      <c r="AA921" s="7">
        <f t="shared" si="223"/>
        <v>3.2022959566863685E-2</v>
      </c>
      <c r="AB921" s="7">
        <f t="shared" si="224"/>
        <v>4.5548865415404934E-2</v>
      </c>
      <c r="AE921" s="6">
        <v>44796</v>
      </c>
      <c r="AF921" s="7">
        <v>24.11</v>
      </c>
      <c r="AG921" s="7">
        <v>47.35</v>
      </c>
      <c r="AH921" s="7">
        <v>133.85</v>
      </c>
      <c r="AI921" s="7">
        <f t="shared" si="210"/>
        <v>3.0300000000000011</v>
      </c>
      <c r="AJ921" s="7">
        <v>9.75</v>
      </c>
      <c r="AK921" s="7">
        <v>269.04899999999998</v>
      </c>
      <c r="AL921" s="7">
        <f t="shared" si="211"/>
        <v>259.29899999999998</v>
      </c>
      <c r="AM921" s="7">
        <v>2.33</v>
      </c>
      <c r="AN921" s="7">
        <v>3.29</v>
      </c>
      <c r="AO921" s="7">
        <v>3.05</v>
      </c>
      <c r="AP921" s="7">
        <f t="shared" si="212"/>
        <v>-0.24000000000000021</v>
      </c>
      <c r="AQ921" s="7">
        <v>2.58</v>
      </c>
      <c r="AR921" s="7">
        <v>123.0547</v>
      </c>
      <c r="AS921" s="7">
        <v>1746.8</v>
      </c>
      <c r="AT921" s="14">
        <v>295.09699999999998</v>
      </c>
      <c r="AU921" s="14">
        <v>101.0963</v>
      </c>
      <c r="AV921" s="14">
        <v>58.2</v>
      </c>
      <c r="AY921" s="6">
        <v>44796</v>
      </c>
      <c r="AZ921" s="12">
        <v>0</v>
      </c>
      <c r="BA921" s="12">
        <v>0</v>
      </c>
      <c r="BB921" s="12">
        <v>1</v>
      </c>
      <c r="BE921" s="6">
        <v>44796</v>
      </c>
      <c r="BF921" t="s">
        <v>57</v>
      </c>
      <c r="BG921" s="52">
        <v>4</v>
      </c>
    </row>
    <row r="922" spans="1:59" x14ac:dyDescent="0.2">
      <c r="A922" s="6">
        <v>44797</v>
      </c>
      <c r="B922" s="12">
        <v>87.623400000000004</v>
      </c>
      <c r="C922" s="12">
        <v>141.37880000000001</v>
      </c>
      <c r="D922" s="12">
        <v>97.064499999999995</v>
      </c>
      <c r="E922" s="12">
        <v>70.654600000000002</v>
      </c>
      <c r="F922" s="12">
        <v>165.80240000000001</v>
      </c>
      <c r="G922" s="12"/>
      <c r="H922" s="12">
        <v>8.6354000000000006</v>
      </c>
      <c r="I922" s="12">
        <v>38.062600000000003</v>
      </c>
      <c r="J922" s="12">
        <v>9.1942000000000004</v>
      </c>
      <c r="K922" s="12">
        <v>77.953500000000005</v>
      </c>
      <c r="L922" s="12">
        <v>95.52</v>
      </c>
      <c r="M922" s="12">
        <v>99.87</v>
      </c>
      <c r="O922" s="6">
        <v>44797</v>
      </c>
      <c r="P922" s="7">
        <f t="shared" si="213"/>
        <v>5.9005054690825839E-3</v>
      </c>
      <c r="Q922" s="7">
        <f t="shared" si="214"/>
        <v>7.3811761367404338E-3</v>
      </c>
      <c r="R922" s="7">
        <f t="shared" si="215"/>
        <v>1.8907438051865715E-2</v>
      </c>
      <c r="S922" s="7">
        <f t="shared" si="216"/>
        <v>1.506451176969581E-2</v>
      </c>
      <c r="T922" s="7">
        <f t="shared" si="217"/>
        <v>3.8517436341761473E-3</v>
      </c>
      <c r="U922" s="7" t="str">
        <f t="shared" si="218"/>
        <v/>
      </c>
      <c r="V922" s="7">
        <f t="shared" si="219"/>
        <v>3.3033809630383236E-2</v>
      </c>
      <c r="W922" s="7">
        <f t="shared" si="220"/>
        <v>2.4521461841543628E-2</v>
      </c>
      <c r="X922" s="7">
        <f t="shared" si="221"/>
        <v>8.9915989192261344E-3</v>
      </c>
      <c r="Y922" s="7">
        <f t="shared" si="222"/>
        <v>3.2845484105430741E-4</v>
      </c>
      <c r="Z922" s="7">
        <v>3.1960000000000001E-3</v>
      </c>
      <c r="AA922" s="7">
        <f t="shared" si="223"/>
        <v>-9.7927649965338509E-3</v>
      </c>
      <c r="AB922" s="7">
        <f t="shared" si="224"/>
        <v>3.8122036537749262E-3</v>
      </c>
      <c r="AE922" s="6">
        <v>44797</v>
      </c>
      <c r="AF922" s="7">
        <v>22.82</v>
      </c>
      <c r="AG922" s="7">
        <v>48.33</v>
      </c>
      <c r="AH922" s="7">
        <v>133.13</v>
      </c>
      <c r="AI922" s="7">
        <f t="shared" si="210"/>
        <v>4.3500000000000085</v>
      </c>
      <c r="AJ922" s="7">
        <v>9.27</v>
      </c>
      <c r="AK922" s="7">
        <v>292.14999999999998</v>
      </c>
      <c r="AL922" s="7">
        <f t="shared" si="211"/>
        <v>282.88</v>
      </c>
      <c r="AM922" s="7">
        <v>2.33</v>
      </c>
      <c r="AN922" s="7">
        <v>3.36</v>
      </c>
      <c r="AO922" s="7">
        <v>3.11</v>
      </c>
      <c r="AP922" s="7">
        <f t="shared" si="212"/>
        <v>-0.25</v>
      </c>
      <c r="AQ922" s="7">
        <v>2.62</v>
      </c>
      <c r="AR922" s="7">
        <v>123.10899999999999</v>
      </c>
      <c r="AS922" s="7">
        <v>1747.8</v>
      </c>
      <c r="AT922" s="14">
        <v>295.09699999999998</v>
      </c>
      <c r="AU922" s="14">
        <v>101.0963</v>
      </c>
      <c r="AV922" s="14">
        <v>58.2</v>
      </c>
      <c r="AY922" s="6">
        <v>44797</v>
      </c>
      <c r="AZ922" s="12">
        <v>0</v>
      </c>
      <c r="BA922" s="12">
        <v>0</v>
      </c>
      <c r="BB922" s="12">
        <v>1</v>
      </c>
      <c r="BE922" s="6">
        <v>44797</v>
      </c>
      <c r="BF922" t="s">
        <v>57</v>
      </c>
      <c r="BG922" s="52">
        <v>4</v>
      </c>
    </row>
    <row r="923" spans="1:59" x14ac:dyDescent="0.2">
      <c r="A923" s="6">
        <v>44798</v>
      </c>
      <c r="B923" s="12">
        <v>88.076800000000006</v>
      </c>
      <c r="C923" s="12">
        <v>142.61760000000001</v>
      </c>
      <c r="D923" s="12">
        <v>98.4345</v>
      </c>
      <c r="E923" s="12">
        <v>70.248999999999995</v>
      </c>
      <c r="F923" s="12">
        <v>164.1413</v>
      </c>
      <c r="G923" s="12"/>
      <c r="H923" s="12">
        <v>8.4626999999999999</v>
      </c>
      <c r="I923" s="12">
        <v>37.6753</v>
      </c>
      <c r="J923" s="12">
        <v>9.2464999999999993</v>
      </c>
      <c r="K923" s="12">
        <v>77.962000000000003</v>
      </c>
      <c r="L923" s="12">
        <v>93.33</v>
      </c>
      <c r="M923" s="12">
        <v>98.81</v>
      </c>
      <c r="O923" s="6">
        <v>44798</v>
      </c>
      <c r="P923" s="7">
        <f t="shared" si="213"/>
        <v>5.1610755869704802E-3</v>
      </c>
      <c r="Q923" s="7">
        <f t="shared" si="214"/>
        <v>8.7241095808828842E-3</v>
      </c>
      <c r="R923" s="7">
        <f t="shared" si="215"/>
        <v>1.4015646388344492E-2</v>
      </c>
      <c r="S923" s="7">
        <f t="shared" si="216"/>
        <v>-5.7571434695817339E-3</v>
      </c>
      <c r="T923" s="7">
        <f t="shared" si="217"/>
        <v>-1.0069075629403776E-2</v>
      </c>
      <c r="U923" s="7" t="str">
        <f t="shared" si="218"/>
        <v/>
      </c>
      <c r="V923" s="7">
        <f t="shared" si="219"/>
        <v>-2.0201761992294575E-2</v>
      </c>
      <c r="W923" s="7">
        <f t="shared" si="220"/>
        <v>-1.0227465403528773E-2</v>
      </c>
      <c r="X923" s="7">
        <f t="shared" si="221"/>
        <v>5.6722510779768339E-3</v>
      </c>
      <c r="Y923" s="7">
        <f t="shared" si="222"/>
        <v>1.0903341885090581E-4</v>
      </c>
      <c r="Z923" s="7">
        <v>1.4019E-2</v>
      </c>
      <c r="AA923" s="7">
        <f t="shared" si="223"/>
        <v>-2.3194050066636537E-2</v>
      </c>
      <c r="AB923" s="7">
        <f t="shared" si="224"/>
        <v>-1.0670526048171858E-2</v>
      </c>
      <c r="AE923" s="6">
        <v>44798</v>
      </c>
      <c r="AF923" s="7">
        <v>21.78</v>
      </c>
      <c r="AG923" s="7">
        <v>48.78</v>
      </c>
      <c r="AH923" s="7">
        <v>126.33</v>
      </c>
      <c r="AI923" s="7">
        <f t="shared" si="210"/>
        <v>5.480000000000004</v>
      </c>
      <c r="AJ923" s="7">
        <v>9.4700000000000006</v>
      </c>
      <c r="AK923" s="7">
        <v>321.41399999999999</v>
      </c>
      <c r="AL923" s="7">
        <f t="shared" si="211"/>
        <v>311.94399999999996</v>
      </c>
      <c r="AM923" s="7">
        <v>2.33</v>
      </c>
      <c r="AN923" s="7">
        <v>3.35</v>
      </c>
      <c r="AO923" s="7">
        <v>3.03</v>
      </c>
      <c r="AP923" s="7">
        <f t="shared" si="212"/>
        <v>-0.32000000000000028</v>
      </c>
      <c r="AQ923" s="7">
        <v>2.6</v>
      </c>
      <c r="AR923" s="7">
        <v>123.0586</v>
      </c>
      <c r="AS923" s="7">
        <v>1757.7</v>
      </c>
      <c r="AT923" s="14">
        <v>295.09699999999998</v>
      </c>
      <c r="AU923" s="14">
        <v>101.0963</v>
      </c>
      <c r="AV923" s="14">
        <v>58.2</v>
      </c>
      <c r="AY923" s="6">
        <v>44798</v>
      </c>
      <c r="AZ923" s="12">
        <v>0</v>
      </c>
      <c r="BA923" s="12">
        <v>0</v>
      </c>
      <c r="BB923" s="12">
        <v>1</v>
      </c>
      <c r="BE923" s="6">
        <v>44798</v>
      </c>
      <c r="BF923" t="s">
        <v>57</v>
      </c>
      <c r="BG923" s="52">
        <v>4</v>
      </c>
    </row>
    <row r="924" spans="1:59" x14ac:dyDescent="0.2">
      <c r="A924" s="6">
        <v>44799</v>
      </c>
      <c r="B924" s="12">
        <v>86.9923</v>
      </c>
      <c r="C924" s="12">
        <v>141.5694</v>
      </c>
      <c r="D924" s="12">
        <v>98.469700000000003</v>
      </c>
      <c r="E924" s="12">
        <v>69.371799999999993</v>
      </c>
      <c r="F924" s="12">
        <v>162.01660000000001</v>
      </c>
      <c r="G924" s="12"/>
      <c r="H924" s="12">
        <v>8.5563000000000002</v>
      </c>
      <c r="I924" s="12">
        <v>37.988799999999998</v>
      </c>
      <c r="J924" s="12">
        <v>9.0820000000000007</v>
      </c>
      <c r="K924" s="12">
        <v>77.962000000000003</v>
      </c>
      <c r="L924" s="12">
        <v>93.63</v>
      </c>
      <c r="M924" s="12">
        <v>101.13</v>
      </c>
      <c r="O924" s="6">
        <v>44799</v>
      </c>
      <c r="P924" s="7">
        <f t="shared" si="213"/>
        <v>-1.2389552155321807E-2</v>
      </c>
      <c r="Q924" s="7">
        <f t="shared" si="214"/>
        <v>-7.3768663128269008E-3</v>
      </c>
      <c r="R924" s="7">
        <f t="shared" si="215"/>
        <v>3.5753427682074277E-4</v>
      </c>
      <c r="S924" s="7">
        <f t="shared" si="216"/>
        <v>-1.2565628360463535E-2</v>
      </c>
      <c r="T924" s="7">
        <f t="shared" si="217"/>
        <v>-1.3028843119853114E-2</v>
      </c>
      <c r="U924" s="7" t="str">
        <f t="shared" si="218"/>
        <v/>
      </c>
      <c r="V924" s="7">
        <f t="shared" si="219"/>
        <v>1.0999582081953585E-2</v>
      </c>
      <c r="W924" s="7">
        <f t="shared" si="220"/>
        <v>8.2866721199052855E-3</v>
      </c>
      <c r="X924" s="7">
        <f t="shared" si="221"/>
        <v>-1.7950668867034676E-2</v>
      </c>
      <c r="Y924" s="7">
        <f t="shared" si="222"/>
        <v>0</v>
      </c>
      <c r="Z924" s="7">
        <v>-3.4435E-2</v>
      </c>
      <c r="AA924" s="7">
        <f t="shared" si="223"/>
        <v>3.2092453731423216E-3</v>
      </c>
      <c r="AB924" s="7">
        <f t="shared" si="224"/>
        <v>2.3208003707207617E-2</v>
      </c>
      <c r="AE924" s="6">
        <v>44799</v>
      </c>
      <c r="AF924" s="7">
        <v>25.56</v>
      </c>
      <c r="AG924" s="7">
        <v>47.08</v>
      </c>
      <c r="AH924" s="7">
        <v>122.95</v>
      </c>
      <c r="AI924" s="7">
        <f t="shared" si="210"/>
        <v>7.5</v>
      </c>
      <c r="AJ924" s="7">
        <v>9.48</v>
      </c>
      <c r="AK924" s="7">
        <v>339.19600000000003</v>
      </c>
      <c r="AL924" s="7">
        <f t="shared" si="211"/>
        <v>329.71600000000001</v>
      </c>
      <c r="AM924" s="7">
        <v>2.33</v>
      </c>
      <c r="AN924" s="7">
        <v>3.37</v>
      </c>
      <c r="AO924" s="7">
        <v>3.04</v>
      </c>
      <c r="AP924" s="7">
        <f t="shared" si="212"/>
        <v>-0.33000000000000007</v>
      </c>
      <c r="AQ924" s="7">
        <v>2.57</v>
      </c>
      <c r="AR924" s="7">
        <v>123.0656</v>
      </c>
      <c r="AS924" s="7">
        <v>1736.1</v>
      </c>
      <c r="AT924" s="14">
        <v>295.09699999999998</v>
      </c>
      <c r="AU924" s="14">
        <v>101.0963</v>
      </c>
      <c r="AV924" s="14">
        <v>58.2</v>
      </c>
      <c r="AY924" s="6">
        <v>44799</v>
      </c>
      <c r="AZ924" s="12">
        <v>0</v>
      </c>
      <c r="BA924" s="12">
        <v>0</v>
      </c>
      <c r="BB924" s="12">
        <v>1</v>
      </c>
      <c r="BE924" s="6">
        <v>44799</v>
      </c>
      <c r="BF924" t="s">
        <v>57</v>
      </c>
      <c r="BG924" s="52">
        <v>4</v>
      </c>
    </row>
    <row r="925" spans="1:59" x14ac:dyDescent="0.2">
      <c r="A925" s="6">
        <v>44802</v>
      </c>
      <c r="B925" s="12">
        <v>88.9923</v>
      </c>
      <c r="C925" s="12">
        <v>142.62629999999999</v>
      </c>
      <c r="D925" s="12">
        <v>99.611400000000003</v>
      </c>
      <c r="E925" s="12">
        <v>70.984700000000004</v>
      </c>
      <c r="F925" s="12">
        <v>159.6215</v>
      </c>
      <c r="G925" s="12"/>
      <c r="H925" s="12">
        <v>8.9449000000000005</v>
      </c>
      <c r="I925" s="12">
        <v>38.874000000000002</v>
      </c>
      <c r="J925" s="12">
        <v>9.2015999999999991</v>
      </c>
      <c r="K925" s="12">
        <v>77.962000000000003</v>
      </c>
      <c r="L925" s="12">
        <v>97.4</v>
      </c>
      <c r="M925" s="12"/>
      <c r="O925" s="6">
        <v>44802</v>
      </c>
      <c r="P925" s="7">
        <f t="shared" si="213"/>
        <v>2.2730240144815918E-2</v>
      </c>
      <c r="Q925" s="7">
        <f t="shared" si="214"/>
        <v>7.4378667409003832E-3</v>
      </c>
      <c r="R925" s="7">
        <f t="shared" si="215"/>
        <v>1.1527729230192066E-2</v>
      </c>
      <c r="S925" s="7">
        <f t="shared" si="216"/>
        <v>2.2983915984995527E-2</v>
      </c>
      <c r="T925" s="7">
        <f t="shared" si="217"/>
        <v>-1.4893411396243278E-2</v>
      </c>
      <c r="U925" s="7" t="str">
        <f t="shared" si="218"/>
        <v/>
      </c>
      <c r="V925" s="7">
        <f t="shared" si="219"/>
        <v>4.4415683749276159E-2</v>
      </c>
      <c r="W925" s="7">
        <f t="shared" si="220"/>
        <v>2.3034267255034286E-2</v>
      </c>
      <c r="X925" s="7">
        <f t="shared" si="221"/>
        <v>1.3082949301593113E-2</v>
      </c>
      <c r="Y925" s="7">
        <f t="shared" si="222"/>
        <v>0</v>
      </c>
      <c r="Z925" s="7">
        <v>-6.6340000000000001E-3</v>
      </c>
      <c r="AA925" s="7">
        <f t="shared" si="223"/>
        <v>3.9475365697691778E-2</v>
      </c>
      <c r="AB925" s="7" t="str">
        <f t="shared" si="224"/>
        <v/>
      </c>
      <c r="AE925" s="6">
        <v>44802</v>
      </c>
      <c r="AF925" s="7">
        <v>26.21</v>
      </c>
      <c r="AG925" s="7">
        <v>47.73</v>
      </c>
      <c r="AH925" s="7">
        <v>130.13999999999999</v>
      </c>
      <c r="AI925" s="7" t="str">
        <f t="shared" si="210"/>
        <v/>
      </c>
      <c r="AJ925" s="7">
        <v>9.24</v>
      </c>
      <c r="AK925" s="7">
        <v>272.60300000000001</v>
      </c>
      <c r="AL925" s="7">
        <f t="shared" si="211"/>
        <v>263.363</v>
      </c>
      <c r="AM925" s="7">
        <v>2.33</v>
      </c>
      <c r="AN925" s="7">
        <v>3.42</v>
      </c>
      <c r="AO925" s="7">
        <v>3.12</v>
      </c>
      <c r="AP925" s="7">
        <f t="shared" si="212"/>
        <v>-0.29999999999999982</v>
      </c>
      <c r="AQ925" s="7">
        <v>2.58</v>
      </c>
      <c r="AR925" s="7">
        <v>123.4686</v>
      </c>
      <c r="AS925" s="7">
        <v>1736.6</v>
      </c>
      <c r="AT925" s="14">
        <v>295.09699999999998</v>
      </c>
      <c r="AU925" s="14">
        <v>101.0963</v>
      </c>
      <c r="AV925" s="14">
        <v>58.2</v>
      </c>
      <c r="AY925" s="6">
        <v>44802</v>
      </c>
      <c r="AZ925" s="12">
        <v>0</v>
      </c>
      <c r="BA925" s="12">
        <v>0</v>
      </c>
      <c r="BB925" s="12">
        <v>1</v>
      </c>
      <c r="BE925" s="6">
        <v>44802</v>
      </c>
      <c r="BF925" t="s">
        <v>57</v>
      </c>
      <c r="BG925" s="52">
        <v>4</v>
      </c>
    </row>
    <row r="926" spans="1:59" x14ac:dyDescent="0.2">
      <c r="A926" s="6">
        <v>44803</v>
      </c>
      <c r="B926" s="12">
        <v>85.605699999999999</v>
      </c>
      <c r="C926" s="12">
        <v>139.1523</v>
      </c>
      <c r="D926" s="12">
        <v>97.046899999999994</v>
      </c>
      <c r="E926" s="12">
        <v>67.919300000000007</v>
      </c>
      <c r="F926" s="12">
        <v>155.81639999999999</v>
      </c>
      <c r="G926" s="12"/>
      <c r="H926" s="12">
        <v>8.5203000000000007</v>
      </c>
      <c r="I926" s="12">
        <v>37.2881</v>
      </c>
      <c r="J926" s="12">
        <v>8.8351000000000006</v>
      </c>
      <c r="K926" s="12">
        <v>77.970500000000001</v>
      </c>
      <c r="L926" s="12">
        <v>92.08</v>
      </c>
      <c r="M926" s="12">
        <v>99.34</v>
      </c>
      <c r="O926" s="6">
        <v>44803</v>
      </c>
      <c r="P926" s="7">
        <f t="shared" si="213"/>
        <v>-3.8797979419599914E-2</v>
      </c>
      <c r="Q926" s="7">
        <f t="shared" si="214"/>
        <v>-2.4658906191350305E-2</v>
      </c>
      <c r="R926" s="7">
        <f t="shared" si="215"/>
        <v>-2.6082249065011547E-2</v>
      </c>
      <c r="S926" s="7">
        <f t="shared" si="216"/>
        <v>-4.4144125154281483E-2</v>
      </c>
      <c r="T926" s="7">
        <f t="shared" si="217"/>
        <v>-2.4126996667574965E-2</v>
      </c>
      <c r="U926" s="7" t="str">
        <f t="shared" si="218"/>
        <v/>
      </c>
      <c r="V926" s="7">
        <f t="shared" si="219"/>
        <v>-4.8631985979415246E-2</v>
      </c>
      <c r="W926" s="7">
        <f t="shared" si="220"/>
        <v>-4.1651405801097559E-2</v>
      </c>
      <c r="X926" s="7">
        <f t="shared" si="221"/>
        <v>-4.064495765061938E-2</v>
      </c>
      <c r="Y926" s="7">
        <f t="shared" si="222"/>
        <v>1.0902153186040764E-4</v>
      </c>
      <c r="Z926" s="7">
        <v>-1.1039E-2</v>
      </c>
      <c r="AA926" s="7">
        <f t="shared" si="223"/>
        <v>-5.6168446234862258E-2</v>
      </c>
      <c r="AB926" s="7" t="str">
        <f t="shared" si="224"/>
        <v/>
      </c>
      <c r="AE926" s="6">
        <v>44803</v>
      </c>
      <c r="AF926" s="7">
        <v>26.21</v>
      </c>
      <c r="AG926" s="7">
        <v>49.74</v>
      </c>
      <c r="AH926" s="7">
        <v>127.69</v>
      </c>
      <c r="AI926" s="7">
        <f t="shared" si="210"/>
        <v>7.2600000000000051</v>
      </c>
      <c r="AJ926" s="7">
        <v>9.1</v>
      </c>
      <c r="AK926" s="7">
        <v>252.93700000000001</v>
      </c>
      <c r="AL926" s="7">
        <f t="shared" si="211"/>
        <v>243.83700000000002</v>
      </c>
      <c r="AM926" s="7">
        <v>2.33</v>
      </c>
      <c r="AN926" s="7">
        <v>3.46</v>
      </c>
      <c r="AO926" s="7">
        <v>3.11</v>
      </c>
      <c r="AP926" s="7">
        <f t="shared" si="212"/>
        <v>-0.35000000000000009</v>
      </c>
      <c r="AQ926" s="7">
        <v>2.5499999999999998</v>
      </c>
      <c r="AR926" s="7">
        <v>123.6848</v>
      </c>
      <c r="AS926" s="7">
        <v>1723.2</v>
      </c>
      <c r="AT926" s="14">
        <v>295.09699999999998</v>
      </c>
      <c r="AU926" s="14">
        <v>101.0963</v>
      </c>
      <c r="AV926" s="14">
        <v>58.2</v>
      </c>
      <c r="AY926" s="6">
        <v>44803</v>
      </c>
      <c r="AZ926" s="12">
        <v>0</v>
      </c>
      <c r="BA926" s="12">
        <v>0</v>
      </c>
      <c r="BB926" s="12">
        <v>1</v>
      </c>
      <c r="BE926" s="6">
        <v>44803</v>
      </c>
      <c r="BF926" t="s">
        <v>57</v>
      </c>
      <c r="BG926" s="52">
        <v>4</v>
      </c>
    </row>
    <row r="927" spans="1:59" x14ac:dyDescent="0.2">
      <c r="A927" s="6">
        <v>44804</v>
      </c>
      <c r="B927" s="12">
        <v>84.965800000000002</v>
      </c>
      <c r="C927" s="12">
        <v>136.93440000000001</v>
      </c>
      <c r="D927" s="12">
        <v>96.124799999999993</v>
      </c>
      <c r="E927" s="12">
        <v>66.966700000000003</v>
      </c>
      <c r="F927" s="12">
        <v>154.6961</v>
      </c>
      <c r="G927" s="12"/>
      <c r="H927" s="12">
        <v>8.5347000000000008</v>
      </c>
      <c r="I927" s="12">
        <v>38.357700000000001</v>
      </c>
      <c r="J927" s="12">
        <v>8.7603000000000009</v>
      </c>
      <c r="K927" s="12">
        <v>77.9876</v>
      </c>
      <c r="L927" s="12">
        <v>90.09</v>
      </c>
      <c r="M927" s="12">
        <v>96.55</v>
      </c>
      <c r="O927" s="6">
        <v>44804</v>
      </c>
      <c r="P927" s="7">
        <f t="shared" si="213"/>
        <v>-7.5030471323315646E-3</v>
      </c>
      <c r="Q927" s="7">
        <f t="shared" si="214"/>
        <v>-1.6067037726288539E-2</v>
      </c>
      <c r="R927" s="7">
        <f t="shared" si="215"/>
        <v>-9.5470196076122421E-3</v>
      </c>
      <c r="S927" s="7">
        <f t="shared" si="216"/>
        <v>-1.4124754794609016E-2</v>
      </c>
      <c r="T927" s="7">
        <f t="shared" si="217"/>
        <v>-7.215843877557763E-3</v>
      </c>
      <c r="U927" s="7" t="str">
        <f t="shared" si="218"/>
        <v/>
      </c>
      <c r="V927" s="7">
        <f t="shared" si="219"/>
        <v>1.6886547548362956E-3</v>
      </c>
      <c r="W927" s="7">
        <f t="shared" si="220"/>
        <v>2.8281049033004484E-2</v>
      </c>
      <c r="X927" s="7">
        <f t="shared" si="221"/>
        <v>-8.5022733894911471E-3</v>
      </c>
      <c r="Y927" s="7">
        <f t="shared" si="222"/>
        <v>2.1928966906521939E-4</v>
      </c>
      <c r="Z927" s="7">
        <v>-7.6379999999999998E-3</v>
      </c>
      <c r="AA927" s="7">
        <f t="shared" si="223"/>
        <v>-2.184859375027854E-2</v>
      </c>
      <c r="AB927" s="7">
        <f t="shared" si="224"/>
        <v>-2.8487300804681075E-2</v>
      </c>
      <c r="AE927" s="6">
        <v>44804</v>
      </c>
      <c r="AF927" s="7">
        <v>25.87</v>
      </c>
      <c r="AG927" s="7">
        <v>52.11</v>
      </c>
      <c r="AH927" s="7">
        <v>124.84</v>
      </c>
      <c r="AI927" s="7">
        <f t="shared" si="210"/>
        <v>6.4599999999999937</v>
      </c>
      <c r="AJ927" s="7">
        <v>8.93</v>
      </c>
      <c r="AK927" s="7">
        <v>239.90700000000001</v>
      </c>
      <c r="AL927" s="7">
        <f t="shared" si="211"/>
        <v>230.977</v>
      </c>
      <c r="AM927" s="7">
        <v>2.33</v>
      </c>
      <c r="AN927" s="7">
        <v>3.45</v>
      </c>
      <c r="AO927" s="7">
        <v>3.15</v>
      </c>
      <c r="AP927" s="7">
        <f t="shared" si="212"/>
        <v>-0.30000000000000027</v>
      </c>
      <c r="AQ927" s="7">
        <v>2.48</v>
      </c>
      <c r="AR927" s="7">
        <v>123.535</v>
      </c>
      <c r="AS927" s="7">
        <v>1712.8</v>
      </c>
      <c r="AT927" s="14">
        <v>295.09699999999998</v>
      </c>
      <c r="AU927" s="14">
        <v>101.0963</v>
      </c>
      <c r="AV927" s="14">
        <v>58.2</v>
      </c>
      <c r="AY927" s="6">
        <v>44804</v>
      </c>
      <c r="AZ927" s="12">
        <v>0</v>
      </c>
      <c r="BA927" s="12">
        <v>0</v>
      </c>
      <c r="BB927" s="12">
        <v>1</v>
      </c>
      <c r="BE927" s="6">
        <v>44804</v>
      </c>
      <c r="BF927" t="s">
        <v>57</v>
      </c>
      <c r="BG927" s="52">
        <v>4</v>
      </c>
    </row>
    <row r="928" spans="1:59" x14ac:dyDescent="0.2">
      <c r="A928" s="6">
        <v>44805</v>
      </c>
      <c r="B928" s="12">
        <v>83.436899999999994</v>
      </c>
      <c r="C928" s="12">
        <v>134.75120000000001</v>
      </c>
      <c r="D928" s="12">
        <v>94.438500000000005</v>
      </c>
      <c r="E928" s="12">
        <v>64.514399999999995</v>
      </c>
      <c r="F928" s="12">
        <v>151.3835</v>
      </c>
      <c r="G928" s="12"/>
      <c r="H928" s="12">
        <v>8.3908000000000005</v>
      </c>
      <c r="I928" s="12">
        <v>37.951999999999998</v>
      </c>
      <c r="J928" s="12">
        <v>8.7751999999999999</v>
      </c>
      <c r="K928" s="12">
        <v>78.003799999999998</v>
      </c>
      <c r="L928" s="12">
        <v>87.09</v>
      </c>
      <c r="M928" s="12">
        <v>92.24</v>
      </c>
      <c r="O928" s="6">
        <v>44805</v>
      </c>
      <c r="P928" s="7">
        <f t="shared" si="213"/>
        <v>-1.815816502599955E-2</v>
      </c>
      <c r="Q928" s="7">
        <f t="shared" si="214"/>
        <v>-1.6071863904842009E-2</v>
      </c>
      <c r="R928" s="7">
        <f t="shared" si="215"/>
        <v>-1.7698518208662979E-2</v>
      </c>
      <c r="S928" s="7">
        <f t="shared" si="216"/>
        <v>-3.7307026214925251E-2</v>
      </c>
      <c r="T928" s="7">
        <f t="shared" si="217"/>
        <v>-2.1646194939867167E-2</v>
      </c>
      <c r="U928" s="7" t="str">
        <f t="shared" si="218"/>
        <v/>
      </c>
      <c r="V928" s="7">
        <f t="shared" si="219"/>
        <v>-1.7004338701266643E-2</v>
      </c>
      <c r="W928" s="7">
        <f t="shared" si="220"/>
        <v>-1.0633086552521863E-2</v>
      </c>
      <c r="X928" s="7">
        <f t="shared" si="221"/>
        <v>1.6994101777453503E-3</v>
      </c>
      <c r="Y928" s="7">
        <f t="shared" si="222"/>
        <v>2.0770375877437401E-4</v>
      </c>
      <c r="Z928" s="7">
        <v>3.1329999999999999E-3</v>
      </c>
      <c r="AA928" s="7">
        <f t="shared" si="223"/>
        <v>-3.3867103958700365E-2</v>
      </c>
      <c r="AB928" s="7">
        <f t="shared" si="224"/>
        <v>-4.5667132913719918E-2</v>
      </c>
      <c r="AE928" s="6">
        <v>44805</v>
      </c>
      <c r="AF928" s="7">
        <v>25.56</v>
      </c>
      <c r="AG928" s="7">
        <v>53.9</v>
      </c>
      <c r="AH928" s="7">
        <v>126.58</v>
      </c>
      <c r="AI928" s="7">
        <f t="shared" si="210"/>
        <v>5.1499999999999915</v>
      </c>
      <c r="AJ928" s="7">
        <v>9.3800000000000008</v>
      </c>
      <c r="AK928" s="7">
        <v>243.00399999999999</v>
      </c>
      <c r="AL928" s="7">
        <f t="shared" si="211"/>
        <v>233.624</v>
      </c>
      <c r="AM928" s="7">
        <v>2.33</v>
      </c>
      <c r="AN928" s="7">
        <v>3.51</v>
      </c>
      <c r="AO928" s="7">
        <v>3.26</v>
      </c>
      <c r="AP928" s="7">
        <f t="shared" si="212"/>
        <v>-0.25</v>
      </c>
      <c r="AQ928" s="7">
        <v>2.4500000000000002</v>
      </c>
      <c r="AR928" s="7">
        <v>124.4006</v>
      </c>
      <c r="AS928" s="7">
        <v>1696.6</v>
      </c>
      <c r="AT928" s="14">
        <v>296.34899999999999</v>
      </c>
      <c r="AU928" s="14">
        <v>101.29179999999999</v>
      </c>
      <c r="AV928" s="14">
        <v>58.6</v>
      </c>
      <c r="AY928" s="6">
        <v>44805</v>
      </c>
      <c r="AZ928" s="12">
        <v>0</v>
      </c>
      <c r="BA928" s="12">
        <v>0</v>
      </c>
      <c r="BB928" s="12">
        <v>1</v>
      </c>
      <c r="BE928" s="6">
        <v>44805</v>
      </c>
      <c r="BF928" t="s">
        <v>57</v>
      </c>
      <c r="BG928" s="52">
        <v>4</v>
      </c>
    </row>
    <row r="929" spans="1:59" x14ac:dyDescent="0.2">
      <c r="A929" s="6">
        <v>44806</v>
      </c>
      <c r="B929" s="12">
        <v>84.965800000000002</v>
      </c>
      <c r="C929" s="12">
        <v>136.7525</v>
      </c>
      <c r="D929" s="12">
        <v>96.836200000000005</v>
      </c>
      <c r="E929" s="12">
        <v>64.863299999999995</v>
      </c>
      <c r="F929" s="12">
        <v>156.8015</v>
      </c>
      <c r="G929" s="12"/>
      <c r="H929" s="12">
        <v>8.5778999999999996</v>
      </c>
      <c r="I929" s="12">
        <v>39.436500000000002</v>
      </c>
      <c r="J929" s="12">
        <v>8.7902000000000005</v>
      </c>
      <c r="K929" s="12">
        <v>78.012299999999996</v>
      </c>
      <c r="L929" s="12">
        <v>87.29</v>
      </c>
      <c r="M929" s="12">
        <v>93.09</v>
      </c>
      <c r="O929" s="6">
        <v>44806</v>
      </c>
      <c r="P929" s="7">
        <f t="shared" si="213"/>
        <v>1.8158165025999665E-2</v>
      </c>
      <c r="Q929" s="7">
        <f t="shared" si="214"/>
        <v>1.4742607540846425E-2</v>
      </c>
      <c r="R929" s="7">
        <f t="shared" si="215"/>
        <v>2.5072062325678286E-2</v>
      </c>
      <c r="S929" s="7">
        <f t="shared" si="216"/>
        <v>5.3935237029904262E-3</v>
      </c>
      <c r="T929" s="7">
        <f t="shared" si="217"/>
        <v>3.5164321959740903E-2</v>
      </c>
      <c r="U929" s="7" t="str">
        <f t="shared" si="218"/>
        <v/>
      </c>
      <c r="V929" s="7">
        <f t="shared" si="219"/>
        <v>2.2053260755164988E-2</v>
      </c>
      <c r="W929" s="7">
        <f t="shared" si="220"/>
        <v>3.8369580027826318E-2</v>
      </c>
      <c r="X929" s="7">
        <f t="shared" si="221"/>
        <v>1.7079034518050274E-3</v>
      </c>
      <c r="Y929" s="7">
        <f t="shared" si="222"/>
        <v>1.0896311353015772E-4</v>
      </c>
      <c r="Z929" s="7">
        <v>-1.06E-2</v>
      </c>
      <c r="AA929" s="7">
        <f t="shared" si="223"/>
        <v>2.2938420426102781E-3</v>
      </c>
      <c r="AB929" s="7">
        <f t="shared" si="224"/>
        <v>9.1728911675949404E-3</v>
      </c>
      <c r="AE929" s="6">
        <v>44806</v>
      </c>
      <c r="AF929" s="7">
        <v>25.47</v>
      </c>
      <c r="AG929" s="7">
        <v>53.9</v>
      </c>
      <c r="AH929" s="7">
        <v>120.72</v>
      </c>
      <c r="AI929" s="7">
        <f t="shared" si="210"/>
        <v>5.7999999999999972</v>
      </c>
      <c r="AJ929" s="7">
        <v>9.18</v>
      </c>
      <c r="AK929" s="7">
        <v>214.66499999999999</v>
      </c>
      <c r="AL929" s="7">
        <f t="shared" si="211"/>
        <v>205.48499999999999</v>
      </c>
      <c r="AM929" s="7">
        <v>2.33</v>
      </c>
      <c r="AN929" s="7">
        <v>3.4</v>
      </c>
      <c r="AO929" s="7">
        <v>3.2</v>
      </c>
      <c r="AP929" s="7">
        <f t="shared" si="212"/>
        <v>-0.19999999999999973</v>
      </c>
      <c r="AQ929" s="7">
        <v>2.4700000000000002</v>
      </c>
      <c r="AR929" s="7">
        <v>123.7743</v>
      </c>
      <c r="AS929" s="7">
        <v>1709.8</v>
      </c>
      <c r="AT929" s="14">
        <v>296.34899999999999</v>
      </c>
      <c r="AU929" s="14">
        <v>101.29179999999999</v>
      </c>
      <c r="AV929" s="14">
        <v>58.6</v>
      </c>
      <c r="AY929" s="6">
        <v>44806</v>
      </c>
      <c r="AZ929" s="12">
        <v>0</v>
      </c>
      <c r="BA929" s="12">
        <v>0</v>
      </c>
      <c r="BB929" s="12">
        <v>1</v>
      </c>
      <c r="BE929" s="6">
        <v>44806</v>
      </c>
      <c r="BF929" t="s">
        <v>57</v>
      </c>
      <c r="BG929" s="52">
        <v>4</v>
      </c>
    </row>
    <row r="930" spans="1:59" x14ac:dyDescent="0.2">
      <c r="A930" s="6">
        <v>44810</v>
      </c>
      <c r="B930" s="12">
        <v>84.396900000000002</v>
      </c>
      <c r="C930" s="12">
        <v>136.12</v>
      </c>
      <c r="D930" s="12">
        <v>95.404600000000002</v>
      </c>
      <c r="E930" s="12">
        <v>63.0807</v>
      </c>
      <c r="F930" s="12">
        <v>153.15090000000001</v>
      </c>
      <c r="G930" s="12"/>
      <c r="H930" s="12">
        <v>9.3478999999999992</v>
      </c>
      <c r="I930" s="12">
        <v>38.772599999999997</v>
      </c>
      <c r="J930" s="12">
        <v>8.6331000000000007</v>
      </c>
      <c r="K930" s="12">
        <v>78.012299999999996</v>
      </c>
      <c r="L930" s="12">
        <v>87.35</v>
      </c>
      <c r="M930" s="12">
        <v>91.43</v>
      </c>
      <c r="O930" s="6">
        <v>44810</v>
      </c>
      <c r="P930" s="7">
        <f t="shared" si="213"/>
        <v>-6.7181515139429675E-3</v>
      </c>
      <c r="Q930" s="7">
        <f t="shared" si="214"/>
        <v>-4.6358730379293649E-3</v>
      </c>
      <c r="R930" s="7">
        <f t="shared" si="215"/>
        <v>-1.4894095995332417E-2</v>
      </c>
      <c r="S930" s="7">
        <f t="shared" si="216"/>
        <v>-2.7867119347876217E-2</v>
      </c>
      <c r="T930" s="7">
        <f t="shared" si="217"/>
        <v>-2.3556964343986995E-2</v>
      </c>
      <c r="U930" s="7" t="str">
        <f t="shared" si="218"/>
        <v/>
      </c>
      <c r="V930" s="7">
        <f t="shared" si="219"/>
        <v>8.5962590846334688E-2</v>
      </c>
      <c r="W930" s="7">
        <f t="shared" si="220"/>
        <v>-1.6977971807349945E-2</v>
      </c>
      <c r="X930" s="7">
        <f t="shared" si="221"/>
        <v>-1.8033811921673595E-2</v>
      </c>
      <c r="Y930" s="7">
        <f t="shared" si="222"/>
        <v>0</v>
      </c>
      <c r="Z930" s="7">
        <v>-3.7799999999999999E-3</v>
      </c>
      <c r="AA930" s="7">
        <f t="shared" si="223"/>
        <v>6.8712783280698152E-4</v>
      </c>
      <c r="AB930" s="7">
        <f t="shared" si="224"/>
        <v>-1.7993114952063294E-2</v>
      </c>
      <c r="AE930" s="6">
        <v>44810</v>
      </c>
      <c r="AF930" s="7">
        <v>26.91</v>
      </c>
      <c r="AG930" s="7">
        <v>50</v>
      </c>
      <c r="AH930" s="7">
        <v>133.54</v>
      </c>
      <c r="AI930" s="7">
        <f t="shared" si="210"/>
        <v>4.0800000000000125</v>
      </c>
      <c r="AJ930" s="7">
        <v>8.52</v>
      </c>
      <c r="AK930" s="7">
        <v>239.84200000000001</v>
      </c>
      <c r="AL930" s="7">
        <f t="shared" si="211"/>
        <v>231.322</v>
      </c>
      <c r="AM930" s="7">
        <v>2.33</v>
      </c>
      <c r="AN930" s="7">
        <v>3.5</v>
      </c>
      <c r="AO930" s="7">
        <v>3.33</v>
      </c>
      <c r="AP930" s="7">
        <f t="shared" si="212"/>
        <v>-0.16999999999999993</v>
      </c>
      <c r="AQ930" s="7">
        <v>2.48</v>
      </c>
      <c r="AR930" s="7">
        <v>124.767</v>
      </c>
      <c r="AS930" s="7">
        <v>1700.4</v>
      </c>
      <c r="AT930" s="14">
        <v>296.34899999999999</v>
      </c>
      <c r="AU930" s="14">
        <v>101.29179999999999</v>
      </c>
      <c r="AV930" s="14">
        <v>58.6</v>
      </c>
      <c r="AY930" s="6">
        <v>44810</v>
      </c>
      <c r="AZ930" s="12">
        <v>0</v>
      </c>
      <c r="BA930" s="12">
        <v>0</v>
      </c>
      <c r="BB930" s="12">
        <v>1</v>
      </c>
      <c r="BE930" s="6">
        <v>44810</v>
      </c>
      <c r="BF930" t="s">
        <v>57</v>
      </c>
      <c r="BG930" s="52">
        <v>4</v>
      </c>
    </row>
    <row r="931" spans="1:59" x14ac:dyDescent="0.2">
      <c r="A931" s="6">
        <v>44811</v>
      </c>
      <c r="B931" s="12">
        <v>83.676900000000003</v>
      </c>
      <c r="C931" s="12">
        <v>134.37870000000001</v>
      </c>
      <c r="D931" s="12">
        <v>93.762299999999996</v>
      </c>
      <c r="E931" s="12">
        <v>61.713099999999997</v>
      </c>
      <c r="F931" s="12">
        <v>150.34049999999999</v>
      </c>
      <c r="G931" s="12"/>
      <c r="H931" s="12">
        <v>8.6714000000000002</v>
      </c>
      <c r="I931" s="12">
        <v>38.200899999999997</v>
      </c>
      <c r="J931" s="12">
        <v>8.5807000000000002</v>
      </c>
      <c r="K931" s="12">
        <v>78.020899999999997</v>
      </c>
      <c r="L931" s="12">
        <v>82.5</v>
      </c>
      <c r="M931" s="12">
        <v>86.83</v>
      </c>
      <c r="O931" s="6">
        <v>44811</v>
      </c>
      <c r="P931" s="7">
        <f t="shared" si="213"/>
        <v>-8.5677173282382411E-3</v>
      </c>
      <c r="Q931" s="7">
        <f t="shared" si="214"/>
        <v>-1.2874916246134668E-2</v>
      </c>
      <c r="R931" s="7">
        <f t="shared" si="215"/>
        <v>-1.7363939076586236E-2</v>
      </c>
      <c r="S931" s="7">
        <f t="shared" si="216"/>
        <v>-2.1918633011661134E-2</v>
      </c>
      <c r="T931" s="7">
        <f t="shared" si="217"/>
        <v>-1.8520988314436805E-2</v>
      </c>
      <c r="U931" s="7" t="str">
        <f t="shared" si="218"/>
        <v/>
      </c>
      <c r="V931" s="7">
        <f t="shared" si="219"/>
        <v>-7.5121465032202031E-2</v>
      </c>
      <c r="W931" s="7">
        <f t="shared" si="220"/>
        <v>-1.485473605132042E-2</v>
      </c>
      <c r="X931" s="7">
        <f t="shared" si="221"/>
        <v>-6.0881573915445341E-3</v>
      </c>
      <c r="Y931" s="7">
        <f t="shared" si="222"/>
        <v>1.1023295053510913E-4</v>
      </c>
      <c r="Z931" s="7">
        <v>1.7805999999999999E-2</v>
      </c>
      <c r="AA931" s="7">
        <f t="shared" si="223"/>
        <v>-5.7124743239430203E-2</v>
      </c>
      <c r="AB931" s="7">
        <f t="shared" si="224"/>
        <v>-5.1621468103781529E-2</v>
      </c>
      <c r="AE931" s="6">
        <v>44811</v>
      </c>
      <c r="AF931" s="7">
        <v>24.64</v>
      </c>
      <c r="AG931" s="7">
        <v>53.32</v>
      </c>
      <c r="AH931" s="7">
        <v>133.12</v>
      </c>
      <c r="AI931" s="7">
        <f t="shared" si="210"/>
        <v>4.3299999999999983</v>
      </c>
      <c r="AJ931" s="7">
        <v>8.1199999999999992</v>
      </c>
      <c r="AK931" s="7">
        <v>213.88300000000001</v>
      </c>
      <c r="AL931" s="7">
        <f t="shared" si="211"/>
        <v>205.76300000000001</v>
      </c>
      <c r="AM931" s="7">
        <v>2.33</v>
      </c>
      <c r="AN931" s="7">
        <v>3.45</v>
      </c>
      <c r="AO931" s="7">
        <v>3.27</v>
      </c>
      <c r="AP931" s="7">
        <f t="shared" si="212"/>
        <v>-0.18000000000000016</v>
      </c>
      <c r="AQ931" s="7">
        <v>2.4500000000000002</v>
      </c>
      <c r="AR931" s="7">
        <v>124.8408</v>
      </c>
      <c r="AS931" s="7">
        <v>1715.3</v>
      </c>
      <c r="AT931" s="14">
        <v>296.34899999999999</v>
      </c>
      <c r="AU931" s="14">
        <v>101.29179999999999</v>
      </c>
      <c r="AV931" s="14">
        <v>58.6</v>
      </c>
      <c r="AY931" s="6">
        <v>44811</v>
      </c>
      <c r="AZ931" s="12">
        <v>0</v>
      </c>
      <c r="BA931" s="12">
        <v>0</v>
      </c>
      <c r="BB931" s="12">
        <v>1</v>
      </c>
      <c r="BE931" s="6">
        <v>44811</v>
      </c>
      <c r="BF931" t="s">
        <v>57</v>
      </c>
      <c r="BG931" s="52">
        <v>4</v>
      </c>
    </row>
    <row r="932" spans="1:59" x14ac:dyDescent="0.2">
      <c r="A932" s="6">
        <v>44812</v>
      </c>
      <c r="B932" s="12">
        <v>84.3613</v>
      </c>
      <c r="C932" s="12">
        <v>135.10640000000001</v>
      </c>
      <c r="D932" s="12">
        <v>95.132300000000001</v>
      </c>
      <c r="E932" s="12">
        <v>60.939700000000002</v>
      </c>
      <c r="F932" s="12">
        <v>153.7304</v>
      </c>
      <c r="G932" s="12"/>
      <c r="H932" s="12">
        <v>8.7650000000000006</v>
      </c>
      <c r="I932" s="12">
        <v>38.6066</v>
      </c>
      <c r="J932" s="12">
        <v>8.6630000000000003</v>
      </c>
      <c r="K932" s="12">
        <v>78.037899999999993</v>
      </c>
      <c r="L932" s="12">
        <v>84.04</v>
      </c>
      <c r="M932" s="12">
        <v>87.99</v>
      </c>
      <c r="O932" s="6">
        <v>44812</v>
      </c>
      <c r="P932" s="7">
        <f t="shared" si="213"/>
        <v>8.1458118975323672E-3</v>
      </c>
      <c r="Q932" s="7">
        <f t="shared" si="214"/>
        <v>5.4006827743525903E-3</v>
      </c>
      <c r="R932" s="7">
        <f t="shared" si="215"/>
        <v>1.4505698122939226E-2</v>
      </c>
      <c r="S932" s="7">
        <f t="shared" si="216"/>
        <v>-1.2611375370775956E-2</v>
      </c>
      <c r="T932" s="7">
        <f t="shared" si="217"/>
        <v>2.2297697346948839E-2</v>
      </c>
      <c r="U932" s="7" t="str">
        <f t="shared" si="218"/>
        <v/>
      </c>
      <c r="V932" s="7">
        <f t="shared" si="219"/>
        <v>1.0736264261402714E-2</v>
      </c>
      <c r="W932" s="7">
        <f t="shared" si="220"/>
        <v>1.0564170766151557E-2</v>
      </c>
      <c r="X932" s="7">
        <f t="shared" si="221"/>
        <v>9.5455876544290313E-3</v>
      </c>
      <c r="Y932" s="7">
        <f t="shared" si="222"/>
        <v>2.178665998616168E-4</v>
      </c>
      <c r="Z932" s="7">
        <v>6.515E-3</v>
      </c>
      <c r="AA932" s="7">
        <f t="shared" si="223"/>
        <v>1.849458263616453E-2</v>
      </c>
      <c r="AB932" s="7">
        <f t="shared" si="224"/>
        <v>1.3270987584915508E-2</v>
      </c>
      <c r="AE932" s="6">
        <v>44812</v>
      </c>
      <c r="AF932" s="7">
        <v>23.61</v>
      </c>
      <c r="AG932" s="7">
        <v>51.29</v>
      </c>
      <c r="AH932" s="7">
        <v>124.14</v>
      </c>
      <c r="AI932" s="7">
        <f t="shared" si="210"/>
        <v>3.9499999999999886</v>
      </c>
      <c r="AJ932" s="7">
        <v>8.27</v>
      </c>
      <c r="AK932" s="7">
        <v>220.541</v>
      </c>
      <c r="AL932" s="7">
        <f t="shared" si="211"/>
        <v>212.27099999999999</v>
      </c>
      <c r="AM932" s="7">
        <v>2.33</v>
      </c>
      <c r="AN932" s="7">
        <v>3.48</v>
      </c>
      <c r="AO932" s="7">
        <v>3.29</v>
      </c>
      <c r="AP932" s="7">
        <f t="shared" si="212"/>
        <v>-0.18999999999999995</v>
      </c>
      <c r="AQ932" s="7">
        <v>2.41</v>
      </c>
      <c r="AR932" s="7">
        <v>124.578</v>
      </c>
      <c r="AS932" s="7">
        <v>1708</v>
      </c>
      <c r="AT932" s="14">
        <v>296.34899999999999</v>
      </c>
      <c r="AU932" s="14">
        <v>101.29179999999999</v>
      </c>
      <c r="AV932" s="14">
        <v>58.6</v>
      </c>
      <c r="AY932" s="6">
        <v>44812</v>
      </c>
      <c r="AZ932" s="12">
        <v>0</v>
      </c>
      <c r="BA932" s="12">
        <v>0</v>
      </c>
      <c r="BB932" s="12">
        <v>1</v>
      </c>
      <c r="BE932" s="6">
        <v>44812</v>
      </c>
      <c r="BF932" t="s">
        <v>57</v>
      </c>
      <c r="BG932" s="52">
        <v>4</v>
      </c>
    </row>
    <row r="933" spans="1:59" x14ac:dyDescent="0.2">
      <c r="A933" s="6">
        <v>44813</v>
      </c>
      <c r="B933" s="12">
        <v>85.774600000000007</v>
      </c>
      <c r="C933" s="12">
        <v>138.5891</v>
      </c>
      <c r="D933" s="12">
        <v>98.337900000000005</v>
      </c>
      <c r="E933" s="12">
        <v>62.007599999999996</v>
      </c>
      <c r="F933" s="12">
        <v>155.7295</v>
      </c>
      <c r="G933" s="12"/>
      <c r="H933" s="12">
        <v>9.1966999999999999</v>
      </c>
      <c r="I933" s="12">
        <v>40.782699999999998</v>
      </c>
      <c r="J933" s="12">
        <v>8.9099000000000004</v>
      </c>
      <c r="K933" s="12">
        <v>78.037899999999993</v>
      </c>
      <c r="L933" s="12">
        <v>87.27</v>
      </c>
      <c r="M933" s="12">
        <v>91.68</v>
      </c>
      <c r="O933" s="6">
        <v>44813</v>
      </c>
      <c r="P933" s="7">
        <f t="shared" si="213"/>
        <v>1.6614159731361253E-2</v>
      </c>
      <c r="Q933" s="7">
        <f t="shared" si="214"/>
        <v>2.5450823923668042E-2</v>
      </c>
      <c r="R933" s="7">
        <f t="shared" si="215"/>
        <v>3.314095290384933E-2</v>
      </c>
      <c r="S933" s="7">
        <f t="shared" si="216"/>
        <v>1.7372107507372773E-2</v>
      </c>
      <c r="T933" s="7">
        <f t="shared" si="217"/>
        <v>1.2920108931326777E-2</v>
      </c>
      <c r="U933" s="7" t="str">
        <f t="shared" si="218"/>
        <v/>
      </c>
      <c r="V933" s="7">
        <f t="shared" si="219"/>
        <v>4.8078205682949564E-2</v>
      </c>
      <c r="W933" s="7">
        <f t="shared" si="220"/>
        <v>5.4834725569971363E-2</v>
      </c>
      <c r="X933" s="7">
        <f t="shared" si="221"/>
        <v>2.8101935167175827E-2</v>
      </c>
      <c r="Y933" s="7">
        <f t="shared" si="222"/>
        <v>0</v>
      </c>
      <c r="Z933" s="7">
        <v>1.5415999999999999E-2</v>
      </c>
      <c r="AA933" s="7">
        <f t="shared" si="223"/>
        <v>3.7713885198420123E-2</v>
      </c>
      <c r="AB933" s="7">
        <f t="shared" si="224"/>
        <v>4.1081081308960286E-2</v>
      </c>
      <c r="AE933" s="6">
        <v>44813</v>
      </c>
      <c r="AF933" s="7">
        <v>22.79</v>
      </c>
      <c r="AG933" s="7">
        <v>48.84</v>
      </c>
      <c r="AH933" s="7">
        <v>121.54</v>
      </c>
      <c r="AI933" s="7">
        <f t="shared" si="210"/>
        <v>4.4100000000000108</v>
      </c>
      <c r="AJ933" s="7">
        <v>8.31</v>
      </c>
      <c r="AK933" s="7">
        <v>207.09100000000001</v>
      </c>
      <c r="AL933" s="7">
        <f t="shared" si="211"/>
        <v>198.78100000000001</v>
      </c>
      <c r="AM933" s="7">
        <v>2.33</v>
      </c>
      <c r="AN933" s="7">
        <v>3.56</v>
      </c>
      <c r="AO933" s="7">
        <v>3.33</v>
      </c>
      <c r="AP933" s="7">
        <f t="shared" si="212"/>
        <v>-0.22999999999999998</v>
      </c>
      <c r="AQ933" s="7">
        <v>2.42</v>
      </c>
      <c r="AR933" s="7">
        <v>123.78740000000001</v>
      </c>
      <c r="AS933" s="7">
        <v>1716.2</v>
      </c>
      <c r="AT933" s="14">
        <v>296.34899999999999</v>
      </c>
      <c r="AU933" s="14">
        <v>101.29179999999999</v>
      </c>
      <c r="AV933" s="14">
        <v>58.6</v>
      </c>
      <c r="AY933" s="6">
        <v>44813</v>
      </c>
      <c r="AZ933" s="12">
        <v>0</v>
      </c>
      <c r="BA933" s="12">
        <v>0</v>
      </c>
      <c r="BB933" s="12">
        <v>1</v>
      </c>
      <c r="BE933" s="6">
        <v>44813</v>
      </c>
      <c r="BF933" t="s">
        <v>57</v>
      </c>
      <c r="BG933" s="52">
        <v>4</v>
      </c>
    </row>
    <row r="934" spans="1:59" x14ac:dyDescent="0.2">
      <c r="A934" s="6">
        <v>44816</v>
      </c>
      <c r="B934" s="12">
        <v>86.761200000000002</v>
      </c>
      <c r="C934" s="12">
        <v>140.78100000000001</v>
      </c>
      <c r="D934" s="12">
        <v>100.4633</v>
      </c>
      <c r="E934" s="12">
        <v>63.132300000000001</v>
      </c>
      <c r="F934" s="12">
        <v>155.22730000000001</v>
      </c>
      <c r="G934" s="12"/>
      <c r="H934" s="12">
        <v>9.2974999999999994</v>
      </c>
      <c r="I934" s="12">
        <v>41.160699999999999</v>
      </c>
      <c r="J934" s="12">
        <v>9.0670000000000002</v>
      </c>
      <c r="K934" s="12">
        <v>78.029399999999995</v>
      </c>
      <c r="L934" s="12">
        <v>88.18</v>
      </c>
      <c r="M934" s="12">
        <v>93.45</v>
      </c>
      <c r="O934" s="6">
        <v>44816</v>
      </c>
      <c r="P934" s="7">
        <f t="shared" si="213"/>
        <v>1.1436591751478233E-2</v>
      </c>
      <c r="Q934" s="7">
        <f t="shared" si="214"/>
        <v>1.5692051351882678E-2</v>
      </c>
      <c r="R934" s="7">
        <f t="shared" si="215"/>
        <v>2.1382979406126715E-2</v>
      </c>
      <c r="S934" s="7">
        <f t="shared" si="216"/>
        <v>1.7975566295819374E-2</v>
      </c>
      <c r="T934" s="7">
        <f t="shared" si="217"/>
        <v>-3.2300334749124039E-3</v>
      </c>
      <c r="U934" s="7" t="str">
        <f t="shared" si="218"/>
        <v/>
      </c>
      <c r="V934" s="7">
        <f t="shared" si="219"/>
        <v>1.0900822760940421E-2</v>
      </c>
      <c r="W934" s="7">
        <f t="shared" si="220"/>
        <v>9.2259457434168777E-3</v>
      </c>
      <c r="X934" s="7">
        <f t="shared" si="221"/>
        <v>1.7478430588739963E-2</v>
      </c>
      <c r="Y934" s="7">
        <f t="shared" si="222"/>
        <v>-1.0892736669893058E-4</v>
      </c>
      <c r="Z934" s="7">
        <v>1.069E-2</v>
      </c>
      <c r="AA934" s="7">
        <f t="shared" si="223"/>
        <v>1.0373418754571713E-2</v>
      </c>
      <c r="AB934" s="7">
        <f t="shared" si="224"/>
        <v>1.9122280935142323E-2</v>
      </c>
      <c r="AE934" s="6">
        <v>44816</v>
      </c>
      <c r="AF934" s="7">
        <v>23.87</v>
      </c>
      <c r="AG934" s="7">
        <v>44.15</v>
      </c>
      <c r="AH934" s="7">
        <v>123.07</v>
      </c>
      <c r="AI934" s="7">
        <f t="shared" si="210"/>
        <v>5.269999999999996</v>
      </c>
      <c r="AJ934" s="7">
        <v>8.1999999999999993</v>
      </c>
      <c r="AK934" s="7">
        <v>190.58799999999999</v>
      </c>
      <c r="AL934" s="7">
        <f t="shared" si="211"/>
        <v>182.38800000000001</v>
      </c>
      <c r="AM934" s="7">
        <v>2.33</v>
      </c>
      <c r="AN934" s="7">
        <v>3.58</v>
      </c>
      <c r="AO934" s="7">
        <v>3.37</v>
      </c>
      <c r="AP934" s="7">
        <f t="shared" si="212"/>
        <v>-0.20999999999999996</v>
      </c>
      <c r="AQ934" s="7">
        <v>2.42</v>
      </c>
      <c r="AR934" s="7">
        <v>123.33320000000001</v>
      </c>
      <c r="AS934" s="7">
        <v>1728.1</v>
      </c>
      <c r="AT934" s="14">
        <v>296.34899999999999</v>
      </c>
      <c r="AU934" s="14">
        <v>101.29179999999999</v>
      </c>
      <c r="AV934" s="14">
        <v>58.6</v>
      </c>
      <c r="AY934" s="6">
        <v>44816</v>
      </c>
      <c r="AZ934" s="12">
        <v>0</v>
      </c>
      <c r="BA934" s="12">
        <v>0</v>
      </c>
      <c r="BB934" s="12">
        <v>1</v>
      </c>
      <c r="BE934" s="6">
        <v>44816</v>
      </c>
      <c r="BF934" t="s">
        <v>57</v>
      </c>
      <c r="BG934" s="52">
        <v>4</v>
      </c>
    </row>
    <row r="935" spans="1:59" x14ac:dyDescent="0.2">
      <c r="A935" s="6">
        <v>44817</v>
      </c>
      <c r="B935" s="12">
        <v>84.7346</v>
      </c>
      <c r="C935" s="12">
        <v>138.10400000000001</v>
      </c>
      <c r="D935" s="12">
        <v>98.6541</v>
      </c>
      <c r="E935" s="12">
        <v>61.752400000000002</v>
      </c>
      <c r="F935" s="12">
        <v>159.99809999999999</v>
      </c>
      <c r="G935" s="12"/>
      <c r="H935" s="12">
        <v>9.06</v>
      </c>
      <c r="I935" s="12">
        <v>40.838000000000001</v>
      </c>
      <c r="J935" s="12">
        <v>8.7378</v>
      </c>
      <c r="K935" s="12">
        <v>78.046400000000006</v>
      </c>
      <c r="L935" s="12">
        <v>87.84</v>
      </c>
      <c r="M935" s="12">
        <v>92.04</v>
      </c>
      <c r="O935" s="6">
        <v>44817</v>
      </c>
      <c r="P935" s="7">
        <f t="shared" si="213"/>
        <v>-2.3635498286990294E-2</v>
      </c>
      <c r="Q935" s="7">
        <f t="shared" si="214"/>
        <v>-1.9198466922225686E-2</v>
      </c>
      <c r="R935" s="7">
        <f t="shared" si="215"/>
        <v>-1.8172693997975574E-2</v>
      </c>
      <c r="S935" s="7">
        <f t="shared" si="216"/>
        <v>-2.2099683324109942E-2</v>
      </c>
      <c r="T935" s="7">
        <f t="shared" si="217"/>
        <v>3.027144582129811E-2</v>
      </c>
      <c r="U935" s="7" t="str">
        <f t="shared" si="218"/>
        <v/>
      </c>
      <c r="V935" s="7">
        <f t="shared" si="219"/>
        <v>-2.587642676220003E-2</v>
      </c>
      <c r="W935" s="7">
        <f t="shared" si="220"/>
        <v>-7.8708971231129035E-3</v>
      </c>
      <c r="X935" s="7">
        <f t="shared" si="221"/>
        <v>-3.698300692946644E-2</v>
      </c>
      <c r="Y935" s="7">
        <f t="shared" si="222"/>
        <v>2.1784286951905896E-4</v>
      </c>
      <c r="Z935" s="7">
        <v>-4.4456000000000002E-2</v>
      </c>
      <c r="AA935" s="7">
        <f t="shared" si="223"/>
        <v>-3.8632021685711254E-3</v>
      </c>
      <c r="AB935" s="7">
        <f t="shared" si="224"/>
        <v>-1.5203268734406711E-2</v>
      </c>
      <c r="AE935" s="6">
        <v>44817</v>
      </c>
      <c r="AF935" s="7">
        <v>27.27</v>
      </c>
      <c r="AG935" s="7">
        <v>44.81</v>
      </c>
      <c r="AH935" s="7">
        <v>128.87</v>
      </c>
      <c r="AI935" s="7">
        <f t="shared" si="210"/>
        <v>4.2000000000000028</v>
      </c>
      <c r="AJ935" s="7">
        <v>8.49</v>
      </c>
      <c r="AK935" s="7">
        <v>198.61199999999999</v>
      </c>
      <c r="AL935" s="7">
        <f t="shared" si="211"/>
        <v>190.12199999999999</v>
      </c>
      <c r="AM935" s="7">
        <v>2.33</v>
      </c>
      <c r="AN935" s="7">
        <v>3.75</v>
      </c>
      <c r="AO935" s="7">
        <v>3.42</v>
      </c>
      <c r="AP935" s="7">
        <f t="shared" si="212"/>
        <v>-0.33000000000000007</v>
      </c>
      <c r="AQ935" s="7">
        <v>2.44</v>
      </c>
      <c r="AR935" s="7">
        <v>124.4242</v>
      </c>
      <c r="AS935" s="7">
        <v>1705</v>
      </c>
      <c r="AT935" s="14">
        <v>296.34899999999999</v>
      </c>
      <c r="AU935" s="14">
        <v>101.29179999999999</v>
      </c>
      <c r="AV935" s="14">
        <v>58.6</v>
      </c>
      <c r="AY935" s="6">
        <v>44817</v>
      </c>
      <c r="AZ935" s="12">
        <v>0</v>
      </c>
      <c r="BA935" s="12">
        <v>0</v>
      </c>
      <c r="BB935" s="12">
        <v>1</v>
      </c>
      <c r="BE935" s="6">
        <v>44817</v>
      </c>
      <c r="BF935" t="s">
        <v>57</v>
      </c>
      <c r="BG935" s="52">
        <v>4</v>
      </c>
    </row>
    <row r="936" spans="1:59" x14ac:dyDescent="0.2">
      <c r="A936" s="6">
        <v>44818</v>
      </c>
      <c r="B936" s="12">
        <v>86.814599999999999</v>
      </c>
      <c r="C936" s="12">
        <v>141.44810000000001</v>
      </c>
      <c r="D936" s="12">
        <v>103.37909999999999</v>
      </c>
      <c r="E936" s="12">
        <v>63.510300000000001</v>
      </c>
      <c r="F936" s="12">
        <v>168.2072</v>
      </c>
      <c r="G936" s="12"/>
      <c r="H936" s="12">
        <v>9.5494000000000003</v>
      </c>
      <c r="I936" s="12">
        <v>41.455800000000004</v>
      </c>
      <c r="J936" s="12">
        <v>8.9847000000000001</v>
      </c>
      <c r="K936" s="12">
        <v>78.046400000000006</v>
      </c>
      <c r="L936" s="12">
        <v>88.88</v>
      </c>
      <c r="M936" s="12">
        <v>92.83</v>
      </c>
      <c r="O936" s="6">
        <v>44818</v>
      </c>
      <c r="P936" s="7">
        <f t="shared" si="213"/>
        <v>2.4250791452105524E-2</v>
      </c>
      <c r="Q936" s="7">
        <f t="shared" si="214"/>
        <v>2.3925840834878042E-2</v>
      </c>
      <c r="R936" s="7">
        <f t="shared" si="215"/>
        <v>4.678302130471302E-2</v>
      </c>
      <c r="S936" s="7">
        <f t="shared" si="216"/>
        <v>2.8069256319722614E-2</v>
      </c>
      <c r="T936" s="7">
        <f t="shared" si="217"/>
        <v>5.003461264248605E-2</v>
      </c>
      <c r="U936" s="7" t="str">
        <f t="shared" si="218"/>
        <v/>
      </c>
      <c r="V936" s="7">
        <f t="shared" si="219"/>
        <v>5.2609205238907129E-2</v>
      </c>
      <c r="W936" s="7">
        <f t="shared" si="220"/>
        <v>1.5014778915147152E-2</v>
      </c>
      <c r="X936" s="7">
        <f t="shared" si="221"/>
        <v>2.7864688962009207E-2</v>
      </c>
      <c r="Y936" s="7">
        <f t="shared" si="222"/>
        <v>0</v>
      </c>
      <c r="Z936" s="7">
        <v>3.8080000000000002E-3</v>
      </c>
      <c r="AA936" s="7">
        <f t="shared" si="223"/>
        <v>1.177016757015403E-2</v>
      </c>
      <c r="AB936" s="7">
        <f t="shared" si="224"/>
        <v>8.546598244676025E-3</v>
      </c>
      <c r="AE936" s="6">
        <v>44818</v>
      </c>
      <c r="AF936" s="7">
        <v>26.16</v>
      </c>
      <c r="AG936" s="7">
        <v>45.62</v>
      </c>
      <c r="AH936" s="7">
        <v>125.35</v>
      </c>
      <c r="AI936" s="7">
        <f t="shared" si="210"/>
        <v>3.9500000000000028</v>
      </c>
      <c r="AJ936" s="7">
        <v>8.6999999999999993</v>
      </c>
      <c r="AK936" s="7">
        <v>217.88200000000001</v>
      </c>
      <c r="AL936" s="7">
        <f t="shared" si="211"/>
        <v>209.18200000000002</v>
      </c>
      <c r="AM936" s="7">
        <v>2.33</v>
      </c>
      <c r="AN936" s="7">
        <v>3.78</v>
      </c>
      <c r="AO936" s="7">
        <v>3.41</v>
      </c>
      <c r="AP936" s="7">
        <f t="shared" si="212"/>
        <v>-0.36999999999999966</v>
      </c>
      <c r="AQ936" s="7">
        <v>2.46</v>
      </c>
      <c r="AR936" s="7">
        <v>124.4509</v>
      </c>
      <c r="AS936" s="7">
        <v>1696.5</v>
      </c>
      <c r="AT936" s="14">
        <v>296.34899999999999</v>
      </c>
      <c r="AU936" s="14">
        <v>101.29179999999999</v>
      </c>
      <c r="AV936" s="14">
        <v>58.6</v>
      </c>
      <c r="AY936" s="6">
        <v>44818</v>
      </c>
      <c r="AZ936" s="12">
        <v>0</v>
      </c>
      <c r="BA936" s="12">
        <v>0</v>
      </c>
      <c r="BB936" s="12">
        <v>1</v>
      </c>
      <c r="BE936" s="6">
        <v>44818</v>
      </c>
      <c r="BF936" t="s">
        <v>57</v>
      </c>
      <c r="BG936" s="52">
        <v>4</v>
      </c>
    </row>
    <row r="937" spans="1:59" x14ac:dyDescent="0.2">
      <c r="A937" s="6">
        <v>44819</v>
      </c>
      <c r="B937" s="12">
        <v>84.290199999999999</v>
      </c>
      <c r="C937" s="12">
        <v>139.1523</v>
      </c>
      <c r="D937" s="12">
        <v>101.4909</v>
      </c>
      <c r="E937" s="12">
        <v>61.516199999999998</v>
      </c>
      <c r="F937" s="12">
        <v>166.208</v>
      </c>
      <c r="G937" s="12"/>
      <c r="H937" s="12">
        <v>9.3892000000000007</v>
      </c>
      <c r="I937" s="12">
        <v>41.2806</v>
      </c>
      <c r="J937" s="12">
        <v>8.9997000000000007</v>
      </c>
      <c r="K937" s="12">
        <v>78.072100000000006</v>
      </c>
      <c r="L937" s="12">
        <v>85.72</v>
      </c>
      <c r="M937" s="12">
        <v>89.28</v>
      </c>
      <c r="O937" s="6">
        <v>44819</v>
      </c>
      <c r="P937" s="7">
        <f t="shared" si="213"/>
        <v>-2.9509203519499559E-2</v>
      </c>
      <c r="Q937" s="7">
        <f t="shared" si="214"/>
        <v>-1.6363848588207431E-2</v>
      </c>
      <c r="R937" s="7">
        <f t="shared" si="215"/>
        <v>-1.8433674694042734E-2</v>
      </c>
      <c r="S937" s="7">
        <f t="shared" si="216"/>
        <v>-3.1901542710216363E-2</v>
      </c>
      <c r="T937" s="7">
        <f t="shared" si="217"/>
        <v>-1.195653676552132E-2</v>
      </c>
      <c r="U937" s="7" t="str">
        <f t="shared" si="218"/>
        <v/>
      </c>
      <c r="V937" s="7">
        <f t="shared" si="219"/>
        <v>-1.691823272120015E-2</v>
      </c>
      <c r="W937" s="7">
        <f t="shared" si="220"/>
        <v>-4.2351434645923735E-3</v>
      </c>
      <c r="X937" s="7">
        <f t="shared" si="221"/>
        <v>1.668112750856296E-3</v>
      </c>
      <c r="Y937" s="7">
        <f t="shared" si="222"/>
        <v>3.2923708890564762E-4</v>
      </c>
      <c r="Z937" s="7">
        <v>-1.1417999999999999E-2</v>
      </c>
      <c r="AA937" s="7">
        <f t="shared" si="223"/>
        <v>-3.6200974725998238E-2</v>
      </c>
      <c r="AB937" s="7">
        <f t="shared" si="224"/>
        <v>-3.8992364778840334E-2</v>
      </c>
      <c r="AE937" s="6">
        <v>44819</v>
      </c>
      <c r="AF937" s="7">
        <v>26.27</v>
      </c>
      <c r="AG937" s="7">
        <v>46.63</v>
      </c>
      <c r="AH937" s="7">
        <v>124.07</v>
      </c>
      <c r="AI937" s="7">
        <f t="shared" si="210"/>
        <v>3.5600000000000023</v>
      </c>
      <c r="AJ937" s="7">
        <v>8.6</v>
      </c>
      <c r="AK937" s="7">
        <v>214.28299999999999</v>
      </c>
      <c r="AL937" s="7">
        <f t="shared" si="211"/>
        <v>205.68299999999999</v>
      </c>
      <c r="AM937" s="7">
        <v>2.33</v>
      </c>
      <c r="AN937" s="7">
        <v>3.87</v>
      </c>
      <c r="AO937" s="7">
        <v>3.45</v>
      </c>
      <c r="AP937" s="7">
        <f t="shared" si="212"/>
        <v>-0.41999999999999993</v>
      </c>
      <c r="AQ937" s="7">
        <v>2.4300000000000002</v>
      </c>
      <c r="AR937" s="7">
        <v>124.8843</v>
      </c>
      <c r="AS937" s="7">
        <v>1665.4</v>
      </c>
      <c r="AT937" s="14">
        <v>296.34899999999999</v>
      </c>
      <c r="AU937" s="14">
        <v>101.29179999999999</v>
      </c>
      <c r="AV937" s="14">
        <v>58.6</v>
      </c>
      <c r="AY937" s="6">
        <v>44819</v>
      </c>
      <c r="AZ937" s="12">
        <v>0</v>
      </c>
      <c r="BA937" s="12">
        <v>0</v>
      </c>
      <c r="BB937" s="12">
        <v>1</v>
      </c>
      <c r="BE937" s="6">
        <v>44819</v>
      </c>
      <c r="BF937" t="s">
        <v>57</v>
      </c>
      <c r="BG937" s="52">
        <v>4</v>
      </c>
    </row>
    <row r="938" spans="1:59" x14ac:dyDescent="0.2">
      <c r="A938" s="6">
        <v>44820</v>
      </c>
      <c r="B938" s="12">
        <v>82.850300000000004</v>
      </c>
      <c r="C938" s="12">
        <v>135.53960000000001</v>
      </c>
      <c r="D938" s="12">
        <v>99.356700000000004</v>
      </c>
      <c r="E938" s="12">
        <v>60.8735</v>
      </c>
      <c r="F938" s="12">
        <v>161.5241</v>
      </c>
      <c r="G938" s="12"/>
      <c r="H938" s="12">
        <v>9.3092000000000006</v>
      </c>
      <c r="I938" s="12">
        <v>39.7408</v>
      </c>
      <c r="J938" s="12">
        <v>8.8351000000000006</v>
      </c>
      <c r="K938" s="12">
        <v>78.072100000000006</v>
      </c>
      <c r="L938" s="12">
        <v>85.57</v>
      </c>
      <c r="M938" s="12">
        <v>89.43</v>
      </c>
      <c r="O938" s="6">
        <v>44820</v>
      </c>
      <c r="P938" s="7">
        <f t="shared" si="213"/>
        <v>-1.7230241899456246E-2</v>
      </c>
      <c r="Q938" s="7">
        <f t="shared" si="214"/>
        <v>-2.6305168215635721E-2</v>
      </c>
      <c r="R938" s="7">
        <f t="shared" si="215"/>
        <v>-2.1252734216930053E-2</v>
      </c>
      <c r="S938" s="7">
        <f t="shared" si="216"/>
        <v>-1.0502614316991437E-2</v>
      </c>
      <c r="T938" s="7">
        <f t="shared" si="217"/>
        <v>-2.8585658504472929E-2</v>
      </c>
      <c r="U938" s="7" t="str">
        <f t="shared" si="218"/>
        <v/>
      </c>
      <c r="V938" s="7">
        <f t="shared" si="219"/>
        <v>-8.5569340842221991E-3</v>
      </c>
      <c r="W938" s="7">
        <f t="shared" si="220"/>
        <v>-3.8014288179821401E-2</v>
      </c>
      <c r="X938" s="7">
        <f t="shared" si="221"/>
        <v>-1.8458819120585074E-2</v>
      </c>
      <c r="Y938" s="7">
        <f t="shared" si="222"/>
        <v>0</v>
      </c>
      <c r="Z938" s="7">
        <v>-7.6579999999999999E-3</v>
      </c>
      <c r="AA938" s="7">
        <f t="shared" si="223"/>
        <v>-1.7514161754129283E-3</v>
      </c>
      <c r="AB938" s="7">
        <f t="shared" si="224"/>
        <v>1.6786977250889859E-3</v>
      </c>
      <c r="AE938" s="6">
        <v>44820</v>
      </c>
      <c r="AF938" s="7">
        <v>26.3</v>
      </c>
      <c r="AG938" s="7">
        <v>47.44</v>
      </c>
      <c r="AH938" s="7">
        <v>124.95</v>
      </c>
      <c r="AI938" s="7">
        <f t="shared" si="210"/>
        <v>3.8600000000000136</v>
      </c>
      <c r="AJ938" s="7">
        <v>8.11</v>
      </c>
      <c r="AK938" s="7">
        <v>187.79300000000001</v>
      </c>
      <c r="AL938" s="7">
        <f t="shared" si="211"/>
        <v>179.68299999999999</v>
      </c>
      <c r="AM938" s="7">
        <v>2.33</v>
      </c>
      <c r="AN938" s="7">
        <v>3.85</v>
      </c>
      <c r="AO938" s="7">
        <v>3.45</v>
      </c>
      <c r="AP938" s="7">
        <f t="shared" si="212"/>
        <v>-0.39999999999999991</v>
      </c>
      <c r="AQ938" s="7">
        <v>2.38</v>
      </c>
      <c r="AR938" s="7">
        <v>124.8794</v>
      </c>
      <c r="AS938" s="7">
        <v>1671.7</v>
      </c>
      <c r="AT938" s="14">
        <v>296.34899999999999</v>
      </c>
      <c r="AU938" s="14">
        <v>101.29179999999999</v>
      </c>
      <c r="AV938" s="14">
        <v>58.6</v>
      </c>
      <c r="AY938" s="6">
        <v>44820</v>
      </c>
      <c r="AZ938" s="12">
        <v>0</v>
      </c>
      <c r="BA938" s="12">
        <v>0</v>
      </c>
      <c r="BB938" s="12">
        <v>1</v>
      </c>
      <c r="BE938" s="6">
        <v>44820</v>
      </c>
      <c r="BF938" t="s">
        <v>57</v>
      </c>
      <c r="BG938" s="52">
        <v>4</v>
      </c>
    </row>
    <row r="939" spans="1:59" x14ac:dyDescent="0.2">
      <c r="A939" s="6">
        <v>44823</v>
      </c>
      <c r="B939" s="12">
        <v>82.841399999999993</v>
      </c>
      <c r="C939" s="12">
        <v>135.92949999999999</v>
      </c>
      <c r="D939" s="12">
        <v>99.128399999999999</v>
      </c>
      <c r="E939" s="12">
        <v>61.128700000000002</v>
      </c>
      <c r="F939" s="12">
        <v>162.7313</v>
      </c>
      <c r="G939" s="12"/>
      <c r="H939" s="12">
        <v>10.0006</v>
      </c>
      <c r="I939" s="12">
        <v>39.842199999999998</v>
      </c>
      <c r="J939" s="12">
        <v>8.9024000000000001</v>
      </c>
      <c r="K939" s="12">
        <v>78.072100000000006</v>
      </c>
      <c r="L939" s="12">
        <v>86.15</v>
      </c>
      <c r="M939" s="12"/>
      <c r="O939" s="6">
        <v>44823</v>
      </c>
      <c r="P939" s="7">
        <f t="shared" si="213"/>
        <v>-1.0742843496164669E-4</v>
      </c>
      <c r="Q939" s="7">
        <f t="shared" si="214"/>
        <v>2.8725204312447764E-3</v>
      </c>
      <c r="R939" s="7">
        <f t="shared" si="215"/>
        <v>-2.3004255803532863E-3</v>
      </c>
      <c r="S939" s="7">
        <f t="shared" si="216"/>
        <v>4.1835372183245956E-3</v>
      </c>
      <c r="T939" s="7">
        <f t="shared" si="217"/>
        <v>7.4460167977302046E-3</v>
      </c>
      <c r="U939" s="7" t="str">
        <f t="shared" si="218"/>
        <v/>
      </c>
      <c r="V939" s="7">
        <f t="shared" si="219"/>
        <v>7.1641932705744746E-2</v>
      </c>
      <c r="W939" s="7">
        <f t="shared" si="220"/>
        <v>2.5482843037383188E-3</v>
      </c>
      <c r="X939" s="7">
        <f t="shared" si="221"/>
        <v>7.5884789801988648E-3</v>
      </c>
      <c r="Y939" s="7">
        <f t="shared" si="222"/>
        <v>0</v>
      </c>
      <c r="Z939" s="7">
        <v>7.7250000000000001E-3</v>
      </c>
      <c r="AA939" s="7">
        <f t="shared" si="223"/>
        <v>6.7552085439754068E-3</v>
      </c>
      <c r="AB939" s="7" t="str">
        <f t="shared" si="224"/>
        <v/>
      </c>
      <c r="AE939" s="6">
        <v>44823</v>
      </c>
      <c r="AF939" s="7">
        <v>25.76</v>
      </c>
      <c r="AG939" s="7">
        <v>46.75</v>
      </c>
      <c r="AH939" s="7">
        <v>133.79</v>
      </c>
      <c r="AI939" s="7" t="str">
        <f t="shared" si="210"/>
        <v/>
      </c>
      <c r="AJ939" s="7">
        <v>7.96</v>
      </c>
      <c r="AK939" s="7">
        <v>182.262</v>
      </c>
      <c r="AL939" s="7">
        <f t="shared" si="211"/>
        <v>174.30199999999999</v>
      </c>
      <c r="AM939" s="7">
        <v>2.33</v>
      </c>
      <c r="AN939" s="7">
        <v>3.95</v>
      </c>
      <c r="AO939" s="7">
        <v>3.49</v>
      </c>
      <c r="AP939" s="7">
        <f t="shared" si="212"/>
        <v>-0.45999999999999996</v>
      </c>
      <c r="AQ939" s="7">
        <v>2.34</v>
      </c>
      <c r="AR939" s="7">
        <v>125.0104</v>
      </c>
      <c r="AS939" s="7">
        <v>1666.2</v>
      </c>
      <c r="AT939" s="14">
        <v>296.34899999999999</v>
      </c>
      <c r="AU939" s="14">
        <v>101.29179999999999</v>
      </c>
      <c r="AV939" s="14">
        <v>58.6</v>
      </c>
      <c r="AY939" s="6">
        <v>44823</v>
      </c>
      <c r="AZ939" s="12">
        <v>0</v>
      </c>
      <c r="BA939" s="12">
        <v>0</v>
      </c>
      <c r="BB939" s="12">
        <v>1</v>
      </c>
      <c r="BE939" s="6">
        <v>44823</v>
      </c>
      <c r="BF939" t="s">
        <v>57</v>
      </c>
      <c r="BG939" s="52">
        <v>4</v>
      </c>
    </row>
    <row r="940" spans="1:59" x14ac:dyDescent="0.2">
      <c r="A940" s="6">
        <v>44824</v>
      </c>
      <c r="B940" s="12">
        <v>82.165899999999993</v>
      </c>
      <c r="C940" s="12">
        <v>135.39230000000001</v>
      </c>
      <c r="D940" s="12">
        <v>98.425799999999995</v>
      </c>
      <c r="E940" s="12">
        <v>60.750700000000002</v>
      </c>
      <c r="F940" s="12">
        <v>162.29669999999999</v>
      </c>
      <c r="G940" s="12"/>
      <c r="H940" s="12">
        <v>9.7967999999999993</v>
      </c>
      <c r="I940" s="12">
        <v>40.257100000000001</v>
      </c>
      <c r="J940" s="12">
        <v>8.9247999999999994</v>
      </c>
      <c r="K940" s="12">
        <v>78.063500000000005</v>
      </c>
      <c r="L940" s="12">
        <v>84.69</v>
      </c>
      <c r="M940" s="12">
        <v>89.62</v>
      </c>
      <c r="O940" s="6">
        <v>44824</v>
      </c>
      <c r="P940" s="7">
        <f t="shared" si="213"/>
        <v>-8.1875622905637317E-3</v>
      </c>
      <c r="Q940" s="7">
        <f t="shared" si="214"/>
        <v>-3.9598786530956409E-3</v>
      </c>
      <c r="R940" s="7">
        <f t="shared" si="215"/>
        <v>-7.113014679854552E-3</v>
      </c>
      <c r="S940" s="7">
        <f t="shared" si="216"/>
        <v>-6.2028728723907047E-3</v>
      </c>
      <c r="T940" s="7">
        <f t="shared" si="217"/>
        <v>-2.6742327368979484E-3</v>
      </c>
      <c r="U940" s="7" t="str">
        <f t="shared" si="218"/>
        <v/>
      </c>
      <c r="V940" s="7">
        <f t="shared" si="219"/>
        <v>-2.0589289452564778E-2</v>
      </c>
      <c r="W940" s="7">
        <f t="shared" si="220"/>
        <v>1.0359733748573203E-2</v>
      </c>
      <c r="X940" s="7">
        <f t="shared" si="221"/>
        <v>2.5130151441006281E-3</v>
      </c>
      <c r="Y940" s="7">
        <f t="shared" si="222"/>
        <v>-1.1016065533674731E-4</v>
      </c>
      <c r="Z940" s="7">
        <v>-1.1545E-2</v>
      </c>
      <c r="AA940" s="7">
        <f t="shared" si="223"/>
        <v>-1.7092432040431087E-2</v>
      </c>
      <c r="AB940" s="7" t="str">
        <f t="shared" si="224"/>
        <v/>
      </c>
      <c r="AE940" s="6">
        <v>44824</v>
      </c>
      <c r="AF940" s="7">
        <v>27.16</v>
      </c>
      <c r="AG940" s="7">
        <v>48.23</v>
      </c>
      <c r="AH940" s="7">
        <v>134.66</v>
      </c>
      <c r="AI940" s="7">
        <f t="shared" si="210"/>
        <v>4.9300000000000068</v>
      </c>
      <c r="AJ940" s="7">
        <v>8.01</v>
      </c>
      <c r="AK940" s="7">
        <v>194.25899999999999</v>
      </c>
      <c r="AL940" s="7">
        <f t="shared" si="211"/>
        <v>186.249</v>
      </c>
      <c r="AM940" s="7">
        <v>2.33</v>
      </c>
      <c r="AN940" s="7">
        <v>3.96</v>
      </c>
      <c r="AO940" s="7">
        <v>3.57</v>
      </c>
      <c r="AP940" s="7">
        <f t="shared" si="212"/>
        <v>-0.39000000000000012</v>
      </c>
      <c r="AQ940" s="7">
        <v>2.4</v>
      </c>
      <c r="AR940" s="7">
        <v>125.12479999999999</v>
      </c>
      <c r="AS940" s="7">
        <v>1659.7</v>
      </c>
      <c r="AT940" s="14">
        <v>296.34899999999999</v>
      </c>
      <c r="AU940" s="14">
        <v>101.29179999999999</v>
      </c>
      <c r="AV940" s="14">
        <v>58.6</v>
      </c>
      <c r="AY940" s="6">
        <v>44824</v>
      </c>
      <c r="AZ940" s="12">
        <v>0</v>
      </c>
      <c r="BA940" s="12">
        <v>0</v>
      </c>
      <c r="BB940" s="12">
        <v>1</v>
      </c>
      <c r="BE940" s="6">
        <v>44824</v>
      </c>
      <c r="BF940" t="s">
        <v>57</v>
      </c>
      <c r="BG940" s="52">
        <v>4</v>
      </c>
    </row>
    <row r="941" spans="1:59" x14ac:dyDescent="0.2">
      <c r="A941" s="6">
        <v>44825</v>
      </c>
      <c r="B941" s="12">
        <v>80.841499999999996</v>
      </c>
      <c r="C941" s="12">
        <v>134.2921</v>
      </c>
      <c r="D941" s="12">
        <v>97.565100000000001</v>
      </c>
      <c r="E941" s="12">
        <v>59.238500000000002</v>
      </c>
      <c r="F941" s="12">
        <v>159.82429999999999</v>
      </c>
      <c r="G941" s="12"/>
      <c r="H941" s="12">
        <v>9.5785</v>
      </c>
      <c r="I941" s="12">
        <v>39.952800000000003</v>
      </c>
      <c r="J941" s="12">
        <v>8.8725000000000005</v>
      </c>
      <c r="K941" s="12">
        <v>78.080600000000004</v>
      </c>
      <c r="L941" s="12">
        <v>83.38</v>
      </c>
      <c r="M941" s="12">
        <v>89.86</v>
      </c>
      <c r="O941" s="6">
        <v>44825</v>
      </c>
      <c r="P941" s="7">
        <f t="shared" si="213"/>
        <v>-1.6249926608318505E-2</v>
      </c>
      <c r="Q941" s="7">
        <f t="shared" si="214"/>
        <v>-8.1592120538233996E-3</v>
      </c>
      <c r="R941" s="7">
        <f t="shared" si="215"/>
        <v>-8.783117308867815E-3</v>
      </c>
      <c r="S941" s="7">
        <f t="shared" si="216"/>
        <v>-2.5206936438231738E-2</v>
      </c>
      <c r="T941" s="7">
        <f t="shared" si="217"/>
        <v>-1.5351054743839092E-2</v>
      </c>
      <c r="U941" s="7" t="str">
        <f t="shared" si="218"/>
        <v/>
      </c>
      <c r="V941" s="7">
        <f t="shared" si="219"/>
        <v>-2.2534798218534255E-2</v>
      </c>
      <c r="W941" s="7">
        <f t="shared" si="220"/>
        <v>-7.5876284581141091E-3</v>
      </c>
      <c r="X941" s="7">
        <f t="shared" si="221"/>
        <v>-5.8773129125181236E-3</v>
      </c>
      <c r="Y941" s="7">
        <f t="shared" si="222"/>
        <v>2.1902844959696027E-4</v>
      </c>
      <c r="Z941" s="7">
        <v>-1.7597999999999999E-2</v>
      </c>
      <c r="AA941" s="7">
        <f t="shared" si="223"/>
        <v>-1.5589058480856866E-2</v>
      </c>
      <c r="AB941" s="7">
        <f t="shared" si="224"/>
        <v>2.6743942840169259E-3</v>
      </c>
      <c r="AE941" s="6">
        <v>44825</v>
      </c>
      <c r="AF941" s="7">
        <v>27.99</v>
      </c>
      <c r="AG941" s="7">
        <v>48.65</v>
      </c>
      <c r="AH941" s="7">
        <v>130.54</v>
      </c>
      <c r="AI941" s="7">
        <f t="shared" si="210"/>
        <v>6.480000000000004</v>
      </c>
      <c r="AJ941" s="7">
        <v>7.99</v>
      </c>
      <c r="AK941" s="7">
        <v>189.78100000000001</v>
      </c>
      <c r="AL941" s="7">
        <f t="shared" si="211"/>
        <v>181.791</v>
      </c>
      <c r="AM941" s="7">
        <v>2.33</v>
      </c>
      <c r="AN941" s="7">
        <v>4.0199999999999996</v>
      </c>
      <c r="AO941" s="7">
        <v>3.51</v>
      </c>
      <c r="AP941" s="7">
        <f t="shared" si="212"/>
        <v>-0.50999999999999979</v>
      </c>
      <c r="AQ941" s="7">
        <v>2.38</v>
      </c>
      <c r="AR941" s="7">
        <v>125.73990000000001</v>
      </c>
      <c r="AS941" s="7">
        <v>1664.6</v>
      </c>
      <c r="AT941" s="14">
        <v>296.34899999999999</v>
      </c>
      <c r="AU941" s="14">
        <v>101.29179999999999</v>
      </c>
      <c r="AV941" s="14">
        <v>58.6</v>
      </c>
      <c r="AY941" s="6">
        <v>44825</v>
      </c>
      <c r="AZ941" s="12">
        <v>0</v>
      </c>
      <c r="BA941" s="12">
        <v>0</v>
      </c>
      <c r="BB941" s="12">
        <v>1</v>
      </c>
      <c r="BE941" s="6">
        <v>44825</v>
      </c>
      <c r="BF941" t="s">
        <v>57</v>
      </c>
      <c r="BG941" s="52">
        <v>4</v>
      </c>
    </row>
    <row r="942" spans="1:59" x14ac:dyDescent="0.2">
      <c r="A942" s="6">
        <v>44826</v>
      </c>
      <c r="B942" s="12">
        <v>80.503699999999995</v>
      </c>
      <c r="C942" s="12">
        <v>134.18809999999999</v>
      </c>
      <c r="D942" s="12">
        <v>96.660499999999999</v>
      </c>
      <c r="E942" s="12">
        <v>58.482399999999998</v>
      </c>
      <c r="F942" s="12">
        <v>160.52930000000001</v>
      </c>
      <c r="G942" s="12"/>
      <c r="H942" s="12">
        <v>9.3892000000000007</v>
      </c>
      <c r="I942" s="12">
        <v>40.939399999999999</v>
      </c>
      <c r="J942" s="12">
        <v>8.4685000000000006</v>
      </c>
      <c r="K942" s="12">
        <v>78.114699999999999</v>
      </c>
      <c r="L942" s="12">
        <v>84.02</v>
      </c>
      <c r="M942" s="12">
        <v>90.4</v>
      </c>
      <c r="O942" s="6">
        <v>44826</v>
      </c>
      <c r="P942" s="7">
        <f t="shared" si="213"/>
        <v>-4.1873014327998819E-3</v>
      </c>
      <c r="Q942" s="7">
        <f t="shared" si="214"/>
        <v>-7.747312852256793E-4</v>
      </c>
      <c r="R942" s="7">
        <f t="shared" si="215"/>
        <v>-9.3150083300620381E-3</v>
      </c>
      <c r="S942" s="7">
        <f t="shared" si="216"/>
        <v>-1.2845814078684667E-2</v>
      </c>
      <c r="T942" s="7">
        <f t="shared" si="217"/>
        <v>4.4013935733530031E-3</v>
      </c>
      <c r="U942" s="7" t="str">
        <f t="shared" si="218"/>
        <v/>
      </c>
      <c r="V942" s="7">
        <f t="shared" si="219"/>
        <v>-1.996091095042352E-2</v>
      </c>
      <c r="W942" s="7">
        <f t="shared" si="220"/>
        <v>2.4394167166423703E-2</v>
      </c>
      <c r="X942" s="7">
        <f t="shared" si="221"/>
        <v>-4.6603208189475512E-2</v>
      </c>
      <c r="Y942" s="7">
        <f t="shared" si="222"/>
        <v>4.3663286336722272E-4</v>
      </c>
      <c r="Z942" s="7">
        <v>-8.4349999999999998E-3</v>
      </c>
      <c r="AA942" s="7">
        <f t="shared" si="223"/>
        <v>7.6463932885852169E-3</v>
      </c>
      <c r="AB942" s="7">
        <f t="shared" si="224"/>
        <v>5.9913637561169047E-3</v>
      </c>
      <c r="AE942" s="6">
        <v>44826</v>
      </c>
      <c r="AF942" s="7">
        <v>27.35</v>
      </c>
      <c r="AG942" s="7">
        <v>47.1</v>
      </c>
      <c r="AH942" s="7">
        <v>131.93</v>
      </c>
      <c r="AI942" s="7">
        <f t="shared" si="210"/>
        <v>6.3800000000000097</v>
      </c>
      <c r="AJ942" s="7">
        <v>7.76</v>
      </c>
      <c r="AK942" s="7">
        <v>187.46799999999999</v>
      </c>
      <c r="AL942" s="7">
        <f t="shared" si="211"/>
        <v>179.708</v>
      </c>
      <c r="AM942" s="7">
        <v>3.08</v>
      </c>
      <c r="AN942" s="7">
        <v>4.1100000000000003</v>
      </c>
      <c r="AO942" s="7">
        <v>3.7</v>
      </c>
      <c r="AP942" s="7">
        <f t="shared" si="212"/>
        <v>-0.41000000000000014</v>
      </c>
      <c r="AQ942" s="7">
        <v>2.41</v>
      </c>
      <c r="AR942" s="7">
        <v>126.16670000000001</v>
      </c>
      <c r="AS942" s="7">
        <v>1670.8</v>
      </c>
      <c r="AT942" s="14">
        <v>296.34899999999999</v>
      </c>
      <c r="AU942" s="14">
        <v>101.29179999999999</v>
      </c>
      <c r="AV942" s="14">
        <v>58.6</v>
      </c>
      <c r="AY942" s="6">
        <v>44826</v>
      </c>
      <c r="AZ942" s="12">
        <v>0</v>
      </c>
      <c r="BA942" s="12">
        <v>0</v>
      </c>
      <c r="BB942" s="12">
        <v>1</v>
      </c>
      <c r="BE942" s="6">
        <v>44826</v>
      </c>
      <c r="BF942" t="s">
        <v>57</v>
      </c>
      <c r="BG942" s="52">
        <v>4</v>
      </c>
    </row>
    <row r="943" spans="1:59" x14ac:dyDescent="0.2">
      <c r="A943" s="6">
        <v>44827</v>
      </c>
      <c r="B943" s="12">
        <v>76.219399999999993</v>
      </c>
      <c r="C943" s="12">
        <v>125.4207</v>
      </c>
      <c r="D943" s="12">
        <v>88.343400000000003</v>
      </c>
      <c r="E943" s="12">
        <v>55.505400000000002</v>
      </c>
      <c r="F943" s="12">
        <v>149.8673</v>
      </c>
      <c r="G943" s="12"/>
      <c r="H943" s="12">
        <v>8.8141999999999996</v>
      </c>
      <c r="I943" s="12">
        <v>36.513500000000001</v>
      </c>
      <c r="J943" s="12">
        <v>7.8849999999999998</v>
      </c>
      <c r="K943" s="12">
        <v>78.114699999999999</v>
      </c>
      <c r="L943" s="12">
        <v>79.069999999999993</v>
      </c>
      <c r="M943" s="12">
        <v>84.29</v>
      </c>
      <c r="O943" s="6">
        <v>44827</v>
      </c>
      <c r="P943" s="7">
        <f t="shared" si="213"/>
        <v>-5.4687122636072255E-2</v>
      </c>
      <c r="Q943" s="7">
        <f t="shared" si="214"/>
        <v>-6.7568860638073172E-2</v>
      </c>
      <c r="R943" s="7">
        <f t="shared" si="215"/>
        <v>-8.9973346085037237E-2</v>
      </c>
      <c r="S943" s="7">
        <f t="shared" si="216"/>
        <v>-5.2245540954490209E-2</v>
      </c>
      <c r="T943" s="7">
        <f t="shared" si="217"/>
        <v>-6.8726244545066428E-2</v>
      </c>
      <c r="U943" s="7" t="str">
        <f t="shared" si="218"/>
        <v/>
      </c>
      <c r="V943" s="7">
        <f t="shared" si="219"/>
        <v>-6.3196035237107095E-2</v>
      </c>
      <c r="W943" s="7">
        <f t="shared" si="220"/>
        <v>-0.11441086931251669</v>
      </c>
      <c r="X943" s="7">
        <f t="shared" si="221"/>
        <v>-7.139117693403732E-2</v>
      </c>
      <c r="Y943" s="7">
        <f t="shared" si="222"/>
        <v>0</v>
      </c>
      <c r="Z943" s="7">
        <v>-1.6896999999999999E-2</v>
      </c>
      <c r="AA943" s="7">
        <f t="shared" si="223"/>
        <v>-6.0721329658400422E-2</v>
      </c>
      <c r="AB943" s="7">
        <f t="shared" si="224"/>
        <v>-6.9981033388739955E-2</v>
      </c>
      <c r="AE943" s="6">
        <v>44827</v>
      </c>
      <c r="AF943" s="7">
        <v>29.92</v>
      </c>
      <c r="AG943" s="7">
        <v>50.82</v>
      </c>
      <c r="AH943" s="7">
        <v>137.28</v>
      </c>
      <c r="AI943" s="7">
        <f t="shared" si="210"/>
        <v>5.2200000000000131</v>
      </c>
      <c r="AJ943" s="7">
        <v>6.75</v>
      </c>
      <c r="AK943" s="7">
        <v>185.495</v>
      </c>
      <c r="AL943" s="7">
        <f t="shared" si="211"/>
        <v>178.745</v>
      </c>
      <c r="AM943" s="7">
        <v>3.08</v>
      </c>
      <c r="AN943" s="7">
        <v>4.2</v>
      </c>
      <c r="AO943" s="7">
        <v>3.69</v>
      </c>
      <c r="AP943" s="7">
        <f t="shared" si="212"/>
        <v>-0.51000000000000023</v>
      </c>
      <c r="AQ943" s="7">
        <v>2.37</v>
      </c>
      <c r="AR943" s="7">
        <v>127.28530000000001</v>
      </c>
      <c r="AS943" s="7">
        <v>1645.3</v>
      </c>
      <c r="AT943" s="14">
        <v>296.34899999999999</v>
      </c>
      <c r="AU943" s="14">
        <v>101.29179999999999</v>
      </c>
      <c r="AV943" s="14">
        <v>58.6</v>
      </c>
      <c r="AY943" s="6">
        <v>44827</v>
      </c>
      <c r="AZ943" s="12">
        <v>0</v>
      </c>
      <c r="BA943" s="12">
        <v>0</v>
      </c>
      <c r="BB943" s="12">
        <v>1</v>
      </c>
      <c r="BE943" s="6">
        <v>44827</v>
      </c>
      <c r="BF943" t="s">
        <v>57</v>
      </c>
      <c r="BG943" s="52">
        <v>4</v>
      </c>
    </row>
    <row r="944" spans="1:59" x14ac:dyDescent="0.2">
      <c r="A944" s="6">
        <v>44830</v>
      </c>
      <c r="B944" s="12">
        <v>74.646100000000004</v>
      </c>
      <c r="C944" s="12">
        <v>122.1199</v>
      </c>
      <c r="D944" s="12">
        <v>87.122699999999995</v>
      </c>
      <c r="E944" s="12">
        <v>54.701999999999998</v>
      </c>
      <c r="F944" s="12">
        <v>143.85059999999999</v>
      </c>
      <c r="G944" s="12"/>
      <c r="H944" s="12">
        <v>8.6759000000000004</v>
      </c>
      <c r="I944" s="12">
        <v>37.749099999999999</v>
      </c>
      <c r="J944" s="12">
        <v>7.6456</v>
      </c>
      <c r="K944" s="12">
        <v>78.0976</v>
      </c>
      <c r="L944" s="12">
        <v>77.17</v>
      </c>
      <c r="M944" s="12">
        <v>82.55</v>
      </c>
      <c r="O944" s="6">
        <v>44830</v>
      </c>
      <c r="P944" s="7">
        <f t="shared" si="213"/>
        <v>-2.0857744649086896E-2</v>
      </c>
      <c r="Q944" s="7">
        <f t="shared" si="214"/>
        <v>-2.6670337346656341E-2</v>
      </c>
      <c r="R944" s="7">
        <f t="shared" si="215"/>
        <v>-1.3914023209049785E-2</v>
      </c>
      <c r="S944" s="7">
        <f t="shared" si="216"/>
        <v>-1.4580041485790408E-2</v>
      </c>
      <c r="T944" s="7">
        <f t="shared" si="217"/>
        <v>-4.0974974880761482E-2</v>
      </c>
      <c r="U944" s="7" t="str">
        <f t="shared" si="218"/>
        <v/>
      </c>
      <c r="V944" s="7">
        <f t="shared" si="219"/>
        <v>-1.5814990486155995E-2</v>
      </c>
      <c r="W944" s="7">
        <f t="shared" si="220"/>
        <v>3.3279579131547582E-2</v>
      </c>
      <c r="X944" s="7">
        <f t="shared" si="221"/>
        <v>-3.0831901445168806E-2</v>
      </c>
      <c r="Y944" s="7">
        <f t="shared" si="222"/>
        <v>-2.1893282498628032E-4</v>
      </c>
      <c r="Z944" s="7">
        <v>-9.9419999999999994E-3</v>
      </c>
      <c r="AA944" s="7">
        <f t="shared" si="223"/>
        <v>-2.432275561332391E-2</v>
      </c>
      <c r="AB944" s="7">
        <f t="shared" si="224"/>
        <v>-2.0859063643253878E-2</v>
      </c>
      <c r="AE944" s="6">
        <v>44830</v>
      </c>
      <c r="AF944" s="7">
        <v>32.26</v>
      </c>
      <c r="AG944" s="7">
        <v>56.68</v>
      </c>
      <c r="AH944" s="7">
        <v>153.61000000000001</v>
      </c>
      <c r="AI944" s="7">
        <f t="shared" si="210"/>
        <v>5.3799999999999955</v>
      </c>
      <c r="AJ944" s="7">
        <v>6.75</v>
      </c>
      <c r="AK944" s="7">
        <v>173.834</v>
      </c>
      <c r="AL944" s="7">
        <f t="shared" si="211"/>
        <v>167.084</v>
      </c>
      <c r="AM944" s="7">
        <v>3.08</v>
      </c>
      <c r="AN944" s="7">
        <v>4.2699999999999996</v>
      </c>
      <c r="AO944" s="7">
        <v>3.88</v>
      </c>
      <c r="AP944" s="7">
        <f t="shared" si="212"/>
        <v>-0.38999999999999968</v>
      </c>
      <c r="AQ944" s="7">
        <v>2.3199999999999998</v>
      </c>
      <c r="AR944" s="7">
        <v>128.4539</v>
      </c>
      <c r="AS944" s="7">
        <v>1623.3</v>
      </c>
      <c r="AT944" s="14">
        <v>296.34899999999999</v>
      </c>
      <c r="AU944" s="14">
        <v>101.29179999999999</v>
      </c>
      <c r="AV944" s="14">
        <v>58.6</v>
      </c>
      <c r="AY944" s="6">
        <v>44830</v>
      </c>
      <c r="AZ944" s="12">
        <v>0</v>
      </c>
      <c r="BA944" s="12">
        <v>1</v>
      </c>
      <c r="BB944" s="12">
        <v>1</v>
      </c>
      <c r="BE944" s="6">
        <v>44830</v>
      </c>
      <c r="BF944" t="s">
        <v>57</v>
      </c>
      <c r="BG944" s="52">
        <v>4</v>
      </c>
    </row>
    <row r="945" spans="1:59" x14ac:dyDescent="0.2">
      <c r="A945" s="6">
        <v>44831</v>
      </c>
      <c r="B945" s="12">
        <v>76.210499999999996</v>
      </c>
      <c r="C945" s="12">
        <v>122.17189999999999</v>
      </c>
      <c r="D945" s="12">
        <v>86.736199999999997</v>
      </c>
      <c r="E945" s="12">
        <v>55.316400000000002</v>
      </c>
      <c r="F945" s="12">
        <v>147.3467</v>
      </c>
      <c r="G945" s="12"/>
      <c r="H945" s="12">
        <v>8.5375999999999994</v>
      </c>
      <c r="I945" s="12">
        <v>39.436500000000002</v>
      </c>
      <c r="J945" s="12">
        <v>7.8475999999999999</v>
      </c>
      <c r="K945" s="12">
        <v>78.123199999999997</v>
      </c>
      <c r="L945" s="12">
        <v>78.91</v>
      </c>
      <c r="M945" s="12">
        <v>85.97</v>
      </c>
      <c r="O945" s="6">
        <v>44831</v>
      </c>
      <c r="P945" s="7">
        <f t="shared" si="213"/>
        <v>2.0740969659270376E-2</v>
      </c>
      <c r="Q945" s="7">
        <f t="shared" si="214"/>
        <v>4.2572039491578078E-4</v>
      </c>
      <c r="R945" s="7">
        <f t="shared" si="215"/>
        <v>-4.4461415170547929E-3</v>
      </c>
      <c r="S945" s="7">
        <f t="shared" si="216"/>
        <v>1.1169156926298241E-2</v>
      </c>
      <c r="T945" s="7">
        <f t="shared" si="217"/>
        <v>2.4013052275988846E-2</v>
      </c>
      <c r="U945" s="7" t="str">
        <f t="shared" si="218"/>
        <v/>
      </c>
      <c r="V945" s="7">
        <f t="shared" si="219"/>
        <v>-1.6069128990274049E-2</v>
      </c>
      <c r="W945" s="7">
        <f t="shared" si="220"/>
        <v>4.3730149051857896E-2</v>
      </c>
      <c r="X945" s="7">
        <f t="shared" si="221"/>
        <v>2.6077433594703932E-2</v>
      </c>
      <c r="Y945" s="7">
        <f t="shared" si="222"/>
        <v>3.277412512180212E-4</v>
      </c>
      <c r="Z945" s="7">
        <v>-2.5560000000000001E-3</v>
      </c>
      <c r="AA945" s="7">
        <f t="shared" si="223"/>
        <v>2.2297182063431981E-2</v>
      </c>
      <c r="AB945" s="7">
        <f t="shared" si="224"/>
        <v>4.0594227820215628E-2</v>
      </c>
      <c r="AE945" s="6">
        <v>44831</v>
      </c>
      <c r="AF945" s="7">
        <v>32.6</v>
      </c>
      <c r="AG945" s="7">
        <v>55.89</v>
      </c>
      <c r="AH945" s="7">
        <v>158.12</v>
      </c>
      <c r="AI945" s="7">
        <f t="shared" si="210"/>
        <v>7.0600000000000023</v>
      </c>
      <c r="AJ945" s="7">
        <v>6.83</v>
      </c>
      <c r="AK945" s="7">
        <v>186.09899999999999</v>
      </c>
      <c r="AL945" s="7">
        <f t="shared" si="211"/>
        <v>179.26899999999998</v>
      </c>
      <c r="AM945" s="7">
        <v>3.08</v>
      </c>
      <c r="AN945" s="7">
        <v>4.3</v>
      </c>
      <c r="AO945" s="7">
        <v>3.97</v>
      </c>
      <c r="AP945" s="7">
        <f t="shared" si="212"/>
        <v>-0.32999999999999963</v>
      </c>
      <c r="AQ945" s="7">
        <v>2.33</v>
      </c>
      <c r="AR945" s="7">
        <v>128.43860000000001</v>
      </c>
      <c r="AS945" s="7">
        <v>1626.7</v>
      </c>
      <c r="AT945" s="14">
        <v>296.34899999999999</v>
      </c>
      <c r="AU945" s="14">
        <v>101.29179999999999</v>
      </c>
      <c r="AV945" s="14">
        <v>58.6</v>
      </c>
      <c r="AY945" s="6">
        <v>44831</v>
      </c>
      <c r="AZ945" s="12">
        <v>0</v>
      </c>
      <c r="BA945" s="12">
        <v>1</v>
      </c>
      <c r="BB945" s="12">
        <v>1</v>
      </c>
      <c r="BE945" s="6">
        <v>44831</v>
      </c>
      <c r="BF945" t="s">
        <v>57</v>
      </c>
      <c r="BG945" s="52">
        <v>4</v>
      </c>
    </row>
    <row r="946" spans="1:59" x14ac:dyDescent="0.2">
      <c r="A946" s="6">
        <v>44832</v>
      </c>
      <c r="B946" s="12">
        <v>78.983800000000002</v>
      </c>
      <c r="C946" s="12">
        <v>126.2957</v>
      </c>
      <c r="D946" s="12">
        <v>91.760800000000003</v>
      </c>
      <c r="E946" s="12">
        <v>58.038200000000003</v>
      </c>
      <c r="F946" s="12">
        <v>157.5838</v>
      </c>
      <c r="G946" s="12"/>
      <c r="H946" s="12">
        <v>8.4794</v>
      </c>
      <c r="I946" s="12">
        <v>38.938600000000001</v>
      </c>
      <c r="J946" s="12">
        <v>8.3114000000000008</v>
      </c>
      <c r="K946" s="12">
        <v>78.131799999999998</v>
      </c>
      <c r="L946" s="12">
        <v>82.61</v>
      </c>
      <c r="M946" s="12">
        <v>89.55</v>
      </c>
      <c r="O946" s="6">
        <v>44832</v>
      </c>
      <c r="P946" s="7">
        <f t="shared" si="213"/>
        <v>3.5743519672236566E-2</v>
      </c>
      <c r="Q946" s="7">
        <f t="shared" si="214"/>
        <v>3.3196913459893729E-2</v>
      </c>
      <c r="R946" s="7">
        <f t="shared" si="215"/>
        <v>5.6313862815971991E-2</v>
      </c>
      <c r="S946" s="7">
        <f t="shared" si="216"/>
        <v>4.80319856835347E-2</v>
      </c>
      <c r="T946" s="7">
        <f t="shared" si="217"/>
        <v>6.7169066985841602E-2</v>
      </c>
      <c r="U946" s="7" t="str">
        <f t="shared" si="218"/>
        <v/>
      </c>
      <c r="V946" s="7">
        <f t="shared" si="219"/>
        <v>-6.8402452754605979E-3</v>
      </c>
      <c r="W946" s="7">
        <f t="shared" si="220"/>
        <v>-1.2705736853165476E-2</v>
      </c>
      <c r="X946" s="7">
        <f t="shared" si="221"/>
        <v>5.7420313833871771E-2</v>
      </c>
      <c r="Y946" s="7">
        <f t="shared" si="222"/>
        <v>1.1007647766385566E-4</v>
      </c>
      <c r="Z946" s="7">
        <v>1.9484999999999999E-2</v>
      </c>
      <c r="AA946" s="7">
        <f t="shared" si="223"/>
        <v>4.582277604147026E-2</v>
      </c>
      <c r="AB946" s="7">
        <f t="shared" si="224"/>
        <v>4.0798730320368098E-2</v>
      </c>
      <c r="AE946" s="6">
        <v>44832</v>
      </c>
      <c r="AF946" s="7">
        <v>30.18</v>
      </c>
      <c r="AG946" s="7">
        <v>55.02</v>
      </c>
      <c r="AH946" s="7">
        <v>158.99</v>
      </c>
      <c r="AI946" s="7">
        <f t="shared" si="210"/>
        <v>6.9399999999999977</v>
      </c>
      <c r="AJ946" s="7">
        <v>6.59</v>
      </c>
      <c r="AK946" s="7">
        <v>207.18700000000001</v>
      </c>
      <c r="AL946" s="7">
        <f t="shared" si="211"/>
        <v>200.59700000000001</v>
      </c>
      <c r="AM946" s="7">
        <v>3.08</v>
      </c>
      <c r="AN946" s="7">
        <v>4.07</v>
      </c>
      <c r="AO946" s="7">
        <v>3.72</v>
      </c>
      <c r="AP946" s="7">
        <f t="shared" si="212"/>
        <v>-0.35000000000000009</v>
      </c>
      <c r="AQ946" s="7">
        <v>2.33</v>
      </c>
      <c r="AR946" s="7">
        <v>128.08840000000001</v>
      </c>
      <c r="AS946" s="7">
        <v>1660.4</v>
      </c>
      <c r="AT946" s="14">
        <v>296.34899999999999</v>
      </c>
      <c r="AU946" s="14">
        <v>101.29179999999999</v>
      </c>
      <c r="AV946" s="14">
        <v>58.6</v>
      </c>
      <c r="AY946" s="6">
        <v>44832</v>
      </c>
      <c r="AZ946" s="12">
        <v>0</v>
      </c>
      <c r="BA946" s="12">
        <v>0</v>
      </c>
      <c r="BB946" s="12">
        <v>1</v>
      </c>
      <c r="BE946" s="6">
        <v>44832</v>
      </c>
      <c r="BF946" t="s">
        <v>57</v>
      </c>
      <c r="BG946" s="52">
        <v>4</v>
      </c>
    </row>
    <row r="947" spans="1:59" x14ac:dyDescent="0.2">
      <c r="A947" s="6">
        <v>44833</v>
      </c>
      <c r="B947" s="12">
        <v>78.823800000000006</v>
      </c>
      <c r="C947" s="12">
        <v>125.4207</v>
      </c>
      <c r="D947" s="12">
        <v>92.348799999999997</v>
      </c>
      <c r="E947" s="12">
        <v>58.699800000000003</v>
      </c>
      <c r="F947" s="12">
        <v>158.68469999999999</v>
      </c>
      <c r="G947" s="12"/>
      <c r="H947" s="12">
        <v>7.8826000000000001</v>
      </c>
      <c r="I947" s="12">
        <v>38.551299999999998</v>
      </c>
      <c r="J947" s="12">
        <v>8.2066999999999997</v>
      </c>
      <c r="K947" s="12">
        <v>78.148799999999994</v>
      </c>
      <c r="L947" s="12">
        <v>81.78</v>
      </c>
      <c r="M947" s="12">
        <v>89.41</v>
      </c>
      <c r="O947" s="6">
        <v>44833</v>
      </c>
      <c r="P947" s="7">
        <f t="shared" si="213"/>
        <v>-2.0277864288610666E-3</v>
      </c>
      <c r="Q947" s="7">
        <f t="shared" si="214"/>
        <v>-6.952296508153169E-3</v>
      </c>
      <c r="R947" s="7">
        <f t="shared" si="215"/>
        <v>6.3875213375038384E-3</v>
      </c>
      <c r="S947" s="7">
        <f t="shared" si="216"/>
        <v>1.133490523256739E-2</v>
      </c>
      <c r="T947" s="7">
        <f t="shared" si="217"/>
        <v>6.9618343050434307E-3</v>
      </c>
      <c r="U947" s="7" t="str">
        <f t="shared" si="218"/>
        <v/>
      </c>
      <c r="V947" s="7">
        <f t="shared" si="219"/>
        <v>-7.2981893896510608E-2</v>
      </c>
      <c r="W947" s="7">
        <f t="shared" si="220"/>
        <v>-9.9962246707794803E-3</v>
      </c>
      <c r="X947" s="7">
        <f t="shared" si="221"/>
        <v>-1.2677172580035563E-2</v>
      </c>
      <c r="Y947" s="7">
        <f t="shared" si="222"/>
        <v>2.1755739441817377E-4</v>
      </c>
      <c r="Z947" s="7">
        <v>-2.111E-2</v>
      </c>
      <c r="AA947" s="7">
        <f t="shared" si="223"/>
        <v>-1.0098023637917602E-2</v>
      </c>
      <c r="AB947" s="7">
        <f t="shared" si="224"/>
        <v>-1.5645957594941282E-3</v>
      </c>
      <c r="AE947" s="6">
        <v>44833</v>
      </c>
      <c r="AF947" s="7">
        <v>31.84</v>
      </c>
      <c r="AG947" s="7">
        <v>54.41</v>
      </c>
      <c r="AH947" s="7">
        <v>148.13999999999999</v>
      </c>
      <c r="AI947" s="7">
        <f t="shared" si="210"/>
        <v>7.6299999999999955</v>
      </c>
      <c r="AJ947" s="7">
        <v>6.57</v>
      </c>
      <c r="AK947" s="7">
        <v>187.66499999999999</v>
      </c>
      <c r="AL947" s="7">
        <f t="shared" si="211"/>
        <v>181.095</v>
      </c>
      <c r="AM947" s="7">
        <v>3.08</v>
      </c>
      <c r="AN947" s="7">
        <v>4.16</v>
      </c>
      <c r="AO947" s="7">
        <v>3.76</v>
      </c>
      <c r="AP947" s="7">
        <f t="shared" si="212"/>
        <v>-0.40000000000000036</v>
      </c>
      <c r="AQ947" s="7">
        <v>2.19</v>
      </c>
      <c r="AR947" s="7">
        <v>127.5437</v>
      </c>
      <c r="AS947" s="7">
        <v>1658.5</v>
      </c>
      <c r="AT947" s="14">
        <v>296.34899999999999</v>
      </c>
      <c r="AU947" s="14">
        <v>101.29179999999999</v>
      </c>
      <c r="AV947" s="14">
        <v>58.6</v>
      </c>
      <c r="AY947" s="6">
        <v>44833</v>
      </c>
      <c r="AZ947" s="12">
        <v>0</v>
      </c>
      <c r="BA947" s="12">
        <v>1</v>
      </c>
      <c r="BB947" s="12">
        <v>1</v>
      </c>
      <c r="BE947" s="6">
        <v>44833</v>
      </c>
      <c r="BF947" t="s">
        <v>57</v>
      </c>
      <c r="BG947" s="52">
        <v>4</v>
      </c>
    </row>
    <row r="948" spans="1:59" x14ac:dyDescent="0.2">
      <c r="A948" s="6">
        <v>44834</v>
      </c>
      <c r="B948" s="12">
        <v>77.605999999999995</v>
      </c>
      <c r="C948" s="12">
        <v>124.46769999999999</v>
      </c>
      <c r="D948" s="12">
        <v>91.172799999999995</v>
      </c>
      <c r="E948" s="12">
        <v>58.076000000000001</v>
      </c>
      <c r="F948" s="12">
        <v>160.22989999999999</v>
      </c>
      <c r="G948" s="12"/>
      <c r="H948" s="12">
        <v>7.9554</v>
      </c>
      <c r="I948" s="12">
        <v>38.763399999999997</v>
      </c>
      <c r="J948" s="12">
        <v>8.2515999999999998</v>
      </c>
      <c r="K948" s="12">
        <v>78.148799999999994</v>
      </c>
      <c r="L948" s="12">
        <v>79.91</v>
      </c>
      <c r="M948" s="12">
        <v>88.9</v>
      </c>
      <c r="O948" s="6">
        <v>44834</v>
      </c>
      <c r="P948" s="7">
        <f t="shared" si="213"/>
        <v>-1.5570237930873164E-2</v>
      </c>
      <c r="Q948" s="7">
        <f t="shared" si="214"/>
        <v>-7.6274418523466616E-3</v>
      </c>
      <c r="R948" s="7">
        <f t="shared" si="215"/>
        <v>-1.2816105534246853E-2</v>
      </c>
      <c r="S948" s="7">
        <f t="shared" si="216"/>
        <v>-1.0683822051779632E-2</v>
      </c>
      <c r="T948" s="7">
        <f t="shared" si="217"/>
        <v>9.690444349539298E-3</v>
      </c>
      <c r="U948" s="7" t="str">
        <f t="shared" si="218"/>
        <v/>
      </c>
      <c r="V948" s="7">
        <f t="shared" si="219"/>
        <v>9.1931446795040228E-3</v>
      </c>
      <c r="W948" s="7">
        <f t="shared" si="220"/>
        <v>5.4866805945567743E-3</v>
      </c>
      <c r="X948" s="7">
        <f t="shared" si="221"/>
        <v>5.456227118343043E-3</v>
      </c>
      <c r="Y948" s="7">
        <f t="shared" si="222"/>
        <v>0</v>
      </c>
      <c r="Z948" s="7">
        <v>-1.5584000000000001E-2</v>
      </c>
      <c r="AA948" s="7">
        <f t="shared" si="223"/>
        <v>-2.313171355012484E-2</v>
      </c>
      <c r="AB948" s="7">
        <f t="shared" si="224"/>
        <v>-5.720390227367686E-3</v>
      </c>
      <c r="AE948" s="6">
        <v>44834</v>
      </c>
      <c r="AF948" s="7">
        <v>31.62</v>
      </c>
      <c r="AG948" s="7">
        <v>55.69</v>
      </c>
      <c r="AH948" s="7">
        <v>141.88999999999999</v>
      </c>
      <c r="AI948" s="7">
        <f t="shared" si="210"/>
        <v>8.9900000000000091</v>
      </c>
      <c r="AJ948" s="7">
        <v>6.4</v>
      </c>
      <c r="AK948" s="7">
        <v>188.8</v>
      </c>
      <c r="AL948" s="7">
        <f t="shared" si="211"/>
        <v>182.4</v>
      </c>
      <c r="AM948" s="7">
        <v>3.08</v>
      </c>
      <c r="AN948" s="7">
        <v>4.22</v>
      </c>
      <c r="AO948" s="7">
        <v>3.83</v>
      </c>
      <c r="AP948" s="7">
        <f t="shared" si="212"/>
        <v>-0.38999999999999968</v>
      </c>
      <c r="AQ948" s="7">
        <v>2.15</v>
      </c>
      <c r="AR948" s="7">
        <v>127.51479999999999</v>
      </c>
      <c r="AS948" s="7">
        <v>1662.4</v>
      </c>
      <c r="AT948" s="14">
        <v>296.34899999999999</v>
      </c>
      <c r="AU948" s="14">
        <v>101.29179999999999</v>
      </c>
      <c r="AV948" s="14">
        <v>58.6</v>
      </c>
      <c r="AY948" s="6">
        <v>44834</v>
      </c>
      <c r="AZ948" s="12">
        <v>0</v>
      </c>
      <c r="BA948" s="12">
        <v>0</v>
      </c>
      <c r="BB948" s="12">
        <v>1</v>
      </c>
      <c r="BE948" s="6">
        <v>44834</v>
      </c>
      <c r="BF948" t="s">
        <v>57</v>
      </c>
      <c r="BG948" s="52">
        <v>4</v>
      </c>
    </row>
    <row r="949" spans="1:59" x14ac:dyDescent="0.2">
      <c r="A949" s="6">
        <v>44837</v>
      </c>
      <c r="B949" s="12">
        <v>81.703699999999998</v>
      </c>
      <c r="C949" s="12">
        <v>131.45050000000001</v>
      </c>
      <c r="D949" s="12">
        <v>97.970200000000006</v>
      </c>
      <c r="E949" s="12">
        <v>60.542700000000004</v>
      </c>
      <c r="F949" s="12">
        <v>161.60130000000001</v>
      </c>
      <c r="G949" s="12"/>
      <c r="H949" s="12">
        <v>7.8826000000000001</v>
      </c>
      <c r="I949" s="12">
        <v>38.357700000000001</v>
      </c>
      <c r="J949" s="12">
        <v>8.4834999999999994</v>
      </c>
      <c r="K949" s="12">
        <v>78.127499999999998</v>
      </c>
      <c r="L949" s="12">
        <v>84.05</v>
      </c>
      <c r="M949" s="12">
        <v>90.68</v>
      </c>
      <c r="O949" s="6">
        <v>44837</v>
      </c>
      <c r="P949" s="7">
        <f t="shared" si="213"/>
        <v>5.1454544690405356E-2</v>
      </c>
      <c r="Q949" s="7">
        <f t="shared" si="214"/>
        <v>5.4584110402346168E-2</v>
      </c>
      <c r="R949" s="7">
        <f t="shared" si="215"/>
        <v>7.1906743813542326E-2</v>
      </c>
      <c r="S949" s="7">
        <f t="shared" si="216"/>
        <v>4.1596403590130338E-2</v>
      </c>
      <c r="T949" s="7">
        <f t="shared" si="217"/>
        <v>8.5225316923516706E-3</v>
      </c>
      <c r="U949" s="7" t="str">
        <f t="shared" si="218"/>
        <v/>
      </c>
      <c r="V949" s="7">
        <f t="shared" si="219"/>
        <v>-9.1931446795040488E-3</v>
      </c>
      <c r="W949" s="7">
        <f t="shared" si="220"/>
        <v>-1.0521212545916212E-2</v>
      </c>
      <c r="X949" s="7">
        <f t="shared" si="221"/>
        <v>2.7715979564141281E-2</v>
      </c>
      <c r="Y949" s="7">
        <f t="shared" si="222"/>
        <v>-2.7259411864615337E-4</v>
      </c>
      <c r="Z949" s="7">
        <v>2.6058999999999999E-2</v>
      </c>
      <c r="AA949" s="7">
        <f t="shared" si="223"/>
        <v>5.0510858468253296E-2</v>
      </c>
      <c r="AB949" s="7">
        <f t="shared" si="224"/>
        <v>1.9824683119469371E-2</v>
      </c>
      <c r="AE949" s="6">
        <v>44837</v>
      </c>
      <c r="AF949" s="7">
        <v>30.1</v>
      </c>
      <c r="AG949" s="7">
        <v>56.24</v>
      </c>
      <c r="AH949" s="7">
        <v>152.94</v>
      </c>
      <c r="AI949" s="7">
        <f t="shared" si="210"/>
        <v>6.6300000000000097</v>
      </c>
      <c r="AJ949" s="7">
        <v>5.64</v>
      </c>
      <c r="AK949" s="7">
        <v>169.91200000000001</v>
      </c>
      <c r="AL949" s="7">
        <f t="shared" si="211"/>
        <v>164.27200000000002</v>
      </c>
      <c r="AM949" s="7">
        <v>3.08</v>
      </c>
      <c r="AN949" s="7">
        <v>4.12</v>
      </c>
      <c r="AO949" s="7">
        <v>3.67</v>
      </c>
      <c r="AP949" s="7">
        <f t="shared" si="212"/>
        <v>-0.45000000000000018</v>
      </c>
      <c r="AQ949" s="7">
        <v>2.2400000000000002</v>
      </c>
      <c r="AR949" s="7">
        <v>127.0813</v>
      </c>
      <c r="AS949" s="7">
        <v>1692.9</v>
      </c>
      <c r="AT949" s="14">
        <v>296.34899999999999</v>
      </c>
      <c r="AU949" s="14">
        <v>101.29179999999999</v>
      </c>
      <c r="AV949" s="14">
        <v>58.6</v>
      </c>
      <c r="AY949" s="6">
        <v>44837</v>
      </c>
      <c r="AZ949" s="12">
        <v>0</v>
      </c>
      <c r="BA949" s="12">
        <v>0</v>
      </c>
      <c r="BB949" s="12">
        <v>1</v>
      </c>
      <c r="BE949" s="6">
        <v>44837</v>
      </c>
      <c r="BF949" t="s">
        <v>57</v>
      </c>
      <c r="BG949" s="52">
        <v>4</v>
      </c>
    </row>
    <row r="950" spans="1:59" x14ac:dyDescent="0.2">
      <c r="A950" s="6">
        <v>44838</v>
      </c>
      <c r="B950" s="12">
        <v>84.681299999999993</v>
      </c>
      <c r="C950" s="12">
        <v>136.56190000000001</v>
      </c>
      <c r="D950" s="12">
        <v>103.00369999999999</v>
      </c>
      <c r="E950" s="12">
        <v>62.536900000000003</v>
      </c>
      <c r="F950" s="12">
        <v>164.5855</v>
      </c>
      <c r="G950" s="12"/>
      <c r="H950" s="12">
        <v>7.7515999999999998</v>
      </c>
      <c r="I950" s="12">
        <v>37.970399999999998</v>
      </c>
      <c r="J950" s="12">
        <v>8.7751999999999999</v>
      </c>
      <c r="K950" s="12">
        <v>78.153099999999995</v>
      </c>
      <c r="L950" s="12">
        <v>86.87</v>
      </c>
      <c r="M950" s="12">
        <v>93.74</v>
      </c>
      <c r="O950" s="6">
        <v>44838</v>
      </c>
      <c r="P950" s="7">
        <f t="shared" si="213"/>
        <v>3.5795509583707398E-2</v>
      </c>
      <c r="Q950" s="7">
        <f t="shared" si="214"/>
        <v>3.8147636791270992E-2</v>
      </c>
      <c r="R950" s="7">
        <f t="shared" si="215"/>
        <v>5.0101559118816676E-2</v>
      </c>
      <c r="S950" s="7">
        <f t="shared" si="216"/>
        <v>3.2407881313272831E-2</v>
      </c>
      <c r="T950" s="7">
        <f t="shared" si="217"/>
        <v>1.829800140843877E-2</v>
      </c>
      <c r="U950" s="7" t="str">
        <f t="shared" si="218"/>
        <v/>
      </c>
      <c r="V950" s="7">
        <f t="shared" si="219"/>
        <v>-1.675852501712969E-2</v>
      </c>
      <c r="W950" s="7">
        <f t="shared" si="220"/>
        <v>-1.0148381106955363E-2</v>
      </c>
      <c r="X950" s="7">
        <f t="shared" si="221"/>
        <v>3.3806460614130229E-2</v>
      </c>
      <c r="Y950" s="7">
        <f t="shared" si="222"/>
        <v>3.2761584264424969E-4</v>
      </c>
      <c r="Z950" s="7">
        <v>3.0516000000000001E-2</v>
      </c>
      <c r="AA950" s="7">
        <f t="shared" si="223"/>
        <v>3.3000888417204603E-2</v>
      </c>
      <c r="AB950" s="7">
        <f t="shared" si="224"/>
        <v>3.3188166855231599E-2</v>
      </c>
      <c r="AE950" s="6">
        <v>44838</v>
      </c>
      <c r="AF950" s="7">
        <v>29.07</v>
      </c>
      <c r="AG950" s="7">
        <v>59.51</v>
      </c>
      <c r="AH950" s="7">
        <v>151.21</v>
      </c>
      <c r="AI950" s="7">
        <f t="shared" si="210"/>
        <v>6.8699999999999903</v>
      </c>
      <c r="AJ950" s="7">
        <v>5.4</v>
      </c>
      <c r="AK950" s="7">
        <v>161.94999999999999</v>
      </c>
      <c r="AL950" s="7">
        <f t="shared" si="211"/>
        <v>156.54999999999998</v>
      </c>
      <c r="AM950" s="7">
        <v>3.08</v>
      </c>
      <c r="AN950" s="7">
        <v>4.0999999999999996</v>
      </c>
      <c r="AO950" s="7">
        <v>3.62</v>
      </c>
      <c r="AP950" s="7">
        <f t="shared" si="212"/>
        <v>-0.47999999999999954</v>
      </c>
      <c r="AQ950" s="7">
        <v>2.2400000000000002</v>
      </c>
      <c r="AR950" s="7">
        <v>126.1819</v>
      </c>
      <c r="AS950" s="7">
        <v>1721.1</v>
      </c>
      <c r="AT950" s="14">
        <v>296.34899999999999</v>
      </c>
      <c r="AU950" s="14">
        <v>101.29179999999999</v>
      </c>
      <c r="AV950" s="14">
        <v>58.6</v>
      </c>
      <c r="AY950" s="6">
        <v>44838</v>
      </c>
      <c r="AZ950" s="12">
        <v>0</v>
      </c>
      <c r="BA950" s="12">
        <v>0</v>
      </c>
      <c r="BB950" s="12">
        <v>1</v>
      </c>
      <c r="BE950" s="6">
        <v>44838</v>
      </c>
      <c r="BF950" t="s">
        <v>57</v>
      </c>
      <c r="BG950" s="52">
        <v>4</v>
      </c>
    </row>
    <row r="951" spans="1:59" x14ac:dyDescent="0.2">
      <c r="A951" s="6">
        <v>44839</v>
      </c>
      <c r="B951" s="12">
        <v>88.103399999999993</v>
      </c>
      <c r="C951" s="12">
        <v>137.3416</v>
      </c>
      <c r="D951" s="12">
        <v>103.2799</v>
      </c>
      <c r="E951" s="12">
        <v>64.020700000000005</v>
      </c>
      <c r="F951" s="12">
        <v>165.57060000000001</v>
      </c>
      <c r="G951" s="12"/>
      <c r="H951" s="12">
        <v>7.5186999999999999</v>
      </c>
      <c r="I951" s="12">
        <v>36.034100000000002</v>
      </c>
      <c r="J951" s="12">
        <v>8.8650000000000002</v>
      </c>
      <c r="K951" s="12">
        <v>78.153099999999995</v>
      </c>
      <c r="L951" s="12">
        <v>88.22</v>
      </c>
      <c r="M951" s="12">
        <v>94.35</v>
      </c>
      <c r="O951" s="6">
        <v>44839</v>
      </c>
      <c r="P951" s="7">
        <f t="shared" si="213"/>
        <v>3.9616326644065558E-2</v>
      </c>
      <c r="Q951" s="7">
        <f t="shared" si="214"/>
        <v>5.6932613569971383E-3</v>
      </c>
      <c r="R951" s="7">
        <f t="shared" si="215"/>
        <v>2.6778683817039184E-3</v>
      </c>
      <c r="S951" s="7">
        <f t="shared" si="216"/>
        <v>2.3449686040194952E-2</v>
      </c>
      <c r="T951" s="7">
        <f t="shared" si="217"/>
        <v>5.9674979403210324E-3</v>
      </c>
      <c r="U951" s="7" t="str">
        <f t="shared" si="218"/>
        <v/>
      </c>
      <c r="V951" s="7">
        <f t="shared" si="219"/>
        <v>-3.0506022992779765E-2</v>
      </c>
      <c r="W951" s="7">
        <f t="shared" si="220"/>
        <v>-5.2341196474372589E-2</v>
      </c>
      <c r="X951" s="7">
        <f t="shared" si="221"/>
        <v>1.0181378411184012E-2</v>
      </c>
      <c r="Y951" s="7">
        <f t="shared" si="222"/>
        <v>0</v>
      </c>
      <c r="Z951" s="7">
        <v>-2.3310000000000002E-3</v>
      </c>
      <c r="AA951" s="7">
        <f t="shared" si="223"/>
        <v>1.5420946404964398E-2</v>
      </c>
      <c r="AB951" s="7">
        <f t="shared" si="224"/>
        <v>6.4862793199992035E-3</v>
      </c>
      <c r="AE951" s="6">
        <v>44839</v>
      </c>
      <c r="AF951" s="7">
        <v>28.55</v>
      </c>
      <c r="AG951" s="7">
        <v>54.2</v>
      </c>
      <c r="AH951" s="7">
        <v>152.01</v>
      </c>
      <c r="AI951" s="7">
        <f t="shared" si="210"/>
        <v>6.1299999999999955</v>
      </c>
      <c r="AJ951" s="7">
        <v>5.84</v>
      </c>
      <c r="AK951" s="7">
        <v>173.69300000000001</v>
      </c>
      <c r="AL951" s="7">
        <f t="shared" si="211"/>
        <v>167.85300000000001</v>
      </c>
      <c r="AM951" s="7">
        <v>3.08</v>
      </c>
      <c r="AN951" s="7">
        <v>4.1500000000000004</v>
      </c>
      <c r="AO951" s="7">
        <v>3.76</v>
      </c>
      <c r="AP951" s="7">
        <f t="shared" si="212"/>
        <v>-0.39000000000000057</v>
      </c>
      <c r="AQ951" s="7">
        <v>2.2200000000000002</v>
      </c>
      <c r="AR951" s="7">
        <v>126.8616</v>
      </c>
      <c r="AS951" s="7">
        <v>1711.4</v>
      </c>
      <c r="AT951" s="14">
        <v>296.34899999999999</v>
      </c>
      <c r="AU951" s="14">
        <v>101.29179999999999</v>
      </c>
      <c r="AV951" s="14">
        <v>58.6</v>
      </c>
      <c r="AY951" s="6">
        <v>44839</v>
      </c>
      <c r="AZ951" s="12">
        <v>0</v>
      </c>
      <c r="BA951" s="12">
        <v>0</v>
      </c>
      <c r="BB951" s="12">
        <v>1</v>
      </c>
      <c r="BE951" s="6">
        <v>44839</v>
      </c>
      <c r="BF951" t="s">
        <v>57</v>
      </c>
      <c r="BG951" s="52">
        <v>4</v>
      </c>
    </row>
    <row r="952" spans="1:59" x14ac:dyDescent="0.2">
      <c r="A952" s="6">
        <v>44840</v>
      </c>
      <c r="B952" s="12">
        <v>90.716700000000003</v>
      </c>
      <c r="C952" s="12">
        <v>139.84540000000001</v>
      </c>
      <c r="D952" s="12">
        <v>104.8122</v>
      </c>
      <c r="E952" s="12">
        <v>66.629099999999994</v>
      </c>
      <c r="F952" s="12">
        <v>166.60400000000001</v>
      </c>
      <c r="G952" s="12"/>
      <c r="H952" s="12">
        <v>7.8461999999999996</v>
      </c>
      <c r="I952" s="12">
        <v>37.832099999999997</v>
      </c>
      <c r="J952" s="12">
        <v>8.6405999999999992</v>
      </c>
      <c r="K952" s="12">
        <v>78.170199999999994</v>
      </c>
      <c r="L952" s="12">
        <v>88.9</v>
      </c>
      <c r="M952" s="12">
        <v>95.65</v>
      </c>
      <c r="O952" s="6">
        <v>44840</v>
      </c>
      <c r="P952" s="7">
        <f t="shared" si="213"/>
        <v>2.9230338950480737E-2</v>
      </c>
      <c r="Q952" s="7">
        <f t="shared" si="214"/>
        <v>1.8066273677727319E-2</v>
      </c>
      <c r="R952" s="7">
        <f t="shared" si="215"/>
        <v>1.4727399029061287E-2</v>
      </c>
      <c r="S952" s="7">
        <f t="shared" si="216"/>
        <v>3.9934950489094054E-2</v>
      </c>
      <c r="T952" s="7">
        <f t="shared" si="217"/>
        <v>6.2220490905050049E-3</v>
      </c>
      <c r="U952" s="7" t="str">
        <f t="shared" si="218"/>
        <v/>
      </c>
      <c r="V952" s="7">
        <f t="shared" si="219"/>
        <v>4.2636087481196842E-2</v>
      </c>
      <c r="W952" s="7">
        <f t="shared" si="220"/>
        <v>4.8692236256588022E-2</v>
      </c>
      <c r="X952" s="7">
        <f t="shared" si="221"/>
        <v>-2.5638914676916476E-2</v>
      </c>
      <c r="Y952" s="7">
        <f t="shared" si="222"/>
        <v>2.1877736803411243E-4</v>
      </c>
      <c r="Z952" s="7">
        <v>-1.0369E-2</v>
      </c>
      <c r="AA952" s="7">
        <f t="shared" si="223"/>
        <v>7.6784478430653473E-3</v>
      </c>
      <c r="AB952" s="7">
        <f t="shared" si="224"/>
        <v>1.3684424071702688E-2</v>
      </c>
      <c r="AE952" s="6">
        <v>44840</v>
      </c>
      <c r="AF952" s="7">
        <v>30.52</v>
      </c>
      <c r="AG952" s="7">
        <v>53.39</v>
      </c>
      <c r="AH952" s="7">
        <v>153.29</v>
      </c>
      <c r="AI952" s="7">
        <f t="shared" si="210"/>
        <v>6.75</v>
      </c>
      <c r="AJ952" s="7">
        <v>6.91</v>
      </c>
      <c r="AK952" s="7">
        <v>175.71199999999999</v>
      </c>
      <c r="AL952" s="7">
        <f t="shared" si="211"/>
        <v>168.80199999999999</v>
      </c>
      <c r="AM952" s="7">
        <v>3.08</v>
      </c>
      <c r="AN952" s="7">
        <v>4.2300000000000004</v>
      </c>
      <c r="AO952" s="7">
        <v>3.83</v>
      </c>
      <c r="AP952" s="7">
        <f t="shared" si="212"/>
        <v>-0.40000000000000036</v>
      </c>
      <c r="AQ952" s="7">
        <v>2.2200000000000002</v>
      </c>
      <c r="AR952" s="7">
        <v>127.24930000000001</v>
      </c>
      <c r="AS952" s="7">
        <v>1711.7</v>
      </c>
      <c r="AT952" s="14">
        <v>296.34899999999999</v>
      </c>
      <c r="AU952" s="14">
        <v>101.29179999999999</v>
      </c>
      <c r="AV952" s="14">
        <v>58.6</v>
      </c>
      <c r="AY952" s="6">
        <v>44840</v>
      </c>
      <c r="AZ952" s="12">
        <v>0</v>
      </c>
      <c r="BA952" s="12">
        <v>0</v>
      </c>
      <c r="BB952" s="12">
        <v>1</v>
      </c>
      <c r="BE952" s="6">
        <v>44840</v>
      </c>
      <c r="BF952" t="s">
        <v>57</v>
      </c>
      <c r="BG952" s="52">
        <v>4</v>
      </c>
    </row>
    <row r="953" spans="1:59" x14ac:dyDescent="0.2">
      <c r="A953" s="6">
        <v>44841</v>
      </c>
      <c r="B953" s="12">
        <v>89.801100000000005</v>
      </c>
      <c r="C953" s="12">
        <v>138.64109999999999</v>
      </c>
      <c r="D953" s="12">
        <v>105.5784</v>
      </c>
      <c r="E953" s="12">
        <v>65.967600000000004</v>
      </c>
      <c r="F953" s="12">
        <v>168.04300000000001</v>
      </c>
      <c r="G953" s="12"/>
      <c r="H953" s="12">
        <v>7.9263000000000003</v>
      </c>
      <c r="I953" s="12">
        <v>38.864800000000002</v>
      </c>
      <c r="J953" s="12">
        <v>8.6331000000000007</v>
      </c>
      <c r="K953" s="12">
        <v>78.170199999999994</v>
      </c>
      <c r="L953" s="12">
        <v>93.07</v>
      </c>
      <c r="M953" s="12">
        <v>98.88</v>
      </c>
      <c r="O953" s="6">
        <v>44841</v>
      </c>
      <c r="P953" s="7">
        <f t="shared" si="213"/>
        <v>-1.0144238980118632E-2</v>
      </c>
      <c r="Q953" s="7">
        <f t="shared" si="214"/>
        <v>-8.6489471283108573E-3</v>
      </c>
      <c r="R953" s="7">
        <f t="shared" si="215"/>
        <v>7.2836275700348466E-3</v>
      </c>
      <c r="S953" s="7">
        <f t="shared" si="216"/>
        <v>-9.977706653934288E-3</v>
      </c>
      <c r="T953" s="7">
        <f t="shared" si="217"/>
        <v>8.6001599856309566E-3</v>
      </c>
      <c r="U953" s="7" t="str">
        <f t="shared" si="218"/>
        <v/>
      </c>
      <c r="V953" s="7">
        <f t="shared" si="219"/>
        <v>1.0157006007121725E-2</v>
      </c>
      <c r="W953" s="7">
        <f t="shared" si="220"/>
        <v>2.6931008047631773E-2</v>
      </c>
      <c r="X953" s="7">
        <f t="shared" si="221"/>
        <v>-8.6837220413608289E-4</v>
      </c>
      <c r="Y953" s="7">
        <f t="shared" si="222"/>
        <v>0</v>
      </c>
      <c r="Z953" s="7">
        <v>-2.8289999999999999E-2</v>
      </c>
      <c r="AA953" s="7">
        <f t="shared" si="223"/>
        <v>4.583975567776008E-2</v>
      </c>
      <c r="AB953" s="7">
        <f t="shared" si="224"/>
        <v>3.3211297823118692E-2</v>
      </c>
      <c r="AE953" s="6">
        <v>44841</v>
      </c>
      <c r="AF953" s="7">
        <v>31.36</v>
      </c>
      <c r="AG953" s="7">
        <v>53.64</v>
      </c>
      <c r="AH953" s="7">
        <v>148.46</v>
      </c>
      <c r="AI953" s="7">
        <f t="shared" si="210"/>
        <v>5.8100000000000023</v>
      </c>
      <c r="AJ953" s="7">
        <v>6.25</v>
      </c>
      <c r="AK953" s="7">
        <v>156.20699999999999</v>
      </c>
      <c r="AL953" s="7">
        <f t="shared" si="211"/>
        <v>149.95699999999999</v>
      </c>
      <c r="AM953" s="7">
        <v>3.08</v>
      </c>
      <c r="AN953" s="7">
        <v>4.3</v>
      </c>
      <c r="AO953" s="7">
        <v>3.89</v>
      </c>
      <c r="AP953" s="7">
        <f t="shared" si="212"/>
        <v>-0.4099999999999997</v>
      </c>
      <c r="AQ953" s="7">
        <v>2.27</v>
      </c>
      <c r="AR953" s="7">
        <v>127.3111</v>
      </c>
      <c r="AS953" s="7">
        <v>1700.5</v>
      </c>
      <c r="AT953" s="14">
        <v>296.34899999999999</v>
      </c>
      <c r="AU953" s="14">
        <v>101.29179999999999</v>
      </c>
      <c r="AV953" s="14">
        <v>58.6</v>
      </c>
      <c r="AY953" s="6">
        <v>44841</v>
      </c>
      <c r="AZ953" s="12">
        <v>0</v>
      </c>
      <c r="BA953" s="12">
        <v>0</v>
      </c>
      <c r="BB953" s="12">
        <v>1</v>
      </c>
      <c r="BE953" s="6">
        <v>44841</v>
      </c>
      <c r="BF953" t="s">
        <v>57</v>
      </c>
      <c r="BG953" s="52">
        <v>4</v>
      </c>
    </row>
    <row r="954" spans="1:59" x14ac:dyDescent="0.2">
      <c r="A954" s="6">
        <v>44844</v>
      </c>
      <c r="B954" s="12">
        <v>87.854500000000002</v>
      </c>
      <c r="C954" s="12">
        <v>136.13740000000001</v>
      </c>
      <c r="D954" s="12">
        <v>104.05500000000001</v>
      </c>
      <c r="E954" s="12">
        <v>62.026499999999999</v>
      </c>
      <c r="F954" s="12">
        <v>162.1422</v>
      </c>
      <c r="G954" s="12"/>
      <c r="H954" s="12">
        <v>7.8898999999999999</v>
      </c>
      <c r="I954" s="12">
        <v>37.564700000000002</v>
      </c>
      <c r="J954" s="12">
        <v>8.4834999999999994</v>
      </c>
      <c r="K954" s="12">
        <v>78.178700000000006</v>
      </c>
      <c r="L954" s="12">
        <v>91.6</v>
      </c>
      <c r="M954" s="12">
        <v>97.13</v>
      </c>
      <c r="O954" s="6">
        <v>44844</v>
      </c>
      <c r="P954" s="7">
        <f t="shared" si="213"/>
        <v>-2.1915187678397067E-2</v>
      </c>
      <c r="Q954" s="7">
        <f t="shared" si="214"/>
        <v>-1.8223909743923121E-2</v>
      </c>
      <c r="R954" s="7">
        <f t="shared" si="215"/>
        <v>-1.4534199389966711E-2</v>
      </c>
      <c r="S954" s="7">
        <f t="shared" si="216"/>
        <v>-6.1601999317901709E-2</v>
      </c>
      <c r="T954" s="7">
        <f t="shared" si="217"/>
        <v>-3.5746171045448083E-2</v>
      </c>
      <c r="U954" s="7" t="str">
        <f t="shared" si="218"/>
        <v/>
      </c>
      <c r="V954" s="7">
        <f t="shared" si="219"/>
        <v>-4.6028836592619544E-3</v>
      </c>
      <c r="W954" s="7">
        <f t="shared" si="220"/>
        <v>-3.4024177018766776E-2</v>
      </c>
      <c r="X954" s="7">
        <f t="shared" si="221"/>
        <v>-1.7480552144261668E-2</v>
      </c>
      <c r="Y954" s="7">
        <f t="shared" si="222"/>
        <v>1.0873117762125458E-4</v>
      </c>
      <c r="Z954" s="7">
        <v>-7.6649999999999999E-3</v>
      </c>
      <c r="AA954" s="7">
        <f t="shared" si="223"/>
        <v>-1.5920626517534519E-2</v>
      </c>
      <c r="AB954" s="7">
        <f t="shared" si="224"/>
        <v>-1.7856706295141411E-2</v>
      </c>
      <c r="AE954" s="6">
        <v>44844</v>
      </c>
      <c r="AF954" s="7">
        <v>32.450000000000003</v>
      </c>
      <c r="AG954" s="7">
        <v>51.42</v>
      </c>
      <c r="AH954" s="7"/>
      <c r="AI954" s="7">
        <f t="shared" si="210"/>
        <v>5.5300000000000011</v>
      </c>
      <c r="AJ954" s="7"/>
      <c r="AK954" s="7">
        <v>154.11799999999999</v>
      </c>
      <c r="AL954" s="7" t="str">
        <f t="shared" si="211"/>
        <v/>
      </c>
      <c r="AM954" s="7">
        <v>3.08</v>
      </c>
      <c r="AN954" s="7"/>
      <c r="AO954" s="7"/>
      <c r="AP954" s="7" t="str">
        <f t="shared" si="212"/>
        <v/>
      </c>
      <c r="AQ954" s="7"/>
      <c r="AR954" s="7"/>
      <c r="AS954" s="7">
        <v>1667.3</v>
      </c>
      <c r="AT954" s="14">
        <v>296.34899999999999</v>
      </c>
      <c r="AU954" s="14">
        <v>101.29179999999999</v>
      </c>
      <c r="AV954" s="14">
        <v>58.6</v>
      </c>
      <c r="AY954" s="6">
        <v>44844</v>
      </c>
      <c r="AZ954" s="12">
        <v>0</v>
      </c>
      <c r="BA954" s="12">
        <v>1</v>
      </c>
      <c r="BB954" s="12">
        <v>1</v>
      </c>
      <c r="BE954" s="6">
        <v>44844</v>
      </c>
      <c r="BF954" t="s">
        <v>57</v>
      </c>
      <c r="BG954" s="52">
        <v>4</v>
      </c>
    </row>
    <row r="955" spans="1:59" x14ac:dyDescent="0.2">
      <c r="A955" s="6">
        <v>44845</v>
      </c>
      <c r="B955" s="12">
        <v>87.107900000000001</v>
      </c>
      <c r="C955" s="12">
        <v>136.1634</v>
      </c>
      <c r="D955" s="12">
        <v>102.96810000000001</v>
      </c>
      <c r="E955" s="12">
        <v>60.514400000000002</v>
      </c>
      <c r="F955" s="12">
        <v>162.3836</v>
      </c>
      <c r="G955" s="12"/>
      <c r="H955" s="12">
        <v>7.6715</v>
      </c>
      <c r="I955" s="12">
        <v>38.652700000000003</v>
      </c>
      <c r="J955" s="12">
        <v>8.6256000000000004</v>
      </c>
      <c r="K955" s="12">
        <v>78.178700000000006</v>
      </c>
      <c r="L955" s="12">
        <v>89.75</v>
      </c>
      <c r="M955" s="12">
        <v>95.17</v>
      </c>
      <c r="O955" s="6">
        <v>44845</v>
      </c>
      <c r="P955" s="7">
        <f t="shared" si="213"/>
        <v>-8.5344569080789325E-3</v>
      </c>
      <c r="Q955" s="7">
        <f t="shared" si="214"/>
        <v>1.9096528602931566E-4</v>
      </c>
      <c r="R955" s="7">
        <f t="shared" si="215"/>
        <v>-1.0500373983258395E-2</v>
      </c>
      <c r="S955" s="7">
        <f t="shared" si="216"/>
        <v>-2.4680359838016135E-2</v>
      </c>
      <c r="T955" s="7">
        <f t="shared" si="217"/>
        <v>1.487709418011093E-3</v>
      </c>
      <c r="U955" s="7" t="str">
        <f t="shared" si="218"/>
        <v/>
      </c>
      <c r="V955" s="7">
        <f t="shared" si="219"/>
        <v>-2.8071297103110827E-2</v>
      </c>
      <c r="W955" s="7">
        <f t="shared" si="220"/>
        <v>2.8551850658871867E-2</v>
      </c>
      <c r="X955" s="7">
        <f t="shared" si="221"/>
        <v>1.6611425214410287E-2</v>
      </c>
      <c r="Y955" s="7">
        <f t="shared" si="222"/>
        <v>0</v>
      </c>
      <c r="Z955" s="7">
        <v>-6.3530000000000001E-3</v>
      </c>
      <c r="AA955" s="7">
        <f t="shared" si="223"/>
        <v>-2.0403244311696305E-2</v>
      </c>
      <c r="AB955" s="7">
        <f t="shared" si="224"/>
        <v>-2.0385521329987062E-2</v>
      </c>
      <c r="AE955" s="6">
        <v>44845</v>
      </c>
      <c r="AF955" s="7">
        <v>33.630000000000003</v>
      </c>
      <c r="AG955" s="7">
        <v>51.92</v>
      </c>
      <c r="AH955" s="7">
        <v>155.57</v>
      </c>
      <c r="AI955" s="7">
        <f t="shared" si="210"/>
        <v>5.4200000000000017</v>
      </c>
      <c r="AJ955" s="7">
        <v>6.2</v>
      </c>
      <c r="AK955" s="7">
        <v>156.78100000000001</v>
      </c>
      <c r="AL955" s="7">
        <f t="shared" si="211"/>
        <v>150.58100000000002</v>
      </c>
      <c r="AM955" s="7">
        <v>3.08</v>
      </c>
      <c r="AN955" s="7">
        <v>4.3</v>
      </c>
      <c r="AO955" s="7">
        <v>3.93</v>
      </c>
      <c r="AP955" s="7">
        <f t="shared" si="212"/>
        <v>-0.36999999999999966</v>
      </c>
      <c r="AQ955" s="7">
        <v>2.31</v>
      </c>
      <c r="AR955" s="7">
        <v>127.6641</v>
      </c>
      <c r="AS955" s="7">
        <v>1678.7</v>
      </c>
      <c r="AT955" s="14">
        <v>296.34899999999999</v>
      </c>
      <c r="AU955" s="14">
        <v>101.29179999999999</v>
      </c>
      <c r="AV955" s="14">
        <v>58.6</v>
      </c>
      <c r="AY955" s="6">
        <v>44845</v>
      </c>
      <c r="AZ955" s="12">
        <v>0</v>
      </c>
      <c r="BA955" s="12">
        <v>1</v>
      </c>
      <c r="BB955" s="12">
        <v>1</v>
      </c>
      <c r="BE955" s="6">
        <v>44845</v>
      </c>
      <c r="BF955" t="s">
        <v>57</v>
      </c>
      <c r="BG955" s="52">
        <v>4</v>
      </c>
    </row>
    <row r="956" spans="1:59" x14ac:dyDescent="0.2">
      <c r="A956" s="6">
        <v>44846</v>
      </c>
      <c r="B956" s="12">
        <v>87.490099999999998</v>
      </c>
      <c r="C956" s="12">
        <v>136.57050000000001</v>
      </c>
      <c r="D956" s="12">
        <v>103.6095</v>
      </c>
      <c r="E956" s="12">
        <v>61.5351</v>
      </c>
      <c r="F956" s="12">
        <v>165.73480000000001</v>
      </c>
      <c r="G956" s="12"/>
      <c r="H956" s="12">
        <v>7.8680000000000003</v>
      </c>
      <c r="I956" s="12">
        <v>40.7181</v>
      </c>
      <c r="J956" s="12">
        <v>8.6031999999999993</v>
      </c>
      <c r="K956" s="12">
        <v>78.178700000000006</v>
      </c>
      <c r="L956" s="12">
        <v>87.83</v>
      </c>
      <c r="M956" s="12">
        <v>93.44</v>
      </c>
      <c r="O956" s="6">
        <v>44846</v>
      </c>
      <c r="P956" s="7">
        <f t="shared" si="213"/>
        <v>4.3780640154286454E-3</v>
      </c>
      <c r="Q956" s="7">
        <f t="shared" si="214"/>
        <v>2.9853296736938391E-3</v>
      </c>
      <c r="R956" s="7">
        <f t="shared" si="215"/>
        <v>6.2097929408838929E-3</v>
      </c>
      <c r="S956" s="7">
        <f t="shared" si="216"/>
        <v>1.6726390470109563E-2</v>
      </c>
      <c r="T956" s="7">
        <f t="shared" si="217"/>
        <v>2.0427483080259445E-2</v>
      </c>
      <c r="U956" s="7" t="str">
        <f t="shared" si="218"/>
        <v/>
      </c>
      <c r="V956" s="7">
        <f t="shared" si="219"/>
        <v>2.5291737123689234E-2</v>
      </c>
      <c r="W956" s="7">
        <f t="shared" si="220"/>
        <v>5.2056080744992864E-2</v>
      </c>
      <c r="X956" s="7">
        <f t="shared" si="221"/>
        <v>-2.6002986419907973E-3</v>
      </c>
      <c r="Y956" s="7">
        <f t="shared" si="222"/>
        <v>0</v>
      </c>
      <c r="Z956" s="7">
        <v>-3.3040000000000001E-3</v>
      </c>
      <c r="AA956" s="7">
        <f t="shared" si="223"/>
        <v>-2.1624899439362223E-2</v>
      </c>
      <c r="AB956" s="7">
        <f t="shared" si="224"/>
        <v>-1.8345247004335149E-2</v>
      </c>
      <c r="AE956" s="6">
        <v>44846</v>
      </c>
      <c r="AF956" s="7">
        <v>33.57</v>
      </c>
      <c r="AG956" s="7">
        <v>51.52</v>
      </c>
      <c r="AH956" s="7">
        <v>160.72</v>
      </c>
      <c r="AI956" s="7">
        <f t="shared" si="210"/>
        <v>5.6099999999999994</v>
      </c>
      <c r="AJ956" s="7">
        <v>6.6</v>
      </c>
      <c r="AK956" s="7">
        <v>160.19</v>
      </c>
      <c r="AL956" s="7">
        <f t="shared" si="211"/>
        <v>153.59</v>
      </c>
      <c r="AM956" s="7">
        <v>3.08</v>
      </c>
      <c r="AN956" s="7">
        <v>4.28</v>
      </c>
      <c r="AO956" s="7">
        <v>3.91</v>
      </c>
      <c r="AP956" s="7">
        <f t="shared" si="212"/>
        <v>-0.37000000000000011</v>
      </c>
      <c r="AQ956" s="7">
        <v>2.29</v>
      </c>
      <c r="AR956" s="7">
        <v>128.1481</v>
      </c>
      <c r="AS956" s="7">
        <v>1670.3</v>
      </c>
      <c r="AT956" s="14">
        <v>296.34899999999999</v>
      </c>
      <c r="AU956" s="14">
        <v>101.29179999999999</v>
      </c>
      <c r="AV956" s="14">
        <v>58.6</v>
      </c>
      <c r="AY956" s="6">
        <v>44846</v>
      </c>
      <c r="AZ956" s="12">
        <v>0</v>
      </c>
      <c r="BA956" s="12">
        <v>1</v>
      </c>
      <c r="BB956" s="12">
        <v>1</v>
      </c>
      <c r="BE956" s="6">
        <v>44846</v>
      </c>
      <c r="BF956" t="s">
        <v>57</v>
      </c>
      <c r="BG956" s="52">
        <v>4</v>
      </c>
    </row>
    <row r="957" spans="1:59" x14ac:dyDescent="0.2">
      <c r="A957" s="6">
        <v>44847</v>
      </c>
      <c r="B957" s="12">
        <v>90.547799999999995</v>
      </c>
      <c r="C957" s="12">
        <v>143.18940000000001</v>
      </c>
      <c r="D957" s="12">
        <v>109.3468</v>
      </c>
      <c r="E957" s="12">
        <v>64.266400000000004</v>
      </c>
      <c r="F957" s="12">
        <v>172.0703</v>
      </c>
      <c r="G957" s="12"/>
      <c r="H957" s="12">
        <v>8.2683</v>
      </c>
      <c r="I957" s="12">
        <v>41.197600000000001</v>
      </c>
      <c r="J957" s="12">
        <v>8.7603000000000009</v>
      </c>
      <c r="K957" s="12">
        <v>78.204400000000007</v>
      </c>
      <c r="L957" s="12">
        <v>89.59</v>
      </c>
      <c r="M957" s="12">
        <v>95.16</v>
      </c>
      <c r="O957" s="6">
        <v>44847</v>
      </c>
      <c r="P957" s="7">
        <f t="shared" si="213"/>
        <v>3.4352243959902627E-2</v>
      </c>
      <c r="Q957" s="7">
        <f t="shared" si="214"/>
        <v>4.7327264630593752E-2</v>
      </c>
      <c r="R957" s="7">
        <f t="shared" si="215"/>
        <v>5.3895458399849917E-2</v>
      </c>
      <c r="S957" s="7">
        <f t="shared" si="216"/>
        <v>4.3429200407742723E-2</v>
      </c>
      <c r="T957" s="7">
        <f t="shared" si="217"/>
        <v>3.7514193753227093E-2</v>
      </c>
      <c r="U957" s="7" t="str">
        <f t="shared" si="218"/>
        <v/>
      </c>
      <c r="V957" s="7">
        <f t="shared" si="219"/>
        <v>4.9625025104690315E-2</v>
      </c>
      <c r="W957" s="7">
        <f t="shared" si="220"/>
        <v>1.1707291195785903E-2</v>
      </c>
      <c r="X957" s="7">
        <f t="shared" si="221"/>
        <v>1.8095923863965493E-2</v>
      </c>
      <c r="Y957" s="7">
        <f t="shared" si="222"/>
        <v>3.2868002017311858E-4</v>
      </c>
      <c r="Z957" s="7">
        <v>2.6048999999999999E-2</v>
      </c>
      <c r="AA957" s="7">
        <f t="shared" si="223"/>
        <v>1.9840578680461147E-2</v>
      </c>
      <c r="AB957" s="7">
        <f t="shared" si="224"/>
        <v>1.8240166354839923E-2</v>
      </c>
      <c r="AE957" s="6">
        <v>44847</v>
      </c>
      <c r="AF957" s="7">
        <v>31.94</v>
      </c>
      <c r="AG957" s="7">
        <v>50.52</v>
      </c>
      <c r="AH957" s="7">
        <v>155.08000000000001</v>
      </c>
      <c r="AI957" s="7">
        <f t="shared" si="210"/>
        <v>5.5699999999999932</v>
      </c>
      <c r="AJ957" s="7">
        <v>6.25</v>
      </c>
      <c r="AK957" s="7">
        <v>153.809</v>
      </c>
      <c r="AL957" s="7">
        <f t="shared" si="211"/>
        <v>147.559</v>
      </c>
      <c r="AM957" s="7">
        <v>3.08</v>
      </c>
      <c r="AN957" s="7">
        <v>4.47</v>
      </c>
      <c r="AO957" s="7">
        <v>3.97</v>
      </c>
      <c r="AP957" s="7">
        <f t="shared" si="212"/>
        <v>-0.49999999999999956</v>
      </c>
      <c r="AQ957" s="7">
        <v>2.34</v>
      </c>
      <c r="AR957" s="7">
        <v>127.7286</v>
      </c>
      <c r="AS957" s="7">
        <v>1670</v>
      </c>
      <c r="AT957" s="14">
        <v>296.34899999999999</v>
      </c>
      <c r="AU957" s="14">
        <v>101.29179999999999</v>
      </c>
      <c r="AV957" s="14">
        <v>58.6</v>
      </c>
      <c r="AY957" s="6">
        <v>44847</v>
      </c>
      <c r="AZ957" s="12">
        <v>0</v>
      </c>
      <c r="BA957" s="12">
        <v>1</v>
      </c>
      <c r="BB957" s="12">
        <v>1</v>
      </c>
      <c r="BE957" s="6">
        <v>44847</v>
      </c>
      <c r="BF957" t="s">
        <v>57</v>
      </c>
      <c r="BG957" s="52">
        <v>4</v>
      </c>
    </row>
    <row r="958" spans="1:59" x14ac:dyDescent="0.2">
      <c r="A958" s="6">
        <v>44848</v>
      </c>
      <c r="B958" s="12">
        <v>88.165599999999998</v>
      </c>
      <c r="C958" s="12">
        <v>138.7364</v>
      </c>
      <c r="D958" s="12">
        <v>105.08839999999999</v>
      </c>
      <c r="E958" s="12">
        <v>63.018900000000002</v>
      </c>
      <c r="F958" s="12">
        <v>164.71109999999999</v>
      </c>
      <c r="G958" s="12"/>
      <c r="H958" s="12">
        <v>8.6759000000000004</v>
      </c>
      <c r="I958" s="12">
        <v>42.765099999999997</v>
      </c>
      <c r="J958" s="12">
        <v>8.5807000000000002</v>
      </c>
      <c r="K958" s="12">
        <v>78.204400000000007</v>
      </c>
      <c r="L958" s="12">
        <v>86.1</v>
      </c>
      <c r="M958" s="12">
        <v>92.22</v>
      </c>
      <c r="O958" s="6">
        <v>44848</v>
      </c>
      <c r="P958" s="7">
        <f t="shared" si="213"/>
        <v>-2.6661023806810041E-2</v>
      </c>
      <c r="Q958" s="7">
        <f t="shared" si="214"/>
        <v>-3.1592499635941435E-2</v>
      </c>
      <c r="R958" s="7">
        <f t="shared" si="215"/>
        <v>-3.9722582146446049E-2</v>
      </c>
      <c r="S958" s="7">
        <f t="shared" si="216"/>
        <v>-1.9602262721602922E-2</v>
      </c>
      <c r="T958" s="7">
        <f t="shared" si="217"/>
        <v>-4.3710084063286178E-2</v>
      </c>
      <c r="U958" s="7" t="str">
        <f t="shared" si="218"/>
        <v/>
      </c>
      <c r="V958" s="7">
        <f t="shared" si="219"/>
        <v>4.8120141217829003E-2</v>
      </c>
      <c r="W958" s="7">
        <f t="shared" si="220"/>
        <v>3.7342347159262247E-2</v>
      </c>
      <c r="X958" s="7">
        <f t="shared" si="221"/>
        <v>-2.0714655683667805E-2</v>
      </c>
      <c r="Y958" s="7">
        <f t="shared" si="222"/>
        <v>0</v>
      </c>
      <c r="Z958" s="7">
        <v>-2.3052E-2</v>
      </c>
      <c r="AA958" s="7">
        <f t="shared" si="223"/>
        <v>-3.9734295175801966E-2</v>
      </c>
      <c r="AB958" s="7">
        <f t="shared" si="224"/>
        <v>-3.1382658656197417E-2</v>
      </c>
      <c r="AE958" s="6">
        <v>44848</v>
      </c>
      <c r="AF958" s="7">
        <v>32.020000000000003</v>
      </c>
      <c r="AG958" s="7">
        <v>50.3</v>
      </c>
      <c r="AH958" s="7">
        <v>152.88999999999999</v>
      </c>
      <c r="AI958" s="7">
        <f t="shared" si="210"/>
        <v>6.1200000000000045</v>
      </c>
      <c r="AJ958" s="7">
        <v>6.1</v>
      </c>
      <c r="AK958" s="7">
        <v>141.99700000000001</v>
      </c>
      <c r="AL958" s="7">
        <f t="shared" si="211"/>
        <v>135.89700000000002</v>
      </c>
      <c r="AM958" s="7">
        <v>3.08</v>
      </c>
      <c r="AN958" s="7">
        <v>4.4800000000000004</v>
      </c>
      <c r="AO958" s="7">
        <v>4</v>
      </c>
      <c r="AP958" s="7">
        <f t="shared" si="212"/>
        <v>-0.48000000000000043</v>
      </c>
      <c r="AQ958" s="7">
        <v>2.41</v>
      </c>
      <c r="AR958" s="7">
        <v>128.33250000000001</v>
      </c>
      <c r="AS958" s="7">
        <v>1641.7</v>
      </c>
      <c r="AT958" s="14">
        <v>296.34899999999999</v>
      </c>
      <c r="AU958" s="14">
        <v>101.29179999999999</v>
      </c>
      <c r="AV958" s="14">
        <v>58.6</v>
      </c>
      <c r="AY958" s="6">
        <v>44848</v>
      </c>
      <c r="AZ958" s="12">
        <v>0</v>
      </c>
      <c r="BA958" s="12">
        <v>1</v>
      </c>
      <c r="BB958" s="12">
        <v>1</v>
      </c>
      <c r="BE958" s="6">
        <v>44848</v>
      </c>
      <c r="BF958" t="s">
        <v>57</v>
      </c>
      <c r="BG958" s="52">
        <v>4</v>
      </c>
    </row>
    <row r="959" spans="1:59" x14ac:dyDescent="0.2">
      <c r="A959" s="6">
        <v>44851</v>
      </c>
      <c r="B959" s="12">
        <v>89.436700000000002</v>
      </c>
      <c r="C959" s="12">
        <v>139.75</v>
      </c>
      <c r="D959" s="12">
        <v>105.4447</v>
      </c>
      <c r="E959" s="12">
        <v>63.6616</v>
      </c>
      <c r="F959" s="12">
        <v>165.7251</v>
      </c>
      <c r="G959" s="12"/>
      <c r="H959" s="12">
        <v>9.0907999999999998</v>
      </c>
      <c r="I959" s="12">
        <v>43.567300000000003</v>
      </c>
      <c r="J959" s="12">
        <v>8.7528000000000006</v>
      </c>
      <c r="K959" s="12">
        <v>78.204400000000007</v>
      </c>
      <c r="L959" s="12">
        <v>86</v>
      </c>
      <c r="M959" s="12">
        <v>91.04</v>
      </c>
      <c r="O959" s="6">
        <v>44851</v>
      </c>
      <c r="P959" s="7">
        <f t="shared" si="213"/>
        <v>1.4314248224431838E-2</v>
      </c>
      <c r="Q959" s="7">
        <f t="shared" si="214"/>
        <v>7.2793822307624777E-3</v>
      </c>
      <c r="R959" s="7">
        <f t="shared" si="215"/>
        <v>3.3847441581614378E-3</v>
      </c>
      <c r="S959" s="7">
        <f t="shared" si="216"/>
        <v>1.0146873659409214E-2</v>
      </c>
      <c r="T959" s="7">
        <f t="shared" si="217"/>
        <v>6.1373613597831373E-3</v>
      </c>
      <c r="U959" s="7" t="str">
        <f t="shared" si="218"/>
        <v/>
      </c>
      <c r="V959" s="7">
        <f t="shared" si="219"/>
        <v>4.6713846268388155E-2</v>
      </c>
      <c r="W959" s="7">
        <f t="shared" si="220"/>
        <v>1.8584519573464537E-2</v>
      </c>
      <c r="X959" s="7">
        <f t="shared" si="221"/>
        <v>1.9858153926868863E-2</v>
      </c>
      <c r="Y959" s="7">
        <f t="shared" si="222"/>
        <v>0</v>
      </c>
      <c r="Z959" s="7">
        <v>2.5371999999999999E-2</v>
      </c>
      <c r="AA959" s="7">
        <f t="shared" si="223"/>
        <v>-1.1621151801772627E-3</v>
      </c>
      <c r="AB959" s="7">
        <f t="shared" si="224"/>
        <v>-1.2878056400538658E-2</v>
      </c>
      <c r="AE959" s="6">
        <v>44851</v>
      </c>
      <c r="AF959" s="7">
        <v>31.37</v>
      </c>
      <c r="AG959" s="7">
        <v>50.27</v>
      </c>
      <c r="AH959" s="7">
        <v>150.41999999999999</v>
      </c>
      <c r="AI959" s="7">
        <f t="shared" si="210"/>
        <v>5.0400000000000063</v>
      </c>
      <c r="AJ959" s="7">
        <v>6.08</v>
      </c>
      <c r="AK959" s="7">
        <v>127.97799999999999</v>
      </c>
      <c r="AL959" s="7">
        <f t="shared" si="211"/>
        <v>121.898</v>
      </c>
      <c r="AM959" s="7">
        <v>3.08</v>
      </c>
      <c r="AN959" s="7">
        <v>4.45</v>
      </c>
      <c r="AO959" s="7">
        <v>4.0199999999999996</v>
      </c>
      <c r="AP959" s="7">
        <f t="shared" si="212"/>
        <v>-0.4300000000000006</v>
      </c>
      <c r="AQ959" s="7">
        <v>2.4500000000000002</v>
      </c>
      <c r="AR959" s="7">
        <v>127.6448</v>
      </c>
      <c r="AS959" s="7">
        <v>1657</v>
      </c>
      <c r="AT959" s="14">
        <v>296.34899999999999</v>
      </c>
      <c r="AU959" s="14">
        <v>101.29179999999999</v>
      </c>
      <c r="AV959" s="14">
        <v>58.6</v>
      </c>
      <c r="AY959" s="6">
        <v>44851</v>
      </c>
      <c r="AZ959" s="12">
        <v>0</v>
      </c>
      <c r="BA959" s="12">
        <v>0</v>
      </c>
      <c r="BB959" s="12">
        <v>1</v>
      </c>
      <c r="BE959" s="6">
        <v>44851</v>
      </c>
      <c r="BF959" t="s">
        <v>57</v>
      </c>
      <c r="BG959" s="52">
        <v>4</v>
      </c>
    </row>
    <row r="960" spans="1:59" x14ac:dyDescent="0.2">
      <c r="A960" s="6">
        <v>44852</v>
      </c>
      <c r="B960" s="12">
        <v>89.596699999999998</v>
      </c>
      <c r="C960" s="12">
        <v>140.9716</v>
      </c>
      <c r="D960" s="12">
        <v>105.026</v>
      </c>
      <c r="E960" s="12">
        <v>64.058499999999995</v>
      </c>
      <c r="F960" s="12">
        <v>162.21950000000001</v>
      </c>
      <c r="G960" s="12"/>
      <c r="H960" s="12">
        <v>9.3092000000000006</v>
      </c>
      <c r="I960" s="12">
        <v>45.4114</v>
      </c>
      <c r="J960" s="12">
        <v>8.8201000000000001</v>
      </c>
      <c r="K960" s="12">
        <v>78.204400000000007</v>
      </c>
      <c r="L960" s="12">
        <v>83.29</v>
      </c>
      <c r="M960" s="12">
        <v>89.46</v>
      </c>
      <c r="O960" s="6">
        <v>44852</v>
      </c>
      <c r="P960" s="7">
        <f t="shared" si="213"/>
        <v>1.7873764626733591E-3</v>
      </c>
      <c r="Q960" s="7">
        <f t="shared" si="214"/>
        <v>8.7033396158251834E-3</v>
      </c>
      <c r="R960" s="7">
        <f t="shared" si="215"/>
        <v>-3.978706321959004E-3</v>
      </c>
      <c r="S960" s="7">
        <f t="shared" si="216"/>
        <v>6.2151732990001875E-3</v>
      </c>
      <c r="T960" s="7">
        <f t="shared" si="217"/>
        <v>-2.1380035133090072E-2</v>
      </c>
      <c r="U960" s="7" t="str">
        <f t="shared" si="218"/>
        <v/>
      </c>
      <c r="V960" s="7">
        <f t="shared" si="219"/>
        <v>2.3740245370652741E-2</v>
      </c>
      <c r="W960" s="7">
        <f t="shared" si="220"/>
        <v>4.1456305883943362E-2</v>
      </c>
      <c r="X960" s="7">
        <f t="shared" si="221"/>
        <v>7.6595586424642462E-3</v>
      </c>
      <c r="Y960" s="7">
        <f t="shared" si="222"/>
        <v>0</v>
      </c>
      <c r="Z960" s="7">
        <v>1.1681E-2</v>
      </c>
      <c r="AA960" s="7">
        <f t="shared" si="223"/>
        <v>-3.2018802306258566E-2</v>
      </c>
      <c r="AB960" s="7">
        <f t="shared" si="224"/>
        <v>-1.7507372373318824E-2</v>
      </c>
      <c r="AE960" s="6">
        <v>44852</v>
      </c>
      <c r="AF960" s="7">
        <v>30.5</v>
      </c>
      <c r="AG960" s="7">
        <v>49.12</v>
      </c>
      <c r="AH960" s="7">
        <v>145.79</v>
      </c>
      <c r="AI960" s="7">
        <f t="shared" si="210"/>
        <v>6.1699999999999875</v>
      </c>
      <c r="AJ960" s="7">
        <v>6.16</v>
      </c>
      <c r="AK960" s="7">
        <v>113.22199999999999</v>
      </c>
      <c r="AL960" s="7">
        <f t="shared" si="211"/>
        <v>107.062</v>
      </c>
      <c r="AM960" s="7">
        <v>3.08</v>
      </c>
      <c r="AN960" s="7">
        <v>4.43</v>
      </c>
      <c r="AO960" s="7">
        <v>4.01</v>
      </c>
      <c r="AP960" s="7">
        <f t="shared" si="212"/>
        <v>-0.41999999999999993</v>
      </c>
      <c r="AQ960" s="7">
        <v>2.41</v>
      </c>
      <c r="AR960" s="7">
        <v>127.9153</v>
      </c>
      <c r="AS960" s="7">
        <v>1649</v>
      </c>
      <c r="AT960" s="14">
        <v>296.34899999999999</v>
      </c>
      <c r="AU960" s="14">
        <v>101.29179999999999</v>
      </c>
      <c r="AV960" s="14">
        <v>58.6</v>
      </c>
      <c r="AY960" s="6">
        <v>44852</v>
      </c>
      <c r="AZ960" s="12">
        <v>0</v>
      </c>
      <c r="BA960" s="12">
        <v>0</v>
      </c>
      <c r="BB960" s="12">
        <v>1</v>
      </c>
      <c r="BE960" s="6">
        <v>44852</v>
      </c>
      <c r="BF960" t="s">
        <v>57</v>
      </c>
      <c r="BG960" s="52">
        <v>4</v>
      </c>
    </row>
    <row r="961" spans="1:59" x14ac:dyDescent="0.2">
      <c r="A961" s="6">
        <v>44853</v>
      </c>
      <c r="B961" s="12">
        <v>92.254400000000004</v>
      </c>
      <c r="C961" s="12">
        <v>145.54589999999999</v>
      </c>
      <c r="D961" s="12">
        <v>107.8947</v>
      </c>
      <c r="E961" s="12">
        <v>64.701099999999997</v>
      </c>
      <c r="F961" s="12">
        <v>164.90430000000001</v>
      </c>
      <c r="G961" s="12"/>
      <c r="H961" s="12">
        <v>9.0617000000000001</v>
      </c>
      <c r="I961" s="12">
        <v>45.217799999999997</v>
      </c>
      <c r="J961" s="12">
        <v>8.8873999999999995</v>
      </c>
      <c r="K961" s="12">
        <v>78.204400000000007</v>
      </c>
      <c r="L961" s="12">
        <v>86</v>
      </c>
      <c r="M961" s="12">
        <v>91.34</v>
      </c>
      <c r="O961" s="6">
        <v>44853</v>
      </c>
      <c r="P961" s="7">
        <f t="shared" si="213"/>
        <v>2.9231489314672936E-2</v>
      </c>
      <c r="Q961" s="7">
        <f t="shared" si="214"/>
        <v>3.1933049129759729E-2</v>
      </c>
      <c r="R961" s="7">
        <f t="shared" si="215"/>
        <v>2.694781294993448E-2</v>
      </c>
      <c r="S961" s="7">
        <f t="shared" si="216"/>
        <v>9.9814745489851704E-3</v>
      </c>
      <c r="T961" s="7">
        <f t="shared" si="217"/>
        <v>1.6414949232069497E-2</v>
      </c>
      <c r="U961" s="7" t="str">
        <f t="shared" si="218"/>
        <v/>
      </c>
      <c r="V961" s="7">
        <f t="shared" si="219"/>
        <v>-2.6946418066191892E-2</v>
      </c>
      <c r="W961" s="7">
        <f t="shared" si="220"/>
        <v>-4.2723602212674221E-3</v>
      </c>
      <c r="X961" s="7">
        <f t="shared" si="221"/>
        <v>7.6013354850630035E-3</v>
      </c>
      <c r="Y961" s="7">
        <f t="shared" si="222"/>
        <v>0</v>
      </c>
      <c r="Z961" s="7">
        <v>-7.1120000000000003E-3</v>
      </c>
      <c r="AA961" s="7">
        <f t="shared" si="223"/>
        <v>3.2018802306258622E-2</v>
      </c>
      <c r="AB961" s="7">
        <f t="shared" si="224"/>
        <v>2.0797209752150967E-2</v>
      </c>
      <c r="AE961" s="6">
        <v>44853</v>
      </c>
      <c r="AF961" s="7">
        <v>30.76</v>
      </c>
      <c r="AG961" s="7">
        <v>47.78</v>
      </c>
      <c r="AH961" s="7">
        <v>147.72999999999999</v>
      </c>
      <c r="AI961" s="7">
        <f t="shared" si="210"/>
        <v>5.3400000000000034</v>
      </c>
      <c r="AJ961" s="7">
        <v>5.63</v>
      </c>
      <c r="AK961" s="7">
        <v>112.51</v>
      </c>
      <c r="AL961" s="7">
        <f t="shared" si="211"/>
        <v>106.88000000000001</v>
      </c>
      <c r="AM961" s="7">
        <v>3.08</v>
      </c>
      <c r="AN961" s="7">
        <v>4.55</v>
      </c>
      <c r="AO961" s="7">
        <v>4.1399999999999997</v>
      </c>
      <c r="AP961" s="7">
        <f t="shared" si="212"/>
        <v>-0.41000000000000014</v>
      </c>
      <c r="AQ961" s="7">
        <v>2.42</v>
      </c>
      <c r="AR961" s="7">
        <v>128.39680000000001</v>
      </c>
      <c r="AS961" s="7">
        <v>1627.5</v>
      </c>
      <c r="AT961" s="14">
        <v>296.34899999999999</v>
      </c>
      <c r="AU961" s="14">
        <v>101.29179999999999</v>
      </c>
      <c r="AV961" s="14">
        <v>58.6</v>
      </c>
      <c r="AY961" s="6">
        <v>44853</v>
      </c>
      <c r="AZ961" s="12">
        <v>0</v>
      </c>
      <c r="BA961" s="12">
        <v>0</v>
      </c>
      <c r="BB961" s="12">
        <v>1</v>
      </c>
      <c r="BE961" s="6">
        <v>44853</v>
      </c>
      <c r="BF961" t="s">
        <v>57</v>
      </c>
      <c r="BG961" s="52">
        <v>4</v>
      </c>
    </row>
    <row r="962" spans="1:59" x14ac:dyDescent="0.2">
      <c r="A962" s="6">
        <v>44854</v>
      </c>
      <c r="B962" s="12">
        <v>92.378799999999998</v>
      </c>
      <c r="C962" s="12">
        <v>146.3776</v>
      </c>
      <c r="D962" s="12">
        <v>108.5183</v>
      </c>
      <c r="E962" s="12">
        <v>65.069699999999997</v>
      </c>
      <c r="F962" s="12">
        <v>167.94640000000001</v>
      </c>
      <c r="G962" s="12"/>
      <c r="H962" s="12">
        <v>8.8506</v>
      </c>
      <c r="I962" s="12">
        <v>44.304900000000004</v>
      </c>
      <c r="J962" s="12">
        <v>8.8948999999999998</v>
      </c>
      <c r="K962" s="12">
        <v>78.238600000000005</v>
      </c>
      <c r="L962" s="12">
        <v>86.02</v>
      </c>
      <c r="M962" s="12">
        <v>91.52</v>
      </c>
      <c r="O962" s="6">
        <v>44854</v>
      </c>
      <c r="P962" s="7">
        <f t="shared" si="213"/>
        <v>1.3475368332928938E-3</v>
      </c>
      <c r="Q962" s="7">
        <f t="shared" si="214"/>
        <v>5.698083575406649E-3</v>
      </c>
      <c r="R962" s="7">
        <f t="shared" si="215"/>
        <v>5.7630708503389012E-3</v>
      </c>
      <c r="S962" s="7">
        <f t="shared" si="216"/>
        <v>5.6808001687912403E-3</v>
      </c>
      <c r="T962" s="7">
        <f t="shared" si="217"/>
        <v>1.8279575242176833E-2</v>
      </c>
      <c r="U962" s="7" t="str">
        <f t="shared" si="218"/>
        <v/>
      </c>
      <c r="V962" s="7">
        <f t="shared" si="219"/>
        <v>-2.3571487090259663E-2</v>
      </c>
      <c r="W962" s="7">
        <f t="shared" si="220"/>
        <v>-2.0395534211835303E-2</v>
      </c>
      <c r="X962" s="7">
        <f t="shared" si="221"/>
        <v>8.435354756943567E-4</v>
      </c>
      <c r="Y962" s="7">
        <f t="shared" si="222"/>
        <v>4.3721995288780065E-4</v>
      </c>
      <c r="Z962" s="7">
        <v>-8.4209999999999997E-3</v>
      </c>
      <c r="AA962" s="7">
        <f t="shared" si="223"/>
        <v>2.3253110208246185E-4</v>
      </c>
      <c r="AB962" s="7">
        <f t="shared" si="224"/>
        <v>1.9687198746348258E-3</v>
      </c>
      <c r="AE962" s="6">
        <v>44854</v>
      </c>
      <c r="AF962" s="7">
        <v>29.98</v>
      </c>
      <c r="AG962" s="7">
        <v>47.98</v>
      </c>
      <c r="AH962" s="7">
        <v>155.61000000000001</v>
      </c>
      <c r="AI962" s="7">
        <f t="shared" si="210"/>
        <v>5.5</v>
      </c>
      <c r="AJ962" s="7">
        <v>5.0999999999999996</v>
      </c>
      <c r="AK962" s="7">
        <v>127.14700000000001</v>
      </c>
      <c r="AL962" s="7">
        <f t="shared" si="211"/>
        <v>122.04700000000001</v>
      </c>
      <c r="AM962" s="7">
        <v>3.08</v>
      </c>
      <c r="AN962" s="7">
        <v>4.62</v>
      </c>
      <c r="AO962" s="7">
        <v>4.24</v>
      </c>
      <c r="AP962" s="7">
        <f t="shared" si="212"/>
        <v>-0.37999999999999989</v>
      </c>
      <c r="AQ962" s="7">
        <v>2.5099999999999998</v>
      </c>
      <c r="AR962" s="7">
        <v>128.0052</v>
      </c>
      <c r="AS962" s="7">
        <v>1630.8</v>
      </c>
      <c r="AT962" s="14">
        <v>296.34899999999999</v>
      </c>
      <c r="AU962" s="14">
        <v>101.29179999999999</v>
      </c>
      <c r="AV962" s="14">
        <v>58.6</v>
      </c>
      <c r="AY962" s="6">
        <v>44854</v>
      </c>
      <c r="AZ962" s="12">
        <v>0</v>
      </c>
      <c r="BA962" s="12">
        <v>0</v>
      </c>
      <c r="BB962" s="12">
        <v>1</v>
      </c>
      <c r="BE962" s="6">
        <v>44854</v>
      </c>
      <c r="BF962" t="s">
        <v>57</v>
      </c>
      <c r="BG962" s="52">
        <v>4</v>
      </c>
    </row>
    <row r="963" spans="1:59" x14ac:dyDescent="0.2">
      <c r="A963" s="6">
        <v>44855</v>
      </c>
      <c r="B963" s="12">
        <v>94.094300000000004</v>
      </c>
      <c r="C963" s="12">
        <v>150.04220000000001</v>
      </c>
      <c r="D963" s="12">
        <v>110.9058</v>
      </c>
      <c r="E963" s="12">
        <v>67.347399999999993</v>
      </c>
      <c r="F963" s="12">
        <v>169.77170000000001</v>
      </c>
      <c r="G963" s="12"/>
      <c r="H963" s="12">
        <v>9.0543999999999993</v>
      </c>
      <c r="I963" s="12">
        <v>43.945399999999999</v>
      </c>
      <c r="J963" s="12">
        <v>9.0444999999999993</v>
      </c>
      <c r="K963" s="12">
        <v>78.247100000000003</v>
      </c>
      <c r="L963" s="12">
        <v>85.47</v>
      </c>
      <c r="M963" s="12">
        <v>91.82</v>
      </c>
      <c r="O963" s="6">
        <v>44855</v>
      </c>
      <c r="P963" s="7">
        <f t="shared" si="213"/>
        <v>1.8399955805612121E-2</v>
      </c>
      <c r="Q963" s="7">
        <f t="shared" si="214"/>
        <v>2.4727003506587679E-2</v>
      </c>
      <c r="R963" s="7">
        <f t="shared" si="215"/>
        <v>2.1762370004678358E-2</v>
      </c>
      <c r="S963" s="7">
        <f t="shared" si="216"/>
        <v>3.4405294728626183E-2</v>
      </c>
      <c r="T963" s="7">
        <f t="shared" si="217"/>
        <v>1.0809712442456307E-2</v>
      </c>
      <c r="U963" s="7" t="str">
        <f t="shared" si="218"/>
        <v/>
      </c>
      <c r="V963" s="7">
        <f t="shared" si="219"/>
        <v>2.2765574074200847E-2</v>
      </c>
      <c r="W963" s="7">
        <f t="shared" si="220"/>
        <v>-8.1473261529925647E-3</v>
      </c>
      <c r="X963" s="7">
        <f t="shared" si="221"/>
        <v>1.6678759375887631E-2</v>
      </c>
      <c r="Y963" s="7">
        <f t="shared" si="222"/>
        <v>1.0863612468570211E-4</v>
      </c>
      <c r="Z963" s="7">
        <v>2.4011000000000001E-2</v>
      </c>
      <c r="AA963" s="7">
        <f t="shared" si="223"/>
        <v>-6.4143901776635825E-3</v>
      </c>
      <c r="AB963" s="7">
        <f t="shared" si="224"/>
        <v>3.272611189588279E-3</v>
      </c>
      <c r="AE963" s="6">
        <v>44855</v>
      </c>
      <c r="AF963" s="7">
        <v>29.69</v>
      </c>
      <c r="AG963" s="7">
        <v>47.19</v>
      </c>
      <c r="AH963" s="7">
        <v>156.94999999999999</v>
      </c>
      <c r="AI963" s="7">
        <f t="shared" si="210"/>
        <v>6.3499999999999943</v>
      </c>
      <c r="AJ963" s="7">
        <v>4.45</v>
      </c>
      <c r="AK963" s="7">
        <v>113.57599999999999</v>
      </c>
      <c r="AL963" s="7">
        <f t="shared" si="211"/>
        <v>109.12599999999999</v>
      </c>
      <c r="AM963" s="7">
        <v>3.08</v>
      </c>
      <c r="AN963" s="7">
        <v>4.49</v>
      </c>
      <c r="AO963" s="7">
        <v>4.21</v>
      </c>
      <c r="AP963" s="7">
        <f t="shared" si="212"/>
        <v>-0.28000000000000025</v>
      </c>
      <c r="AQ963" s="7">
        <v>2.52</v>
      </c>
      <c r="AR963" s="7">
        <v>127.6735</v>
      </c>
      <c r="AS963" s="7">
        <v>1651</v>
      </c>
      <c r="AT963" s="14">
        <v>296.34899999999999</v>
      </c>
      <c r="AU963" s="14">
        <v>101.29179999999999</v>
      </c>
      <c r="AV963" s="14">
        <v>58.6</v>
      </c>
      <c r="AY963" s="6">
        <v>44855</v>
      </c>
      <c r="AZ963" s="12">
        <v>0</v>
      </c>
      <c r="BA963" s="12">
        <v>0</v>
      </c>
      <c r="BB963" s="12">
        <v>1</v>
      </c>
      <c r="BE963" s="6">
        <v>44855</v>
      </c>
      <c r="BF963" t="s">
        <v>57</v>
      </c>
      <c r="BG963" s="52">
        <v>4</v>
      </c>
    </row>
    <row r="964" spans="1:59" x14ac:dyDescent="0.2">
      <c r="A964" s="6">
        <v>44858</v>
      </c>
      <c r="B964" s="12">
        <v>94.752099999999999</v>
      </c>
      <c r="C964" s="12">
        <v>149.99019999999999</v>
      </c>
      <c r="D964" s="12">
        <v>111.4849</v>
      </c>
      <c r="E964" s="12">
        <v>66.941000000000003</v>
      </c>
      <c r="F964" s="12">
        <v>163.1079</v>
      </c>
      <c r="G964" s="12"/>
      <c r="H964" s="12">
        <v>9.2582000000000004</v>
      </c>
      <c r="I964" s="12">
        <v>43.594999999999999</v>
      </c>
      <c r="J964" s="12">
        <v>9.0296000000000003</v>
      </c>
      <c r="K964" s="12">
        <v>78.238600000000005</v>
      </c>
      <c r="L964" s="12">
        <v>86.12</v>
      </c>
      <c r="M964" s="12">
        <v>91.57</v>
      </c>
      <c r="O964" s="6">
        <v>44858</v>
      </c>
      <c r="P964" s="7">
        <f t="shared" si="213"/>
        <v>6.9665364062519762E-3</v>
      </c>
      <c r="Q964" s="7">
        <f t="shared" si="214"/>
        <v>-3.4662923418060567E-4</v>
      </c>
      <c r="R964" s="7">
        <f t="shared" si="215"/>
        <v>5.2079633627171466E-3</v>
      </c>
      <c r="S964" s="7">
        <f t="shared" si="216"/>
        <v>-6.0526633826237042E-3</v>
      </c>
      <c r="T964" s="7">
        <f t="shared" si="217"/>
        <v>-4.0042648324192548E-2</v>
      </c>
      <c r="U964" s="7" t="str">
        <f t="shared" si="218"/>
        <v/>
      </c>
      <c r="V964" s="7">
        <f t="shared" si="219"/>
        <v>2.2258817907615958E-2</v>
      </c>
      <c r="W964" s="7">
        <f t="shared" si="220"/>
        <v>-8.0054893823542101E-3</v>
      </c>
      <c r="X964" s="7">
        <f t="shared" si="221"/>
        <v>-1.648768500272982E-3</v>
      </c>
      <c r="Y964" s="7">
        <f t="shared" si="222"/>
        <v>-1.0863612468565817E-4</v>
      </c>
      <c r="Z964" s="7">
        <v>1.2161999999999999E-2</v>
      </c>
      <c r="AA964" s="7">
        <f t="shared" si="223"/>
        <v>7.5762353182356563E-3</v>
      </c>
      <c r="AB964" s="7">
        <f t="shared" si="224"/>
        <v>-2.7264317014352372E-3</v>
      </c>
      <c r="AE964" s="6">
        <v>44858</v>
      </c>
      <c r="AF964" s="7">
        <v>29.85</v>
      </c>
      <c r="AG964" s="7">
        <v>47.78</v>
      </c>
      <c r="AH964" s="7">
        <v>154.02000000000001</v>
      </c>
      <c r="AI964" s="7">
        <f t="shared" ref="AI964:AI1027" si="225">IF(AND(M964&lt;&gt;"",L964&lt;&gt;""),M964-L964,"")</f>
        <v>5.4499999999999886</v>
      </c>
      <c r="AJ964" s="7">
        <v>4.8099999999999996</v>
      </c>
      <c r="AK964" s="7">
        <v>99.17</v>
      </c>
      <c r="AL964" s="7">
        <f t="shared" ref="AL964:AL1027" si="226">IF(AND(AK964&lt;&gt;"",AJ964&lt;&gt;""),AK964-AJ964,"")</f>
        <v>94.36</v>
      </c>
      <c r="AM964" s="7">
        <v>3.08</v>
      </c>
      <c r="AN964" s="7">
        <v>4.5</v>
      </c>
      <c r="AO964" s="7">
        <v>4.25</v>
      </c>
      <c r="AP964" s="7">
        <f t="shared" ref="AP964:AP1027" si="227">IF(AND(AO964&lt;&gt;"",AN964&lt;&gt;""),AO964-AN964,"")</f>
        <v>-0.25</v>
      </c>
      <c r="AQ964" s="7">
        <v>2.59</v>
      </c>
      <c r="AR964" s="7">
        <v>128.03039999999999</v>
      </c>
      <c r="AS964" s="7">
        <v>1648.7</v>
      </c>
      <c r="AT964" s="14">
        <v>296.34899999999999</v>
      </c>
      <c r="AU964" s="14">
        <v>101.29179999999999</v>
      </c>
      <c r="AV964" s="14">
        <v>58.6</v>
      </c>
      <c r="AY964" s="6">
        <v>44858</v>
      </c>
      <c r="AZ964" s="12">
        <v>0</v>
      </c>
      <c r="BA964" s="12">
        <v>0</v>
      </c>
      <c r="BB964" s="12">
        <v>1</v>
      </c>
      <c r="BE964" s="6">
        <v>44858</v>
      </c>
      <c r="BF964" t="s">
        <v>57</v>
      </c>
      <c r="BG964" s="52">
        <v>4</v>
      </c>
    </row>
    <row r="965" spans="1:59" x14ac:dyDescent="0.2">
      <c r="A965" s="6">
        <v>44859</v>
      </c>
      <c r="B965" s="12">
        <v>94.112099999999998</v>
      </c>
      <c r="C965" s="12">
        <v>151.5496</v>
      </c>
      <c r="D965" s="12">
        <v>110.41589999999999</v>
      </c>
      <c r="E965" s="12">
        <v>67.186800000000005</v>
      </c>
      <c r="F965" s="12">
        <v>163.4846</v>
      </c>
      <c r="G965" s="12"/>
      <c r="H965" s="12">
        <v>9.3092000000000006</v>
      </c>
      <c r="I965" s="12">
        <v>44.738300000000002</v>
      </c>
      <c r="J965" s="12">
        <v>9.0070999999999994</v>
      </c>
      <c r="K965" s="12">
        <v>78.238600000000005</v>
      </c>
      <c r="L965" s="12">
        <v>86.93</v>
      </c>
      <c r="M965" s="12">
        <v>91.76</v>
      </c>
      <c r="O965" s="6">
        <v>44859</v>
      </c>
      <c r="P965" s="7">
        <f t="shared" ref="P965:P1028" si="228">IF(AND(B965&lt;&gt;"",B964&lt;&gt;""),LN(B965/B964),"")</f>
        <v>-6.777382370543681E-3</v>
      </c>
      <c r="Q965" s="7">
        <f t="shared" ref="Q965:Q1028" si="229">IF(AND(C965&lt;&gt;"",C964&lt;&gt;""),LN(C965/C964),"")</f>
        <v>1.034300547878211E-2</v>
      </c>
      <c r="R965" s="7">
        <f t="shared" ref="R965:R1028" si="230">IF(AND(D965&lt;&gt;"",D964&lt;&gt;""),LN(D965/D964),"")</f>
        <v>-9.6350105082845354E-3</v>
      </c>
      <c r="S965" s="7">
        <f t="shared" ref="S965:S1028" si="231">IF(AND(E965&lt;&gt;"",E964&lt;&gt;""),LN(E965/E964),"")</f>
        <v>3.6651652403379325E-3</v>
      </c>
      <c r="T965" s="7">
        <f t="shared" ref="T965:T1028" si="232">IF(AND(F965&lt;&gt;"",F964&lt;&gt;""),LN(F965/F964),"")</f>
        <v>2.3068513027869378E-3</v>
      </c>
      <c r="U965" s="7" t="str">
        <f t="shared" ref="U965:U1028" si="233">IF(AND(G965&lt;&gt;"",G964&lt;&gt;""),LN(G965/G964),"")</f>
        <v/>
      </c>
      <c r="V965" s="7">
        <f t="shared" ref="V965:V1028" si="234">IF(AND(H965&lt;&gt;"",H964&lt;&gt;""),LN(H965/H964),"")</f>
        <v>5.4935131746347019E-3</v>
      </c>
      <c r="W965" s="7">
        <f t="shared" ref="W965:W1028" si="235">IF(AND(I965&lt;&gt;"",I964&lt;&gt;""),LN(I965/I964),"")</f>
        <v>2.5887493142452565E-2</v>
      </c>
      <c r="X965" s="7">
        <f t="shared" ref="X965:X1028" si="236">IF(AND(J965&lt;&gt;"",J964&lt;&gt;""),LN(J965/J964),"")</f>
        <v>-2.4949144434537251E-3</v>
      </c>
      <c r="Y965" s="7">
        <f t="shared" ref="Y965:Y1028" si="237">IF(AND(K965&lt;&gt;"",K964&lt;&gt;""),LN(K965/K964),"")</f>
        <v>0</v>
      </c>
      <c r="Z965" s="7">
        <v>1.5841999999999998E-2</v>
      </c>
      <c r="AA965" s="7">
        <f t="shared" ref="AA965:AA1028" si="238">IF(AND(L965&lt;&gt;"",L964&lt;&gt;""),LN(L965/L964),"")</f>
        <v>9.3615245948107974E-3</v>
      </c>
      <c r="AB965" s="7">
        <f t="shared" ref="AB965:AB1028" si="239">IF(AND(M965&lt;&gt;"",M964&lt;&gt;""),LN(M965/M964),"")</f>
        <v>2.0727657014745276E-3</v>
      </c>
      <c r="AE965" s="6">
        <v>44859</v>
      </c>
      <c r="AF965" s="7">
        <v>28.46</v>
      </c>
      <c r="AG965" s="7">
        <v>47.3</v>
      </c>
      <c r="AH965" s="7">
        <v>147.78</v>
      </c>
      <c r="AI965" s="7">
        <f t="shared" si="225"/>
        <v>4.8299999999999983</v>
      </c>
      <c r="AJ965" s="7">
        <v>5.17</v>
      </c>
      <c r="AK965" s="7">
        <v>99.793999999999997</v>
      </c>
      <c r="AL965" s="7">
        <f t="shared" si="226"/>
        <v>94.623999999999995</v>
      </c>
      <c r="AM965" s="7">
        <v>3.08</v>
      </c>
      <c r="AN965" s="7">
        <v>4.42</v>
      </c>
      <c r="AO965" s="7">
        <v>4.0999999999999996</v>
      </c>
      <c r="AP965" s="7">
        <f t="shared" si="227"/>
        <v>-0.32000000000000028</v>
      </c>
      <c r="AQ965" s="7">
        <v>2.5099999999999998</v>
      </c>
      <c r="AR965" s="7">
        <v>127.3771</v>
      </c>
      <c r="AS965" s="7">
        <v>1652.8</v>
      </c>
      <c r="AT965" s="14">
        <v>296.34899999999999</v>
      </c>
      <c r="AU965" s="14">
        <v>101.29179999999999</v>
      </c>
      <c r="AV965" s="14">
        <v>58.6</v>
      </c>
      <c r="AY965" s="6">
        <v>44859</v>
      </c>
      <c r="AZ965" s="12">
        <v>0</v>
      </c>
      <c r="BA965" s="12">
        <v>0</v>
      </c>
      <c r="BB965" s="12">
        <v>1</v>
      </c>
      <c r="BE965" s="6">
        <v>44859</v>
      </c>
      <c r="BF965" t="s">
        <v>57</v>
      </c>
      <c r="BG965" s="52">
        <v>4</v>
      </c>
    </row>
    <row r="966" spans="1:59" x14ac:dyDescent="0.2">
      <c r="A966" s="6">
        <v>44860</v>
      </c>
      <c r="B966" s="12">
        <v>95.231999999999999</v>
      </c>
      <c r="C966" s="12">
        <v>153.42099999999999</v>
      </c>
      <c r="D966" s="12">
        <v>112.7589</v>
      </c>
      <c r="E966" s="12">
        <v>68.538200000000003</v>
      </c>
      <c r="F966" s="12">
        <v>163.5522</v>
      </c>
      <c r="G966" s="12"/>
      <c r="H966" s="12">
        <v>9.3892000000000007</v>
      </c>
      <c r="I966" s="12">
        <v>44.1021</v>
      </c>
      <c r="J966" s="12">
        <v>9.1867000000000001</v>
      </c>
      <c r="K966" s="12">
        <v>78.255600000000001</v>
      </c>
      <c r="L966" s="12">
        <v>89.39</v>
      </c>
      <c r="M966" s="12">
        <v>92.93</v>
      </c>
      <c r="O966" s="6">
        <v>44860</v>
      </c>
      <c r="P966" s="7">
        <f t="shared" si="228"/>
        <v>1.1829394835798238E-2</v>
      </c>
      <c r="Q966" s="7">
        <f t="shared" si="229"/>
        <v>1.2272812457530816E-2</v>
      </c>
      <c r="R966" s="7">
        <f t="shared" si="230"/>
        <v>2.0997765753986881E-2</v>
      </c>
      <c r="S966" s="7">
        <f t="shared" si="231"/>
        <v>1.9914454401785742E-2</v>
      </c>
      <c r="T966" s="7">
        <f t="shared" si="232"/>
        <v>4.1340913904967601E-4</v>
      </c>
      <c r="U966" s="7" t="str">
        <f t="shared" si="233"/>
        <v/>
      </c>
      <c r="V966" s="7">
        <f t="shared" si="234"/>
        <v>8.5569340842222927E-3</v>
      </c>
      <c r="W966" s="7">
        <f t="shared" si="235"/>
        <v>-1.4322557655562323E-2</v>
      </c>
      <c r="X966" s="7">
        <f t="shared" si="236"/>
        <v>1.9743630701964304E-2</v>
      </c>
      <c r="Y966" s="7">
        <f t="shared" si="237"/>
        <v>2.1726044884554725E-4</v>
      </c>
      <c r="Z966" s="7">
        <v>-7.5630000000000003E-3</v>
      </c>
      <c r="AA966" s="7">
        <f t="shared" si="238"/>
        <v>2.7905622008788097E-2</v>
      </c>
      <c r="AB966" s="7">
        <f t="shared" si="239"/>
        <v>1.2670048748132771E-2</v>
      </c>
      <c r="AE966" s="6">
        <v>44860</v>
      </c>
      <c r="AF966" s="7">
        <v>27.28</v>
      </c>
      <c r="AG966" s="7">
        <v>48.58</v>
      </c>
      <c r="AH966" s="7">
        <v>140.19999999999999</v>
      </c>
      <c r="AI966" s="7">
        <f t="shared" si="225"/>
        <v>3.5400000000000063</v>
      </c>
      <c r="AJ966" s="7">
        <v>5.28</v>
      </c>
      <c r="AK966" s="7">
        <v>104.32</v>
      </c>
      <c r="AL966" s="7">
        <f t="shared" si="226"/>
        <v>99.039999999999992</v>
      </c>
      <c r="AM966" s="7">
        <v>3.08</v>
      </c>
      <c r="AN966" s="7">
        <v>4.3899999999999997</v>
      </c>
      <c r="AO966" s="7">
        <v>4.04</v>
      </c>
      <c r="AP966" s="7">
        <f t="shared" si="227"/>
        <v>-0.34999999999999964</v>
      </c>
      <c r="AQ966" s="7">
        <v>2.44</v>
      </c>
      <c r="AR966" s="7">
        <v>126.4723</v>
      </c>
      <c r="AS966" s="7">
        <v>1664</v>
      </c>
      <c r="AT966" s="14">
        <v>296.34899999999999</v>
      </c>
      <c r="AU966" s="14">
        <v>101.29179999999999</v>
      </c>
      <c r="AV966" s="14">
        <v>58.6</v>
      </c>
      <c r="AY966" s="6">
        <v>44860</v>
      </c>
      <c r="AZ966" s="12">
        <v>0</v>
      </c>
      <c r="BA966" s="12">
        <v>0</v>
      </c>
      <c r="BB966" s="12">
        <v>1</v>
      </c>
      <c r="BE966" s="6">
        <v>44860</v>
      </c>
      <c r="BF966" t="s">
        <v>57</v>
      </c>
      <c r="BG966" s="52">
        <v>4</v>
      </c>
    </row>
    <row r="967" spans="1:59" x14ac:dyDescent="0.2">
      <c r="A967" s="6">
        <v>44861</v>
      </c>
      <c r="B967" s="12">
        <v>95.596500000000006</v>
      </c>
      <c r="C967" s="12">
        <v>154.12270000000001</v>
      </c>
      <c r="D967" s="12">
        <v>112.82129999999999</v>
      </c>
      <c r="E967" s="12">
        <v>67.923900000000003</v>
      </c>
      <c r="F967" s="12">
        <v>168.16849999999999</v>
      </c>
      <c r="G967" s="12"/>
      <c r="H967" s="12">
        <v>9.3018999999999998</v>
      </c>
      <c r="I967" s="12">
        <v>44.212699999999998</v>
      </c>
      <c r="J967" s="12">
        <v>9.3064</v>
      </c>
      <c r="K967" s="12">
        <v>78.281300000000002</v>
      </c>
      <c r="L967" s="12">
        <v>89.06</v>
      </c>
      <c r="M967" s="12">
        <v>94.17</v>
      </c>
      <c r="O967" s="6">
        <v>44861</v>
      </c>
      <c r="P967" s="7">
        <f t="shared" si="228"/>
        <v>3.8201887379280298E-3</v>
      </c>
      <c r="Q967" s="7">
        <f t="shared" si="229"/>
        <v>4.5632618560907503E-3</v>
      </c>
      <c r="R967" s="7">
        <f t="shared" si="230"/>
        <v>5.5324005911490978E-4</v>
      </c>
      <c r="S967" s="7">
        <f t="shared" si="231"/>
        <v>-9.003293215544628E-3</v>
      </c>
      <c r="T967" s="7">
        <f t="shared" si="232"/>
        <v>2.7834247511389267E-2</v>
      </c>
      <c r="U967" s="7" t="str">
        <f t="shared" si="233"/>
        <v/>
      </c>
      <c r="V967" s="7">
        <f t="shared" si="234"/>
        <v>-9.3414122047388078E-3</v>
      </c>
      <c r="W967" s="7">
        <f t="shared" si="235"/>
        <v>2.5046777622761323E-3</v>
      </c>
      <c r="X967" s="7">
        <f t="shared" si="236"/>
        <v>1.2945549602629645E-2</v>
      </c>
      <c r="Y967" s="7">
        <f t="shared" si="237"/>
        <v>3.2835708680719971E-4</v>
      </c>
      <c r="Z967" s="7">
        <v>-5.3540000000000003E-3</v>
      </c>
      <c r="AA967" s="7">
        <f t="shared" si="238"/>
        <v>-3.69851920620485E-3</v>
      </c>
      <c r="AB967" s="7">
        <f t="shared" si="239"/>
        <v>1.3255137952723853E-2</v>
      </c>
      <c r="AE967" s="6">
        <v>44861</v>
      </c>
      <c r="AF967" s="7">
        <v>27.39</v>
      </c>
      <c r="AG967" s="7">
        <v>49.02</v>
      </c>
      <c r="AH967" s="7">
        <v>142.78</v>
      </c>
      <c r="AI967" s="7">
        <f t="shared" si="225"/>
        <v>5.1099999999999994</v>
      </c>
      <c r="AJ967" s="7">
        <v>5.3</v>
      </c>
      <c r="AK967" s="7">
        <v>107.384</v>
      </c>
      <c r="AL967" s="7">
        <f t="shared" si="226"/>
        <v>102.084</v>
      </c>
      <c r="AM967" s="7">
        <v>3.08</v>
      </c>
      <c r="AN967" s="7">
        <v>4.3</v>
      </c>
      <c r="AO967" s="7">
        <v>3.96</v>
      </c>
      <c r="AP967" s="7">
        <f t="shared" si="227"/>
        <v>-0.33999999999999986</v>
      </c>
      <c r="AQ967" s="7">
        <v>2.4500000000000002</v>
      </c>
      <c r="AR967" s="7">
        <v>126.7028</v>
      </c>
      <c r="AS967" s="7">
        <v>1660.7</v>
      </c>
      <c r="AT967" s="14">
        <v>296.34899999999999</v>
      </c>
      <c r="AU967" s="14">
        <v>101.29179999999999</v>
      </c>
      <c r="AV967" s="14">
        <v>58.6</v>
      </c>
      <c r="AY967" s="6">
        <v>44861</v>
      </c>
      <c r="AZ967" s="12">
        <v>0</v>
      </c>
      <c r="BA967" s="12">
        <v>0</v>
      </c>
      <c r="BB967" s="12">
        <v>1</v>
      </c>
      <c r="BE967" s="6">
        <v>44861</v>
      </c>
      <c r="BF967" t="s">
        <v>57</v>
      </c>
      <c r="BG967" s="52">
        <v>4</v>
      </c>
    </row>
    <row r="968" spans="1:59" x14ac:dyDescent="0.2">
      <c r="A968" s="6">
        <v>44862</v>
      </c>
      <c r="B968" s="12">
        <v>98.3964</v>
      </c>
      <c r="C968" s="12">
        <v>155.9247</v>
      </c>
      <c r="D968" s="12">
        <v>113.29340000000001</v>
      </c>
      <c r="E968" s="12">
        <v>67.895600000000002</v>
      </c>
      <c r="F968" s="12">
        <v>168.50649999999999</v>
      </c>
      <c r="G968" s="12"/>
      <c r="H968" s="12">
        <v>9.0762999999999998</v>
      </c>
      <c r="I968" s="12">
        <v>43.207700000000003</v>
      </c>
      <c r="J968" s="12">
        <v>9.3736999999999995</v>
      </c>
      <c r="K968" s="12">
        <v>78.2727</v>
      </c>
      <c r="L968" s="12">
        <v>87.85</v>
      </c>
      <c r="M968" s="12">
        <v>94.64</v>
      </c>
      <c r="O968" s="6">
        <v>44862</v>
      </c>
      <c r="P968" s="7">
        <f t="shared" si="228"/>
        <v>2.8868009514593361E-2</v>
      </c>
      <c r="Q968" s="7">
        <f t="shared" si="229"/>
        <v>1.1624159987400556E-2</v>
      </c>
      <c r="R968" s="7">
        <f t="shared" si="230"/>
        <v>4.1757628849454949E-3</v>
      </c>
      <c r="S968" s="7">
        <f t="shared" si="231"/>
        <v>-4.1672956253787648E-4</v>
      </c>
      <c r="T968" s="7">
        <f t="shared" si="232"/>
        <v>2.0078717668687352E-3</v>
      </c>
      <c r="U968" s="7" t="str">
        <f t="shared" si="233"/>
        <v/>
      </c>
      <c r="V968" s="7">
        <f t="shared" si="234"/>
        <v>-2.455205978763678E-2</v>
      </c>
      <c r="W968" s="7">
        <f t="shared" si="235"/>
        <v>-2.2993358021132674E-2</v>
      </c>
      <c r="X968" s="7">
        <f t="shared" si="236"/>
        <v>7.2055600542770826E-3</v>
      </c>
      <c r="Y968" s="7">
        <f t="shared" si="237"/>
        <v>-1.0986624434575538E-4</v>
      </c>
      <c r="Z968" s="7">
        <v>2.3512000000000002E-2</v>
      </c>
      <c r="AA968" s="7">
        <f t="shared" si="238"/>
        <v>-1.3679485260450168E-2</v>
      </c>
      <c r="AB968" s="7">
        <f t="shared" si="239"/>
        <v>4.9785601481595037E-3</v>
      </c>
      <c r="AE968" s="6">
        <v>44862</v>
      </c>
      <c r="AF968" s="7">
        <v>25.75</v>
      </c>
      <c r="AG968" s="7">
        <v>47.81</v>
      </c>
      <c r="AH968" s="7">
        <v>144.6</v>
      </c>
      <c r="AI968" s="7">
        <f t="shared" si="225"/>
        <v>6.7900000000000063</v>
      </c>
      <c r="AJ968" s="7">
        <v>5.0199999999999996</v>
      </c>
      <c r="AK968" s="7">
        <v>112.244</v>
      </c>
      <c r="AL968" s="7">
        <f t="shared" si="226"/>
        <v>107.224</v>
      </c>
      <c r="AM968" s="7">
        <v>3.08</v>
      </c>
      <c r="AN968" s="7">
        <v>4.41</v>
      </c>
      <c r="AO968" s="7">
        <v>4.0199999999999996</v>
      </c>
      <c r="AP968" s="7">
        <f t="shared" si="227"/>
        <v>-0.39000000000000057</v>
      </c>
      <c r="AQ968" s="7">
        <v>2.5099999999999998</v>
      </c>
      <c r="AR968" s="7">
        <v>127.2135</v>
      </c>
      <c r="AS968" s="7">
        <v>1639.6</v>
      </c>
      <c r="AT968" s="14">
        <v>296.34899999999999</v>
      </c>
      <c r="AU968" s="14">
        <v>101.29179999999999</v>
      </c>
      <c r="AV968" s="14">
        <v>58.6</v>
      </c>
      <c r="AY968" s="6">
        <v>44862</v>
      </c>
      <c r="AZ968" s="12">
        <v>0</v>
      </c>
      <c r="BA968" s="12">
        <v>0</v>
      </c>
      <c r="BB968" s="12">
        <v>1</v>
      </c>
      <c r="BE968" s="6">
        <v>44862</v>
      </c>
      <c r="BF968" t="s">
        <v>57</v>
      </c>
      <c r="BG968" s="52">
        <v>4</v>
      </c>
    </row>
    <row r="969" spans="1:59" x14ac:dyDescent="0.2">
      <c r="A969" s="6">
        <v>44865</v>
      </c>
      <c r="B969" s="12">
        <v>98.494100000000003</v>
      </c>
      <c r="C969" s="12">
        <v>156.7217</v>
      </c>
      <c r="D969" s="12">
        <v>112.3313</v>
      </c>
      <c r="E969" s="12">
        <v>68.613799999999998</v>
      </c>
      <c r="F969" s="12">
        <v>170.37049999999999</v>
      </c>
      <c r="G969" s="12"/>
      <c r="H969" s="12">
        <v>9.1417999999999999</v>
      </c>
      <c r="I969" s="12">
        <v>44.203499999999998</v>
      </c>
      <c r="J969" s="12">
        <v>9.5533000000000001</v>
      </c>
      <c r="K969" s="12">
        <v>78.2727</v>
      </c>
      <c r="L969" s="12">
        <v>86.54</v>
      </c>
      <c r="M969" s="12">
        <v>93.3</v>
      </c>
      <c r="O969" s="6">
        <v>44865</v>
      </c>
      <c r="P969" s="7">
        <f t="shared" si="228"/>
        <v>9.9242988380717065E-4</v>
      </c>
      <c r="Q969" s="7">
        <f t="shared" si="229"/>
        <v>5.0984225401493307E-3</v>
      </c>
      <c r="R969" s="7">
        <f t="shared" si="230"/>
        <v>-8.5283732798164327E-3</v>
      </c>
      <c r="S969" s="7">
        <f t="shared" si="231"/>
        <v>1.0522449394634419E-2</v>
      </c>
      <c r="T969" s="7">
        <f t="shared" si="232"/>
        <v>1.1001152626082861E-2</v>
      </c>
      <c r="U969" s="7" t="str">
        <f t="shared" si="233"/>
        <v/>
      </c>
      <c r="V969" s="7">
        <f t="shared" si="234"/>
        <v>7.190682039053378E-3</v>
      </c>
      <c r="W969" s="7">
        <f t="shared" si="235"/>
        <v>2.2785251361194716E-2</v>
      </c>
      <c r="X969" s="7">
        <f t="shared" si="236"/>
        <v>1.8978748967601062E-2</v>
      </c>
      <c r="Y969" s="7">
        <f t="shared" si="237"/>
        <v>0</v>
      </c>
      <c r="Z969" s="7">
        <v>-7.2490000000000002E-3</v>
      </c>
      <c r="AA969" s="7">
        <f t="shared" si="238"/>
        <v>-1.5024079836367344E-2</v>
      </c>
      <c r="AB969" s="7">
        <f t="shared" si="239"/>
        <v>-1.4260111816833197E-2</v>
      </c>
      <c r="AE969" s="6">
        <v>44865</v>
      </c>
      <c r="AF969" s="7">
        <v>25.88</v>
      </c>
      <c r="AG969" s="7">
        <v>47.41</v>
      </c>
      <c r="AH969" s="7">
        <v>147.91999999999999</v>
      </c>
      <c r="AI969" s="7">
        <f t="shared" si="225"/>
        <v>6.7599999999999909</v>
      </c>
      <c r="AJ969" s="7">
        <v>5.0199999999999996</v>
      </c>
      <c r="AK969" s="7">
        <v>123.352</v>
      </c>
      <c r="AL969" s="7">
        <f t="shared" si="226"/>
        <v>118.33200000000001</v>
      </c>
      <c r="AM969" s="7">
        <v>3.08</v>
      </c>
      <c r="AN969" s="7">
        <v>4.51</v>
      </c>
      <c r="AO969" s="7">
        <v>4.0999999999999996</v>
      </c>
      <c r="AP969" s="7">
        <f t="shared" si="227"/>
        <v>-0.41000000000000014</v>
      </c>
      <c r="AQ969" s="7">
        <v>2.52</v>
      </c>
      <c r="AR969" s="7">
        <v>127.6219</v>
      </c>
      <c r="AS969" s="7">
        <v>1635.9</v>
      </c>
      <c r="AT969" s="14">
        <v>296.34899999999999</v>
      </c>
      <c r="AU969" s="14">
        <v>101.29179999999999</v>
      </c>
      <c r="AV969" s="14">
        <v>58.6</v>
      </c>
      <c r="AY969" s="6">
        <v>44865</v>
      </c>
      <c r="AZ969" s="12">
        <v>0</v>
      </c>
      <c r="BA969" s="12">
        <v>0</v>
      </c>
      <c r="BB969" s="12">
        <v>1</v>
      </c>
      <c r="BE969" s="6">
        <v>44865</v>
      </c>
      <c r="BF969" t="s">
        <v>57</v>
      </c>
      <c r="BG969" s="52">
        <v>4</v>
      </c>
    </row>
    <row r="970" spans="1:59" x14ac:dyDescent="0.2">
      <c r="A970" s="6">
        <v>44866</v>
      </c>
      <c r="B970" s="12">
        <v>99.471900000000005</v>
      </c>
      <c r="C970" s="12">
        <v>157.86529999999999</v>
      </c>
      <c r="D970" s="12">
        <v>113.8368</v>
      </c>
      <c r="E970" s="12">
        <v>69.748000000000005</v>
      </c>
      <c r="F970" s="12">
        <v>173.70240000000001</v>
      </c>
      <c r="G970" s="12"/>
      <c r="H970" s="12">
        <v>9.6220999999999997</v>
      </c>
      <c r="I970" s="12">
        <v>47.5045</v>
      </c>
      <c r="J970" s="12">
        <v>9.5382999999999996</v>
      </c>
      <c r="K970" s="12">
        <v>78.279600000000002</v>
      </c>
      <c r="L970" s="12">
        <v>88.36</v>
      </c>
      <c r="M970" s="12">
        <v>95.12</v>
      </c>
      <c r="O970" s="6">
        <v>44866</v>
      </c>
      <c r="P970" s="7">
        <f t="shared" si="228"/>
        <v>9.8785443115496814E-3</v>
      </c>
      <c r="Q970" s="7">
        <f t="shared" si="229"/>
        <v>7.2705168210579658E-3</v>
      </c>
      <c r="R970" s="7">
        <f t="shared" si="230"/>
        <v>1.3313303128745254E-2</v>
      </c>
      <c r="S970" s="7">
        <f t="shared" si="231"/>
        <v>1.6395065773852857E-2</v>
      </c>
      <c r="T970" s="7">
        <f t="shared" si="232"/>
        <v>1.9368012735207458E-2</v>
      </c>
      <c r="U970" s="7" t="str">
        <f t="shared" si="233"/>
        <v/>
      </c>
      <c r="V970" s="7">
        <f t="shared" si="234"/>
        <v>5.1205233453703099E-2</v>
      </c>
      <c r="W970" s="7">
        <f t="shared" si="235"/>
        <v>7.2020471926443091E-2</v>
      </c>
      <c r="X970" s="7">
        <f t="shared" si="236"/>
        <v>-1.5713720260756106E-3</v>
      </c>
      <c r="Y970" s="7">
        <f t="shared" si="237"/>
        <v>8.8149455542490475E-5</v>
      </c>
      <c r="Z970" s="7">
        <v>-4.3860000000000001E-3</v>
      </c>
      <c r="AA970" s="7">
        <f t="shared" si="238"/>
        <v>2.0812643755177666E-2</v>
      </c>
      <c r="AB970" s="7">
        <f t="shared" si="239"/>
        <v>1.9319144529228335E-2</v>
      </c>
      <c r="AE970" s="6">
        <v>44866</v>
      </c>
      <c r="AF970" s="7">
        <v>25.81</v>
      </c>
      <c r="AG970" s="7">
        <v>47.04</v>
      </c>
      <c r="AH970" s="7">
        <v>148.41999999999999</v>
      </c>
      <c r="AI970" s="7">
        <f t="shared" si="225"/>
        <v>6.7600000000000051</v>
      </c>
      <c r="AJ970" s="7">
        <v>4.57</v>
      </c>
      <c r="AK970" s="7">
        <v>116.193</v>
      </c>
      <c r="AL970" s="7">
        <f t="shared" si="226"/>
        <v>111.62299999999999</v>
      </c>
      <c r="AM970" s="7">
        <v>3.08</v>
      </c>
      <c r="AN970" s="7">
        <v>4.54</v>
      </c>
      <c r="AO970" s="7">
        <v>4.07</v>
      </c>
      <c r="AP970" s="7">
        <f t="shared" si="227"/>
        <v>-0.46999999999999975</v>
      </c>
      <c r="AQ970" s="7">
        <v>2.5099999999999998</v>
      </c>
      <c r="AR970" s="7">
        <v>127.39870000000001</v>
      </c>
      <c r="AS970" s="7">
        <v>1645</v>
      </c>
      <c r="AT970" s="14">
        <v>298.786</v>
      </c>
      <c r="AU970" s="14">
        <v>100.9552</v>
      </c>
      <c r="AV970" s="14">
        <v>56.7</v>
      </c>
      <c r="AY970" s="6">
        <v>44866</v>
      </c>
      <c r="AZ970" s="12">
        <v>0</v>
      </c>
      <c r="BA970" s="12">
        <v>0</v>
      </c>
      <c r="BB970" s="12">
        <v>1</v>
      </c>
      <c r="BE970" s="6">
        <v>44866</v>
      </c>
      <c r="BF970" t="s">
        <v>57</v>
      </c>
      <c r="BG970" s="52">
        <v>4</v>
      </c>
    </row>
    <row r="971" spans="1:59" x14ac:dyDescent="0.2">
      <c r="A971" s="6">
        <v>44867</v>
      </c>
      <c r="B971" s="12">
        <v>97.427499999999995</v>
      </c>
      <c r="C971" s="12">
        <v>154.64250000000001</v>
      </c>
      <c r="D971" s="12">
        <v>112.7054</v>
      </c>
      <c r="E971" s="12">
        <v>67.196200000000005</v>
      </c>
      <c r="F971" s="12">
        <v>172.50479999999999</v>
      </c>
      <c r="G971" s="12"/>
      <c r="H971" s="12">
        <v>9.5565999999999995</v>
      </c>
      <c r="I971" s="12">
        <v>46.038400000000003</v>
      </c>
      <c r="J971" s="12">
        <v>9.2464999999999993</v>
      </c>
      <c r="K971" s="12">
        <v>78.305300000000003</v>
      </c>
      <c r="L971" s="12">
        <v>90.06</v>
      </c>
      <c r="M971" s="12">
        <v>96.07</v>
      </c>
      <c r="O971" s="6">
        <v>44867</v>
      </c>
      <c r="P971" s="7">
        <f t="shared" si="228"/>
        <v>-2.0766680558218221E-2</v>
      </c>
      <c r="Q971" s="7">
        <f t="shared" si="229"/>
        <v>-2.0626136419776064E-2</v>
      </c>
      <c r="R971" s="7">
        <f t="shared" si="230"/>
        <v>-9.9885090430129695E-3</v>
      </c>
      <c r="S971" s="7">
        <f t="shared" si="231"/>
        <v>-3.7272048144067919E-2</v>
      </c>
      <c r="T971" s="7">
        <f t="shared" si="232"/>
        <v>-6.9184279061079964E-3</v>
      </c>
      <c r="U971" s="7" t="str">
        <f t="shared" si="233"/>
        <v/>
      </c>
      <c r="V971" s="7">
        <f t="shared" si="234"/>
        <v>-6.8305208031702565E-3</v>
      </c>
      <c r="W971" s="7">
        <f t="shared" si="235"/>
        <v>-3.1348612534872616E-2</v>
      </c>
      <c r="X971" s="7">
        <f t="shared" si="236"/>
        <v>-3.1070170973428086E-2</v>
      </c>
      <c r="Y971" s="7">
        <f t="shared" si="237"/>
        <v>3.2825643124929682E-4</v>
      </c>
      <c r="Z971" s="7">
        <v>-2.5416999999999999E-2</v>
      </c>
      <c r="AA971" s="7">
        <f t="shared" si="238"/>
        <v>1.9056736321509248E-2</v>
      </c>
      <c r="AB971" s="7">
        <f t="shared" si="239"/>
        <v>9.9378400391206354E-3</v>
      </c>
      <c r="AE971" s="6">
        <v>44867</v>
      </c>
      <c r="AF971" s="7">
        <v>25.86</v>
      </c>
      <c r="AG971" s="7">
        <v>47.75</v>
      </c>
      <c r="AH971" s="7">
        <v>141.16999999999999</v>
      </c>
      <c r="AI971" s="7">
        <f t="shared" si="225"/>
        <v>6.0099999999999909</v>
      </c>
      <c r="AJ971" s="7">
        <v>4.58</v>
      </c>
      <c r="AK971" s="7">
        <v>125.863</v>
      </c>
      <c r="AL971" s="7">
        <f t="shared" si="226"/>
        <v>121.283</v>
      </c>
      <c r="AM971" s="7">
        <v>3.08</v>
      </c>
      <c r="AN971" s="7">
        <v>4.6100000000000003</v>
      </c>
      <c r="AO971" s="7">
        <v>4.0999999999999996</v>
      </c>
      <c r="AP971" s="7">
        <f t="shared" si="227"/>
        <v>-0.51000000000000068</v>
      </c>
      <c r="AQ971" s="7">
        <v>2.5299999999999998</v>
      </c>
      <c r="AR971" s="7">
        <v>127.3115</v>
      </c>
      <c r="AS971" s="7">
        <v>1645.7</v>
      </c>
      <c r="AT971" s="14">
        <v>298.786</v>
      </c>
      <c r="AU971" s="14">
        <v>100.9552</v>
      </c>
      <c r="AV971" s="14">
        <v>56.7</v>
      </c>
      <c r="AY971" s="6">
        <v>44867</v>
      </c>
      <c r="AZ971" s="12">
        <v>0</v>
      </c>
      <c r="BA971" s="12">
        <v>0</v>
      </c>
      <c r="BB971" s="12">
        <v>1</v>
      </c>
      <c r="BE971" s="6">
        <v>44867</v>
      </c>
      <c r="BF971" t="s">
        <v>57</v>
      </c>
      <c r="BG971" s="52">
        <v>4</v>
      </c>
    </row>
    <row r="972" spans="1:59" x14ac:dyDescent="0.2">
      <c r="A972" s="6">
        <v>44868</v>
      </c>
      <c r="B972" s="12">
        <v>98.751900000000006</v>
      </c>
      <c r="C972" s="12">
        <v>156.92099999999999</v>
      </c>
      <c r="D972" s="12">
        <v>119.2178</v>
      </c>
      <c r="E972" s="12">
        <v>68.197999999999993</v>
      </c>
      <c r="F972" s="12">
        <v>170.98859999999999</v>
      </c>
      <c r="G972" s="12"/>
      <c r="H972" s="12">
        <v>9.5711999999999993</v>
      </c>
      <c r="I972" s="12">
        <v>47.937899999999999</v>
      </c>
      <c r="J972" s="12">
        <v>9.3192000000000004</v>
      </c>
      <c r="K972" s="12">
        <v>78.331000000000003</v>
      </c>
      <c r="L972" s="12">
        <v>88.14</v>
      </c>
      <c r="M972" s="12">
        <v>95.29</v>
      </c>
      <c r="O972" s="6">
        <v>44868</v>
      </c>
      <c r="P972" s="7">
        <f t="shared" si="228"/>
        <v>1.3502132442232482E-2</v>
      </c>
      <c r="Q972" s="7">
        <f t="shared" si="229"/>
        <v>1.4626492645177725E-2</v>
      </c>
      <c r="R972" s="7">
        <f t="shared" si="230"/>
        <v>5.6174737625911964E-2</v>
      </c>
      <c r="S972" s="7">
        <f t="shared" si="231"/>
        <v>1.4798540595039079E-2</v>
      </c>
      <c r="T972" s="7">
        <f t="shared" si="232"/>
        <v>-8.8281745575603775E-3</v>
      </c>
      <c r="U972" s="7" t="str">
        <f t="shared" si="233"/>
        <v/>
      </c>
      <c r="V972" s="7">
        <f t="shared" si="234"/>
        <v>1.5265741836859123E-3</v>
      </c>
      <c r="W972" s="7">
        <f t="shared" si="235"/>
        <v>4.0430592430260051E-2</v>
      </c>
      <c r="X972" s="7">
        <f t="shared" si="236"/>
        <v>7.8316865606362154E-3</v>
      </c>
      <c r="Y972" s="7">
        <f t="shared" si="237"/>
        <v>3.2814871432253282E-4</v>
      </c>
      <c r="Z972" s="7">
        <v>-1.035E-2</v>
      </c>
      <c r="AA972" s="7">
        <f t="shared" si="238"/>
        <v>-2.1549655459584663E-2</v>
      </c>
      <c r="AB972" s="7">
        <f t="shared" si="239"/>
        <v>-8.1522190615501595E-3</v>
      </c>
      <c r="AE972" s="6">
        <v>44868</v>
      </c>
      <c r="AF972" s="7">
        <v>25.3</v>
      </c>
      <c r="AG972" s="7">
        <v>46.47</v>
      </c>
      <c r="AH972" s="7">
        <v>136.28</v>
      </c>
      <c r="AI972" s="7">
        <f t="shared" si="225"/>
        <v>7.1500000000000057</v>
      </c>
      <c r="AJ972" s="7">
        <v>4.6500000000000004</v>
      </c>
      <c r="AK972" s="7">
        <v>125.44499999999999</v>
      </c>
      <c r="AL972" s="7">
        <f t="shared" si="226"/>
        <v>120.79499999999999</v>
      </c>
      <c r="AM972" s="7">
        <v>3.83</v>
      </c>
      <c r="AN972" s="7">
        <v>4.71</v>
      </c>
      <c r="AO972" s="7">
        <v>4.1399999999999997</v>
      </c>
      <c r="AP972" s="7">
        <f t="shared" si="227"/>
        <v>-0.57000000000000028</v>
      </c>
      <c r="AQ972" s="7">
        <v>2.4</v>
      </c>
      <c r="AR972" s="7">
        <v>128.17429999999999</v>
      </c>
      <c r="AS972" s="7">
        <v>1627.3</v>
      </c>
      <c r="AT972" s="14">
        <v>298.786</v>
      </c>
      <c r="AU972" s="14">
        <v>100.9552</v>
      </c>
      <c r="AV972" s="14">
        <v>56.7</v>
      </c>
      <c r="AY972" s="6">
        <v>44868</v>
      </c>
      <c r="AZ972" s="12">
        <v>0</v>
      </c>
      <c r="BA972" s="12">
        <v>0</v>
      </c>
      <c r="BB972" s="12">
        <v>1</v>
      </c>
      <c r="BE972" s="6">
        <v>44868</v>
      </c>
      <c r="BF972" t="s">
        <v>57</v>
      </c>
      <c r="BG972" s="52">
        <v>4</v>
      </c>
    </row>
    <row r="973" spans="1:59" x14ac:dyDescent="0.2">
      <c r="A973" s="6">
        <v>44869</v>
      </c>
      <c r="B973" s="12">
        <v>99.827399999999997</v>
      </c>
      <c r="C973" s="12">
        <v>158.9049</v>
      </c>
      <c r="D973" s="12">
        <v>117.8815</v>
      </c>
      <c r="E973" s="12">
        <v>69.247100000000003</v>
      </c>
      <c r="F973" s="12">
        <v>165.899</v>
      </c>
      <c r="G973" s="12"/>
      <c r="H973" s="12">
        <v>9.9497</v>
      </c>
      <c r="I973" s="12">
        <v>47.356999999999999</v>
      </c>
      <c r="J973" s="12">
        <v>9.4032999999999998</v>
      </c>
      <c r="K973" s="12">
        <v>78.348100000000002</v>
      </c>
      <c r="L973" s="12">
        <v>92.58</v>
      </c>
      <c r="M973" s="12">
        <v>99.53</v>
      </c>
      <c r="O973" s="6">
        <v>44869</v>
      </c>
      <c r="P973" s="7">
        <f t="shared" si="228"/>
        <v>1.0832050631443496E-2</v>
      </c>
      <c r="Q973" s="7">
        <f t="shared" si="229"/>
        <v>1.2563416076604638E-2</v>
      </c>
      <c r="R973" s="7">
        <f t="shared" si="230"/>
        <v>-1.1272189748444876E-2</v>
      </c>
      <c r="S973" s="7">
        <f t="shared" si="231"/>
        <v>1.5266028028034792E-2</v>
      </c>
      <c r="T973" s="7">
        <f t="shared" si="232"/>
        <v>-3.0217718162986844E-2</v>
      </c>
      <c r="U973" s="7" t="str">
        <f t="shared" si="233"/>
        <v/>
      </c>
      <c r="V973" s="7">
        <f t="shared" si="234"/>
        <v>3.8783810508697787E-2</v>
      </c>
      <c r="W973" s="7">
        <f t="shared" si="235"/>
        <v>-1.2191779316034978E-2</v>
      </c>
      <c r="X973" s="7">
        <f t="shared" si="236"/>
        <v>8.9839033938275189E-3</v>
      </c>
      <c r="Y973" s="7">
        <f t="shared" si="237"/>
        <v>2.1828055009115433E-4</v>
      </c>
      <c r="Z973" s="7">
        <v>1.4291E-2</v>
      </c>
      <c r="AA973" s="7">
        <f t="shared" si="238"/>
        <v>4.9146676189283443E-2</v>
      </c>
      <c r="AB973" s="7">
        <f t="shared" si="239"/>
        <v>4.3534232897875308E-2</v>
      </c>
      <c r="AE973" s="6">
        <v>44869</v>
      </c>
      <c r="AF973" s="7">
        <v>24.55</v>
      </c>
      <c r="AG973" s="7">
        <v>47.5</v>
      </c>
      <c r="AH973" s="7">
        <v>128.44</v>
      </c>
      <c r="AI973" s="7">
        <f t="shared" si="225"/>
        <v>6.9500000000000028</v>
      </c>
      <c r="AJ973" s="7">
        <v>4</v>
      </c>
      <c r="AK973" s="7">
        <v>114.786</v>
      </c>
      <c r="AL973" s="7">
        <f t="shared" si="226"/>
        <v>110.786</v>
      </c>
      <c r="AM973" s="7">
        <v>3.83</v>
      </c>
      <c r="AN973" s="7">
        <v>4.66</v>
      </c>
      <c r="AO973" s="7">
        <v>4.17</v>
      </c>
      <c r="AP973" s="7">
        <f t="shared" si="227"/>
        <v>-0.49000000000000021</v>
      </c>
      <c r="AQ973" s="7">
        <v>2.48</v>
      </c>
      <c r="AR973" s="7">
        <v>127.1468</v>
      </c>
      <c r="AS973" s="7">
        <v>1672.5</v>
      </c>
      <c r="AT973" s="14">
        <v>298.786</v>
      </c>
      <c r="AU973" s="14">
        <v>100.9552</v>
      </c>
      <c r="AV973" s="14">
        <v>56.7</v>
      </c>
      <c r="AY973" s="6">
        <v>44869</v>
      </c>
      <c r="AZ973" s="12">
        <v>0</v>
      </c>
      <c r="BA973" s="12">
        <v>0</v>
      </c>
      <c r="BB973" s="12">
        <v>1</v>
      </c>
      <c r="BE973" s="6">
        <v>44869</v>
      </c>
      <c r="BF973" t="s">
        <v>57</v>
      </c>
      <c r="BG973" s="52">
        <v>4</v>
      </c>
    </row>
    <row r="974" spans="1:59" x14ac:dyDescent="0.2">
      <c r="A974" s="6">
        <v>44872</v>
      </c>
      <c r="B974" s="12">
        <v>101.00960000000001</v>
      </c>
      <c r="C974" s="12">
        <v>160.8022</v>
      </c>
      <c r="D974" s="12">
        <v>120.21550000000001</v>
      </c>
      <c r="E974" s="12">
        <v>71.7988</v>
      </c>
      <c r="F974" s="12">
        <v>165.00360000000001</v>
      </c>
      <c r="G974" s="12"/>
      <c r="H974" s="12">
        <v>9.8986999999999998</v>
      </c>
      <c r="I974" s="12">
        <v>47.854900000000001</v>
      </c>
      <c r="J974" s="12">
        <v>9.4720999999999993</v>
      </c>
      <c r="K974" s="12">
        <v>78.339600000000004</v>
      </c>
      <c r="L974" s="12">
        <v>91.8</v>
      </c>
      <c r="M974" s="12">
        <v>99.87</v>
      </c>
      <c r="O974" s="6">
        <v>44872</v>
      </c>
      <c r="P974" s="7">
        <f t="shared" si="228"/>
        <v>1.1772867095384301E-2</v>
      </c>
      <c r="Q974" s="7">
        <f t="shared" si="229"/>
        <v>1.186912817168867E-2</v>
      </c>
      <c r="R974" s="7">
        <f t="shared" si="230"/>
        <v>1.9606082941213E-2</v>
      </c>
      <c r="S974" s="7">
        <f t="shared" si="231"/>
        <v>3.6186495888337729E-2</v>
      </c>
      <c r="T974" s="7">
        <f t="shared" si="232"/>
        <v>-5.4118776062994757E-3</v>
      </c>
      <c r="U974" s="7" t="str">
        <f t="shared" si="233"/>
        <v/>
      </c>
      <c r="V974" s="7">
        <f t="shared" si="234"/>
        <v>-5.1389645752824165E-3</v>
      </c>
      <c r="W974" s="7">
        <f t="shared" si="235"/>
        <v>1.0458872025079452E-2</v>
      </c>
      <c r="X974" s="7">
        <f t="shared" si="236"/>
        <v>7.2899440210951816E-3</v>
      </c>
      <c r="Y974" s="7">
        <f t="shared" si="237"/>
        <v>-1.0849607222951816E-4</v>
      </c>
      <c r="Z974" s="7">
        <v>9.5200000000000007E-3</v>
      </c>
      <c r="AA974" s="7">
        <f t="shared" si="238"/>
        <v>-8.460837976679755E-3</v>
      </c>
      <c r="AB974" s="7">
        <f t="shared" si="239"/>
        <v>3.4102339970712141E-3</v>
      </c>
      <c r="AE974" s="6">
        <v>44872</v>
      </c>
      <c r="AF974" s="7">
        <v>24.35</v>
      </c>
      <c r="AG974" s="7">
        <v>45.11</v>
      </c>
      <c r="AH974" s="7">
        <v>128.33000000000001</v>
      </c>
      <c r="AI974" s="7">
        <f t="shared" si="225"/>
        <v>8.0700000000000074</v>
      </c>
      <c r="AJ974" s="7">
        <v>4.62</v>
      </c>
      <c r="AK974" s="7">
        <v>109.68300000000001</v>
      </c>
      <c r="AL974" s="7">
        <f t="shared" si="226"/>
        <v>105.063</v>
      </c>
      <c r="AM974" s="7">
        <v>3.83</v>
      </c>
      <c r="AN974" s="7">
        <v>4.72</v>
      </c>
      <c r="AO974" s="7">
        <v>4.22</v>
      </c>
      <c r="AP974" s="7">
        <f t="shared" si="227"/>
        <v>-0.5</v>
      </c>
      <c r="AQ974" s="7">
        <v>2.5299999999999998</v>
      </c>
      <c r="AR974" s="7">
        <v>126.3062</v>
      </c>
      <c r="AS974" s="7">
        <v>1676.5</v>
      </c>
      <c r="AT974" s="14">
        <v>298.786</v>
      </c>
      <c r="AU974" s="14">
        <v>100.9552</v>
      </c>
      <c r="AV974" s="14">
        <v>56.7</v>
      </c>
      <c r="AY974" s="6">
        <v>44872</v>
      </c>
      <c r="AZ974" s="12">
        <v>0</v>
      </c>
      <c r="BA974" s="12">
        <v>0</v>
      </c>
      <c r="BB974" s="12">
        <v>1</v>
      </c>
      <c r="BE974" s="6">
        <v>44872</v>
      </c>
      <c r="BF974" t="s">
        <v>57</v>
      </c>
      <c r="BG974" s="52">
        <v>4</v>
      </c>
    </row>
    <row r="975" spans="1:59" x14ac:dyDescent="0.2">
      <c r="A975" s="6">
        <v>44873</v>
      </c>
      <c r="B975" s="12">
        <v>101.3296</v>
      </c>
      <c r="C975" s="12">
        <v>160.56829999999999</v>
      </c>
      <c r="D975" s="12">
        <v>119.7701</v>
      </c>
      <c r="E975" s="12">
        <v>70.721400000000003</v>
      </c>
      <c r="F975" s="12">
        <v>167.82040000000001</v>
      </c>
      <c r="G975" s="12"/>
      <c r="H975" s="12">
        <v>10.1753</v>
      </c>
      <c r="I975" s="12">
        <v>48.546399999999998</v>
      </c>
      <c r="J975" s="12">
        <v>9.3803000000000001</v>
      </c>
      <c r="K975" s="12">
        <v>78.348100000000002</v>
      </c>
      <c r="L975" s="12">
        <v>88.8</v>
      </c>
      <c r="M975" s="12">
        <v>96.85</v>
      </c>
      <c r="O975" s="6">
        <v>44873</v>
      </c>
      <c r="P975" s="7">
        <f t="shared" si="228"/>
        <v>3.1630081248696981E-3</v>
      </c>
      <c r="Q975" s="7">
        <f t="shared" si="229"/>
        <v>-1.4556410205710374E-3</v>
      </c>
      <c r="R975" s="7">
        <f t="shared" si="230"/>
        <v>-3.7118936419440127E-3</v>
      </c>
      <c r="S975" s="7">
        <f t="shared" si="231"/>
        <v>-1.5119548309058484E-2</v>
      </c>
      <c r="T975" s="7">
        <f t="shared" si="232"/>
        <v>1.6927068100834664E-2</v>
      </c>
      <c r="U975" s="7" t="str">
        <f t="shared" si="233"/>
        <v/>
      </c>
      <c r="V975" s="7">
        <f t="shared" si="234"/>
        <v>2.7559779536590289E-2</v>
      </c>
      <c r="W975" s="7">
        <f t="shared" si="235"/>
        <v>1.4346525627725447E-2</v>
      </c>
      <c r="X975" s="7">
        <f t="shared" si="236"/>
        <v>-9.7388900692323404E-3</v>
      </c>
      <c r="Y975" s="7">
        <f t="shared" si="237"/>
        <v>1.0849607222956281E-4</v>
      </c>
      <c r="Z975" s="7">
        <v>5.3810000000000004E-3</v>
      </c>
      <c r="AA975" s="7">
        <f t="shared" si="238"/>
        <v>-3.3225647628320393E-2</v>
      </c>
      <c r="AB975" s="7">
        <f t="shared" si="239"/>
        <v>-3.0705950402038516E-2</v>
      </c>
      <c r="AE975" s="6">
        <v>44873</v>
      </c>
      <c r="AF975" s="7">
        <v>25.54</v>
      </c>
      <c r="AG975" s="7">
        <v>45.04</v>
      </c>
      <c r="AH975" s="7">
        <v>126.33</v>
      </c>
      <c r="AI975" s="7">
        <f t="shared" si="225"/>
        <v>8.0499999999999972</v>
      </c>
      <c r="AJ975" s="7">
        <v>4</v>
      </c>
      <c r="AK975" s="7">
        <v>118.14700000000001</v>
      </c>
      <c r="AL975" s="7">
        <f t="shared" si="226"/>
        <v>114.14700000000001</v>
      </c>
      <c r="AM975" s="7">
        <v>3.83</v>
      </c>
      <c r="AN975" s="7">
        <v>4.67</v>
      </c>
      <c r="AO975" s="7">
        <v>4.1399999999999997</v>
      </c>
      <c r="AP975" s="7">
        <f t="shared" si="227"/>
        <v>-0.53000000000000025</v>
      </c>
      <c r="AQ975" s="7">
        <v>2.5</v>
      </c>
      <c r="AR975" s="7">
        <v>125.633</v>
      </c>
      <c r="AS975" s="7">
        <v>1712.1</v>
      </c>
      <c r="AT975" s="14">
        <v>298.786</v>
      </c>
      <c r="AU975" s="14">
        <v>100.9552</v>
      </c>
      <c r="AV975" s="14">
        <v>56.7</v>
      </c>
      <c r="AY975" s="6">
        <v>44873</v>
      </c>
      <c r="AZ975" s="12">
        <v>0</v>
      </c>
      <c r="BA975" s="12">
        <v>0</v>
      </c>
      <c r="BB975" s="12">
        <v>1</v>
      </c>
      <c r="BE975" s="6">
        <v>44873</v>
      </c>
      <c r="BF975" t="s">
        <v>57</v>
      </c>
      <c r="BG975" s="52">
        <v>4</v>
      </c>
    </row>
    <row r="976" spans="1:59" x14ac:dyDescent="0.2">
      <c r="A976" s="6">
        <v>44874</v>
      </c>
      <c r="B976" s="12">
        <v>96.796400000000006</v>
      </c>
      <c r="C976" s="12">
        <v>154.14869999999999</v>
      </c>
      <c r="D976" s="12">
        <v>111.59180000000001</v>
      </c>
      <c r="E976" s="12">
        <v>64.200199999999995</v>
      </c>
      <c r="F976" s="12">
        <v>157.65649999999999</v>
      </c>
      <c r="G976" s="12"/>
      <c r="H976" s="12">
        <v>9.7021999999999995</v>
      </c>
      <c r="I976" s="12">
        <v>46.711500000000001</v>
      </c>
      <c r="J976" s="12">
        <v>9.1509999999999998</v>
      </c>
      <c r="K976" s="12">
        <v>78.390900000000002</v>
      </c>
      <c r="L976" s="12">
        <v>85.79</v>
      </c>
      <c r="M976" s="12">
        <v>93.05</v>
      </c>
      <c r="O976" s="6">
        <v>44874</v>
      </c>
      <c r="P976" s="7">
        <f t="shared" si="228"/>
        <v>-4.5768766445843281E-2</v>
      </c>
      <c r="Q976" s="7">
        <f t="shared" si="229"/>
        <v>-4.0801676270289418E-2</v>
      </c>
      <c r="R976" s="7">
        <f t="shared" si="230"/>
        <v>-7.0726501347533097E-2</v>
      </c>
      <c r="S976" s="7">
        <f t="shared" si="231"/>
        <v>-9.6741888557672337E-2</v>
      </c>
      <c r="T976" s="7">
        <f t="shared" si="232"/>
        <v>-6.2475744230050853E-2</v>
      </c>
      <c r="U976" s="7" t="str">
        <f t="shared" si="233"/>
        <v/>
      </c>
      <c r="V976" s="7">
        <f t="shared" si="234"/>
        <v>-4.7610551006615771E-2</v>
      </c>
      <c r="W976" s="7">
        <f t="shared" si="235"/>
        <v>-3.8529654591309317E-2</v>
      </c>
      <c r="X976" s="7">
        <f t="shared" si="236"/>
        <v>-2.4748582515879476E-2</v>
      </c>
      <c r="Y976" s="7">
        <f t="shared" si="237"/>
        <v>5.4613084253168475E-4</v>
      </c>
      <c r="Z976" s="7">
        <v>-2.0816999999999999E-2</v>
      </c>
      <c r="AA976" s="7">
        <f t="shared" si="238"/>
        <v>-3.4484200413250413E-2</v>
      </c>
      <c r="AB976" s="7">
        <f t="shared" si="239"/>
        <v>-4.002640676474508E-2</v>
      </c>
      <c r="AE976" s="6">
        <v>44874</v>
      </c>
      <c r="AF976" s="7">
        <v>26.09</v>
      </c>
      <c r="AG976" s="7">
        <v>45.38</v>
      </c>
      <c r="AH976" s="7">
        <v>124.4</v>
      </c>
      <c r="AI976" s="7">
        <f t="shared" si="225"/>
        <v>7.2599999999999909</v>
      </c>
      <c r="AJ976" s="7">
        <v>3.46</v>
      </c>
      <c r="AK976" s="7">
        <v>113.14400000000001</v>
      </c>
      <c r="AL976" s="7">
        <f t="shared" si="226"/>
        <v>109.68400000000001</v>
      </c>
      <c r="AM976" s="7">
        <v>3.83</v>
      </c>
      <c r="AN976" s="7">
        <v>4.6100000000000003</v>
      </c>
      <c r="AO976" s="7">
        <v>4.12</v>
      </c>
      <c r="AP976" s="7">
        <f t="shared" si="227"/>
        <v>-0.49000000000000021</v>
      </c>
      <c r="AQ976" s="7">
        <v>2.42</v>
      </c>
      <c r="AR976" s="7">
        <v>125.98609999999999</v>
      </c>
      <c r="AS976" s="7">
        <v>1710.1</v>
      </c>
      <c r="AT976" s="14">
        <v>298.786</v>
      </c>
      <c r="AU976" s="14">
        <v>100.9552</v>
      </c>
      <c r="AV976" s="14">
        <v>56.7</v>
      </c>
      <c r="AY976" s="6">
        <v>44874</v>
      </c>
      <c r="AZ976" s="12">
        <v>0</v>
      </c>
      <c r="BA976" s="12">
        <v>0</v>
      </c>
      <c r="BB976" s="12">
        <v>1</v>
      </c>
      <c r="BE976" s="6">
        <v>44874</v>
      </c>
      <c r="BF976" t="s">
        <v>57</v>
      </c>
      <c r="BG976" s="52">
        <v>4</v>
      </c>
    </row>
    <row r="977" spans="1:59" x14ac:dyDescent="0.2">
      <c r="A977" s="6">
        <v>44875</v>
      </c>
      <c r="B977" s="12">
        <v>98.218599999999995</v>
      </c>
      <c r="C977" s="12">
        <v>157.06829999999999</v>
      </c>
      <c r="D977" s="12">
        <v>115.3335</v>
      </c>
      <c r="E977" s="12">
        <v>66.610299999999995</v>
      </c>
      <c r="F977" s="12">
        <v>161.9641</v>
      </c>
      <c r="G977" s="12"/>
      <c r="H977" s="12">
        <v>9.593</v>
      </c>
      <c r="I977" s="12">
        <v>45.918599999999998</v>
      </c>
      <c r="J977" s="12">
        <v>9.4184999999999999</v>
      </c>
      <c r="K977" s="12">
        <v>78.399500000000003</v>
      </c>
      <c r="L977" s="12">
        <v>86.52</v>
      </c>
      <c r="M977" s="12">
        <v>94.25</v>
      </c>
      <c r="O977" s="6">
        <v>44875</v>
      </c>
      <c r="P977" s="7">
        <f t="shared" si="228"/>
        <v>1.4585803285047324E-2</v>
      </c>
      <c r="Q977" s="7">
        <f t="shared" si="229"/>
        <v>1.8763021644069316E-2</v>
      </c>
      <c r="R977" s="7">
        <f t="shared" si="230"/>
        <v>3.2980360930119135E-2</v>
      </c>
      <c r="S977" s="7">
        <f t="shared" si="231"/>
        <v>3.6852894287339288E-2</v>
      </c>
      <c r="T977" s="7">
        <f t="shared" si="232"/>
        <v>2.6956090020940585E-2</v>
      </c>
      <c r="U977" s="7" t="str">
        <f t="shared" si="233"/>
        <v/>
      </c>
      <c r="V977" s="7">
        <f t="shared" si="234"/>
        <v>-1.1318998081070885E-2</v>
      </c>
      <c r="W977" s="7">
        <f t="shared" si="235"/>
        <v>-1.7120123294627143E-2</v>
      </c>
      <c r="X977" s="7">
        <f t="shared" si="236"/>
        <v>2.8812677306895674E-2</v>
      </c>
      <c r="Y977" s="7">
        <f t="shared" si="237"/>
        <v>1.0970059402403471E-4</v>
      </c>
      <c r="Z977" s="7">
        <v>5.3497000000000003E-2</v>
      </c>
      <c r="AA977" s="7">
        <f t="shared" si="238"/>
        <v>8.4731514999840263E-3</v>
      </c>
      <c r="AB977" s="7">
        <f t="shared" si="239"/>
        <v>1.2813843239860453E-2</v>
      </c>
      <c r="AE977" s="6">
        <v>44875</v>
      </c>
      <c r="AF977" s="7">
        <v>23.53</v>
      </c>
      <c r="AG977" s="7">
        <v>43.48</v>
      </c>
      <c r="AH977" s="7">
        <v>111.69</v>
      </c>
      <c r="AI977" s="7">
        <f t="shared" si="225"/>
        <v>7.730000000000004</v>
      </c>
      <c r="AJ977" s="7">
        <v>4.8</v>
      </c>
      <c r="AK977" s="7">
        <v>113.452</v>
      </c>
      <c r="AL977" s="7">
        <f t="shared" si="226"/>
        <v>108.652</v>
      </c>
      <c r="AM977" s="7">
        <v>3.83</v>
      </c>
      <c r="AN977" s="7">
        <v>4.34</v>
      </c>
      <c r="AO977" s="7">
        <v>3.82</v>
      </c>
      <c r="AP977" s="7">
        <f t="shared" si="227"/>
        <v>-0.52</v>
      </c>
      <c r="AQ977" s="7">
        <v>2.39</v>
      </c>
      <c r="AR977" s="7">
        <v>124.70440000000001</v>
      </c>
      <c r="AS977" s="7">
        <v>1750.3</v>
      </c>
      <c r="AT977" s="14">
        <v>298.786</v>
      </c>
      <c r="AU977" s="14">
        <v>100.9552</v>
      </c>
      <c r="AV977" s="14">
        <v>56.7</v>
      </c>
      <c r="AY977" s="6">
        <v>44875</v>
      </c>
      <c r="AZ977" s="12">
        <v>0</v>
      </c>
      <c r="BA977" s="12">
        <v>0</v>
      </c>
      <c r="BB977" s="12">
        <v>1</v>
      </c>
      <c r="BE977" s="6">
        <v>44875</v>
      </c>
      <c r="BF977" t="s">
        <v>57</v>
      </c>
      <c r="BG977" s="52">
        <v>4</v>
      </c>
    </row>
    <row r="978" spans="1:59" x14ac:dyDescent="0.2">
      <c r="A978" s="6">
        <v>44876</v>
      </c>
      <c r="B978" s="12">
        <v>101.2851</v>
      </c>
      <c r="C978" s="12">
        <v>161.5386</v>
      </c>
      <c r="D978" s="12">
        <v>119.3425</v>
      </c>
      <c r="E978" s="12">
        <v>70.248900000000006</v>
      </c>
      <c r="F978" s="12">
        <v>156.5821</v>
      </c>
      <c r="G978" s="12"/>
      <c r="H978" s="12">
        <v>9.7530999999999999</v>
      </c>
      <c r="I978" s="12">
        <v>45.0518</v>
      </c>
      <c r="J978" s="12">
        <v>9.3268000000000004</v>
      </c>
      <c r="K978" s="12">
        <v>78.390900000000002</v>
      </c>
      <c r="L978" s="12">
        <v>89.14</v>
      </c>
      <c r="M978" s="12">
        <v>96.37</v>
      </c>
      <c r="O978" s="6">
        <v>44876</v>
      </c>
      <c r="P978" s="7">
        <f t="shared" si="228"/>
        <v>3.0743705784944033E-2</v>
      </c>
      <c r="Q978" s="7">
        <f t="shared" si="229"/>
        <v>2.8063380795945021E-2</v>
      </c>
      <c r="R978" s="7">
        <f t="shared" si="230"/>
        <v>3.416957894960277E-2</v>
      </c>
      <c r="S978" s="7">
        <f t="shared" si="231"/>
        <v>5.3185429485072613E-2</v>
      </c>
      <c r="T978" s="7">
        <f t="shared" si="232"/>
        <v>-3.3794232671734155E-2</v>
      </c>
      <c r="U978" s="7" t="str">
        <f t="shared" si="233"/>
        <v/>
      </c>
      <c r="V978" s="7">
        <f t="shared" si="234"/>
        <v>1.6551517356911724E-2</v>
      </c>
      <c r="W978" s="7">
        <f t="shared" si="235"/>
        <v>-1.9057324880643836E-2</v>
      </c>
      <c r="X978" s="7">
        <f t="shared" si="236"/>
        <v>-9.7838638474358336E-3</v>
      </c>
      <c r="Y978" s="7">
        <f t="shared" si="237"/>
        <v>-1.0970059402397802E-4</v>
      </c>
      <c r="Z978" s="7">
        <v>9.6319999999999999E-3</v>
      </c>
      <c r="AA978" s="7">
        <f t="shared" si="238"/>
        <v>2.9832566433551803E-2</v>
      </c>
      <c r="AB978" s="7">
        <f t="shared" si="239"/>
        <v>2.224412353507596E-2</v>
      </c>
      <c r="AE978" s="6">
        <v>44876</v>
      </c>
      <c r="AF978" s="7">
        <v>22.52</v>
      </c>
      <c r="AG978" s="7">
        <v>42.06</v>
      </c>
      <c r="AH978" s="7"/>
      <c r="AI978" s="7">
        <f t="shared" si="225"/>
        <v>7.230000000000004</v>
      </c>
      <c r="AJ978" s="7">
        <v>4.8</v>
      </c>
      <c r="AK978" s="7">
        <v>97.852999999999994</v>
      </c>
      <c r="AL978" s="7">
        <f t="shared" si="226"/>
        <v>93.052999999999997</v>
      </c>
      <c r="AM978" s="7">
        <v>3.83</v>
      </c>
      <c r="AN978" s="7"/>
      <c r="AO978" s="7"/>
      <c r="AP978" s="7" t="str">
        <f t="shared" si="227"/>
        <v/>
      </c>
      <c r="AQ978" s="7"/>
      <c r="AR978" s="7"/>
      <c r="AS978" s="7">
        <v>1766</v>
      </c>
      <c r="AT978" s="14">
        <v>298.786</v>
      </c>
      <c r="AU978" s="14">
        <v>100.9552</v>
      </c>
      <c r="AV978" s="14">
        <v>56.7</v>
      </c>
      <c r="AY978" s="6">
        <v>44876</v>
      </c>
      <c r="AZ978" s="12">
        <v>0</v>
      </c>
      <c r="BA978" s="12">
        <v>0</v>
      </c>
      <c r="BB978" s="12">
        <v>1</v>
      </c>
      <c r="BE978" s="6">
        <v>44876</v>
      </c>
      <c r="BF978" t="s">
        <v>57</v>
      </c>
      <c r="BG978" s="52">
        <v>4</v>
      </c>
    </row>
    <row r="979" spans="1:59" x14ac:dyDescent="0.2">
      <c r="A979" s="6">
        <v>44879</v>
      </c>
      <c r="B979" s="12">
        <v>101.5808</v>
      </c>
      <c r="C979" s="12">
        <v>161.61660000000001</v>
      </c>
      <c r="D979" s="12">
        <v>118.9669</v>
      </c>
      <c r="E979" s="12">
        <v>69.256500000000003</v>
      </c>
      <c r="F979" s="12">
        <v>159.23439999999999</v>
      </c>
      <c r="G979" s="12"/>
      <c r="H979" s="12">
        <v>9.8622999999999994</v>
      </c>
      <c r="I979" s="12">
        <v>44.046799999999998</v>
      </c>
      <c r="J979" s="12">
        <v>9.1967999999999996</v>
      </c>
      <c r="K979" s="12">
        <v>78.390900000000002</v>
      </c>
      <c r="L979" s="12">
        <v>85.85</v>
      </c>
      <c r="M979" s="12">
        <v>93.59</v>
      </c>
      <c r="O979" s="6">
        <v>44879</v>
      </c>
      <c r="P979" s="7">
        <f t="shared" si="228"/>
        <v>2.9152283298332273E-3</v>
      </c>
      <c r="Q979" s="7">
        <f t="shared" si="229"/>
        <v>4.8274019118224463E-4</v>
      </c>
      <c r="R979" s="7">
        <f t="shared" si="230"/>
        <v>-3.1522072650899324E-3</v>
      </c>
      <c r="S979" s="7">
        <f t="shared" si="231"/>
        <v>-1.4227646249778575E-2</v>
      </c>
      <c r="T979" s="7">
        <f t="shared" si="232"/>
        <v>1.6796857405909259E-2</v>
      </c>
      <c r="U979" s="7" t="str">
        <f t="shared" si="233"/>
        <v/>
      </c>
      <c r="V979" s="7">
        <f t="shared" si="234"/>
        <v>1.1134223939684865E-2</v>
      </c>
      <c r="W979" s="7">
        <f t="shared" si="235"/>
        <v>-2.256023383950059E-2</v>
      </c>
      <c r="X979" s="7">
        <f t="shared" si="236"/>
        <v>-1.4036378930186916E-2</v>
      </c>
      <c r="Y979" s="7">
        <f t="shared" si="237"/>
        <v>0</v>
      </c>
      <c r="Z979" s="7">
        <v>-8.5430000000000002E-3</v>
      </c>
      <c r="AA979" s="7">
        <f t="shared" si="238"/>
        <v>-3.7606580174925297E-2</v>
      </c>
      <c r="AB979" s="7">
        <f t="shared" si="239"/>
        <v>-2.9271409694030987E-2</v>
      </c>
      <c r="AE979" s="6">
        <v>44879</v>
      </c>
      <c r="AF979" s="7">
        <v>23.73</v>
      </c>
      <c r="AG979" s="7">
        <v>44.42</v>
      </c>
      <c r="AH979" s="7">
        <v>119.99</v>
      </c>
      <c r="AI979" s="7">
        <f t="shared" si="225"/>
        <v>7.7400000000000091</v>
      </c>
      <c r="AJ979" s="7">
        <v>6.24</v>
      </c>
      <c r="AK979" s="7">
        <v>113.70399999999999</v>
      </c>
      <c r="AL979" s="7">
        <f t="shared" si="226"/>
        <v>107.464</v>
      </c>
      <c r="AM979" s="7">
        <v>3.83</v>
      </c>
      <c r="AN979" s="7">
        <v>4.4000000000000004</v>
      </c>
      <c r="AO979" s="7">
        <v>3.88</v>
      </c>
      <c r="AP979" s="7">
        <f t="shared" si="227"/>
        <v>-0.52000000000000046</v>
      </c>
      <c r="AQ979" s="7">
        <v>2.37</v>
      </c>
      <c r="AR979" s="7">
        <v>123.4277</v>
      </c>
      <c r="AS979" s="7">
        <v>1773.6</v>
      </c>
      <c r="AT979" s="14">
        <v>298.786</v>
      </c>
      <c r="AU979" s="14">
        <v>100.9552</v>
      </c>
      <c r="AV979" s="14">
        <v>56.7</v>
      </c>
      <c r="AY979" s="6">
        <v>44879</v>
      </c>
      <c r="AZ979" s="12">
        <v>0</v>
      </c>
      <c r="BA979" s="12">
        <v>0</v>
      </c>
      <c r="BB979" s="12">
        <v>1</v>
      </c>
      <c r="BE979" s="6">
        <v>44879</v>
      </c>
      <c r="BF979" t="s">
        <v>57</v>
      </c>
      <c r="BG979" s="52">
        <v>4</v>
      </c>
    </row>
    <row r="980" spans="1:59" x14ac:dyDescent="0.2">
      <c r="A980" s="6">
        <v>44880</v>
      </c>
      <c r="B980" s="12">
        <v>102.26179999999999</v>
      </c>
      <c r="C980" s="12">
        <v>162.9161</v>
      </c>
      <c r="D980" s="12">
        <v>119.9148</v>
      </c>
      <c r="E980" s="12">
        <v>70.343400000000003</v>
      </c>
      <c r="F980" s="12">
        <v>160.07650000000001</v>
      </c>
      <c r="G980" s="12"/>
      <c r="H980" s="12">
        <v>10.313599999999999</v>
      </c>
      <c r="I980" s="12">
        <v>45.522100000000002</v>
      </c>
      <c r="J980" s="12">
        <v>9.2044999999999995</v>
      </c>
      <c r="K980" s="12">
        <v>78.408100000000005</v>
      </c>
      <c r="L980" s="12">
        <v>86.87</v>
      </c>
      <c r="M980" s="12">
        <v>94.3</v>
      </c>
      <c r="O980" s="6">
        <v>44880</v>
      </c>
      <c r="P980" s="7">
        <f t="shared" si="228"/>
        <v>6.6816507792881747E-3</v>
      </c>
      <c r="Q980" s="7">
        <f t="shared" si="229"/>
        <v>8.0084807808974666E-3</v>
      </c>
      <c r="R980" s="7">
        <f t="shared" si="230"/>
        <v>7.9361874528904221E-3</v>
      </c>
      <c r="S980" s="7">
        <f t="shared" si="231"/>
        <v>1.5571959049718679E-2</v>
      </c>
      <c r="T980" s="7">
        <f t="shared" si="232"/>
        <v>5.2744954982047827E-3</v>
      </c>
      <c r="U980" s="7" t="str">
        <f t="shared" si="233"/>
        <v/>
      </c>
      <c r="V980" s="7">
        <f t="shared" si="234"/>
        <v>4.4744005506574293E-2</v>
      </c>
      <c r="W980" s="7">
        <f t="shared" si="235"/>
        <v>3.2945217300091749E-2</v>
      </c>
      <c r="X980" s="7">
        <f t="shared" si="236"/>
        <v>8.3689744196573286E-4</v>
      </c>
      <c r="Y980" s="7">
        <f t="shared" si="237"/>
        <v>2.1938915514752244E-4</v>
      </c>
      <c r="Z980" s="7">
        <v>8.4930000000000005E-3</v>
      </c>
      <c r="AA980" s="7">
        <f t="shared" si="238"/>
        <v>1.1811160928344619E-2</v>
      </c>
      <c r="AB980" s="7">
        <f t="shared" si="239"/>
        <v>7.5576494702467318E-3</v>
      </c>
      <c r="AE980" s="6">
        <v>44880</v>
      </c>
      <c r="AF980" s="7">
        <v>24.54</v>
      </c>
      <c r="AG980" s="7">
        <v>46.72</v>
      </c>
      <c r="AH980" s="7">
        <v>128.62</v>
      </c>
      <c r="AI980" s="7">
        <f t="shared" si="225"/>
        <v>7.4299999999999926</v>
      </c>
      <c r="AJ980" s="7">
        <v>5.9</v>
      </c>
      <c r="AK980" s="7">
        <v>124.104</v>
      </c>
      <c r="AL980" s="7">
        <f t="shared" si="226"/>
        <v>118.20399999999999</v>
      </c>
      <c r="AM980" s="7">
        <v>3.83</v>
      </c>
      <c r="AN980" s="7">
        <v>4.37</v>
      </c>
      <c r="AO980" s="7">
        <v>3.8</v>
      </c>
      <c r="AP980" s="7">
        <f t="shared" si="227"/>
        <v>-0.57000000000000028</v>
      </c>
      <c r="AQ980" s="7">
        <v>2.35</v>
      </c>
      <c r="AR980" s="7">
        <v>123.039</v>
      </c>
      <c r="AS980" s="7">
        <v>1773.8</v>
      </c>
      <c r="AT980" s="14">
        <v>298.786</v>
      </c>
      <c r="AU980" s="14">
        <v>100.9552</v>
      </c>
      <c r="AV980" s="14">
        <v>56.7</v>
      </c>
      <c r="AY980" s="6">
        <v>44880</v>
      </c>
      <c r="AZ980" s="12">
        <v>0</v>
      </c>
      <c r="BA980" s="12">
        <v>0</v>
      </c>
      <c r="BB980" s="12">
        <v>1</v>
      </c>
      <c r="BE980" s="6">
        <v>44880</v>
      </c>
      <c r="BF980" t="s">
        <v>57</v>
      </c>
      <c r="BG980" s="52">
        <v>4</v>
      </c>
    </row>
    <row r="981" spans="1:59" x14ac:dyDescent="0.2">
      <c r="A981" s="6">
        <v>44881</v>
      </c>
      <c r="B981" s="12">
        <v>101.1687</v>
      </c>
      <c r="C981" s="12">
        <v>160.26509999999999</v>
      </c>
      <c r="D981" s="12">
        <v>115.5775</v>
      </c>
      <c r="E981" s="12">
        <v>67.980599999999995</v>
      </c>
      <c r="F981" s="12">
        <v>162.2448</v>
      </c>
      <c r="G981" s="12"/>
      <c r="H981" s="12">
        <v>10.218999999999999</v>
      </c>
      <c r="I981" s="12">
        <v>44.6905</v>
      </c>
      <c r="J981" s="12">
        <v>9.2579999999999991</v>
      </c>
      <c r="K981" s="12">
        <v>78.416600000000003</v>
      </c>
      <c r="L981" s="12">
        <v>85.62</v>
      </c>
      <c r="M981" s="12">
        <v>92.61</v>
      </c>
      <c r="O981" s="6">
        <v>44881</v>
      </c>
      <c r="P981" s="7">
        <f t="shared" si="228"/>
        <v>-1.0746771211179595E-2</v>
      </c>
      <c r="Q981" s="7">
        <f t="shared" si="229"/>
        <v>-1.6406025233814316E-2</v>
      </c>
      <c r="R981" s="7">
        <f t="shared" si="230"/>
        <v>-3.6840189996778835E-2</v>
      </c>
      <c r="S981" s="7">
        <f t="shared" si="231"/>
        <v>-3.4166592173861837E-2</v>
      </c>
      <c r="T981" s="7">
        <f t="shared" si="232"/>
        <v>1.3454479795493923E-2</v>
      </c>
      <c r="U981" s="7" t="str">
        <f t="shared" si="233"/>
        <v/>
      </c>
      <c r="V981" s="7">
        <f t="shared" si="234"/>
        <v>-9.2146800089096068E-3</v>
      </c>
      <c r="W981" s="7">
        <f t="shared" si="235"/>
        <v>-1.8436971253568579E-2</v>
      </c>
      <c r="X981" s="7">
        <f t="shared" si="236"/>
        <v>5.7955477045990361E-3</v>
      </c>
      <c r="Y981" s="7">
        <f t="shared" si="237"/>
        <v>1.0840129148438187E-4</v>
      </c>
      <c r="Z981" s="7">
        <v>-7.6579999999999999E-3</v>
      </c>
      <c r="AA981" s="7">
        <f t="shared" si="238"/>
        <v>-1.449384755502914E-2</v>
      </c>
      <c r="AB981" s="7">
        <f t="shared" si="239"/>
        <v>-1.8084062457234117E-2</v>
      </c>
      <c r="AE981" s="6">
        <v>44881</v>
      </c>
      <c r="AF981" s="7">
        <v>24.11</v>
      </c>
      <c r="AG981" s="7">
        <v>45.12</v>
      </c>
      <c r="AH981" s="7">
        <v>130.83000000000001</v>
      </c>
      <c r="AI981" s="7">
        <f t="shared" si="225"/>
        <v>6.9899999999999949</v>
      </c>
      <c r="AJ981" s="7">
        <v>5.88</v>
      </c>
      <c r="AK981" s="7">
        <v>113.9</v>
      </c>
      <c r="AL981" s="7">
        <f t="shared" si="226"/>
        <v>108.02000000000001</v>
      </c>
      <c r="AM981" s="7">
        <v>3.83</v>
      </c>
      <c r="AN981" s="7">
        <v>4.3499999999999996</v>
      </c>
      <c r="AO981" s="7">
        <v>3.67</v>
      </c>
      <c r="AP981" s="7">
        <f t="shared" si="227"/>
        <v>-0.67999999999999972</v>
      </c>
      <c r="AQ981" s="7">
        <v>2.29</v>
      </c>
      <c r="AR981" s="7">
        <v>123.2817</v>
      </c>
      <c r="AS981" s="7">
        <v>1773</v>
      </c>
      <c r="AT981" s="14">
        <v>298.786</v>
      </c>
      <c r="AU981" s="14">
        <v>100.9552</v>
      </c>
      <c r="AV981" s="14">
        <v>56.7</v>
      </c>
      <c r="AY981" s="6">
        <v>44881</v>
      </c>
      <c r="AZ981" s="12">
        <v>0</v>
      </c>
      <c r="BA981" s="12">
        <v>0</v>
      </c>
      <c r="BB981" s="12">
        <v>1</v>
      </c>
      <c r="BE981" s="6">
        <v>44881</v>
      </c>
      <c r="BF981" t="s">
        <v>57</v>
      </c>
      <c r="BG981" s="52">
        <v>4</v>
      </c>
    </row>
    <row r="982" spans="1:59" x14ac:dyDescent="0.2">
      <c r="A982" s="6">
        <v>44882</v>
      </c>
      <c r="B982" s="12">
        <v>101.3031</v>
      </c>
      <c r="C982" s="12">
        <v>160.7191</v>
      </c>
      <c r="D982" s="12">
        <v>117.3214</v>
      </c>
      <c r="E982" s="12">
        <v>67.5364</v>
      </c>
      <c r="F982" s="12">
        <v>160.18299999999999</v>
      </c>
      <c r="G982" s="12"/>
      <c r="H982" s="12">
        <v>10.4519</v>
      </c>
      <c r="I982" s="12">
        <v>46.085700000000003</v>
      </c>
      <c r="J982" s="12">
        <v>9.1356999999999999</v>
      </c>
      <c r="K982" s="12">
        <v>78.442300000000003</v>
      </c>
      <c r="L982" s="12">
        <v>81.69</v>
      </c>
      <c r="M982" s="12">
        <v>91</v>
      </c>
      <c r="O982" s="6">
        <v>44882</v>
      </c>
      <c r="P982" s="7">
        <f t="shared" si="228"/>
        <v>1.3275924819161826E-3</v>
      </c>
      <c r="Q982" s="7">
        <f t="shared" si="229"/>
        <v>2.8288015593711971E-3</v>
      </c>
      <c r="R982" s="7">
        <f t="shared" si="230"/>
        <v>1.4975876596374817E-2</v>
      </c>
      <c r="S982" s="7">
        <f t="shared" si="231"/>
        <v>-6.5556585646305895E-3</v>
      </c>
      <c r="T982" s="7">
        <f t="shared" si="232"/>
        <v>-1.2789394113878024E-2</v>
      </c>
      <c r="U982" s="7" t="str">
        <f t="shared" si="233"/>
        <v/>
      </c>
      <c r="V982" s="7">
        <f t="shared" si="234"/>
        <v>2.253504743564386E-2</v>
      </c>
      <c r="W982" s="7">
        <f t="shared" si="235"/>
        <v>3.0741755586296899E-2</v>
      </c>
      <c r="X982" s="7">
        <f t="shared" si="236"/>
        <v>-1.3298227362420482E-2</v>
      </c>
      <c r="Y982" s="7">
        <f t="shared" si="237"/>
        <v>3.2768303526243035E-4</v>
      </c>
      <c r="Z982" s="7">
        <v>-3.065E-3</v>
      </c>
      <c r="AA982" s="7">
        <f t="shared" si="238"/>
        <v>-4.6987305363022244E-2</v>
      </c>
      <c r="AB982" s="7">
        <f t="shared" si="239"/>
        <v>-1.7537620665327588E-2</v>
      </c>
      <c r="AE982" s="6">
        <v>44882</v>
      </c>
      <c r="AF982" s="7">
        <v>23.93</v>
      </c>
      <c r="AG982" s="7">
        <v>45.34</v>
      </c>
      <c r="AH982" s="7">
        <v>132.18</v>
      </c>
      <c r="AI982" s="7">
        <f t="shared" si="225"/>
        <v>9.3100000000000023</v>
      </c>
      <c r="AJ982" s="7">
        <v>6.2</v>
      </c>
      <c r="AK982" s="7">
        <v>112.556</v>
      </c>
      <c r="AL982" s="7">
        <f t="shared" si="226"/>
        <v>106.35599999999999</v>
      </c>
      <c r="AM982" s="7">
        <v>3.83</v>
      </c>
      <c r="AN982" s="7">
        <v>4.43</v>
      </c>
      <c r="AO982" s="7">
        <v>3.77</v>
      </c>
      <c r="AP982" s="7">
        <f t="shared" si="227"/>
        <v>-0.6599999999999997</v>
      </c>
      <c r="AQ982" s="7">
        <v>2.2799999999999998</v>
      </c>
      <c r="AR982" s="7">
        <v>123.977</v>
      </c>
      <c r="AS982" s="7">
        <v>1760.8</v>
      </c>
      <c r="AT982" s="14">
        <v>298.786</v>
      </c>
      <c r="AU982" s="14">
        <v>100.9552</v>
      </c>
      <c r="AV982" s="14">
        <v>56.7</v>
      </c>
      <c r="AY982" s="6">
        <v>44882</v>
      </c>
      <c r="AZ982" s="12">
        <v>0</v>
      </c>
      <c r="BA982" s="12">
        <v>0</v>
      </c>
      <c r="BB982" s="12">
        <v>1</v>
      </c>
      <c r="BE982" s="6">
        <v>44882</v>
      </c>
      <c r="BF982" t="s">
        <v>57</v>
      </c>
      <c r="BG982" s="52">
        <v>4</v>
      </c>
    </row>
    <row r="983" spans="1:59" x14ac:dyDescent="0.2">
      <c r="A983" s="6">
        <v>44883</v>
      </c>
      <c r="B983" s="12">
        <v>100.425</v>
      </c>
      <c r="C983" s="12">
        <v>159.7587</v>
      </c>
      <c r="D983" s="12">
        <v>114.99630000000001</v>
      </c>
      <c r="E983" s="12">
        <v>67.337999999999994</v>
      </c>
      <c r="F983" s="12">
        <v>162.38030000000001</v>
      </c>
      <c r="G983" s="12"/>
      <c r="H983" s="12">
        <v>10.408200000000001</v>
      </c>
      <c r="I983" s="12">
        <v>47.758000000000003</v>
      </c>
      <c r="J983" s="12">
        <v>9.3039000000000005</v>
      </c>
      <c r="K983" s="12">
        <v>78.442300000000003</v>
      </c>
      <c r="L983" s="12">
        <v>80.069999999999993</v>
      </c>
      <c r="M983" s="12">
        <v>88.93</v>
      </c>
      <c r="O983" s="6">
        <v>44883</v>
      </c>
      <c r="P983" s="7">
        <f t="shared" si="228"/>
        <v>-8.7058327128219301E-3</v>
      </c>
      <c r="Q983" s="7">
        <f t="shared" si="229"/>
        <v>-5.9935688214601684E-3</v>
      </c>
      <c r="R983" s="7">
        <f t="shared" si="230"/>
        <v>-2.0017223279659664E-2</v>
      </c>
      <c r="S983" s="7">
        <f t="shared" si="231"/>
        <v>-2.9419985275464869E-3</v>
      </c>
      <c r="T983" s="7">
        <f t="shared" si="232"/>
        <v>1.362420330065528E-2</v>
      </c>
      <c r="U983" s="7" t="str">
        <f t="shared" si="233"/>
        <v/>
      </c>
      <c r="V983" s="7">
        <f t="shared" si="234"/>
        <v>-4.1898230524345997E-3</v>
      </c>
      <c r="W983" s="7">
        <f t="shared" si="235"/>
        <v>3.5643885506273357E-2</v>
      </c>
      <c r="X983" s="7">
        <f t="shared" si="236"/>
        <v>1.824385184659608E-2</v>
      </c>
      <c r="Y983" s="7">
        <f t="shared" si="237"/>
        <v>0</v>
      </c>
      <c r="Z983" s="7">
        <v>4.5300000000000002E-3</v>
      </c>
      <c r="AA983" s="7">
        <f t="shared" si="238"/>
        <v>-2.0030343269235563E-2</v>
      </c>
      <c r="AB983" s="7">
        <f t="shared" si="239"/>
        <v>-2.3009963105301245E-2</v>
      </c>
      <c r="AE983" s="6">
        <v>44883</v>
      </c>
      <c r="AF983" s="7">
        <v>23.12</v>
      </c>
      <c r="AG983" s="7">
        <v>45.93</v>
      </c>
      <c r="AH983" s="7">
        <v>129.33000000000001</v>
      </c>
      <c r="AI983" s="7">
        <f t="shared" si="225"/>
        <v>8.8600000000000136</v>
      </c>
      <c r="AJ983" s="7">
        <v>6.1</v>
      </c>
      <c r="AK983" s="7">
        <v>115.509</v>
      </c>
      <c r="AL983" s="7">
        <f t="shared" si="226"/>
        <v>109.40900000000001</v>
      </c>
      <c r="AM983" s="7">
        <v>3.83</v>
      </c>
      <c r="AN983" s="7">
        <v>4.51</v>
      </c>
      <c r="AO983" s="7">
        <v>3.82</v>
      </c>
      <c r="AP983" s="7">
        <f t="shared" si="227"/>
        <v>-0.69</v>
      </c>
      <c r="AQ983" s="7">
        <v>2.25</v>
      </c>
      <c r="AR983" s="7">
        <v>123.8524</v>
      </c>
      <c r="AS983" s="7">
        <v>1751.9</v>
      </c>
      <c r="AT983" s="14">
        <v>298.786</v>
      </c>
      <c r="AU983" s="14">
        <v>100.9552</v>
      </c>
      <c r="AV983" s="14">
        <v>56.7</v>
      </c>
      <c r="AY983" s="6">
        <v>44883</v>
      </c>
      <c r="AZ983" s="12">
        <v>0</v>
      </c>
      <c r="BA983" s="12">
        <v>0</v>
      </c>
      <c r="BB983" s="12">
        <v>1</v>
      </c>
      <c r="BE983" s="6">
        <v>44883</v>
      </c>
      <c r="BF983" t="s">
        <v>57</v>
      </c>
      <c r="BG983" s="52">
        <v>4</v>
      </c>
    </row>
    <row r="984" spans="1:59" x14ac:dyDescent="0.2">
      <c r="A984" s="6">
        <v>44886</v>
      </c>
      <c r="B984" s="12">
        <v>99.430400000000006</v>
      </c>
      <c r="C984" s="12">
        <v>158.23089999999999</v>
      </c>
      <c r="D984" s="12">
        <v>112.224</v>
      </c>
      <c r="E984" s="12">
        <v>65.769099999999995</v>
      </c>
      <c r="F984" s="12">
        <v>159.26339999999999</v>
      </c>
      <c r="G984" s="12"/>
      <c r="H984" s="12">
        <v>10.502800000000001</v>
      </c>
      <c r="I984" s="12">
        <v>49.042200000000001</v>
      </c>
      <c r="J984" s="12">
        <v>9.2962000000000007</v>
      </c>
      <c r="K984" s="12">
        <v>78.450900000000004</v>
      </c>
      <c r="L984" s="12">
        <v>79.739999999999995</v>
      </c>
      <c r="M984" s="12">
        <v>88.44</v>
      </c>
      <c r="O984" s="6">
        <v>44886</v>
      </c>
      <c r="P984" s="7">
        <f t="shared" si="228"/>
        <v>-9.9532783307505271E-3</v>
      </c>
      <c r="Q984" s="7">
        <f t="shared" si="229"/>
        <v>-9.6091932312839506E-3</v>
      </c>
      <c r="R984" s="7">
        <f t="shared" si="230"/>
        <v>-2.4403079974847551E-2</v>
      </c>
      <c r="S984" s="7">
        <f t="shared" si="231"/>
        <v>-2.3574590093020518E-2</v>
      </c>
      <c r="T984" s="7">
        <f t="shared" si="232"/>
        <v>-1.9381679611430561E-2</v>
      </c>
      <c r="U984" s="7" t="str">
        <f t="shared" si="233"/>
        <v/>
      </c>
      <c r="V984" s="7">
        <f t="shared" si="234"/>
        <v>9.0479312676273252E-3</v>
      </c>
      <c r="W984" s="7">
        <f t="shared" si="235"/>
        <v>2.6534559798780298E-2</v>
      </c>
      <c r="X984" s="7">
        <f t="shared" si="236"/>
        <v>-8.2795258518669702E-4</v>
      </c>
      <c r="Y984" s="7">
        <f t="shared" si="237"/>
        <v>1.0962871569466299E-4</v>
      </c>
      <c r="Z984" s="7">
        <v>-3.643E-3</v>
      </c>
      <c r="AA984" s="7">
        <f t="shared" si="238"/>
        <v>-4.1299101313334585E-3</v>
      </c>
      <c r="AB984" s="7">
        <f t="shared" si="239"/>
        <v>-5.5251874223032843E-3</v>
      </c>
      <c r="AE984" s="6">
        <v>44886</v>
      </c>
      <c r="AF984" s="7">
        <v>22.36</v>
      </c>
      <c r="AG984" s="7">
        <v>47.11</v>
      </c>
      <c r="AH984" s="7">
        <v>132.13</v>
      </c>
      <c r="AI984" s="7">
        <f t="shared" si="225"/>
        <v>8.7000000000000028</v>
      </c>
      <c r="AJ984" s="7">
        <v>6.23</v>
      </c>
      <c r="AK984" s="7">
        <v>116.128</v>
      </c>
      <c r="AL984" s="7">
        <f t="shared" si="226"/>
        <v>109.898</v>
      </c>
      <c r="AM984" s="7">
        <v>3.83</v>
      </c>
      <c r="AN984" s="7">
        <v>4.4800000000000004</v>
      </c>
      <c r="AO984" s="7">
        <v>3.83</v>
      </c>
      <c r="AP984" s="7">
        <f t="shared" si="227"/>
        <v>-0.65000000000000036</v>
      </c>
      <c r="AQ984" s="7">
        <v>2.31</v>
      </c>
      <c r="AR984" s="7">
        <v>124.7009</v>
      </c>
      <c r="AS984" s="7">
        <v>1737.4</v>
      </c>
      <c r="AT984" s="14">
        <v>298.786</v>
      </c>
      <c r="AU984" s="14">
        <v>100.9552</v>
      </c>
      <c r="AV984" s="14">
        <v>56.7</v>
      </c>
      <c r="AY984" s="6">
        <v>44886</v>
      </c>
      <c r="AZ984" s="12">
        <v>0</v>
      </c>
      <c r="BA984" s="12">
        <v>0</v>
      </c>
      <c r="BB984" s="12">
        <v>1</v>
      </c>
      <c r="BE984" s="6">
        <v>44886</v>
      </c>
      <c r="BF984" t="s">
        <v>57</v>
      </c>
      <c r="BG984" s="52">
        <v>4</v>
      </c>
    </row>
    <row r="985" spans="1:59" x14ac:dyDescent="0.2">
      <c r="A985" s="6">
        <v>44887</v>
      </c>
      <c r="B985" s="12">
        <v>102.3066</v>
      </c>
      <c r="C985" s="12">
        <v>162.29060000000001</v>
      </c>
      <c r="D985" s="12">
        <v>116.2393</v>
      </c>
      <c r="E985" s="12">
        <v>68.774500000000003</v>
      </c>
      <c r="F985" s="12">
        <v>166.94919999999999</v>
      </c>
      <c r="G985" s="12"/>
      <c r="H985" s="12">
        <v>10.3209</v>
      </c>
      <c r="I985" s="12">
        <v>47.924300000000002</v>
      </c>
      <c r="J985" s="12">
        <v>9.5485000000000007</v>
      </c>
      <c r="K985" s="12">
        <v>78.468000000000004</v>
      </c>
      <c r="L985" s="12">
        <v>80.83</v>
      </c>
      <c r="M985" s="12">
        <v>88.65</v>
      </c>
      <c r="O985" s="6">
        <v>44887</v>
      </c>
      <c r="P985" s="7">
        <f t="shared" si="228"/>
        <v>2.8516285090941767E-2</v>
      </c>
      <c r="Q985" s="7">
        <f t="shared" si="229"/>
        <v>2.533319676906079E-2</v>
      </c>
      <c r="R985" s="7">
        <f t="shared" si="230"/>
        <v>3.515412326272755E-2</v>
      </c>
      <c r="S985" s="7">
        <f t="shared" si="231"/>
        <v>4.468291353145197E-2</v>
      </c>
      <c r="T985" s="7">
        <f t="shared" si="232"/>
        <v>4.7130139185003535E-2</v>
      </c>
      <c r="U985" s="7" t="str">
        <f t="shared" si="233"/>
        <v/>
      </c>
      <c r="V985" s="7">
        <f t="shared" si="234"/>
        <v>-1.7470922727676478E-2</v>
      </c>
      <c r="W985" s="7">
        <f t="shared" si="235"/>
        <v>-2.3058469289813654E-2</v>
      </c>
      <c r="X985" s="7">
        <f t="shared" si="236"/>
        <v>2.6778359585264221E-2</v>
      </c>
      <c r="Y985" s="7">
        <f t="shared" si="237"/>
        <v>2.1794697856898681E-4</v>
      </c>
      <c r="Z985" s="7">
        <v>1.3367E-2</v>
      </c>
      <c r="AA985" s="7">
        <f t="shared" si="238"/>
        <v>1.357684179254409E-2</v>
      </c>
      <c r="AB985" s="7">
        <f t="shared" si="239"/>
        <v>2.3716765309715333E-3</v>
      </c>
      <c r="AE985" s="6">
        <v>44887</v>
      </c>
      <c r="AF985" s="7">
        <v>21.29</v>
      </c>
      <c r="AG985" s="7">
        <v>46.3</v>
      </c>
      <c r="AH985" s="7">
        <v>133.53</v>
      </c>
      <c r="AI985" s="7">
        <f t="shared" si="225"/>
        <v>7.8200000000000074</v>
      </c>
      <c r="AJ985" s="7">
        <v>6.27</v>
      </c>
      <c r="AK985" s="7">
        <v>119.639</v>
      </c>
      <c r="AL985" s="7">
        <f t="shared" si="226"/>
        <v>113.369</v>
      </c>
      <c r="AM985" s="7">
        <v>3.83</v>
      </c>
      <c r="AN985" s="7">
        <v>4.47</v>
      </c>
      <c r="AO985" s="7">
        <v>3.76</v>
      </c>
      <c r="AP985" s="7">
        <f t="shared" si="227"/>
        <v>-0.71</v>
      </c>
      <c r="AQ985" s="7">
        <v>2.3199999999999998</v>
      </c>
      <c r="AR985" s="7">
        <v>124.23650000000001</v>
      </c>
      <c r="AS985" s="7">
        <v>1738.3</v>
      </c>
      <c r="AT985" s="14">
        <v>298.786</v>
      </c>
      <c r="AU985" s="14">
        <v>100.9552</v>
      </c>
      <c r="AV985" s="14">
        <v>56.7</v>
      </c>
      <c r="AY985" s="6">
        <v>44887</v>
      </c>
      <c r="AZ985" s="12">
        <v>0</v>
      </c>
      <c r="BA985" s="12">
        <v>0</v>
      </c>
      <c r="BB985" s="12">
        <v>1</v>
      </c>
      <c r="BE985" s="6">
        <v>44887</v>
      </c>
      <c r="BF985" t="s">
        <v>57</v>
      </c>
      <c r="BG985" s="52">
        <v>4</v>
      </c>
    </row>
    <row r="986" spans="1:59" x14ac:dyDescent="0.2">
      <c r="A986" s="6">
        <v>44888</v>
      </c>
      <c r="B986" s="12">
        <v>101.7959</v>
      </c>
      <c r="C986" s="12">
        <v>160.85</v>
      </c>
      <c r="D986" s="12">
        <v>113.34180000000001</v>
      </c>
      <c r="E986" s="12">
        <v>67.215100000000007</v>
      </c>
      <c r="F986" s="12">
        <v>167.2687</v>
      </c>
      <c r="G986" s="12"/>
      <c r="H986" s="12">
        <v>10.073399999999999</v>
      </c>
      <c r="I986" s="12">
        <v>46.935699999999997</v>
      </c>
      <c r="J986" s="12">
        <v>9.5025999999999993</v>
      </c>
      <c r="K986" s="12">
        <v>78.485200000000006</v>
      </c>
      <c r="L986" s="12">
        <v>77.930000000000007</v>
      </c>
      <c r="M986" s="12">
        <v>85.9</v>
      </c>
      <c r="O986" s="6">
        <v>44888</v>
      </c>
      <c r="P986" s="7">
        <f t="shared" si="228"/>
        <v>-5.004358749292258E-3</v>
      </c>
      <c r="Q986" s="7">
        <f t="shared" si="229"/>
        <v>-8.9163017213854459E-3</v>
      </c>
      <c r="R986" s="7">
        <f t="shared" si="230"/>
        <v>-2.5242965186390225E-2</v>
      </c>
      <c r="S986" s="7">
        <f t="shared" si="231"/>
        <v>-2.2935112032347615E-2</v>
      </c>
      <c r="T986" s="7">
        <f t="shared" si="232"/>
        <v>1.9119269035365657E-3</v>
      </c>
      <c r="U986" s="7" t="str">
        <f t="shared" si="233"/>
        <v/>
      </c>
      <c r="V986" s="7">
        <f t="shared" si="234"/>
        <v>-2.4272679264961853E-2</v>
      </c>
      <c r="W986" s="7">
        <f t="shared" si="235"/>
        <v>-2.0844102748745034E-2</v>
      </c>
      <c r="X986" s="7">
        <f t="shared" si="236"/>
        <v>-4.8186287210020802E-3</v>
      </c>
      <c r="Y986" s="7">
        <f t="shared" si="237"/>
        <v>2.1917361441310421E-4</v>
      </c>
      <c r="Z986" s="7">
        <v>6.2820000000000003E-3</v>
      </c>
      <c r="AA986" s="7">
        <f t="shared" si="238"/>
        <v>-3.6537195890283369E-2</v>
      </c>
      <c r="AB986" s="7">
        <f t="shared" si="239"/>
        <v>-3.1512203530007256E-2</v>
      </c>
      <c r="AE986" s="6">
        <v>44888</v>
      </c>
      <c r="AF986" s="7">
        <v>20.350000000000001</v>
      </c>
      <c r="AG986" s="7">
        <v>51.56</v>
      </c>
      <c r="AH986" s="7">
        <v>136.19999999999999</v>
      </c>
      <c r="AI986" s="7">
        <f t="shared" si="225"/>
        <v>7.9699999999999989</v>
      </c>
      <c r="AJ986" s="7">
        <v>6.57</v>
      </c>
      <c r="AK986" s="7">
        <v>129.62</v>
      </c>
      <c r="AL986" s="7">
        <f t="shared" si="226"/>
        <v>123.05000000000001</v>
      </c>
      <c r="AM986" s="7">
        <v>3.83</v>
      </c>
      <c r="AN986" s="7">
        <v>4.46</v>
      </c>
      <c r="AO986" s="7">
        <v>3.71</v>
      </c>
      <c r="AP986" s="7">
        <f t="shared" si="227"/>
        <v>-0.75</v>
      </c>
      <c r="AQ986" s="7">
        <v>2.3199999999999998</v>
      </c>
      <c r="AR986" s="7">
        <v>123.7574</v>
      </c>
      <c r="AS986" s="7">
        <v>1744.9</v>
      </c>
      <c r="AT986" s="14">
        <v>298.786</v>
      </c>
      <c r="AU986" s="14">
        <v>100.9552</v>
      </c>
      <c r="AV986" s="14">
        <v>56.7</v>
      </c>
      <c r="AY986" s="6">
        <v>44888</v>
      </c>
      <c r="AZ986" s="12">
        <v>0</v>
      </c>
      <c r="BA986" s="12">
        <v>0</v>
      </c>
      <c r="BB986" s="12">
        <v>1</v>
      </c>
      <c r="BE986" s="6">
        <v>44888</v>
      </c>
      <c r="BF986" t="s">
        <v>57</v>
      </c>
      <c r="BG986" s="52">
        <v>4</v>
      </c>
    </row>
    <row r="987" spans="1:59" x14ac:dyDescent="0.2">
      <c r="A987" s="6">
        <v>44890</v>
      </c>
      <c r="B987" s="12">
        <v>101.4375</v>
      </c>
      <c r="C987" s="12">
        <v>160.37860000000001</v>
      </c>
      <c r="D987" s="12">
        <v>113.4044</v>
      </c>
      <c r="E987" s="12">
        <v>66.421199999999999</v>
      </c>
      <c r="F987" s="12">
        <v>167.53970000000001</v>
      </c>
      <c r="G987" s="12"/>
      <c r="H987" s="12">
        <v>10.0152</v>
      </c>
      <c r="I987" s="12">
        <v>48.570999999999998</v>
      </c>
      <c r="J987" s="12">
        <v>9.4490999999999996</v>
      </c>
      <c r="K987" s="12">
        <v>78.485200000000006</v>
      </c>
      <c r="L987" s="12">
        <v>76.45</v>
      </c>
      <c r="M987" s="12">
        <v>83.4</v>
      </c>
      <c r="O987" s="6">
        <v>44890</v>
      </c>
      <c r="P987" s="7">
        <f t="shared" si="228"/>
        <v>-3.526982981434943E-3</v>
      </c>
      <c r="Q987" s="7">
        <f t="shared" si="229"/>
        <v>-2.9349836122414871E-3</v>
      </c>
      <c r="R987" s="7">
        <f t="shared" si="230"/>
        <v>5.5215921228629345E-4</v>
      </c>
      <c r="S987" s="7">
        <f t="shared" si="231"/>
        <v>-1.1881642035525409E-2</v>
      </c>
      <c r="T987" s="7">
        <f t="shared" si="232"/>
        <v>1.6188366790238112E-3</v>
      </c>
      <c r="U987" s="7" t="str">
        <f t="shared" si="233"/>
        <v/>
      </c>
      <c r="V987" s="7">
        <f t="shared" si="234"/>
        <v>-5.7943473249548018E-3</v>
      </c>
      <c r="W987" s="7">
        <f t="shared" si="235"/>
        <v>3.4248065065713339E-2</v>
      </c>
      <c r="X987" s="7">
        <f t="shared" si="236"/>
        <v>-5.6459464973518418E-3</v>
      </c>
      <c r="Y987" s="7">
        <f t="shared" si="237"/>
        <v>0</v>
      </c>
      <c r="Z987" s="7">
        <v>-2.24E-4</v>
      </c>
      <c r="AA987" s="7">
        <f t="shared" si="238"/>
        <v>-1.9174055480398289E-2</v>
      </c>
      <c r="AB987" s="7">
        <f t="shared" si="239"/>
        <v>-2.9535519625508599E-2</v>
      </c>
      <c r="AE987" s="6">
        <v>44890</v>
      </c>
      <c r="AF987" s="7">
        <v>20.5</v>
      </c>
      <c r="AG987" s="7">
        <v>50.16</v>
      </c>
      <c r="AH987" s="7">
        <v>129.6</v>
      </c>
      <c r="AI987" s="7">
        <f t="shared" si="225"/>
        <v>6.9500000000000028</v>
      </c>
      <c r="AJ987" s="7">
        <v>6.57</v>
      </c>
      <c r="AK987" s="7">
        <v>124.37</v>
      </c>
      <c r="AL987" s="7">
        <f t="shared" si="226"/>
        <v>117.80000000000001</v>
      </c>
      <c r="AM987" s="7">
        <v>3.83</v>
      </c>
      <c r="AN987" s="7">
        <v>4.42</v>
      </c>
      <c r="AO987" s="7">
        <v>3.68</v>
      </c>
      <c r="AP987" s="7">
        <f t="shared" si="227"/>
        <v>-0.73999999999999977</v>
      </c>
      <c r="AQ987" s="7">
        <v>2.3199999999999998</v>
      </c>
      <c r="AR987" s="7">
        <v>123.3386</v>
      </c>
      <c r="AS987" s="7">
        <v>1753.3</v>
      </c>
      <c r="AT987" s="14">
        <v>298.786</v>
      </c>
      <c r="AU987" s="14">
        <v>100.9552</v>
      </c>
      <c r="AV987" s="14">
        <v>56.7</v>
      </c>
      <c r="AY987" s="6">
        <v>44890</v>
      </c>
      <c r="AZ987" s="12">
        <v>0</v>
      </c>
      <c r="BA987" s="12">
        <v>0</v>
      </c>
      <c r="BB987" s="12">
        <v>1</v>
      </c>
      <c r="BE987" s="6">
        <v>44890</v>
      </c>
      <c r="BF987" t="s">
        <v>57</v>
      </c>
      <c r="BG987" s="52">
        <v>4</v>
      </c>
    </row>
    <row r="988" spans="1:59" x14ac:dyDescent="0.2">
      <c r="A988" s="6">
        <v>44893</v>
      </c>
      <c r="B988" s="12">
        <v>98.391000000000005</v>
      </c>
      <c r="C988" s="12">
        <v>155.7165</v>
      </c>
      <c r="D988" s="12">
        <v>110.7484</v>
      </c>
      <c r="E988" s="12">
        <v>64.483800000000002</v>
      </c>
      <c r="F988" s="12">
        <v>164.97450000000001</v>
      </c>
      <c r="G988" s="12"/>
      <c r="H988" s="12">
        <v>9.4402000000000008</v>
      </c>
      <c r="I988" s="12">
        <v>46.436799999999998</v>
      </c>
      <c r="J988" s="12">
        <v>9.2886000000000006</v>
      </c>
      <c r="K988" s="12">
        <v>78.493799999999993</v>
      </c>
      <c r="L988" s="12">
        <v>77.099999999999994</v>
      </c>
      <c r="M988" s="12">
        <v>83.5</v>
      </c>
      <c r="O988" s="6">
        <v>44893</v>
      </c>
      <c r="P988" s="7">
        <f t="shared" si="228"/>
        <v>-3.049350881426954E-2</v>
      </c>
      <c r="Q988" s="7">
        <f t="shared" si="229"/>
        <v>-2.9500223822537457E-2</v>
      </c>
      <c r="R988" s="7">
        <f t="shared" si="230"/>
        <v>-2.3699229378100289E-2</v>
      </c>
      <c r="S988" s="7">
        <f t="shared" si="231"/>
        <v>-2.960225316835903E-2</v>
      </c>
      <c r="T988" s="7">
        <f t="shared" si="232"/>
        <v>-1.5429421604238387E-2</v>
      </c>
      <c r="U988" s="7" t="str">
        <f t="shared" si="233"/>
        <v/>
      </c>
      <c r="V988" s="7">
        <f t="shared" si="234"/>
        <v>-5.9126772589657629E-2</v>
      </c>
      <c r="W988" s="7">
        <f t="shared" si="235"/>
        <v>-4.4934396646416901E-2</v>
      </c>
      <c r="X988" s="7">
        <f t="shared" si="236"/>
        <v>-1.7131657082640094E-2</v>
      </c>
      <c r="Y988" s="7">
        <f t="shared" si="237"/>
        <v>1.0956879593558622E-4</v>
      </c>
      <c r="Z988" s="7">
        <v>-1.6086E-2</v>
      </c>
      <c r="AA988" s="7">
        <f t="shared" si="238"/>
        <v>8.4663481942124259E-3</v>
      </c>
      <c r="AB988" s="7">
        <f t="shared" si="239"/>
        <v>1.1983224921087163E-3</v>
      </c>
      <c r="AE988" s="6">
        <v>44893</v>
      </c>
      <c r="AF988" s="7">
        <v>22.21</v>
      </c>
      <c r="AG988" s="7">
        <v>50.53</v>
      </c>
      <c r="AH988" s="7">
        <v>131.72999999999999</v>
      </c>
      <c r="AI988" s="7">
        <f t="shared" si="225"/>
        <v>6.4000000000000057</v>
      </c>
      <c r="AJ988" s="7">
        <v>6</v>
      </c>
      <c r="AK988" s="7">
        <v>123.282</v>
      </c>
      <c r="AL988" s="7">
        <f t="shared" si="226"/>
        <v>117.282</v>
      </c>
      <c r="AM988" s="7">
        <v>3.83</v>
      </c>
      <c r="AN988" s="7">
        <v>4.46</v>
      </c>
      <c r="AO988" s="7">
        <v>3.69</v>
      </c>
      <c r="AP988" s="7">
        <f t="shared" si="227"/>
        <v>-0.77</v>
      </c>
      <c r="AQ988" s="7">
        <v>2.2599999999999998</v>
      </c>
      <c r="AR988" s="7">
        <v>123.6032</v>
      </c>
      <c r="AS988" s="7">
        <v>1740.1</v>
      </c>
      <c r="AT988" s="14">
        <v>298.786</v>
      </c>
      <c r="AU988" s="14">
        <v>100.9552</v>
      </c>
      <c r="AV988" s="14">
        <v>56.7</v>
      </c>
      <c r="AY988" s="6">
        <v>44893</v>
      </c>
      <c r="AZ988" s="12">
        <v>0</v>
      </c>
      <c r="BA988" s="12">
        <v>0</v>
      </c>
      <c r="BB988" s="12">
        <v>1</v>
      </c>
      <c r="BE988" s="6">
        <v>44893</v>
      </c>
      <c r="BF988" t="s">
        <v>57</v>
      </c>
      <c r="BG988" s="52">
        <v>4</v>
      </c>
    </row>
    <row r="989" spans="1:59" x14ac:dyDescent="0.2">
      <c r="A989" s="6">
        <v>44894</v>
      </c>
      <c r="B989" s="12">
        <v>99.045100000000005</v>
      </c>
      <c r="C989" s="12">
        <v>158.04750000000001</v>
      </c>
      <c r="D989" s="12">
        <v>111.1151</v>
      </c>
      <c r="E989" s="12">
        <v>65.3155</v>
      </c>
      <c r="F989" s="12">
        <v>167.12350000000001</v>
      </c>
      <c r="G989" s="12"/>
      <c r="H989" s="12">
        <v>9.4183000000000003</v>
      </c>
      <c r="I989" s="12">
        <v>47.185099999999998</v>
      </c>
      <c r="J989" s="12">
        <v>9.4872999999999994</v>
      </c>
      <c r="K989" s="12">
        <v>78.519400000000005</v>
      </c>
      <c r="L989" s="12">
        <v>77.959999999999994</v>
      </c>
      <c r="M989" s="12">
        <v>83.22</v>
      </c>
      <c r="O989" s="6">
        <v>44894</v>
      </c>
      <c r="P989" s="7">
        <f t="shared" si="228"/>
        <v>6.6259654956761687E-3</v>
      </c>
      <c r="Q989" s="7">
        <f t="shared" si="229"/>
        <v>1.4858574507084171E-2</v>
      </c>
      <c r="R989" s="7">
        <f t="shared" si="230"/>
        <v>3.3056391332372628E-3</v>
      </c>
      <c r="S989" s="7">
        <f t="shared" si="231"/>
        <v>1.2815344654222566E-2</v>
      </c>
      <c r="T989" s="7">
        <f t="shared" si="232"/>
        <v>1.2942143561297081E-2</v>
      </c>
      <c r="U989" s="7" t="str">
        <f t="shared" si="233"/>
        <v/>
      </c>
      <c r="V989" s="7">
        <f t="shared" si="234"/>
        <v>-2.3225611628262437E-3</v>
      </c>
      <c r="W989" s="7">
        <f t="shared" si="235"/>
        <v>1.5985916448492836E-2</v>
      </c>
      <c r="X989" s="7">
        <f t="shared" si="236"/>
        <v>2.1166220338309855E-2</v>
      </c>
      <c r="Y989" s="7">
        <f t="shared" si="237"/>
        <v>3.2608723631967024E-4</v>
      </c>
      <c r="Z989" s="7">
        <v>-1.719E-3</v>
      </c>
      <c r="AA989" s="7">
        <f t="shared" si="238"/>
        <v>1.1092594070076216E-2</v>
      </c>
      <c r="AB989" s="7">
        <f t="shared" si="239"/>
        <v>-3.3589283020146205E-3</v>
      </c>
      <c r="AE989" s="6">
        <v>44894</v>
      </c>
      <c r="AF989" s="7">
        <v>21.89</v>
      </c>
      <c r="AG989" s="7">
        <v>47.91</v>
      </c>
      <c r="AH989" s="7">
        <v>131.22999999999999</v>
      </c>
      <c r="AI989" s="7">
        <f t="shared" si="225"/>
        <v>5.2600000000000051</v>
      </c>
      <c r="AJ989" s="7">
        <v>6.03</v>
      </c>
      <c r="AK989" s="7">
        <v>132.286</v>
      </c>
      <c r="AL989" s="7">
        <f t="shared" si="226"/>
        <v>126.256</v>
      </c>
      <c r="AM989" s="7">
        <v>3.83</v>
      </c>
      <c r="AN989" s="7">
        <v>4.4800000000000004</v>
      </c>
      <c r="AO989" s="7">
        <v>3.75</v>
      </c>
      <c r="AP989" s="7">
        <f t="shared" si="227"/>
        <v>-0.73000000000000043</v>
      </c>
      <c r="AQ989" s="7">
        <v>2.25</v>
      </c>
      <c r="AR989" s="7">
        <v>123.6615</v>
      </c>
      <c r="AS989" s="7">
        <v>1748.4</v>
      </c>
      <c r="AT989" s="14">
        <v>298.786</v>
      </c>
      <c r="AU989" s="14">
        <v>100.9552</v>
      </c>
      <c r="AV989" s="14">
        <v>56.7</v>
      </c>
      <c r="AY989" s="6">
        <v>44894</v>
      </c>
      <c r="AZ989" s="12">
        <v>0</v>
      </c>
      <c r="BA989" s="12">
        <v>0</v>
      </c>
      <c r="BB989" s="12">
        <v>1</v>
      </c>
      <c r="BE989" s="6">
        <v>44894</v>
      </c>
      <c r="BF989" t="s">
        <v>57</v>
      </c>
      <c r="BG989" s="52">
        <v>4</v>
      </c>
    </row>
    <row r="990" spans="1:59" x14ac:dyDescent="0.2">
      <c r="A990" s="6">
        <v>44895</v>
      </c>
      <c r="B990" s="12">
        <v>99.761899999999997</v>
      </c>
      <c r="C990" s="12">
        <v>160.03809999999999</v>
      </c>
      <c r="D990" s="12">
        <v>110.4533</v>
      </c>
      <c r="E990" s="12">
        <v>65.674599999999998</v>
      </c>
      <c r="F990" s="12">
        <v>169.7467</v>
      </c>
      <c r="G990" s="12"/>
      <c r="H990" s="12">
        <v>10.0661</v>
      </c>
      <c r="I990" s="12">
        <v>47.139000000000003</v>
      </c>
      <c r="J990" s="12">
        <v>9.5867000000000004</v>
      </c>
      <c r="K990" s="12">
        <v>78.519400000000005</v>
      </c>
      <c r="L990" s="12">
        <v>80.48</v>
      </c>
      <c r="M990" s="12">
        <v>85.61</v>
      </c>
      <c r="O990" s="6">
        <v>44895</v>
      </c>
      <c r="P990" s="7">
        <f t="shared" si="228"/>
        <v>7.2110449439004168E-3</v>
      </c>
      <c r="Q990" s="7">
        <f t="shared" si="229"/>
        <v>1.2516291129228415E-2</v>
      </c>
      <c r="R990" s="7">
        <f t="shared" si="230"/>
        <v>-5.9737938089858738E-3</v>
      </c>
      <c r="S990" s="7">
        <f t="shared" si="231"/>
        <v>5.4828708368203118E-3</v>
      </c>
      <c r="T990" s="7">
        <f t="shared" si="232"/>
        <v>1.5574265832425339E-2</v>
      </c>
      <c r="U990" s="7" t="str">
        <f t="shared" si="233"/>
        <v/>
      </c>
      <c r="V990" s="7">
        <f t="shared" si="234"/>
        <v>6.6518737526734345E-2</v>
      </c>
      <c r="W990" s="7">
        <f t="shared" si="235"/>
        <v>-9.7748091252588209E-4</v>
      </c>
      <c r="X990" s="7">
        <f t="shared" si="236"/>
        <v>1.0422659099504097E-2</v>
      </c>
      <c r="Y990" s="7">
        <f t="shared" si="237"/>
        <v>0</v>
      </c>
      <c r="Z990" s="7">
        <v>3.1015000000000001E-2</v>
      </c>
      <c r="AA990" s="7">
        <f t="shared" si="238"/>
        <v>3.1812831712069133E-2</v>
      </c>
      <c r="AB990" s="7">
        <f t="shared" si="239"/>
        <v>2.8314395199599041E-2</v>
      </c>
      <c r="AE990" s="6">
        <v>44895</v>
      </c>
      <c r="AF990" s="7">
        <v>20.58</v>
      </c>
      <c r="AG990" s="7">
        <v>46.15</v>
      </c>
      <c r="AH990" s="7">
        <v>127.27</v>
      </c>
      <c r="AI990" s="7">
        <f t="shared" si="225"/>
        <v>5.1299999999999955</v>
      </c>
      <c r="AJ990" s="7">
        <v>7</v>
      </c>
      <c r="AK990" s="7">
        <v>146.39699999999999</v>
      </c>
      <c r="AL990" s="7">
        <f t="shared" si="226"/>
        <v>139.39699999999999</v>
      </c>
      <c r="AM990" s="7">
        <v>3.83</v>
      </c>
      <c r="AN990" s="7">
        <v>4.38</v>
      </c>
      <c r="AO990" s="7">
        <v>3.68</v>
      </c>
      <c r="AP990" s="7">
        <f t="shared" si="227"/>
        <v>-0.69999999999999973</v>
      </c>
      <c r="AQ990" s="7">
        <v>2.34</v>
      </c>
      <c r="AR990" s="7">
        <v>123.5175</v>
      </c>
      <c r="AS990" s="7">
        <v>1746</v>
      </c>
      <c r="AT990" s="14">
        <v>298.786</v>
      </c>
      <c r="AU990" s="14">
        <v>100.9552</v>
      </c>
      <c r="AV990" s="14">
        <v>56.7</v>
      </c>
      <c r="AY990" s="6">
        <v>44895</v>
      </c>
      <c r="AZ990" s="12">
        <v>0</v>
      </c>
      <c r="BA990" s="12">
        <v>0</v>
      </c>
      <c r="BB990" s="12">
        <v>1</v>
      </c>
      <c r="BE990" s="6">
        <v>44895</v>
      </c>
      <c r="BF990" t="s">
        <v>57</v>
      </c>
      <c r="BG990" s="52">
        <v>4</v>
      </c>
    </row>
    <row r="991" spans="1:59" x14ac:dyDescent="0.2">
      <c r="A991" s="6">
        <v>44896</v>
      </c>
      <c r="B991" s="12">
        <v>99.278099999999995</v>
      </c>
      <c r="C991" s="12">
        <v>159.32220000000001</v>
      </c>
      <c r="D991" s="12">
        <v>110.0509</v>
      </c>
      <c r="E991" s="12">
        <v>65.022499999999994</v>
      </c>
      <c r="F991" s="12">
        <v>169.91130000000001</v>
      </c>
      <c r="G991" s="12"/>
      <c r="H991" s="12">
        <v>9.9641999999999999</v>
      </c>
      <c r="I991" s="12">
        <v>47.028100000000002</v>
      </c>
      <c r="J991" s="12">
        <v>9.5103000000000009</v>
      </c>
      <c r="K991" s="12">
        <v>78.536600000000007</v>
      </c>
      <c r="L991" s="12">
        <v>81.06</v>
      </c>
      <c r="M991" s="12">
        <v>86.28</v>
      </c>
      <c r="O991" s="6">
        <v>44896</v>
      </c>
      <c r="P991" s="7">
        <f t="shared" si="228"/>
        <v>-4.8613439789983726E-3</v>
      </c>
      <c r="Q991" s="7">
        <f t="shared" si="229"/>
        <v>-4.4833449815451249E-3</v>
      </c>
      <c r="R991" s="7">
        <f t="shared" si="230"/>
        <v>-3.6498211526488616E-3</v>
      </c>
      <c r="S991" s="7">
        <f t="shared" si="231"/>
        <v>-9.9788811110455219E-3</v>
      </c>
      <c r="T991" s="7">
        <f t="shared" si="232"/>
        <v>9.6921028143023076E-4</v>
      </c>
      <c r="U991" s="7" t="str">
        <f t="shared" si="233"/>
        <v/>
      </c>
      <c r="V991" s="7">
        <f t="shared" si="234"/>
        <v>-1.0174673278940739E-2</v>
      </c>
      <c r="W991" s="7">
        <f t="shared" si="235"/>
        <v>-2.3553884800832266E-3</v>
      </c>
      <c r="X991" s="7">
        <f t="shared" si="236"/>
        <v>-8.0012994290842021E-3</v>
      </c>
      <c r="Y991" s="7">
        <f t="shared" si="237"/>
        <v>2.1903015572483401E-4</v>
      </c>
      <c r="Z991" s="7">
        <v>-7.36E-4</v>
      </c>
      <c r="AA991" s="7">
        <f t="shared" si="238"/>
        <v>7.1809148487334915E-3</v>
      </c>
      <c r="AB991" s="7">
        <f t="shared" si="239"/>
        <v>7.7957227665612612E-3</v>
      </c>
      <c r="AE991" s="6">
        <v>44896</v>
      </c>
      <c r="AF991" s="7">
        <v>19.84</v>
      </c>
      <c r="AG991" s="7">
        <v>45.61</v>
      </c>
      <c r="AH991" s="7">
        <v>119.77</v>
      </c>
      <c r="AI991" s="7">
        <f t="shared" si="225"/>
        <v>5.2199999999999989</v>
      </c>
      <c r="AJ991" s="7">
        <v>6.33</v>
      </c>
      <c r="AK991" s="7">
        <v>139.25800000000001</v>
      </c>
      <c r="AL991" s="7">
        <f t="shared" si="226"/>
        <v>132.928</v>
      </c>
      <c r="AM991" s="7">
        <v>3.83</v>
      </c>
      <c r="AN991" s="7">
        <v>4.25</v>
      </c>
      <c r="AO991" s="7">
        <v>3.53</v>
      </c>
      <c r="AP991" s="7">
        <f t="shared" si="227"/>
        <v>-0.7200000000000002</v>
      </c>
      <c r="AQ991" s="7">
        <v>2.36</v>
      </c>
      <c r="AR991" s="7">
        <v>122.00449999999999</v>
      </c>
      <c r="AS991" s="7">
        <v>1801.1</v>
      </c>
      <c r="AT991" s="14">
        <v>298.83199999999999</v>
      </c>
      <c r="AU991" s="14">
        <v>99.766400000000004</v>
      </c>
      <c r="AV991" s="14">
        <v>59.8</v>
      </c>
      <c r="AY991" s="6">
        <v>44896</v>
      </c>
      <c r="AZ991" s="12">
        <v>0</v>
      </c>
      <c r="BA991" s="12">
        <v>0</v>
      </c>
      <c r="BB991" s="12">
        <v>1</v>
      </c>
      <c r="BE991" s="6">
        <v>44896</v>
      </c>
      <c r="BF991" t="s">
        <v>57</v>
      </c>
      <c r="BG991" s="52">
        <v>4</v>
      </c>
    </row>
    <row r="992" spans="1:59" x14ac:dyDescent="0.2">
      <c r="A992" s="6">
        <v>44897</v>
      </c>
      <c r="B992" s="12">
        <v>98.4358</v>
      </c>
      <c r="C992" s="12">
        <v>158.04750000000001</v>
      </c>
      <c r="D992" s="12">
        <v>109.26390000000001</v>
      </c>
      <c r="E992" s="12">
        <v>64.4649</v>
      </c>
      <c r="F992" s="12">
        <v>169.12719999999999</v>
      </c>
      <c r="G992" s="12"/>
      <c r="H992" s="12">
        <v>10.4956</v>
      </c>
      <c r="I992" s="12">
        <v>49.799900000000001</v>
      </c>
      <c r="J992" s="12">
        <v>9.5791000000000004</v>
      </c>
      <c r="K992" s="12">
        <v>78.545199999999994</v>
      </c>
      <c r="L992" s="12">
        <v>79.86</v>
      </c>
      <c r="M992" s="12">
        <v>86.54</v>
      </c>
      <c r="O992" s="6">
        <v>44897</v>
      </c>
      <c r="P992" s="7">
        <f t="shared" si="228"/>
        <v>-8.5204438915617367E-3</v>
      </c>
      <c r="Q992" s="7">
        <f t="shared" si="229"/>
        <v>-8.032946147683219E-3</v>
      </c>
      <c r="R992" s="7">
        <f t="shared" si="230"/>
        <v>-7.1769290361050342E-3</v>
      </c>
      <c r="S992" s="7">
        <f t="shared" si="231"/>
        <v>-8.6124742121217908E-3</v>
      </c>
      <c r="T992" s="7">
        <f t="shared" si="232"/>
        <v>-4.6254416413803153E-3</v>
      </c>
      <c r="U992" s="7" t="str">
        <f t="shared" si="233"/>
        <v/>
      </c>
      <c r="V992" s="7">
        <f t="shared" si="234"/>
        <v>5.1957452260815058E-2</v>
      </c>
      <c r="W992" s="7">
        <f t="shared" si="235"/>
        <v>5.7267680600441281E-2</v>
      </c>
      <c r="X992" s="7">
        <f t="shared" si="236"/>
        <v>7.2082200482756304E-3</v>
      </c>
      <c r="Y992" s="7">
        <f t="shared" si="237"/>
        <v>1.0949709016045969E-4</v>
      </c>
      <c r="Z992" s="7">
        <v>-1.155E-3</v>
      </c>
      <c r="AA992" s="7">
        <f t="shared" si="238"/>
        <v>-1.491451956508731E-2</v>
      </c>
      <c r="AB992" s="7">
        <f t="shared" si="239"/>
        <v>3.0089132757832641E-3</v>
      </c>
      <c r="AE992" s="6">
        <v>44897</v>
      </c>
      <c r="AF992" s="7">
        <v>19.059999999999999</v>
      </c>
      <c r="AG992" s="7">
        <v>45.76</v>
      </c>
      <c r="AH992" s="7">
        <v>118.62</v>
      </c>
      <c r="AI992" s="7">
        <f t="shared" si="225"/>
        <v>6.6800000000000068</v>
      </c>
      <c r="AJ992" s="7">
        <v>4.92</v>
      </c>
      <c r="AK992" s="7">
        <v>135.56200000000001</v>
      </c>
      <c r="AL992" s="7">
        <f t="shared" si="226"/>
        <v>130.64200000000002</v>
      </c>
      <c r="AM992" s="7">
        <v>3.83</v>
      </c>
      <c r="AN992" s="7">
        <v>4.28</v>
      </c>
      <c r="AO992" s="7">
        <v>3.51</v>
      </c>
      <c r="AP992" s="7">
        <f t="shared" si="227"/>
        <v>-0.77000000000000046</v>
      </c>
      <c r="AQ992" s="7">
        <v>2.4300000000000002</v>
      </c>
      <c r="AR992" s="7">
        <v>122.0102</v>
      </c>
      <c r="AS992" s="7">
        <v>1795.9</v>
      </c>
      <c r="AT992" s="14">
        <v>298.83199999999999</v>
      </c>
      <c r="AU992" s="14">
        <v>99.766400000000004</v>
      </c>
      <c r="AV992" s="14">
        <v>59.8</v>
      </c>
      <c r="AY992" s="6">
        <v>44897</v>
      </c>
      <c r="AZ992" s="12">
        <v>0</v>
      </c>
      <c r="BA992" s="12">
        <v>0</v>
      </c>
      <c r="BB992" s="12">
        <v>1</v>
      </c>
      <c r="BE992" s="6">
        <v>44897</v>
      </c>
      <c r="BF992" t="s">
        <v>57</v>
      </c>
      <c r="BG992" s="52">
        <v>4</v>
      </c>
    </row>
    <row r="993" spans="1:59" x14ac:dyDescent="0.2">
      <c r="A993" s="6">
        <v>44900</v>
      </c>
      <c r="B993" s="12">
        <v>95.738799999999998</v>
      </c>
      <c r="C993" s="12">
        <v>154.14500000000001</v>
      </c>
      <c r="D993" s="12">
        <v>106.7509</v>
      </c>
      <c r="E993" s="12">
        <v>62.716500000000003</v>
      </c>
      <c r="F993" s="12">
        <v>166.82339999999999</v>
      </c>
      <c r="G993" s="12"/>
      <c r="H993" s="12">
        <v>10.131600000000001</v>
      </c>
      <c r="I993" s="12">
        <v>49.051499999999997</v>
      </c>
      <c r="J993" s="12">
        <v>9.3115000000000006</v>
      </c>
      <c r="K993" s="12">
        <v>78.553799999999995</v>
      </c>
      <c r="L993" s="12">
        <v>76.83</v>
      </c>
      <c r="M993" s="12">
        <v>83.36</v>
      </c>
      <c r="O993" s="6">
        <v>44900</v>
      </c>
      <c r="P993" s="7">
        <f t="shared" si="228"/>
        <v>-2.7780909089848611E-2</v>
      </c>
      <c r="Q993" s="7">
        <f t="shared" si="229"/>
        <v>-2.5001902890258072E-2</v>
      </c>
      <c r="R993" s="7">
        <f t="shared" si="230"/>
        <v>-2.3267974017245455E-2</v>
      </c>
      <c r="S993" s="7">
        <f t="shared" si="231"/>
        <v>-2.7496318718601778E-2</v>
      </c>
      <c r="T993" s="7">
        <f t="shared" si="232"/>
        <v>-1.3715326681406848E-2</v>
      </c>
      <c r="U993" s="7" t="str">
        <f t="shared" si="233"/>
        <v/>
      </c>
      <c r="V993" s="7">
        <f t="shared" si="234"/>
        <v>-3.5296869238122891E-2</v>
      </c>
      <c r="W993" s="7">
        <f t="shared" si="235"/>
        <v>-1.5142209412925756E-2</v>
      </c>
      <c r="X993" s="7">
        <f t="shared" si="236"/>
        <v>-2.8333446459919507E-2</v>
      </c>
      <c r="Y993" s="7">
        <f t="shared" si="237"/>
        <v>1.0948510186050762E-4</v>
      </c>
      <c r="Z993" s="7">
        <v>-1.8152999999999999E-2</v>
      </c>
      <c r="AA993" s="7">
        <f t="shared" si="238"/>
        <v>-3.8679912755531738E-2</v>
      </c>
      <c r="AB993" s="7">
        <f t="shared" si="239"/>
        <v>-3.7438156791682047E-2</v>
      </c>
      <c r="AE993" s="6">
        <v>44900</v>
      </c>
      <c r="AF993" s="7">
        <v>20.75</v>
      </c>
      <c r="AG993" s="7">
        <v>45.41</v>
      </c>
      <c r="AH993" s="7">
        <v>126.5</v>
      </c>
      <c r="AI993" s="7">
        <f t="shared" si="225"/>
        <v>6.5300000000000011</v>
      </c>
      <c r="AJ993" s="7">
        <v>4.1500000000000004</v>
      </c>
      <c r="AK993" s="7">
        <v>134.69900000000001</v>
      </c>
      <c r="AL993" s="7">
        <f t="shared" si="226"/>
        <v>130.54900000000001</v>
      </c>
      <c r="AM993" s="7">
        <v>3.83</v>
      </c>
      <c r="AN993" s="7">
        <v>4.41</v>
      </c>
      <c r="AO993" s="7">
        <v>3.6</v>
      </c>
      <c r="AP993" s="7">
        <f t="shared" si="227"/>
        <v>-0.81</v>
      </c>
      <c r="AQ993" s="7">
        <v>2.39</v>
      </c>
      <c r="AR993" s="7">
        <v>122.6384</v>
      </c>
      <c r="AS993" s="7">
        <v>1767.4</v>
      </c>
      <c r="AT993" s="14">
        <v>298.83199999999999</v>
      </c>
      <c r="AU993" s="14">
        <v>99.766400000000004</v>
      </c>
      <c r="AV993" s="14">
        <v>59.8</v>
      </c>
      <c r="AY993" s="6">
        <v>44900</v>
      </c>
      <c r="AZ993" s="12">
        <v>0</v>
      </c>
      <c r="BA993" s="12">
        <v>0</v>
      </c>
      <c r="BB993" s="12">
        <v>1</v>
      </c>
      <c r="BE993" s="6">
        <v>44900</v>
      </c>
      <c r="BF993" t="s">
        <v>57</v>
      </c>
      <c r="BG993" s="52">
        <v>4</v>
      </c>
    </row>
    <row r="994" spans="1:59" x14ac:dyDescent="0.2">
      <c r="A994" s="6">
        <v>44901</v>
      </c>
      <c r="B994" s="12">
        <v>93.077699999999993</v>
      </c>
      <c r="C994" s="12">
        <v>150.17269999999999</v>
      </c>
      <c r="D994" s="12">
        <v>103.3884</v>
      </c>
      <c r="E994" s="12">
        <v>60.618299999999998</v>
      </c>
      <c r="F994" s="12">
        <v>158.489</v>
      </c>
      <c r="G994" s="12"/>
      <c r="H994" s="12">
        <v>9.5565999999999995</v>
      </c>
      <c r="I994" s="12">
        <v>47.212899999999998</v>
      </c>
      <c r="J994" s="12">
        <v>9.1280000000000001</v>
      </c>
      <c r="K994" s="12">
        <v>78.579599999999999</v>
      </c>
      <c r="L994" s="12">
        <v>74.209999999999994</v>
      </c>
      <c r="M994" s="12">
        <v>79.92</v>
      </c>
      <c r="O994" s="6">
        <v>44901</v>
      </c>
      <c r="P994" s="7">
        <f t="shared" si="228"/>
        <v>-2.8189021737857298E-2</v>
      </c>
      <c r="Q994" s="7">
        <f t="shared" si="229"/>
        <v>-2.610775271343091E-2</v>
      </c>
      <c r="R994" s="7">
        <f t="shared" si="230"/>
        <v>-3.20053128921527E-2</v>
      </c>
      <c r="S994" s="7">
        <f t="shared" si="231"/>
        <v>-3.4027743227200785E-2</v>
      </c>
      <c r="T994" s="7">
        <f t="shared" si="232"/>
        <v>-5.1250577576936268E-2</v>
      </c>
      <c r="U994" s="7" t="str">
        <f t="shared" si="233"/>
        <v/>
      </c>
      <c r="V994" s="7">
        <f t="shared" si="234"/>
        <v>-5.8427237211511759E-2</v>
      </c>
      <c r="W994" s="7">
        <f t="shared" si="235"/>
        <v>-3.8203606248312698E-2</v>
      </c>
      <c r="X994" s="7">
        <f t="shared" si="236"/>
        <v>-1.9903582829649019E-2</v>
      </c>
      <c r="Y994" s="7">
        <f t="shared" si="237"/>
        <v>3.2838340202462715E-4</v>
      </c>
      <c r="Z994" s="7">
        <v>-1.452E-2</v>
      </c>
      <c r="AA994" s="7">
        <f t="shared" si="238"/>
        <v>-3.4696276897501467E-2</v>
      </c>
      <c r="AB994" s="7">
        <f t="shared" si="239"/>
        <v>-4.2142443664758632E-2</v>
      </c>
      <c r="AE994" s="6">
        <v>44901</v>
      </c>
      <c r="AF994" s="7">
        <v>22.17</v>
      </c>
      <c r="AG994" s="7">
        <v>46.36</v>
      </c>
      <c r="AH994" s="7">
        <v>129.09</v>
      </c>
      <c r="AI994" s="7">
        <f t="shared" si="225"/>
        <v>5.710000000000008</v>
      </c>
      <c r="AJ994" s="7">
        <v>4.58</v>
      </c>
      <c r="AK994" s="7">
        <v>138.488</v>
      </c>
      <c r="AL994" s="7">
        <f t="shared" si="226"/>
        <v>133.90799999999999</v>
      </c>
      <c r="AM994" s="7">
        <v>3.83</v>
      </c>
      <c r="AN994" s="7">
        <v>4.34</v>
      </c>
      <c r="AO994" s="7">
        <v>3.51</v>
      </c>
      <c r="AP994" s="7">
        <f t="shared" si="227"/>
        <v>-0.83000000000000007</v>
      </c>
      <c r="AQ994" s="7">
        <v>2.31</v>
      </c>
      <c r="AR994" s="7">
        <v>123.01909999999999</v>
      </c>
      <c r="AS994" s="7">
        <v>1769.3</v>
      </c>
      <c r="AT994" s="14">
        <v>298.83199999999999</v>
      </c>
      <c r="AU994" s="14">
        <v>99.766400000000004</v>
      </c>
      <c r="AV994" s="14">
        <v>59.8</v>
      </c>
      <c r="AY994" s="6">
        <v>44901</v>
      </c>
      <c r="AZ994" s="12">
        <v>0</v>
      </c>
      <c r="BA994" s="12">
        <v>0</v>
      </c>
      <c r="BB994" s="12">
        <v>1</v>
      </c>
      <c r="BE994" s="6">
        <v>44901</v>
      </c>
      <c r="BF994" t="s">
        <v>57</v>
      </c>
      <c r="BG994" s="52">
        <v>4</v>
      </c>
    </row>
    <row r="995" spans="1:59" x14ac:dyDescent="0.2">
      <c r="A995" s="6">
        <v>44902</v>
      </c>
      <c r="B995" s="12">
        <v>92.871600000000001</v>
      </c>
      <c r="C995" s="12">
        <v>150.61789999999999</v>
      </c>
      <c r="D995" s="12">
        <v>102.73560000000001</v>
      </c>
      <c r="E995" s="12">
        <v>60.438800000000001</v>
      </c>
      <c r="F995" s="12">
        <v>162.99019999999999</v>
      </c>
      <c r="G995" s="12"/>
      <c r="H995" s="12">
        <v>8.9597999999999995</v>
      </c>
      <c r="I995" s="12">
        <v>46.889499999999998</v>
      </c>
      <c r="J995" s="12">
        <v>9.1051000000000002</v>
      </c>
      <c r="K995" s="12">
        <v>78.579599999999999</v>
      </c>
      <c r="L995" s="12">
        <v>71.930000000000007</v>
      </c>
      <c r="M995" s="12">
        <v>77.11</v>
      </c>
      <c r="O995" s="6">
        <v>44902</v>
      </c>
      <c r="P995" s="7">
        <f t="shared" si="228"/>
        <v>-2.2167341785787002E-3</v>
      </c>
      <c r="Q995" s="7">
        <f t="shared" si="229"/>
        <v>2.9602010508271307E-3</v>
      </c>
      <c r="R995" s="7">
        <f t="shared" si="230"/>
        <v>-6.3340725248138231E-3</v>
      </c>
      <c r="S995" s="7">
        <f t="shared" si="231"/>
        <v>-2.9655448800671789E-3</v>
      </c>
      <c r="T995" s="7">
        <f t="shared" si="232"/>
        <v>2.8004886021848505E-2</v>
      </c>
      <c r="U995" s="7" t="str">
        <f t="shared" si="233"/>
        <v/>
      </c>
      <c r="V995" s="7">
        <f t="shared" si="234"/>
        <v>-6.448410996066492E-2</v>
      </c>
      <c r="W995" s="7">
        <f t="shared" si="235"/>
        <v>-6.8733905450074672E-3</v>
      </c>
      <c r="X995" s="7">
        <f t="shared" si="236"/>
        <v>-2.5119164641290636E-3</v>
      </c>
      <c r="Y995" s="7">
        <f t="shared" si="237"/>
        <v>0</v>
      </c>
      <c r="Z995" s="7">
        <v>-1.7030000000000001E-3</v>
      </c>
      <c r="AA995" s="7">
        <f t="shared" si="238"/>
        <v>-3.1205488102777176E-2</v>
      </c>
      <c r="AB995" s="7">
        <f t="shared" si="239"/>
        <v>-3.5793160495428869E-2</v>
      </c>
      <c r="AE995" s="6">
        <v>44902</v>
      </c>
      <c r="AF995" s="7">
        <v>22.68</v>
      </c>
      <c r="AG995" s="7">
        <v>47.91</v>
      </c>
      <c r="AH995" s="7">
        <v>131.1</v>
      </c>
      <c r="AI995" s="7">
        <f t="shared" si="225"/>
        <v>5.1799999999999926</v>
      </c>
      <c r="AJ995" s="7">
        <v>4.49</v>
      </c>
      <c r="AK995" s="7">
        <v>149.245</v>
      </c>
      <c r="AL995" s="7">
        <f t="shared" si="226"/>
        <v>144.755</v>
      </c>
      <c r="AM995" s="7">
        <v>3.83</v>
      </c>
      <c r="AN995" s="7">
        <v>4.26</v>
      </c>
      <c r="AO995" s="7">
        <v>3.42</v>
      </c>
      <c r="AP995" s="7">
        <f t="shared" si="227"/>
        <v>-0.83999999999999986</v>
      </c>
      <c r="AQ995" s="7">
        <v>2.2599999999999998</v>
      </c>
      <c r="AR995" s="7">
        <v>122.7608</v>
      </c>
      <c r="AS995" s="7">
        <v>1785.5</v>
      </c>
      <c r="AT995" s="14">
        <v>298.83199999999999</v>
      </c>
      <c r="AU995" s="14">
        <v>99.766400000000004</v>
      </c>
      <c r="AV995" s="14">
        <v>59.8</v>
      </c>
      <c r="AY995" s="6">
        <v>44902</v>
      </c>
      <c r="AZ995" s="12">
        <v>0</v>
      </c>
      <c r="BA995" s="12">
        <v>0</v>
      </c>
      <c r="BB995" s="12">
        <v>1</v>
      </c>
      <c r="BE995" s="6">
        <v>44902</v>
      </c>
      <c r="BF995" t="s">
        <v>57</v>
      </c>
      <c r="BG995" s="52">
        <v>4</v>
      </c>
    </row>
    <row r="996" spans="1:59" x14ac:dyDescent="0.2">
      <c r="A996" s="6">
        <v>44903</v>
      </c>
      <c r="B996" s="12">
        <v>93.561499999999995</v>
      </c>
      <c r="C996" s="12">
        <v>151.50839999999999</v>
      </c>
      <c r="D996" s="12">
        <v>100.6966</v>
      </c>
      <c r="E996" s="12">
        <v>60.212000000000003</v>
      </c>
      <c r="F996" s="12">
        <v>157.8792</v>
      </c>
      <c r="G996" s="12"/>
      <c r="H996" s="12">
        <v>9.4765999999999995</v>
      </c>
      <c r="I996" s="12">
        <v>47.942799999999998</v>
      </c>
      <c r="J996" s="12">
        <v>8.9445999999999994</v>
      </c>
      <c r="K996" s="12">
        <v>78.631100000000004</v>
      </c>
      <c r="L996" s="12">
        <v>71.3</v>
      </c>
      <c r="M996" s="12">
        <v>76.02</v>
      </c>
      <c r="O996" s="6">
        <v>44903</v>
      </c>
      <c r="P996" s="7">
        <f t="shared" si="228"/>
        <v>7.4010800567049983E-3</v>
      </c>
      <c r="Q996" s="7">
        <f t="shared" si="229"/>
        <v>5.8949027524519935E-3</v>
      </c>
      <c r="R996" s="7">
        <f t="shared" si="230"/>
        <v>-2.0046662069483776E-2</v>
      </c>
      <c r="S996" s="7">
        <f t="shared" si="231"/>
        <v>-3.7596148081211842E-3</v>
      </c>
      <c r="T996" s="7">
        <f t="shared" si="232"/>
        <v>-3.1859892657725188E-2</v>
      </c>
      <c r="U996" s="7" t="str">
        <f t="shared" si="233"/>
        <v/>
      </c>
      <c r="V996" s="7">
        <f t="shared" si="234"/>
        <v>5.6077696838542565E-2</v>
      </c>
      <c r="W996" s="7">
        <f t="shared" si="235"/>
        <v>2.2214863851697415E-2</v>
      </c>
      <c r="X996" s="7">
        <f t="shared" si="236"/>
        <v>-1.7784697854226334E-2</v>
      </c>
      <c r="Y996" s="7">
        <f t="shared" si="237"/>
        <v>6.5517171340374371E-4</v>
      </c>
      <c r="Z996" s="7">
        <v>7.803E-3</v>
      </c>
      <c r="AA996" s="7">
        <f t="shared" si="238"/>
        <v>-8.7970964590147523E-3</v>
      </c>
      <c r="AB996" s="7">
        <f t="shared" si="239"/>
        <v>-1.4236510283766676E-2</v>
      </c>
      <c r="AE996" s="6">
        <v>44903</v>
      </c>
      <c r="AF996" s="7">
        <v>22.29</v>
      </c>
      <c r="AG996" s="7">
        <v>47.17</v>
      </c>
      <c r="AH996" s="7">
        <v>129.54</v>
      </c>
      <c r="AI996" s="7">
        <f t="shared" si="225"/>
        <v>4.7199999999999989</v>
      </c>
      <c r="AJ996" s="7">
        <v>4.79</v>
      </c>
      <c r="AK996" s="7">
        <v>138.893</v>
      </c>
      <c r="AL996" s="7">
        <f t="shared" si="226"/>
        <v>134.10300000000001</v>
      </c>
      <c r="AM996" s="7">
        <v>3.83</v>
      </c>
      <c r="AN996" s="7">
        <v>4.3099999999999996</v>
      </c>
      <c r="AO996" s="7">
        <v>3.48</v>
      </c>
      <c r="AP996" s="7">
        <f t="shared" si="227"/>
        <v>-0.82999999999999963</v>
      </c>
      <c r="AQ996" s="7">
        <v>2.2799999999999998</v>
      </c>
      <c r="AR996" s="7">
        <v>122.4152</v>
      </c>
      <c r="AS996" s="7">
        <v>1788.7</v>
      </c>
      <c r="AT996" s="14">
        <v>298.83199999999999</v>
      </c>
      <c r="AU996" s="14">
        <v>99.766400000000004</v>
      </c>
      <c r="AV996" s="14">
        <v>59.8</v>
      </c>
      <c r="AY996" s="6">
        <v>44903</v>
      </c>
      <c r="AZ996" s="12">
        <v>0</v>
      </c>
      <c r="BA996" s="12">
        <v>0</v>
      </c>
      <c r="BB996" s="12">
        <v>1</v>
      </c>
      <c r="BE996" s="6">
        <v>44903</v>
      </c>
      <c r="BF996" t="s">
        <v>57</v>
      </c>
      <c r="BG996" s="52">
        <v>4</v>
      </c>
    </row>
    <row r="997" spans="1:59" x14ac:dyDescent="0.2">
      <c r="A997" s="6">
        <v>44904</v>
      </c>
      <c r="B997" s="12">
        <v>92.773099999999999</v>
      </c>
      <c r="C997" s="12">
        <v>146.67179999999999</v>
      </c>
      <c r="D997" s="12">
        <v>98.389399999999995</v>
      </c>
      <c r="E997" s="12">
        <v>59.283900000000003</v>
      </c>
      <c r="F997" s="12">
        <v>153.4554</v>
      </c>
      <c r="G997" s="12"/>
      <c r="H997" s="12">
        <v>9.3383000000000003</v>
      </c>
      <c r="I997" s="12">
        <v>48.118299999999998</v>
      </c>
      <c r="J997" s="12">
        <v>8.7304999999999993</v>
      </c>
      <c r="K997" s="12">
        <v>78.622500000000002</v>
      </c>
      <c r="L997" s="12">
        <v>71.05</v>
      </c>
      <c r="M997" s="12">
        <v>76.37</v>
      </c>
      <c r="O997" s="6">
        <v>44904</v>
      </c>
      <c r="P997" s="7">
        <f t="shared" si="228"/>
        <v>-8.4622469981065762E-3</v>
      </c>
      <c r="Q997" s="7">
        <f t="shared" si="229"/>
        <v>-3.2443631325219442E-2</v>
      </c>
      <c r="R997" s="7">
        <f t="shared" si="230"/>
        <v>-2.317896082172187E-2</v>
      </c>
      <c r="S997" s="7">
        <f t="shared" si="231"/>
        <v>-1.5533899700774343E-2</v>
      </c>
      <c r="T997" s="7">
        <f t="shared" si="232"/>
        <v>-2.84202125798029E-2</v>
      </c>
      <c r="U997" s="7" t="str">
        <f t="shared" si="233"/>
        <v/>
      </c>
      <c r="V997" s="7">
        <f t="shared" si="234"/>
        <v>-1.4701379321246495E-2</v>
      </c>
      <c r="W997" s="7">
        <f t="shared" si="235"/>
        <v>3.6539284947008947E-3</v>
      </c>
      <c r="X997" s="7">
        <f t="shared" si="236"/>
        <v>-2.422735626137399E-2</v>
      </c>
      <c r="Y997" s="7">
        <f t="shared" si="237"/>
        <v>-1.093774642815454E-4</v>
      </c>
      <c r="Z997" s="7">
        <v>-7.4980000000000003E-3</v>
      </c>
      <c r="AA997" s="7">
        <f t="shared" si="238"/>
        <v>-3.5124728771405668E-3</v>
      </c>
      <c r="AB997" s="7">
        <f t="shared" si="239"/>
        <v>4.5934853391901148E-3</v>
      </c>
      <c r="AE997" s="6">
        <v>44904</v>
      </c>
      <c r="AF997" s="7">
        <v>22.83</v>
      </c>
      <c r="AG997" s="7">
        <v>46.93</v>
      </c>
      <c r="AH997" s="7">
        <v>132.79</v>
      </c>
      <c r="AI997" s="7">
        <f t="shared" si="225"/>
        <v>5.3200000000000074</v>
      </c>
      <c r="AJ997" s="7">
        <v>4.9800000000000004</v>
      </c>
      <c r="AK997" s="7">
        <v>139.113</v>
      </c>
      <c r="AL997" s="7">
        <f t="shared" si="226"/>
        <v>134.13300000000001</v>
      </c>
      <c r="AM997" s="7">
        <v>3.83</v>
      </c>
      <c r="AN997" s="7">
        <v>4.33</v>
      </c>
      <c r="AO997" s="7">
        <v>3.57</v>
      </c>
      <c r="AP997" s="7">
        <f t="shared" si="227"/>
        <v>-0.76000000000000023</v>
      </c>
      <c r="AQ997" s="7">
        <v>2.2599999999999998</v>
      </c>
      <c r="AR997" s="7">
        <v>122.42010000000001</v>
      </c>
      <c r="AS997" s="7">
        <v>1798.1</v>
      </c>
      <c r="AT997" s="14">
        <v>298.83199999999999</v>
      </c>
      <c r="AU997" s="14">
        <v>99.766400000000004</v>
      </c>
      <c r="AV997" s="14">
        <v>59.8</v>
      </c>
      <c r="AY997" s="6">
        <v>44904</v>
      </c>
      <c r="AZ997" s="12">
        <v>0</v>
      </c>
      <c r="BA997" s="12">
        <v>0</v>
      </c>
      <c r="BB997" s="12">
        <v>1</v>
      </c>
      <c r="BE997" s="6">
        <v>44904</v>
      </c>
      <c r="BF997" t="s">
        <v>57</v>
      </c>
      <c r="BG997" s="52">
        <v>4</v>
      </c>
    </row>
    <row r="998" spans="1:59" x14ac:dyDescent="0.2">
      <c r="A998" s="6">
        <v>44907</v>
      </c>
      <c r="B998" s="12">
        <v>95.057900000000004</v>
      </c>
      <c r="C998" s="12">
        <v>148.1996</v>
      </c>
      <c r="D998" s="12">
        <v>99.963300000000004</v>
      </c>
      <c r="E998" s="12">
        <v>60.638100000000001</v>
      </c>
      <c r="F998" s="12">
        <v>157.28870000000001</v>
      </c>
      <c r="G998" s="12"/>
      <c r="H998" s="12">
        <v>10.3573</v>
      </c>
      <c r="I998" s="12">
        <v>50.539000000000001</v>
      </c>
      <c r="J998" s="12">
        <v>8.9445999999999994</v>
      </c>
      <c r="K998" s="12">
        <v>78.631100000000004</v>
      </c>
      <c r="L998" s="12">
        <v>72.959999999999994</v>
      </c>
      <c r="M998" s="12">
        <v>78</v>
      </c>
      <c r="O998" s="6">
        <v>44907</v>
      </c>
      <c r="P998" s="7">
        <f t="shared" si="228"/>
        <v>2.4329452549224976E-2</v>
      </c>
      <c r="Q998" s="7">
        <f t="shared" si="229"/>
        <v>1.0362576171302122E-2</v>
      </c>
      <c r="R998" s="7">
        <f t="shared" si="230"/>
        <v>1.5870043948739351E-2</v>
      </c>
      <c r="S998" s="7">
        <f t="shared" si="231"/>
        <v>2.2585640091935606E-2</v>
      </c>
      <c r="T998" s="7">
        <f t="shared" si="232"/>
        <v>2.4672999167751893E-2</v>
      </c>
      <c r="U998" s="7" t="str">
        <f t="shared" si="233"/>
        <v/>
      </c>
      <c r="V998" s="7">
        <f t="shared" si="234"/>
        <v>0.10356736227757217</v>
      </c>
      <c r="W998" s="7">
        <f t="shared" si="235"/>
        <v>4.908275331980639E-2</v>
      </c>
      <c r="X998" s="7">
        <f t="shared" si="236"/>
        <v>2.4227356261374105E-2</v>
      </c>
      <c r="Y998" s="7">
        <f t="shared" si="237"/>
        <v>1.0937746428153216E-4</v>
      </c>
      <c r="Z998" s="7">
        <v>1.4314E-2</v>
      </c>
      <c r="AA998" s="7">
        <f t="shared" si="238"/>
        <v>2.6527491222966312E-2</v>
      </c>
      <c r="AB998" s="7">
        <f t="shared" si="239"/>
        <v>2.1118877789298954E-2</v>
      </c>
      <c r="AE998" s="6">
        <v>44907</v>
      </c>
      <c r="AF998" s="7">
        <v>25</v>
      </c>
      <c r="AG998" s="7">
        <v>44.99</v>
      </c>
      <c r="AH998" s="7">
        <v>141.93</v>
      </c>
      <c r="AI998" s="7">
        <f t="shared" si="225"/>
        <v>5.0400000000000063</v>
      </c>
      <c r="AJ998" s="7">
        <v>6.73</v>
      </c>
      <c r="AK998" s="7">
        <v>136.59</v>
      </c>
      <c r="AL998" s="7">
        <f t="shared" si="226"/>
        <v>129.86000000000001</v>
      </c>
      <c r="AM998" s="7">
        <v>3.83</v>
      </c>
      <c r="AN998" s="7">
        <v>4.3899999999999997</v>
      </c>
      <c r="AO998" s="7">
        <v>3.61</v>
      </c>
      <c r="AP998" s="7">
        <f t="shared" si="227"/>
        <v>-0.7799999999999998</v>
      </c>
      <c r="AQ998" s="7">
        <v>2.2799999999999998</v>
      </c>
      <c r="AR998" s="7">
        <v>122.7714</v>
      </c>
      <c r="AS998" s="7">
        <v>1780.5</v>
      </c>
      <c r="AT998" s="14">
        <v>298.83199999999999</v>
      </c>
      <c r="AU998" s="14">
        <v>99.766400000000004</v>
      </c>
      <c r="AV998" s="14">
        <v>59.8</v>
      </c>
      <c r="AY998" s="6">
        <v>44907</v>
      </c>
      <c r="AZ998" s="12">
        <v>0</v>
      </c>
      <c r="BA998" s="12">
        <v>0</v>
      </c>
      <c r="BB998" s="12">
        <v>1</v>
      </c>
      <c r="BE998" s="6">
        <v>44907</v>
      </c>
      <c r="BF998" t="s">
        <v>57</v>
      </c>
      <c r="BG998" s="52">
        <v>4</v>
      </c>
    </row>
    <row r="999" spans="1:59" x14ac:dyDescent="0.2">
      <c r="A999" s="6">
        <v>44908</v>
      </c>
      <c r="B999" s="12">
        <v>96.097200000000001</v>
      </c>
      <c r="C999" s="12">
        <v>151.49969999999999</v>
      </c>
      <c r="D999" s="12">
        <v>101.42100000000001</v>
      </c>
      <c r="E999" s="12">
        <v>60.874899999999997</v>
      </c>
      <c r="F999" s="12">
        <v>159.91200000000001</v>
      </c>
      <c r="G999" s="12"/>
      <c r="H999" s="12">
        <v>10.1753</v>
      </c>
      <c r="I999" s="12">
        <v>50.705300000000001</v>
      </c>
      <c r="J999" s="12">
        <v>9.1051000000000002</v>
      </c>
      <c r="K999" s="12">
        <v>78.631100000000004</v>
      </c>
      <c r="L999" s="12">
        <v>75.44</v>
      </c>
      <c r="M999" s="12">
        <v>80.14</v>
      </c>
      <c r="O999" s="6">
        <v>44908</v>
      </c>
      <c r="P999" s="7">
        <f t="shared" si="228"/>
        <v>1.0873999604343319E-2</v>
      </c>
      <c r="Q999" s="7">
        <f t="shared" si="229"/>
        <v>2.2023630946430027E-2</v>
      </c>
      <c r="R999" s="7">
        <f t="shared" si="230"/>
        <v>1.4477051679321716E-2</v>
      </c>
      <c r="S999" s="7">
        <f t="shared" si="231"/>
        <v>3.8975303015135348E-3</v>
      </c>
      <c r="T999" s="7">
        <f t="shared" si="232"/>
        <v>1.654069369818819E-2</v>
      </c>
      <c r="U999" s="7" t="str">
        <f t="shared" si="233"/>
        <v/>
      </c>
      <c r="V999" s="7">
        <f t="shared" si="234"/>
        <v>-1.772837018051179E-2</v>
      </c>
      <c r="W999" s="7">
        <f t="shared" si="235"/>
        <v>3.2851261663095774E-3</v>
      </c>
      <c r="X999" s="7">
        <f t="shared" si="236"/>
        <v>1.778469785422632E-2</v>
      </c>
      <c r="Y999" s="7">
        <f t="shared" si="237"/>
        <v>0</v>
      </c>
      <c r="Z999" s="7">
        <v>7.541E-3</v>
      </c>
      <c r="AA999" s="7">
        <f t="shared" si="238"/>
        <v>3.3426292559126179E-2</v>
      </c>
      <c r="AB999" s="7">
        <f t="shared" si="239"/>
        <v>2.7066278518406796E-2</v>
      </c>
      <c r="AE999" s="6">
        <v>44908</v>
      </c>
      <c r="AF999" s="7">
        <v>22.55</v>
      </c>
      <c r="AG999" s="7">
        <v>43.37</v>
      </c>
      <c r="AH999" s="7">
        <v>135.08000000000001</v>
      </c>
      <c r="AI999" s="7">
        <f t="shared" si="225"/>
        <v>4.7000000000000028</v>
      </c>
      <c r="AJ999" s="7">
        <v>7.2</v>
      </c>
      <c r="AK999" s="7">
        <v>137.529</v>
      </c>
      <c r="AL999" s="7">
        <f t="shared" si="226"/>
        <v>130.32900000000001</v>
      </c>
      <c r="AM999" s="7">
        <v>3.83</v>
      </c>
      <c r="AN999" s="7">
        <v>4.22</v>
      </c>
      <c r="AO999" s="7">
        <v>3.51</v>
      </c>
      <c r="AP999" s="7">
        <f t="shared" si="227"/>
        <v>-0.71</v>
      </c>
      <c r="AQ999" s="7">
        <v>2.2400000000000002</v>
      </c>
      <c r="AR999" s="7">
        <v>121.8493</v>
      </c>
      <c r="AS999" s="7">
        <v>1813.9</v>
      </c>
      <c r="AT999" s="14">
        <v>298.83199999999999</v>
      </c>
      <c r="AU999" s="14">
        <v>99.766400000000004</v>
      </c>
      <c r="AV999" s="14">
        <v>59.8</v>
      </c>
      <c r="AY999" s="6">
        <v>44908</v>
      </c>
      <c r="AZ999" s="12">
        <v>0</v>
      </c>
      <c r="BA999" s="12">
        <v>0</v>
      </c>
      <c r="BB999" s="12">
        <v>1</v>
      </c>
      <c r="BE999" s="6">
        <v>44908</v>
      </c>
      <c r="BF999" t="s">
        <v>57</v>
      </c>
      <c r="BG999" s="52">
        <v>4</v>
      </c>
    </row>
    <row r="1000" spans="1:59" x14ac:dyDescent="0.2">
      <c r="A1000" s="6">
        <v>44909</v>
      </c>
      <c r="B1000" s="12">
        <v>95.389399999999995</v>
      </c>
      <c r="C1000" s="12">
        <v>150.452</v>
      </c>
      <c r="D1000" s="12">
        <v>100.93810000000001</v>
      </c>
      <c r="E1000" s="12">
        <v>60.306699999999999</v>
      </c>
      <c r="F1000" s="12">
        <v>157.976</v>
      </c>
      <c r="G1000" s="12"/>
      <c r="H1000" s="12">
        <v>9.8696000000000002</v>
      </c>
      <c r="I1000" s="12">
        <v>51.841799999999999</v>
      </c>
      <c r="J1000" s="12">
        <v>9.0134000000000007</v>
      </c>
      <c r="K1000" s="12">
        <v>78.656899999999993</v>
      </c>
      <c r="L1000" s="12">
        <v>77.14</v>
      </c>
      <c r="M1000" s="12">
        <v>83.33</v>
      </c>
      <c r="O1000" s="6">
        <v>44909</v>
      </c>
      <c r="P1000" s="7">
        <f t="shared" si="228"/>
        <v>-7.3927180656060834E-3</v>
      </c>
      <c r="Q1000" s="7">
        <f t="shared" si="229"/>
        <v>-6.939548308771957E-3</v>
      </c>
      <c r="R1000" s="7">
        <f t="shared" si="230"/>
        <v>-4.7727126346772293E-3</v>
      </c>
      <c r="S1000" s="7">
        <f t="shared" si="231"/>
        <v>-9.3777300190637184E-3</v>
      </c>
      <c r="T1000" s="7">
        <f t="shared" si="232"/>
        <v>-1.2180541173337224E-2</v>
      </c>
      <c r="U1000" s="7" t="str">
        <f t="shared" si="233"/>
        <v/>
      </c>
      <c r="V1000" s="7">
        <f t="shared" si="234"/>
        <v>-3.0503889148379506E-2</v>
      </c>
      <c r="W1000" s="7">
        <f t="shared" si="235"/>
        <v>2.2166332040707615E-2</v>
      </c>
      <c r="X1000" s="7">
        <f t="shared" si="236"/>
        <v>-1.0122337166641201E-2</v>
      </c>
      <c r="Y1000" s="7">
        <f t="shared" si="237"/>
        <v>3.2806063058056126E-4</v>
      </c>
      <c r="Z1000" s="7">
        <v>-6.4140000000000004E-3</v>
      </c>
      <c r="AA1000" s="7">
        <f t="shared" si="238"/>
        <v>2.2284314454879706E-2</v>
      </c>
      <c r="AB1000" s="7">
        <f t="shared" si="239"/>
        <v>3.9033523186116824E-2</v>
      </c>
      <c r="AE1000" s="6">
        <v>44909</v>
      </c>
      <c r="AF1000" s="7">
        <v>21.14</v>
      </c>
      <c r="AG1000" s="7">
        <v>41.82</v>
      </c>
      <c r="AH1000" s="7">
        <v>120.26</v>
      </c>
      <c r="AI1000" s="7">
        <f t="shared" si="225"/>
        <v>6.1899999999999977</v>
      </c>
      <c r="AJ1000" s="7">
        <v>6.54</v>
      </c>
      <c r="AK1000" s="7">
        <v>131.511</v>
      </c>
      <c r="AL1000" s="7">
        <f t="shared" si="226"/>
        <v>124.97099999999999</v>
      </c>
      <c r="AM1000" s="7">
        <v>3.83</v>
      </c>
      <c r="AN1000" s="7">
        <v>4.2300000000000004</v>
      </c>
      <c r="AO1000" s="7">
        <v>3.49</v>
      </c>
      <c r="AP1000" s="7">
        <f t="shared" si="227"/>
        <v>-0.74000000000000021</v>
      </c>
      <c r="AQ1000" s="7">
        <v>2.19</v>
      </c>
      <c r="AR1000" s="7">
        <v>121.82259999999999</v>
      </c>
      <c r="AS1000" s="7">
        <v>1807.5</v>
      </c>
      <c r="AT1000" s="14">
        <v>298.83199999999999</v>
      </c>
      <c r="AU1000" s="14">
        <v>99.766400000000004</v>
      </c>
      <c r="AV1000" s="14">
        <v>59.8</v>
      </c>
      <c r="AY1000" s="6">
        <v>44909</v>
      </c>
      <c r="AZ1000" s="12">
        <v>0</v>
      </c>
      <c r="BA1000" s="12">
        <v>0</v>
      </c>
      <c r="BB1000" s="12">
        <v>1</v>
      </c>
      <c r="BE1000" s="6">
        <v>44909</v>
      </c>
      <c r="BF1000" t="s">
        <v>57</v>
      </c>
      <c r="BG1000" s="52">
        <v>4</v>
      </c>
    </row>
    <row r="1001" spans="1:59" x14ac:dyDescent="0.2">
      <c r="A1001" s="6">
        <v>44910</v>
      </c>
      <c r="B1001" s="12">
        <v>94.475499999999997</v>
      </c>
      <c r="C1001" s="12">
        <v>149.32579999999999</v>
      </c>
      <c r="D1001" s="12">
        <v>100.6519</v>
      </c>
      <c r="E1001" s="12">
        <v>59.8142</v>
      </c>
      <c r="F1001" s="12">
        <v>155.45920000000001</v>
      </c>
      <c r="G1001" s="12"/>
      <c r="H1001" s="12">
        <v>10.0661</v>
      </c>
      <c r="I1001" s="12">
        <v>52.534700000000001</v>
      </c>
      <c r="J1001" s="12">
        <v>8.9139999999999997</v>
      </c>
      <c r="K1001" s="12">
        <v>78.674000000000007</v>
      </c>
      <c r="L1001" s="12">
        <v>75.89</v>
      </c>
      <c r="M1001" s="12">
        <v>82.34</v>
      </c>
      <c r="O1001" s="6">
        <v>44910</v>
      </c>
      <c r="P1001" s="7">
        <f t="shared" si="228"/>
        <v>-9.6269195428867003E-3</v>
      </c>
      <c r="Q1001" s="7">
        <f t="shared" si="229"/>
        <v>-7.5136003948313461E-3</v>
      </c>
      <c r="R1001" s="7">
        <f t="shared" si="230"/>
        <v>-2.8394284665620765E-3</v>
      </c>
      <c r="S1001" s="7">
        <f t="shared" si="231"/>
        <v>-8.2001177100372233E-3</v>
      </c>
      <c r="T1001" s="7">
        <f t="shared" si="232"/>
        <v>-1.6059804984443912E-2</v>
      </c>
      <c r="U1001" s="7" t="str">
        <f t="shared" si="233"/>
        <v/>
      </c>
      <c r="V1001" s="7">
        <f t="shared" si="234"/>
        <v>1.9714016962448275E-2</v>
      </c>
      <c r="W1001" s="7">
        <f t="shared" si="235"/>
        <v>1.3277129982266196E-2</v>
      </c>
      <c r="X1001" s="7">
        <f t="shared" si="236"/>
        <v>-1.1089284404640219E-2</v>
      </c>
      <c r="Y1001" s="7">
        <f t="shared" si="237"/>
        <v>2.1737624417511201E-4</v>
      </c>
      <c r="Z1001" s="7">
        <v>-2.4766E-2</v>
      </c>
      <c r="AA1001" s="7">
        <f t="shared" si="238"/>
        <v>-1.6337029364260253E-2</v>
      </c>
      <c r="AB1001" s="7">
        <f t="shared" si="239"/>
        <v>-1.195161205235672E-2</v>
      </c>
      <c r="AE1001" s="6">
        <v>44910</v>
      </c>
      <c r="AF1001" s="7">
        <v>22.83</v>
      </c>
      <c r="AG1001" s="7">
        <v>43.7</v>
      </c>
      <c r="AH1001" s="7">
        <v>111.26</v>
      </c>
      <c r="AI1001" s="7">
        <f t="shared" si="225"/>
        <v>6.4500000000000028</v>
      </c>
      <c r="AJ1001" s="7">
        <v>6.8</v>
      </c>
      <c r="AK1001" s="7">
        <v>134.767</v>
      </c>
      <c r="AL1001" s="7">
        <f t="shared" si="226"/>
        <v>127.967</v>
      </c>
      <c r="AM1001" s="7">
        <v>4.33</v>
      </c>
      <c r="AN1001" s="7">
        <v>4.2300000000000004</v>
      </c>
      <c r="AO1001" s="7">
        <v>3.44</v>
      </c>
      <c r="AP1001" s="7">
        <f t="shared" si="227"/>
        <v>-0.79000000000000048</v>
      </c>
      <c r="AQ1001" s="7">
        <v>2.16</v>
      </c>
      <c r="AR1001" s="7">
        <v>122.5519</v>
      </c>
      <c r="AS1001" s="7">
        <v>1777.2</v>
      </c>
      <c r="AT1001" s="14">
        <v>298.83199999999999</v>
      </c>
      <c r="AU1001" s="14">
        <v>99.766400000000004</v>
      </c>
      <c r="AV1001" s="14">
        <v>59.8</v>
      </c>
      <c r="AY1001" s="6">
        <v>44910</v>
      </c>
      <c r="AZ1001" s="12">
        <v>0</v>
      </c>
      <c r="BA1001" s="12">
        <v>0</v>
      </c>
      <c r="BB1001" s="12">
        <v>1</v>
      </c>
      <c r="BE1001" s="6">
        <v>44910</v>
      </c>
      <c r="BF1001" t="s">
        <v>57</v>
      </c>
      <c r="BG1001" s="52">
        <v>4</v>
      </c>
    </row>
    <row r="1002" spans="1:59" x14ac:dyDescent="0.2">
      <c r="A1002" s="6">
        <v>44911</v>
      </c>
      <c r="B1002" s="12">
        <v>93.812399999999997</v>
      </c>
      <c r="C1002" s="12">
        <v>147.3004</v>
      </c>
      <c r="D1002" s="12">
        <v>98.765000000000001</v>
      </c>
      <c r="E1002" s="12">
        <v>59.217599999999997</v>
      </c>
      <c r="F1002" s="12">
        <v>152.56489999999999</v>
      </c>
      <c r="G1002" s="12"/>
      <c r="H1002" s="12">
        <v>9.8477999999999994</v>
      </c>
      <c r="I1002" s="12">
        <v>51.656999999999996</v>
      </c>
      <c r="J1002" s="12">
        <v>8.9139999999999997</v>
      </c>
      <c r="K1002" s="12">
        <v>78.674000000000007</v>
      </c>
      <c r="L1002" s="12">
        <v>74.19</v>
      </c>
      <c r="M1002" s="12">
        <v>80.2</v>
      </c>
      <c r="O1002" s="6">
        <v>44911</v>
      </c>
      <c r="P1002" s="7">
        <f t="shared" si="228"/>
        <v>-7.0434981898629106E-3</v>
      </c>
      <c r="Q1002" s="7">
        <f t="shared" si="229"/>
        <v>-1.365645703443885E-2</v>
      </c>
      <c r="R1002" s="7">
        <f t="shared" si="230"/>
        <v>-1.8924738225228475E-2</v>
      </c>
      <c r="S1002" s="7">
        <f t="shared" si="231"/>
        <v>-1.0024295958658669E-2</v>
      </c>
      <c r="T1002" s="7">
        <f t="shared" si="232"/>
        <v>-1.8793238483439396E-2</v>
      </c>
      <c r="U1002" s="7" t="str">
        <f t="shared" si="233"/>
        <v/>
      </c>
      <c r="V1002" s="7">
        <f t="shared" si="234"/>
        <v>-2.1925262753758206E-2</v>
      </c>
      <c r="W1002" s="7">
        <f t="shared" si="235"/>
        <v>-1.6848189673546822E-2</v>
      </c>
      <c r="X1002" s="7">
        <f t="shared" si="236"/>
        <v>0</v>
      </c>
      <c r="Y1002" s="7">
        <f t="shared" si="237"/>
        <v>0</v>
      </c>
      <c r="Z1002" s="7">
        <v>-1.1875999999999999E-2</v>
      </c>
      <c r="AA1002" s="7">
        <f t="shared" si="238"/>
        <v>-2.2655553214386982E-2</v>
      </c>
      <c r="AB1002" s="7">
        <f t="shared" si="239"/>
        <v>-2.6333501469289852E-2</v>
      </c>
      <c r="AE1002" s="6">
        <v>44911</v>
      </c>
      <c r="AF1002" s="7">
        <v>22.62</v>
      </c>
      <c r="AG1002" s="7">
        <v>42.29</v>
      </c>
      <c r="AH1002" s="7">
        <v>113.65</v>
      </c>
      <c r="AI1002" s="7">
        <f t="shared" si="225"/>
        <v>6.0100000000000051</v>
      </c>
      <c r="AJ1002" s="7">
        <v>6.63</v>
      </c>
      <c r="AK1002" s="7">
        <v>115.45099999999999</v>
      </c>
      <c r="AL1002" s="7">
        <f t="shared" si="226"/>
        <v>108.821</v>
      </c>
      <c r="AM1002" s="7">
        <v>4.33</v>
      </c>
      <c r="AN1002" s="7">
        <v>4.17</v>
      </c>
      <c r="AO1002" s="7">
        <v>3.48</v>
      </c>
      <c r="AP1002" s="7">
        <f t="shared" si="227"/>
        <v>-0.69</v>
      </c>
      <c r="AQ1002" s="7">
        <v>2.13</v>
      </c>
      <c r="AR1002" s="7">
        <v>122.65049999999999</v>
      </c>
      <c r="AS1002" s="7">
        <v>1790</v>
      </c>
      <c r="AT1002" s="14">
        <v>298.83199999999999</v>
      </c>
      <c r="AU1002" s="14">
        <v>99.766400000000004</v>
      </c>
      <c r="AV1002" s="14">
        <v>59.8</v>
      </c>
      <c r="AY1002" s="6">
        <v>44911</v>
      </c>
      <c r="AZ1002" s="12">
        <v>0</v>
      </c>
      <c r="BA1002" s="12">
        <v>0</v>
      </c>
      <c r="BB1002" s="12">
        <v>1</v>
      </c>
      <c r="BE1002" s="6">
        <v>44911</v>
      </c>
      <c r="BF1002" t="s">
        <v>57</v>
      </c>
      <c r="BG1002" s="52">
        <v>4</v>
      </c>
    </row>
    <row r="1003" spans="1:59" x14ac:dyDescent="0.2">
      <c r="A1003" s="6">
        <v>44914</v>
      </c>
      <c r="B1003" s="12">
        <v>94.233500000000006</v>
      </c>
      <c r="C1003" s="12">
        <v>148.31309999999999</v>
      </c>
      <c r="D1003" s="12">
        <v>98.765000000000001</v>
      </c>
      <c r="E1003" s="12">
        <v>59.103900000000003</v>
      </c>
      <c r="F1003" s="12">
        <v>147.39590000000001</v>
      </c>
      <c r="G1003" s="12"/>
      <c r="H1003" s="12">
        <v>9.3892000000000007</v>
      </c>
      <c r="I1003" s="12">
        <v>51.047199999999997</v>
      </c>
      <c r="J1003" s="12">
        <v>8.8375000000000004</v>
      </c>
      <c r="K1003" s="12">
        <v>78.683499999999995</v>
      </c>
      <c r="L1003" s="12">
        <v>75.05</v>
      </c>
      <c r="M1003" s="12">
        <v>81.66</v>
      </c>
      <c r="O1003" s="6">
        <v>44914</v>
      </c>
      <c r="P1003" s="7">
        <f t="shared" si="228"/>
        <v>4.478701252143941E-3</v>
      </c>
      <c r="Q1003" s="7">
        <f t="shared" si="229"/>
        <v>6.8515406884080768E-3</v>
      </c>
      <c r="R1003" s="7">
        <f t="shared" si="230"/>
        <v>0</v>
      </c>
      <c r="S1003" s="7">
        <f t="shared" si="231"/>
        <v>-1.921882920638705E-3</v>
      </c>
      <c r="T1003" s="7">
        <f t="shared" si="232"/>
        <v>-3.4467915386860094E-2</v>
      </c>
      <c r="U1003" s="7" t="str">
        <f t="shared" si="233"/>
        <v/>
      </c>
      <c r="V1003" s="7">
        <f t="shared" si="234"/>
        <v>-4.7687987411212635E-2</v>
      </c>
      <c r="W1003" s="7">
        <f t="shared" si="235"/>
        <v>-1.1875019053751735E-2</v>
      </c>
      <c r="X1003" s="7">
        <f t="shared" si="236"/>
        <v>-8.6190433016728289E-3</v>
      </c>
      <c r="Y1003" s="7">
        <f t="shared" si="237"/>
        <v>1.2074416550256244E-4</v>
      </c>
      <c r="Z1003" s="7">
        <v>-8.5159999999999993E-3</v>
      </c>
      <c r="AA1003" s="7">
        <f t="shared" si="238"/>
        <v>1.1525187878036369E-2</v>
      </c>
      <c r="AB1003" s="7">
        <f t="shared" si="239"/>
        <v>1.8040771018960837E-2</v>
      </c>
      <c r="AE1003" s="6">
        <v>44914</v>
      </c>
      <c r="AF1003" s="7">
        <v>22.42</v>
      </c>
      <c r="AG1003" s="7">
        <v>42.47</v>
      </c>
      <c r="AH1003" s="7">
        <v>118.32</v>
      </c>
      <c r="AI1003" s="7">
        <f t="shared" si="225"/>
        <v>6.6099999999999994</v>
      </c>
      <c r="AJ1003" s="7">
        <v>6.08</v>
      </c>
      <c r="AK1003" s="7">
        <v>108.54300000000001</v>
      </c>
      <c r="AL1003" s="7">
        <f t="shared" si="226"/>
        <v>102.46300000000001</v>
      </c>
      <c r="AM1003" s="7">
        <v>4.33</v>
      </c>
      <c r="AN1003" s="7">
        <v>4.25</v>
      </c>
      <c r="AO1003" s="7">
        <v>3.57</v>
      </c>
      <c r="AP1003" s="7">
        <f t="shared" si="227"/>
        <v>-0.68000000000000016</v>
      </c>
      <c r="AQ1003" s="7">
        <v>2.15</v>
      </c>
      <c r="AR1003" s="7">
        <v>122.5275</v>
      </c>
      <c r="AS1003" s="7">
        <v>1787.7</v>
      </c>
      <c r="AT1003" s="14">
        <v>298.83199999999999</v>
      </c>
      <c r="AU1003" s="14">
        <v>99.766400000000004</v>
      </c>
      <c r="AV1003" s="14">
        <v>59.8</v>
      </c>
      <c r="AY1003" s="6">
        <v>44914</v>
      </c>
      <c r="AZ1003" s="12">
        <v>0</v>
      </c>
      <c r="BA1003" s="12">
        <v>0</v>
      </c>
      <c r="BB1003" s="12">
        <v>1</v>
      </c>
      <c r="BE1003" s="6">
        <v>44914</v>
      </c>
      <c r="BF1003" t="s">
        <v>57</v>
      </c>
      <c r="BG1003" s="52">
        <v>4</v>
      </c>
    </row>
    <row r="1004" spans="1:59" x14ac:dyDescent="0.2">
      <c r="A1004" s="6">
        <v>44915</v>
      </c>
      <c r="B1004" s="12">
        <v>95.595500000000001</v>
      </c>
      <c r="C1004" s="12">
        <v>150.74889999999999</v>
      </c>
      <c r="D1004" s="12">
        <v>100.7413</v>
      </c>
      <c r="E1004" s="12">
        <v>59.066000000000003</v>
      </c>
      <c r="F1004" s="12">
        <v>148.7801</v>
      </c>
      <c r="G1004" s="12"/>
      <c r="H1004" s="12">
        <v>9.5348000000000006</v>
      </c>
      <c r="I1004" s="12">
        <v>50.696100000000001</v>
      </c>
      <c r="J1004" s="12">
        <v>8.9292999999999996</v>
      </c>
      <c r="K1004" s="12">
        <v>78.692099999999996</v>
      </c>
      <c r="L1004" s="12">
        <v>75.92</v>
      </c>
      <c r="M1004" s="12">
        <v>79.45</v>
      </c>
      <c r="O1004" s="6">
        <v>44915</v>
      </c>
      <c r="P1004" s="7">
        <f t="shared" si="228"/>
        <v>1.4350003130541035E-2</v>
      </c>
      <c r="Q1004" s="7">
        <f t="shared" si="229"/>
        <v>1.6289959031775471E-2</v>
      </c>
      <c r="R1004" s="7">
        <f t="shared" si="230"/>
        <v>1.9812553760928865E-2</v>
      </c>
      <c r="S1004" s="7">
        <f t="shared" si="231"/>
        <v>-6.4144932507381703E-4</v>
      </c>
      <c r="T1004" s="7">
        <f t="shared" si="232"/>
        <v>9.3472129960556344E-3</v>
      </c>
      <c r="U1004" s="7" t="str">
        <f t="shared" si="233"/>
        <v/>
      </c>
      <c r="V1004" s="7">
        <f t="shared" si="234"/>
        <v>1.538817090584234E-2</v>
      </c>
      <c r="W1004" s="7">
        <f t="shared" si="235"/>
        <v>-6.9017103569238344E-3</v>
      </c>
      <c r="X1004" s="7">
        <f t="shared" si="236"/>
        <v>1.033397313525232E-2</v>
      </c>
      <c r="Y1004" s="7">
        <f t="shared" si="237"/>
        <v>1.0929267317884594E-4</v>
      </c>
      <c r="Z1004" s="7">
        <v>1.3680000000000001E-3</v>
      </c>
      <c r="AA1004" s="7">
        <f t="shared" si="238"/>
        <v>1.1525596222201515E-2</v>
      </c>
      <c r="AB1004" s="7">
        <f t="shared" si="239"/>
        <v>-2.743639290870464E-2</v>
      </c>
      <c r="AE1004" s="6">
        <v>44915</v>
      </c>
      <c r="AF1004" s="7">
        <v>21.48</v>
      </c>
      <c r="AG1004" s="7">
        <v>41.79</v>
      </c>
      <c r="AH1004" s="7">
        <v>119.92</v>
      </c>
      <c r="AI1004" s="7">
        <f t="shared" si="225"/>
        <v>3.5300000000000011</v>
      </c>
      <c r="AJ1004" s="7">
        <v>5.28</v>
      </c>
      <c r="AK1004" s="7">
        <v>105.688</v>
      </c>
      <c r="AL1004" s="7">
        <f t="shared" si="226"/>
        <v>100.408</v>
      </c>
      <c r="AM1004" s="7">
        <v>4.33</v>
      </c>
      <c r="AN1004" s="7">
        <v>4.25</v>
      </c>
      <c r="AO1004" s="7">
        <v>3.69</v>
      </c>
      <c r="AP1004" s="7">
        <f t="shared" si="227"/>
        <v>-0.56000000000000005</v>
      </c>
      <c r="AQ1004" s="7">
        <v>2.2400000000000002</v>
      </c>
      <c r="AR1004" s="7">
        <v>122.1357</v>
      </c>
      <c r="AS1004" s="7">
        <v>1815.9</v>
      </c>
      <c r="AT1004" s="14">
        <v>298.83199999999999</v>
      </c>
      <c r="AU1004" s="14">
        <v>99.766400000000004</v>
      </c>
      <c r="AV1004" s="14">
        <v>59.8</v>
      </c>
      <c r="AY1004" s="6">
        <v>44915</v>
      </c>
      <c r="AZ1004" s="12">
        <v>0</v>
      </c>
      <c r="BA1004" s="12">
        <v>0</v>
      </c>
      <c r="BB1004" s="12">
        <v>1</v>
      </c>
      <c r="BE1004" s="6">
        <v>44915</v>
      </c>
      <c r="BF1004" t="s">
        <v>57</v>
      </c>
      <c r="BG1004" s="52">
        <v>4</v>
      </c>
    </row>
    <row r="1005" spans="1:59" x14ac:dyDescent="0.2">
      <c r="A1005" s="6">
        <v>44916</v>
      </c>
      <c r="B1005" s="12">
        <v>96.822999999999993</v>
      </c>
      <c r="C1005" s="12">
        <v>152.52109999999999</v>
      </c>
      <c r="D1005" s="12">
        <v>103.9876</v>
      </c>
      <c r="E1005" s="12">
        <v>60.353999999999999</v>
      </c>
      <c r="F1005" s="12">
        <v>152.2842</v>
      </c>
      <c r="G1005" s="12"/>
      <c r="H1005" s="12">
        <v>9.3092000000000006</v>
      </c>
      <c r="I1005" s="12">
        <v>50.067799999999998</v>
      </c>
      <c r="J1005" s="12">
        <v>9.1356999999999999</v>
      </c>
      <c r="K1005" s="12">
        <v>78.700699999999998</v>
      </c>
      <c r="L1005" s="12">
        <v>78.17</v>
      </c>
      <c r="M1005" s="12">
        <v>80.25</v>
      </c>
      <c r="O1005" s="6">
        <v>44916</v>
      </c>
      <c r="P1005" s="7">
        <f t="shared" si="228"/>
        <v>1.2758821545353365E-2</v>
      </c>
      <c r="Q1005" s="7">
        <f t="shared" si="229"/>
        <v>1.1687408400666559E-2</v>
      </c>
      <c r="R1005" s="7">
        <f t="shared" si="230"/>
        <v>3.1715816522695985E-2</v>
      </c>
      <c r="S1005" s="7">
        <f t="shared" si="231"/>
        <v>2.1571762622795868E-2</v>
      </c>
      <c r="T1005" s="7">
        <f t="shared" si="232"/>
        <v>2.3279135009894987E-2</v>
      </c>
      <c r="U1005" s="7" t="str">
        <f t="shared" si="233"/>
        <v/>
      </c>
      <c r="V1005" s="7">
        <f t="shared" si="234"/>
        <v>-2.3945104990064643E-2</v>
      </c>
      <c r="W1005" s="7">
        <f t="shared" si="235"/>
        <v>-1.2470897671072461E-2</v>
      </c>
      <c r="X1005" s="7">
        <f t="shared" si="236"/>
        <v>2.2851810888714574E-2</v>
      </c>
      <c r="Y1005" s="7">
        <f t="shared" si="237"/>
        <v>1.0928072959578035E-4</v>
      </c>
      <c r="Z1005" s="7">
        <v>1.4841999999999999E-2</v>
      </c>
      <c r="AA1005" s="7">
        <f t="shared" si="238"/>
        <v>2.9205787930566576E-2</v>
      </c>
      <c r="AB1005" s="7">
        <f t="shared" si="239"/>
        <v>1.0018869027400148E-2</v>
      </c>
      <c r="AE1005" s="6">
        <v>44916</v>
      </c>
      <c r="AF1005" s="7">
        <v>20.07</v>
      </c>
      <c r="AG1005" s="7">
        <v>41.18</v>
      </c>
      <c r="AH1005" s="7">
        <v>115</v>
      </c>
      <c r="AI1005" s="7">
        <f t="shared" si="225"/>
        <v>2.0799999999999983</v>
      </c>
      <c r="AJ1005" s="7">
        <v>6.13</v>
      </c>
      <c r="AK1005" s="7">
        <v>97.751999999999995</v>
      </c>
      <c r="AL1005" s="7">
        <f t="shared" si="226"/>
        <v>91.622</v>
      </c>
      <c r="AM1005" s="7">
        <v>4.33</v>
      </c>
      <c r="AN1005" s="7">
        <v>4.21</v>
      </c>
      <c r="AO1005" s="7">
        <v>3.68</v>
      </c>
      <c r="AP1005" s="7">
        <f t="shared" si="227"/>
        <v>-0.5299999999999998</v>
      </c>
      <c r="AQ1005" s="7">
        <v>2.27</v>
      </c>
      <c r="AR1005" s="7">
        <v>122.28279999999999</v>
      </c>
      <c r="AS1005" s="7">
        <v>1815.9</v>
      </c>
      <c r="AT1005" s="14">
        <v>298.83199999999999</v>
      </c>
      <c r="AU1005" s="14">
        <v>99.766400000000004</v>
      </c>
      <c r="AV1005" s="14">
        <v>59.8</v>
      </c>
      <c r="AY1005" s="6">
        <v>44916</v>
      </c>
      <c r="AZ1005" s="12">
        <v>0</v>
      </c>
      <c r="BA1005" s="12">
        <v>0</v>
      </c>
      <c r="BB1005" s="12">
        <v>1</v>
      </c>
      <c r="BE1005" s="6">
        <v>44916</v>
      </c>
      <c r="BF1005" t="s">
        <v>57</v>
      </c>
      <c r="BG1005" s="52">
        <v>4</v>
      </c>
    </row>
    <row r="1006" spans="1:59" x14ac:dyDescent="0.2">
      <c r="A1006" s="6">
        <v>44917</v>
      </c>
      <c r="B1006" s="12">
        <v>94.869699999999995</v>
      </c>
      <c r="C1006" s="12">
        <v>150.2338</v>
      </c>
      <c r="D1006" s="12">
        <v>100.9649</v>
      </c>
      <c r="E1006" s="12">
        <v>58.526200000000003</v>
      </c>
      <c r="F1006" s="12">
        <v>147.5701</v>
      </c>
      <c r="G1006" s="12"/>
      <c r="H1006" s="12">
        <v>9.0252999999999997</v>
      </c>
      <c r="I1006" s="12">
        <v>49.947699999999998</v>
      </c>
      <c r="J1006" s="12">
        <v>9.0287000000000006</v>
      </c>
      <c r="K1006" s="12">
        <v>78.752399999999994</v>
      </c>
      <c r="L1006" s="12">
        <v>77.680000000000007</v>
      </c>
      <c r="M1006" s="12">
        <v>79.58</v>
      </c>
      <c r="O1006" s="6">
        <v>44917</v>
      </c>
      <c r="P1006" s="7">
        <f t="shared" si="228"/>
        <v>-2.0380198187323922E-2</v>
      </c>
      <c r="Q1006" s="7">
        <f t="shared" si="229"/>
        <v>-1.5110199829461428E-2</v>
      </c>
      <c r="R1006" s="7">
        <f t="shared" si="230"/>
        <v>-2.9498729575525476E-2</v>
      </c>
      <c r="S1006" s="7">
        <f t="shared" si="231"/>
        <v>-3.0752708155392109E-2</v>
      </c>
      <c r="T1006" s="7">
        <f t="shared" si="232"/>
        <v>-3.1445194786579533E-2</v>
      </c>
      <c r="U1006" s="7" t="str">
        <f t="shared" si="233"/>
        <v/>
      </c>
      <c r="V1006" s="7">
        <f t="shared" si="234"/>
        <v>-3.0971413824668129E-2</v>
      </c>
      <c r="W1006" s="7">
        <f t="shared" si="235"/>
        <v>-2.4016289020457123E-3</v>
      </c>
      <c r="X1006" s="7">
        <f t="shared" si="236"/>
        <v>-1.1781422744225601E-2</v>
      </c>
      <c r="Y1006" s="7">
        <f t="shared" si="237"/>
        <v>6.5670351181407085E-4</v>
      </c>
      <c r="Z1006" s="7">
        <v>-1.4369E-2</v>
      </c>
      <c r="AA1006" s="7">
        <f t="shared" si="238"/>
        <v>-6.2881182491695562E-3</v>
      </c>
      <c r="AB1006" s="7">
        <f t="shared" si="239"/>
        <v>-8.3839570113427297E-3</v>
      </c>
      <c r="AE1006" s="6">
        <v>44917</v>
      </c>
      <c r="AF1006" s="7">
        <v>21.97</v>
      </c>
      <c r="AG1006" s="7">
        <v>41.8</v>
      </c>
      <c r="AH1006" s="7">
        <v>112.05</v>
      </c>
      <c r="AI1006" s="7">
        <f t="shared" si="225"/>
        <v>1.8999999999999915</v>
      </c>
      <c r="AJ1006" s="7">
        <v>7.1</v>
      </c>
      <c r="AK1006" s="7">
        <v>91.938000000000002</v>
      </c>
      <c r="AL1006" s="7">
        <f t="shared" si="226"/>
        <v>84.838000000000008</v>
      </c>
      <c r="AM1006" s="7">
        <v>4.33</v>
      </c>
      <c r="AN1006" s="7">
        <v>4.24</v>
      </c>
      <c r="AO1006" s="7">
        <v>3.67</v>
      </c>
      <c r="AP1006" s="7">
        <f t="shared" si="227"/>
        <v>-0.57000000000000028</v>
      </c>
      <c r="AQ1006" s="7">
        <v>2.19</v>
      </c>
      <c r="AR1006" s="7">
        <v>122.2419</v>
      </c>
      <c r="AS1006" s="7">
        <v>1787</v>
      </c>
      <c r="AT1006" s="14">
        <v>298.83199999999999</v>
      </c>
      <c r="AU1006" s="14">
        <v>99.766400000000004</v>
      </c>
      <c r="AV1006" s="14">
        <v>59.8</v>
      </c>
      <c r="AY1006" s="6">
        <v>44917</v>
      </c>
      <c r="AZ1006" s="12">
        <v>0</v>
      </c>
      <c r="BA1006" s="12">
        <v>0</v>
      </c>
      <c r="BB1006" s="12">
        <v>1</v>
      </c>
      <c r="BE1006" s="6">
        <v>44917</v>
      </c>
      <c r="BF1006" t="s">
        <v>57</v>
      </c>
      <c r="BG1006" s="52">
        <v>4</v>
      </c>
    </row>
    <row r="1007" spans="1:59" x14ac:dyDescent="0.2">
      <c r="A1007" s="6">
        <v>44918</v>
      </c>
      <c r="B1007" s="12">
        <v>97.378600000000006</v>
      </c>
      <c r="C1007" s="12">
        <v>154.8784</v>
      </c>
      <c r="D1007" s="12">
        <v>105.3293</v>
      </c>
      <c r="E1007" s="12">
        <v>60.562399999999997</v>
      </c>
      <c r="F1007" s="12">
        <v>150.929</v>
      </c>
      <c r="G1007" s="12"/>
      <c r="H1007" s="12">
        <v>9.0907999999999998</v>
      </c>
      <c r="I1007" s="12">
        <v>50.557499999999997</v>
      </c>
      <c r="J1007" s="12">
        <v>9.1433</v>
      </c>
      <c r="K1007" s="12">
        <v>78.752399999999994</v>
      </c>
      <c r="L1007" s="12">
        <v>79.569999999999993</v>
      </c>
      <c r="M1007" s="12">
        <v>82.45</v>
      </c>
      <c r="O1007" s="6">
        <v>44918</v>
      </c>
      <c r="P1007" s="7">
        <f t="shared" si="228"/>
        <v>2.6102102804691562E-2</v>
      </c>
      <c r="Q1007" s="7">
        <f t="shared" si="229"/>
        <v>3.0447545593603808E-2</v>
      </c>
      <c r="R1007" s="7">
        <f t="shared" si="230"/>
        <v>4.2318701358374351E-2</v>
      </c>
      <c r="S1007" s="7">
        <f t="shared" si="231"/>
        <v>3.4199721237967204E-2</v>
      </c>
      <c r="T1007" s="7">
        <f t="shared" si="232"/>
        <v>2.2506210441730443E-2</v>
      </c>
      <c r="U1007" s="7" t="str">
        <f t="shared" si="233"/>
        <v/>
      </c>
      <c r="V1007" s="7">
        <f t="shared" si="234"/>
        <v>7.231168454015377E-3</v>
      </c>
      <c r="W1007" s="7">
        <f t="shared" si="235"/>
        <v>1.2134844425201765E-2</v>
      </c>
      <c r="X1007" s="7">
        <f t="shared" si="236"/>
        <v>1.2612978128868068E-2</v>
      </c>
      <c r="Y1007" s="7">
        <f t="shared" si="237"/>
        <v>0</v>
      </c>
      <c r="Z1007" s="7">
        <v>5.7359999999999998E-3</v>
      </c>
      <c r="AA1007" s="7">
        <f t="shared" si="238"/>
        <v>2.4039313406373809E-2</v>
      </c>
      <c r="AB1007" s="7">
        <f t="shared" si="239"/>
        <v>3.5429244006825317E-2</v>
      </c>
      <c r="AE1007" s="6">
        <v>44918</v>
      </c>
      <c r="AF1007" s="7">
        <v>20.87</v>
      </c>
      <c r="AG1007" s="7">
        <v>41.21</v>
      </c>
      <c r="AH1007" s="7">
        <v>113.17</v>
      </c>
      <c r="AI1007" s="7">
        <f t="shared" si="225"/>
        <v>2.8800000000000097</v>
      </c>
      <c r="AJ1007" s="7">
        <v>7.15</v>
      </c>
      <c r="AK1007" s="7">
        <v>82.977000000000004</v>
      </c>
      <c r="AL1007" s="7">
        <f t="shared" si="226"/>
        <v>75.826999999999998</v>
      </c>
      <c r="AM1007" s="7">
        <v>4.33</v>
      </c>
      <c r="AN1007" s="7">
        <v>4.3099999999999996</v>
      </c>
      <c r="AO1007" s="7">
        <v>3.75</v>
      </c>
      <c r="AP1007" s="7">
        <f t="shared" si="227"/>
        <v>-0.55999999999999961</v>
      </c>
      <c r="AQ1007" s="7">
        <v>2.2000000000000002</v>
      </c>
      <c r="AR1007" s="7">
        <v>121.9743</v>
      </c>
      <c r="AS1007" s="7">
        <v>1795.9</v>
      </c>
      <c r="AT1007" s="14">
        <v>298.83199999999999</v>
      </c>
      <c r="AU1007" s="14">
        <v>99.766400000000004</v>
      </c>
      <c r="AV1007" s="14">
        <v>59.8</v>
      </c>
      <c r="AY1007" s="6">
        <v>44918</v>
      </c>
      <c r="AZ1007" s="12">
        <v>0</v>
      </c>
      <c r="BA1007" s="12">
        <v>0</v>
      </c>
      <c r="BB1007" s="12">
        <v>1</v>
      </c>
      <c r="BE1007" s="6">
        <v>44918</v>
      </c>
      <c r="BF1007" t="s">
        <v>57</v>
      </c>
      <c r="BG1007" s="52">
        <v>4</v>
      </c>
    </row>
    <row r="1008" spans="1:59" x14ac:dyDescent="0.2">
      <c r="A1008" s="6">
        <v>44922</v>
      </c>
      <c r="B1008" s="12">
        <v>98.731499999999997</v>
      </c>
      <c r="C1008" s="12">
        <v>156.8253</v>
      </c>
      <c r="D1008" s="12">
        <v>106.6071</v>
      </c>
      <c r="E1008" s="12">
        <v>60.922199999999997</v>
      </c>
      <c r="F1008" s="12">
        <v>150.53210000000001</v>
      </c>
      <c r="G1008" s="12"/>
      <c r="H1008" s="12">
        <v>9.0835000000000008</v>
      </c>
      <c r="I1008" s="12">
        <v>50.215600000000002</v>
      </c>
      <c r="J1008" s="12">
        <v>9.0975000000000001</v>
      </c>
      <c r="K1008" s="12">
        <v>78.752399999999994</v>
      </c>
      <c r="L1008" s="12">
        <v>79.45</v>
      </c>
      <c r="M1008" s="12"/>
      <c r="O1008" s="6">
        <v>44922</v>
      </c>
      <c r="P1008" s="7">
        <f t="shared" si="228"/>
        <v>1.3797570475928311E-2</v>
      </c>
      <c r="Q1008" s="7">
        <f t="shared" si="229"/>
        <v>1.2492154044889533E-2</v>
      </c>
      <c r="R1008" s="7">
        <f t="shared" si="230"/>
        <v>1.2058480594929885E-2</v>
      </c>
      <c r="S1008" s="7">
        <f t="shared" si="231"/>
        <v>5.9234018470702404E-3</v>
      </c>
      <c r="T1008" s="7">
        <f t="shared" si="232"/>
        <v>-2.6331770787639706E-3</v>
      </c>
      <c r="U1008" s="7" t="str">
        <f t="shared" si="233"/>
        <v/>
      </c>
      <c r="V1008" s="7">
        <f t="shared" si="234"/>
        <v>-8.0333222105752322E-4</v>
      </c>
      <c r="W1008" s="7">
        <f t="shared" si="235"/>
        <v>-6.7855670187183326E-3</v>
      </c>
      <c r="X1008" s="7">
        <f t="shared" si="236"/>
        <v>-5.0217201271228421E-3</v>
      </c>
      <c r="Y1008" s="7">
        <f t="shared" si="237"/>
        <v>0</v>
      </c>
      <c r="Z1008" s="7">
        <v>-3.9519999999999998E-3</v>
      </c>
      <c r="AA1008" s="7">
        <f t="shared" si="238"/>
        <v>-1.5092444067184001E-3</v>
      </c>
      <c r="AB1008" s="7" t="str">
        <f t="shared" si="239"/>
        <v/>
      </c>
      <c r="AE1008" s="6">
        <v>44922</v>
      </c>
      <c r="AF1008" s="7">
        <v>21.65</v>
      </c>
      <c r="AG1008" s="7">
        <v>43.5</v>
      </c>
      <c r="AH1008" s="7">
        <v>124.89</v>
      </c>
      <c r="AI1008" s="7" t="str">
        <f t="shared" si="225"/>
        <v/>
      </c>
      <c r="AJ1008" s="7">
        <v>4.88</v>
      </c>
      <c r="AK1008" s="7">
        <v>80.043000000000006</v>
      </c>
      <c r="AL1008" s="7">
        <f t="shared" si="226"/>
        <v>75.163000000000011</v>
      </c>
      <c r="AM1008" s="7">
        <v>4.33</v>
      </c>
      <c r="AN1008" s="7">
        <v>4.32</v>
      </c>
      <c r="AO1008" s="7">
        <v>3.84</v>
      </c>
      <c r="AP1008" s="7">
        <f t="shared" si="227"/>
        <v>-0.48000000000000043</v>
      </c>
      <c r="AQ1008" s="7">
        <v>2.2599999999999998</v>
      </c>
      <c r="AR1008" s="7">
        <v>121.7539</v>
      </c>
      <c r="AS1008" s="7">
        <v>1814.8</v>
      </c>
      <c r="AT1008" s="14">
        <v>298.83199999999999</v>
      </c>
      <c r="AU1008" s="14">
        <v>99.766400000000004</v>
      </c>
      <c r="AV1008" s="14">
        <v>59.8</v>
      </c>
      <c r="AY1008" s="6">
        <v>44922</v>
      </c>
      <c r="AZ1008" s="12">
        <v>0</v>
      </c>
      <c r="BA1008" s="12">
        <v>0</v>
      </c>
      <c r="BB1008" s="12">
        <v>1</v>
      </c>
      <c r="BE1008" s="6">
        <v>44922</v>
      </c>
      <c r="BF1008" t="s">
        <v>57</v>
      </c>
      <c r="BG1008" s="52">
        <v>4</v>
      </c>
    </row>
    <row r="1009" spans="1:59" x14ac:dyDescent="0.2">
      <c r="A1009" s="6">
        <v>44923</v>
      </c>
      <c r="B1009" s="12">
        <v>97.109700000000004</v>
      </c>
      <c r="C1009" s="12">
        <v>154.51169999999999</v>
      </c>
      <c r="D1009" s="12">
        <v>103.76349999999999</v>
      </c>
      <c r="E1009" s="12">
        <v>58.791400000000003</v>
      </c>
      <c r="F1009" s="12">
        <v>144.67580000000001</v>
      </c>
      <c r="G1009" s="12"/>
      <c r="H1009" s="12">
        <v>8.6759000000000004</v>
      </c>
      <c r="I1009" s="12">
        <v>48.681899999999999</v>
      </c>
      <c r="J1009" s="12">
        <v>8.9215999999999998</v>
      </c>
      <c r="K1009" s="12">
        <v>78.778300000000002</v>
      </c>
      <c r="L1009" s="12">
        <v>78.89</v>
      </c>
      <c r="M1009" s="12">
        <v>81.7</v>
      </c>
      <c r="O1009" s="6">
        <v>44923</v>
      </c>
      <c r="P1009" s="7">
        <f t="shared" si="228"/>
        <v>-1.6562777137124351E-2</v>
      </c>
      <c r="Q1009" s="7">
        <f t="shared" si="229"/>
        <v>-1.4862625315375381E-2</v>
      </c>
      <c r="R1009" s="7">
        <f t="shared" si="230"/>
        <v>-2.7035842513567779E-2</v>
      </c>
      <c r="S1009" s="7">
        <f t="shared" si="231"/>
        <v>-3.5602054605539377E-2</v>
      </c>
      <c r="T1009" s="7">
        <f t="shared" si="232"/>
        <v>-3.9680973402598796E-2</v>
      </c>
      <c r="U1009" s="7" t="str">
        <f t="shared" si="233"/>
        <v/>
      </c>
      <c r="V1009" s="7">
        <f t="shared" si="234"/>
        <v>-4.5910514047330604E-2</v>
      </c>
      <c r="W1009" s="7">
        <f t="shared" si="235"/>
        <v>-3.1018437634558707E-2</v>
      </c>
      <c r="X1009" s="7">
        <f t="shared" si="236"/>
        <v>-1.9524347800219576E-2</v>
      </c>
      <c r="Y1009" s="7">
        <f t="shared" si="237"/>
        <v>3.28824797114105E-4</v>
      </c>
      <c r="Z1009" s="7">
        <v>-1.2506E-2</v>
      </c>
      <c r="AA1009" s="7">
        <f t="shared" si="238"/>
        <v>-7.0734158757267364E-3</v>
      </c>
      <c r="AB1009" s="7" t="str">
        <f t="shared" si="239"/>
        <v/>
      </c>
      <c r="AE1009" s="6">
        <v>44923</v>
      </c>
      <c r="AF1009" s="7">
        <v>22.14</v>
      </c>
      <c r="AG1009" s="7">
        <v>43.95</v>
      </c>
      <c r="AH1009" s="7">
        <v>120.07</v>
      </c>
      <c r="AI1009" s="7">
        <f t="shared" si="225"/>
        <v>2.8100000000000023</v>
      </c>
      <c r="AJ1009" s="7">
        <v>4.0599999999999996</v>
      </c>
      <c r="AK1009" s="7">
        <v>81.350999999999999</v>
      </c>
      <c r="AL1009" s="7">
        <f t="shared" si="226"/>
        <v>77.290999999999997</v>
      </c>
      <c r="AM1009" s="7">
        <v>4.33</v>
      </c>
      <c r="AN1009" s="7">
        <v>4.3099999999999996</v>
      </c>
      <c r="AO1009" s="7">
        <v>3.88</v>
      </c>
      <c r="AP1009" s="7">
        <f t="shared" si="227"/>
        <v>-0.42999999999999972</v>
      </c>
      <c r="AQ1009" s="7">
        <v>2.2799999999999998</v>
      </c>
      <c r="AR1009" s="7">
        <v>122.00749999999999</v>
      </c>
      <c r="AS1009" s="7">
        <v>1807.9</v>
      </c>
      <c r="AT1009" s="14">
        <v>298.83199999999999</v>
      </c>
      <c r="AU1009" s="14">
        <v>99.766400000000004</v>
      </c>
      <c r="AV1009" s="14">
        <v>59.8</v>
      </c>
      <c r="AY1009" s="6">
        <v>44923</v>
      </c>
      <c r="AZ1009" s="12">
        <v>0</v>
      </c>
      <c r="BA1009" s="12">
        <v>0</v>
      </c>
      <c r="BB1009" s="12">
        <v>1</v>
      </c>
      <c r="BE1009" s="6">
        <v>44923</v>
      </c>
      <c r="BF1009" t="s">
        <v>57</v>
      </c>
      <c r="BG1009" s="52">
        <v>4</v>
      </c>
    </row>
    <row r="1010" spans="1:59" x14ac:dyDescent="0.2">
      <c r="A1010" s="6">
        <v>44924</v>
      </c>
      <c r="B1010" s="12">
        <v>97.844499999999996</v>
      </c>
      <c r="C1010" s="12">
        <v>155.6816</v>
      </c>
      <c r="D1010" s="12">
        <v>104.7354</v>
      </c>
      <c r="E1010" s="12">
        <v>58.980800000000002</v>
      </c>
      <c r="F1010" s="12">
        <v>145.06299999999999</v>
      </c>
      <c r="G1010" s="12"/>
      <c r="H1010" s="12">
        <v>8.7777999999999992</v>
      </c>
      <c r="I1010" s="12">
        <v>49.365600000000001</v>
      </c>
      <c r="J1010" s="12">
        <v>9.0669000000000004</v>
      </c>
      <c r="K1010" s="12">
        <v>78.812799999999996</v>
      </c>
      <c r="L1010" s="12">
        <v>78.430000000000007</v>
      </c>
      <c r="M1010" s="12">
        <v>80.959999999999994</v>
      </c>
      <c r="O1010" s="6">
        <v>44924</v>
      </c>
      <c r="P1010" s="7">
        <f t="shared" si="228"/>
        <v>7.5382164586650291E-3</v>
      </c>
      <c r="Q1010" s="7">
        <f t="shared" si="229"/>
        <v>7.5430742512659172E-3</v>
      </c>
      <c r="R1010" s="7">
        <f t="shared" si="230"/>
        <v>9.3228984852854069E-3</v>
      </c>
      <c r="S1010" s="7">
        <f t="shared" si="231"/>
        <v>3.2163815107520231E-3</v>
      </c>
      <c r="T1010" s="7">
        <f t="shared" si="232"/>
        <v>2.6727537388884295E-3</v>
      </c>
      <c r="U1010" s="7" t="str">
        <f t="shared" si="233"/>
        <v/>
      </c>
      <c r="V1010" s="7">
        <f t="shared" si="234"/>
        <v>1.1676739923834865E-2</v>
      </c>
      <c r="W1010" s="7">
        <f t="shared" si="235"/>
        <v>1.3946527589636694E-2</v>
      </c>
      <c r="X1010" s="7">
        <f t="shared" si="236"/>
        <v>1.615511689285434E-2</v>
      </c>
      <c r="Y1010" s="7">
        <f t="shared" si="237"/>
        <v>4.3784199172612333E-4</v>
      </c>
      <c r="Z1010" s="7">
        <v>1.7840000000000002E-2</v>
      </c>
      <c r="AA1010" s="7">
        <f t="shared" si="238"/>
        <v>-5.8479698824230996E-3</v>
      </c>
      <c r="AB1010" s="7">
        <f t="shared" si="239"/>
        <v>-9.0987963268019476E-3</v>
      </c>
      <c r="AE1010" s="6">
        <v>44924</v>
      </c>
      <c r="AF1010" s="7">
        <v>21.44</v>
      </c>
      <c r="AG1010" s="7">
        <v>42.6</v>
      </c>
      <c r="AH1010" s="7">
        <v>120.25</v>
      </c>
      <c r="AI1010" s="7">
        <f t="shared" si="225"/>
        <v>2.5299999999999869</v>
      </c>
      <c r="AJ1010" s="7">
        <v>3.78</v>
      </c>
      <c r="AK1010" s="7">
        <v>83.83</v>
      </c>
      <c r="AL1010" s="7">
        <f t="shared" si="226"/>
        <v>80.05</v>
      </c>
      <c r="AM1010" s="7">
        <v>4.33</v>
      </c>
      <c r="AN1010" s="7">
        <v>4.34</v>
      </c>
      <c r="AO1010" s="7">
        <v>3.83</v>
      </c>
      <c r="AP1010" s="7">
        <f t="shared" si="227"/>
        <v>-0.50999999999999979</v>
      </c>
      <c r="AQ1010" s="7">
        <v>2.27</v>
      </c>
      <c r="AR1010" s="7">
        <v>121.65770000000001</v>
      </c>
      <c r="AS1010" s="7">
        <v>1819.5</v>
      </c>
      <c r="AT1010" s="14">
        <v>298.83199999999999</v>
      </c>
      <c r="AU1010" s="14">
        <v>99.766400000000004</v>
      </c>
      <c r="AV1010" s="14">
        <v>59.8</v>
      </c>
      <c r="AY1010" s="6">
        <v>44924</v>
      </c>
      <c r="AZ1010" s="12">
        <v>0</v>
      </c>
      <c r="BA1010" s="12">
        <v>0</v>
      </c>
      <c r="BB1010" s="12">
        <v>1</v>
      </c>
      <c r="BE1010" s="6">
        <v>44924</v>
      </c>
      <c r="BF1010" t="s">
        <v>57</v>
      </c>
      <c r="BG1010" s="52">
        <v>4</v>
      </c>
    </row>
    <row r="1011" spans="1:59" x14ac:dyDescent="0.2">
      <c r="A1011" s="6">
        <v>44925</v>
      </c>
      <c r="B1011" s="12">
        <v>98.830100000000002</v>
      </c>
      <c r="C1011" s="12">
        <v>156.703</v>
      </c>
      <c r="D1011" s="12">
        <v>106.1841</v>
      </c>
      <c r="E1011" s="12">
        <v>59.653199999999998</v>
      </c>
      <c r="F1011" s="12">
        <v>145.15979999999999</v>
      </c>
      <c r="G1011" s="12"/>
      <c r="H1011" s="12">
        <v>8.8361000000000001</v>
      </c>
      <c r="I1011" s="12">
        <v>49.6798</v>
      </c>
      <c r="J1011" s="12">
        <v>9.0745000000000005</v>
      </c>
      <c r="K1011" s="12">
        <v>78.804100000000005</v>
      </c>
      <c r="L1011" s="12">
        <v>80.16</v>
      </c>
      <c r="M1011" s="12">
        <v>82.82</v>
      </c>
      <c r="O1011" s="6">
        <v>44925</v>
      </c>
      <c r="P1011" s="7">
        <f t="shared" si="228"/>
        <v>1.0022730446132931E-2</v>
      </c>
      <c r="Q1011" s="7">
        <f t="shared" si="229"/>
        <v>6.5393981643360986E-3</v>
      </c>
      <c r="R1011" s="7">
        <f t="shared" si="230"/>
        <v>1.373721047184324E-2</v>
      </c>
      <c r="S1011" s="7">
        <f t="shared" si="231"/>
        <v>1.1335826159809291E-2</v>
      </c>
      <c r="T1011" s="7">
        <f t="shared" si="232"/>
        <v>6.6707373500341242E-4</v>
      </c>
      <c r="U1011" s="7" t="str">
        <f t="shared" si="233"/>
        <v/>
      </c>
      <c r="V1011" s="7">
        <f t="shared" si="234"/>
        <v>6.619796058825192E-3</v>
      </c>
      <c r="W1011" s="7">
        <f t="shared" si="235"/>
        <v>6.344586502298394E-3</v>
      </c>
      <c r="X1011" s="7">
        <f t="shared" si="236"/>
        <v>8.3786261750567938E-4</v>
      </c>
      <c r="Y1011" s="7">
        <f t="shared" si="237"/>
        <v>-1.1039425352011975E-4</v>
      </c>
      <c r="Z1011" s="7">
        <v>-2.6380000000000002E-3</v>
      </c>
      <c r="AA1011" s="7">
        <f t="shared" si="238"/>
        <v>2.1818130111979507E-2</v>
      </c>
      <c r="AB1011" s="7">
        <f t="shared" si="239"/>
        <v>2.2714372578265789E-2</v>
      </c>
      <c r="AE1011" s="6">
        <v>44925</v>
      </c>
      <c r="AF1011" s="7">
        <v>21.67</v>
      </c>
      <c r="AG1011" s="7">
        <v>41.26</v>
      </c>
      <c r="AH1011" s="7">
        <v>121.61</v>
      </c>
      <c r="AI1011" s="7">
        <f t="shared" si="225"/>
        <v>2.6599999999999966</v>
      </c>
      <c r="AJ1011" s="7">
        <v>3.52</v>
      </c>
      <c r="AK1011" s="7">
        <v>76.314999999999998</v>
      </c>
      <c r="AL1011" s="7">
        <f t="shared" si="226"/>
        <v>72.795000000000002</v>
      </c>
      <c r="AM1011" s="7">
        <v>4.33</v>
      </c>
      <c r="AN1011" s="7">
        <v>4.41</v>
      </c>
      <c r="AO1011" s="7">
        <v>3.88</v>
      </c>
      <c r="AP1011" s="7">
        <f t="shared" si="227"/>
        <v>-0.53000000000000025</v>
      </c>
      <c r="AQ1011" s="7">
        <v>2.2999999999999998</v>
      </c>
      <c r="AR1011" s="7">
        <v>121.4256</v>
      </c>
      <c r="AS1011" s="7">
        <v>1819.7</v>
      </c>
      <c r="AT1011" s="14">
        <v>298.83199999999999</v>
      </c>
      <c r="AU1011" s="14">
        <v>99.766400000000004</v>
      </c>
      <c r="AV1011" s="14">
        <v>59.8</v>
      </c>
      <c r="AY1011" s="6">
        <v>44925</v>
      </c>
      <c r="AZ1011" s="12">
        <v>0</v>
      </c>
      <c r="BA1011" s="12">
        <v>0</v>
      </c>
      <c r="BB1011" s="12">
        <v>1</v>
      </c>
      <c r="BE1011" s="6">
        <v>44925</v>
      </c>
      <c r="BF1011" t="s">
        <v>57</v>
      </c>
      <c r="BG1011" s="52">
        <v>4</v>
      </c>
    </row>
    <row r="1012" spans="1:59" x14ac:dyDescent="0.2">
      <c r="A1012" s="6">
        <v>44929</v>
      </c>
      <c r="B1012" s="12">
        <v>95.434200000000004</v>
      </c>
      <c r="C1012" s="12">
        <v>151.90129999999999</v>
      </c>
      <c r="D1012" s="12">
        <v>101.7928</v>
      </c>
      <c r="E1012" s="12">
        <v>57.816000000000003</v>
      </c>
      <c r="F1012" s="12">
        <v>136.0316</v>
      </c>
      <c r="G1012" s="12"/>
      <c r="H1012" s="12">
        <v>8.4065999999999992</v>
      </c>
      <c r="I1012" s="12">
        <v>48.645000000000003</v>
      </c>
      <c r="J1012" s="12">
        <v>8.8834</v>
      </c>
      <c r="K1012" s="12">
        <v>78.812799999999996</v>
      </c>
      <c r="L1012" s="12">
        <v>76.87</v>
      </c>
      <c r="M1012" s="12">
        <v>80.36</v>
      </c>
      <c r="O1012" s="6">
        <v>44929</v>
      </c>
      <c r="P1012" s="7">
        <f t="shared" si="228"/>
        <v>-3.4965209448202465E-2</v>
      </c>
      <c r="Q1012" s="7">
        <f t="shared" si="229"/>
        <v>-3.1121326214389913E-2</v>
      </c>
      <c r="R1012" s="7">
        <f t="shared" si="230"/>
        <v>-4.223500538529288E-2</v>
      </c>
      <c r="S1012" s="7">
        <f t="shared" si="231"/>
        <v>-3.1282239394243259E-2</v>
      </c>
      <c r="T1012" s="7">
        <f t="shared" si="232"/>
        <v>-6.494799286643102E-2</v>
      </c>
      <c r="U1012" s="7" t="str">
        <f t="shared" si="233"/>
        <v/>
      </c>
      <c r="V1012" s="7">
        <f t="shared" si="234"/>
        <v>-4.9828491208888659E-2</v>
      </c>
      <c r="W1012" s="7">
        <f t="shared" si="235"/>
        <v>-2.104938342483352E-2</v>
      </c>
      <c r="X1012" s="7">
        <f t="shared" si="236"/>
        <v>-2.1283915608302985E-2</v>
      </c>
      <c r="Y1012" s="7">
        <f t="shared" si="237"/>
        <v>1.1039425352005999E-4</v>
      </c>
      <c r="Z1012" s="7">
        <v>-4.2189999999999997E-3</v>
      </c>
      <c r="AA1012" s="7">
        <f t="shared" si="238"/>
        <v>-4.1908953975513981E-2</v>
      </c>
      <c r="AB1012" s="7">
        <f t="shared" si="239"/>
        <v>-3.0153038170687443E-2</v>
      </c>
      <c r="AE1012" s="6">
        <v>44929</v>
      </c>
      <c r="AF1012" s="7">
        <v>22.9</v>
      </c>
      <c r="AG1012" s="7">
        <v>44.14</v>
      </c>
      <c r="AH1012" s="7">
        <v>129.97</v>
      </c>
      <c r="AI1012" s="7">
        <f t="shared" si="225"/>
        <v>3.4899999999999949</v>
      </c>
      <c r="AJ1012" s="7">
        <v>3.64</v>
      </c>
      <c r="AK1012" s="7">
        <v>72.313999999999993</v>
      </c>
      <c r="AL1012" s="7">
        <f t="shared" si="226"/>
        <v>68.673999999999992</v>
      </c>
      <c r="AM1012" s="7">
        <v>4.33</v>
      </c>
      <c r="AN1012" s="7">
        <v>4.4000000000000004</v>
      </c>
      <c r="AO1012" s="7">
        <v>3.79</v>
      </c>
      <c r="AP1012" s="7">
        <f t="shared" si="227"/>
        <v>-0.61000000000000032</v>
      </c>
      <c r="AQ1012" s="7">
        <v>2.2599999999999998</v>
      </c>
      <c r="AR1012" s="7">
        <v>122.09050000000001</v>
      </c>
      <c r="AS1012" s="7">
        <v>1839.7</v>
      </c>
      <c r="AT1012" s="14">
        <v>298.83199999999999</v>
      </c>
      <c r="AU1012" s="14">
        <v>99.766400000000004</v>
      </c>
      <c r="AV1012" s="14">
        <v>59.8</v>
      </c>
      <c r="AY1012" s="6">
        <v>44929</v>
      </c>
      <c r="AZ1012" s="12">
        <v>0</v>
      </c>
      <c r="BA1012" s="12">
        <v>0</v>
      </c>
      <c r="BB1012" s="12">
        <v>0</v>
      </c>
      <c r="BE1012" s="6">
        <v>44929</v>
      </c>
      <c r="BF1012" t="s">
        <v>58</v>
      </c>
      <c r="BG1012" s="52">
        <v>5</v>
      </c>
    </row>
    <row r="1013" spans="1:59" x14ac:dyDescent="0.2">
      <c r="A1013" s="6">
        <v>44930</v>
      </c>
      <c r="B1013" s="12">
        <v>95.712000000000003</v>
      </c>
      <c r="C1013" s="12">
        <v>150.2861</v>
      </c>
      <c r="D1013" s="12">
        <v>101.99079999999999</v>
      </c>
      <c r="E1013" s="12">
        <v>57.872799999999998</v>
      </c>
      <c r="F1013" s="12">
        <v>140.05850000000001</v>
      </c>
      <c r="G1013" s="12"/>
      <c r="H1013" s="12">
        <v>7.7733999999999996</v>
      </c>
      <c r="I1013" s="12">
        <v>43.572600000000001</v>
      </c>
      <c r="J1013" s="12">
        <v>8.9139999999999997</v>
      </c>
      <c r="K1013" s="12">
        <v>78.804100000000005</v>
      </c>
      <c r="L1013" s="12">
        <v>72.819999999999993</v>
      </c>
      <c r="M1013" s="12">
        <v>75.31</v>
      </c>
      <c r="O1013" s="6">
        <v>44930</v>
      </c>
      <c r="P1013" s="7">
        <f t="shared" si="228"/>
        <v>2.9066776696488167E-3</v>
      </c>
      <c r="Q1013" s="7">
        <f t="shared" si="229"/>
        <v>-1.0690157048147556E-2</v>
      </c>
      <c r="R1013" s="7">
        <f t="shared" si="230"/>
        <v>1.9432384382933336E-3</v>
      </c>
      <c r="S1013" s="7">
        <f t="shared" si="231"/>
        <v>9.8194474424403121E-4</v>
      </c>
      <c r="T1013" s="7">
        <f t="shared" si="232"/>
        <v>2.917298078671347E-2</v>
      </c>
      <c r="U1013" s="7" t="str">
        <f t="shared" si="233"/>
        <v/>
      </c>
      <c r="V1013" s="7">
        <f t="shared" si="234"/>
        <v>-7.830946251636714E-2</v>
      </c>
      <c r="W1013" s="7">
        <f t="shared" si="235"/>
        <v>-0.11012051599079274</v>
      </c>
      <c r="X1013" s="7">
        <f t="shared" si="236"/>
        <v>3.4387079183486424E-3</v>
      </c>
      <c r="Y1013" s="7">
        <f t="shared" si="237"/>
        <v>-1.1039425352011975E-4</v>
      </c>
      <c r="Z1013" s="7">
        <v>7.6909999999999999E-3</v>
      </c>
      <c r="AA1013" s="7">
        <f t="shared" si="238"/>
        <v>-5.4125040613753408E-2</v>
      </c>
      <c r="AB1013" s="7">
        <f t="shared" si="239"/>
        <v>-6.4903611833473249E-2</v>
      </c>
      <c r="AE1013" s="6">
        <v>44930</v>
      </c>
      <c r="AF1013" s="7">
        <v>22.01</v>
      </c>
      <c r="AG1013" s="7">
        <v>45.83</v>
      </c>
      <c r="AH1013" s="7">
        <v>125.78</v>
      </c>
      <c r="AI1013" s="7">
        <f t="shared" si="225"/>
        <v>2.4900000000000091</v>
      </c>
      <c r="AJ1013" s="7">
        <v>3.75</v>
      </c>
      <c r="AK1013" s="7">
        <v>65.022000000000006</v>
      </c>
      <c r="AL1013" s="7">
        <f t="shared" si="226"/>
        <v>61.272000000000006</v>
      </c>
      <c r="AM1013" s="7">
        <v>4.33</v>
      </c>
      <c r="AN1013" s="7">
        <v>4.3600000000000003</v>
      </c>
      <c r="AO1013" s="7">
        <v>3.69</v>
      </c>
      <c r="AP1013" s="7">
        <f t="shared" si="227"/>
        <v>-0.67000000000000037</v>
      </c>
      <c r="AQ1013" s="7">
        <v>2.2200000000000002</v>
      </c>
      <c r="AR1013" s="7">
        <v>121.5008</v>
      </c>
      <c r="AS1013" s="7">
        <v>1852.8</v>
      </c>
      <c r="AT1013" s="14">
        <v>298.83199999999999</v>
      </c>
      <c r="AU1013" s="14">
        <v>99.766400000000004</v>
      </c>
      <c r="AV1013" s="14">
        <v>59.8</v>
      </c>
      <c r="AY1013" s="6">
        <v>44930</v>
      </c>
      <c r="AZ1013" s="12">
        <v>0</v>
      </c>
      <c r="BA1013" s="12">
        <v>0</v>
      </c>
      <c r="BB1013" s="12">
        <v>0</v>
      </c>
      <c r="BE1013" s="6">
        <v>44930</v>
      </c>
      <c r="BF1013" t="s">
        <v>58</v>
      </c>
      <c r="BG1013" s="52">
        <v>5</v>
      </c>
    </row>
    <row r="1014" spans="1:59" x14ac:dyDescent="0.2">
      <c r="A1014" s="6">
        <v>44931</v>
      </c>
      <c r="B1014" s="12">
        <v>97.853399999999993</v>
      </c>
      <c r="C1014" s="12">
        <v>152.99260000000001</v>
      </c>
      <c r="D1014" s="12">
        <v>105.07729999999999</v>
      </c>
      <c r="E1014" s="12">
        <v>58.923999999999999</v>
      </c>
      <c r="F1014" s="12">
        <v>140.15530000000001</v>
      </c>
      <c r="G1014" s="12"/>
      <c r="H1014" s="12">
        <v>8.0645000000000007</v>
      </c>
      <c r="I1014" s="12">
        <v>46.131900000000002</v>
      </c>
      <c r="J1014" s="12">
        <v>9.1204000000000001</v>
      </c>
      <c r="K1014" s="12">
        <v>78.83</v>
      </c>
      <c r="L1014" s="12">
        <v>73.61</v>
      </c>
      <c r="M1014" s="12">
        <v>76.73</v>
      </c>
      <c r="O1014" s="6">
        <v>44931</v>
      </c>
      <c r="P1014" s="7">
        <f t="shared" si="228"/>
        <v>2.2126757852711697E-2</v>
      </c>
      <c r="Q1014" s="7">
        <f t="shared" si="229"/>
        <v>1.7848743430717951E-2</v>
      </c>
      <c r="R1014" s="7">
        <f t="shared" si="230"/>
        <v>2.9813656640502426E-2</v>
      </c>
      <c r="S1014" s="7">
        <f t="shared" si="231"/>
        <v>1.8000979227767909E-2</v>
      </c>
      <c r="T1014" s="7">
        <f t="shared" si="232"/>
        <v>6.9090104663358084E-4</v>
      </c>
      <c r="U1014" s="7" t="str">
        <f t="shared" si="233"/>
        <v/>
      </c>
      <c r="V1014" s="7">
        <f t="shared" si="234"/>
        <v>3.6764064268363851E-2</v>
      </c>
      <c r="W1014" s="7">
        <f t="shared" si="235"/>
        <v>5.7076172232036683E-2</v>
      </c>
      <c r="X1014" s="7">
        <f t="shared" si="236"/>
        <v>2.2890588249192448E-2</v>
      </c>
      <c r="Y1014" s="7">
        <f t="shared" si="237"/>
        <v>3.2860910466789951E-4</v>
      </c>
      <c r="Z1014" s="7">
        <v>-1.1479E-2</v>
      </c>
      <c r="AA1014" s="7">
        <f t="shared" si="238"/>
        <v>1.0790243323327259E-2</v>
      </c>
      <c r="AB1014" s="7">
        <f t="shared" si="239"/>
        <v>1.867983807631346E-2</v>
      </c>
      <c r="AE1014" s="6">
        <v>44931</v>
      </c>
      <c r="AF1014" s="7">
        <v>22.46</v>
      </c>
      <c r="AG1014" s="7">
        <v>43.93</v>
      </c>
      <c r="AH1014" s="7">
        <v>119.53</v>
      </c>
      <c r="AI1014" s="7">
        <f t="shared" si="225"/>
        <v>3.1200000000000045</v>
      </c>
      <c r="AJ1014" s="7">
        <v>3.78</v>
      </c>
      <c r="AK1014" s="7">
        <v>72.421999999999997</v>
      </c>
      <c r="AL1014" s="7">
        <f t="shared" si="226"/>
        <v>68.641999999999996</v>
      </c>
      <c r="AM1014" s="7">
        <v>4.33</v>
      </c>
      <c r="AN1014" s="7">
        <v>4.45</v>
      </c>
      <c r="AO1014" s="7">
        <v>3.71</v>
      </c>
      <c r="AP1014" s="7">
        <f t="shared" si="227"/>
        <v>-0.74000000000000021</v>
      </c>
      <c r="AQ1014" s="7">
        <v>2.2200000000000002</v>
      </c>
      <c r="AR1014" s="7">
        <v>122.10169999999999</v>
      </c>
      <c r="AS1014" s="7">
        <v>1834.8</v>
      </c>
      <c r="AT1014" s="14">
        <v>298.83199999999999</v>
      </c>
      <c r="AU1014" s="14">
        <v>99.766400000000004</v>
      </c>
      <c r="AV1014" s="14">
        <v>59.8</v>
      </c>
      <c r="AY1014" s="6">
        <v>44931</v>
      </c>
      <c r="AZ1014" s="12">
        <v>0</v>
      </c>
      <c r="BA1014" s="12">
        <v>0</v>
      </c>
      <c r="BB1014" s="12">
        <v>0</v>
      </c>
      <c r="BE1014" s="6">
        <v>44931</v>
      </c>
      <c r="BF1014" t="s">
        <v>58</v>
      </c>
      <c r="BG1014" s="52">
        <v>5</v>
      </c>
    </row>
    <row r="1015" spans="1:59" x14ac:dyDescent="0.2">
      <c r="A1015" s="6">
        <v>44932</v>
      </c>
      <c r="B1015" s="12">
        <v>99.036199999999994</v>
      </c>
      <c r="C1015" s="12">
        <v>154.14500000000001</v>
      </c>
      <c r="D1015" s="12">
        <v>106.39109999999999</v>
      </c>
      <c r="E1015" s="12">
        <v>60.372900000000001</v>
      </c>
      <c r="F1015" s="12">
        <v>138.3064</v>
      </c>
      <c r="G1015" s="12"/>
      <c r="H1015" s="12">
        <v>8.1008999999999993</v>
      </c>
      <c r="I1015" s="12">
        <v>45.697600000000001</v>
      </c>
      <c r="J1015" s="12">
        <v>9.2886000000000006</v>
      </c>
      <c r="K1015" s="12">
        <v>78.821399999999997</v>
      </c>
      <c r="L1015" s="12">
        <v>73.77</v>
      </c>
      <c r="M1015" s="12">
        <v>76.41</v>
      </c>
      <c r="O1015" s="6">
        <v>44932</v>
      </c>
      <c r="P1015" s="7">
        <f t="shared" si="228"/>
        <v>1.2014999563927186E-2</v>
      </c>
      <c r="Q1015" s="7">
        <f t="shared" si="229"/>
        <v>7.5041636573921983E-3</v>
      </c>
      <c r="R1015" s="7">
        <f t="shared" si="230"/>
        <v>1.2425657013998228E-2</v>
      </c>
      <c r="S1015" s="7">
        <f t="shared" si="231"/>
        <v>2.4291850806420292E-2</v>
      </c>
      <c r="T1015" s="7">
        <f t="shared" si="232"/>
        <v>-1.3279579709674576E-2</v>
      </c>
      <c r="U1015" s="7" t="str">
        <f t="shared" si="233"/>
        <v/>
      </c>
      <c r="V1015" s="7">
        <f t="shared" si="234"/>
        <v>4.5034532420216364E-3</v>
      </c>
      <c r="W1015" s="7">
        <f t="shared" si="235"/>
        <v>-9.4589045588894874E-3</v>
      </c>
      <c r="X1015" s="7">
        <f t="shared" si="236"/>
        <v>1.8274179018781311E-2</v>
      </c>
      <c r="Y1015" s="7">
        <f t="shared" si="237"/>
        <v>-1.0910147335874807E-4</v>
      </c>
      <c r="Z1015" s="7">
        <v>2.2672999999999999E-2</v>
      </c>
      <c r="AA1015" s="7">
        <f t="shared" si="238"/>
        <v>2.1712588255962083E-3</v>
      </c>
      <c r="AB1015" s="7">
        <f t="shared" si="239"/>
        <v>-4.1791885300985843E-3</v>
      </c>
      <c r="AE1015" s="6">
        <v>44932</v>
      </c>
      <c r="AF1015" s="7">
        <v>21.13</v>
      </c>
      <c r="AG1015" s="7">
        <v>42.94</v>
      </c>
      <c r="AH1015" s="7">
        <v>113.87</v>
      </c>
      <c r="AI1015" s="7">
        <f t="shared" si="225"/>
        <v>2.6400000000000006</v>
      </c>
      <c r="AJ1015" s="7">
        <v>3.43</v>
      </c>
      <c r="AK1015" s="7">
        <v>69.534000000000006</v>
      </c>
      <c r="AL1015" s="7">
        <f t="shared" si="226"/>
        <v>66.103999999999999</v>
      </c>
      <c r="AM1015" s="7">
        <v>4.33</v>
      </c>
      <c r="AN1015" s="7">
        <v>4.24</v>
      </c>
      <c r="AO1015" s="7">
        <v>3.55</v>
      </c>
      <c r="AP1015" s="7">
        <f t="shared" si="227"/>
        <v>-0.69000000000000039</v>
      </c>
      <c r="AQ1015" s="7">
        <v>2.21</v>
      </c>
      <c r="AR1015" s="7">
        <v>121.0852</v>
      </c>
      <c r="AS1015" s="7">
        <v>1864.2</v>
      </c>
      <c r="AT1015" s="14">
        <v>298.83199999999999</v>
      </c>
      <c r="AU1015" s="14">
        <v>99.766400000000004</v>
      </c>
      <c r="AV1015" s="14">
        <v>59.8</v>
      </c>
      <c r="AY1015" s="6">
        <v>44932</v>
      </c>
      <c r="AZ1015" s="12">
        <v>0</v>
      </c>
      <c r="BA1015" s="12">
        <v>0</v>
      </c>
      <c r="BB1015" s="12">
        <v>0</v>
      </c>
      <c r="BE1015" s="6">
        <v>44932</v>
      </c>
      <c r="BF1015" t="s">
        <v>58</v>
      </c>
      <c r="BG1015" s="52">
        <v>5</v>
      </c>
    </row>
    <row r="1016" spans="1:59" x14ac:dyDescent="0.2">
      <c r="A1016" s="6">
        <v>44935</v>
      </c>
      <c r="B1016" s="12">
        <v>97.190399999999997</v>
      </c>
      <c r="C1016" s="12">
        <v>152.9402</v>
      </c>
      <c r="D1016" s="12">
        <v>105.6082</v>
      </c>
      <c r="E1016" s="12">
        <v>60.685499999999998</v>
      </c>
      <c r="F1016" s="12">
        <v>138.89689999999999</v>
      </c>
      <c r="G1016" s="12"/>
      <c r="H1016" s="12">
        <v>8.2464999999999993</v>
      </c>
      <c r="I1016" s="12">
        <v>45.143300000000004</v>
      </c>
      <c r="J1016" s="12">
        <v>9.4108999999999998</v>
      </c>
      <c r="K1016" s="12">
        <v>78.8386</v>
      </c>
      <c r="L1016" s="12">
        <v>74.69</v>
      </c>
      <c r="M1016" s="12">
        <v>77.5</v>
      </c>
      <c r="O1016" s="6">
        <v>44935</v>
      </c>
      <c r="P1016" s="7">
        <f t="shared" si="228"/>
        <v>-1.8813498707508505E-2</v>
      </c>
      <c r="Q1016" s="7">
        <f t="shared" si="229"/>
        <v>-7.8467225494915378E-3</v>
      </c>
      <c r="R1016" s="7">
        <f t="shared" si="230"/>
        <v>-7.3859070198395108E-3</v>
      </c>
      <c r="S1016" s="7">
        <f t="shared" si="231"/>
        <v>5.1644610336229147E-3</v>
      </c>
      <c r="T1016" s="7">
        <f t="shared" si="232"/>
        <v>4.2604174855632145E-3</v>
      </c>
      <c r="U1016" s="7" t="str">
        <f t="shared" si="233"/>
        <v/>
      </c>
      <c r="V1016" s="7">
        <f t="shared" si="234"/>
        <v>1.7813701288947877E-2</v>
      </c>
      <c r="W1016" s="7">
        <f t="shared" si="235"/>
        <v>-1.2203905499683306E-2</v>
      </c>
      <c r="X1016" s="7">
        <f t="shared" si="236"/>
        <v>1.3080750164506648E-2</v>
      </c>
      <c r="Y1016" s="7">
        <f t="shared" si="237"/>
        <v>2.1819104488446204E-4</v>
      </c>
      <c r="Z1016" s="7">
        <v>-5.6700000000000001E-4</v>
      </c>
      <c r="AA1016" s="7">
        <f t="shared" si="238"/>
        <v>1.2394069472764347E-2</v>
      </c>
      <c r="AB1016" s="7">
        <f t="shared" si="239"/>
        <v>1.4164358699826057E-2</v>
      </c>
      <c r="AE1016" s="6">
        <v>44935</v>
      </c>
      <c r="AF1016" s="7">
        <v>21.97</v>
      </c>
      <c r="AG1016" s="7">
        <v>42.75</v>
      </c>
      <c r="AH1016" s="7">
        <v>116.67</v>
      </c>
      <c r="AI1016" s="7">
        <f t="shared" si="225"/>
        <v>2.8100000000000023</v>
      </c>
      <c r="AJ1016" s="7">
        <v>3.65</v>
      </c>
      <c r="AK1016" s="7">
        <v>74.302000000000007</v>
      </c>
      <c r="AL1016" s="7">
        <f t="shared" si="226"/>
        <v>70.652000000000001</v>
      </c>
      <c r="AM1016" s="7">
        <v>4.33</v>
      </c>
      <c r="AN1016" s="7">
        <v>4.1900000000000004</v>
      </c>
      <c r="AO1016" s="7">
        <v>3.53</v>
      </c>
      <c r="AP1016" s="7">
        <f t="shared" si="227"/>
        <v>-0.66000000000000059</v>
      </c>
      <c r="AQ1016" s="7">
        <v>2.2200000000000002</v>
      </c>
      <c r="AR1016" s="7">
        <v>120.1508</v>
      </c>
      <c r="AS1016" s="7">
        <v>1872.7</v>
      </c>
      <c r="AT1016" s="14">
        <v>298.83199999999999</v>
      </c>
      <c r="AU1016" s="14">
        <v>99.766400000000004</v>
      </c>
      <c r="AV1016" s="14">
        <v>59.8</v>
      </c>
      <c r="AY1016" s="6">
        <v>44935</v>
      </c>
      <c r="AZ1016" s="12">
        <v>0</v>
      </c>
      <c r="BA1016" s="12">
        <v>0</v>
      </c>
      <c r="BB1016" s="12">
        <v>0</v>
      </c>
      <c r="BE1016" s="6">
        <v>44935</v>
      </c>
      <c r="BF1016" t="s">
        <v>58</v>
      </c>
      <c r="BG1016" s="52">
        <v>5</v>
      </c>
    </row>
    <row r="1017" spans="1:59" x14ac:dyDescent="0.2">
      <c r="A1017" s="6">
        <v>44936</v>
      </c>
      <c r="B1017" s="12">
        <v>98.641900000000007</v>
      </c>
      <c r="C1017" s="12">
        <v>153.691</v>
      </c>
      <c r="D1017" s="12">
        <v>106.2561</v>
      </c>
      <c r="E1017" s="12">
        <v>60.751800000000003</v>
      </c>
      <c r="F1017" s="12">
        <v>141.8202</v>
      </c>
      <c r="G1017" s="12"/>
      <c r="H1017" s="12">
        <v>10.3645</v>
      </c>
      <c r="I1017" s="12">
        <v>47.7303</v>
      </c>
      <c r="J1017" s="12">
        <v>9.4720999999999993</v>
      </c>
      <c r="K1017" s="12">
        <v>78.83</v>
      </c>
      <c r="L1017" s="12">
        <v>75.11</v>
      </c>
      <c r="M1017" s="12">
        <v>78.400000000000006</v>
      </c>
      <c r="O1017" s="6">
        <v>44936</v>
      </c>
      <c r="P1017" s="7">
        <f t="shared" si="228"/>
        <v>1.4824179476604124E-2</v>
      </c>
      <c r="Q1017" s="7">
        <f t="shared" si="229"/>
        <v>4.8970978846649719E-3</v>
      </c>
      <c r="R1017" s="7">
        <f t="shared" si="230"/>
        <v>6.1161981486501718E-3</v>
      </c>
      <c r="S1017" s="7">
        <f t="shared" si="231"/>
        <v>1.0919216186035694E-3</v>
      </c>
      <c r="T1017" s="7">
        <f t="shared" si="232"/>
        <v>2.0828126816486353E-2</v>
      </c>
      <c r="U1017" s="7" t="str">
        <f t="shared" si="233"/>
        <v/>
      </c>
      <c r="V1017" s="7">
        <f t="shared" si="234"/>
        <v>0.22859763755135915</v>
      </c>
      <c r="W1017" s="7">
        <f t="shared" si="235"/>
        <v>5.5724541743112886E-2</v>
      </c>
      <c r="X1017" s="7">
        <f t="shared" si="236"/>
        <v>6.4820435615083613E-3</v>
      </c>
      <c r="Y1017" s="7">
        <f t="shared" si="237"/>
        <v>-1.0908957152571338E-4</v>
      </c>
      <c r="Z1017" s="7">
        <v>6.9890000000000004E-3</v>
      </c>
      <c r="AA1017" s="7">
        <f t="shared" si="238"/>
        <v>5.6074913289450249E-3</v>
      </c>
      <c r="AB1017" s="7">
        <f t="shared" si="239"/>
        <v>1.1545990997060948E-2</v>
      </c>
      <c r="AE1017" s="6">
        <v>44936</v>
      </c>
      <c r="AF1017" s="7">
        <v>20.58</v>
      </c>
      <c r="AG1017" s="7">
        <v>41.6</v>
      </c>
      <c r="AH1017" s="7">
        <v>119.52</v>
      </c>
      <c r="AI1017" s="7">
        <f t="shared" si="225"/>
        <v>3.2900000000000063</v>
      </c>
      <c r="AJ1017" s="7">
        <v>3.32</v>
      </c>
      <c r="AK1017" s="7">
        <v>70.070999999999998</v>
      </c>
      <c r="AL1017" s="7">
        <f t="shared" si="226"/>
        <v>66.751000000000005</v>
      </c>
      <c r="AM1017" s="7">
        <v>4.33</v>
      </c>
      <c r="AN1017" s="7">
        <v>4.24</v>
      </c>
      <c r="AO1017" s="7">
        <v>3.61</v>
      </c>
      <c r="AP1017" s="7">
        <f t="shared" si="227"/>
        <v>-0.63000000000000034</v>
      </c>
      <c r="AQ1017" s="7">
        <v>2.2400000000000002</v>
      </c>
      <c r="AR1017" s="7">
        <v>120.2483</v>
      </c>
      <c r="AS1017" s="7">
        <v>1871.6</v>
      </c>
      <c r="AT1017" s="14">
        <v>298.83199999999999</v>
      </c>
      <c r="AU1017" s="14">
        <v>99.766400000000004</v>
      </c>
      <c r="AV1017" s="14">
        <v>59.8</v>
      </c>
      <c r="AY1017" s="6">
        <v>44936</v>
      </c>
      <c r="AZ1017" s="12">
        <v>0</v>
      </c>
      <c r="BA1017" s="12">
        <v>0</v>
      </c>
      <c r="BB1017" s="12">
        <v>0</v>
      </c>
      <c r="BE1017" s="6">
        <v>44936</v>
      </c>
      <c r="BF1017" t="s">
        <v>58</v>
      </c>
      <c r="BG1017" s="52">
        <v>5</v>
      </c>
    </row>
    <row r="1018" spans="1:59" x14ac:dyDescent="0.2">
      <c r="A1018" s="6">
        <v>44937</v>
      </c>
      <c r="B1018" s="12">
        <v>99.788799999999995</v>
      </c>
      <c r="C1018" s="12">
        <v>152.95769999999999</v>
      </c>
      <c r="D1018" s="12">
        <v>106.40009999999999</v>
      </c>
      <c r="E1018" s="12">
        <v>60.694899999999997</v>
      </c>
      <c r="F1018" s="12">
        <v>144.67580000000001</v>
      </c>
      <c r="G1018" s="12"/>
      <c r="H1018" s="12">
        <v>9.5565999999999995</v>
      </c>
      <c r="I1018" s="12">
        <v>46.3444</v>
      </c>
      <c r="J1018" s="12">
        <v>9.5791000000000004</v>
      </c>
      <c r="K1018" s="12">
        <v>78.83</v>
      </c>
      <c r="L1018" s="12">
        <v>77.459999999999994</v>
      </c>
      <c r="M1018" s="12">
        <v>81.11</v>
      </c>
      <c r="O1018" s="6">
        <v>44937</v>
      </c>
      <c r="P1018" s="7">
        <f t="shared" si="228"/>
        <v>1.1559831937613374E-2</v>
      </c>
      <c r="Q1018" s="7">
        <f t="shared" si="229"/>
        <v>-4.7826806230945595E-3</v>
      </c>
      <c r="R1018" s="7">
        <f t="shared" si="230"/>
        <v>1.35429883548656E-3</v>
      </c>
      <c r="S1018" s="7">
        <f t="shared" si="231"/>
        <v>-9.3703664510219619E-4</v>
      </c>
      <c r="T1018" s="7">
        <f t="shared" si="232"/>
        <v>1.9935318966817373E-2</v>
      </c>
      <c r="U1018" s="7" t="str">
        <f t="shared" si="233"/>
        <v/>
      </c>
      <c r="V1018" s="7">
        <f t="shared" si="234"/>
        <v>-8.1154490187623177E-2</v>
      </c>
      <c r="W1018" s="7">
        <f t="shared" si="235"/>
        <v>-2.9465951489591958E-2</v>
      </c>
      <c r="X1018" s="7">
        <f t="shared" si="236"/>
        <v>1.1233006330990288E-2</v>
      </c>
      <c r="Y1018" s="7">
        <f t="shared" si="237"/>
        <v>0</v>
      </c>
      <c r="Z1018" s="7">
        <v>1.2569E-2</v>
      </c>
      <c r="AA1018" s="7">
        <f t="shared" si="238"/>
        <v>3.0807968388685679E-2</v>
      </c>
      <c r="AB1018" s="7">
        <f t="shared" si="239"/>
        <v>3.3982330725891151E-2</v>
      </c>
      <c r="AE1018" s="6">
        <v>44937</v>
      </c>
      <c r="AF1018" s="7">
        <v>21.09</v>
      </c>
      <c r="AG1018" s="7">
        <v>41.19</v>
      </c>
      <c r="AH1018" s="7">
        <v>115.17</v>
      </c>
      <c r="AI1018" s="7">
        <f t="shared" si="225"/>
        <v>3.6500000000000057</v>
      </c>
      <c r="AJ1018" s="7">
        <v>3.41</v>
      </c>
      <c r="AK1018" s="7">
        <v>65.346000000000004</v>
      </c>
      <c r="AL1018" s="7">
        <f t="shared" si="226"/>
        <v>61.936000000000007</v>
      </c>
      <c r="AM1018" s="7">
        <v>4.33</v>
      </c>
      <c r="AN1018" s="7">
        <v>4.2</v>
      </c>
      <c r="AO1018" s="7">
        <v>3.54</v>
      </c>
      <c r="AP1018" s="7">
        <f t="shared" si="227"/>
        <v>-0.66000000000000014</v>
      </c>
      <c r="AQ1018" s="7">
        <v>2.23</v>
      </c>
      <c r="AR1018" s="7">
        <v>120.1614</v>
      </c>
      <c r="AS1018" s="7">
        <v>1874.6</v>
      </c>
      <c r="AT1018" s="14">
        <v>298.83199999999999</v>
      </c>
      <c r="AU1018" s="14">
        <v>99.766400000000004</v>
      </c>
      <c r="AV1018" s="14">
        <v>59.8</v>
      </c>
      <c r="AY1018" s="6">
        <v>44937</v>
      </c>
      <c r="AZ1018" s="12">
        <v>0</v>
      </c>
      <c r="BA1018" s="12">
        <v>0</v>
      </c>
      <c r="BB1018" s="12">
        <v>0</v>
      </c>
      <c r="BE1018" s="6">
        <v>44937</v>
      </c>
      <c r="BF1018" t="s">
        <v>58</v>
      </c>
      <c r="BG1018" s="52">
        <v>5</v>
      </c>
    </row>
    <row r="1019" spans="1:59" x14ac:dyDescent="0.2">
      <c r="A1019" s="6">
        <v>44938</v>
      </c>
      <c r="B1019" s="12">
        <v>101.4464</v>
      </c>
      <c r="C1019" s="12">
        <v>154.59899999999999</v>
      </c>
      <c r="D1019" s="12">
        <v>108.12779999999999</v>
      </c>
      <c r="E1019" s="12">
        <v>62.2575</v>
      </c>
      <c r="F1019" s="12">
        <v>148.5575</v>
      </c>
      <c r="G1019" s="12"/>
      <c r="H1019" s="12">
        <v>10.073399999999999</v>
      </c>
      <c r="I1019" s="12">
        <v>46.603099999999998</v>
      </c>
      <c r="J1019" s="12">
        <v>9.6631999999999998</v>
      </c>
      <c r="K1019" s="12">
        <v>78.890299999999996</v>
      </c>
      <c r="L1019" s="12">
        <v>78.319999999999993</v>
      </c>
      <c r="M1019" s="12">
        <v>82.59</v>
      </c>
      <c r="O1019" s="6">
        <v>44938</v>
      </c>
      <c r="P1019" s="7">
        <f t="shared" si="228"/>
        <v>1.6474627610495972E-2</v>
      </c>
      <c r="Q1019" s="7">
        <f t="shared" si="229"/>
        <v>1.0673255247936391E-2</v>
      </c>
      <c r="R1019" s="7">
        <f t="shared" si="230"/>
        <v>1.6107344113779749E-2</v>
      </c>
      <c r="S1019" s="7">
        <f t="shared" si="231"/>
        <v>2.5419335248926901E-2</v>
      </c>
      <c r="T1019" s="7">
        <f t="shared" si="232"/>
        <v>2.6476711605295244E-2</v>
      </c>
      <c r="U1019" s="7" t="str">
        <f t="shared" si="233"/>
        <v/>
      </c>
      <c r="V1019" s="7">
        <f t="shared" si="234"/>
        <v>5.2666271018464536E-2</v>
      </c>
      <c r="W1019" s="7">
        <f t="shared" si="235"/>
        <v>5.566597660570387E-3</v>
      </c>
      <c r="X1019" s="7">
        <f t="shared" si="236"/>
        <v>8.7412144595884061E-3</v>
      </c>
      <c r="Y1019" s="7">
        <f t="shared" si="237"/>
        <v>7.6464479129219646E-4</v>
      </c>
      <c r="Z1019" s="7">
        <v>3.6340000000000001E-3</v>
      </c>
      <c r="AA1019" s="7">
        <f t="shared" si="238"/>
        <v>1.1041324135648845E-2</v>
      </c>
      <c r="AB1019" s="7">
        <f t="shared" si="239"/>
        <v>1.8082349740372285E-2</v>
      </c>
      <c r="AE1019" s="6">
        <v>44938</v>
      </c>
      <c r="AF1019" s="7">
        <v>18.829999999999998</v>
      </c>
      <c r="AG1019" s="7">
        <v>39.28</v>
      </c>
      <c r="AH1019" s="7">
        <v>112.34</v>
      </c>
      <c r="AI1019" s="7">
        <f t="shared" si="225"/>
        <v>4.2700000000000102</v>
      </c>
      <c r="AJ1019" s="7">
        <v>3.47</v>
      </c>
      <c r="AK1019" s="7">
        <v>66.808999999999997</v>
      </c>
      <c r="AL1019" s="7">
        <f t="shared" si="226"/>
        <v>63.338999999999999</v>
      </c>
      <c r="AM1019" s="7">
        <v>4.33</v>
      </c>
      <c r="AN1019" s="7">
        <v>4.12</v>
      </c>
      <c r="AO1019" s="7">
        <v>3.43</v>
      </c>
      <c r="AP1019" s="7">
        <f t="shared" si="227"/>
        <v>-0.69</v>
      </c>
      <c r="AQ1019" s="7">
        <v>2.21</v>
      </c>
      <c r="AR1019" s="7">
        <v>119.4218</v>
      </c>
      <c r="AS1019" s="7">
        <v>1895.5</v>
      </c>
      <c r="AT1019" s="14">
        <v>298.83199999999999</v>
      </c>
      <c r="AU1019" s="14">
        <v>99.766400000000004</v>
      </c>
      <c r="AV1019" s="14">
        <v>59.8</v>
      </c>
      <c r="AY1019" s="6">
        <v>44938</v>
      </c>
      <c r="AZ1019" s="12">
        <v>0</v>
      </c>
      <c r="BA1019" s="12">
        <v>0</v>
      </c>
      <c r="BB1019" s="12">
        <v>0</v>
      </c>
      <c r="BE1019" s="6">
        <v>44938</v>
      </c>
      <c r="BF1019" t="s">
        <v>58</v>
      </c>
      <c r="BG1019" s="52">
        <v>5</v>
      </c>
    </row>
    <row r="1020" spans="1:59" x14ac:dyDescent="0.2">
      <c r="A1020" s="6">
        <v>44939</v>
      </c>
      <c r="B1020" s="12">
        <v>101.3837</v>
      </c>
      <c r="C1020" s="12">
        <v>155.0181</v>
      </c>
      <c r="D1020" s="12">
        <v>109.30670000000001</v>
      </c>
      <c r="E1020" s="12">
        <v>61.850299999999997</v>
      </c>
      <c r="F1020" s="12">
        <v>151.5001</v>
      </c>
      <c r="G1020" s="12"/>
      <c r="H1020" s="12">
        <v>10.277200000000001</v>
      </c>
      <c r="I1020" s="12">
        <v>47.332999999999998</v>
      </c>
      <c r="J1020" s="12">
        <v>9.6860999999999997</v>
      </c>
      <c r="K1020" s="12">
        <v>78.898899999999998</v>
      </c>
      <c r="L1020" s="12">
        <v>79.900000000000006</v>
      </c>
      <c r="M1020" s="12">
        <v>83.43</v>
      </c>
      <c r="O1020" s="6">
        <v>44939</v>
      </c>
      <c r="P1020" s="7">
        <f t="shared" si="228"/>
        <v>-6.1825145278897483E-4</v>
      </c>
      <c r="Q1020" s="7">
        <f t="shared" si="229"/>
        <v>2.7072164681217889E-3</v>
      </c>
      <c r="R1020" s="7">
        <f t="shared" si="230"/>
        <v>1.084383160984732E-2</v>
      </c>
      <c r="S1020" s="7">
        <f t="shared" si="231"/>
        <v>-6.562060743805752E-3</v>
      </c>
      <c r="T1020" s="7">
        <f t="shared" si="232"/>
        <v>1.9614196329913413E-2</v>
      </c>
      <c r="U1020" s="7" t="str">
        <f t="shared" si="233"/>
        <v/>
      </c>
      <c r="V1020" s="7">
        <f t="shared" si="234"/>
        <v>2.0029563097482921E-2</v>
      </c>
      <c r="W1020" s="7">
        <f t="shared" si="235"/>
        <v>1.5540664130679635E-2</v>
      </c>
      <c r="X1020" s="7">
        <f t="shared" si="236"/>
        <v>2.3670117980396943E-3</v>
      </c>
      <c r="Y1020" s="7">
        <f t="shared" si="237"/>
        <v>1.0900619318074983E-4</v>
      </c>
      <c r="Z1020" s="7">
        <v>3.872E-3</v>
      </c>
      <c r="AA1020" s="7">
        <f t="shared" si="238"/>
        <v>1.9972854549974103E-2</v>
      </c>
      <c r="AB1020" s="7">
        <f t="shared" si="239"/>
        <v>1.0119349091357649E-2</v>
      </c>
      <c r="AE1020" s="6">
        <v>44939</v>
      </c>
      <c r="AF1020" s="7">
        <v>18.350000000000001</v>
      </c>
      <c r="AG1020" s="7">
        <v>38.19</v>
      </c>
      <c r="AH1020" s="7">
        <v>113.55</v>
      </c>
      <c r="AI1020" s="7">
        <f t="shared" si="225"/>
        <v>3.5300000000000011</v>
      </c>
      <c r="AJ1020" s="7">
        <v>3.43</v>
      </c>
      <c r="AK1020" s="7">
        <v>64.811999999999998</v>
      </c>
      <c r="AL1020" s="7">
        <f t="shared" si="226"/>
        <v>61.381999999999998</v>
      </c>
      <c r="AM1020" s="7">
        <v>4.33</v>
      </c>
      <c r="AN1020" s="7">
        <v>4.22</v>
      </c>
      <c r="AO1020" s="7">
        <v>3.49</v>
      </c>
      <c r="AP1020" s="7">
        <f t="shared" si="227"/>
        <v>-0.72999999999999954</v>
      </c>
      <c r="AQ1020" s="7">
        <v>2.1800000000000002</v>
      </c>
      <c r="AR1020" s="7">
        <v>119.1673</v>
      </c>
      <c r="AS1020" s="7">
        <v>1918.4</v>
      </c>
      <c r="AT1020" s="14">
        <v>298.83199999999999</v>
      </c>
      <c r="AU1020" s="14">
        <v>99.766400000000004</v>
      </c>
      <c r="AV1020" s="14">
        <v>59.8</v>
      </c>
      <c r="AY1020" s="6">
        <v>44939</v>
      </c>
      <c r="AZ1020" s="12">
        <v>0</v>
      </c>
      <c r="BA1020" s="12">
        <v>0</v>
      </c>
      <c r="BB1020" s="12">
        <v>0</v>
      </c>
      <c r="BE1020" s="6">
        <v>44939</v>
      </c>
      <c r="BF1020" t="s">
        <v>58</v>
      </c>
      <c r="BG1020" s="52">
        <v>5</v>
      </c>
    </row>
    <row r="1021" spans="1:59" x14ac:dyDescent="0.2">
      <c r="A1021" s="6">
        <v>44943</v>
      </c>
      <c r="B1021" s="12">
        <v>101.1866</v>
      </c>
      <c r="C1021" s="12">
        <v>157.5761</v>
      </c>
      <c r="D1021" s="12">
        <v>108.1998</v>
      </c>
      <c r="E1021" s="12">
        <v>61.291600000000003</v>
      </c>
      <c r="F1021" s="12">
        <v>145.0727</v>
      </c>
      <c r="G1021" s="12"/>
      <c r="H1021" s="12">
        <v>10.2845</v>
      </c>
      <c r="I1021" s="12">
        <v>48.580300000000001</v>
      </c>
      <c r="J1021" s="12">
        <v>9.6478999999999999</v>
      </c>
      <c r="K1021" s="12">
        <v>78.898899999999998</v>
      </c>
      <c r="L1021" s="12">
        <v>80.25</v>
      </c>
      <c r="M1021" s="12">
        <v>84.38</v>
      </c>
      <c r="O1021" s="6">
        <v>44943</v>
      </c>
      <c r="P1021" s="7">
        <f t="shared" si="228"/>
        <v>-1.9459917095405429E-3</v>
      </c>
      <c r="Q1021" s="7">
        <f t="shared" si="229"/>
        <v>1.636663188238088E-2</v>
      </c>
      <c r="R1021" s="7">
        <f t="shared" si="230"/>
        <v>-1.0178174498516141E-2</v>
      </c>
      <c r="S1021" s="7">
        <f t="shared" si="231"/>
        <v>-9.0741467139024805E-3</v>
      </c>
      <c r="T1021" s="7">
        <f t="shared" si="232"/>
        <v>-4.3351288932903125E-2</v>
      </c>
      <c r="U1021" s="7" t="str">
        <f t="shared" si="233"/>
        <v/>
      </c>
      <c r="V1021" s="7">
        <f t="shared" si="234"/>
        <v>7.1005805032755404E-4</v>
      </c>
      <c r="W1021" s="7">
        <f t="shared" si="235"/>
        <v>2.6010372280940903E-2</v>
      </c>
      <c r="X1021" s="7">
        <f t="shared" si="236"/>
        <v>-3.9515930183112655E-3</v>
      </c>
      <c r="Y1021" s="7">
        <f t="shared" si="237"/>
        <v>0</v>
      </c>
      <c r="Z1021" s="7">
        <v>-1.8339999999999999E-3</v>
      </c>
      <c r="AA1021" s="7">
        <f t="shared" si="238"/>
        <v>4.370909237896097E-3</v>
      </c>
      <c r="AB1021" s="7">
        <f t="shared" si="239"/>
        <v>1.1322449782209259E-2</v>
      </c>
      <c r="AE1021" s="6">
        <v>44943</v>
      </c>
      <c r="AF1021" s="7">
        <v>19.36</v>
      </c>
      <c r="AG1021" s="7">
        <v>40.1</v>
      </c>
      <c r="AH1021" s="7">
        <v>122.27</v>
      </c>
      <c r="AI1021" s="7">
        <f t="shared" si="225"/>
        <v>4.1299999999999955</v>
      </c>
      <c r="AJ1021" s="7">
        <v>3.43</v>
      </c>
      <c r="AK1021" s="7">
        <v>60.061</v>
      </c>
      <c r="AL1021" s="7">
        <f t="shared" si="226"/>
        <v>56.631</v>
      </c>
      <c r="AM1021" s="7">
        <v>4.33</v>
      </c>
      <c r="AN1021" s="7">
        <v>4.18</v>
      </c>
      <c r="AO1021" s="7">
        <v>3.53</v>
      </c>
      <c r="AP1021" s="7">
        <f t="shared" si="227"/>
        <v>-0.64999999999999991</v>
      </c>
      <c r="AQ1021" s="7">
        <v>2.17</v>
      </c>
      <c r="AR1021" s="7">
        <v>119.21210000000001</v>
      </c>
      <c r="AS1021" s="7">
        <v>1907.2</v>
      </c>
      <c r="AT1021" s="14">
        <v>298.83199999999999</v>
      </c>
      <c r="AU1021" s="14">
        <v>99.766400000000004</v>
      </c>
      <c r="AV1021" s="14">
        <v>59.8</v>
      </c>
      <c r="AY1021" s="6">
        <v>44943</v>
      </c>
      <c r="AZ1021" s="12">
        <v>0</v>
      </c>
      <c r="BA1021" s="12">
        <v>0</v>
      </c>
      <c r="BB1021" s="12">
        <v>0</v>
      </c>
      <c r="BE1021" s="6">
        <v>44943</v>
      </c>
      <c r="BF1021" t="s">
        <v>58</v>
      </c>
      <c r="BG1021" s="52">
        <v>5</v>
      </c>
    </row>
    <row r="1022" spans="1:59" x14ac:dyDescent="0.2">
      <c r="A1022" s="6">
        <v>44944</v>
      </c>
      <c r="B1022" s="12">
        <v>99.107799999999997</v>
      </c>
      <c r="C1022" s="12">
        <v>154.72999999999999</v>
      </c>
      <c r="D1022" s="12">
        <v>106.67910000000001</v>
      </c>
      <c r="E1022" s="12">
        <v>61.0075</v>
      </c>
      <c r="F1022" s="12">
        <v>146.52459999999999</v>
      </c>
      <c r="G1022" s="12"/>
      <c r="H1022" s="12">
        <v>9.8914000000000009</v>
      </c>
      <c r="I1022" s="12">
        <v>46.445999999999998</v>
      </c>
      <c r="J1022" s="12">
        <v>9.5638000000000005</v>
      </c>
      <c r="K1022" s="12">
        <v>78.907499999999999</v>
      </c>
      <c r="L1022" s="12">
        <v>79.53</v>
      </c>
      <c r="M1022" s="12">
        <v>83.78</v>
      </c>
      <c r="O1022" s="6">
        <v>44944</v>
      </c>
      <c r="P1022" s="7">
        <f t="shared" si="228"/>
        <v>-2.0758190405073221E-2</v>
      </c>
      <c r="Q1022" s="7">
        <f t="shared" si="229"/>
        <v>-1.8226853676019242E-2</v>
      </c>
      <c r="R1022" s="7">
        <f t="shared" si="230"/>
        <v>-1.4154255149055018E-2</v>
      </c>
      <c r="S1022" s="7">
        <f t="shared" si="231"/>
        <v>-4.6459951223042474E-3</v>
      </c>
      <c r="T1022" s="7">
        <f t="shared" si="232"/>
        <v>9.9583363668854976E-3</v>
      </c>
      <c r="U1022" s="7" t="str">
        <f t="shared" si="233"/>
        <v/>
      </c>
      <c r="V1022" s="7">
        <f t="shared" si="234"/>
        <v>-3.8972214691312318E-2</v>
      </c>
      <c r="W1022" s="7">
        <f t="shared" si="235"/>
        <v>-4.4927751485142678E-2</v>
      </c>
      <c r="X1022" s="7">
        <f t="shared" si="236"/>
        <v>-8.7551374636401537E-3</v>
      </c>
      <c r="Y1022" s="7">
        <f t="shared" si="237"/>
        <v>1.0899431212564355E-4</v>
      </c>
      <c r="Z1022" s="7">
        <v>-1.5914000000000001E-2</v>
      </c>
      <c r="AA1022" s="7">
        <f t="shared" si="238"/>
        <v>-9.0124530410813797E-3</v>
      </c>
      <c r="AB1022" s="7">
        <f t="shared" si="239"/>
        <v>-7.1360911773037496E-3</v>
      </c>
      <c r="AE1022" s="6">
        <v>44944</v>
      </c>
      <c r="AF1022" s="7">
        <v>20.34</v>
      </c>
      <c r="AG1022" s="7">
        <v>39.25</v>
      </c>
      <c r="AH1022" s="7">
        <v>112.61</v>
      </c>
      <c r="AI1022" s="7">
        <f t="shared" si="225"/>
        <v>4.25</v>
      </c>
      <c r="AJ1022" s="7">
        <v>3.2</v>
      </c>
      <c r="AK1022" s="7">
        <v>61.709000000000003</v>
      </c>
      <c r="AL1022" s="7">
        <f t="shared" si="226"/>
        <v>58.509</v>
      </c>
      <c r="AM1022" s="7">
        <v>4.33</v>
      </c>
      <c r="AN1022" s="7">
        <v>4.0599999999999996</v>
      </c>
      <c r="AO1022" s="7">
        <v>3.37</v>
      </c>
      <c r="AP1022" s="7">
        <f t="shared" si="227"/>
        <v>-0.6899999999999995</v>
      </c>
      <c r="AQ1022" s="7">
        <v>2.12</v>
      </c>
      <c r="AR1022" s="7">
        <v>119.07550000000001</v>
      </c>
      <c r="AS1022" s="7">
        <v>1904.4</v>
      </c>
      <c r="AT1022" s="14">
        <v>298.83199999999999</v>
      </c>
      <c r="AU1022" s="14">
        <v>99.766400000000004</v>
      </c>
      <c r="AV1022" s="14">
        <v>59.8</v>
      </c>
      <c r="AY1022" s="6">
        <v>44944</v>
      </c>
      <c r="AZ1022" s="12">
        <v>0</v>
      </c>
      <c r="BA1022" s="12">
        <v>0</v>
      </c>
      <c r="BB1022" s="12">
        <v>0</v>
      </c>
      <c r="BE1022" s="6">
        <v>44944</v>
      </c>
      <c r="BF1022" t="s">
        <v>58</v>
      </c>
      <c r="BG1022" s="52">
        <v>5</v>
      </c>
    </row>
    <row r="1023" spans="1:59" x14ac:dyDescent="0.2">
      <c r="A1023" s="6">
        <v>44945</v>
      </c>
      <c r="B1023" s="12">
        <v>99.744</v>
      </c>
      <c r="C1023" s="12">
        <v>156.27520000000001</v>
      </c>
      <c r="D1023" s="12">
        <v>107.65989999999999</v>
      </c>
      <c r="E1023" s="12">
        <v>62.191200000000002</v>
      </c>
      <c r="F1023" s="12">
        <v>145.7696</v>
      </c>
      <c r="G1023" s="12"/>
      <c r="H1023" s="12">
        <v>9.8986999999999998</v>
      </c>
      <c r="I1023" s="12">
        <v>45.716099999999997</v>
      </c>
      <c r="J1023" s="12">
        <v>9.6326000000000001</v>
      </c>
      <c r="K1023" s="12">
        <v>78.941999999999993</v>
      </c>
      <c r="L1023" s="12">
        <v>80.31</v>
      </c>
      <c r="M1023" s="12">
        <v>85.08</v>
      </c>
      <c r="O1023" s="6">
        <v>44945</v>
      </c>
      <c r="P1023" s="7">
        <f t="shared" si="228"/>
        <v>6.3987569709476402E-3</v>
      </c>
      <c r="Q1023" s="7">
        <f t="shared" si="229"/>
        <v>9.9368931107086493E-3</v>
      </c>
      <c r="R1023" s="7">
        <f t="shared" si="230"/>
        <v>9.1519214495140271E-3</v>
      </c>
      <c r="S1023" s="7">
        <f t="shared" si="231"/>
        <v>1.9216703201192648E-2</v>
      </c>
      <c r="T1023" s="7">
        <f t="shared" si="232"/>
        <v>-5.1660394158825869E-3</v>
      </c>
      <c r="U1023" s="7" t="str">
        <f t="shared" si="233"/>
        <v/>
      </c>
      <c r="V1023" s="7">
        <f t="shared" si="234"/>
        <v>7.3774264213857159E-4</v>
      </c>
      <c r="W1023" s="7">
        <f t="shared" si="235"/>
        <v>-1.5839813999700483E-2</v>
      </c>
      <c r="X1023" s="7">
        <f t="shared" si="236"/>
        <v>7.1680413601610815E-3</v>
      </c>
      <c r="Y1023" s="7">
        <f t="shared" si="237"/>
        <v>4.3712524334063818E-4</v>
      </c>
      <c r="Z1023" s="7">
        <v>-7.306E-3</v>
      </c>
      <c r="AA1023" s="7">
        <f t="shared" si="238"/>
        <v>9.7598372313270742E-3</v>
      </c>
      <c r="AB1023" s="7">
        <f t="shared" si="239"/>
        <v>1.5397674813147596E-2</v>
      </c>
      <c r="AE1023" s="6">
        <v>44945</v>
      </c>
      <c r="AF1023" s="7">
        <v>20.52</v>
      </c>
      <c r="AG1023" s="7">
        <v>39.020000000000003</v>
      </c>
      <c r="AH1023" s="7">
        <v>114.53</v>
      </c>
      <c r="AI1023" s="7">
        <f t="shared" si="225"/>
        <v>4.769999999999996</v>
      </c>
      <c r="AJ1023" s="7">
        <v>2.91</v>
      </c>
      <c r="AK1023" s="7">
        <v>60.716999999999999</v>
      </c>
      <c r="AL1023" s="7">
        <f t="shared" si="226"/>
        <v>57.807000000000002</v>
      </c>
      <c r="AM1023" s="7">
        <v>4.33</v>
      </c>
      <c r="AN1023" s="7">
        <v>4.09</v>
      </c>
      <c r="AO1023" s="7">
        <v>3.39</v>
      </c>
      <c r="AP1023" s="7">
        <f t="shared" si="227"/>
        <v>-0.69999999999999973</v>
      </c>
      <c r="AQ1023" s="7">
        <v>2.2000000000000002</v>
      </c>
      <c r="AR1023" s="7">
        <v>119.61069999999999</v>
      </c>
      <c r="AS1023" s="7">
        <v>1922.1</v>
      </c>
      <c r="AT1023" s="14">
        <v>298.83199999999999</v>
      </c>
      <c r="AU1023" s="14">
        <v>99.766400000000004</v>
      </c>
      <c r="AV1023" s="14">
        <v>59.8</v>
      </c>
      <c r="AY1023" s="6">
        <v>44945</v>
      </c>
      <c r="AZ1023" s="12">
        <v>0</v>
      </c>
      <c r="BA1023" s="12">
        <v>0</v>
      </c>
      <c r="BB1023" s="12">
        <v>0</v>
      </c>
      <c r="BE1023" s="6">
        <v>44945</v>
      </c>
      <c r="BF1023" t="s">
        <v>58</v>
      </c>
      <c r="BG1023" s="52">
        <v>5</v>
      </c>
    </row>
    <row r="1024" spans="1:59" x14ac:dyDescent="0.2">
      <c r="A1024" s="6">
        <v>44946</v>
      </c>
      <c r="B1024" s="12">
        <v>101.5629</v>
      </c>
      <c r="C1024" s="12">
        <v>157.934</v>
      </c>
      <c r="D1024" s="12">
        <v>109.6036</v>
      </c>
      <c r="E1024" s="12">
        <v>63.365499999999997</v>
      </c>
      <c r="F1024" s="12">
        <v>146.87309999999999</v>
      </c>
      <c r="G1024" s="12"/>
      <c r="H1024" s="12">
        <v>10.233499999999999</v>
      </c>
      <c r="I1024" s="12">
        <v>45.318800000000003</v>
      </c>
      <c r="J1024" s="12">
        <v>9.7548999999999992</v>
      </c>
      <c r="K1024" s="12">
        <v>78.950599999999994</v>
      </c>
      <c r="L1024" s="12">
        <v>81.27</v>
      </c>
      <c r="M1024" s="12">
        <v>86.96</v>
      </c>
      <c r="O1024" s="6">
        <v>44946</v>
      </c>
      <c r="P1024" s="7">
        <f t="shared" si="228"/>
        <v>1.8071407392912808E-2</v>
      </c>
      <c r="Q1024" s="7">
        <f t="shared" si="229"/>
        <v>1.0558668625751954E-2</v>
      </c>
      <c r="R1024" s="7">
        <f t="shared" si="230"/>
        <v>1.7893036407505891E-2</v>
      </c>
      <c r="S1024" s="7">
        <f t="shared" si="231"/>
        <v>1.8706038657998341E-2</v>
      </c>
      <c r="T1024" s="7">
        <f t="shared" si="232"/>
        <v>7.5416556112252375E-3</v>
      </c>
      <c r="U1024" s="7" t="str">
        <f t="shared" si="233"/>
        <v/>
      </c>
      <c r="V1024" s="7">
        <f t="shared" si="234"/>
        <v>3.3263217050459919E-2</v>
      </c>
      <c r="W1024" s="7">
        <f t="shared" si="235"/>
        <v>-8.728576017676553E-3</v>
      </c>
      <c r="X1024" s="7">
        <f t="shared" si="236"/>
        <v>1.2616543884095393E-2</v>
      </c>
      <c r="Y1024" s="7">
        <f t="shared" si="237"/>
        <v>1.0893480769212198E-4</v>
      </c>
      <c r="Z1024" s="7">
        <v>1.8457999999999999E-2</v>
      </c>
      <c r="AA1024" s="7">
        <f t="shared" si="238"/>
        <v>1.1882798564742555E-2</v>
      </c>
      <c r="AB1024" s="7">
        <f t="shared" si="239"/>
        <v>2.1856252480917528E-2</v>
      </c>
      <c r="AE1024" s="6">
        <v>44946</v>
      </c>
      <c r="AF1024" s="7">
        <v>19.850000000000001</v>
      </c>
      <c r="AG1024" s="7">
        <v>37.81</v>
      </c>
      <c r="AH1024" s="7">
        <v>114.76</v>
      </c>
      <c r="AI1024" s="7">
        <f t="shared" si="225"/>
        <v>5.6899999999999977</v>
      </c>
      <c r="AJ1024" s="7">
        <v>3.15</v>
      </c>
      <c r="AK1024" s="7">
        <v>66.897999999999996</v>
      </c>
      <c r="AL1024" s="7">
        <f t="shared" si="226"/>
        <v>63.747999999999998</v>
      </c>
      <c r="AM1024" s="7">
        <v>4.33</v>
      </c>
      <c r="AN1024" s="7">
        <v>4.1399999999999997</v>
      </c>
      <c r="AO1024" s="7">
        <v>3.48</v>
      </c>
      <c r="AP1024" s="7">
        <f t="shared" si="227"/>
        <v>-0.6599999999999997</v>
      </c>
      <c r="AQ1024" s="7">
        <v>2.23</v>
      </c>
      <c r="AR1024" s="7">
        <v>119.3486</v>
      </c>
      <c r="AS1024" s="7">
        <v>1926.4</v>
      </c>
      <c r="AT1024" s="14">
        <v>298.83199999999999</v>
      </c>
      <c r="AU1024" s="14">
        <v>99.766400000000004</v>
      </c>
      <c r="AV1024" s="14">
        <v>59.8</v>
      </c>
      <c r="AY1024" s="6">
        <v>44946</v>
      </c>
      <c r="AZ1024" s="12">
        <v>0</v>
      </c>
      <c r="BA1024" s="12">
        <v>0</v>
      </c>
      <c r="BB1024" s="12">
        <v>0</v>
      </c>
      <c r="BE1024" s="6">
        <v>44946</v>
      </c>
      <c r="BF1024" t="s">
        <v>58</v>
      </c>
      <c r="BG1024" s="52">
        <v>5</v>
      </c>
    </row>
    <row r="1025" spans="1:59" x14ac:dyDescent="0.2">
      <c r="A1025" s="6">
        <v>44949</v>
      </c>
      <c r="B1025" s="12">
        <v>101.0343</v>
      </c>
      <c r="C1025" s="12">
        <v>157.72450000000001</v>
      </c>
      <c r="D1025" s="12">
        <v>108.10080000000001</v>
      </c>
      <c r="E1025" s="12">
        <v>62.9773</v>
      </c>
      <c r="F1025" s="12">
        <v>149.95140000000001</v>
      </c>
      <c r="G1025" s="12"/>
      <c r="H1025" s="12">
        <v>10.0807</v>
      </c>
      <c r="I1025" s="12">
        <v>43.230699999999999</v>
      </c>
      <c r="J1025" s="12">
        <v>9.9459999999999997</v>
      </c>
      <c r="K1025" s="12">
        <v>78.950599999999994</v>
      </c>
      <c r="L1025" s="12">
        <v>81.62</v>
      </c>
      <c r="M1025" s="12">
        <v>87.54</v>
      </c>
      <c r="O1025" s="6">
        <v>44949</v>
      </c>
      <c r="P1025" s="7">
        <f t="shared" si="228"/>
        <v>-5.2182478285565537E-3</v>
      </c>
      <c r="Q1025" s="7">
        <f t="shared" si="229"/>
        <v>-1.3273840606900572E-3</v>
      </c>
      <c r="R1025" s="7">
        <f t="shared" si="230"/>
        <v>-1.3806095516981826E-2</v>
      </c>
      <c r="S1025" s="7">
        <f t="shared" si="231"/>
        <v>-6.1452052930599608E-3</v>
      </c>
      <c r="T1025" s="7">
        <f t="shared" si="232"/>
        <v>2.0742292952377946E-2</v>
      </c>
      <c r="U1025" s="7" t="str">
        <f t="shared" si="233"/>
        <v/>
      </c>
      <c r="V1025" s="7">
        <f t="shared" si="234"/>
        <v>-1.5043947760853625E-2</v>
      </c>
      <c r="W1025" s="7">
        <f t="shared" si="235"/>
        <v>-4.7171066425869879E-2</v>
      </c>
      <c r="X1025" s="7">
        <f t="shared" si="236"/>
        <v>1.9400737423270562E-2</v>
      </c>
      <c r="Y1025" s="7">
        <f t="shared" si="237"/>
        <v>0</v>
      </c>
      <c r="Z1025" s="7">
        <v>1.1927E-2</v>
      </c>
      <c r="AA1025" s="7">
        <f t="shared" si="238"/>
        <v>4.2973852125463945E-3</v>
      </c>
      <c r="AB1025" s="7">
        <f t="shared" si="239"/>
        <v>6.64758894979547E-3</v>
      </c>
      <c r="AE1025" s="6">
        <v>44949</v>
      </c>
      <c r="AF1025" s="7">
        <v>19.809999999999999</v>
      </c>
      <c r="AG1025" s="7">
        <v>37.299999999999997</v>
      </c>
      <c r="AH1025" s="7">
        <v>114.69</v>
      </c>
      <c r="AI1025" s="7">
        <f t="shared" si="225"/>
        <v>5.9200000000000017</v>
      </c>
      <c r="AJ1025" s="7">
        <v>3.43</v>
      </c>
      <c r="AK1025" s="7">
        <v>65.998999999999995</v>
      </c>
      <c r="AL1025" s="7">
        <f t="shared" si="226"/>
        <v>62.568999999999996</v>
      </c>
      <c r="AM1025" s="7">
        <v>4.33</v>
      </c>
      <c r="AN1025" s="7">
        <v>4.21</v>
      </c>
      <c r="AO1025" s="7">
        <v>3.52</v>
      </c>
      <c r="AP1025" s="7">
        <f t="shared" si="227"/>
        <v>-0.69</v>
      </c>
      <c r="AQ1025" s="7">
        <v>2.2799999999999998</v>
      </c>
      <c r="AR1025" s="7">
        <v>119.1434</v>
      </c>
      <c r="AS1025" s="7">
        <v>1927.1</v>
      </c>
      <c r="AT1025" s="14">
        <v>298.83199999999999</v>
      </c>
      <c r="AU1025" s="14">
        <v>99.766400000000004</v>
      </c>
      <c r="AV1025" s="14">
        <v>59.8</v>
      </c>
      <c r="AY1025" s="6">
        <v>44949</v>
      </c>
      <c r="AZ1025" s="12">
        <v>0</v>
      </c>
      <c r="BA1025" s="12">
        <v>0</v>
      </c>
      <c r="BB1025" s="12">
        <v>0</v>
      </c>
      <c r="BE1025" s="6">
        <v>44949</v>
      </c>
      <c r="BF1025" t="s">
        <v>58</v>
      </c>
      <c r="BG1025" s="52">
        <v>5</v>
      </c>
    </row>
    <row r="1026" spans="1:59" x14ac:dyDescent="0.2">
      <c r="A1026" s="6">
        <v>44950</v>
      </c>
      <c r="B1026" s="12">
        <v>101.9751</v>
      </c>
      <c r="C1026" s="12">
        <v>157.87289999999999</v>
      </c>
      <c r="D1026" s="12">
        <v>106.913</v>
      </c>
      <c r="E1026" s="12">
        <v>61.0169</v>
      </c>
      <c r="F1026" s="12">
        <v>146.1859</v>
      </c>
      <c r="G1026" s="12"/>
      <c r="H1026" s="12">
        <v>9.9715000000000007</v>
      </c>
      <c r="I1026" s="12">
        <v>42.861199999999997</v>
      </c>
      <c r="J1026" s="12">
        <v>9.9918999999999993</v>
      </c>
      <c r="K1026" s="12">
        <v>78.959199999999996</v>
      </c>
      <c r="L1026" s="12">
        <v>79.86</v>
      </c>
      <c r="M1026" s="12">
        <v>85.25</v>
      </c>
      <c r="O1026" s="6">
        <v>44950</v>
      </c>
      <c r="P1026" s="7">
        <f t="shared" si="228"/>
        <v>9.268602686366487E-3</v>
      </c>
      <c r="Q1026" s="7">
        <f t="shared" si="229"/>
        <v>9.4043874212766773E-4</v>
      </c>
      <c r="R1026" s="7">
        <f t="shared" si="230"/>
        <v>-1.1048705555237927E-2</v>
      </c>
      <c r="S1026" s="7">
        <f t="shared" si="231"/>
        <v>-3.1623469018679878E-2</v>
      </c>
      <c r="T1026" s="7">
        <f t="shared" si="232"/>
        <v>-2.5432142160638861E-2</v>
      </c>
      <c r="U1026" s="7" t="str">
        <f t="shared" si="233"/>
        <v/>
      </c>
      <c r="V1026" s="7">
        <f t="shared" si="234"/>
        <v>-1.089168066537389E-2</v>
      </c>
      <c r="W1026" s="7">
        <f t="shared" si="235"/>
        <v>-8.5839032204362807E-3</v>
      </c>
      <c r="X1026" s="7">
        <f t="shared" si="236"/>
        <v>4.604304474244046E-3</v>
      </c>
      <c r="Y1026" s="7">
        <f t="shared" si="237"/>
        <v>1.0892294219247236E-4</v>
      </c>
      <c r="Z1026" s="7">
        <v>-1.0740000000000001E-3</v>
      </c>
      <c r="AA1026" s="7">
        <f t="shared" si="238"/>
        <v>-2.1799228342584402E-2</v>
      </c>
      <c r="AB1026" s="7">
        <f t="shared" si="239"/>
        <v>-2.650771559912319E-2</v>
      </c>
      <c r="AE1026" s="6">
        <v>44950</v>
      </c>
      <c r="AF1026" s="7">
        <v>19.2</v>
      </c>
      <c r="AG1026" s="7">
        <v>38.26</v>
      </c>
      <c r="AH1026" s="7">
        <v>112.76</v>
      </c>
      <c r="AI1026" s="7">
        <f t="shared" si="225"/>
        <v>5.3900000000000006</v>
      </c>
      <c r="AJ1026" s="7">
        <v>3.35</v>
      </c>
      <c r="AK1026" s="7">
        <v>58.268999999999998</v>
      </c>
      <c r="AL1026" s="7">
        <f t="shared" si="226"/>
        <v>54.918999999999997</v>
      </c>
      <c r="AM1026" s="7">
        <v>4.33</v>
      </c>
      <c r="AN1026" s="7">
        <v>4.12</v>
      </c>
      <c r="AO1026" s="7">
        <v>3.46</v>
      </c>
      <c r="AP1026" s="7">
        <f t="shared" si="227"/>
        <v>-0.66000000000000014</v>
      </c>
      <c r="AQ1026" s="7">
        <v>2.27</v>
      </c>
      <c r="AR1026" s="7">
        <v>119.0958</v>
      </c>
      <c r="AS1026" s="7">
        <v>1933.9</v>
      </c>
      <c r="AT1026" s="14">
        <v>298.83199999999999</v>
      </c>
      <c r="AU1026" s="14">
        <v>99.766400000000004</v>
      </c>
      <c r="AV1026" s="14">
        <v>59.8</v>
      </c>
      <c r="AY1026" s="6">
        <v>44950</v>
      </c>
      <c r="AZ1026" s="12">
        <v>0</v>
      </c>
      <c r="BA1026" s="12">
        <v>0</v>
      </c>
      <c r="BB1026" s="12">
        <v>0</v>
      </c>
      <c r="BE1026" s="6">
        <v>44950</v>
      </c>
      <c r="BF1026" t="s">
        <v>58</v>
      </c>
      <c r="BG1026" s="52">
        <v>5</v>
      </c>
    </row>
    <row r="1027" spans="1:59" x14ac:dyDescent="0.2">
      <c r="A1027" s="6">
        <v>44951</v>
      </c>
      <c r="B1027" s="12">
        <v>101.4375</v>
      </c>
      <c r="C1027" s="12">
        <v>156.3451</v>
      </c>
      <c r="D1027" s="12">
        <v>108.3168</v>
      </c>
      <c r="E1027" s="12">
        <v>61.102200000000003</v>
      </c>
      <c r="F1027" s="12">
        <v>144.07560000000001</v>
      </c>
      <c r="G1027" s="12"/>
      <c r="H1027" s="12">
        <v>9.7530999999999999</v>
      </c>
      <c r="I1027" s="12">
        <v>42.463900000000002</v>
      </c>
      <c r="J1027" s="12">
        <v>10.053100000000001</v>
      </c>
      <c r="K1027" s="12">
        <v>78.967799999999997</v>
      </c>
      <c r="L1027" s="12">
        <v>79.78</v>
      </c>
      <c r="M1027" s="12">
        <v>85.08</v>
      </c>
      <c r="O1027" s="6">
        <v>44951</v>
      </c>
      <c r="P1027" s="7">
        <f t="shared" si="228"/>
        <v>-5.2858205608393126E-3</v>
      </c>
      <c r="Q1027" s="7">
        <f t="shared" si="229"/>
        <v>-9.7245354491721902E-3</v>
      </c>
      <c r="R1027" s="7">
        <f t="shared" si="230"/>
        <v>1.3044847012517128E-2</v>
      </c>
      <c r="S1027" s="7">
        <f t="shared" si="231"/>
        <v>1.3969970933725734E-3</v>
      </c>
      <c r="T1027" s="7">
        <f t="shared" si="232"/>
        <v>-1.4540937624560759E-2</v>
      </c>
      <c r="U1027" s="7" t="str">
        <f t="shared" si="233"/>
        <v/>
      </c>
      <c r="V1027" s="7">
        <f t="shared" si="234"/>
        <v>-2.2145840818417004E-2</v>
      </c>
      <c r="W1027" s="7">
        <f t="shared" si="235"/>
        <v>-9.3126845758697216E-3</v>
      </c>
      <c r="X1027" s="7">
        <f t="shared" si="236"/>
        <v>6.1062798864373966E-3</v>
      </c>
      <c r="Y1027" s="7">
        <f t="shared" si="237"/>
        <v>1.089110792772217E-4</v>
      </c>
      <c r="Z1027" s="7">
        <v>3.7500000000000001E-4</v>
      </c>
      <c r="AA1027" s="7">
        <f t="shared" si="238"/>
        <v>-1.0022551578146885E-3</v>
      </c>
      <c r="AB1027" s="7">
        <f t="shared" si="239"/>
        <v>-1.9961258315898036E-3</v>
      </c>
      <c r="AE1027" s="6">
        <v>44951</v>
      </c>
      <c r="AF1027" s="7">
        <v>19.079999999999998</v>
      </c>
      <c r="AG1027" s="7">
        <v>38.54</v>
      </c>
      <c r="AH1027" s="7">
        <v>107.74</v>
      </c>
      <c r="AI1027" s="7">
        <f t="shared" si="225"/>
        <v>5.2999999999999972</v>
      </c>
      <c r="AJ1027" s="7">
        <v>3.09</v>
      </c>
      <c r="AK1027" s="7">
        <v>56.66</v>
      </c>
      <c r="AL1027" s="7">
        <f t="shared" si="226"/>
        <v>53.569999999999993</v>
      </c>
      <c r="AM1027" s="7">
        <v>4.33</v>
      </c>
      <c r="AN1027" s="7">
        <v>4.1100000000000003</v>
      </c>
      <c r="AO1027" s="7">
        <v>3.46</v>
      </c>
      <c r="AP1027" s="7">
        <f t="shared" si="227"/>
        <v>-0.65000000000000036</v>
      </c>
      <c r="AQ1027" s="7">
        <v>2.29</v>
      </c>
      <c r="AR1027" s="7">
        <v>118.9686</v>
      </c>
      <c r="AS1027" s="7">
        <v>1941.2</v>
      </c>
      <c r="AT1027" s="14">
        <v>298.83199999999999</v>
      </c>
      <c r="AU1027" s="14">
        <v>99.766400000000004</v>
      </c>
      <c r="AV1027" s="14">
        <v>59.8</v>
      </c>
      <c r="AY1027" s="6">
        <v>44951</v>
      </c>
      <c r="AZ1027" s="12">
        <v>0</v>
      </c>
      <c r="BA1027" s="12">
        <v>0</v>
      </c>
      <c r="BB1027" s="12">
        <v>0</v>
      </c>
      <c r="BE1027" s="6">
        <v>44951</v>
      </c>
      <c r="BF1027" t="s">
        <v>58</v>
      </c>
      <c r="BG1027" s="52">
        <v>5</v>
      </c>
    </row>
    <row r="1028" spans="1:59" x14ac:dyDescent="0.2">
      <c r="A1028" s="6">
        <v>44952</v>
      </c>
      <c r="B1028" s="12">
        <v>105.51430000000001</v>
      </c>
      <c r="C1028" s="12">
        <v>163.94929999999999</v>
      </c>
      <c r="D1028" s="12">
        <v>112.1683</v>
      </c>
      <c r="E1028" s="12">
        <v>63.536000000000001</v>
      </c>
      <c r="F1028" s="12">
        <v>146.90219999999999</v>
      </c>
      <c r="G1028" s="12"/>
      <c r="H1028" s="12">
        <v>9.7312999999999992</v>
      </c>
      <c r="I1028" s="12">
        <v>42.214399999999998</v>
      </c>
      <c r="J1028" s="12">
        <v>10.320600000000001</v>
      </c>
      <c r="K1028" s="12">
        <v>79.010900000000007</v>
      </c>
      <c r="L1028" s="12">
        <v>80.64</v>
      </c>
      <c r="M1028" s="12">
        <v>86.29</v>
      </c>
      <c r="O1028" s="6">
        <v>44952</v>
      </c>
      <c r="P1028" s="7">
        <f t="shared" si="228"/>
        <v>3.9403643479611249E-2</v>
      </c>
      <c r="Q1028" s="7">
        <f t="shared" si="229"/>
        <v>4.7491490216846663E-2</v>
      </c>
      <c r="R1028" s="7">
        <f t="shared" si="230"/>
        <v>3.4940155344743519E-2</v>
      </c>
      <c r="S1028" s="7">
        <f t="shared" si="231"/>
        <v>3.9058802312921186E-2</v>
      </c>
      <c r="T1028" s="7">
        <f t="shared" si="232"/>
        <v>1.9428897430241843E-2</v>
      </c>
      <c r="U1028" s="7" t="str">
        <f t="shared" si="233"/>
        <v/>
      </c>
      <c r="V1028" s="7">
        <f t="shared" si="234"/>
        <v>-2.2376885196879553E-3</v>
      </c>
      <c r="W1028" s="7">
        <f t="shared" si="235"/>
        <v>-5.8929081480999009E-3</v>
      </c>
      <c r="X1028" s="7">
        <f t="shared" si="236"/>
        <v>2.6260853245034882E-2</v>
      </c>
      <c r="Y1028" s="7">
        <f t="shared" si="237"/>
        <v>5.4564319201702539E-4</v>
      </c>
      <c r="Z1028" s="7">
        <v>1.093E-2</v>
      </c>
      <c r="AA1028" s="7">
        <f t="shared" si="238"/>
        <v>1.072195784579792E-2</v>
      </c>
      <c r="AB1028" s="7">
        <f t="shared" si="239"/>
        <v>1.4121726188179732E-2</v>
      </c>
      <c r="AE1028" s="6">
        <v>44952</v>
      </c>
      <c r="AF1028" s="7">
        <v>18.73</v>
      </c>
      <c r="AG1028" s="7">
        <v>38.119999999999997</v>
      </c>
      <c r="AH1028" s="7">
        <v>104.28</v>
      </c>
      <c r="AI1028" s="7">
        <f t="shared" ref="AI1028:AI1091" si="240">IF(AND(M1028&lt;&gt;"",L1028&lt;&gt;""),M1028-L1028,"")</f>
        <v>5.6500000000000057</v>
      </c>
      <c r="AJ1028" s="7">
        <v>2.72</v>
      </c>
      <c r="AK1028" s="7">
        <v>54.814999999999998</v>
      </c>
      <c r="AL1028" s="7">
        <f t="shared" ref="AL1028:AL1091" si="241">IF(AND(AK1028&lt;&gt;"",AJ1028&lt;&gt;""),AK1028-AJ1028,"")</f>
        <v>52.094999999999999</v>
      </c>
      <c r="AM1028" s="7">
        <v>4.33</v>
      </c>
      <c r="AN1028" s="7">
        <v>4.17</v>
      </c>
      <c r="AO1028" s="7">
        <v>3.49</v>
      </c>
      <c r="AP1028" s="7">
        <f t="shared" ref="AP1028:AP1091" si="242">IF(AND(AO1028&lt;&gt;"",AN1028&lt;&gt;""),AO1028-AN1028,"")</f>
        <v>-0.67999999999999972</v>
      </c>
      <c r="AQ1028" s="7">
        <v>2.33</v>
      </c>
      <c r="AR1028" s="7">
        <v>119.021</v>
      </c>
      <c r="AS1028" s="7">
        <v>1929.1</v>
      </c>
      <c r="AT1028" s="14">
        <v>298.83199999999999</v>
      </c>
      <c r="AU1028" s="14">
        <v>99.766400000000004</v>
      </c>
      <c r="AV1028" s="14">
        <v>59.8</v>
      </c>
      <c r="AY1028" s="6">
        <v>44952</v>
      </c>
      <c r="AZ1028" s="12">
        <v>0</v>
      </c>
      <c r="BA1028" s="12">
        <v>0</v>
      </c>
      <c r="BB1028" s="12">
        <v>0</v>
      </c>
      <c r="BE1028" s="6">
        <v>44952</v>
      </c>
      <c r="BF1028" t="s">
        <v>58</v>
      </c>
      <c r="BG1028" s="52">
        <v>5</v>
      </c>
    </row>
    <row r="1029" spans="1:59" x14ac:dyDescent="0.2">
      <c r="A1029" s="6">
        <v>44953</v>
      </c>
      <c r="B1029" s="12">
        <v>103.5879</v>
      </c>
      <c r="C1029" s="12">
        <v>156.66810000000001</v>
      </c>
      <c r="D1029" s="12">
        <v>111.2324</v>
      </c>
      <c r="E1029" s="12">
        <v>63.0152</v>
      </c>
      <c r="F1029" s="12">
        <v>145.4502</v>
      </c>
      <c r="G1029" s="12"/>
      <c r="H1029" s="12">
        <v>10.1462</v>
      </c>
      <c r="I1029" s="12">
        <v>43.868200000000002</v>
      </c>
      <c r="J1029" s="12">
        <v>10.2136</v>
      </c>
      <c r="K1029" s="12">
        <v>79.019499999999994</v>
      </c>
      <c r="L1029" s="12">
        <v>79.73</v>
      </c>
      <c r="M1029" s="12">
        <v>85.36</v>
      </c>
      <c r="O1029" s="6">
        <v>44953</v>
      </c>
      <c r="P1029" s="7">
        <f t="shared" ref="P1029:P1092" si="243">IF(AND(B1029&lt;&gt;"",B1028&lt;&gt;""),LN(B1029/B1028),"")</f>
        <v>-1.8425961116943768E-2</v>
      </c>
      <c r="Q1029" s="7">
        <f t="shared" ref="Q1029:Q1092" si="244">IF(AND(C1029&lt;&gt;"",C1028&lt;&gt;""),LN(C1029/C1028),"")</f>
        <v>-4.5427678756840326E-2</v>
      </c>
      <c r="R1029" s="7">
        <f t="shared" ref="R1029:R1092" si="245">IF(AND(D1029&lt;&gt;"",D1028&lt;&gt;""),LN(D1029/D1028),"")</f>
        <v>-8.378715690979947E-3</v>
      </c>
      <c r="S1029" s="7">
        <f t="shared" ref="S1029:S1092" si="246">IF(AND(E1029&lt;&gt;"",E1028&lt;&gt;""),LN(E1029/E1028),"")</f>
        <v>-8.2307072569806506E-3</v>
      </c>
      <c r="T1029" s="7">
        <f t="shared" ref="T1029:T1092" si="247">IF(AND(F1029&lt;&gt;"",F1028&lt;&gt;""),LN(F1029/F1028),"")</f>
        <v>-9.9332992587226436E-3</v>
      </c>
      <c r="U1029" s="7" t="str">
        <f t="shared" ref="U1029:U1092" si="248">IF(AND(G1029&lt;&gt;"",G1028&lt;&gt;""),LN(G1029/G1028),"")</f>
        <v/>
      </c>
      <c r="V1029" s="7">
        <f t="shared" ref="V1029:V1092" si="249">IF(AND(H1029&lt;&gt;"",H1028&lt;&gt;""),LN(H1029/H1028),"")</f>
        <v>4.1751756479034001E-2</v>
      </c>
      <c r="W1029" s="7">
        <f t="shared" ref="W1029:W1092" si="250">IF(AND(I1029&lt;&gt;"",I1028&lt;&gt;""),LN(I1029/I1028),"")</f>
        <v>3.8428288956532268E-2</v>
      </c>
      <c r="X1029" s="7">
        <f t="shared" ref="X1029:X1092" si="251">IF(AND(J1029&lt;&gt;"",J1028&lt;&gt;""),LN(J1029/J1028),"")</f>
        <v>-1.0421732374259203E-2</v>
      </c>
      <c r="Y1029" s="7">
        <f t="shared" ref="Y1029:Y1092" si="252">IF(AND(K1029&lt;&gt;"",K1028&lt;&gt;""),LN(K1029/K1028),"")</f>
        <v>1.0883981826888624E-4</v>
      </c>
      <c r="Z1029" s="7">
        <v>2.2950000000000002E-3</v>
      </c>
      <c r="AA1029" s="7">
        <f t="shared" ref="AA1029:AA1092" si="253">IF(AND(L1029&lt;&gt;"",L1028&lt;&gt;""),LN(L1029/L1028),"")</f>
        <v>-1.1348877808654395E-2</v>
      </c>
      <c r="AB1029" s="7">
        <f t="shared" ref="AB1029:AB1092" si="254">IF(AND(M1029&lt;&gt;"",M1028&lt;&gt;""),LN(M1029/M1028),"")</f>
        <v>-1.0836109526718259E-2</v>
      </c>
      <c r="AE1029" s="6">
        <v>44953</v>
      </c>
      <c r="AF1029" s="7">
        <v>18.510000000000002</v>
      </c>
      <c r="AG1029" s="7">
        <v>38.6</v>
      </c>
      <c r="AH1029" s="7">
        <v>100.7</v>
      </c>
      <c r="AI1029" s="7">
        <f t="shared" si="240"/>
        <v>5.6299999999999955</v>
      </c>
      <c r="AJ1029" s="7">
        <v>2.83</v>
      </c>
      <c r="AK1029" s="7">
        <v>55.424999999999997</v>
      </c>
      <c r="AL1029" s="7">
        <f t="shared" si="241"/>
        <v>52.594999999999999</v>
      </c>
      <c r="AM1029" s="7">
        <v>4.33</v>
      </c>
      <c r="AN1029" s="7">
        <v>4.1900000000000004</v>
      </c>
      <c r="AO1029" s="7">
        <v>3.52</v>
      </c>
      <c r="AP1029" s="7">
        <f t="shared" si="242"/>
        <v>-0.67000000000000037</v>
      </c>
      <c r="AQ1029" s="7">
        <v>2.33</v>
      </c>
      <c r="AR1029" s="7">
        <v>118.92230000000001</v>
      </c>
      <c r="AS1029" s="7">
        <v>1928.6</v>
      </c>
      <c r="AT1029" s="14">
        <v>298.83199999999999</v>
      </c>
      <c r="AU1029" s="14">
        <v>99.766400000000004</v>
      </c>
      <c r="AV1029" s="14">
        <v>59.8</v>
      </c>
      <c r="AY1029" s="6">
        <v>44953</v>
      </c>
      <c r="AZ1029" s="12">
        <v>0</v>
      </c>
      <c r="BA1029" s="12">
        <v>0</v>
      </c>
      <c r="BB1029" s="12">
        <v>0</v>
      </c>
      <c r="BE1029" s="6">
        <v>44953</v>
      </c>
      <c r="BF1029" t="s">
        <v>58</v>
      </c>
      <c r="BG1029" s="52">
        <v>5</v>
      </c>
    </row>
    <row r="1030" spans="1:59" x14ac:dyDescent="0.2">
      <c r="A1030" s="6">
        <v>44956</v>
      </c>
      <c r="B1030" s="12">
        <v>101.75109999999999</v>
      </c>
      <c r="C1030" s="12">
        <v>152.08459999999999</v>
      </c>
      <c r="D1030" s="12">
        <v>108.46080000000001</v>
      </c>
      <c r="E1030" s="12">
        <v>60.732799999999997</v>
      </c>
      <c r="F1030" s="12">
        <v>143.94980000000001</v>
      </c>
      <c r="G1030" s="12"/>
      <c r="H1030" s="12">
        <v>9.9060000000000006</v>
      </c>
      <c r="I1030" s="12">
        <v>42.630200000000002</v>
      </c>
      <c r="J1030" s="12">
        <v>10.014799999999999</v>
      </c>
      <c r="K1030" s="12">
        <v>79.019499999999994</v>
      </c>
      <c r="L1030" s="12">
        <v>77.97</v>
      </c>
      <c r="M1030" s="12">
        <v>84.9</v>
      </c>
      <c r="O1030" s="6">
        <v>44956</v>
      </c>
      <c r="P1030" s="7">
        <f t="shared" si="243"/>
        <v>-1.7890892562398633E-2</v>
      </c>
      <c r="Q1030" s="7">
        <f t="shared" si="244"/>
        <v>-2.9692609969282708E-2</v>
      </c>
      <c r="R1030" s="7">
        <f t="shared" si="245"/>
        <v>-2.5232888907002059E-2</v>
      </c>
      <c r="S1030" s="7">
        <f t="shared" si="246"/>
        <v>-3.6892052571451603E-2</v>
      </c>
      <c r="T1030" s="7">
        <f t="shared" si="247"/>
        <v>-1.036913229732505E-2</v>
      </c>
      <c r="U1030" s="7" t="str">
        <f t="shared" si="248"/>
        <v/>
      </c>
      <c r="V1030" s="7">
        <f t="shared" si="249"/>
        <v>-2.3958616986022363E-2</v>
      </c>
      <c r="W1030" s="7">
        <f t="shared" si="250"/>
        <v>-2.8626761721611989E-2</v>
      </c>
      <c r="X1030" s="7">
        <f t="shared" si="251"/>
        <v>-1.9656166650559054E-2</v>
      </c>
      <c r="Y1030" s="7">
        <f t="shared" si="252"/>
        <v>0</v>
      </c>
      <c r="Z1030" s="7">
        <v>-1.2626E-2</v>
      </c>
      <c r="AA1030" s="7">
        <f t="shared" si="253"/>
        <v>-2.2321789192895503E-2</v>
      </c>
      <c r="AB1030" s="7">
        <f t="shared" si="254"/>
        <v>-5.4035136761962444E-3</v>
      </c>
      <c r="AE1030" s="6">
        <v>44956</v>
      </c>
      <c r="AF1030" s="7">
        <v>19.940000000000001</v>
      </c>
      <c r="AG1030" s="7">
        <v>40.18</v>
      </c>
      <c r="AH1030" s="7">
        <v>103.77</v>
      </c>
      <c r="AI1030" s="7">
        <f t="shared" si="240"/>
        <v>6.9300000000000068</v>
      </c>
      <c r="AJ1030" s="7">
        <v>2.82</v>
      </c>
      <c r="AK1030" s="7">
        <v>55.155999999999999</v>
      </c>
      <c r="AL1030" s="7">
        <f t="shared" si="241"/>
        <v>52.335999999999999</v>
      </c>
      <c r="AM1030" s="7">
        <v>4.33</v>
      </c>
      <c r="AN1030" s="7">
        <v>4.25</v>
      </c>
      <c r="AO1030" s="7">
        <v>3.55</v>
      </c>
      <c r="AP1030" s="7">
        <f t="shared" si="242"/>
        <v>-0.70000000000000018</v>
      </c>
      <c r="AQ1030" s="7">
        <v>2.29</v>
      </c>
      <c r="AR1030" s="7">
        <v>118.89530000000001</v>
      </c>
      <c r="AS1030" s="7">
        <v>1922.9</v>
      </c>
      <c r="AT1030" s="14">
        <v>298.83199999999999</v>
      </c>
      <c r="AU1030" s="14">
        <v>99.766400000000004</v>
      </c>
      <c r="AV1030" s="14">
        <v>59.8</v>
      </c>
      <c r="AY1030" s="6">
        <v>44956</v>
      </c>
      <c r="AZ1030" s="12">
        <v>0</v>
      </c>
      <c r="BA1030" s="12">
        <v>0</v>
      </c>
      <c r="BB1030" s="12">
        <v>0</v>
      </c>
      <c r="BE1030" s="6">
        <v>44956</v>
      </c>
      <c r="BF1030" t="s">
        <v>58</v>
      </c>
      <c r="BG1030" s="52">
        <v>5</v>
      </c>
    </row>
    <row r="1031" spans="1:59" x14ac:dyDescent="0.2">
      <c r="A1031" s="6">
        <v>44957</v>
      </c>
      <c r="B1031" s="12">
        <v>103.94629999999999</v>
      </c>
      <c r="C1031" s="12">
        <v>151.92750000000001</v>
      </c>
      <c r="D1031" s="12">
        <v>109.6666</v>
      </c>
      <c r="E1031" s="12">
        <v>61.357799999999997</v>
      </c>
      <c r="F1031" s="12">
        <v>147.89920000000001</v>
      </c>
      <c r="G1031" s="12"/>
      <c r="H1031" s="12">
        <v>10.0661</v>
      </c>
      <c r="I1031" s="12">
        <v>44.2286</v>
      </c>
      <c r="J1031" s="12">
        <v>10.1525</v>
      </c>
      <c r="K1031" s="12">
        <v>79.028099999999995</v>
      </c>
      <c r="L1031" s="12">
        <v>78.95</v>
      </c>
      <c r="M1031" s="12">
        <v>83.42</v>
      </c>
      <c r="O1031" s="6">
        <v>44957</v>
      </c>
      <c r="P1031" s="7">
        <f t="shared" si="243"/>
        <v>2.1344784559866447E-2</v>
      </c>
      <c r="Q1031" s="7">
        <f t="shared" si="244"/>
        <v>-1.0335115870967009E-3</v>
      </c>
      <c r="R1031" s="7">
        <f t="shared" si="245"/>
        <v>1.1056036817480935E-2</v>
      </c>
      <c r="S1031" s="7">
        <f t="shared" si="246"/>
        <v>1.0238387879236081E-2</v>
      </c>
      <c r="T1031" s="7">
        <f t="shared" si="247"/>
        <v>2.7066332956039E-2</v>
      </c>
      <c r="U1031" s="7" t="str">
        <f t="shared" si="248"/>
        <v/>
      </c>
      <c r="V1031" s="7">
        <f t="shared" si="249"/>
        <v>1.6032708571519987E-2</v>
      </c>
      <c r="W1031" s="7">
        <f t="shared" si="250"/>
        <v>3.6808716356983191E-2</v>
      </c>
      <c r="X1031" s="7">
        <f t="shared" si="251"/>
        <v>1.3655981704870873E-2</v>
      </c>
      <c r="Y1031" s="7">
        <f t="shared" si="252"/>
        <v>1.0882797345219992E-4</v>
      </c>
      <c r="Z1031" s="7">
        <v>1.4596E-2</v>
      </c>
      <c r="AA1031" s="7">
        <f t="shared" si="253"/>
        <v>1.2490603380142556E-2</v>
      </c>
      <c r="AB1031" s="7">
        <f t="shared" si="254"/>
        <v>-1.7586004548502437E-2</v>
      </c>
      <c r="AE1031" s="6">
        <v>44957</v>
      </c>
      <c r="AF1031" s="7">
        <v>19.399999999999999</v>
      </c>
      <c r="AG1031" s="7">
        <v>38.549999999999997</v>
      </c>
      <c r="AH1031" s="7">
        <v>99.54</v>
      </c>
      <c r="AI1031" s="7">
        <f t="shared" si="240"/>
        <v>4.4699999999999989</v>
      </c>
      <c r="AJ1031" s="7">
        <v>2.65</v>
      </c>
      <c r="AK1031" s="7">
        <v>57.351999999999997</v>
      </c>
      <c r="AL1031" s="7">
        <f t="shared" si="241"/>
        <v>54.701999999999998</v>
      </c>
      <c r="AM1031" s="7">
        <v>4.33</v>
      </c>
      <c r="AN1031" s="7">
        <v>4.21</v>
      </c>
      <c r="AO1031" s="7">
        <v>3.52</v>
      </c>
      <c r="AP1031" s="7">
        <f t="shared" si="242"/>
        <v>-0.69</v>
      </c>
      <c r="AQ1031" s="7">
        <v>2.2400000000000002</v>
      </c>
      <c r="AR1031" s="7">
        <v>118.9802</v>
      </c>
      <c r="AS1031" s="7">
        <v>1929.5</v>
      </c>
      <c r="AT1031" s="14">
        <v>298.83199999999999</v>
      </c>
      <c r="AU1031" s="14">
        <v>99.766400000000004</v>
      </c>
      <c r="AV1031" s="14">
        <v>59.8</v>
      </c>
      <c r="AY1031" s="6">
        <v>44957</v>
      </c>
      <c r="AZ1031" s="12">
        <v>0</v>
      </c>
      <c r="BA1031" s="12">
        <v>0</v>
      </c>
      <c r="BB1031" s="12">
        <v>0</v>
      </c>
      <c r="BE1031" s="6">
        <v>44957</v>
      </c>
      <c r="BF1031" t="s">
        <v>58</v>
      </c>
      <c r="BG1031" s="52">
        <v>5</v>
      </c>
    </row>
    <row r="1032" spans="1:59" x14ac:dyDescent="0.2">
      <c r="A1032" s="6">
        <v>44958</v>
      </c>
      <c r="B1032" s="12">
        <v>102.80840000000001</v>
      </c>
      <c r="C1032" s="12">
        <v>149.6052</v>
      </c>
      <c r="D1032" s="12">
        <v>105.91419999999999</v>
      </c>
      <c r="E1032" s="12">
        <v>60.136200000000002</v>
      </c>
      <c r="F1032" s="12">
        <v>149.0318</v>
      </c>
      <c r="G1032" s="12"/>
      <c r="H1032" s="12">
        <v>10.539199999999999</v>
      </c>
      <c r="I1032" s="12">
        <v>45.984000000000002</v>
      </c>
      <c r="J1032" s="12">
        <v>9.9918999999999993</v>
      </c>
      <c r="K1032" s="12">
        <v>79.033299999999997</v>
      </c>
      <c r="L1032" s="12">
        <v>76.34</v>
      </c>
      <c r="M1032" s="12">
        <v>81.61</v>
      </c>
      <c r="O1032" s="6">
        <v>44958</v>
      </c>
      <c r="P1032" s="7">
        <f t="shared" si="243"/>
        <v>-1.1007357889872239E-2</v>
      </c>
      <c r="Q1032" s="7">
        <f t="shared" si="244"/>
        <v>-1.5403609079360983E-2</v>
      </c>
      <c r="R1032" s="7">
        <f t="shared" si="245"/>
        <v>-3.4815521813091894E-2</v>
      </c>
      <c r="S1032" s="7">
        <f t="shared" si="246"/>
        <v>-2.0110312775197217E-2</v>
      </c>
      <c r="T1032" s="7">
        <f t="shared" si="247"/>
        <v>7.6287453508917767E-3</v>
      </c>
      <c r="U1032" s="7" t="str">
        <f t="shared" si="248"/>
        <v/>
      </c>
      <c r="V1032" s="7">
        <f t="shared" si="249"/>
        <v>4.5928296166725384E-2</v>
      </c>
      <c r="W1032" s="7">
        <f t="shared" si="250"/>
        <v>3.8921871241732353E-2</v>
      </c>
      <c r="X1032" s="7">
        <f t="shared" si="251"/>
        <v>-1.5945215811524884E-2</v>
      </c>
      <c r="Y1032" s="7">
        <f t="shared" si="252"/>
        <v>6.5797215536181114E-5</v>
      </c>
      <c r="Z1032" s="7">
        <v>1.0572E-2</v>
      </c>
      <c r="AA1032" s="7">
        <f t="shared" si="253"/>
        <v>-3.3617693384567431E-2</v>
      </c>
      <c r="AB1032" s="7">
        <f t="shared" si="254"/>
        <v>-2.1936285287647732E-2</v>
      </c>
      <c r="AE1032" s="6">
        <v>44958</v>
      </c>
      <c r="AF1032" s="7">
        <v>17.87</v>
      </c>
      <c r="AG1032" s="7">
        <v>37.99</v>
      </c>
      <c r="AH1032" s="7">
        <v>97.33</v>
      </c>
      <c r="AI1032" s="7">
        <f t="shared" si="240"/>
        <v>5.269999999999996</v>
      </c>
      <c r="AJ1032" s="7">
        <v>2.65</v>
      </c>
      <c r="AK1032" s="7">
        <v>59.527000000000001</v>
      </c>
      <c r="AL1032" s="7">
        <f t="shared" si="241"/>
        <v>56.877000000000002</v>
      </c>
      <c r="AM1032" s="7">
        <v>4.33</v>
      </c>
      <c r="AN1032" s="7">
        <v>4.09</v>
      </c>
      <c r="AO1032" s="7">
        <v>3.39</v>
      </c>
      <c r="AP1032" s="7">
        <f t="shared" si="242"/>
        <v>-0.69999999999999973</v>
      </c>
      <c r="AQ1032" s="7">
        <v>2.25</v>
      </c>
      <c r="AR1032" s="7">
        <v>118.6259</v>
      </c>
      <c r="AS1032" s="7">
        <v>1927.8</v>
      </c>
      <c r="AT1032" s="14">
        <v>301.45</v>
      </c>
      <c r="AU1032" s="14">
        <v>100.6416</v>
      </c>
      <c r="AV1032" s="14">
        <v>66.900000000000006</v>
      </c>
      <c r="AY1032" s="6">
        <v>44958</v>
      </c>
      <c r="AZ1032" s="12">
        <v>0</v>
      </c>
      <c r="BA1032" s="12">
        <v>0</v>
      </c>
      <c r="BB1032" s="12">
        <v>0</v>
      </c>
      <c r="BE1032" s="6">
        <v>44958</v>
      </c>
      <c r="BF1032" t="s">
        <v>58</v>
      </c>
      <c r="BG1032" s="52">
        <v>5</v>
      </c>
    </row>
    <row r="1033" spans="1:59" x14ac:dyDescent="0.2">
      <c r="A1033" s="6">
        <v>44959</v>
      </c>
      <c r="B1033" s="12">
        <v>99.591700000000003</v>
      </c>
      <c r="C1033" s="12">
        <v>147.55350000000001</v>
      </c>
      <c r="D1033" s="12">
        <v>100.155</v>
      </c>
      <c r="E1033" s="12">
        <v>59.160800000000002</v>
      </c>
      <c r="F1033" s="12">
        <v>144.5016</v>
      </c>
      <c r="G1033" s="12"/>
      <c r="H1033" s="12">
        <v>10.568300000000001</v>
      </c>
      <c r="I1033" s="12">
        <v>45.4482</v>
      </c>
      <c r="J1033" s="12">
        <v>10.1525</v>
      </c>
      <c r="K1033" s="12">
        <v>79.067899999999995</v>
      </c>
      <c r="L1033" s="12">
        <v>75.87</v>
      </c>
      <c r="M1033" s="12">
        <v>80.569999999999993</v>
      </c>
      <c r="O1033" s="6">
        <v>44959</v>
      </c>
      <c r="P1033" s="7">
        <f t="shared" si="243"/>
        <v>-3.1788233960268739E-2</v>
      </c>
      <c r="Q1033" s="7">
        <f t="shared" si="244"/>
        <v>-1.3809002414338257E-2</v>
      </c>
      <c r="R1033" s="7">
        <f t="shared" si="245"/>
        <v>-5.591034640330822E-2</v>
      </c>
      <c r="S1033" s="7">
        <f t="shared" si="246"/>
        <v>-1.6352829262893973E-2</v>
      </c>
      <c r="T1033" s="7">
        <f t="shared" si="247"/>
        <v>-3.0869125837295994E-2</v>
      </c>
      <c r="U1033" s="7" t="str">
        <f t="shared" si="248"/>
        <v/>
      </c>
      <c r="V1033" s="7">
        <f t="shared" si="249"/>
        <v>2.757315497975739E-3</v>
      </c>
      <c r="W1033" s="7">
        <f t="shared" si="250"/>
        <v>-1.1720294017780157E-2</v>
      </c>
      <c r="X1033" s="7">
        <f t="shared" si="251"/>
        <v>1.5945215811524794E-2</v>
      </c>
      <c r="Y1033" s="7">
        <f t="shared" si="252"/>
        <v>4.3769434453852773E-4</v>
      </c>
      <c r="Z1033" s="7">
        <v>1.4452E-2</v>
      </c>
      <c r="AA1033" s="7">
        <f t="shared" si="253"/>
        <v>-6.1756979671001733E-3</v>
      </c>
      <c r="AB1033" s="7">
        <f t="shared" si="254"/>
        <v>-1.2825431692047048E-2</v>
      </c>
      <c r="AE1033" s="6">
        <v>44959</v>
      </c>
      <c r="AF1033" s="7">
        <v>18.73</v>
      </c>
      <c r="AG1033" s="7">
        <v>38.49</v>
      </c>
      <c r="AH1033" s="7">
        <v>97.76</v>
      </c>
      <c r="AI1033" s="7">
        <f t="shared" si="240"/>
        <v>4.6999999999999886</v>
      </c>
      <c r="AJ1033" s="7">
        <v>2.67</v>
      </c>
      <c r="AK1033" s="7">
        <v>57.04</v>
      </c>
      <c r="AL1033" s="7">
        <f t="shared" si="241"/>
        <v>54.37</v>
      </c>
      <c r="AM1033" s="7">
        <v>4.58</v>
      </c>
      <c r="AN1033" s="7">
        <v>4.09</v>
      </c>
      <c r="AO1033" s="7">
        <v>3.4</v>
      </c>
      <c r="AP1033" s="7">
        <f t="shared" si="242"/>
        <v>-0.69</v>
      </c>
      <c r="AQ1033" s="7">
        <v>2.2200000000000002</v>
      </c>
      <c r="AR1033" s="7">
        <v>118.3421</v>
      </c>
      <c r="AS1033" s="7">
        <v>1916.3</v>
      </c>
      <c r="AT1033" s="14">
        <v>301.45</v>
      </c>
      <c r="AU1033" s="14">
        <v>100.6416</v>
      </c>
      <c r="AV1033" s="14">
        <v>66.900000000000006</v>
      </c>
      <c r="AY1033" s="6">
        <v>44959</v>
      </c>
      <c r="AZ1033" s="12">
        <v>0</v>
      </c>
      <c r="BA1033" s="12">
        <v>0</v>
      </c>
      <c r="BB1033" s="12">
        <v>0</v>
      </c>
      <c r="BE1033" s="6">
        <v>44959</v>
      </c>
      <c r="BF1033" t="s">
        <v>58</v>
      </c>
      <c r="BG1033" s="52">
        <v>5</v>
      </c>
    </row>
    <row r="1034" spans="1:59" x14ac:dyDescent="0.2">
      <c r="A1034" s="6">
        <v>44960</v>
      </c>
      <c r="B1034" s="12">
        <v>100.2816</v>
      </c>
      <c r="C1034" s="12">
        <v>147.93770000000001</v>
      </c>
      <c r="D1034" s="12">
        <v>97.284400000000005</v>
      </c>
      <c r="E1034" s="12">
        <v>57.995899999999999</v>
      </c>
      <c r="F1034" s="12">
        <v>143.09800000000001</v>
      </c>
      <c r="G1034" s="12"/>
      <c r="H1034" s="12">
        <v>10.612</v>
      </c>
      <c r="I1034" s="12">
        <v>46.335099999999997</v>
      </c>
      <c r="J1034" s="12">
        <v>10.1525</v>
      </c>
      <c r="K1034" s="12">
        <v>79.0852</v>
      </c>
      <c r="L1034" s="12">
        <v>73.400000000000006</v>
      </c>
      <c r="M1034" s="12">
        <v>78.849999999999994</v>
      </c>
      <c r="O1034" s="6">
        <v>44960</v>
      </c>
      <c r="P1034" s="7">
        <f t="shared" si="243"/>
        <v>6.9034007030933453E-3</v>
      </c>
      <c r="Q1034" s="7">
        <f t="shared" si="244"/>
        <v>2.6004173153185354E-3</v>
      </c>
      <c r="R1034" s="7">
        <f t="shared" si="245"/>
        <v>-2.9080338519784536E-2</v>
      </c>
      <c r="S1034" s="7">
        <f t="shared" si="246"/>
        <v>-1.9886842008992829E-2</v>
      </c>
      <c r="T1034" s="7">
        <f t="shared" si="247"/>
        <v>-9.7608699311997199E-3</v>
      </c>
      <c r="U1034" s="7" t="str">
        <f t="shared" si="248"/>
        <v/>
      </c>
      <c r="V1034" s="7">
        <f t="shared" si="249"/>
        <v>4.1264818732260206E-3</v>
      </c>
      <c r="W1034" s="7">
        <f t="shared" si="250"/>
        <v>1.9326557353239793E-2</v>
      </c>
      <c r="X1034" s="7">
        <f t="shared" si="251"/>
        <v>0</v>
      </c>
      <c r="Y1034" s="7">
        <f t="shared" si="252"/>
        <v>2.1877535209880047E-4</v>
      </c>
      <c r="Z1034" s="7">
        <v>-1.0685999999999999E-2</v>
      </c>
      <c r="AA1034" s="7">
        <f t="shared" si="253"/>
        <v>-3.3097413729513595E-2</v>
      </c>
      <c r="AB1034" s="7">
        <f t="shared" si="254"/>
        <v>-2.1579058380057175E-2</v>
      </c>
      <c r="AE1034" s="6">
        <v>44960</v>
      </c>
      <c r="AF1034" s="7">
        <v>18.329999999999998</v>
      </c>
      <c r="AG1034" s="7">
        <v>39.479999999999997</v>
      </c>
      <c r="AH1034" s="7">
        <v>98.99</v>
      </c>
      <c r="AI1034" s="7">
        <f t="shared" si="240"/>
        <v>5.4499999999999886</v>
      </c>
      <c r="AJ1034" s="7">
        <v>2.4</v>
      </c>
      <c r="AK1034" s="7">
        <v>57.889000000000003</v>
      </c>
      <c r="AL1034" s="7">
        <f t="shared" si="241"/>
        <v>55.489000000000004</v>
      </c>
      <c r="AM1034" s="7">
        <v>4.58</v>
      </c>
      <c r="AN1034" s="7">
        <v>4.3</v>
      </c>
      <c r="AO1034" s="7">
        <v>3.53</v>
      </c>
      <c r="AP1034" s="7">
        <f t="shared" si="242"/>
        <v>-0.77</v>
      </c>
      <c r="AQ1034" s="7">
        <v>2.2200000000000002</v>
      </c>
      <c r="AR1034" s="7">
        <v>119.5095</v>
      </c>
      <c r="AS1034" s="7">
        <v>1862.9</v>
      </c>
      <c r="AT1034" s="14">
        <v>301.45</v>
      </c>
      <c r="AU1034" s="14">
        <v>100.6416</v>
      </c>
      <c r="AV1034" s="14">
        <v>66.900000000000006</v>
      </c>
      <c r="AY1034" s="6">
        <v>44960</v>
      </c>
      <c r="AZ1034" s="12">
        <v>0</v>
      </c>
      <c r="BA1034" s="12">
        <v>0</v>
      </c>
      <c r="BB1034" s="12">
        <v>0</v>
      </c>
      <c r="BE1034" s="6">
        <v>44960</v>
      </c>
      <c r="BF1034" t="s">
        <v>58</v>
      </c>
      <c r="BG1034" s="52">
        <v>5</v>
      </c>
    </row>
    <row r="1035" spans="1:59" x14ac:dyDescent="0.2">
      <c r="A1035" s="6">
        <v>44963</v>
      </c>
      <c r="B1035" s="12">
        <v>100.1114</v>
      </c>
      <c r="C1035" s="12">
        <v>148.1035</v>
      </c>
      <c r="D1035" s="12">
        <v>96.726600000000005</v>
      </c>
      <c r="E1035" s="12">
        <v>58.289499999999997</v>
      </c>
      <c r="F1035" s="12">
        <v>143.98609999999999</v>
      </c>
      <c r="G1035" s="12"/>
      <c r="H1035" s="12">
        <v>11.121499999999999</v>
      </c>
      <c r="I1035" s="12">
        <v>47.841099999999997</v>
      </c>
      <c r="J1035" s="12">
        <v>10.1564</v>
      </c>
      <c r="K1035" s="12">
        <v>79.093900000000005</v>
      </c>
      <c r="L1035" s="12">
        <v>74.11</v>
      </c>
      <c r="M1035" s="12">
        <v>80.48</v>
      </c>
      <c r="O1035" s="6">
        <v>44963</v>
      </c>
      <c r="P1035" s="7">
        <f t="shared" si="243"/>
        <v>-1.6986625373675685E-3</v>
      </c>
      <c r="Q1035" s="7">
        <f t="shared" si="244"/>
        <v>1.1201144795735844E-3</v>
      </c>
      <c r="R1035" s="7">
        <f t="shared" si="245"/>
        <v>-5.7502052663415109E-3</v>
      </c>
      <c r="S1035" s="7">
        <f t="shared" si="246"/>
        <v>5.0496558274013654E-3</v>
      </c>
      <c r="T1035" s="7">
        <f t="shared" si="247"/>
        <v>6.1870569147716402E-3</v>
      </c>
      <c r="U1035" s="7" t="str">
        <f t="shared" si="248"/>
        <v/>
      </c>
      <c r="V1035" s="7">
        <f t="shared" si="249"/>
        <v>4.6894735536154648E-2</v>
      </c>
      <c r="W1035" s="7">
        <f t="shared" si="250"/>
        <v>3.1985329456996781E-2</v>
      </c>
      <c r="X1035" s="7">
        <f t="shared" si="251"/>
        <v>3.840680734002608E-4</v>
      </c>
      <c r="Y1035" s="7">
        <f t="shared" si="252"/>
        <v>1.1000189037338692E-4</v>
      </c>
      <c r="Z1035" s="7">
        <v>-6.13E-3</v>
      </c>
      <c r="AA1035" s="7">
        <f t="shared" si="253"/>
        <v>9.6265403427974981E-3</v>
      </c>
      <c r="AB1035" s="7">
        <f t="shared" si="254"/>
        <v>2.0461392942381831E-2</v>
      </c>
      <c r="AE1035" s="6">
        <v>44963</v>
      </c>
      <c r="AF1035" s="7">
        <v>19.43</v>
      </c>
      <c r="AG1035" s="7">
        <v>38.92</v>
      </c>
      <c r="AH1035" s="7">
        <v>105.63</v>
      </c>
      <c r="AI1035" s="7">
        <f t="shared" si="240"/>
        <v>6.3700000000000045</v>
      </c>
      <c r="AJ1035" s="7">
        <v>2.17</v>
      </c>
      <c r="AK1035" s="7">
        <v>58.109000000000002</v>
      </c>
      <c r="AL1035" s="7">
        <f t="shared" si="241"/>
        <v>55.939</v>
      </c>
      <c r="AM1035" s="7">
        <v>4.58</v>
      </c>
      <c r="AN1035" s="7">
        <v>4.4400000000000004</v>
      </c>
      <c r="AO1035" s="7">
        <v>3.63</v>
      </c>
      <c r="AP1035" s="7">
        <f t="shared" si="242"/>
        <v>-0.8100000000000005</v>
      </c>
      <c r="AQ1035" s="7">
        <v>2.25</v>
      </c>
      <c r="AR1035" s="7">
        <v>120.541</v>
      </c>
      <c r="AS1035" s="7">
        <v>1866.2</v>
      </c>
      <c r="AT1035" s="14">
        <v>301.45</v>
      </c>
      <c r="AU1035" s="14">
        <v>100.6416</v>
      </c>
      <c r="AV1035" s="14">
        <v>66.900000000000006</v>
      </c>
      <c r="AY1035" s="6">
        <v>44963</v>
      </c>
      <c r="AZ1035" s="12">
        <v>0</v>
      </c>
      <c r="BA1035" s="12">
        <v>0</v>
      </c>
      <c r="BB1035" s="12">
        <v>0</v>
      </c>
      <c r="BE1035" s="6">
        <v>44963</v>
      </c>
      <c r="BF1035" t="s">
        <v>58</v>
      </c>
      <c r="BG1035" s="52">
        <v>5</v>
      </c>
    </row>
    <row r="1036" spans="1:59" x14ac:dyDescent="0.2">
      <c r="A1036" s="6">
        <v>44964</v>
      </c>
      <c r="B1036" s="12">
        <v>102.9697</v>
      </c>
      <c r="C1036" s="12">
        <v>151.98859999999999</v>
      </c>
      <c r="D1036" s="12">
        <v>100.80289999999999</v>
      </c>
      <c r="E1036" s="12">
        <v>61.177900000000001</v>
      </c>
      <c r="F1036" s="12">
        <v>145.5196</v>
      </c>
      <c r="G1036" s="12"/>
      <c r="H1036" s="12">
        <v>11.245200000000001</v>
      </c>
      <c r="I1036" s="12">
        <v>50.511299999999999</v>
      </c>
      <c r="J1036" s="12">
        <v>10.0547</v>
      </c>
      <c r="K1036" s="12">
        <v>79.102500000000006</v>
      </c>
      <c r="L1036" s="12">
        <v>77.17</v>
      </c>
      <c r="M1036" s="12">
        <v>82.92</v>
      </c>
      <c r="O1036" s="6">
        <v>44964</v>
      </c>
      <c r="P1036" s="7">
        <f t="shared" si="243"/>
        <v>2.815120424394266E-2</v>
      </c>
      <c r="Q1036" s="7">
        <f t="shared" si="244"/>
        <v>2.5894164358508803E-2</v>
      </c>
      <c r="R1036" s="7">
        <f t="shared" si="245"/>
        <v>4.1278682872878329E-2</v>
      </c>
      <c r="S1036" s="7">
        <f t="shared" si="246"/>
        <v>4.8364038970834446E-2</v>
      </c>
      <c r="T1036" s="7">
        <f t="shared" si="247"/>
        <v>1.0594018303915338E-2</v>
      </c>
      <c r="U1036" s="7" t="str">
        <f t="shared" si="248"/>
        <v/>
      </c>
      <c r="V1036" s="7">
        <f t="shared" si="249"/>
        <v>1.1061199123993348E-2</v>
      </c>
      <c r="W1036" s="7">
        <f t="shared" si="250"/>
        <v>5.4311970937414342E-2</v>
      </c>
      <c r="X1036" s="7">
        <f t="shared" si="251"/>
        <v>-1.0063861774736121E-2</v>
      </c>
      <c r="Y1036" s="7">
        <f t="shared" si="252"/>
        <v>1.0872560953940701E-4</v>
      </c>
      <c r="Z1036" s="7">
        <v>1.2994E-2</v>
      </c>
      <c r="AA1036" s="7">
        <f t="shared" si="253"/>
        <v>4.046030450624416E-2</v>
      </c>
      <c r="AB1036" s="7">
        <f t="shared" si="254"/>
        <v>2.9867581216149682E-2</v>
      </c>
      <c r="AE1036" s="6">
        <v>44964</v>
      </c>
      <c r="AF1036" s="7">
        <v>18.66</v>
      </c>
      <c r="AG1036" s="7">
        <v>37.31</v>
      </c>
      <c r="AH1036" s="7">
        <v>103.15</v>
      </c>
      <c r="AI1036" s="7">
        <f t="shared" si="240"/>
        <v>5.75</v>
      </c>
      <c r="AJ1036" s="7">
        <v>2.35</v>
      </c>
      <c r="AK1036" s="7">
        <v>55.402999999999999</v>
      </c>
      <c r="AL1036" s="7">
        <f t="shared" si="241"/>
        <v>53.052999999999997</v>
      </c>
      <c r="AM1036" s="7">
        <v>4.58</v>
      </c>
      <c r="AN1036" s="7">
        <v>4.47</v>
      </c>
      <c r="AO1036" s="7">
        <v>3.67</v>
      </c>
      <c r="AP1036" s="7">
        <f t="shared" si="242"/>
        <v>-0.79999999999999982</v>
      </c>
      <c r="AQ1036" s="7">
        <v>2.31</v>
      </c>
      <c r="AR1036" s="7">
        <v>120.3475</v>
      </c>
      <c r="AS1036" s="7">
        <v>1871.7</v>
      </c>
      <c r="AT1036" s="14">
        <v>301.45</v>
      </c>
      <c r="AU1036" s="14">
        <v>100.6416</v>
      </c>
      <c r="AV1036" s="14">
        <v>66.900000000000006</v>
      </c>
      <c r="AY1036" s="6">
        <v>44964</v>
      </c>
      <c r="AZ1036" s="12">
        <v>0</v>
      </c>
      <c r="BA1036" s="12">
        <v>0</v>
      </c>
      <c r="BB1036" s="12">
        <v>0</v>
      </c>
      <c r="BE1036" s="6">
        <v>44964</v>
      </c>
      <c r="BF1036" t="s">
        <v>58</v>
      </c>
      <c r="BG1036" s="52">
        <v>5</v>
      </c>
    </row>
    <row r="1037" spans="1:59" x14ac:dyDescent="0.2">
      <c r="A1037" s="6">
        <v>44965</v>
      </c>
      <c r="B1037" s="12">
        <v>102.0736</v>
      </c>
      <c r="C1037" s="12">
        <v>148.4178</v>
      </c>
      <c r="D1037" s="12">
        <v>99.696100000000001</v>
      </c>
      <c r="E1037" s="12">
        <v>60.543399999999998</v>
      </c>
      <c r="F1037" s="12">
        <v>144.3646</v>
      </c>
      <c r="G1037" s="12"/>
      <c r="H1037" s="12">
        <v>11.2088</v>
      </c>
      <c r="I1037" s="12">
        <v>51.176499999999997</v>
      </c>
      <c r="J1037" s="12">
        <v>9.9999000000000002</v>
      </c>
      <c r="K1037" s="12">
        <v>79.102500000000006</v>
      </c>
      <c r="L1037" s="12">
        <v>78.47</v>
      </c>
      <c r="M1037" s="12">
        <v>84.17</v>
      </c>
      <c r="O1037" s="6">
        <v>44965</v>
      </c>
      <c r="P1037" s="7">
        <f t="shared" si="243"/>
        <v>-8.7406484882293703E-3</v>
      </c>
      <c r="Q1037" s="7">
        <f t="shared" si="244"/>
        <v>-2.3774248401668693E-2</v>
      </c>
      <c r="R1037" s="7">
        <f t="shared" si="245"/>
        <v>-1.1040566214061187E-2</v>
      </c>
      <c r="S1037" s="7">
        <f t="shared" si="246"/>
        <v>-1.0425549958535708E-2</v>
      </c>
      <c r="T1037" s="7">
        <f t="shared" si="247"/>
        <v>-7.9687413936276926E-3</v>
      </c>
      <c r="U1037" s="7" t="str">
        <f t="shared" si="248"/>
        <v/>
      </c>
      <c r="V1037" s="7">
        <f t="shared" si="249"/>
        <v>-3.242186860756609E-3</v>
      </c>
      <c r="W1037" s="7">
        <f t="shared" si="250"/>
        <v>1.3083368678406742E-2</v>
      </c>
      <c r="X1037" s="7">
        <f t="shared" si="251"/>
        <v>-5.4650939329345906E-3</v>
      </c>
      <c r="Y1037" s="7">
        <f t="shared" si="252"/>
        <v>0</v>
      </c>
      <c r="Z1037" s="7">
        <v>-1.0995E-2</v>
      </c>
      <c r="AA1037" s="7">
        <f t="shared" si="253"/>
        <v>1.6705605669870234E-2</v>
      </c>
      <c r="AB1037" s="7">
        <f t="shared" si="254"/>
        <v>1.4962275655905872E-2</v>
      </c>
      <c r="AE1037" s="6">
        <v>44965</v>
      </c>
      <c r="AF1037" s="7">
        <v>19.63</v>
      </c>
      <c r="AG1037" s="7">
        <v>37.020000000000003</v>
      </c>
      <c r="AH1037" s="7">
        <v>100.75</v>
      </c>
      <c r="AI1037" s="7">
        <f t="shared" si="240"/>
        <v>5.7000000000000028</v>
      </c>
      <c r="AJ1037" s="7">
        <v>2.4</v>
      </c>
      <c r="AK1037" s="7">
        <v>53.686999999999998</v>
      </c>
      <c r="AL1037" s="7">
        <f t="shared" si="241"/>
        <v>51.286999999999999</v>
      </c>
      <c r="AM1037" s="7">
        <v>4.58</v>
      </c>
      <c r="AN1037" s="7">
        <v>4.45</v>
      </c>
      <c r="AO1037" s="7">
        <v>3.63</v>
      </c>
      <c r="AP1037" s="7">
        <f t="shared" si="242"/>
        <v>-0.82000000000000028</v>
      </c>
      <c r="AQ1037" s="7">
        <v>2.34</v>
      </c>
      <c r="AR1037" s="7">
        <v>120.14360000000001</v>
      </c>
      <c r="AS1037" s="7">
        <v>1877.4</v>
      </c>
      <c r="AT1037" s="14">
        <v>301.45</v>
      </c>
      <c r="AU1037" s="14">
        <v>100.6416</v>
      </c>
      <c r="AV1037" s="14">
        <v>66.900000000000006</v>
      </c>
      <c r="AY1037" s="6">
        <v>44965</v>
      </c>
      <c r="AZ1037" s="12">
        <v>0</v>
      </c>
      <c r="BA1037" s="12">
        <v>0</v>
      </c>
      <c r="BB1037" s="12">
        <v>0</v>
      </c>
      <c r="BE1037" s="6">
        <v>44965</v>
      </c>
      <c r="BF1037" t="s">
        <v>58</v>
      </c>
      <c r="BG1037" s="52">
        <v>5</v>
      </c>
    </row>
    <row r="1038" spans="1:59" x14ac:dyDescent="0.2">
      <c r="A1038" s="6">
        <v>44966</v>
      </c>
      <c r="B1038" s="12">
        <v>102.4589</v>
      </c>
      <c r="C1038" s="12">
        <v>147.05590000000001</v>
      </c>
      <c r="D1038" s="12">
        <v>98.922200000000004</v>
      </c>
      <c r="E1038" s="12">
        <v>59.8521</v>
      </c>
      <c r="F1038" s="12">
        <v>143.14160000000001</v>
      </c>
      <c r="G1038" s="12"/>
      <c r="H1038" s="12">
        <v>11.994899999999999</v>
      </c>
      <c r="I1038" s="12">
        <v>52.959699999999998</v>
      </c>
      <c r="J1038" s="12">
        <v>9.9841999999999995</v>
      </c>
      <c r="K1038" s="12">
        <v>79.128399999999999</v>
      </c>
      <c r="L1038" s="12">
        <v>78.040000000000006</v>
      </c>
      <c r="M1038" s="12">
        <v>83.46</v>
      </c>
      <c r="O1038" s="6">
        <v>44966</v>
      </c>
      <c r="P1038" s="7">
        <f t="shared" si="243"/>
        <v>3.7676208502473757E-3</v>
      </c>
      <c r="Q1038" s="7">
        <f t="shared" si="244"/>
        <v>-9.2184830295006775E-3</v>
      </c>
      <c r="R1038" s="7">
        <f t="shared" si="245"/>
        <v>-7.7928762506306393E-3</v>
      </c>
      <c r="S1038" s="7">
        <f t="shared" si="246"/>
        <v>-1.1483944124594843E-2</v>
      </c>
      <c r="T1038" s="7">
        <f t="shared" si="247"/>
        <v>-8.5076939336032574E-3</v>
      </c>
      <c r="U1038" s="7" t="str">
        <f t="shared" si="248"/>
        <v/>
      </c>
      <c r="V1038" s="7">
        <f t="shared" si="249"/>
        <v>6.7782375375018994E-2</v>
      </c>
      <c r="W1038" s="7">
        <f t="shared" si="250"/>
        <v>3.4250804655248691E-2</v>
      </c>
      <c r="X1038" s="7">
        <f t="shared" si="251"/>
        <v>-1.5712494663303305E-3</v>
      </c>
      <c r="Y1038" s="7">
        <f t="shared" si="252"/>
        <v>3.2736968861711444E-4</v>
      </c>
      <c r="Z1038" s="7">
        <v>-8.7069999999999995E-3</v>
      </c>
      <c r="AA1038" s="7">
        <f t="shared" si="253"/>
        <v>-5.4948703844712732E-3</v>
      </c>
      <c r="AB1038" s="7">
        <f t="shared" si="254"/>
        <v>-8.4710880600782738E-3</v>
      </c>
      <c r="AE1038" s="6">
        <v>44966</v>
      </c>
      <c r="AF1038" s="7">
        <v>20.71</v>
      </c>
      <c r="AG1038" s="7">
        <v>35.75</v>
      </c>
      <c r="AH1038" s="7">
        <v>102.45</v>
      </c>
      <c r="AI1038" s="7">
        <f t="shared" si="240"/>
        <v>5.4199999999999875</v>
      </c>
      <c r="AJ1038" s="7">
        <v>2.4</v>
      </c>
      <c r="AK1038" s="7">
        <v>52.734000000000002</v>
      </c>
      <c r="AL1038" s="7">
        <f t="shared" si="241"/>
        <v>50.334000000000003</v>
      </c>
      <c r="AM1038" s="7">
        <v>4.57</v>
      </c>
      <c r="AN1038" s="7">
        <v>4.4800000000000004</v>
      </c>
      <c r="AO1038" s="7">
        <v>3.67</v>
      </c>
      <c r="AP1038" s="7">
        <f t="shared" si="242"/>
        <v>-0.8100000000000005</v>
      </c>
      <c r="AQ1038" s="7">
        <v>2.33</v>
      </c>
      <c r="AR1038" s="7">
        <v>119.9781</v>
      </c>
      <c r="AS1038" s="7">
        <v>1866.2</v>
      </c>
      <c r="AT1038" s="14">
        <v>301.45</v>
      </c>
      <c r="AU1038" s="14">
        <v>100.6416</v>
      </c>
      <c r="AV1038" s="14">
        <v>66.900000000000006</v>
      </c>
      <c r="AY1038" s="6">
        <v>44966</v>
      </c>
      <c r="AZ1038" s="12">
        <v>0</v>
      </c>
      <c r="BA1038" s="12">
        <v>0</v>
      </c>
      <c r="BB1038" s="12">
        <v>0</v>
      </c>
      <c r="BE1038" s="6">
        <v>44966</v>
      </c>
      <c r="BF1038" t="s">
        <v>58</v>
      </c>
      <c r="BG1038" s="52">
        <v>5</v>
      </c>
    </row>
    <row r="1039" spans="1:59" x14ac:dyDescent="0.2">
      <c r="A1039" s="6">
        <v>44967</v>
      </c>
      <c r="B1039" s="12">
        <v>106.7777</v>
      </c>
      <c r="C1039" s="12">
        <v>150.1377</v>
      </c>
      <c r="D1039" s="12">
        <v>103.5385</v>
      </c>
      <c r="E1039" s="12">
        <v>62.153399999999998</v>
      </c>
      <c r="F1039" s="12">
        <v>147.49959999999999</v>
      </c>
      <c r="G1039" s="12"/>
      <c r="H1039" s="12">
        <v>11.7911</v>
      </c>
      <c r="I1039" s="12">
        <v>53.209200000000003</v>
      </c>
      <c r="J1039" s="12">
        <v>10.046799999999999</v>
      </c>
      <c r="K1039" s="12">
        <v>79.137100000000004</v>
      </c>
      <c r="L1039" s="12">
        <v>79.739999999999995</v>
      </c>
      <c r="M1039" s="12">
        <v>85.46</v>
      </c>
      <c r="O1039" s="6">
        <v>44967</v>
      </c>
      <c r="P1039" s="7">
        <f t="shared" si="243"/>
        <v>4.1287360669408607E-2</v>
      </c>
      <c r="Q1039" s="7">
        <f t="shared" si="244"/>
        <v>2.0740086389485549E-2</v>
      </c>
      <c r="R1039" s="7">
        <f t="shared" si="245"/>
        <v>4.560984161409045E-2</v>
      </c>
      <c r="S1039" s="7">
        <f t="shared" si="246"/>
        <v>3.7729003708252558E-2</v>
      </c>
      <c r="T1039" s="7">
        <f t="shared" si="247"/>
        <v>2.9991113795989156E-2</v>
      </c>
      <c r="U1039" s="7" t="str">
        <f t="shared" si="248"/>
        <v/>
      </c>
      <c r="V1039" s="7">
        <f t="shared" si="249"/>
        <v>-1.7136549846466405E-2</v>
      </c>
      <c r="W1039" s="7">
        <f t="shared" si="250"/>
        <v>4.7000667672133295E-3</v>
      </c>
      <c r="X1039" s="7">
        <f t="shared" si="251"/>
        <v>6.2503323645931577E-3</v>
      </c>
      <c r="Y1039" s="7">
        <f t="shared" si="252"/>
        <v>1.099418383510444E-4</v>
      </c>
      <c r="Z1039" s="7">
        <v>2.3310000000000002E-3</v>
      </c>
      <c r="AA1039" s="7">
        <f t="shared" si="253"/>
        <v>2.1549826198298386E-2</v>
      </c>
      <c r="AB1039" s="7">
        <f t="shared" si="254"/>
        <v>2.3680955052472401E-2</v>
      </c>
      <c r="AE1039" s="6">
        <v>44967</v>
      </c>
      <c r="AF1039" s="7">
        <v>20.53</v>
      </c>
      <c r="AG1039" s="7">
        <v>35.89</v>
      </c>
      <c r="AH1039" s="7">
        <v>109.63</v>
      </c>
      <c r="AI1039" s="7">
        <f t="shared" si="240"/>
        <v>5.7199999999999989</v>
      </c>
      <c r="AJ1039" s="7">
        <v>2.37</v>
      </c>
      <c r="AK1039" s="7">
        <v>53.947000000000003</v>
      </c>
      <c r="AL1039" s="7">
        <f t="shared" si="241"/>
        <v>51.577000000000005</v>
      </c>
      <c r="AM1039" s="7">
        <v>4.58</v>
      </c>
      <c r="AN1039" s="7">
        <v>4.5</v>
      </c>
      <c r="AO1039" s="7">
        <v>3.74</v>
      </c>
      <c r="AP1039" s="7">
        <f t="shared" si="242"/>
        <v>-0.75999999999999979</v>
      </c>
      <c r="AQ1039" s="7">
        <v>2.33</v>
      </c>
      <c r="AR1039" s="7">
        <v>120.14190000000001</v>
      </c>
      <c r="AS1039" s="7">
        <v>1862.8</v>
      </c>
      <c r="AT1039" s="14">
        <v>301.45</v>
      </c>
      <c r="AU1039" s="14">
        <v>100.6416</v>
      </c>
      <c r="AV1039" s="14">
        <v>66.900000000000006</v>
      </c>
      <c r="AY1039" s="6">
        <v>44967</v>
      </c>
      <c r="AZ1039" s="12">
        <v>0</v>
      </c>
      <c r="BA1039" s="12">
        <v>0</v>
      </c>
      <c r="BB1039" s="12">
        <v>0</v>
      </c>
      <c r="BE1039" s="6">
        <v>44967</v>
      </c>
      <c r="BF1039" t="s">
        <v>58</v>
      </c>
      <c r="BG1039" s="52">
        <v>5</v>
      </c>
    </row>
    <row r="1040" spans="1:59" x14ac:dyDescent="0.2">
      <c r="A1040" s="6">
        <v>44970</v>
      </c>
      <c r="B1040" s="12">
        <v>106.36239999999999</v>
      </c>
      <c r="C1040" s="12">
        <v>149.2996</v>
      </c>
      <c r="D1040" s="12">
        <v>101.51390000000001</v>
      </c>
      <c r="E1040" s="12">
        <v>61.3294</v>
      </c>
      <c r="F1040" s="12">
        <v>143.45230000000001</v>
      </c>
      <c r="G1040" s="12"/>
      <c r="H1040" s="12">
        <v>12.4316</v>
      </c>
      <c r="I1040" s="12">
        <v>54.678199999999997</v>
      </c>
      <c r="J1040" s="12">
        <v>10.132899999999999</v>
      </c>
      <c r="K1040" s="12">
        <v>79.154399999999995</v>
      </c>
      <c r="L1040" s="12">
        <v>80.14</v>
      </c>
      <c r="M1040" s="12">
        <v>85.98</v>
      </c>
      <c r="O1040" s="6">
        <v>44970</v>
      </c>
      <c r="P1040" s="7">
        <f t="shared" si="243"/>
        <v>-3.8969722316505528E-3</v>
      </c>
      <c r="Q1040" s="7">
        <f t="shared" si="244"/>
        <v>-5.5978476198535925E-3</v>
      </c>
      <c r="R1040" s="7">
        <f t="shared" si="245"/>
        <v>-1.9747789295664477E-2</v>
      </c>
      <c r="S1040" s="7">
        <f t="shared" si="246"/>
        <v>-1.3346186366324227E-2</v>
      </c>
      <c r="T1040" s="7">
        <f t="shared" si="247"/>
        <v>-2.7822888151814953E-2</v>
      </c>
      <c r="U1040" s="7" t="str">
        <f t="shared" si="248"/>
        <v/>
      </c>
      <c r="V1040" s="7">
        <f t="shared" si="249"/>
        <v>5.2896608472052006E-2</v>
      </c>
      <c r="W1040" s="7">
        <f t="shared" si="250"/>
        <v>2.723377878626649E-2</v>
      </c>
      <c r="X1040" s="7">
        <f t="shared" si="251"/>
        <v>8.5333798294935717E-3</v>
      </c>
      <c r="Y1040" s="7">
        <f t="shared" si="252"/>
        <v>2.1858406887134173E-4</v>
      </c>
      <c r="Z1040" s="7">
        <v>1.167E-2</v>
      </c>
      <c r="AA1040" s="7">
        <f t="shared" si="253"/>
        <v>5.0037632547896074E-3</v>
      </c>
      <c r="AB1040" s="7">
        <f t="shared" si="254"/>
        <v>6.0662808522568088E-3</v>
      </c>
      <c r="AE1040" s="6">
        <v>44970</v>
      </c>
      <c r="AF1040" s="7">
        <v>20.34</v>
      </c>
      <c r="AG1040" s="7">
        <v>37.770000000000003</v>
      </c>
      <c r="AH1040" s="7">
        <v>110.67</v>
      </c>
      <c r="AI1040" s="7">
        <f t="shared" si="240"/>
        <v>5.8400000000000034</v>
      </c>
      <c r="AJ1040" s="7">
        <v>2.42</v>
      </c>
      <c r="AK1040" s="7">
        <v>51.707000000000001</v>
      </c>
      <c r="AL1040" s="7">
        <f t="shared" si="241"/>
        <v>49.286999999999999</v>
      </c>
      <c r="AM1040" s="7">
        <v>4.58</v>
      </c>
      <c r="AN1040" s="7">
        <v>4.5199999999999996</v>
      </c>
      <c r="AO1040" s="7">
        <v>3.72</v>
      </c>
      <c r="AP1040" s="7">
        <f t="shared" si="242"/>
        <v>-0.79999999999999938</v>
      </c>
      <c r="AQ1040" s="7">
        <v>2.31</v>
      </c>
      <c r="AR1040" s="7">
        <v>119.9828</v>
      </c>
      <c r="AS1040" s="7">
        <v>1851.9</v>
      </c>
      <c r="AT1040" s="14">
        <v>301.45</v>
      </c>
      <c r="AU1040" s="14">
        <v>100.6416</v>
      </c>
      <c r="AV1040" s="14">
        <v>66.900000000000006</v>
      </c>
      <c r="AY1040" s="6">
        <v>44970</v>
      </c>
      <c r="AZ1040" s="12">
        <v>0</v>
      </c>
      <c r="BA1040" s="12">
        <v>0</v>
      </c>
      <c r="BB1040" s="12">
        <v>0</v>
      </c>
      <c r="BE1040" s="6">
        <v>44970</v>
      </c>
      <c r="BF1040" t="s">
        <v>58</v>
      </c>
      <c r="BG1040" s="52">
        <v>5</v>
      </c>
    </row>
    <row r="1041" spans="1:59" x14ac:dyDescent="0.2">
      <c r="A1041" s="6">
        <v>44971</v>
      </c>
      <c r="B1041" s="12">
        <v>105.1164</v>
      </c>
      <c r="C1041" s="12">
        <v>150.44329999999999</v>
      </c>
      <c r="D1041" s="12">
        <v>102.6347</v>
      </c>
      <c r="E1041" s="12">
        <v>62.825699999999998</v>
      </c>
      <c r="F1041" s="12">
        <v>144.41309999999999</v>
      </c>
      <c r="G1041" s="12"/>
      <c r="H1041" s="12">
        <v>12.620900000000001</v>
      </c>
      <c r="I1041" s="12">
        <v>55.860900000000001</v>
      </c>
      <c r="J1041" s="12">
        <v>10.2424</v>
      </c>
      <c r="K1041" s="12">
        <v>79.154399999999995</v>
      </c>
      <c r="L1041" s="12">
        <v>79.08</v>
      </c>
      <c r="M1041" s="12">
        <v>84.96</v>
      </c>
      <c r="O1041" s="6">
        <v>44971</v>
      </c>
      <c r="P1041" s="7">
        <f t="shared" si="243"/>
        <v>-1.1783823419718347E-2</v>
      </c>
      <c r="Q1041" s="7">
        <f t="shared" si="244"/>
        <v>7.6312436448652161E-3</v>
      </c>
      <c r="R1041" s="7">
        <f t="shared" si="245"/>
        <v>1.0980347266951596E-2</v>
      </c>
      <c r="S1041" s="7">
        <f t="shared" si="246"/>
        <v>2.4104888979215887E-2</v>
      </c>
      <c r="T1041" s="7">
        <f t="shared" si="247"/>
        <v>6.6753668055264757E-3</v>
      </c>
      <c r="U1041" s="7" t="str">
        <f t="shared" si="248"/>
        <v/>
      </c>
      <c r="V1041" s="7">
        <f t="shared" si="249"/>
        <v>1.511255186718255E-2</v>
      </c>
      <c r="W1041" s="7">
        <f t="shared" si="250"/>
        <v>2.1399579581459036E-2</v>
      </c>
      <c r="X1041" s="7">
        <f t="shared" si="251"/>
        <v>1.0748411478030479E-2</v>
      </c>
      <c r="Y1041" s="7">
        <f t="shared" si="252"/>
        <v>0</v>
      </c>
      <c r="Z1041" s="7">
        <v>-4.6000000000000001E-4</v>
      </c>
      <c r="AA1041" s="7">
        <f t="shared" si="253"/>
        <v>-1.3315106905582361E-2</v>
      </c>
      <c r="AB1041" s="7">
        <f t="shared" si="254"/>
        <v>-1.1934153574506905E-2</v>
      </c>
      <c r="AE1041" s="6">
        <v>44971</v>
      </c>
      <c r="AF1041" s="7">
        <v>18.91</v>
      </c>
      <c r="AG1041" s="7">
        <v>36.67</v>
      </c>
      <c r="AH1041" s="7">
        <v>110.59</v>
      </c>
      <c r="AI1041" s="7">
        <f t="shared" si="240"/>
        <v>5.8799999999999955</v>
      </c>
      <c r="AJ1041" s="7">
        <v>2.42</v>
      </c>
      <c r="AK1041" s="7">
        <v>52.386000000000003</v>
      </c>
      <c r="AL1041" s="7">
        <f t="shared" si="241"/>
        <v>49.966000000000001</v>
      </c>
      <c r="AM1041" s="7">
        <v>4.58</v>
      </c>
      <c r="AN1041" s="7">
        <v>4.5999999999999996</v>
      </c>
      <c r="AO1041" s="7">
        <v>3.77</v>
      </c>
      <c r="AP1041" s="7">
        <f t="shared" si="242"/>
        <v>-0.82999999999999963</v>
      </c>
      <c r="AQ1041" s="7">
        <v>2.31</v>
      </c>
      <c r="AR1041" s="7">
        <v>119.9229</v>
      </c>
      <c r="AS1041" s="7">
        <v>1854</v>
      </c>
      <c r="AT1041" s="14">
        <v>301.45</v>
      </c>
      <c r="AU1041" s="14">
        <v>100.6416</v>
      </c>
      <c r="AV1041" s="14">
        <v>66.900000000000006</v>
      </c>
      <c r="AY1041" s="6">
        <v>44971</v>
      </c>
      <c r="AZ1041" s="12">
        <v>0</v>
      </c>
      <c r="BA1041" s="12">
        <v>0</v>
      </c>
      <c r="BB1041" s="12">
        <v>0</v>
      </c>
      <c r="BE1041" s="6">
        <v>44971</v>
      </c>
      <c r="BF1041" t="s">
        <v>58</v>
      </c>
      <c r="BG1041" s="52">
        <v>5</v>
      </c>
    </row>
    <row r="1042" spans="1:59" x14ac:dyDescent="0.2">
      <c r="A1042" s="6">
        <v>44972</v>
      </c>
      <c r="B1042" s="12">
        <v>104.8004</v>
      </c>
      <c r="C1042" s="12">
        <v>148.8579</v>
      </c>
      <c r="D1042" s="12">
        <v>100.9173</v>
      </c>
      <c r="E1042" s="12">
        <v>59.567999999999998</v>
      </c>
      <c r="F1042" s="12">
        <v>146.5872</v>
      </c>
      <c r="G1042" s="12"/>
      <c r="H1042" s="12">
        <v>12.73</v>
      </c>
      <c r="I1042" s="12">
        <v>56.387500000000003</v>
      </c>
      <c r="J1042" s="12">
        <v>10.281599999999999</v>
      </c>
      <c r="K1042" s="12">
        <v>79.171700000000001</v>
      </c>
      <c r="L1042" s="12">
        <v>78.569999999999993</v>
      </c>
      <c r="M1042" s="12">
        <v>84.11</v>
      </c>
      <c r="O1042" s="6">
        <v>44972</v>
      </c>
      <c r="P1042" s="7">
        <f t="shared" si="243"/>
        <v>-3.0107189009796372E-3</v>
      </c>
      <c r="Q1042" s="7">
        <f t="shared" si="244"/>
        <v>-1.0594109399539203E-2</v>
      </c>
      <c r="R1042" s="7">
        <f t="shared" si="245"/>
        <v>-1.6874712634860907E-2</v>
      </c>
      <c r="S1042" s="7">
        <f t="shared" si="246"/>
        <v>-5.3245708298503829E-2</v>
      </c>
      <c r="T1042" s="7">
        <f t="shared" si="247"/>
        <v>1.4942530660364307E-2</v>
      </c>
      <c r="U1042" s="7" t="str">
        <f t="shared" si="248"/>
        <v/>
      </c>
      <c r="V1042" s="7">
        <f t="shared" si="249"/>
        <v>8.6072426266435645E-3</v>
      </c>
      <c r="W1042" s="7">
        <f t="shared" si="250"/>
        <v>9.3828306394347187E-3</v>
      </c>
      <c r="X1042" s="7">
        <f t="shared" si="251"/>
        <v>3.8199227895700807E-3</v>
      </c>
      <c r="Y1042" s="7">
        <f t="shared" si="252"/>
        <v>2.1853630031758197E-4</v>
      </c>
      <c r="Z1042" s="7">
        <v>3.2420000000000001E-3</v>
      </c>
      <c r="AA1042" s="7">
        <f t="shared" si="253"/>
        <v>-6.47005111468599E-3</v>
      </c>
      <c r="AB1042" s="7">
        <f t="shared" si="254"/>
        <v>-1.0055091519282749E-2</v>
      </c>
      <c r="AE1042" s="6">
        <v>44972</v>
      </c>
      <c r="AF1042" s="7">
        <v>18.23</v>
      </c>
      <c r="AG1042" s="7">
        <v>35.700000000000003</v>
      </c>
      <c r="AH1042" s="7">
        <v>108.64</v>
      </c>
      <c r="AI1042" s="7">
        <f t="shared" si="240"/>
        <v>5.5400000000000063</v>
      </c>
      <c r="AJ1042" s="7">
        <v>2.4500000000000002</v>
      </c>
      <c r="AK1042" s="7">
        <v>54.716000000000001</v>
      </c>
      <c r="AL1042" s="7">
        <f t="shared" si="241"/>
        <v>52.265999999999998</v>
      </c>
      <c r="AM1042" s="7">
        <v>4.58</v>
      </c>
      <c r="AN1042" s="7">
        <v>4.62</v>
      </c>
      <c r="AO1042" s="7">
        <v>3.81</v>
      </c>
      <c r="AP1042" s="7">
        <f t="shared" si="242"/>
        <v>-0.81</v>
      </c>
      <c r="AQ1042" s="7">
        <v>2.35</v>
      </c>
      <c r="AR1042" s="7">
        <v>120.45569999999999</v>
      </c>
      <c r="AS1042" s="7">
        <v>1834.2</v>
      </c>
      <c r="AT1042" s="14">
        <v>301.45</v>
      </c>
      <c r="AU1042" s="14">
        <v>100.6416</v>
      </c>
      <c r="AV1042" s="14">
        <v>66.900000000000006</v>
      </c>
      <c r="AY1042" s="6">
        <v>44972</v>
      </c>
      <c r="AZ1042" s="12">
        <v>0</v>
      </c>
      <c r="BA1042" s="12">
        <v>0</v>
      </c>
      <c r="BB1042" s="12">
        <v>0</v>
      </c>
      <c r="BE1042" s="6">
        <v>44972</v>
      </c>
      <c r="BF1042" t="s">
        <v>58</v>
      </c>
      <c r="BG1042" s="52">
        <v>5</v>
      </c>
    </row>
    <row r="1043" spans="1:59" x14ac:dyDescent="0.2">
      <c r="A1043" s="6">
        <v>44973</v>
      </c>
      <c r="B1043" s="12">
        <v>104.49339999999999</v>
      </c>
      <c r="C1043" s="12">
        <v>146.7089</v>
      </c>
      <c r="D1043" s="12">
        <v>97.943600000000004</v>
      </c>
      <c r="E1043" s="12">
        <v>59.1892</v>
      </c>
      <c r="F1043" s="12">
        <v>144.4228</v>
      </c>
      <c r="G1043" s="12"/>
      <c r="H1043" s="12">
        <v>12.635400000000001</v>
      </c>
      <c r="I1043" s="12">
        <v>58.383200000000002</v>
      </c>
      <c r="J1043" s="12">
        <v>10.2111</v>
      </c>
      <c r="K1043" s="12">
        <v>79.215000000000003</v>
      </c>
      <c r="L1043" s="12">
        <v>78.45</v>
      </c>
      <c r="M1043" s="12">
        <v>83.84</v>
      </c>
      <c r="O1043" s="6">
        <v>44973</v>
      </c>
      <c r="P1043" s="7">
        <f t="shared" si="243"/>
        <v>-2.9336771579659632E-3</v>
      </c>
      <c r="Q1043" s="7">
        <f t="shared" si="244"/>
        <v>-1.4541808278725511E-2</v>
      </c>
      <c r="R1043" s="7">
        <f t="shared" si="245"/>
        <v>-2.9909566753592111E-2</v>
      </c>
      <c r="S1043" s="7">
        <f t="shared" si="246"/>
        <v>-6.3794243156537972E-3</v>
      </c>
      <c r="T1043" s="7">
        <f t="shared" si="247"/>
        <v>-1.4875364494360386E-2</v>
      </c>
      <c r="U1043" s="7" t="str">
        <f t="shared" si="248"/>
        <v/>
      </c>
      <c r="V1043" s="7">
        <f t="shared" si="249"/>
        <v>-7.4590141376644605E-3</v>
      </c>
      <c r="W1043" s="7">
        <f t="shared" si="250"/>
        <v>3.4780674481484211E-2</v>
      </c>
      <c r="X1043" s="7">
        <f t="shared" si="251"/>
        <v>-6.8805260538540034E-3</v>
      </c>
      <c r="Y1043" s="7">
        <f t="shared" si="252"/>
        <v>5.4676309410707936E-4</v>
      </c>
      <c r="Z1043" s="7">
        <v>-1.3865000000000001E-2</v>
      </c>
      <c r="AA1043" s="7">
        <f t="shared" si="253"/>
        <v>-1.5284680086884671E-3</v>
      </c>
      <c r="AB1043" s="7">
        <f t="shared" si="254"/>
        <v>-3.2152454016138232E-3</v>
      </c>
      <c r="AE1043" s="6">
        <v>44973</v>
      </c>
      <c r="AF1043" s="7">
        <v>20.170000000000002</v>
      </c>
      <c r="AG1043" s="7">
        <v>35.03</v>
      </c>
      <c r="AH1043" s="7">
        <v>111.01</v>
      </c>
      <c r="AI1043" s="7">
        <f t="shared" si="240"/>
        <v>5.3900000000000006</v>
      </c>
      <c r="AJ1043" s="7">
        <v>2.48</v>
      </c>
      <c r="AK1043" s="7">
        <v>52.011000000000003</v>
      </c>
      <c r="AL1043" s="7">
        <f t="shared" si="241"/>
        <v>49.531000000000006</v>
      </c>
      <c r="AM1043" s="7">
        <v>4.58</v>
      </c>
      <c r="AN1043" s="7">
        <v>4.62</v>
      </c>
      <c r="AO1043" s="7">
        <v>3.86</v>
      </c>
      <c r="AP1043" s="7">
        <f t="shared" si="242"/>
        <v>-0.76000000000000023</v>
      </c>
      <c r="AQ1043" s="7">
        <v>2.37</v>
      </c>
      <c r="AR1043" s="7">
        <v>120.46510000000001</v>
      </c>
      <c r="AS1043" s="7">
        <v>1842</v>
      </c>
      <c r="AT1043" s="14">
        <v>301.45</v>
      </c>
      <c r="AU1043" s="14">
        <v>100.6416</v>
      </c>
      <c r="AV1043" s="14">
        <v>66.900000000000006</v>
      </c>
      <c r="AY1043" s="6">
        <v>44973</v>
      </c>
      <c r="AZ1043" s="12">
        <v>0</v>
      </c>
      <c r="BA1043" s="12">
        <v>0</v>
      </c>
      <c r="BB1043" s="12">
        <v>0</v>
      </c>
      <c r="BE1043" s="6">
        <v>44973</v>
      </c>
      <c r="BF1043" t="s">
        <v>58</v>
      </c>
      <c r="BG1043" s="52">
        <v>5</v>
      </c>
    </row>
    <row r="1044" spans="1:59" x14ac:dyDescent="0.2">
      <c r="A1044" s="6">
        <v>44974</v>
      </c>
      <c r="B1044" s="12">
        <v>100.47539999999999</v>
      </c>
      <c r="C1044" s="12">
        <v>143.4324</v>
      </c>
      <c r="D1044" s="12">
        <v>94.111199999999997</v>
      </c>
      <c r="E1044" s="12">
        <v>57.512900000000002</v>
      </c>
      <c r="F1044" s="12">
        <v>140.60839999999999</v>
      </c>
      <c r="G1044" s="12"/>
      <c r="H1044" s="12">
        <v>12.4971</v>
      </c>
      <c r="I1044" s="12">
        <v>57.4315</v>
      </c>
      <c r="J1044" s="12">
        <v>10.0703</v>
      </c>
      <c r="K1044" s="12">
        <v>79.223600000000005</v>
      </c>
      <c r="L1044" s="12">
        <v>76.31</v>
      </c>
      <c r="M1044" s="12">
        <v>81.97</v>
      </c>
      <c r="O1044" s="6">
        <v>44974</v>
      </c>
      <c r="P1044" s="7">
        <f t="shared" si="243"/>
        <v>-3.9210990098421432E-2</v>
      </c>
      <c r="Q1044" s="7">
        <f t="shared" si="244"/>
        <v>-2.2586507271503676E-2</v>
      </c>
      <c r="R1044" s="7">
        <f t="shared" si="245"/>
        <v>-3.9914740971502438E-2</v>
      </c>
      <c r="S1044" s="7">
        <f t="shared" si="246"/>
        <v>-2.8729822347525621E-2</v>
      </c>
      <c r="T1044" s="7">
        <f t="shared" si="247"/>
        <v>-2.6766387185059644E-2</v>
      </c>
      <c r="U1044" s="7" t="str">
        <f t="shared" si="248"/>
        <v/>
      </c>
      <c r="V1044" s="7">
        <f t="shared" si="249"/>
        <v>-1.1005781039558358E-2</v>
      </c>
      <c r="W1044" s="7">
        <f t="shared" si="250"/>
        <v>-1.6435243927617142E-2</v>
      </c>
      <c r="X1044" s="7">
        <f t="shared" si="251"/>
        <v>-1.388486613905247E-2</v>
      </c>
      <c r="Y1044" s="7">
        <f t="shared" si="252"/>
        <v>1.0855940419120304E-4</v>
      </c>
      <c r="Z1044" s="7">
        <v>-2.5010000000000002E-3</v>
      </c>
      <c r="AA1044" s="7">
        <f t="shared" si="253"/>
        <v>-2.7657487877499831E-2</v>
      </c>
      <c r="AB1044" s="7">
        <f t="shared" si="254"/>
        <v>-2.2556893907792835E-2</v>
      </c>
      <c r="AE1044" s="6">
        <v>44974</v>
      </c>
      <c r="AF1044" s="7">
        <v>20.02</v>
      </c>
      <c r="AG1044" s="7">
        <v>36.04</v>
      </c>
      <c r="AH1044" s="7">
        <v>110.11</v>
      </c>
      <c r="AI1044" s="7">
        <f t="shared" si="240"/>
        <v>5.6599999999999966</v>
      </c>
      <c r="AJ1044" s="7">
        <v>2.2799999999999998</v>
      </c>
      <c r="AK1044" s="7">
        <v>49.046999999999997</v>
      </c>
      <c r="AL1044" s="7">
        <f t="shared" si="241"/>
        <v>46.766999999999996</v>
      </c>
      <c r="AM1044" s="7">
        <v>4.58</v>
      </c>
      <c r="AN1044" s="7">
        <v>4.5999999999999996</v>
      </c>
      <c r="AO1044" s="7">
        <v>3.82</v>
      </c>
      <c r="AP1044" s="7">
        <f t="shared" si="242"/>
        <v>-0.7799999999999998</v>
      </c>
      <c r="AQ1044" s="7">
        <v>2.36</v>
      </c>
      <c r="AR1044" s="7">
        <v>120.5526</v>
      </c>
      <c r="AS1044" s="7">
        <v>1840.4</v>
      </c>
      <c r="AT1044" s="14">
        <v>301.45</v>
      </c>
      <c r="AU1044" s="14">
        <v>100.6416</v>
      </c>
      <c r="AV1044" s="14">
        <v>66.900000000000006</v>
      </c>
      <c r="AY1044" s="6">
        <v>44974</v>
      </c>
      <c r="AZ1044" s="12">
        <v>0</v>
      </c>
      <c r="BA1044" s="12">
        <v>0</v>
      </c>
      <c r="BB1044" s="12">
        <v>0</v>
      </c>
      <c r="BE1044" s="6">
        <v>44974</v>
      </c>
      <c r="BF1044" t="s">
        <v>58</v>
      </c>
      <c r="BG1044" s="52">
        <v>5</v>
      </c>
    </row>
    <row r="1045" spans="1:59" x14ac:dyDescent="0.2">
      <c r="A1045" s="6">
        <v>44978</v>
      </c>
      <c r="B1045" s="12">
        <v>100.37609999999999</v>
      </c>
      <c r="C1045" s="12">
        <v>141.803</v>
      </c>
      <c r="D1045" s="12">
        <v>95.186700000000002</v>
      </c>
      <c r="E1045" s="12">
        <v>56.6511</v>
      </c>
      <c r="F1045" s="12">
        <v>139.64760000000001</v>
      </c>
      <c r="G1045" s="12"/>
      <c r="H1045" s="12">
        <v>12.5044</v>
      </c>
      <c r="I1045" s="12">
        <v>56.304299999999998</v>
      </c>
      <c r="J1045" s="12">
        <v>9.9686000000000003</v>
      </c>
      <c r="K1045" s="12">
        <v>79.223600000000005</v>
      </c>
      <c r="L1045" s="12">
        <v>76.28</v>
      </c>
      <c r="M1045" s="12">
        <v>82.14</v>
      </c>
      <c r="O1045" s="6">
        <v>44978</v>
      </c>
      <c r="P1045" s="7">
        <f t="shared" si="243"/>
        <v>-9.8879030617664374E-4</v>
      </c>
      <c r="Q1045" s="7">
        <f t="shared" si="244"/>
        <v>-1.1425073634431538E-2</v>
      </c>
      <c r="R1045" s="7">
        <f t="shared" si="245"/>
        <v>1.1363164329766634E-2</v>
      </c>
      <c r="S1045" s="7">
        <f t="shared" si="246"/>
        <v>-1.509786570595484E-2</v>
      </c>
      <c r="T1045" s="7">
        <f t="shared" si="247"/>
        <v>-6.8566151246354495E-3</v>
      </c>
      <c r="U1045" s="7" t="str">
        <f t="shared" si="248"/>
        <v/>
      </c>
      <c r="V1045" s="7">
        <f t="shared" si="249"/>
        <v>5.8396497869731218E-4</v>
      </c>
      <c r="W1045" s="7">
        <f t="shared" si="250"/>
        <v>-1.982202450510305E-2</v>
      </c>
      <c r="X1045" s="7">
        <f t="shared" si="251"/>
        <v>-1.015034489652878E-2</v>
      </c>
      <c r="Y1045" s="7">
        <f t="shared" si="252"/>
        <v>0</v>
      </c>
      <c r="Z1045" s="7">
        <v>-2.0264999999999998E-2</v>
      </c>
      <c r="AA1045" s="7">
        <f t="shared" si="253"/>
        <v>-3.932105693234996E-4</v>
      </c>
      <c r="AB1045" s="7">
        <f t="shared" si="254"/>
        <v>2.071781863473177E-3</v>
      </c>
      <c r="AE1045" s="6">
        <v>44978</v>
      </c>
      <c r="AF1045" s="7">
        <v>22.87</v>
      </c>
      <c r="AG1045" s="7">
        <v>37.049999999999997</v>
      </c>
      <c r="AH1045" s="7">
        <v>119.62</v>
      </c>
      <c r="AI1045" s="7">
        <f t="shared" si="240"/>
        <v>5.8599999999999994</v>
      </c>
      <c r="AJ1045" s="7">
        <v>2.12</v>
      </c>
      <c r="AK1045" s="7">
        <v>48.542000000000002</v>
      </c>
      <c r="AL1045" s="7">
        <f t="shared" si="241"/>
        <v>46.422000000000004</v>
      </c>
      <c r="AM1045" s="7">
        <v>4.58</v>
      </c>
      <c r="AN1045" s="7">
        <v>4.67</v>
      </c>
      <c r="AO1045" s="7">
        <v>3.95</v>
      </c>
      <c r="AP1045" s="7">
        <f t="shared" si="242"/>
        <v>-0.71999999999999975</v>
      </c>
      <c r="AQ1045" s="7">
        <v>2.42</v>
      </c>
      <c r="AR1045" s="7">
        <v>120.62560000000001</v>
      </c>
      <c r="AS1045" s="7">
        <v>1833</v>
      </c>
      <c r="AT1045" s="14">
        <v>301.45</v>
      </c>
      <c r="AU1045" s="14">
        <v>100.6416</v>
      </c>
      <c r="AV1045" s="14">
        <v>66.900000000000006</v>
      </c>
      <c r="AY1045" s="6">
        <v>44978</v>
      </c>
      <c r="AZ1045" s="12">
        <v>0</v>
      </c>
      <c r="BA1045" s="12">
        <v>0</v>
      </c>
      <c r="BB1045" s="12">
        <v>0</v>
      </c>
      <c r="BE1045" s="6">
        <v>44978</v>
      </c>
      <c r="BF1045" t="s">
        <v>58</v>
      </c>
      <c r="BG1045" s="52">
        <v>5</v>
      </c>
    </row>
    <row r="1046" spans="1:59" x14ac:dyDescent="0.2">
      <c r="A1046" s="6">
        <v>44979</v>
      </c>
      <c r="B1046" s="12">
        <v>99.075900000000004</v>
      </c>
      <c r="C1046" s="12">
        <v>141.23050000000001</v>
      </c>
      <c r="D1046" s="12">
        <v>94.075000000000003</v>
      </c>
      <c r="E1046" s="12">
        <v>55.325299999999999</v>
      </c>
      <c r="F1046" s="12">
        <v>143.51050000000001</v>
      </c>
      <c r="G1046" s="12"/>
      <c r="H1046" s="12">
        <v>12.388</v>
      </c>
      <c r="I1046" s="12">
        <v>54.271700000000003</v>
      </c>
      <c r="J1046" s="12">
        <v>10.172000000000001</v>
      </c>
      <c r="K1046" s="12">
        <v>79.249499999999998</v>
      </c>
      <c r="L1046" s="12">
        <v>73.95</v>
      </c>
      <c r="M1046" s="12">
        <v>79.55</v>
      </c>
      <c r="O1046" s="6">
        <v>44979</v>
      </c>
      <c r="P1046" s="7">
        <f t="shared" si="243"/>
        <v>-1.3037908048495594E-2</v>
      </c>
      <c r="Q1046" s="7">
        <f t="shared" si="244"/>
        <v>-4.0454630337641399E-3</v>
      </c>
      <c r="R1046" s="7">
        <f t="shared" si="245"/>
        <v>-1.1747889675689892E-2</v>
      </c>
      <c r="S1046" s="7">
        <f t="shared" si="246"/>
        <v>-2.3681096335426033E-2</v>
      </c>
      <c r="T1046" s="7">
        <f t="shared" si="247"/>
        <v>2.7286096832724833E-2</v>
      </c>
      <c r="U1046" s="7" t="str">
        <f t="shared" si="248"/>
        <v/>
      </c>
      <c r="V1046" s="7">
        <f t="shared" si="249"/>
        <v>-9.3523202598334038E-3</v>
      </c>
      <c r="W1046" s="7">
        <f t="shared" si="250"/>
        <v>-3.6767996341382343E-2</v>
      </c>
      <c r="X1046" s="7">
        <f t="shared" si="251"/>
        <v>2.019869470990639E-2</v>
      </c>
      <c r="Y1046" s="7">
        <f t="shared" si="252"/>
        <v>3.2686935802466615E-4</v>
      </c>
      <c r="Z1046" s="7">
        <v>-1.379E-3</v>
      </c>
      <c r="AA1046" s="7">
        <f t="shared" si="253"/>
        <v>-3.1021591575409513E-2</v>
      </c>
      <c r="AB1046" s="7">
        <f t="shared" si="254"/>
        <v>-3.203935374461666E-2</v>
      </c>
      <c r="AE1046" s="6">
        <v>44979</v>
      </c>
      <c r="AF1046" s="7">
        <v>22.29</v>
      </c>
      <c r="AG1046" s="7">
        <v>38.36</v>
      </c>
      <c r="AH1046" s="7">
        <v>118.21</v>
      </c>
      <c r="AI1046" s="7">
        <f t="shared" si="240"/>
        <v>5.5999999999999943</v>
      </c>
      <c r="AJ1046" s="7">
        <v>2.0699999999999998</v>
      </c>
      <c r="AK1046" s="7">
        <v>50.567999999999998</v>
      </c>
      <c r="AL1046" s="7">
        <f t="shared" si="241"/>
        <v>48.497999999999998</v>
      </c>
      <c r="AM1046" s="7">
        <v>4.58</v>
      </c>
      <c r="AN1046" s="7">
        <v>4.66</v>
      </c>
      <c r="AO1046" s="7">
        <v>3.93</v>
      </c>
      <c r="AP1046" s="7">
        <f t="shared" si="242"/>
        <v>-0.73</v>
      </c>
      <c r="AQ1046" s="7">
        <v>2.41</v>
      </c>
      <c r="AR1046" s="7">
        <v>120.8389</v>
      </c>
      <c r="AS1046" s="7">
        <v>1832</v>
      </c>
      <c r="AT1046" s="14">
        <v>301.45</v>
      </c>
      <c r="AU1046" s="14">
        <v>100.6416</v>
      </c>
      <c r="AV1046" s="14">
        <v>66.900000000000006</v>
      </c>
      <c r="AY1046" s="6">
        <v>44979</v>
      </c>
      <c r="AZ1046" s="12">
        <v>0</v>
      </c>
      <c r="BA1046" s="12">
        <v>0</v>
      </c>
      <c r="BB1046" s="12">
        <v>0</v>
      </c>
      <c r="BE1046" s="6">
        <v>44979</v>
      </c>
      <c r="BF1046" t="s">
        <v>58</v>
      </c>
      <c r="BG1046" s="52">
        <v>5</v>
      </c>
    </row>
    <row r="1047" spans="1:59" x14ac:dyDescent="0.2">
      <c r="A1047" s="6">
        <v>44980</v>
      </c>
      <c r="B1047" s="12">
        <v>99.987899999999996</v>
      </c>
      <c r="C1047" s="12">
        <v>142.62209999999999</v>
      </c>
      <c r="D1047" s="12">
        <v>95.295199999999994</v>
      </c>
      <c r="E1047" s="12">
        <v>56.082900000000002</v>
      </c>
      <c r="F1047" s="12">
        <v>157.0599</v>
      </c>
      <c r="G1047" s="12"/>
      <c r="H1047" s="12">
        <v>13.0649</v>
      </c>
      <c r="I1047" s="12">
        <v>56.230400000000003</v>
      </c>
      <c r="J1047" s="12">
        <v>10.1798</v>
      </c>
      <c r="K1047" s="12">
        <v>79.275400000000005</v>
      </c>
      <c r="L1047" s="12">
        <v>75.260000000000005</v>
      </c>
      <c r="M1047" s="12">
        <v>82.08</v>
      </c>
      <c r="O1047" s="6">
        <v>44980</v>
      </c>
      <c r="P1047" s="7">
        <f t="shared" si="243"/>
        <v>9.1629556045094238E-3</v>
      </c>
      <c r="Q1047" s="7">
        <f t="shared" si="244"/>
        <v>9.805167535329418E-3</v>
      </c>
      <c r="R1047" s="7">
        <f t="shared" si="245"/>
        <v>1.2887105650902179E-2</v>
      </c>
      <c r="S1047" s="7">
        <f t="shared" si="246"/>
        <v>1.3600644803751128E-2</v>
      </c>
      <c r="T1047" s="7">
        <f t="shared" si="247"/>
        <v>9.0219057992639531E-2</v>
      </c>
      <c r="U1047" s="7" t="str">
        <f t="shared" si="248"/>
        <v/>
      </c>
      <c r="V1047" s="7">
        <f t="shared" si="249"/>
        <v>5.3200982794822299E-2</v>
      </c>
      <c r="W1047" s="7">
        <f t="shared" si="250"/>
        <v>3.5454623477318231E-2</v>
      </c>
      <c r="X1047" s="7">
        <f t="shared" si="251"/>
        <v>7.6651700408862514E-4</v>
      </c>
      <c r="Y1047" s="7">
        <f t="shared" si="252"/>
        <v>3.2676254935916176E-4</v>
      </c>
      <c r="Z1047" s="7">
        <v>5.3049999999999998E-3</v>
      </c>
      <c r="AA1047" s="7">
        <f t="shared" si="253"/>
        <v>1.7559596008482406E-2</v>
      </c>
      <c r="AB1047" s="7">
        <f t="shared" si="254"/>
        <v>3.1308626638663475E-2</v>
      </c>
      <c r="AE1047" s="6">
        <v>44980</v>
      </c>
      <c r="AF1047" s="7">
        <v>21.14</v>
      </c>
      <c r="AG1047" s="7">
        <v>36.69</v>
      </c>
      <c r="AH1047" s="7">
        <v>117.45</v>
      </c>
      <c r="AI1047" s="7">
        <f t="shared" si="240"/>
        <v>6.8199999999999932</v>
      </c>
      <c r="AJ1047" s="7">
        <v>2.17</v>
      </c>
      <c r="AK1047" s="7">
        <v>50.78</v>
      </c>
      <c r="AL1047" s="7">
        <f t="shared" si="241"/>
        <v>48.61</v>
      </c>
      <c r="AM1047" s="7">
        <v>4.58</v>
      </c>
      <c r="AN1047" s="7">
        <v>4.66</v>
      </c>
      <c r="AO1047" s="7">
        <v>3.88</v>
      </c>
      <c r="AP1047" s="7">
        <f t="shared" si="242"/>
        <v>-0.78000000000000025</v>
      </c>
      <c r="AQ1047" s="7">
        <v>2.39</v>
      </c>
      <c r="AR1047" s="7">
        <v>121.0896</v>
      </c>
      <c r="AS1047" s="7">
        <v>1818</v>
      </c>
      <c r="AT1047" s="14">
        <v>301.45</v>
      </c>
      <c r="AU1047" s="14">
        <v>100.6416</v>
      </c>
      <c r="AV1047" s="14">
        <v>66.900000000000006</v>
      </c>
      <c r="AY1047" s="6">
        <v>44980</v>
      </c>
      <c r="AZ1047" s="12">
        <v>0</v>
      </c>
      <c r="BA1047" s="12">
        <v>0</v>
      </c>
      <c r="BB1047" s="12">
        <v>0</v>
      </c>
      <c r="BE1047" s="6">
        <v>44980</v>
      </c>
      <c r="BF1047" t="s">
        <v>58</v>
      </c>
      <c r="BG1047" s="52">
        <v>5</v>
      </c>
    </row>
    <row r="1048" spans="1:59" x14ac:dyDescent="0.2">
      <c r="A1048" s="6">
        <v>44981</v>
      </c>
      <c r="B1048" s="12">
        <v>99.996899999999997</v>
      </c>
      <c r="C1048" s="12">
        <v>143.04490000000001</v>
      </c>
      <c r="D1048" s="12">
        <v>95.132499999999993</v>
      </c>
      <c r="E1048" s="12">
        <v>55.855600000000003</v>
      </c>
      <c r="F1048" s="12">
        <v>153.12899999999999</v>
      </c>
      <c r="G1048" s="12"/>
      <c r="H1048" s="12">
        <v>13.1304</v>
      </c>
      <c r="I1048" s="12">
        <v>56.6</v>
      </c>
      <c r="J1048" s="12">
        <v>10.0625</v>
      </c>
      <c r="K1048" s="12">
        <v>79.284099999999995</v>
      </c>
      <c r="L1048" s="12">
        <v>76.19</v>
      </c>
      <c r="M1048" s="12">
        <v>82.31</v>
      </c>
      <c r="O1048" s="6">
        <v>44981</v>
      </c>
      <c r="P1048" s="7">
        <f t="shared" si="243"/>
        <v>9.0006840580564984E-5</v>
      </c>
      <c r="Q1048" s="7">
        <f t="shared" si="244"/>
        <v>2.9600920562722968E-3</v>
      </c>
      <c r="R1048" s="7">
        <f t="shared" si="245"/>
        <v>-1.708785429741778E-3</v>
      </c>
      <c r="S1048" s="7">
        <f t="shared" si="246"/>
        <v>-4.0611641643554077E-3</v>
      </c>
      <c r="T1048" s="7">
        <f t="shared" si="247"/>
        <v>-2.5346557840389545E-2</v>
      </c>
      <c r="U1048" s="7" t="str">
        <f t="shared" si="248"/>
        <v/>
      </c>
      <c r="V1048" s="7">
        <f t="shared" si="249"/>
        <v>5.0009075298100602E-3</v>
      </c>
      <c r="W1048" s="7">
        <f t="shared" si="250"/>
        <v>6.5514492899231497E-3</v>
      </c>
      <c r="X1048" s="7">
        <f t="shared" si="251"/>
        <v>-1.1589721819280127E-2</v>
      </c>
      <c r="Y1048" s="7">
        <f t="shared" si="252"/>
        <v>1.0973798490441887E-4</v>
      </c>
      <c r="Z1048" s="7">
        <v>-1.074E-2</v>
      </c>
      <c r="AA1048" s="7">
        <f t="shared" si="253"/>
        <v>1.228143531962699E-2</v>
      </c>
      <c r="AB1048" s="7">
        <f t="shared" si="254"/>
        <v>2.7982255620932856E-3</v>
      </c>
      <c r="AE1048" s="6">
        <v>44981</v>
      </c>
      <c r="AF1048" s="7">
        <v>21.67</v>
      </c>
      <c r="AG1048" s="7">
        <v>37.25</v>
      </c>
      <c r="AH1048" s="7">
        <v>122.84</v>
      </c>
      <c r="AI1048" s="7">
        <f t="shared" si="240"/>
        <v>6.1200000000000045</v>
      </c>
      <c r="AJ1048" s="7">
        <v>2.36</v>
      </c>
      <c r="AK1048" s="7">
        <v>51.012999999999998</v>
      </c>
      <c r="AL1048" s="7">
        <f t="shared" si="241"/>
        <v>48.652999999999999</v>
      </c>
      <c r="AM1048" s="7">
        <v>4.58</v>
      </c>
      <c r="AN1048" s="7">
        <v>4.78</v>
      </c>
      <c r="AO1048" s="7">
        <v>3.95</v>
      </c>
      <c r="AP1048" s="7">
        <f t="shared" si="242"/>
        <v>-0.83000000000000007</v>
      </c>
      <c r="AQ1048" s="7">
        <v>2.38</v>
      </c>
      <c r="AR1048" s="7">
        <v>121.5681</v>
      </c>
      <c r="AS1048" s="7">
        <v>1808.8</v>
      </c>
      <c r="AT1048" s="14">
        <v>301.45</v>
      </c>
      <c r="AU1048" s="14">
        <v>100.6416</v>
      </c>
      <c r="AV1048" s="14">
        <v>66.900000000000006</v>
      </c>
      <c r="AY1048" s="6">
        <v>44981</v>
      </c>
      <c r="AZ1048" s="12">
        <v>0</v>
      </c>
      <c r="BA1048" s="12">
        <v>0</v>
      </c>
      <c r="BB1048" s="12">
        <v>0</v>
      </c>
      <c r="BE1048" s="6">
        <v>44981</v>
      </c>
      <c r="BF1048" t="s">
        <v>58</v>
      </c>
      <c r="BG1048" s="52">
        <v>5</v>
      </c>
    </row>
    <row r="1049" spans="1:59" x14ac:dyDescent="0.2">
      <c r="A1049" s="6">
        <v>44984</v>
      </c>
      <c r="B1049" s="12">
        <v>99.816299999999998</v>
      </c>
      <c r="C1049" s="12">
        <v>143.40600000000001</v>
      </c>
      <c r="D1049" s="12">
        <v>95.683899999999994</v>
      </c>
      <c r="E1049" s="12">
        <v>55.8367</v>
      </c>
      <c r="F1049" s="12">
        <v>153.83750000000001</v>
      </c>
      <c r="G1049" s="12"/>
      <c r="H1049" s="12">
        <v>13.5016</v>
      </c>
      <c r="I1049" s="12">
        <v>57.117400000000004</v>
      </c>
      <c r="J1049" s="12">
        <v>9.9841999999999995</v>
      </c>
      <c r="K1049" s="12">
        <v>79.292699999999996</v>
      </c>
      <c r="L1049" s="12">
        <v>75.569999999999993</v>
      </c>
      <c r="M1049" s="12">
        <v>81.239999999999995</v>
      </c>
      <c r="O1049" s="6">
        <v>44984</v>
      </c>
      <c r="P1049" s="7">
        <f t="shared" si="243"/>
        <v>-1.8076888732022974E-3</v>
      </c>
      <c r="Q1049" s="7">
        <f t="shared" si="244"/>
        <v>2.5212013037930179E-3</v>
      </c>
      <c r="R1049" s="7">
        <f t="shared" si="245"/>
        <v>5.7793935405239102E-3</v>
      </c>
      <c r="S1049" s="7">
        <f t="shared" si="246"/>
        <v>-3.3842977860415219E-4</v>
      </c>
      <c r="T1049" s="7">
        <f t="shared" si="247"/>
        <v>4.6161470916693858E-3</v>
      </c>
      <c r="U1049" s="7" t="str">
        <f t="shared" si="248"/>
        <v/>
      </c>
      <c r="V1049" s="7">
        <f t="shared" si="249"/>
        <v>2.7878044504548807E-2</v>
      </c>
      <c r="W1049" s="7">
        <f t="shared" si="250"/>
        <v>9.0998135789237267E-3</v>
      </c>
      <c r="X1049" s="7">
        <f t="shared" si="251"/>
        <v>-7.8117992669667347E-3</v>
      </c>
      <c r="Y1049" s="7">
        <f t="shared" si="252"/>
        <v>1.0846479445200894E-4</v>
      </c>
      <c r="Z1049" s="7">
        <v>3.3999999999999998E-3</v>
      </c>
      <c r="AA1049" s="7">
        <f t="shared" si="253"/>
        <v>-8.1708414522898114E-3</v>
      </c>
      <c r="AB1049" s="7">
        <f t="shared" si="254"/>
        <v>-1.3084870272368812E-2</v>
      </c>
      <c r="AE1049" s="6">
        <v>44984</v>
      </c>
      <c r="AF1049" s="7">
        <v>20.95</v>
      </c>
      <c r="AG1049" s="7">
        <v>37.549999999999997</v>
      </c>
      <c r="AH1049" s="7">
        <v>120.03</v>
      </c>
      <c r="AI1049" s="7">
        <f t="shared" si="240"/>
        <v>5.6700000000000017</v>
      </c>
      <c r="AJ1049" s="7">
        <v>2.5499999999999998</v>
      </c>
      <c r="AK1049" s="7">
        <v>47.298999999999999</v>
      </c>
      <c r="AL1049" s="7">
        <f t="shared" si="241"/>
        <v>44.749000000000002</v>
      </c>
      <c r="AM1049" s="7">
        <v>4.57</v>
      </c>
      <c r="AN1049" s="7">
        <v>4.78</v>
      </c>
      <c r="AO1049" s="7">
        <v>3.92</v>
      </c>
      <c r="AP1049" s="7">
        <f t="shared" si="242"/>
        <v>-0.86000000000000032</v>
      </c>
      <c r="AQ1049" s="7">
        <v>2.36</v>
      </c>
      <c r="AR1049" s="7">
        <v>121.39409999999999</v>
      </c>
      <c r="AS1049" s="7">
        <v>1817</v>
      </c>
      <c r="AT1049" s="14">
        <v>301.45</v>
      </c>
      <c r="AU1049" s="14">
        <v>100.6416</v>
      </c>
      <c r="AV1049" s="14">
        <v>66.900000000000006</v>
      </c>
      <c r="AY1049" s="6">
        <v>44984</v>
      </c>
      <c r="AZ1049" s="12">
        <v>0</v>
      </c>
      <c r="BA1049" s="12">
        <v>0</v>
      </c>
      <c r="BB1049" s="12">
        <v>0</v>
      </c>
      <c r="BE1049" s="6">
        <v>44984</v>
      </c>
      <c r="BF1049" t="s">
        <v>58</v>
      </c>
      <c r="BG1049" s="52">
        <v>5</v>
      </c>
    </row>
    <row r="1050" spans="1:59" x14ac:dyDescent="0.2">
      <c r="A1050" s="6">
        <v>44985</v>
      </c>
      <c r="B1050" s="12">
        <v>99.238399999999999</v>
      </c>
      <c r="C1050" s="12">
        <v>141.60040000000001</v>
      </c>
      <c r="D1050" s="12">
        <v>93.415199999999999</v>
      </c>
      <c r="E1050" s="12">
        <v>55.457900000000002</v>
      </c>
      <c r="F1050" s="12">
        <v>152.7116</v>
      </c>
      <c r="G1050" s="12"/>
      <c r="H1050" s="12">
        <v>13.7418</v>
      </c>
      <c r="I1050" s="12">
        <v>55.768500000000003</v>
      </c>
      <c r="J1050" s="12">
        <v>9.9060000000000006</v>
      </c>
      <c r="K1050" s="12">
        <v>79.301400000000001</v>
      </c>
      <c r="L1050" s="12">
        <v>76.88</v>
      </c>
      <c r="M1050" s="12">
        <v>83.21</v>
      </c>
      <c r="O1050" s="6">
        <v>44985</v>
      </c>
      <c r="P1050" s="7">
        <f t="shared" si="243"/>
        <v>-5.8064604719857294E-3</v>
      </c>
      <c r="Q1050" s="7">
        <f t="shared" si="244"/>
        <v>-1.2670762180007136E-2</v>
      </c>
      <c r="R1050" s="7">
        <f t="shared" si="245"/>
        <v>-2.3995977347894222E-2</v>
      </c>
      <c r="S1050" s="7">
        <f t="shared" si="246"/>
        <v>-6.807184943882434E-3</v>
      </c>
      <c r="T1050" s="7">
        <f t="shared" si="247"/>
        <v>-7.345675212834731E-3</v>
      </c>
      <c r="U1050" s="7" t="str">
        <f t="shared" si="248"/>
        <v/>
      </c>
      <c r="V1050" s="7">
        <f t="shared" si="249"/>
        <v>1.7634085640555169E-2</v>
      </c>
      <c r="W1050" s="7">
        <f t="shared" si="250"/>
        <v>-2.389960492904972E-2</v>
      </c>
      <c r="X1050" s="7">
        <f t="shared" si="251"/>
        <v>-7.8632093116690199E-3</v>
      </c>
      <c r="Y1050" s="7">
        <f t="shared" si="252"/>
        <v>1.0971404369684356E-4</v>
      </c>
      <c r="Z1050" s="7">
        <v>-3.7030000000000001E-3</v>
      </c>
      <c r="AA1050" s="7">
        <f t="shared" si="253"/>
        <v>1.7186385629408472E-2</v>
      </c>
      <c r="AB1050" s="7">
        <f t="shared" si="254"/>
        <v>2.39597962001546E-2</v>
      </c>
      <c r="AE1050" s="6">
        <v>44985</v>
      </c>
      <c r="AF1050" s="7">
        <v>20.7</v>
      </c>
      <c r="AG1050" s="7">
        <v>35.42</v>
      </c>
      <c r="AH1050" s="7">
        <v>123.6</v>
      </c>
      <c r="AI1050" s="7">
        <f t="shared" si="240"/>
        <v>6.3299999999999983</v>
      </c>
      <c r="AJ1050" s="7">
        <v>2.5</v>
      </c>
      <c r="AK1050" s="7">
        <v>46.664999999999999</v>
      </c>
      <c r="AL1050" s="7">
        <f t="shared" si="241"/>
        <v>44.164999999999999</v>
      </c>
      <c r="AM1050" s="7">
        <v>4.57</v>
      </c>
      <c r="AN1050" s="7">
        <v>4.8099999999999996</v>
      </c>
      <c r="AO1050" s="7">
        <v>3.92</v>
      </c>
      <c r="AP1050" s="7">
        <f t="shared" si="242"/>
        <v>-0.88999999999999968</v>
      </c>
      <c r="AQ1050" s="7">
        <v>2.4300000000000002</v>
      </c>
      <c r="AR1050" s="7">
        <v>121.33410000000001</v>
      </c>
      <c r="AS1050" s="7">
        <v>1828.9</v>
      </c>
      <c r="AT1050" s="14">
        <v>301.45</v>
      </c>
      <c r="AU1050" s="14">
        <v>100.6416</v>
      </c>
      <c r="AV1050" s="14">
        <v>66.900000000000006</v>
      </c>
      <c r="AY1050" s="6">
        <v>44985</v>
      </c>
      <c r="AZ1050" s="12">
        <v>0</v>
      </c>
      <c r="BA1050" s="12">
        <v>0</v>
      </c>
      <c r="BB1050" s="12">
        <v>0</v>
      </c>
      <c r="BE1050" s="6">
        <v>44985</v>
      </c>
      <c r="BF1050" t="s">
        <v>58</v>
      </c>
      <c r="BG1050" s="52">
        <v>5</v>
      </c>
    </row>
    <row r="1051" spans="1:59" x14ac:dyDescent="0.2">
      <c r="A1051" s="6">
        <v>44986</v>
      </c>
      <c r="B1051" s="12">
        <v>100.1233</v>
      </c>
      <c r="C1051" s="12">
        <v>142.72790000000001</v>
      </c>
      <c r="D1051" s="12">
        <v>96.0364</v>
      </c>
      <c r="E1051" s="12">
        <v>56.546999999999997</v>
      </c>
      <c r="F1051" s="12">
        <v>156.06010000000001</v>
      </c>
      <c r="G1051" s="12"/>
      <c r="H1051" s="12">
        <v>13.479699999999999</v>
      </c>
      <c r="I1051" s="12">
        <v>55.602200000000003</v>
      </c>
      <c r="J1051" s="12">
        <v>10.0077</v>
      </c>
      <c r="K1051" s="12">
        <v>79.305700000000002</v>
      </c>
      <c r="L1051" s="12">
        <v>77.569999999999993</v>
      </c>
      <c r="M1051" s="12">
        <v>83.68</v>
      </c>
      <c r="O1051" s="6">
        <v>44986</v>
      </c>
      <c r="P1051" s="7">
        <f t="shared" si="243"/>
        <v>8.8773903054594309E-3</v>
      </c>
      <c r="Q1051" s="7">
        <f t="shared" si="244"/>
        <v>7.9310143243977137E-3</v>
      </c>
      <c r="R1051" s="7">
        <f t="shared" si="245"/>
        <v>2.7673213375696951E-2</v>
      </c>
      <c r="S1051" s="7">
        <f t="shared" si="246"/>
        <v>1.9447976414319616E-2</v>
      </c>
      <c r="T1051" s="7">
        <f t="shared" si="247"/>
        <v>2.1690014181977153E-2</v>
      </c>
      <c r="U1051" s="7" t="str">
        <f t="shared" si="248"/>
        <v/>
      </c>
      <c r="V1051" s="7">
        <f t="shared" si="249"/>
        <v>-1.9257432537060727E-2</v>
      </c>
      <c r="W1051" s="7">
        <f t="shared" si="250"/>
        <v>-2.9864250399571236E-3</v>
      </c>
      <c r="X1051" s="7">
        <f t="shared" si="251"/>
        <v>1.0214162530089431E-2</v>
      </c>
      <c r="Y1051" s="7">
        <f t="shared" si="252"/>
        <v>5.4222036731662718E-5</v>
      </c>
      <c r="Z1051" s="7">
        <v>-3.8430000000000001E-3</v>
      </c>
      <c r="AA1051" s="7">
        <f t="shared" si="253"/>
        <v>8.9349898407432363E-3</v>
      </c>
      <c r="AB1051" s="7">
        <f t="shared" si="254"/>
        <v>5.6324674042744667E-3</v>
      </c>
      <c r="AE1051" s="6">
        <v>44986</v>
      </c>
      <c r="AF1051" s="7">
        <v>20.58</v>
      </c>
      <c r="AG1051" s="7">
        <v>36.630000000000003</v>
      </c>
      <c r="AH1051" s="7">
        <v>121.08</v>
      </c>
      <c r="AI1051" s="7">
        <f t="shared" si="240"/>
        <v>6.1100000000000136</v>
      </c>
      <c r="AJ1051" s="7">
        <v>2.59</v>
      </c>
      <c r="AK1051" s="7">
        <v>47.084000000000003</v>
      </c>
      <c r="AL1051" s="7">
        <f t="shared" si="241"/>
        <v>44.494</v>
      </c>
      <c r="AM1051" s="7">
        <v>4.58</v>
      </c>
      <c r="AN1051" s="7">
        <v>4.8899999999999997</v>
      </c>
      <c r="AO1051" s="7">
        <v>4.01</v>
      </c>
      <c r="AP1051" s="7">
        <f t="shared" si="242"/>
        <v>-0.87999999999999989</v>
      </c>
      <c r="AQ1051" s="7">
        <v>2.44</v>
      </c>
      <c r="AR1051" s="7">
        <v>120.6347</v>
      </c>
      <c r="AS1051" s="7">
        <v>1837.7</v>
      </c>
      <c r="AT1051" s="14">
        <v>301.82100000000003</v>
      </c>
      <c r="AU1051" s="14">
        <v>101.0205</v>
      </c>
      <c r="AV1051" s="14">
        <v>62</v>
      </c>
      <c r="AY1051" s="6">
        <v>44986</v>
      </c>
      <c r="AZ1051" s="12">
        <v>0</v>
      </c>
      <c r="BA1051" s="12">
        <v>0</v>
      </c>
      <c r="BB1051" s="12">
        <v>0</v>
      </c>
      <c r="BE1051" s="6">
        <v>44986</v>
      </c>
      <c r="BF1051" t="s">
        <v>58</v>
      </c>
      <c r="BG1051" s="52">
        <v>5</v>
      </c>
    </row>
    <row r="1052" spans="1:59" x14ac:dyDescent="0.2">
      <c r="A1052" s="6">
        <v>44987</v>
      </c>
      <c r="B1052" s="12">
        <v>100.5838</v>
      </c>
      <c r="C1052" s="12">
        <v>143.17699999999999</v>
      </c>
      <c r="D1052" s="12">
        <v>97.916499999999999</v>
      </c>
      <c r="E1052" s="12">
        <v>57.077300000000001</v>
      </c>
      <c r="F1052" s="12">
        <v>158.51570000000001</v>
      </c>
      <c r="G1052" s="12"/>
      <c r="H1052" s="12">
        <v>13.319599999999999</v>
      </c>
      <c r="I1052" s="12">
        <v>54.428800000000003</v>
      </c>
      <c r="J1052" s="12">
        <v>10.132899999999999</v>
      </c>
      <c r="K1052" s="12">
        <v>79.331699999999998</v>
      </c>
      <c r="L1052" s="12">
        <v>78.05</v>
      </c>
      <c r="M1052" s="12">
        <v>84.15</v>
      </c>
      <c r="O1052" s="6">
        <v>44987</v>
      </c>
      <c r="P1052" s="7">
        <f t="shared" si="243"/>
        <v>4.5887844332350427E-3</v>
      </c>
      <c r="Q1052" s="7">
        <f t="shared" si="244"/>
        <v>3.1416066627271751E-3</v>
      </c>
      <c r="R1052" s="7">
        <f t="shared" si="245"/>
        <v>1.9387788392163038E-2</v>
      </c>
      <c r="S1052" s="7">
        <f t="shared" si="246"/>
        <v>9.3343387005945608E-3</v>
      </c>
      <c r="T1052" s="7">
        <f t="shared" si="247"/>
        <v>1.5612452572011489E-2</v>
      </c>
      <c r="U1052" s="7" t="str">
        <f t="shared" si="248"/>
        <v/>
      </c>
      <c r="V1052" s="7">
        <f t="shared" si="249"/>
        <v>-1.1948215412329471E-2</v>
      </c>
      <c r="W1052" s="7">
        <f t="shared" si="250"/>
        <v>-2.1329343281418639E-2</v>
      </c>
      <c r="X1052" s="7">
        <f t="shared" si="251"/>
        <v>1.2432758975666052E-2</v>
      </c>
      <c r="Y1052" s="7">
        <f t="shared" si="252"/>
        <v>3.2779155776381584E-4</v>
      </c>
      <c r="Z1052" s="7">
        <v>7.7470000000000004E-3</v>
      </c>
      <c r="AA1052" s="7">
        <f t="shared" si="253"/>
        <v>6.1688924586608511E-3</v>
      </c>
      <c r="AB1052" s="7">
        <f t="shared" si="254"/>
        <v>5.6009203202023036E-3</v>
      </c>
      <c r="AE1052" s="6">
        <v>44987</v>
      </c>
      <c r="AF1052" s="7">
        <v>19.59</v>
      </c>
      <c r="AG1052" s="7">
        <v>35.61</v>
      </c>
      <c r="AH1052" s="7">
        <v>124.12</v>
      </c>
      <c r="AI1052" s="7">
        <f t="shared" si="240"/>
        <v>6.1000000000000085</v>
      </c>
      <c r="AJ1052" s="7">
        <v>2.67</v>
      </c>
      <c r="AK1052" s="7">
        <v>46.814999999999998</v>
      </c>
      <c r="AL1052" s="7">
        <f t="shared" si="241"/>
        <v>44.144999999999996</v>
      </c>
      <c r="AM1052" s="7">
        <v>4.57</v>
      </c>
      <c r="AN1052" s="7">
        <v>4.8899999999999997</v>
      </c>
      <c r="AO1052" s="7">
        <v>4.08</v>
      </c>
      <c r="AP1052" s="7">
        <f t="shared" si="242"/>
        <v>-0.80999999999999961</v>
      </c>
      <c r="AQ1052" s="7">
        <v>2.48</v>
      </c>
      <c r="AR1052" s="7">
        <v>121.1302</v>
      </c>
      <c r="AS1052" s="7">
        <v>1833.5</v>
      </c>
      <c r="AT1052" s="14">
        <v>301.82100000000003</v>
      </c>
      <c r="AU1052" s="14">
        <v>101.0205</v>
      </c>
      <c r="AV1052" s="14">
        <v>62</v>
      </c>
      <c r="AY1052" s="6">
        <v>44987</v>
      </c>
      <c r="AZ1052" s="12">
        <v>0</v>
      </c>
      <c r="BA1052" s="12">
        <v>0</v>
      </c>
      <c r="BB1052" s="12">
        <v>0</v>
      </c>
      <c r="BE1052" s="6">
        <v>44987</v>
      </c>
      <c r="BF1052" t="s">
        <v>58</v>
      </c>
      <c r="BG1052" s="52">
        <v>5</v>
      </c>
    </row>
    <row r="1053" spans="1:59" x14ac:dyDescent="0.2">
      <c r="A1053" s="6">
        <v>44988</v>
      </c>
      <c r="B1053" s="12">
        <v>101.8569</v>
      </c>
      <c r="C1053" s="12">
        <v>145.29079999999999</v>
      </c>
      <c r="D1053" s="12">
        <v>98.196700000000007</v>
      </c>
      <c r="E1053" s="12">
        <v>58.005400000000002</v>
      </c>
      <c r="F1053" s="12">
        <v>159.5445</v>
      </c>
      <c r="G1053" s="12"/>
      <c r="H1053" s="12">
        <v>13.814500000000001</v>
      </c>
      <c r="I1053" s="12">
        <v>54.604300000000002</v>
      </c>
      <c r="J1053" s="12">
        <v>10.2111</v>
      </c>
      <c r="K1053" s="12">
        <v>79.349100000000007</v>
      </c>
      <c r="L1053" s="12">
        <v>79.62</v>
      </c>
      <c r="M1053" s="12">
        <v>85.74</v>
      </c>
      <c r="O1053" s="6">
        <v>44988</v>
      </c>
      <c r="P1053" s="7">
        <f t="shared" si="243"/>
        <v>1.2577676163326966E-2</v>
      </c>
      <c r="Q1053" s="7">
        <f t="shared" si="244"/>
        <v>1.4655624195498278E-2</v>
      </c>
      <c r="R1053" s="7">
        <f t="shared" si="245"/>
        <v>2.8575352466288667E-3</v>
      </c>
      <c r="S1053" s="7">
        <f t="shared" si="246"/>
        <v>1.6129620203214307E-2</v>
      </c>
      <c r="T1053" s="7">
        <f t="shared" si="247"/>
        <v>6.4692381381060262E-3</v>
      </c>
      <c r="U1053" s="7" t="str">
        <f t="shared" si="248"/>
        <v/>
      </c>
      <c r="V1053" s="7">
        <f t="shared" si="249"/>
        <v>3.6482130544775518E-2</v>
      </c>
      <c r="W1053" s="7">
        <f t="shared" si="250"/>
        <v>3.2192086909994064E-3</v>
      </c>
      <c r="X1053" s="7">
        <f t="shared" si="251"/>
        <v>7.6878082137464424E-3</v>
      </c>
      <c r="Y1053" s="7">
        <f t="shared" si="252"/>
        <v>2.1930819695582061E-4</v>
      </c>
      <c r="Z1053" s="7">
        <v>1.5911000000000002E-2</v>
      </c>
      <c r="AA1053" s="7">
        <f t="shared" si="253"/>
        <v>1.991567061073006E-2</v>
      </c>
      <c r="AB1053" s="7">
        <f t="shared" si="254"/>
        <v>1.8718540533015939E-2</v>
      </c>
      <c r="AE1053" s="6">
        <v>44988</v>
      </c>
      <c r="AF1053" s="7">
        <v>18.489999999999998</v>
      </c>
      <c r="AG1053" s="7">
        <v>35.200000000000003</v>
      </c>
      <c r="AH1053" s="7">
        <v>122.52</v>
      </c>
      <c r="AI1053" s="7">
        <f t="shared" si="240"/>
        <v>6.1199999999999903</v>
      </c>
      <c r="AJ1053" s="7">
        <v>2.66</v>
      </c>
      <c r="AK1053" s="7">
        <v>44.98</v>
      </c>
      <c r="AL1053" s="7">
        <f t="shared" si="241"/>
        <v>42.319999999999993</v>
      </c>
      <c r="AM1053" s="7">
        <v>4.57</v>
      </c>
      <c r="AN1053" s="7">
        <v>4.8600000000000003</v>
      </c>
      <c r="AO1053" s="7">
        <v>3.97</v>
      </c>
      <c r="AP1053" s="7">
        <f t="shared" si="242"/>
        <v>-0.89000000000000012</v>
      </c>
      <c r="AQ1053" s="7">
        <v>2.52</v>
      </c>
      <c r="AR1053" s="7">
        <v>120.77419999999999</v>
      </c>
      <c r="AS1053" s="7">
        <v>1847.7</v>
      </c>
      <c r="AT1053" s="14">
        <v>301.82100000000003</v>
      </c>
      <c r="AU1053" s="14">
        <v>101.0205</v>
      </c>
      <c r="AV1053" s="14">
        <v>62</v>
      </c>
      <c r="AY1053" s="6">
        <v>44988</v>
      </c>
      <c r="AZ1053" s="12">
        <v>0</v>
      </c>
      <c r="BA1053" s="12">
        <v>0</v>
      </c>
      <c r="BB1053" s="12">
        <v>0</v>
      </c>
      <c r="BE1053" s="6">
        <v>44988</v>
      </c>
      <c r="BF1053" t="s">
        <v>58</v>
      </c>
      <c r="BG1053" s="52">
        <v>5</v>
      </c>
    </row>
    <row r="1054" spans="1:59" x14ac:dyDescent="0.2">
      <c r="A1054" s="6">
        <v>44991</v>
      </c>
      <c r="B1054" s="12">
        <v>102.7598</v>
      </c>
      <c r="C1054" s="12">
        <v>146.35659999999999</v>
      </c>
      <c r="D1054" s="12">
        <v>99.028199999999998</v>
      </c>
      <c r="E1054" s="12">
        <v>58.412599999999998</v>
      </c>
      <c r="F1054" s="12">
        <v>151.94489999999999</v>
      </c>
      <c r="G1054" s="12"/>
      <c r="H1054" s="12">
        <v>13.254099999999999</v>
      </c>
      <c r="I1054" s="12">
        <v>54.409599999999998</v>
      </c>
      <c r="J1054" s="12">
        <v>10.3285</v>
      </c>
      <c r="K1054" s="12">
        <v>79.357699999999994</v>
      </c>
      <c r="L1054" s="12">
        <v>80.39</v>
      </c>
      <c r="M1054" s="12">
        <v>85.86</v>
      </c>
      <c r="O1054" s="6">
        <v>44991</v>
      </c>
      <c r="P1054" s="7">
        <f t="shared" si="243"/>
        <v>8.8253388927734405E-3</v>
      </c>
      <c r="Q1054" s="7">
        <f t="shared" si="244"/>
        <v>7.308858193349403E-3</v>
      </c>
      <c r="R1054" s="7">
        <f t="shared" si="245"/>
        <v>8.4320481500315334E-3</v>
      </c>
      <c r="S1054" s="7">
        <f t="shared" si="246"/>
        <v>6.9955103265777804E-3</v>
      </c>
      <c r="T1054" s="7">
        <f t="shared" si="247"/>
        <v>-4.8804925050446341E-2</v>
      </c>
      <c r="U1054" s="7" t="str">
        <f t="shared" si="248"/>
        <v/>
      </c>
      <c r="V1054" s="7">
        <f t="shared" si="249"/>
        <v>-4.1411826646397545E-2</v>
      </c>
      <c r="W1054" s="7">
        <f t="shared" si="250"/>
        <v>-3.5720253476054249E-3</v>
      </c>
      <c r="X1054" s="7">
        <f t="shared" si="251"/>
        <v>1.1431700570622323E-2</v>
      </c>
      <c r="Y1054" s="7">
        <f t="shared" si="252"/>
        <v>1.0837594871060577E-4</v>
      </c>
      <c r="Z1054" s="7">
        <v>6.9200000000000002E-4</v>
      </c>
      <c r="AA1054" s="7">
        <f t="shared" si="253"/>
        <v>9.6244727676981709E-3</v>
      </c>
      <c r="AB1054" s="7">
        <f t="shared" si="254"/>
        <v>1.3986016265835979E-3</v>
      </c>
      <c r="AE1054" s="6">
        <v>44991</v>
      </c>
      <c r="AF1054" s="7">
        <v>18.61</v>
      </c>
      <c r="AG1054" s="7">
        <v>33.03</v>
      </c>
      <c r="AH1054" s="7">
        <v>128.19</v>
      </c>
      <c r="AI1054" s="7">
        <f t="shared" si="240"/>
        <v>5.4699999999999989</v>
      </c>
      <c r="AJ1054" s="7">
        <v>2.46</v>
      </c>
      <c r="AK1054" s="7">
        <v>42.149000000000001</v>
      </c>
      <c r="AL1054" s="7">
        <f t="shared" si="241"/>
        <v>39.689</v>
      </c>
      <c r="AM1054" s="7">
        <v>4.57</v>
      </c>
      <c r="AN1054" s="7">
        <v>4.8899999999999997</v>
      </c>
      <c r="AO1054" s="7">
        <v>3.98</v>
      </c>
      <c r="AP1054" s="7">
        <f t="shared" si="242"/>
        <v>-0.9099999999999997</v>
      </c>
      <c r="AQ1054" s="7">
        <v>2.4900000000000002</v>
      </c>
      <c r="AR1054" s="7">
        <v>120.485</v>
      </c>
      <c r="AS1054" s="7">
        <v>1847.9</v>
      </c>
      <c r="AT1054" s="14">
        <v>301.82100000000003</v>
      </c>
      <c r="AU1054" s="14">
        <v>101.0205</v>
      </c>
      <c r="AV1054" s="14">
        <v>62</v>
      </c>
      <c r="AY1054" s="6">
        <v>44991</v>
      </c>
      <c r="AZ1054" s="12">
        <v>0</v>
      </c>
      <c r="BA1054" s="12">
        <v>0</v>
      </c>
      <c r="BB1054" s="12">
        <v>0</v>
      </c>
      <c r="BE1054" s="6">
        <v>44991</v>
      </c>
      <c r="BF1054" t="s">
        <v>58</v>
      </c>
      <c r="BG1054" s="52">
        <v>5</v>
      </c>
    </row>
    <row r="1055" spans="1:59" x14ac:dyDescent="0.2">
      <c r="A1055" s="6">
        <v>44992</v>
      </c>
      <c r="B1055" s="12">
        <v>100.7734</v>
      </c>
      <c r="C1055" s="12">
        <v>144.4717</v>
      </c>
      <c r="D1055" s="12">
        <v>97.3018</v>
      </c>
      <c r="E1055" s="12">
        <v>57.626600000000003</v>
      </c>
      <c r="F1055" s="12">
        <v>151.12960000000001</v>
      </c>
      <c r="G1055" s="12"/>
      <c r="H1055" s="12">
        <v>13.225</v>
      </c>
      <c r="I1055" s="12">
        <v>56.004199999999997</v>
      </c>
      <c r="J1055" s="12">
        <v>10.2737</v>
      </c>
      <c r="K1055" s="12">
        <v>79.357699999999994</v>
      </c>
      <c r="L1055" s="12">
        <v>77.45</v>
      </c>
      <c r="M1055" s="12">
        <v>83.03</v>
      </c>
      <c r="O1055" s="6">
        <v>44992</v>
      </c>
      <c r="P1055" s="7">
        <f t="shared" si="243"/>
        <v>-1.9519794033608803E-2</v>
      </c>
      <c r="Q1055" s="7">
        <f t="shared" si="244"/>
        <v>-1.2962468869412441E-2</v>
      </c>
      <c r="R1055" s="7">
        <f t="shared" si="245"/>
        <v>-1.758716955083979E-2</v>
      </c>
      <c r="S1055" s="7">
        <f t="shared" si="246"/>
        <v>-1.3547353329382833E-2</v>
      </c>
      <c r="T1055" s="7">
        <f t="shared" si="247"/>
        <v>-5.380208276724488E-3</v>
      </c>
      <c r="U1055" s="7" t="str">
        <f t="shared" si="248"/>
        <v/>
      </c>
      <c r="V1055" s="7">
        <f t="shared" si="249"/>
        <v>-2.1979607853175411E-3</v>
      </c>
      <c r="W1055" s="7">
        <f t="shared" si="250"/>
        <v>2.8886079041760323E-2</v>
      </c>
      <c r="X1055" s="7">
        <f t="shared" si="251"/>
        <v>-5.3198327595538157E-3</v>
      </c>
      <c r="Y1055" s="7">
        <f t="shared" si="252"/>
        <v>0</v>
      </c>
      <c r="Z1055" s="7">
        <v>-1.5447000000000001E-2</v>
      </c>
      <c r="AA1055" s="7">
        <f t="shared" si="253"/>
        <v>-3.7257223476991806E-2</v>
      </c>
      <c r="AB1055" s="7">
        <f t="shared" si="254"/>
        <v>-3.351607452247525E-2</v>
      </c>
      <c r="AE1055" s="6">
        <v>44992</v>
      </c>
      <c r="AF1055" s="7">
        <v>19.59</v>
      </c>
      <c r="AG1055" s="7">
        <v>33.76</v>
      </c>
      <c r="AH1055" s="7">
        <v>133.33000000000001</v>
      </c>
      <c r="AI1055" s="7">
        <f t="shared" si="240"/>
        <v>5.5799999999999983</v>
      </c>
      <c r="AJ1055" s="7">
        <v>2.52</v>
      </c>
      <c r="AK1055" s="7">
        <v>43.37</v>
      </c>
      <c r="AL1055" s="7">
        <f t="shared" si="241"/>
        <v>40.849999999999994</v>
      </c>
      <c r="AM1055" s="7">
        <v>4.57</v>
      </c>
      <c r="AN1055" s="7">
        <v>5</v>
      </c>
      <c r="AO1055" s="7">
        <v>3.97</v>
      </c>
      <c r="AP1055" s="7">
        <f t="shared" si="242"/>
        <v>-1.0299999999999998</v>
      </c>
      <c r="AQ1055" s="7">
        <v>2.38</v>
      </c>
      <c r="AR1055" s="7">
        <v>121.4623</v>
      </c>
      <c r="AS1055" s="7">
        <v>1813.9</v>
      </c>
      <c r="AT1055" s="14">
        <v>301.82100000000003</v>
      </c>
      <c r="AU1055" s="14">
        <v>101.0205</v>
      </c>
      <c r="AV1055" s="14">
        <v>62</v>
      </c>
      <c r="AY1055" s="6">
        <v>44992</v>
      </c>
      <c r="AZ1055" s="12">
        <v>0</v>
      </c>
      <c r="BA1055" s="12">
        <v>0</v>
      </c>
      <c r="BB1055" s="12">
        <v>0</v>
      </c>
      <c r="BE1055" s="6">
        <v>44992</v>
      </c>
      <c r="BF1055" t="s">
        <v>58</v>
      </c>
      <c r="BG1055" s="52">
        <v>5</v>
      </c>
    </row>
    <row r="1056" spans="1:59" x14ac:dyDescent="0.2">
      <c r="A1056" s="6">
        <v>44993</v>
      </c>
      <c r="B1056" s="12">
        <v>99.301699999999997</v>
      </c>
      <c r="C1056" s="12">
        <v>143.5558</v>
      </c>
      <c r="D1056" s="12">
        <v>96.922200000000004</v>
      </c>
      <c r="E1056" s="12">
        <v>58.857700000000001</v>
      </c>
      <c r="F1056" s="12">
        <v>150.61510000000001</v>
      </c>
      <c r="G1056" s="12"/>
      <c r="H1056" s="12">
        <v>13.523400000000001</v>
      </c>
      <c r="I1056" s="12">
        <v>57.552399999999999</v>
      </c>
      <c r="J1056" s="12">
        <v>10.2972</v>
      </c>
      <c r="K1056" s="12">
        <v>79.375100000000003</v>
      </c>
      <c r="L1056" s="12">
        <v>76.56</v>
      </c>
      <c r="M1056" s="12">
        <v>82.1</v>
      </c>
      <c r="O1056" s="6">
        <v>44993</v>
      </c>
      <c r="P1056" s="7">
        <f t="shared" si="243"/>
        <v>-1.4711741180123548E-2</v>
      </c>
      <c r="Q1056" s="7">
        <f t="shared" si="244"/>
        <v>-6.3598308296908598E-3</v>
      </c>
      <c r="R1056" s="7">
        <f t="shared" si="245"/>
        <v>-3.9088936829619666E-3</v>
      </c>
      <c r="S1056" s="7">
        <f t="shared" si="246"/>
        <v>2.1138399610794899E-2</v>
      </c>
      <c r="T1056" s="7">
        <f t="shared" si="247"/>
        <v>-3.4101709067610266E-3</v>
      </c>
      <c r="U1056" s="7" t="str">
        <f t="shared" si="248"/>
        <v/>
      </c>
      <c r="V1056" s="7">
        <f t="shared" si="249"/>
        <v>2.2312540544779526E-2</v>
      </c>
      <c r="W1056" s="7">
        <f t="shared" si="250"/>
        <v>2.7269149242633461E-2</v>
      </c>
      <c r="X1056" s="7">
        <f t="shared" si="251"/>
        <v>2.2847819223219602E-3</v>
      </c>
      <c r="Y1056" s="7">
        <f t="shared" si="252"/>
        <v>2.1923635278541699E-4</v>
      </c>
      <c r="Z1056" s="7">
        <v>1.6310000000000001E-3</v>
      </c>
      <c r="AA1056" s="7">
        <f t="shared" si="253"/>
        <v>-1.1557819718178803E-2</v>
      </c>
      <c r="AB1056" s="7">
        <f t="shared" si="254"/>
        <v>-1.1263971815556734E-2</v>
      </c>
      <c r="AE1056" s="6">
        <v>44993</v>
      </c>
      <c r="AF1056" s="7">
        <v>19.11</v>
      </c>
      <c r="AG1056" s="7">
        <v>33.39</v>
      </c>
      <c r="AH1056" s="7">
        <v>129.76</v>
      </c>
      <c r="AI1056" s="7">
        <f t="shared" si="240"/>
        <v>5.539999999999992</v>
      </c>
      <c r="AJ1056" s="7">
        <v>2.5</v>
      </c>
      <c r="AK1056" s="7">
        <v>42.338999999999999</v>
      </c>
      <c r="AL1056" s="7">
        <f t="shared" si="241"/>
        <v>39.838999999999999</v>
      </c>
      <c r="AM1056" s="7">
        <v>4.57</v>
      </c>
      <c r="AN1056" s="7">
        <v>5.05</v>
      </c>
      <c r="AO1056" s="7">
        <v>3.98</v>
      </c>
      <c r="AP1056" s="7">
        <f t="shared" si="242"/>
        <v>-1.0699999999999998</v>
      </c>
      <c r="AQ1056" s="7">
        <v>2.3199999999999998</v>
      </c>
      <c r="AR1056" s="7">
        <v>121.4511</v>
      </c>
      <c r="AS1056" s="7">
        <v>1812.7</v>
      </c>
      <c r="AT1056" s="14">
        <v>301.82100000000003</v>
      </c>
      <c r="AU1056" s="14">
        <v>101.0205</v>
      </c>
      <c r="AV1056" s="14">
        <v>62</v>
      </c>
      <c r="AY1056" s="6">
        <v>44993</v>
      </c>
      <c r="AZ1056" s="12">
        <v>0</v>
      </c>
      <c r="BA1056" s="12">
        <v>0</v>
      </c>
      <c r="BB1056" s="12">
        <v>0</v>
      </c>
      <c r="BE1056" s="6">
        <v>44993</v>
      </c>
      <c r="BF1056" t="s">
        <v>58</v>
      </c>
      <c r="BG1056" s="52">
        <v>5</v>
      </c>
    </row>
    <row r="1057" spans="1:59" x14ac:dyDescent="0.2">
      <c r="A1057" s="6">
        <v>44994</v>
      </c>
      <c r="B1057" s="12">
        <v>98.534199999999998</v>
      </c>
      <c r="C1057" s="12">
        <v>141.37139999999999</v>
      </c>
      <c r="D1057" s="12">
        <v>95.6387</v>
      </c>
      <c r="E1057" s="12">
        <v>57.518500000000003</v>
      </c>
      <c r="F1057" s="12">
        <v>148.64490000000001</v>
      </c>
      <c r="G1057" s="12"/>
      <c r="H1057" s="12">
        <v>13.2614</v>
      </c>
      <c r="I1057" s="12">
        <v>55.512799999999999</v>
      </c>
      <c r="J1057" s="12">
        <v>10.0938</v>
      </c>
      <c r="K1057" s="12">
        <v>79.392399999999995</v>
      </c>
      <c r="L1057" s="12">
        <v>75.599999999999994</v>
      </c>
      <c r="M1057" s="12">
        <v>81</v>
      </c>
      <c r="O1057" s="6">
        <v>44994</v>
      </c>
      <c r="P1057" s="7">
        <f t="shared" si="243"/>
        <v>-7.7589947063767938E-3</v>
      </c>
      <c r="Q1057" s="7">
        <f t="shared" si="244"/>
        <v>-1.533333987017077E-2</v>
      </c>
      <c r="R1057" s="7">
        <f t="shared" si="245"/>
        <v>-1.3331044965329294E-2</v>
      </c>
      <c r="S1057" s="7">
        <f t="shared" si="246"/>
        <v>-2.3016031082023544E-2</v>
      </c>
      <c r="T1057" s="7">
        <f t="shared" si="247"/>
        <v>-1.3167335867247176E-2</v>
      </c>
      <c r="U1057" s="7" t="str">
        <f t="shared" si="248"/>
        <v/>
      </c>
      <c r="V1057" s="7">
        <f t="shared" si="249"/>
        <v>-1.956395841085928E-2</v>
      </c>
      <c r="W1057" s="7">
        <f t="shared" si="250"/>
        <v>-3.6082212373559436E-2</v>
      </c>
      <c r="X1057" s="7">
        <f t="shared" si="251"/>
        <v>-1.9950639647905923E-2</v>
      </c>
      <c r="Y1057" s="7">
        <f t="shared" si="252"/>
        <v>2.1792873312803768E-4</v>
      </c>
      <c r="Z1057" s="7">
        <v>-1.8622E-2</v>
      </c>
      <c r="AA1057" s="7">
        <f t="shared" si="253"/>
        <v>-1.2618463959211575E-2</v>
      </c>
      <c r="AB1057" s="7">
        <f t="shared" si="254"/>
        <v>-1.348886178594366E-2</v>
      </c>
      <c r="AE1057" s="6">
        <v>44994</v>
      </c>
      <c r="AF1057" s="7">
        <v>22.61</v>
      </c>
      <c r="AG1057" s="7">
        <v>34.86</v>
      </c>
      <c r="AH1057" s="7">
        <v>129.28</v>
      </c>
      <c r="AI1057" s="7">
        <f t="shared" si="240"/>
        <v>5.4000000000000057</v>
      </c>
      <c r="AJ1057" s="7">
        <v>2.5</v>
      </c>
      <c r="AK1057" s="7">
        <v>43.598999999999997</v>
      </c>
      <c r="AL1057" s="7">
        <f t="shared" si="241"/>
        <v>41.098999999999997</v>
      </c>
      <c r="AM1057" s="7">
        <v>4.57</v>
      </c>
      <c r="AN1057" s="7">
        <v>4.9000000000000004</v>
      </c>
      <c r="AO1057" s="7">
        <v>3.93</v>
      </c>
      <c r="AP1057" s="7">
        <f t="shared" si="242"/>
        <v>-0.9700000000000002</v>
      </c>
      <c r="AQ1057" s="7">
        <v>2.2999999999999998</v>
      </c>
      <c r="AR1057" s="7">
        <v>121.44580000000001</v>
      </c>
      <c r="AS1057" s="7">
        <v>1829.3</v>
      </c>
      <c r="AT1057" s="14">
        <v>301.82100000000003</v>
      </c>
      <c r="AU1057" s="14">
        <v>101.0205</v>
      </c>
      <c r="AV1057" s="14">
        <v>62</v>
      </c>
      <c r="AY1057" s="6">
        <v>44994</v>
      </c>
      <c r="AZ1057" s="12">
        <v>0</v>
      </c>
      <c r="BA1057" s="12">
        <v>0</v>
      </c>
      <c r="BB1057" s="12">
        <v>0</v>
      </c>
      <c r="BE1057" s="6">
        <v>44994</v>
      </c>
      <c r="BF1057" t="s">
        <v>58</v>
      </c>
      <c r="BG1057" s="52">
        <v>5</v>
      </c>
    </row>
    <row r="1058" spans="1:59" x14ac:dyDescent="0.2">
      <c r="A1058" s="6">
        <v>44995</v>
      </c>
      <c r="B1058" s="12">
        <v>97.315200000000004</v>
      </c>
      <c r="C1058" s="12">
        <v>140.63159999999999</v>
      </c>
      <c r="D1058" s="12">
        <v>94.201499999999996</v>
      </c>
      <c r="E1058" s="12">
        <v>56.853700000000003</v>
      </c>
      <c r="F1058" s="12">
        <v>149.69309999999999</v>
      </c>
      <c r="G1058" s="12"/>
      <c r="H1058" s="12">
        <v>13.0503</v>
      </c>
      <c r="I1058" s="12">
        <v>54.947299999999998</v>
      </c>
      <c r="J1058" s="12">
        <v>9.859</v>
      </c>
      <c r="K1058" s="12">
        <v>79.409800000000004</v>
      </c>
      <c r="L1058" s="12">
        <v>76.55</v>
      </c>
      <c r="M1058" s="12">
        <v>82.3</v>
      </c>
      <c r="O1058" s="6">
        <v>44995</v>
      </c>
      <c r="P1058" s="7">
        <f t="shared" si="243"/>
        <v>-1.2448501163026229E-2</v>
      </c>
      <c r="Q1058" s="7">
        <f t="shared" si="244"/>
        <v>-5.2467647304016464E-3</v>
      </c>
      <c r="R1058" s="7">
        <f t="shared" si="245"/>
        <v>-1.5141444836262462E-2</v>
      </c>
      <c r="S1058" s="7">
        <f t="shared" si="246"/>
        <v>-1.1625333554891881E-2</v>
      </c>
      <c r="T1058" s="7">
        <f t="shared" si="247"/>
        <v>7.0269581024003979E-3</v>
      </c>
      <c r="U1058" s="7" t="str">
        <f t="shared" si="248"/>
        <v/>
      </c>
      <c r="V1058" s="7">
        <f t="shared" si="249"/>
        <v>-1.6046437868065342E-2</v>
      </c>
      <c r="W1058" s="7">
        <f t="shared" si="250"/>
        <v>-1.0239080727223626E-2</v>
      </c>
      <c r="X1058" s="7">
        <f t="shared" si="251"/>
        <v>-2.3536630378128337E-2</v>
      </c>
      <c r="Y1058" s="7">
        <f t="shared" si="252"/>
        <v>2.1914054175119587E-4</v>
      </c>
      <c r="Z1058" s="7">
        <v>-1.4534E-2</v>
      </c>
      <c r="AA1058" s="7">
        <f t="shared" si="253"/>
        <v>1.2487838918205549E-2</v>
      </c>
      <c r="AB1058" s="7">
        <f t="shared" si="254"/>
        <v>1.5921953010585257E-2</v>
      </c>
      <c r="AE1058" s="6">
        <v>44995</v>
      </c>
      <c r="AF1058" s="7">
        <v>24.8</v>
      </c>
      <c r="AG1058" s="7">
        <v>36.76</v>
      </c>
      <c r="AH1058" s="7">
        <v>140.06</v>
      </c>
      <c r="AI1058" s="7">
        <f t="shared" si="240"/>
        <v>5.75</v>
      </c>
      <c r="AJ1058" s="7">
        <v>2.4</v>
      </c>
      <c r="AK1058" s="7">
        <v>52.856999999999999</v>
      </c>
      <c r="AL1058" s="7">
        <f t="shared" si="241"/>
        <v>50.457000000000001</v>
      </c>
      <c r="AM1058" s="7">
        <v>4.57</v>
      </c>
      <c r="AN1058" s="7">
        <v>4.5999999999999996</v>
      </c>
      <c r="AO1058" s="7">
        <v>3.7</v>
      </c>
      <c r="AP1058" s="7">
        <f t="shared" si="242"/>
        <v>-0.89999999999999947</v>
      </c>
      <c r="AQ1058" s="7">
        <v>2.2599999999999998</v>
      </c>
      <c r="AR1058" s="7">
        <v>121.24209999999999</v>
      </c>
      <c r="AS1058" s="7">
        <v>1862</v>
      </c>
      <c r="AT1058" s="14">
        <v>301.82100000000003</v>
      </c>
      <c r="AU1058" s="14">
        <v>101.0205</v>
      </c>
      <c r="AV1058" s="14">
        <v>62</v>
      </c>
      <c r="AY1058" s="6">
        <v>44995</v>
      </c>
      <c r="AZ1058" s="12">
        <v>0</v>
      </c>
      <c r="BA1058" s="12">
        <v>0</v>
      </c>
      <c r="BB1058" s="12">
        <v>0</v>
      </c>
      <c r="BE1058" s="6">
        <v>44995</v>
      </c>
      <c r="BF1058" t="s">
        <v>58</v>
      </c>
      <c r="BG1058" s="52">
        <v>5</v>
      </c>
    </row>
    <row r="1059" spans="1:59" x14ac:dyDescent="0.2">
      <c r="A1059" s="6">
        <v>44998</v>
      </c>
      <c r="B1059" s="12">
        <v>96.195599999999999</v>
      </c>
      <c r="C1059" s="12">
        <v>139.786</v>
      </c>
      <c r="D1059" s="12">
        <v>91.001800000000003</v>
      </c>
      <c r="E1059" s="12">
        <v>56.179299999999998</v>
      </c>
      <c r="F1059" s="12">
        <v>149.4213</v>
      </c>
      <c r="G1059" s="12"/>
      <c r="H1059" s="12">
        <v>12.781000000000001</v>
      </c>
      <c r="I1059" s="12">
        <v>53.695799999999998</v>
      </c>
      <c r="J1059" s="12">
        <v>9.593</v>
      </c>
      <c r="K1059" s="12">
        <v>79.427099999999996</v>
      </c>
      <c r="L1059" s="12">
        <v>74.680000000000007</v>
      </c>
      <c r="M1059" s="12">
        <v>79.67</v>
      </c>
      <c r="O1059" s="6">
        <v>44998</v>
      </c>
      <c r="P1059" s="7">
        <f t="shared" si="243"/>
        <v>-1.1571576294146801E-2</v>
      </c>
      <c r="Q1059" s="7">
        <f t="shared" si="244"/>
        <v>-6.0310234671412067E-3</v>
      </c>
      <c r="R1059" s="7">
        <f t="shared" si="245"/>
        <v>-3.4556818481413343E-2</v>
      </c>
      <c r="S1059" s="7">
        <f t="shared" si="246"/>
        <v>-1.1932939983601242E-2</v>
      </c>
      <c r="T1059" s="7">
        <f t="shared" si="247"/>
        <v>-1.8173653612716893E-3</v>
      </c>
      <c r="U1059" s="7" t="str">
        <f t="shared" si="248"/>
        <v/>
      </c>
      <c r="V1059" s="7">
        <f t="shared" si="249"/>
        <v>-2.085142886064055E-2</v>
      </c>
      <c r="W1059" s="7">
        <f t="shared" si="250"/>
        <v>-2.3039757899064754E-2</v>
      </c>
      <c r="X1059" s="7">
        <f t="shared" si="251"/>
        <v>-2.7351077757093754E-2</v>
      </c>
      <c r="Y1059" s="7">
        <f t="shared" si="252"/>
        <v>2.1783351435839866E-4</v>
      </c>
      <c r="Z1059" s="7">
        <v>-1.426E-3</v>
      </c>
      <c r="AA1059" s="7">
        <f t="shared" si="253"/>
        <v>-2.4731803430170726E-2</v>
      </c>
      <c r="AB1059" s="7">
        <f t="shared" si="254"/>
        <v>-3.2478004290749415E-2</v>
      </c>
      <c r="AE1059" s="6">
        <v>44998</v>
      </c>
      <c r="AF1059" s="7">
        <v>26.52</v>
      </c>
      <c r="AG1059" s="7">
        <v>38.130000000000003</v>
      </c>
      <c r="AH1059" s="7">
        <v>173.59</v>
      </c>
      <c r="AI1059" s="7">
        <f t="shared" si="240"/>
        <v>4.9899999999999949</v>
      </c>
      <c r="AJ1059" s="7">
        <v>2.4</v>
      </c>
      <c r="AK1059" s="7">
        <v>49.584000000000003</v>
      </c>
      <c r="AL1059" s="7">
        <f t="shared" si="241"/>
        <v>47.184000000000005</v>
      </c>
      <c r="AM1059" s="7">
        <v>4.58</v>
      </c>
      <c r="AN1059" s="7">
        <v>4.03</v>
      </c>
      <c r="AO1059" s="7">
        <v>3.55</v>
      </c>
      <c r="AP1059" s="7">
        <f t="shared" si="242"/>
        <v>-0.48000000000000043</v>
      </c>
      <c r="AQ1059" s="7">
        <v>2.2400000000000002</v>
      </c>
      <c r="AR1059" s="7">
        <v>120.8897</v>
      </c>
      <c r="AS1059" s="7">
        <v>1911.7</v>
      </c>
      <c r="AT1059" s="14">
        <v>301.82100000000003</v>
      </c>
      <c r="AU1059" s="14">
        <v>101.0205</v>
      </c>
      <c r="AV1059" s="14">
        <v>62</v>
      </c>
      <c r="AY1059" s="6">
        <v>44998</v>
      </c>
      <c r="AZ1059" s="12">
        <v>0</v>
      </c>
      <c r="BA1059" s="12">
        <v>0</v>
      </c>
      <c r="BB1059" s="12">
        <v>0</v>
      </c>
      <c r="BE1059" s="6">
        <v>44998</v>
      </c>
      <c r="BF1059" t="s">
        <v>58</v>
      </c>
      <c r="BG1059" s="52">
        <v>5</v>
      </c>
    </row>
    <row r="1060" spans="1:59" x14ac:dyDescent="0.2">
      <c r="A1060" s="6">
        <v>44999</v>
      </c>
      <c r="B1060" s="12">
        <v>96.556799999999996</v>
      </c>
      <c r="C1060" s="12">
        <v>141.5916</v>
      </c>
      <c r="D1060" s="12">
        <v>91.616500000000002</v>
      </c>
      <c r="E1060" s="12">
        <v>57.167099999999998</v>
      </c>
      <c r="F1060" s="12">
        <v>145.88839999999999</v>
      </c>
      <c r="G1060" s="12"/>
      <c r="H1060" s="12">
        <v>12.9848</v>
      </c>
      <c r="I1060" s="12">
        <v>54.928800000000003</v>
      </c>
      <c r="J1060" s="12">
        <v>9.6555999999999997</v>
      </c>
      <c r="K1060" s="12">
        <v>79.4358</v>
      </c>
      <c r="L1060" s="12">
        <v>71.180000000000007</v>
      </c>
      <c r="M1060" s="12">
        <v>76.77</v>
      </c>
      <c r="O1060" s="6">
        <v>44999</v>
      </c>
      <c r="P1060" s="7">
        <f t="shared" si="243"/>
        <v>3.7478176436571841E-3</v>
      </c>
      <c r="Q1060" s="7">
        <f t="shared" si="244"/>
        <v>1.2834175742557406E-2</v>
      </c>
      <c r="R1060" s="7">
        <f t="shared" si="245"/>
        <v>6.7320999218056302E-3</v>
      </c>
      <c r="S1060" s="7">
        <f t="shared" si="246"/>
        <v>1.7430196435771077E-2</v>
      </c>
      <c r="T1060" s="7">
        <f t="shared" si="247"/>
        <v>-2.392788696104416E-2</v>
      </c>
      <c r="U1060" s="7" t="str">
        <f t="shared" si="248"/>
        <v/>
      </c>
      <c r="V1060" s="7">
        <f t="shared" si="249"/>
        <v>1.5819749459146354E-2</v>
      </c>
      <c r="W1060" s="7">
        <f t="shared" si="250"/>
        <v>2.270301496452649E-2</v>
      </c>
      <c r="X1060" s="7">
        <f t="shared" si="251"/>
        <v>6.5043920806673395E-3</v>
      </c>
      <c r="Y1060" s="7">
        <f t="shared" si="252"/>
        <v>1.0952840479062186E-4</v>
      </c>
      <c r="Z1060" s="7">
        <v>1.6395E-2</v>
      </c>
      <c r="AA1060" s="7">
        <f t="shared" si="253"/>
        <v>-4.8000438591475195E-2</v>
      </c>
      <c r="AB1060" s="7">
        <f t="shared" si="254"/>
        <v>-3.7079164552467597E-2</v>
      </c>
      <c r="AE1060" s="6">
        <v>44999</v>
      </c>
      <c r="AF1060" s="7">
        <v>23.73</v>
      </c>
      <c r="AG1060" s="7">
        <v>47.41</v>
      </c>
      <c r="AH1060" s="7">
        <v>169.65</v>
      </c>
      <c r="AI1060" s="7">
        <f t="shared" si="240"/>
        <v>5.5899999999999892</v>
      </c>
      <c r="AJ1060" s="7">
        <v>2.65</v>
      </c>
      <c r="AK1060" s="7">
        <v>44.185000000000002</v>
      </c>
      <c r="AL1060" s="7">
        <f t="shared" si="241"/>
        <v>41.535000000000004</v>
      </c>
      <c r="AM1060" s="7">
        <v>4.58</v>
      </c>
      <c r="AN1060" s="7">
        <v>4.2</v>
      </c>
      <c r="AO1060" s="7">
        <v>3.64</v>
      </c>
      <c r="AP1060" s="7">
        <f t="shared" si="242"/>
        <v>-0.56000000000000005</v>
      </c>
      <c r="AQ1060" s="7">
        <v>2.31</v>
      </c>
      <c r="AR1060" s="7">
        <v>121.0141</v>
      </c>
      <c r="AS1060" s="7">
        <v>1906.2</v>
      </c>
      <c r="AT1060" s="14">
        <v>301.82100000000003</v>
      </c>
      <c r="AU1060" s="14">
        <v>101.0205</v>
      </c>
      <c r="AV1060" s="14">
        <v>62</v>
      </c>
      <c r="AY1060" s="6">
        <v>44999</v>
      </c>
      <c r="AZ1060" s="12">
        <v>0</v>
      </c>
      <c r="BA1060" s="12">
        <v>0</v>
      </c>
      <c r="BB1060" s="12">
        <v>0</v>
      </c>
      <c r="BE1060" s="6">
        <v>44999</v>
      </c>
      <c r="BF1060" t="s">
        <v>58</v>
      </c>
      <c r="BG1060" s="52">
        <v>5</v>
      </c>
    </row>
    <row r="1061" spans="1:59" x14ac:dyDescent="0.2">
      <c r="A1061" s="6">
        <v>45000</v>
      </c>
      <c r="B1061" s="12">
        <v>91.753299999999996</v>
      </c>
      <c r="C1061" s="12">
        <v>135.4615</v>
      </c>
      <c r="D1061" s="12">
        <v>86.084800000000001</v>
      </c>
      <c r="E1061" s="12">
        <v>53.947400000000002</v>
      </c>
      <c r="F1061" s="12">
        <v>139.85140000000001</v>
      </c>
      <c r="G1061" s="12"/>
      <c r="H1061" s="12">
        <v>12.5047</v>
      </c>
      <c r="I1061" s="12">
        <v>51.127800000000001</v>
      </c>
      <c r="J1061" s="12">
        <v>9.3425999999999991</v>
      </c>
      <c r="K1061" s="12">
        <v>79.479100000000003</v>
      </c>
      <c r="L1061" s="12">
        <v>67.38</v>
      </c>
      <c r="M1061" s="12">
        <v>74.3</v>
      </c>
      <c r="O1061" s="6">
        <v>45000</v>
      </c>
      <c r="P1061" s="7">
        <f t="shared" si="243"/>
        <v>-5.1027982633239481E-2</v>
      </c>
      <c r="Q1061" s="7">
        <f t="shared" si="244"/>
        <v>-4.4259390361055993E-2</v>
      </c>
      <c r="R1061" s="7">
        <f t="shared" si="245"/>
        <v>-6.2278529522198464E-2</v>
      </c>
      <c r="S1061" s="7">
        <f t="shared" si="246"/>
        <v>-5.7969060312332163E-2</v>
      </c>
      <c r="T1061" s="7">
        <f t="shared" si="247"/>
        <v>-4.2261515532981096E-2</v>
      </c>
      <c r="U1061" s="7" t="str">
        <f t="shared" si="248"/>
        <v/>
      </c>
      <c r="V1061" s="7">
        <f t="shared" si="249"/>
        <v>-3.7674868970754206E-2</v>
      </c>
      <c r="W1061" s="7">
        <f t="shared" si="250"/>
        <v>-7.1709420540671906E-2</v>
      </c>
      <c r="X1061" s="7">
        <f t="shared" si="251"/>
        <v>-3.2953471823181119E-2</v>
      </c>
      <c r="Y1061" s="7">
        <f t="shared" si="252"/>
        <v>5.4494576747111012E-4</v>
      </c>
      <c r="Z1061" s="7">
        <v>-6.2740000000000001E-3</v>
      </c>
      <c r="AA1061" s="7">
        <f t="shared" si="253"/>
        <v>-5.4863642103639969E-2</v>
      </c>
      <c r="AB1061" s="7">
        <f t="shared" si="254"/>
        <v>-3.2702987116093596E-2</v>
      </c>
      <c r="AE1061" s="6">
        <v>45000</v>
      </c>
      <c r="AF1061" s="7">
        <v>26.14</v>
      </c>
      <c r="AG1061" s="7">
        <v>49.78</v>
      </c>
      <c r="AH1061" s="7">
        <v>169.65</v>
      </c>
      <c r="AI1061" s="7">
        <f t="shared" si="240"/>
        <v>6.9200000000000017</v>
      </c>
      <c r="AJ1061" s="7">
        <v>2.4500000000000002</v>
      </c>
      <c r="AK1061" s="7">
        <v>42.905000000000001</v>
      </c>
      <c r="AL1061" s="7">
        <f t="shared" si="241"/>
        <v>40.454999999999998</v>
      </c>
      <c r="AM1061" s="7">
        <v>4.58</v>
      </c>
      <c r="AN1061" s="7">
        <v>3.93</v>
      </c>
      <c r="AO1061" s="7">
        <v>3.51</v>
      </c>
      <c r="AP1061" s="7">
        <f t="shared" si="242"/>
        <v>-0.42000000000000037</v>
      </c>
      <c r="AQ1061" s="7">
        <v>2.29</v>
      </c>
      <c r="AR1061" s="7">
        <v>122.1079</v>
      </c>
      <c r="AS1061" s="7">
        <v>1926.6</v>
      </c>
      <c r="AT1061" s="14">
        <v>301.82100000000003</v>
      </c>
      <c r="AU1061" s="14">
        <v>101.0205</v>
      </c>
      <c r="AV1061" s="14">
        <v>62</v>
      </c>
      <c r="AY1061" s="6">
        <v>45000</v>
      </c>
      <c r="AZ1061" s="12">
        <v>0</v>
      </c>
      <c r="BA1061" s="12">
        <v>0</v>
      </c>
      <c r="BB1061" s="12">
        <v>0</v>
      </c>
      <c r="BE1061" s="6">
        <v>45000</v>
      </c>
      <c r="BF1061" t="s">
        <v>58</v>
      </c>
      <c r="BG1061" s="52">
        <v>5</v>
      </c>
    </row>
    <row r="1062" spans="1:59" x14ac:dyDescent="0.2">
      <c r="A1062" s="6">
        <v>45001</v>
      </c>
      <c r="B1062" s="12">
        <v>91.220600000000005</v>
      </c>
      <c r="C1062" s="12">
        <v>135.8931</v>
      </c>
      <c r="D1062" s="12">
        <v>87.133300000000006</v>
      </c>
      <c r="E1062" s="12">
        <v>56.0749</v>
      </c>
      <c r="F1062" s="12">
        <v>142.55930000000001</v>
      </c>
      <c r="G1062" s="12"/>
      <c r="H1062" s="12">
        <v>12.2492</v>
      </c>
      <c r="I1062" s="12">
        <v>50.172899999999998</v>
      </c>
      <c r="J1062" s="12">
        <v>9.5852000000000004</v>
      </c>
      <c r="K1062" s="12">
        <v>79.513800000000003</v>
      </c>
      <c r="L1062" s="12">
        <v>68.150000000000006</v>
      </c>
      <c r="M1062" s="12">
        <v>73.12</v>
      </c>
      <c r="O1062" s="6">
        <v>45001</v>
      </c>
      <c r="P1062" s="7">
        <f t="shared" si="243"/>
        <v>-5.8227048234681432E-3</v>
      </c>
      <c r="Q1062" s="7">
        <f t="shared" si="244"/>
        <v>3.1810801361494348E-3</v>
      </c>
      <c r="R1062" s="7">
        <f t="shared" si="245"/>
        <v>1.210627302585662E-2</v>
      </c>
      <c r="S1062" s="7">
        <f t="shared" si="246"/>
        <v>3.867879930702859E-2</v>
      </c>
      <c r="T1062" s="7">
        <f t="shared" si="247"/>
        <v>1.9177623173561066E-2</v>
      </c>
      <c r="U1062" s="7" t="str">
        <f t="shared" si="248"/>
        <v/>
      </c>
      <c r="V1062" s="7">
        <f t="shared" si="249"/>
        <v>-2.0643944902220174E-2</v>
      </c>
      <c r="W1062" s="7">
        <f t="shared" si="250"/>
        <v>-1.8853340295616503E-2</v>
      </c>
      <c r="X1062" s="7">
        <f t="shared" si="251"/>
        <v>2.5635656122979231E-2</v>
      </c>
      <c r="Y1062" s="7">
        <f t="shared" si="252"/>
        <v>4.3649748574878326E-4</v>
      </c>
      <c r="Z1062" s="7">
        <v>1.7392999999999999E-2</v>
      </c>
      <c r="AA1062" s="7">
        <f t="shared" si="253"/>
        <v>1.1362920164135027E-2</v>
      </c>
      <c r="AB1062" s="7">
        <f t="shared" si="254"/>
        <v>-1.6009024577818866E-2</v>
      </c>
      <c r="AE1062" s="6">
        <v>45001</v>
      </c>
      <c r="AF1062" s="7">
        <v>22.99</v>
      </c>
      <c r="AG1062" s="7">
        <v>48.65</v>
      </c>
      <c r="AH1062" s="7">
        <v>167.96</v>
      </c>
      <c r="AI1062" s="7">
        <f t="shared" si="240"/>
        <v>4.9699999999999989</v>
      </c>
      <c r="AJ1062" s="7">
        <v>2.4500000000000002</v>
      </c>
      <c r="AK1062" s="7">
        <v>44.341000000000001</v>
      </c>
      <c r="AL1062" s="7">
        <f t="shared" si="241"/>
        <v>41.890999999999998</v>
      </c>
      <c r="AM1062" s="7">
        <v>4.58</v>
      </c>
      <c r="AN1062" s="7">
        <v>4.1399999999999997</v>
      </c>
      <c r="AO1062" s="7">
        <v>3.56</v>
      </c>
      <c r="AP1062" s="7">
        <f t="shared" si="242"/>
        <v>-0.57999999999999963</v>
      </c>
      <c r="AQ1062" s="7">
        <v>2.2200000000000002</v>
      </c>
      <c r="AR1062" s="7">
        <v>121.7221</v>
      </c>
      <c r="AS1062" s="7">
        <v>1919</v>
      </c>
      <c r="AT1062" s="14">
        <v>301.82100000000003</v>
      </c>
      <c r="AU1062" s="14">
        <v>101.0205</v>
      </c>
      <c r="AV1062" s="14">
        <v>62</v>
      </c>
      <c r="AY1062" s="6">
        <v>45001</v>
      </c>
      <c r="AZ1062" s="12">
        <v>0</v>
      </c>
      <c r="BA1062" s="12">
        <v>0</v>
      </c>
      <c r="BB1062" s="12">
        <v>0</v>
      </c>
      <c r="BE1062" s="6">
        <v>45001</v>
      </c>
      <c r="BF1062" t="s">
        <v>58</v>
      </c>
      <c r="BG1062" s="52">
        <v>5</v>
      </c>
    </row>
    <row r="1063" spans="1:59" x14ac:dyDescent="0.2">
      <c r="A1063" s="6">
        <v>45002</v>
      </c>
      <c r="B1063" s="12">
        <v>90.146199999999993</v>
      </c>
      <c r="C1063" s="12">
        <v>134.1756</v>
      </c>
      <c r="D1063" s="12">
        <v>85.316500000000005</v>
      </c>
      <c r="E1063" s="12">
        <v>55.542999999999999</v>
      </c>
      <c r="F1063" s="12">
        <v>139.6378</v>
      </c>
      <c r="G1063" s="12"/>
      <c r="H1063" s="12">
        <v>12.311199999999999</v>
      </c>
      <c r="I1063" s="12">
        <v>50.061700000000002</v>
      </c>
      <c r="J1063" s="12">
        <v>9.3817000000000004</v>
      </c>
      <c r="K1063" s="12">
        <v>79.531199999999998</v>
      </c>
      <c r="L1063" s="12">
        <v>66.61</v>
      </c>
      <c r="M1063" s="12">
        <v>71.03</v>
      </c>
      <c r="O1063" s="6">
        <v>45002</v>
      </c>
      <c r="P1063" s="7">
        <f t="shared" si="243"/>
        <v>-1.1847951974889498E-2</v>
      </c>
      <c r="Q1063" s="7">
        <f t="shared" si="244"/>
        <v>-1.271915741635914E-2</v>
      </c>
      <c r="R1063" s="7">
        <f t="shared" si="245"/>
        <v>-2.1071259239437947E-2</v>
      </c>
      <c r="S1063" s="7">
        <f t="shared" si="246"/>
        <v>-9.5308015346550912E-3</v>
      </c>
      <c r="T1063" s="7">
        <f t="shared" si="247"/>
        <v>-2.0706126182525576E-2</v>
      </c>
      <c r="U1063" s="7" t="str">
        <f t="shared" si="248"/>
        <v/>
      </c>
      <c r="V1063" s="7">
        <f t="shared" si="249"/>
        <v>5.0487884317554094E-3</v>
      </c>
      <c r="W1063" s="7">
        <f t="shared" si="250"/>
        <v>-2.218795617886305E-3</v>
      </c>
      <c r="X1063" s="7">
        <f t="shared" si="251"/>
        <v>-2.1459258945750667E-2</v>
      </c>
      <c r="Y1063" s="7">
        <f t="shared" si="252"/>
        <v>2.1880599917517365E-4</v>
      </c>
      <c r="Z1063" s="7">
        <v>-1.1762E-2</v>
      </c>
      <c r="AA1063" s="7">
        <f t="shared" si="253"/>
        <v>-2.285644171745365E-2</v>
      </c>
      <c r="AB1063" s="7">
        <f t="shared" si="254"/>
        <v>-2.8999604136176041E-2</v>
      </c>
      <c r="AE1063" s="6">
        <v>45002</v>
      </c>
      <c r="AF1063" s="7">
        <v>25.51</v>
      </c>
      <c r="AG1063" s="7">
        <v>51.48</v>
      </c>
      <c r="AH1063" s="7">
        <v>180.11</v>
      </c>
      <c r="AI1063" s="7">
        <f t="shared" si="240"/>
        <v>4.4200000000000017</v>
      </c>
      <c r="AJ1063" s="7">
        <v>2.42</v>
      </c>
      <c r="AK1063" s="7">
        <v>42.856999999999999</v>
      </c>
      <c r="AL1063" s="7">
        <f t="shared" si="241"/>
        <v>40.436999999999998</v>
      </c>
      <c r="AM1063" s="7">
        <v>4.58</v>
      </c>
      <c r="AN1063" s="7">
        <v>3.81</v>
      </c>
      <c r="AO1063" s="7">
        <v>3.39</v>
      </c>
      <c r="AP1063" s="7">
        <f t="shared" si="242"/>
        <v>-0.41999999999999993</v>
      </c>
      <c r="AQ1063" s="7">
        <v>2.1</v>
      </c>
      <c r="AR1063" s="7">
        <v>121.5643</v>
      </c>
      <c r="AS1063" s="7">
        <v>1969.8</v>
      </c>
      <c r="AT1063" s="14">
        <v>301.82100000000003</v>
      </c>
      <c r="AU1063" s="14">
        <v>101.0205</v>
      </c>
      <c r="AV1063" s="14">
        <v>62</v>
      </c>
      <c r="AY1063" s="6">
        <v>45002</v>
      </c>
      <c r="AZ1063" s="12">
        <v>0</v>
      </c>
      <c r="BA1063" s="12">
        <v>0</v>
      </c>
      <c r="BB1063" s="12">
        <v>0</v>
      </c>
      <c r="BE1063" s="6">
        <v>45002</v>
      </c>
      <c r="BF1063" t="s">
        <v>58</v>
      </c>
      <c r="BG1063" s="52">
        <v>5</v>
      </c>
    </row>
    <row r="1064" spans="1:59" x14ac:dyDescent="0.2">
      <c r="A1064" s="6">
        <v>45005</v>
      </c>
      <c r="B1064" s="12">
        <v>92.502799999999993</v>
      </c>
      <c r="C1064" s="12">
        <v>136.14850000000001</v>
      </c>
      <c r="D1064" s="12">
        <v>86.916300000000007</v>
      </c>
      <c r="E1064" s="12">
        <v>56.017899999999997</v>
      </c>
      <c r="F1064" s="12">
        <v>141.70519999999999</v>
      </c>
      <c r="G1064" s="12"/>
      <c r="H1064" s="12">
        <v>12.8841</v>
      </c>
      <c r="I1064" s="12">
        <v>50.905299999999997</v>
      </c>
      <c r="J1064" s="12">
        <v>9.2644000000000002</v>
      </c>
      <c r="K1064" s="12">
        <v>79.5398</v>
      </c>
      <c r="L1064" s="12">
        <v>67.56</v>
      </c>
      <c r="M1064" s="12">
        <v>72.42</v>
      </c>
      <c r="O1064" s="6">
        <v>45005</v>
      </c>
      <c r="P1064" s="7">
        <f t="shared" si="243"/>
        <v>2.5806117538548067E-2</v>
      </c>
      <c r="Q1064" s="7">
        <f t="shared" si="244"/>
        <v>1.4596811973869726E-2</v>
      </c>
      <c r="R1064" s="7">
        <f t="shared" si="245"/>
        <v>1.8577715876651964E-2</v>
      </c>
      <c r="S1064" s="7">
        <f t="shared" si="246"/>
        <v>8.5137869732734399E-3</v>
      </c>
      <c r="T1064" s="7">
        <f t="shared" si="247"/>
        <v>1.4696915956338496E-2</v>
      </c>
      <c r="U1064" s="7" t="str">
        <f t="shared" si="248"/>
        <v/>
      </c>
      <c r="V1064" s="7">
        <f t="shared" si="249"/>
        <v>4.5484575836058208E-2</v>
      </c>
      <c r="W1064" s="7">
        <f t="shared" si="250"/>
        <v>1.6710799196580105E-2</v>
      </c>
      <c r="X1064" s="7">
        <f t="shared" si="251"/>
        <v>-1.2581885479105586E-2</v>
      </c>
      <c r="Y1064" s="7">
        <f t="shared" si="252"/>
        <v>1.0812781724353913E-4</v>
      </c>
      <c r="Z1064" s="7">
        <v>9.5700000000000004E-3</v>
      </c>
      <c r="AA1064" s="7">
        <f t="shared" si="253"/>
        <v>1.4161375514511305E-2</v>
      </c>
      <c r="AB1064" s="7">
        <f t="shared" si="254"/>
        <v>1.938018132777649E-2</v>
      </c>
      <c r="AE1064" s="6">
        <v>45005</v>
      </c>
      <c r="AF1064" s="7">
        <v>24.15</v>
      </c>
      <c r="AG1064" s="7">
        <v>51.14</v>
      </c>
      <c r="AH1064" s="7">
        <v>182.64</v>
      </c>
      <c r="AI1064" s="7">
        <f t="shared" si="240"/>
        <v>4.8599999999999994</v>
      </c>
      <c r="AJ1064" s="7">
        <v>2.23</v>
      </c>
      <c r="AK1064" s="7">
        <v>39.325000000000003</v>
      </c>
      <c r="AL1064" s="7">
        <f t="shared" si="241"/>
        <v>37.095000000000006</v>
      </c>
      <c r="AM1064" s="7">
        <v>4.58</v>
      </c>
      <c r="AN1064" s="7">
        <v>3.92</v>
      </c>
      <c r="AO1064" s="7">
        <v>3.47</v>
      </c>
      <c r="AP1064" s="7">
        <f t="shared" si="242"/>
        <v>-0.44999999999999973</v>
      </c>
      <c r="AQ1064" s="7">
        <v>2.14</v>
      </c>
      <c r="AR1064" s="7">
        <v>121.0141</v>
      </c>
      <c r="AS1064" s="7">
        <v>1979.2</v>
      </c>
      <c r="AT1064" s="14">
        <v>301.82100000000003</v>
      </c>
      <c r="AU1064" s="14">
        <v>101.0205</v>
      </c>
      <c r="AV1064" s="14">
        <v>62</v>
      </c>
      <c r="AY1064" s="6">
        <v>45005</v>
      </c>
      <c r="AZ1064" s="12">
        <v>0</v>
      </c>
      <c r="BA1064" s="12">
        <v>0</v>
      </c>
      <c r="BB1064" s="12">
        <v>0</v>
      </c>
      <c r="BE1064" s="6">
        <v>45005</v>
      </c>
      <c r="BF1064" t="s">
        <v>58</v>
      </c>
      <c r="BG1064" s="52">
        <v>5</v>
      </c>
    </row>
    <row r="1065" spans="1:59" x14ac:dyDescent="0.2">
      <c r="A1065" s="6">
        <v>45006</v>
      </c>
      <c r="B1065" s="12">
        <v>96.647099999999995</v>
      </c>
      <c r="C1065" s="12">
        <v>140.31450000000001</v>
      </c>
      <c r="D1065" s="12">
        <v>90.125100000000003</v>
      </c>
      <c r="E1065" s="12">
        <v>57.214599999999997</v>
      </c>
      <c r="F1065" s="12">
        <v>144.57810000000001</v>
      </c>
      <c r="G1065" s="12"/>
      <c r="H1065" s="12">
        <v>13.5345</v>
      </c>
      <c r="I1065" s="12">
        <v>53.2044</v>
      </c>
      <c r="J1065" s="12">
        <v>9.4756</v>
      </c>
      <c r="K1065" s="12">
        <v>79.5398</v>
      </c>
      <c r="L1065" s="12">
        <v>69.400000000000006</v>
      </c>
      <c r="M1065" s="12">
        <v>74.78</v>
      </c>
      <c r="O1065" s="6">
        <v>45006</v>
      </c>
      <c r="P1065" s="7">
        <f t="shared" si="243"/>
        <v>4.3827285700355476E-2</v>
      </c>
      <c r="Q1065" s="7">
        <f t="shared" si="244"/>
        <v>3.0140129933834116E-2</v>
      </c>
      <c r="R1065" s="7">
        <f t="shared" si="245"/>
        <v>3.6253118570857099E-2</v>
      </c>
      <c r="S1065" s="7">
        <f t="shared" si="246"/>
        <v>2.1137828054198761E-2</v>
      </c>
      <c r="T1065" s="7">
        <f t="shared" si="247"/>
        <v>2.0071002701438034E-2</v>
      </c>
      <c r="U1065" s="7" t="str">
        <f t="shared" si="248"/>
        <v/>
      </c>
      <c r="V1065" s="7">
        <f t="shared" si="249"/>
        <v>4.9247988116965027E-2</v>
      </c>
      <c r="W1065" s="7">
        <f t="shared" si="250"/>
        <v>4.4174055821992513E-2</v>
      </c>
      <c r="X1065" s="7">
        <f t="shared" si="251"/>
        <v>2.2540975710414756E-2</v>
      </c>
      <c r="Y1065" s="7">
        <f t="shared" si="252"/>
        <v>0</v>
      </c>
      <c r="Z1065" s="7">
        <v>1.3044999999999999E-2</v>
      </c>
      <c r="AA1065" s="7">
        <f t="shared" si="253"/>
        <v>2.6870775573159467E-2</v>
      </c>
      <c r="AB1065" s="7">
        <f t="shared" si="254"/>
        <v>3.2067965211472448E-2</v>
      </c>
      <c r="AE1065" s="6">
        <v>45006</v>
      </c>
      <c r="AF1065" s="7">
        <v>21.38</v>
      </c>
      <c r="AG1065" s="7">
        <v>48.12</v>
      </c>
      <c r="AH1065" s="7">
        <v>162.31</v>
      </c>
      <c r="AI1065" s="7">
        <f t="shared" si="240"/>
        <v>5.3799999999999955</v>
      </c>
      <c r="AJ1065" s="7">
        <v>1.93</v>
      </c>
      <c r="AK1065" s="7">
        <v>42.4</v>
      </c>
      <c r="AL1065" s="7">
        <f t="shared" si="241"/>
        <v>40.47</v>
      </c>
      <c r="AM1065" s="7">
        <v>4.58</v>
      </c>
      <c r="AN1065" s="7">
        <v>4.17</v>
      </c>
      <c r="AO1065" s="7">
        <v>3.59</v>
      </c>
      <c r="AP1065" s="7">
        <f t="shared" si="242"/>
        <v>-0.58000000000000007</v>
      </c>
      <c r="AQ1065" s="7">
        <v>2.23</v>
      </c>
      <c r="AR1065" s="7">
        <v>120.89579999999999</v>
      </c>
      <c r="AS1065" s="7">
        <v>1938</v>
      </c>
      <c r="AT1065" s="14">
        <v>301.82100000000003</v>
      </c>
      <c r="AU1065" s="14">
        <v>101.0205</v>
      </c>
      <c r="AV1065" s="14">
        <v>62</v>
      </c>
      <c r="AY1065" s="6">
        <v>45006</v>
      </c>
      <c r="AZ1065" s="12">
        <v>0</v>
      </c>
      <c r="BA1065" s="12">
        <v>0</v>
      </c>
      <c r="BB1065" s="12">
        <v>0</v>
      </c>
      <c r="BE1065" s="6">
        <v>45006</v>
      </c>
      <c r="BF1065" t="s">
        <v>58</v>
      </c>
      <c r="BG1065" s="52">
        <v>5</v>
      </c>
    </row>
    <row r="1066" spans="1:59" x14ac:dyDescent="0.2">
      <c r="A1066" s="6">
        <v>45007</v>
      </c>
      <c r="B1066" s="12">
        <v>94.435000000000002</v>
      </c>
      <c r="C1066" s="12">
        <v>137.46080000000001</v>
      </c>
      <c r="D1066" s="12">
        <v>88.913899999999998</v>
      </c>
      <c r="E1066" s="12">
        <v>55.732900000000001</v>
      </c>
      <c r="F1066" s="12">
        <v>143.09309999999999</v>
      </c>
      <c r="G1066" s="12"/>
      <c r="H1066" s="12">
        <v>13.1784</v>
      </c>
      <c r="I1066" s="12">
        <v>52.453499999999998</v>
      </c>
      <c r="J1066" s="12">
        <v>9.2018000000000004</v>
      </c>
      <c r="K1066" s="12">
        <v>79.557199999999995</v>
      </c>
      <c r="L1066" s="12">
        <v>70.709999999999994</v>
      </c>
      <c r="M1066" s="12">
        <v>76.08</v>
      </c>
      <c r="O1066" s="6">
        <v>45007</v>
      </c>
      <c r="P1066" s="7">
        <f t="shared" si="243"/>
        <v>-2.3154432883060516E-2</v>
      </c>
      <c r="Q1066" s="7">
        <f t="shared" si="244"/>
        <v>-2.0547546181141338E-2</v>
      </c>
      <c r="R1066" s="7">
        <f t="shared" si="245"/>
        <v>-1.3530219421352506E-2</v>
      </c>
      <c r="S1066" s="7">
        <f t="shared" si="246"/>
        <v>-2.6238473738948394E-2</v>
      </c>
      <c r="T1066" s="7">
        <f t="shared" si="247"/>
        <v>-1.0324378601923185E-2</v>
      </c>
      <c r="U1066" s="7" t="str">
        <f t="shared" si="248"/>
        <v/>
      </c>
      <c r="V1066" s="7">
        <f t="shared" si="249"/>
        <v>-2.6662855469892534E-2</v>
      </c>
      <c r="W1066" s="7">
        <f t="shared" si="250"/>
        <v>-1.4214036859299331E-2</v>
      </c>
      <c r="X1066" s="7">
        <f t="shared" si="251"/>
        <v>-2.9320956410317463E-2</v>
      </c>
      <c r="Y1066" s="7">
        <f t="shared" si="252"/>
        <v>2.1873448360896586E-4</v>
      </c>
      <c r="Z1066" s="7">
        <v>-1.7193E-2</v>
      </c>
      <c r="AA1066" s="7">
        <f t="shared" si="253"/>
        <v>1.8700138103390346E-2</v>
      </c>
      <c r="AB1066" s="7">
        <f t="shared" si="254"/>
        <v>1.72349486881672E-2</v>
      </c>
      <c r="AE1066" s="6">
        <v>45007</v>
      </c>
      <c r="AF1066" s="7">
        <v>22.26</v>
      </c>
      <c r="AG1066" s="7">
        <v>46.97</v>
      </c>
      <c r="AH1066" s="7">
        <v>142.84</v>
      </c>
      <c r="AI1066" s="7">
        <f t="shared" si="240"/>
        <v>5.3700000000000045</v>
      </c>
      <c r="AJ1066" s="7">
        <v>2.0299999999999998</v>
      </c>
      <c r="AK1066" s="7">
        <v>39.975000000000001</v>
      </c>
      <c r="AL1066" s="7">
        <f t="shared" si="241"/>
        <v>37.945</v>
      </c>
      <c r="AM1066" s="7">
        <v>4.58</v>
      </c>
      <c r="AN1066" s="7">
        <v>3.96</v>
      </c>
      <c r="AO1066" s="7">
        <v>3.48</v>
      </c>
      <c r="AP1066" s="7">
        <f t="shared" si="242"/>
        <v>-0.48</v>
      </c>
      <c r="AQ1066" s="7">
        <v>2.2799999999999998</v>
      </c>
      <c r="AR1066" s="7">
        <v>120.6217</v>
      </c>
      <c r="AS1066" s="7">
        <v>1946.8</v>
      </c>
      <c r="AT1066" s="14">
        <v>301.82100000000003</v>
      </c>
      <c r="AU1066" s="14">
        <v>101.0205</v>
      </c>
      <c r="AV1066" s="14">
        <v>62</v>
      </c>
      <c r="AY1066" s="6">
        <v>45007</v>
      </c>
      <c r="AZ1066" s="12">
        <v>0</v>
      </c>
      <c r="BA1066" s="12">
        <v>0</v>
      </c>
      <c r="BB1066" s="12">
        <v>0</v>
      </c>
      <c r="BE1066" s="6">
        <v>45007</v>
      </c>
      <c r="BF1066" t="s">
        <v>58</v>
      </c>
      <c r="BG1066" s="52">
        <v>5</v>
      </c>
    </row>
    <row r="1067" spans="1:59" x14ac:dyDescent="0.2">
      <c r="A1067" s="6">
        <v>45008</v>
      </c>
      <c r="B1067" s="12">
        <v>93.369600000000005</v>
      </c>
      <c r="C1067" s="12">
        <v>136.09569999999999</v>
      </c>
      <c r="D1067" s="12">
        <v>87.151300000000006</v>
      </c>
      <c r="E1067" s="12">
        <v>55.542999999999999</v>
      </c>
      <c r="F1067" s="12">
        <v>142.33609999999999</v>
      </c>
      <c r="G1067" s="12"/>
      <c r="H1067" s="12">
        <v>12.946099999999999</v>
      </c>
      <c r="I1067" s="12">
        <v>51.378100000000003</v>
      </c>
      <c r="J1067" s="12">
        <v>9.1392000000000007</v>
      </c>
      <c r="K1067" s="12">
        <v>79.591899999999995</v>
      </c>
      <c r="L1067" s="12">
        <v>69.77</v>
      </c>
      <c r="M1067" s="12">
        <v>74.31</v>
      </c>
      <c r="O1067" s="6">
        <v>45008</v>
      </c>
      <c r="P1067" s="7">
        <f t="shared" si="243"/>
        <v>-1.1345956692424717E-2</v>
      </c>
      <c r="Q1067" s="7">
        <f t="shared" si="244"/>
        <v>-9.9804708089608653E-3</v>
      </c>
      <c r="R1067" s="7">
        <f t="shared" si="245"/>
        <v>-2.0022797088313619E-2</v>
      </c>
      <c r="S1067" s="7">
        <f t="shared" si="246"/>
        <v>-3.4131412885239258E-3</v>
      </c>
      <c r="T1067" s="7">
        <f t="shared" si="247"/>
        <v>-5.3043050598179644E-3</v>
      </c>
      <c r="U1067" s="7" t="str">
        <f t="shared" si="248"/>
        <v/>
      </c>
      <c r="V1067" s="7">
        <f t="shared" si="249"/>
        <v>-1.778454116351498E-2</v>
      </c>
      <c r="W1067" s="7">
        <f t="shared" si="250"/>
        <v>-2.0715051206621142E-2</v>
      </c>
      <c r="X1067" s="7">
        <f t="shared" si="251"/>
        <v>-6.8262628084984102E-3</v>
      </c>
      <c r="Y1067" s="7">
        <f t="shared" si="252"/>
        <v>4.3606907673209022E-4</v>
      </c>
      <c r="Z1067" s="7">
        <v>2.7000000000000001E-3</v>
      </c>
      <c r="AA1067" s="7">
        <f t="shared" si="253"/>
        <v>-1.3382887665004234E-2</v>
      </c>
      <c r="AB1067" s="7">
        <f t="shared" si="254"/>
        <v>-2.3539886067756949E-2</v>
      </c>
      <c r="AE1067" s="6">
        <v>45008</v>
      </c>
      <c r="AF1067" s="7">
        <v>22.61</v>
      </c>
      <c r="AG1067" s="7">
        <v>46.9</v>
      </c>
      <c r="AH1067" s="7">
        <v>151.4</v>
      </c>
      <c r="AI1067" s="7">
        <f t="shared" si="240"/>
        <v>4.5400000000000063</v>
      </c>
      <c r="AJ1067" s="7">
        <v>2.08</v>
      </c>
      <c r="AK1067" s="7">
        <v>43.186</v>
      </c>
      <c r="AL1067" s="7">
        <f t="shared" si="241"/>
        <v>41.106000000000002</v>
      </c>
      <c r="AM1067" s="7">
        <v>4.83</v>
      </c>
      <c r="AN1067" s="7">
        <v>3.76</v>
      </c>
      <c r="AO1067" s="7">
        <v>3.38</v>
      </c>
      <c r="AP1067" s="7">
        <f t="shared" si="242"/>
        <v>-0.37999999999999989</v>
      </c>
      <c r="AQ1067" s="7">
        <v>2.19</v>
      </c>
      <c r="AR1067" s="7">
        <v>119.7587</v>
      </c>
      <c r="AS1067" s="7">
        <v>1993.8</v>
      </c>
      <c r="AT1067" s="14">
        <v>301.82100000000003</v>
      </c>
      <c r="AU1067" s="14">
        <v>101.0205</v>
      </c>
      <c r="AV1067" s="14">
        <v>62</v>
      </c>
      <c r="AY1067" s="6">
        <v>45008</v>
      </c>
      <c r="AZ1067" s="12">
        <v>0</v>
      </c>
      <c r="BA1067" s="12">
        <v>0</v>
      </c>
      <c r="BB1067" s="12">
        <v>0</v>
      </c>
      <c r="BE1067" s="6">
        <v>45008</v>
      </c>
      <c r="BF1067" t="s">
        <v>58</v>
      </c>
      <c r="BG1067" s="52">
        <v>5</v>
      </c>
    </row>
    <row r="1068" spans="1:59" x14ac:dyDescent="0.2">
      <c r="A1068" s="6">
        <v>45009</v>
      </c>
      <c r="B1068" s="12">
        <v>93.477900000000005</v>
      </c>
      <c r="C1068" s="12">
        <v>137.4521</v>
      </c>
      <c r="D1068" s="12">
        <v>86.256500000000003</v>
      </c>
      <c r="E1068" s="12">
        <v>55.258000000000003</v>
      </c>
      <c r="F1068" s="12">
        <v>142.99610000000001</v>
      </c>
      <c r="G1068" s="12"/>
      <c r="H1068" s="12">
        <v>12.6286</v>
      </c>
      <c r="I1068" s="12">
        <v>50.552999999999997</v>
      </c>
      <c r="J1068" s="12">
        <v>9.1547999999999998</v>
      </c>
      <c r="K1068" s="12">
        <v>79.609200000000001</v>
      </c>
      <c r="L1068" s="12">
        <v>69.22</v>
      </c>
      <c r="M1068" s="12">
        <v>73.63</v>
      </c>
      <c r="O1068" s="6">
        <v>45009</v>
      </c>
      <c r="P1068" s="7">
        <f t="shared" si="243"/>
        <v>1.1592342646062394E-3</v>
      </c>
      <c r="Q1068" s="7">
        <f t="shared" si="244"/>
        <v>9.9171780351194304E-3</v>
      </c>
      <c r="R1068" s="7">
        <f t="shared" si="245"/>
        <v>-1.0320273274160192E-2</v>
      </c>
      <c r="S1068" s="7">
        <f t="shared" si="246"/>
        <v>-5.1443692481551945E-3</v>
      </c>
      <c r="T1068" s="7">
        <f t="shared" si="247"/>
        <v>4.626194850016396E-3</v>
      </c>
      <c r="U1068" s="7" t="str">
        <f t="shared" si="248"/>
        <v/>
      </c>
      <c r="V1068" s="7">
        <f t="shared" si="249"/>
        <v>-2.4830501457956403E-2</v>
      </c>
      <c r="W1068" s="7">
        <f t="shared" si="250"/>
        <v>-1.6189720742064401E-2</v>
      </c>
      <c r="X1068" s="7">
        <f t="shared" si="251"/>
        <v>1.7054776190280241E-3</v>
      </c>
      <c r="Y1068" s="7">
        <f t="shared" si="252"/>
        <v>2.1733518258473212E-4</v>
      </c>
      <c r="Z1068" s="7">
        <v>6.5399999999999998E-3</v>
      </c>
      <c r="AA1068" s="7">
        <f t="shared" si="253"/>
        <v>-7.9142797439469594E-3</v>
      </c>
      <c r="AB1068" s="7">
        <f t="shared" si="254"/>
        <v>-9.1929807887525562E-3</v>
      </c>
      <c r="AE1068" s="6">
        <v>45009</v>
      </c>
      <c r="AF1068" s="7">
        <v>21.74</v>
      </c>
      <c r="AG1068" s="7">
        <v>48.36</v>
      </c>
      <c r="AH1068" s="7">
        <v>173.66</v>
      </c>
      <c r="AI1068" s="7">
        <f t="shared" si="240"/>
        <v>4.4099999999999966</v>
      </c>
      <c r="AJ1068" s="7">
        <v>2.04</v>
      </c>
      <c r="AK1068" s="7">
        <v>41.094000000000001</v>
      </c>
      <c r="AL1068" s="7">
        <f t="shared" si="241"/>
        <v>39.054000000000002</v>
      </c>
      <c r="AM1068" s="7">
        <v>4.83</v>
      </c>
      <c r="AN1068" s="7">
        <v>3.76</v>
      </c>
      <c r="AO1068" s="7">
        <v>3.38</v>
      </c>
      <c r="AP1068" s="7">
        <f t="shared" si="242"/>
        <v>-0.37999999999999989</v>
      </c>
      <c r="AQ1068" s="7">
        <v>2.2200000000000002</v>
      </c>
      <c r="AR1068" s="7">
        <v>120.4598</v>
      </c>
      <c r="AS1068" s="7">
        <v>1982.1</v>
      </c>
      <c r="AT1068" s="14">
        <v>301.82100000000003</v>
      </c>
      <c r="AU1068" s="14">
        <v>101.0205</v>
      </c>
      <c r="AV1068" s="14">
        <v>62</v>
      </c>
      <c r="AY1068" s="6">
        <v>45009</v>
      </c>
      <c r="AZ1068" s="12">
        <v>0</v>
      </c>
      <c r="BA1068" s="12">
        <v>0</v>
      </c>
      <c r="BB1068" s="12">
        <v>0</v>
      </c>
      <c r="BE1068" s="6">
        <v>45009</v>
      </c>
      <c r="BF1068" t="s">
        <v>58</v>
      </c>
      <c r="BG1068" s="52">
        <v>5</v>
      </c>
    </row>
    <row r="1069" spans="1:59" x14ac:dyDescent="0.2">
      <c r="A1069" s="6">
        <v>45012</v>
      </c>
      <c r="B1069" s="12">
        <v>95.527500000000003</v>
      </c>
      <c r="C1069" s="12">
        <v>138.85239999999999</v>
      </c>
      <c r="D1069" s="12">
        <v>88.109399999999994</v>
      </c>
      <c r="E1069" s="12">
        <v>56.654200000000003</v>
      </c>
      <c r="F1069" s="12">
        <v>144.32579999999999</v>
      </c>
      <c r="G1069" s="12"/>
      <c r="H1069" s="12">
        <v>12.915100000000001</v>
      </c>
      <c r="I1069" s="12">
        <v>51.582099999999997</v>
      </c>
      <c r="J1069" s="12">
        <v>9.2644000000000002</v>
      </c>
      <c r="K1069" s="12">
        <v>79.600499999999997</v>
      </c>
      <c r="L1069" s="12">
        <v>72.87</v>
      </c>
      <c r="M1069" s="12">
        <v>76.8</v>
      </c>
      <c r="O1069" s="6">
        <v>45012</v>
      </c>
      <c r="P1069" s="7">
        <f t="shared" si="243"/>
        <v>2.1689119429896323E-2</v>
      </c>
      <c r="Q1069" s="7">
        <f t="shared" si="244"/>
        <v>1.013600566562747E-2</v>
      </c>
      <c r="R1069" s="7">
        <f t="shared" si="245"/>
        <v>2.1253808795008516E-2</v>
      </c>
      <c r="S1069" s="7">
        <f t="shared" si="246"/>
        <v>2.4952997882633516E-2</v>
      </c>
      <c r="T1069" s="7">
        <f t="shared" si="247"/>
        <v>9.2558868161179073E-3</v>
      </c>
      <c r="U1069" s="7" t="str">
        <f t="shared" si="248"/>
        <v/>
      </c>
      <c r="V1069" s="7">
        <f t="shared" si="249"/>
        <v>2.2433086423235552E-2</v>
      </c>
      <c r="W1069" s="7">
        <f t="shared" si="250"/>
        <v>2.0152422192740885E-2</v>
      </c>
      <c r="X1069" s="7">
        <f t="shared" si="251"/>
        <v>1.1900765889372932E-2</v>
      </c>
      <c r="Y1069" s="7">
        <f t="shared" si="252"/>
        <v>-1.0928982353044351E-4</v>
      </c>
      <c r="Z1069" s="7">
        <v>1.8680000000000001E-3</v>
      </c>
      <c r="AA1069" s="7">
        <f t="shared" si="253"/>
        <v>5.1387193474992682E-2</v>
      </c>
      <c r="AB1069" s="7">
        <f t="shared" si="254"/>
        <v>4.2152088773000994E-2</v>
      </c>
      <c r="AE1069" s="6">
        <v>45012</v>
      </c>
      <c r="AF1069" s="7">
        <v>20.6</v>
      </c>
      <c r="AG1069" s="7">
        <v>45.41</v>
      </c>
      <c r="AH1069" s="7">
        <v>161.66999999999999</v>
      </c>
      <c r="AI1069" s="7">
        <f t="shared" si="240"/>
        <v>3.9299999999999926</v>
      </c>
      <c r="AJ1069" s="7">
        <v>2.04</v>
      </c>
      <c r="AK1069" s="7">
        <v>42.527999999999999</v>
      </c>
      <c r="AL1069" s="7">
        <f t="shared" si="241"/>
        <v>40.488</v>
      </c>
      <c r="AM1069" s="7">
        <v>4.83</v>
      </c>
      <c r="AN1069" s="7">
        <v>3.94</v>
      </c>
      <c r="AO1069" s="7">
        <v>3.53</v>
      </c>
      <c r="AP1069" s="7">
        <f t="shared" si="242"/>
        <v>-0.41000000000000014</v>
      </c>
      <c r="AQ1069" s="7">
        <v>2.2400000000000002</v>
      </c>
      <c r="AR1069" s="7">
        <v>120.25409999999999</v>
      </c>
      <c r="AS1069" s="7">
        <v>1952.4</v>
      </c>
      <c r="AT1069" s="14">
        <v>301.82100000000003</v>
      </c>
      <c r="AU1069" s="14">
        <v>101.0205</v>
      </c>
      <c r="AV1069" s="14">
        <v>62</v>
      </c>
      <c r="AY1069" s="6">
        <v>45012</v>
      </c>
      <c r="AZ1069" s="12">
        <v>0</v>
      </c>
      <c r="BA1069" s="12">
        <v>0</v>
      </c>
      <c r="BB1069" s="12">
        <v>0</v>
      </c>
      <c r="BE1069" s="6">
        <v>45012</v>
      </c>
      <c r="BF1069" t="s">
        <v>58</v>
      </c>
      <c r="BG1069" s="52">
        <v>5</v>
      </c>
    </row>
    <row r="1070" spans="1:59" x14ac:dyDescent="0.2">
      <c r="A1070" s="6">
        <v>45013</v>
      </c>
      <c r="B1070" s="12">
        <v>96.719300000000004</v>
      </c>
      <c r="C1070" s="12">
        <v>140.47309999999999</v>
      </c>
      <c r="D1070" s="12">
        <v>89.064400000000006</v>
      </c>
      <c r="E1070" s="12">
        <v>59.085599999999999</v>
      </c>
      <c r="F1070" s="12">
        <v>149.00399999999999</v>
      </c>
      <c r="G1070" s="12"/>
      <c r="H1070" s="12">
        <v>12.9693</v>
      </c>
      <c r="I1070" s="12">
        <v>52.184699999999999</v>
      </c>
      <c r="J1070" s="12">
        <v>9.4286999999999992</v>
      </c>
      <c r="K1070" s="12">
        <v>79.617900000000006</v>
      </c>
      <c r="L1070" s="12">
        <v>73.12</v>
      </c>
      <c r="M1070" s="12">
        <v>78.069999999999993</v>
      </c>
      <c r="O1070" s="6">
        <v>45013</v>
      </c>
      <c r="P1070" s="7">
        <f t="shared" si="243"/>
        <v>1.2398804744190289E-2</v>
      </c>
      <c r="Q1070" s="7">
        <f t="shared" si="244"/>
        <v>1.1604512925256331E-2</v>
      </c>
      <c r="R1070" s="7">
        <f t="shared" si="245"/>
        <v>1.0780479383029297E-2</v>
      </c>
      <c r="S1070" s="7">
        <f t="shared" si="246"/>
        <v>4.202111572245644E-2</v>
      </c>
      <c r="T1070" s="7">
        <f t="shared" si="247"/>
        <v>3.1899907245860171E-2</v>
      </c>
      <c r="U1070" s="7" t="str">
        <f t="shared" si="248"/>
        <v/>
      </c>
      <c r="V1070" s="7">
        <f t="shared" si="249"/>
        <v>4.1878567178629351E-3</v>
      </c>
      <c r="W1070" s="7">
        <f t="shared" si="250"/>
        <v>1.1614635397850263E-2</v>
      </c>
      <c r="X1070" s="7">
        <f t="shared" si="251"/>
        <v>1.757913145035429E-2</v>
      </c>
      <c r="Y1070" s="7">
        <f t="shared" si="252"/>
        <v>2.1856770410044461E-4</v>
      </c>
      <c r="Z1070" s="7">
        <v>-2.2469999999999999E-3</v>
      </c>
      <c r="AA1070" s="7">
        <f t="shared" si="253"/>
        <v>3.4248954637037658E-3</v>
      </c>
      <c r="AB1070" s="7">
        <f t="shared" si="254"/>
        <v>1.6401219978573148E-2</v>
      </c>
      <c r="AE1070" s="6">
        <v>45013</v>
      </c>
      <c r="AF1070" s="7">
        <v>19.97</v>
      </c>
      <c r="AG1070" s="7">
        <v>44.31</v>
      </c>
      <c r="AH1070" s="7">
        <v>155.96</v>
      </c>
      <c r="AI1070" s="7">
        <f t="shared" si="240"/>
        <v>4.9499999999999886</v>
      </c>
      <c r="AJ1070" s="7">
        <v>2.02</v>
      </c>
      <c r="AK1070" s="7">
        <v>42.752000000000002</v>
      </c>
      <c r="AL1070" s="7">
        <f t="shared" si="241"/>
        <v>40.731999999999999</v>
      </c>
      <c r="AM1070" s="7">
        <v>4.83</v>
      </c>
      <c r="AN1070" s="7">
        <v>4.0199999999999996</v>
      </c>
      <c r="AO1070" s="7">
        <v>3.55</v>
      </c>
      <c r="AP1070" s="7">
        <f t="shared" si="242"/>
        <v>-0.46999999999999975</v>
      </c>
      <c r="AQ1070" s="7">
        <v>2.31</v>
      </c>
      <c r="AR1070" s="7">
        <v>119.71380000000001</v>
      </c>
      <c r="AS1070" s="7">
        <v>1972.4</v>
      </c>
      <c r="AT1070" s="14">
        <v>301.82100000000003</v>
      </c>
      <c r="AU1070" s="14">
        <v>101.0205</v>
      </c>
      <c r="AV1070" s="14">
        <v>62</v>
      </c>
      <c r="AY1070" s="6">
        <v>45013</v>
      </c>
      <c r="AZ1070" s="12">
        <v>0</v>
      </c>
      <c r="BA1070" s="12">
        <v>0</v>
      </c>
      <c r="BB1070" s="12">
        <v>0</v>
      </c>
      <c r="BE1070" s="6">
        <v>45013</v>
      </c>
      <c r="BF1070" t="s">
        <v>58</v>
      </c>
      <c r="BG1070" s="52">
        <v>5</v>
      </c>
    </row>
    <row r="1071" spans="1:59" x14ac:dyDescent="0.2">
      <c r="A1071" s="6">
        <v>45014</v>
      </c>
      <c r="B1071" s="12">
        <v>98.380700000000004</v>
      </c>
      <c r="C1071" s="12">
        <v>141.6797</v>
      </c>
      <c r="D1071" s="12">
        <v>90.7196</v>
      </c>
      <c r="E1071" s="12">
        <v>58.971699999999998</v>
      </c>
      <c r="F1071" s="12">
        <v>150.916</v>
      </c>
      <c r="G1071" s="12"/>
      <c r="H1071" s="12">
        <v>12.7293</v>
      </c>
      <c r="I1071" s="12">
        <v>51.507899999999999</v>
      </c>
      <c r="J1071" s="12">
        <v>9.5459999999999994</v>
      </c>
      <c r="K1071" s="12">
        <v>79.617900000000006</v>
      </c>
      <c r="L1071" s="12">
        <v>72.95</v>
      </c>
      <c r="M1071" s="12">
        <v>77.510000000000005</v>
      </c>
      <c r="O1071" s="6">
        <v>45014</v>
      </c>
      <c r="P1071" s="7">
        <f t="shared" si="243"/>
        <v>1.7031677715133479E-2</v>
      </c>
      <c r="Q1071" s="7">
        <f t="shared" si="244"/>
        <v>8.5528646561278069E-3</v>
      </c>
      <c r="R1071" s="7">
        <f t="shared" si="245"/>
        <v>1.8413727229894837E-2</v>
      </c>
      <c r="S1071" s="7">
        <f t="shared" si="246"/>
        <v>-1.9295720864331086E-3</v>
      </c>
      <c r="T1071" s="7">
        <f t="shared" si="247"/>
        <v>1.2750239414027637E-2</v>
      </c>
      <c r="U1071" s="7" t="str">
        <f t="shared" si="248"/>
        <v/>
      </c>
      <c r="V1071" s="7">
        <f t="shared" si="249"/>
        <v>-1.867860332966564E-2</v>
      </c>
      <c r="W1071" s="7">
        <f t="shared" si="250"/>
        <v>-1.3054154513442327E-2</v>
      </c>
      <c r="X1071" s="7">
        <f t="shared" si="251"/>
        <v>1.2363989341930566E-2</v>
      </c>
      <c r="Y1071" s="7">
        <f t="shared" si="252"/>
        <v>0</v>
      </c>
      <c r="Z1071" s="7">
        <v>1.443E-2</v>
      </c>
      <c r="AA1071" s="7">
        <f t="shared" si="253"/>
        <v>-2.3276521770999366E-3</v>
      </c>
      <c r="AB1071" s="7">
        <f t="shared" si="254"/>
        <v>-7.1988998387793757E-3</v>
      </c>
      <c r="AE1071" s="6">
        <v>45014</v>
      </c>
      <c r="AF1071" s="7">
        <v>19.12</v>
      </c>
      <c r="AG1071" s="7">
        <v>43.33</v>
      </c>
      <c r="AH1071" s="7">
        <v>150.58000000000001</v>
      </c>
      <c r="AI1071" s="7">
        <f t="shared" si="240"/>
        <v>4.5600000000000023</v>
      </c>
      <c r="AJ1071" s="7">
        <v>1.94</v>
      </c>
      <c r="AK1071" s="7">
        <v>42.802999999999997</v>
      </c>
      <c r="AL1071" s="7">
        <f t="shared" si="241"/>
        <v>40.863</v>
      </c>
      <c r="AM1071" s="7">
        <v>4.83</v>
      </c>
      <c r="AN1071" s="7">
        <v>4.08</v>
      </c>
      <c r="AO1071" s="7">
        <v>3.57</v>
      </c>
      <c r="AP1071" s="7">
        <f t="shared" si="242"/>
        <v>-0.51000000000000023</v>
      </c>
      <c r="AQ1071" s="7">
        <v>2.33</v>
      </c>
      <c r="AR1071" s="7">
        <v>119.72580000000001</v>
      </c>
      <c r="AS1071" s="7">
        <v>1966.1</v>
      </c>
      <c r="AT1071" s="14">
        <v>301.82100000000003</v>
      </c>
      <c r="AU1071" s="14">
        <v>101.0205</v>
      </c>
      <c r="AV1071" s="14">
        <v>62</v>
      </c>
      <c r="AY1071" s="6">
        <v>45014</v>
      </c>
      <c r="AZ1071" s="12">
        <v>0</v>
      </c>
      <c r="BA1071" s="12">
        <v>0</v>
      </c>
      <c r="BB1071" s="12">
        <v>0</v>
      </c>
      <c r="BE1071" s="6">
        <v>45014</v>
      </c>
      <c r="BF1071" t="s">
        <v>58</v>
      </c>
      <c r="BG1071" s="52">
        <v>5</v>
      </c>
    </row>
    <row r="1072" spans="1:59" x14ac:dyDescent="0.2">
      <c r="A1072" s="6">
        <v>45015</v>
      </c>
      <c r="B1072" s="12">
        <v>98.859200000000001</v>
      </c>
      <c r="C1072" s="12">
        <v>143.0273</v>
      </c>
      <c r="D1072" s="12">
        <v>90.264899999999997</v>
      </c>
      <c r="E1072" s="12">
        <v>59.190100000000001</v>
      </c>
      <c r="F1072" s="12">
        <v>152.2748</v>
      </c>
      <c r="G1072" s="12"/>
      <c r="H1072" s="12">
        <v>12.6364</v>
      </c>
      <c r="I1072" s="12">
        <v>50.756999999999998</v>
      </c>
      <c r="J1072" s="12">
        <v>9.7338000000000005</v>
      </c>
      <c r="K1072" s="12">
        <v>79.635199999999998</v>
      </c>
      <c r="L1072" s="12">
        <v>74.319999999999993</v>
      </c>
      <c r="M1072" s="12">
        <v>78.45</v>
      </c>
      <c r="O1072" s="6">
        <v>45015</v>
      </c>
      <c r="P1072" s="7">
        <f t="shared" si="243"/>
        <v>4.8519689851905376E-3</v>
      </c>
      <c r="Q1072" s="7">
        <f t="shared" si="244"/>
        <v>9.466645105428162E-3</v>
      </c>
      <c r="R1072" s="7">
        <f t="shared" si="245"/>
        <v>-5.0247502597488844E-3</v>
      </c>
      <c r="S1072" s="7">
        <f t="shared" si="246"/>
        <v>3.6966303611545011E-3</v>
      </c>
      <c r="T1072" s="7">
        <f t="shared" si="247"/>
        <v>8.9633926717203657E-3</v>
      </c>
      <c r="U1072" s="7" t="str">
        <f t="shared" si="248"/>
        <v/>
      </c>
      <c r="V1072" s="7">
        <f t="shared" si="249"/>
        <v>-7.3248848145746406E-3</v>
      </c>
      <c r="W1072" s="7">
        <f t="shared" si="250"/>
        <v>-1.4685654518894897E-2</v>
      </c>
      <c r="X1072" s="7">
        <f t="shared" si="251"/>
        <v>1.9482146078566479E-2</v>
      </c>
      <c r="Y1072" s="7">
        <f t="shared" si="252"/>
        <v>2.1726421737530975E-4</v>
      </c>
      <c r="Z1072" s="7">
        <v>5.8380000000000003E-3</v>
      </c>
      <c r="AA1072" s="7">
        <f t="shared" si="253"/>
        <v>1.8605819536788252E-2</v>
      </c>
      <c r="AB1072" s="7">
        <f t="shared" si="254"/>
        <v>1.2054518885621602E-2</v>
      </c>
      <c r="AE1072" s="6">
        <v>45015</v>
      </c>
      <c r="AF1072" s="7">
        <v>19.02</v>
      </c>
      <c r="AG1072" s="7">
        <v>42.02</v>
      </c>
      <c r="AH1072" s="7">
        <v>141.24</v>
      </c>
      <c r="AI1072" s="7">
        <f t="shared" si="240"/>
        <v>4.1300000000000097</v>
      </c>
      <c r="AJ1072" s="7">
        <v>1.95</v>
      </c>
      <c r="AK1072" s="7">
        <v>43.609000000000002</v>
      </c>
      <c r="AL1072" s="7">
        <f t="shared" si="241"/>
        <v>41.658999999999999</v>
      </c>
      <c r="AM1072" s="7">
        <v>4.83</v>
      </c>
      <c r="AN1072" s="7">
        <v>4.0999999999999996</v>
      </c>
      <c r="AO1072" s="7">
        <v>3.55</v>
      </c>
      <c r="AP1072" s="7">
        <f t="shared" si="242"/>
        <v>-0.54999999999999982</v>
      </c>
      <c r="AQ1072" s="7">
        <v>2.34</v>
      </c>
      <c r="AR1072" s="7">
        <v>119.40779999999999</v>
      </c>
      <c r="AS1072" s="7">
        <v>1980.3</v>
      </c>
      <c r="AT1072" s="14">
        <v>301.82100000000003</v>
      </c>
      <c r="AU1072" s="14">
        <v>101.0205</v>
      </c>
      <c r="AV1072" s="14">
        <v>62</v>
      </c>
      <c r="AY1072" s="6">
        <v>45015</v>
      </c>
      <c r="AZ1072" s="12">
        <v>0</v>
      </c>
      <c r="BA1072" s="12">
        <v>0</v>
      </c>
      <c r="BB1072" s="12">
        <v>0</v>
      </c>
      <c r="BE1072" s="6">
        <v>45015</v>
      </c>
      <c r="BF1072" t="s">
        <v>58</v>
      </c>
      <c r="BG1072" s="52">
        <v>5</v>
      </c>
    </row>
    <row r="1073" spans="1:59" x14ac:dyDescent="0.2">
      <c r="A1073" s="6">
        <v>45016</v>
      </c>
      <c r="B1073" s="12">
        <v>99.012699999999995</v>
      </c>
      <c r="C1073" s="12">
        <v>143.7055</v>
      </c>
      <c r="D1073" s="12">
        <v>90.228499999999997</v>
      </c>
      <c r="E1073" s="12">
        <v>59.294600000000003</v>
      </c>
      <c r="F1073" s="12">
        <v>152.964</v>
      </c>
      <c r="G1073" s="12"/>
      <c r="H1073" s="12">
        <v>12.8222</v>
      </c>
      <c r="I1073" s="12">
        <v>52.203200000000002</v>
      </c>
      <c r="J1073" s="12">
        <v>9.7573000000000008</v>
      </c>
      <c r="K1073" s="12">
        <v>79.617900000000006</v>
      </c>
      <c r="L1073" s="12">
        <v>75.680000000000007</v>
      </c>
      <c r="M1073" s="12">
        <v>79.19</v>
      </c>
      <c r="O1073" s="6">
        <v>45016</v>
      </c>
      <c r="P1073" s="7">
        <f t="shared" si="243"/>
        <v>1.5515091409325262E-3</v>
      </c>
      <c r="Q1073" s="7">
        <f t="shared" si="244"/>
        <v>4.7305454048709606E-3</v>
      </c>
      <c r="R1073" s="7">
        <f t="shared" si="245"/>
        <v>-4.0333885331502557E-4</v>
      </c>
      <c r="S1073" s="7">
        <f t="shared" si="246"/>
        <v>1.7639412868646395E-3</v>
      </c>
      <c r="T1073" s="7">
        <f t="shared" si="247"/>
        <v>4.5158162803312502E-3</v>
      </c>
      <c r="U1073" s="7" t="str">
        <f t="shared" si="248"/>
        <v/>
      </c>
      <c r="V1073" s="7">
        <f t="shared" si="249"/>
        <v>1.45965056080025E-2</v>
      </c>
      <c r="W1073" s="7">
        <f t="shared" si="250"/>
        <v>2.8094256246883977E-2</v>
      </c>
      <c r="X1073" s="7">
        <f t="shared" si="251"/>
        <v>2.4113581467458296E-3</v>
      </c>
      <c r="Y1073" s="7">
        <f t="shared" si="252"/>
        <v>-2.172642173752862E-4</v>
      </c>
      <c r="Z1073" s="7">
        <v>1.3996E-2</v>
      </c>
      <c r="AA1073" s="7">
        <f t="shared" si="253"/>
        <v>1.8133830238039859E-2</v>
      </c>
      <c r="AB1073" s="7">
        <f t="shared" si="254"/>
        <v>9.38854904327939E-3</v>
      </c>
      <c r="AE1073" s="6">
        <v>45016</v>
      </c>
      <c r="AF1073" s="7">
        <v>18.7</v>
      </c>
      <c r="AG1073" s="7">
        <v>40.340000000000003</v>
      </c>
      <c r="AH1073" s="7">
        <v>135.93</v>
      </c>
      <c r="AI1073" s="7">
        <f t="shared" si="240"/>
        <v>3.5099999999999909</v>
      </c>
      <c r="AJ1073" s="7">
        <v>2.1</v>
      </c>
      <c r="AK1073" s="7">
        <v>47.844999999999999</v>
      </c>
      <c r="AL1073" s="7">
        <f t="shared" si="241"/>
        <v>45.744999999999997</v>
      </c>
      <c r="AM1073" s="7">
        <v>4.83</v>
      </c>
      <c r="AN1073" s="7">
        <v>4.0599999999999996</v>
      </c>
      <c r="AO1073" s="7">
        <v>3.48</v>
      </c>
      <c r="AP1073" s="7">
        <f t="shared" si="242"/>
        <v>-0.57999999999999963</v>
      </c>
      <c r="AQ1073" s="7">
        <v>2.3199999999999998</v>
      </c>
      <c r="AR1073" s="7">
        <v>119.36020000000001</v>
      </c>
      <c r="AS1073" s="7">
        <v>1969</v>
      </c>
      <c r="AT1073" s="14">
        <v>301.82100000000003</v>
      </c>
      <c r="AU1073" s="14">
        <v>101.0205</v>
      </c>
      <c r="AV1073" s="14">
        <v>62</v>
      </c>
      <c r="AY1073" s="6">
        <v>45016</v>
      </c>
      <c r="AZ1073" s="12">
        <v>0</v>
      </c>
      <c r="BA1073" s="12">
        <v>0</v>
      </c>
      <c r="BB1073" s="12">
        <v>0</v>
      </c>
      <c r="BE1073" s="6">
        <v>45016</v>
      </c>
      <c r="BF1073" t="s">
        <v>58</v>
      </c>
      <c r="BG1073" s="52">
        <v>5</v>
      </c>
    </row>
    <row r="1074" spans="1:59" x14ac:dyDescent="0.2">
      <c r="A1074" s="6">
        <v>45019</v>
      </c>
      <c r="B1074" s="12">
        <v>104.8545</v>
      </c>
      <c r="C1074" s="12">
        <v>149.6859</v>
      </c>
      <c r="D1074" s="12">
        <v>98.604699999999994</v>
      </c>
      <c r="E1074" s="12">
        <v>61.906500000000001</v>
      </c>
      <c r="F1074" s="12">
        <v>153.49780000000001</v>
      </c>
      <c r="G1074" s="12"/>
      <c r="H1074" s="12">
        <v>11.544600000000001</v>
      </c>
      <c r="I1074" s="12">
        <v>49.866999999999997</v>
      </c>
      <c r="J1074" s="12">
        <v>10.0312</v>
      </c>
      <c r="K1074" s="12">
        <v>79.637</v>
      </c>
      <c r="L1074" s="12">
        <v>80.400000000000006</v>
      </c>
      <c r="M1074" s="12">
        <v>85.81</v>
      </c>
      <c r="O1074" s="6">
        <v>45019</v>
      </c>
      <c r="P1074" s="7">
        <f t="shared" si="243"/>
        <v>5.7325550146559844E-2</v>
      </c>
      <c r="Q1074" s="7">
        <f t="shared" si="244"/>
        <v>4.0773032077959799E-2</v>
      </c>
      <c r="R1074" s="7">
        <f t="shared" si="245"/>
        <v>8.8773586129755472E-2</v>
      </c>
      <c r="S1074" s="7">
        <f t="shared" si="246"/>
        <v>4.3106942792488161E-2</v>
      </c>
      <c r="T1074" s="7">
        <f t="shared" si="247"/>
        <v>3.4836350882027894E-3</v>
      </c>
      <c r="U1074" s="7" t="str">
        <f t="shared" si="248"/>
        <v/>
      </c>
      <c r="V1074" s="7">
        <f t="shared" si="249"/>
        <v>-0.10496024846113637</v>
      </c>
      <c r="W1074" s="7">
        <f t="shared" si="250"/>
        <v>-4.5784334349748206E-2</v>
      </c>
      <c r="X1074" s="7">
        <f t="shared" si="251"/>
        <v>2.7684513085174084E-2</v>
      </c>
      <c r="Y1074" s="7">
        <f t="shared" si="252"/>
        <v>2.3986703192893757E-4</v>
      </c>
      <c r="Z1074" s="7">
        <v>3.803E-3</v>
      </c>
      <c r="AA1074" s="7">
        <f t="shared" si="253"/>
        <v>6.0500251441297781E-2</v>
      </c>
      <c r="AB1074" s="7">
        <f t="shared" si="254"/>
        <v>8.0285521596708556E-2</v>
      </c>
      <c r="AE1074" s="6">
        <v>45019</v>
      </c>
      <c r="AF1074" s="7">
        <v>18.55</v>
      </c>
      <c r="AG1074" s="7">
        <v>39.49</v>
      </c>
      <c r="AH1074" s="7">
        <v>138.16999999999999</v>
      </c>
      <c r="AI1074" s="7">
        <f t="shared" si="240"/>
        <v>5.4099999999999966</v>
      </c>
      <c r="AJ1074" s="7">
        <v>2.09</v>
      </c>
      <c r="AK1074" s="7">
        <v>51.366999999999997</v>
      </c>
      <c r="AL1074" s="7">
        <f t="shared" si="241"/>
        <v>49.277000000000001</v>
      </c>
      <c r="AM1074" s="7">
        <v>4.83</v>
      </c>
      <c r="AN1074" s="7">
        <v>3.97</v>
      </c>
      <c r="AO1074" s="7">
        <v>3.43</v>
      </c>
      <c r="AP1074" s="7">
        <f t="shared" si="242"/>
        <v>-0.54</v>
      </c>
      <c r="AQ1074" s="7">
        <v>2.29</v>
      </c>
      <c r="AR1074" s="7">
        <v>119.32040000000001</v>
      </c>
      <c r="AS1074" s="7">
        <v>1983.9</v>
      </c>
      <c r="AT1074" s="14">
        <v>301.82100000000003</v>
      </c>
      <c r="AU1074" s="14">
        <v>101.0205</v>
      </c>
      <c r="AV1074" s="14">
        <v>62</v>
      </c>
      <c r="AY1074" s="6">
        <v>45019</v>
      </c>
      <c r="AZ1074" s="12">
        <v>0</v>
      </c>
      <c r="BA1074" s="12">
        <v>0</v>
      </c>
      <c r="BB1074" s="12">
        <v>0</v>
      </c>
      <c r="BE1074" s="6">
        <v>45019</v>
      </c>
      <c r="BF1074" t="s">
        <v>58</v>
      </c>
      <c r="BG1074" s="52">
        <v>5</v>
      </c>
    </row>
    <row r="1075" spans="1:59" x14ac:dyDescent="0.2">
      <c r="A1075" s="6">
        <v>45020</v>
      </c>
      <c r="B1075" s="12">
        <v>103.8523</v>
      </c>
      <c r="C1075" s="12">
        <v>148.8844</v>
      </c>
      <c r="D1075" s="12">
        <v>96.676599999999993</v>
      </c>
      <c r="E1075" s="12">
        <v>61.574100000000001</v>
      </c>
      <c r="F1075" s="12">
        <v>148.9846</v>
      </c>
      <c r="G1075" s="12"/>
      <c r="H1075" s="12">
        <v>11.583299999999999</v>
      </c>
      <c r="I1075" s="12">
        <v>50.321300000000001</v>
      </c>
      <c r="J1075" s="12">
        <v>9.9763999999999999</v>
      </c>
      <c r="K1075" s="12">
        <v>79.645700000000005</v>
      </c>
      <c r="L1075" s="12">
        <v>80.7</v>
      </c>
      <c r="M1075" s="12">
        <v>85.7</v>
      </c>
      <c r="O1075" s="6">
        <v>45020</v>
      </c>
      <c r="P1075" s="7">
        <f t="shared" si="243"/>
        <v>-9.6039774771444816E-3</v>
      </c>
      <c r="Q1075" s="7">
        <f t="shared" si="244"/>
        <v>-5.3689327123170464E-3</v>
      </c>
      <c r="R1075" s="7">
        <f t="shared" si="245"/>
        <v>-1.9747540161543013E-2</v>
      </c>
      <c r="S1075" s="7">
        <f t="shared" si="246"/>
        <v>-5.3838546769095297E-3</v>
      </c>
      <c r="T1075" s="7">
        <f t="shared" si="247"/>
        <v>-2.9843289777795077E-2</v>
      </c>
      <c r="U1075" s="7" t="str">
        <f t="shared" si="248"/>
        <v/>
      </c>
      <c r="V1075" s="7">
        <f t="shared" si="249"/>
        <v>3.346610467820373E-3</v>
      </c>
      <c r="W1075" s="7">
        <f t="shared" si="250"/>
        <v>9.0689853747591091E-3</v>
      </c>
      <c r="X1075" s="7">
        <f t="shared" si="251"/>
        <v>-5.4779320893337787E-3</v>
      </c>
      <c r="Y1075" s="7">
        <f t="shared" si="252"/>
        <v>1.0923973549740582E-4</v>
      </c>
      <c r="Z1075" s="7">
        <v>-5.5630000000000002E-3</v>
      </c>
      <c r="AA1075" s="7">
        <f t="shared" si="253"/>
        <v>3.7243990909824939E-3</v>
      </c>
      <c r="AB1075" s="7">
        <f t="shared" si="254"/>
        <v>-1.2827242152954864E-3</v>
      </c>
      <c r="AE1075" s="6">
        <v>45020</v>
      </c>
      <c r="AF1075" s="7">
        <v>19</v>
      </c>
      <c r="AG1075" s="7">
        <v>39.42</v>
      </c>
      <c r="AH1075" s="7">
        <v>147.75</v>
      </c>
      <c r="AI1075" s="7">
        <f t="shared" si="240"/>
        <v>5</v>
      </c>
      <c r="AJ1075" s="7">
        <v>2.13</v>
      </c>
      <c r="AK1075" s="7">
        <v>46.567999999999998</v>
      </c>
      <c r="AL1075" s="7">
        <f t="shared" si="241"/>
        <v>44.437999999999995</v>
      </c>
      <c r="AM1075" s="7">
        <v>4.83</v>
      </c>
      <c r="AN1075" s="7">
        <v>3.84</v>
      </c>
      <c r="AO1075" s="7">
        <v>3.35</v>
      </c>
      <c r="AP1075" s="7">
        <f t="shared" si="242"/>
        <v>-0.48999999999999977</v>
      </c>
      <c r="AQ1075" s="7">
        <v>2.25</v>
      </c>
      <c r="AR1075" s="7">
        <v>119.142</v>
      </c>
      <c r="AS1075" s="7">
        <v>2022.2</v>
      </c>
      <c r="AT1075" s="14">
        <v>301.82100000000003</v>
      </c>
      <c r="AU1075" s="14">
        <v>101.0205</v>
      </c>
      <c r="AV1075" s="14">
        <v>62</v>
      </c>
      <c r="AY1075" s="6">
        <v>45020</v>
      </c>
      <c r="AZ1075" s="12">
        <v>0</v>
      </c>
      <c r="BA1075" s="12">
        <v>0</v>
      </c>
      <c r="BB1075" s="12">
        <v>0</v>
      </c>
      <c r="BE1075" s="6">
        <v>45020</v>
      </c>
      <c r="BF1075" t="s">
        <v>58</v>
      </c>
      <c r="BG1075" s="52">
        <v>5</v>
      </c>
    </row>
    <row r="1076" spans="1:59" x14ac:dyDescent="0.2">
      <c r="A1076" s="6">
        <v>45021</v>
      </c>
      <c r="B1076" s="12">
        <v>105.631</v>
      </c>
      <c r="C1076" s="12">
        <v>149.6242</v>
      </c>
      <c r="D1076" s="12">
        <v>97.995400000000004</v>
      </c>
      <c r="E1076" s="12">
        <v>61.327100000000002</v>
      </c>
      <c r="F1076" s="12">
        <v>151.8381</v>
      </c>
      <c r="G1076" s="12"/>
      <c r="H1076" s="12">
        <v>11.955</v>
      </c>
      <c r="I1076" s="12">
        <v>51.452300000000001</v>
      </c>
      <c r="J1076" s="12">
        <v>9.9841999999999995</v>
      </c>
      <c r="K1076" s="12">
        <v>79.689300000000003</v>
      </c>
      <c r="L1076" s="12">
        <v>80.69</v>
      </c>
      <c r="M1076" s="12">
        <v>85.89</v>
      </c>
      <c r="O1076" s="6">
        <v>45021</v>
      </c>
      <c r="P1076" s="7">
        <f t="shared" si="243"/>
        <v>1.6982191392988327E-2</v>
      </c>
      <c r="Q1076" s="7">
        <f t="shared" si="244"/>
        <v>4.9566512632516985E-3</v>
      </c>
      <c r="R1076" s="7">
        <f t="shared" si="245"/>
        <v>1.3549151139608679E-2</v>
      </c>
      <c r="S1076" s="7">
        <f t="shared" si="246"/>
        <v>-4.0194942368523339E-3</v>
      </c>
      <c r="T1076" s="7">
        <f t="shared" si="247"/>
        <v>1.8971876712375348E-2</v>
      </c>
      <c r="U1076" s="7" t="str">
        <f t="shared" si="248"/>
        <v/>
      </c>
      <c r="V1076" s="7">
        <f t="shared" si="249"/>
        <v>3.1585195269579057E-2</v>
      </c>
      <c r="W1076" s="7">
        <f t="shared" si="250"/>
        <v>2.2226718159943107E-2</v>
      </c>
      <c r="X1076" s="7">
        <f t="shared" si="251"/>
        <v>7.8153967285773116E-4</v>
      </c>
      <c r="Y1076" s="7">
        <f t="shared" si="252"/>
        <v>5.4727462375758036E-4</v>
      </c>
      <c r="Z1076" s="7">
        <v>-2.6220000000000002E-3</v>
      </c>
      <c r="AA1076" s="7">
        <f t="shared" si="253"/>
        <v>-1.2392341548803274E-4</v>
      </c>
      <c r="AB1076" s="7">
        <f t="shared" si="254"/>
        <v>2.2145821743992386E-3</v>
      </c>
      <c r="AE1076" s="6">
        <v>45021</v>
      </c>
      <c r="AF1076" s="7">
        <v>19.079999999999998</v>
      </c>
      <c r="AG1076" s="7">
        <v>39.14</v>
      </c>
      <c r="AH1076" s="7">
        <v>153.9</v>
      </c>
      <c r="AI1076" s="7">
        <f t="shared" si="240"/>
        <v>5.2000000000000028</v>
      </c>
      <c r="AJ1076" s="7">
        <v>2.17</v>
      </c>
      <c r="AK1076" s="7">
        <v>44.575000000000003</v>
      </c>
      <c r="AL1076" s="7">
        <f t="shared" si="241"/>
        <v>42.405000000000001</v>
      </c>
      <c r="AM1076" s="7">
        <v>4.83</v>
      </c>
      <c r="AN1076" s="7">
        <v>3.79</v>
      </c>
      <c r="AO1076" s="7">
        <v>3.3</v>
      </c>
      <c r="AP1076" s="7">
        <f t="shared" si="242"/>
        <v>-0.49000000000000021</v>
      </c>
      <c r="AQ1076" s="7">
        <v>2.23</v>
      </c>
      <c r="AR1076" s="7">
        <v>119.2953</v>
      </c>
      <c r="AS1076" s="7">
        <v>2020.9</v>
      </c>
      <c r="AT1076" s="14">
        <v>301.82100000000003</v>
      </c>
      <c r="AU1076" s="14">
        <v>101.0205</v>
      </c>
      <c r="AV1076" s="14">
        <v>62</v>
      </c>
      <c r="AY1076" s="6">
        <v>45021</v>
      </c>
      <c r="AZ1076" s="12">
        <v>0</v>
      </c>
      <c r="BA1076" s="12">
        <v>0</v>
      </c>
      <c r="BB1076" s="12">
        <v>0</v>
      </c>
      <c r="BE1076" s="6">
        <v>45021</v>
      </c>
      <c r="BF1076" t="s">
        <v>58</v>
      </c>
      <c r="BG1076" s="52">
        <v>5</v>
      </c>
    </row>
    <row r="1077" spans="1:59" x14ac:dyDescent="0.2">
      <c r="A1077" s="6">
        <v>45022</v>
      </c>
      <c r="B1077" s="12">
        <v>103.8794</v>
      </c>
      <c r="C1077" s="12">
        <v>147.6601</v>
      </c>
      <c r="D1077" s="12">
        <v>96.640299999999996</v>
      </c>
      <c r="E1077" s="12">
        <v>59.874000000000002</v>
      </c>
      <c r="F1077" s="12">
        <v>148.64490000000001</v>
      </c>
      <c r="G1077" s="12"/>
      <c r="H1077" s="12">
        <v>11.544600000000001</v>
      </c>
      <c r="I1077" s="12">
        <v>50.979500000000002</v>
      </c>
      <c r="J1077" s="12">
        <v>9.7886000000000006</v>
      </c>
      <c r="K1077" s="12">
        <v>79.697999999999993</v>
      </c>
      <c r="L1077" s="12">
        <v>80.7</v>
      </c>
      <c r="M1077" s="12">
        <v>86.56</v>
      </c>
      <c r="O1077" s="6">
        <v>45022</v>
      </c>
      <c r="P1077" s="7">
        <f t="shared" si="243"/>
        <v>-1.6721277915134575E-2</v>
      </c>
      <c r="Q1077" s="7">
        <f t="shared" si="244"/>
        <v>-1.3213806301492173E-2</v>
      </c>
      <c r="R1077" s="7">
        <f t="shared" si="245"/>
        <v>-1.3924700307080748E-2</v>
      </c>
      <c r="S1077" s="7">
        <f t="shared" si="246"/>
        <v>-2.3979479211140305E-2</v>
      </c>
      <c r="T1077" s="7">
        <f t="shared" si="247"/>
        <v>-2.1254581535031611E-2</v>
      </c>
      <c r="U1077" s="7" t="str">
        <f t="shared" si="248"/>
        <v/>
      </c>
      <c r="V1077" s="7">
        <f t="shared" si="249"/>
        <v>-3.4931805737399436E-2</v>
      </c>
      <c r="W1077" s="7">
        <f t="shared" si="250"/>
        <v>-9.2315737444858496E-3</v>
      </c>
      <c r="X1077" s="7">
        <f t="shared" si="251"/>
        <v>-1.9785400225560388E-2</v>
      </c>
      <c r="Y1077" s="7">
        <f t="shared" si="252"/>
        <v>1.091680454921025E-4</v>
      </c>
      <c r="Z1077" s="7">
        <v>3.8930000000000002E-3</v>
      </c>
      <c r="AA1077" s="7">
        <f t="shared" si="253"/>
        <v>1.2392341548787944E-4</v>
      </c>
      <c r="AB1077" s="7">
        <f t="shared" si="254"/>
        <v>7.7704073200379978E-3</v>
      </c>
      <c r="AE1077" s="6">
        <v>45022</v>
      </c>
      <c r="AF1077" s="7">
        <v>18.399999999999999</v>
      </c>
      <c r="AG1077" s="7">
        <v>34.76</v>
      </c>
      <c r="AH1077" s="7">
        <v>147.72999999999999</v>
      </c>
      <c r="AI1077" s="7">
        <f t="shared" si="240"/>
        <v>5.8599999999999994</v>
      </c>
      <c r="AJ1077" s="7">
        <v>2.1800000000000002</v>
      </c>
      <c r="AK1077" s="7">
        <v>43.125</v>
      </c>
      <c r="AL1077" s="7">
        <f t="shared" si="241"/>
        <v>40.945</v>
      </c>
      <c r="AM1077" s="7">
        <v>4.83</v>
      </c>
      <c r="AN1077" s="7">
        <v>3.82</v>
      </c>
      <c r="AO1077" s="7">
        <v>3.3</v>
      </c>
      <c r="AP1077" s="7">
        <f t="shared" si="242"/>
        <v>-0.52</v>
      </c>
      <c r="AQ1077" s="7">
        <v>2.2400000000000002</v>
      </c>
      <c r="AR1077" s="7">
        <v>119.30719999999999</v>
      </c>
      <c r="AS1077" s="7">
        <v>2011.9</v>
      </c>
      <c r="AT1077" s="14">
        <v>301.82100000000003</v>
      </c>
      <c r="AU1077" s="14">
        <v>101.0205</v>
      </c>
      <c r="AV1077" s="14">
        <v>62</v>
      </c>
      <c r="AY1077" s="6">
        <v>45022</v>
      </c>
      <c r="AZ1077" s="12">
        <v>0</v>
      </c>
      <c r="BA1077" s="12">
        <v>0</v>
      </c>
      <c r="BB1077" s="12">
        <v>0</v>
      </c>
      <c r="BE1077" s="6">
        <v>45022</v>
      </c>
      <c r="BF1077" t="s">
        <v>58</v>
      </c>
      <c r="BG1077" s="52">
        <v>5</v>
      </c>
    </row>
    <row r="1078" spans="1:59" x14ac:dyDescent="0.2">
      <c r="A1078" s="6">
        <v>45026</v>
      </c>
      <c r="B1078" s="12">
        <v>103.41889999999999</v>
      </c>
      <c r="C1078" s="12">
        <v>148.22380000000001</v>
      </c>
      <c r="D1078" s="12">
        <v>96.3583</v>
      </c>
      <c r="E1078" s="12">
        <v>60.871200000000002</v>
      </c>
      <c r="F1078" s="12">
        <v>148.97489999999999</v>
      </c>
      <c r="G1078" s="12"/>
      <c r="H1078" s="12">
        <v>11.583299999999999</v>
      </c>
      <c r="I1078" s="12">
        <v>51.2669</v>
      </c>
      <c r="J1078" s="12">
        <v>9.7886000000000006</v>
      </c>
      <c r="K1078" s="12">
        <v>79.706699999999998</v>
      </c>
      <c r="L1078" s="12">
        <v>79.790000000000006</v>
      </c>
      <c r="M1078" s="12"/>
      <c r="O1078" s="6">
        <v>45026</v>
      </c>
      <c r="P1078" s="7">
        <f t="shared" si="243"/>
        <v>-4.4428802116656457E-3</v>
      </c>
      <c r="Q1078" s="7">
        <f t="shared" si="244"/>
        <v>3.8102828980887825E-3</v>
      </c>
      <c r="R1078" s="7">
        <f t="shared" si="245"/>
        <v>-2.9223030704530633E-3</v>
      </c>
      <c r="S1078" s="7">
        <f t="shared" si="246"/>
        <v>1.6517802326180369E-2</v>
      </c>
      <c r="T1078" s="7">
        <f t="shared" si="247"/>
        <v>2.2175953027152701E-3</v>
      </c>
      <c r="U1078" s="7" t="str">
        <f t="shared" si="248"/>
        <v/>
      </c>
      <c r="V1078" s="7">
        <f t="shared" si="249"/>
        <v>3.346610467820373E-3</v>
      </c>
      <c r="W1078" s="7">
        <f t="shared" si="250"/>
        <v>5.6217286263652803E-3</v>
      </c>
      <c r="X1078" s="7">
        <f t="shared" si="251"/>
        <v>0</v>
      </c>
      <c r="Y1078" s="7">
        <f t="shared" si="252"/>
        <v>1.0915612913101996E-4</v>
      </c>
      <c r="Z1078" s="7">
        <v>1.026E-3</v>
      </c>
      <c r="AA1078" s="7">
        <f t="shared" si="253"/>
        <v>-1.1340391955713465E-2</v>
      </c>
      <c r="AB1078" s="7" t="str">
        <f t="shared" si="254"/>
        <v/>
      </c>
      <c r="AE1078" s="6">
        <v>45026</v>
      </c>
      <c r="AF1078" s="7">
        <v>18.97</v>
      </c>
      <c r="AG1078" s="7">
        <v>34.31</v>
      </c>
      <c r="AH1078" s="7">
        <v>143</v>
      </c>
      <c r="AI1078" s="7" t="str">
        <f t="shared" si="240"/>
        <v/>
      </c>
      <c r="AJ1078" s="7">
        <v>2.15</v>
      </c>
      <c r="AK1078" s="7">
        <v>43.125</v>
      </c>
      <c r="AL1078" s="7">
        <f t="shared" si="241"/>
        <v>40.975000000000001</v>
      </c>
      <c r="AM1078" s="7">
        <v>4.83</v>
      </c>
      <c r="AN1078" s="7">
        <v>4</v>
      </c>
      <c r="AO1078" s="7">
        <v>3.41</v>
      </c>
      <c r="AP1078" s="7">
        <f t="shared" si="242"/>
        <v>-0.58999999999999986</v>
      </c>
      <c r="AQ1078" s="7">
        <v>2.27</v>
      </c>
      <c r="AR1078" s="7">
        <v>119.7948</v>
      </c>
      <c r="AS1078" s="7">
        <v>1989.1</v>
      </c>
      <c r="AT1078" s="14">
        <v>301.82100000000003</v>
      </c>
      <c r="AU1078" s="14">
        <v>101.0205</v>
      </c>
      <c r="AV1078" s="14">
        <v>62</v>
      </c>
      <c r="AY1078" s="6">
        <v>45026</v>
      </c>
      <c r="AZ1078" s="12">
        <v>0</v>
      </c>
      <c r="BA1078" s="12">
        <v>0</v>
      </c>
      <c r="BB1078" s="12">
        <v>0</v>
      </c>
      <c r="BE1078" s="6">
        <v>45026</v>
      </c>
      <c r="BF1078" t="s">
        <v>58</v>
      </c>
      <c r="BG1078" s="52">
        <v>5</v>
      </c>
    </row>
    <row r="1079" spans="1:59" x14ac:dyDescent="0.2">
      <c r="A1079" s="6">
        <v>45027</v>
      </c>
      <c r="B1079" s="12">
        <v>104.1502</v>
      </c>
      <c r="C1079" s="12">
        <v>149.0429</v>
      </c>
      <c r="D1079" s="12">
        <v>97.085899999999995</v>
      </c>
      <c r="E1079" s="12">
        <v>61.1372</v>
      </c>
      <c r="F1079" s="12">
        <v>147.81989999999999</v>
      </c>
      <c r="G1079" s="12"/>
      <c r="H1079" s="12">
        <v>11.6762</v>
      </c>
      <c r="I1079" s="12">
        <v>51.897300000000001</v>
      </c>
      <c r="J1079" s="12">
        <v>9.8277000000000001</v>
      </c>
      <c r="K1079" s="12">
        <v>79.715400000000002</v>
      </c>
      <c r="L1079" s="12">
        <v>81.540000000000006</v>
      </c>
      <c r="M1079" s="12">
        <v>87.32</v>
      </c>
      <c r="O1079" s="6">
        <v>45027</v>
      </c>
      <c r="P1079" s="7">
        <f t="shared" si="243"/>
        <v>7.0463573414485435E-3</v>
      </c>
      <c r="Q1079" s="7">
        <f t="shared" si="244"/>
        <v>5.5108902073353798E-3</v>
      </c>
      <c r="R1079" s="7">
        <f t="shared" si="245"/>
        <v>7.5226182147001873E-3</v>
      </c>
      <c r="S1079" s="7">
        <f t="shared" si="246"/>
        <v>4.3603624250360641E-3</v>
      </c>
      <c r="T1079" s="7">
        <f t="shared" si="247"/>
        <v>-7.7831945211834586E-3</v>
      </c>
      <c r="U1079" s="7" t="str">
        <f t="shared" si="248"/>
        <v/>
      </c>
      <c r="V1079" s="7">
        <f t="shared" si="249"/>
        <v>7.9881763582766961E-3</v>
      </c>
      <c r="W1079" s="7">
        <f t="shared" si="250"/>
        <v>1.2221445938720156E-2</v>
      </c>
      <c r="X1079" s="7">
        <f t="shared" si="251"/>
        <v>3.9864859103548285E-3</v>
      </c>
      <c r="Y1079" s="7">
        <f t="shared" si="252"/>
        <v>1.0914421537098608E-4</v>
      </c>
      <c r="Z1079" s="7">
        <v>2.6800000000000001E-4</v>
      </c>
      <c r="AA1079" s="7">
        <f t="shared" si="253"/>
        <v>2.169551407091767E-2</v>
      </c>
      <c r="AB1079" s="7" t="str">
        <f t="shared" si="254"/>
        <v/>
      </c>
      <c r="AE1079" s="6">
        <v>45027</v>
      </c>
      <c r="AF1079" s="7">
        <v>19.100000000000001</v>
      </c>
      <c r="AG1079" s="7">
        <v>34.229999999999997</v>
      </c>
      <c r="AH1079" s="7">
        <v>139.78</v>
      </c>
      <c r="AI1079" s="7">
        <f t="shared" si="240"/>
        <v>5.7799999999999869</v>
      </c>
      <c r="AJ1079" s="7">
        <v>2.19</v>
      </c>
      <c r="AK1079" s="7">
        <v>43.692</v>
      </c>
      <c r="AL1079" s="7">
        <f t="shared" si="241"/>
        <v>41.502000000000002</v>
      </c>
      <c r="AM1079" s="7">
        <v>4.83</v>
      </c>
      <c r="AN1079" s="7">
        <v>4.03</v>
      </c>
      <c r="AO1079" s="7">
        <v>3.43</v>
      </c>
      <c r="AP1079" s="7">
        <f t="shared" si="242"/>
        <v>-0.60000000000000009</v>
      </c>
      <c r="AQ1079" s="7">
        <v>2.29</v>
      </c>
      <c r="AR1079" s="7">
        <v>119.5248</v>
      </c>
      <c r="AS1079" s="7">
        <v>2004.8</v>
      </c>
      <c r="AT1079" s="14">
        <v>301.82100000000003</v>
      </c>
      <c r="AU1079" s="14">
        <v>101.0205</v>
      </c>
      <c r="AV1079" s="14">
        <v>62</v>
      </c>
      <c r="AY1079" s="6">
        <v>45027</v>
      </c>
      <c r="AZ1079" s="12">
        <v>0</v>
      </c>
      <c r="BA1079" s="12">
        <v>0</v>
      </c>
      <c r="BB1079" s="12">
        <v>0</v>
      </c>
      <c r="BE1079" s="6">
        <v>45027</v>
      </c>
      <c r="BF1079" t="s">
        <v>58</v>
      </c>
      <c r="BG1079" s="52">
        <v>5</v>
      </c>
    </row>
    <row r="1080" spans="1:59" x14ac:dyDescent="0.2">
      <c r="A1080" s="6">
        <v>45028</v>
      </c>
      <c r="B1080" s="12">
        <v>104.0419</v>
      </c>
      <c r="C1080" s="12">
        <v>149.57140000000001</v>
      </c>
      <c r="D1080" s="12">
        <v>97.795299999999997</v>
      </c>
      <c r="E1080" s="12">
        <v>61.583599999999997</v>
      </c>
      <c r="F1080" s="12">
        <v>148.50899999999999</v>
      </c>
      <c r="G1080" s="12"/>
      <c r="H1080" s="12">
        <v>11.730399999999999</v>
      </c>
      <c r="I1080" s="12">
        <v>51.517200000000003</v>
      </c>
      <c r="J1080" s="12">
        <v>9.8747000000000007</v>
      </c>
      <c r="K1080" s="12">
        <v>79.732799999999997</v>
      </c>
      <c r="L1080" s="12">
        <v>83.26</v>
      </c>
      <c r="M1080" s="12">
        <v>88.31</v>
      </c>
      <c r="O1080" s="6">
        <v>45028</v>
      </c>
      <c r="P1080" s="7">
        <f t="shared" si="243"/>
        <v>-1.0403853918441431E-3</v>
      </c>
      <c r="Q1080" s="7">
        <f t="shared" si="244"/>
        <v>3.5396868255458936E-3</v>
      </c>
      <c r="R1080" s="7">
        <f t="shared" si="245"/>
        <v>7.2803649957015448E-3</v>
      </c>
      <c r="S1080" s="7">
        <f t="shared" si="246"/>
        <v>7.2750824452927493E-3</v>
      </c>
      <c r="T1080" s="7">
        <f t="shared" si="247"/>
        <v>4.6509216088194477E-3</v>
      </c>
      <c r="U1080" s="7" t="str">
        <f t="shared" si="248"/>
        <v/>
      </c>
      <c r="V1080" s="7">
        <f t="shared" si="249"/>
        <v>4.6311806817466552E-3</v>
      </c>
      <c r="W1080" s="7">
        <f t="shared" si="250"/>
        <v>-7.3510332040915812E-3</v>
      </c>
      <c r="X1080" s="7">
        <f t="shared" si="251"/>
        <v>4.7710014163669327E-3</v>
      </c>
      <c r="Y1080" s="7">
        <f t="shared" si="252"/>
        <v>2.1825269986200016E-4</v>
      </c>
      <c r="Z1080" s="7">
        <v>-4.084E-3</v>
      </c>
      <c r="AA1080" s="7">
        <f t="shared" si="253"/>
        <v>2.0874544375722091E-2</v>
      </c>
      <c r="AB1080" s="7">
        <f t="shared" si="254"/>
        <v>1.1273819798967723E-2</v>
      </c>
      <c r="AE1080" s="6">
        <v>45028</v>
      </c>
      <c r="AF1080" s="7">
        <v>19.09</v>
      </c>
      <c r="AG1080" s="7">
        <v>33.74</v>
      </c>
      <c r="AH1080" s="7">
        <v>129.68</v>
      </c>
      <c r="AI1080" s="7">
        <f t="shared" si="240"/>
        <v>5.0499999999999972</v>
      </c>
      <c r="AJ1080" s="7">
        <v>2.2200000000000002</v>
      </c>
      <c r="AK1080" s="7">
        <v>42.88</v>
      </c>
      <c r="AL1080" s="7">
        <f t="shared" si="241"/>
        <v>40.660000000000004</v>
      </c>
      <c r="AM1080" s="7">
        <v>4.83</v>
      </c>
      <c r="AN1080" s="7">
        <v>3.95</v>
      </c>
      <c r="AO1080" s="7">
        <v>3.41</v>
      </c>
      <c r="AP1080" s="7">
        <f t="shared" si="242"/>
        <v>-0.54</v>
      </c>
      <c r="AQ1080" s="7">
        <v>2.27</v>
      </c>
      <c r="AR1080" s="7">
        <v>119.003</v>
      </c>
      <c r="AS1080" s="7">
        <v>2010.9</v>
      </c>
      <c r="AT1080" s="14">
        <v>301.82100000000003</v>
      </c>
      <c r="AU1080" s="14">
        <v>101.0205</v>
      </c>
      <c r="AV1080" s="14">
        <v>62</v>
      </c>
      <c r="AY1080" s="6">
        <v>45028</v>
      </c>
      <c r="AZ1080" s="12">
        <v>0</v>
      </c>
      <c r="BA1080" s="12">
        <v>0</v>
      </c>
      <c r="BB1080" s="12">
        <v>0</v>
      </c>
      <c r="BE1080" s="6">
        <v>45028</v>
      </c>
      <c r="BF1080" t="s">
        <v>58</v>
      </c>
      <c r="BG1080" s="52">
        <v>5</v>
      </c>
    </row>
    <row r="1081" spans="1:59" x14ac:dyDescent="0.2">
      <c r="A1081" s="6">
        <v>45029</v>
      </c>
      <c r="B1081" s="12">
        <v>104.5295</v>
      </c>
      <c r="C1081" s="12">
        <v>151.57069999999999</v>
      </c>
      <c r="D1081" s="12">
        <v>99.168599999999998</v>
      </c>
      <c r="E1081" s="12">
        <v>61.517099999999999</v>
      </c>
      <c r="F1081" s="12">
        <v>147.99459999999999</v>
      </c>
      <c r="G1081" s="12"/>
      <c r="H1081" s="12">
        <v>12.125299999999999</v>
      </c>
      <c r="I1081" s="12">
        <v>52.064100000000003</v>
      </c>
      <c r="J1081" s="12">
        <v>9.9841999999999995</v>
      </c>
      <c r="K1081" s="12">
        <v>79.776300000000006</v>
      </c>
      <c r="L1081" s="12">
        <v>82.16</v>
      </c>
      <c r="M1081" s="12">
        <v>86.51</v>
      </c>
      <c r="O1081" s="6">
        <v>45029</v>
      </c>
      <c r="P1081" s="7">
        <f t="shared" si="243"/>
        <v>4.6756255968389317E-3</v>
      </c>
      <c r="Q1081" s="7">
        <f t="shared" si="244"/>
        <v>1.3278311967828457E-2</v>
      </c>
      <c r="R1081" s="7">
        <f t="shared" si="245"/>
        <v>1.3944913299582574E-2</v>
      </c>
      <c r="S1081" s="7">
        <f t="shared" si="246"/>
        <v>-1.0804163821779363E-3</v>
      </c>
      <c r="T1081" s="7">
        <f t="shared" si="247"/>
        <v>-3.4697758549066624E-3</v>
      </c>
      <c r="U1081" s="7" t="str">
        <f t="shared" si="248"/>
        <v/>
      </c>
      <c r="V1081" s="7">
        <f t="shared" si="249"/>
        <v>3.3110416104770848E-2</v>
      </c>
      <c r="W1081" s="7">
        <f t="shared" si="250"/>
        <v>1.0559919254636682E-2</v>
      </c>
      <c r="X1081" s="7">
        <f t="shared" si="251"/>
        <v>1.1027912898838609E-2</v>
      </c>
      <c r="Y1081" s="7">
        <f t="shared" si="252"/>
        <v>5.4542344077429636E-4</v>
      </c>
      <c r="Z1081" s="7">
        <v>1.3195E-2</v>
      </c>
      <c r="AA1081" s="7">
        <f t="shared" si="253"/>
        <v>-1.3299676146526643E-2</v>
      </c>
      <c r="AB1081" s="7">
        <f t="shared" si="254"/>
        <v>-2.0593337288427837E-2</v>
      </c>
      <c r="AE1081" s="6">
        <v>45029</v>
      </c>
      <c r="AF1081" s="7">
        <v>17.8</v>
      </c>
      <c r="AG1081" s="7">
        <v>32.78</v>
      </c>
      <c r="AH1081" s="7">
        <v>119.95</v>
      </c>
      <c r="AI1081" s="7">
        <f t="shared" si="240"/>
        <v>4.3500000000000085</v>
      </c>
      <c r="AJ1081" s="7">
        <v>2.04</v>
      </c>
      <c r="AK1081" s="7">
        <v>42.093000000000004</v>
      </c>
      <c r="AL1081" s="7">
        <f t="shared" si="241"/>
        <v>40.053000000000004</v>
      </c>
      <c r="AM1081" s="7">
        <v>4.83</v>
      </c>
      <c r="AN1081" s="7">
        <v>3.96</v>
      </c>
      <c r="AO1081" s="7">
        <v>3.45</v>
      </c>
      <c r="AP1081" s="7">
        <f t="shared" si="242"/>
        <v>-0.50999999999999979</v>
      </c>
      <c r="AQ1081" s="7">
        <v>2.29</v>
      </c>
      <c r="AR1081" s="7">
        <v>118.39149999999999</v>
      </c>
      <c r="AS1081" s="7">
        <v>2041.3</v>
      </c>
      <c r="AT1081" s="14">
        <v>301.82100000000003</v>
      </c>
      <c r="AU1081" s="14">
        <v>101.0205</v>
      </c>
      <c r="AV1081" s="14">
        <v>62</v>
      </c>
      <c r="AY1081" s="6">
        <v>45029</v>
      </c>
      <c r="AZ1081" s="12">
        <v>0</v>
      </c>
      <c r="BA1081" s="12">
        <v>0</v>
      </c>
      <c r="BB1081" s="12">
        <v>0</v>
      </c>
      <c r="BE1081" s="6">
        <v>45029</v>
      </c>
      <c r="BF1081" t="s">
        <v>58</v>
      </c>
      <c r="BG1081" s="52">
        <v>5</v>
      </c>
    </row>
    <row r="1082" spans="1:59" x14ac:dyDescent="0.2">
      <c r="A1082" s="6">
        <v>45030</v>
      </c>
      <c r="B1082" s="12">
        <v>104.78230000000001</v>
      </c>
      <c r="C1082" s="12">
        <v>151.87899999999999</v>
      </c>
      <c r="D1082" s="12">
        <v>98.677499999999995</v>
      </c>
      <c r="E1082" s="12">
        <v>61.241700000000002</v>
      </c>
      <c r="F1082" s="12">
        <v>148.30510000000001</v>
      </c>
      <c r="G1082" s="12"/>
      <c r="H1082" s="12">
        <v>12.4041</v>
      </c>
      <c r="I1082" s="12">
        <v>52.6297</v>
      </c>
      <c r="J1082" s="12">
        <v>10.046799999999999</v>
      </c>
      <c r="K1082" s="12">
        <v>79.776300000000006</v>
      </c>
      <c r="L1082" s="12">
        <v>82.58</v>
      </c>
      <c r="M1082" s="12">
        <v>87.31</v>
      </c>
      <c r="O1082" s="6">
        <v>45030</v>
      </c>
      <c r="P1082" s="7">
        <f t="shared" si="243"/>
        <v>2.4155362757389541E-3</v>
      </c>
      <c r="Q1082" s="7">
        <f t="shared" si="244"/>
        <v>2.0319684354818527E-3</v>
      </c>
      <c r="R1082" s="7">
        <f t="shared" si="245"/>
        <v>-4.9644749998875564E-3</v>
      </c>
      <c r="S1082" s="7">
        <f t="shared" si="246"/>
        <v>-4.4868549061442293E-3</v>
      </c>
      <c r="T1082" s="7">
        <f t="shared" si="247"/>
        <v>2.0958516910977595E-3</v>
      </c>
      <c r="U1082" s="7" t="str">
        <f t="shared" si="248"/>
        <v/>
      </c>
      <c r="V1082" s="7">
        <f t="shared" si="249"/>
        <v>2.2732884335713393E-2</v>
      </c>
      <c r="W1082" s="7">
        <f t="shared" si="250"/>
        <v>1.0804947430684969E-2</v>
      </c>
      <c r="X1082" s="7">
        <f t="shared" si="251"/>
        <v>6.2503323645931577E-3</v>
      </c>
      <c r="Y1082" s="7">
        <f t="shared" si="252"/>
        <v>0</v>
      </c>
      <c r="Z1082" s="7">
        <v>-2.4459999999999998E-3</v>
      </c>
      <c r="AA1082" s="7">
        <f t="shared" si="253"/>
        <v>5.0989548376413792E-3</v>
      </c>
      <c r="AB1082" s="7">
        <f t="shared" si="254"/>
        <v>9.2049896304333394E-3</v>
      </c>
      <c r="AE1082" s="6">
        <v>45030</v>
      </c>
      <c r="AF1082" s="7">
        <v>17.07</v>
      </c>
      <c r="AG1082" s="7">
        <v>32.51</v>
      </c>
      <c r="AH1082" s="7">
        <v>118.84</v>
      </c>
      <c r="AI1082" s="7">
        <f t="shared" si="240"/>
        <v>4.730000000000004</v>
      </c>
      <c r="AJ1082" s="7">
        <v>1.87</v>
      </c>
      <c r="AK1082" s="7">
        <v>41.149000000000001</v>
      </c>
      <c r="AL1082" s="7">
        <f t="shared" si="241"/>
        <v>39.279000000000003</v>
      </c>
      <c r="AM1082" s="7">
        <v>4.83</v>
      </c>
      <c r="AN1082" s="7">
        <v>4.08</v>
      </c>
      <c r="AO1082" s="7">
        <v>3.52</v>
      </c>
      <c r="AP1082" s="7">
        <f t="shared" si="242"/>
        <v>-0.56000000000000005</v>
      </c>
      <c r="AQ1082" s="7">
        <v>2.2999999999999998</v>
      </c>
      <c r="AR1082" s="7">
        <v>118.8567</v>
      </c>
      <c r="AS1082" s="7">
        <v>2002.2</v>
      </c>
      <c r="AT1082" s="14">
        <v>301.82100000000003</v>
      </c>
      <c r="AU1082" s="14">
        <v>101.0205</v>
      </c>
      <c r="AV1082" s="14">
        <v>62</v>
      </c>
      <c r="AY1082" s="6">
        <v>45030</v>
      </c>
      <c r="AZ1082" s="12">
        <v>0</v>
      </c>
      <c r="BA1082" s="12">
        <v>0</v>
      </c>
      <c r="BB1082" s="12">
        <v>0</v>
      </c>
      <c r="BE1082" s="6">
        <v>45030</v>
      </c>
      <c r="BF1082" t="s">
        <v>58</v>
      </c>
      <c r="BG1082" s="52">
        <v>5</v>
      </c>
    </row>
    <row r="1083" spans="1:59" x14ac:dyDescent="0.2">
      <c r="A1083" s="6">
        <v>45033</v>
      </c>
      <c r="B1083" s="12">
        <v>103.5634</v>
      </c>
      <c r="C1083" s="12">
        <v>150.5402</v>
      </c>
      <c r="D1083" s="12">
        <v>96.049099999999996</v>
      </c>
      <c r="E1083" s="12">
        <v>59.779000000000003</v>
      </c>
      <c r="F1083" s="12">
        <v>145.74279999999999</v>
      </c>
      <c r="G1083" s="12"/>
      <c r="H1083" s="12">
        <v>12.907400000000001</v>
      </c>
      <c r="I1083" s="12">
        <v>55.253300000000003</v>
      </c>
      <c r="J1083" s="12">
        <v>10.078099999999999</v>
      </c>
      <c r="K1083" s="12">
        <v>79.793700000000001</v>
      </c>
      <c r="L1083" s="12">
        <v>80.930000000000007</v>
      </c>
      <c r="M1083" s="12">
        <v>85.63</v>
      </c>
      <c r="O1083" s="6">
        <v>45033</v>
      </c>
      <c r="P1083" s="7">
        <f t="shared" si="243"/>
        <v>-1.1700878939754526E-2</v>
      </c>
      <c r="Q1083" s="7">
        <f t="shared" si="244"/>
        <v>-8.8539930404932261E-3</v>
      </c>
      <c r="R1083" s="7">
        <f t="shared" si="245"/>
        <v>-2.6997437875029433E-2</v>
      </c>
      <c r="S1083" s="7">
        <f t="shared" si="246"/>
        <v>-2.4173901325216744E-2</v>
      </c>
      <c r="T1083" s="7">
        <f t="shared" si="247"/>
        <v>-1.7428213949626636E-2</v>
      </c>
      <c r="U1083" s="7" t="str">
        <f t="shared" si="248"/>
        <v/>
      </c>
      <c r="V1083" s="7">
        <f t="shared" si="249"/>
        <v>3.9773727186776478E-2</v>
      </c>
      <c r="W1083" s="7">
        <f t="shared" si="250"/>
        <v>4.8647467942537E-2</v>
      </c>
      <c r="X1083" s="7">
        <f t="shared" si="251"/>
        <v>3.1105769705607766E-3</v>
      </c>
      <c r="Y1083" s="7">
        <f t="shared" si="252"/>
        <v>2.1808610727538791E-4</v>
      </c>
      <c r="Z1083" s="7">
        <v>3.5820000000000001E-3</v>
      </c>
      <c r="AA1083" s="7">
        <f t="shared" si="253"/>
        <v>-2.0182936950333529E-2</v>
      </c>
      <c r="AB1083" s="7">
        <f t="shared" si="254"/>
        <v>-1.9429314784615712E-2</v>
      </c>
      <c r="AE1083" s="6">
        <v>45033</v>
      </c>
      <c r="AF1083" s="7">
        <v>16.95</v>
      </c>
      <c r="AG1083" s="7">
        <v>32.93</v>
      </c>
      <c r="AH1083" s="7">
        <v>122.69</v>
      </c>
      <c r="AI1083" s="7">
        <f t="shared" si="240"/>
        <v>4.6999999999999886</v>
      </c>
      <c r="AJ1083" s="7">
        <v>2.21</v>
      </c>
      <c r="AK1083" s="7">
        <v>41.127000000000002</v>
      </c>
      <c r="AL1083" s="7">
        <f t="shared" si="241"/>
        <v>38.917000000000002</v>
      </c>
      <c r="AM1083" s="7">
        <v>4.83</v>
      </c>
      <c r="AN1083" s="7">
        <v>4.18</v>
      </c>
      <c r="AO1083" s="7">
        <v>3.6</v>
      </c>
      <c r="AP1083" s="7">
        <f t="shared" si="242"/>
        <v>-0.57999999999999963</v>
      </c>
      <c r="AQ1083" s="7">
        <v>2.3199999999999998</v>
      </c>
      <c r="AR1083" s="7">
        <v>119.2787</v>
      </c>
      <c r="AS1083" s="7">
        <v>1994.2</v>
      </c>
      <c r="AT1083" s="14">
        <v>301.82100000000003</v>
      </c>
      <c r="AU1083" s="14">
        <v>101.0205</v>
      </c>
      <c r="AV1083" s="14">
        <v>62</v>
      </c>
      <c r="AY1083" s="6">
        <v>45033</v>
      </c>
      <c r="AZ1083" s="12">
        <v>0</v>
      </c>
      <c r="BA1083" s="12">
        <v>0</v>
      </c>
      <c r="BB1083" s="12">
        <v>0</v>
      </c>
      <c r="BE1083" s="6">
        <v>45033</v>
      </c>
      <c r="BF1083" t="s">
        <v>58</v>
      </c>
      <c r="BG1083" s="52">
        <v>5</v>
      </c>
    </row>
    <row r="1084" spans="1:59" x14ac:dyDescent="0.2">
      <c r="A1084" s="6">
        <v>45034</v>
      </c>
      <c r="B1084" s="12">
        <v>105.5859</v>
      </c>
      <c r="C1084" s="12">
        <v>150.18790000000001</v>
      </c>
      <c r="D1084" s="12">
        <v>95.448800000000006</v>
      </c>
      <c r="E1084" s="12">
        <v>59.835999999999999</v>
      </c>
      <c r="F1084" s="12">
        <v>146.0728</v>
      </c>
      <c r="G1084" s="12"/>
      <c r="H1084" s="12">
        <v>13.2248</v>
      </c>
      <c r="I1084" s="12">
        <v>57.042499999999997</v>
      </c>
      <c r="J1084" s="12">
        <v>10.101599999999999</v>
      </c>
      <c r="K1084" s="12">
        <v>79.802400000000006</v>
      </c>
      <c r="L1084" s="12">
        <v>80.849999999999994</v>
      </c>
      <c r="M1084" s="12">
        <v>85.48</v>
      </c>
      <c r="O1084" s="6">
        <v>45034</v>
      </c>
      <c r="P1084" s="7">
        <f t="shared" si="243"/>
        <v>1.9340854076569842E-2</v>
      </c>
      <c r="Q1084" s="7">
        <f t="shared" si="244"/>
        <v>-2.3429813254188946E-3</v>
      </c>
      <c r="R1084" s="7">
        <f t="shared" si="245"/>
        <v>-6.269540985447815E-3</v>
      </c>
      <c r="S1084" s="7">
        <f t="shared" si="246"/>
        <v>9.5305779901365449E-4</v>
      </c>
      <c r="T1084" s="7">
        <f t="shared" si="247"/>
        <v>2.2617032171741557E-3</v>
      </c>
      <c r="U1084" s="7" t="str">
        <f t="shared" si="248"/>
        <v/>
      </c>
      <c r="V1084" s="7">
        <f t="shared" si="249"/>
        <v>2.4293064448672307E-2</v>
      </c>
      <c r="W1084" s="7">
        <f t="shared" si="250"/>
        <v>3.1868536916614829E-2</v>
      </c>
      <c r="X1084" s="7">
        <f t="shared" si="251"/>
        <v>2.3290743294646001E-3</v>
      </c>
      <c r="Y1084" s="7">
        <f t="shared" si="252"/>
        <v>1.0902522064917423E-4</v>
      </c>
      <c r="Z1084" s="7">
        <v>6.5200000000000002E-4</v>
      </c>
      <c r="AA1084" s="7">
        <f t="shared" si="253"/>
        <v>-9.8899748449483306E-4</v>
      </c>
      <c r="AB1084" s="7">
        <f t="shared" si="254"/>
        <v>-1.7532585871537188E-3</v>
      </c>
      <c r="AE1084" s="6">
        <v>45034</v>
      </c>
      <c r="AF1084" s="7">
        <v>16.829999999999998</v>
      </c>
      <c r="AG1084" s="7">
        <v>33.69</v>
      </c>
      <c r="AH1084" s="7">
        <v>122.78</v>
      </c>
      <c r="AI1084" s="7">
        <f t="shared" si="240"/>
        <v>4.6300000000000097</v>
      </c>
      <c r="AJ1084" s="7">
        <v>2.23</v>
      </c>
      <c r="AK1084" s="7">
        <v>42.722000000000001</v>
      </c>
      <c r="AL1084" s="7">
        <f t="shared" si="241"/>
        <v>40.492000000000004</v>
      </c>
      <c r="AM1084" s="7">
        <v>4.83</v>
      </c>
      <c r="AN1084" s="7">
        <v>4.1900000000000004</v>
      </c>
      <c r="AO1084" s="7">
        <v>3.58</v>
      </c>
      <c r="AP1084" s="7">
        <f t="shared" si="242"/>
        <v>-0.61000000000000032</v>
      </c>
      <c r="AQ1084" s="7">
        <v>2.2799999999999998</v>
      </c>
      <c r="AR1084" s="7">
        <v>119.1049</v>
      </c>
      <c r="AS1084" s="7">
        <v>2007.4</v>
      </c>
      <c r="AT1084" s="14">
        <v>301.82100000000003</v>
      </c>
      <c r="AU1084" s="14">
        <v>101.0205</v>
      </c>
      <c r="AV1084" s="14">
        <v>62</v>
      </c>
      <c r="AY1084" s="6">
        <v>45034</v>
      </c>
      <c r="AZ1084" s="12">
        <v>0</v>
      </c>
      <c r="BA1084" s="12">
        <v>0</v>
      </c>
      <c r="BB1084" s="12">
        <v>0</v>
      </c>
      <c r="BE1084" s="6">
        <v>45034</v>
      </c>
      <c r="BF1084" t="s">
        <v>58</v>
      </c>
      <c r="BG1084" s="52">
        <v>5</v>
      </c>
    </row>
    <row r="1085" spans="1:59" x14ac:dyDescent="0.2">
      <c r="A1085" s="6">
        <v>45035</v>
      </c>
      <c r="B1085" s="12">
        <v>105.2518</v>
      </c>
      <c r="C1085" s="12">
        <v>150.3288</v>
      </c>
      <c r="D1085" s="12">
        <v>95.730800000000002</v>
      </c>
      <c r="E1085" s="12">
        <v>59.332599999999999</v>
      </c>
      <c r="F1085" s="12">
        <v>146.3931</v>
      </c>
      <c r="G1085" s="12"/>
      <c r="H1085" s="12">
        <v>12.8919</v>
      </c>
      <c r="I1085" s="12">
        <v>55.614800000000002</v>
      </c>
      <c r="J1085" s="12">
        <v>9.9215999999999998</v>
      </c>
      <c r="K1085" s="12">
        <v>79.811099999999996</v>
      </c>
      <c r="L1085" s="12">
        <v>79.180000000000007</v>
      </c>
      <c r="M1085" s="12">
        <v>85.34</v>
      </c>
      <c r="O1085" s="6">
        <v>45035</v>
      </c>
      <c r="P1085" s="7">
        <f t="shared" si="243"/>
        <v>-3.1692650759172071E-3</v>
      </c>
      <c r="Q1085" s="7">
        <f t="shared" si="244"/>
        <v>9.3771833861215734E-4</v>
      </c>
      <c r="R1085" s="7">
        <f t="shared" si="245"/>
        <v>2.9501076947921786E-3</v>
      </c>
      <c r="S1085" s="7">
        <f t="shared" si="246"/>
        <v>-8.4485845151807074E-3</v>
      </c>
      <c r="T1085" s="7">
        <f t="shared" si="247"/>
        <v>2.1903416983371665E-3</v>
      </c>
      <c r="U1085" s="7" t="str">
        <f t="shared" si="248"/>
        <v/>
      </c>
      <c r="V1085" s="7">
        <f t="shared" si="249"/>
        <v>-2.5494647581928733E-2</v>
      </c>
      <c r="W1085" s="7">
        <f t="shared" si="250"/>
        <v>-2.5347251152179028E-2</v>
      </c>
      <c r="X1085" s="7">
        <f t="shared" si="251"/>
        <v>-1.7979628528856987E-2</v>
      </c>
      <c r="Y1085" s="7">
        <f t="shared" si="252"/>
        <v>1.0901333544606485E-4</v>
      </c>
      <c r="Z1085" s="7">
        <v>-1.6899999999999999E-4</v>
      </c>
      <c r="AA1085" s="7">
        <f t="shared" si="253"/>
        <v>-2.0871844345131115E-2</v>
      </c>
      <c r="AB1085" s="7">
        <f t="shared" si="254"/>
        <v>-1.6391526910929902E-3</v>
      </c>
      <c r="AE1085" s="6">
        <v>45035</v>
      </c>
      <c r="AF1085" s="7">
        <v>16.46</v>
      </c>
      <c r="AG1085" s="7">
        <v>34.44</v>
      </c>
      <c r="AH1085" s="7">
        <v>124.02</v>
      </c>
      <c r="AI1085" s="7">
        <f t="shared" si="240"/>
        <v>6.1599999999999966</v>
      </c>
      <c r="AJ1085" s="7">
        <v>2.2000000000000002</v>
      </c>
      <c r="AK1085" s="7">
        <v>40.298000000000002</v>
      </c>
      <c r="AL1085" s="7">
        <f t="shared" si="241"/>
        <v>38.097999999999999</v>
      </c>
      <c r="AM1085" s="7">
        <v>4.83</v>
      </c>
      <c r="AN1085" s="7">
        <v>4.24</v>
      </c>
      <c r="AO1085" s="7">
        <v>3.6</v>
      </c>
      <c r="AP1085" s="7">
        <f t="shared" si="242"/>
        <v>-0.64000000000000012</v>
      </c>
      <c r="AQ1085" s="7">
        <v>2.2799999999999998</v>
      </c>
      <c r="AR1085" s="7">
        <v>119.303</v>
      </c>
      <c r="AS1085" s="7">
        <v>1995.2</v>
      </c>
      <c r="AT1085" s="14">
        <v>301.82100000000003</v>
      </c>
      <c r="AU1085" s="14">
        <v>101.0205</v>
      </c>
      <c r="AV1085" s="14">
        <v>62</v>
      </c>
      <c r="AY1085" s="6">
        <v>45035</v>
      </c>
      <c r="AZ1085" s="12">
        <v>0</v>
      </c>
      <c r="BA1085" s="12">
        <v>0</v>
      </c>
      <c r="BB1085" s="12">
        <v>0</v>
      </c>
      <c r="BE1085" s="6">
        <v>45035</v>
      </c>
      <c r="BF1085" t="s">
        <v>58</v>
      </c>
      <c r="BG1085" s="52">
        <v>5</v>
      </c>
    </row>
    <row r="1086" spans="1:59" x14ac:dyDescent="0.2">
      <c r="A1086" s="6">
        <v>45036</v>
      </c>
      <c r="B1086" s="12">
        <v>104.4121</v>
      </c>
      <c r="C1086" s="12">
        <v>149.59780000000001</v>
      </c>
      <c r="D1086" s="12">
        <v>94.384799999999998</v>
      </c>
      <c r="E1086" s="12">
        <v>58.914700000000003</v>
      </c>
      <c r="F1086" s="12">
        <v>146.63579999999999</v>
      </c>
      <c r="G1086" s="12"/>
      <c r="H1086" s="12">
        <v>12.365399999999999</v>
      </c>
      <c r="I1086" s="12">
        <v>54.113</v>
      </c>
      <c r="J1086" s="12">
        <v>9.9138000000000002</v>
      </c>
      <c r="K1086" s="12">
        <v>79.872100000000003</v>
      </c>
      <c r="L1086" s="12">
        <v>77.27</v>
      </c>
      <c r="M1086" s="12">
        <v>83.29</v>
      </c>
      <c r="O1086" s="6">
        <v>45036</v>
      </c>
      <c r="P1086" s="7">
        <f t="shared" si="243"/>
        <v>-8.0100054382686164E-3</v>
      </c>
      <c r="Q1086" s="7">
        <f t="shared" si="244"/>
        <v>-4.8745356193567726E-3</v>
      </c>
      <c r="R1086" s="7">
        <f t="shared" si="245"/>
        <v>-1.4160042522599135E-2</v>
      </c>
      <c r="S1086" s="7">
        <f t="shared" si="246"/>
        <v>-7.0682669265071177E-3</v>
      </c>
      <c r="T1086" s="7">
        <f t="shared" si="247"/>
        <v>1.6564922811142173E-3</v>
      </c>
      <c r="U1086" s="7" t="str">
        <f t="shared" si="248"/>
        <v/>
      </c>
      <c r="V1086" s="7">
        <f t="shared" si="249"/>
        <v>-4.1696957351355958E-2</v>
      </c>
      <c r="W1086" s="7">
        <f t="shared" si="250"/>
        <v>-2.7374900150758899E-2</v>
      </c>
      <c r="X1086" s="7">
        <f t="shared" si="251"/>
        <v>-7.8647271061337606E-4</v>
      </c>
      <c r="Y1086" s="7">
        <f t="shared" si="252"/>
        <v>7.6401278239944732E-4</v>
      </c>
      <c r="Z1086" s="7">
        <v>-5.4720000000000003E-3</v>
      </c>
      <c r="AA1086" s="7">
        <f t="shared" si="253"/>
        <v>-2.4417959732492237E-2</v>
      </c>
      <c r="AB1086" s="7">
        <f t="shared" si="254"/>
        <v>-2.4314783812604785E-2</v>
      </c>
      <c r="AE1086" s="6">
        <v>45036</v>
      </c>
      <c r="AF1086" s="7">
        <v>17.170000000000002</v>
      </c>
      <c r="AG1086" s="7">
        <v>36.409999999999997</v>
      </c>
      <c r="AH1086" s="7">
        <v>120.61</v>
      </c>
      <c r="AI1086" s="7">
        <f t="shared" si="240"/>
        <v>6.0200000000000102</v>
      </c>
      <c r="AJ1086" s="7">
        <v>2.19</v>
      </c>
      <c r="AK1086" s="7">
        <v>40.564999999999998</v>
      </c>
      <c r="AL1086" s="7">
        <f t="shared" si="241"/>
        <v>38.375</v>
      </c>
      <c r="AM1086" s="7">
        <v>4.83</v>
      </c>
      <c r="AN1086" s="7">
        <v>4.1399999999999997</v>
      </c>
      <c r="AO1086" s="7">
        <v>3.54</v>
      </c>
      <c r="AP1086" s="7">
        <f t="shared" si="242"/>
        <v>-0.59999999999999964</v>
      </c>
      <c r="AQ1086" s="7">
        <v>2.2599999999999998</v>
      </c>
      <c r="AR1086" s="7">
        <v>119.1199</v>
      </c>
      <c r="AS1086" s="7">
        <v>2007.6</v>
      </c>
      <c r="AT1086" s="14">
        <v>301.82100000000003</v>
      </c>
      <c r="AU1086" s="14">
        <v>101.0205</v>
      </c>
      <c r="AV1086" s="14">
        <v>62</v>
      </c>
      <c r="AY1086" s="6">
        <v>45036</v>
      </c>
      <c r="AZ1086" s="12">
        <v>0</v>
      </c>
      <c r="BA1086" s="12">
        <v>0</v>
      </c>
      <c r="BB1086" s="12">
        <v>0</v>
      </c>
      <c r="BE1086" s="6">
        <v>45036</v>
      </c>
      <c r="BF1086" t="s">
        <v>58</v>
      </c>
      <c r="BG1086" s="52">
        <v>5</v>
      </c>
    </row>
    <row r="1087" spans="1:59" x14ac:dyDescent="0.2">
      <c r="A1087" s="6">
        <v>45037</v>
      </c>
      <c r="B1087" s="12">
        <v>104.7462</v>
      </c>
      <c r="C1087" s="12">
        <v>148.95480000000001</v>
      </c>
      <c r="D1087" s="12">
        <v>93.002399999999994</v>
      </c>
      <c r="E1087" s="12">
        <v>58.762700000000002</v>
      </c>
      <c r="F1087" s="12">
        <v>145.9855</v>
      </c>
      <c r="G1087" s="12"/>
      <c r="H1087" s="12">
        <v>11.931800000000001</v>
      </c>
      <c r="I1087" s="12">
        <v>51.980699999999999</v>
      </c>
      <c r="J1087" s="12">
        <v>9.9921000000000006</v>
      </c>
      <c r="K1087" s="12">
        <v>79.863399999999999</v>
      </c>
      <c r="L1087" s="12">
        <v>77.86</v>
      </c>
      <c r="M1087" s="12">
        <v>83.36</v>
      </c>
      <c r="O1087" s="6">
        <v>45037</v>
      </c>
      <c r="P1087" s="7">
        <f t="shared" si="243"/>
        <v>3.1947121788346638E-3</v>
      </c>
      <c r="Q1087" s="7">
        <f t="shared" si="244"/>
        <v>-4.3074553307795062E-3</v>
      </c>
      <c r="R1087" s="7">
        <f t="shared" si="245"/>
        <v>-1.4754743965793782E-2</v>
      </c>
      <c r="S1087" s="7">
        <f t="shared" si="246"/>
        <v>-2.583335194906116E-3</v>
      </c>
      <c r="T1087" s="7">
        <f t="shared" si="247"/>
        <v>-4.4446598423017744E-3</v>
      </c>
      <c r="U1087" s="7" t="str">
        <f t="shared" si="248"/>
        <v/>
      </c>
      <c r="V1087" s="7">
        <f t="shared" si="249"/>
        <v>-3.5695144960702786E-2</v>
      </c>
      <c r="W1087" s="7">
        <f t="shared" si="250"/>
        <v>-4.0201956894013111E-2</v>
      </c>
      <c r="X1087" s="7">
        <f t="shared" si="251"/>
        <v>7.8670548767389385E-3</v>
      </c>
      <c r="Y1087" s="7">
        <f t="shared" si="252"/>
        <v>-1.089300751380947E-4</v>
      </c>
      <c r="Z1087" s="7">
        <v>7.7700000000000002E-4</v>
      </c>
      <c r="AA1087" s="7">
        <f t="shared" si="253"/>
        <v>7.6065602368171519E-3</v>
      </c>
      <c r="AB1087" s="7">
        <f t="shared" si="254"/>
        <v>8.400840578076088E-4</v>
      </c>
      <c r="AE1087" s="6">
        <v>45037</v>
      </c>
      <c r="AF1087" s="7">
        <v>16.77</v>
      </c>
      <c r="AG1087" s="7">
        <v>35.17</v>
      </c>
      <c r="AH1087" s="7">
        <v>120.84</v>
      </c>
      <c r="AI1087" s="7">
        <f t="shared" si="240"/>
        <v>5.5</v>
      </c>
      <c r="AJ1087" s="7">
        <v>2.2000000000000002</v>
      </c>
      <c r="AK1087" s="7">
        <v>40.164000000000001</v>
      </c>
      <c r="AL1087" s="7">
        <f t="shared" si="241"/>
        <v>37.963999999999999</v>
      </c>
      <c r="AM1087" s="7">
        <v>4.83</v>
      </c>
      <c r="AN1087" s="7">
        <v>4.17</v>
      </c>
      <c r="AO1087" s="7">
        <v>3.57</v>
      </c>
      <c r="AP1087" s="7">
        <f t="shared" si="242"/>
        <v>-0.60000000000000009</v>
      </c>
      <c r="AQ1087" s="7">
        <v>2.2799999999999998</v>
      </c>
      <c r="AR1087" s="7">
        <v>119.3117</v>
      </c>
      <c r="AS1087" s="7">
        <v>1979.5</v>
      </c>
      <c r="AT1087" s="14">
        <v>301.82100000000003</v>
      </c>
      <c r="AU1087" s="14">
        <v>101.0205</v>
      </c>
      <c r="AV1087" s="14">
        <v>62</v>
      </c>
      <c r="AY1087" s="6">
        <v>45037</v>
      </c>
      <c r="AZ1087" s="12">
        <v>0</v>
      </c>
      <c r="BA1087" s="12">
        <v>0</v>
      </c>
      <c r="BB1087" s="12">
        <v>0</v>
      </c>
      <c r="BE1087" s="6">
        <v>45037</v>
      </c>
      <c r="BF1087" t="s">
        <v>58</v>
      </c>
      <c r="BG1087" s="52">
        <v>5</v>
      </c>
    </row>
    <row r="1088" spans="1:59" x14ac:dyDescent="0.2">
      <c r="A1088" s="6">
        <v>45040</v>
      </c>
      <c r="B1088" s="12">
        <v>106.7235</v>
      </c>
      <c r="C1088" s="12">
        <v>151.0334</v>
      </c>
      <c r="D1088" s="12">
        <v>94.266599999999997</v>
      </c>
      <c r="E1088" s="12">
        <v>59.607999999999997</v>
      </c>
      <c r="F1088" s="12">
        <v>148.30510000000001</v>
      </c>
      <c r="G1088" s="12"/>
      <c r="H1088" s="12">
        <v>12.7525</v>
      </c>
      <c r="I1088" s="12">
        <v>53.491799999999998</v>
      </c>
      <c r="J1088" s="12">
        <v>9.9295000000000009</v>
      </c>
      <c r="K1088" s="12">
        <v>79.872100000000003</v>
      </c>
      <c r="L1088" s="12">
        <v>78.64</v>
      </c>
      <c r="M1088" s="12">
        <v>84.23</v>
      </c>
      <c r="O1088" s="6">
        <v>45040</v>
      </c>
      <c r="P1088" s="7">
        <f t="shared" si="243"/>
        <v>1.8701096436897869E-2</v>
      </c>
      <c r="Q1088" s="7">
        <f t="shared" si="244"/>
        <v>1.3858100189437192E-2</v>
      </c>
      <c r="R1088" s="7">
        <f t="shared" si="245"/>
        <v>1.35016388685914E-2</v>
      </c>
      <c r="S1088" s="7">
        <f t="shared" si="246"/>
        <v>1.4282493375805817E-2</v>
      </c>
      <c r="T1088" s="7">
        <f t="shared" si="247"/>
        <v>1.5764336595303047E-2</v>
      </c>
      <c r="U1088" s="7" t="str">
        <f t="shared" si="248"/>
        <v/>
      </c>
      <c r="V1088" s="7">
        <f t="shared" si="249"/>
        <v>6.6520225952266768E-2</v>
      </c>
      <c r="W1088" s="7">
        <f t="shared" si="250"/>
        <v>2.865587528608186E-2</v>
      </c>
      <c r="X1088" s="7">
        <f t="shared" si="251"/>
        <v>-6.2846564575195609E-3</v>
      </c>
      <c r="Y1088" s="7">
        <f t="shared" si="252"/>
        <v>1.0893007513796479E-4</v>
      </c>
      <c r="Z1088" s="7">
        <v>1.0430000000000001E-3</v>
      </c>
      <c r="AA1088" s="7">
        <f t="shared" si="253"/>
        <v>9.9681336566014855E-3</v>
      </c>
      <c r="AB1088" s="7">
        <f t="shared" si="254"/>
        <v>1.0382574322215571E-2</v>
      </c>
      <c r="AE1088" s="6">
        <v>45040</v>
      </c>
      <c r="AF1088" s="7">
        <v>16.89</v>
      </c>
      <c r="AG1088" s="7">
        <v>34.28</v>
      </c>
      <c r="AH1088" s="7">
        <v>126.28</v>
      </c>
      <c r="AI1088" s="7">
        <f t="shared" si="240"/>
        <v>5.5900000000000034</v>
      </c>
      <c r="AJ1088" s="7">
        <v>2.19</v>
      </c>
      <c r="AK1088" s="7">
        <v>39.924999999999997</v>
      </c>
      <c r="AL1088" s="7">
        <f t="shared" si="241"/>
        <v>37.734999999999999</v>
      </c>
      <c r="AM1088" s="7">
        <v>4.83</v>
      </c>
      <c r="AN1088" s="7">
        <v>4.12</v>
      </c>
      <c r="AO1088" s="7">
        <v>3.52</v>
      </c>
      <c r="AP1088" s="7">
        <f t="shared" si="242"/>
        <v>-0.60000000000000009</v>
      </c>
      <c r="AQ1088" s="7">
        <v>2.2799999999999998</v>
      </c>
      <c r="AR1088" s="7">
        <v>119.2039</v>
      </c>
      <c r="AS1088" s="7">
        <v>1989.1</v>
      </c>
      <c r="AT1088" s="14">
        <v>301.82100000000003</v>
      </c>
      <c r="AU1088" s="14">
        <v>101.0205</v>
      </c>
      <c r="AV1088" s="14">
        <v>62</v>
      </c>
      <c r="AY1088" s="6">
        <v>45040</v>
      </c>
      <c r="AZ1088" s="12">
        <v>0</v>
      </c>
      <c r="BA1088" s="12">
        <v>0</v>
      </c>
      <c r="BB1088" s="12">
        <v>0</v>
      </c>
      <c r="BE1088" s="6">
        <v>45040</v>
      </c>
      <c r="BF1088" t="s">
        <v>58</v>
      </c>
      <c r="BG1088" s="52">
        <v>5</v>
      </c>
    </row>
    <row r="1089" spans="1:59" x14ac:dyDescent="0.2">
      <c r="A1089" s="6">
        <v>45041</v>
      </c>
      <c r="B1089" s="12">
        <v>105.20659999999999</v>
      </c>
      <c r="C1089" s="12">
        <v>148.84030000000001</v>
      </c>
      <c r="D1089" s="12">
        <v>92.847800000000007</v>
      </c>
      <c r="E1089" s="12">
        <v>58.2498</v>
      </c>
      <c r="F1089" s="12">
        <v>145.1216</v>
      </c>
      <c r="G1089" s="12"/>
      <c r="H1089" s="12">
        <v>12.2492</v>
      </c>
      <c r="I1089" s="12">
        <v>51.758200000000002</v>
      </c>
      <c r="J1089" s="12">
        <v>9.8042999999999996</v>
      </c>
      <c r="K1089" s="12">
        <v>79.863399999999999</v>
      </c>
      <c r="L1089" s="12">
        <v>77.05</v>
      </c>
      <c r="M1089" s="12">
        <v>82.13</v>
      </c>
      <c r="O1089" s="6">
        <v>45041</v>
      </c>
      <c r="P1089" s="7">
        <f t="shared" si="243"/>
        <v>-1.4315341753210867E-2</v>
      </c>
      <c r="Q1089" s="7">
        <f t="shared" si="244"/>
        <v>-1.462708534495076E-2</v>
      </c>
      <c r="R1089" s="7">
        <f t="shared" si="245"/>
        <v>-1.5165344752792622E-2</v>
      </c>
      <c r="S1089" s="7">
        <f t="shared" si="246"/>
        <v>-2.3049134287905663E-2</v>
      </c>
      <c r="T1089" s="7">
        <f t="shared" si="247"/>
        <v>-2.1699626638706518E-2</v>
      </c>
      <c r="U1089" s="7" t="str">
        <f t="shared" si="248"/>
        <v/>
      </c>
      <c r="V1089" s="7">
        <f t="shared" si="249"/>
        <v>-4.02667020791952E-2</v>
      </c>
      <c r="W1089" s="7">
        <f t="shared" si="250"/>
        <v>-3.2945497427486294E-2</v>
      </c>
      <c r="X1089" s="7">
        <f t="shared" si="251"/>
        <v>-1.2689059369177247E-2</v>
      </c>
      <c r="Y1089" s="7">
        <f t="shared" si="252"/>
        <v>-1.089300751380947E-4</v>
      </c>
      <c r="Z1089" s="7">
        <v>-1.6001000000000001E-2</v>
      </c>
      <c r="AA1089" s="7">
        <f t="shared" si="253"/>
        <v>-2.042591407278635E-2</v>
      </c>
      <c r="AB1089" s="7">
        <f t="shared" si="254"/>
        <v>-2.5247794575171473E-2</v>
      </c>
      <c r="AE1089" s="6">
        <v>45041</v>
      </c>
      <c r="AF1089" s="7">
        <v>18.760000000000002</v>
      </c>
      <c r="AG1089" s="7">
        <v>36.64</v>
      </c>
      <c r="AH1089" s="7">
        <v>137.13</v>
      </c>
      <c r="AI1089" s="7">
        <f t="shared" si="240"/>
        <v>5.0799999999999983</v>
      </c>
      <c r="AJ1089" s="7">
        <v>2.21</v>
      </c>
      <c r="AK1089" s="7">
        <v>39.832999999999998</v>
      </c>
      <c r="AL1089" s="7">
        <f t="shared" si="241"/>
        <v>37.622999999999998</v>
      </c>
      <c r="AM1089" s="7">
        <v>4.83</v>
      </c>
      <c r="AN1089" s="7">
        <v>3.86</v>
      </c>
      <c r="AO1089" s="7">
        <v>3.4</v>
      </c>
      <c r="AP1089" s="7">
        <f t="shared" si="242"/>
        <v>-0.45999999999999996</v>
      </c>
      <c r="AQ1089" s="7">
        <v>2.25</v>
      </c>
      <c r="AR1089" s="7">
        <v>119.613</v>
      </c>
      <c r="AS1089" s="7">
        <v>1994</v>
      </c>
      <c r="AT1089" s="14">
        <v>301.82100000000003</v>
      </c>
      <c r="AU1089" s="14">
        <v>101.0205</v>
      </c>
      <c r="AV1089" s="14">
        <v>62</v>
      </c>
      <c r="AY1089" s="6">
        <v>45041</v>
      </c>
      <c r="AZ1089" s="12">
        <v>0</v>
      </c>
      <c r="BA1089" s="12">
        <v>0</v>
      </c>
      <c r="BB1089" s="12">
        <v>0</v>
      </c>
      <c r="BE1089" s="6">
        <v>45041</v>
      </c>
      <c r="BF1089" t="s">
        <v>58</v>
      </c>
      <c r="BG1089" s="52">
        <v>5</v>
      </c>
    </row>
    <row r="1090" spans="1:59" x14ac:dyDescent="0.2">
      <c r="A1090" s="6">
        <v>45042</v>
      </c>
      <c r="B1090" s="12">
        <v>104.2405</v>
      </c>
      <c r="C1090" s="12">
        <v>146.1892</v>
      </c>
      <c r="D1090" s="12">
        <v>91.374399999999994</v>
      </c>
      <c r="E1090" s="12">
        <v>57.233600000000003</v>
      </c>
      <c r="F1090" s="12">
        <v>145.97569999999999</v>
      </c>
      <c r="G1090" s="12"/>
      <c r="H1090" s="12">
        <v>11.776899999999999</v>
      </c>
      <c r="I1090" s="12">
        <v>48.476399999999998</v>
      </c>
      <c r="J1090" s="12">
        <v>9.7651000000000003</v>
      </c>
      <c r="K1090" s="12">
        <v>79.880799999999994</v>
      </c>
      <c r="L1090" s="12">
        <v>74.33</v>
      </c>
      <c r="M1090" s="12">
        <v>79.19</v>
      </c>
      <c r="O1090" s="6">
        <v>45042</v>
      </c>
      <c r="P1090" s="7">
        <f t="shared" si="243"/>
        <v>-9.225306550008229E-3</v>
      </c>
      <c r="Q1090" s="7">
        <f t="shared" si="244"/>
        <v>-1.7972245885575812E-2</v>
      </c>
      <c r="R1090" s="7">
        <f t="shared" si="245"/>
        <v>-1.5996241686772057E-2</v>
      </c>
      <c r="S1090" s="7">
        <f t="shared" si="246"/>
        <v>-1.7599520449596631E-2</v>
      </c>
      <c r="T1090" s="7">
        <f t="shared" si="247"/>
        <v>5.8681578353998514E-3</v>
      </c>
      <c r="U1090" s="7" t="str">
        <f t="shared" si="248"/>
        <v/>
      </c>
      <c r="V1090" s="7">
        <f t="shared" si="249"/>
        <v>-3.9320643039160316E-2</v>
      </c>
      <c r="W1090" s="7">
        <f t="shared" si="250"/>
        <v>-6.550579212113547E-2</v>
      </c>
      <c r="X1090" s="7">
        <f t="shared" si="251"/>
        <v>-4.0062600212959817E-3</v>
      </c>
      <c r="Y1090" s="7">
        <f t="shared" si="252"/>
        <v>2.1784828580704579E-4</v>
      </c>
      <c r="Z1090" s="7">
        <v>-4.2449999999999996E-3</v>
      </c>
      <c r="AA1090" s="7">
        <f t="shared" si="253"/>
        <v>-3.5939923028922613E-2</v>
      </c>
      <c r="AB1090" s="7">
        <f t="shared" si="254"/>
        <v>-3.6453329529779741E-2</v>
      </c>
      <c r="AE1090" s="6">
        <v>45042</v>
      </c>
      <c r="AF1090" s="7">
        <v>18.84</v>
      </c>
      <c r="AG1090" s="7">
        <v>39.25</v>
      </c>
      <c r="AH1090" s="7">
        <v>130.38999999999999</v>
      </c>
      <c r="AI1090" s="7">
        <f t="shared" si="240"/>
        <v>4.8599999999999994</v>
      </c>
      <c r="AJ1090" s="7">
        <v>2.19</v>
      </c>
      <c r="AK1090" s="7">
        <v>38.551000000000002</v>
      </c>
      <c r="AL1090" s="7">
        <f t="shared" si="241"/>
        <v>36.361000000000004</v>
      </c>
      <c r="AM1090" s="7">
        <v>4.83</v>
      </c>
      <c r="AN1090" s="7">
        <v>3.9</v>
      </c>
      <c r="AO1090" s="7">
        <v>3.43</v>
      </c>
      <c r="AP1090" s="7">
        <f t="shared" si="242"/>
        <v>-0.46999999999999975</v>
      </c>
      <c r="AQ1090" s="7">
        <v>2.25</v>
      </c>
      <c r="AR1090" s="7">
        <v>119.3228</v>
      </c>
      <c r="AS1090" s="7">
        <v>1985.7</v>
      </c>
      <c r="AT1090" s="14">
        <v>301.82100000000003</v>
      </c>
      <c r="AU1090" s="14">
        <v>101.0205</v>
      </c>
      <c r="AV1090" s="14">
        <v>62</v>
      </c>
      <c r="AY1090" s="6">
        <v>45042</v>
      </c>
      <c r="AZ1090" s="12">
        <v>0</v>
      </c>
      <c r="BA1090" s="12">
        <v>0</v>
      </c>
      <c r="BB1090" s="12">
        <v>0</v>
      </c>
      <c r="BE1090" s="6">
        <v>45042</v>
      </c>
      <c r="BF1090" t="s">
        <v>58</v>
      </c>
      <c r="BG1090" s="52">
        <v>5</v>
      </c>
    </row>
    <row r="1091" spans="1:59" x14ac:dyDescent="0.2">
      <c r="A1091" s="6">
        <v>45043</v>
      </c>
      <c r="B1091" s="12">
        <v>105.48650000000001</v>
      </c>
      <c r="C1091" s="12">
        <v>147.04349999999999</v>
      </c>
      <c r="D1091" s="12">
        <v>92.065600000000003</v>
      </c>
      <c r="E1091" s="12">
        <v>57.537500000000001</v>
      </c>
      <c r="F1091" s="12">
        <v>147.15010000000001</v>
      </c>
      <c r="G1091" s="12"/>
      <c r="H1091" s="12">
        <v>11.931800000000001</v>
      </c>
      <c r="I1091" s="12">
        <v>48.513500000000001</v>
      </c>
      <c r="J1091" s="12">
        <v>10.0077</v>
      </c>
      <c r="K1091" s="12">
        <v>79.906899999999993</v>
      </c>
      <c r="L1091" s="12">
        <v>74.77</v>
      </c>
      <c r="M1091" s="12">
        <v>80.11</v>
      </c>
      <c r="O1091" s="6">
        <v>45043</v>
      </c>
      <c r="P1091" s="7">
        <f t="shared" si="243"/>
        <v>1.1882253214703899E-2</v>
      </c>
      <c r="Q1091" s="7">
        <f t="shared" si="244"/>
        <v>5.8267881928563805E-3</v>
      </c>
      <c r="R1091" s="7">
        <f t="shared" si="245"/>
        <v>7.5360147316653452E-3</v>
      </c>
      <c r="S1091" s="7">
        <f t="shared" si="246"/>
        <v>5.2957706294357153E-3</v>
      </c>
      <c r="T1091" s="7">
        <f t="shared" si="247"/>
        <v>8.0129847581403499E-3</v>
      </c>
      <c r="U1091" s="7" t="str">
        <f t="shared" si="248"/>
        <v/>
      </c>
      <c r="V1091" s="7">
        <f t="shared" si="249"/>
        <v>1.3067119166088869E-2</v>
      </c>
      <c r="W1091" s="7">
        <f t="shared" si="250"/>
        <v>7.6502814848672526E-4</v>
      </c>
      <c r="X1091" s="7">
        <f t="shared" si="251"/>
        <v>2.4539991764526498E-2</v>
      </c>
      <c r="Y1091" s="7">
        <f t="shared" si="252"/>
        <v>3.2668347103220925E-4</v>
      </c>
      <c r="Z1091" s="7">
        <v>1.9713000000000001E-2</v>
      </c>
      <c r="AA1091" s="7">
        <f t="shared" si="253"/>
        <v>5.9020962746219978E-3</v>
      </c>
      <c r="AB1091" s="7">
        <f t="shared" si="254"/>
        <v>1.1550662004704308E-2</v>
      </c>
      <c r="AE1091" s="6">
        <v>45043</v>
      </c>
      <c r="AF1091" s="7">
        <v>17.03</v>
      </c>
      <c r="AG1091" s="7">
        <v>37.76</v>
      </c>
      <c r="AH1091" s="7">
        <v>122.43</v>
      </c>
      <c r="AI1091" s="7">
        <f t="shared" si="240"/>
        <v>5.3400000000000034</v>
      </c>
      <c r="AJ1091" s="7">
        <v>2.17</v>
      </c>
      <c r="AK1091" s="7">
        <v>39.039000000000001</v>
      </c>
      <c r="AL1091" s="7">
        <f t="shared" si="241"/>
        <v>36.869</v>
      </c>
      <c r="AM1091" s="7">
        <v>4.83</v>
      </c>
      <c r="AN1091" s="7">
        <v>4.07</v>
      </c>
      <c r="AO1091" s="7">
        <v>3.53</v>
      </c>
      <c r="AP1091" s="7">
        <f t="shared" si="242"/>
        <v>-0.54000000000000048</v>
      </c>
      <c r="AQ1091" s="7">
        <v>2.27</v>
      </c>
      <c r="AR1091" s="7">
        <v>119.4298</v>
      </c>
      <c r="AS1091" s="7">
        <v>1989.9</v>
      </c>
      <c r="AT1091" s="14">
        <v>301.82100000000003</v>
      </c>
      <c r="AU1091" s="14">
        <v>101.0205</v>
      </c>
      <c r="AV1091" s="14">
        <v>62</v>
      </c>
      <c r="AY1091" s="6">
        <v>45043</v>
      </c>
      <c r="AZ1091" s="12">
        <v>0</v>
      </c>
      <c r="BA1091" s="12">
        <v>0</v>
      </c>
      <c r="BB1091" s="12">
        <v>0</v>
      </c>
      <c r="BE1091" s="6">
        <v>45043</v>
      </c>
      <c r="BF1091" t="s">
        <v>58</v>
      </c>
      <c r="BG1091" s="52">
        <v>5</v>
      </c>
    </row>
    <row r="1092" spans="1:59" x14ac:dyDescent="0.2">
      <c r="A1092" s="6">
        <v>45044</v>
      </c>
      <c r="B1092" s="12">
        <v>106.84990000000001</v>
      </c>
      <c r="C1092" s="12">
        <v>148.47919999999999</v>
      </c>
      <c r="D1092" s="12">
        <v>93.575299999999999</v>
      </c>
      <c r="E1092" s="12">
        <v>58.439799999999998</v>
      </c>
      <c r="F1092" s="12">
        <v>148.49930000000001</v>
      </c>
      <c r="G1092" s="12"/>
      <c r="H1092" s="12">
        <v>11.978199999999999</v>
      </c>
      <c r="I1092" s="12">
        <v>48.439300000000003</v>
      </c>
      <c r="J1092" s="12">
        <v>10.078099999999999</v>
      </c>
      <c r="K1092" s="12">
        <v>79.906899999999993</v>
      </c>
      <c r="L1092" s="12">
        <v>76.78</v>
      </c>
      <c r="M1092" s="12">
        <v>81.319999999999993</v>
      </c>
      <c r="O1092" s="6">
        <v>45044</v>
      </c>
      <c r="P1092" s="7">
        <f t="shared" si="243"/>
        <v>1.2842063230315148E-2</v>
      </c>
      <c r="Q1092" s="7">
        <f t="shared" si="244"/>
        <v>9.7164197214621769E-3</v>
      </c>
      <c r="R1092" s="7">
        <f t="shared" si="245"/>
        <v>1.6265093337277839E-2</v>
      </c>
      <c r="S1092" s="7">
        <f t="shared" si="246"/>
        <v>1.5560255419798726E-2</v>
      </c>
      <c r="T1092" s="7">
        <f t="shared" si="247"/>
        <v>9.1270901690183349E-3</v>
      </c>
      <c r="U1092" s="7" t="str">
        <f t="shared" si="248"/>
        <v/>
      </c>
      <c r="V1092" s="7">
        <f t="shared" si="249"/>
        <v>3.8812261185384475E-3</v>
      </c>
      <c r="W1092" s="7">
        <f t="shared" si="250"/>
        <v>-1.5306420131592333E-3</v>
      </c>
      <c r="X1092" s="7">
        <f t="shared" si="251"/>
        <v>7.0099561167331643E-3</v>
      </c>
      <c r="Y1092" s="7">
        <f t="shared" si="252"/>
        <v>0</v>
      </c>
      <c r="Z1092" s="7">
        <v>8.4989999999999996E-3</v>
      </c>
      <c r="AA1092" s="7">
        <f t="shared" si="253"/>
        <v>2.6527454560827557E-2</v>
      </c>
      <c r="AB1092" s="7">
        <f t="shared" si="254"/>
        <v>1.4991298533120465E-2</v>
      </c>
      <c r="AE1092" s="6">
        <v>45044</v>
      </c>
      <c r="AF1092" s="7">
        <v>15.78</v>
      </c>
      <c r="AG1092" s="7">
        <v>35.630000000000003</v>
      </c>
      <c r="AH1092" s="7">
        <v>122.46</v>
      </c>
      <c r="AI1092" s="7">
        <f t="shared" ref="AI1092:AI1155" si="255">IF(AND(M1092&lt;&gt;"",L1092&lt;&gt;""),M1092-L1092,"")</f>
        <v>4.539999999999992</v>
      </c>
      <c r="AJ1092" s="7">
        <v>2.27</v>
      </c>
      <c r="AK1092" s="7">
        <v>38.537999999999997</v>
      </c>
      <c r="AL1092" s="7">
        <f t="shared" ref="AL1092:AL1155" si="256">IF(AND(AK1092&lt;&gt;"",AJ1092&lt;&gt;""),AK1092-AJ1092,"")</f>
        <v>36.267999999999994</v>
      </c>
      <c r="AM1092" s="7">
        <v>4.83</v>
      </c>
      <c r="AN1092" s="7">
        <v>4.04</v>
      </c>
      <c r="AO1092" s="7">
        <v>3.44</v>
      </c>
      <c r="AP1092" s="7">
        <f t="shared" ref="AP1092:AP1155" si="257">IF(AND(AO1092&lt;&gt;"",AN1092&lt;&gt;""),AO1092-AN1092,"")</f>
        <v>-0.60000000000000009</v>
      </c>
      <c r="AQ1092" s="7">
        <v>2.1800000000000002</v>
      </c>
      <c r="AR1092" s="7">
        <v>119.2248</v>
      </c>
      <c r="AS1092" s="7">
        <v>1990.1</v>
      </c>
      <c r="AT1092" s="14">
        <v>301.82100000000003</v>
      </c>
      <c r="AU1092" s="14">
        <v>101.0205</v>
      </c>
      <c r="AV1092" s="14">
        <v>62</v>
      </c>
      <c r="AY1092" s="6">
        <v>45044</v>
      </c>
      <c r="AZ1092" s="12">
        <v>0</v>
      </c>
      <c r="BA1092" s="12">
        <v>0</v>
      </c>
      <c r="BB1092" s="12">
        <v>0</v>
      </c>
      <c r="BE1092" s="6">
        <v>45044</v>
      </c>
      <c r="BF1092" t="s">
        <v>58</v>
      </c>
      <c r="BG1092" s="52">
        <v>5</v>
      </c>
    </row>
    <row r="1093" spans="1:59" x14ac:dyDescent="0.2">
      <c r="A1093" s="6">
        <v>45047</v>
      </c>
      <c r="B1093" s="12">
        <v>103.5363</v>
      </c>
      <c r="C1093" s="12">
        <v>147.29900000000001</v>
      </c>
      <c r="D1093" s="12">
        <v>93.247900000000001</v>
      </c>
      <c r="E1093" s="12">
        <v>58.097900000000003</v>
      </c>
      <c r="F1093" s="12">
        <v>148.49930000000001</v>
      </c>
      <c r="G1093" s="12"/>
      <c r="H1093" s="12">
        <v>12.071099999999999</v>
      </c>
      <c r="I1093" s="12">
        <v>47.642000000000003</v>
      </c>
      <c r="J1093" s="12">
        <v>10.101599999999999</v>
      </c>
      <c r="K1093" s="12">
        <v>79.909599999999998</v>
      </c>
      <c r="L1093" s="12">
        <v>75.650000000000006</v>
      </c>
      <c r="M1093" s="12"/>
      <c r="O1093" s="6">
        <v>45047</v>
      </c>
      <c r="P1093" s="7">
        <f t="shared" ref="P1093:P1156" si="258">IF(AND(B1093&lt;&gt;"",B1092&lt;&gt;""),LN(B1093/B1092),"")</f>
        <v>-3.1502770019686197E-2</v>
      </c>
      <c r="Q1093" s="7">
        <f t="shared" ref="Q1093:Q1156" si="259">IF(AND(C1093&lt;&gt;"",C1092&lt;&gt;""),LN(C1093/C1092),"")</f>
        <v>-7.980346513060144E-3</v>
      </c>
      <c r="R1093" s="7">
        <f t="shared" ref="R1093:R1156" si="260">IF(AND(D1093&lt;&gt;"",D1092&lt;&gt;""),LN(D1093/D1092),"")</f>
        <v>-3.5049216067529502E-3</v>
      </c>
      <c r="S1093" s="7">
        <f t="shared" ref="S1093:S1156" si="261">IF(AND(E1093&lt;&gt;"",E1092&lt;&gt;""),LN(E1093/E1092),"")</f>
        <v>-5.8676459368372808E-3</v>
      </c>
      <c r="T1093" s="7">
        <f t="shared" ref="T1093:T1156" si="262">IF(AND(F1093&lt;&gt;"",F1092&lt;&gt;""),LN(F1093/F1092),"")</f>
        <v>0</v>
      </c>
      <c r="U1093" s="7" t="str">
        <f t="shared" ref="U1093:U1156" si="263">IF(AND(G1093&lt;&gt;"",G1092&lt;&gt;""),LN(G1093/G1092),"")</f>
        <v/>
      </c>
      <c r="V1093" s="7">
        <f t="shared" ref="V1093:V1156" si="264">IF(AND(H1093&lt;&gt;"",H1092&lt;&gt;""),LN(H1093/H1092),"")</f>
        <v>7.7258350212453652E-3</v>
      </c>
      <c r="W1093" s="7">
        <f t="shared" ref="W1093:W1156" si="265">IF(AND(I1093&lt;&gt;"",I1092&lt;&gt;""),LN(I1093/I1092),"")</f>
        <v>-1.6596742579397385E-2</v>
      </c>
      <c r="X1093" s="7">
        <f t="shared" ref="X1093:X1156" si="266">IF(AND(J1093&lt;&gt;"",J1092&lt;&gt;""),LN(J1093/J1092),"")</f>
        <v>2.3290743294646001E-3</v>
      </c>
      <c r="Y1093" s="7">
        <f t="shared" ref="Y1093:Y1156" si="267">IF(AND(K1093&lt;&gt;"",K1092&lt;&gt;""),LN(K1093/K1092),"")</f>
        <v>3.3788751477603502E-5</v>
      </c>
      <c r="Z1093" s="7">
        <v>-1.01E-3</v>
      </c>
      <c r="AA1093" s="7">
        <f t="shared" ref="AA1093:AA1156" si="268">IF(AND(L1093&lt;&gt;"",L1092&lt;&gt;""),LN(L1093/L1092),"")</f>
        <v>-1.4826749338286642E-2</v>
      </c>
      <c r="AB1093" s="7" t="str">
        <f t="shared" ref="AB1093:AB1156" si="269">IF(AND(M1093&lt;&gt;"",M1092&lt;&gt;""),LN(M1093/M1092),"")</f>
        <v/>
      </c>
      <c r="AE1093" s="6">
        <v>45047</v>
      </c>
      <c r="AF1093" s="7">
        <v>16.079999999999998</v>
      </c>
      <c r="AG1093" s="7">
        <v>35.94</v>
      </c>
      <c r="AH1093" s="7">
        <v>128.18</v>
      </c>
      <c r="AI1093" s="7" t="str">
        <f t="shared" si="255"/>
        <v/>
      </c>
      <c r="AJ1093" s="7">
        <v>2.2400000000000002</v>
      </c>
      <c r="AK1093" s="7">
        <v>38.834000000000003</v>
      </c>
      <c r="AL1093" s="7">
        <f t="shared" si="256"/>
        <v>36.594000000000001</v>
      </c>
      <c r="AM1093" s="7">
        <v>4.83</v>
      </c>
      <c r="AN1093" s="7">
        <v>4.1399999999999997</v>
      </c>
      <c r="AO1093" s="7">
        <v>3.59</v>
      </c>
      <c r="AP1093" s="7">
        <f t="shared" si="257"/>
        <v>-0.54999999999999982</v>
      </c>
      <c r="AQ1093" s="7">
        <v>2.23</v>
      </c>
      <c r="AR1093" s="7">
        <v>119.4435</v>
      </c>
      <c r="AS1093" s="7">
        <v>1983.4</v>
      </c>
      <c r="AT1093" s="14">
        <v>303.334</v>
      </c>
      <c r="AU1093" s="14">
        <v>100.9286</v>
      </c>
      <c r="AV1093" s="14">
        <v>59</v>
      </c>
      <c r="AY1093" s="6">
        <v>45047</v>
      </c>
      <c r="AZ1093" s="12">
        <v>0</v>
      </c>
      <c r="BA1093" s="12">
        <v>0</v>
      </c>
      <c r="BB1093" s="12">
        <v>0</v>
      </c>
      <c r="BE1093" s="6">
        <v>45047</v>
      </c>
      <c r="BF1093" t="s">
        <v>58</v>
      </c>
      <c r="BG1093" s="52">
        <v>5</v>
      </c>
    </row>
    <row r="1094" spans="1:59" x14ac:dyDescent="0.2">
      <c r="A1094" s="6">
        <v>45048</v>
      </c>
      <c r="B1094" s="12">
        <v>99.41</v>
      </c>
      <c r="C1094" s="12">
        <v>140.95740000000001</v>
      </c>
      <c r="D1094" s="12">
        <v>89.710099999999997</v>
      </c>
      <c r="E1094" s="12">
        <v>57.0246</v>
      </c>
      <c r="F1094" s="12">
        <v>144.89840000000001</v>
      </c>
      <c r="G1094" s="12"/>
      <c r="H1094" s="12">
        <v>11.8156</v>
      </c>
      <c r="I1094" s="12">
        <v>44.999899999999997</v>
      </c>
      <c r="J1094" s="12">
        <v>9.9295000000000009</v>
      </c>
      <c r="K1094" s="12">
        <v>79.892099999999999</v>
      </c>
      <c r="L1094" s="12">
        <v>71.709999999999994</v>
      </c>
      <c r="M1094" s="12">
        <v>76.709999999999994</v>
      </c>
      <c r="O1094" s="6">
        <v>45048</v>
      </c>
      <c r="P1094" s="7">
        <f t="shared" si="258"/>
        <v>-4.066956362954223E-2</v>
      </c>
      <c r="Q1094" s="7">
        <f t="shared" si="259"/>
        <v>-4.4006817510443205E-2</v>
      </c>
      <c r="R1094" s="7">
        <f t="shared" si="260"/>
        <v>-3.8678177889602441E-2</v>
      </c>
      <c r="S1094" s="7">
        <f t="shared" si="261"/>
        <v>-1.8646764947810007E-2</v>
      </c>
      <c r="T1094" s="7">
        <f t="shared" si="262"/>
        <v>-2.4547437259256785E-2</v>
      </c>
      <c r="U1094" s="7" t="str">
        <f t="shared" si="263"/>
        <v/>
      </c>
      <c r="V1094" s="7">
        <f t="shared" si="264"/>
        <v>-2.1393473749909117E-2</v>
      </c>
      <c r="W1094" s="7">
        <f t="shared" si="265"/>
        <v>-5.7054457588399034E-2</v>
      </c>
      <c r="X1094" s="7">
        <f t="shared" si="266"/>
        <v>-1.7183702820251032E-2</v>
      </c>
      <c r="Y1094" s="7">
        <f t="shared" si="267"/>
        <v>-2.1902145058474003E-4</v>
      </c>
      <c r="Z1094" s="7">
        <v>-1.1303000000000001E-2</v>
      </c>
      <c r="AA1094" s="7">
        <f t="shared" si="268"/>
        <v>-5.3487232339881605E-2</v>
      </c>
      <c r="AB1094" s="7" t="str">
        <f t="shared" si="269"/>
        <v/>
      </c>
      <c r="AE1094" s="6">
        <v>45048</v>
      </c>
      <c r="AF1094" s="7">
        <v>17.78</v>
      </c>
      <c r="AG1094" s="7">
        <v>39.479999999999997</v>
      </c>
      <c r="AH1094" s="7">
        <v>137.55000000000001</v>
      </c>
      <c r="AI1094" s="7">
        <f t="shared" si="255"/>
        <v>5</v>
      </c>
      <c r="AJ1094" s="7">
        <v>2.12</v>
      </c>
      <c r="AK1094" s="7">
        <v>37.529000000000003</v>
      </c>
      <c r="AL1094" s="7">
        <f t="shared" si="256"/>
        <v>35.409000000000006</v>
      </c>
      <c r="AM1094" s="7">
        <v>4.83</v>
      </c>
      <c r="AN1094" s="7">
        <v>3.97</v>
      </c>
      <c r="AO1094" s="7">
        <v>3.44</v>
      </c>
      <c r="AP1094" s="7">
        <f t="shared" si="257"/>
        <v>-0.53000000000000025</v>
      </c>
      <c r="AQ1094" s="7">
        <v>2.2000000000000002</v>
      </c>
      <c r="AR1094" s="7">
        <v>119.6105</v>
      </c>
      <c r="AS1094" s="7">
        <v>2014.3</v>
      </c>
      <c r="AT1094" s="14">
        <v>303.334</v>
      </c>
      <c r="AU1094" s="14">
        <v>100.9286</v>
      </c>
      <c r="AV1094" s="14">
        <v>59</v>
      </c>
      <c r="AY1094" s="6">
        <v>45048</v>
      </c>
      <c r="AZ1094" s="12">
        <v>0</v>
      </c>
      <c r="BA1094" s="12">
        <v>0</v>
      </c>
      <c r="BB1094" s="12">
        <v>0</v>
      </c>
      <c r="BE1094" s="6">
        <v>45048</v>
      </c>
      <c r="BF1094" t="s">
        <v>58</v>
      </c>
      <c r="BG1094" s="52">
        <v>5</v>
      </c>
    </row>
    <row r="1095" spans="1:59" x14ac:dyDescent="0.2">
      <c r="A1095" s="6">
        <v>45049</v>
      </c>
      <c r="B1095" s="12">
        <v>97.450699999999998</v>
      </c>
      <c r="C1095" s="12">
        <v>138.13030000000001</v>
      </c>
      <c r="D1095" s="12">
        <v>87.390900000000002</v>
      </c>
      <c r="E1095" s="12">
        <v>56.008400000000002</v>
      </c>
      <c r="F1095" s="12">
        <v>139.30779999999999</v>
      </c>
      <c r="G1095" s="12"/>
      <c r="H1095" s="12">
        <v>11.5291</v>
      </c>
      <c r="I1095" s="12">
        <v>44.119199999999999</v>
      </c>
      <c r="J1095" s="12">
        <v>9.9060000000000006</v>
      </c>
      <c r="K1095" s="12">
        <v>79.900800000000004</v>
      </c>
      <c r="L1095" s="12">
        <v>68.62</v>
      </c>
      <c r="M1095" s="12">
        <v>72.91</v>
      </c>
      <c r="O1095" s="6">
        <v>45049</v>
      </c>
      <c r="P1095" s="7">
        <f t="shared" si="258"/>
        <v>-1.9906103125425918E-2</v>
      </c>
      <c r="Q1095" s="7">
        <f t="shared" si="259"/>
        <v>-2.0260274492245822E-2</v>
      </c>
      <c r="R1095" s="7">
        <f t="shared" si="260"/>
        <v>-2.6192202025906337E-2</v>
      </c>
      <c r="S1095" s="7">
        <f t="shared" si="261"/>
        <v>-1.7981074192237243E-2</v>
      </c>
      <c r="T1095" s="7">
        <f t="shared" si="262"/>
        <v>-3.9346933692534392E-2</v>
      </c>
      <c r="U1095" s="7" t="str">
        <f t="shared" si="263"/>
        <v/>
      </c>
      <c r="V1095" s="7">
        <f t="shared" si="264"/>
        <v>-2.4546418260187403E-2</v>
      </c>
      <c r="W1095" s="7">
        <f t="shared" si="265"/>
        <v>-1.9765205690993784E-2</v>
      </c>
      <c r="X1095" s="7">
        <f t="shared" si="266"/>
        <v>-2.3694901560363415E-3</v>
      </c>
      <c r="Y1095" s="7">
        <f t="shared" si="267"/>
        <v>1.0889094582540927E-4</v>
      </c>
      <c r="Z1095" s="7">
        <v>-6.8869999999999999E-3</v>
      </c>
      <c r="AA1095" s="7">
        <f t="shared" si="268"/>
        <v>-4.4046170464179669E-2</v>
      </c>
      <c r="AB1095" s="7">
        <f t="shared" si="269"/>
        <v>-5.0806274152865996E-2</v>
      </c>
      <c r="AE1095" s="6">
        <v>45049</v>
      </c>
      <c r="AF1095" s="7">
        <v>18.34</v>
      </c>
      <c r="AG1095" s="7">
        <v>43.23</v>
      </c>
      <c r="AH1095" s="7">
        <v>134.5</v>
      </c>
      <c r="AI1095" s="7">
        <f t="shared" si="255"/>
        <v>4.289999999999992</v>
      </c>
      <c r="AJ1095" s="7">
        <v>2.0099999999999998</v>
      </c>
      <c r="AK1095" s="7">
        <v>36.781999999999996</v>
      </c>
      <c r="AL1095" s="7">
        <f t="shared" si="256"/>
        <v>34.771999999999998</v>
      </c>
      <c r="AM1095" s="7">
        <v>4.83</v>
      </c>
      <c r="AN1095" s="7">
        <v>3.89</v>
      </c>
      <c r="AO1095" s="7">
        <v>3.38</v>
      </c>
      <c r="AP1095" s="7">
        <f t="shared" si="257"/>
        <v>-0.51000000000000023</v>
      </c>
      <c r="AQ1095" s="7">
        <v>2.2000000000000002</v>
      </c>
      <c r="AR1095" s="7">
        <v>119.1233</v>
      </c>
      <c r="AS1095" s="7">
        <v>2028.6</v>
      </c>
      <c r="AT1095" s="14">
        <v>303.334</v>
      </c>
      <c r="AU1095" s="14">
        <v>100.9286</v>
      </c>
      <c r="AV1095" s="14">
        <v>59</v>
      </c>
      <c r="AY1095" s="6">
        <v>45049</v>
      </c>
      <c r="AZ1095" s="12">
        <v>0</v>
      </c>
      <c r="BA1095" s="12">
        <v>0</v>
      </c>
      <c r="BB1095" s="12">
        <v>0</v>
      </c>
      <c r="BE1095" s="6">
        <v>45049</v>
      </c>
      <c r="BF1095" t="s">
        <v>58</v>
      </c>
      <c r="BG1095" s="52">
        <v>5</v>
      </c>
    </row>
    <row r="1096" spans="1:59" x14ac:dyDescent="0.2">
      <c r="A1096" s="6">
        <v>45050</v>
      </c>
      <c r="B1096" s="12">
        <v>95.744200000000006</v>
      </c>
      <c r="C1096" s="12">
        <v>137.59289999999999</v>
      </c>
      <c r="D1096" s="12">
        <v>88.546000000000006</v>
      </c>
      <c r="E1096" s="12">
        <v>55.751899999999999</v>
      </c>
      <c r="F1096" s="12">
        <v>140.98699999999999</v>
      </c>
      <c r="G1096" s="12"/>
      <c r="H1096" s="12">
        <v>11.413</v>
      </c>
      <c r="I1096" s="12">
        <v>43.210599999999999</v>
      </c>
      <c r="J1096" s="12">
        <v>9.8668999999999993</v>
      </c>
      <c r="K1096" s="12">
        <v>79.927000000000007</v>
      </c>
      <c r="L1096" s="12">
        <v>68.52</v>
      </c>
      <c r="M1096" s="12">
        <v>73</v>
      </c>
      <c r="O1096" s="6">
        <v>45050</v>
      </c>
      <c r="P1096" s="7">
        <f t="shared" si="258"/>
        <v>-1.7666557285108839E-2</v>
      </c>
      <c r="Q1096" s="7">
        <f t="shared" si="259"/>
        <v>-3.8981172458236219E-3</v>
      </c>
      <c r="R1096" s="7">
        <f t="shared" si="260"/>
        <v>1.3131032741865882E-2</v>
      </c>
      <c r="S1096" s="7">
        <f t="shared" si="261"/>
        <v>-4.5901890092916418E-3</v>
      </c>
      <c r="T1096" s="7">
        <f t="shared" si="262"/>
        <v>1.1981814070918063E-2</v>
      </c>
      <c r="U1096" s="7" t="str">
        <f t="shared" si="263"/>
        <v/>
      </c>
      <c r="V1096" s="7">
        <f t="shared" si="264"/>
        <v>-1.0121217420902169E-2</v>
      </c>
      <c r="W1096" s="7">
        <f t="shared" si="265"/>
        <v>-2.0809226332585522E-2</v>
      </c>
      <c r="X1096" s="7">
        <f t="shared" si="266"/>
        <v>-3.9549131351173123E-3</v>
      </c>
      <c r="Y1096" s="7">
        <f t="shared" si="267"/>
        <v>3.2785285456829043E-4</v>
      </c>
      <c r="Z1096" s="7">
        <v>-7.1079999999999997E-3</v>
      </c>
      <c r="AA1096" s="7">
        <f t="shared" si="268"/>
        <v>-1.4583639743846178E-3</v>
      </c>
      <c r="AB1096" s="7">
        <f t="shared" si="269"/>
        <v>1.233637330052194E-3</v>
      </c>
      <c r="AE1096" s="6">
        <v>45050</v>
      </c>
      <c r="AF1096" s="7">
        <v>20.09</v>
      </c>
      <c r="AG1096" s="7">
        <v>43.75</v>
      </c>
      <c r="AH1096" s="7">
        <v>140.71</v>
      </c>
      <c r="AI1096" s="7">
        <f t="shared" si="255"/>
        <v>4.480000000000004</v>
      </c>
      <c r="AJ1096" s="7">
        <v>1.96</v>
      </c>
      <c r="AK1096" s="7">
        <v>35.652999999999999</v>
      </c>
      <c r="AL1096" s="7">
        <f t="shared" si="256"/>
        <v>33.692999999999998</v>
      </c>
      <c r="AM1096" s="7">
        <v>5.08</v>
      </c>
      <c r="AN1096" s="7">
        <v>3.75</v>
      </c>
      <c r="AO1096" s="7">
        <v>3.37</v>
      </c>
      <c r="AP1096" s="7">
        <f t="shared" si="257"/>
        <v>-0.37999999999999989</v>
      </c>
      <c r="AQ1096" s="7">
        <v>2.19</v>
      </c>
      <c r="AR1096" s="7">
        <v>119.04649999999999</v>
      </c>
      <c r="AS1096" s="7">
        <v>2048</v>
      </c>
      <c r="AT1096" s="14">
        <v>303.334</v>
      </c>
      <c r="AU1096" s="14">
        <v>100.9286</v>
      </c>
      <c r="AV1096" s="14">
        <v>59</v>
      </c>
      <c r="AY1096" s="6">
        <v>45050</v>
      </c>
      <c r="AZ1096" s="12">
        <v>0</v>
      </c>
      <c r="BA1096" s="12">
        <v>0</v>
      </c>
      <c r="BB1096" s="12">
        <v>0</v>
      </c>
      <c r="BE1096" s="6">
        <v>45050</v>
      </c>
      <c r="BF1096" t="s">
        <v>58</v>
      </c>
      <c r="BG1096" s="52">
        <v>5</v>
      </c>
    </row>
    <row r="1097" spans="1:59" x14ac:dyDescent="0.2">
      <c r="A1097" s="6">
        <v>45051</v>
      </c>
      <c r="B1097" s="12">
        <v>98.127899999999997</v>
      </c>
      <c r="C1097" s="12">
        <v>141.10720000000001</v>
      </c>
      <c r="D1097" s="12">
        <v>91.283500000000004</v>
      </c>
      <c r="E1097" s="12">
        <v>57.642000000000003</v>
      </c>
      <c r="F1097" s="12">
        <v>143.83080000000001</v>
      </c>
      <c r="G1097" s="12"/>
      <c r="H1097" s="12">
        <v>11.691700000000001</v>
      </c>
      <c r="I1097" s="12">
        <v>43.562899999999999</v>
      </c>
      <c r="J1097" s="12">
        <v>9.9133999999999993</v>
      </c>
      <c r="K1097" s="12">
        <v>79.944500000000005</v>
      </c>
      <c r="L1097" s="12">
        <v>71.319999999999993</v>
      </c>
      <c r="M1097" s="12">
        <v>75.849999999999994</v>
      </c>
      <c r="O1097" s="6">
        <v>45051</v>
      </c>
      <c r="P1097" s="7">
        <f t="shared" si="258"/>
        <v>2.4591677992465862E-2</v>
      </c>
      <c r="Q1097" s="7">
        <f t="shared" si="259"/>
        <v>2.5220559866106104E-2</v>
      </c>
      <c r="R1097" s="7">
        <f t="shared" si="260"/>
        <v>3.0447857387545033E-2</v>
      </c>
      <c r="S1097" s="7">
        <f t="shared" si="261"/>
        <v>3.3339978178674116E-2</v>
      </c>
      <c r="T1097" s="7">
        <f t="shared" si="262"/>
        <v>1.9969921176221504E-2</v>
      </c>
      <c r="U1097" s="7" t="str">
        <f t="shared" si="263"/>
        <v/>
      </c>
      <c r="V1097" s="7">
        <f t="shared" si="264"/>
        <v>2.4126131778387423E-2</v>
      </c>
      <c r="W1097" s="7">
        <f t="shared" si="265"/>
        <v>8.1200351660063903E-3</v>
      </c>
      <c r="X1097" s="7">
        <f t="shared" si="266"/>
        <v>4.701656259921156E-3</v>
      </c>
      <c r="Y1097" s="7">
        <f t="shared" si="267"/>
        <v>2.1892582567743977E-4</v>
      </c>
      <c r="Z1097" s="7">
        <v>1.8343000000000002E-2</v>
      </c>
      <c r="AA1097" s="7">
        <f t="shared" si="268"/>
        <v>4.0051119539020463E-2</v>
      </c>
      <c r="AB1097" s="7">
        <f t="shared" si="269"/>
        <v>3.829826464615E-2</v>
      </c>
      <c r="AE1097" s="6">
        <v>45051</v>
      </c>
      <c r="AF1097" s="7">
        <v>17.190000000000001</v>
      </c>
      <c r="AG1097" s="7">
        <v>37.35</v>
      </c>
      <c r="AH1097" s="7">
        <v>130.21</v>
      </c>
      <c r="AI1097" s="7">
        <f t="shared" si="255"/>
        <v>4.5300000000000011</v>
      </c>
      <c r="AJ1097" s="7">
        <v>1.85</v>
      </c>
      <c r="AK1097" s="7">
        <v>36.573999999999998</v>
      </c>
      <c r="AL1097" s="7">
        <f t="shared" si="256"/>
        <v>34.723999999999997</v>
      </c>
      <c r="AM1097" s="7">
        <v>5.08</v>
      </c>
      <c r="AN1097" s="7">
        <v>3.92</v>
      </c>
      <c r="AO1097" s="7">
        <v>3.44</v>
      </c>
      <c r="AP1097" s="7">
        <f t="shared" si="257"/>
        <v>-0.48</v>
      </c>
      <c r="AQ1097" s="7">
        <v>2.21</v>
      </c>
      <c r="AR1097" s="7">
        <v>118.5548</v>
      </c>
      <c r="AS1097" s="7">
        <v>2017.4</v>
      </c>
      <c r="AT1097" s="14">
        <v>303.334</v>
      </c>
      <c r="AU1097" s="14">
        <v>100.9286</v>
      </c>
      <c r="AV1097" s="14">
        <v>59</v>
      </c>
      <c r="AY1097" s="6">
        <v>45051</v>
      </c>
      <c r="AZ1097" s="12">
        <v>0</v>
      </c>
      <c r="BA1097" s="12">
        <v>0</v>
      </c>
      <c r="BB1097" s="12">
        <v>0</v>
      </c>
      <c r="BE1097" s="6">
        <v>45051</v>
      </c>
      <c r="BF1097" t="s">
        <v>58</v>
      </c>
      <c r="BG1097" s="52">
        <v>5</v>
      </c>
    </row>
    <row r="1098" spans="1:59" x14ac:dyDescent="0.2">
      <c r="A1098" s="6">
        <v>45054</v>
      </c>
      <c r="B1098" s="12">
        <v>98.516099999999994</v>
      </c>
      <c r="C1098" s="12">
        <v>140.5523</v>
      </c>
      <c r="D1098" s="12">
        <v>91.765500000000003</v>
      </c>
      <c r="E1098" s="12">
        <v>55.998899999999999</v>
      </c>
      <c r="F1098" s="12">
        <v>145.18960000000001</v>
      </c>
      <c r="G1098" s="12"/>
      <c r="H1098" s="12">
        <v>11.1807</v>
      </c>
      <c r="I1098" s="12">
        <v>42.914000000000001</v>
      </c>
      <c r="J1098" s="12">
        <v>9.8893000000000004</v>
      </c>
      <c r="K1098" s="12">
        <v>79.953199999999995</v>
      </c>
      <c r="L1098" s="12">
        <v>73.13</v>
      </c>
      <c r="M1098" s="12"/>
      <c r="O1098" s="6">
        <v>45054</v>
      </c>
      <c r="P1098" s="7">
        <f t="shared" si="258"/>
        <v>3.9482567919218144E-3</v>
      </c>
      <c r="Q1098" s="7">
        <f t="shared" si="259"/>
        <v>-3.9402236950535985E-3</v>
      </c>
      <c r="R1098" s="7">
        <f t="shared" si="260"/>
        <v>5.2663616190692436E-3</v>
      </c>
      <c r="S1098" s="7">
        <f t="shared" si="261"/>
        <v>-2.8919420970573654E-2</v>
      </c>
      <c r="T1098" s="7">
        <f t="shared" si="262"/>
        <v>9.4028657588469001E-3</v>
      </c>
      <c r="U1098" s="7" t="str">
        <f t="shared" si="263"/>
        <v/>
      </c>
      <c r="V1098" s="7">
        <f t="shared" si="264"/>
        <v>-4.469011077613684E-2</v>
      </c>
      <c r="W1098" s="7">
        <f t="shared" si="265"/>
        <v>-1.5007757665166167E-2</v>
      </c>
      <c r="X1098" s="7">
        <f t="shared" si="266"/>
        <v>-2.4340127253560571E-3</v>
      </c>
      <c r="Y1098" s="7">
        <f t="shared" si="267"/>
        <v>1.0881957662396689E-4</v>
      </c>
      <c r="Z1098" s="7">
        <v>2.6699999999999998E-4</v>
      </c>
      <c r="AA1098" s="7">
        <f t="shared" si="268"/>
        <v>2.506188628792019E-2</v>
      </c>
      <c r="AB1098" s="7" t="str">
        <f t="shared" si="269"/>
        <v/>
      </c>
      <c r="AE1098" s="6">
        <v>45054</v>
      </c>
      <c r="AF1098" s="7">
        <v>16.98</v>
      </c>
      <c r="AG1098" s="7">
        <v>35.54</v>
      </c>
      <c r="AH1098" s="7">
        <v>135.07</v>
      </c>
      <c r="AI1098" s="7" t="str">
        <f t="shared" si="255"/>
        <v/>
      </c>
      <c r="AJ1098" s="7">
        <v>2.12</v>
      </c>
      <c r="AK1098" s="7">
        <v>36.874000000000002</v>
      </c>
      <c r="AL1098" s="7">
        <f t="shared" si="256"/>
        <v>34.754000000000005</v>
      </c>
      <c r="AM1098" s="7">
        <v>5.08</v>
      </c>
      <c r="AN1098" s="7">
        <v>4</v>
      </c>
      <c r="AO1098" s="7">
        <v>3.52</v>
      </c>
      <c r="AP1098" s="7">
        <f t="shared" si="257"/>
        <v>-0.48</v>
      </c>
      <c r="AQ1098" s="7">
        <v>2.23</v>
      </c>
      <c r="AR1098" s="7">
        <v>118.5759</v>
      </c>
      <c r="AS1098" s="7">
        <v>2026.3</v>
      </c>
      <c r="AT1098" s="14">
        <v>303.334</v>
      </c>
      <c r="AU1098" s="14">
        <v>100.9286</v>
      </c>
      <c r="AV1098" s="14">
        <v>59</v>
      </c>
      <c r="AY1098" s="6">
        <v>45054</v>
      </c>
      <c r="AZ1098" s="12">
        <v>0</v>
      </c>
      <c r="BA1098" s="12">
        <v>0</v>
      </c>
      <c r="BB1098" s="12">
        <v>0</v>
      </c>
      <c r="BE1098" s="6">
        <v>45054</v>
      </c>
      <c r="BF1098" t="s">
        <v>58</v>
      </c>
      <c r="BG1098" s="52">
        <v>5</v>
      </c>
    </row>
    <row r="1099" spans="1:59" x14ac:dyDescent="0.2">
      <c r="A1099" s="6">
        <v>45055</v>
      </c>
      <c r="B1099" s="12">
        <v>98.543199999999999</v>
      </c>
      <c r="C1099" s="12">
        <v>140.1472</v>
      </c>
      <c r="D1099" s="12">
        <v>92.338499999999996</v>
      </c>
      <c r="E1099" s="12">
        <v>55.998899999999999</v>
      </c>
      <c r="F1099" s="12">
        <v>145.5643</v>
      </c>
      <c r="G1099" s="12"/>
      <c r="H1099" s="12">
        <v>11.2659</v>
      </c>
      <c r="I1099" s="12">
        <v>42.904699999999998</v>
      </c>
      <c r="J1099" s="12">
        <v>10.025700000000001</v>
      </c>
      <c r="K1099" s="12">
        <v>79.962000000000003</v>
      </c>
      <c r="L1099" s="12">
        <v>73.680000000000007</v>
      </c>
      <c r="M1099" s="12">
        <v>77.760000000000005</v>
      </c>
      <c r="O1099" s="6">
        <v>45055</v>
      </c>
      <c r="P1099" s="7">
        <f t="shared" si="258"/>
        <v>2.7504411282135529E-4</v>
      </c>
      <c r="Q1099" s="7">
        <f t="shared" si="259"/>
        <v>-2.8863626849614135E-3</v>
      </c>
      <c r="R1099" s="7">
        <f t="shared" si="260"/>
        <v>6.2247626363363361E-3</v>
      </c>
      <c r="S1099" s="7">
        <f t="shared" si="261"/>
        <v>0</v>
      </c>
      <c r="T1099" s="7">
        <f t="shared" si="262"/>
        <v>2.5774389092192949E-3</v>
      </c>
      <c r="U1099" s="7" t="str">
        <f t="shared" si="263"/>
        <v/>
      </c>
      <c r="V1099" s="7">
        <f t="shared" si="264"/>
        <v>7.5913865945465989E-3</v>
      </c>
      <c r="W1099" s="7">
        <f t="shared" si="265"/>
        <v>-2.1673598030290378E-4</v>
      </c>
      <c r="X1099" s="7">
        <f t="shared" si="266"/>
        <v>1.3698431625865797E-2</v>
      </c>
      <c r="Y1099" s="7">
        <f t="shared" si="267"/>
        <v>1.1005833102650167E-4</v>
      </c>
      <c r="Z1099" s="7">
        <v>-4.3949999999999996E-3</v>
      </c>
      <c r="AA1099" s="7">
        <f t="shared" si="268"/>
        <v>7.4927126641918043E-3</v>
      </c>
      <c r="AB1099" s="7" t="str">
        <f t="shared" si="269"/>
        <v/>
      </c>
      <c r="AE1099" s="6">
        <v>45055</v>
      </c>
      <c r="AF1099" s="7">
        <v>17.71</v>
      </c>
      <c r="AG1099" s="7">
        <v>35.130000000000003</v>
      </c>
      <c r="AH1099" s="7">
        <v>133.93</v>
      </c>
      <c r="AI1099" s="7">
        <f t="shared" si="255"/>
        <v>4.0799999999999983</v>
      </c>
      <c r="AJ1099" s="7">
        <v>2.2200000000000002</v>
      </c>
      <c r="AK1099" s="7">
        <v>35.950000000000003</v>
      </c>
      <c r="AL1099" s="7">
        <f t="shared" si="256"/>
        <v>33.730000000000004</v>
      </c>
      <c r="AM1099" s="7">
        <v>5.08</v>
      </c>
      <c r="AN1099" s="7">
        <v>4.01</v>
      </c>
      <c r="AO1099" s="7">
        <v>3.53</v>
      </c>
      <c r="AP1099" s="7">
        <f t="shared" si="257"/>
        <v>-0.48</v>
      </c>
      <c r="AQ1099" s="7">
        <v>2.23</v>
      </c>
      <c r="AR1099" s="7">
        <v>118.82389999999999</v>
      </c>
      <c r="AS1099" s="7">
        <v>2036.2</v>
      </c>
      <c r="AT1099" s="14">
        <v>303.334</v>
      </c>
      <c r="AU1099" s="14">
        <v>100.9286</v>
      </c>
      <c r="AV1099" s="14">
        <v>59</v>
      </c>
      <c r="AY1099" s="6">
        <v>45055</v>
      </c>
      <c r="AZ1099" s="12">
        <v>0</v>
      </c>
      <c r="BA1099" s="12">
        <v>0</v>
      </c>
      <c r="BB1099" s="12">
        <v>0</v>
      </c>
      <c r="BE1099" s="6">
        <v>45055</v>
      </c>
      <c r="BF1099" t="s">
        <v>58</v>
      </c>
      <c r="BG1099" s="52">
        <v>5</v>
      </c>
    </row>
    <row r="1100" spans="1:59" x14ac:dyDescent="0.2">
      <c r="A1100" s="6">
        <v>45056</v>
      </c>
      <c r="B1100" s="12">
        <v>97.2791</v>
      </c>
      <c r="C1100" s="12">
        <v>138.35919999999999</v>
      </c>
      <c r="D1100" s="12">
        <v>91.374399999999994</v>
      </c>
      <c r="E1100" s="12">
        <v>53.994799999999998</v>
      </c>
      <c r="F1100" s="12">
        <v>144.2894</v>
      </c>
      <c r="G1100" s="12"/>
      <c r="H1100" s="12">
        <v>11.5524</v>
      </c>
      <c r="I1100" s="12">
        <v>44.267499999999998</v>
      </c>
      <c r="J1100" s="12">
        <v>9.9855999999999998</v>
      </c>
      <c r="K1100" s="12">
        <v>79.970699999999994</v>
      </c>
      <c r="L1100" s="12">
        <v>72.53</v>
      </c>
      <c r="M1100" s="12">
        <v>76.7</v>
      </c>
      <c r="O1100" s="6">
        <v>45056</v>
      </c>
      <c r="P1100" s="7">
        <f t="shared" si="258"/>
        <v>-1.2910864180404659E-2</v>
      </c>
      <c r="Q1100" s="7">
        <f t="shared" si="259"/>
        <v>-1.2840096782531642E-2</v>
      </c>
      <c r="R1100" s="7">
        <f t="shared" si="260"/>
        <v>-1.0495820931497833E-2</v>
      </c>
      <c r="S1100" s="7">
        <f t="shared" si="261"/>
        <v>-3.6444302053890855E-2</v>
      </c>
      <c r="T1100" s="7">
        <f t="shared" si="262"/>
        <v>-8.7969083821542605E-3</v>
      </c>
      <c r="U1100" s="7" t="str">
        <f t="shared" si="263"/>
        <v/>
      </c>
      <c r="V1100" s="7">
        <f t="shared" si="264"/>
        <v>2.5112743421523896E-2</v>
      </c>
      <c r="W1100" s="7">
        <f t="shared" si="265"/>
        <v>3.1269396455648309E-2</v>
      </c>
      <c r="X1100" s="7">
        <f t="shared" si="266"/>
        <v>-4.0077409937181417E-3</v>
      </c>
      <c r="Y1100" s="7">
        <f t="shared" si="267"/>
        <v>1.0879576232460441E-4</v>
      </c>
      <c r="Z1100" s="7">
        <v>4.6610000000000002E-3</v>
      </c>
      <c r="AA1100" s="7">
        <f t="shared" si="268"/>
        <v>-1.5731122571730455E-2</v>
      </c>
      <c r="AB1100" s="7">
        <f t="shared" si="269"/>
        <v>-1.3725451778973176E-2</v>
      </c>
      <c r="AE1100" s="6">
        <v>45056</v>
      </c>
      <c r="AF1100" s="7">
        <v>16.940000000000001</v>
      </c>
      <c r="AG1100" s="7">
        <v>34.130000000000003</v>
      </c>
      <c r="AH1100" s="7">
        <v>125.6</v>
      </c>
      <c r="AI1100" s="7">
        <f t="shared" si="255"/>
        <v>4.1700000000000017</v>
      </c>
      <c r="AJ1100" s="7">
        <v>2.12</v>
      </c>
      <c r="AK1100" s="7">
        <v>34.993000000000002</v>
      </c>
      <c r="AL1100" s="7">
        <f t="shared" si="256"/>
        <v>32.873000000000005</v>
      </c>
      <c r="AM1100" s="7">
        <v>5.08</v>
      </c>
      <c r="AN1100" s="7">
        <v>3.9</v>
      </c>
      <c r="AO1100" s="7">
        <v>3.43</v>
      </c>
      <c r="AP1100" s="7">
        <f t="shared" si="257"/>
        <v>-0.46999999999999975</v>
      </c>
      <c r="AQ1100" s="7">
        <v>2.17</v>
      </c>
      <c r="AR1100" s="7">
        <v>118.5864</v>
      </c>
      <c r="AS1100" s="7">
        <v>2030.5</v>
      </c>
      <c r="AT1100" s="14">
        <v>303.334</v>
      </c>
      <c r="AU1100" s="14">
        <v>100.9286</v>
      </c>
      <c r="AV1100" s="14">
        <v>59</v>
      </c>
      <c r="AY1100" s="6">
        <v>45056</v>
      </c>
      <c r="AZ1100" s="12">
        <v>0</v>
      </c>
      <c r="BA1100" s="12">
        <v>0</v>
      </c>
      <c r="BB1100" s="12">
        <v>0</v>
      </c>
      <c r="BE1100" s="6">
        <v>45056</v>
      </c>
      <c r="BF1100" t="s">
        <v>58</v>
      </c>
      <c r="BG1100" s="52">
        <v>5</v>
      </c>
    </row>
    <row r="1101" spans="1:59" x14ac:dyDescent="0.2">
      <c r="A1101" s="6">
        <v>45057</v>
      </c>
      <c r="B1101" s="12">
        <v>95.518500000000003</v>
      </c>
      <c r="C1101" s="12">
        <v>137.59289999999999</v>
      </c>
      <c r="D1101" s="12">
        <v>90.846900000000005</v>
      </c>
      <c r="E1101" s="12">
        <v>55.020600000000002</v>
      </c>
      <c r="F1101" s="12">
        <v>143.05350000000001</v>
      </c>
      <c r="G1101" s="12"/>
      <c r="H1101" s="12">
        <v>11.6762</v>
      </c>
      <c r="I1101" s="12">
        <v>45.481999999999999</v>
      </c>
      <c r="J1101" s="12">
        <v>9.8972999999999995</v>
      </c>
      <c r="K1101" s="12">
        <v>80.023200000000003</v>
      </c>
      <c r="L1101" s="12">
        <v>70.81</v>
      </c>
      <c r="M1101" s="12">
        <v>75.319999999999993</v>
      </c>
      <c r="O1101" s="6">
        <v>45057</v>
      </c>
      <c r="P1101" s="7">
        <f t="shared" si="258"/>
        <v>-1.8264220526920737E-2</v>
      </c>
      <c r="Q1101" s="7">
        <f t="shared" si="259"/>
        <v>-5.5538767035596213E-3</v>
      </c>
      <c r="R1101" s="7">
        <f t="shared" si="260"/>
        <v>-5.7896796203258756E-3</v>
      </c>
      <c r="S1101" s="7">
        <f t="shared" si="261"/>
        <v>1.8819914931184879E-2</v>
      </c>
      <c r="T1101" s="7">
        <f t="shared" si="262"/>
        <v>-8.602318841791726E-3</v>
      </c>
      <c r="U1101" s="7" t="str">
        <f t="shared" si="263"/>
        <v/>
      </c>
      <c r="V1101" s="7">
        <f t="shared" si="264"/>
        <v>1.0659374409201731E-2</v>
      </c>
      <c r="W1101" s="7">
        <f t="shared" si="265"/>
        <v>2.7065869791002679E-2</v>
      </c>
      <c r="X1101" s="7">
        <f t="shared" si="266"/>
        <v>-8.8820625266703996E-3</v>
      </c>
      <c r="Y1101" s="7">
        <f t="shared" si="267"/>
        <v>6.5627504403984957E-4</v>
      </c>
      <c r="Z1101" s="7">
        <v>-1.7459999999999999E-3</v>
      </c>
      <c r="AA1101" s="7">
        <f t="shared" si="268"/>
        <v>-2.4000035711638435E-2</v>
      </c>
      <c r="AB1101" s="7">
        <f t="shared" si="269"/>
        <v>-1.815600458425895E-2</v>
      </c>
      <c r="AE1101" s="6">
        <v>45057</v>
      </c>
      <c r="AF1101" s="7">
        <v>16.93</v>
      </c>
      <c r="AG1101" s="7">
        <v>35.74</v>
      </c>
      <c r="AH1101" s="7">
        <v>128.21</v>
      </c>
      <c r="AI1101" s="7">
        <f t="shared" si="255"/>
        <v>4.5099999999999909</v>
      </c>
      <c r="AJ1101" s="7">
        <v>2.0699999999999998</v>
      </c>
      <c r="AK1101" s="7">
        <v>34.993000000000002</v>
      </c>
      <c r="AL1101" s="7">
        <f t="shared" si="256"/>
        <v>32.923000000000002</v>
      </c>
      <c r="AM1101" s="7">
        <v>5.08</v>
      </c>
      <c r="AN1101" s="7">
        <v>3.89</v>
      </c>
      <c r="AO1101" s="7">
        <v>3.39</v>
      </c>
      <c r="AP1101" s="7">
        <f t="shared" si="257"/>
        <v>-0.5</v>
      </c>
      <c r="AQ1101" s="7">
        <v>2.16</v>
      </c>
      <c r="AR1101" s="7">
        <v>119.0303</v>
      </c>
      <c r="AS1101" s="7">
        <v>2014.7</v>
      </c>
      <c r="AT1101" s="14">
        <v>303.334</v>
      </c>
      <c r="AU1101" s="14">
        <v>100.9286</v>
      </c>
      <c r="AV1101" s="14">
        <v>59</v>
      </c>
      <c r="AY1101" s="6">
        <v>45057</v>
      </c>
      <c r="AZ1101" s="12">
        <v>0</v>
      </c>
      <c r="BA1101" s="12">
        <v>0</v>
      </c>
      <c r="BB1101" s="12">
        <v>0</v>
      </c>
      <c r="BE1101" s="6">
        <v>45057</v>
      </c>
      <c r="BF1101" t="s">
        <v>58</v>
      </c>
      <c r="BG1101" s="52">
        <v>5</v>
      </c>
    </row>
    <row r="1102" spans="1:59" x14ac:dyDescent="0.2">
      <c r="A1102" s="6">
        <v>45058</v>
      </c>
      <c r="B1102" s="12">
        <v>95.509399999999999</v>
      </c>
      <c r="C1102" s="12">
        <v>137.9453</v>
      </c>
      <c r="D1102" s="12">
        <v>90.428600000000003</v>
      </c>
      <c r="E1102" s="12">
        <v>55.172600000000003</v>
      </c>
      <c r="F1102" s="12">
        <v>143.9391</v>
      </c>
      <c r="G1102" s="12"/>
      <c r="H1102" s="12">
        <v>11.4672</v>
      </c>
      <c r="I1102" s="12">
        <v>44.768099999999997</v>
      </c>
      <c r="J1102" s="12">
        <v>9.8812999999999995</v>
      </c>
      <c r="K1102" s="12">
        <v>80.040700000000001</v>
      </c>
      <c r="L1102" s="12">
        <v>70.02</v>
      </c>
      <c r="M1102" s="12">
        <v>74.540000000000006</v>
      </c>
      <c r="O1102" s="6">
        <v>45058</v>
      </c>
      <c r="P1102" s="7">
        <f t="shared" si="258"/>
        <v>-9.5274041193834147E-5</v>
      </c>
      <c r="Q1102" s="7">
        <f t="shared" si="259"/>
        <v>2.5579044367890743E-3</v>
      </c>
      <c r="R1102" s="7">
        <f t="shared" si="260"/>
        <v>-4.6150830360096734E-3</v>
      </c>
      <c r="S1102" s="7">
        <f t="shared" si="261"/>
        <v>2.7587926733264102E-3</v>
      </c>
      <c r="T1102" s="7">
        <f t="shared" si="262"/>
        <v>6.1716072884593501E-3</v>
      </c>
      <c r="U1102" s="7" t="str">
        <f t="shared" si="263"/>
        <v/>
      </c>
      <c r="V1102" s="7">
        <f t="shared" si="264"/>
        <v>-1.8061795741468115E-2</v>
      </c>
      <c r="W1102" s="7">
        <f t="shared" si="265"/>
        <v>-1.5820811070277139E-2</v>
      </c>
      <c r="X1102" s="7">
        <f t="shared" si="266"/>
        <v>-1.6179106195766666E-3</v>
      </c>
      <c r="Y1102" s="7">
        <f t="shared" si="267"/>
        <v>2.1866267246676495E-4</v>
      </c>
      <c r="Z1102" s="7">
        <v>-1.3110000000000001E-3</v>
      </c>
      <c r="AA1102" s="7">
        <f t="shared" si="268"/>
        <v>-1.1219318137163065E-2</v>
      </c>
      <c r="AB1102" s="7">
        <f t="shared" si="269"/>
        <v>-1.0409809737839157E-2</v>
      </c>
      <c r="AE1102" s="6">
        <v>45058</v>
      </c>
      <c r="AF1102" s="7">
        <v>17.03</v>
      </c>
      <c r="AG1102" s="7">
        <v>37.32</v>
      </c>
      <c r="AH1102" s="7">
        <v>120.52</v>
      </c>
      <c r="AI1102" s="7">
        <f t="shared" si="255"/>
        <v>4.5200000000000102</v>
      </c>
      <c r="AJ1102" s="7">
        <v>1.98</v>
      </c>
      <c r="AK1102" s="7">
        <v>32.767000000000003</v>
      </c>
      <c r="AL1102" s="7">
        <f t="shared" si="256"/>
        <v>30.787000000000003</v>
      </c>
      <c r="AM1102" s="7">
        <v>5.08</v>
      </c>
      <c r="AN1102" s="7">
        <v>3.98</v>
      </c>
      <c r="AO1102" s="7">
        <v>3.46</v>
      </c>
      <c r="AP1102" s="7">
        <f t="shared" si="257"/>
        <v>-0.52</v>
      </c>
      <c r="AQ1102" s="7">
        <v>2.1800000000000002</v>
      </c>
      <c r="AR1102" s="7">
        <v>119.36709999999999</v>
      </c>
      <c r="AS1102" s="7">
        <v>2014.5</v>
      </c>
      <c r="AT1102" s="14">
        <v>303.334</v>
      </c>
      <c r="AU1102" s="14">
        <v>100.9286</v>
      </c>
      <c r="AV1102" s="14">
        <v>59</v>
      </c>
      <c r="AY1102" s="6">
        <v>45058</v>
      </c>
      <c r="AZ1102" s="12">
        <v>0</v>
      </c>
      <c r="BA1102" s="12">
        <v>0</v>
      </c>
      <c r="BB1102" s="12">
        <v>0</v>
      </c>
      <c r="BE1102" s="6">
        <v>45058</v>
      </c>
      <c r="BF1102" t="s">
        <v>58</v>
      </c>
      <c r="BG1102" s="52">
        <v>5</v>
      </c>
    </row>
    <row r="1103" spans="1:59" x14ac:dyDescent="0.2">
      <c r="A1103" s="6">
        <v>45061</v>
      </c>
      <c r="B1103" s="12">
        <v>95.691599999999994</v>
      </c>
      <c r="C1103" s="12">
        <v>138.45609999999999</v>
      </c>
      <c r="D1103" s="12">
        <v>91.680999999999997</v>
      </c>
      <c r="E1103" s="12">
        <v>55.581000000000003</v>
      </c>
      <c r="F1103" s="12">
        <v>145.7784</v>
      </c>
      <c r="G1103" s="12"/>
      <c r="H1103" s="12">
        <v>11.482699999999999</v>
      </c>
      <c r="I1103" s="12">
        <v>44.369500000000002</v>
      </c>
      <c r="J1103" s="12">
        <v>10.0337</v>
      </c>
      <c r="K1103" s="12">
        <v>80.049400000000006</v>
      </c>
      <c r="L1103" s="12">
        <v>71.069999999999993</v>
      </c>
      <c r="M1103" s="12">
        <v>75.459999999999994</v>
      </c>
      <c r="O1103" s="6">
        <v>45061</v>
      </c>
      <c r="P1103" s="7">
        <f t="shared" si="258"/>
        <v>1.9058483496402516E-3</v>
      </c>
      <c r="Q1103" s="7">
        <f t="shared" si="259"/>
        <v>3.6960781059922516E-3</v>
      </c>
      <c r="R1103" s="7">
        <f t="shared" si="260"/>
        <v>1.3754571366726901E-2</v>
      </c>
      <c r="S1103" s="7">
        <f t="shared" si="261"/>
        <v>7.3749630002820383E-3</v>
      </c>
      <c r="T1103" s="7">
        <f t="shared" si="262"/>
        <v>1.2697366996530448E-2</v>
      </c>
      <c r="U1103" s="7" t="str">
        <f t="shared" si="263"/>
        <v/>
      </c>
      <c r="V1103" s="7">
        <f t="shared" si="264"/>
        <v>1.3507686183157478E-3</v>
      </c>
      <c r="W1103" s="7">
        <f t="shared" si="265"/>
        <v>-8.9435357670026965E-3</v>
      </c>
      <c r="X1103" s="7">
        <f t="shared" si="266"/>
        <v>1.5305345218077445E-2</v>
      </c>
      <c r="Y1103" s="7">
        <f t="shared" si="267"/>
        <v>1.0868879472966027E-4</v>
      </c>
      <c r="Z1103" s="7">
        <v>3.444E-3</v>
      </c>
      <c r="AA1103" s="7">
        <f t="shared" si="268"/>
        <v>1.4884391312284187E-2</v>
      </c>
      <c r="AB1103" s="7">
        <f t="shared" si="269"/>
        <v>1.2266820485051974E-2</v>
      </c>
      <c r="AE1103" s="6">
        <v>45061</v>
      </c>
      <c r="AF1103" s="7">
        <v>17.12</v>
      </c>
      <c r="AG1103" s="7">
        <v>35.159999999999997</v>
      </c>
      <c r="AH1103" s="7">
        <v>127.89</v>
      </c>
      <c r="AI1103" s="7">
        <f t="shared" si="255"/>
        <v>4.3900000000000006</v>
      </c>
      <c r="AJ1103" s="7">
        <v>2.25</v>
      </c>
      <c r="AK1103" s="7">
        <v>32.314</v>
      </c>
      <c r="AL1103" s="7">
        <f t="shared" si="256"/>
        <v>30.064</v>
      </c>
      <c r="AM1103" s="7">
        <v>5.08</v>
      </c>
      <c r="AN1103" s="7">
        <v>3.99</v>
      </c>
      <c r="AO1103" s="7">
        <v>3.5</v>
      </c>
      <c r="AP1103" s="7">
        <f t="shared" si="257"/>
        <v>-0.49000000000000021</v>
      </c>
      <c r="AQ1103" s="7">
        <v>2.19</v>
      </c>
      <c r="AR1103" s="7">
        <v>119.16079999999999</v>
      </c>
      <c r="AS1103" s="7">
        <v>2018</v>
      </c>
      <c r="AT1103" s="14">
        <v>303.334</v>
      </c>
      <c r="AU1103" s="14">
        <v>100.9286</v>
      </c>
      <c r="AV1103" s="14">
        <v>59</v>
      </c>
      <c r="AY1103" s="6">
        <v>45061</v>
      </c>
      <c r="AZ1103" s="12">
        <v>0</v>
      </c>
      <c r="BA1103" s="12">
        <v>0</v>
      </c>
      <c r="BB1103" s="12">
        <v>0</v>
      </c>
      <c r="BE1103" s="6">
        <v>45061</v>
      </c>
      <c r="BF1103" t="s">
        <v>58</v>
      </c>
      <c r="BG1103" s="52">
        <v>5</v>
      </c>
    </row>
    <row r="1104" spans="1:59" x14ac:dyDescent="0.2">
      <c r="A1104" s="6">
        <v>45062</v>
      </c>
      <c r="B1104" s="12">
        <v>93.369200000000006</v>
      </c>
      <c r="C1104" s="12">
        <v>135.20609999999999</v>
      </c>
      <c r="D1104" s="12">
        <v>89.651600000000002</v>
      </c>
      <c r="E1104" s="12">
        <v>55.220100000000002</v>
      </c>
      <c r="F1104" s="12">
        <v>139.03440000000001</v>
      </c>
      <c r="G1104" s="12"/>
      <c r="H1104" s="12">
        <v>11.4672</v>
      </c>
      <c r="I1104" s="12">
        <v>43.683399999999999</v>
      </c>
      <c r="J1104" s="12">
        <v>9.9936000000000007</v>
      </c>
      <c r="K1104" s="12">
        <v>80.040700000000001</v>
      </c>
      <c r="L1104" s="12">
        <v>70.849999999999994</v>
      </c>
      <c r="M1104" s="12">
        <v>75.150000000000006</v>
      </c>
      <c r="O1104" s="6">
        <v>45062</v>
      </c>
      <c r="P1104" s="7">
        <f t="shared" si="258"/>
        <v>-2.4568993915267179E-2</v>
      </c>
      <c r="Q1104" s="7">
        <f t="shared" si="259"/>
        <v>-2.3753026939292283E-2</v>
      </c>
      <c r="R1104" s="7">
        <f t="shared" si="260"/>
        <v>-2.2384113335931832E-2</v>
      </c>
      <c r="S1104" s="7">
        <f t="shared" si="261"/>
        <v>-6.5143987975507817E-3</v>
      </c>
      <c r="T1104" s="7">
        <f t="shared" si="262"/>
        <v>-4.7366275924930604E-2</v>
      </c>
      <c r="U1104" s="7" t="str">
        <f t="shared" si="263"/>
        <v/>
      </c>
      <c r="V1104" s="7">
        <f t="shared" si="264"/>
        <v>-1.3507686183157764E-3</v>
      </c>
      <c r="W1104" s="7">
        <f t="shared" si="265"/>
        <v>-1.558412921675364E-2</v>
      </c>
      <c r="X1104" s="7">
        <f t="shared" si="266"/>
        <v>-4.0045391628493647E-3</v>
      </c>
      <c r="Y1104" s="7">
        <f t="shared" si="267"/>
        <v>-1.0868879472961901E-4</v>
      </c>
      <c r="Z1104" s="7">
        <v>-6.705E-3</v>
      </c>
      <c r="AA1104" s="7">
        <f t="shared" si="268"/>
        <v>-3.1003407021143342E-3</v>
      </c>
      <c r="AB1104" s="7">
        <f t="shared" si="269"/>
        <v>-4.1165983371807295E-3</v>
      </c>
      <c r="AE1104" s="6">
        <v>45062</v>
      </c>
      <c r="AF1104" s="7">
        <v>17.989999999999998</v>
      </c>
      <c r="AG1104" s="7">
        <v>35.979999999999997</v>
      </c>
      <c r="AH1104" s="7">
        <v>130.30000000000001</v>
      </c>
      <c r="AI1104" s="7">
        <f t="shared" si="255"/>
        <v>4.3000000000000114</v>
      </c>
      <c r="AJ1104" s="7">
        <v>2.2799999999999998</v>
      </c>
      <c r="AK1104" s="7">
        <v>31.821000000000002</v>
      </c>
      <c r="AL1104" s="7">
        <f t="shared" si="256"/>
        <v>29.541</v>
      </c>
      <c r="AM1104" s="7">
        <v>5.08</v>
      </c>
      <c r="AN1104" s="7">
        <v>4.0599999999999996</v>
      </c>
      <c r="AO1104" s="7">
        <v>3.54</v>
      </c>
      <c r="AP1104" s="7">
        <f t="shared" si="257"/>
        <v>-0.51999999999999957</v>
      </c>
      <c r="AQ1104" s="7">
        <v>2.19</v>
      </c>
      <c r="AR1104" s="7">
        <v>119.1743</v>
      </c>
      <c r="AS1104" s="7">
        <v>1988.4</v>
      </c>
      <c r="AT1104" s="14">
        <v>303.334</v>
      </c>
      <c r="AU1104" s="14">
        <v>100.9286</v>
      </c>
      <c r="AV1104" s="14">
        <v>59</v>
      </c>
      <c r="AY1104" s="6">
        <v>45062</v>
      </c>
      <c r="AZ1104" s="12">
        <v>0</v>
      </c>
      <c r="BA1104" s="12">
        <v>0</v>
      </c>
      <c r="BB1104" s="12">
        <v>0</v>
      </c>
      <c r="BE1104" s="6">
        <v>45062</v>
      </c>
      <c r="BF1104" t="s">
        <v>58</v>
      </c>
      <c r="BG1104" s="52">
        <v>5</v>
      </c>
    </row>
    <row r="1105" spans="1:59" x14ac:dyDescent="0.2">
      <c r="A1105" s="6">
        <v>45063</v>
      </c>
      <c r="B1105" s="12">
        <v>95.463899999999995</v>
      </c>
      <c r="C1105" s="12">
        <v>137.1438</v>
      </c>
      <c r="D1105" s="12">
        <v>92.064899999999994</v>
      </c>
      <c r="E1105" s="12">
        <v>55.960900000000002</v>
      </c>
      <c r="F1105" s="12">
        <v>138.5575</v>
      </c>
      <c r="G1105" s="12"/>
      <c r="H1105" s="12">
        <v>11.343299999999999</v>
      </c>
      <c r="I1105" s="12">
        <v>44.443600000000004</v>
      </c>
      <c r="J1105" s="12">
        <v>10.0497</v>
      </c>
      <c r="K1105" s="12">
        <v>80.058099999999996</v>
      </c>
      <c r="L1105" s="12">
        <v>72.78</v>
      </c>
      <c r="M1105" s="12">
        <v>76.98</v>
      </c>
      <c r="O1105" s="6">
        <v>45063</v>
      </c>
      <c r="P1105" s="7">
        <f t="shared" si="258"/>
        <v>2.2186639154930486E-2</v>
      </c>
      <c r="Q1105" s="7">
        <f t="shared" si="259"/>
        <v>1.4229729448678769E-2</v>
      </c>
      <c r="R1105" s="7">
        <f t="shared" si="260"/>
        <v>2.6562716054113648E-2</v>
      </c>
      <c r="S1105" s="7">
        <f t="shared" si="261"/>
        <v>1.332621514588609E-2</v>
      </c>
      <c r="T1105" s="7">
        <f t="shared" si="262"/>
        <v>-3.4359826002782804E-3</v>
      </c>
      <c r="U1105" s="7" t="str">
        <f t="shared" si="263"/>
        <v/>
      </c>
      <c r="V1105" s="7">
        <f t="shared" si="264"/>
        <v>-1.0863525000733515E-2</v>
      </c>
      <c r="W1105" s="7">
        <f t="shared" si="265"/>
        <v>1.7252802356056338E-2</v>
      </c>
      <c r="X1105" s="7">
        <f t="shared" si="266"/>
        <v>5.5978952066512381E-3</v>
      </c>
      <c r="Y1105" s="7">
        <f t="shared" si="267"/>
        <v>2.1736577748881594E-4</v>
      </c>
      <c r="Z1105" s="7">
        <v>1.2066E-2</v>
      </c>
      <c r="AA1105" s="7">
        <f t="shared" si="268"/>
        <v>2.6876226047324484E-2</v>
      </c>
      <c r="AB1105" s="7">
        <f t="shared" si="269"/>
        <v>2.4059531656616541E-2</v>
      </c>
      <c r="AE1105" s="6">
        <v>45063</v>
      </c>
      <c r="AF1105" s="7">
        <v>16.87</v>
      </c>
      <c r="AG1105" s="7">
        <v>36.44</v>
      </c>
      <c r="AH1105" s="7">
        <v>120.78</v>
      </c>
      <c r="AI1105" s="7">
        <f t="shared" si="255"/>
        <v>4.2000000000000028</v>
      </c>
      <c r="AJ1105" s="7">
        <v>2.25</v>
      </c>
      <c r="AK1105" s="7">
        <v>31.952999999999999</v>
      </c>
      <c r="AL1105" s="7">
        <f t="shared" si="256"/>
        <v>29.702999999999999</v>
      </c>
      <c r="AM1105" s="7">
        <v>5.08</v>
      </c>
      <c r="AN1105" s="7">
        <v>4.12</v>
      </c>
      <c r="AO1105" s="7">
        <v>3.57</v>
      </c>
      <c r="AP1105" s="7">
        <f t="shared" si="257"/>
        <v>-0.55000000000000027</v>
      </c>
      <c r="AQ1105" s="7">
        <v>2.2200000000000002</v>
      </c>
      <c r="AR1105" s="7">
        <v>119.607</v>
      </c>
      <c r="AS1105" s="7">
        <v>1980.7</v>
      </c>
      <c r="AT1105" s="14">
        <v>303.334</v>
      </c>
      <c r="AU1105" s="14">
        <v>100.9286</v>
      </c>
      <c r="AV1105" s="14">
        <v>59</v>
      </c>
      <c r="AY1105" s="6">
        <v>45063</v>
      </c>
      <c r="AZ1105" s="12">
        <v>0</v>
      </c>
      <c r="BA1105" s="12">
        <v>0</v>
      </c>
      <c r="BB1105" s="12">
        <v>0</v>
      </c>
      <c r="BE1105" s="6">
        <v>45063</v>
      </c>
      <c r="BF1105" t="s">
        <v>58</v>
      </c>
      <c r="BG1105" s="52">
        <v>5</v>
      </c>
    </row>
    <row r="1106" spans="1:59" x14ac:dyDescent="0.2">
      <c r="A1106" s="6">
        <v>45064</v>
      </c>
      <c r="B1106" s="12">
        <v>96.329099999999997</v>
      </c>
      <c r="C1106" s="12">
        <v>136.97479999999999</v>
      </c>
      <c r="D1106" s="12">
        <v>92.092399999999998</v>
      </c>
      <c r="E1106" s="12">
        <v>55.3245</v>
      </c>
      <c r="F1106" s="12">
        <v>138.11959999999999</v>
      </c>
      <c r="G1106" s="12"/>
      <c r="H1106" s="12">
        <v>11.2194</v>
      </c>
      <c r="I1106" s="12">
        <v>44.712499999999999</v>
      </c>
      <c r="J1106" s="12">
        <v>10.2021</v>
      </c>
      <c r="K1106" s="12">
        <v>80.101900000000001</v>
      </c>
      <c r="L1106" s="12">
        <v>71.819999999999993</v>
      </c>
      <c r="M1106" s="12">
        <v>75.75</v>
      </c>
      <c r="O1106" s="6">
        <v>45064</v>
      </c>
      <c r="P1106" s="7">
        <f t="shared" si="258"/>
        <v>9.0222882905382461E-3</v>
      </c>
      <c r="Q1106" s="7">
        <f t="shared" si="259"/>
        <v>-1.2330430799824981E-3</v>
      </c>
      <c r="R1106" s="7">
        <f t="shared" si="260"/>
        <v>2.9865772580739148E-4</v>
      </c>
      <c r="S1106" s="7">
        <f t="shared" si="261"/>
        <v>-1.1437384193694174E-2</v>
      </c>
      <c r="T1106" s="7">
        <f t="shared" si="262"/>
        <v>-3.1654254410174625E-3</v>
      </c>
      <c r="U1106" s="7" t="str">
        <f t="shared" si="263"/>
        <v/>
      </c>
      <c r="V1106" s="7">
        <f t="shared" si="264"/>
        <v>-1.0982838527951677E-2</v>
      </c>
      <c r="W1106" s="7">
        <f t="shared" si="265"/>
        <v>6.0321349938757454E-3</v>
      </c>
      <c r="X1106" s="7">
        <f t="shared" si="266"/>
        <v>1.5050798139029721E-2</v>
      </c>
      <c r="Y1106" s="7">
        <f t="shared" si="267"/>
        <v>5.4695306058849882E-4</v>
      </c>
      <c r="Z1106" s="7">
        <v>9.587E-3</v>
      </c>
      <c r="AA1106" s="7">
        <f t="shared" si="268"/>
        <v>-1.3278203386077098E-2</v>
      </c>
      <c r="AB1106" s="7">
        <f t="shared" si="269"/>
        <v>-1.6107203466121638E-2</v>
      </c>
      <c r="AE1106" s="6">
        <v>45064</v>
      </c>
      <c r="AF1106" s="7">
        <v>16.05</v>
      </c>
      <c r="AG1106" s="7">
        <v>36.020000000000003</v>
      </c>
      <c r="AH1106" s="7">
        <v>122.5</v>
      </c>
      <c r="AI1106" s="7">
        <f t="shared" si="255"/>
        <v>3.9300000000000068</v>
      </c>
      <c r="AJ1106" s="7">
        <v>2.2999999999999998</v>
      </c>
      <c r="AK1106" s="7">
        <v>29.785</v>
      </c>
      <c r="AL1106" s="7">
        <f t="shared" si="256"/>
        <v>27.484999999999999</v>
      </c>
      <c r="AM1106" s="7">
        <v>5.08</v>
      </c>
      <c r="AN1106" s="7">
        <v>4.24</v>
      </c>
      <c r="AO1106" s="7">
        <v>3.65</v>
      </c>
      <c r="AP1106" s="7">
        <f t="shared" si="257"/>
        <v>-0.5900000000000003</v>
      </c>
      <c r="AQ1106" s="7">
        <v>2.23</v>
      </c>
      <c r="AR1106" s="7">
        <v>120.0886</v>
      </c>
      <c r="AS1106" s="7">
        <v>1956.5</v>
      </c>
      <c r="AT1106" s="14">
        <v>303.334</v>
      </c>
      <c r="AU1106" s="14">
        <v>100.9286</v>
      </c>
      <c r="AV1106" s="14">
        <v>59</v>
      </c>
      <c r="AY1106" s="6">
        <v>45064</v>
      </c>
      <c r="AZ1106" s="12">
        <v>0</v>
      </c>
      <c r="BA1106" s="12">
        <v>0</v>
      </c>
      <c r="BB1106" s="12">
        <v>0</v>
      </c>
      <c r="BE1106" s="6">
        <v>45064</v>
      </c>
      <c r="BF1106" t="s">
        <v>58</v>
      </c>
      <c r="BG1106" s="52">
        <v>5</v>
      </c>
    </row>
    <row r="1107" spans="1:59" x14ac:dyDescent="0.2">
      <c r="A1107" s="6">
        <v>45065</v>
      </c>
      <c r="B1107" s="12">
        <v>96.775400000000005</v>
      </c>
      <c r="C1107" s="12">
        <v>138.0598</v>
      </c>
      <c r="D1107" s="12">
        <v>93.792699999999996</v>
      </c>
      <c r="E1107" s="12">
        <v>56.160299999999999</v>
      </c>
      <c r="F1107" s="12">
        <v>137.3897</v>
      </c>
      <c r="G1107" s="12"/>
      <c r="H1107" s="12">
        <v>11.444000000000001</v>
      </c>
      <c r="I1107" s="12">
        <v>46.362699999999997</v>
      </c>
      <c r="J1107" s="12">
        <v>10.2342</v>
      </c>
      <c r="K1107" s="12">
        <v>80.101900000000001</v>
      </c>
      <c r="L1107" s="12">
        <v>71.569999999999993</v>
      </c>
      <c r="M1107" s="12">
        <v>75.42</v>
      </c>
      <c r="O1107" s="6">
        <v>45065</v>
      </c>
      <c r="P1107" s="7">
        <f t="shared" si="258"/>
        <v>4.6223759120084824E-3</v>
      </c>
      <c r="Q1107" s="7">
        <f t="shared" si="259"/>
        <v>7.8899573258102255E-3</v>
      </c>
      <c r="R1107" s="7">
        <f t="shared" si="260"/>
        <v>1.8294606968433973E-2</v>
      </c>
      <c r="S1107" s="7">
        <f t="shared" si="261"/>
        <v>1.4994253193003394E-2</v>
      </c>
      <c r="T1107" s="7">
        <f t="shared" si="262"/>
        <v>-5.2985631167233758E-3</v>
      </c>
      <c r="U1107" s="7" t="str">
        <f t="shared" si="263"/>
        <v/>
      </c>
      <c r="V1107" s="7">
        <f t="shared" si="264"/>
        <v>1.9821152459031429E-2</v>
      </c>
      <c r="W1107" s="7">
        <f t="shared" si="265"/>
        <v>3.624215205248988E-2</v>
      </c>
      <c r="X1107" s="7">
        <f t="shared" si="266"/>
        <v>3.1414714404417675E-3</v>
      </c>
      <c r="Y1107" s="7">
        <f t="shared" si="267"/>
        <v>0</v>
      </c>
      <c r="Z1107" s="7">
        <v>-1.456E-3</v>
      </c>
      <c r="AA1107" s="7">
        <f t="shared" si="268"/>
        <v>-3.4869970474306227E-3</v>
      </c>
      <c r="AB1107" s="7">
        <f t="shared" si="269"/>
        <v>-4.3659525592674719E-3</v>
      </c>
      <c r="AE1107" s="6">
        <v>45065</v>
      </c>
      <c r="AF1107" s="7">
        <v>16.809999999999999</v>
      </c>
      <c r="AG1107" s="7">
        <v>35.85</v>
      </c>
      <c r="AH1107" s="7">
        <v>127.51</v>
      </c>
      <c r="AI1107" s="7">
        <f t="shared" si="255"/>
        <v>3.8500000000000085</v>
      </c>
      <c r="AJ1107" s="7">
        <v>2.37</v>
      </c>
      <c r="AK1107" s="7">
        <v>30.175999999999998</v>
      </c>
      <c r="AL1107" s="7">
        <f t="shared" si="256"/>
        <v>27.805999999999997</v>
      </c>
      <c r="AM1107" s="7">
        <v>5.08</v>
      </c>
      <c r="AN1107" s="7">
        <v>4.28</v>
      </c>
      <c r="AO1107" s="7">
        <v>3.7</v>
      </c>
      <c r="AP1107" s="7">
        <f t="shared" si="257"/>
        <v>-0.58000000000000007</v>
      </c>
      <c r="AQ1107" s="7">
        <v>2.2400000000000002</v>
      </c>
      <c r="AR1107" s="7">
        <v>119.77509999999999</v>
      </c>
      <c r="AS1107" s="7">
        <v>1978.7</v>
      </c>
      <c r="AT1107" s="14">
        <v>303.334</v>
      </c>
      <c r="AU1107" s="14">
        <v>100.9286</v>
      </c>
      <c r="AV1107" s="14">
        <v>59</v>
      </c>
      <c r="AY1107" s="6">
        <v>45065</v>
      </c>
      <c r="AZ1107" s="12">
        <v>0</v>
      </c>
      <c r="BA1107" s="12">
        <v>0</v>
      </c>
      <c r="BB1107" s="12">
        <v>0</v>
      </c>
      <c r="BE1107" s="6">
        <v>45065</v>
      </c>
      <c r="BF1107" t="s">
        <v>58</v>
      </c>
      <c r="BG1107" s="52">
        <v>5</v>
      </c>
    </row>
    <row r="1108" spans="1:59" x14ac:dyDescent="0.2">
      <c r="A1108" s="6">
        <v>45068</v>
      </c>
      <c r="B1108" s="12">
        <v>95.600499999999997</v>
      </c>
      <c r="C1108" s="12">
        <v>135.57839999999999</v>
      </c>
      <c r="D1108" s="12">
        <v>94.825699999999998</v>
      </c>
      <c r="E1108" s="12">
        <v>56.0749</v>
      </c>
      <c r="F1108" s="12">
        <v>140.0659</v>
      </c>
      <c r="G1108" s="12"/>
      <c r="H1108" s="12">
        <v>11.258100000000001</v>
      </c>
      <c r="I1108" s="12">
        <v>45.352200000000003</v>
      </c>
      <c r="J1108" s="12">
        <v>10.210100000000001</v>
      </c>
      <c r="K1108" s="12">
        <v>80.110600000000005</v>
      </c>
      <c r="L1108" s="12">
        <v>71.81</v>
      </c>
      <c r="M1108" s="12">
        <v>75.77</v>
      </c>
      <c r="O1108" s="6">
        <v>45068</v>
      </c>
      <c r="P1108" s="7">
        <f t="shared" si="258"/>
        <v>-1.2214779584857434E-2</v>
      </c>
      <c r="Q1108" s="7">
        <f t="shared" si="259"/>
        <v>-1.8136853846190588E-2</v>
      </c>
      <c r="R1108" s="7">
        <f t="shared" si="260"/>
        <v>1.0953441743495902E-2</v>
      </c>
      <c r="S1108" s="7">
        <f t="shared" si="261"/>
        <v>-1.5218045048507119E-3</v>
      </c>
      <c r="T1108" s="7">
        <f t="shared" si="262"/>
        <v>1.9291612775363544E-2</v>
      </c>
      <c r="U1108" s="7" t="str">
        <f t="shared" si="263"/>
        <v/>
      </c>
      <c r="V1108" s="7">
        <f t="shared" si="264"/>
        <v>-1.637770561308588E-2</v>
      </c>
      <c r="W1108" s="7">
        <f t="shared" si="265"/>
        <v>-2.2036569676502429E-2</v>
      </c>
      <c r="X1108" s="7">
        <f t="shared" si="266"/>
        <v>-2.3576264448401476E-3</v>
      </c>
      <c r="Y1108" s="7">
        <f t="shared" si="267"/>
        <v>1.0860575808440186E-4</v>
      </c>
      <c r="Z1108" s="7">
        <v>4.06E-4</v>
      </c>
      <c r="AA1108" s="7">
        <f t="shared" si="268"/>
        <v>3.3477503717202523E-3</v>
      </c>
      <c r="AB1108" s="7">
        <f t="shared" si="269"/>
        <v>4.629944113070817E-3</v>
      </c>
      <c r="AE1108" s="6">
        <v>45068</v>
      </c>
      <c r="AF1108" s="7">
        <v>17.21</v>
      </c>
      <c r="AG1108" s="7">
        <v>35.520000000000003</v>
      </c>
      <c r="AH1108" s="7">
        <v>132.29</v>
      </c>
      <c r="AI1108" s="7">
        <f t="shared" si="255"/>
        <v>3.9599999999999937</v>
      </c>
      <c r="AJ1108" s="7">
        <v>2.2999999999999998</v>
      </c>
      <c r="AK1108" s="7">
        <v>29.710999999999999</v>
      </c>
      <c r="AL1108" s="7">
        <f t="shared" si="256"/>
        <v>27.410999999999998</v>
      </c>
      <c r="AM1108" s="7">
        <v>5.08</v>
      </c>
      <c r="AN1108" s="7">
        <v>4.29</v>
      </c>
      <c r="AO1108" s="7">
        <v>3.72</v>
      </c>
      <c r="AP1108" s="7">
        <f t="shared" si="257"/>
        <v>-0.56999999999999984</v>
      </c>
      <c r="AQ1108" s="7">
        <v>2.2400000000000002</v>
      </c>
      <c r="AR1108" s="7">
        <v>120.08750000000001</v>
      </c>
      <c r="AS1108" s="7">
        <v>1974.8</v>
      </c>
      <c r="AT1108" s="14">
        <v>303.334</v>
      </c>
      <c r="AU1108" s="14">
        <v>100.9286</v>
      </c>
      <c r="AV1108" s="14">
        <v>59</v>
      </c>
      <c r="AY1108" s="6">
        <v>45068</v>
      </c>
      <c r="AZ1108" s="12">
        <v>0</v>
      </c>
      <c r="BA1108" s="12">
        <v>0</v>
      </c>
      <c r="BB1108" s="12">
        <v>0</v>
      </c>
      <c r="BE1108" s="6">
        <v>45068</v>
      </c>
      <c r="BF1108" t="s">
        <v>58</v>
      </c>
      <c r="BG1108" s="52">
        <v>5</v>
      </c>
    </row>
    <row r="1109" spans="1:59" x14ac:dyDescent="0.2">
      <c r="A1109" s="6">
        <v>45069</v>
      </c>
      <c r="B1109" s="12">
        <v>96.902900000000002</v>
      </c>
      <c r="C1109" s="12">
        <v>139.50059999999999</v>
      </c>
      <c r="D1109" s="12">
        <v>95.429000000000002</v>
      </c>
      <c r="E1109" s="12">
        <v>56.682699999999997</v>
      </c>
      <c r="F1109" s="12">
        <v>141.69110000000001</v>
      </c>
      <c r="G1109" s="12"/>
      <c r="H1109" s="12">
        <v>11.1188</v>
      </c>
      <c r="I1109" s="12">
        <v>44.944299999999998</v>
      </c>
      <c r="J1109" s="12">
        <v>10.2342</v>
      </c>
      <c r="K1109" s="12">
        <v>80.110600000000005</v>
      </c>
      <c r="L1109" s="12">
        <v>72.87</v>
      </c>
      <c r="M1109" s="12">
        <v>76.66</v>
      </c>
      <c r="O1109" s="6">
        <v>45069</v>
      </c>
      <c r="P1109" s="7">
        <f t="shared" si="258"/>
        <v>1.3531396040270451E-2</v>
      </c>
      <c r="Q1109" s="7">
        <f t="shared" si="259"/>
        <v>2.8518831544866261E-2</v>
      </c>
      <c r="R1109" s="7">
        <f t="shared" si="260"/>
        <v>6.3420459219867232E-3</v>
      </c>
      <c r="S1109" s="7">
        <f t="shared" si="261"/>
        <v>1.0780752459537558E-2</v>
      </c>
      <c r="T1109" s="7">
        <f t="shared" si="262"/>
        <v>1.1536309829397757E-2</v>
      </c>
      <c r="U1109" s="7" t="str">
        <f t="shared" si="263"/>
        <v/>
      </c>
      <c r="V1109" s="7">
        <f t="shared" si="264"/>
        <v>-1.2450500244505339E-2</v>
      </c>
      <c r="W1109" s="7">
        <f t="shared" si="265"/>
        <v>-9.0347416482130707E-3</v>
      </c>
      <c r="X1109" s="7">
        <f t="shared" si="266"/>
        <v>2.3576264448402231E-3</v>
      </c>
      <c r="Y1109" s="7">
        <f t="shared" si="267"/>
        <v>0</v>
      </c>
      <c r="Z1109" s="7">
        <v>-1.1285999999999999E-2</v>
      </c>
      <c r="AA1109" s="7">
        <f t="shared" si="268"/>
        <v>1.4653289559964677E-2</v>
      </c>
      <c r="AB1109" s="7">
        <f t="shared" si="269"/>
        <v>1.1677624009126947E-2</v>
      </c>
      <c r="AE1109" s="6">
        <v>45069</v>
      </c>
      <c r="AF1109" s="7">
        <v>18.53</v>
      </c>
      <c r="AG1109" s="7">
        <v>35.11</v>
      </c>
      <c r="AH1109" s="7">
        <v>131.69999999999999</v>
      </c>
      <c r="AI1109" s="7">
        <f t="shared" si="255"/>
        <v>3.789999999999992</v>
      </c>
      <c r="AJ1109" s="7">
        <v>2.2200000000000002</v>
      </c>
      <c r="AK1109" s="7">
        <v>29.126999999999999</v>
      </c>
      <c r="AL1109" s="7">
        <f t="shared" si="256"/>
        <v>26.907</v>
      </c>
      <c r="AM1109" s="7">
        <v>5.08</v>
      </c>
      <c r="AN1109" s="7">
        <v>4.26</v>
      </c>
      <c r="AO1109" s="7">
        <v>3.7</v>
      </c>
      <c r="AP1109" s="7">
        <f t="shared" si="257"/>
        <v>-0.55999999999999961</v>
      </c>
      <c r="AQ1109" s="7">
        <v>2.2599999999999998</v>
      </c>
      <c r="AR1109" s="7">
        <v>120.32040000000001</v>
      </c>
      <c r="AS1109" s="7">
        <v>1972.4</v>
      </c>
      <c r="AT1109" s="14">
        <v>303.334</v>
      </c>
      <c r="AU1109" s="14">
        <v>100.9286</v>
      </c>
      <c r="AV1109" s="14">
        <v>59</v>
      </c>
      <c r="AY1109" s="6">
        <v>45069</v>
      </c>
      <c r="AZ1109" s="12">
        <v>0</v>
      </c>
      <c r="BA1109" s="12">
        <v>0</v>
      </c>
      <c r="BB1109" s="12">
        <v>0</v>
      </c>
      <c r="BE1109" s="6">
        <v>45069</v>
      </c>
      <c r="BF1109" t="s">
        <v>58</v>
      </c>
      <c r="BG1109" s="52">
        <v>5</v>
      </c>
    </row>
    <row r="1110" spans="1:59" x14ac:dyDescent="0.2">
      <c r="A1110" s="6">
        <v>45070</v>
      </c>
      <c r="B1110" s="12">
        <v>97.986599999999996</v>
      </c>
      <c r="C1110" s="12">
        <v>139.8742</v>
      </c>
      <c r="D1110" s="12">
        <v>95.054199999999994</v>
      </c>
      <c r="E1110" s="12">
        <v>56.407299999999999</v>
      </c>
      <c r="F1110" s="12">
        <v>139.6377</v>
      </c>
      <c r="G1110" s="12"/>
      <c r="H1110" s="12">
        <v>11.0646</v>
      </c>
      <c r="I1110" s="12">
        <v>43.961599999999997</v>
      </c>
      <c r="J1110" s="12">
        <v>10.266299999999999</v>
      </c>
      <c r="K1110" s="12">
        <v>80.110600000000005</v>
      </c>
      <c r="L1110" s="12">
        <v>74.37</v>
      </c>
      <c r="M1110" s="12">
        <v>77.989999999999995</v>
      </c>
      <c r="O1110" s="6">
        <v>45070</v>
      </c>
      <c r="P1110" s="7">
        <f t="shared" si="258"/>
        <v>1.1121288418181767E-2</v>
      </c>
      <c r="Q1110" s="7">
        <f t="shared" si="259"/>
        <v>2.6745448959793871E-3</v>
      </c>
      <c r="R1110" s="7">
        <f t="shared" si="260"/>
        <v>-3.9352602611444918E-3</v>
      </c>
      <c r="S1110" s="7">
        <f t="shared" si="261"/>
        <v>-4.8704667858694246E-3</v>
      </c>
      <c r="T1110" s="7">
        <f t="shared" si="262"/>
        <v>-1.4598124797248724E-2</v>
      </c>
      <c r="U1110" s="7" t="str">
        <f t="shared" si="263"/>
        <v/>
      </c>
      <c r="V1110" s="7">
        <f t="shared" si="264"/>
        <v>-4.8865465032811887E-3</v>
      </c>
      <c r="W1110" s="7">
        <f t="shared" si="265"/>
        <v>-2.2107419715539686E-2</v>
      </c>
      <c r="X1110" s="7">
        <f t="shared" si="266"/>
        <v>3.131633495189213E-3</v>
      </c>
      <c r="Y1110" s="7">
        <f t="shared" si="267"/>
        <v>0</v>
      </c>
      <c r="Z1110" s="7">
        <v>-7.2709999999999997E-3</v>
      </c>
      <c r="AA1110" s="7">
        <f t="shared" si="268"/>
        <v>2.0375603033018112E-2</v>
      </c>
      <c r="AB1110" s="7">
        <f t="shared" si="269"/>
        <v>1.7200553389997607E-2</v>
      </c>
      <c r="AE1110" s="6">
        <v>45070</v>
      </c>
      <c r="AF1110" s="7">
        <v>20.03</v>
      </c>
      <c r="AG1110" s="7">
        <v>35.86</v>
      </c>
      <c r="AH1110" s="7">
        <v>132.29</v>
      </c>
      <c r="AI1110" s="7">
        <f t="shared" si="255"/>
        <v>3.6199999999999903</v>
      </c>
      <c r="AJ1110" s="7">
        <v>2.25</v>
      </c>
      <c r="AK1110" s="7">
        <v>27.785</v>
      </c>
      <c r="AL1110" s="7">
        <f t="shared" si="256"/>
        <v>25.535</v>
      </c>
      <c r="AM1110" s="7">
        <v>5.08</v>
      </c>
      <c r="AN1110" s="7">
        <v>4.3099999999999996</v>
      </c>
      <c r="AO1110" s="7">
        <v>3.73</v>
      </c>
      <c r="AP1110" s="7">
        <f t="shared" si="257"/>
        <v>-0.57999999999999963</v>
      </c>
      <c r="AQ1110" s="7">
        <v>2.25</v>
      </c>
      <c r="AR1110" s="7">
        <v>120.4752</v>
      </c>
      <c r="AS1110" s="7">
        <v>1962.8</v>
      </c>
      <c r="AT1110" s="14">
        <v>303.334</v>
      </c>
      <c r="AU1110" s="14">
        <v>100.9286</v>
      </c>
      <c r="AV1110" s="14">
        <v>59</v>
      </c>
      <c r="AY1110" s="6">
        <v>45070</v>
      </c>
      <c r="AZ1110" s="12">
        <v>0</v>
      </c>
      <c r="BA1110" s="12">
        <v>0</v>
      </c>
      <c r="BB1110" s="12">
        <v>0</v>
      </c>
      <c r="BE1110" s="6">
        <v>45070</v>
      </c>
      <c r="BF1110" t="s">
        <v>58</v>
      </c>
      <c r="BG1110" s="52">
        <v>5</v>
      </c>
    </row>
    <row r="1111" spans="1:59" x14ac:dyDescent="0.2">
      <c r="A1111" s="6">
        <v>45071</v>
      </c>
      <c r="B1111" s="12">
        <v>96.228899999999996</v>
      </c>
      <c r="C1111" s="12">
        <v>137.4639</v>
      </c>
      <c r="D1111" s="12">
        <v>92.960800000000006</v>
      </c>
      <c r="E1111" s="12">
        <v>55.856400000000001</v>
      </c>
      <c r="F1111" s="12">
        <v>137.5455</v>
      </c>
      <c r="G1111" s="12"/>
      <c r="H1111" s="12">
        <v>11.111000000000001</v>
      </c>
      <c r="I1111" s="12">
        <v>43.729799999999997</v>
      </c>
      <c r="J1111" s="12">
        <v>10.210100000000001</v>
      </c>
      <c r="K1111" s="12">
        <v>80.162999999999997</v>
      </c>
      <c r="L1111" s="12">
        <v>71.680000000000007</v>
      </c>
      <c r="M1111" s="12">
        <v>75.66</v>
      </c>
      <c r="O1111" s="6">
        <v>45071</v>
      </c>
      <c r="P1111" s="7">
        <f t="shared" si="258"/>
        <v>-1.8101006271368396E-2</v>
      </c>
      <c r="Q1111" s="7">
        <f t="shared" si="259"/>
        <v>-1.7382110042429885E-2</v>
      </c>
      <c r="R1111" s="7">
        <f t="shared" si="260"/>
        <v>-2.2269356309517107E-2</v>
      </c>
      <c r="S1111" s="7">
        <f t="shared" si="261"/>
        <v>-9.8144711435669742E-3</v>
      </c>
      <c r="T1111" s="7">
        <f t="shared" si="262"/>
        <v>-1.5096439716754577E-2</v>
      </c>
      <c r="U1111" s="7" t="str">
        <f t="shared" si="263"/>
        <v/>
      </c>
      <c r="V1111" s="7">
        <f t="shared" si="264"/>
        <v>4.184785774880192E-3</v>
      </c>
      <c r="W1111" s="7">
        <f t="shared" si="265"/>
        <v>-5.2867337023231658E-3</v>
      </c>
      <c r="X1111" s="7">
        <f t="shared" si="266"/>
        <v>-5.4892599400293927E-3</v>
      </c>
      <c r="Y1111" s="7">
        <f t="shared" si="267"/>
        <v>6.5388188531367224E-4</v>
      </c>
      <c r="Z1111" s="7">
        <v>8.6230000000000005E-3</v>
      </c>
      <c r="AA1111" s="7">
        <f t="shared" si="268"/>
        <v>-3.6840866048533802E-2</v>
      </c>
      <c r="AB1111" s="7">
        <f t="shared" si="269"/>
        <v>-3.0330994137523416E-2</v>
      </c>
      <c r="AE1111" s="6">
        <v>45071</v>
      </c>
      <c r="AF1111" s="7">
        <v>19.14</v>
      </c>
      <c r="AG1111" s="7">
        <v>36.74</v>
      </c>
      <c r="AH1111" s="7">
        <v>139.54</v>
      </c>
      <c r="AI1111" s="7">
        <f t="shared" si="255"/>
        <v>3.9799999999999898</v>
      </c>
      <c r="AJ1111" s="7">
        <v>2.23</v>
      </c>
      <c r="AK1111" s="7">
        <v>25.452000000000002</v>
      </c>
      <c r="AL1111" s="7">
        <f t="shared" si="256"/>
        <v>23.222000000000001</v>
      </c>
      <c r="AM1111" s="7">
        <v>5.08</v>
      </c>
      <c r="AN1111" s="7">
        <v>4.5</v>
      </c>
      <c r="AO1111" s="7">
        <v>3.83</v>
      </c>
      <c r="AP1111" s="7">
        <f t="shared" si="257"/>
        <v>-0.66999999999999993</v>
      </c>
      <c r="AQ1111" s="7">
        <v>2.25</v>
      </c>
      <c r="AR1111" s="7">
        <v>120.8413</v>
      </c>
      <c r="AS1111" s="7">
        <v>1943.1</v>
      </c>
      <c r="AT1111" s="14">
        <v>303.334</v>
      </c>
      <c r="AU1111" s="14">
        <v>100.9286</v>
      </c>
      <c r="AV1111" s="14">
        <v>59</v>
      </c>
      <c r="AY1111" s="6">
        <v>45071</v>
      </c>
      <c r="AZ1111" s="12">
        <v>0</v>
      </c>
      <c r="BA1111" s="12">
        <v>0</v>
      </c>
      <c r="BB1111" s="12">
        <v>0</v>
      </c>
      <c r="BE1111" s="6">
        <v>45071</v>
      </c>
      <c r="BF1111" t="s">
        <v>58</v>
      </c>
      <c r="BG1111" s="52">
        <v>5</v>
      </c>
    </row>
    <row r="1112" spans="1:59" x14ac:dyDescent="0.2">
      <c r="A1112" s="6">
        <v>45072</v>
      </c>
      <c r="B1112" s="12">
        <v>95.600499999999997</v>
      </c>
      <c r="C1112" s="12">
        <v>137.03700000000001</v>
      </c>
      <c r="D1112" s="12">
        <v>93.107100000000003</v>
      </c>
      <c r="E1112" s="12">
        <v>55.979900000000001</v>
      </c>
      <c r="F1112" s="12">
        <v>135.17099999999999</v>
      </c>
      <c r="G1112" s="12"/>
      <c r="H1112" s="12">
        <v>11.7227</v>
      </c>
      <c r="I1112" s="12">
        <v>44.860799999999998</v>
      </c>
      <c r="J1112" s="12">
        <v>10.146000000000001</v>
      </c>
      <c r="K1112" s="12">
        <v>80.180499999999995</v>
      </c>
      <c r="L1112" s="12">
        <v>72.349999999999994</v>
      </c>
      <c r="M1112" s="12">
        <v>76.33</v>
      </c>
      <c r="O1112" s="6">
        <v>45072</v>
      </c>
      <c r="P1112" s="7">
        <f t="shared" si="258"/>
        <v>-6.5516781870838597E-3</v>
      </c>
      <c r="Q1112" s="7">
        <f t="shared" si="259"/>
        <v>-3.1103748233090468E-3</v>
      </c>
      <c r="R1112" s="7">
        <f t="shared" si="260"/>
        <v>1.5725445404469597E-3</v>
      </c>
      <c r="S1112" s="7">
        <f t="shared" si="261"/>
        <v>2.2085861245628841E-3</v>
      </c>
      <c r="T1112" s="7">
        <f t="shared" si="262"/>
        <v>-1.7414127899534081E-2</v>
      </c>
      <c r="U1112" s="7" t="str">
        <f t="shared" si="263"/>
        <v/>
      </c>
      <c r="V1112" s="7">
        <f t="shared" si="264"/>
        <v>5.359152444127218E-2</v>
      </c>
      <c r="W1112" s="7">
        <f t="shared" si="265"/>
        <v>2.5534570297032193E-2</v>
      </c>
      <c r="X1112" s="7">
        <f t="shared" si="266"/>
        <v>-6.2978873034066725E-3</v>
      </c>
      <c r="Y1112" s="7">
        <f t="shared" si="267"/>
        <v>2.1828137803509015E-4</v>
      </c>
      <c r="Z1112" s="7">
        <v>1.2867999999999999E-2</v>
      </c>
      <c r="AA1112" s="7">
        <f t="shared" si="268"/>
        <v>9.303684410817711E-3</v>
      </c>
      <c r="AB1112" s="7">
        <f t="shared" si="269"/>
        <v>8.8164266054957842E-3</v>
      </c>
      <c r="AE1112" s="6">
        <v>45072</v>
      </c>
      <c r="AF1112" s="7">
        <v>17.95</v>
      </c>
      <c r="AG1112" s="7">
        <v>35.950000000000003</v>
      </c>
      <c r="AH1112" s="7">
        <v>145.37</v>
      </c>
      <c r="AI1112" s="7">
        <f t="shared" si="255"/>
        <v>3.980000000000004</v>
      </c>
      <c r="AJ1112" s="7">
        <v>1.88</v>
      </c>
      <c r="AK1112" s="7">
        <v>24.52</v>
      </c>
      <c r="AL1112" s="7">
        <f t="shared" si="256"/>
        <v>22.64</v>
      </c>
      <c r="AM1112" s="7">
        <v>5.08</v>
      </c>
      <c r="AN1112" s="7">
        <v>4.54</v>
      </c>
      <c r="AO1112" s="7">
        <v>3.8</v>
      </c>
      <c r="AP1112" s="7">
        <f t="shared" si="257"/>
        <v>-0.74000000000000021</v>
      </c>
      <c r="AQ1112" s="7">
        <v>2.23</v>
      </c>
      <c r="AR1112" s="7">
        <v>120.63039999999999</v>
      </c>
      <c r="AS1112" s="7">
        <v>1944.1</v>
      </c>
      <c r="AT1112" s="14">
        <v>303.334</v>
      </c>
      <c r="AU1112" s="14">
        <v>100.9286</v>
      </c>
      <c r="AV1112" s="14">
        <v>59</v>
      </c>
      <c r="AY1112" s="6">
        <v>45072</v>
      </c>
      <c r="AZ1112" s="12">
        <v>0</v>
      </c>
      <c r="BA1112" s="12">
        <v>0</v>
      </c>
      <c r="BB1112" s="12">
        <v>0</v>
      </c>
      <c r="BE1112" s="6">
        <v>45072</v>
      </c>
      <c r="BF1112" t="s">
        <v>58</v>
      </c>
      <c r="BG1112" s="52">
        <v>5</v>
      </c>
    </row>
    <row r="1113" spans="1:59" x14ac:dyDescent="0.2">
      <c r="A1113" s="6">
        <v>45076</v>
      </c>
      <c r="B1113" s="12">
        <v>94.753500000000003</v>
      </c>
      <c r="C1113" s="12">
        <v>136.1832</v>
      </c>
      <c r="D1113" s="12">
        <v>92.512900000000002</v>
      </c>
      <c r="E1113" s="12">
        <v>55.647399999999998</v>
      </c>
      <c r="F1113" s="12">
        <v>134.05189999999999</v>
      </c>
      <c r="G1113" s="12"/>
      <c r="H1113" s="12">
        <v>11.637499999999999</v>
      </c>
      <c r="I1113" s="12">
        <v>43.664900000000003</v>
      </c>
      <c r="J1113" s="12">
        <v>10.0176</v>
      </c>
      <c r="K1113" s="12">
        <v>80.1892</v>
      </c>
      <c r="L1113" s="12">
        <v>69.45</v>
      </c>
      <c r="M1113" s="12">
        <v>73.38</v>
      </c>
      <c r="O1113" s="6">
        <v>45076</v>
      </c>
      <c r="P1113" s="7">
        <f t="shared" si="258"/>
        <v>-8.8992675749212293E-3</v>
      </c>
      <c r="Q1113" s="7">
        <f t="shared" si="259"/>
        <v>-6.249924267881523E-3</v>
      </c>
      <c r="R1113" s="7">
        <f t="shared" si="260"/>
        <v>-6.4023492047248073E-3</v>
      </c>
      <c r="S1113" s="7">
        <f t="shared" si="261"/>
        <v>-5.9573416783520123E-3</v>
      </c>
      <c r="T1113" s="7">
        <f t="shared" si="262"/>
        <v>-8.3136051624019876E-3</v>
      </c>
      <c r="U1113" s="7" t="str">
        <f t="shared" si="263"/>
        <v/>
      </c>
      <c r="V1113" s="7">
        <f t="shared" si="264"/>
        <v>-7.2944904399585633E-3</v>
      </c>
      <c r="W1113" s="7">
        <f t="shared" si="265"/>
        <v>-2.7019786492752398E-2</v>
      </c>
      <c r="X1113" s="7">
        <f t="shared" si="266"/>
        <v>-1.2735993135589435E-2</v>
      </c>
      <c r="Y1113" s="7">
        <f t="shared" si="267"/>
        <v>1.0849929891409554E-4</v>
      </c>
      <c r="Z1113" s="7">
        <v>3.8099999999999999E-4</v>
      </c>
      <c r="AA1113" s="7">
        <f t="shared" si="268"/>
        <v>-4.0908383877139978E-2</v>
      </c>
      <c r="AB1113" s="7">
        <f t="shared" si="269"/>
        <v>-3.9414626883243098E-2</v>
      </c>
      <c r="AE1113" s="6">
        <v>45076</v>
      </c>
      <c r="AF1113" s="7">
        <v>17.46</v>
      </c>
      <c r="AG1113" s="7">
        <v>39.68</v>
      </c>
      <c r="AH1113" s="7">
        <v>141.36000000000001</v>
      </c>
      <c r="AI1113" s="7">
        <f t="shared" si="255"/>
        <v>3.9299999999999926</v>
      </c>
      <c r="AJ1113" s="7">
        <v>2.11</v>
      </c>
      <c r="AK1113" s="7">
        <v>24.681000000000001</v>
      </c>
      <c r="AL1113" s="7">
        <f t="shared" si="256"/>
        <v>22.571000000000002</v>
      </c>
      <c r="AM1113" s="7">
        <v>5.08</v>
      </c>
      <c r="AN1113" s="7">
        <v>4.46</v>
      </c>
      <c r="AO1113" s="7">
        <v>3.69</v>
      </c>
      <c r="AP1113" s="7">
        <f t="shared" si="257"/>
        <v>-0.77</v>
      </c>
      <c r="AQ1113" s="7">
        <v>2.2200000000000002</v>
      </c>
      <c r="AR1113" s="7">
        <v>120.55459999999999</v>
      </c>
      <c r="AS1113" s="7">
        <v>1958</v>
      </c>
      <c r="AT1113" s="14">
        <v>303.334</v>
      </c>
      <c r="AU1113" s="14">
        <v>100.9286</v>
      </c>
      <c r="AV1113" s="14">
        <v>59</v>
      </c>
      <c r="AY1113" s="6">
        <v>45076</v>
      </c>
      <c r="AZ1113" s="12">
        <v>0</v>
      </c>
      <c r="BA1113" s="12">
        <v>0</v>
      </c>
      <c r="BB1113" s="12">
        <v>0</v>
      </c>
      <c r="BE1113" s="6">
        <v>45076</v>
      </c>
      <c r="BF1113" t="s">
        <v>58</v>
      </c>
      <c r="BG1113" s="52">
        <v>5</v>
      </c>
    </row>
    <row r="1114" spans="1:59" x14ac:dyDescent="0.2">
      <c r="A1114" s="6">
        <v>45077</v>
      </c>
      <c r="B1114" s="12">
        <v>93.0595</v>
      </c>
      <c r="C1114" s="12">
        <v>133.9597</v>
      </c>
      <c r="D1114" s="12">
        <v>90.775999999999996</v>
      </c>
      <c r="E1114" s="12">
        <v>54.764200000000002</v>
      </c>
      <c r="F1114" s="12">
        <v>136.01759999999999</v>
      </c>
      <c r="G1114" s="12"/>
      <c r="H1114" s="12">
        <v>10.9407</v>
      </c>
      <c r="I1114" s="12">
        <v>42.431899999999999</v>
      </c>
      <c r="J1114" s="12">
        <v>9.9454999999999991</v>
      </c>
      <c r="K1114" s="12">
        <v>80.206699999999998</v>
      </c>
      <c r="L1114" s="12">
        <v>68.11</v>
      </c>
      <c r="M1114" s="12">
        <v>71.98</v>
      </c>
      <c r="O1114" s="6">
        <v>45077</v>
      </c>
      <c r="P1114" s="7">
        <f t="shared" si="258"/>
        <v>-1.8039709069925098E-2</v>
      </c>
      <c r="Q1114" s="7">
        <f t="shared" si="259"/>
        <v>-1.6462029640772313E-2</v>
      </c>
      <c r="R1114" s="7">
        <f t="shared" si="260"/>
        <v>-1.8953160765584395E-2</v>
      </c>
      <c r="S1114" s="7">
        <f t="shared" si="261"/>
        <v>-1.5998660256067283E-2</v>
      </c>
      <c r="T1114" s="7">
        <f t="shared" si="262"/>
        <v>1.4557250730516603E-2</v>
      </c>
      <c r="U1114" s="7" t="str">
        <f t="shared" si="263"/>
        <v/>
      </c>
      <c r="V1114" s="7">
        <f t="shared" si="264"/>
        <v>-6.1742862281555566E-2</v>
      </c>
      <c r="W1114" s="7">
        <f t="shared" si="265"/>
        <v>-2.8644137850622441E-2</v>
      </c>
      <c r="X1114" s="7">
        <f t="shared" si="266"/>
        <v>-7.2233584459307065E-3</v>
      </c>
      <c r="Y1114" s="7">
        <f t="shared" si="267"/>
        <v>2.1821006733270748E-4</v>
      </c>
      <c r="Z1114" s="7">
        <v>-5.561E-3</v>
      </c>
      <c r="AA1114" s="7">
        <f t="shared" si="268"/>
        <v>-1.9483023947125852E-2</v>
      </c>
      <c r="AB1114" s="7">
        <f t="shared" si="269"/>
        <v>-1.9263116276251213E-2</v>
      </c>
      <c r="AE1114" s="6">
        <v>45077</v>
      </c>
      <c r="AF1114" s="7">
        <v>17.940000000000001</v>
      </c>
      <c r="AG1114" s="7">
        <v>40.68</v>
      </c>
      <c r="AH1114" s="7">
        <v>136.02000000000001</v>
      </c>
      <c r="AI1114" s="7">
        <f t="shared" si="255"/>
        <v>3.8700000000000045</v>
      </c>
      <c r="AJ1114" s="7">
        <v>2.1</v>
      </c>
      <c r="AK1114" s="7">
        <v>26.852</v>
      </c>
      <c r="AL1114" s="7">
        <f t="shared" si="256"/>
        <v>24.751999999999999</v>
      </c>
      <c r="AM1114" s="7">
        <v>5.08</v>
      </c>
      <c r="AN1114" s="7">
        <v>4.4000000000000004</v>
      </c>
      <c r="AO1114" s="7">
        <v>3.64</v>
      </c>
      <c r="AP1114" s="7">
        <f t="shared" si="257"/>
        <v>-0.76000000000000023</v>
      </c>
      <c r="AQ1114" s="7">
        <v>2.1800000000000002</v>
      </c>
      <c r="AR1114" s="7">
        <v>120.9662</v>
      </c>
      <c r="AS1114" s="7">
        <v>1963.9</v>
      </c>
      <c r="AT1114" s="14">
        <v>303.334</v>
      </c>
      <c r="AU1114" s="14">
        <v>100.9286</v>
      </c>
      <c r="AV1114" s="14">
        <v>59</v>
      </c>
      <c r="AY1114" s="6">
        <v>45077</v>
      </c>
      <c r="AZ1114" s="12">
        <v>0</v>
      </c>
      <c r="BA1114" s="12">
        <v>0</v>
      </c>
      <c r="BB1114" s="12">
        <v>0</v>
      </c>
      <c r="BE1114" s="6">
        <v>45077</v>
      </c>
      <c r="BF1114" t="s">
        <v>58</v>
      </c>
      <c r="BG1114" s="52">
        <v>5</v>
      </c>
    </row>
    <row r="1115" spans="1:59" x14ac:dyDescent="0.2">
      <c r="A1115" s="6">
        <v>45078</v>
      </c>
      <c r="B1115" s="12">
        <v>94.134200000000007</v>
      </c>
      <c r="C1115" s="12">
        <v>135.32939999999999</v>
      </c>
      <c r="D1115" s="12">
        <v>90.986199999999997</v>
      </c>
      <c r="E1115" s="12">
        <v>55.201099999999997</v>
      </c>
      <c r="F1115" s="12">
        <v>138.41159999999999</v>
      </c>
      <c r="G1115" s="12"/>
      <c r="H1115" s="12">
        <v>11.2736</v>
      </c>
      <c r="I1115" s="12">
        <v>43.618600000000001</v>
      </c>
      <c r="J1115" s="12">
        <v>10.1059</v>
      </c>
      <c r="K1115" s="12">
        <v>80.251400000000004</v>
      </c>
      <c r="L1115" s="12">
        <v>70.09</v>
      </c>
      <c r="M1115" s="12">
        <v>74.180000000000007</v>
      </c>
      <c r="O1115" s="6">
        <v>45078</v>
      </c>
      <c r="P1115" s="7">
        <f t="shared" si="258"/>
        <v>1.1482350183106669E-2</v>
      </c>
      <c r="Q1115" s="7">
        <f t="shared" si="259"/>
        <v>1.0172798022820364E-2</v>
      </c>
      <c r="R1115" s="7">
        <f t="shared" si="260"/>
        <v>2.3129131767394401E-3</v>
      </c>
      <c r="S1115" s="7">
        <f t="shared" si="261"/>
        <v>7.9461848217068486E-3</v>
      </c>
      <c r="T1115" s="7">
        <f t="shared" si="262"/>
        <v>1.7447565572409819E-2</v>
      </c>
      <c r="U1115" s="7" t="str">
        <f t="shared" si="263"/>
        <v/>
      </c>
      <c r="V1115" s="7">
        <f t="shared" si="264"/>
        <v>2.9973928843151702E-2</v>
      </c>
      <c r="W1115" s="7">
        <f t="shared" si="265"/>
        <v>2.7583227040614125E-2</v>
      </c>
      <c r="X1115" s="7">
        <f t="shared" si="266"/>
        <v>1.5999224145966832E-2</v>
      </c>
      <c r="Y1115" s="7">
        <f t="shared" si="267"/>
        <v>5.5715481058694492E-4</v>
      </c>
      <c r="Z1115" s="7">
        <v>9.4560000000000009E-3</v>
      </c>
      <c r="AA1115" s="7">
        <f t="shared" si="268"/>
        <v>2.865608525900645E-2</v>
      </c>
      <c r="AB1115" s="7">
        <f t="shared" si="269"/>
        <v>3.0106269410560171E-2</v>
      </c>
      <c r="AE1115" s="6">
        <v>45078</v>
      </c>
      <c r="AF1115" s="7">
        <v>15.65</v>
      </c>
      <c r="AG1115" s="7">
        <v>40.5</v>
      </c>
      <c r="AH1115" s="7">
        <v>124.63</v>
      </c>
      <c r="AI1115" s="7">
        <f t="shared" si="255"/>
        <v>4.0900000000000034</v>
      </c>
      <c r="AJ1115" s="7">
        <v>1.77</v>
      </c>
      <c r="AK1115" s="7">
        <v>23.103000000000002</v>
      </c>
      <c r="AL1115" s="7">
        <f t="shared" si="256"/>
        <v>21.333000000000002</v>
      </c>
      <c r="AM1115" s="7">
        <v>5.08</v>
      </c>
      <c r="AN1115" s="7">
        <v>4.33</v>
      </c>
      <c r="AO1115" s="7">
        <v>3.61</v>
      </c>
      <c r="AP1115" s="7">
        <f t="shared" si="257"/>
        <v>-0.7200000000000002</v>
      </c>
      <c r="AQ1115" s="7">
        <v>2.16</v>
      </c>
      <c r="AR1115" s="7">
        <v>120.0491</v>
      </c>
      <c r="AS1115" s="7">
        <v>1978</v>
      </c>
      <c r="AT1115" s="14">
        <v>304.01400000000001</v>
      </c>
      <c r="AU1115" s="14">
        <v>100.11960000000001</v>
      </c>
      <c r="AV1115" s="14">
        <v>64.2</v>
      </c>
      <c r="AY1115" s="6">
        <v>45078</v>
      </c>
      <c r="AZ1115" s="12">
        <v>0</v>
      </c>
      <c r="BA1115" s="12">
        <v>0</v>
      </c>
      <c r="BB1115" s="12">
        <v>0</v>
      </c>
      <c r="BE1115" s="6">
        <v>45078</v>
      </c>
      <c r="BF1115" t="s">
        <v>58</v>
      </c>
      <c r="BG1115" s="52">
        <v>5</v>
      </c>
    </row>
    <row r="1116" spans="1:59" x14ac:dyDescent="0.2">
      <c r="A1116" s="6">
        <v>45079</v>
      </c>
      <c r="B1116" s="12">
        <v>96.32</v>
      </c>
      <c r="C1116" s="12">
        <v>138.9759</v>
      </c>
      <c r="D1116" s="12">
        <v>93.564099999999996</v>
      </c>
      <c r="E1116" s="12">
        <v>56.6922</v>
      </c>
      <c r="F1116" s="12">
        <v>141.85659999999999</v>
      </c>
      <c r="G1116" s="12"/>
      <c r="H1116" s="12">
        <v>11.436199999999999</v>
      </c>
      <c r="I1116" s="12">
        <v>44.990600000000001</v>
      </c>
      <c r="J1116" s="12">
        <v>10.330399999999999</v>
      </c>
      <c r="K1116" s="12">
        <v>80.260199999999998</v>
      </c>
      <c r="L1116" s="12">
        <v>71.760000000000005</v>
      </c>
      <c r="M1116" s="12">
        <v>76</v>
      </c>
      <c r="O1116" s="6">
        <v>45079</v>
      </c>
      <c r="P1116" s="7">
        <f t="shared" si="258"/>
        <v>2.2954557853048858E-2</v>
      </c>
      <c r="Q1116" s="7">
        <f t="shared" si="259"/>
        <v>2.6588730331606854E-2</v>
      </c>
      <c r="R1116" s="7">
        <f t="shared" si="260"/>
        <v>2.7938916236604643E-2</v>
      </c>
      <c r="S1116" s="7">
        <f t="shared" si="261"/>
        <v>2.6653754512320476E-2</v>
      </c>
      <c r="T1116" s="7">
        <f t="shared" si="262"/>
        <v>2.4584833494836915E-2</v>
      </c>
      <c r="U1116" s="7" t="str">
        <f t="shared" si="263"/>
        <v/>
      </c>
      <c r="V1116" s="7">
        <f t="shared" si="264"/>
        <v>1.4320053774748471E-2</v>
      </c>
      <c r="W1116" s="7">
        <f t="shared" si="265"/>
        <v>3.0969914171789362E-2</v>
      </c>
      <c r="X1116" s="7">
        <f t="shared" si="266"/>
        <v>2.1971592841359598E-2</v>
      </c>
      <c r="Y1116" s="7">
        <f t="shared" si="267"/>
        <v>1.0964939616578423E-4</v>
      </c>
      <c r="Z1116" s="7">
        <v>1.4357999999999999E-2</v>
      </c>
      <c r="AA1116" s="7">
        <f t="shared" si="268"/>
        <v>2.3547087238307347E-2</v>
      </c>
      <c r="AB1116" s="7">
        <f t="shared" si="269"/>
        <v>2.4238768224886287E-2</v>
      </c>
      <c r="AE1116" s="6">
        <v>45079</v>
      </c>
      <c r="AF1116" s="7">
        <v>14.6</v>
      </c>
      <c r="AG1116" s="7">
        <v>39.6</v>
      </c>
      <c r="AH1116" s="7">
        <v>120.95</v>
      </c>
      <c r="AI1116" s="7">
        <f t="shared" si="255"/>
        <v>4.2399999999999949</v>
      </c>
      <c r="AJ1116" s="7">
        <v>1.74</v>
      </c>
      <c r="AK1116" s="7">
        <v>23.689</v>
      </c>
      <c r="AL1116" s="7">
        <f t="shared" si="256"/>
        <v>21.949000000000002</v>
      </c>
      <c r="AM1116" s="7">
        <v>5.08</v>
      </c>
      <c r="AN1116" s="7">
        <v>4.5</v>
      </c>
      <c r="AO1116" s="7">
        <v>3.69</v>
      </c>
      <c r="AP1116" s="7">
        <f t="shared" si="257"/>
        <v>-0.81</v>
      </c>
      <c r="AQ1116" s="7">
        <v>2.1800000000000002</v>
      </c>
      <c r="AR1116" s="7">
        <v>120.00490000000001</v>
      </c>
      <c r="AS1116" s="7">
        <v>1952.4</v>
      </c>
      <c r="AT1116" s="14">
        <v>304.01400000000001</v>
      </c>
      <c r="AU1116" s="14">
        <v>100.11960000000001</v>
      </c>
      <c r="AV1116" s="14">
        <v>64.2</v>
      </c>
      <c r="AY1116" s="6">
        <v>45079</v>
      </c>
      <c r="AZ1116" s="12">
        <v>0</v>
      </c>
      <c r="BA1116" s="12">
        <v>0</v>
      </c>
      <c r="BB1116" s="12">
        <v>0</v>
      </c>
      <c r="BE1116" s="6">
        <v>45079</v>
      </c>
      <c r="BF1116" t="s">
        <v>58</v>
      </c>
      <c r="BG1116" s="52">
        <v>5</v>
      </c>
    </row>
    <row r="1117" spans="1:59" x14ac:dyDescent="0.2">
      <c r="A1117" s="6">
        <v>45082</v>
      </c>
      <c r="B1117" s="12">
        <v>95.891900000000007</v>
      </c>
      <c r="C1117" s="12">
        <v>138.30889999999999</v>
      </c>
      <c r="D1117" s="12">
        <v>93.308199999999999</v>
      </c>
      <c r="E1117" s="12">
        <v>56.416800000000002</v>
      </c>
      <c r="F1117" s="12">
        <v>139.54040000000001</v>
      </c>
      <c r="G1117" s="12"/>
      <c r="H1117" s="12">
        <v>10.6</v>
      </c>
      <c r="I1117" s="12">
        <v>43.025199999999998</v>
      </c>
      <c r="J1117" s="12">
        <v>10.3385</v>
      </c>
      <c r="K1117" s="12">
        <v>80.260199999999998</v>
      </c>
      <c r="L1117" s="12">
        <v>72.14</v>
      </c>
      <c r="M1117" s="12">
        <v>76.61</v>
      </c>
      <c r="O1117" s="6">
        <v>45082</v>
      </c>
      <c r="P1117" s="7">
        <f t="shared" si="258"/>
        <v>-4.4544662205899446E-3</v>
      </c>
      <c r="Q1117" s="7">
        <f t="shared" si="259"/>
        <v>-4.8109473471871821E-3</v>
      </c>
      <c r="R1117" s="7">
        <f t="shared" si="260"/>
        <v>-2.7387703790864733E-3</v>
      </c>
      <c r="S1117" s="7">
        <f t="shared" si="261"/>
        <v>-4.8696486437701811E-3</v>
      </c>
      <c r="T1117" s="7">
        <f t="shared" si="262"/>
        <v>-1.6462523126483081E-2</v>
      </c>
      <c r="U1117" s="7" t="str">
        <f t="shared" si="263"/>
        <v/>
      </c>
      <c r="V1117" s="7">
        <f t="shared" si="264"/>
        <v>-7.5929761821508471E-2</v>
      </c>
      <c r="W1117" s="7">
        <f t="shared" si="265"/>
        <v>-4.4667588514111678E-2</v>
      </c>
      <c r="X1117" s="7">
        <f t="shared" si="266"/>
        <v>7.837863083828289E-4</v>
      </c>
      <c r="Y1117" s="7">
        <f t="shared" si="267"/>
        <v>0</v>
      </c>
      <c r="Z1117" s="7">
        <v>-1.918E-3</v>
      </c>
      <c r="AA1117" s="7">
        <f t="shared" si="268"/>
        <v>5.2814577248521608E-3</v>
      </c>
      <c r="AB1117" s="7">
        <f t="shared" si="269"/>
        <v>7.9942762423985594E-3</v>
      </c>
      <c r="AE1117" s="6">
        <v>45082</v>
      </c>
      <c r="AF1117" s="7">
        <v>14.73</v>
      </c>
      <c r="AG1117" s="7">
        <v>37.450000000000003</v>
      </c>
      <c r="AH1117" s="7">
        <v>119.08</v>
      </c>
      <c r="AI1117" s="7">
        <f t="shared" si="255"/>
        <v>4.4699999999999989</v>
      </c>
      <c r="AJ1117" s="7">
        <v>1.92</v>
      </c>
      <c r="AK1117" s="7">
        <v>28.478000000000002</v>
      </c>
      <c r="AL1117" s="7">
        <f t="shared" si="256"/>
        <v>26.558</v>
      </c>
      <c r="AM1117" s="7">
        <v>5.08</v>
      </c>
      <c r="AN1117" s="7">
        <v>4.46</v>
      </c>
      <c r="AO1117" s="7">
        <v>3.69</v>
      </c>
      <c r="AP1117" s="7">
        <f t="shared" si="257"/>
        <v>-0.77</v>
      </c>
      <c r="AQ1117" s="7">
        <v>2.19</v>
      </c>
      <c r="AR1117" s="7">
        <v>120.0048</v>
      </c>
      <c r="AS1117" s="7">
        <v>1958</v>
      </c>
      <c r="AT1117" s="14">
        <v>304.01400000000001</v>
      </c>
      <c r="AU1117" s="14">
        <v>100.11960000000001</v>
      </c>
      <c r="AV1117" s="14">
        <v>64.2</v>
      </c>
      <c r="AY1117" s="6">
        <v>45082</v>
      </c>
      <c r="AZ1117" s="12">
        <v>0</v>
      </c>
      <c r="BA1117" s="12">
        <v>0</v>
      </c>
      <c r="BB1117" s="12">
        <v>0</v>
      </c>
      <c r="BE1117" s="6">
        <v>45082</v>
      </c>
      <c r="BF1117" t="s">
        <v>58</v>
      </c>
      <c r="BG1117" s="52">
        <v>5</v>
      </c>
    </row>
    <row r="1118" spans="1:59" x14ac:dyDescent="0.2">
      <c r="A1118" s="6">
        <v>45083</v>
      </c>
      <c r="B1118" s="12">
        <v>96.675200000000004</v>
      </c>
      <c r="C1118" s="12">
        <v>138.55789999999999</v>
      </c>
      <c r="D1118" s="12">
        <v>93.189400000000006</v>
      </c>
      <c r="E1118" s="12">
        <v>56.454799999999999</v>
      </c>
      <c r="F1118" s="12">
        <v>137.9931</v>
      </c>
      <c r="G1118" s="12"/>
      <c r="H1118" s="12">
        <v>10.7239</v>
      </c>
      <c r="I1118" s="12">
        <v>42.580199999999998</v>
      </c>
      <c r="J1118" s="12">
        <v>10.3545</v>
      </c>
      <c r="K1118" s="12">
        <v>80.277799999999999</v>
      </c>
      <c r="L1118" s="12">
        <v>71.709999999999994</v>
      </c>
      <c r="M1118" s="12">
        <v>76.22</v>
      </c>
      <c r="O1118" s="6">
        <v>45083</v>
      </c>
      <c r="P1118" s="7">
        <f t="shared" si="258"/>
        <v>8.1353909384734736E-3</v>
      </c>
      <c r="Q1118" s="7">
        <f t="shared" si="259"/>
        <v>1.798699353861694E-3</v>
      </c>
      <c r="R1118" s="7">
        <f t="shared" si="260"/>
        <v>-1.2740112051707708E-3</v>
      </c>
      <c r="S1118" s="7">
        <f t="shared" si="261"/>
        <v>6.7333149234494183E-4</v>
      </c>
      <c r="T1118" s="7">
        <f t="shared" si="262"/>
        <v>-1.1150481161378361E-2</v>
      </c>
      <c r="U1118" s="7" t="str">
        <f t="shared" si="263"/>
        <v/>
      </c>
      <c r="V1118" s="7">
        <f t="shared" si="264"/>
        <v>1.1620894333437905E-2</v>
      </c>
      <c r="W1118" s="7">
        <f t="shared" si="265"/>
        <v>-1.0396634051829967E-2</v>
      </c>
      <c r="X1118" s="7">
        <f t="shared" si="266"/>
        <v>1.5464169708152586E-3</v>
      </c>
      <c r="Y1118" s="7">
        <f t="shared" si="267"/>
        <v>2.1926272995187023E-4</v>
      </c>
      <c r="Z1118" s="7">
        <v>2.1749999999999999E-3</v>
      </c>
      <c r="AA1118" s="7">
        <f t="shared" si="268"/>
        <v>-5.9784675809094814E-3</v>
      </c>
      <c r="AB1118" s="7">
        <f t="shared" si="269"/>
        <v>-5.1037210830153718E-3</v>
      </c>
      <c r="AE1118" s="6">
        <v>45083</v>
      </c>
      <c r="AF1118" s="7">
        <v>13.96</v>
      </c>
      <c r="AG1118" s="7">
        <v>36.07</v>
      </c>
      <c r="AH1118" s="7">
        <v>114.42</v>
      </c>
      <c r="AI1118" s="7">
        <f t="shared" si="255"/>
        <v>4.5100000000000051</v>
      </c>
      <c r="AJ1118" s="7">
        <v>1.95</v>
      </c>
      <c r="AK1118" s="7">
        <v>24.86</v>
      </c>
      <c r="AL1118" s="7">
        <f t="shared" si="256"/>
        <v>22.91</v>
      </c>
      <c r="AM1118" s="7">
        <v>5.08</v>
      </c>
      <c r="AN1118" s="7">
        <v>4.51</v>
      </c>
      <c r="AO1118" s="7">
        <v>3.7</v>
      </c>
      <c r="AP1118" s="7">
        <f t="shared" si="257"/>
        <v>-0.80999999999999961</v>
      </c>
      <c r="AQ1118" s="7">
        <v>2.2000000000000002</v>
      </c>
      <c r="AR1118" s="7">
        <v>119.9718</v>
      </c>
      <c r="AS1118" s="7">
        <v>1965.5</v>
      </c>
      <c r="AT1118" s="14">
        <v>304.01400000000001</v>
      </c>
      <c r="AU1118" s="14">
        <v>100.11960000000001</v>
      </c>
      <c r="AV1118" s="14">
        <v>64.2</v>
      </c>
      <c r="AY1118" s="6">
        <v>45083</v>
      </c>
      <c r="AZ1118" s="12">
        <v>0</v>
      </c>
      <c r="BA1118" s="12">
        <v>0</v>
      </c>
      <c r="BB1118" s="12">
        <v>0</v>
      </c>
      <c r="BE1118" s="6">
        <v>45083</v>
      </c>
      <c r="BF1118" t="s">
        <v>58</v>
      </c>
      <c r="BG1118" s="52">
        <v>5</v>
      </c>
    </row>
    <row r="1119" spans="1:59" x14ac:dyDescent="0.2">
      <c r="A1119" s="6">
        <v>45084</v>
      </c>
      <c r="B1119" s="12">
        <v>98.842799999999997</v>
      </c>
      <c r="C1119" s="12">
        <v>142.15100000000001</v>
      </c>
      <c r="D1119" s="12">
        <v>95.813000000000002</v>
      </c>
      <c r="E1119" s="12">
        <v>57.0246</v>
      </c>
      <c r="F1119" s="12">
        <v>141.3408</v>
      </c>
      <c r="G1119" s="12"/>
      <c r="H1119" s="12">
        <v>10.8323</v>
      </c>
      <c r="I1119" s="12">
        <v>42.951099999999997</v>
      </c>
      <c r="J1119" s="12">
        <v>10.346500000000001</v>
      </c>
      <c r="K1119" s="12">
        <v>80.286500000000004</v>
      </c>
      <c r="L1119" s="12">
        <v>72.52</v>
      </c>
      <c r="M1119" s="12">
        <v>76.849999999999994</v>
      </c>
      <c r="O1119" s="6">
        <v>45084</v>
      </c>
      <c r="P1119" s="7">
        <f t="shared" si="258"/>
        <v>2.217380305266542E-2</v>
      </c>
      <c r="Q1119" s="7">
        <f t="shared" si="259"/>
        <v>2.560158408450763E-2</v>
      </c>
      <c r="R1119" s="7">
        <f t="shared" si="260"/>
        <v>2.7764393826407781E-2</v>
      </c>
      <c r="S1119" s="7">
        <f t="shared" si="261"/>
        <v>1.0042435696885297E-2</v>
      </c>
      <c r="T1119" s="7">
        <f t="shared" si="262"/>
        <v>2.3970311449899029E-2</v>
      </c>
      <c r="U1119" s="7" t="str">
        <f t="shared" si="263"/>
        <v/>
      </c>
      <c r="V1119" s="7">
        <f t="shared" si="264"/>
        <v>1.0057516051336483E-2</v>
      </c>
      <c r="W1119" s="7">
        <f t="shared" si="265"/>
        <v>8.6729027829228911E-3</v>
      </c>
      <c r="X1119" s="7">
        <f t="shared" si="266"/>
        <v>-7.7290955975636063E-4</v>
      </c>
      <c r="Y1119" s="7">
        <f t="shared" si="267"/>
        <v>1.0836780042036298E-4</v>
      </c>
      <c r="Z1119" s="7">
        <v>-3.4640000000000001E-3</v>
      </c>
      <c r="AA1119" s="7">
        <f t="shared" si="268"/>
        <v>1.1232177992166728E-2</v>
      </c>
      <c r="AB1119" s="7">
        <f t="shared" si="269"/>
        <v>8.2315745388905834E-3</v>
      </c>
      <c r="AE1119" s="6">
        <v>45084</v>
      </c>
      <c r="AF1119" s="7">
        <v>13.94</v>
      </c>
      <c r="AG1119" s="7">
        <v>34.130000000000003</v>
      </c>
      <c r="AH1119" s="7">
        <v>120.5</v>
      </c>
      <c r="AI1119" s="7">
        <f t="shared" si="255"/>
        <v>4.3299999999999983</v>
      </c>
      <c r="AJ1119" s="7">
        <v>2.13</v>
      </c>
      <c r="AK1119" s="7">
        <v>26.331</v>
      </c>
      <c r="AL1119" s="7">
        <f t="shared" si="256"/>
        <v>24.201000000000001</v>
      </c>
      <c r="AM1119" s="7">
        <v>5.08</v>
      </c>
      <c r="AN1119" s="7">
        <v>4.5599999999999996</v>
      </c>
      <c r="AO1119" s="7">
        <v>3.79</v>
      </c>
      <c r="AP1119" s="7">
        <f t="shared" si="257"/>
        <v>-0.76999999999999957</v>
      </c>
      <c r="AQ1119" s="7">
        <v>2.21</v>
      </c>
      <c r="AR1119" s="7">
        <v>119.85899999999999</v>
      </c>
      <c r="AS1119" s="7">
        <v>1942.7</v>
      </c>
      <c r="AT1119" s="14">
        <v>304.01400000000001</v>
      </c>
      <c r="AU1119" s="14">
        <v>100.11960000000001</v>
      </c>
      <c r="AV1119" s="14">
        <v>64.2</v>
      </c>
      <c r="AY1119" s="6">
        <v>45084</v>
      </c>
      <c r="AZ1119" s="12">
        <v>0</v>
      </c>
      <c r="BA1119" s="12">
        <v>0</v>
      </c>
      <c r="BB1119" s="12">
        <v>0</v>
      </c>
      <c r="BE1119" s="6">
        <v>45084</v>
      </c>
      <c r="BF1119" t="s">
        <v>58</v>
      </c>
      <c r="BG1119" s="52">
        <v>5</v>
      </c>
    </row>
    <row r="1120" spans="1:59" x14ac:dyDescent="0.2">
      <c r="A1120" s="6">
        <v>45085</v>
      </c>
      <c r="B1120" s="12">
        <v>98.533100000000005</v>
      </c>
      <c r="C1120" s="12">
        <v>141.62629999999999</v>
      </c>
      <c r="D1120" s="12">
        <v>95.566199999999995</v>
      </c>
      <c r="E1120" s="12">
        <v>56.881700000000002</v>
      </c>
      <c r="F1120" s="12">
        <v>143.37459999999999</v>
      </c>
      <c r="G1120" s="12"/>
      <c r="H1120" s="12">
        <v>11.0181</v>
      </c>
      <c r="I1120" s="12">
        <v>41.597499999999997</v>
      </c>
      <c r="J1120" s="12">
        <v>10.3385</v>
      </c>
      <c r="K1120" s="12">
        <v>80.330500000000001</v>
      </c>
      <c r="L1120" s="12">
        <v>71.28</v>
      </c>
      <c r="M1120" s="12">
        <v>75.88</v>
      </c>
      <c r="O1120" s="6">
        <v>45085</v>
      </c>
      <c r="P1120" s="7">
        <f t="shared" si="258"/>
        <v>-3.1381769928791898E-3</v>
      </c>
      <c r="Q1120" s="7">
        <f t="shared" si="259"/>
        <v>-3.6979744182491807E-3</v>
      </c>
      <c r="R1120" s="7">
        <f t="shared" si="260"/>
        <v>-2.5791740880128458E-3</v>
      </c>
      <c r="S1120" s="7">
        <f t="shared" si="261"/>
        <v>-2.5090811477286035E-3</v>
      </c>
      <c r="T1120" s="7">
        <f t="shared" si="262"/>
        <v>1.4286790201920011E-2</v>
      </c>
      <c r="U1120" s="7" t="str">
        <f t="shared" si="263"/>
        <v/>
      </c>
      <c r="V1120" s="7">
        <f t="shared" si="264"/>
        <v>1.7006963563902557E-2</v>
      </c>
      <c r="W1120" s="7">
        <f t="shared" si="265"/>
        <v>-3.2022189970564406E-2</v>
      </c>
      <c r="X1120" s="7">
        <f t="shared" si="266"/>
        <v>-7.7350741105893189E-4</v>
      </c>
      <c r="Y1120" s="7">
        <f t="shared" si="267"/>
        <v>5.478872236521125E-4</v>
      </c>
      <c r="Z1120" s="7">
        <v>6.0299999999999998E-3</v>
      </c>
      <c r="AA1120" s="7">
        <f t="shared" si="268"/>
        <v>-1.7246602724096383E-2</v>
      </c>
      <c r="AB1120" s="7">
        <f t="shared" si="269"/>
        <v>-1.2702324917791379E-2</v>
      </c>
      <c r="AE1120" s="6">
        <v>45085</v>
      </c>
      <c r="AF1120" s="7">
        <v>13.65</v>
      </c>
      <c r="AG1120" s="7">
        <v>35.18</v>
      </c>
      <c r="AH1120" s="7">
        <v>115.11</v>
      </c>
      <c r="AI1120" s="7">
        <f t="shared" si="255"/>
        <v>4.5999999999999943</v>
      </c>
      <c r="AJ1120" s="7">
        <v>2.1</v>
      </c>
      <c r="AK1120" s="7">
        <v>26.945</v>
      </c>
      <c r="AL1120" s="7">
        <f t="shared" si="256"/>
        <v>24.844999999999999</v>
      </c>
      <c r="AM1120" s="7">
        <v>5.08</v>
      </c>
      <c r="AN1120" s="7">
        <v>4.5199999999999996</v>
      </c>
      <c r="AO1120" s="7">
        <v>3.73</v>
      </c>
      <c r="AP1120" s="7">
        <f t="shared" si="257"/>
        <v>-0.78999999999999959</v>
      </c>
      <c r="AQ1120" s="7">
        <v>2.2000000000000002</v>
      </c>
      <c r="AR1120" s="7">
        <v>119.5712</v>
      </c>
      <c r="AS1120" s="7">
        <v>1963.6</v>
      </c>
      <c r="AT1120" s="14">
        <v>304.01400000000001</v>
      </c>
      <c r="AU1120" s="14">
        <v>100.11960000000001</v>
      </c>
      <c r="AV1120" s="14">
        <v>64.2</v>
      </c>
      <c r="AY1120" s="6">
        <v>45085</v>
      </c>
      <c r="AZ1120" s="12">
        <v>0</v>
      </c>
      <c r="BA1120" s="12">
        <v>0</v>
      </c>
      <c r="BB1120" s="12">
        <v>0</v>
      </c>
      <c r="BE1120" s="6">
        <v>45085</v>
      </c>
      <c r="BF1120" t="s">
        <v>58</v>
      </c>
      <c r="BG1120" s="52">
        <v>5</v>
      </c>
    </row>
    <row r="1121" spans="1:59" x14ac:dyDescent="0.2">
      <c r="A1121" s="6">
        <v>45086</v>
      </c>
      <c r="B1121" s="12">
        <v>97.804500000000004</v>
      </c>
      <c r="C1121" s="12">
        <v>141.28829999999999</v>
      </c>
      <c r="D1121" s="12">
        <v>94.971900000000005</v>
      </c>
      <c r="E1121" s="12">
        <v>56.510199999999998</v>
      </c>
      <c r="F1121" s="12">
        <v>143.18969999999999</v>
      </c>
      <c r="G1121" s="12"/>
      <c r="H1121" s="12">
        <v>11.3588</v>
      </c>
      <c r="I1121" s="12">
        <v>41.569699999999997</v>
      </c>
      <c r="J1121" s="12">
        <v>10.2182</v>
      </c>
      <c r="K1121" s="12">
        <v>80.339200000000005</v>
      </c>
      <c r="L1121" s="12">
        <v>70.16</v>
      </c>
      <c r="M1121" s="12">
        <v>74.739999999999995</v>
      </c>
      <c r="O1121" s="6">
        <v>45086</v>
      </c>
      <c r="P1121" s="7">
        <f t="shared" si="258"/>
        <v>-7.4219440860022207E-3</v>
      </c>
      <c r="Q1121" s="7">
        <f t="shared" si="259"/>
        <v>-2.3894147619953603E-3</v>
      </c>
      <c r="R1121" s="7">
        <f t="shared" si="260"/>
        <v>-6.2381426836479858E-3</v>
      </c>
      <c r="S1121" s="7">
        <f t="shared" si="261"/>
        <v>-6.5525196986913024E-3</v>
      </c>
      <c r="T1121" s="7">
        <f t="shared" si="262"/>
        <v>-1.2904609936362219E-3</v>
      </c>
      <c r="U1121" s="7" t="str">
        <f t="shared" si="263"/>
        <v/>
      </c>
      <c r="V1121" s="7">
        <f t="shared" si="264"/>
        <v>3.0453398843847075E-2</v>
      </c>
      <c r="W1121" s="7">
        <f t="shared" si="265"/>
        <v>-6.6853281186331659E-4</v>
      </c>
      <c r="X1121" s="7">
        <f t="shared" si="266"/>
        <v>-1.1704346839619977E-2</v>
      </c>
      <c r="Y1121" s="7">
        <f t="shared" si="267"/>
        <v>1.0829671068659685E-4</v>
      </c>
      <c r="Z1121" s="7">
        <v>1.7930000000000001E-3</v>
      </c>
      <c r="AA1121" s="7">
        <f t="shared" si="268"/>
        <v>-1.5837435098626309E-2</v>
      </c>
      <c r="AB1121" s="7">
        <f t="shared" si="269"/>
        <v>-1.513772100947567E-2</v>
      </c>
      <c r="AE1121" s="6">
        <v>45086</v>
      </c>
      <c r="AF1121" s="7">
        <v>13.83</v>
      </c>
      <c r="AG1121" s="7">
        <v>33.700000000000003</v>
      </c>
      <c r="AH1121" s="7">
        <v>115.77</v>
      </c>
      <c r="AI1121" s="7">
        <f t="shared" si="255"/>
        <v>4.5799999999999983</v>
      </c>
      <c r="AJ1121" s="7">
        <v>1.85</v>
      </c>
      <c r="AK1121" s="7">
        <v>32.048999999999999</v>
      </c>
      <c r="AL1121" s="7">
        <f t="shared" si="256"/>
        <v>30.198999999999998</v>
      </c>
      <c r="AM1121" s="7">
        <v>5.08</v>
      </c>
      <c r="AN1121" s="7">
        <v>4.59</v>
      </c>
      <c r="AO1121" s="7">
        <v>3.75</v>
      </c>
      <c r="AP1121" s="7">
        <f t="shared" si="257"/>
        <v>-0.83999999999999986</v>
      </c>
      <c r="AQ1121" s="7">
        <v>2.2000000000000002</v>
      </c>
      <c r="AR1121" s="7">
        <v>119.43219999999999</v>
      </c>
      <c r="AS1121" s="7">
        <v>1962.2</v>
      </c>
      <c r="AT1121" s="14">
        <v>304.01400000000001</v>
      </c>
      <c r="AU1121" s="14">
        <v>100.11960000000001</v>
      </c>
      <c r="AV1121" s="14">
        <v>64.2</v>
      </c>
      <c r="AY1121" s="6">
        <v>45086</v>
      </c>
      <c r="AZ1121" s="12">
        <v>0</v>
      </c>
      <c r="BA1121" s="12">
        <v>0</v>
      </c>
      <c r="BB1121" s="12">
        <v>0</v>
      </c>
      <c r="BE1121" s="6">
        <v>45086</v>
      </c>
      <c r="BF1121" t="s">
        <v>58</v>
      </c>
      <c r="BG1121" s="52">
        <v>5</v>
      </c>
    </row>
    <row r="1122" spans="1:59" x14ac:dyDescent="0.2">
      <c r="A1122" s="6">
        <v>45089</v>
      </c>
      <c r="B1122" s="12">
        <v>96.921099999999996</v>
      </c>
      <c r="C1122" s="12">
        <v>139.92750000000001</v>
      </c>
      <c r="D1122" s="12">
        <v>93.993799999999993</v>
      </c>
      <c r="E1122" s="12">
        <v>56.386400000000002</v>
      </c>
      <c r="F1122" s="12">
        <v>140.66929999999999</v>
      </c>
      <c r="G1122" s="12"/>
      <c r="H1122" s="12">
        <v>11.351000000000001</v>
      </c>
      <c r="I1122" s="12">
        <v>41.122199999999999</v>
      </c>
      <c r="J1122" s="12">
        <v>10.113899999999999</v>
      </c>
      <c r="K1122" s="12">
        <v>80.347999999999999</v>
      </c>
      <c r="L1122" s="12">
        <v>67.08</v>
      </c>
      <c r="M1122" s="12">
        <v>71.8</v>
      </c>
      <c r="O1122" s="6">
        <v>45089</v>
      </c>
      <c r="P1122" s="7">
        <f t="shared" si="258"/>
        <v>-9.0733428016062656E-3</v>
      </c>
      <c r="Q1122" s="7">
        <f t="shared" si="259"/>
        <v>-9.6780523822640446E-3</v>
      </c>
      <c r="R1122" s="7">
        <f t="shared" si="260"/>
        <v>-1.0352235724614802E-2</v>
      </c>
      <c r="S1122" s="7">
        <f t="shared" si="261"/>
        <v>-2.193158157509938E-3</v>
      </c>
      <c r="T1122" s="7">
        <f t="shared" si="262"/>
        <v>-1.7758578993521016E-2</v>
      </c>
      <c r="U1122" s="7" t="str">
        <f t="shared" si="263"/>
        <v/>
      </c>
      <c r="V1122" s="7">
        <f t="shared" si="264"/>
        <v>-6.8692813734291651E-4</v>
      </c>
      <c r="W1122" s="7">
        <f t="shared" si="265"/>
        <v>-1.0823414834404944E-2</v>
      </c>
      <c r="X1122" s="7">
        <f t="shared" si="266"/>
        <v>-1.0259728695107566E-2</v>
      </c>
      <c r="Y1122" s="7">
        <f t="shared" si="267"/>
        <v>1.0952957060404593E-4</v>
      </c>
      <c r="Z1122" s="7">
        <v>9.0310000000000008E-3</v>
      </c>
      <c r="AA1122" s="7">
        <f t="shared" si="268"/>
        <v>-4.4892411108919429E-2</v>
      </c>
      <c r="AB1122" s="7">
        <f t="shared" si="269"/>
        <v>-4.013094800315934E-2</v>
      </c>
      <c r="AE1122" s="6">
        <v>45089</v>
      </c>
      <c r="AF1122" s="7">
        <v>15.01</v>
      </c>
      <c r="AG1122" s="7">
        <v>36.35</v>
      </c>
      <c r="AH1122" s="7">
        <v>119.8</v>
      </c>
      <c r="AI1122" s="7">
        <f t="shared" si="255"/>
        <v>4.7199999999999989</v>
      </c>
      <c r="AJ1122" s="7">
        <v>1.9</v>
      </c>
      <c r="AK1122" s="7">
        <v>31.036000000000001</v>
      </c>
      <c r="AL1122" s="7">
        <f t="shared" si="256"/>
        <v>29.136000000000003</v>
      </c>
      <c r="AM1122" s="7">
        <v>5.08</v>
      </c>
      <c r="AN1122" s="7">
        <v>4.55</v>
      </c>
      <c r="AO1122" s="7">
        <v>3.73</v>
      </c>
      <c r="AP1122" s="7">
        <f t="shared" si="257"/>
        <v>-0.81999999999999984</v>
      </c>
      <c r="AQ1122" s="7">
        <v>2.17</v>
      </c>
      <c r="AR1122" s="7">
        <v>119.63760000000001</v>
      </c>
      <c r="AS1122" s="7">
        <v>1955.3</v>
      </c>
      <c r="AT1122" s="14">
        <v>304.01400000000001</v>
      </c>
      <c r="AU1122" s="14">
        <v>100.11960000000001</v>
      </c>
      <c r="AV1122" s="14">
        <v>64.2</v>
      </c>
      <c r="AY1122" s="6">
        <v>45089</v>
      </c>
      <c r="AZ1122" s="12">
        <v>0</v>
      </c>
      <c r="BA1122" s="12">
        <v>0</v>
      </c>
      <c r="BB1122" s="12">
        <v>0</v>
      </c>
      <c r="BE1122" s="6">
        <v>45089</v>
      </c>
      <c r="BF1122" t="s">
        <v>58</v>
      </c>
      <c r="BG1122" s="52">
        <v>5</v>
      </c>
    </row>
    <row r="1123" spans="1:59" x14ac:dyDescent="0.2">
      <c r="A1123" s="6">
        <v>45090</v>
      </c>
      <c r="B1123" s="12">
        <v>96.939300000000003</v>
      </c>
      <c r="C1123" s="12">
        <v>140.977</v>
      </c>
      <c r="D1123" s="12">
        <v>94.533199999999994</v>
      </c>
      <c r="E1123" s="12">
        <v>55.9863</v>
      </c>
      <c r="F1123" s="12">
        <v>141.45760000000001</v>
      </c>
      <c r="G1123" s="12"/>
      <c r="H1123" s="12">
        <v>11.653</v>
      </c>
      <c r="I1123" s="12">
        <v>41.299399999999999</v>
      </c>
      <c r="J1123" s="12">
        <v>10.162000000000001</v>
      </c>
      <c r="K1123" s="12">
        <v>80.365499999999997</v>
      </c>
      <c r="L1123" s="12">
        <v>69.39</v>
      </c>
      <c r="M1123" s="12">
        <v>74.239999999999995</v>
      </c>
      <c r="O1123" s="6">
        <v>45090</v>
      </c>
      <c r="P1123" s="7">
        <f t="shared" si="258"/>
        <v>1.8776397916727265E-4</v>
      </c>
      <c r="Q1123" s="7">
        <f t="shared" si="259"/>
        <v>7.4723251730589944E-3</v>
      </c>
      <c r="R1123" s="7">
        <f t="shared" si="260"/>
        <v>5.7222729037251455E-3</v>
      </c>
      <c r="S1123" s="7">
        <f t="shared" si="261"/>
        <v>-7.1209767265203623E-3</v>
      </c>
      <c r="T1123" s="7">
        <f t="shared" si="262"/>
        <v>5.5882799653324067E-3</v>
      </c>
      <c r="U1123" s="7" t="str">
        <f t="shared" si="263"/>
        <v/>
      </c>
      <c r="V1123" s="7">
        <f t="shared" si="264"/>
        <v>2.6257811817923946E-2</v>
      </c>
      <c r="W1123" s="7">
        <f t="shared" si="265"/>
        <v>4.2998503551635401E-3</v>
      </c>
      <c r="X1123" s="7">
        <f t="shared" si="266"/>
        <v>4.7445578475801171E-3</v>
      </c>
      <c r="Y1123" s="7">
        <f t="shared" si="267"/>
        <v>2.1777884333497785E-4</v>
      </c>
      <c r="Z1123" s="7">
        <v>6.5709999999999996E-3</v>
      </c>
      <c r="AA1123" s="7">
        <f t="shared" si="268"/>
        <v>3.3856827956449377E-2</v>
      </c>
      <c r="AB1123" s="7">
        <f t="shared" si="269"/>
        <v>3.3418612423766696E-2</v>
      </c>
      <c r="AE1123" s="6">
        <v>45090</v>
      </c>
      <c r="AF1123" s="7">
        <v>14.61</v>
      </c>
      <c r="AG1123" s="7">
        <v>32.380000000000003</v>
      </c>
      <c r="AH1123" s="7">
        <v>118.8</v>
      </c>
      <c r="AI1123" s="7">
        <f t="shared" si="255"/>
        <v>4.8499999999999943</v>
      </c>
      <c r="AJ1123" s="7">
        <v>2</v>
      </c>
      <c r="AK1123" s="7">
        <v>36.051000000000002</v>
      </c>
      <c r="AL1123" s="7">
        <f t="shared" si="256"/>
        <v>34.051000000000002</v>
      </c>
      <c r="AM1123" s="7">
        <v>5.08</v>
      </c>
      <c r="AN1123" s="7">
        <v>4.67</v>
      </c>
      <c r="AO1123" s="7">
        <v>3.84</v>
      </c>
      <c r="AP1123" s="7">
        <f t="shared" si="257"/>
        <v>-0.83000000000000007</v>
      </c>
      <c r="AQ1123" s="7">
        <v>2.2000000000000002</v>
      </c>
      <c r="AR1123" s="7">
        <v>119.18989999999999</v>
      </c>
      <c r="AS1123" s="7">
        <v>1944.6</v>
      </c>
      <c r="AT1123" s="14">
        <v>304.01400000000001</v>
      </c>
      <c r="AU1123" s="14">
        <v>100.11960000000001</v>
      </c>
      <c r="AV1123" s="14">
        <v>64.2</v>
      </c>
      <c r="AY1123" s="6">
        <v>45090</v>
      </c>
      <c r="AZ1123" s="12">
        <v>0</v>
      </c>
      <c r="BA1123" s="12">
        <v>0</v>
      </c>
      <c r="BB1123" s="12">
        <v>0</v>
      </c>
      <c r="BE1123" s="6">
        <v>45090</v>
      </c>
      <c r="BF1123" t="s">
        <v>58</v>
      </c>
      <c r="BG1123" s="52">
        <v>5</v>
      </c>
    </row>
    <row r="1124" spans="1:59" x14ac:dyDescent="0.2">
      <c r="A1124" s="6">
        <v>45091</v>
      </c>
      <c r="B1124" s="12">
        <v>95.773600000000002</v>
      </c>
      <c r="C1124" s="12">
        <v>139.7141</v>
      </c>
      <c r="D1124" s="12">
        <v>93.856700000000004</v>
      </c>
      <c r="E1124" s="12">
        <v>55.700499999999998</v>
      </c>
      <c r="F1124" s="12">
        <v>143.05350000000001</v>
      </c>
      <c r="G1124" s="12"/>
      <c r="H1124" s="12">
        <v>12.1873</v>
      </c>
      <c r="I1124" s="12">
        <v>41.653599999999997</v>
      </c>
      <c r="J1124" s="12">
        <v>10.146000000000001</v>
      </c>
      <c r="K1124" s="12">
        <v>80.383099999999999</v>
      </c>
      <c r="L1124" s="12">
        <v>68.22</v>
      </c>
      <c r="M1124" s="12">
        <v>73.39</v>
      </c>
      <c r="O1124" s="6">
        <v>45091</v>
      </c>
      <c r="P1124" s="7">
        <f t="shared" si="258"/>
        <v>-1.2097936543182284E-2</v>
      </c>
      <c r="Q1124" s="7">
        <f t="shared" si="259"/>
        <v>-8.9985647699188584E-3</v>
      </c>
      <c r="R1124" s="7">
        <f t="shared" si="260"/>
        <v>-7.1819445505141698E-3</v>
      </c>
      <c r="S1124" s="7">
        <f t="shared" si="261"/>
        <v>-5.117894394430467E-3</v>
      </c>
      <c r="T1124" s="7">
        <f t="shared" si="262"/>
        <v>1.1218660629241786E-2</v>
      </c>
      <c r="U1124" s="7" t="str">
        <f t="shared" si="263"/>
        <v/>
      </c>
      <c r="V1124" s="7">
        <f t="shared" si="264"/>
        <v>4.4830768341779383E-2</v>
      </c>
      <c r="W1124" s="7">
        <f t="shared" si="265"/>
        <v>8.5398274350081457E-3</v>
      </c>
      <c r="X1124" s="7">
        <f t="shared" si="266"/>
        <v>-1.5757340270419013E-3</v>
      </c>
      <c r="Y1124" s="7">
        <f t="shared" si="267"/>
        <v>2.1897546940160447E-4</v>
      </c>
      <c r="Z1124" s="7">
        <v>1.1900000000000001E-3</v>
      </c>
      <c r="AA1124" s="7">
        <f t="shared" si="268"/>
        <v>-1.7004987920957886E-2</v>
      </c>
      <c r="AB1124" s="7">
        <f t="shared" si="269"/>
        <v>-1.1515401920973641E-2</v>
      </c>
      <c r="AE1124" s="6">
        <v>45091</v>
      </c>
      <c r="AF1124" s="7">
        <v>13.88</v>
      </c>
      <c r="AG1124" s="7">
        <v>33.659999999999997</v>
      </c>
      <c r="AH1124" s="7">
        <v>114.37</v>
      </c>
      <c r="AI1124" s="7">
        <f t="shared" si="255"/>
        <v>5.1700000000000017</v>
      </c>
      <c r="AJ1124" s="7">
        <v>2.0499999999999998</v>
      </c>
      <c r="AK1124" s="7">
        <v>38.311999999999998</v>
      </c>
      <c r="AL1124" s="7">
        <f t="shared" si="256"/>
        <v>36.262</v>
      </c>
      <c r="AM1124" s="7">
        <v>5.08</v>
      </c>
      <c r="AN1124" s="7">
        <v>4.74</v>
      </c>
      <c r="AO1124" s="7">
        <v>3.83</v>
      </c>
      <c r="AP1124" s="7">
        <f t="shared" si="257"/>
        <v>-0.91000000000000014</v>
      </c>
      <c r="AQ1124" s="7">
        <v>2.21</v>
      </c>
      <c r="AR1124" s="7">
        <v>118.776</v>
      </c>
      <c r="AS1124" s="7">
        <v>1955.3</v>
      </c>
      <c r="AT1124" s="14">
        <v>304.01400000000001</v>
      </c>
      <c r="AU1124" s="14">
        <v>100.11960000000001</v>
      </c>
      <c r="AV1124" s="14">
        <v>64.2</v>
      </c>
      <c r="AY1124" s="6">
        <v>45091</v>
      </c>
      <c r="AZ1124" s="12">
        <v>0</v>
      </c>
      <c r="BA1124" s="12">
        <v>0</v>
      </c>
      <c r="BB1124" s="12">
        <v>0</v>
      </c>
      <c r="BE1124" s="6">
        <v>45091</v>
      </c>
      <c r="BF1124" t="s">
        <v>58</v>
      </c>
      <c r="BG1124" s="52">
        <v>5</v>
      </c>
    </row>
    <row r="1125" spans="1:59" x14ac:dyDescent="0.2">
      <c r="A1125" s="6">
        <v>45092</v>
      </c>
      <c r="B1125" s="12">
        <v>96.438400000000001</v>
      </c>
      <c r="C1125" s="12">
        <v>140.77250000000001</v>
      </c>
      <c r="D1125" s="12">
        <v>95.209599999999995</v>
      </c>
      <c r="E1125" s="12">
        <v>55.652799999999999</v>
      </c>
      <c r="F1125" s="12">
        <v>143.2287</v>
      </c>
      <c r="G1125" s="12"/>
      <c r="H1125" s="12">
        <v>12.454700000000001</v>
      </c>
      <c r="I1125" s="12">
        <v>42.408799999999999</v>
      </c>
      <c r="J1125" s="12">
        <v>10.298400000000001</v>
      </c>
      <c r="K1125" s="12">
        <v>80.418199999999999</v>
      </c>
      <c r="L1125" s="12">
        <v>70.61</v>
      </c>
      <c r="M1125" s="12">
        <v>75.75</v>
      </c>
      <c r="O1125" s="6">
        <v>45092</v>
      </c>
      <c r="P1125" s="7">
        <f t="shared" si="258"/>
        <v>6.9173896624912393E-3</v>
      </c>
      <c r="Q1125" s="7">
        <f t="shared" si="259"/>
        <v>7.54692041270494E-3</v>
      </c>
      <c r="R1125" s="7">
        <f t="shared" si="260"/>
        <v>1.4311626048290805E-2</v>
      </c>
      <c r="S1125" s="7">
        <f t="shared" si="261"/>
        <v>-8.5673263239822506E-4</v>
      </c>
      <c r="T1125" s="7">
        <f t="shared" si="262"/>
        <v>1.223967273356033E-3</v>
      </c>
      <c r="U1125" s="7" t="str">
        <f t="shared" si="263"/>
        <v/>
      </c>
      <c r="V1125" s="7">
        <f t="shared" si="264"/>
        <v>2.1703635778984837E-2</v>
      </c>
      <c r="W1125" s="7">
        <f t="shared" si="265"/>
        <v>1.7968088421360537E-2</v>
      </c>
      <c r="X1125" s="7">
        <f t="shared" si="266"/>
        <v>1.4909004218789341E-2</v>
      </c>
      <c r="Y1125" s="7">
        <f t="shared" si="267"/>
        <v>4.3656364168035322E-4</v>
      </c>
      <c r="Z1125" s="7">
        <v>1.2322E-2</v>
      </c>
      <c r="AA1125" s="7">
        <f t="shared" si="268"/>
        <v>3.4434000537755832E-2</v>
      </c>
      <c r="AB1125" s="7">
        <f t="shared" si="269"/>
        <v>3.1650757832507065E-2</v>
      </c>
      <c r="AE1125" s="6">
        <v>45092</v>
      </c>
      <c r="AF1125" s="7">
        <v>14.5</v>
      </c>
      <c r="AG1125" s="7">
        <v>33.07</v>
      </c>
      <c r="AH1125" s="7">
        <v>107.34</v>
      </c>
      <c r="AI1125" s="7">
        <f t="shared" si="255"/>
        <v>5.1400000000000006</v>
      </c>
      <c r="AJ1125" s="7">
        <v>2.1800000000000002</v>
      </c>
      <c r="AK1125" s="7">
        <v>41.145000000000003</v>
      </c>
      <c r="AL1125" s="7">
        <f t="shared" si="256"/>
        <v>38.965000000000003</v>
      </c>
      <c r="AM1125" s="7">
        <v>5.07</v>
      </c>
      <c r="AN1125" s="7">
        <v>4.62</v>
      </c>
      <c r="AO1125" s="7">
        <v>3.72</v>
      </c>
      <c r="AP1125" s="7">
        <f t="shared" si="257"/>
        <v>-0.89999999999999991</v>
      </c>
      <c r="AQ1125" s="7">
        <v>2.21</v>
      </c>
      <c r="AR1125" s="7">
        <v>118.5521</v>
      </c>
      <c r="AS1125" s="7">
        <v>1957.8</v>
      </c>
      <c r="AT1125" s="14">
        <v>304.01400000000001</v>
      </c>
      <c r="AU1125" s="14">
        <v>100.11960000000001</v>
      </c>
      <c r="AV1125" s="14">
        <v>64.2</v>
      </c>
      <c r="AY1125" s="6">
        <v>45092</v>
      </c>
      <c r="AZ1125" s="12">
        <v>0</v>
      </c>
      <c r="BA1125" s="12">
        <v>0</v>
      </c>
      <c r="BB1125" s="12">
        <v>0</v>
      </c>
      <c r="BE1125" s="6">
        <v>45092</v>
      </c>
      <c r="BF1125" t="s">
        <v>58</v>
      </c>
      <c r="BG1125" s="52">
        <v>5</v>
      </c>
    </row>
    <row r="1126" spans="1:59" x14ac:dyDescent="0.2">
      <c r="A1126" s="6">
        <v>45093</v>
      </c>
      <c r="B1126" s="12">
        <v>95.746200000000002</v>
      </c>
      <c r="C1126" s="12">
        <v>139.86529999999999</v>
      </c>
      <c r="D1126" s="12">
        <v>95.913499999999999</v>
      </c>
      <c r="E1126" s="12">
        <v>55.395600000000002</v>
      </c>
      <c r="F1126" s="12">
        <v>144.6884</v>
      </c>
      <c r="G1126" s="12"/>
      <c r="H1126" s="12">
        <v>12.349299999999999</v>
      </c>
      <c r="I1126" s="12">
        <v>42.977499999999999</v>
      </c>
      <c r="J1126" s="12">
        <v>10.282299999999999</v>
      </c>
      <c r="K1126" s="12">
        <v>80.427000000000007</v>
      </c>
      <c r="L1126" s="12">
        <v>71.81</v>
      </c>
      <c r="M1126" s="12">
        <v>76.760000000000005</v>
      </c>
      <c r="O1126" s="6">
        <v>45093</v>
      </c>
      <c r="P1126" s="7">
        <f t="shared" si="258"/>
        <v>-7.2035219599032117E-3</v>
      </c>
      <c r="Q1126" s="7">
        <f t="shared" si="259"/>
        <v>-6.4652955523549008E-3</v>
      </c>
      <c r="R1126" s="7">
        <f t="shared" si="260"/>
        <v>7.3659665697082197E-3</v>
      </c>
      <c r="S1126" s="7">
        <f t="shared" si="261"/>
        <v>-4.6322227047901378E-3</v>
      </c>
      <c r="T1126" s="7">
        <f t="shared" si="262"/>
        <v>1.0139811123828E-2</v>
      </c>
      <c r="U1126" s="7" t="str">
        <f t="shared" si="263"/>
        <v/>
      </c>
      <c r="V1126" s="7">
        <f t="shared" si="264"/>
        <v>-8.4986804062287067E-3</v>
      </c>
      <c r="W1126" s="7">
        <f t="shared" si="265"/>
        <v>1.3320835060722337E-2</v>
      </c>
      <c r="X1126" s="7">
        <f t="shared" si="266"/>
        <v>-1.5645729527422661E-3</v>
      </c>
      <c r="Y1126" s="7">
        <f t="shared" si="267"/>
        <v>1.0942197850827519E-4</v>
      </c>
      <c r="Z1126" s="7">
        <v>-3.4120000000000001E-3</v>
      </c>
      <c r="AA1126" s="7">
        <f t="shared" si="268"/>
        <v>1.6851964593970637E-2</v>
      </c>
      <c r="AB1126" s="7">
        <f t="shared" si="269"/>
        <v>1.3245226750020723E-2</v>
      </c>
      <c r="AE1126" s="6">
        <v>45093</v>
      </c>
      <c r="AF1126" s="7">
        <v>13.54</v>
      </c>
      <c r="AG1126" s="7">
        <v>32.99</v>
      </c>
      <c r="AH1126" s="7">
        <v>104.43</v>
      </c>
      <c r="AI1126" s="7">
        <f t="shared" si="255"/>
        <v>4.9500000000000028</v>
      </c>
      <c r="AJ1126" s="7">
        <v>2.13</v>
      </c>
      <c r="AK1126" s="7">
        <v>35.008000000000003</v>
      </c>
      <c r="AL1126" s="7">
        <f t="shared" si="256"/>
        <v>32.878</v>
      </c>
      <c r="AM1126" s="7">
        <v>5.08</v>
      </c>
      <c r="AN1126" s="7">
        <v>4.7</v>
      </c>
      <c r="AO1126" s="7">
        <v>3.77</v>
      </c>
      <c r="AP1126" s="7">
        <f t="shared" si="257"/>
        <v>-0.93000000000000016</v>
      </c>
      <c r="AQ1126" s="7">
        <v>2.2200000000000002</v>
      </c>
      <c r="AR1126" s="7">
        <v>118.41840000000001</v>
      </c>
      <c r="AS1126" s="7">
        <v>1958.4</v>
      </c>
      <c r="AT1126" s="14">
        <v>304.01400000000001</v>
      </c>
      <c r="AU1126" s="14">
        <v>100.11960000000001</v>
      </c>
      <c r="AV1126" s="14">
        <v>64.2</v>
      </c>
      <c r="AY1126" s="6">
        <v>45093</v>
      </c>
      <c r="AZ1126" s="12">
        <v>0</v>
      </c>
      <c r="BA1126" s="12">
        <v>0</v>
      </c>
      <c r="BB1126" s="12">
        <v>0</v>
      </c>
      <c r="BE1126" s="6">
        <v>45093</v>
      </c>
      <c r="BF1126" t="s">
        <v>58</v>
      </c>
      <c r="BG1126" s="52">
        <v>5</v>
      </c>
    </row>
    <row r="1127" spans="1:59" x14ac:dyDescent="0.2">
      <c r="A1127" s="6">
        <v>45097</v>
      </c>
      <c r="B1127" s="12">
        <v>93.551299999999998</v>
      </c>
      <c r="C1127" s="12">
        <v>136.68129999999999</v>
      </c>
      <c r="D1127" s="12">
        <v>93.271600000000007</v>
      </c>
      <c r="E1127" s="12">
        <v>54.519199999999998</v>
      </c>
      <c r="F1127" s="12">
        <v>144.93170000000001</v>
      </c>
      <c r="G1127" s="12"/>
      <c r="H1127" s="12">
        <v>12.1792</v>
      </c>
      <c r="I1127" s="12">
        <v>41.5884</v>
      </c>
      <c r="J1127" s="12">
        <v>10.2262</v>
      </c>
      <c r="K1127" s="12">
        <v>80.444500000000005</v>
      </c>
      <c r="L1127" s="12">
        <v>70.94</v>
      </c>
      <c r="M1127" s="12">
        <v>75.790000000000006</v>
      </c>
      <c r="O1127" s="6">
        <v>45097</v>
      </c>
      <c r="P1127" s="7">
        <f t="shared" si="258"/>
        <v>-2.319099165346666E-2</v>
      </c>
      <c r="Q1127" s="7">
        <f t="shared" si="259"/>
        <v>-2.3027878126564229E-2</v>
      </c>
      <c r="R1127" s="7">
        <f t="shared" si="260"/>
        <v>-2.7931076529787081E-2</v>
      </c>
      <c r="S1127" s="7">
        <f t="shared" si="261"/>
        <v>-1.5947235010074206E-2</v>
      </c>
      <c r="T1127" s="7">
        <f t="shared" si="262"/>
        <v>1.6801324026417992E-3</v>
      </c>
      <c r="U1127" s="7" t="str">
        <f t="shared" si="263"/>
        <v/>
      </c>
      <c r="V1127" s="7">
        <f t="shared" si="264"/>
        <v>-1.3869802626023126E-2</v>
      </c>
      <c r="W1127" s="7">
        <f t="shared" si="265"/>
        <v>-3.2855440704957571E-2</v>
      </c>
      <c r="X1127" s="7">
        <f t="shared" si="266"/>
        <v>-5.4709159545541231E-3</v>
      </c>
      <c r="Y1127" s="7">
        <f t="shared" si="267"/>
        <v>2.1756495176613038E-4</v>
      </c>
      <c r="Z1127" s="7">
        <v>-5.202E-3</v>
      </c>
      <c r="AA1127" s="7">
        <f t="shared" si="268"/>
        <v>-1.2189292776750403E-2</v>
      </c>
      <c r="AB1127" s="7">
        <f t="shared" si="269"/>
        <v>-1.2717313315561361E-2</v>
      </c>
      <c r="AE1127" s="6">
        <v>45097</v>
      </c>
      <c r="AF1127" s="7">
        <v>13.88</v>
      </c>
      <c r="AG1127" s="7">
        <v>34.75</v>
      </c>
      <c r="AH1127" s="7">
        <v>104.43</v>
      </c>
      <c r="AI1127" s="7">
        <f t="shared" si="255"/>
        <v>4.8500000000000085</v>
      </c>
      <c r="AJ1127" s="7">
        <v>2.38</v>
      </c>
      <c r="AK1127" s="7">
        <v>38.707999999999998</v>
      </c>
      <c r="AL1127" s="7">
        <f t="shared" si="256"/>
        <v>36.327999999999996</v>
      </c>
      <c r="AM1127" s="7">
        <v>5.07</v>
      </c>
      <c r="AN1127" s="7">
        <v>4.68</v>
      </c>
      <c r="AO1127" s="7">
        <v>3.74</v>
      </c>
      <c r="AP1127" s="7">
        <f t="shared" si="257"/>
        <v>-0.9399999999999995</v>
      </c>
      <c r="AQ1127" s="7">
        <v>2.2200000000000002</v>
      </c>
      <c r="AR1127" s="7">
        <v>118.938</v>
      </c>
      <c r="AS1127" s="7">
        <v>1935.5</v>
      </c>
      <c r="AT1127" s="14">
        <v>304.01400000000001</v>
      </c>
      <c r="AU1127" s="14">
        <v>100.11960000000001</v>
      </c>
      <c r="AV1127" s="14">
        <v>64.2</v>
      </c>
      <c r="AY1127" s="6">
        <v>45097</v>
      </c>
      <c r="AZ1127" s="12">
        <v>0</v>
      </c>
      <c r="BA1127" s="12">
        <v>0</v>
      </c>
      <c r="BB1127" s="12">
        <v>0</v>
      </c>
      <c r="BE1127" s="6">
        <v>45097</v>
      </c>
      <c r="BF1127" t="s">
        <v>58</v>
      </c>
      <c r="BG1127" s="52">
        <v>5</v>
      </c>
    </row>
    <row r="1128" spans="1:59" x14ac:dyDescent="0.2">
      <c r="A1128" s="6">
        <v>45098</v>
      </c>
      <c r="B1128" s="12">
        <v>94.598699999999994</v>
      </c>
      <c r="C1128" s="12">
        <v>137.74860000000001</v>
      </c>
      <c r="D1128" s="12">
        <v>94.798299999999998</v>
      </c>
      <c r="E1128" s="12">
        <v>54.747799999999998</v>
      </c>
      <c r="F1128" s="12">
        <v>146.10919999999999</v>
      </c>
      <c r="G1128" s="12"/>
      <c r="H1128" s="12">
        <v>12.3088</v>
      </c>
      <c r="I1128" s="12">
        <v>41.746899999999997</v>
      </c>
      <c r="J1128" s="12">
        <v>10.2502</v>
      </c>
      <c r="K1128" s="12">
        <v>80.444500000000005</v>
      </c>
      <c r="L1128" s="12">
        <v>72.55</v>
      </c>
      <c r="M1128" s="12">
        <v>76.92</v>
      </c>
      <c r="O1128" s="6">
        <v>45098</v>
      </c>
      <c r="P1128" s="7">
        <f t="shared" si="258"/>
        <v>1.1133784955849487E-2</v>
      </c>
      <c r="Q1128" s="7">
        <f t="shared" si="259"/>
        <v>7.7783461729411816E-3</v>
      </c>
      <c r="R1128" s="7">
        <f t="shared" si="260"/>
        <v>1.6235809521405287E-2</v>
      </c>
      <c r="S1128" s="7">
        <f t="shared" si="261"/>
        <v>4.1842520344959324E-3</v>
      </c>
      <c r="T1128" s="7">
        <f t="shared" si="262"/>
        <v>8.091690375969917E-3</v>
      </c>
      <c r="U1128" s="7" t="str">
        <f t="shared" si="263"/>
        <v/>
      </c>
      <c r="V1128" s="7">
        <f t="shared" si="264"/>
        <v>1.0584875042894569E-2</v>
      </c>
      <c r="W1128" s="7">
        <f t="shared" si="265"/>
        <v>3.803914814525531E-3</v>
      </c>
      <c r="X1128" s="7">
        <f t="shared" si="266"/>
        <v>2.3441631331875524E-3</v>
      </c>
      <c r="Y1128" s="7">
        <f t="shared" si="267"/>
        <v>0</v>
      </c>
      <c r="Z1128" s="7">
        <v>-5.1370000000000001E-3</v>
      </c>
      <c r="AA1128" s="7">
        <f t="shared" si="268"/>
        <v>2.2441529984721178E-2</v>
      </c>
      <c r="AB1128" s="7">
        <f t="shared" si="269"/>
        <v>1.4799562896641265E-2</v>
      </c>
      <c r="AE1128" s="6">
        <v>45098</v>
      </c>
      <c r="AF1128" s="7">
        <v>13.2</v>
      </c>
      <c r="AG1128" s="7">
        <v>33.26</v>
      </c>
      <c r="AH1128" s="7">
        <v>110.84</v>
      </c>
      <c r="AI1128" s="7">
        <f t="shared" si="255"/>
        <v>4.3700000000000045</v>
      </c>
      <c r="AJ1128" s="7">
        <v>2.2400000000000002</v>
      </c>
      <c r="AK1128" s="7">
        <v>36.743000000000002</v>
      </c>
      <c r="AL1128" s="7">
        <f t="shared" si="256"/>
        <v>34.503</v>
      </c>
      <c r="AM1128" s="7">
        <v>5.07</v>
      </c>
      <c r="AN1128" s="7">
        <v>4.68</v>
      </c>
      <c r="AO1128" s="7">
        <v>3.72</v>
      </c>
      <c r="AP1128" s="7">
        <f t="shared" si="257"/>
        <v>-0.95999999999999952</v>
      </c>
      <c r="AQ1128" s="7">
        <v>2.21</v>
      </c>
      <c r="AR1128" s="7">
        <v>118.727</v>
      </c>
      <c r="AS1128" s="7">
        <v>1933.3</v>
      </c>
      <c r="AT1128" s="14">
        <v>304.01400000000001</v>
      </c>
      <c r="AU1128" s="14">
        <v>100.11960000000001</v>
      </c>
      <c r="AV1128" s="14">
        <v>64.2</v>
      </c>
      <c r="AY1128" s="6">
        <v>45098</v>
      </c>
      <c r="AZ1128" s="12">
        <v>0</v>
      </c>
      <c r="BA1128" s="12">
        <v>0</v>
      </c>
      <c r="BB1128" s="12">
        <v>0</v>
      </c>
      <c r="BE1128" s="6">
        <v>45098</v>
      </c>
      <c r="BF1128" t="s">
        <v>58</v>
      </c>
      <c r="BG1128" s="52">
        <v>5</v>
      </c>
    </row>
    <row r="1129" spans="1:59" x14ac:dyDescent="0.2">
      <c r="A1129" s="6">
        <v>45099</v>
      </c>
      <c r="B1129" s="12">
        <v>94.079599999999999</v>
      </c>
      <c r="C1129" s="12">
        <v>135.75630000000001</v>
      </c>
      <c r="D1129" s="12">
        <v>92.723100000000002</v>
      </c>
      <c r="E1129" s="12">
        <v>53.842799999999997</v>
      </c>
      <c r="F1129" s="12">
        <v>145.4864</v>
      </c>
      <c r="G1129" s="12"/>
      <c r="H1129" s="12">
        <v>12.0495</v>
      </c>
      <c r="I1129" s="12">
        <v>42.091799999999999</v>
      </c>
      <c r="J1129" s="12">
        <v>10.162000000000001</v>
      </c>
      <c r="K1129" s="12">
        <v>80.479600000000005</v>
      </c>
      <c r="L1129" s="12">
        <v>69.22</v>
      </c>
      <c r="M1129" s="12">
        <v>73.930000000000007</v>
      </c>
      <c r="O1129" s="6">
        <v>45099</v>
      </c>
      <c r="P1129" s="7">
        <f t="shared" si="258"/>
        <v>-5.5025014509297275E-3</v>
      </c>
      <c r="Q1129" s="7">
        <f t="shared" si="259"/>
        <v>-1.4568918065026948E-2</v>
      </c>
      <c r="R1129" s="7">
        <f t="shared" si="260"/>
        <v>-2.2133844143319738E-2</v>
      </c>
      <c r="S1129" s="7">
        <f t="shared" si="261"/>
        <v>-1.6668495313117614E-2</v>
      </c>
      <c r="T1129" s="7">
        <f t="shared" si="262"/>
        <v>-4.2716758896920864E-3</v>
      </c>
      <c r="U1129" s="7" t="str">
        <f t="shared" si="263"/>
        <v/>
      </c>
      <c r="V1129" s="7">
        <f t="shared" si="264"/>
        <v>-2.129128842269323E-2</v>
      </c>
      <c r="W1129" s="7">
        <f t="shared" si="265"/>
        <v>8.2277503274762846E-3</v>
      </c>
      <c r="X1129" s="7">
        <f t="shared" si="266"/>
        <v>-8.641944417638478E-3</v>
      </c>
      <c r="Y1129" s="7">
        <f t="shared" si="267"/>
        <v>4.3623050315786104E-4</v>
      </c>
      <c r="Z1129" s="7">
        <v>3.6029999999999999E-3</v>
      </c>
      <c r="AA1129" s="7">
        <f t="shared" si="268"/>
        <v>-4.6986141122998655E-2</v>
      </c>
      <c r="AB1129" s="7">
        <f t="shared" si="269"/>
        <v>-3.9647221151570211E-2</v>
      </c>
      <c r="AE1129" s="6">
        <v>45099</v>
      </c>
      <c r="AF1129" s="7">
        <v>12.91</v>
      </c>
      <c r="AG1129" s="7">
        <v>34.93</v>
      </c>
      <c r="AH1129" s="7">
        <v>107.7</v>
      </c>
      <c r="AI1129" s="7">
        <f t="shared" si="255"/>
        <v>4.710000000000008</v>
      </c>
      <c r="AJ1129" s="7">
        <v>2.27</v>
      </c>
      <c r="AK1129" s="7">
        <v>34.097000000000001</v>
      </c>
      <c r="AL1129" s="7">
        <f t="shared" si="256"/>
        <v>31.827000000000002</v>
      </c>
      <c r="AM1129" s="7">
        <v>5.07</v>
      </c>
      <c r="AN1129" s="7">
        <v>4.7699999999999996</v>
      </c>
      <c r="AO1129" s="7">
        <v>3.8</v>
      </c>
      <c r="AP1129" s="7">
        <f t="shared" si="257"/>
        <v>-0.96999999999999975</v>
      </c>
      <c r="AQ1129" s="7">
        <v>2.2400000000000002</v>
      </c>
      <c r="AR1129" s="7">
        <v>118.7552</v>
      </c>
      <c r="AS1129" s="7">
        <v>1912.7</v>
      </c>
      <c r="AT1129" s="14">
        <v>304.01400000000001</v>
      </c>
      <c r="AU1129" s="14">
        <v>100.11960000000001</v>
      </c>
      <c r="AV1129" s="14">
        <v>64.2</v>
      </c>
      <c r="AY1129" s="6">
        <v>45099</v>
      </c>
      <c r="AZ1129" s="12">
        <v>0</v>
      </c>
      <c r="BA1129" s="12">
        <v>0</v>
      </c>
      <c r="BB1129" s="12">
        <v>0</v>
      </c>
      <c r="BE1129" s="6">
        <v>45099</v>
      </c>
      <c r="BF1129" t="s">
        <v>58</v>
      </c>
      <c r="BG1129" s="52">
        <v>5</v>
      </c>
    </row>
    <row r="1130" spans="1:59" x14ac:dyDescent="0.2">
      <c r="A1130" s="6">
        <v>45100</v>
      </c>
      <c r="B1130" s="12">
        <v>93.259900000000002</v>
      </c>
      <c r="C1130" s="12">
        <v>134.60900000000001</v>
      </c>
      <c r="D1130" s="12">
        <v>91.836399999999998</v>
      </c>
      <c r="E1130" s="12">
        <v>53.414200000000001</v>
      </c>
      <c r="F1130" s="12">
        <v>144.57159999999999</v>
      </c>
      <c r="G1130" s="12"/>
      <c r="H1130" s="12">
        <v>11.6282</v>
      </c>
      <c r="I1130" s="12">
        <v>41.075600000000001</v>
      </c>
      <c r="J1130" s="12">
        <v>10.025700000000001</v>
      </c>
      <c r="K1130" s="12">
        <v>80.488399999999999</v>
      </c>
      <c r="L1130" s="12">
        <v>68.91</v>
      </c>
      <c r="M1130" s="12">
        <v>73.56</v>
      </c>
      <c r="O1130" s="6">
        <v>45100</v>
      </c>
      <c r="P1130" s="7">
        <f t="shared" si="258"/>
        <v>-8.7510133320681978E-3</v>
      </c>
      <c r="Q1130" s="7">
        <f t="shared" si="259"/>
        <v>-8.4870868171427766E-3</v>
      </c>
      <c r="R1130" s="7">
        <f t="shared" si="260"/>
        <v>-9.6088992707167881E-3</v>
      </c>
      <c r="S1130" s="7">
        <f t="shared" si="261"/>
        <v>-7.9920617084202061E-3</v>
      </c>
      <c r="T1130" s="7">
        <f t="shared" si="262"/>
        <v>-6.3077248903572365E-3</v>
      </c>
      <c r="U1130" s="7" t="str">
        <f t="shared" si="263"/>
        <v/>
      </c>
      <c r="V1130" s="7">
        <f t="shared" si="264"/>
        <v>-3.5589982888725245E-2</v>
      </c>
      <c r="W1130" s="7">
        <f t="shared" si="265"/>
        <v>-2.4438676128470203E-2</v>
      </c>
      <c r="X1130" s="7">
        <f t="shared" si="266"/>
        <v>-1.3503476980180614E-2</v>
      </c>
      <c r="Y1130" s="7">
        <f t="shared" si="267"/>
        <v>1.0933850217134214E-4</v>
      </c>
      <c r="Z1130" s="7">
        <v>-7.5890000000000003E-3</v>
      </c>
      <c r="AA1130" s="7">
        <f t="shared" si="268"/>
        <v>-4.4885328380816145E-3</v>
      </c>
      <c r="AB1130" s="7">
        <f t="shared" si="269"/>
        <v>-5.017299832888426E-3</v>
      </c>
      <c r="AE1130" s="6">
        <v>45100</v>
      </c>
      <c r="AF1130" s="7">
        <v>13.44</v>
      </c>
      <c r="AG1130" s="7">
        <v>35.36</v>
      </c>
      <c r="AH1130" s="7">
        <v>105.74</v>
      </c>
      <c r="AI1130" s="7">
        <f t="shared" si="255"/>
        <v>4.6500000000000057</v>
      </c>
      <c r="AJ1130" s="7">
        <v>2.2200000000000002</v>
      </c>
      <c r="AK1130" s="7">
        <v>32.506999999999998</v>
      </c>
      <c r="AL1130" s="7">
        <f t="shared" si="256"/>
        <v>30.286999999999999</v>
      </c>
      <c r="AM1130" s="7">
        <v>5.07</v>
      </c>
      <c r="AN1130" s="7">
        <v>4.71</v>
      </c>
      <c r="AO1130" s="7">
        <v>3.74</v>
      </c>
      <c r="AP1130" s="7">
        <f t="shared" si="257"/>
        <v>-0.96999999999999975</v>
      </c>
      <c r="AQ1130" s="7">
        <v>2.21</v>
      </c>
      <c r="AR1130" s="7">
        <v>119.152</v>
      </c>
      <c r="AS1130" s="7">
        <v>1919.1</v>
      </c>
      <c r="AT1130" s="14">
        <v>304.01400000000001</v>
      </c>
      <c r="AU1130" s="14">
        <v>100.11960000000001</v>
      </c>
      <c r="AV1130" s="14">
        <v>64.2</v>
      </c>
      <c r="AY1130" s="6">
        <v>45100</v>
      </c>
      <c r="AZ1130" s="12">
        <v>0</v>
      </c>
      <c r="BA1130" s="12">
        <v>0</v>
      </c>
      <c r="BB1130" s="12">
        <v>0</v>
      </c>
      <c r="BE1130" s="6">
        <v>45100</v>
      </c>
      <c r="BF1130" t="s">
        <v>58</v>
      </c>
      <c r="BG1130" s="52">
        <v>5</v>
      </c>
    </row>
    <row r="1131" spans="1:59" x14ac:dyDescent="0.2">
      <c r="A1131" s="6">
        <v>45103</v>
      </c>
      <c r="B1131" s="12">
        <v>94.981200000000001</v>
      </c>
      <c r="C1131" s="12">
        <v>136.97479999999999</v>
      </c>
      <c r="D1131" s="12">
        <v>93.169899999999998</v>
      </c>
      <c r="E1131" s="12">
        <v>54.5383</v>
      </c>
      <c r="F1131" s="12">
        <v>143.47200000000001</v>
      </c>
      <c r="G1131" s="12"/>
      <c r="H1131" s="12">
        <v>11.117599999999999</v>
      </c>
      <c r="I1131" s="12">
        <v>39.8264</v>
      </c>
      <c r="J1131" s="12">
        <v>10.1059</v>
      </c>
      <c r="K1131" s="12">
        <v>80.497200000000007</v>
      </c>
      <c r="L1131" s="12">
        <v>69.09</v>
      </c>
      <c r="M1131" s="12">
        <v>73.86</v>
      </c>
      <c r="O1131" s="6">
        <v>45103</v>
      </c>
      <c r="P1131" s="7">
        <f t="shared" si="258"/>
        <v>1.8288758171421688E-2</v>
      </c>
      <c r="Q1131" s="7">
        <f t="shared" si="259"/>
        <v>1.7422687543129162E-2</v>
      </c>
      <c r="R1131" s="7">
        <f t="shared" si="260"/>
        <v>1.4415974958200149E-2</v>
      </c>
      <c r="S1131" s="7">
        <f t="shared" si="261"/>
        <v>2.0826578928683386E-2</v>
      </c>
      <c r="T1131" s="7">
        <f t="shared" si="262"/>
        <v>-7.634992352453681E-3</v>
      </c>
      <c r="U1131" s="7" t="str">
        <f t="shared" si="263"/>
        <v/>
      </c>
      <c r="V1131" s="7">
        <f t="shared" si="264"/>
        <v>-4.4903744220879553E-2</v>
      </c>
      <c r="W1131" s="7">
        <f t="shared" si="265"/>
        <v>-3.0884262265988029E-2</v>
      </c>
      <c r="X1131" s="7">
        <f t="shared" si="266"/>
        <v>7.9676155175855239E-3</v>
      </c>
      <c r="Y1131" s="7">
        <f t="shared" si="267"/>
        <v>1.093265485703785E-4</v>
      </c>
      <c r="Z1131" s="7">
        <v>-4.0940000000000004E-3</v>
      </c>
      <c r="AA1131" s="7">
        <f t="shared" si="268"/>
        <v>2.6086971315870218E-3</v>
      </c>
      <c r="AB1131" s="7">
        <f t="shared" si="269"/>
        <v>4.0700096882966786E-3</v>
      </c>
      <c r="AE1131" s="6">
        <v>45103</v>
      </c>
      <c r="AF1131" s="7">
        <v>14.25</v>
      </c>
      <c r="AG1131" s="7">
        <v>36.67</v>
      </c>
      <c r="AH1131" s="7">
        <v>109.02</v>
      </c>
      <c r="AI1131" s="7">
        <f t="shared" si="255"/>
        <v>4.769999999999996</v>
      </c>
      <c r="AJ1131" s="7">
        <v>2.62</v>
      </c>
      <c r="AK1131" s="7">
        <v>31.975000000000001</v>
      </c>
      <c r="AL1131" s="7">
        <f t="shared" si="256"/>
        <v>29.355</v>
      </c>
      <c r="AM1131" s="7">
        <v>5.07</v>
      </c>
      <c r="AN1131" s="7">
        <v>4.6500000000000004</v>
      </c>
      <c r="AO1131" s="7">
        <v>3.72</v>
      </c>
      <c r="AP1131" s="7">
        <f t="shared" si="257"/>
        <v>-0.93000000000000016</v>
      </c>
      <c r="AQ1131" s="7">
        <v>2.1800000000000002</v>
      </c>
      <c r="AR1131" s="7">
        <v>119.0761</v>
      </c>
      <c r="AS1131" s="7">
        <v>1923.7</v>
      </c>
      <c r="AT1131" s="14">
        <v>304.01400000000001</v>
      </c>
      <c r="AU1131" s="14">
        <v>100.11960000000001</v>
      </c>
      <c r="AV1131" s="14">
        <v>64.2</v>
      </c>
      <c r="AY1131" s="6">
        <v>45103</v>
      </c>
      <c r="AZ1131" s="12">
        <v>0</v>
      </c>
      <c r="BA1131" s="12">
        <v>0</v>
      </c>
      <c r="BB1131" s="12">
        <v>0</v>
      </c>
      <c r="BE1131" s="6">
        <v>45103</v>
      </c>
      <c r="BF1131" t="s">
        <v>58</v>
      </c>
      <c r="BG1131" s="52">
        <v>5</v>
      </c>
    </row>
    <row r="1132" spans="1:59" x14ac:dyDescent="0.2">
      <c r="A1132" s="6">
        <v>45104</v>
      </c>
      <c r="B1132" s="12">
        <v>95.218000000000004</v>
      </c>
      <c r="C1132" s="12">
        <v>136.5479</v>
      </c>
      <c r="D1132" s="12">
        <v>92.691699999999997</v>
      </c>
      <c r="E1132" s="12">
        <v>54.423900000000003</v>
      </c>
      <c r="F1132" s="12">
        <v>145.39879999999999</v>
      </c>
      <c r="G1132" s="12"/>
      <c r="H1132" s="12">
        <v>10.825900000000001</v>
      </c>
      <c r="I1132" s="12">
        <v>40.161999999999999</v>
      </c>
      <c r="J1132" s="12">
        <v>10.138</v>
      </c>
      <c r="K1132" s="12">
        <v>80.514700000000005</v>
      </c>
      <c r="L1132" s="12">
        <v>67.680000000000007</v>
      </c>
      <c r="M1132" s="12">
        <v>71.88</v>
      </c>
      <c r="O1132" s="6">
        <v>45104</v>
      </c>
      <c r="P1132" s="7">
        <f t="shared" si="258"/>
        <v>2.4900222750759071E-3</v>
      </c>
      <c r="Q1132" s="7">
        <f t="shared" si="259"/>
        <v>-3.1214984835550665E-3</v>
      </c>
      <c r="R1132" s="7">
        <f t="shared" si="260"/>
        <v>-5.1457757297687767E-3</v>
      </c>
      <c r="S1132" s="7">
        <f t="shared" si="261"/>
        <v>-2.099811531603611E-3</v>
      </c>
      <c r="T1132" s="7">
        <f t="shared" si="262"/>
        <v>1.3340417760759643E-2</v>
      </c>
      <c r="U1132" s="7" t="str">
        <f t="shared" si="263"/>
        <v/>
      </c>
      <c r="V1132" s="7">
        <f t="shared" si="264"/>
        <v>-2.6588026880094581E-2</v>
      </c>
      <c r="W1132" s="7">
        <f t="shared" si="265"/>
        <v>8.3912659641704763E-3</v>
      </c>
      <c r="X1132" s="7">
        <f t="shared" si="266"/>
        <v>3.1713283412124977E-3</v>
      </c>
      <c r="Y1132" s="7">
        <f t="shared" si="267"/>
        <v>2.1737523833831914E-4</v>
      </c>
      <c r="Z1132" s="7">
        <v>1.0904E-2</v>
      </c>
      <c r="AA1132" s="7">
        <f t="shared" si="268"/>
        <v>-2.0619287202735592E-2</v>
      </c>
      <c r="AB1132" s="7">
        <f t="shared" si="269"/>
        <v>-2.7173347509058893E-2</v>
      </c>
      <c r="AE1132" s="6">
        <v>45104</v>
      </c>
      <c r="AF1132" s="7">
        <v>13.74</v>
      </c>
      <c r="AG1132" s="7">
        <v>39.299999999999997</v>
      </c>
      <c r="AH1132" s="7">
        <v>110.85</v>
      </c>
      <c r="AI1132" s="7">
        <f t="shared" si="255"/>
        <v>4.1999999999999886</v>
      </c>
      <c r="AJ1132" s="7">
        <v>2.68</v>
      </c>
      <c r="AK1132" s="7">
        <v>34.506</v>
      </c>
      <c r="AL1132" s="7">
        <f t="shared" si="256"/>
        <v>31.826000000000001</v>
      </c>
      <c r="AM1132" s="7">
        <v>5.07</v>
      </c>
      <c r="AN1132" s="7">
        <v>4.74</v>
      </c>
      <c r="AO1132" s="7">
        <v>3.77</v>
      </c>
      <c r="AP1132" s="7">
        <f t="shared" si="257"/>
        <v>-0.9700000000000002</v>
      </c>
      <c r="AQ1132" s="7">
        <v>2.2000000000000002</v>
      </c>
      <c r="AR1132" s="7">
        <v>118.89490000000001</v>
      </c>
      <c r="AS1132" s="7">
        <v>1914</v>
      </c>
      <c r="AT1132" s="14">
        <v>304.01400000000001</v>
      </c>
      <c r="AU1132" s="14">
        <v>100.11960000000001</v>
      </c>
      <c r="AV1132" s="14">
        <v>64.2</v>
      </c>
      <c r="AY1132" s="6">
        <v>45104</v>
      </c>
      <c r="AZ1132" s="12">
        <v>0</v>
      </c>
      <c r="BA1132" s="12">
        <v>0</v>
      </c>
      <c r="BB1132" s="12">
        <v>0</v>
      </c>
      <c r="BE1132" s="6">
        <v>45104</v>
      </c>
      <c r="BF1132" t="s">
        <v>58</v>
      </c>
      <c r="BG1132" s="52">
        <v>5</v>
      </c>
    </row>
    <row r="1133" spans="1:59" x14ac:dyDescent="0.2">
      <c r="A1133" s="6">
        <v>45105</v>
      </c>
      <c r="B1133" s="12">
        <v>95.992099999999994</v>
      </c>
      <c r="C1133" s="12">
        <v>137.7841</v>
      </c>
      <c r="D1133" s="12">
        <v>94.273499999999999</v>
      </c>
      <c r="E1133" s="12">
        <v>54.738300000000002</v>
      </c>
      <c r="F1133" s="12">
        <v>145.97300000000001</v>
      </c>
      <c r="G1133" s="12"/>
      <c r="H1133" s="12">
        <v>11.1258</v>
      </c>
      <c r="I1133" s="12">
        <v>40.264600000000002</v>
      </c>
      <c r="J1133" s="12">
        <v>10.2182</v>
      </c>
      <c r="K1133" s="12">
        <v>80.523499999999999</v>
      </c>
      <c r="L1133" s="12">
        <v>69.540000000000006</v>
      </c>
      <c r="M1133" s="12">
        <v>73.64</v>
      </c>
      <c r="O1133" s="6">
        <v>45105</v>
      </c>
      <c r="P1133" s="7">
        <f t="shared" si="258"/>
        <v>8.0968968599970156E-3</v>
      </c>
      <c r="Q1133" s="7">
        <f t="shared" si="259"/>
        <v>9.0124984874583557E-3</v>
      </c>
      <c r="R1133" s="7">
        <f t="shared" si="260"/>
        <v>1.6921199693745084E-2</v>
      </c>
      <c r="S1133" s="7">
        <f t="shared" si="261"/>
        <v>5.7602516132613333E-3</v>
      </c>
      <c r="T1133" s="7">
        <f t="shared" si="262"/>
        <v>3.9413611290962979E-3</v>
      </c>
      <c r="U1133" s="7" t="str">
        <f t="shared" si="263"/>
        <v/>
      </c>
      <c r="V1133" s="7">
        <f t="shared" si="264"/>
        <v>2.7325324269114756E-2</v>
      </c>
      <c r="W1133" s="7">
        <f t="shared" si="265"/>
        <v>2.5513960718782772E-3</v>
      </c>
      <c r="X1133" s="7">
        <f t="shared" si="266"/>
        <v>7.8797039689101015E-3</v>
      </c>
      <c r="Y1133" s="7">
        <f t="shared" si="267"/>
        <v>1.0929083917673061E-4</v>
      </c>
      <c r="Z1133" s="7">
        <v>5.04E-4</v>
      </c>
      <c r="AA1133" s="7">
        <f t="shared" si="268"/>
        <v>2.7111411281747554E-2</v>
      </c>
      <c r="AB1133" s="7">
        <f t="shared" si="269"/>
        <v>2.4190294449518864E-2</v>
      </c>
      <c r="AE1133" s="6">
        <v>45105</v>
      </c>
      <c r="AF1133" s="7">
        <v>13.43</v>
      </c>
      <c r="AG1133" s="7">
        <v>36.86</v>
      </c>
      <c r="AH1133" s="7">
        <v>108.3</v>
      </c>
      <c r="AI1133" s="7">
        <f t="shared" si="255"/>
        <v>4.0999999999999943</v>
      </c>
      <c r="AJ1133" s="7">
        <v>2.71</v>
      </c>
      <c r="AK1133" s="7">
        <v>34.125</v>
      </c>
      <c r="AL1133" s="7">
        <f t="shared" si="256"/>
        <v>31.414999999999999</v>
      </c>
      <c r="AM1133" s="7">
        <v>5.07</v>
      </c>
      <c r="AN1133" s="7">
        <v>4.71</v>
      </c>
      <c r="AO1133" s="7">
        <v>3.71</v>
      </c>
      <c r="AP1133" s="7">
        <f t="shared" si="257"/>
        <v>-1</v>
      </c>
      <c r="AQ1133" s="7">
        <v>2.1800000000000002</v>
      </c>
      <c r="AR1133" s="7">
        <v>119.3382</v>
      </c>
      <c r="AS1133" s="7">
        <v>1912.3</v>
      </c>
      <c r="AT1133" s="14">
        <v>304.01400000000001</v>
      </c>
      <c r="AU1133" s="14">
        <v>100.11960000000001</v>
      </c>
      <c r="AV1133" s="14">
        <v>64.2</v>
      </c>
      <c r="AY1133" s="6">
        <v>45105</v>
      </c>
      <c r="AZ1133" s="12">
        <v>0</v>
      </c>
      <c r="BA1133" s="12">
        <v>0</v>
      </c>
      <c r="BB1133" s="12">
        <v>0</v>
      </c>
      <c r="BE1133" s="6">
        <v>45105</v>
      </c>
      <c r="BF1133" t="s">
        <v>58</v>
      </c>
      <c r="BG1133" s="52">
        <v>5</v>
      </c>
    </row>
    <row r="1134" spans="1:59" x14ac:dyDescent="0.2">
      <c r="A1134" s="6">
        <v>45106</v>
      </c>
      <c r="B1134" s="12">
        <v>97.176100000000005</v>
      </c>
      <c r="C1134" s="12">
        <v>138.9581</v>
      </c>
      <c r="D1134" s="12">
        <v>94.779300000000006</v>
      </c>
      <c r="E1134" s="12">
        <v>55.748100000000001</v>
      </c>
      <c r="F1134" s="12">
        <v>147.15049999999999</v>
      </c>
      <c r="G1134" s="12"/>
      <c r="H1134" s="12">
        <v>11.2797</v>
      </c>
      <c r="I1134" s="12">
        <v>41.1036</v>
      </c>
      <c r="J1134" s="12">
        <v>10.2422</v>
      </c>
      <c r="K1134" s="12">
        <v>80.549800000000005</v>
      </c>
      <c r="L1134" s="12">
        <v>69.849999999999994</v>
      </c>
      <c r="M1134" s="12">
        <v>73.86</v>
      </c>
      <c r="O1134" s="6">
        <v>45106</v>
      </c>
      <c r="P1134" s="7">
        <f t="shared" si="258"/>
        <v>1.2258900043089244E-2</v>
      </c>
      <c r="Q1134" s="7">
        <f t="shared" si="259"/>
        <v>8.4844815330921575E-3</v>
      </c>
      <c r="R1134" s="7">
        <f t="shared" si="260"/>
        <v>5.3508988689217225E-3</v>
      </c>
      <c r="S1134" s="7">
        <f t="shared" si="261"/>
        <v>1.8279681812310995E-2</v>
      </c>
      <c r="T1134" s="7">
        <f t="shared" si="262"/>
        <v>8.0341994674675149E-3</v>
      </c>
      <c r="U1134" s="7" t="str">
        <f t="shared" si="263"/>
        <v/>
      </c>
      <c r="V1134" s="7">
        <f t="shared" si="264"/>
        <v>1.373791439230361E-2</v>
      </c>
      <c r="W1134" s="7">
        <f t="shared" si="265"/>
        <v>2.0623037895029908E-2</v>
      </c>
      <c r="X1134" s="7">
        <f t="shared" si="266"/>
        <v>2.3459962666807035E-3</v>
      </c>
      <c r="Y1134" s="7">
        <f t="shared" si="267"/>
        <v>3.2655940163555026E-4</v>
      </c>
      <c r="Z1134" s="7">
        <v>3.934E-3</v>
      </c>
      <c r="AA1134" s="7">
        <f t="shared" si="268"/>
        <v>4.4479591232553187E-3</v>
      </c>
      <c r="AB1134" s="7">
        <f t="shared" si="269"/>
        <v>2.9830530595400854E-3</v>
      </c>
      <c r="AE1134" s="6">
        <v>45106</v>
      </c>
      <c r="AF1134" s="7">
        <v>13.54</v>
      </c>
      <c r="AG1134" s="7">
        <v>35.42</v>
      </c>
      <c r="AH1134" s="7">
        <v>113.45</v>
      </c>
      <c r="AI1134" s="7">
        <f t="shared" si="255"/>
        <v>4.0100000000000051</v>
      </c>
      <c r="AJ1134" s="7">
        <v>2.4</v>
      </c>
      <c r="AK1134" s="7">
        <v>35.18</v>
      </c>
      <c r="AL1134" s="7">
        <f t="shared" si="256"/>
        <v>32.78</v>
      </c>
      <c r="AM1134" s="7">
        <v>5.07</v>
      </c>
      <c r="AN1134" s="7">
        <v>4.87</v>
      </c>
      <c r="AO1134" s="7">
        <v>3.85</v>
      </c>
      <c r="AP1134" s="7">
        <f t="shared" si="257"/>
        <v>-1.02</v>
      </c>
      <c r="AQ1134" s="7">
        <v>2.2000000000000002</v>
      </c>
      <c r="AR1134" s="7">
        <v>119.527</v>
      </c>
      <c r="AS1134" s="7">
        <v>1909.2</v>
      </c>
      <c r="AT1134" s="14">
        <v>304.01400000000001</v>
      </c>
      <c r="AU1134" s="14">
        <v>100.11960000000001</v>
      </c>
      <c r="AV1134" s="14">
        <v>64.2</v>
      </c>
      <c r="AY1134" s="6">
        <v>45106</v>
      </c>
      <c r="AZ1134" s="12">
        <v>0</v>
      </c>
      <c r="BA1134" s="12">
        <v>0</v>
      </c>
      <c r="BB1134" s="12">
        <v>0</v>
      </c>
      <c r="BE1134" s="6">
        <v>45106</v>
      </c>
      <c r="BF1134" t="s">
        <v>58</v>
      </c>
      <c r="BG1134" s="52">
        <v>5</v>
      </c>
    </row>
    <row r="1135" spans="1:59" x14ac:dyDescent="0.2">
      <c r="A1135" s="6">
        <v>45107</v>
      </c>
      <c r="B1135" s="12">
        <v>97.677000000000007</v>
      </c>
      <c r="C1135" s="12">
        <v>139.9453</v>
      </c>
      <c r="D1135" s="12">
        <v>95.2851</v>
      </c>
      <c r="E1135" s="12">
        <v>56.014800000000001</v>
      </c>
      <c r="F1135" s="12">
        <v>148.2696</v>
      </c>
      <c r="G1135" s="12"/>
      <c r="H1135" s="12">
        <v>11.773999999999999</v>
      </c>
      <c r="I1135" s="12">
        <v>44.030900000000003</v>
      </c>
      <c r="J1135" s="12">
        <v>10.1861</v>
      </c>
      <c r="K1135" s="12">
        <v>80.5762</v>
      </c>
      <c r="L1135" s="12">
        <v>70.66</v>
      </c>
      <c r="M1135" s="12">
        <v>74.510000000000005</v>
      </c>
      <c r="O1135" s="6">
        <v>45107</v>
      </c>
      <c r="P1135" s="7">
        <f t="shared" si="258"/>
        <v>5.1413203419837005E-3</v>
      </c>
      <c r="Q1135" s="7">
        <f t="shared" si="259"/>
        <v>7.07918313492695E-3</v>
      </c>
      <c r="R1135" s="7">
        <f t="shared" si="260"/>
        <v>5.3224190751212383E-3</v>
      </c>
      <c r="S1135" s="7">
        <f t="shared" si="261"/>
        <v>4.7726124901390941E-3</v>
      </c>
      <c r="T1135" s="7">
        <f t="shared" si="262"/>
        <v>7.5763656782056477E-3</v>
      </c>
      <c r="U1135" s="7" t="str">
        <f t="shared" si="263"/>
        <v/>
      </c>
      <c r="V1135" s="7">
        <f t="shared" si="264"/>
        <v>4.2889060634510583E-2</v>
      </c>
      <c r="W1135" s="7">
        <f t="shared" si="265"/>
        <v>6.8795951260255839E-2</v>
      </c>
      <c r="X1135" s="7">
        <f t="shared" si="266"/>
        <v>-5.4923944750993351E-3</v>
      </c>
      <c r="Y1135" s="7">
        <f t="shared" si="267"/>
        <v>3.2769385743120687E-4</v>
      </c>
      <c r="Z1135" s="7">
        <v>1.1731999999999999E-2</v>
      </c>
      <c r="AA1135" s="7">
        <f t="shared" si="268"/>
        <v>1.15295562280284E-2</v>
      </c>
      <c r="AB1135" s="7">
        <f t="shared" si="269"/>
        <v>8.7619351412189898E-3</v>
      </c>
      <c r="AE1135" s="6">
        <v>45107</v>
      </c>
      <c r="AF1135" s="7">
        <v>13.59</v>
      </c>
      <c r="AG1135" s="7">
        <v>33.28</v>
      </c>
      <c r="AH1135" s="7">
        <v>110.64</v>
      </c>
      <c r="AI1135" s="7">
        <f t="shared" si="255"/>
        <v>3.8500000000000085</v>
      </c>
      <c r="AJ1135" s="7">
        <v>2.48</v>
      </c>
      <c r="AK1135" s="7">
        <v>37.103000000000002</v>
      </c>
      <c r="AL1135" s="7">
        <f t="shared" si="256"/>
        <v>34.623000000000005</v>
      </c>
      <c r="AM1135" s="7">
        <v>5.08</v>
      </c>
      <c r="AN1135" s="7">
        <v>4.87</v>
      </c>
      <c r="AO1135" s="7">
        <v>3.81</v>
      </c>
      <c r="AP1135" s="7">
        <f t="shared" si="257"/>
        <v>-1.06</v>
      </c>
      <c r="AQ1135" s="7">
        <v>2.2200000000000002</v>
      </c>
      <c r="AR1135" s="7">
        <v>119.36060000000001</v>
      </c>
      <c r="AS1135" s="7">
        <v>1921.1</v>
      </c>
      <c r="AT1135" s="14">
        <v>304.01400000000001</v>
      </c>
      <c r="AU1135" s="14">
        <v>100.11960000000001</v>
      </c>
      <c r="AV1135" s="14">
        <v>64.2</v>
      </c>
      <c r="AY1135" s="6">
        <v>45107</v>
      </c>
      <c r="AZ1135" s="12">
        <v>0</v>
      </c>
      <c r="BA1135" s="12">
        <v>0</v>
      </c>
      <c r="BB1135" s="12">
        <v>0</v>
      </c>
      <c r="BE1135" s="6">
        <v>45107</v>
      </c>
      <c r="BF1135" t="s">
        <v>58</v>
      </c>
      <c r="BG1135" s="52">
        <v>5</v>
      </c>
    </row>
    <row r="1136" spans="1:59" x14ac:dyDescent="0.2">
      <c r="A1136" s="6">
        <v>45110</v>
      </c>
      <c r="B1136" s="12">
        <v>97.868200000000002</v>
      </c>
      <c r="C1136" s="12">
        <v>139.82079999999999</v>
      </c>
      <c r="D1136" s="12">
        <v>95.8553</v>
      </c>
      <c r="E1136" s="12">
        <v>56.4054</v>
      </c>
      <c r="F1136" s="12">
        <v>149.59309999999999</v>
      </c>
      <c r="G1136" s="12"/>
      <c r="H1136" s="12">
        <v>11.8307</v>
      </c>
      <c r="I1136" s="12">
        <v>42.697800000000001</v>
      </c>
      <c r="J1136" s="12">
        <v>10.3064</v>
      </c>
      <c r="K1136" s="12">
        <v>80.596400000000003</v>
      </c>
      <c r="L1136" s="12">
        <v>69.709999999999994</v>
      </c>
      <c r="M1136" s="12">
        <v>74.52</v>
      </c>
      <c r="O1136" s="6">
        <v>45110</v>
      </c>
      <c r="P1136" s="7">
        <f t="shared" si="258"/>
        <v>1.955558724350155E-3</v>
      </c>
      <c r="Q1136" s="7">
        <f t="shared" si="259"/>
        <v>-8.900292652940121E-4</v>
      </c>
      <c r="R1136" s="7">
        <f t="shared" si="260"/>
        <v>5.9663126313890189E-3</v>
      </c>
      <c r="S1136" s="7">
        <f t="shared" si="261"/>
        <v>6.9489570695172448E-3</v>
      </c>
      <c r="T1136" s="7">
        <f t="shared" si="262"/>
        <v>8.8867032368058312E-3</v>
      </c>
      <c r="U1136" s="7" t="str">
        <f t="shared" si="263"/>
        <v/>
      </c>
      <c r="V1136" s="7">
        <f t="shared" si="264"/>
        <v>4.8041372312890539E-3</v>
      </c>
      <c r="W1136" s="7">
        <f t="shared" si="265"/>
        <v>-3.0744263508413354E-2</v>
      </c>
      <c r="X1136" s="7">
        <f t="shared" si="266"/>
        <v>1.1741015684529029E-2</v>
      </c>
      <c r="Y1136" s="7">
        <f t="shared" si="267"/>
        <v>2.5066295518935266E-4</v>
      </c>
      <c r="Z1136" s="7">
        <v>1.15E-3</v>
      </c>
      <c r="AA1136" s="7">
        <f t="shared" si="268"/>
        <v>-1.3535862432691902E-2</v>
      </c>
      <c r="AB1136" s="7">
        <f t="shared" si="269"/>
        <v>1.3420116775142492E-4</v>
      </c>
      <c r="AE1136" s="6">
        <v>45110</v>
      </c>
      <c r="AF1136" s="7">
        <v>13.57</v>
      </c>
      <c r="AG1136" s="7">
        <v>33.880000000000003</v>
      </c>
      <c r="AH1136" s="7">
        <v>110.77</v>
      </c>
      <c r="AI1136" s="7">
        <f t="shared" si="255"/>
        <v>4.8100000000000023</v>
      </c>
      <c r="AJ1136" s="7">
        <v>2.48</v>
      </c>
      <c r="AK1136" s="7">
        <v>33.929000000000002</v>
      </c>
      <c r="AL1136" s="7">
        <f t="shared" si="256"/>
        <v>31.449000000000002</v>
      </c>
      <c r="AM1136" s="7">
        <v>5.08</v>
      </c>
      <c r="AN1136" s="7">
        <v>4.9400000000000004</v>
      </c>
      <c r="AO1136" s="7">
        <v>3.86</v>
      </c>
      <c r="AP1136" s="7">
        <f t="shared" si="257"/>
        <v>-1.0800000000000005</v>
      </c>
      <c r="AQ1136" s="7">
        <v>2.25</v>
      </c>
      <c r="AR1136" s="7">
        <v>119.2119</v>
      </c>
      <c r="AS1136" s="7">
        <v>1921.7</v>
      </c>
      <c r="AT1136" s="14">
        <v>304.01400000000001</v>
      </c>
      <c r="AU1136" s="14">
        <v>100.11960000000001</v>
      </c>
      <c r="AV1136" s="14">
        <v>64.2</v>
      </c>
      <c r="AY1136" s="6">
        <v>45110</v>
      </c>
      <c r="AZ1136" s="12">
        <v>0</v>
      </c>
      <c r="BA1136" s="12">
        <v>0</v>
      </c>
      <c r="BB1136" s="12">
        <v>0</v>
      </c>
      <c r="BE1136" s="6">
        <v>45110</v>
      </c>
      <c r="BF1136" t="s">
        <v>58</v>
      </c>
      <c r="BG1136" s="52">
        <v>5</v>
      </c>
    </row>
    <row r="1137" spans="1:59" x14ac:dyDescent="0.2">
      <c r="A1137" s="6">
        <v>45112</v>
      </c>
      <c r="B1137" s="12">
        <v>97.3673</v>
      </c>
      <c r="C1137" s="12">
        <v>139.0204</v>
      </c>
      <c r="D1137" s="12">
        <v>95.662099999999995</v>
      </c>
      <c r="E1137" s="12">
        <v>56.1006</v>
      </c>
      <c r="F1137" s="12">
        <v>147.76349999999999</v>
      </c>
      <c r="G1137" s="12"/>
      <c r="H1137" s="12">
        <v>12.2278</v>
      </c>
      <c r="I1137" s="12">
        <v>43.0334</v>
      </c>
      <c r="J1137" s="12">
        <v>10.298400000000001</v>
      </c>
      <c r="K1137" s="12">
        <v>80.605199999999996</v>
      </c>
      <c r="L1137" s="12">
        <v>71.78</v>
      </c>
      <c r="M1137" s="12">
        <v>76.739999999999995</v>
      </c>
      <c r="O1137" s="6">
        <v>45112</v>
      </c>
      <c r="P1137" s="7">
        <f t="shared" si="258"/>
        <v>-5.1312501983120382E-3</v>
      </c>
      <c r="Q1137" s="7">
        <f t="shared" si="259"/>
        <v>-5.740917757537327E-3</v>
      </c>
      <c r="R1137" s="7">
        <f t="shared" si="260"/>
        <v>-2.0175719337940075E-3</v>
      </c>
      <c r="S1137" s="7">
        <f t="shared" si="261"/>
        <v>-5.4183909430115945E-3</v>
      </c>
      <c r="T1137" s="7">
        <f t="shared" si="262"/>
        <v>-1.2305918811478462E-2</v>
      </c>
      <c r="U1137" s="7" t="str">
        <f t="shared" si="263"/>
        <v/>
      </c>
      <c r="V1137" s="7">
        <f t="shared" si="264"/>
        <v>3.3014200152988726E-2</v>
      </c>
      <c r="W1137" s="7">
        <f t="shared" si="265"/>
        <v>7.8291617109454009E-3</v>
      </c>
      <c r="X1137" s="7">
        <f t="shared" si="266"/>
        <v>-7.765181318902546E-4</v>
      </c>
      <c r="Y1137" s="7">
        <f t="shared" si="267"/>
        <v>1.0918005787463002E-4</v>
      </c>
      <c r="Z1137" s="7">
        <v>-1.488E-3</v>
      </c>
      <c r="AA1137" s="7">
        <f t="shared" si="268"/>
        <v>2.9262106221153907E-2</v>
      </c>
      <c r="AB1137" s="7">
        <f t="shared" si="269"/>
        <v>2.935553908541853E-2</v>
      </c>
      <c r="AE1137" s="6">
        <v>45112</v>
      </c>
      <c r="AF1137" s="7">
        <v>14.18</v>
      </c>
      <c r="AG1137" s="7">
        <v>33.909999999999997</v>
      </c>
      <c r="AH1137" s="7">
        <v>110.53</v>
      </c>
      <c r="AI1137" s="7">
        <f t="shared" si="255"/>
        <v>4.9599999999999937</v>
      </c>
      <c r="AJ1137" s="7">
        <v>2.65</v>
      </c>
      <c r="AK1137" s="7">
        <v>34.372999999999998</v>
      </c>
      <c r="AL1137" s="7">
        <f t="shared" si="256"/>
        <v>31.722999999999999</v>
      </c>
      <c r="AM1137" s="7">
        <v>5.08</v>
      </c>
      <c r="AN1137" s="7">
        <v>4.9400000000000004</v>
      </c>
      <c r="AO1137" s="7">
        <v>3.95</v>
      </c>
      <c r="AP1137" s="7">
        <f t="shared" si="257"/>
        <v>-0.99000000000000021</v>
      </c>
      <c r="AQ1137" s="7">
        <v>2.2599999999999998</v>
      </c>
      <c r="AR1137" s="7">
        <v>119.34829999999999</v>
      </c>
      <c r="AS1137" s="7">
        <v>1919.6</v>
      </c>
      <c r="AT1137" s="14">
        <v>304.01400000000001</v>
      </c>
      <c r="AU1137" s="14">
        <v>100.11960000000001</v>
      </c>
      <c r="AV1137" s="14">
        <v>64.2</v>
      </c>
      <c r="AY1137" s="6">
        <v>45112</v>
      </c>
      <c r="AZ1137" s="12">
        <v>0</v>
      </c>
      <c r="BA1137" s="12">
        <v>0</v>
      </c>
      <c r="BB1137" s="12">
        <v>0</v>
      </c>
      <c r="BE1137" s="6">
        <v>45112</v>
      </c>
      <c r="BF1137" t="s">
        <v>58</v>
      </c>
      <c r="BG1137" s="52">
        <v>5</v>
      </c>
    </row>
    <row r="1138" spans="1:59" x14ac:dyDescent="0.2">
      <c r="A1138" s="6">
        <v>45113</v>
      </c>
      <c r="B1138" s="12">
        <v>93.733500000000006</v>
      </c>
      <c r="C1138" s="12">
        <v>135.96979999999999</v>
      </c>
      <c r="D1138" s="12">
        <v>92.277799999999999</v>
      </c>
      <c r="E1138" s="12">
        <v>54.8812</v>
      </c>
      <c r="F1138" s="12">
        <v>146.47900000000001</v>
      </c>
      <c r="G1138" s="12"/>
      <c r="H1138" s="12">
        <v>11.9604</v>
      </c>
      <c r="I1138" s="12">
        <v>41.1036</v>
      </c>
      <c r="J1138" s="12">
        <v>10.266299999999999</v>
      </c>
      <c r="K1138" s="12">
        <v>80.631699999999995</v>
      </c>
      <c r="L1138" s="12">
        <v>71.760000000000005</v>
      </c>
      <c r="M1138" s="12">
        <v>76.72</v>
      </c>
      <c r="O1138" s="6">
        <v>45113</v>
      </c>
      <c r="P1138" s="7">
        <f t="shared" si="258"/>
        <v>-3.8034775965432761E-2</v>
      </c>
      <c r="Q1138" s="7">
        <f t="shared" si="259"/>
        <v>-2.2187882698232967E-2</v>
      </c>
      <c r="R1138" s="7">
        <f t="shared" si="260"/>
        <v>-3.6018598224628127E-2</v>
      </c>
      <c r="S1138" s="7">
        <f t="shared" si="261"/>
        <v>-2.1975658590835733E-2</v>
      </c>
      <c r="T1138" s="7">
        <f t="shared" si="262"/>
        <v>-8.7309491981583595E-3</v>
      </c>
      <c r="U1138" s="7" t="str">
        <f t="shared" si="263"/>
        <v/>
      </c>
      <c r="V1138" s="7">
        <f t="shared" si="264"/>
        <v>-2.2110855211073529E-2</v>
      </c>
      <c r="W1138" s="7">
        <f t="shared" si="265"/>
        <v>-4.5880849462788059E-2</v>
      </c>
      <c r="X1138" s="7">
        <f t="shared" si="266"/>
        <v>-3.1218569753532744E-3</v>
      </c>
      <c r="Y1138" s="7">
        <f t="shared" si="267"/>
        <v>3.2870887791323374E-4</v>
      </c>
      <c r="Z1138" s="7">
        <v>-7.8609999999999999E-3</v>
      </c>
      <c r="AA1138" s="7">
        <f t="shared" si="268"/>
        <v>-2.7866796892052538E-4</v>
      </c>
      <c r="AB1138" s="7">
        <f t="shared" si="269"/>
        <v>-2.6065424362344436E-4</v>
      </c>
      <c r="AE1138" s="6">
        <v>45113</v>
      </c>
      <c r="AF1138" s="7">
        <v>15.44</v>
      </c>
      <c r="AG1138" s="7">
        <v>35.130000000000003</v>
      </c>
      <c r="AH1138" s="7">
        <v>134.63</v>
      </c>
      <c r="AI1138" s="7">
        <f t="shared" si="255"/>
        <v>4.9599999999999937</v>
      </c>
      <c r="AJ1138" s="7">
        <v>2.5</v>
      </c>
      <c r="AK1138" s="7">
        <v>32.347999999999999</v>
      </c>
      <c r="AL1138" s="7">
        <f t="shared" si="256"/>
        <v>29.847999999999999</v>
      </c>
      <c r="AM1138" s="7">
        <v>5.08</v>
      </c>
      <c r="AN1138" s="7">
        <v>4.99</v>
      </c>
      <c r="AO1138" s="7">
        <v>4.05</v>
      </c>
      <c r="AP1138" s="7">
        <f t="shared" si="257"/>
        <v>-0.94000000000000039</v>
      </c>
      <c r="AQ1138" s="7">
        <v>2.27</v>
      </c>
      <c r="AR1138" s="7">
        <v>119.8193</v>
      </c>
      <c r="AS1138" s="7">
        <v>1908.7</v>
      </c>
      <c r="AT1138" s="14">
        <v>304.01400000000001</v>
      </c>
      <c r="AU1138" s="14">
        <v>100.11960000000001</v>
      </c>
      <c r="AV1138" s="14">
        <v>64.2</v>
      </c>
      <c r="AY1138" s="6">
        <v>45113</v>
      </c>
      <c r="AZ1138" s="12">
        <v>0</v>
      </c>
      <c r="BA1138" s="12">
        <v>0</v>
      </c>
      <c r="BB1138" s="12">
        <v>0</v>
      </c>
      <c r="BE1138" s="6">
        <v>45113</v>
      </c>
      <c r="BF1138" t="s">
        <v>58</v>
      </c>
      <c r="BG1138" s="52">
        <v>5</v>
      </c>
    </row>
    <row r="1139" spans="1:59" x14ac:dyDescent="0.2">
      <c r="A1139" s="6">
        <v>45114</v>
      </c>
      <c r="B1139" s="12">
        <v>93.952100000000002</v>
      </c>
      <c r="C1139" s="12">
        <v>137.16159999999999</v>
      </c>
      <c r="D1139" s="12">
        <v>94.935599999999994</v>
      </c>
      <c r="E1139" s="12">
        <v>55.833799999999997</v>
      </c>
      <c r="F1139" s="12">
        <v>148.10419999999999</v>
      </c>
      <c r="G1139" s="12"/>
      <c r="H1139" s="12">
        <v>12.430400000000001</v>
      </c>
      <c r="I1139" s="12">
        <v>42.53</v>
      </c>
      <c r="J1139" s="12">
        <v>10.2262</v>
      </c>
      <c r="K1139" s="12">
        <v>80.640500000000003</v>
      </c>
      <c r="L1139" s="12">
        <v>73.91</v>
      </c>
      <c r="M1139" s="12">
        <v>78.77</v>
      </c>
      <c r="O1139" s="6">
        <v>45114</v>
      </c>
      <c r="P1139" s="7">
        <f t="shared" si="258"/>
        <v>2.3294285640235749E-3</v>
      </c>
      <c r="Q1139" s="7">
        <f t="shared" si="259"/>
        <v>8.7269904813857078E-3</v>
      </c>
      <c r="R1139" s="7">
        <f t="shared" si="260"/>
        <v>2.839517445328358E-2</v>
      </c>
      <c r="S1139" s="7">
        <f t="shared" si="261"/>
        <v>1.7208571703249395E-2</v>
      </c>
      <c r="T1139" s="7">
        <f t="shared" si="262"/>
        <v>1.1034006615993954E-2</v>
      </c>
      <c r="U1139" s="7" t="str">
        <f t="shared" si="263"/>
        <v/>
      </c>
      <c r="V1139" s="7">
        <f t="shared" si="264"/>
        <v>3.8543892434745521E-2</v>
      </c>
      <c r="W1139" s="7">
        <f t="shared" si="265"/>
        <v>3.4114000358366176E-2</v>
      </c>
      <c r="X1139" s="7">
        <f t="shared" si="266"/>
        <v>-3.9136319319431944E-3</v>
      </c>
      <c r="Y1139" s="7">
        <f t="shared" si="267"/>
        <v>1.0913226220929853E-4</v>
      </c>
      <c r="Z1139" s="7">
        <v>-2.5279999999999999E-3</v>
      </c>
      <c r="AA1139" s="7">
        <f t="shared" si="268"/>
        <v>2.9520919046254677E-2</v>
      </c>
      <c r="AB1139" s="7">
        <f t="shared" si="269"/>
        <v>2.6369783140050153E-2</v>
      </c>
      <c r="AE1139" s="6">
        <v>45114</v>
      </c>
      <c r="AF1139" s="7">
        <v>14.83</v>
      </c>
      <c r="AG1139" s="7">
        <v>34.549999999999997</v>
      </c>
      <c r="AH1139" s="7">
        <v>130.41</v>
      </c>
      <c r="AI1139" s="7">
        <f t="shared" si="255"/>
        <v>4.8599999999999994</v>
      </c>
      <c r="AJ1139" s="7">
        <v>2.4900000000000002</v>
      </c>
      <c r="AK1139" s="7">
        <v>33.478000000000002</v>
      </c>
      <c r="AL1139" s="7">
        <f t="shared" si="256"/>
        <v>30.988</v>
      </c>
      <c r="AM1139" s="7">
        <v>5.08</v>
      </c>
      <c r="AN1139" s="7">
        <v>4.9400000000000004</v>
      </c>
      <c r="AO1139" s="7">
        <v>4.0599999999999996</v>
      </c>
      <c r="AP1139" s="7">
        <f t="shared" si="257"/>
        <v>-0.88000000000000078</v>
      </c>
      <c r="AQ1139" s="7">
        <v>2.27</v>
      </c>
      <c r="AR1139" s="7">
        <v>119.0761</v>
      </c>
      <c r="AS1139" s="7">
        <v>1926.2</v>
      </c>
      <c r="AT1139" s="14">
        <v>304.01400000000001</v>
      </c>
      <c r="AU1139" s="14">
        <v>100.11960000000001</v>
      </c>
      <c r="AV1139" s="14">
        <v>64.2</v>
      </c>
      <c r="AY1139" s="6">
        <v>45114</v>
      </c>
      <c r="AZ1139" s="12">
        <v>0</v>
      </c>
      <c r="BA1139" s="12">
        <v>0</v>
      </c>
      <c r="BB1139" s="12">
        <v>0</v>
      </c>
      <c r="BE1139" s="6">
        <v>45114</v>
      </c>
      <c r="BF1139" t="s">
        <v>58</v>
      </c>
      <c r="BG1139" s="52">
        <v>5</v>
      </c>
    </row>
    <row r="1140" spans="1:59" x14ac:dyDescent="0.2">
      <c r="A1140" s="6">
        <v>45117</v>
      </c>
      <c r="B1140" s="12">
        <v>95.345500000000001</v>
      </c>
      <c r="C1140" s="12">
        <v>138.07759999999999</v>
      </c>
      <c r="D1140" s="12">
        <v>95.965599999999995</v>
      </c>
      <c r="E1140" s="12">
        <v>55.919600000000003</v>
      </c>
      <c r="F1140" s="12">
        <v>148.727</v>
      </c>
      <c r="G1140" s="12"/>
      <c r="H1140" s="12">
        <v>12.2278</v>
      </c>
      <c r="I1140" s="12">
        <v>41.448500000000003</v>
      </c>
      <c r="J1140" s="12">
        <v>10.298400000000001</v>
      </c>
      <c r="K1140" s="12">
        <v>80.658100000000005</v>
      </c>
      <c r="L1140" s="12">
        <v>73.05</v>
      </c>
      <c r="M1140" s="12">
        <v>77.83</v>
      </c>
      <c r="O1140" s="6">
        <v>45117</v>
      </c>
      <c r="P1140" s="7">
        <f t="shared" si="258"/>
        <v>1.4722058461596273E-2</v>
      </c>
      <c r="Q1140" s="7">
        <f t="shared" si="259"/>
        <v>6.6560532205919053E-3</v>
      </c>
      <c r="R1140" s="7">
        <f t="shared" si="260"/>
        <v>1.0791026928604385E-2</v>
      </c>
      <c r="S1140" s="7">
        <f t="shared" si="261"/>
        <v>1.5355240531119085E-3</v>
      </c>
      <c r="T1140" s="7">
        <f t="shared" si="262"/>
        <v>4.1963305334258433E-3</v>
      </c>
      <c r="U1140" s="7" t="str">
        <f t="shared" si="263"/>
        <v/>
      </c>
      <c r="V1140" s="7">
        <f t="shared" si="264"/>
        <v>-1.6433037223671988E-2</v>
      </c>
      <c r="W1140" s="7">
        <f t="shared" si="265"/>
        <v>-2.5758016517574433E-2</v>
      </c>
      <c r="X1140" s="7">
        <f t="shared" si="266"/>
        <v>7.0354889072965195E-3</v>
      </c>
      <c r="Y1140" s="7">
        <f t="shared" si="267"/>
        <v>2.1822880136407625E-4</v>
      </c>
      <c r="Z1140" s="7">
        <v>2.5279999999999999E-3</v>
      </c>
      <c r="AA1140" s="7">
        <f t="shared" si="268"/>
        <v>-1.1703998600086923E-2</v>
      </c>
      <c r="AB1140" s="7">
        <f t="shared" si="269"/>
        <v>-1.2005252743936106E-2</v>
      </c>
      <c r="AE1140" s="6">
        <v>45117</v>
      </c>
      <c r="AF1140" s="7">
        <v>15.07</v>
      </c>
      <c r="AG1140" s="7">
        <v>38.35</v>
      </c>
      <c r="AH1140" s="7">
        <v>131.72999999999999</v>
      </c>
      <c r="AI1140" s="7">
        <f t="shared" si="255"/>
        <v>4.7800000000000011</v>
      </c>
      <c r="AJ1140" s="7">
        <v>2.5499999999999998</v>
      </c>
      <c r="AK1140" s="7">
        <v>30.227</v>
      </c>
      <c r="AL1140" s="7">
        <f t="shared" si="256"/>
        <v>27.677</v>
      </c>
      <c r="AM1140" s="7">
        <v>5.07</v>
      </c>
      <c r="AN1140" s="7">
        <v>4.8499999999999996</v>
      </c>
      <c r="AO1140" s="7">
        <v>4.01</v>
      </c>
      <c r="AP1140" s="7">
        <f t="shared" si="257"/>
        <v>-0.83999999999999986</v>
      </c>
      <c r="AQ1140" s="7">
        <v>2.25</v>
      </c>
      <c r="AR1140" s="7">
        <v>118.95480000000001</v>
      </c>
      <c r="AS1140" s="7">
        <v>1925</v>
      </c>
      <c r="AT1140" s="14">
        <v>304.01400000000001</v>
      </c>
      <c r="AU1140" s="14">
        <v>100.11960000000001</v>
      </c>
      <c r="AV1140" s="14">
        <v>64.2</v>
      </c>
      <c r="AY1140" s="6">
        <v>45117</v>
      </c>
      <c r="AZ1140" s="12">
        <v>0</v>
      </c>
      <c r="BA1140" s="12">
        <v>0</v>
      </c>
      <c r="BB1140" s="12">
        <v>0</v>
      </c>
      <c r="BE1140" s="6">
        <v>45117</v>
      </c>
      <c r="BF1140" t="s">
        <v>58</v>
      </c>
      <c r="BG1140" s="52">
        <v>5</v>
      </c>
    </row>
    <row r="1141" spans="1:59" x14ac:dyDescent="0.2">
      <c r="A1141" s="6">
        <v>45118</v>
      </c>
      <c r="B1141" s="12">
        <v>96.511200000000002</v>
      </c>
      <c r="C1141" s="12">
        <v>140.6302</v>
      </c>
      <c r="D1141" s="12">
        <v>98.807400000000001</v>
      </c>
      <c r="E1141" s="12">
        <v>57.682000000000002</v>
      </c>
      <c r="F1141" s="12">
        <v>154.12799999999999</v>
      </c>
      <c r="G1141" s="12"/>
      <c r="H1141" s="12">
        <v>12.722099999999999</v>
      </c>
      <c r="I1141" s="12">
        <v>41.802799999999998</v>
      </c>
      <c r="J1141" s="12">
        <v>10.3866</v>
      </c>
      <c r="K1141" s="12">
        <v>80.666899999999998</v>
      </c>
      <c r="L1141" s="12">
        <v>74.87</v>
      </c>
      <c r="M1141" s="12">
        <v>79.540000000000006</v>
      </c>
      <c r="O1141" s="6">
        <v>45118</v>
      </c>
      <c r="P1141" s="7">
        <f t="shared" si="258"/>
        <v>1.215192740009031E-2</v>
      </c>
      <c r="Q1141" s="7">
        <f t="shared" si="259"/>
        <v>1.8317904097012182E-2</v>
      </c>
      <c r="R1141" s="7">
        <f t="shared" si="260"/>
        <v>2.9182706816700495E-2</v>
      </c>
      <c r="S1141" s="7">
        <f t="shared" si="261"/>
        <v>3.1030221615213644E-2</v>
      </c>
      <c r="T1141" s="7">
        <f t="shared" si="262"/>
        <v>3.5671015393458551E-2</v>
      </c>
      <c r="U1141" s="7" t="str">
        <f t="shared" si="263"/>
        <v/>
      </c>
      <c r="V1141" s="7">
        <f t="shared" si="264"/>
        <v>3.9628590634680542E-2</v>
      </c>
      <c r="W1141" s="7">
        <f t="shared" si="265"/>
        <v>8.5116301852376664E-3</v>
      </c>
      <c r="X1141" s="7">
        <f t="shared" si="266"/>
        <v>8.5279704653140834E-3</v>
      </c>
      <c r="Y1141" s="7">
        <f t="shared" si="267"/>
        <v>1.0909654435106836E-4</v>
      </c>
      <c r="Z1141" s="7">
        <v>6.3480000000000003E-3</v>
      </c>
      <c r="AA1141" s="7">
        <f t="shared" si="268"/>
        <v>2.4609138045885406E-2</v>
      </c>
      <c r="AB1141" s="7">
        <f t="shared" si="269"/>
        <v>2.1733078808247843E-2</v>
      </c>
      <c r="AE1141" s="6">
        <v>45118</v>
      </c>
      <c r="AF1141" s="7">
        <v>14.84</v>
      </c>
      <c r="AG1141" s="7">
        <v>32.43</v>
      </c>
      <c r="AH1141" s="7">
        <v>127.07</v>
      </c>
      <c r="AI1141" s="7">
        <f t="shared" si="255"/>
        <v>4.6700000000000017</v>
      </c>
      <c r="AJ1141" s="7">
        <v>2.57</v>
      </c>
      <c r="AK1141" s="7">
        <v>29.061</v>
      </c>
      <c r="AL1141" s="7">
        <f t="shared" si="256"/>
        <v>26.491</v>
      </c>
      <c r="AM1141" s="7">
        <v>5.08</v>
      </c>
      <c r="AN1141" s="7">
        <v>4.88</v>
      </c>
      <c r="AO1141" s="7">
        <v>3.99</v>
      </c>
      <c r="AP1141" s="7">
        <f t="shared" si="257"/>
        <v>-0.88999999999999968</v>
      </c>
      <c r="AQ1141" s="7">
        <v>2.2400000000000002</v>
      </c>
      <c r="AR1141" s="7">
        <v>118.73439999999999</v>
      </c>
      <c r="AS1141" s="7">
        <v>1931.3</v>
      </c>
      <c r="AT1141" s="14">
        <v>304.01400000000001</v>
      </c>
      <c r="AU1141" s="14">
        <v>100.11960000000001</v>
      </c>
      <c r="AV1141" s="14">
        <v>64.2</v>
      </c>
      <c r="AY1141" s="6">
        <v>45118</v>
      </c>
      <c r="AZ1141" s="12">
        <v>0</v>
      </c>
      <c r="BA1141" s="12">
        <v>0</v>
      </c>
      <c r="BB1141" s="12">
        <v>0</v>
      </c>
      <c r="BE1141" s="6">
        <v>45118</v>
      </c>
      <c r="BF1141" t="s">
        <v>58</v>
      </c>
      <c r="BG1141" s="52">
        <v>5</v>
      </c>
    </row>
    <row r="1142" spans="1:59" x14ac:dyDescent="0.2">
      <c r="A1142" s="6">
        <v>45119</v>
      </c>
      <c r="B1142" s="12">
        <v>96.984800000000007</v>
      </c>
      <c r="C1142" s="12">
        <v>141.982</v>
      </c>
      <c r="D1142" s="12">
        <v>100.5271</v>
      </c>
      <c r="E1142" s="12">
        <v>58.415500000000002</v>
      </c>
      <c r="F1142" s="12">
        <v>152.76560000000001</v>
      </c>
      <c r="G1142" s="12"/>
      <c r="H1142" s="12">
        <v>12.738300000000001</v>
      </c>
      <c r="I1142" s="12">
        <v>41.569699999999997</v>
      </c>
      <c r="J1142" s="12">
        <v>10.418699999999999</v>
      </c>
      <c r="K1142" s="12">
        <v>80.6845</v>
      </c>
      <c r="L1142" s="12">
        <v>75.77</v>
      </c>
      <c r="M1142" s="12">
        <v>80.349999999999994</v>
      </c>
      <c r="O1142" s="6">
        <v>45119</v>
      </c>
      <c r="P1142" s="7">
        <f t="shared" si="258"/>
        <v>4.8952014071529139E-3</v>
      </c>
      <c r="Q1142" s="7">
        <f t="shared" si="259"/>
        <v>9.5665389502799826E-3</v>
      </c>
      <c r="R1142" s="7">
        <f t="shared" si="260"/>
        <v>1.7254842156454273E-2</v>
      </c>
      <c r="S1142" s="7">
        <f t="shared" si="261"/>
        <v>1.2636099138465333E-2</v>
      </c>
      <c r="T1142" s="7">
        <f t="shared" si="262"/>
        <v>-8.8787055186628442E-3</v>
      </c>
      <c r="U1142" s="7" t="str">
        <f t="shared" si="263"/>
        <v/>
      </c>
      <c r="V1142" s="7">
        <f t="shared" si="264"/>
        <v>1.2725646247678127E-3</v>
      </c>
      <c r="W1142" s="7">
        <f t="shared" si="265"/>
        <v>-5.5917864375436234E-3</v>
      </c>
      <c r="X1142" s="7">
        <f t="shared" si="266"/>
        <v>3.0857546366578133E-3</v>
      </c>
      <c r="Y1142" s="7">
        <f t="shared" si="267"/>
        <v>2.1815738902543396E-4</v>
      </c>
      <c r="Z1142" s="7">
        <v>8.0140000000000003E-3</v>
      </c>
      <c r="AA1142" s="7">
        <f t="shared" si="268"/>
        <v>1.1949159700688071E-2</v>
      </c>
      <c r="AB1142" s="7">
        <f t="shared" si="269"/>
        <v>1.0132052403976839E-2</v>
      </c>
      <c r="AE1142" s="6">
        <v>45119</v>
      </c>
      <c r="AF1142" s="7">
        <v>13.54</v>
      </c>
      <c r="AG1142" s="7">
        <v>32.69</v>
      </c>
      <c r="AH1142" s="7">
        <v>114.07</v>
      </c>
      <c r="AI1142" s="7">
        <f t="shared" si="255"/>
        <v>4.5799999999999983</v>
      </c>
      <c r="AJ1142" s="7">
        <v>2.5499999999999998</v>
      </c>
      <c r="AK1142" s="7">
        <v>26.638999999999999</v>
      </c>
      <c r="AL1142" s="7">
        <f t="shared" si="256"/>
        <v>24.088999999999999</v>
      </c>
      <c r="AM1142" s="7">
        <v>5.08</v>
      </c>
      <c r="AN1142" s="7">
        <v>4.72</v>
      </c>
      <c r="AO1142" s="7">
        <v>3.86</v>
      </c>
      <c r="AP1142" s="7">
        <f t="shared" si="257"/>
        <v>-0.85999999999999988</v>
      </c>
      <c r="AQ1142" s="7">
        <v>2.2599999999999998</v>
      </c>
      <c r="AR1142" s="7">
        <v>117.63849999999999</v>
      </c>
      <c r="AS1142" s="7">
        <v>1956.2</v>
      </c>
      <c r="AT1142" s="14">
        <v>304.01400000000001</v>
      </c>
      <c r="AU1142" s="14">
        <v>100.11960000000001</v>
      </c>
      <c r="AV1142" s="14">
        <v>64.2</v>
      </c>
      <c r="AY1142" s="6">
        <v>45119</v>
      </c>
      <c r="AZ1142" s="12">
        <v>0</v>
      </c>
      <c r="BA1142" s="12">
        <v>0</v>
      </c>
      <c r="BB1142" s="12">
        <v>0</v>
      </c>
      <c r="BE1142" s="6">
        <v>45119</v>
      </c>
      <c r="BF1142" t="s">
        <v>58</v>
      </c>
      <c r="BG1142" s="52">
        <v>5</v>
      </c>
    </row>
    <row r="1143" spans="1:59" x14ac:dyDescent="0.2">
      <c r="A1143" s="6">
        <v>45120</v>
      </c>
      <c r="B1143" s="12">
        <v>95.2089</v>
      </c>
      <c r="C1143" s="12">
        <v>140.08760000000001</v>
      </c>
      <c r="D1143" s="12">
        <v>101.6675</v>
      </c>
      <c r="E1143" s="12">
        <v>58.529800000000002</v>
      </c>
      <c r="F1143" s="12">
        <v>153.12569999999999</v>
      </c>
      <c r="G1143" s="12"/>
      <c r="H1143" s="12">
        <v>12.892300000000001</v>
      </c>
      <c r="I1143" s="12">
        <v>41.476500000000001</v>
      </c>
      <c r="J1143" s="12">
        <v>10.450799999999999</v>
      </c>
      <c r="K1143" s="12">
        <v>80.719800000000006</v>
      </c>
      <c r="L1143" s="12">
        <v>76.86</v>
      </c>
      <c r="M1143" s="12">
        <v>81.31</v>
      </c>
      <c r="O1143" s="6">
        <v>45120</v>
      </c>
      <c r="P1143" s="7">
        <f t="shared" si="258"/>
        <v>-1.8480840370962294E-2</v>
      </c>
      <c r="Q1143" s="7">
        <f t="shared" si="259"/>
        <v>-1.3432347785625019E-2</v>
      </c>
      <c r="R1143" s="7">
        <f t="shared" si="260"/>
        <v>1.1280341736092856E-2</v>
      </c>
      <c r="S1143" s="7">
        <f t="shared" si="261"/>
        <v>1.9547606683787437E-3</v>
      </c>
      <c r="T1143" s="7">
        <f t="shared" si="262"/>
        <v>2.3544322205089866E-3</v>
      </c>
      <c r="U1143" s="7" t="str">
        <f t="shared" si="263"/>
        <v/>
      </c>
      <c r="V1143" s="7">
        <f t="shared" si="264"/>
        <v>1.2017030677760995E-2</v>
      </c>
      <c r="W1143" s="7">
        <f t="shared" si="265"/>
        <v>-2.2445347078605383E-3</v>
      </c>
      <c r="X1143" s="7">
        <f t="shared" si="266"/>
        <v>3.0762620392974578E-3</v>
      </c>
      <c r="Y1143" s="7">
        <f t="shared" si="267"/>
        <v>4.3741090618818385E-4</v>
      </c>
      <c r="Z1143" s="7">
        <v>7.9059999999999998E-3</v>
      </c>
      <c r="AA1143" s="7">
        <f t="shared" si="268"/>
        <v>1.4283149193415995E-2</v>
      </c>
      <c r="AB1143" s="7">
        <f t="shared" si="269"/>
        <v>1.1876918036224624E-2</v>
      </c>
      <c r="AE1143" s="6">
        <v>45120</v>
      </c>
      <c r="AF1143" s="7">
        <v>13.61</v>
      </c>
      <c r="AG1143" s="7">
        <v>30.04</v>
      </c>
      <c r="AH1143" s="7">
        <v>111.75</v>
      </c>
      <c r="AI1143" s="7">
        <f t="shared" si="255"/>
        <v>4.4500000000000028</v>
      </c>
      <c r="AJ1143" s="7">
        <v>2.5</v>
      </c>
      <c r="AK1143" s="7">
        <v>26.606999999999999</v>
      </c>
      <c r="AL1143" s="7">
        <f t="shared" si="256"/>
        <v>24.106999999999999</v>
      </c>
      <c r="AM1143" s="7">
        <v>5.08</v>
      </c>
      <c r="AN1143" s="7">
        <v>4.59</v>
      </c>
      <c r="AO1143" s="7">
        <v>3.76</v>
      </c>
      <c r="AP1143" s="7">
        <f t="shared" si="257"/>
        <v>-0.83000000000000007</v>
      </c>
      <c r="AQ1143" s="7">
        <v>2.2400000000000002</v>
      </c>
      <c r="AR1143" s="7">
        <v>117.1831</v>
      </c>
      <c r="AS1143" s="7">
        <v>1959.2</v>
      </c>
      <c r="AT1143" s="14">
        <v>304.01400000000001</v>
      </c>
      <c r="AU1143" s="14">
        <v>100.11960000000001</v>
      </c>
      <c r="AV1143" s="14">
        <v>64.2</v>
      </c>
      <c r="AY1143" s="6">
        <v>45120</v>
      </c>
      <c r="AZ1143" s="12">
        <v>0</v>
      </c>
      <c r="BA1143" s="12">
        <v>0</v>
      </c>
      <c r="BB1143" s="12">
        <v>0</v>
      </c>
      <c r="BE1143" s="6">
        <v>45120</v>
      </c>
      <c r="BF1143" t="s">
        <v>58</v>
      </c>
      <c r="BG1143" s="52">
        <v>5</v>
      </c>
    </row>
    <row r="1144" spans="1:59" x14ac:dyDescent="0.2">
      <c r="A1144" s="6">
        <v>45121</v>
      </c>
      <c r="B1144" s="12">
        <v>91.930199999999999</v>
      </c>
      <c r="C1144" s="12">
        <v>136.59229999999999</v>
      </c>
      <c r="D1144" s="12">
        <v>98.485500000000002</v>
      </c>
      <c r="E1144" s="12">
        <v>56.567399999999999</v>
      </c>
      <c r="F1144" s="12">
        <v>149.76830000000001</v>
      </c>
      <c r="G1144" s="12"/>
      <c r="H1144" s="12">
        <v>12.365500000000001</v>
      </c>
      <c r="I1144" s="12">
        <v>39.276400000000002</v>
      </c>
      <c r="J1144" s="12">
        <v>10.346500000000001</v>
      </c>
      <c r="K1144" s="12">
        <v>80.7286</v>
      </c>
      <c r="L1144" s="12">
        <v>75.44</v>
      </c>
      <c r="M1144" s="12">
        <v>79.900000000000006</v>
      </c>
      <c r="O1144" s="6">
        <v>45121</v>
      </c>
      <c r="P1144" s="7">
        <f t="shared" si="258"/>
        <v>-3.5043831380939465E-2</v>
      </c>
      <c r="Q1144" s="7">
        <f t="shared" si="259"/>
        <v>-2.5267364630024686E-2</v>
      </c>
      <c r="R1144" s="7">
        <f t="shared" si="260"/>
        <v>-3.179835540698378E-2</v>
      </c>
      <c r="S1144" s="7">
        <f t="shared" si="261"/>
        <v>-3.4103178703954837E-2</v>
      </c>
      <c r="T1144" s="7">
        <f t="shared" si="262"/>
        <v>-2.2169719515027681E-2</v>
      </c>
      <c r="U1144" s="7" t="str">
        <f t="shared" si="263"/>
        <v/>
      </c>
      <c r="V1144" s="7">
        <f t="shared" si="264"/>
        <v>-4.1719897055180526E-2</v>
      </c>
      <c r="W1144" s="7">
        <f t="shared" si="265"/>
        <v>-5.4503172196126985E-2</v>
      </c>
      <c r="X1144" s="7">
        <f t="shared" si="266"/>
        <v>-1.0030232234810593E-2</v>
      </c>
      <c r="Y1144" s="7">
        <f t="shared" si="267"/>
        <v>1.0901315849158732E-4</v>
      </c>
      <c r="Z1144" s="7">
        <v>-6.2299999999999996E-4</v>
      </c>
      <c r="AA1144" s="7">
        <f t="shared" si="268"/>
        <v>-1.8647946811495807E-2</v>
      </c>
      <c r="AB1144" s="7">
        <f t="shared" si="269"/>
        <v>-1.7493157447517116E-2</v>
      </c>
      <c r="AE1144" s="6">
        <v>45121</v>
      </c>
      <c r="AF1144" s="7">
        <v>13.34</v>
      </c>
      <c r="AG1144" s="7">
        <v>30</v>
      </c>
      <c r="AH1144" s="7">
        <v>112.48</v>
      </c>
      <c r="AI1144" s="7">
        <f t="shared" si="255"/>
        <v>4.460000000000008</v>
      </c>
      <c r="AJ1144" s="7">
        <v>2.5</v>
      </c>
      <c r="AK1144" s="7">
        <v>25.957000000000001</v>
      </c>
      <c r="AL1144" s="7">
        <f t="shared" si="256"/>
        <v>23.457000000000001</v>
      </c>
      <c r="AM1144" s="7">
        <v>5.08</v>
      </c>
      <c r="AN1144" s="7">
        <v>4.74</v>
      </c>
      <c r="AO1144" s="7">
        <v>3.83</v>
      </c>
      <c r="AP1144" s="7">
        <f t="shared" si="257"/>
        <v>-0.91000000000000014</v>
      </c>
      <c r="AQ1144" s="7">
        <v>2.2400000000000002</v>
      </c>
      <c r="AR1144" s="7">
        <v>117.0463</v>
      </c>
      <c r="AS1144" s="7">
        <v>1960.1</v>
      </c>
      <c r="AT1144" s="14">
        <v>304.01400000000001</v>
      </c>
      <c r="AU1144" s="14">
        <v>100.11960000000001</v>
      </c>
      <c r="AV1144" s="14">
        <v>64.2</v>
      </c>
      <c r="AY1144" s="6">
        <v>45121</v>
      </c>
      <c r="AZ1144" s="12">
        <v>0</v>
      </c>
      <c r="BA1144" s="12">
        <v>0</v>
      </c>
      <c r="BB1144" s="12">
        <v>0</v>
      </c>
      <c r="BE1144" s="6">
        <v>45121</v>
      </c>
      <c r="BF1144" t="s">
        <v>58</v>
      </c>
      <c r="BG1144" s="52">
        <v>5</v>
      </c>
    </row>
    <row r="1145" spans="1:59" x14ac:dyDescent="0.2">
      <c r="A1145" s="6">
        <v>45124</v>
      </c>
      <c r="B1145" s="12">
        <v>92.3309</v>
      </c>
      <c r="C1145" s="12">
        <v>136.46780000000001</v>
      </c>
      <c r="D1145" s="12">
        <v>97.887699999999995</v>
      </c>
      <c r="E1145" s="12">
        <v>56.4816</v>
      </c>
      <c r="F1145" s="12">
        <v>150.82900000000001</v>
      </c>
      <c r="G1145" s="12"/>
      <c r="H1145" s="12">
        <v>12.276400000000001</v>
      </c>
      <c r="I1145" s="12">
        <v>39.835700000000003</v>
      </c>
      <c r="J1145" s="12">
        <v>10.4026</v>
      </c>
      <c r="K1145" s="12">
        <v>80.737399999999994</v>
      </c>
      <c r="L1145" s="12">
        <v>74.17</v>
      </c>
      <c r="M1145" s="12">
        <v>77.8</v>
      </c>
      <c r="O1145" s="6">
        <v>45124</v>
      </c>
      <c r="P1145" s="7">
        <f t="shared" si="258"/>
        <v>4.3492699396838015E-3</v>
      </c>
      <c r="Q1145" s="7">
        <f t="shared" si="259"/>
        <v>-9.1188722649107276E-4</v>
      </c>
      <c r="R1145" s="7">
        <f t="shared" si="260"/>
        <v>-6.0884259832751746E-3</v>
      </c>
      <c r="S1145" s="7">
        <f t="shared" si="261"/>
        <v>-1.5179261466144553E-3</v>
      </c>
      <c r="T1145" s="7">
        <f t="shared" si="262"/>
        <v>7.0573115753231695E-3</v>
      </c>
      <c r="U1145" s="7" t="str">
        <f t="shared" si="263"/>
        <v/>
      </c>
      <c r="V1145" s="7">
        <f t="shared" si="264"/>
        <v>-7.2316167421786664E-3</v>
      </c>
      <c r="W1145" s="7">
        <f t="shared" si="265"/>
        <v>1.4139665572767614E-2</v>
      </c>
      <c r="X1145" s="7">
        <f t="shared" si="266"/>
        <v>5.4074766327878087E-3</v>
      </c>
      <c r="Y1145" s="7">
        <f t="shared" si="267"/>
        <v>1.0900127591816625E-4</v>
      </c>
      <c r="Z1145" s="7">
        <v>3.4659999999999999E-3</v>
      </c>
      <c r="AA1145" s="7">
        <f t="shared" si="268"/>
        <v>-1.6977882576735343E-2</v>
      </c>
      <c r="AB1145" s="7">
        <f t="shared" si="269"/>
        <v>-2.6634421587883178E-2</v>
      </c>
      <c r="AE1145" s="6">
        <v>45124</v>
      </c>
      <c r="AF1145" s="7">
        <v>13.48</v>
      </c>
      <c r="AG1145" s="7">
        <v>31.34</v>
      </c>
      <c r="AH1145" s="7">
        <v>113.5</v>
      </c>
      <c r="AI1145" s="7">
        <f t="shared" si="255"/>
        <v>3.6299999999999955</v>
      </c>
      <c r="AJ1145" s="7">
        <v>2.46</v>
      </c>
      <c r="AK1145" s="7">
        <v>25.100999999999999</v>
      </c>
      <c r="AL1145" s="7">
        <f t="shared" si="256"/>
        <v>22.640999999999998</v>
      </c>
      <c r="AM1145" s="7">
        <v>5.08</v>
      </c>
      <c r="AN1145" s="7">
        <v>4.74</v>
      </c>
      <c r="AO1145" s="7">
        <v>3.81</v>
      </c>
      <c r="AP1145" s="7">
        <f t="shared" si="257"/>
        <v>-0.93000000000000016</v>
      </c>
      <c r="AQ1145" s="7">
        <v>2.25</v>
      </c>
      <c r="AR1145" s="7">
        <v>117.1267</v>
      </c>
      <c r="AS1145" s="7">
        <v>1952.4</v>
      </c>
      <c r="AT1145" s="14">
        <v>304.01400000000001</v>
      </c>
      <c r="AU1145" s="14">
        <v>100.11960000000001</v>
      </c>
      <c r="AV1145" s="14">
        <v>64.2</v>
      </c>
      <c r="AY1145" s="6">
        <v>45124</v>
      </c>
      <c r="AZ1145" s="12">
        <v>0</v>
      </c>
      <c r="BA1145" s="12">
        <v>0</v>
      </c>
      <c r="BB1145" s="12">
        <v>0</v>
      </c>
      <c r="BE1145" s="6">
        <v>45124</v>
      </c>
      <c r="BF1145" t="s">
        <v>58</v>
      </c>
      <c r="BG1145" s="52">
        <v>5</v>
      </c>
    </row>
    <row r="1146" spans="1:59" x14ac:dyDescent="0.2">
      <c r="A1146" s="6">
        <v>45125</v>
      </c>
      <c r="B1146" s="12">
        <v>91.912000000000006</v>
      </c>
      <c r="C1146" s="12">
        <v>136.74350000000001</v>
      </c>
      <c r="D1146" s="12">
        <v>100.0121</v>
      </c>
      <c r="E1146" s="12">
        <v>57.234200000000001</v>
      </c>
      <c r="F1146" s="12">
        <v>154.2448</v>
      </c>
      <c r="G1146" s="12"/>
      <c r="H1146" s="12">
        <v>12.2521</v>
      </c>
      <c r="I1146" s="12">
        <v>39.444200000000002</v>
      </c>
      <c r="J1146" s="12">
        <v>10.514900000000001</v>
      </c>
      <c r="K1146" s="12">
        <v>80.737399999999994</v>
      </c>
      <c r="L1146" s="12">
        <v>75.760000000000005</v>
      </c>
      <c r="M1146" s="12">
        <v>79.540000000000006</v>
      </c>
      <c r="O1146" s="6">
        <v>45125</v>
      </c>
      <c r="P1146" s="7">
        <f t="shared" si="258"/>
        <v>-4.5472658302840828E-3</v>
      </c>
      <c r="Q1146" s="7">
        <f t="shared" si="259"/>
        <v>2.0182188187818037E-3</v>
      </c>
      <c r="R1146" s="7">
        <f t="shared" si="260"/>
        <v>2.1470275431420324E-2</v>
      </c>
      <c r="S1146" s="7">
        <f t="shared" si="261"/>
        <v>1.3236700415773441E-2</v>
      </c>
      <c r="T1146" s="7">
        <f t="shared" si="262"/>
        <v>2.2394205932548691E-2</v>
      </c>
      <c r="U1146" s="7" t="str">
        <f t="shared" si="263"/>
        <v/>
      </c>
      <c r="V1146" s="7">
        <f t="shared" si="264"/>
        <v>-1.9813692602314026E-3</v>
      </c>
      <c r="W1146" s="7">
        <f t="shared" si="265"/>
        <v>-9.8764802275466447E-3</v>
      </c>
      <c r="X1146" s="7">
        <f t="shared" si="266"/>
        <v>1.0737523983416227E-2</v>
      </c>
      <c r="Y1146" s="7">
        <f t="shared" si="267"/>
        <v>0</v>
      </c>
      <c r="Z1146" s="7">
        <v>7.4029999999999999E-3</v>
      </c>
      <c r="AA1146" s="7">
        <f t="shared" si="268"/>
        <v>2.1210693129356039E-2</v>
      </c>
      <c r="AB1146" s="7">
        <f t="shared" si="269"/>
        <v>2.2118608595198833E-2</v>
      </c>
      <c r="AE1146" s="6">
        <v>45125</v>
      </c>
      <c r="AF1146" s="7">
        <v>13.3</v>
      </c>
      <c r="AG1146" s="7">
        <v>30.66</v>
      </c>
      <c r="AH1146" s="7">
        <v>112.45</v>
      </c>
      <c r="AI1146" s="7">
        <f t="shared" si="255"/>
        <v>3.7800000000000011</v>
      </c>
      <c r="AJ1146" s="7">
        <v>2.52</v>
      </c>
      <c r="AK1146" s="7">
        <v>27.068999999999999</v>
      </c>
      <c r="AL1146" s="7">
        <f t="shared" si="256"/>
        <v>24.548999999999999</v>
      </c>
      <c r="AM1146" s="7">
        <v>5.08</v>
      </c>
      <c r="AN1146" s="7">
        <v>4.74</v>
      </c>
      <c r="AO1146" s="7">
        <v>3.8</v>
      </c>
      <c r="AP1146" s="7">
        <f t="shared" si="257"/>
        <v>-0.94000000000000039</v>
      </c>
      <c r="AQ1146" s="7">
        <v>2.23</v>
      </c>
      <c r="AR1146" s="7">
        <v>117.0264</v>
      </c>
      <c r="AS1146" s="7">
        <v>1977.2</v>
      </c>
      <c r="AT1146" s="14">
        <v>304.01400000000001</v>
      </c>
      <c r="AU1146" s="14">
        <v>100.11960000000001</v>
      </c>
      <c r="AV1146" s="14">
        <v>64.2</v>
      </c>
      <c r="AY1146" s="6">
        <v>45125</v>
      </c>
      <c r="AZ1146" s="12">
        <v>0</v>
      </c>
      <c r="BA1146" s="12">
        <v>0</v>
      </c>
      <c r="BB1146" s="12">
        <v>0</v>
      </c>
      <c r="BE1146" s="6">
        <v>45125</v>
      </c>
      <c r="BF1146" t="s">
        <v>58</v>
      </c>
      <c r="BG1146" s="52">
        <v>5</v>
      </c>
    </row>
    <row r="1147" spans="1:59" x14ac:dyDescent="0.2">
      <c r="A1147" s="6">
        <v>45126</v>
      </c>
      <c r="B1147" s="12">
        <v>92.549499999999995</v>
      </c>
      <c r="C1147" s="12">
        <v>137.5796</v>
      </c>
      <c r="D1147" s="12">
        <v>100.68340000000001</v>
      </c>
      <c r="E1147" s="12">
        <v>57.310400000000001</v>
      </c>
      <c r="F1147" s="12">
        <v>153.1549</v>
      </c>
      <c r="G1147" s="12"/>
      <c r="H1147" s="12">
        <v>12.1549</v>
      </c>
      <c r="I1147" s="12">
        <v>39.416200000000003</v>
      </c>
      <c r="J1147" s="12">
        <v>10.571099999999999</v>
      </c>
      <c r="K1147" s="12">
        <v>80.754999999999995</v>
      </c>
      <c r="L1147" s="12">
        <v>75.400000000000006</v>
      </c>
      <c r="M1147" s="12">
        <v>79.38</v>
      </c>
      <c r="O1147" s="6">
        <v>45126</v>
      </c>
      <c r="P1147" s="7">
        <f t="shared" si="258"/>
        <v>6.9120389687059797E-3</v>
      </c>
      <c r="Q1147" s="7">
        <f t="shared" si="259"/>
        <v>6.0957505145879031E-3</v>
      </c>
      <c r="R1147" s="7">
        <f t="shared" si="260"/>
        <v>6.6897613902690018E-3</v>
      </c>
      <c r="S1147" s="7">
        <f t="shared" si="261"/>
        <v>1.3304863125930878E-3</v>
      </c>
      <c r="T1147" s="7">
        <f t="shared" si="262"/>
        <v>-7.0911231666327956E-3</v>
      </c>
      <c r="U1147" s="7" t="str">
        <f t="shared" si="263"/>
        <v/>
      </c>
      <c r="V1147" s="7">
        <f t="shared" si="264"/>
        <v>-7.9649702027725297E-3</v>
      </c>
      <c r="W1147" s="7">
        <f t="shared" si="265"/>
        <v>-7.1011562651510053E-4</v>
      </c>
      <c r="X1147" s="7">
        <f t="shared" si="266"/>
        <v>5.330563698798094E-3</v>
      </c>
      <c r="Y1147" s="7">
        <f t="shared" si="267"/>
        <v>2.179669144763481E-4</v>
      </c>
      <c r="Z1147" s="7">
        <v>2.2209999999999999E-3</v>
      </c>
      <c r="AA1147" s="7">
        <f t="shared" si="268"/>
        <v>-4.7631738639124397E-3</v>
      </c>
      <c r="AB1147" s="7">
        <f t="shared" si="269"/>
        <v>-2.0135924246253382E-3</v>
      </c>
      <c r="AE1147" s="6">
        <v>45126</v>
      </c>
      <c r="AF1147" s="7">
        <v>13.76</v>
      </c>
      <c r="AG1147" s="7">
        <v>31.06</v>
      </c>
      <c r="AH1147" s="7">
        <v>107.19</v>
      </c>
      <c r="AI1147" s="7">
        <f t="shared" si="255"/>
        <v>3.9799999999999898</v>
      </c>
      <c r="AJ1147" s="7">
        <v>2.5099999999999998</v>
      </c>
      <c r="AK1147" s="7">
        <v>26.963000000000001</v>
      </c>
      <c r="AL1147" s="7">
        <f t="shared" si="256"/>
        <v>24.453000000000003</v>
      </c>
      <c r="AM1147" s="7">
        <v>5.08</v>
      </c>
      <c r="AN1147" s="7">
        <v>4.74</v>
      </c>
      <c r="AO1147" s="7">
        <v>3.75</v>
      </c>
      <c r="AP1147" s="7">
        <f t="shared" si="257"/>
        <v>-0.99000000000000021</v>
      </c>
      <c r="AQ1147" s="7">
        <v>2.2200000000000002</v>
      </c>
      <c r="AR1147" s="7">
        <v>117.3462</v>
      </c>
      <c r="AS1147" s="7">
        <v>1977.5</v>
      </c>
      <c r="AT1147" s="14">
        <v>304.01400000000001</v>
      </c>
      <c r="AU1147" s="14">
        <v>100.11960000000001</v>
      </c>
      <c r="AV1147" s="14">
        <v>64.2</v>
      </c>
      <c r="AY1147" s="6">
        <v>45126</v>
      </c>
      <c r="AZ1147" s="12">
        <v>0</v>
      </c>
      <c r="BA1147" s="12">
        <v>0</v>
      </c>
      <c r="BB1147" s="12">
        <v>0</v>
      </c>
      <c r="BE1147" s="6">
        <v>45126</v>
      </c>
      <c r="BF1147" t="s">
        <v>58</v>
      </c>
      <c r="BG1147" s="52">
        <v>5</v>
      </c>
    </row>
    <row r="1148" spans="1:59" x14ac:dyDescent="0.2">
      <c r="A1148" s="6">
        <v>45127</v>
      </c>
      <c r="B1148" s="12">
        <v>94.1798</v>
      </c>
      <c r="C1148" s="12">
        <v>139.10040000000001</v>
      </c>
      <c r="D1148" s="12">
        <v>102.7159</v>
      </c>
      <c r="E1148" s="12">
        <v>57.596200000000003</v>
      </c>
      <c r="F1148" s="12">
        <v>152.56120000000001</v>
      </c>
      <c r="G1148" s="12"/>
      <c r="H1148" s="12">
        <v>12.122400000000001</v>
      </c>
      <c r="I1148" s="12">
        <v>39.4908</v>
      </c>
      <c r="J1148" s="12">
        <v>10.5871</v>
      </c>
      <c r="K1148" s="12">
        <v>80.799099999999996</v>
      </c>
      <c r="L1148" s="12">
        <v>75.650000000000006</v>
      </c>
      <c r="M1148" s="12">
        <v>79.62</v>
      </c>
      <c r="O1148" s="6">
        <v>45127</v>
      </c>
      <c r="P1148" s="7">
        <f t="shared" si="258"/>
        <v>1.7462084700264412E-2</v>
      </c>
      <c r="Q1148" s="7">
        <f t="shared" si="259"/>
        <v>1.0993315859996152E-2</v>
      </c>
      <c r="R1148" s="7">
        <f t="shared" si="260"/>
        <v>1.9985984756384145E-2</v>
      </c>
      <c r="S1148" s="7">
        <f t="shared" si="261"/>
        <v>4.974485179357056E-3</v>
      </c>
      <c r="T1148" s="7">
        <f t="shared" si="262"/>
        <v>-3.884000524361819E-3</v>
      </c>
      <c r="U1148" s="7" t="str">
        <f t="shared" si="263"/>
        <v/>
      </c>
      <c r="V1148" s="7">
        <f t="shared" si="264"/>
        <v>-2.6773998273780159E-3</v>
      </c>
      <c r="W1148" s="7">
        <f t="shared" si="265"/>
        <v>1.8908340762201869E-3</v>
      </c>
      <c r="X1148" s="7">
        <f t="shared" si="266"/>
        <v>1.512416278310114E-3</v>
      </c>
      <c r="Y1148" s="7">
        <f t="shared" si="267"/>
        <v>5.4594716067705464E-4</v>
      </c>
      <c r="Z1148" s="7">
        <v>-6.6569999999999997E-3</v>
      </c>
      <c r="AA1148" s="7">
        <f t="shared" si="268"/>
        <v>3.3101652204546241E-3</v>
      </c>
      <c r="AB1148" s="7">
        <f t="shared" si="269"/>
        <v>3.0188702172519511E-3</v>
      </c>
      <c r="AE1148" s="6">
        <v>45127</v>
      </c>
      <c r="AF1148" s="7">
        <v>13.99</v>
      </c>
      <c r="AG1148" s="7">
        <v>30.15</v>
      </c>
      <c r="AH1148" s="7">
        <v>112.85</v>
      </c>
      <c r="AI1148" s="7">
        <f t="shared" si="255"/>
        <v>3.9699999999999989</v>
      </c>
      <c r="AJ1148" s="7">
        <v>2.61</v>
      </c>
      <c r="AK1148" s="7">
        <v>28.018000000000001</v>
      </c>
      <c r="AL1148" s="7">
        <f t="shared" si="256"/>
        <v>25.408000000000001</v>
      </c>
      <c r="AM1148" s="7">
        <v>5.08</v>
      </c>
      <c r="AN1148" s="7">
        <v>4.8</v>
      </c>
      <c r="AO1148" s="7">
        <v>3.85</v>
      </c>
      <c r="AP1148" s="7">
        <f t="shared" si="257"/>
        <v>-0.94999999999999973</v>
      </c>
      <c r="AQ1148" s="7">
        <v>2.35</v>
      </c>
      <c r="AR1148" s="7">
        <v>117.5947</v>
      </c>
      <c r="AS1148" s="7">
        <v>1968.3</v>
      </c>
      <c r="AT1148" s="14">
        <v>304.01400000000001</v>
      </c>
      <c r="AU1148" s="14">
        <v>100.11960000000001</v>
      </c>
      <c r="AV1148" s="14">
        <v>64.2</v>
      </c>
      <c r="AY1148" s="6">
        <v>45127</v>
      </c>
      <c r="AZ1148" s="12">
        <v>0</v>
      </c>
      <c r="BA1148" s="12">
        <v>0</v>
      </c>
      <c r="BB1148" s="12">
        <v>0</v>
      </c>
      <c r="BE1148" s="6">
        <v>45127</v>
      </c>
      <c r="BF1148" t="s">
        <v>58</v>
      </c>
      <c r="BG1148" s="52">
        <v>5</v>
      </c>
    </row>
    <row r="1149" spans="1:59" x14ac:dyDescent="0.2">
      <c r="A1149" s="6">
        <v>45128</v>
      </c>
      <c r="B1149" s="12">
        <v>94.616900000000001</v>
      </c>
      <c r="C1149" s="12">
        <v>141.1371</v>
      </c>
      <c r="D1149" s="12">
        <v>103.81950000000001</v>
      </c>
      <c r="E1149" s="12">
        <v>57.863</v>
      </c>
      <c r="F1149" s="12">
        <v>153.93340000000001</v>
      </c>
      <c r="G1149" s="12"/>
      <c r="H1149" s="12">
        <v>12.0009</v>
      </c>
      <c r="I1149" s="12">
        <v>38.232199999999999</v>
      </c>
      <c r="J1149" s="12">
        <v>10.547000000000001</v>
      </c>
      <c r="K1149" s="12">
        <v>80.799099999999996</v>
      </c>
      <c r="L1149" s="12">
        <v>77.06</v>
      </c>
      <c r="M1149" s="12">
        <v>81.06</v>
      </c>
      <c r="O1149" s="6">
        <v>45128</v>
      </c>
      <c r="P1149" s="7">
        <f t="shared" si="258"/>
        <v>4.6303858167959589E-3</v>
      </c>
      <c r="Q1149" s="7">
        <f t="shared" si="259"/>
        <v>1.4535783832650568E-2</v>
      </c>
      <c r="R1149" s="7">
        <f t="shared" si="260"/>
        <v>1.0686889544910719E-2</v>
      </c>
      <c r="S1149" s="7">
        <f t="shared" si="261"/>
        <v>4.6215541918933883E-3</v>
      </c>
      <c r="T1149" s="7">
        <f t="shared" si="262"/>
        <v>8.9542143211449529E-3</v>
      </c>
      <c r="U1149" s="7" t="str">
        <f t="shared" si="263"/>
        <v/>
      </c>
      <c r="V1149" s="7">
        <f t="shared" si="264"/>
        <v>-1.0073333864174638E-2</v>
      </c>
      <c r="W1149" s="7">
        <f t="shared" si="265"/>
        <v>-3.2389640904505648E-2</v>
      </c>
      <c r="X1149" s="7">
        <f t="shared" si="266"/>
        <v>-3.7948195685813648E-3</v>
      </c>
      <c r="Y1149" s="7">
        <f t="shared" si="267"/>
        <v>0</v>
      </c>
      <c r="Z1149" s="7">
        <v>0</v>
      </c>
      <c r="AA1149" s="7">
        <f t="shared" si="268"/>
        <v>1.846689896364655E-2</v>
      </c>
      <c r="AB1149" s="7">
        <f t="shared" si="269"/>
        <v>1.7924303627991352E-2</v>
      </c>
      <c r="AE1149" s="6">
        <v>45128</v>
      </c>
      <c r="AF1149" s="7">
        <v>13.6</v>
      </c>
      <c r="AG1149" s="7">
        <v>29.65</v>
      </c>
      <c r="AH1149" s="7">
        <v>106.66</v>
      </c>
      <c r="AI1149" s="7">
        <f t="shared" si="255"/>
        <v>4</v>
      </c>
      <c r="AJ1149" s="7">
        <v>2.61</v>
      </c>
      <c r="AK1149" s="7">
        <v>28.164000000000001</v>
      </c>
      <c r="AL1149" s="7">
        <f t="shared" si="256"/>
        <v>25.554000000000002</v>
      </c>
      <c r="AM1149" s="7">
        <v>5.08</v>
      </c>
      <c r="AN1149" s="7">
        <v>4.82</v>
      </c>
      <c r="AO1149" s="7">
        <v>3.84</v>
      </c>
      <c r="AP1149" s="7">
        <f t="shared" si="257"/>
        <v>-0.98000000000000043</v>
      </c>
      <c r="AQ1149" s="7">
        <v>2.35</v>
      </c>
      <c r="AR1149" s="7">
        <v>117.9418</v>
      </c>
      <c r="AS1149" s="7">
        <v>1964.3</v>
      </c>
      <c r="AT1149" s="14">
        <v>304.01400000000001</v>
      </c>
      <c r="AU1149" s="14">
        <v>100.11960000000001</v>
      </c>
      <c r="AV1149" s="14">
        <v>64.2</v>
      </c>
      <c r="AY1149" s="6">
        <v>45128</v>
      </c>
      <c r="AZ1149" s="12">
        <v>0</v>
      </c>
      <c r="BA1149" s="12">
        <v>0</v>
      </c>
      <c r="BB1149" s="12">
        <v>0</v>
      </c>
      <c r="BE1149" s="6">
        <v>45128</v>
      </c>
      <c r="BF1149" t="s">
        <v>58</v>
      </c>
      <c r="BG1149" s="52">
        <v>5</v>
      </c>
    </row>
    <row r="1150" spans="1:59" x14ac:dyDescent="0.2">
      <c r="A1150" s="6">
        <v>45131</v>
      </c>
      <c r="B1150" s="12">
        <v>96.101399999999998</v>
      </c>
      <c r="C1150" s="12">
        <v>143.92089999999999</v>
      </c>
      <c r="D1150" s="12">
        <v>105.50239999999999</v>
      </c>
      <c r="E1150" s="12">
        <v>59.368099999999998</v>
      </c>
      <c r="F1150" s="12">
        <v>155.26660000000001</v>
      </c>
      <c r="G1150" s="12"/>
      <c r="H1150" s="12">
        <v>12.1549</v>
      </c>
      <c r="I1150" s="12">
        <v>39.854399999999998</v>
      </c>
      <c r="J1150" s="12">
        <v>10.651300000000001</v>
      </c>
      <c r="K1150" s="12">
        <v>80.807900000000004</v>
      </c>
      <c r="L1150" s="12">
        <v>78.81</v>
      </c>
      <c r="M1150" s="12">
        <v>82.53</v>
      </c>
      <c r="O1150" s="6">
        <v>45131</v>
      </c>
      <c r="P1150" s="7">
        <f t="shared" si="258"/>
        <v>1.556777699147059E-2</v>
      </c>
      <c r="Q1150" s="7">
        <f t="shared" si="259"/>
        <v>1.9532084709919847E-2</v>
      </c>
      <c r="R1150" s="7">
        <f t="shared" si="260"/>
        <v>1.6079887112790944E-2</v>
      </c>
      <c r="S1150" s="7">
        <f t="shared" si="261"/>
        <v>2.5678897580269009E-2</v>
      </c>
      <c r="T1150" s="7">
        <f t="shared" si="262"/>
        <v>8.6235980731026295E-3</v>
      </c>
      <c r="U1150" s="7" t="str">
        <f t="shared" si="263"/>
        <v/>
      </c>
      <c r="V1150" s="7">
        <f t="shared" si="264"/>
        <v>1.2750733691552605E-2</v>
      </c>
      <c r="W1150" s="7">
        <f t="shared" si="265"/>
        <v>4.155472071164408E-2</v>
      </c>
      <c r="X1150" s="7">
        <f t="shared" si="266"/>
        <v>9.8404911392417551E-3</v>
      </c>
      <c r="Y1150" s="7">
        <f t="shared" si="267"/>
        <v>1.0890617372641386E-4</v>
      </c>
      <c r="Z1150" s="7">
        <v>4.457E-3</v>
      </c>
      <c r="AA1150" s="7">
        <f t="shared" si="268"/>
        <v>2.2455553167546712E-2</v>
      </c>
      <c r="AB1150" s="7">
        <f t="shared" si="269"/>
        <v>1.7972242404430436E-2</v>
      </c>
      <c r="AE1150" s="6">
        <v>45131</v>
      </c>
      <c r="AF1150" s="7">
        <v>13.91</v>
      </c>
      <c r="AG1150" s="7">
        <v>30.11</v>
      </c>
      <c r="AH1150" s="7">
        <v>109.95</v>
      </c>
      <c r="AI1150" s="7">
        <f t="shared" si="255"/>
        <v>3.7199999999999989</v>
      </c>
      <c r="AJ1150" s="7">
        <v>2.68</v>
      </c>
      <c r="AK1150" s="7">
        <v>30.556999999999999</v>
      </c>
      <c r="AL1150" s="7">
        <f t="shared" si="256"/>
        <v>27.876999999999999</v>
      </c>
      <c r="AM1150" s="7">
        <v>5.08</v>
      </c>
      <c r="AN1150" s="7">
        <v>4.8099999999999996</v>
      </c>
      <c r="AO1150" s="7">
        <v>3.86</v>
      </c>
      <c r="AP1150" s="7">
        <f t="shared" si="257"/>
        <v>-0.94999999999999973</v>
      </c>
      <c r="AQ1150" s="7">
        <v>2.38</v>
      </c>
      <c r="AR1150" s="7">
        <v>117.8124</v>
      </c>
      <c r="AS1150" s="7">
        <v>1960.3</v>
      </c>
      <c r="AT1150" s="14">
        <v>304.01400000000001</v>
      </c>
      <c r="AU1150" s="14">
        <v>100.11960000000001</v>
      </c>
      <c r="AV1150" s="14">
        <v>64.2</v>
      </c>
      <c r="AY1150" s="6">
        <v>45131</v>
      </c>
      <c r="AZ1150" s="12">
        <v>0</v>
      </c>
      <c r="BA1150" s="12">
        <v>0</v>
      </c>
      <c r="BB1150" s="12">
        <v>0</v>
      </c>
      <c r="BE1150" s="6">
        <v>45131</v>
      </c>
      <c r="BF1150" t="s">
        <v>58</v>
      </c>
      <c r="BG1150" s="52">
        <v>5</v>
      </c>
    </row>
    <row r="1151" spans="1:59" x14ac:dyDescent="0.2">
      <c r="A1151" s="6">
        <v>45132</v>
      </c>
      <c r="B1151" s="12">
        <v>96.247100000000003</v>
      </c>
      <c r="C1151" s="12">
        <v>144.57910000000001</v>
      </c>
      <c r="D1151" s="12">
        <v>106.8451</v>
      </c>
      <c r="E1151" s="12">
        <v>60.406500000000001</v>
      </c>
      <c r="F1151" s="12">
        <v>156.7458</v>
      </c>
      <c r="G1151" s="12"/>
      <c r="H1151" s="12">
        <v>12.714</v>
      </c>
      <c r="I1151" s="12">
        <v>39.630600000000001</v>
      </c>
      <c r="J1151" s="12">
        <v>10.5951</v>
      </c>
      <c r="K1151" s="12">
        <v>80.816699999999997</v>
      </c>
      <c r="L1151" s="12">
        <v>79.760000000000005</v>
      </c>
      <c r="M1151" s="12">
        <v>83.46</v>
      </c>
      <c r="O1151" s="6">
        <v>45132</v>
      </c>
      <c r="P1151" s="7">
        <f t="shared" si="258"/>
        <v>1.514958815549408E-3</v>
      </c>
      <c r="Q1151" s="7">
        <f t="shared" si="259"/>
        <v>4.562919528523275E-3</v>
      </c>
      <c r="R1151" s="7">
        <f t="shared" si="260"/>
        <v>1.264642056068554E-2</v>
      </c>
      <c r="S1151" s="7">
        <f t="shared" si="261"/>
        <v>1.7339669969111064E-2</v>
      </c>
      <c r="T1151" s="7">
        <f t="shared" si="262"/>
        <v>9.4817454824732261E-3</v>
      </c>
      <c r="U1151" s="7" t="str">
        <f t="shared" si="263"/>
        <v/>
      </c>
      <c r="V1151" s="7">
        <f t="shared" si="264"/>
        <v>4.497136784702354E-2</v>
      </c>
      <c r="W1151" s="7">
        <f t="shared" si="265"/>
        <v>-5.6312660605842479E-3</v>
      </c>
      <c r="X1151" s="7">
        <f t="shared" si="266"/>
        <v>-5.2903203436517289E-3</v>
      </c>
      <c r="Y1151" s="7">
        <f t="shared" si="267"/>
        <v>1.0889431446320029E-4</v>
      </c>
      <c r="Z1151" s="7">
        <v>2.7260000000000001E-3</v>
      </c>
      <c r="AA1151" s="7">
        <f t="shared" si="268"/>
        <v>1.1982233288024655E-2</v>
      </c>
      <c r="AB1151" s="7">
        <f t="shared" si="269"/>
        <v>1.1205611558813534E-2</v>
      </c>
      <c r="AE1151" s="6">
        <v>45132</v>
      </c>
      <c r="AF1151" s="7">
        <v>13.86</v>
      </c>
      <c r="AG1151" s="7">
        <v>30.63</v>
      </c>
      <c r="AH1151" s="7">
        <v>113.02</v>
      </c>
      <c r="AI1151" s="7">
        <f t="shared" si="255"/>
        <v>3.6999999999999886</v>
      </c>
      <c r="AJ1151" s="7">
        <v>2.66</v>
      </c>
      <c r="AK1151" s="7">
        <v>32.648000000000003</v>
      </c>
      <c r="AL1151" s="7">
        <f t="shared" si="256"/>
        <v>29.988000000000003</v>
      </c>
      <c r="AM1151" s="7">
        <v>5.08</v>
      </c>
      <c r="AN1151" s="7">
        <v>4.8499999999999996</v>
      </c>
      <c r="AO1151" s="7">
        <v>3.91</v>
      </c>
      <c r="AP1151" s="7">
        <f t="shared" si="257"/>
        <v>-0.9399999999999995</v>
      </c>
      <c r="AQ1151" s="7">
        <v>2.39</v>
      </c>
      <c r="AR1151" s="7">
        <v>117.8565</v>
      </c>
      <c r="AS1151" s="7">
        <v>1962.1</v>
      </c>
      <c r="AT1151" s="14">
        <v>304.01400000000001</v>
      </c>
      <c r="AU1151" s="14">
        <v>100.11960000000001</v>
      </c>
      <c r="AV1151" s="14">
        <v>64.2</v>
      </c>
      <c r="AY1151" s="6">
        <v>45132</v>
      </c>
      <c r="AZ1151" s="12">
        <v>0</v>
      </c>
      <c r="BA1151" s="12">
        <v>0</v>
      </c>
      <c r="BB1151" s="12">
        <v>0</v>
      </c>
      <c r="BE1151" s="6">
        <v>45132</v>
      </c>
      <c r="BF1151" t="s">
        <v>58</v>
      </c>
      <c r="BG1151" s="52">
        <v>5</v>
      </c>
    </row>
    <row r="1152" spans="1:59" x14ac:dyDescent="0.2">
      <c r="A1152" s="6">
        <v>45133</v>
      </c>
      <c r="B1152" s="12">
        <v>95.709800000000001</v>
      </c>
      <c r="C1152" s="12">
        <v>143.494</v>
      </c>
      <c r="D1152" s="12">
        <v>107.44289999999999</v>
      </c>
      <c r="E1152" s="12">
        <v>59.872999999999998</v>
      </c>
      <c r="F1152" s="12">
        <v>155.63640000000001</v>
      </c>
      <c r="G1152" s="12"/>
      <c r="H1152" s="12">
        <v>12.608599999999999</v>
      </c>
      <c r="I1152" s="12">
        <v>40.1434</v>
      </c>
      <c r="J1152" s="12">
        <v>10.555</v>
      </c>
      <c r="K1152" s="12">
        <v>80.825500000000005</v>
      </c>
      <c r="L1152" s="12">
        <v>79.11</v>
      </c>
      <c r="M1152" s="12">
        <v>82.98</v>
      </c>
      <c r="O1152" s="6">
        <v>45133</v>
      </c>
      <c r="P1152" s="7">
        <f t="shared" si="258"/>
        <v>-5.5981462840233335E-3</v>
      </c>
      <c r="Q1152" s="7">
        <f t="shared" si="259"/>
        <v>-7.5335401465540571E-3</v>
      </c>
      <c r="R1152" s="7">
        <f t="shared" si="260"/>
        <v>5.579421626869638E-3</v>
      </c>
      <c r="S1152" s="7">
        <f t="shared" si="261"/>
        <v>-8.8710627942006105E-3</v>
      </c>
      <c r="T1152" s="7">
        <f t="shared" si="262"/>
        <v>-7.1028673475348547E-3</v>
      </c>
      <c r="U1152" s="7" t="str">
        <f t="shared" si="263"/>
        <v/>
      </c>
      <c r="V1152" s="7">
        <f t="shared" si="264"/>
        <v>-8.3246276985191065E-3</v>
      </c>
      <c r="W1152" s="7">
        <f t="shared" si="265"/>
        <v>1.2856496185513853E-2</v>
      </c>
      <c r="X1152" s="7">
        <f t="shared" si="266"/>
        <v>-3.7919487897833952E-3</v>
      </c>
      <c r="Y1152" s="7">
        <f t="shared" si="267"/>
        <v>1.0888245778260974E-4</v>
      </c>
      <c r="Z1152" s="7">
        <v>1.54E-4</v>
      </c>
      <c r="AA1152" s="7">
        <f t="shared" si="268"/>
        <v>-8.1828366202779442E-3</v>
      </c>
      <c r="AB1152" s="7">
        <f t="shared" si="269"/>
        <v>-5.7678602586846142E-3</v>
      </c>
      <c r="AE1152" s="6">
        <v>45133</v>
      </c>
      <c r="AF1152" s="7">
        <v>13.19</v>
      </c>
      <c r="AG1152" s="7">
        <v>29.97</v>
      </c>
      <c r="AH1152" s="7">
        <v>104.88</v>
      </c>
      <c r="AI1152" s="7">
        <f t="shared" si="255"/>
        <v>3.8700000000000045</v>
      </c>
      <c r="AJ1152" s="7">
        <v>2.6</v>
      </c>
      <c r="AK1152" s="7">
        <v>29.274999999999999</v>
      </c>
      <c r="AL1152" s="7">
        <f t="shared" si="256"/>
        <v>26.674999999999997</v>
      </c>
      <c r="AM1152" s="7">
        <v>5.08</v>
      </c>
      <c r="AN1152" s="7">
        <v>4.82</v>
      </c>
      <c r="AO1152" s="7">
        <v>3.86</v>
      </c>
      <c r="AP1152" s="7">
        <f t="shared" si="257"/>
        <v>-0.96000000000000041</v>
      </c>
      <c r="AQ1152" s="7">
        <v>2.36</v>
      </c>
      <c r="AR1152" s="7">
        <v>117.76</v>
      </c>
      <c r="AS1152" s="7">
        <v>1968.9</v>
      </c>
      <c r="AT1152" s="14">
        <v>304.01400000000001</v>
      </c>
      <c r="AU1152" s="14">
        <v>100.11960000000001</v>
      </c>
      <c r="AV1152" s="14">
        <v>64.2</v>
      </c>
      <c r="AY1152" s="6">
        <v>45133</v>
      </c>
      <c r="AZ1152" s="12">
        <v>0</v>
      </c>
      <c r="BA1152" s="12">
        <v>0</v>
      </c>
      <c r="BB1152" s="12">
        <v>0</v>
      </c>
      <c r="BE1152" s="6">
        <v>45133</v>
      </c>
      <c r="BF1152" t="s">
        <v>58</v>
      </c>
      <c r="BG1152" s="52">
        <v>5</v>
      </c>
    </row>
    <row r="1153" spans="1:59" x14ac:dyDescent="0.2">
      <c r="A1153" s="6">
        <v>45134</v>
      </c>
      <c r="B1153" s="12">
        <v>96.010300000000001</v>
      </c>
      <c r="C1153" s="12">
        <v>141.99979999999999</v>
      </c>
      <c r="D1153" s="12">
        <v>106.4772</v>
      </c>
      <c r="E1153" s="12">
        <v>58.920400000000001</v>
      </c>
      <c r="F1153" s="12">
        <v>154.52699999999999</v>
      </c>
      <c r="G1153" s="12"/>
      <c r="H1153" s="12">
        <v>12.5924</v>
      </c>
      <c r="I1153" s="12">
        <v>40.292499999999997</v>
      </c>
      <c r="J1153" s="12">
        <v>10.539</v>
      </c>
      <c r="K1153" s="12">
        <v>80.869600000000005</v>
      </c>
      <c r="L1153" s="12">
        <v>80.17</v>
      </c>
      <c r="M1153" s="12">
        <v>84.28</v>
      </c>
      <c r="O1153" s="6">
        <v>45134</v>
      </c>
      <c r="P1153" s="7">
        <f t="shared" si="258"/>
        <v>3.1347808193368928E-3</v>
      </c>
      <c r="Q1153" s="7">
        <f t="shared" si="259"/>
        <v>-1.046757332928167E-2</v>
      </c>
      <c r="R1153" s="7">
        <f t="shared" si="260"/>
        <v>-9.0286659370135049E-3</v>
      </c>
      <c r="S1153" s="7">
        <f t="shared" si="261"/>
        <v>-1.6038271812788885E-2</v>
      </c>
      <c r="T1153" s="7">
        <f t="shared" si="262"/>
        <v>-7.1536791970709078E-3</v>
      </c>
      <c r="U1153" s="7" t="str">
        <f t="shared" si="263"/>
        <v/>
      </c>
      <c r="V1153" s="7">
        <f t="shared" si="264"/>
        <v>-1.2856634444232793E-3</v>
      </c>
      <c r="W1153" s="7">
        <f t="shared" si="265"/>
        <v>3.7073040960676185E-3</v>
      </c>
      <c r="X1153" s="7">
        <f t="shared" si="266"/>
        <v>-1.5170193484842832E-3</v>
      </c>
      <c r="Y1153" s="7">
        <f t="shared" si="267"/>
        <v>5.4547108840587112E-4</v>
      </c>
      <c r="Z1153" s="7">
        <v>-6.6519999999999999E-3</v>
      </c>
      <c r="AA1153" s="7">
        <f t="shared" si="268"/>
        <v>1.3310091021555358E-2</v>
      </c>
      <c r="AB1153" s="7">
        <f t="shared" si="269"/>
        <v>1.5544974031266411E-2</v>
      </c>
      <c r="AE1153" s="6">
        <v>45134</v>
      </c>
      <c r="AF1153" s="7">
        <v>14.41</v>
      </c>
      <c r="AG1153" s="7">
        <v>29.12</v>
      </c>
      <c r="AH1153" s="7">
        <v>111.15</v>
      </c>
      <c r="AI1153" s="7">
        <f t="shared" si="255"/>
        <v>4.1099999999999994</v>
      </c>
      <c r="AJ1153" s="7">
        <v>2.4700000000000002</v>
      </c>
      <c r="AK1153" s="7">
        <v>28.434000000000001</v>
      </c>
      <c r="AL1153" s="7">
        <f t="shared" si="256"/>
        <v>25.964000000000002</v>
      </c>
      <c r="AM1153" s="7">
        <v>5.33</v>
      </c>
      <c r="AN1153" s="7">
        <v>4.91</v>
      </c>
      <c r="AO1153" s="7">
        <v>4.01</v>
      </c>
      <c r="AP1153" s="7">
        <f t="shared" si="257"/>
        <v>-0.90000000000000036</v>
      </c>
      <c r="AQ1153" s="7">
        <v>2.37</v>
      </c>
      <c r="AR1153" s="7">
        <v>117.8938</v>
      </c>
      <c r="AS1153" s="7">
        <v>1945.4</v>
      </c>
      <c r="AT1153" s="14">
        <v>304.01400000000001</v>
      </c>
      <c r="AU1153" s="14">
        <v>100.11960000000001</v>
      </c>
      <c r="AV1153" s="14">
        <v>64.2</v>
      </c>
      <c r="AY1153" s="6">
        <v>45134</v>
      </c>
      <c r="AZ1153" s="12">
        <v>0</v>
      </c>
      <c r="BA1153" s="12">
        <v>0</v>
      </c>
      <c r="BB1153" s="12">
        <v>0</v>
      </c>
      <c r="BE1153" s="6">
        <v>45134</v>
      </c>
      <c r="BF1153" t="s">
        <v>58</v>
      </c>
      <c r="BG1153" s="52">
        <v>5</v>
      </c>
    </row>
    <row r="1154" spans="1:59" x14ac:dyDescent="0.2">
      <c r="A1154" s="6">
        <v>45135</v>
      </c>
      <c r="B1154" s="12">
        <v>94.862799999999993</v>
      </c>
      <c r="C1154" s="12">
        <v>141.2972</v>
      </c>
      <c r="D1154" s="12">
        <v>106.6152</v>
      </c>
      <c r="E1154" s="12">
        <v>59.139499999999998</v>
      </c>
      <c r="F1154" s="12">
        <v>155.2276</v>
      </c>
      <c r="G1154" s="12"/>
      <c r="H1154" s="12">
        <v>13.03</v>
      </c>
      <c r="I1154" s="12">
        <v>42.809600000000003</v>
      </c>
      <c r="J1154" s="12">
        <v>10.6272</v>
      </c>
      <c r="K1154" s="12">
        <v>80.878399999999999</v>
      </c>
      <c r="L1154" s="12">
        <v>80.55</v>
      </c>
      <c r="M1154" s="12">
        <v>84.49</v>
      </c>
      <c r="O1154" s="6">
        <v>45135</v>
      </c>
      <c r="P1154" s="7">
        <f t="shared" si="258"/>
        <v>-1.2023840182134277E-2</v>
      </c>
      <c r="Q1154" s="7">
        <f t="shared" si="259"/>
        <v>-4.960175649760556E-3</v>
      </c>
      <c r="R1154" s="7">
        <f t="shared" si="260"/>
        <v>1.2952129620026362E-3</v>
      </c>
      <c r="S1154" s="7">
        <f t="shared" si="261"/>
        <v>3.7116794362361438E-3</v>
      </c>
      <c r="T1154" s="7">
        <f t="shared" si="262"/>
        <v>4.5235886388078289E-3</v>
      </c>
      <c r="U1154" s="7" t="str">
        <f t="shared" si="263"/>
        <v/>
      </c>
      <c r="V1154" s="7">
        <f t="shared" si="264"/>
        <v>3.4160933765478976E-2</v>
      </c>
      <c r="W1154" s="7">
        <f t="shared" si="265"/>
        <v>6.0597029087161247E-2</v>
      </c>
      <c r="X1154" s="7">
        <f t="shared" si="266"/>
        <v>8.3340902484907008E-3</v>
      </c>
      <c r="Y1154" s="7">
        <f t="shared" si="267"/>
        <v>1.0881123734047651E-4</v>
      </c>
      <c r="Z1154" s="7">
        <v>9.7429999999999999E-3</v>
      </c>
      <c r="AA1154" s="7">
        <f t="shared" si="268"/>
        <v>4.728729568122975E-3</v>
      </c>
      <c r="AB1154" s="7">
        <f t="shared" si="269"/>
        <v>2.4885952287650322E-3</v>
      </c>
      <c r="AE1154" s="6">
        <v>45135</v>
      </c>
      <c r="AF1154" s="7">
        <v>13.33</v>
      </c>
      <c r="AG1154" s="7">
        <v>29.41</v>
      </c>
      <c r="AH1154" s="7">
        <v>109.76</v>
      </c>
      <c r="AI1154" s="7">
        <f t="shared" si="255"/>
        <v>3.9399999999999977</v>
      </c>
      <c r="AJ1154" s="7">
        <v>2.5299999999999998</v>
      </c>
      <c r="AK1154" s="7">
        <v>25.841000000000001</v>
      </c>
      <c r="AL1154" s="7">
        <f t="shared" si="256"/>
        <v>23.311</v>
      </c>
      <c r="AM1154" s="7">
        <v>5.33</v>
      </c>
      <c r="AN1154" s="7">
        <v>4.87</v>
      </c>
      <c r="AO1154" s="7">
        <v>3.96</v>
      </c>
      <c r="AP1154" s="7">
        <f t="shared" si="257"/>
        <v>-0.91000000000000014</v>
      </c>
      <c r="AQ1154" s="7">
        <v>2.38</v>
      </c>
      <c r="AR1154" s="7">
        <v>117.788</v>
      </c>
      <c r="AS1154" s="7">
        <v>1960.4</v>
      </c>
      <c r="AT1154" s="14">
        <v>304.01400000000001</v>
      </c>
      <c r="AU1154" s="14">
        <v>100.11960000000001</v>
      </c>
      <c r="AV1154" s="14">
        <v>64.2</v>
      </c>
      <c r="AY1154" s="6">
        <v>45135</v>
      </c>
      <c r="AZ1154" s="12">
        <v>0</v>
      </c>
      <c r="BA1154" s="12">
        <v>0</v>
      </c>
      <c r="BB1154" s="12">
        <v>0</v>
      </c>
      <c r="BE1154" s="6">
        <v>45135</v>
      </c>
      <c r="BF1154" t="s">
        <v>58</v>
      </c>
      <c r="BG1154" s="52">
        <v>5</v>
      </c>
    </row>
    <row r="1155" spans="1:59" x14ac:dyDescent="0.2">
      <c r="A1155" s="6">
        <v>45138</v>
      </c>
      <c r="B1155" s="12">
        <v>97.667900000000003</v>
      </c>
      <c r="C1155" s="12">
        <v>145.5574</v>
      </c>
      <c r="D1155" s="12">
        <v>108.26139999999999</v>
      </c>
      <c r="E1155" s="12">
        <v>60.139699999999998</v>
      </c>
      <c r="F1155" s="12">
        <v>157.5146</v>
      </c>
      <c r="G1155" s="12"/>
      <c r="H1155" s="12">
        <v>13.7188</v>
      </c>
      <c r="I1155" s="12">
        <v>43.8538</v>
      </c>
      <c r="J1155" s="12">
        <v>10.6593</v>
      </c>
      <c r="K1155" s="12">
        <v>80.887200000000007</v>
      </c>
      <c r="L1155" s="12">
        <v>81.8</v>
      </c>
      <c r="M1155" s="12">
        <v>85.22</v>
      </c>
      <c r="O1155" s="6">
        <v>45138</v>
      </c>
      <c r="P1155" s="7">
        <f t="shared" si="258"/>
        <v>2.914131105854403E-2</v>
      </c>
      <c r="Q1155" s="7">
        <f t="shared" si="259"/>
        <v>2.9705037034612851E-2</v>
      </c>
      <c r="R1155" s="7">
        <f t="shared" si="260"/>
        <v>1.53225824309132E-2</v>
      </c>
      <c r="S1155" s="7">
        <f t="shared" si="261"/>
        <v>1.6771129313568181E-2</v>
      </c>
      <c r="T1155" s="7">
        <f t="shared" si="262"/>
        <v>1.4625725392267482E-2</v>
      </c>
      <c r="U1155" s="7" t="str">
        <f t="shared" si="263"/>
        <v/>
      </c>
      <c r="V1155" s="7">
        <f t="shared" si="264"/>
        <v>5.1512763778974166E-2</v>
      </c>
      <c r="W1155" s="7">
        <f t="shared" si="265"/>
        <v>2.4098997626609293E-2</v>
      </c>
      <c r="X1155" s="7">
        <f t="shared" si="266"/>
        <v>3.0159983400233925E-3</v>
      </c>
      <c r="Y1155" s="7">
        <f t="shared" si="267"/>
        <v>1.0879939874357653E-4</v>
      </c>
      <c r="Z1155" s="7">
        <v>1.902E-3</v>
      </c>
      <c r="AA1155" s="7">
        <f t="shared" si="268"/>
        <v>1.5399133985718023E-2</v>
      </c>
      <c r="AB1155" s="7">
        <f t="shared" si="269"/>
        <v>8.6029639070125986E-3</v>
      </c>
      <c r="AE1155" s="6">
        <v>45138</v>
      </c>
      <c r="AF1155" s="7">
        <v>13.63</v>
      </c>
      <c r="AG1155" s="7">
        <v>28.48</v>
      </c>
      <c r="AH1155" s="7">
        <v>112.03</v>
      </c>
      <c r="AI1155" s="7">
        <f t="shared" si="255"/>
        <v>3.4200000000000017</v>
      </c>
      <c r="AJ1155" s="7">
        <v>2.58</v>
      </c>
      <c r="AK1155" s="7">
        <v>28.366</v>
      </c>
      <c r="AL1155" s="7">
        <f t="shared" si="256"/>
        <v>25.786000000000001</v>
      </c>
      <c r="AM1155" s="7">
        <v>5.33</v>
      </c>
      <c r="AN1155" s="7">
        <v>4.88</v>
      </c>
      <c r="AO1155" s="7">
        <v>3.97</v>
      </c>
      <c r="AP1155" s="7">
        <f t="shared" si="257"/>
        <v>-0.9099999999999997</v>
      </c>
      <c r="AQ1155" s="7">
        <v>2.37</v>
      </c>
      <c r="AR1155" s="7">
        <v>117.8241</v>
      </c>
      <c r="AS1155" s="7">
        <v>1970.5</v>
      </c>
      <c r="AT1155" s="14">
        <v>304.01400000000001</v>
      </c>
      <c r="AU1155" s="14">
        <v>100.11960000000001</v>
      </c>
      <c r="AV1155" s="14">
        <v>64.2</v>
      </c>
      <c r="AY1155" s="6">
        <v>45138</v>
      </c>
      <c r="AZ1155" s="12">
        <v>0</v>
      </c>
      <c r="BA1155" s="12">
        <v>0</v>
      </c>
      <c r="BB1155" s="12">
        <v>0</v>
      </c>
      <c r="BE1155" s="6">
        <v>45138</v>
      </c>
      <c r="BF1155" t="s">
        <v>58</v>
      </c>
      <c r="BG1155" s="52">
        <v>5</v>
      </c>
    </row>
    <row r="1156" spans="1:59" x14ac:dyDescent="0.2">
      <c r="A1156" s="6">
        <v>45139</v>
      </c>
      <c r="B1156" s="12">
        <v>97.103200000000001</v>
      </c>
      <c r="C1156" s="12">
        <v>144.34780000000001</v>
      </c>
      <c r="D1156" s="12">
        <v>107.9487</v>
      </c>
      <c r="E1156" s="12">
        <v>59.673000000000002</v>
      </c>
      <c r="F1156" s="12">
        <v>155.9478</v>
      </c>
      <c r="G1156" s="12"/>
      <c r="H1156" s="12">
        <v>13.532400000000001</v>
      </c>
      <c r="I1156" s="12">
        <v>44.198700000000002</v>
      </c>
      <c r="J1156" s="12">
        <v>10.651300000000001</v>
      </c>
      <c r="K1156" s="12">
        <v>80.9084</v>
      </c>
      <c r="L1156" s="12">
        <v>81.37</v>
      </c>
      <c r="M1156" s="12">
        <v>85.34</v>
      </c>
      <c r="O1156" s="6">
        <v>45139</v>
      </c>
      <c r="P1156" s="7">
        <f t="shared" si="258"/>
        <v>-5.798617785564876E-3</v>
      </c>
      <c r="Q1156" s="7">
        <f t="shared" si="259"/>
        <v>-8.3448452759403401E-3</v>
      </c>
      <c r="R1156" s="7">
        <f t="shared" si="260"/>
        <v>-2.8925588400111218E-3</v>
      </c>
      <c r="S1156" s="7">
        <f t="shared" si="261"/>
        <v>-7.7905323964154527E-3</v>
      </c>
      <c r="T1156" s="7">
        <f t="shared" si="262"/>
        <v>-9.9968165134518092E-3</v>
      </c>
      <c r="U1156" s="7" t="str">
        <f t="shared" si="263"/>
        <v/>
      </c>
      <c r="V1156" s="7">
        <f t="shared" si="264"/>
        <v>-1.3680344871622643E-2</v>
      </c>
      <c r="W1156" s="7">
        <f t="shared" si="265"/>
        <v>7.834002757905691E-3</v>
      </c>
      <c r="X1156" s="7">
        <f t="shared" si="266"/>
        <v>-7.5080010659485082E-4</v>
      </c>
      <c r="Y1156" s="7">
        <f t="shared" si="267"/>
        <v>2.6205904389641242E-4</v>
      </c>
      <c r="Z1156" s="7">
        <v>-2.8660000000000001E-3</v>
      </c>
      <c r="AA1156" s="7">
        <f t="shared" si="268"/>
        <v>-5.2705889001353617E-3</v>
      </c>
      <c r="AB1156" s="7">
        <f t="shared" si="269"/>
        <v>1.4071296880880046E-3</v>
      </c>
      <c r="AE1156" s="6">
        <v>45139</v>
      </c>
      <c r="AF1156" s="7">
        <v>13.93</v>
      </c>
      <c r="AG1156" s="7">
        <v>28.35</v>
      </c>
      <c r="AH1156" s="7">
        <v>116.38</v>
      </c>
      <c r="AI1156" s="7">
        <f t="shared" ref="AI1156:AI1219" si="270">IF(AND(M1156&lt;&gt;"",L1156&lt;&gt;""),M1156-L1156,"")</f>
        <v>3.9699999999999989</v>
      </c>
      <c r="AJ1156" s="7">
        <v>2.4900000000000002</v>
      </c>
      <c r="AK1156" s="7">
        <v>27.123000000000001</v>
      </c>
      <c r="AL1156" s="7">
        <f t="shared" ref="AL1156:AL1219" si="271">IF(AND(AK1156&lt;&gt;"",AJ1156&lt;&gt;""),AK1156-AJ1156,"")</f>
        <v>24.633000000000003</v>
      </c>
      <c r="AM1156" s="7">
        <v>5.33</v>
      </c>
      <c r="AN1156" s="7">
        <v>4.92</v>
      </c>
      <c r="AO1156" s="7">
        <v>4.05</v>
      </c>
      <c r="AP1156" s="7">
        <f t="shared" ref="AP1156:AP1219" si="272">IF(AND(AO1156&lt;&gt;"",AN1156&lt;&gt;""),AO1156-AN1156,"")</f>
        <v>-0.87000000000000011</v>
      </c>
      <c r="AQ1156" s="7">
        <v>2.37</v>
      </c>
      <c r="AR1156" s="7">
        <v>118.57380000000001</v>
      </c>
      <c r="AS1156" s="7">
        <v>1940.7</v>
      </c>
      <c r="AT1156" s="14">
        <v>306.08199999999999</v>
      </c>
      <c r="AU1156" s="14">
        <v>100.83929999999999</v>
      </c>
      <c r="AV1156" s="14">
        <v>69.400000000000006</v>
      </c>
      <c r="AY1156" s="6">
        <v>45139</v>
      </c>
      <c r="AZ1156" s="12">
        <v>0</v>
      </c>
      <c r="BA1156" s="12">
        <v>0</v>
      </c>
      <c r="BB1156" s="12">
        <v>0</v>
      </c>
      <c r="BE1156" s="6">
        <v>45139</v>
      </c>
      <c r="BF1156" t="s">
        <v>58</v>
      </c>
      <c r="BG1156" s="52">
        <v>5</v>
      </c>
    </row>
    <row r="1157" spans="1:59" x14ac:dyDescent="0.2">
      <c r="A1157" s="6">
        <v>45140</v>
      </c>
      <c r="B1157" s="12">
        <v>95.891900000000007</v>
      </c>
      <c r="C1157" s="12">
        <v>142.06209999999999</v>
      </c>
      <c r="D1157" s="12">
        <v>106.30249999999999</v>
      </c>
      <c r="E1157" s="12">
        <v>58.558399999999999</v>
      </c>
      <c r="F1157" s="12">
        <v>154.86760000000001</v>
      </c>
      <c r="G1157" s="12"/>
      <c r="H1157" s="12">
        <v>13.3622</v>
      </c>
      <c r="I1157" s="12">
        <v>45.718299999999999</v>
      </c>
      <c r="J1157" s="12">
        <v>10.539</v>
      </c>
      <c r="K1157" s="12">
        <v>80.917299999999997</v>
      </c>
      <c r="L1157" s="12">
        <v>79.5</v>
      </c>
      <c r="M1157" s="12">
        <v>84.01</v>
      </c>
      <c r="O1157" s="6">
        <v>45140</v>
      </c>
      <c r="P1157" s="7">
        <f t="shared" ref="P1157:P1220" si="273">IF(AND(B1157&lt;&gt;"",B1156&lt;&gt;""),LN(B1157/B1156),"")</f>
        <v>-1.2552815130087691E-2</v>
      </c>
      <c r="Q1157" s="7">
        <f t="shared" ref="Q1157:Q1220" si="274">IF(AND(C1157&lt;&gt;"",C1156&lt;&gt;""),LN(C1157/C1156),"")</f>
        <v>-1.5961379311799292E-2</v>
      </c>
      <c r="R1157" s="7">
        <f t="shared" ref="R1157:R1220" si="275">IF(AND(D1157&lt;&gt;"",D1156&lt;&gt;""),LN(D1157/D1156),"")</f>
        <v>-1.5367310860324203E-2</v>
      </c>
      <c r="S1157" s="7">
        <f t="shared" ref="S1157:S1220" si="276">IF(AND(E1157&lt;&gt;"",E1156&lt;&gt;""),LN(E1157/E1156),"")</f>
        <v>-1.8855109915612598E-2</v>
      </c>
      <c r="T1157" s="7">
        <f t="shared" ref="T1157:T1220" si="277">IF(AND(F1157&lt;&gt;"",F1156&lt;&gt;""),LN(F1157/F1156),"")</f>
        <v>-6.9507775290378118E-3</v>
      </c>
      <c r="U1157" s="7" t="str">
        <f t="shared" ref="U1157:U1220" si="278">IF(AND(G1157&lt;&gt;"",G1156&lt;&gt;""),LN(G1157/G1156),"")</f>
        <v/>
      </c>
      <c r="V1157" s="7">
        <f t="shared" ref="V1157:V1220" si="279">IF(AND(H1157&lt;&gt;"",H1156&lt;&gt;""),LN(H1157/H1156),"")</f>
        <v>-1.2656984833647758E-2</v>
      </c>
      <c r="W1157" s="7">
        <f t="shared" ref="W1157:W1220" si="280">IF(AND(I1157&lt;&gt;"",I1156&lt;&gt;""),LN(I1157/I1156),"")</f>
        <v>3.3803278496754768E-2</v>
      </c>
      <c r="X1157" s="7">
        <f t="shared" ref="X1157:X1220" si="281">IF(AND(J1157&lt;&gt;"",J1156&lt;&gt;""),LN(J1157/J1156),"")</f>
        <v>-1.0599288481919388E-2</v>
      </c>
      <c r="Y1157" s="7">
        <f t="shared" ref="Y1157:Y1220" si="282">IF(AND(K1157&lt;&gt;"",K1156&lt;&gt;""),LN(K1157/K1156),"")</f>
        <v>1.099948896740907E-4</v>
      </c>
      <c r="Z1157" s="7">
        <v>-1.4009000000000001E-2</v>
      </c>
      <c r="AA1157" s="7">
        <f t="shared" ref="AA1157:AA1220" si="283">IF(AND(L1157&lt;&gt;"",L1156&lt;&gt;""),LN(L1157/L1156),"")</f>
        <v>-2.3249633048279778E-2</v>
      </c>
      <c r="AB1157" s="7">
        <f t="shared" ref="AB1157:AB1220" si="284">IF(AND(M1157&lt;&gt;"",M1156&lt;&gt;""),LN(M1157/M1156),"")</f>
        <v>-1.5707438383098057E-2</v>
      </c>
      <c r="AE1157" s="6">
        <v>45140</v>
      </c>
      <c r="AF1157" s="7">
        <v>16.09</v>
      </c>
      <c r="AG1157" s="7">
        <v>28.74</v>
      </c>
      <c r="AH1157" s="7">
        <v>115.15</v>
      </c>
      <c r="AI1157" s="7">
        <f t="shared" si="270"/>
        <v>4.5100000000000051</v>
      </c>
      <c r="AJ1157" s="7">
        <v>2.4300000000000002</v>
      </c>
      <c r="AK1157" s="7">
        <v>28.742000000000001</v>
      </c>
      <c r="AL1157" s="7">
        <f t="shared" si="271"/>
        <v>26.312000000000001</v>
      </c>
      <c r="AM1157" s="7">
        <v>5.33</v>
      </c>
      <c r="AN1157" s="7">
        <v>4.88</v>
      </c>
      <c r="AO1157" s="7">
        <v>4.08</v>
      </c>
      <c r="AP1157" s="7">
        <f t="shared" si="272"/>
        <v>-0.79999999999999982</v>
      </c>
      <c r="AQ1157" s="7">
        <v>2.36</v>
      </c>
      <c r="AR1157" s="7">
        <v>119.1268</v>
      </c>
      <c r="AS1157" s="7">
        <v>1937.4</v>
      </c>
      <c r="AT1157" s="14">
        <v>306.08199999999999</v>
      </c>
      <c r="AU1157" s="14">
        <v>100.83929999999999</v>
      </c>
      <c r="AV1157" s="14">
        <v>69.400000000000006</v>
      </c>
      <c r="AY1157" s="6">
        <v>45140</v>
      </c>
      <c r="AZ1157" s="12">
        <v>0</v>
      </c>
      <c r="BA1157" s="12">
        <v>0</v>
      </c>
      <c r="BB1157" s="12">
        <v>0</v>
      </c>
      <c r="BE1157" s="6">
        <v>45140</v>
      </c>
      <c r="BF1157" t="s">
        <v>58</v>
      </c>
      <c r="BG1157" s="52">
        <v>5</v>
      </c>
    </row>
    <row r="1158" spans="1:59" x14ac:dyDescent="0.2">
      <c r="A1158" s="6">
        <v>45141</v>
      </c>
      <c r="B1158" s="12">
        <v>97.558599999999998</v>
      </c>
      <c r="C1158" s="12">
        <v>142.0087</v>
      </c>
      <c r="D1158" s="12">
        <v>105.75069999999999</v>
      </c>
      <c r="E1158" s="12">
        <v>59.263300000000001</v>
      </c>
      <c r="F1158" s="12">
        <v>160.40479999999999</v>
      </c>
      <c r="G1158" s="12"/>
      <c r="H1158" s="12">
        <v>13.9457</v>
      </c>
      <c r="I1158" s="12">
        <v>46.520099999999999</v>
      </c>
      <c r="J1158" s="12">
        <v>10.298400000000001</v>
      </c>
      <c r="K1158" s="12">
        <v>80.952699999999993</v>
      </c>
      <c r="L1158" s="12">
        <v>81.56</v>
      </c>
      <c r="M1158" s="12">
        <v>86.19</v>
      </c>
      <c r="O1158" s="6">
        <v>45141</v>
      </c>
      <c r="P1158" s="7">
        <f t="shared" si="273"/>
        <v>1.723170776133303E-2</v>
      </c>
      <c r="Q1158" s="7">
        <f t="shared" si="274"/>
        <v>-3.7596261656590904E-4</v>
      </c>
      <c r="R1158" s="7">
        <f t="shared" si="275"/>
        <v>-5.2043661258367414E-3</v>
      </c>
      <c r="S1158" s="7">
        <f t="shared" si="276"/>
        <v>1.1965680523460831E-2</v>
      </c>
      <c r="T1158" s="7">
        <f t="shared" si="277"/>
        <v>3.5130061832032912E-2</v>
      </c>
      <c r="U1158" s="7" t="str">
        <f t="shared" si="278"/>
        <v/>
      </c>
      <c r="V1158" s="7">
        <f t="shared" si="279"/>
        <v>4.274139181245587E-2</v>
      </c>
      <c r="W1158" s="7">
        <f t="shared" si="280"/>
        <v>1.7385821878055929E-2</v>
      </c>
      <c r="X1158" s="7">
        <f t="shared" si="281"/>
        <v>-2.3094118588511934E-2</v>
      </c>
      <c r="Y1158" s="7">
        <f t="shared" si="282"/>
        <v>4.373880344024623E-4</v>
      </c>
      <c r="Z1158" s="7">
        <v>-2.8700000000000002E-3</v>
      </c>
      <c r="AA1158" s="7">
        <f t="shared" si="283"/>
        <v>2.5581924045968291E-2</v>
      </c>
      <c r="AB1158" s="7">
        <f t="shared" si="284"/>
        <v>2.5618322282552113E-2</v>
      </c>
      <c r="AE1158" s="6">
        <v>45141</v>
      </c>
      <c r="AF1158" s="7">
        <v>15.92</v>
      </c>
      <c r="AG1158" s="7">
        <v>28.54</v>
      </c>
      <c r="AH1158" s="7">
        <v>124.6</v>
      </c>
      <c r="AI1158" s="7">
        <f t="shared" si="270"/>
        <v>4.6299999999999955</v>
      </c>
      <c r="AJ1158" s="7">
        <v>2.44</v>
      </c>
      <c r="AK1158" s="7">
        <v>30.472999999999999</v>
      </c>
      <c r="AL1158" s="7">
        <f t="shared" si="271"/>
        <v>28.032999999999998</v>
      </c>
      <c r="AM1158" s="7">
        <v>5.33</v>
      </c>
      <c r="AN1158" s="7">
        <v>4.9000000000000004</v>
      </c>
      <c r="AO1158" s="7">
        <v>4.2</v>
      </c>
      <c r="AP1158" s="7">
        <f t="shared" si="272"/>
        <v>-0.70000000000000018</v>
      </c>
      <c r="AQ1158" s="7">
        <v>2.37</v>
      </c>
      <c r="AR1158" s="7">
        <v>119.3963</v>
      </c>
      <c r="AS1158" s="7">
        <v>1932</v>
      </c>
      <c r="AT1158" s="14">
        <v>306.08199999999999</v>
      </c>
      <c r="AU1158" s="14">
        <v>100.83929999999999</v>
      </c>
      <c r="AV1158" s="14">
        <v>69.400000000000006</v>
      </c>
      <c r="AY1158" s="6">
        <v>45141</v>
      </c>
      <c r="AZ1158" s="12">
        <v>0</v>
      </c>
      <c r="BA1158" s="12">
        <v>0</v>
      </c>
      <c r="BB1158" s="12">
        <v>0</v>
      </c>
      <c r="BE1158" s="6">
        <v>45141</v>
      </c>
      <c r="BF1158" t="s">
        <v>58</v>
      </c>
      <c r="BG1158" s="52">
        <v>5</v>
      </c>
    </row>
    <row r="1159" spans="1:59" x14ac:dyDescent="0.2">
      <c r="A1159" s="6">
        <v>45142</v>
      </c>
      <c r="B1159" s="12">
        <v>97.831800000000001</v>
      </c>
      <c r="C1159" s="12">
        <v>141.6885</v>
      </c>
      <c r="D1159" s="12">
        <v>104.5736</v>
      </c>
      <c r="E1159" s="12">
        <v>60.511299999999999</v>
      </c>
      <c r="F1159" s="12">
        <v>158.87700000000001</v>
      </c>
      <c r="G1159" s="12"/>
      <c r="H1159" s="12">
        <v>13.97</v>
      </c>
      <c r="I1159" s="12">
        <v>46.277700000000003</v>
      </c>
      <c r="J1159" s="12">
        <v>10.2262</v>
      </c>
      <c r="K1159" s="12">
        <v>80.970399999999998</v>
      </c>
      <c r="L1159" s="12">
        <v>82.76</v>
      </c>
      <c r="M1159" s="12">
        <v>87.38</v>
      </c>
      <c r="O1159" s="6">
        <v>45142</v>
      </c>
      <c r="P1159" s="7">
        <f t="shared" si="273"/>
        <v>2.7964544628487605E-3</v>
      </c>
      <c r="Q1159" s="7">
        <f t="shared" si="274"/>
        <v>-2.2573373016499389E-3</v>
      </c>
      <c r="R1159" s="7">
        <f t="shared" si="275"/>
        <v>-1.1193307572091549E-2</v>
      </c>
      <c r="S1159" s="7">
        <f t="shared" si="276"/>
        <v>2.0839897056792272E-2</v>
      </c>
      <c r="T1159" s="7">
        <f t="shared" si="277"/>
        <v>-9.5703022283316289E-3</v>
      </c>
      <c r="U1159" s="7" t="str">
        <f t="shared" si="278"/>
        <v/>
      </c>
      <c r="V1159" s="7">
        <f t="shared" si="279"/>
        <v>1.74095624595696E-3</v>
      </c>
      <c r="W1159" s="7">
        <f t="shared" si="280"/>
        <v>-5.2242736642260324E-3</v>
      </c>
      <c r="X1159" s="7">
        <f t="shared" si="281"/>
        <v>-7.0354889072964033E-3</v>
      </c>
      <c r="Y1159" s="7">
        <f t="shared" si="282"/>
        <v>2.1862229750421226E-4</v>
      </c>
      <c r="Z1159" s="7">
        <v>-4.5329999999999997E-3</v>
      </c>
      <c r="AA1159" s="7">
        <f t="shared" si="283"/>
        <v>1.4605907171087998E-2</v>
      </c>
      <c r="AB1159" s="7">
        <f t="shared" si="284"/>
        <v>1.3712261863982014E-2</v>
      </c>
      <c r="AE1159" s="6">
        <v>45142</v>
      </c>
      <c r="AF1159" s="7">
        <v>17.100000000000001</v>
      </c>
      <c r="AG1159" s="7">
        <v>28.06</v>
      </c>
      <c r="AH1159" s="7">
        <v>115.91</v>
      </c>
      <c r="AI1159" s="7">
        <f t="shared" si="270"/>
        <v>4.6199999999999903</v>
      </c>
      <c r="AJ1159" s="7">
        <v>2.5299999999999998</v>
      </c>
      <c r="AK1159" s="7">
        <v>28.853000000000002</v>
      </c>
      <c r="AL1159" s="7">
        <f t="shared" si="271"/>
        <v>26.323</v>
      </c>
      <c r="AM1159" s="7">
        <v>5.33</v>
      </c>
      <c r="AN1159" s="7">
        <v>4.78</v>
      </c>
      <c r="AO1159" s="7">
        <v>4.05</v>
      </c>
      <c r="AP1159" s="7">
        <f t="shared" si="272"/>
        <v>-0.73000000000000043</v>
      </c>
      <c r="AQ1159" s="7">
        <v>2.38</v>
      </c>
      <c r="AR1159" s="7">
        <v>118.821</v>
      </c>
      <c r="AS1159" s="7">
        <v>1939.6</v>
      </c>
      <c r="AT1159" s="14">
        <v>306.08199999999999</v>
      </c>
      <c r="AU1159" s="14">
        <v>100.83929999999999</v>
      </c>
      <c r="AV1159" s="14">
        <v>69.400000000000006</v>
      </c>
      <c r="AY1159" s="6">
        <v>45142</v>
      </c>
      <c r="AZ1159" s="12">
        <v>0</v>
      </c>
      <c r="BA1159" s="12">
        <v>0</v>
      </c>
      <c r="BB1159" s="12">
        <v>0</v>
      </c>
      <c r="BE1159" s="6">
        <v>45142</v>
      </c>
      <c r="BF1159" t="s">
        <v>58</v>
      </c>
      <c r="BG1159" s="52">
        <v>5</v>
      </c>
    </row>
    <row r="1160" spans="1:59" x14ac:dyDescent="0.2">
      <c r="A1160" s="6">
        <v>45145</v>
      </c>
      <c r="B1160" s="12">
        <v>97.631500000000003</v>
      </c>
      <c r="C1160" s="12">
        <v>142.20439999999999</v>
      </c>
      <c r="D1160" s="12">
        <v>105.2817</v>
      </c>
      <c r="E1160" s="12">
        <v>60.8733</v>
      </c>
      <c r="F1160" s="12">
        <v>157.7287</v>
      </c>
      <c r="G1160" s="12"/>
      <c r="H1160" s="12">
        <v>13.9862</v>
      </c>
      <c r="I1160" s="12">
        <v>46.557400000000001</v>
      </c>
      <c r="J1160" s="12">
        <v>10.3786</v>
      </c>
      <c r="K1160" s="12">
        <v>80.970399999999998</v>
      </c>
      <c r="L1160" s="12">
        <v>81.94</v>
      </c>
      <c r="M1160" s="12">
        <v>86.47</v>
      </c>
      <c r="O1160" s="6">
        <v>45145</v>
      </c>
      <c r="P1160" s="7">
        <f t="shared" si="273"/>
        <v>-2.049490314671261E-3</v>
      </c>
      <c r="Q1160" s="7">
        <f t="shared" si="274"/>
        <v>3.6344731967144907E-3</v>
      </c>
      <c r="R1160" s="7">
        <f t="shared" si="275"/>
        <v>6.7484851453219431E-3</v>
      </c>
      <c r="S1160" s="7">
        <f t="shared" si="276"/>
        <v>5.9645304791109931E-3</v>
      </c>
      <c r="T1160" s="7">
        <f t="shared" si="277"/>
        <v>-7.2538494103637366E-3</v>
      </c>
      <c r="U1160" s="7" t="str">
        <f t="shared" si="278"/>
        <v/>
      </c>
      <c r="V1160" s="7">
        <f t="shared" si="279"/>
        <v>1.1589559248604893E-3</v>
      </c>
      <c r="W1160" s="7">
        <f t="shared" si="280"/>
        <v>6.0257563425686004E-3</v>
      </c>
      <c r="X1160" s="7">
        <f t="shared" si="281"/>
        <v>1.4792939426180885E-2</v>
      </c>
      <c r="Y1160" s="7">
        <f t="shared" si="282"/>
        <v>0</v>
      </c>
      <c r="Z1160" s="7">
        <v>8.6899999999999998E-3</v>
      </c>
      <c r="AA1160" s="7">
        <f t="shared" si="283"/>
        <v>-9.957580758617305E-3</v>
      </c>
      <c r="AB1160" s="7">
        <f t="shared" si="284"/>
        <v>-1.0468890550950925E-2</v>
      </c>
      <c r="AE1160" s="6">
        <v>45145</v>
      </c>
      <c r="AF1160" s="7">
        <v>15.77</v>
      </c>
      <c r="AG1160" s="7">
        <v>27.73</v>
      </c>
      <c r="AH1160" s="7">
        <v>120.94</v>
      </c>
      <c r="AI1160" s="7">
        <f t="shared" si="270"/>
        <v>4.5300000000000011</v>
      </c>
      <c r="AJ1160" s="7">
        <v>2.65</v>
      </c>
      <c r="AK1160" s="7">
        <v>30.486999999999998</v>
      </c>
      <c r="AL1160" s="7">
        <f t="shared" si="271"/>
        <v>27.837</v>
      </c>
      <c r="AM1160" s="7">
        <v>5.33</v>
      </c>
      <c r="AN1160" s="7">
        <v>4.76</v>
      </c>
      <c r="AO1160" s="7">
        <v>4.09</v>
      </c>
      <c r="AP1160" s="7">
        <f t="shared" si="272"/>
        <v>-0.66999999999999993</v>
      </c>
      <c r="AQ1160" s="7">
        <v>2.41</v>
      </c>
      <c r="AR1160" s="7">
        <v>119.0809</v>
      </c>
      <c r="AS1160" s="7">
        <v>1933.5</v>
      </c>
      <c r="AT1160" s="14">
        <v>306.08199999999999</v>
      </c>
      <c r="AU1160" s="14">
        <v>100.83929999999999</v>
      </c>
      <c r="AV1160" s="14">
        <v>69.400000000000006</v>
      </c>
      <c r="AY1160" s="6">
        <v>45145</v>
      </c>
      <c r="AZ1160" s="12">
        <v>0</v>
      </c>
      <c r="BA1160" s="12">
        <v>0</v>
      </c>
      <c r="BB1160" s="12">
        <v>0</v>
      </c>
      <c r="BE1160" s="6">
        <v>45145</v>
      </c>
      <c r="BF1160" t="s">
        <v>58</v>
      </c>
      <c r="BG1160" s="52">
        <v>5</v>
      </c>
    </row>
    <row r="1161" spans="1:59" x14ac:dyDescent="0.2">
      <c r="A1161" s="6">
        <v>45146</v>
      </c>
      <c r="B1161" s="12">
        <v>98.114199999999997</v>
      </c>
      <c r="C1161" s="12">
        <v>141.99090000000001</v>
      </c>
      <c r="D1161" s="12">
        <v>106.30249999999999</v>
      </c>
      <c r="E1161" s="12">
        <v>60.730400000000003</v>
      </c>
      <c r="F1161" s="12">
        <v>159.18709999999999</v>
      </c>
      <c r="G1161" s="12"/>
      <c r="H1161" s="12">
        <v>14.0024</v>
      </c>
      <c r="I1161" s="12">
        <v>45.5319</v>
      </c>
      <c r="J1161" s="12">
        <v>10.330399999999999</v>
      </c>
      <c r="K1161" s="12">
        <v>80.988100000000003</v>
      </c>
      <c r="L1161" s="12">
        <v>82.94</v>
      </c>
      <c r="M1161" s="12">
        <v>88</v>
      </c>
      <c r="O1161" s="6">
        <v>45146</v>
      </c>
      <c r="P1161" s="7">
        <f t="shared" si="273"/>
        <v>4.9319191014209627E-3</v>
      </c>
      <c r="Q1161" s="7">
        <f t="shared" si="274"/>
        <v>-1.5024881844573072E-3</v>
      </c>
      <c r="R1161" s="7">
        <f t="shared" si="275"/>
        <v>9.6491885526065468E-3</v>
      </c>
      <c r="S1161" s="7">
        <f t="shared" si="276"/>
        <v>-2.3502585164469399E-3</v>
      </c>
      <c r="T1161" s="7">
        <f t="shared" si="277"/>
        <v>9.2037714434071126E-3</v>
      </c>
      <c r="U1161" s="7" t="str">
        <f t="shared" si="278"/>
        <v/>
      </c>
      <c r="V1161" s="7">
        <f t="shared" si="279"/>
        <v>1.1576143007577828E-3</v>
      </c>
      <c r="W1161" s="7">
        <f t="shared" si="280"/>
        <v>-2.2272780736584136E-2</v>
      </c>
      <c r="X1161" s="7">
        <f t="shared" si="281"/>
        <v>-4.6549893318674467E-3</v>
      </c>
      <c r="Y1161" s="7">
        <f t="shared" si="282"/>
        <v>2.1857451224196792E-4</v>
      </c>
      <c r="Z1161" s="7">
        <v>-4.3579999999999999E-3</v>
      </c>
      <c r="AA1161" s="7">
        <f t="shared" si="283"/>
        <v>1.2130182699510189E-2</v>
      </c>
      <c r="AB1161" s="7">
        <f t="shared" si="284"/>
        <v>1.7539281505867671E-2</v>
      </c>
      <c r="AE1161" s="6">
        <v>45146</v>
      </c>
      <c r="AF1161" s="7">
        <v>15.99</v>
      </c>
      <c r="AG1161" s="7">
        <v>27.14</v>
      </c>
      <c r="AH1161" s="7">
        <v>118.74</v>
      </c>
      <c r="AI1161" s="7">
        <f t="shared" si="270"/>
        <v>5.0600000000000023</v>
      </c>
      <c r="AJ1161" s="7">
        <v>2.77</v>
      </c>
      <c r="AK1161" s="7">
        <v>31.065999999999999</v>
      </c>
      <c r="AL1161" s="7">
        <f t="shared" si="271"/>
        <v>28.295999999999999</v>
      </c>
      <c r="AM1161" s="7">
        <v>5.33</v>
      </c>
      <c r="AN1161" s="7">
        <v>4.74</v>
      </c>
      <c r="AO1161" s="7">
        <v>4.0199999999999996</v>
      </c>
      <c r="AP1161" s="7">
        <f t="shared" si="272"/>
        <v>-0.72000000000000064</v>
      </c>
      <c r="AQ1161" s="7">
        <v>2.36</v>
      </c>
      <c r="AR1161" s="7">
        <v>119.6407</v>
      </c>
      <c r="AS1161" s="7">
        <v>1924.1</v>
      </c>
      <c r="AT1161" s="14">
        <v>306.08199999999999</v>
      </c>
      <c r="AU1161" s="14">
        <v>100.83929999999999</v>
      </c>
      <c r="AV1161" s="14">
        <v>69.400000000000006</v>
      </c>
      <c r="AY1161" s="6">
        <v>45146</v>
      </c>
      <c r="AZ1161" s="12">
        <v>0</v>
      </c>
      <c r="BA1161" s="12">
        <v>0</v>
      </c>
      <c r="BB1161" s="12">
        <v>0</v>
      </c>
      <c r="BE1161" s="6">
        <v>45146</v>
      </c>
      <c r="BF1161" t="s">
        <v>58</v>
      </c>
      <c r="BG1161" s="52">
        <v>5</v>
      </c>
    </row>
    <row r="1162" spans="1:59" x14ac:dyDescent="0.2">
      <c r="A1162" s="6">
        <v>45147</v>
      </c>
      <c r="B1162" s="12">
        <v>99.780799999999999</v>
      </c>
      <c r="C1162" s="12">
        <v>142.17769999999999</v>
      </c>
      <c r="D1162" s="12">
        <v>107.0842</v>
      </c>
      <c r="E1162" s="12">
        <v>60.787500000000001</v>
      </c>
      <c r="F1162" s="12">
        <v>163.3331</v>
      </c>
      <c r="G1162" s="12"/>
      <c r="H1162" s="12">
        <v>14.213100000000001</v>
      </c>
      <c r="I1162" s="12">
        <v>46.687899999999999</v>
      </c>
      <c r="J1162" s="12">
        <v>10.4107</v>
      </c>
      <c r="K1162" s="12">
        <v>80.996899999999997</v>
      </c>
      <c r="L1162" s="12">
        <v>84.35</v>
      </c>
      <c r="M1162" s="12">
        <v>89.31</v>
      </c>
      <c r="O1162" s="6">
        <v>45147</v>
      </c>
      <c r="P1162" s="7">
        <f t="shared" si="273"/>
        <v>1.6843673688703452E-2</v>
      </c>
      <c r="Q1162" s="7">
        <f t="shared" si="274"/>
        <v>1.314712652323146E-3</v>
      </c>
      <c r="R1162" s="7">
        <f t="shared" si="275"/>
        <v>7.3266374781236756E-3</v>
      </c>
      <c r="S1162" s="7">
        <f t="shared" si="276"/>
        <v>9.3977931156620606E-4</v>
      </c>
      <c r="T1162" s="7">
        <f t="shared" si="277"/>
        <v>2.5711433887704912E-2</v>
      </c>
      <c r="U1162" s="7" t="str">
        <f t="shared" si="278"/>
        <v/>
      </c>
      <c r="V1162" s="7">
        <f t="shared" si="279"/>
        <v>1.4935331049919421E-2</v>
      </c>
      <c r="W1162" s="7">
        <f t="shared" si="280"/>
        <v>2.5071851257101364E-2</v>
      </c>
      <c r="X1162" s="7">
        <f t="shared" si="281"/>
        <v>7.7431188514039606E-3</v>
      </c>
      <c r="Y1162" s="7">
        <f t="shared" si="282"/>
        <v>1.0865203578912407E-4</v>
      </c>
      <c r="Z1162" s="7">
        <v>-6.7080000000000004E-3</v>
      </c>
      <c r="AA1162" s="7">
        <f t="shared" si="283"/>
        <v>1.6857354173742109E-2</v>
      </c>
      <c r="AB1162" s="7">
        <f t="shared" si="284"/>
        <v>1.4776649217588242E-2</v>
      </c>
      <c r="AE1162" s="6">
        <v>45147</v>
      </c>
      <c r="AF1162" s="7">
        <v>15.96</v>
      </c>
      <c r="AG1162" s="7">
        <v>28.56</v>
      </c>
      <c r="AH1162" s="7">
        <v>112.55</v>
      </c>
      <c r="AI1162" s="7">
        <f t="shared" si="270"/>
        <v>4.960000000000008</v>
      </c>
      <c r="AJ1162" s="7">
        <v>2.92</v>
      </c>
      <c r="AK1162" s="7">
        <v>39.823</v>
      </c>
      <c r="AL1162" s="7">
        <f t="shared" si="271"/>
        <v>36.902999999999999</v>
      </c>
      <c r="AM1162" s="7">
        <v>5.33</v>
      </c>
      <c r="AN1162" s="7">
        <v>4.79</v>
      </c>
      <c r="AO1162" s="7">
        <v>4</v>
      </c>
      <c r="AP1162" s="7">
        <f t="shared" si="272"/>
        <v>-0.79</v>
      </c>
      <c r="AQ1162" s="7">
        <v>2.34</v>
      </c>
      <c r="AR1162" s="7">
        <v>119.476</v>
      </c>
      <c r="AS1162" s="7">
        <v>1915.4</v>
      </c>
      <c r="AT1162" s="14">
        <v>306.08199999999999</v>
      </c>
      <c r="AU1162" s="14">
        <v>100.83929999999999</v>
      </c>
      <c r="AV1162" s="14">
        <v>69.400000000000006</v>
      </c>
      <c r="AY1162" s="6">
        <v>45147</v>
      </c>
      <c r="AZ1162" s="12">
        <v>0</v>
      </c>
      <c r="BA1162" s="12">
        <v>0</v>
      </c>
      <c r="BB1162" s="12">
        <v>0</v>
      </c>
      <c r="BE1162" s="6">
        <v>45147</v>
      </c>
      <c r="BF1162" t="s">
        <v>58</v>
      </c>
      <c r="BG1162" s="52">
        <v>5</v>
      </c>
    </row>
    <row r="1163" spans="1:59" x14ac:dyDescent="0.2">
      <c r="A1163" s="6">
        <v>45148</v>
      </c>
      <c r="B1163" s="12">
        <v>100.2908</v>
      </c>
      <c r="C1163" s="12">
        <v>143.04040000000001</v>
      </c>
      <c r="D1163" s="12">
        <v>106.5232</v>
      </c>
      <c r="E1163" s="12">
        <v>60.711300000000001</v>
      </c>
      <c r="F1163" s="12">
        <v>162.816</v>
      </c>
      <c r="G1163" s="12"/>
      <c r="H1163" s="12">
        <v>14.277900000000001</v>
      </c>
      <c r="I1163" s="12">
        <v>46.566699999999997</v>
      </c>
      <c r="J1163" s="12">
        <v>10.482799999999999</v>
      </c>
      <c r="K1163" s="12">
        <v>81.041200000000003</v>
      </c>
      <c r="L1163" s="12">
        <v>82.81</v>
      </c>
      <c r="M1163" s="12">
        <v>87.44</v>
      </c>
      <c r="O1163" s="6">
        <v>45148</v>
      </c>
      <c r="P1163" s="7">
        <f t="shared" si="273"/>
        <v>5.0981858958317654E-3</v>
      </c>
      <c r="Q1163" s="7">
        <f t="shared" si="274"/>
        <v>6.0494241488338344E-3</v>
      </c>
      <c r="R1163" s="7">
        <f t="shared" si="275"/>
        <v>-5.2526390924852642E-3</v>
      </c>
      <c r="S1163" s="7">
        <f t="shared" si="276"/>
        <v>-1.2543335405911567E-3</v>
      </c>
      <c r="T1163" s="7">
        <f t="shared" si="277"/>
        <v>-3.1709450265660051E-3</v>
      </c>
      <c r="U1163" s="7" t="str">
        <f t="shared" si="278"/>
        <v/>
      </c>
      <c r="V1163" s="7">
        <f t="shared" si="279"/>
        <v>4.548812729291825E-3</v>
      </c>
      <c r="W1163" s="7">
        <f t="shared" si="280"/>
        <v>-2.5993370459190404E-3</v>
      </c>
      <c r="X1163" s="7">
        <f t="shared" si="281"/>
        <v>6.9016953786689931E-3</v>
      </c>
      <c r="Y1163" s="7">
        <f t="shared" si="282"/>
        <v>5.4678499814202739E-4</v>
      </c>
      <c r="Z1163" s="7">
        <v>3.59E-4</v>
      </c>
      <c r="AA1163" s="7">
        <f t="shared" si="283"/>
        <v>-1.8425981946368526E-2</v>
      </c>
      <c r="AB1163" s="7">
        <f t="shared" si="284"/>
        <v>-2.1160619827511641E-2</v>
      </c>
      <c r="AE1163" s="6">
        <v>45148</v>
      </c>
      <c r="AF1163" s="7">
        <v>15.85</v>
      </c>
      <c r="AG1163" s="7">
        <v>27.27</v>
      </c>
      <c r="AH1163" s="7">
        <v>108.64</v>
      </c>
      <c r="AI1163" s="7">
        <f t="shared" si="270"/>
        <v>4.6299999999999955</v>
      </c>
      <c r="AJ1163" s="7">
        <v>2.83</v>
      </c>
      <c r="AK1163" s="7">
        <v>37.055999999999997</v>
      </c>
      <c r="AL1163" s="7">
        <f t="shared" si="271"/>
        <v>34.225999999999999</v>
      </c>
      <c r="AM1163" s="7">
        <v>5.33</v>
      </c>
      <c r="AN1163" s="7">
        <v>4.82</v>
      </c>
      <c r="AO1163" s="7">
        <v>4.09</v>
      </c>
      <c r="AP1163" s="7">
        <f t="shared" si="272"/>
        <v>-0.73000000000000043</v>
      </c>
      <c r="AQ1163" s="7">
        <v>2.33</v>
      </c>
      <c r="AR1163" s="7">
        <v>119.1581</v>
      </c>
      <c r="AS1163" s="7">
        <v>1914.4</v>
      </c>
      <c r="AT1163" s="14">
        <v>306.08199999999999</v>
      </c>
      <c r="AU1163" s="14">
        <v>100.83929999999999</v>
      </c>
      <c r="AV1163" s="14">
        <v>69.400000000000006</v>
      </c>
      <c r="AY1163" s="6">
        <v>45148</v>
      </c>
      <c r="AZ1163" s="12">
        <v>0</v>
      </c>
      <c r="BA1163" s="12">
        <v>0</v>
      </c>
      <c r="BB1163" s="12">
        <v>0</v>
      </c>
      <c r="BE1163" s="6">
        <v>45148</v>
      </c>
      <c r="BF1163" t="s">
        <v>58</v>
      </c>
      <c r="BG1163" s="52">
        <v>5</v>
      </c>
    </row>
    <row r="1164" spans="1:59" x14ac:dyDescent="0.2">
      <c r="A1164" s="6">
        <v>45149</v>
      </c>
      <c r="B1164" s="12">
        <v>101.84820000000001</v>
      </c>
      <c r="C1164" s="12">
        <v>145.9932</v>
      </c>
      <c r="D1164" s="12">
        <v>108.3441</v>
      </c>
      <c r="E1164" s="12">
        <v>62.721400000000003</v>
      </c>
      <c r="F1164" s="12">
        <v>162.92339999999999</v>
      </c>
      <c r="G1164" s="12"/>
      <c r="H1164" s="12">
        <v>14.2212</v>
      </c>
      <c r="I1164" s="12">
        <v>47.1633</v>
      </c>
      <c r="J1164" s="12">
        <v>10.482799999999999</v>
      </c>
      <c r="K1164" s="12">
        <v>81.05</v>
      </c>
      <c r="L1164" s="12">
        <v>83.17</v>
      </c>
      <c r="M1164" s="12">
        <v>87.93</v>
      </c>
      <c r="O1164" s="6">
        <v>45149</v>
      </c>
      <c r="P1164" s="7">
        <f t="shared" si="273"/>
        <v>1.5409503532656505E-2</v>
      </c>
      <c r="Q1164" s="7">
        <f t="shared" si="274"/>
        <v>2.043293743932998E-2</v>
      </c>
      <c r="R1164" s="7">
        <f t="shared" si="275"/>
        <v>1.6949471537391257E-2</v>
      </c>
      <c r="S1164" s="7">
        <f t="shared" si="276"/>
        <v>3.2572855032291473E-2</v>
      </c>
      <c r="T1164" s="7">
        <f t="shared" si="277"/>
        <v>6.5942286313411453E-4</v>
      </c>
      <c r="U1164" s="7" t="str">
        <f t="shared" si="278"/>
        <v/>
      </c>
      <c r="V1164" s="7">
        <f t="shared" si="279"/>
        <v>-3.9790782734338039E-3</v>
      </c>
      <c r="W1164" s="7">
        <f t="shared" si="280"/>
        <v>1.2730354361608884E-2</v>
      </c>
      <c r="X1164" s="7">
        <f t="shared" si="281"/>
        <v>0</v>
      </c>
      <c r="Y1164" s="7">
        <f t="shared" si="282"/>
        <v>1.0858084841918275E-4</v>
      </c>
      <c r="Z1164" s="7">
        <v>-5.8299999999999997E-4</v>
      </c>
      <c r="AA1164" s="7">
        <f t="shared" si="283"/>
        <v>4.3378788349873361E-3</v>
      </c>
      <c r="AB1164" s="7">
        <f t="shared" si="284"/>
        <v>5.5881995226277938E-3</v>
      </c>
      <c r="AE1164" s="6">
        <v>45149</v>
      </c>
      <c r="AF1164" s="7">
        <v>14.84</v>
      </c>
      <c r="AG1164" s="7">
        <v>28.04</v>
      </c>
      <c r="AH1164" s="7">
        <v>112.13</v>
      </c>
      <c r="AI1164" s="7">
        <f t="shared" si="270"/>
        <v>4.7600000000000051</v>
      </c>
      <c r="AJ1164" s="7">
        <v>2.61</v>
      </c>
      <c r="AK1164" s="7">
        <v>35.299999999999997</v>
      </c>
      <c r="AL1164" s="7">
        <f t="shared" si="271"/>
        <v>32.69</v>
      </c>
      <c r="AM1164" s="7">
        <v>5.33</v>
      </c>
      <c r="AN1164" s="7">
        <v>4.8899999999999997</v>
      </c>
      <c r="AO1164" s="7">
        <v>4.16</v>
      </c>
      <c r="AP1164" s="7">
        <f t="shared" si="272"/>
        <v>-0.72999999999999954</v>
      </c>
      <c r="AQ1164" s="7">
        <v>2.36</v>
      </c>
      <c r="AR1164" s="7">
        <v>119.6268</v>
      </c>
      <c r="AS1164" s="7">
        <v>1912.9</v>
      </c>
      <c r="AT1164" s="14">
        <v>306.08199999999999</v>
      </c>
      <c r="AU1164" s="14">
        <v>100.83929999999999</v>
      </c>
      <c r="AV1164" s="14">
        <v>69.400000000000006</v>
      </c>
      <c r="AY1164" s="6">
        <v>45149</v>
      </c>
      <c r="AZ1164" s="12">
        <v>0</v>
      </c>
      <c r="BA1164" s="12">
        <v>0</v>
      </c>
      <c r="BB1164" s="12">
        <v>0</v>
      </c>
      <c r="BE1164" s="6">
        <v>45149</v>
      </c>
      <c r="BF1164" t="s">
        <v>58</v>
      </c>
      <c r="BG1164" s="52">
        <v>5</v>
      </c>
    </row>
    <row r="1165" spans="1:59" x14ac:dyDescent="0.2">
      <c r="A1165" s="6">
        <v>45152</v>
      </c>
      <c r="B1165" s="12">
        <v>101.9302</v>
      </c>
      <c r="C1165" s="12">
        <v>145.88640000000001</v>
      </c>
      <c r="D1165" s="12">
        <v>108.2338</v>
      </c>
      <c r="E1165" s="12">
        <v>62.026000000000003</v>
      </c>
      <c r="F1165" s="12">
        <v>160.5626</v>
      </c>
      <c r="G1165" s="12"/>
      <c r="H1165" s="12">
        <v>14.3103</v>
      </c>
      <c r="I1165" s="12">
        <v>46.863500000000002</v>
      </c>
      <c r="J1165" s="12">
        <v>10.45</v>
      </c>
      <c r="K1165" s="12">
        <v>81.058899999999994</v>
      </c>
      <c r="L1165" s="12">
        <v>82.5</v>
      </c>
      <c r="M1165" s="12">
        <v>87.4</v>
      </c>
      <c r="O1165" s="6">
        <v>45152</v>
      </c>
      <c r="P1165" s="7">
        <f t="shared" si="273"/>
        <v>8.0479584122665167E-4</v>
      </c>
      <c r="Q1165" s="7">
        <f t="shared" si="274"/>
        <v>-7.3180862771043563E-4</v>
      </c>
      <c r="R1165" s="7">
        <f t="shared" si="275"/>
        <v>-1.018571234980383E-3</v>
      </c>
      <c r="S1165" s="7">
        <f t="shared" si="276"/>
        <v>-1.1149045242468911E-2</v>
      </c>
      <c r="T1165" s="7">
        <f t="shared" si="277"/>
        <v>-1.4596254020341199E-2</v>
      </c>
      <c r="U1165" s="7" t="str">
        <f t="shared" si="278"/>
        <v/>
      </c>
      <c r="V1165" s="7">
        <f t="shared" si="279"/>
        <v>6.2457487089313127E-3</v>
      </c>
      <c r="W1165" s="7">
        <f t="shared" si="280"/>
        <v>-6.3769269176761588E-3</v>
      </c>
      <c r="X1165" s="7">
        <f t="shared" si="281"/>
        <v>-3.1338403695578788E-3</v>
      </c>
      <c r="Y1165" s="7">
        <f t="shared" si="282"/>
        <v>1.0980273148407461E-4</v>
      </c>
      <c r="Z1165" s="7">
        <v>5.5050000000000003E-3</v>
      </c>
      <c r="AA1165" s="7">
        <f t="shared" si="283"/>
        <v>-8.0884125399608535E-3</v>
      </c>
      <c r="AB1165" s="7">
        <f t="shared" si="284"/>
        <v>-6.0457607294209584E-3</v>
      </c>
      <c r="AE1165" s="6">
        <v>45152</v>
      </c>
      <c r="AF1165" s="7">
        <v>14.82</v>
      </c>
      <c r="AG1165" s="7">
        <v>27.55</v>
      </c>
      <c r="AH1165" s="7">
        <v>119.94</v>
      </c>
      <c r="AI1165" s="7">
        <f t="shared" si="270"/>
        <v>4.9000000000000057</v>
      </c>
      <c r="AJ1165" s="7">
        <v>2.74</v>
      </c>
      <c r="AK1165" s="7">
        <v>34.433999999999997</v>
      </c>
      <c r="AL1165" s="7">
        <f t="shared" si="271"/>
        <v>31.693999999999996</v>
      </c>
      <c r="AM1165" s="7">
        <v>5.33</v>
      </c>
      <c r="AN1165" s="7">
        <v>4.96</v>
      </c>
      <c r="AO1165" s="7">
        <v>4.1900000000000004</v>
      </c>
      <c r="AP1165" s="7">
        <f t="shared" si="272"/>
        <v>-0.76999999999999957</v>
      </c>
      <c r="AQ1165" s="7">
        <v>2.36</v>
      </c>
      <c r="AR1165" s="7">
        <v>120.07250000000001</v>
      </c>
      <c r="AS1165" s="7">
        <v>1910.6</v>
      </c>
      <c r="AT1165" s="14">
        <v>306.08199999999999</v>
      </c>
      <c r="AU1165" s="14">
        <v>100.83929999999999</v>
      </c>
      <c r="AV1165" s="14">
        <v>69.400000000000006</v>
      </c>
      <c r="AY1165" s="6">
        <v>45152</v>
      </c>
      <c r="AZ1165" s="12">
        <v>0</v>
      </c>
      <c r="BA1165" s="12">
        <v>0</v>
      </c>
      <c r="BB1165" s="12">
        <v>0</v>
      </c>
      <c r="BE1165" s="6">
        <v>45152</v>
      </c>
      <c r="BF1165" t="s">
        <v>58</v>
      </c>
      <c r="BG1165" s="52">
        <v>5</v>
      </c>
    </row>
    <row r="1166" spans="1:59" x14ac:dyDescent="0.2">
      <c r="A1166" s="6">
        <v>45153</v>
      </c>
      <c r="B1166" s="12">
        <v>99.313299999999998</v>
      </c>
      <c r="C1166" s="12">
        <v>141.62629999999999</v>
      </c>
      <c r="D1166" s="12">
        <v>106.6913</v>
      </c>
      <c r="E1166" s="12">
        <v>60.5398</v>
      </c>
      <c r="F1166" s="12">
        <v>158.3871</v>
      </c>
      <c r="G1166" s="12"/>
      <c r="H1166" s="12">
        <v>14.3508</v>
      </c>
      <c r="I1166" s="12">
        <v>47.350700000000003</v>
      </c>
      <c r="J1166" s="12">
        <v>10.3185</v>
      </c>
      <c r="K1166" s="12">
        <v>81.067700000000002</v>
      </c>
      <c r="L1166" s="12">
        <v>81.06</v>
      </c>
      <c r="M1166" s="12">
        <v>86.28</v>
      </c>
      <c r="O1166" s="6">
        <v>45153</v>
      </c>
      <c r="P1166" s="7">
        <f t="shared" si="273"/>
        <v>-2.6008765664037689E-2</v>
      </c>
      <c r="Q1166" s="7">
        <f t="shared" si="274"/>
        <v>-2.9636338177109145E-2</v>
      </c>
      <c r="R1166" s="7">
        <f t="shared" si="275"/>
        <v>-1.4354084140005441E-2</v>
      </c>
      <c r="S1166" s="7">
        <f t="shared" si="276"/>
        <v>-2.4252651991944863E-2</v>
      </c>
      <c r="T1166" s="7">
        <f t="shared" si="277"/>
        <v>-1.3641861010321889E-2</v>
      </c>
      <c r="U1166" s="7" t="str">
        <f t="shared" si="278"/>
        <v/>
      </c>
      <c r="V1166" s="7">
        <f t="shared" si="279"/>
        <v>2.8261320714276276E-3</v>
      </c>
      <c r="W1166" s="7">
        <f t="shared" si="280"/>
        <v>1.0342482191642716E-2</v>
      </c>
      <c r="X1166" s="7">
        <f t="shared" si="281"/>
        <v>-1.2663577758778421E-2</v>
      </c>
      <c r="Y1166" s="7">
        <f t="shared" si="282"/>
        <v>1.0855714002080071E-4</v>
      </c>
      <c r="Z1166" s="7">
        <v>-1.1717E-2</v>
      </c>
      <c r="AA1166" s="7">
        <f t="shared" si="283"/>
        <v>-1.7608672140472743E-2</v>
      </c>
      <c r="AB1166" s="7">
        <f t="shared" si="284"/>
        <v>-1.2897461140534172E-2</v>
      </c>
      <c r="AE1166" s="6">
        <v>45153</v>
      </c>
      <c r="AF1166" s="7">
        <v>16.46</v>
      </c>
      <c r="AG1166" s="7">
        <v>28.3</v>
      </c>
      <c r="AH1166" s="7">
        <v>121.8</v>
      </c>
      <c r="AI1166" s="7">
        <f t="shared" si="270"/>
        <v>5.2199999999999989</v>
      </c>
      <c r="AJ1166" s="7">
        <v>2.65</v>
      </c>
      <c r="AK1166" s="7">
        <v>38.813000000000002</v>
      </c>
      <c r="AL1166" s="7">
        <f t="shared" si="271"/>
        <v>36.163000000000004</v>
      </c>
      <c r="AM1166" s="7">
        <v>5.33</v>
      </c>
      <c r="AN1166" s="7">
        <v>4.92</v>
      </c>
      <c r="AO1166" s="7">
        <v>4.21</v>
      </c>
      <c r="AP1166" s="7">
        <f t="shared" si="272"/>
        <v>-0.71</v>
      </c>
      <c r="AQ1166" s="7">
        <v>2.3199999999999998</v>
      </c>
      <c r="AR1166" s="7">
        <v>120.2127</v>
      </c>
      <c r="AS1166" s="7">
        <v>1902.5</v>
      </c>
      <c r="AT1166" s="14">
        <v>306.08199999999999</v>
      </c>
      <c r="AU1166" s="14">
        <v>100.83929999999999</v>
      </c>
      <c r="AV1166" s="14">
        <v>69.400000000000006</v>
      </c>
      <c r="AY1166" s="6">
        <v>45153</v>
      </c>
      <c r="AZ1166" s="12">
        <v>0</v>
      </c>
      <c r="BA1166" s="12">
        <v>0</v>
      </c>
      <c r="BB1166" s="12">
        <v>0</v>
      </c>
      <c r="BE1166" s="6">
        <v>45153</v>
      </c>
      <c r="BF1166" t="s">
        <v>58</v>
      </c>
      <c r="BG1166" s="52">
        <v>5</v>
      </c>
    </row>
    <row r="1167" spans="1:59" x14ac:dyDescent="0.2">
      <c r="A1167" s="6">
        <v>45154</v>
      </c>
      <c r="B1167" s="12">
        <v>97.642099999999999</v>
      </c>
      <c r="C1167" s="12">
        <v>141.0838</v>
      </c>
      <c r="D1167" s="12">
        <v>105.8877</v>
      </c>
      <c r="E1167" s="12">
        <v>59.587200000000003</v>
      </c>
      <c r="F1167" s="12">
        <v>156.27019999999999</v>
      </c>
      <c r="G1167" s="12"/>
      <c r="H1167" s="12">
        <v>14.4076</v>
      </c>
      <c r="I1167" s="12">
        <v>47.941000000000003</v>
      </c>
      <c r="J1167" s="12">
        <v>10.491099999999999</v>
      </c>
      <c r="K1167" s="12">
        <v>81.085400000000007</v>
      </c>
      <c r="L1167" s="12">
        <v>79.400000000000006</v>
      </c>
      <c r="M1167" s="12">
        <v>84.49</v>
      </c>
      <c r="O1167" s="6">
        <v>45154</v>
      </c>
      <c r="P1167" s="7">
        <f t="shared" si="273"/>
        <v>-1.6970746772897199E-2</v>
      </c>
      <c r="Q1167" s="7">
        <f t="shared" si="274"/>
        <v>-3.8378583989780923E-3</v>
      </c>
      <c r="R1167" s="7">
        <f t="shared" si="275"/>
        <v>-7.5605194107449883E-3</v>
      </c>
      <c r="S1167" s="7">
        <f t="shared" si="276"/>
        <v>-1.5860214081884393E-2</v>
      </c>
      <c r="T1167" s="7">
        <f t="shared" si="277"/>
        <v>-1.3455476409446811E-2</v>
      </c>
      <c r="U1167" s="7" t="str">
        <f t="shared" si="278"/>
        <v/>
      </c>
      <c r="V1167" s="7">
        <f t="shared" si="279"/>
        <v>3.9501553534011255E-3</v>
      </c>
      <c r="W1167" s="7">
        <f t="shared" si="280"/>
        <v>1.2389485146537482E-2</v>
      </c>
      <c r="X1167" s="7">
        <f t="shared" si="281"/>
        <v>1.6588878031670008E-2</v>
      </c>
      <c r="Y1167" s="7">
        <f t="shared" si="282"/>
        <v>2.1831220088049843E-4</v>
      </c>
      <c r="Z1167" s="7">
        <v>-7.365E-3</v>
      </c>
      <c r="AA1167" s="7">
        <f t="shared" si="283"/>
        <v>-2.0691252947072386E-2</v>
      </c>
      <c r="AB1167" s="7">
        <f t="shared" si="284"/>
        <v>-2.0964637356202302E-2</v>
      </c>
      <c r="AE1167" s="6">
        <v>45154</v>
      </c>
      <c r="AF1167" s="7">
        <v>16.78</v>
      </c>
      <c r="AG1167" s="7">
        <v>28.54</v>
      </c>
      <c r="AH1167" s="7">
        <v>117.24</v>
      </c>
      <c r="AI1167" s="7">
        <f t="shared" si="270"/>
        <v>5.0899999999999892</v>
      </c>
      <c r="AJ1167" s="7">
        <v>2.5499999999999998</v>
      </c>
      <c r="AK1167" s="7">
        <v>37.783999999999999</v>
      </c>
      <c r="AL1167" s="7">
        <f t="shared" si="271"/>
        <v>35.234000000000002</v>
      </c>
      <c r="AM1167" s="7">
        <v>5.33</v>
      </c>
      <c r="AN1167" s="7">
        <v>4.97</v>
      </c>
      <c r="AO1167" s="7">
        <v>4.28</v>
      </c>
      <c r="AP1167" s="7">
        <f t="shared" si="272"/>
        <v>-0.6899999999999995</v>
      </c>
      <c r="AQ1167" s="7">
        <v>2.3199999999999998</v>
      </c>
      <c r="AR1167" s="7">
        <v>120.35509999999999</v>
      </c>
      <c r="AS1167" s="7">
        <v>1896.1</v>
      </c>
      <c r="AT1167" s="14">
        <v>306.08199999999999</v>
      </c>
      <c r="AU1167" s="14">
        <v>100.83929999999999</v>
      </c>
      <c r="AV1167" s="14">
        <v>69.400000000000006</v>
      </c>
      <c r="AY1167" s="6">
        <v>45154</v>
      </c>
      <c r="AZ1167" s="12">
        <v>0</v>
      </c>
      <c r="BA1167" s="12">
        <v>0</v>
      </c>
      <c r="BB1167" s="12">
        <v>0</v>
      </c>
      <c r="BE1167" s="6">
        <v>45154</v>
      </c>
      <c r="BF1167" t="s">
        <v>58</v>
      </c>
      <c r="BG1167" s="52">
        <v>5</v>
      </c>
    </row>
    <row r="1168" spans="1:59" x14ac:dyDescent="0.2">
      <c r="A1168" s="6">
        <v>45155</v>
      </c>
      <c r="B1168" s="12">
        <v>99.533600000000007</v>
      </c>
      <c r="C1168" s="12">
        <v>143.4453</v>
      </c>
      <c r="D1168" s="12">
        <v>107.8181</v>
      </c>
      <c r="E1168" s="12">
        <v>60.168300000000002</v>
      </c>
      <c r="F1168" s="12">
        <v>159.392</v>
      </c>
      <c r="G1168" s="12"/>
      <c r="H1168" s="12">
        <v>14.650700000000001</v>
      </c>
      <c r="I1168" s="12">
        <v>48.381300000000003</v>
      </c>
      <c r="J1168" s="12">
        <v>10.597899999999999</v>
      </c>
      <c r="K1168" s="12">
        <v>81.120800000000003</v>
      </c>
      <c r="L1168" s="12">
        <v>80.430000000000007</v>
      </c>
      <c r="M1168" s="12">
        <v>85.24</v>
      </c>
      <c r="O1168" s="6">
        <v>45155</v>
      </c>
      <c r="P1168" s="7">
        <f t="shared" si="273"/>
        <v>1.9186522730513151E-2</v>
      </c>
      <c r="Q1168" s="7">
        <f t="shared" si="274"/>
        <v>1.6599737783934761E-2</v>
      </c>
      <c r="R1168" s="7">
        <f t="shared" si="275"/>
        <v>1.8066449352765978E-2</v>
      </c>
      <c r="S1168" s="7">
        <f t="shared" si="276"/>
        <v>9.7048496454559159E-3</v>
      </c>
      <c r="T1168" s="7">
        <f t="shared" si="277"/>
        <v>1.9780016630301E-2</v>
      </c>
      <c r="U1168" s="7" t="str">
        <f t="shared" si="278"/>
        <v/>
      </c>
      <c r="V1168" s="7">
        <f t="shared" si="279"/>
        <v>1.6732270757513382E-2</v>
      </c>
      <c r="W1168" s="7">
        <f t="shared" si="280"/>
        <v>9.1422872322854173E-3</v>
      </c>
      <c r="X1168" s="7">
        <f t="shared" si="281"/>
        <v>1.0128589599748931E-2</v>
      </c>
      <c r="Y1168" s="7">
        <f t="shared" si="282"/>
        <v>4.3648147311291973E-4</v>
      </c>
      <c r="Z1168" s="7">
        <v>-7.6490000000000004E-3</v>
      </c>
      <c r="AA1168" s="7">
        <f t="shared" si="283"/>
        <v>1.288887266288751E-2</v>
      </c>
      <c r="AB1168" s="7">
        <f t="shared" si="284"/>
        <v>8.8376230656628859E-3</v>
      </c>
      <c r="AE1168" s="6">
        <v>45155</v>
      </c>
      <c r="AF1168" s="7">
        <v>17.89</v>
      </c>
      <c r="AG1168" s="7">
        <v>29.3</v>
      </c>
      <c r="AH1168" s="7">
        <v>121.14</v>
      </c>
      <c r="AI1168" s="7">
        <f t="shared" si="270"/>
        <v>4.8099999999999881</v>
      </c>
      <c r="AJ1168" s="7">
        <v>2.56</v>
      </c>
      <c r="AK1168" s="7">
        <v>36.825000000000003</v>
      </c>
      <c r="AL1168" s="7">
        <f t="shared" si="271"/>
        <v>34.265000000000001</v>
      </c>
      <c r="AM1168" s="7">
        <v>5.33</v>
      </c>
      <c r="AN1168" s="7">
        <v>4.9400000000000004</v>
      </c>
      <c r="AO1168" s="7">
        <v>4.3</v>
      </c>
      <c r="AP1168" s="7">
        <f t="shared" si="272"/>
        <v>-0.64000000000000057</v>
      </c>
      <c r="AQ1168" s="7">
        <v>2.33</v>
      </c>
      <c r="AR1168" s="7">
        <v>120.52419999999999</v>
      </c>
      <c r="AS1168" s="7">
        <v>1884.1</v>
      </c>
      <c r="AT1168" s="14">
        <v>306.08199999999999</v>
      </c>
      <c r="AU1168" s="14">
        <v>100.83929999999999</v>
      </c>
      <c r="AV1168" s="14">
        <v>69.400000000000006</v>
      </c>
      <c r="AY1168" s="6">
        <v>45155</v>
      </c>
      <c r="AZ1168" s="12">
        <v>0</v>
      </c>
      <c r="BA1168" s="12">
        <v>0</v>
      </c>
      <c r="BB1168" s="12">
        <v>0</v>
      </c>
      <c r="BE1168" s="6">
        <v>45155</v>
      </c>
      <c r="BF1168" t="s">
        <v>58</v>
      </c>
      <c r="BG1168" s="52">
        <v>5</v>
      </c>
    </row>
    <row r="1169" spans="1:59" x14ac:dyDescent="0.2">
      <c r="A1169" s="6">
        <v>45156</v>
      </c>
      <c r="B1169" s="12">
        <v>101.0395</v>
      </c>
      <c r="C1169" s="12">
        <v>144.47790000000001</v>
      </c>
      <c r="D1169" s="12">
        <v>108.33540000000001</v>
      </c>
      <c r="E1169" s="12">
        <v>61.035200000000003</v>
      </c>
      <c r="F1169" s="12">
        <v>159.8895</v>
      </c>
      <c r="G1169" s="12"/>
      <c r="H1169" s="12">
        <v>14.6426</v>
      </c>
      <c r="I1169" s="12">
        <v>49.046500000000002</v>
      </c>
      <c r="J1169" s="12">
        <v>10.68</v>
      </c>
      <c r="K1169" s="12">
        <v>81.1297</v>
      </c>
      <c r="L1169" s="12">
        <v>81.25</v>
      </c>
      <c r="M1169" s="12">
        <v>85.92</v>
      </c>
      <c r="O1169" s="6">
        <v>45156</v>
      </c>
      <c r="P1169" s="7">
        <f t="shared" si="273"/>
        <v>1.5016253891909165E-2</v>
      </c>
      <c r="Q1169" s="7">
        <f t="shared" si="274"/>
        <v>7.1727768179791823E-3</v>
      </c>
      <c r="R1169" s="7">
        <f t="shared" si="275"/>
        <v>4.7864224970187129E-3</v>
      </c>
      <c r="S1169" s="7">
        <f t="shared" si="276"/>
        <v>1.4305111374020567E-2</v>
      </c>
      <c r="T1169" s="7">
        <f t="shared" si="277"/>
        <v>3.1163747516509224E-3</v>
      </c>
      <c r="U1169" s="7" t="str">
        <f t="shared" si="278"/>
        <v/>
      </c>
      <c r="V1169" s="7">
        <f t="shared" si="279"/>
        <v>-5.5302749819525685E-4</v>
      </c>
      <c r="W1169" s="7">
        <f t="shared" si="280"/>
        <v>1.3655452277437481E-2</v>
      </c>
      <c r="X1169" s="7">
        <f t="shared" si="281"/>
        <v>7.716965248588282E-3</v>
      </c>
      <c r="Y1169" s="7">
        <f t="shared" si="282"/>
        <v>1.0970690394069954E-4</v>
      </c>
      <c r="Z1169" s="7">
        <v>4.8099999999999998E-4</v>
      </c>
      <c r="AA1169" s="7">
        <f t="shared" si="283"/>
        <v>1.0143580293869152E-2</v>
      </c>
      <c r="AB1169" s="7">
        <f t="shared" si="284"/>
        <v>7.945823530138351E-3</v>
      </c>
      <c r="AE1169" s="6">
        <v>45156</v>
      </c>
      <c r="AF1169" s="7">
        <v>17.3</v>
      </c>
      <c r="AG1169" s="7">
        <v>28.43</v>
      </c>
      <c r="AH1169" s="7">
        <v>120.51</v>
      </c>
      <c r="AI1169" s="7">
        <f t="shared" si="270"/>
        <v>4.6700000000000017</v>
      </c>
      <c r="AJ1169" s="7">
        <v>2.44</v>
      </c>
      <c r="AK1169" s="7">
        <v>36.409999999999997</v>
      </c>
      <c r="AL1169" s="7">
        <f t="shared" si="271"/>
        <v>33.97</v>
      </c>
      <c r="AM1169" s="7">
        <v>5.33</v>
      </c>
      <c r="AN1169" s="7">
        <v>4.92</v>
      </c>
      <c r="AO1169" s="7">
        <v>4.26</v>
      </c>
      <c r="AP1169" s="7">
        <f t="shared" si="272"/>
        <v>-0.66000000000000014</v>
      </c>
      <c r="AQ1169" s="7">
        <v>2.3199999999999998</v>
      </c>
      <c r="AR1169" s="7">
        <v>120.43210000000001</v>
      </c>
      <c r="AS1169" s="7">
        <v>1886.1</v>
      </c>
      <c r="AT1169" s="14">
        <v>306.08199999999999</v>
      </c>
      <c r="AU1169" s="14">
        <v>100.83929999999999</v>
      </c>
      <c r="AV1169" s="14">
        <v>69.400000000000006</v>
      </c>
      <c r="AY1169" s="6">
        <v>45156</v>
      </c>
      <c r="AZ1169" s="12">
        <v>0</v>
      </c>
      <c r="BA1169" s="12">
        <v>0</v>
      </c>
      <c r="BB1169" s="12">
        <v>0</v>
      </c>
      <c r="BE1169" s="6">
        <v>45156</v>
      </c>
      <c r="BF1169" t="s">
        <v>58</v>
      </c>
      <c r="BG1169" s="52">
        <v>5</v>
      </c>
    </row>
    <row r="1170" spans="1:59" x14ac:dyDescent="0.2">
      <c r="A1170" s="6">
        <v>45159</v>
      </c>
      <c r="B1170" s="12">
        <v>99.818299999999994</v>
      </c>
      <c r="C1170" s="12">
        <v>143.9931</v>
      </c>
      <c r="D1170" s="12">
        <v>108.2615</v>
      </c>
      <c r="E1170" s="12">
        <v>60.711300000000001</v>
      </c>
      <c r="F1170" s="12">
        <v>160.1138</v>
      </c>
      <c r="G1170" s="12"/>
      <c r="H1170" s="12">
        <v>14.610099999999999</v>
      </c>
      <c r="I1170" s="12">
        <v>48.615499999999997</v>
      </c>
      <c r="J1170" s="12">
        <v>10.68</v>
      </c>
      <c r="K1170" s="12">
        <v>81.138499999999993</v>
      </c>
      <c r="L1170" s="12">
        <v>80.709999999999994</v>
      </c>
      <c r="M1170" s="12">
        <v>85.44</v>
      </c>
      <c r="O1170" s="6">
        <v>45159</v>
      </c>
      <c r="P1170" s="7">
        <f t="shared" si="273"/>
        <v>-1.215999625349754E-2</v>
      </c>
      <c r="Q1170" s="7">
        <f t="shared" si="274"/>
        <v>-3.3611729180281205E-3</v>
      </c>
      <c r="R1170" s="7">
        <f t="shared" si="275"/>
        <v>-6.8237359692166716E-4</v>
      </c>
      <c r="S1170" s="7">
        <f t="shared" si="276"/>
        <v>-5.3209047354698703E-3</v>
      </c>
      <c r="T1170" s="7">
        <f t="shared" si="277"/>
        <v>1.4018607728927676E-3</v>
      </c>
      <c r="U1170" s="7" t="str">
        <f t="shared" si="278"/>
        <v/>
      </c>
      <c r="V1170" s="7">
        <f t="shared" si="279"/>
        <v>-2.2220180271924918E-3</v>
      </c>
      <c r="W1170" s="7">
        <f t="shared" si="280"/>
        <v>-8.8264176057740486E-3</v>
      </c>
      <c r="X1170" s="7">
        <f t="shared" si="281"/>
        <v>0</v>
      </c>
      <c r="Y1170" s="7">
        <f t="shared" si="282"/>
        <v>1.0846240986989403E-4</v>
      </c>
      <c r="Z1170" s="7">
        <v>6.4850000000000003E-3</v>
      </c>
      <c r="AA1170" s="7">
        <f t="shared" si="283"/>
        <v>-6.6683378735660258E-3</v>
      </c>
      <c r="AB1170" s="7">
        <f t="shared" si="284"/>
        <v>-5.6022555486698981E-3</v>
      </c>
      <c r="AE1170" s="6">
        <v>45159</v>
      </c>
      <c r="AF1170" s="7">
        <v>17.13</v>
      </c>
      <c r="AG1170" s="7">
        <v>28.9</v>
      </c>
      <c r="AH1170" s="7">
        <v>130.69</v>
      </c>
      <c r="AI1170" s="7">
        <f t="shared" si="270"/>
        <v>4.730000000000004</v>
      </c>
      <c r="AJ1170" s="7">
        <v>2.6</v>
      </c>
      <c r="AK1170" s="7">
        <v>40.781999999999996</v>
      </c>
      <c r="AL1170" s="7">
        <f t="shared" si="271"/>
        <v>38.181999999999995</v>
      </c>
      <c r="AM1170" s="7">
        <v>5.33</v>
      </c>
      <c r="AN1170" s="7">
        <v>4.97</v>
      </c>
      <c r="AO1170" s="7">
        <v>4.34</v>
      </c>
      <c r="AP1170" s="7">
        <f t="shared" si="272"/>
        <v>-0.62999999999999989</v>
      </c>
      <c r="AQ1170" s="7">
        <v>2.34</v>
      </c>
      <c r="AR1170" s="7">
        <v>120.4627</v>
      </c>
      <c r="AS1170" s="7">
        <v>1893.3</v>
      </c>
      <c r="AT1170" s="14">
        <v>306.08199999999999</v>
      </c>
      <c r="AU1170" s="14">
        <v>100.83929999999999</v>
      </c>
      <c r="AV1170" s="14">
        <v>69.400000000000006</v>
      </c>
      <c r="AY1170" s="6">
        <v>45159</v>
      </c>
      <c r="AZ1170" s="12">
        <v>0</v>
      </c>
      <c r="BA1170" s="12">
        <v>0</v>
      </c>
      <c r="BB1170" s="12">
        <v>0</v>
      </c>
      <c r="BE1170" s="6">
        <v>45159</v>
      </c>
      <c r="BF1170" t="s">
        <v>58</v>
      </c>
      <c r="BG1170" s="52">
        <v>5</v>
      </c>
    </row>
    <row r="1171" spans="1:59" x14ac:dyDescent="0.2">
      <c r="A1171" s="6">
        <v>45160</v>
      </c>
      <c r="B1171" s="12">
        <v>99.258200000000002</v>
      </c>
      <c r="C1171" s="12">
        <v>142.80779999999999</v>
      </c>
      <c r="D1171" s="12">
        <v>107.2824</v>
      </c>
      <c r="E1171" s="12">
        <v>59.930199999999999</v>
      </c>
      <c r="F1171" s="12">
        <v>162.79660000000001</v>
      </c>
      <c r="G1171" s="12"/>
      <c r="H1171" s="12">
        <v>14.521000000000001</v>
      </c>
      <c r="I1171" s="12">
        <v>48.456200000000003</v>
      </c>
      <c r="J1171" s="12">
        <v>10.6554</v>
      </c>
      <c r="K1171" s="12">
        <v>81.147400000000005</v>
      </c>
      <c r="L1171" s="12">
        <v>80.25</v>
      </c>
      <c r="M1171" s="12">
        <v>84.7</v>
      </c>
      <c r="O1171" s="6">
        <v>45160</v>
      </c>
      <c r="P1171" s="7">
        <f t="shared" si="273"/>
        <v>-5.6269974394206499E-3</v>
      </c>
      <c r="Q1171" s="7">
        <f t="shared" si="274"/>
        <v>-8.2657114987892862E-3</v>
      </c>
      <c r="R1171" s="7">
        <f t="shared" si="275"/>
        <v>-9.084986717979894E-3</v>
      </c>
      <c r="S1171" s="7">
        <f t="shared" si="276"/>
        <v>-1.2949290498023094E-2</v>
      </c>
      <c r="T1171" s="7">
        <f t="shared" si="277"/>
        <v>1.6616756414054301E-2</v>
      </c>
      <c r="U1171" s="7" t="str">
        <f t="shared" si="278"/>
        <v/>
      </c>
      <c r="V1171" s="7">
        <f t="shared" si="279"/>
        <v>-6.1171928175510456E-3</v>
      </c>
      <c r="W1171" s="7">
        <f t="shared" si="280"/>
        <v>-3.2821129742611282E-3</v>
      </c>
      <c r="X1171" s="7">
        <f t="shared" si="281"/>
        <v>-2.30602762558125E-3</v>
      </c>
      <c r="Y1171" s="7">
        <f t="shared" si="282"/>
        <v>1.0968297318420547E-4</v>
      </c>
      <c r="Z1171" s="7">
        <v>-2.712E-3</v>
      </c>
      <c r="AA1171" s="7">
        <f t="shared" si="283"/>
        <v>-5.715721326155652E-3</v>
      </c>
      <c r="AB1171" s="7">
        <f t="shared" si="284"/>
        <v>-8.6987735538759502E-3</v>
      </c>
      <c r="AE1171" s="6">
        <v>45160</v>
      </c>
      <c r="AF1171" s="7">
        <v>16.97</v>
      </c>
      <c r="AG1171" s="7">
        <v>28.56</v>
      </c>
      <c r="AH1171" s="7">
        <v>126.65</v>
      </c>
      <c r="AI1171" s="7">
        <f t="shared" si="270"/>
        <v>4.4500000000000028</v>
      </c>
      <c r="AJ1171" s="7">
        <v>2.58</v>
      </c>
      <c r="AK1171" s="7">
        <v>42.908000000000001</v>
      </c>
      <c r="AL1171" s="7">
        <f t="shared" si="271"/>
        <v>40.328000000000003</v>
      </c>
      <c r="AM1171" s="7">
        <v>5.33</v>
      </c>
      <c r="AN1171" s="7">
        <v>5.0199999999999996</v>
      </c>
      <c r="AO1171" s="7">
        <v>4.34</v>
      </c>
      <c r="AP1171" s="7">
        <f t="shared" si="272"/>
        <v>-0.67999999999999972</v>
      </c>
      <c r="AQ1171" s="7">
        <v>2.35</v>
      </c>
      <c r="AR1171" s="7">
        <v>120.3554</v>
      </c>
      <c r="AS1171" s="7">
        <v>1896.4</v>
      </c>
      <c r="AT1171" s="14">
        <v>306.08199999999999</v>
      </c>
      <c r="AU1171" s="14">
        <v>100.83929999999999</v>
      </c>
      <c r="AV1171" s="14">
        <v>69.400000000000006</v>
      </c>
      <c r="AY1171" s="6">
        <v>45160</v>
      </c>
      <c r="AZ1171" s="12">
        <v>0</v>
      </c>
      <c r="BA1171" s="12">
        <v>0</v>
      </c>
      <c r="BB1171" s="12">
        <v>0</v>
      </c>
      <c r="BE1171" s="6">
        <v>45160</v>
      </c>
      <c r="BF1171" t="s">
        <v>58</v>
      </c>
      <c r="BG1171" s="52">
        <v>5</v>
      </c>
    </row>
    <row r="1172" spans="1:59" x14ac:dyDescent="0.2">
      <c r="A1172" s="6">
        <v>45161</v>
      </c>
      <c r="B1172" s="12">
        <v>98.385900000000007</v>
      </c>
      <c r="C1172" s="12">
        <v>142.99639999999999</v>
      </c>
      <c r="D1172" s="12">
        <v>106.9684</v>
      </c>
      <c r="E1172" s="12">
        <v>58.891800000000003</v>
      </c>
      <c r="F1172" s="12">
        <v>162.33799999999999</v>
      </c>
      <c r="G1172" s="12"/>
      <c r="H1172" s="12">
        <v>14.431900000000001</v>
      </c>
      <c r="I1172" s="12">
        <v>47.969099999999997</v>
      </c>
      <c r="J1172" s="12">
        <v>10.6471</v>
      </c>
      <c r="K1172" s="12">
        <v>81.165000000000006</v>
      </c>
      <c r="L1172" s="12">
        <v>78.91</v>
      </c>
      <c r="M1172" s="12">
        <v>83.94</v>
      </c>
      <c r="O1172" s="6">
        <v>45161</v>
      </c>
      <c r="P1172" s="7">
        <f t="shared" si="273"/>
        <v>-8.8270346939362723E-3</v>
      </c>
      <c r="Q1172" s="7">
        <f t="shared" si="274"/>
        <v>1.3197848553367125E-3</v>
      </c>
      <c r="R1172" s="7">
        <f t="shared" si="275"/>
        <v>-2.931146346375312E-3</v>
      </c>
      <c r="S1172" s="7">
        <f t="shared" si="276"/>
        <v>-1.7478689740895562E-2</v>
      </c>
      <c r="T1172" s="7">
        <f t="shared" si="277"/>
        <v>-2.8209873949254509E-3</v>
      </c>
      <c r="U1172" s="7" t="str">
        <f t="shared" si="278"/>
        <v/>
      </c>
      <c r="V1172" s="7">
        <f t="shared" si="279"/>
        <v>-6.1548432989016535E-3</v>
      </c>
      <c r="W1172" s="7">
        <f t="shared" si="280"/>
        <v>-1.0103243514074052E-2</v>
      </c>
      <c r="X1172" s="7">
        <f t="shared" si="281"/>
        <v>-7.792513010213127E-4</v>
      </c>
      <c r="Y1172" s="7">
        <f t="shared" si="282"/>
        <v>2.168657486301714E-4</v>
      </c>
      <c r="Z1172" s="7">
        <v>1.1076000000000001E-2</v>
      </c>
      <c r="AA1172" s="7">
        <f t="shared" si="283"/>
        <v>-1.6838799477181633E-2</v>
      </c>
      <c r="AB1172" s="7">
        <f t="shared" si="284"/>
        <v>-9.0133437525639955E-3</v>
      </c>
      <c r="AE1172" s="6">
        <v>45161</v>
      </c>
      <c r="AF1172" s="7">
        <v>15.98</v>
      </c>
      <c r="AG1172" s="7">
        <v>28.47</v>
      </c>
      <c r="AH1172" s="7">
        <v>118.4</v>
      </c>
      <c r="AI1172" s="7">
        <f t="shared" si="270"/>
        <v>5.0300000000000011</v>
      </c>
      <c r="AJ1172" s="7">
        <v>2.6</v>
      </c>
      <c r="AK1172" s="7">
        <v>36.786000000000001</v>
      </c>
      <c r="AL1172" s="7">
        <f t="shared" si="271"/>
        <v>34.186</v>
      </c>
      <c r="AM1172" s="7">
        <v>5.33</v>
      </c>
      <c r="AN1172" s="7">
        <v>4.95</v>
      </c>
      <c r="AO1172" s="7">
        <v>4.1900000000000004</v>
      </c>
      <c r="AP1172" s="7">
        <f t="shared" si="272"/>
        <v>-0.75999999999999979</v>
      </c>
      <c r="AQ1172" s="7">
        <v>2.35</v>
      </c>
      <c r="AR1172" s="7">
        <v>120.0307</v>
      </c>
      <c r="AS1172" s="7">
        <v>1918.5</v>
      </c>
      <c r="AT1172" s="14">
        <v>306.08199999999999</v>
      </c>
      <c r="AU1172" s="14">
        <v>100.83929999999999</v>
      </c>
      <c r="AV1172" s="14">
        <v>69.400000000000006</v>
      </c>
      <c r="AY1172" s="6">
        <v>45161</v>
      </c>
      <c r="AZ1172" s="12">
        <v>0</v>
      </c>
      <c r="BA1172" s="12">
        <v>0</v>
      </c>
      <c r="BB1172" s="12">
        <v>0</v>
      </c>
      <c r="BE1172" s="6">
        <v>45161</v>
      </c>
      <c r="BF1172" t="s">
        <v>58</v>
      </c>
      <c r="BG1172" s="52">
        <v>5</v>
      </c>
    </row>
    <row r="1173" spans="1:59" x14ac:dyDescent="0.2">
      <c r="A1173" s="6">
        <v>45162</v>
      </c>
      <c r="B1173" s="12">
        <v>97.651300000000006</v>
      </c>
      <c r="C1173" s="12">
        <v>141.8201</v>
      </c>
      <c r="D1173" s="12">
        <v>106.0355</v>
      </c>
      <c r="E1173" s="12">
        <v>58.444099999999999</v>
      </c>
      <c r="F1173" s="12">
        <v>157.03120000000001</v>
      </c>
      <c r="G1173" s="12"/>
      <c r="H1173" s="12">
        <v>14.5777</v>
      </c>
      <c r="I1173" s="12">
        <v>47.613</v>
      </c>
      <c r="J1173" s="12">
        <v>10.630699999999999</v>
      </c>
      <c r="K1173" s="12">
        <v>81.191599999999994</v>
      </c>
      <c r="L1173" s="12">
        <v>79.52</v>
      </c>
      <c r="M1173" s="12">
        <v>84.07</v>
      </c>
      <c r="O1173" s="6">
        <v>45162</v>
      </c>
      <c r="P1173" s="7">
        <f t="shared" si="273"/>
        <v>-7.4945310218082909E-3</v>
      </c>
      <c r="Q1173" s="7">
        <f t="shared" si="274"/>
        <v>-8.260102123074077E-3</v>
      </c>
      <c r="R1173" s="7">
        <f t="shared" si="275"/>
        <v>-8.7595200374039183E-3</v>
      </c>
      <c r="S1173" s="7">
        <f t="shared" si="276"/>
        <v>-7.6311201023924547E-3</v>
      </c>
      <c r="T1173" s="7">
        <f t="shared" si="277"/>
        <v>-3.3236069715006276E-2</v>
      </c>
      <c r="U1173" s="7" t="str">
        <f t="shared" si="278"/>
        <v/>
      </c>
      <c r="V1173" s="7">
        <f t="shared" si="279"/>
        <v>1.0051929543983786E-2</v>
      </c>
      <c r="W1173" s="7">
        <f t="shared" si="280"/>
        <v>-7.4512204183591673E-3</v>
      </c>
      <c r="X1173" s="7">
        <f t="shared" si="281"/>
        <v>-1.5415130556315979E-3</v>
      </c>
      <c r="Y1173" s="7">
        <f t="shared" si="282"/>
        <v>3.2767377781978374E-4</v>
      </c>
      <c r="Z1173" s="7">
        <v>-1.3956E-2</v>
      </c>
      <c r="AA1173" s="7">
        <f t="shared" si="283"/>
        <v>7.700599815374987E-3</v>
      </c>
      <c r="AB1173" s="7">
        <f t="shared" si="284"/>
        <v>1.5475272417605416E-3</v>
      </c>
      <c r="AE1173" s="6">
        <v>45162</v>
      </c>
      <c r="AF1173" s="7">
        <v>17.2</v>
      </c>
      <c r="AG1173" s="7">
        <v>28.88</v>
      </c>
      <c r="AH1173" s="7">
        <v>117.56</v>
      </c>
      <c r="AI1173" s="7">
        <f t="shared" si="270"/>
        <v>4.5499999999999972</v>
      </c>
      <c r="AJ1173" s="7">
        <v>2.42</v>
      </c>
      <c r="AK1173" s="7">
        <v>31.937999999999999</v>
      </c>
      <c r="AL1173" s="7">
        <f t="shared" si="271"/>
        <v>29.518000000000001</v>
      </c>
      <c r="AM1173" s="7">
        <v>5.33</v>
      </c>
      <c r="AN1173" s="7">
        <v>4.9800000000000004</v>
      </c>
      <c r="AO1173" s="7">
        <v>4.2300000000000004</v>
      </c>
      <c r="AP1173" s="7">
        <f t="shared" si="272"/>
        <v>-0.75</v>
      </c>
      <c r="AQ1173" s="7">
        <v>2.3199999999999998</v>
      </c>
      <c r="AR1173" s="7">
        <v>120.2354</v>
      </c>
      <c r="AS1173" s="7">
        <v>1918.2</v>
      </c>
      <c r="AT1173" s="14">
        <v>306.08199999999999</v>
      </c>
      <c r="AU1173" s="14">
        <v>100.83929999999999</v>
      </c>
      <c r="AV1173" s="14">
        <v>69.400000000000006</v>
      </c>
      <c r="AY1173" s="6">
        <v>45162</v>
      </c>
      <c r="AZ1173" s="12">
        <v>0</v>
      </c>
      <c r="BA1173" s="12">
        <v>0</v>
      </c>
      <c r="BB1173" s="12">
        <v>0</v>
      </c>
      <c r="BE1173" s="6">
        <v>45162</v>
      </c>
      <c r="BF1173" t="s">
        <v>58</v>
      </c>
      <c r="BG1173" s="52">
        <v>5</v>
      </c>
    </row>
    <row r="1174" spans="1:59" x14ac:dyDescent="0.2">
      <c r="A1174" s="6">
        <v>45163</v>
      </c>
      <c r="B1174" s="12">
        <v>99.395899999999997</v>
      </c>
      <c r="C1174" s="12">
        <v>142.87960000000001</v>
      </c>
      <c r="D1174" s="12">
        <v>107.6242</v>
      </c>
      <c r="E1174" s="12">
        <v>58.910800000000002</v>
      </c>
      <c r="F1174" s="12">
        <v>157.25550000000001</v>
      </c>
      <c r="G1174" s="12"/>
      <c r="H1174" s="12">
        <v>14.893800000000001</v>
      </c>
      <c r="I1174" s="12">
        <v>47.097799999999999</v>
      </c>
      <c r="J1174" s="12">
        <v>10.811500000000001</v>
      </c>
      <c r="K1174" s="12">
        <v>81.209299999999999</v>
      </c>
      <c r="L1174" s="12">
        <v>80.47</v>
      </c>
      <c r="M1174" s="12">
        <v>85.42</v>
      </c>
      <c r="O1174" s="6">
        <v>45163</v>
      </c>
      <c r="P1174" s="7">
        <f t="shared" si="273"/>
        <v>1.7707895240822762E-2</v>
      </c>
      <c r="Q1174" s="7">
        <f t="shared" si="274"/>
        <v>7.4429645774314272E-3</v>
      </c>
      <c r="R1174" s="7">
        <f t="shared" si="275"/>
        <v>1.4871585799017276E-2</v>
      </c>
      <c r="S1174" s="7">
        <f t="shared" si="276"/>
        <v>7.9536936307314475E-3</v>
      </c>
      <c r="T1174" s="7">
        <f t="shared" si="277"/>
        <v>1.4273594019827739E-3</v>
      </c>
      <c r="U1174" s="7" t="str">
        <f t="shared" si="278"/>
        <v/>
      </c>
      <c r="V1174" s="7">
        <f t="shared" si="279"/>
        <v>2.1452055178480547E-2</v>
      </c>
      <c r="W1174" s="7">
        <f t="shared" si="280"/>
        <v>-1.0879542391576166E-2</v>
      </c>
      <c r="X1174" s="7">
        <f t="shared" si="281"/>
        <v>1.6864340881998084E-2</v>
      </c>
      <c r="Y1174" s="7">
        <f t="shared" si="282"/>
        <v>2.1797908841753396E-4</v>
      </c>
      <c r="Z1174" s="7">
        <v>7.025E-3</v>
      </c>
      <c r="AA1174" s="7">
        <f t="shared" si="283"/>
        <v>1.1875881809722807E-2</v>
      </c>
      <c r="AB1174" s="7">
        <f t="shared" si="284"/>
        <v>1.593048026611503E-2</v>
      </c>
      <c r="AE1174" s="6">
        <v>45163</v>
      </c>
      <c r="AF1174" s="7">
        <v>15.68</v>
      </c>
      <c r="AG1174" s="7">
        <v>28.81</v>
      </c>
      <c r="AH1174" s="7">
        <v>110.37</v>
      </c>
      <c r="AI1174" s="7">
        <f t="shared" si="270"/>
        <v>4.9500000000000028</v>
      </c>
      <c r="AJ1174" s="7">
        <v>2.46</v>
      </c>
      <c r="AK1174" s="7">
        <v>34.777000000000001</v>
      </c>
      <c r="AL1174" s="7">
        <f t="shared" si="271"/>
        <v>32.317</v>
      </c>
      <c r="AM1174" s="7">
        <v>5.33</v>
      </c>
      <c r="AN1174" s="7">
        <v>5.03</v>
      </c>
      <c r="AO1174" s="7">
        <v>4.25</v>
      </c>
      <c r="AP1174" s="7">
        <f t="shared" si="272"/>
        <v>-0.78000000000000025</v>
      </c>
      <c r="AQ1174" s="7">
        <v>2.33</v>
      </c>
      <c r="AR1174" s="7">
        <v>120.5137</v>
      </c>
      <c r="AS1174" s="7">
        <v>1911.1</v>
      </c>
      <c r="AT1174" s="14">
        <v>306.08199999999999</v>
      </c>
      <c r="AU1174" s="14">
        <v>100.83929999999999</v>
      </c>
      <c r="AV1174" s="14">
        <v>69.400000000000006</v>
      </c>
      <c r="AY1174" s="6">
        <v>45163</v>
      </c>
      <c r="AZ1174" s="12">
        <v>0</v>
      </c>
      <c r="BA1174" s="12">
        <v>0</v>
      </c>
      <c r="BB1174" s="12">
        <v>0</v>
      </c>
      <c r="BE1174" s="6">
        <v>45163</v>
      </c>
      <c r="BF1174" t="s">
        <v>58</v>
      </c>
      <c r="BG1174" s="52">
        <v>5</v>
      </c>
    </row>
    <row r="1175" spans="1:59" x14ac:dyDescent="0.2">
      <c r="A1175" s="6">
        <v>45166</v>
      </c>
      <c r="B1175" s="12">
        <v>100.2315</v>
      </c>
      <c r="C1175" s="12">
        <v>143.85839999999999</v>
      </c>
      <c r="D1175" s="12">
        <v>108.5478</v>
      </c>
      <c r="E1175" s="12">
        <v>59.291899999999998</v>
      </c>
      <c r="F1175" s="12">
        <v>158.57249999999999</v>
      </c>
      <c r="G1175" s="12"/>
      <c r="H1175" s="12">
        <v>14.699299999999999</v>
      </c>
      <c r="I1175" s="12">
        <v>47.6599</v>
      </c>
      <c r="J1175" s="12">
        <v>11.0168</v>
      </c>
      <c r="K1175" s="12">
        <v>81.227000000000004</v>
      </c>
      <c r="L1175" s="12">
        <v>80.650000000000006</v>
      </c>
      <c r="M1175" s="12"/>
      <c r="O1175" s="6">
        <v>45166</v>
      </c>
      <c r="P1175" s="7">
        <f t="shared" si="273"/>
        <v>8.3716451770416249E-3</v>
      </c>
      <c r="Q1175" s="7">
        <f t="shared" si="274"/>
        <v>6.8271648810696106E-3</v>
      </c>
      <c r="R1175" s="7">
        <f t="shared" si="275"/>
        <v>8.5450994578484436E-3</v>
      </c>
      <c r="S1175" s="7">
        <f t="shared" si="276"/>
        <v>6.4482676032867709E-3</v>
      </c>
      <c r="T1175" s="7">
        <f t="shared" si="277"/>
        <v>8.3400308634747032E-3</v>
      </c>
      <c r="U1175" s="7" t="str">
        <f t="shared" si="278"/>
        <v/>
      </c>
      <c r="V1175" s="7">
        <f t="shared" si="279"/>
        <v>-1.3145145368914389E-2</v>
      </c>
      <c r="W1175" s="7">
        <f t="shared" si="280"/>
        <v>1.1864082670888065E-2</v>
      </c>
      <c r="X1175" s="7">
        <f t="shared" si="281"/>
        <v>1.8810997998966385E-2</v>
      </c>
      <c r="Y1175" s="7">
        <f t="shared" si="282"/>
        <v>2.1793158388938862E-4</v>
      </c>
      <c r="Z1175" s="7">
        <v>6.3220000000000004E-3</v>
      </c>
      <c r="AA1175" s="7">
        <f t="shared" si="283"/>
        <v>2.2343604131764691E-3</v>
      </c>
      <c r="AB1175" s="7" t="str">
        <f t="shared" si="284"/>
        <v/>
      </c>
      <c r="AE1175" s="6">
        <v>45166</v>
      </c>
      <c r="AF1175" s="7">
        <v>15.08</v>
      </c>
      <c r="AG1175" s="7">
        <v>28.66</v>
      </c>
      <c r="AH1175" s="7">
        <v>110.45</v>
      </c>
      <c r="AI1175" s="7" t="str">
        <f t="shared" si="270"/>
        <v/>
      </c>
      <c r="AJ1175" s="7">
        <v>2.6</v>
      </c>
      <c r="AK1175" s="7">
        <v>38.414000000000001</v>
      </c>
      <c r="AL1175" s="7">
        <f t="shared" si="271"/>
        <v>35.814</v>
      </c>
      <c r="AM1175" s="7">
        <v>5.33</v>
      </c>
      <c r="AN1175" s="7">
        <v>4.9800000000000004</v>
      </c>
      <c r="AO1175" s="7">
        <v>4.2</v>
      </c>
      <c r="AP1175" s="7">
        <f t="shared" si="272"/>
        <v>-0.78000000000000025</v>
      </c>
      <c r="AQ1175" s="7">
        <v>2.2999999999999998</v>
      </c>
      <c r="AR1175" s="7">
        <v>120.3155</v>
      </c>
      <c r="AS1175" s="7">
        <v>1917.9</v>
      </c>
      <c r="AT1175" s="14">
        <v>306.08199999999999</v>
      </c>
      <c r="AU1175" s="14">
        <v>100.83929999999999</v>
      </c>
      <c r="AV1175" s="14">
        <v>69.400000000000006</v>
      </c>
      <c r="AY1175" s="6">
        <v>45166</v>
      </c>
      <c r="AZ1175" s="12">
        <v>0</v>
      </c>
      <c r="BA1175" s="12">
        <v>0</v>
      </c>
      <c r="BB1175" s="12">
        <v>0</v>
      </c>
      <c r="BE1175" s="6">
        <v>45166</v>
      </c>
      <c r="BF1175" t="s">
        <v>58</v>
      </c>
      <c r="BG1175" s="52">
        <v>5</v>
      </c>
    </row>
    <row r="1176" spans="1:59" x14ac:dyDescent="0.2">
      <c r="A1176" s="6">
        <v>45167</v>
      </c>
      <c r="B1176" s="12">
        <v>100.8283</v>
      </c>
      <c r="C1176" s="12">
        <v>143.63390000000001</v>
      </c>
      <c r="D1176" s="12">
        <v>108.6771</v>
      </c>
      <c r="E1176" s="12">
        <v>59.444299999999998</v>
      </c>
      <c r="F1176" s="12">
        <v>159.6944</v>
      </c>
      <c r="G1176" s="12"/>
      <c r="H1176" s="12">
        <v>14.991</v>
      </c>
      <c r="I1176" s="12">
        <v>48.484400000000001</v>
      </c>
      <c r="J1176" s="12">
        <v>11.107200000000001</v>
      </c>
      <c r="K1176" s="12">
        <v>81.218199999999996</v>
      </c>
      <c r="L1176" s="12">
        <v>81.14</v>
      </c>
      <c r="M1176" s="12">
        <v>86.37</v>
      </c>
      <c r="O1176" s="6">
        <v>45167</v>
      </c>
      <c r="P1176" s="7">
        <f t="shared" si="273"/>
        <v>5.9365596975423643E-3</v>
      </c>
      <c r="Q1176" s="7">
        <f t="shared" si="274"/>
        <v>-1.5617812764558334E-3</v>
      </c>
      <c r="R1176" s="7">
        <f t="shared" si="275"/>
        <v>1.1904713987260791E-3</v>
      </c>
      <c r="S1176" s="7">
        <f t="shared" si="276"/>
        <v>2.5670365682728719E-3</v>
      </c>
      <c r="T1176" s="7">
        <f t="shared" si="277"/>
        <v>7.0500868728746724E-3</v>
      </c>
      <c r="U1176" s="7" t="str">
        <f t="shared" si="278"/>
        <v/>
      </c>
      <c r="V1176" s="7">
        <f t="shared" si="279"/>
        <v>1.9650147426928902E-2</v>
      </c>
      <c r="W1176" s="7">
        <f t="shared" si="280"/>
        <v>1.7151723245767921E-2</v>
      </c>
      <c r="X1176" s="7">
        <f t="shared" si="281"/>
        <v>8.172166254550953E-3</v>
      </c>
      <c r="Y1176" s="7">
        <f t="shared" si="282"/>
        <v>-1.0834422942153951E-4</v>
      </c>
      <c r="Z1176" s="7">
        <v>1.4350999999999999E-2</v>
      </c>
      <c r="AA1176" s="7">
        <f t="shared" si="283"/>
        <v>6.0572532070833057E-3</v>
      </c>
      <c r="AB1176" s="7" t="str">
        <f t="shared" si="284"/>
        <v/>
      </c>
      <c r="AE1176" s="6">
        <v>45167</v>
      </c>
      <c r="AF1176" s="7">
        <v>14.45</v>
      </c>
      <c r="AG1176" s="7">
        <v>27.63</v>
      </c>
      <c r="AH1176" s="7">
        <v>110.68</v>
      </c>
      <c r="AI1176" s="7">
        <f t="shared" si="270"/>
        <v>5.230000000000004</v>
      </c>
      <c r="AJ1176" s="7">
        <v>2.5</v>
      </c>
      <c r="AK1176" s="7">
        <v>35.195</v>
      </c>
      <c r="AL1176" s="7">
        <f t="shared" si="271"/>
        <v>32.695</v>
      </c>
      <c r="AM1176" s="7">
        <v>5.33</v>
      </c>
      <c r="AN1176" s="7">
        <v>4.87</v>
      </c>
      <c r="AO1176" s="7">
        <v>4.12</v>
      </c>
      <c r="AP1176" s="7">
        <f t="shared" si="272"/>
        <v>-0.75</v>
      </c>
      <c r="AQ1176" s="7">
        <v>2.29</v>
      </c>
      <c r="AR1176" s="7">
        <v>120.26690000000001</v>
      </c>
      <c r="AS1176" s="7">
        <v>1936.5</v>
      </c>
      <c r="AT1176" s="14">
        <v>306.08199999999999</v>
      </c>
      <c r="AU1176" s="14">
        <v>100.83929999999999</v>
      </c>
      <c r="AV1176" s="14">
        <v>69.400000000000006</v>
      </c>
      <c r="AY1176" s="6">
        <v>45167</v>
      </c>
      <c r="AZ1176" s="12">
        <v>0</v>
      </c>
      <c r="BA1176" s="12">
        <v>0</v>
      </c>
      <c r="BB1176" s="12">
        <v>0</v>
      </c>
      <c r="BE1176" s="6">
        <v>45167</v>
      </c>
      <c r="BF1176" t="s">
        <v>58</v>
      </c>
      <c r="BG1176" s="52">
        <v>5</v>
      </c>
    </row>
    <row r="1177" spans="1:59" x14ac:dyDescent="0.2">
      <c r="A1177" s="6">
        <v>45168</v>
      </c>
      <c r="B1177" s="12">
        <v>101.8108</v>
      </c>
      <c r="C1177" s="12">
        <v>143.8314</v>
      </c>
      <c r="D1177" s="12">
        <v>109.6377</v>
      </c>
      <c r="E1177" s="12">
        <v>59.663400000000003</v>
      </c>
      <c r="F1177" s="12">
        <v>160.94300000000001</v>
      </c>
      <c r="G1177" s="12"/>
      <c r="H1177" s="12">
        <v>14.7317</v>
      </c>
      <c r="I1177" s="12">
        <v>48.793500000000002</v>
      </c>
      <c r="J1177" s="12">
        <v>11.1319</v>
      </c>
      <c r="K1177" s="12">
        <v>81.235799999999998</v>
      </c>
      <c r="L1177" s="12">
        <v>81.64</v>
      </c>
      <c r="M1177" s="12">
        <v>86.62</v>
      </c>
      <c r="O1177" s="6">
        <v>45168</v>
      </c>
      <c r="P1177" s="7">
        <f t="shared" si="273"/>
        <v>9.6971186610158213E-3</v>
      </c>
      <c r="Q1177" s="7">
        <f t="shared" si="274"/>
        <v>1.3740791050248218E-3</v>
      </c>
      <c r="R1177" s="7">
        <f t="shared" si="275"/>
        <v>8.8001931095470342E-3</v>
      </c>
      <c r="S1177" s="7">
        <f t="shared" si="276"/>
        <v>3.6790274202410174E-3</v>
      </c>
      <c r="T1177" s="7">
        <f t="shared" si="277"/>
        <v>7.7882761735222072E-3</v>
      </c>
      <c r="U1177" s="7" t="str">
        <f t="shared" si="278"/>
        <v/>
      </c>
      <c r="V1177" s="7">
        <f t="shared" si="279"/>
        <v>-1.7448386488535594E-2</v>
      </c>
      <c r="W1177" s="7">
        <f t="shared" si="280"/>
        <v>6.355010547708072E-3</v>
      </c>
      <c r="X1177" s="7">
        <f t="shared" si="281"/>
        <v>2.2213138262158426E-3</v>
      </c>
      <c r="Y1177" s="7">
        <f t="shared" si="282"/>
        <v>2.1667672164250013E-4</v>
      </c>
      <c r="Z1177" s="7">
        <v>4.1099999999999999E-3</v>
      </c>
      <c r="AA1177" s="7">
        <f t="shared" si="283"/>
        <v>6.1432801633429217E-3</v>
      </c>
      <c r="AB1177" s="7">
        <f t="shared" si="284"/>
        <v>2.8903424942863512E-3</v>
      </c>
      <c r="AE1177" s="6">
        <v>45168</v>
      </c>
      <c r="AF1177" s="7">
        <v>13.88</v>
      </c>
      <c r="AG1177" s="7">
        <v>26.63</v>
      </c>
      <c r="AH1177" s="7">
        <v>109.84</v>
      </c>
      <c r="AI1177" s="7">
        <f t="shared" si="270"/>
        <v>4.980000000000004</v>
      </c>
      <c r="AJ1177" s="7">
        <v>2.48</v>
      </c>
      <c r="AK1177" s="7">
        <v>35.991999999999997</v>
      </c>
      <c r="AL1177" s="7">
        <f t="shared" si="271"/>
        <v>33.512</v>
      </c>
      <c r="AM1177" s="7">
        <v>5.33</v>
      </c>
      <c r="AN1177" s="7">
        <v>4.9000000000000004</v>
      </c>
      <c r="AO1177" s="7">
        <v>4.12</v>
      </c>
      <c r="AP1177" s="7">
        <f t="shared" si="272"/>
        <v>-0.78000000000000025</v>
      </c>
      <c r="AQ1177" s="7">
        <v>2.2599999999999998</v>
      </c>
      <c r="AR1177" s="7">
        <v>119.7937</v>
      </c>
      <c r="AS1177" s="7">
        <v>1944.3</v>
      </c>
      <c r="AT1177" s="14">
        <v>306.08199999999999</v>
      </c>
      <c r="AU1177" s="14">
        <v>100.83929999999999</v>
      </c>
      <c r="AV1177" s="14">
        <v>69.400000000000006</v>
      </c>
      <c r="AY1177" s="6">
        <v>45168</v>
      </c>
      <c r="AZ1177" s="12">
        <v>0</v>
      </c>
      <c r="BA1177" s="12">
        <v>0</v>
      </c>
      <c r="BB1177" s="12">
        <v>0</v>
      </c>
      <c r="BE1177" s="6">
        <v>45168</v>
      </c>
      <c r="BF1177" t="s">
        <v>58</v>
      </c>
      <c r="BG1177" s="52">
        <v>5</v>
      </c>
    </row>
    <row r="1178" spans="1:59" x14ac:dyDescent="0.2">
      <c r="A1178" s="6">
        <v>45169</v>
      </c>
      <c r="B1178" s="12">
        <v>102.0954</v>
      </c>
      <c r="C1178" s="12">
        <v>144.6575</v>
      </c>
      <c r="D1178" s="12">
        <v>109.9425</v>
      </c>
      <c r="E1178" s="12">
        <v>59.815800000000003</v>
      </c>
      <c r="F1178" s="12">
        <v>159.20660000000001</v>
      </c>
      <c r="G1178" s="12"/>
      <c r="H1178" s="12">
        <v>14.277900000000001</v>
      </c>
      <c r="I1178" s="12">
        <v>47.322600000000001</v>
      </c>
      <c r="J1178" s="12">
        <v>11.0661</v>
      </c>
      <c r="K1178" s="12">
        <v>81.289000000000001</v>
      </c>
      <c r="L1178" s="12">
        <v>83.55</v>
      </c>
      <c r="M1178" s="12">
        <v>87.29</v>
      </c>
      <c r="O1178" s="6">
        <v>45169</v>
      </c>
      <c r="P1178" s="7">
        <f t="shared" si="273"/>
        <v>2.7914814243900428E-3</v>
      </c>
      <c r="Q1178" s="7">
        <f t="shared" si="274"/>
        <v>5.7270990875717791E-3</v>
      </c>
      <c r="R1178" s="7">
        <f t="shared" si="275"/>
        <v>2.7762083809581731E-3</v>
      </c>
      <c r="S1178" s="7">
        <f t="shared" si="276"/>
        <v>2.5510730344905264E-3</v>
      </c>
      <c r="T1178" s="7">
        <f t="shared" si="277"/>
        <v>-1.0847535194007848E-2</v>
      </c>
      <c r="U1178" s="7" t="str">
        <f t="shared" si="278"/>
        <v/>
      </c>
      <c r="V1178" s="7">
        <f t="shared" si="279"/>
        <v>-3.1288747267942153E-2</v>
      </c>
      <c r="W1178" s="7">
        <f t="shared" si="280"/>
        <v>-3.0609124610612142E-2</v>
      </c>
      <c r="X1178" s="7">
        <f t="shared" si="281"/>
        <v>-5.9284793875013994E-3</v>
      </c>
      <c r="Y1178" s="7">
        <f t="shared" si="282"/>
        <v>6.5466934154164423E-4</v>
      </c>
      <c r="Z1178" s="7">
        <v>-1.464E-3</v>
      </c>
      <c r="AA1178" s="7">
        <f t="shared" si="283"/>
        <v>2.3125917099758649E-2</v>
      </c>
      <c r="AB1178" s="7">
        <f t="shared" si="284"/>
        <v>7.7051729607777114E-3</v>
      </c>
      <c r="AE1178" s="6">
        <v>45169</v>
      </c>
      <c r="AF1178" s="7">
        <v>13.57</v>
      </c>
      <c r="AG1178" s="7">
        <v>26.56</v>
      </c>
      <c r="AH1178" s="7">
        <v>107.93</v>
      </c>
      <c r="AI1178" s="7">
        <f t="shared" si="270"/>
        <v>3.7400000000000091</v>
      </c>
      <c r="AJ1178" s="7">
        <v>2.56</v>
      </c>
      <c r="AK1178" s="7">
        <v>35.029000000000003</v>
      </c>
      <c r="AL1178" s="7">
        <f t="shared" si="271"/>
        <v>32.469000000000001</v>
      </c>
      <c r="AM1178" s="7">
        <v>5.33</v>
      </c>
      <c r="AN1178" s="7">
        <v>4.8499999999999996</v>
      </c>
      <c r="AO1178" s="7">
        <v>4.09</v>
      </c>
      <c r="AP1178" s="7">
        <f t="shared" si="272"/>
        <v>-0.75999999999999979</v>
      </c>
      <c r="AQ1178" s="7">
        <v>2.2400000000000002</v>
      </c>
      <c r="AR1178" s="7">
        <v>120.22499999999999</v>
      </c>
      <c r="AS1178" s="7">
        <v>1938.2</v>
      </c>
      <c r="AT1178" s="14">
        <v>306.08199999999999</v>
      </c>
      <c r="AU1178" s="14">
        <v>100.83929999999999</v>
      </c>
      <c r="AV1178" s="14">
        <v>69.400000000000006</v>
      </c>
      <c r="AY1178" s="6">
        <v>45169</v>
      </c>
      <c r="AZ1178" s="12">
        <v>0</v>
      </c>
      <c r="BA1178" s="12">
        <v>0</v>
      </c>
      <c r="BB1178" s="12">
        <v>0</v>
      </c>
      <c r="BE1178" s="6">
        <v>45169</v>
      </c>
      <c r="BF1178" t="s">
        <v>58</v>
      </c>
      <c r="BG1178" s="52">
        <v>5</v>
      </c>
    </row>
    <row r="1179" spans="1:59" x14ac:dyDescent="0.2">
      <c r="A1179" s="6">
        <v>45170</v>
      </c>
      <c r="B1179" s="12">
        <v>104.23480000000001</v>
      </c>
      <c r="C1179" s="12">
        <v>147.5309</v>
      </c>
      <c r="D1179" s="12">
        <v>112.8151</v>
      </c>
      <c r="E1179" s="12">
        <v>61.511499999999998</v>
      </c>
      <c r="F1179" s="12">
        <v>163.24529999999999</v>
      </c>
      <c r="G1179" s="12"/>
      <c r="H1179" s="12">
        <v>14.1645</v>
      </c>
      <c r="I1179" s="12">
        <v>47.097799999999999</v>
      </c>
      <c r="J1179" s="12">
        <v>11.189399999999999</v>
      </c>
      <c r="K1179" s="12">
        <v>81.302300000000002</v>
      </c>
      <c r="L1179" s="12">
        <v>85.52</v>
      </c>
      <c r="M1179" s="12">
        <v>89.98</v>
      </c>
      <c r="O1179" s="6">
        <v>45170</v>
      </c>
      <c r="P1179" s="7">
        <f t="shared" si="273"/>
        <v>2.0738376404346195E-2</v>
      </c>
      <c r="Q1179" s="7">
        <f t="shared" si="274"/>
        <v>1.9668765995603809E-2</v>
      </c>
      <c r="R1179" s="7">
        <f t="shared" si="275"/>
        <v>2.5792693502873925E-2</v>
      </c>
      <c r="S1179" s="7">
        <f t="shared" si="276"/>
        <v>2.7954309096565662E-2</v>
      </c>
      <c r="T1179" s="7">
        <f t="shared" si="277"/>
        <v>2.5051247705628162E-2</v>
      </c>
      <c r="U1179" s="7" t="str">
        <f t="shared" si="278"/>
        <v/>
      </c>
      <c r="V1179" s="7">
        <f t="shared" si="279"/>
        <v>-7.9740528846033616E-3</v>
      </c>
      <c r="W1179" s="7">
        <f t="shared" si="280"/>
        <v>-4.7616918537518385E-3</v>
      </c>
      <c r="X1179" s="7">
        <f t="shared" si="281"/>
        <v>1.1080520459273848E-2</v>
      </c>
      <c r="Y1179" s="7">
        <f t="shared" si="282"/>
        <v>1.6360038980756263E-4</v>
      </c>
      <c r="Z1179" s="7">
        <v>1.8630000000000001E-3</v>
      </c>
      <c r="AA1179" s="7">
        <f t="shared" si="283"/>
        <v>2.3305011675386983E-2</v>
      </c>
      <c r="AB1179" s="7">
        <f t="shared" si="284"/>
        <v>3.0351514665767878E-2</v>
      </c>
      <c r="AE1179" s="6">
        <v>45170</v>
      </c>
      <c r="AF1179" s="7">
        <v>13.09</v>
      </c>
      <c r="AG1179" s="7">
        <v>27.48</v>
      </c>
      <c r="AH1179" s="7">
        <v>102.92</v>
      </c>
      <c r="AI1179" s="7">
        <f t="shared" si="270"/>
        <v>4.460000000000008</v>
      </c>
      <c r="AJ1179" s="7">
        <v>2.7</v>
      </c>
      <c r="AK1179" s="7">
        <v>35.616999999999997</v>
      </c>
      <c r="AL1179" s="7">
        <f t="shared" si="271"/>
        <v>32.916999999999994</v>
      </c>
      <c r="AM1179" s="7">
        <v>5.33</v>
      </c>
      <c r="AN1179" s="7">
        <v>4.87</v>
      </c>
      <c r="AO1179" s="7">
        <v>4.18</v>
      </c>
      <c r="AP1179" s="7">
        <f t="shared" si="272"/>
        <v>-0.69000000000000039</v>
      </c>
      <c r="AQ1179" s="7">
        <v>2.2599999999999998</v>
      </c>
      <c r="AR1179" s="7">
        <v>120.759</v>
      </c>
      <c r="AS1179" s="7">
        <v>1939.8</v>
      </c>
      <c r="AT1179" s="14">
        <v>307.27600000000001</v>
      </c>
      <c r="AU1179" s="14">
        <v>101.0211</v>
      </c>
      <c r="AV1179" s="14">
        <v>67.8</v>
      </c>
      <c r="AY1179" s="6">
        <v>45170</v>
      </c>
      <c r="AZ1179" s="12">
        <v>0</v>
      </c>
      <c r="BA1179" s="12">
        <v>0</v>
      </c>
      <c r="BB1179" s="12">
        <v>0</v>
      </c>
      <c r="BE1179" s="6">
        <v>45170</v>
      </c>
      <c r="BF1179" t="s">
        <v>58</v>
      </c>
      <c r="BG1179" s="52">
        <v>5</v>
      </c>
    </row>
    <row r="1180" spans="1:59" x14ac:dyDescent="0.2">
      <c r="A1180" s="6">
        <v>45174</v>
      </c>
      <c r="B1180" s="12">
        <v>104.244</v>
      </c>
      <c r="C1180" s="12">
        <v>149.47049999999999</v>
      </c>
      <c r="D1180" s="12">
        <v>113.4524</v>
      </c>
      <c r="E1180" s="12">
        <v>63.045299999999997</v>
      </c>
      <c r="F1180" s="12">
        <v>162.11369999999999</v>
      </c>
      <c r="G1180" s="12"/>
      <c r="H1180" s="12">
        <v>13.427099999999999</v>
      </c>
      <c r="I1180" s="12">
        <v>45.3645</v>
      </c>
      <c r="J1180" s="12">
        <v>11.3208</v>
      </c>
      <c r="K1180" s="12">
        <v>81.319999999999993</v>
      </c>
      <c r="L1180" s="12">
        <v>86.74</v>
      </c>
      <c r="M1180" s="12">
        <v>91.25</v>
      </c>
      <c r="O1180" s="6">
        <v>45174</v>
      </c>
      <c r="P1180" s="7">
        <f t="shared" si="273"/>
        <v>8.8258374529796493E-5</v>
      </c>
      <c r="Q1180" s="7">
        <f t="shared" si="274"/>
        <v>1.3061403579988744E-2</v>
      </c>
      <c r="R1180" s="7">
        <f t="shared" si="275"/>
        <v>5.6331703427583311E-3</v>
      </c>
      <c r="S1180" s="7">
        <f t="shared" si="276"/>
        <v>2.4629366418106861E-2</v>
      </c>
      <c r="T1180" s="7">
        <f t="shared" si="277"/>
        <v>-6.9560366416060301E-3</v>
      </c>
      <c r="U1180" s="7" t="str">
        <f t="shared" si="278"/>
        <v/>
      </c>
      <c r="V1180" s="7">
        <f t="shared" si="279"/>
        <v>-5.3463781646211746E-2</v>
      </c>
      <c r="W1180" s="7">
        <f t="shared" si="280"/>
        <v>-3.7496429953876427E-2</v>
      </c>
      <c r="X1180" s="7">
        <f t="shared" si="281"/>
        <v>1.1674840072705969E-2</v>
      </c>
      <c r="Y1180" s="7">
        <f t="shared" si="282"/>
        <v>2.1768232364046406E-4</v>
      </c>
      <c r="Z1180" s="7">
        <v>-4.3309999999999998E-3</v>
      </c>
      <c r="AA1180" s="7">
        <f t="shared" si="283"/>
        <v>1.4164871690430281E-2</v>
      </c>
      <c r="AB1180" s="7">
        <f t="shared" si="284"/>
        <v>1.4015569049574527E-2</v>
      </c>
      <c r="AE1180" s="6">
        <v>45174</v>
      </c>
      <c r="AF1180" s="7">
        <v>14.01</v>
      </c>
      <c r="AG1180" s="7">
        <v>28.65</v>
      </c>
      <c r="AH1180" s="7">
        <v>109.64</v>
      </c>
      <c r="AI1180" s="7">
        <f t="shared" si="270"/>
        <v>4.5100000000000051</v>
      </c>
      <c r="AJ1180" s="7">
        <v>2.6</v>
      </c>
      <c r="AK1180" s="7">
        <v>34.448999999999998</v>
      </c>
      <c r="AL1180" s="7">
        <f t="shared" si="271"/>
        <v>31.848999999999997</v>
      </c>
      <c r="AM1180" s="7">
        <v>5.33</v>
      </c>
      <c r="AN1180" s="7">
        <v>4.9400000000000004</v>
      </c>
      <c r="AO1180" s="7">
        <v>4.2699999999999996</v>
      </c>
      <c r="AP1180" s="7">
        <f t="shared" si="272"/>
        <v>-0.67000000000000082</v>
      </c>
      <c r="AQ1180" s="7">
        <v>2.29</v>
      </c>
      <c r="AR1180" s="7">
        <v>121.4345</v>
      </c>
      <c r="AS1180" s="7">
        <v>1926.2</v>
      </c>
      <c r="AT1180" s="14">
        <v>307.27600000000001</v>
      </c>
      <c r="AU1180" s="14">
        <v>101.0211</v>
      </c>
      <c r="AV1180" s="14">
        <v>67.8</v>
      </c>
      <c r="AY1180" s="6">
        <v>45174</v>
      </c>
      <c r="AZ1180" s="12">
        <v>0</v>
      </c>
      <c r="BA1180" s="12">
        <v>0</v>
      </c>
      <c r="BB1180" s="12">
        <v>0</v>
      </c>
      <c r="BE1180" s="6">
        <v>45174</v>
      </c>
      <c r="BF1180" t="s">
        <v>58</v>
      </c>
      <c r="BG1180" s="52">
        <v>5</v>
      </c>
    </row>
    <row r="1181" spans="1:59" x14ac:dyDescent="0.2">
      <c r="A1181" s="6">
        <v>45175</v>
      </c>
      <c r="B1181" s="12">
        <v>105.1439</v>
      </c>
      <c r="C1181" s="12">
        <v>149.62309999999999</v>
      </c>
      <c r="D1181" s="12">
        <v>113.6741</v>
      </c>
      <c r="E1181" s="12">
        <v>62.464199999999998</v>
      </c>
      <c r="F1181" s="12">
        <v>157.80179999999999</v>
      </c>
      <c r="G1181" s="12"/>
      <c r="H1181" s="12">
        <v>13.329800000000001</v>
      </c>
      <c r="I1181" s="12">
        <v>45.420699999999997</v>
      </c>
      <c r="J1181" s="12">
        <v>11.0908</v>
      </c>
      <c r="K1181" s="12">
        <v>81.319999999999993</v>
      </c>
      <c r="L1181" s="12">
        <v>87.55</v>
      </c>
      <c r="M1181" s="12">
        <v>91.79</v>
      </c>
      <c r="O1181" s="6">
        <v>45175</v>
      </c>
      <c r="P1181" s="7">
        <f t="shared" si="273"/>
        <v>8.5955830368522404E-3</v>
      </c>
      <c r="Q1181" s="7">
        <f t="shared" si="274"/>
        <v>1.0204164398116362E-3</v>
      </c>
      <c r="R1181" s="7">
        <f t="shared" si="275"/>
        <v>1.9522166758258808E-3</v>
      </c>
      <c r="S1181" s="7">
        <f t="shared" si="276"/>
        <v>-9.2599229899335556E-3</v>
      </c>
      <c r="T1181" s="7">
        <f t="shared" si="277"/>
        <v>-2.6958125710584764E-2</v>
      </c>
      <c r="U1181" s="7" t="str">
        <f t="shared" si="278"/>
        <v/>
      </c>
      <c r="V1181" s="7">
        <f t="shared" si="279"/>
        <v>-7.2729224157626242E-3</v>
      </c>
      <c r="W1181" s="7">
        <f t="shared" si="280"/>
        <v>1.2380874234763802E-3</v>
      </c>
      <c r="X1181" s="7">
        <f t="shared" si="281"/>
        <v>-2.0525805835086761E-2</v>
      </c>
      <c r="Y1181" s="7">
        <f t="shared" si="282"/>
        <v>0</v>
      </c>
      <c r="Z1181" s="7">
        <v>-6.7450000000000001E-3</v>
      </c>
      <c r="AA1181" s="7">
        <f t="shared" si="283"/>
        <v>9.2949203246407274E-3</v>
      </c>
      <c r="AB1181" s="7">
        <f t="shared" si="284"/>
        <v>5.9003667683988391E-3</v>
      </c>
      <c r="AE1181" s="6">
        <v>45175</v>
      </c>
      <c r="AF1181" s="7">
        <v>14.45</v>
      </c>
      <c r="AG1181" s="7">
        <v>28.33</v>
      </c>
      <c r="AH1181" s="7">
        <v>111.31</v>
      </c>
      <c r="AI1181" s="7">
        <f t="shared" si="270"/>
        <v>4.2400000000000091</v>
      </c>
      <c r="AJ1181" s="7">
        <v>2.4900000000000002</v>
      </c>
      <c r="AK1181" s="7">
        <v>31.074999999999999</v>
      </c>
      <c r="AL1181" s="7">
        <f t="shared" si="271"/>
        <v>28.585000000000001</v>
      </c>
      <c r="AM1181" s="7">
        <v>5.33</v>
      </c>
      <c r="AN1181" s="7">
        <v>5.01</v>
      </c>
      <c r="AO1181" s="7">
        <v>4.3</v>
      </c>
      <c r="AP1181" s="7">
        <f t="shared" si="272"/>
        <v>-0.71</v>
      </c>
      <c r="AQ1181" s="7">
        <v>2.2999999999999998</v>
      </c>
      <c r="AR1181" s="7">
        <v>121.86709999999999</v>
      </c>
      <c r="AS1181" s="7">
        <v>1918.1</v>
      </c>
      <c r="AT1181" s="14">
        <v>307.27600000000001</v>
      </c>
      <c r="AU1181" s="14">
        <v>101.0211</v>
      </c>
      <c r="AV1181" s="14">
        <v>67.8</v>
      </c>
      <c r="AY1181" s="6">
        <v>45175</v>
      </c>
      <c r="AZ1181" s="12">
        <v>0</v>
      </c>
      <c r="BA1181" s="12">
        <v>0</v>
      </c>
      <c r="BB1181" s="12">
        <v>0</v>
      </c>
      <c r="BE1181" s="6">
        <v>45175</v>
      </c>
      <c r="BF1181" t="s">
        <v>58</v>
      </c>
      <c r="BG1181" s="52">
        <v>5</v>
      </c>
    </row>
    <row r="1182" spans="1:59" x14ac:dyDescent="0.2">
      <c r="A1182" s="6">
        <v>45176</v>
      </c>
      <c r="B1182" s="12">
        <v>104.6297</v>
      </c>
      <c r="C1182" s="12">
        <v>149.63210000000001</v>
      </c>
      <c r="D1182" s="12">
        <v>112.4179</v>
      </c>
      <c r="E1182" s="12">
        <v>61.680900000000001</v>
      </c>
      <c r="F1182" s="12">
        <v>155.9581</v>
      </c>
      <c r="G1182" s="12"/>
      <c r="H1182" s="12">
        <v>13.354100000000001</v>
      </c>
      <c r="I1182" s="12">
        <v>45.692399999999999</v>
      </c>
      <c r="J1182" s="12">
        <v>11.255100000000001</v>
      </c>
      <c r="K1182" s="12">
        <v>81.364500000000007</v>
      </c>
      <c r="L1182" s="12">
        <v>86.87</v>
      </c>
      <c r="M1182" s="12">
        <v>91.16</v>
      </c>
      <c r="O1182" s="6">
        <v>45176</v>
      </c>
      <c r="P1182" s="7">
        <f t="shared" si="273"/>
        <v>-4.9024379602782926E-3</v>
      </c>
      <c r="Q1182" s="7">
        <f t="shared" si="274"/>
        <v>6.0149330756721196E-5</v>
      </c>
      <c r="R1182" s="7">
        <f t="shared" si="275"/>
        <v>-1.1112404922347201E-2</v>
      </c>
      <c r="S1182" s="7">
        <f t="shared" si="276"/>
        <v>-1.2619272041454934E-2</v>
      </c>
      <c r="T1182" s="7">
        <f t="shared" si="277"/>
        <v>-1.1752433761560535E-2</v>
      </c>
      <c r="U1182" s="7" t="str">
        <f t="shared" si="278"/>
        <v/>
      </c>
      <c r="V1182" s="7">
        <f t="shared" si="279"/>
        <v>1.8213234735078769E-3</v>
      </c>
      <c r="W1182" s="7">
        <f t="shared" si="280"/>
        <v>5.9640338295328024E-3</v>
      </c>
      <c r="X1182" s="7">
        <f t="shared" si="281"/>
        <v>1.4705423438313653E-2</v>
      </c>
      <c r="Y1182" s="7">
        <f t="shared" si="282"/>
        <v>5.470711851450268E-4</v>
      </c>
      <c r="Z1182" s="7">
        <v>-3.075E-3</v>
      </c>
      <c r="AA1182" s="7">
        <f t="shared" si="283"/>
        <v>-7.7973104600316178E-3</v>
      </c>
      <c r="AB1182" s="7">
        <f t="shared" si="284"/>
        <v>-6.8871548535161566E-3</v>
      </c>
      <c r="AE1182" s="6">
        <v>45176</v>
      </c>
      <c r="AF1182" s="7">
        <v>14.4</v>
      </c>
      <c r="AG1182" s="7">
        <v>27.59</v>
      </c>
      <c r="AH1182" s="7">
        <v>105.2</v>
      </c>
      <c r="AI1182" s="7">
        <f t="shared" si="270"/>
        <v>4.289999999999992</v>
      </c>
      <c r="AJ1182" s="7">
        <v>2.4500000000000002</v>
      </c>
      <c r="AK1182" s="7">
        <v>32.755000000000003</v>
      </c>
      <c r="AL1182" s="7">
        <f t="shared" si="271"/>
        <v>30.305000000000003</v>
      </c>
      <c r="AM1182" s="7">
        <v>5.33</v>
      </c>
      <c r="AN1182" s="7">
        <v>4.9400000000000004</v>
      </c>
      <c r="AO1182" s="7">
        <v>4.2699999999999996</v>
      </c>
      <c r="AP1182" s="7">
        <f t="shared" si="272"/>
        <v>-0.67000000000000082</v>
      </c>
      <c r="AQ1182" s="7">
        <v>2.3199999999999998</v>
      </c>
      <c r="AR1182" s="7">
        <v>121.9528</v>
      </c>
      <c r="AS1182" s="7">
        <v>1917.5</v>
      </c>
      <c r="AT1182" s="14">
        <v>307.27600000000001</v>
      </c>
      <c r="AU1182" s="14">
        <v>101.0211</v>
      </c>
      <c r="AV1182" s="14">
        <v>67.8</v>
      </c>
      <c r="AY1182" s="6">
        <v>45176</v>
      </c>
      <c r="AZ1182" s="12">
        <v>0</v>
      </c>
      <c r="BA1182" s="12">
        <v>0</v>
      </c>
      <c r="BB1182" s="12">
        <v>0</v>
      </c>
      <c r="BE1182" s="6">
        <v>45176</v>
      </c>
      <c r="BF1182" t="s">
        <v>58</v>
      </c>
      <c r="BG1182" s="52">
        <v>5</v>
      </c>
    </row>
    <row r="1183" spans="1:59" x14ac:dyDescent="0.2">
      <c r="A1183" s="6">
        <v>45177</v>
      </c>
      <c r="B1183" s="12">
        <v>106.15389999999999</v>
      </c>
      <c r="C1183" s="12">
        <v>150.1439</v>
      </c>
      <c r="D1183" s="12">
        <v>113.35080000000001</v>
      </c>
      <c r="E1183" s="12">
        <v>62.359099999999998</v>
      </c>
      <c r="F1183" s="12">
        <v>158.69929999999999</v>
      </c>
      <c r="G1183" s="12"/>
      <c r="H1183" s="12">
        <v>13.9376</v>
      </c>
      <c r="I1183" s="12">
        <v>48.231400000000001</v>
      </c>
      <c r="J1183" s="12">
        <v>11.304399999999999</v>
      </c>
      <c r="K1183" s="12">
        <v>81.373400000000004</v>
      </c>
      <c r="L1183" s="12">
        <v>87.51</v>
      </c>
      <c r="M1183" s="12">
        <v>91.85</v>
      </c>
      <c r="O1183" s="6">
        <v>45177</v>
      </c>
      <c r="P1183" s="7">
        <f t="shared" si="273"/>
        <v>1.4462477793603906E-2</v>
      </c>
      <c r="Q1183" s="7">
        <f t="shared" si="274"/>
        <v>3.4145528478833954E-3</v>
      </c>
      <c r="R1183" s="7">
        <f t="shared" si="275"/>
        <v>8.2642572649820056E-3</v>
      </c>
      <c r="S1183" s="7">
        <f t="shared" si="276"/>
        <v>1.0935291168704288E-2</v>
      </c>
      <c r="T1183" s="7">
        <f t="shared" si="277"/>
        <v>1.742383525531423E-2</v>
      </c>
      <c r="U1183" s="7" t="str">
        <f t="shared" si="278"/>
        <v/>
      </c>
      <c r="V1183" s="7">
        <f t="shared" si="279"/>
        <v>4.2766770281860475E-2</v>
      </c>
      <c r="W1183" s="7">
        <f t="shared" si="280"/>
        <v>5.4078279134698287E-2</v>
      </c>
      <c r="X1183" s="7">
        <f t="shared" si="281"/>
        <v>4.370671201091185E-3</v>
      </c>
      <c r="Y1183" s="7">
        <f t="shared" si="282"/>
        <v>1.0937833176998141E-4</v>
      </c>
      <c r="Z1183" s="7">
        <v>1.505E-3</v>
      </c>
      <c r="AA1183" s="7">
        <f t="shared" si="283"/>
        <v>7.3403242759105302E-3</v>
      </c>
      <c r="AB1183" s="7">
        <f t="shared" si="284"/>
        <v>7.5406072836511333E-3</v>
      </c>
      <c r="AE1183" s="6">
        <v>45177</v>
      </c>
      <c r="AF1183" s="7">
        <v>13.84</v>
      </c>
      <c r="AG1183" s="7">
        <v>27.16</v>
      </c>
      <c r="AH1183" s="7">
        <v>104.34</v>
      </c>
      <c r="AI1183" s="7">
        <f t="shared" si="270"/>
        <v>4.3399999999999892</v>
      </c>
      <c r="AJ1183" s="7">
        <v>2.5299999999999998</v>
      </c>
      <c r="AK1183" s="7">
        <v>34.508000000000003</v>
      </c>
      <c r="AL1183" s="7">
        <f t="shared" si="271"/>
        <v>31.978000000000002</v>
      </c>
      <c r="AM1183" s="7">
        <v>5.33</v>
      </c>
      <c r="AN1183" s="7">
        <v>4.9800000000000004</v>
      </c>
      <c r="AO1183" s="7">
        <v>4.26</v>
      </c>
      <c r="AP1183" s="7">
        <f t="shared" si="272"/>
        <v>-0.72000000000000064</v>
      </c>
      <c r="AQ1183" s="7">
        <v>2.33</v>
      </c>
      <c r="AR1183" s="7">
        <v>121.94750000000001</v>
      </c>
      <c r="AS1183" s="7">
        <v>1918.4</v>
      </c>
      <c r="AT1183" s="14">
        <v>307.27600000000001</v>
      </c>
      <c r="AU1183" s="14">
        <v>101.0211</v>
      </c>
      <c r="AV1183" s="14">
        <v>67.8</v>
      </c>
      <c r="AY1183" s="6">
        <v>45177</v>
      </c>
      <c r="AZ1183" s="12">
        <v>0</v>
      </c>
      <c r="BA1183" s="12">
        <v>0</v>
      </c>
      <c r="BB1183" s="12">
        <v>0</v>
      </c>
      <c r="BE1183" s="6">
        <v>45177</v>
      </c>
      <c r="BF1183" t="s">
        <v>58</v>
      </c>
      <c r="BG1183" s="52">
        <v>5</v>
      </c>
    </row>
    <row r="1184" spans="1:59" x14ac:dyDescent="0.2">
      <c r="A1184" s="6">
        <v>45180</v>
      </c>
      <c r="B1184" s="12">
        <v>104.82250000000001</v>
      </c>
      <c r="C1184" s="12">
        <v>147.0461</v>
      </c>
      <c r="D1184" s="12">
        <v>111.2449</v>
      </c>
      <c r="E1184" s="12">
        <v>60.983499999999999</v>
      </c>
      <c r="F1184" s="12">
        <v>157.59690000000001</v>
      </c>
      <c r="G1184" s="12"/>
      <c r="H1184" s="12">
        <v>13.5405</v>
      </c>
      <c r="I1184" s="12">
        <v>47.481900000000003</v>
      </c>
      <c r="J1184" s="12">
        <v>11.1729</v>
      </c>
      <c r="K1184" s="12">
        <v>81.373400000000004</v>
      </c>
      <c r="L1184" s="12">
        <v>87.3</v>
      </c>
      <c r="M1184" s="12">
        <v>91.97</v>
      </c>
      <c r="O1184" s="6">
        <v>45180</v>
      </c>
      <c r="P1184" s="7">
        <f t="shared" si="273"/>
        <v>-1.2621484436130918E-2</v>
      </c>
      <c r="Q1184" s="7">
        <f t="shared" si="274"/>
        <v>-2.0848024506448386E-2</v>
      </c>
      <c r="R1184" s="7">
        <f t="shared" si="275"/>
        <v>-1.8753357415339934E-2</v>
      </c>
      <c r="S1184" s="7">
        <f t="shared" si="276"/>
        <v>-2.2306275976486524E-2</v>
      </c>
      <c r="T1184" s="7">
        <f t="shared" si="277"/>
        <v>-6.9707095050170155E-3</v>
      </c>
      <c r="U1184" s="7" t="str">
        <f t="shared" si="278"/>
        <v/>
      </c>
      <c r="V1184" s="7">
        <f t="shared" si="279"/>
        <v>-2.8905029658308299E-2</v>
      </c>
      <c r="W1184" s="7">
        <f t="shared" si="280"/>
        <v>-1.5661675445771697E-2</v>
      </c>
      <c r="X1184" s="7">
        <f t="shared" si="281"/>
        <v>-1.170082708287183E-2</v>
      </c>
      <c r="Y1184" s="7">
        <f t="shared" si="282"/>
        <v>0</v>
      </c>
      <c r="Z1184" s="7">
        <v>6.5550000000000001E-3</v>
      </c>
      <c r="AA1184" s="7">
        <f t="shared" si="283"/>
        <v>-2.4026097021833392E-3</v>
      </c>
      <c r="AB1184" s="7">
        <f t="shared" si="284"/>
        <v>1.3056252534716507E-3</v>
      </c>
      <c r="AE1184" s="6">
        <v>45180</v>
      </c>
      <c r="AF1184" s="7">
        <v>13.8</v>
      </c>
      <c r="AG1184" s="7">
        <v>24.37</v>
      </c>
      <c r="AH1184" s="7">
        <v>107.23</v>
      </c>
      <c r="AI1184" s="7">
        <f t="shared" si="270"/>
        <v>4.6700000000000017</v>
      </c>
      <c r="AJ1184" s="7">
        <v>2.5</v>
      </c>
      <c r="AK1184" s="7">
        <v>35.847999999999999</v>
      </c>
      <c r="AL1184" s="7">
        <f t="shared" si="271"/>
        <v>33.347999999999999</v>
      </c>
      <c r="AM1184" s="7">
        <v>5.33</v>
      </c>
      <c r="AN1184" s="7">
        <v>4.97</v>
      </c>
      <c r="AO1184" s="7">
        <v>4.29</v>
      </c>
      <c r="AP1184" s="7">
        <f t="shared" si="272"/>
        <v>-0.67999999999999972</v>
      </c>
      <c r="AQ1184" s="7">
        <v>2.35</v>
      </c>
      <c r="AR1184" s="7">
        <v>121.3386</v>
      </c>
      <c r="AS1184" s="7">
        <v>1923.3</v>
      </c>
      <c r="AT1184" s="14">
        <v>307.27600000000001</v>
      </c>
      <c r="AU1184" s="14">
        <v>101.0211</v>
      </c>
      <c r="AV1184" s="14">
        <v>67.8</v>
      </c>
      <c r="AY1184" s="6">
        <v>45180</v>
      </c>
      <c r="AZ1184" s="12">
        <v>0</v>
      </c>
      <c r="BA1184" s="12">
        <v>0</v>
      </c>
      <c r="BB1184" s="12">
        <v>0</v>
      </c>
      <c r="BE1184" s="6">
        <v>45180</v>
      </c>
      <c r="BF1184" t="s">
        <v>58</v>
      </c>
      <c r="BG1184" s="52">
        <v>5</v>
      </c>
    </row>
    <row r="1185" spans="1:59" x14ac:dyDescent="0.2">
      <c r="A1185" s="6">
        <v>45181</v>
      </c>
      <c r="B1185" s="12">
        <v>107.8801</v>
      </c>
      <c r="C1185" s="12">
        <v>149.78479999999999</v>
      </c>
      <c r="D1185" s="12">
        <v>113.6833</v>
      </c>
      <c r="E1185" s="12">
        <v>63.457599999999999</v>
      </c>
      <c r="F1185" s="12">
        <v>160.07480000000001</v>
      </c>
      <c r="G1185" s="12"/>
      <c r="H1185" s="12">
        <v>13.6134</v>
      </c>
      <c r="I1185" s="12">
        <v>48.100200000000001</v>
      </c>
      <c r="J1185" s="12">
        <v>11.222200000000001</v>
      </c>
      <c r="K1185" s="12">
        <v>81.400099999999995</v>
      </c>
      <c r="L1185" s="12">
        <v>88.87</v>
      </c>
      <c r="M1185" s="12">
        <v>93.58</v>
      </c>
      <c r="O1185" s="6">
        <v>45181</v>
      </c>
      <c r="P1185" s="7">
        <f t="shared" si="273"/>
        <v>2.8751981727145597E-2</v>
      </c>
      <c r="Q1185" s="7">
        <f t="shared" si="274"/>
        <v>1.8453454252991823E-2</v>
      </c>
      <c r="R1185" s="7">
        <f t="shared" si="275"/>
        <v>2.1682434921524808E-2</v>
      </c>
      <c r="S1185" s="7">
        <f t="shared" si="276"/>
        <v>3.9768630560718117E-2</v>
      </c>
      <c r="T1185" s="7">
        <f t="shared" si="277"/>
        <v>1.560069881018912E-2</v>
      </c>
      <c r="U1185" s="7" t="str">
        <f t="shared" si="278"/>
        <v/>
      </c>
      <c r="V1185" s="7">
        <f t="shared" si="279"/>
        <v>5.3694073518293787E-3</v>
      </c>
      <c r="W1185" s="7">
        <f t="shared" si="280"/>
        <v>1.2937749317214817E-2</v>
      </c>
      <c r="X1185" s="7">
        <f t="shared" si="281"/>
        <v>4.4027559275891083E-3</v>
      </c>
      <c r="Y1185" s="7">
        <f t="shared" si="282"/>
        <v>3.2806323190771798E-4</v>
      </c>
      <c r="Z1185" s="7">
        <v>-5.5009999999999998E-3</v>
      </c>
      <c r="AA1185" s="7">
        <f t="shared" si="283"/>
        <v>1.782416490482747E-2</v>
      </c>
      <c r="AB1185" s="7">
        <f t="shared" si="284"/>
        <v>1.7354248523464021E-2</v>
      </c>
      <c r="AE1185" s="6">
        <v>45181</v>
      </c>
      <c r="AF1185" s="7">
        <v>14.23</v>
      </c>
      <c r="AG1185" s="7">
        <v>24.23</v>
      </c>
      <c r="AH1185" s="7">
        <v>105.11</v>
      </c>
      <c r="AI1185" s="7">
        <f t="shared" si="270"/>
        <v>4.7099999999999937</v>
      </c>
      <c r="AJ1185" s="7">
        <v>2.72</v>
      </c>
      <c r="AK1185" s="7">
        <v>34.701000000000001</v>
      </c>
      <c r="AL1185" s="7">
        <f t="shared" si="271"/>
        <v>31.981000000000002</v>
      </c>
      <c r="AM1185" s="7">
        <v>5.33</v>
      </c>
      <c r="AN1185" s="7">
        <v>4.9800000000000004</v>
      </c>
      <c r="AO1185" s="7">
        <v>4.2699999999999996</v>
      </c>
      <c r="AP1185" s="7">
        <f t="shared" si="272"/>
        <v>-0.71000000000000085</v>
      </c>
      <c r="AQ1185" s="7">
        <v>2.34</v>
      </c>
      <c r="AR1185" s="7">
        <v>121.29130000000001</v>
      </c>
      <c r="AS1185" s="7">
        <v>1911.3</v>
      </c>
      <c r="AT1185" s="14">
        <v>307.27600000000001</v>
      </c>
      <c r="AU1185" s="14">
        <v>101.0211</v>
      </c>
      <c r="AV1185" s="14">
        <v>67.8</v>
      </c>
      <c r="AY1185" s="6">
        <v>45181</v>
      </c>
      <c r="AZ1185" s="12">
        <v>0</v>
      </c>
      <c r="BA1185" s="12">
        <v>0</v>
      </c>
      <c r="BB1185" s="12">
        <v>0</v>
      </c>
      <c r="BE1185" s="6">
        <v>45181</v>
      </c>
      <c r="BF1185" t="s">
        <v>58</v>
      </c>
      <c r="BG1185" s="52">
        <v>5</v>
      </c>
    </row>
    <row r="1186" spans="1:59" x14ac:dyDescent="0.2">
      <c r="A1186" s="6">
        <v>45182</v>
      </c>
      <c r="B1186" s="12">
        <v>106.916</v>
      </c>
      <c r="C1186" s="12">
        <v>149.23699999999999</v>
      </c>
      <c r="D1186" s="12">
        <v>112.9721</v>
      </c>
      <c r="E1186" s="12">
        <v>63.352499999999999</v>
      </c>
      <c r="F1186" s="12">
        <v>158.73840000000001</v>
      </c>
      <c r="G1186" s="12"/>
      <c r="H1186" s="12">
        <v>13.5405</v>
      </c>
      <c r="I1186" s="12">
        <v>47.790999999999997</v>
      </c>
      <c r="J1186" s="12">
        <v>11.1236</v>
      </c>
      <c r="K1186" s="12">
        <v>81.408900000000003</v>
      </c>
      <c r="L1186" s="12">
        <v>88.59</v>
      </c>
      <c r="M1186" s="12">
        <v>93.04</v>
      </c>
      <c r="O1186" s="6">
        <v>45182</v>
      </c>
      <c r="P1186" s="7">
        <f t="shared" si="273"/>
        <v>-8.9769458045949428E-3</v>
      </c>
      <c r="Q1186" s="7">
        <f t="shared" si="274"/>
        <v>-3.6639510084547204E-3</v>
      </c>
      <c r="R1186" s="7">
        <f t="shared" si="275"/>
        <v>-6.2756266484419905E-3</v>
      </c>
      <c r="S1186" s="7">
        <f t="shared" si="276"/>
        <v>-1.6575970536201389E-3</v>
      </c>
      <c r="T1186" s="7">
        <f t="shared" si="277"/>
        <v>-8.3836417528948565E-3</v>
      </c>
      <c r="U1186" s="7" t="str">
        <f t="shared" si="278"/>
        <v/>
      </c>
      <c r="V1186" s="7">
        <f t="shared" si="279"/>
        <v>-5.3694073518292694E-3</v>
      </c>
      <c r="W1186" s="7">
        <f t="shared" si="280"/>
        <v>-6.4489978564025371E-3</v>
      </c>
      <c r="X1186" s="7">
        <f t="shared" si="281"/>
        <v>-8.8249818682415992E-3</v>
      </c>
      <c r="Y1186" s="7">
        <f t="shared" si="282"/>
        <v>1.0810213205133591E-4</v>
      </c>
      <c r="Z1186" s="7">
        <v>1.165E-3</v>
      </c>
      <c r="AA1186" s="7">
        <f t="shared" si="283"/>
        <v>-3.1556433264428095E-3</v>
      </c>
      <c r="AB1186" s="7">
        <f t="shared" si="284"/>
        <v>-5.7871772276611678E-3</v>
      </c>
      <c r="AE1186" s="6">
        <v>45182</v>
      </c>
      <c r="AF1186" s="7">
        <v>13.48</v>
      </c>
      <c r="AG1186" s="7">
        <v>25.06</v>
      </c>
      <c r="AH1186" s="7">
        <v>101.86</v>
      </c>
      <c r="AI1186" s="7">
        <f t="shared" si="270"/>
        <v>4.4500000000000028</v>
      </c>
      <c r="AJ1186" s="7">
        <v>2.76</v>
      </c>
      <c r="AK1186" s="7">
        <v>36.817</v>
      </c>
      <c r="AL1186" s="7">
        <f t="shared" si="271"/>
        <v>34.057000000000002</v>
      </c>
      <c r="AM1186" s="7">
        <v>5.33</v>
      </c>
      <c r="AN1186" s="7">
        <v>4.96</v>
      </c>
      <c r="AO1186" s="7">
        <v>4.25</v>
      </c>
      <c r="AP1186" s="7">
        <f t="shared" si="272"/>
        <v>-0.71</v>
      </c>
      <c r="AQ1186" s="7">
        <v>2.35</v>
      </c>
      <c r="AR1186" s="7">
        <v>121.0549</v>
      </c>
      <c r="AS1186" s="7">
        <v>1909.1</v>
      </c>
      <c r="AT1186" s="14">
        <v>307.27600000000001</v>
      </c>
      <c r="AU1186" s="14">
        <v>101.0211</v>
      </c>
      <c r="AV1186" s="14">
        <v>67.8</v>
      </c>
      <c r="AY1186" s="6">
        <v>45182</v>
      </c>
      <c r="AZ1186" s="12">
        <v>0</v>
      </c>
      <c r="BA1186" s="12">
        <v>0</v>
      </c>
      <c r="BB1186" s="12">
        <v>0</v>
      </c>
      <c r="BE1186" s="6">
        <v>45182</v>
      </c>
      <c r="BF1186" t="s">
        <v>58</v>
      </c>
      <c r="BG1186" s="52">
        <v>5</v>
      </c>
    </row>
    <row r="1187" spans="1:59" x14ac:dyDescent="0.2">
      <c r="A1187" s="6">
        <v>45183</v>
      </c>
      <c r="B1187" s="12">
        <v>108.8259</v>
      </c>
      <c r="C1187" s="12">
        <v>150.1619</v>
      </c>
      <c r="D1187" s="12">
        <v>114.9949</v>
      </c>
      <c r="E1187" s="12">
        <v>64.288700000000006</v>
      </c>
      <c r="F1187" s="12">
        <v>161.50890000000001</v>
      </c>
      <c r="G1187" s="12"/>
      <c r="H1187" s="12">
        <v>13.608599999999999</v>
      </c>
      <c r="I1187" s="12">
        <v>49.542999999999999</v>
      </c>
      <c r="J1187" s="12">
        <v>11.148300000000001</v>
      </c>
      <c r="K1187" s="12">
        <v>81.435599999999994</v>
      </c>
      <c r="L1187" s="12">
        <v>90.13</v>
      </c>
      <c r="M1187" s="12">
        <v>95.2</v>
      </c>
      <c r="O1187" s="6">
        <v>45183</v>
      </c>
      <c r="P1187" s="7">
        <f t="shared" si="273"/>
        <v>1.7705878140293618E-2</v>
      </c>
      <c r="Q1187" s="7">
        <f t="shared" si="274"/>
        <v>6.1783990666127052E-3</v>
      </c>
      <c r="R1187" s="7">
        <f t="shared" si="275"/>
        <v>1.7746893981774547E-2</v>
      </c>
      <c r="S1187" s="7">
        <f t="shared" si="276"/>
        <v>1.4669507787362503E-2</v>
      </c>
      <c r="T1187" s="7">
        <f t="shared" si="277"/>
        <v>1.7302685266581058E-2</v>
      </c>
      <c r="U1187" s="7" t="str">
        <f t="shared" si="278"/>
        <v/>
      </c>
      <c r="V1187" s="7">
        <f t="shared" si="279"/>
        <v>5.0167514081259149E-3</v>
      </c>
      <c r="W1187" s="7">
        <f t="shared" si="280"/>
        <v>3.6003642102433495E-2</v>
      </c>
      <c r="X1187" s="7">
        <f t="shared" si="281"/>
        <v>2.2180424774185881E-3</v>
      </c>
      <c r="Y1187" s="7">
        <f t="shared" si="282"/>
        <v>3.2792019674291622E-4</v>
      </c>
      <c r="Z1187" s="7">
        <v>8.5850000000000006E-3</v>
      </c>
      <c r="AA1187" s="7">
        <f t="shared" si="283"/>
        <v>1.7234088144377435E-2</v>
      </c>
      <c r="AB1187" s="7">
        <f t="shared" si="284"/>
        <v>2.295043358691071E-2</v>
      </c>
      <c r="AE1187" s="6">
        <v>45183</v>
      </c>
      <c r="AF1187" s="7">
        <v>12.82</v>
      </c>
      <c r="AG1187" s="7">
        <v>26.56</v>
      </c>
      <c r="AH1187" s="7">
        <v>97.11</v>
      </c>
      <c r="AI1187" s="7">
        <f t="shared" si="270"/>
        <v>5.0700000000000074</v>
      </c>
      <c r="AJ1187" s="7">
        <v>2.81</v>
      </c>
      <c r="AK1187" s="7">
        <v>35.521000000000001</v>
      </c>
      <c r="AL1187" s="7">
        <f t="shared" si="271"/>
        <v>32.710999999999999</v>
      </c>
      <c r="AM1187" s="7">
        <v>5.33</v>
      </c>
      <c r="AN1187" s="7">
        <v>5</v>
      </c>
      <c r="AO1187" s="7">
        <v>4.29</v>
      </c>
      <c r="AP1187" s="7">
        <f t="shared" si="272"/>
        <v>-0.71</v>
      </c>
      <c r="AQ1187" s="7">
        <v>2.34</v>
      </c>
      <c r="AR1187" s="7">
        <v>121.23950000000001</v>
      </c>
      <c r="AS1187" s="7">
        <v>1910</v>
      </c>
      <c r="AT1187" s="14">
        <v>307.27600000000001</v>
      </c>
      <c r="AU1187" s="14">
        <v>101.0211</v>
      </c>
      <c r="AV1187" s="14">
        <v>67.8</v>
      </c>
      <c r="AY1187" s="6">
        <v>45183</v>
      </c>
      <c r="AZ1187" s="12">
        <v>0</v>
      </c>
      <c r="BA1187" s="12">
        <v>0</v>
      </c>
      <c r="BB1187" s="12">
        <v>0</v>
      </c>
      <c r="BE1187" s="6">
        <v>45183</v>
      </c>
      <c r="BF1187" t="s">
        <v>58</v>
      </c>
      <c r="BG1187" s="52">
        <v>5</v>
      </c>
    </row>
    <row r="1188" spans="1:59" x14ac:dyDescent="0.2">
      <c r="A1188" s="6">
        <v>45184</v>
      </c>
      <c r="B1188" s="12">
        <v>107.15479999999999</v>
      </c>
      <c r="C1188" s="12">
        <v>149.50640000000001</v>
      </c>
      <c r="D1188" s="12">
        <v>114.13590000000001</v>
      </c>
      <c r="E1188" s="12">
        <v>63.190199999999997</v>
      </c>
      <c r="F1188" s="12">
        <v>159.46019999999999</v>
      </c>
      <c r="G1188" s="12"/>
      <c r="H1188" s="12">
        <v>13.906499999999999</v>
      </c>
      <c r="I1188" s="12">
        <v>49.1402</v>
      </c>
      <c r="J1188" s="12">
        <v>11.1647</v>
      </c>
      <c r="K1188" s="12">
        <v>81.453400000000002</v>
      </c>
      <c r="L1188" s="12">
        <v>90.83</v>
      </c>
      <c r="M1188" s="12">
        <v>95.55</v>
      </c>
      <c r="O1188" s="6">
        <v>45184</v>
      </c>
      <c r="P1188" s="7">
        <f t="shared" si="273"/>
        <v>-1.5474839632912922E-2</v>
      </c>
      <c r="Q1188" s="7">
        <f t="shared" si="274"/>
        <v>-4.3748440891597101E-3</v>
      </c>
      <c r="R1188" s="7">
        <f t="shared" si="275"/>
        <v>-7.4979358893932681E-3</v>
      </c>
      <c r="S1188" s="7">
        <f t="shared" si="276"/>
        <v>-1.7234651236869535E-2</v>
      </c>
      <c r="T1188" s="7">
        <f t="shared" si="277"/>
        <v>-1.2765888196835386E-2</v>
      </c>
      <c r="U1188" s="7" t="str">
        <f t="shared" si="278"/>
        <v/>
      </c>
      <c r="V1188" s="7">
        <f t="shared" si="279"/>
        <v>2.1654410900701564E-2</v>
      </c>
      <c r="W1188" s="7">
        <f t="shared" si="280"/>
        <v>-8.1635422644392615E-3</v>
      </c>
      <c r="X1188" s="7">
        <f t="shared" si="281"/>
        <v>1.4699953348461512E-3</v>
      </c>
      <c r="Y1188" s="7">
        <f t="shared" si="282"/>
        <v>2.1855373991942976E-4</v>
      </c>
      <c r="Z1188" s="7">
        <v>-1.2121E-2</v>
      </c>
      <c r="AA1188" s="7">
        <f t="shared" si="283"/>
        <v>7.7365549458038394E-3</v>
      </c>
      <c r="AB1188" s="7">
        <f t="shared" si="284"/>
        <v>3.6697288889624017E-3</v>
      </c>
      <c r="AE1188" s="6">
        <v>45184</v>
      </c>
      <c r="AF1188" s="7">
        <v>13.79</v>
      </c>
      <c r="AG1188" s="7">
        <v>27.16</v>
      </c>
      <c r="AH1188" s="7">
        <v>96.61</v>
      </c>
      <c r="AI1188" s="7">
        <f t="shared" si="270"/>
        <v>4.7199999999999989</v>
      </c>
      <c r="AJ1188" s="7">
        <v>2.74</v>
      </c>
      <c r="AK1188" s="7">
        <v>36.482999999999997</v>
      </c>
      <c r="AL1188" s="7">
        <f t="shared" si="271"/>
        <v>33.742999999999995</v>
      </c>
      <c r="AM1188" s="7">
        <v>5.33</v>
      </c>
      <c r="AN1188" s="7">
        <v>5.0199999999999996</v>
      </c>
      <c r="AO1188" s="7">
        <v>4.33</v>
      </c>
      <c r="AP1188" s="7">
        <f t="shared" si="272"/>
        <v>-0.6899999999999995</v>
      </c>
      <c r="AQ1188" s="7">
        <v>2.35</v>
      </c>
      <c r="AR1188" s="7">
        <v>121.199</v>
      </c>
      <c r="AS1188" s="7">
        <v>1923.7</v>
      </c>
      <c r="AT1188" s="14">
        <v>307.27600000000001</v>
      </c>
      <c r="AU1188" s="14">
        <v>101.0211</v>
      </c>
      <c r="AV1188" s="14">
        <v>67.8</v>
      </c>
      <c r="AY1188" s="6">
        <v>45184</v>
      </c>
      <c r="AZ1188" s="12">
        <v>0</v>
      </c>
      <c r="BA1188" s="12">
        <v>0</v>
      </c>
      <c r="BB1188" s="12">
        <v>0</v>
      </c>
      <c r="BE1188" s="6">
        <v>45184</v>
      </c>
      <c r="BF1188" t="s">
        <v>58</v>
      </c>
      <c r="BG1188" s="52">
        <v>5</v>
      </c>
    </row>
    <row r="1189" spans="1:59" x14ac:dyDescent="0.2">
      <c r="A1189" s="6">
        <v>45187</v>
      </c>
      <c r="B1189" s="12">
        <v>108.0179</v>
      </c>
      <c r="C1189" s="12">
        <v>150.15289999999999</v>
      </c>
      <c r="D1189" s="12">
        <v>114.9765</v>
      </c>
      <c r="E1189" s="12">
        <v>63.352499999999999</v>
      </c>
      <c r="F1189" s="12">
        <v>159.35290000000001</v>
      </c>
      <c r="G1189" s="12"/>
      <c r="H1189" s="12">
        <v>14.349</v>
      </c>
      <c r="I1189" s="12">
        <v>50.451799999999999</v>
      </c>
      <c r="J1189" s="12">
        <v>11.3126</v>
      </c>
      <c r="K1189" s="12">
        <v>81.462299999999999</v>
      </c>
      <c r="L1189" s="12">
        <v>91.47</v>
      </c>
      <c r="M1189" s="12">
        <v>95.95</v>
      </c>
      <c r="O1189" s="6">
        <v>45187</v>
      </c>
      <c r="P1189" s="7">
        <f t="shared" si="273"/>
        <v>8.0224362017190156E-3</v>
      </c>
      <c r="Q1189" s="7">
        <f t="shared" si="274"/>
        <v>4.3149069831448748E-3</v>
      </c>
      <c r="R1189" s="7">
        <f t="shared" si="275"/>
        <v>7.3379159909253023E-3</v>
      </c>
      <c r="S1189" s="7">
        <f t="shared" si="276"/>
        <v>2.565143449507003E-3</v>
      </c>
      <c r="T1189" s="7">
        <f t="shared" si="277"/>
        <v>-6.7312167568641518E-4</v>
      </c>
      <c r="U1189" s="7" t="str">
        <f t="shared" si="278"/>
        <v/>
      </c>
      <c r="V1189" s="7">
        <f t="shared" si="279"/>
        <v>3.1323896633259865E-2</v>
      </c>
      <c r="W1189" s="7">
        <f t="shared" si="280"/>
        <v>2.6340987964310867E-2</v>
      </c>
      <c r="X1189" s="7">
        <f t="shared" si="281"/>
        <v>1.3160133516896625E-2</v>
      </c>
      <c r="Y1189" s="7">
        <f t="shared" si="282"/>
        <v>1.0925896041762336E-4</v>
      </c>
      <c r="Z1189" s="7">
        <v>5.8600000000000004E-4</v>
      </c>
      <c r="AA1189" s="7">
        <f t="shared" si="283"/>
        <v>7.0214221541508894E-3</v>
      </c>
      <c r="AB1189" s="7">
        <f t="shared" si="284"/>
        <v>4.1775517674268268E-3</v>
      </c>
      <c r="AE1189" s="6">
        <v>45187</v>
      </c>
      <c r="AF1189" s="7">
        <v>14</v>
      </c>
      <c r="AG1189" s="7">
        <v>27.91</v>
      </c>
      <c r="AH1189" s="7">
        <v>99.32</v>
      </c>
      <c r="AI1189" s="7">
        <f t="shared" si="270"/>
        <v>4.480000000000004</v>
      </c>
      <c r="AJ1189" s="7">
        <v>2.54</v>
      </c>
      <c r="AK1189" s="7">
        <v>34.475000000000001</v>
      </c>
      <c r="AL1189" s="7">
        <f t="shared" si="271"/>
        <v>31.935000000000002</v>
      </c>
      <c r="AM1189" s="7">
        <v>5.33</v>
      </c>
      <c r="AN1189" s="7">
        <v>5.05</v>
      </c>
      <c r="AO1189" s="7">
        <v>4.32</v>
      </c>
      <c r="AP1189" s="7">
        <f t="shared" si="272"/>
        <v>-0.72999999999999954</v>
      </c>
      <c r="AQ1189" s="7">
        <v>2.36</v>
      </c>
      <c r="AR1189" s="7">
        <v>121.1938</v>
      </c>
      <c r="AS1189" s="7">
        <v>1931.5</v>
      </c>
      <c r="AT1189" s="14">
        <v>307.27600000000001</v>
      </c>
      <c r="AU1189" s="14">
        <v>101.0211</v>
      </c>
      <c r="AV1189" s="14">
        <v>67.8</v>
      </c>
      <c r="AY1189" s="6">
        <v>45187</v>
      </c>
      <c r="AZ1189" s="12">
        <v>0</v>
      </c>
      <c r="BA1189" s="12">
        <v>0</v>
      </c>
      <c r="BB1189" s="12">
        <v>0</v>
      </c>
      <c r="BE1189" s="6">
        <v>45187</v>
      </c>
      <c r="BF1189" t="s">
        <v>58</v>
      </c>
      <c r="BG1189" s="52">
        <v>5</v>
      </c>
    </row>
    <row r="1190" spans="1:59" x14ac:dyDescent="0.2">
      <c r="A1190" s="6">
        <v>45188</v>
      </c>
      <c r="B1190" s="12">
        <v>107.7332</v>
      </c>
      <c r="C1190" s="12">
        <v>150.13499999999999</v>
      </c>
      <c r="D1190" s="12">
        <v>113.7572</v>
      </c>
      <c r="E1190" s="12">
        <v>62.865400000000001</v>
      </c>
      <c r="F1190" s="12">
        <v>157.65549999999999</v>
      </c>
      <c r="G1190" s="12"/>
      <c r="H1190" s="12">
        <v>14.4001</v>
      </c>
      <c r="I1190" s="12">
        <v>48.615499999999997</v>
      </c>
      <c r="J1190" s="12">
        <v>11.3537</v>
      </c>
      <c r="K1190" s="12">
        <v>81.471199999999996</v>
      </c>
      <c r="L1190" s="12">
        <v>91.16</v>
      </c>
      <c r="M1190" s="12">
        <v>96.11</v>
      </c>
      <c r="O1190" s="6">
        <v>45188</v>
      </c>
      <c r="P1190" s="7">
        <f t="shared" si="273"/>
        <v>-2.639153777178967E-3</v>
      </c>
      <c r="Q1190" s="7">
        <f t="shared" si="274"/>
        <v>-1.1921892304818491E-4</v>
      </c>
      <c r="R1190" s="7">
        <f t="shared" si="275"/>
        <v>-1.0661407124096587E-2</v>
      </c>
      <c r="S1190" s="7">
        <f t="shared" si="276"/>
        <v>-7.7184364217141258E-3</v>
      </c>
      <c r="T1190" s="7">
        <f t="shared" si="277"/>
        <v>-1.070896683957759E-2</v>
      </c>
      <c r="U1190" s="7" t="str">
        <f t="shared" si="278"/>
        <v/>
      </c>
      <c r="V1190" s="7">
        <f t="shared" si="279"/>
        <v>3.5548976360174115E-3</v>
      </c>
      <c r="W1190" s="7">
        <f t="shared" si="280"/>
        <v>-3.7076014952905932E-2</v>
      </c>
      <c r="X1190" s="7">
        <f t="shared" si="281"/>
        <v>3.626533227276605E-3</v>
      </c>
      <c r="Y1190" s="7">
        <f t="shared" si="282"/>
        <v>1.0924702420123433E-4</v>
      </c>
      <c r="Z1190" s="7">
        <v>-2.0760000000000002E-3</v>
      </c>
      <c r="AA1190" s="7">
        <f t="shared" si="283"/>
        <v>-3.3948452907895848E-3</v>
      </c>
      <c r="AB1190" s="7">
        <f t="shared" si="284"/>
        <v>1.6661463814840588E-3</v>
      </c>
      <c r="AE1190" s="6">
        <v>45188</v>
      </c>
      <c r="AF1190" s="7">
        <v>14.11</v>
      </c>
      <c r="AG1190" s="7">
        <v>30.32</v>
      </c>
      <c r="AH1190" s="7">
        <v>101.31</v>
      </c>
      <c r="AI1190" s="7">
        <f t="shared" si="270"/>
        <v>4.9500000000000028</v>
      </c>
      <c r="AJ1190" s="7">
        <v>2.46</v>
      </c>
      <c r="AK1190" s="7">
        <v>36.781999999999996</v>
      </c>
      <c r="AL1190" s="7">
        <f t="shared" si="271"/>
        <v>34.321999999999996</v>
      </c>
      <c r="AM1190" s="7">
        <v>5.33</v>
      </c>
      <c r="AN1190" s="7">
        <v>5.08</v>
      </c>
      <c r="AO1190" s="7">
        <v>4.37</v>
      </c>
      <c r="AP1190" s="7">
        <f t="shared" si="272"/>
        <v>-0.71</v>
      </c>
      <c r="AQ1190" s="7">
        <v>2.37</v>
      </c>
      <c r="AR1190" s="7">
        <v>121.1645</v>
      </c>
      <c r="AS1190" s="7">
        <v>1932</v>
      </c>
      <c r="AT1190" s="14">
        <v>307.27600000000001</v>
      </c>
      <c r="AU1190" s="14">
        <v>101.0211</v>
      </c>
      <c r="AV1190" s="14">
        <v>67.8</v>
      </c>
      <c r="AY1190" s="6">
        <v>45188</v>
      </c>
      <c r="AZ1190" s="12">
        <v>0</v>
      </c>
      <c r="BA1190" s="12">
        <v>0</v>
      </c>
      <c r="BB1190" s="12">
        <v>0</v>
      </c>
      <c r="BE1190" s="6">
        <v>45188</v>
      </c>
      <c r="BF1190" t="s">
        <v>58</v>
      </c>
      <c r="BG1190" s="52">
        <v>5</v>
      </c>
    </row>
    <row r="1191" spans="1:59" x14ac:dyDescent="0.2">
      <c r="A1191" s="6">
        <v>45189</v>
      </c>
      <c r="B1191" s="12">
        <v>106.8793</v>
      </c>
      <c r="C1191" s="12">
        <v>149.67699999999999</v>
      </c>
      <c r="D1191" s="12">
        <v>111.9192</v>
      </c>
      <c r="E1191" s="12">
        <v>61.3752</v>
      </c>
      <c r="F1191" s="12">
        <v>157.5189</v>
      </c>
      <c r="G1191" s="12"/>
      <c r="H1191" s="12">
        <v>14.7661</v>
      </c>
      <c r="I1191" s="12">
        <v>47.847299999999997</v>
      </c>
      <c r="J1191" s="12">
        <v>11.4194</v>
      </c>
      <c r="K1191" s="12">
        <v>81.48</v>
      </c>
      <c r="L1191" s="12">
        <v>89.2</v>
      </c>
      <c r="M1191" s="12">
        <v>94.56</v>
      </c>
      <c r="O1191" s="6">
        <v>45189</v>
      </c>
      <c r="P1191" s="7">
        <f t="shared" si="273"/>
        <v>-7.957639988611747E-3</v>
      </c>
      <c r="Q1191" s="7">
        <f t="shared" si="274"/>
        <v>-3.0552503319998987E-3</v>
      </c>
      <c r="R1191" s="7">
        <f t="shared" si="275"/>
        <v>-1.6289170162356339E-2</v>
      </c>
      <c r="S1191" s="7">
        <f t="shared" si="276"/>
        <v>-2.3990088100730559E-2</v>
      </c>
      <c r="T1191" s="7">
        <f t="shared" si="277"/>
        <v>-8.6682172507159092E-4</v>
      </c>
      <c r="U1191" s="7" t="str">
        <f t="shared" si="278"/>
        <v/>
      </c>
      <c r="V1191" s="7">
        <f t="shared" si="279"/>
        <v>2.5098861926532139E-2</v>
      </c>
      <c r="W1191" s="7">
        <f t="shared" si="280"/>
        <v>-1.5927720125576205E-2</v>
      </c>
      <c r="X1191" s="7">
        <f t="shared" si="281"/>
        <v>5.7699814498117568E-3</v>
      </c>
      <c r="Y1191" s="7">
        <f t="shared" si="282"/>
        <v>1.0800779630427282E-4</v>
      </c>
      <c r="Z1191" s="7">
        <v>-9.2359999999999994E-3</v>
      </c>
      <c r="AA1191" s="7">
        <f t="shared" si="283"/>
        <v>-2.1735164791519771E-2</v>
      </c>
      <c r="AB1191" s="7">
        <f t="shared" si="284"/>
        <v>-1.6258815177404864E-2</v>
      </c>
      <c r="AE1191" s="6">
        <v>45189</v>
      </c>
      <c r="AF1191" s="7">
        <v>15.14</v>
      </c>
      <c r="AG1191" s="7">
        <v>30.38</v>
      </c>
      <c r="AH1191" s="7">
        <v>97.04</v>
      </c>
      <c r="AI1191" s="7">
        <f t="shared" si="270"/>
        <v>5.3599999999999994</v>
      </c>
      <c r="AJ1191" s="7">
        <v>2.78</v>
      </c>
      <c r="AK1191" s="7">
        <v>37.283999999999999</v>
      </c>
      <c r="AL1191" s="7">
        <f t="shared" si="271"/>
        <v>34.503999999999998</v>
      </c>
      <c r="AM1191" s="7">
        <v>5.33</v>
      </c>
      <c r="AN1191" s="7">
        <v>5.12</v>
      </c>
      <c r="AO1191" s="7">
        <v>4.3499999999999996</v>
      </c>
      <c r="AP1191" s="7">
        <f t="shared" si="272"/>
        <v>-0.77000000000000046</v>
      </c>
      <c r="AQ1191" s="7">
        <v>2.35</v>
      </c>
      <c r="AR1191" s="7">
        <v>120.9648</v>
      </c>
      <c r="AS1191" s="7">
        <v>1945.6</v>
      </c>
      <c r="AT1191" s="14">
        <v>307.27600000000001</v>
      </c>
      <c r="AU1191" s="14">
        <v>101.0211</v>
      </c>
      <c r="AV1191" s="14">
        <v>67.8</v>
      </c>
      <c r="AY1191" s="6">
        <v>45189</v>
      </c>
      <c r="AZ1191" s="12">
        <v>0</v>
      </c>
      <c r="BA1191" s="12">
        <v>0</v>
      </c>
      <c r="BB1191" s="12">
        <v>0</v>
      </c>
      <c r="BE1191" s="6">
        <v>45189</v>
      </c>
      <c r="BF1191" t="s">
        <v>58</v>
      </c>
      <c r="BG1191" s="52">
        <v>5</v>
      </c>
    </row>
    <row r="1192" spans="1:59" x14ac:dyDescent="0.2">
      <c r="A1192" s="6">
        <v>45190</v>
      </c>
      <c r="B1192" s="12">
        <v>105.3734</v>
      </c>
      <c r="C1192" s="12">
        <v>148.33009999999999</v>
      </c>
      <c r="D1192" s="12">
        <v>109.9795</v>
      </c>
      <c r="E1192" s="12">
        <v>59.760800000000003</v>
      </c>
      <c r="F1192" s="12">
        <v>154.96299999999999</v>
      </c>
      <c r="G1192" s="12"/>
      <c r="H1192" s="12">
        <v>15.208600000000001</v>
      </c>
      <c r="I1192" s="12">
        <v>49.074599999999997</v>
      </c>
      <c r="J1192" s="12">
        <v>11.263299999999999</v>
      </c>
      <c r="K1192" s="12">
        <v>81.524500000000003</v>
      </c>
      <c r="L1192" s="12">
        <v>89.56</v>
      </c>
      <c r="M1192" s="12">
        <v>93.7</v>
      </c>
      <c r="O1192" s="6">
        <v>45190</v>
      </c>
      <c r="P1192" s="7">
        <f t="shared" si="273"/>
        <v>-1.4189928026088278E-2</v>
      </c>
      <c r="Q1192" s="7">
        <f t="shared" si="274"/>
        <v>-9.0394434993448878E-3</v>
      </c>
      <c r="R1192" s="7">
        <f t="shared" si="275"/>
        <v>-1.7483197580656105E-2</v>
      </c>
      <c r="S1192" s="7">
        <f t="shared" si="276"/>
        <v>-2.6655917149364491E-2</v>
      </c>
      <c r="T1192" s="7">
        <f t="shared" si="277"/>
        <v>-1.6359072320126396E-2</v>
      </c>
      <c r="U1192" s="7" t="str">
        <f t="shared" si="278"/>
        <v/>
      </c>
      <c r="V1192" s="7">
        <f t="shared" si="279"/>
        <v>2.9527044398579103E-2</v>
      </c>
      <c r="W1192" s="7">
        <f t="shared" si="280"/>
        <v>2.5326899365049754E-2</v>
      </c>
      <c r="X1192" s="7">
        <f t="shared" si="281"/>
        <v>-1.3764010844818422E-2</v>
      </c>
      <c r="Y1192" s="7">
        <f t="shared" si="282"/>
        <v>5.4599720996048617E-4</v>
      </c>
      <c r="Z1192" s="7">
        <v>-1.6666E-2</v>
      </c>
      <c r="AA1192" s="7">
        <f t="shared" si="283"/>
        <v>4.0277521445904628E-3</v>
      </c>
      <c r="AB1192" s="7">
        <f t="shared" si="284"/>
        <v>-9.1363644134115317E-3</v>
      </c>
      <c r="AE1192" s="6">
        <v>45190</v>
      </c>
      <c r="AF1192" s="7">
        <v>17.54</v>
      </c>
      <c r="AG1192" s="7">
        <v>31.35</v>
      </c>
      <c r="AH1192" s="7">
        <v>106</v>
      </c>
      <c r="AI1192" s="7">
        <f t="shared" si="270"/>
        <v>4.1400000000000006</v>
      </c>
      <c r="AJ1192" s="7">
        <v>2.7</v>
      </c>
      <c r="AK1192" s="7">
        <v>39.104999999999997</v>
      </c>
      <c r="AL1192" s="7">
        <f t="shared" si="271"/>
        <v>36.404999999999994</v>
      </c>
      <c r="AM1192" s="7">
        <v>5.33</v>
      </c>
      <c r="AN1192" s="7">
        <v>5.12</v>
      </c>
      <c r="AO1192" s="7">
        <v>4.49</v>
      </c>
      <c r="AP1192" s="7">
        <f t="shared" si="272"/>
        <v>-0.62999999999999989</v>
      </c>
      <c r="AQ1192" s="7">
        <v>2.38</v>
      </c>
      <c r="AR1192" s="7">
        <v>121.5528</v>
      </c>
      <c r="AS1192" s="7">
        <v>1919.2</v>
      </c>
      <c r="AT1192" s="14">
        <v>307.27600000000001</v>
      </c>
      <c r="AU1192" s="14">
        <v>101.0211</v>
      </c>
      <c r="AV1192" s="14">
        <v>67.8</v>
      </c>
      <c r="AY1192" s="6">
        <v>45190</v>
      </c>
      <c r="AZ1192" s="12">
        <v>0</v>
      </c>
      <c r="BA1192" s="12">
        <v>0</v>
      </c>
      <c r="BB1192" s="12">
        <v>0</v>
      </c>
      <c r="BE1192" s="6">
        <v>45190</v>
      </c>
      <c r="BF1192" t="s">
        <v>58</v>
      </c>
      <c r="BG1192" s="52">
        <v>5</v>
      </c>
    </row>
    <row r="1193" spans="1:59" x14ac:dyDescent="0.2">
      <c r="A1193" s="6">
        <v>45191</v>
      </c>
      <c r="B1193" s="12">
        <v>105.53870000000001</v>
      </c>
      <c r="C1193" s="12">
        <v>149.30889999999999</v>
      </c>
      <c r="D1193" s="12">
        <v>110.0626</v>
      </c>
      <c r="E1193" s="12">
        <v>60.076000000000001</v>
      </c>
      <c r="F1193" s="12">
        <v>156.0069</v>
      </c>
      <c r="G1193" s="12"/>
      <c r="H1193" s="12">
        <v>15.3193</v>
      </c>
      <c r="I1193" s="12">
        <v>49.1496</v>
      </c>
      <c r="J1193" s="12">
        <v>11.3537</v>
      </c>
      <c r="K1193" s="12">
        <v>81.5334</v>
      </c>
      <c r="L1193" s="12">
        <v>90</v>
      </c>
      <c r="M1193" s="12">
        <v>93.99</v>
      </c>
      <c r="O1193" s="6">
        <v>45191</v>
      </c>
      <c r="P1193" s="7">
        <f t="shared" si="273"/>
        <v>1.5674779573575718E-3</v>
      </c>
      <c r="Q1193" s="7">
        <f t="shared" si="274"/>
        <v>6.577118781130268E-3</v>
      </c>
      <c r="R1193" s="7">
        <f t="shared" si="275"/>
        <v>7.5531004249345236E-4</v>
      </c>
      <c r="S1193" s="7">
        <f t="shared" si="276"/>
        <v>5.260499727519235E-3</v>
      </c>
      <c r="T1193" s="7">
        <f t="shared" si="277"/>
        <v>6.7138582944788021E-3</v>
      </c>
      <c r="U1193" s="7" t="str">
        <f t="shared" si="278"/>
        <v/>
      </c>
      <c r="V1193" s="7">
        <f t="shared" si="279"/>
        <v>7.2524140351349952E-3</v>
      </c>
      <c r="W1193" s="7">
        <f t="shared" si="280"/>
        <v>1.527118868376131E-3</v>
      </c>
      <c r="X1193" s="7">
        <f t="shared" si="281"/>
        <v>7.9940293950066053E-3</v>
      </c>
      <c r="Y1193" s="7">
        <f t="shared" si="282"/>
        <v>1.0916367755066485E-4</v>
      </c>
      <c r="Z1193" s="7">
        <v>-2.251E-3</v>
      </c>
      <c r="AA1193" s="7">
        <f t="shared" si="283"/>
        <v>4.9008785997110291E-3</v>
      </c>
      <c r="AB1193" s="7">
        <f t="shared" si="284"/>
        <v>3.0902043878334577E-3</v>
      </c>
      <c r="AE1193" s="6">
        <v>45191</v>
      </c>
      <c r="AF1193" s="7">
        <v>17.2</v>
      </c>
      <c r="AG1193" s="7">
        <v>30.61</v>
      </c>
      <c r="AH1193" s="7">
        <v>101.11</v>
      </c>
      <c r="AI1193" s="7">
        <f t="shared" si="270"/>
        <v>3.9899999999999949</v>
      </c>
      <c r="AJ1193" s="7">
        <v>2.63</v>
      </c>
      <c r="AK1193" s="7">
        <v>39.790999999999997</v>
      </c>
      <c r="AL1193" s="7">
        <f t="shared" si="271"/>
        <v>37.160999999999994</v>
      </c>
      <c r="AM1193" s="7">
        <v>5.33</v>
      </c>
      <c r="AN1193" s="7">
        <v>5.0999999999999996</v>
      </c>
      <c r="AO1193" s="7">
        <v>4.4400000000000004</v>
      </c>
      <c r="AP1193" s="7">
        <f t="shared" si="272"/>
        <v>-0.65999999999999925</v>
      </c>
      <c r="AQ1193" s="7">
        <v>2.37</v>
      </c>
      <c r="AR1193" s="7">
        <v>121.53060000000001</v>
      </c>
      <c r="AS1193" s="7">
        <v>1925.4</v>
      </c>
      <c r="AT1193" s="14">
        <v>307.27600000000001</v>
      </c>
      <c r="AU1193" s="14">
        <v>101.0211</v>
      </c>
      <c r="AV1193" s="14">
        <v>67.8</v>
      </c>
      <c r="AY1193" s="6">
        <v>45191</v>
      </c>
      <c r="AZ1193" s="12">
        <v>0</v>
      </c>
      <c r="BA1193" s="12">
        <v>0</v>
      </c>
      <c r="BB1193" s="12">
        <v>0</v>
      </c>
      <c r="BE1193" s="6">
        <v>45191</v>
      </c>
      <c r="BF1193" t="s">
        <v>58</v>
      </c>
      <c r="BG1193" s="52">
        <v>5</v>
      </c>
    </row>
    <row r="1194" spans="1:59" x14ac:dyDescent="0.2">
      <c r="A1194" s="6">
        <v>45194</v>
      </c>
      <c r="B1194" s="12">
        <v>106.72320000000001</v>
      </c>
      <c r="C1194" s="12">
        <v>151.49080000000001</v>
      </c>
      <c r="D1194" s="12">
        <v>111.82680000000001</v>
      </c>
      <c r="E1194" s="12">
        <v>60.3339</v>
      </c>
      <c r="F1194" s="12">
        <v>160.12360000000001</v>
      </c>
      <c r="G1194" s="12"/>
      <c r="H1194" s="12">
        <v>15.5831</v>
      </c>
      <c r="I1194" s="12">
        <v>49.852200000000003</v>
      </c>
      <c r="J1194" s="12">
        <v>11.5098</v>
      </c>
      <c r="K1194" s="12">
        <v>81.542299999999997</v>
      </c>
      <c r="L1194" s="12">
        <v>89.68</v>
      </c>
      <c r="M1194" s="12">
        <v>94.01</v>
      </c>
      <c r="O1194" s="6">
        <v>45194</v>
      </c>
      <c r="P1194" s="7">
        <f t="shared" si="273"/>
        <v>1.1160856428308576E-2</v>
      </c>
      <c r="Q1194" s="7">
        <f t="shared" si="274"/>
        <v>1.4507582744036802E-2</v>
      </c>
      <c r="R1194" s="7">
        <f t="shared" si="275"/>
        <v>1.5901950938154493E-2</v>
      </c>
      <c r="S1194" s="7">
        <f t="shared" si="276"/>
        <v>4.2837074754680845E-3</v>
      </c>
      <c r="T1194" s="7">
        <f t="shared" si="277"/>
        <v>2.6045779968661604E-2</v>
      </c>
      <c r="U1194" s="7" t="str">
        <f t="shared" si="278"/>
        <v/>
      </c>
      <c r="V1194" s="7">
        <f t="shared" si="279"/>
        <v>1.7073522329920786E-2</v>
      </c>
      <c r="W1194" s="7">
        <f t="shared" si="280"/>
        <v>1.4193919623158191E-2</v>
      </c>
      <c r="X1194" s="7">
        <f t="shared" si="281"/>
        <v>1.3655164394953906E-2</v>
      </c>
      <c r="Y1194" s="7">
        <f t="shared" si="282"/>
        <v>1.0915176214288572E-4</v>
      </c>
      <c r="Z1194" s="7">
        <v>4.1960000000000001E-3</v>
      </c>
      <c r="AA1194" s="7">
        <f t="shared" si="283"/>
        <v>-3.5618915663605745E-3</v>
      </c>
      <c r="AB1194" s="7">
        <f t="shared" si="284"/>
        <v>2.1276595824945585E-4</v>
      </c>
      <c r="AE1194" s="6">
        <v>45194</v>
      </c>
      <c r="AF1194" s="7">
        <v>16.899999999999999</v>
      </c>
      <c r="AG1194" s="7">
        <v>30.96</v>
      </c>
      <c r="AH1194" s="7">
        <v>117.33</v>
      </c>
      <c r="AI1194" s="7">
        <f t="shared" si="270"/>
        <v>4.3299999999999983</v>
      </c>
      <c r="AJ1194" s="7">
        <v>2.63</v>
      </c>
      <c r="AK1194" s="7">
        <v>44.442</v>
      </c>
      <c r="AL1194" s="7">
        <f t="shared" si="271"/>
        <v>41.811999999999998</v>
      </c>
      <c r="AM1194" s="7">
        <v>5.33</v>
      </c>
      <c r="AN1194" s="7">
        <v>5.09</v>
      </c>
      <c r="AO1194" s="7">
        <v>4.55</v>
      </c>
      <c r="AP1194" s="7">
        <f t="shared" si="272"/>
        <v>-0.54</v>
      </c>
      <c r="AQ1194" s="7">
        <v>2.37</v>
      </c>
      <c r="AR1194" s="7">
        <v>122.1143</v>
      </c>
      <c r="AS1194" s="7">
        <v>1916.6</v>
      </c>
      <c r="AT1194" s="14">
        <v>307.27600000000001</v>
      </c>
      <c r="AU1194" s="14">
        <v>101.0211</v>
      </c>
      <c r="AV1194" s="14">
        <v>67.8</v>
      </c>
      <c r="AY1194" s="6">
        <v>45194</v>
      </c>
      <c r="AZ1194" s="12">
        <v>0</v>
      </c>
      <c r="BA1194" s="12">
        <v>0</v>
      </c>
      <c r="BB1194" s="12">
        <v>0</v>
      </c>
      <c r="BE1194" s="6">
        <v>45194</v>
      </c>
      <c r="BF1194" t="s">
        <v>58</v>
      </c>
      <c r="BG1194" s="52">
        <v>5</v>
      </c>
    </row>
    <row r="1195" spans="1:59" x14ac:dyDescent="0.2">
      <c r="A1195" s="6">
        <v>45195</v>
      </c>
      <c r="B1195" s="12">
        <v>106.88849999999999</v>
      </c>
      <c r="C1195" s="12">
        <v>150.6737</v>
      </c>
      <c r="D1195" s="12">
        <v>110.9678</v>
      </c>
      <c r="E1195" s="12">
        <v>60.324399999999997</v>
      </c>
      <c r="F1195" s="12">
        <v>158.04570000000001</v>
      </c>
      <c r="G1195" s="12"/>
      <c r="H1195" s="12">
        <v>15.6256</v>
      </c>
      <c r="I1195" s="12">
        <v>50.901499999999999</v>
      </c>
      <c r="J1195" s="12">
        <v>11.3865</v>
      </c>
      <c r="K1195" s="12">
        <v>81.551199999999994</v>
      </c>
      <c r="L1195" s="12">
        <v>91.43</v>
      </c>
      <c r="M1195" s="12">
        <v>94.46</v>
      </c>
      <c r="O1195" s="6">
        <v>45195</v>
      </c>
      <c r="P1195" s="7">
        <f t="shared" si="273"/>
        <v>1.5476683439618023E-3</v>
      </c>
      <c r="Q1195" s="7">
        <f t="shared" si="274"/>
        <v>-5.4083255424067804E-3</v>
      </c>
      <c r="R1195" s="7">
        <f t="shared" si="275"/>
        <v>-7.7111766308653566E-3</v>
      </c>
      <c r="S1195" s="7">
        <f t="shared" si="276"/>
        <v>-1.5746948232548061E-4</v>
      </c>
      <c r="T1195" s="7">
        <f t="shared" si="277"/>
        <v>-1.3061785297952785E-2</v>
      </c>
      <c r="U1195" s="7" t="str">
        <f t="shared" si="278"/>
        <v/>
      </c>
      <c r="V1195" s="7">
        <f t="shared" si="279"/>
        <v>2.7236011927501956E-3</v>
      </c>
      <c r="W1195" s="7">
        <f t="shared" si="280"/>
        <v>2.0829764839158684E-2</v>
      </c>
      <c r="X1195" s="7">
        <f t="shared" si="281"/>
        <v>-1.0770403245414612E-2</v>
      </c>
      <c r="Y1195" s="7">
        <f t="shared" si="282"/>
        <v>1.0913984933593328E-4</v>
      </c>
      <c r="Z1195" s="7">
        <v>-1.4800000000000001E-2</v>
      </c>
      <c r="AA1195" s="7">
        <f t="shared" si="283"/>
        <v>1.9325873412430746E-2</v>
      </c>
      <c r="AB1195" s="7">
        <f t="shared" si="284"/>
        <v>4.7753048775114309E-3</v>
      </c>
      <c r="AE1195" s="6">
        <v>45195</v>
      </c>
      <c r="AF1195" s="7">
        <v>18.940000000000001</v>
      </c>
      <c r="AG1195" s="7">
        <v>31.3</v>
      </c>
      <c r="AH1195" s="7">
        <v>117.72</v>
      </c>
      <c r="AI1195" s="7">
        <f t="shared" si="270"/>
        <v>3.0299999999999869</v>
      </c>
      <c r="AJ1195" s="7">
        <v>2.5499999999999998</v>
      </c>
      <c r="AK1195" s="7">
        <v>40.322000000000003</v>
      </c>
      <c r="AL1195" s="7">
        <f t="shared" si="271"/>
        <v>37.772000000000006</v>
      </c>
      <c r="AM1195" s="7">
        <v>5.33</v>
      </c>
      <c r="AN1195" s="7">
        <v>5.04</v>
      </c>
      <c r="AO1195" s="7">
        <v>4.5599999999999996</v>
      </c>
      <c r="AP1195" s="7">
        <f t="shared" si="272"/>
        <v>-0.48000000000000043</v>
      </c>
      <c r="AQ1195" s="7">
        <v>2.33</v>
      </c>
      <c r="AR1195" s="7">
        <v>122.4742</v>
      </c>
      <c r="AS1195" s="7">
        <v>1900.4</v>
      </c>
      <c r="AT1195" s="14">
        <v>307.27600000000001</v>
      </c>
      <c r="AU1195" s="14">
        <v>101.0211</v>
      </c>
      <c r="AV1195" s="14">
        <v>67.8</v>
      </c>
      <c r="AY1195" s="6">
        <v>45195</v>
      </c>
      <c r="AZ1195" s="12">
        <v>0</v>
      </c>
      <c r="BA1195" s="12">
        <v>0</v>
      </c>
      <c r="BB1195" s="12">
        <v>0</v>
      </c>
      <c r="BE1195" s="6">
        <v>45195</v>
      </c>
      <c r="BF1195" t="s">
        <v>58</v>
      </c>
      <c r="BG1195" s="52">
        <v>5</v>
      </c>
    </row>
    <row r="1196" spans="1:59" x14ac:dyDescent="0.2">
      <c r="A1196" s="6">
        <v>45196</v>
      </c>
      <c r="B1196" s="12">
        <v>110.3685</v>
      </c>
      <c r="C1196" s="12">
        <v>153.583</v>
      </c>
      <c r="D1196" s="12">
        <v>114.2632</v>
      </c>
      <c r="E1196" s="12">
        <v>62.6648</v>
      </c>
      <c r="F1196" s="12">
        <v>161.41130000000001</v>
      </c>
      <c r="G1196" s="12"/>
      <c r="H1196" s="12">
        <v>15.5916</v>
      </c>
      <c r="I1196" s="12">
        <v>51.098300000000002</v>
      </c>
      <c r="J1196" s="12">
        <v>11.4605</v>
      </c>
      <c r="K1196" s="12">
        <v>81.577799999999996</v>
      </c>
      <c r="L1196" s="12">
        <v>93.67</v>
      </c>
      <c r="M1196" s="12">
        <v>97.1</v>
      </c>
      <c r="O1196" s="6">
        <v>45196</v>
      </c>
      <c r="P1196" s="7">
        <f t="shared" si="273"/>
        <v>3.2038531973575465E-2</v>
      </c>
      <c r="Q1196" s="7">
        <f t="shared" si="274"/>
        <v>1.9124566014570833E-2</v>
      </c>
      <c r="R1196" s="7">
        <f t="shared" si="275"/>
        <v>2.9264490067590375E-2</v>
      </c>
      <c r="S1196" s="7">
        <f t="shared" si="276"/>
        <v>3.8063221147671564E-2</v>
      </c>
      <c r="T1196" s="7">
        <f t="shared" si="277"/>
        <v>2.1071534065344275E-2</v>
      </c>
      <c r="U1196" s="7" t="str">
        <f t="shared" si="278"/>
        <v/>
      </c>
      <c r="V1196" s="7">
        <f t="shared" si="279"/>
        <v>-2.1782871906501377E-3</v>
      </c>
      <c r="W1196" s="7">
        <f t="shared" si="280"/>
        <v>3.8588358841098419E-3</v>
      </c>
      <c r="X1196" s="7">
        <f t="shared" si="281"/>
        <v>6.4778972094883388E-3</v>
      </c>
      <c r="Y1196" s="7">
        <f t="shared" si="282"/>
        <v>3.2612227422166337E-4</v>
      </c>
      <c r="Z1196" s="7">
        <v>3.9899999999999999E-4</v>
      </c>
      <c r="AA1196" s="7">
        <f t="shared" si="283"/>
        <v>2.4204315044703915E-2</v>
      </c>
      <c r="AB1196" s="7">
        <f t="shared" si="284"/>
        <v>2.7564910829308103E-2</v>
      </c>
      <c r="AE1196" s="6">
        <v>45196</v>
      </c>
      <c r="AF1196" s="7">
        <v>18.22</v>
      </c>
      <c r="AG1196" s="7">
        <v>32.479999999999997</v>
      </c>
      <c r="AH1196" s="7">
        <v>122.09</v>
      </c>
      <c r="AI1196" s="7">
        <f t="shared" si="270"/>
        <v>3.4299999999999926</v>
      </c>
      <c r="AJ1196" s="7">
        <v>2.72</v>
      </c>
      <c r="AK1196" s="7">
        <v>39.295999999999999</v>
      </c>
      <c r="AL1196" s="7">
        <f t="shared" si="271"/>
        <v>36.576000000000001</v>
      </c>
      <c r="AM1196" s="7">
        <v>5.33</v>
      </c>
      <c r="AN1196" s="7">
        <v>5.0999999999999996</v>
      </c>
      <c r="AO1196" s="7">
        <v>4.6100000000000003</v>
      </c>
      <c r="AP1196" s="7">
        <f t="shared" si="272"/>
        <v>-0.48999999999999932</v>
      </c>
      <c r="AQ1196" s="7">
        <v>2.34</v>
      </c>
      <c r="AR1196" s="7">
        <v>122.98950000000001</v>
      </c>
      <c r="AS1196" s="7">
        <v>1871.6</v>
      </c>
      <c r="AT1196" s="14">
        <v>307.27600000000001</v>
      </c>
      <c r="AU1196" s="14">
        <v>101.0211</v>
      </c>
      <c r="AV1196" s="14">
        <v>67.8</v>
      </c>
      <c r="AY1196" s="6">
        <v>45196</v>
      </c>
      <c r="AZ1196" s="12">
        <v>0</v>
      </c>
      <c r="BA1196" s="12">
        <v>0</v>
      </c>
      <c r="BB1196" s="12">
        <v>0</v>
      </c>
      <c r="BE1196" s="6">
        <v>45196</v>
      </c>
      <c r="BF1196" t="s">
        <v>58</v>
      </c>
      <c r="BG1196" s="52">
        <v>5</v>
      </c>
    </row>
    <row r="1197" spans="1:59" x14ac:dyDescent="0.2">
      <c r="A1197" s="6">
        <v>45197</v>
      </c>
      <c r="B1197" s="12">
        <v>109.6982</v>
      </c>
      <c r="C1197" s="12">
        <v>153.179</v>
      </c>
      <c r="D1197" s="12">
        <v>113.9198</v>
      </c>
      <c r="E1197" s="12">
        <v>62.932200000000002</v>
      </c>
      <c r="F1197" s="12">
        <v>164.80609999999999</v>
      </c>
      <c r="G1197" s="12"/>
      <c r="H1197" s="12">
        <v>15.8469</v>
      </c>
      <c r="I1197" s="12">
        <v>50.901499999999999</v>
      </c>
      <c r="J1197" s="12">
        <v>11.518000000000001</v>
      </c>
      <c r="K1197" s="12">
        <v>81.604500000000002</v>
      </c>
      <c r="L1197" s="12">
        <v>91.65</v>
      </c>
      <c r="M1197" s="12">
        <v>96.64</v>
      </c>
      <c r="O1197" s="6">
        <v>45197</v>
      </c>
      <c r="P1197" s="7">
        <f t="shared" si="273"/>
        <v>-6.0918082827490531E-3</v>
      </c>
      <c r="Q1197" s="7">
        <f t="shared" si="274"/>
        <v>-2.6339653123376573E-3</v>
      </c>
      <c r="R1197" s="7">
        <f t="shared" si="275"/>
        <v>-3.0098671614181695E-3</v>
      </c>
      <c r="S1197" s="7">
        <f t="shared" si="276"/>
        <v>4.2580699224113519E-3</v>
      </c>
      <c r="T1197" s="7">
        <f t="shared" si="277"/>
        <v>2.0813865576786873E-2</v>
      </c>
      <c r="U1197" s="7" t="str">
        <f t="shared" si="278"/>
        <v/>
      </c>
      <c r="V1197" s="7">
        <f t="shared" si="279"/>
        <v>1.6241589903555335E-2</v>
      </c>
      <c r="W1197" s="7">
        <f t="shared" si="280"/>
        <v>-3.8588358841099004E-3</v>
      </c>
      <c r="X1197" s="7">
        <f t="shared" si="281"/>
        <v>5.0046887321966733E-3</v>
      </c>
      <c r="Y1197" s="7">
        <f t="shared" si="282"/>
        <v>3.2724137652522732E-4</v>
      </c>
      <c r="Z1197" s="7">
        <v>5.7809999999999997E-3</v>
      </c>
      <c r="AA1197" s="7">
        <f t="shared" si="283"/>
        <v>-2.1800992935325121E-2</v>
      </c>
      <c r="AB1197" s="7">
        <f t="shared" si="284"/>
        <v>-4.7486411107743693E-3</v>
      </c>
      <c r="AE1197" s="6">
        <v>45197</v>
      </c>
      <c r="AF1197" s="7">
        <v>17.34</v>
      </c>
      <c r="AG1197" s="7">
        <v>31.62</v>
      </c>
      <c r="AH1197" s="7">
        <v>115.24</v>
      </c>
      <c r="AI1197" s="7">
        <f t="shared" si="270"/>
        <v>4.9899999999999949</v>
      </c>
      <c r="AJ1197" s="7">
        <v>2.74</v>
      </c>
      <c r="AK1197" s="7">
        <v>39.735999999999997</v>
      </c>
      <c r="AL1197" s="7">
        <f t="shared" si="271"/>
        <v>36.995999999999995</v>
      </c>
      <c r="AM1197" s="7">
        <v>5.33</v>
      </c>
      <c r="AN1197" s="7">
        <v>5.04</v>
      </c>
      <c r="AO1197" s="7">
        <v>4.59</v>
      </c>
      <c r="AP1197" s="7">
        <f t="shared" si="272"/>
        <v>-0.45000000000000018</v>
      </c>
      <c r="AQ1197" s="7">
        <v>2.39</v>
      </c>
      <c r="AR1197" s="7">
        <v>122.5342</v>
      </c>
      <c r="AS1197" s="7">
        <v>1860.4</v>
      </c>
      <c r="AT1197" s="14">
        <v>307.27600000000001</v>
      </c>
      <c r="AU1197" s="14">
        <v>101.0211</v>
      </c>
      <c r="AV1197" s="14">
        <v>67.8</v>
      </c>
      <c r="AY1197" s="6">
        <v>45197</v>
      </c>
      <c r="AZ1197" s="12">
        <v>0</v>
      </c>
      <c r="BA1197" s="12">
        <v>0</v>
      </c>
      <c r="BB1197" s="12">
        <v>0</v>
      </c>
      <c r="BE1197" s="6">
        <v>45197</v>
      </c>
      <c r="BF1197" t="s">
        <v>58</v>
      </c>
      <c r="BG1197" s="52">
        <v>5</v>
      </c>
    </row>
    <row r="1198" spans="1:59" x14ac:dyDescent="0.2">
      <c r="A1198" s="6">
        <v>45198</v>
      </c>
      <c r="B1198" s="12">
        <v>107.9628</v>
      </c>
      <c r="C1198" s="12">
        <v>151.41</v>
      </c>
      <c r="D1198" s="12">
        <v>111.2092</v>
      </c>
      <c r="E1198" s="12">
        <v>61.976999999999997</v>
      </c>
      <c r="F1198" s="12">
        <v>161.8991</v>
      </c>
      <c r="G1198" s="12"/>
      <c r="H1198" s="12">
        <v>15.9831</v>
      </c>
      <c r="I1198" s="12">
        <v>50.704799999999999</v>
      </c>
      <c r="J1198" s="12">
        <v>11.526199999999999</v>
      </c>
      <c r="K1198" s="12">
        <v>81.613399999999999</v>
      </c>
      <c r="L1198" s="12">
        <v>90.77</v>
      </c>
      <c r="M1198" s="12">
        <v>95.86</v>
      </c>
      <c r="O1198" s="6">
        <v>45198</v>
      </c>
      <c r="P1198" s="7">
        <f t="shared" si="273"/>
        <v>-1.5946235414894615E-2</v>
      </c>
      <c r="Q1198" s="7">
        <f t="shared" si="274"/>
        <v>-1.1615783172459742E-2</v>
      </c>
      <c r="R1198" s="7">
        <f t="shared" si="275"/>
        <v>-2.4081579836968521E-2</v>
      </c>
      <c r="S1198" s="7">
        <f t="shared" si="276"/>
        <v>-1.5294607928958532E-2</v>
      </c>
      <c r="T1198" s="7">
        <f t="shared" si="277"/>
        <v>-1.7796329672346775E-2</v>
      </c>
      <c r="U1198" s="7" t="str">
        <f t="shared" si="278"/>
        <v/>
      </c>
      <c r="V1198" s="7">
        <f t="shared" si="279"/>
        <v>8.5580164165224657E-3</v>
      </c>
      <c r="W1198" s="7">
        <f t="shared" si="280"/>
        <v>-3.8718119983944831E-3</v>
      </c>
      <c r="X1198" s="7">
        <f t="shared" si="281"/>
        <v>7.1167585302110161E-4</v>
      </c>
      <c r="Y1198" s="7">
        <f t="shared" si="282"/>
        <v>1.0905666607411394E-4</v>
      </c>
      <c r="Z1198" s="7">
        <v>-2.4299999999999999E-3</v>
      </c>
      <c r="AA1198" s="7">
        <f t="shared" si="283"/>
        <v>-9.6481397471782099E-3</v>
      </c>
      <c r="AB1198" s="7">
        <f t="shared" si="284"/>
        <v>-8.1039404550195867E-3</v>
      </c>
      <c r="AE1198" s="6">
        <v>45198</v>
      </c>
      <c r="AF1198" s="7">
        <v>17.52</v>
      </c>
      <c r="AG1198" s="7">
        <v>32.24</v>
      </c>
      <c r="AH1198" s="7">
        <v>113.55</v>
      </c>
      <c r="AI1198" s="7">
        <f t="shared" si="270"/>
        <v>5.0900000000000034</v>
      </c>
      <c r="AJ1198" s="7">
        <v>2.68</v>
      </c>
      <c r="AK1198" s="7">
        <v>41.859000000000002</v>
      </c>
      <c r="AL1198" s="7">
        <f t="shared" si="271"/>
        <v>39.179000000000002</v>
      </c>
      <c r="AM1198" s="7">
        <v>5.33</v>
      </c>
      <c r="AN1198" s="7">
        <v>5.03</v>
      </c>
      <c r="AO1198" s="7">
        <v>4.59</v>
      </c>
      <c r="AP1198" s="7">
        <f t="shared" si="272"/>
        <v>-0.44000000000000039</v>
      </c>
      <c r="AQ1198" s="7">
        <v>2.35</v>
      </c>
      <c r="AR1198" s="7">
        <v>122.3077</v>
      </c>
      <c r="AS1198" s="7">
        <v>1848.1</v>
      </c>
      <c r="AT1198" s="14">
        <v>307.27600000000001</v>
      </c>
      <c r="AU1198" s="14">
        <v>101.0211</v>
      </c>
      <c r="AV1198" s="14">
        <v>67.8</v>
      </c>
      <c r="AY1198" s="6">
        <v>45198</v>
      </c>
      <c r="AZ1198" s="12">
        <v>0</v>
      </c>
      <c r="BA1198" s="12">
        <v>0</v>
      </c>
      <c r="BB1198" s="12">
        <v>0</v>
      </c>
      <c r="BE1198" s="6">
        <v>45198</v>
      </c>
      <c r="BF1198" t="s">
        <v>58</v>
      </c>
      <c r="BG1198" s="52">
        <v>5</v>
      </c>
    </row>
    <row r="1199" spans="1:59" x14ac:dyDescent="0.2">
      <c r="A1199" s="6">
        <v>45201</v>
      </c>
      <c r="B1199" s="12">
        <v>106.17230000000001</v>
      </c>
      <c r="C1199" s="12">
        <v>149.54230000000001</v>
      </c>
      <c r="D1199" s="12">
        <v>108.7028</v>
      </c>
      <c r="E1199" s="12">
        <v>59.5124</v>
      </c>
      <c r="F1199" s="12">
        <v>158.553</v>
      </c>
      <c r="G1199" s="12"/>
      <c r="H1199" s="12">
        <v>15.2767</v>
      </c>
      <c r="I1199" s="12">
        <v>48.1845</v>
      </c>
      <c r="J1199" s="12">
        <v>11.3208</v>
      </c>
      <c r="K1199" s="12">
        <v>81.625900000000001</v>
      </c>
      <c r="L1199" s="12">
        <v>88.81</v>
      </c>
      <c r="M1199" s="12">
        <v>91.21</v>
      </c>
      <c r="O1199" s="6">
        <v>45201</v>
      </c>
      <c r="P1199" s="7">
        <f t="shared" si="273"/>
        <v>-1.6723477184260947E-2</v>
      </c>
      <c r="Q1199" s="7">
        <f t="shared" si="274"/>
        <v>-1.2412093066589181E-2</v>
      </c>
      <c r="R1199" s="7">
        <f t="shared" si="275"/>
        <v>-2.279555944213011E-2</v>
      </c>
      <c r="S1199" s="7">
        <f t="shared" si="276"/>
        <v>-4.0578654277636537E-2</v>
      </c>
      <c r="T1199" s="7">
        <f t="shared" si="277"/>
        <v>-2.088437939988665E-2</v>
      </c>
      <c r="U1199" s="7" t="str">
        <f t="shared" si="278"/>
        <v/>
      </c>
      <c r="V1199" s="7">
        <f t="shared" si="279"/>
        <v>-4.5203122187218295E-2</v>
      </c>
      <c r="W1199" s="7">
        <f t="shared" si="280"/>
        <v>-5.0983188095823376E-2</v>
      </c>
      <c r="X1199" s="7">
        <f t="shared" si="281"/>
        <v>-1.7980963281477226E-2</v>
      </c>
      <c r="Y1199" s="7">
        <f t="shared" si="282"/>
        <v>1.5314939508366109E-4</v>
      </c>
      <c r="Z1199" s="7">
        <v>-3.9800000000000002E-4</v>
      </c>
      <c r="AA1199" s="7">
        <f t="shared" si="283"/>
        <v>-2.182957826812304E-2</v>
      </c>
      <c r="AB1199" s="7">
        <f t="shared" si="284"/>
        <v>-4.9724253539418208E-2</v>
      </c>
      <c r="AE1199" s="6">
        <v>45201</v>
      </c>
      <c r="AF1199" s="7">
        <v>17.61</v>
      </c>
      <c r="AG1199" s="7">
        <v>32</v>
      </c>
      <c r="AH1199" s="7">
        <v>127.59</v>
      </c>
      <c r="AI1199" s="7">
        <f t="shared" si="270"/>
        <v>2.3999999999999915</v>
      </c>
      <c r="AJ1199" s="7">
        <v>2.7</v>
      </c>
      <c r="AK1199" s="7">
        <v>39.335000000000001</v>
      </c>
      <c r="AL1199" s="7">
        <f t="shared" si="271"/>
        <v>36.634999999999998</v>
      </c>
      <c r="AM1199" s="7">
        <v>5.33</v>
      </c>
      <c r="AN1199" s="7">
        <v>5.12</v>
      </c>
      <c r="AO1199" s="7">
        <v>4.6900000000000004</v>
      </c>
      <c r="AP1199" s="7">
        <f t="shared" si="272"/>
        <v>-0.42999999999999972</v>
      </c>
      <c r="AQ1199" s="7">
        <v>2.35</v>
      </c>
      <c r="AR1199" s="7">
        <v>123.0545</v>
      </c>
      <c r="AS1199" s="7">
        <v>1830</v>
      </c>
      <c r="AT1199" s="14">
        <v>307.27600000000001</v>
      </c>
      <c r="AU1199" s="14">
        <v>101.0211</v>
      </c>
      <c r="AV1199" s="14">
        <v>67.8</v>
      </c>
      <c r="AY1199" s="6">
        <v>45201</v>
      </c>
      <c r="AZ1199" s="12">
        <v>0</v>
      </c>
      <c r="BA1199" s="12">
        <v>0</v>
      </c>
      <c r="BB1199" s="12">
        <v>0</v>
      </c>
      <c r="BE1199" s="6">
        <v>45201</v>
      </c>
      <c r="BF1199" t="s">
        <v>58</v>
      </c>
      <c r="BG1199" s="52">
        <v>5</v>
      </c>
    </row>
    <row r="1200" spans="1:59" x14ac:dyDescent="0.2">
      <c r="A1200" s="6">
        <v>45202</v>
      </c>
      <c r="B1200" s="12">
        <v>106.35590000000001</v>
      </c>
      <c r="C1200" s="12">
        <v>149.89250000000001</v>
      </c>
      <c r="D1200" s="12">
        <v>109.1669</v>
      </c>
      <c r="E1200" s="12">
        <v>59.665300000000002</v>
      </c>
      <c r="F1200" s="12">
        <v>158.631</v>
      </c>
      <c r="G1200" s="12"/>
      <c r="H1200" s="12">
        <v>15.3363</v>
      </c>
      <c r="I1200" s="12">
        <v>47.9878</v>
      </c>
      <c r="J1200" s="12">
        <v>11.1319</v>
      </c>
      <c r="K1200" s="12">
        <v>81.643699999999995</v>
      </c>
      <c r="L1200" s="12">
        <v>89.26</v>
      </c>
      <c r="M1200" s="12">
        <v>94.46</v>
      </c>
      <c r="O1200" s="6">
        <v>45202</v>
      </c>
      <c r="P1200" s="7">
        <f t="shared" si="273"/>
        <v>1.7277711444734802E-3</v>
      </c>
      <c r="Q1200" s="7">
        <f t="shared" si="274"/>
        <v>2.3390745475802494E-3</v>
      </c>
      <c r="R1200" s="7">
        <f t="shared" si="275"/>
        <v>4.2603510444444992E-3</v>
      </c>
      <c r="S1200" s="7">
        <f t="shared" si="276"/>
        <v>2.5659176824234784E-3</v>
      </c>
      <c r="T1200" s="7">
        <f t="shared" si="277"/>
        <v>4.9182809708125594E-4</v>
      </c>
      <c r="U1200" s="7" t="str">
        <f t="shared" si="278"/>
        <v/>
      </c>
      <c r="V1200" s="7">
        <f t="shared" si="279"/>
        <v>3.8937755399364544E-3</v>
      </c>
      <c r="W1200" s="7">
        <f t="shared" si="280"/>
        <v>-4.0905806407712927E-3</v>
      </c>
      <c r="X1200" s="7">
        <f t="shared" si="281"/>
        <v>-1.6826881144478528E-2</v>
      </c>
      <c r="Y1200" s="7">
        <f t="shared" si="282"/>
        <v>2.1804426629972476E-4</v>
      </c>
      <c r="Z1200" s="7">
        <v>-1.3476999999999999E-2</v>
      </c>
      <c r="AA1200" s="7">
        <f t="shared" si="283"/>
        <v>5.0542029307111356E-3</v>
      </c>
      <c r="AB1200" s="7">
        <f t="shared" si="284"/>
        <v>3.5011924275904091E-2</v>
      </c>
      <c r="AE1200" s="6">
        <v>45202</v>
      </c>
      <c r="AF1200" s="7">
        <v>19.78</v>
      </c>
      <c r="AG1200" s="7">
        <v>33.25</v>
      </c>
      <c r="AH1200" s="7">
        <v>141.66999999999999</v>
      </c>
      <c r="AI1200" s="7">
        <f t="shared" si="270"/>
        <v>5.1999999999999886</v>
      </c>
      <c r="AJ1200" s="7">
        <v>2.71</v>
      </c>
      <c r="AK1200" s="7">
        <v>36.987000000000002</v>
      </c>
      <c r="AL1200" s="7">
        <f t="shared" si="271"/>
        <v>34.277000000000001</v>
      </c>
      <c r="AM1200" s="7">
        <v>5.33</v>
      </c>
      <c r="AN1200" s="7">
        <v>5.15</v>
      </c>
      <c r="AO1200" s="7">
        <v>4.8099999999999996</v>
      </c>
      <c r="AP1200" s="7">
        <f t="shared" si="272"/>
        <v>-0.34000000000000075</v>
      </c>
      <c r="AQ1200" s="7">
        <v>2.36</v>
      </c>
      <c r="AR1200" s="7">
        <v>123.7848</v>
      </c>
      <c r="AS1200" s="7">
        <v>1824.6</v>
      </c>
      <c r="AT1200" s="14">
        <v>307.27600000000001</v>
      </c>
      <c r="AU1200" s="14">
        <v>101.0211</v>
      </c>
      <c r="AV1200" s="14">
        <v>67.8</v>
      </c>
      <c r="AY1200" s="6">
        <v>45202</v>
      </c>
      <c r="AZ1200" s="12">
        <v>0</v>
      </c>
      <c r="BA1200" s="12">
        <v>0</v>
      </c>
      <c r="BB1200" s="12">
        <v>0</v>
      </c>
      <c r="BE1200" s="6">
        <v>45202</v>
      </c>
      <c r="BF1200" t="s">
        <v>58</v>
      </c>
      <c r="BG1200" s="52">
        <v>5</v>
      </c>
    </row>
    <row r="1201" spans="1:59" x14ac:dyDescent="0.2">
      <c r="A1201" s="6">
        <v>45203</v>
      </c>
      <c r="B1201" s="12">
        <v>102.3801</v>
      </c>
      <c r="C1201" s="12">
        <v>146.39949999999999</v>
      </c>
      <c r="D1201" s="12">
        <v>105.20310000000001</v>
      </c>
      <c r="E1201" s="12">
        <v>57.353499999999997</v>
      </c>
      <c r="F1201" s="12">
        <v>155.06059999999999</v>
      </c>
      <c r="G1201" s="12"/>
      <c r="H1201" s="12">
        <v>14.7746</v>
      </c>
      <c r="I1201" s="12">
        <v>45.767400000000002</v>
      </c>
      <c r="J1201" s="12">
        <v>10.959300000000001</v>
      </c>
      <c r="K1201" s="12">
        <v>81.652600000000007</v>
      </c>
      <c r="L1201" s="12">
        <v>84.32</v>
      </c>
      <c r="M1201" s="12">
        <v>89.83</v>
      </c>
      <c r="O1201" s="6">
        <v>45203</v>
      </c>
      <c r="P1201" s="7">
        <f t="shared" si="273"/>
        <v>-3.8098659523142502E-2</v>
      </c>
      <c r="Q1201" s="7">
        <f t="shared" si="274"/>
        <v>-2.3579184280439168E-2</v>
      </c>
      <c r="R1201" s="7">
        <f t="shared" si="275"/>
        <v>-3.6985136259438452E-2</v>
      </c>
      <c r="S1201" s="7">
        <f t="shared" si="276"/>
        <v>-3.9516741398482082E-2</v>
      </c>
      <c r="T1201" s="7">
        <f t="shared" si="277"/>
        <v>-2.2764742125094727E-2</v>
      </c>
      <c r="U1201" s="7" t="str">
        <f t="shared" si="278"/>
        <v/>
      </c>
      <c r="V1201" s="7">
        <f t="shared" si="279"/>
        <v>-3.7313077199699049E-2</v>
      </c>
      <c r="W1201" s="7">
        <f t="shared" si="280"/>
        <v>-4.7374764651331204E-2</v>
      </c>
      <c r="X1201" s="7">
        <f t="shared" si="281"/>
        <v>-1.5626449644501935E-2</v>
      </c>
      <c r="Y1201" s="7">
        <f t="shared" si="282"/>
        <v>1.0900430700287047E-4</v>
      </c>
      <c r="Z1201" s="7">
        <v>7.2560000000000003E-3</v>
      </c>
      <c r="AA1201" s="7">
        <f t="shared" si="283"/>
        <v>-5.6934374408071767E-2</v>
      </c>
      <c r="AB1201" s="7">
        <f t="shared" si="284"/>
        <v>-5.0257469226855714E-2</v>
      </c>
      <c r="AE1201" s="6">
        <v>45203</v>
      </c>
      <c r="AF1201" s="7">
        <v>18.579999999999998</v>
      </c>
      <c r="AG1201" s="7">
        <v>35.35</v>
      </c>
      <c r="AH1201" s="7">
        <v>128.22999999999999</v>
      </c>
      <c r="AI1201" s="7">
        <f t="shared" si="270"/>
        <v>5.5100000000000051</v>
      </c>
      <c r="AJ1201" s="7">
        <v>2.92</v>
      </c>
      <c r="AK1201" s="7">
        <v>38.441000000000003</v>
      </c>
      <c r="AL1201" s="7">
        <f t="shared" si="271"/>
        <v>35.521000000000001</v>
      </c>
      <c r="AM1201" s="7">
        <v>5.33</v>
      </c>
      <c r="AN1201" s="7">
        <v>5.05</v>
      </c>
      <c r="AO1201" s="7">
        <v>4.7300000000000004</v>
      </c>
      <c r="AP1201" s="7">
        <f t="shared" si="272"/>
        <v>-0.3199999999999994</v>
      </c>
      <c r="AQ1201" s="7">
        <v>2.33</v>
      </c>
      <c r="AR1201" s="7">
        <v>123.5946</v>
      </c>
      <c r="AS1201" s="7">
        <v>1818.5</v>
      </c>
      <c r="AT1201" s="14">
        <v>307.27600000000001</v>
      </c>
      <c r="AU1201" s="14">
        <v>101.0211</v>
      </c>
      <c r="AV1201" s="14">
        <v>67.8</v>
      </c>
      <c r="AY1201" s="6">
        <v>45203</v>
      </c>
      <c r="AZ1201" s="12">
        <v>0</v>
      </c>
      <c r="BA1201" s="12">
        <v>0</v>
      </c>
      <c r="BB1201" s="12">
        <v>0</v>
      </c>
      <c r="BE1201" s="6">
        <v>45203</v>
      </c>
      <c r="BF1201" t="s">
        <v>58</v>
      </c>
      <c r="BG1201" s="52">
        <v>5</v>
      </c>
    </row>
    <row r="1202" spans="1:59" x14ac:dyDescent="0.2">
      <c r="A1202" s="6">
        <v>45204</v>
      </c>
      <c r="B1202" s="12">
        <v>100.0754</v>
      </c>
      <c r="C1202" s="12">
        <v>147.17169999999999</v>
      </c>
      <c r="D1202" s="12">
        <v>105.2867</v>
      </c>
      <c r="E1202" s="12">
        <v>56.761299999999999</v>
      </c>
      <c r="F1202" s="12">
        <v>156.67019999999999</v>
      </c>
      <c r="G1202" s="12"/>
      <c r="H1202" s="12">
        <v>15.906499999999999</v>
      </c>
      <c r="I1202" s="12">
        <v>48.015900000000002</v>
      </c>
      <c r="J1202" s="12">
        <v>10.9758</v>
      </c>
      <c r="K1202" s="12">
        <v>81.706199999999995</v>
      </c>
      <c r="L1202" s="12">
        <v>82.3</v>
      </c>
      <c r="M1202" s="12">
        <v>88.28</v>
      </c>
      <c r="O1202" s="6">
        <v>45204</v>
      </c>
      <c r="P1202" s="7">
        <f t="shared" si="273"/>
        <v>-2.2768455909334642E-2</v>
      </c>
      <c r="Q1202" s="7">
        <f t="shared" si="274"/>
        <v>5.2607461557154884E-3</v>
      </c>
      <c r="R1202" s="7">
        <f t="shared" si="275"/>
        <v>7.9433781965467453E-4</v>
      </c>
      <c r="S1202" s="7">
        <f t="shared" si="276"/>
        <v>-1.0379115001208373E-2</v>
      </c>
      <c r="T1202" s="7">
        <f t="shared" si="277"/>
        <v>1.0326950719955357E-2</v>
      </c>
      <c r="U1202" s="7" t="str">
        <f t="shared" si="278"/>
        <v/>
      </c>
      <c r="V1202" s="7">
        <f t="shared" si="279"/>
        <v>7.3818340551971062E-2</v>
      </c>
      <c r="W1202" s="7">
        <f t="shared" si="280"/>
        <v>4.7960158772650627E-2</v>
      </c>
      <c r="X1202" s="7">
        <f t="shared" si="281"/>
        <v>1.5044383761264116E-3</v>
      </c>
      <c r="Y1202" s="7">
        <f t="shared" si="282"/>
        <v>6.5622423675335776E-4</v>
      </c>
      <c r="Z1202" s="7">
        <v>-3.77E-4</v>
      </c>
      <c r="AA1202" s="7">
        <f t="shared" si="283"/>
        <v>-2.4247977110028039E-2</v>
      </c>
      <c r="AB1202" s="7">
        <f t="shared" si="284"/>
        <v>-1.7405413852579571E-2</v>
      </c>
      <c r="AE1202" s="6">
        <v>45204</v>
      </c>
      <c r="AF1202" s="7">
        <v>18.489999999999998</v>
      </c>
      <c r="AG1202" s="7">
        <v>36.590000000000003</v>
      </c>
      <c r="AH1202" s="7">
        <v>130.18</v>
      </c>
      <c r="AI1202" s="7">
        <f t="shared" si="270"/>
        <v>5.980000000000004</v>
      </c>
      <c r="AJ1202" s="7">
        <v>2.92</v>
      </c>
      <c r="AK1202" s="7">
        <v>36.207000000000001</v>
      </c>
      <c r="AL1202" s="7">
        <f t="shared" si="271"/>
        <v>33.286999999999999</v>
      </c>
      <c r="AM1202" s="7">
        <v>5.33</v>
      </c>
      <c r="AN1202" s="7">
        <v>5.03</v>
      </c>
      <c r="AO1202" s="7">
        <v>4.72</v>
      </c>
      <c r="AP1202" s="7">
        <f t="shared" si="272"/>
        <v>-0.3100000000000005</v>
      </c>
      <c r="AQ1202" s="7">
        <v>2.31</v>
      </c>
      <c r="AR1202" s="7">
        <v>123.8993</v>
      </c>
      <c r="AS1202" s="7">
        <v>1816.6</v>
      </c>
      <c r="AT1202" s="14">
        <v>307.27600000000001</v>
      </c>
      <c r="AU1202" s="14">
        <v>101.0211</v>
      </c>
      <c r="AV1202" s="14">
        <v>67.8</v>
      </c>
      <c r="AY1202" s="6">
        <v>45204</v>
      </c>
      <c r="AZ1202" s="12">
        <v>0</v>
      </c>
      <c r="BA1202" s="12">
        <v>0</v>
      </c>
      <c r="BB1202" s="12">
        <v>0</v>
      </c>
      <c r="BE1202" s="6">
        <v>45204</v>
      </c>
      <c r="BF1202" t="s">
        <v>58</v>
      </c>
      <c r="BG1202" s="52">
        <v>5</v>
      </c>
    </row>
    <row r="1203" spans="1:59" x14ac:dyDescent="0.2">
      <c r="A1203" s="6">
        <v>45205</v>
      </c>
      <c r="B1203" s="12">
        <v>98.404200000000003</v>
      </c>
      <c r="C1203" s="12">
        <v>145.6722</v>
      </c>
      <c r="D1203" s="12">
        <v>107.05970000000001</v>
      </c>
      <c r="E1203" s="12">
        <v>58.652700000000003</v>
      </c>
      <c r="F1203" s="12">
        <v>159.35290000000001</v>
      </c>
      <c r="G1203" s="12"/>
      <c r="H1203" s="12">
        <v>15.548999999999999</v>
      </c>
      <c r="I1203" s="12">
        <v>48.128300000000003</v>
      </c>
      <c r="J1203" s="12">
        <v>11.0579</v>
      </c>
      <c r="K1203" s="12">
        <v>81.706199999999995</v>
      </c>
      <c r="L1203" s="12">
        <v>82.83</v>
      </c>
      <c r="M1203" s="12">
        <v>87.86</v>
      </c>
      <c r="O1203" s="6">
        <v>45205</v>
      </c>
      <c r="P1203" s="7">
        <f t="shared" si="273"/>
        <v>-1.6840415798750865E-2</v>
      </c>
      <c r="Q1203" s="7">
        <f t="shared" si="274"/>
        <v>-1.024104040050469E-2</v>
      </c>
      <c r="R1203" s="7">
        <f t="shared" si="275"/>
        <v>1.6699517424591047E-2</v>
      </c>
      <c r="S1203" s="7">
        <f t="shared" si="276"/>
        <v>3.2778854362798225E-2</v>
      </c>
      <c r="T1203" s="7">
        <f t="shared" si="277"/>
        <v>1.6978280657748365E-2</v>
      </c>
      <c r="U1203" s="7" t="str">
        <f t="shared" si="278"/>
        <v/>
      </c>
      <c r="V1203" s="7">
        <f t="shared" si="279"/>
        <v>-2.2731502843942705E-2</v>
      </c>
      <c r="W1203" s="7">
        <f t="shared" si="280"/>
        <v>2.338155628884515E-3</v>
      </c>
      <c r="X1203" s="7">
        <f t="shared" si="281"/>
        <v>7.4522554050573129E-3</v>
      </c>
      <c r="Y1203" s="7">
        <f t="shared" si="282"/>
        <v>0</v>
      </c>
      <c r="Z1203" s="7">
        <v>1.1802999999999999E-2</v>
      </c>
      <c r="AA1203" s="7">
        <f t="shared" si="283"/>
        <v>6.4192069271486324E-3</v>
      </c>
      <c r="AB1203" s="7">
        <f t="shared" si="284"/>
        <v>-4.7689428409021595E-3</v>
      </c>
      <c r="AE1203" s="6">
        <v>45205</v>
      </c>
      <c r="AF1203" s="7">
        <v>17.45</v>
      </c>
      <c r="AG1203" s="7">
        <v>35.68</v>
      </c>
      <c r="AH1203" s="7">
        <v>126.64</v>
      </c>
      <c r="AI1203" s="7">
        <f t="shared" si="270"/>
        <v>5.0300000000000011</v>
      </c>
      <c r="AJ1203" s="7">
        <v>3.3</v>
      </c>
      <c r="AK1203" s="7">
        <v>38.231000000000002</v>
      </c>
      <c r="AL1203" s="7">
        <f t="shared" si="271"/>
        <v>34.931000000000004</v>
      </c>
      <c r="AM1203" s="7">
        <v>5.33</v>
      </c>
      <c r="AN1203" s="7">
        <v>5.08</v>
      </c>
      <c r="AO1203" s="7">
        <v>4.78</v>
      </c>
      <c r="AP1203" s="7">
        <f t="shared" si="272"/>
        <v>-0.29999999999999982</v>
      </c>
      <c r="AQ1203" s="7">
        <v>2.31</v>
      </c>
      <c r="AR1203" s="7">
        <v>123.3563</v>
      </c>
      <c r="AS1203" s="7">
        <v>1830.2</v>
      </c>
      <c r="AT1203" s="14">
        <v>307.27600000000001</v>
      </c>
      <c r="AU1203" s="14">
        <v>101.0211</v>
      </c>
      <c r="AV1203" s="14">
        <v>67.8</v>
      </c>
      <c r="AY1203" s="6">
        <v>45205</v>
      </c>
      <c r="AZ1203" s="12">
        <v>0</v>
      </c>
      <c r="BA1203" s="12">
        <v>0</v>
      </c>
      <c r="BB1203" s="12">
        <v>0</v>
      </c>
      <c r="BE1203" s="6">
        <v>45205</v>
      </c>
      <c r="BF1203" t="s">
        <v>58</v>
      </c>
      <c r="BG1203" s="52">
        <v>5</v>
      </c>
    </row>
    <row r="1204" spans="1:59" x14ac:dyDescent="0.2">
      <c r="A1204" s="6">
        <v>45208</v>
      </c>
      <c r="B1204" s="12">
        <v>101.8475</v>
      </c>
      <c r="C1204" s="12">
        <v>149.7039</v>
      </c>
      <c r="D1204" s="12">
        <v>113.0843</v>
      </c>
      <c r="E1204" s="12">
        <v>61.308300000000003</v>
      </c>
      <c r="F1204" s="12">
        <v>164.63050000000001</v>
      </c>
      <c r="G1204" s="12"/>
      <c r="H1204" s="12">
        <v>16.3916</v>
      </c>
      <c r="I1204" s="12">
        <v>50.264499999999998</v>
      </c>
      <c r="J1204" s="12">
        <v>11.2469</v>
      </c>
      <c r="K1204" s="12">
        <v>81.715100000000007</v>
      </c>
      <c r="L1204" s="12"/>
      <c r="M1204" s="12">
        <v>91.37</v>
      </c>
      <c r="O1204" s="6">
        <v>45208</v>
      </c>
      <c r="P1204" s="7">
        <f t="shared" si="273"/>
        <v>3.4393110396577893E-2</v>
      </c>
      <c r="Q1204" s="7">
        <f t="shared" si="274"/>
        <v>2.7300451214397625E-2</v>
      </c>
      <c r="R1204" s="7">
        <f t="shared" si="275"/>
        <v>5.4746935484271328E-2</v>
      </c>
      <c r="S1204" s="7">
        <f t="shared" si="276"/>
        <v>4.4281623604697083E-2</v>
      </c>
      <c r="T1204" s="7">
        <f t="shared" si="277"/>
        <v>3.2582329137932846E-2</v>
      </c>
      <c r="U1204" s="7" t="str">
        <f t="shared" si="278"/>
        <v/>
      </c>
      <c r="V1204" s="7">
        <f t="shared" si="279"/>
        <v>5.2772680615793224E-2</v>
      </c>
      <c r="W1204" s="7">
        <f t="shared" si="280"/>
        <v>4.3428700842883028E-2</v>
      </c>
      <c r="X1204" s="7">
        <f t="shared" si="281"/>
        <v>1.694743047423795E-2</v>
      </c>
      <c r="Y1204" s="7">
        <f t="shared" si="282"/>
        <v>1.0892093024364188E-4</v>
      </c>
      <c r="Z1204" s="7">
        <v>6.3819999999999997E-3</v>
      </c>
      <c r="AA1204" s="7" t="str">
        <f t="shared" si="283"/>
        <v/>
      </c>
      <c r="AB1204" s="7">
        <f t="shared" si="284"/>
        <v>3.9172558462895697E-2</v>
      </c>
      <c r="AE1204" s="6">
        <v>45208</v>
      </c>
      <c r="AF1204" s="7">
        <v>17.7</v>
      </c>
      <c r="AG1204" s="7">
        <v>39.85</v>
      </c>
      <c r="AH1204" s="7"/>
      <c r="AI1204" s="7" t="str">
        <f t="shared" si="270"/>
        <v/>
      </c>
      <c r="AJ1204" s="7"/>
      <c r="AK1204" s="7">
        <v>43.953000000000003</v>
      </c>
      <c r="AL1204" s="7" t="str">
        <f t="shared" si="271"/>
        <v/>
      </c>
      <c r="AM1204" s="7">
        <v>5.33</v>
      </c>
      <c r="AN1204" s="7"/>
      <c r="AO1204" s="7"/>
      <c r="AP1204" s="7" t="str">
        <f t="shared" si="272"/>
        <v/>
      </c>
      <c r="AQ1204" s="7"/>
      <c r="AR1204" s="7"/>
      <c r="AS1204" s="7">
        <v>1849.5</v>
      </c>
      <c r="AT1204" s="14">
        <v>307.27600000000001</v>
      </c>
      <c r="AU1204" s="14">
        <v>101.0211</v>
      </c>
      <c r="AV1204" s="14">
        <v>67.8</v>
      </c>
      <c r="AY1204" s="6">
        <v>45208</v>
      </c>
      <c r="AZ1204" s="12">
        <v>0</v>
      </c>
      <c r="BA1204" s="12">
        <v>0</v>
      </c>
      <c r="BB1204" s="12">
        <v>0</v>
      </c>
      <c r="BE1204" s="6">
        <v>45208</v>
      </c>
      <c r="BF1204" t="s">
        <v>58</v>
      </c>
      <c r="BG1204" s="52">
        <v>5</v>
      </c>
    </row>
    <row r="1205" spans="1:59" x14ac:dyDescent="0.2">
      <c r="A1205" s="6">
        <v>45209</v>
      </c>
      <c r="B1205" s="12">
        <v>101.416</v>
      </c>
      <c r="C1205" s="12">
        <v>149.54230000000001</v>
      </c>
      <c r="D1205" s="12">
        <v>111.7568</v>
      </c>
      <c r="E1205" s="12">
        <v>61.1173</v>
      </c>
      <c r="F1205" s="12">
        <v>166.81569999999999</v>
      </c>
      <c r="G1205" s="12"/>
      <c r="H1205" s="12">
        <v>16.7576</v>
      </c>
      <c r="I1205" s="12">
        <v>49.374400000000001</v>
      </c>
      <c r="J1205" s="12">
        <v>11.345499999999999</v>
      </c>
      <c r="K1205" s="12">
        <v>81.715100000000007</v>
      </c>
      <c r="L1205" s="12">
        <v>85.89</v>
      </c>
      <c r="M1205" s="12">
        <v>90.7</v>
      </c>
      <c r="O1205" s="6">
        <v>45209</v>
      </c>
      <c r="P1205" s="7">
        <f t="shared" si="273"/>
        <v>-4.245726834299174E-3</v>
      </c>
      <c r="Q1205" s="7">
        <f t="shared" si="274"/>
        <v>-1.0800472367494618E-3</v>
      </c>
      <c r="R1205" s="7">
        <f t="shared" si="275"/>
        <v>-1.1808476524329242E-2</v>
      </c>
      <c r="S1205" s="7">
        <f t="shared" si="276"/>
        <v>-3.1202649603594796E-3</v>
      </c>
      <c r="T1205" s="7">
        <f t="shared" si="277"/>
        <v>1.3186041426588696E-2</v>
      </c>
      <c r="U1205" s="7" t="str">
        <f t="shared" si="278"/>
        <v/>
      </c>
      <c r="V1205" s="7">
        <f t="shared" si="279"/>
        <v>2.2082878217946883E-2</v>
      </c>
      <c r="W1205" s="7">
        <f t="shared" si="280"/>
        <v>-1.786699127977295E-2</v>
      </c>
      <c r="X1205" s="7">
        <f t="shared" si="281"/>
        <v>8.7286544167217792E-3</v>
      </c>
      <c r="Y1205" s="7">
        <f t="shared" si="282"/>
        <v>0</v>
      </c>
      <c r="Z1205" s="7">
        <v>5.1910000000000003E-3</v>
      </c>
      <c r="AA1205" s="7" t="str">
        <f t="shared" si="283"/>
        <v/>
      </c>
      <c r="AB1205" s="7">
        <f t="shared" si="284"/>
        <v>-7.359839889438345E-3</v>
      </c>
      <c r="AE1205" s="6">
        <v>45209</v>
      </c>
      <c r="AF1205" s="7">
        <v>17.03</v>
      </c>
      <c r="AG1205" s="7">
        <v>39.54</v>
      </c>
      <c r="AH1205" s="7">
        <v>136.16999999999999</v>
      </c>
      <c r="AI1205" s="7">
        <f t="shared" si="270"/>
        <v>4.8100000000000023</v>
      </c>
      <c r="AJ1205" s="7">
        <v>3.34</v>
      </c>
      <c r="AK1205" s="7">
        <v>49.454999999999998</v>
      </c>
      <c r="AL1205" s="7">
        <f t="shared" si="271"/>
        <v>46.114999999999995</v>
      </c>
      <c r="AM1205" s="7">
        <v>5.33</v>
      </c>
      <c r="AN1205" s="7">
        <v>4.96</v>
      </c>
      <c r="AO1205" s="7">
        <v>4.66</v>
      </c>
      <c r="AP1205" s="7">
        <f t="shared" si="272"/>
        <v>-0.29999999999999982</v>
      </c>
      <c r="AQ1205" s="7">
        <v>2.3199999999999998</v>
      </c>
      <c r="AR1205" s="7">
        <v>122.9282</v>
      </c>
      <c r="AS1205" s="7">
        <v>1861</v>
      </c>
      <c r="AT1205" s="14">
        <v>307.27600000000001</v>
      </c>
      <c r="AU1205" s="14">
        <v>101.0211</v>
      </c>
      <c r="AV1205" s="14">
        <v>67.8</v>
      </c>
      <c r="AY1205" s="6">
        <v>45209</v>
      </c>
      <c r="AZ1205" s="12">
        <v>0</v>
      </c>
      <c r="BA1205" s="12">
        <v>0</v>
      </c>
      <c r="BB1205" s="12">
        <v>0</v>
      </c>
      <c r="BE1205" s="6">
        <v>45209</v>
      </c>
      <c r="BF1205" t="s">
        <v>58</v>
      </c>
      <c r="BG1205" s="52">
        <v>5</v>
      </c>
    </row>
    <row r="1206" spans="1:59" x14ac:dyDescent="0.2">
      <c r="A1206" s="6">
        <v>45210</v>
      </c>
      <c r="B1206" s="12">
        <v>97.779899999999998</v>
      </c>
      <c r="C1206" s="12">
        <v>144.6575</v>
      </c>
      <c r="D1206" s="12">
        <v>111.4319</v>
      </c>
      <c r="E1206" s="12">
        <v>60.5154</v>
      </c>
      <c r="F1206" s="12">
        <v>168.17169999999999</v>
      </c>
      <c r="G1206" s="12"/>
      <c r="H1206" s="12">
        <v>17.1831</v>
      </c>
      <c r="I1206" s="12">
        <v>49.955300000000001</v>
      </c>
      <c r="J1206" s="12">
        <v>11.304399999999999</v>
      </c>
      <c r="K1206" s="12">
        <v>81.733000000000004</v>
      </c>
      <c r="L1206" s="12">
        <v>83.7</v>
      </c>
      <c r="M1206" s="12">
        <v>87.58</v>
      </c>
      <c r="O1206" s="6">
        <v>45210</v>
      </c>
      <c r="P1206" s="7">
        <f t="shared" si="273"/>
        <v>-3.6511835190478494E-2</v>
      </c>
      <c r="Q1206" s="7">
        <f t="shared" si="274"/>
        <v>-3.3210416584282379E-2</v>
      </c>
      <c r="R1206" s="7">
        <f t="shared" si="275"/>
        <v>-2.9114397771993466E-3</v>
      </c>
      <c r="S1206" s="7">
        <f t="shared" si="276"/>
        <v>-9.8970903896899252E-3</v>
      </c>
      <c r="T1206" s="7">
        <f t="shared" si="277"/>
        <v>8.0958711065878559E-3</v>
      </c>
      <c r="U1206" s="7" t="str">
        <f t="shared" si="278"/>
        <v/>
      </c>
      <c r="V1206" s="7">
        <f t="shared" si="279"/>
        <v>2.5074455943777108E-2</v>
      </c>
      <c r="W1206" s="7">
        <f t="shared" si="280"/>
        <v>1.1696534323097066E-2</v>
      </c>
      <c r="X1206" s="7">
        <f t="shared" si="281"/>
        <v>-3.6291590788449721E-3</v>
      </c>
      <c r="Y1206" s="7">
        <f t="shared" si="282"/>
        <v>2.1902977240549255E-4</v>
      </c>
      <c r="Z1206" s="7">
        <v>4.0879999999999996E-3</v>
      </c>
      <c r="AA1206" s="7">
        <f t="shared" si="283"/>
        <v>-2.5828430282703686E-2</v>
      </c>
      <c r="AB1206" s="7">
        <f t="shared" si="284"/>
        <v>-3.5004695747838654E-2</v>
      </c>
      <c r="AE1206" s="6">
        <v>45210</v>
      </c>
      <c r="AF1206" s="7">
        <v>16.09</v>
      </c>
      <c r="AG1206" s="7">
        <v>38.94</v>
      </c>
      <c r="AH1206" s="7">
        <v>127.18</v>
      </c>
      <c r="AI1206" s="7">
        <f t="shared" si="270"/>
        <v>3.8799999999999955</v>
      </c>
      <c r="AJ1206" s="7">
        <v>3.19</v>
      </c>
      <c r="AK1206" s="7">
        <v>46.067999999999998</v>
      </c>
      <c r="AL1206" s="7">
        <f t="shared" si="271"/>
        <v>42.878</v>
      </c>
      <c r="AM1206" s="7">
        <v>5.33</v>
      </c>
      <c r="AN1206" s="7">
        <v>4.99</v>
      </c>
      <c r="AO1206" s="7">
        <v>4.58</v>
      </c>
      <c r="AP1206" s="7">
        <f t="shared" si="272"/>
        <v>-0.41000000000000014</v>
      </c>
      <c r="AQ1206" s="7">
        <v>2.3199999999999998</v>
      </c>
      <c r="AR1206" s="7">
        <v>122.7697</v>
      </c>
      <c r="AS1206" s="7">
        <v>1872.8</v>
      </c>
      <c r="AT1206" s="14">
        <v>307.27600000000001</v>
      </c>
      <c r="AU1206" s="14">
        <v>101.0211</v>
      </c>
      <c r="AV1206" s="14">
        <v>67.8</v>
      </c>
      <c r="AY1206" s="6">
        <v>45210</v>
      </c>
      <c r="AZ1206" s="12">
        <v>0</v>
      </c>
      <c r="BA1206" s="12">
        <v>0</v>
      </c>
      <c r="BB1206" s="12">
        <v>0</v>
      </c>
      <c r="BE1206" s="6">
        <v>45210</v>
      </c>
      <c r="BF1206" t="s">
        <v>58</v>
      </c>
      <c r="BG1206" s="52">
        <v>5</v>
      </c>
    </row>
    <row r="1207" spans="1:59" x14ac:dyDescent="0.2">
      <c r="A1207" s="6">
        <v>45211</v>
      </c>
      <c r="B1207" s="12">
        <v>97.761499999999998</v>
      </c>
      <c r="C1207" s="12">
        <v>144.77430000000001</v>
      </c>
      <c r="D1207" s="12">
        <v>112.4252</v>
      </c>
      <c r="E1207" s="12">
        <v>60.391300000000001</v>
      </c>
      <c r="F1207" s="12">
        <v>169.95689999999999</v>
      </c>
      <c r="G1207" s="12"/>
      <c r="H1207" s="12">
        <v>17.353300000000001</v>
      </c>
      <c r="I1207" s="12">
        <v>50.807899999999997</v>
      </c>
      <c r="J1207" s="12">
        <v>11.3126</v>
      </c>
      <c r="K1207" s="12">
        <v>81.768699999999995</v>
      </c>
      <c r="L1207" s="12">
        <v>82.87</v>
      </c>
      <c r="M1207" s="12">
        <v>88.4</v>
      </c>
      <c r="O1207" s="6">
        <v>45211</v>
      </c>
      <c r="P1207" s="7">
        <f t="shared" si="273"/>
        <v>-1.8819544152084191E-4</v>
      </c>
      <c r="Q1207" s="7">
        <f t="shared" si="274"/>
        <v>8.0709864182422768E-4</v>
      </c>
      <c r="R1207" s="7">
        <f t="shared" si="275"/>
        <v>8.8744696418996752E-3</v>
      </c>
      <c r="S1207" s="7">
        <f t="shared" si="276"/>
        <v>-2.0528232691925212E-3</v>
      </c>
      <c r="T1207" s="7">
        <f t="shared" si="277"/>
        <v>1.0559394192460436E-2</v>
      </c>
      <c r="U1207" s="7" t="str">
        <f t="shared" si="278"/>
        <v/>
      </c>
      <c r="V1207" s="7">
        <f t="shared" si="279"/>
        <v>9.8563473827226362E-3</v>
      </c>
      <c r="W1207" s="7">
        <f t="shared" si="280"/>
        <v>1.6923248732937563E-2</v>
      </c>
      <c r="X1207" s="7">
        <f t="shared" si="281"/>
        <v>7.2511830563679091E-4</v>
      </c>
      <c r="Y1207" s="7">
        <f t="shared" si="282"/>
        <v>4.3669271411037492E-4</v>
      </c>
      <c r="Z1207" s="7">
        <v>-6.1149999999999998E-3</v>
      </c>
      <c r="AA1207" s="7">
        <f t="shared" si="283"/>
        <v>-9.9658626344785485E-3</v>
      </c>
      <c r="AB1207" s="7">
        <f t="shared" si="284"/>
        <v>9.3193082703455082E-3</v>
      </c>
      <c r="AE1207" s="6">
        <v>45211</v>
      </c>
      <c r="AF1207" s="7">
        <v>16.690000000000001</v>
      </c>
      <c r="AG1207" s="7">
        <v>38.520000000000003</v>
      </c>
      <c r="AH1207" s="7">
        <v>126.37</v>
      </c>
      <c r="AI1207" s="7">
        <f t="shared" si="270"/>
        <v>5.5300000000000011</v>
      </c>
      <c r="AJ1207" s="7">
        <v>3.16</v>
      </c>
      <c r="AK1207" s="7">
        <v>53.002000000000002</v>
      </c>
      <c r="AL1207" s="7">
        <f t="shared" si="271"/>
        <v>49.841999999999999</v>
      </c>
      <c r="AM1207" s="7">
        <v>5.33</v>
      </c>
      <c r="AN1207" s="7">
        <v>5.0599999999999996</v>
      </c>
      <c r="AO1207" s="7">
        <v>4.7</v>
      </c>
      <c r="AP1207" s="7">
        <f t="shared" si="272"/>
        <v>-0.35999999999999943</v>
      </c>
      <c r="AQ1207" s="7">
        <v>2.34</v>
      </c>
      <c r="AR1207" s="7">
        <v>123.2101</v>
      </c>
      <c r="AS1207" s="7">
        <v>1869.3</v>
      </c>
      <c r="AT1207" s="14">
        <v>307.27600000000001</v>
      </c>
      <c r="AU1207" s="14">
        <v>101.0211</v>
      </c>
      <c r="AV1207" s="14">
        <v>67.8</v>
      </c>
      <c r="AY1207" s="6">
        <v>45211</v>
      </c>
      <c r="AZ1207" s="12">
        <v>0</v>
      </c>
      <c r="BA1207" s="12">
        <v>0</v>
      </c>
      <c r="BB1207" s="12">
        <v>0</v>
      </c>
      <c r="BE1207" s="6">
        <v>45211</v>
      </c>
      <c r="BF1207" t="s">
        <v>58</v>
      </c>
      <c r="BG1207" s="52">
        <v>5</v>
      </c>
    </row>
    <row r="1208" spans="1:59" x14ac:dyDescent="0.2">
      <c r="A1208" s="6">
        <v>45212</v>
      </c>
      <c r="B1208" s="12">
        <v>100.88339999999999</v>
      </c>
      <c r="C1208" s="12">
        <v>147.31540000000001</v>
      </c>
      <c r="D1208" s="12">
        <v>115.9063</v>
      </c>
      <c r="E1208" s="12">
        <v>61.489800000000002</v>
      </c>
      <c r="F1208" s="12">
        <v>172.386</v>
      </c>
      <c r="G1208" s="12"/>
      <c r="H1208" s="12">
        <v>17.540500000000002</v>
      </c>
      <c r="I1208" s="12">
        <v>52.466200000000001</v>
      </c>
      <c r="J1208" s="12">
        <v>11.3619</v>
      </c>
      <c r="K1208" s="12">
        <v>81.786600000000007</v>
      </c>
      <c r="L1208" s="12">
        <v>87.67</v>
      </c>
      <c r="M1208" s="12">
        <v>94.33</v>
      </c>
      <c r="O1208" s="6">
        <v>45212</v>
      </c>
      <c r="P1208" s="7">
        <f t="shared" si="273"/>
        <v>3.143455549428275E-2</v>
      </c>
      <c r="Q1208" s="7">
        <f t="shared" si="274"/>
        <v>1.7399888532927274E-2</v>
      </c>
      <c r="R1208" s="7">
        <f t="shared" si="275"/>
        <v>3.0493994453951078E-2</v>
      </c>
      <c r="S1208" s="7">
        <f t="shared" si="276"/>
        <v>1.802625256774561E-2</v>
      </c>
      <c r="T1208" s="7">
        <f t="shared" si="277"/>
        <v>1.4191272941164366E-2</v>
      </c>
      <c r="U1208" s="7" t="str">
        <f t="shared" si="278"/>
        <v/>
      </c>
      <c r="V1208" s="7">
        <f t="shared" si="279"/>
        <v>1.0729802773201522E-2</v>
      </c>
      <c r="W1208" s="7">
        <f t="shared" si="280"/>
        <v>3.2117298434671628E-2</v>
      </c>
      <c r="X1208" s="7">
        <f t="shared" si="281"/>
        <v>4.3485040628418598E-3</v>
      </c>
      <c r="Y1208" s="7">
        <f t="shared" si="282"/>
        <v>2.1888621244909172E-4</v>
      </c>
      <c r="Z1208" s="7">
        <v>-4.993E-3</v>
      </c>
      <c r="AA1208" s="7">
        <f t="shared" si="283"/>
        <v>5.6306650739543128E-2</v>
      </c>
      <c r="AB1208" s="7">
        <f t="shared" si="284"/>
        <v>6.4927303018164059E-2</v>
      </c>
      <c r="AE1208" s="6">
        <v>45212</v>
      </c>
      <c r="AF1208" s="7">
        <v>19.32</v>
      </c>
      <c r="AG1208" s="7">
        <v>44.24</v>
      </c>
      <c r="AH1208" s="7">
        <v>128.33000000000001</v>
      </c>
      <c r="AI1208" s="7">
        <f t="shared" si="270"/>
        <v>6.6599999999999966</v>
      </c>
      <c r="AJ1208" s="7">
        <v>3.11</v>
      </c>
      <c r="AK1208" s="7">
        <v>53.981999999999999</v>
      </c>
      <c r="AL1208" s="7">
        <f t="shared" si="271"/>
        <v>50.872</v>
      </c>
      <c r="AM1208" s="7">
        <v>5.33</v>
      </c>
      <c r="AN1208" s="7">
        <v>5.04</v>
      </c>
      <c r="AO1208" s="7">
        <v>4.63</v>
      </c>
      <c r="AP1208" s="7">
        <f t="shared" si="272"/>
        <v>-0.41000000000000014</v>
      </c>
      <c r="AQ1208" s="7">
        <v>2.34</v>
      </c>
      <c r="AR1208" s="7">
        <v>123.5954</v>
      </c>
      <c r="AS1208" s="7">
        <v>1927.4</v>
      </c>
      <c r="AT1208" s="14">
        <v>307.27600000000001</v>
      </c>
      <c r="AU1208" s="14">
        <v>101.0211</v>
      </c>
      <c r="AV1208" s="14">
        <v>67.8</v>
      </c>
      <c r="AY1208" s="6">
        <v>45212</v>
      </c>
      <c r="AZ1208" s="12">
        <v>0</v>
      </c>
      <c r="BA1208" s="12">
        <v>0</v>
      </c>
      <c r="BB1208" s="12">
        <v>0</v>
      </c>
      <c r="BE1208" s="6">
        <v>45212</v>
      </c>
      <c r="BF1208" t="s">
        <v>58</v>
      </c>
      <c r="BG1208" s="52">
        <v>5</v>
      </c>
    </row>
    <row r="1209" spans="1:59" x14ac:dyDescent="0.2">
      <c r="A1209" s="6">
        <v>45215</v>
      </c>
      <c r="B1209" s="12">
        <v>100.9569</v>
      </c>
      <c r="C1209" s="12">
        <v>148.5187</v>
      </c>
      <c r="D1209" s="12">
        <v>116.324</v>
      </c>
      <c r="E1209" s="12">
        <v>62.445099999999996</v>
      </c>
      <c r="F1209" s="12">
        <v>169.71299999999999</v>
      </c>
      <c r="G1209" s="12"/>
      <c r="H1209" s="12">
        <v>17.889500000000002</v>
      </c>
      <c r="I1209" s="12">
        <v>52.5505</v>
      </c>
      <c r="J1209" s="12">
        <v>11.4194</v>
      </c>
      <c r="K1209" s="12">
        <v>81.795500000000004</v>
      </c>
      <c r="L1209" s="12">
        <v>86.65</v>
      </c>
      <c r="M1209" s="12">
        <v>90.99</v>
      </c>
      <c r="O1209" s="6">
        <v>45215</v>
      </c>
      <c r="P1209" s="7">
        <f t="shared" si="273"/>
        <v>7.2829859298498983E-4</v>
      </c>
      <c r="Q1209" s="7">
        <f t="shared" si="274"/>
        <v>8.1350096965156268E-3</v>
      </c>
      <c r="R1209" s="7">
        <f t="shared" si="275"/>
        <v>3.5972950165266164E-3</v>
      </c>
      <c r="S1209" s="7">
        <f t="shared" si="276"/>
        <v>1.5416463324309668E-2</v>
      </c>
      <c r="T1209" s="7">
        <f t="shared" si="277"/>
        <v>-1.5627373354642021E-2</v>
      </c>
      <c r="U1209" s="7" t="str">
        <f t="shared" si="278"/>
        <v/>
      </c>
      <c r="V1209" s="7">
        <f t="shared" si="279"/>
        <v>1.9701455746315745E-2</v>
      </c>
      <c r="W1209" s="7">
        <f t="shared" si="280"/>
        <v>1.6054592861313923E-3</v>
      </c>
      <c r="X1209" s="7">
        <f t="shared" si="281"/>
        <v>5.0480106142465576E-3</v>
      </c>
      <c r="Y1209" s="7">
        <f t="shared" si="282"/>
        <v>1.0881386177066808E-4</v>
      </c>
      <c r="Z1209" s="7">
        <v>1.0466E-2</v>
      </c>
      <c r="AA1209" s="7">
        <f t="shared" si="283"/>
        <v>-1.1702749438879102E-2</v>
      </c>
      <c r="AB1209" s="7">
        <f t="shared" si="284"/>
        <v>-3.6049662293162449E-2</v>
      </c>
      <c r="AE1209" s="6">
        <v>45215</v>
      </c>
      <c r="AF1209" s="7">
        <v>17.21</v>
      </c>
      <c r="AG1209" s="7">
        <v>40.700000000000003</v>
      </c>
      <c r="AH1209" s="7">
        <v>130.16</v>
      </c>
      <c r="AI1209" s="7">
        <f t="shared" si="270"/>
        <v>4.3399999999999892</v>
      </c>
      <c r="AJ1209" s="7">
        <v>2.98</v>
      </c>
      <c r="AK1209" s="7">
        <v>48.466999999999999</v>
      </c>
      <c r="AL1209" s="7">
        <f t="shared" si="271"/>
        <v>45.487000000000002</v>
      </c>
      <c r="AM1209" s="7">
        <v>5.33</v>
      </c>
      <c r="AN1209" s="7">
        <v>5.09</v>
      </c>
      <c r="AO1209" s="7">
        <v>4.71</v>
      </c>
      <c r="AP1209" s="7">
        <f t="shared" si="272"/>
        <v>-0.37999999999999989</v>
      </c>
      <c r="AQ1209" s="7">
        <v>2.38</v>
      </c>
      <c r="AR1209" s="7">
        <v>123.3185</v>
      </c>
      <c r="AS1209" s="7">
        <v>1921.1</v>
      </c>
      <c r="AT1209" s="14">
        <v>307.27600000000001</v>
      </c>
      <c r="AU1209" s="14">
        <v>101.0211</v>
      </c>
      <c r="AV1209" s="14">
        <v>67.8</v>
      </c>
      <c r="AY1209" s="6">
        <v>45215</v>
      </c>
      <c r="AZ1209" s="12">
        <v>0</v>
      </c>
      <c r="BA1209" s="12">
        <v>0</v>
      </c>
      <c r="BB1209" s="12">
        <v>0</v>
      </c>
      <c r="BE1209" s="6">
        <v>45215</v>
      </c>
      <c r="BF1209" t="s">
        <v>58</v>
      </c>
      <c r="BG1209" s="52">
        <v>5</v>
      </c>
    </row>
    <row r="1210" spans="1:59" x14ac:dyDescent="0.2">
      <c r="A1210" s="6">
        <v>45216</v>
      </c>
      <c r="B1210" s="12">
        <v>102.2791</v>
      </c>
      <c r="C1210" s="12">
        <v>150.48509999999999</v>
      </c>
      <c r="D1210" s="12">
        <v>116.4633</v>
      </c>
      <c r="E1210" s="12">
        <v>62.597900000000003</v>
      </c>
      <c r="F1210" s="12">
        <v>169.01070000000001</v>
      </c>
      <c r="G1210" s="12"/>
      <c r="H1210" s="12">
        <v>18.068200000000001</v>
      </c>
      <c r="I1210" s="12">
        <v>53.028300000000002</v>
      </c>
      <c r="J1210" s="12">
        <v>11.370100000000001</v>
      </c>
      <c r="K1210" s="12">
        <v>81.804400000000001</v>
      </c>
      <c r="L1210" s="12">
        <v>86.66</v>
      </c>
      <c r="M1210" s="12">
        <v>92.52</v>
      </c>
      <c r="O1210" s="6">
        <v>45216</v>
      </c>
      <c r="P1210" s="7">
        <f t="shared" si="273"/>
        <v>1.3011657918310472E-2</v>
      </c>
      <c r="Q1210" s="7">
        <f t="shared" si="274"/>
        <v>1.315319972484251E-2</v>
      </c>
      <c r="R1210" s="7">
        <f t="shared" si="275"/>
        <v>1.1968008274247717E-3</v>
      </c>
      <c r="S1210" s="7">
        <f t="shared" si="276"/>
        <v>2.4439604944774679E-3</v>
      </c>
      <c r="T1210" s="7">
        <f t="shared" si="277"/>
        <v>-4.1467485526859582E-3</v>
      </c>
      <c r="U1210" s="7" t="str">
        <f t="shared" si="278"/>
        <v/>
      </c>
      <c r="V1210" s="7">
        <f t="shared" si="279"/>
        <v>9.9395384694360815E-3</v>
      </c>
      <c r="W1210" s="7">
        <f t="shared" si="280"/>
        <v>9.0511212835954168E-3</v>
      </c>
      <c r="X1210" s="7">
        <f t="shared" si="281"/>
        <v>-4.3265606445413883E-3</v>
      </c>
      <c r="Y1210" s="7">
        <f t="shared" si="282"/>
        <v>1.0880202260231854E-4</v>
      </c>
      <c r="Z1210" s="7">
        <v>-4.6E-5</v>
      </c>
      <c r="AA1210" s="7">
        <f t="shared" si="283"/>
        <v>1.1540015014821466E-4</v>
      </c>
      <c r="AB1210" s="7">
        <f t="shared" si="284"/>
        <v>1.6675226994638952E-2</v>
      </c>
      <c r="AE1210" s="6">
        <v>45216</v>
      </c>
      <c r="AF1210" s="7">
        <v>17.88</v>
      </c>
      <c r="AG1210" s="7">
        <v>41.37</v>
      </c>
      <c r="AH1210" s="7">
        <v>130.16999999999999</v>
      </c>
      <c r="AI1210" s="7">
        <f t="shared" si="270"/>
        <v>5.8599999999999994</v>
      </c>
      <c r="AJ1210" s="7">
        <v>2.94</v>
      </c>
      <c r="AK1210" s="7">
        <v>48.896000000000001</v>
      </c>
      <c r="AL1210" s="7">
        <f t="shared" si="271"/>
        <v>45.956000000000003</v>
      </c>
      <c r="AM1210" s="7">
        <v>5.33</v>
      </c>
      <c r="AN1210" s="7">
        <v>5.19</v>
      </c>
      <c r="AO1210" s="7">
        <v>4.83</v>
      </c>
      <c r="AP1210" s="7">
        <f t="shared" si="272"/>
        <v>-0.36000000000000032</v>
      </c>
      <c r="AQ1210" s="7">
        <v>2.41</v>
      </c>
      <c r="AR1210" s="7">
        <v>123.1202</v>
      </c>
      <c r="AS1210" s="7">
        <v>1922.7</v>
      </c>
      <c r="AT1210" s="14">
        <v>307.27600000000001</v>
      </c>
      <c r="AU1210" s="14">
        <v>101.0211</v>
      </c>
      <c r="AV1210" s="14">
        <v>67.8</v>
      </c>
      <c r="AY1210" s="6">
        <v>45216</v>
      </c>
      <c r="AZ1210" s="12">
        <v>0</v>
      </c>
      <c r="BA1210" s="12">
        <v>0</v>
      </c>
      <c r="BB1210" s="12">
        <v>0</v>
      </c>
      <c r="BE1210" s="6">
        <v>45216</v>
      </c>
      <c r="BF1210" t="s">
        <v>58</v>
      </c>
      <c r="BG1210" s="52">
        <v>5</v>
      </c>
    </row>
    <row r="1211" spans="1:59" x14ac:dyDescent="0.2">
      <c r="A1211" s="6">
        <v>45217</v>
      </c>
      <c r="B1211" s="12">
        <v>103.7115</v>
      </c>
      <c r="C1211" s="12">
        <v>151.67939999999999</v>
      </c>
      <c r="D1211" s="12">
        <v>117.51220000000001</v>
      </c>
      <c r="E1211" s="12">
        <v>63.524500000000003</v>
      </c>
      <c r="F1211" s="12">
        <v>171.34219999999999</v>
      </c>
      <c r="G1211" s="12"/>
      <c r="H1211" s="12">
        <v>17.8384</v>
      </c>
      <c r="I1211" s="12">
        <v>52.634799999999998</v>
      </c>
      <c r="J1211" s="12">
        <v>11.444000000000001</v>
      </c>
      <c r="K1211" s="12">
        <v>81.813299999999998</v>
      </c>
      <c r="L1211" s="12">
        <v>88.35</v>
      </c>
      <c r="M1211" s="12">
        <v>91.99</v>
      </c>
      <c r="O1211" s="6">
        <v>45217</v>
      </c>
      <c r="P1211" s="7">
        <f t="shared" si="273"/>
        <v>1.390765489462316E-2</v>
      </c>
      <c r="Q1211" s="7">
        <f t="shared" si="274"/>
        <v>7.9050068371664759E-3</v>
      </c>
      <c r="R1211" s="7">
        <f t="shared" si="275"/>
        <v>8.9659560646637906E-3</v>
      </c>
      <c r="S1211" s="7">
        <f t="shared" si="276"/>
        <v>1.4693927040806465E-2</v>
      </c>
      <c r="T1211" s="7">
        <f t="shared" si="277"/>
        <v>1.3700699892463508E-2</v>
      </c>
      <c r="U1211" s="7" t="str">
        <f t="shared" si="278"/>
        <v/>
      </c>
      <c r="V1211" s="7">
        <f t="shared" si="279"/>
        <v>-1.2800049993702706E-2</v>
      </c>
      <c r="W1211" s="7">
        <f t="shared" si="280"/>
        <v>-7.448235366096719E-3</v>
      </c>
      <c r="X1211" s="7">
        <f t="shared" si="281"/>
        <v>6.4784723893375569E-3</v>
      </c>
      <c r="Y1211" s="7">
        <f t="shared" si="282"/>
        <v>1.0879018601015413E-4</v>
      </c>
      <c r="Z1211" s="7">
        <v>-1.3415E-2</v>
      </c>
      <c r="AA1211" s="7">
        <f t="shared" si="283"/>
        <v>1.9313782453942097E-2</v>
      </c>
      <c r="AB1211" s="7">
        <f t="shared" si="284"/>
        <v>-5.7449618741725206E-3</v>
      </c>
      <c r="AE1211" s="6">
        <v>45217</v>
      </c>
      <c r="AF1211" s="7">
        <v>19.22</v>
      </c>
      <c r="AG1211" s="7">
        <v>44.4</v>
      </c>
      <c r="AH1211" s="7">
        <v>129.16999999999999</v>
      </c>
      <c r="AI1211" s="7">
        <f t="shared" si="270"/>
        <v>3.6400000000000006</v>
      </c>
      <c r="AJ1211" s="7">
        <v>2.92</v>
      </c>
      <c r="AK1211" s="7">
        <v>50.832999999999998</v>
      </c>
      <c r="AL1211" s="7">
        <f t="shared" si="271"/>
        <v>47.912999999999997</v>
      </c>
      <c r="AM1211" s="7">
        <v>5.33</v>
      </c>
      <c r="AN1211" s="7">
        <v>5.19</v>
      </c>
      <c r="AO1211" s="7">
        <v>4.91</v>
      </c>
      <c r="AP1211" s="7">
        <f t="shared" si="272"/>
        <v>-0.28000000000000025</v>
      </c>
      <c r="AQ1211" s="7">
        <v>2.44</v>
      </c>
      <c r="AR1211" s="7">
        <v>123.81480000000001</v>
      </c>
      <c r="AS1211" s="7">
        <v>1955.3</v>
      </c>
      <c r="AT1211" s="14">
        <v>307.27600000000001</v>
      </c>
      <c r="AU1211" s="14">
        <v>101.0211</v>
      </c>
      <c r="AV1211" s="14">
        <v>67.8</v>
      </c>
      <c r="AY1211" s="6">
        <v>45217</v>
      </c>
      <c r="AZ1211" s="12">
        <v>0</v>
      </c>
      <c r="BA1211" s="12">
        <v>0</v>
      </c>
      <c r="BB1211" s="12">
        <v>0</v>
      </c>
      <c r="BE1211" s="6">
        <v>45217</v>
      </c>
      <c r="BF1211" t="s">
        <v>58</v>
      </c>
      <c r="BG1211" s="52">
        <v>5</v>
      </c>
    </row>
    <row r="1212" spans="1:59" x14ac:dyDescent="0.2">
      <c r="A1212" s="6">
        <v>45218</v>
      </c>
      <c r="B1212" s="12">
        <v>103.7757</v>
      </c>
      <c r="C1212" s="12">
        <v>151.84100000000001</v>
      </c>
      <c r="D1212" s="12">
        <v>117.3173</v>
      </c>
      <c r="E1212" s="12">
        <v>63.4863</v>
      </c>
      <c r="F1212" s="12">
        <v>171.24459999999999</v>
      </c>
      <c r="G1212" s="12"/>
      <c r="H1212" s="12">
        <v>17.617100000000001</v>
      </c>
      <c r="I1212" s="12">
        <v>52.494300000000003</v>
      </c>
      <c r="J1212" s="12">
        <v>11.526199999999999</v>
      </c>
      <c r="K1212" s="12">
        <v>81.849000000000004</v>
      </c>
      <c r="L1212" s="12">
        <v>89.35</v>
      </c>
      <c r="M1212" s="12">
        <v>93.12</v>
      </c>
      <c r="O1212" s="6">
        <v>45218</v>
      </c>
      <c r="P1212" s="7">
        <f t="shared" si="273"/>
        <v>6.188333742881808E-4</v>
      </c>
      <c r="Q1212" s="7">
        <f t="shared" si="274"/>
        <v>1.064837917119291E-3</v>
      </c>
      <c r="R1212" s="7">
        <f t="shared" si="275"/>
        <v>-1.6599281159451092E-3</v>
      </c>
      <c r="S1212" s="7">
        <f t="shared" si="276"/>
        <v>-6.0152366809483745E-4</v>
      </c>
      <c r="T1212" s="7">
        <f t="shared" si="277"/>
        <v>-5.6978262233398991E-4</v>
      </c>
      <c r="U1212" s="7" t="str">
        <f t="shared" si="278"/>
        <v/>
      </c>
      <c r="V1212" s="7">
        <f t="shared" si="279"/>
        <v>-1.2483415766919175E-2</v>
      </c>
      <c r="W1212" s="7">
        <f t="shared" si="280"/>
        <v>-2.6729056683504533E-3</v>
      </c>
      <c r="X1212" s="7">
        <f t="shared" si="281"/>
        <v>7.1571297496378899E-3</v>
      </c>
      <c r="Y1212" s="7">
        <f t="shared" si="282"/>
        <v>4.3626419237947483E-4</v>
      </c>
      <c r="Z1212" s="7">
        <v>-8.8249999999999995E-3</v>
      </c>
      <c r="AA1212" s="7">
        <f t="shared" si="283"/>
        <v>1.1255042839731749E-2</v>
      </c>
      <c r="AB1212" s="7">
        <f t="shared" si="284"/>
        <v>1.2209108494061821E-2</v>
      </c>
      <c r="AE1212" s="6">
        <v>45218</v>
      </c>
      <c r="AF1212" s="7">
        <v>21.4</v>
      </c>
      <c r="AG1212" s="7">
        <v>45.7</v>
      </c>
      <c r="AH1212" s="7">
        <v>134.62</v>
      </c>
      <c r="AI1212" s="7">
        <f t="shared" si="270"/>
        <v>3.7700000000000102</v>
      </c>
      <c r="AJ1212" s="7">
        <v>2.84</v>
      </c>
      <c r="AK1212" s="7">
        <v>50.171999999999997</v>
      </c>
      <c r="AL1212" s="7">
        <f t="shared" si="271"/>
        <v>47.331999999999994</v>
      </c>
      <c r="AM1212" s="7">
        <v>5.33</v>
      </c>
      <c r="AN1212" s="7">
        <v>5.14</v>
      </c>
      <c r="AO1212" s="7">
        <v>4.9800000000000004</v>
      </c>
      <c r="AP1212" s="7">
        <f t="shared" si="272"/>
        <v>-0.15999999999999925</v>
      </c>
      <c r="AQ1212" s="7">
        <v>2.4900000000000002</v>
      </c>
      <c r="AR1212" s="7">
        <v>123.798</v>
      </c>
      <c r="AS1212" s="7">
        <v>1968.4</v>
      </c>
      <c r="AT1212" s="14">
        <v>307.27600000000001</v>
      </c>
      <c r="AU1212" s="14">
        <v>101.0211</v>
      </c>
      <c r="AV1212" s="14">
        <v>67.8</v>
      </c>
      <c r="AY1212" s="6">
        <v>45218</v>
      </c>
      <c r="AZ1212" s="12">
        <v>0</v>
      </c>
      <c r="BA1212" s="12">
        <v>0</v>
      </c>
      <c r="BB1212" s="12">
        <v>0</v>
      </c>
      <c r="BE1212" s="6">
        <v>45218</v>
      </c>
      <c r="BF1212" t="s">
        <v>58</v>
      </c>
      <c r="BG1212" s="52">
        <v>5</v>
      </c>
    </row>
    <row r="1213" spans="1:59" x14ac:dyDescent="0.2">
      <c r="A1213" s="6">
        <v>45219</v>
      </c>
      <c r="B1213" s="12">
        <v>101.9944</v>
      </c>
      <c r="C1213" s="12">
        <v>149.80269999999999</v>
      </c>
      <c r="D1213" s="12">
        <v>115.16370000000001</v>
      </c>
      <c r="E1213" s="12">
        <v>62.263599999999997</v>
      </c>
      <c r="F1213" s="12">
        <v>167.62540000000001</v>
      </c>
      <c r="G1213" s="12"/>
      <c r="H1213" s="12">
        <v>17.931999999999999</v>
      </c>
      <c r="I1213" s="12">
        <v>51.435600000000001</v>
      </c>
      <c r="J1213" s="12">
        <v>11.5015</v>
      </c>
      <c r="K1213" s="12">
        <v>81.866900000000001</v>
      </c>
      <c r="L1213" s="12">
        <v>89.12</v>
      </c>
      <c r="M1213" s="12">
        <v>93.72</v>
      </c>
      <c r="O1213" s="6">
        <v>45219</v>
      </c>
      <c r="P1213" s="7">
        <f t="shared" si="273"/>
        <v>-1.731392946259688E-2</v>
      </c>
      <c r="Q1213" s="7">
        <f t="shared" si="274"/>
        <v>-1.3514825767073652E-2</v>
      </c>
      <c r="R1213" s="7">
        <f t="shared" si="275"/>
        <v>-1.8527635426188561E-2</v>
      </c>
      <c r="S1213" s="7">
        <f t="shared" si="276"/>
        <v>-1.9447149211742114E-2</v>
      </c>
      <c r="T1213" s="7">
        <f t="shared" si="277"/>
        <v>-2.1361215920556731E-2</v>
      </c>
      <c r="U1213" s="7" t="str">
        <f t="shared" si="278"/>
        <v/>
      </c>
      <c r="V1213" s="7">
        <f t="shared" si="279"/>
        <v>1.7716805028942118E-2</v>
      </c>
      <c r="W1213" s="7">
        <f t="shared" si="280"/>
        <v>-2.0374052551231547E-2</v>
      </c>
      <c r="X1213" s="7">
        <f t="shared" si="281"/>
        <v>-2.1452432915654292E-3</v>
      </c>
      <c r="Y1213" s="7">
        <f t="shared" si="282"/>
        <v>2.1867149215585904E-4</v>
      </c>
      <c r="Z1213" s="7">
        <v>-1.2364E-2</v>
      </c>
      <c r="AA1213" s="7">
        <f t="shared" si="283"/>
        <v>-2.5774654264629953E-3</v>
      </c>
      <c r="AB1213" s="7">
        <f t="shared" si="284"/>
        <v>6.4226296564671922E-3</v>
      </c>
      <c r="AE1213" s="6">
        <v>45219</v>
      </c>
      <c r="AF1213" s="7">
        <v>21.71</v>
      </c>
      <c r="AG1213" s="7">
        <v>43.79</v>
      </c>
      <c r="AH1213" s="7">
        <v>135.44999999999999</v>
      </c>
      <c r="AI1213" s="7">
        <f t="shared" si="270"/>
        <v>4.5999999999999943</v>
      </c>
      <c r="AJ1213" s="7">
        <v>2.6</v>
      </c>
      <c r="AK1213" s="7">
        <v>51.112000000000002</v>
      </c>
      <c r="AL1213" s="7">
        <f t="shared" si="271"/>
        <v>48.512</v>
      </c>
      <c r="AM1213" s="7">
        <v>5.33</v>
      </c>
      <c r="AN1213" s="7">
        <v>5.07</v>
      </c>
      <c r="AO1213" s="7">
        <v>4.93</v>
      </c>
      <c r="AP1213" s="7">
        <f t="shared" si="272"/>
        <v>-0.14000000000000057</v>
      </c>
      <c r="AQ1213" s="7">
        <v>2.4700000000000002</v>
      </c>
      <c r="AR1213" s="7">
        <v>123.61199999999999</v>
      </c>
      <c r="AS1213" s="7">
        <v>1982.5</v>
      </c>
      <c r="AT1213" s="14">
        <v>307.27600000000001</v>
      </c>
      <c r="AU1213" s="14">
        <v>101.0211</v>
      </c>
      <c r="AV1213" s="14">
        <v>67.8</v>
      </c>
      <c r="AY1213" s="6">
        <v>45219</v>
      </c>
      <c r="AZ1213" s="12">
        <v>0</v>
      </c>
      <c r="BA1213" s="12">
        <v>0</v>
      </c>
      <c r="BB1213" s="12">
        <v>0</v>
      </c>
      <c r="BE1213" s="6">
        <v>45219</v>
      </c>
      <c r="BF1213" t="s">
        <v>58</v>
      </c>
      <c r="BG1213" s="52">
        <v>5</v>
      </c>
    </row>
    <row r="1214" spans="1:59" x14ac:dyDescent="0.2">
      <c r="A1214" s="6">
        <v>45222</v>
      </c>
      <c r="B1214" s="12">
        <v>100.4978</v>
      </c>
      <c r="C1214" s="12">
        <v>144.28039999999999</v>
      </c>
      <c r="D1214" s="12">
        <v>112.6387</v>
      </c>
      <c r="E1214" s="12">
        <v>60.0092</v>
      </c>
      <c r="F1214" s="12">
        <v>165.1378</v>
      </c>
      <c r="G1214" s="12"/>
      <c r="H1214" s="12">
        <v>17.829899999999999</v>
      </c>
      <c r="I1214" s="12">
        <v>51.585500000000003</v>
      </c>
      <c r="J1214" s="12">
        <v>11.3208</v>
      </c>
      <c r="K1214" s="12">
        <v>81.875799999999998</v>
      </c>
      <c r="L1214" s="12">
        <v>85.49</v>
      </c>
      <c r="M1214" s="12">
        <v>91.88</v>
      </c>
      <c r="O1214" s="6">
        <v>45222</v>
      </c>
      <c r="P1214" s="7">
        <f t="shared" si="273"/>
        <v>-1.4782073104053729E-2</v>
      </c>
      <c r="Q1214" s="7">
        <f t="shared" si="274"/>
        <v>-3.7560466534210468E-2</v>
      </c>
      <c r="R1214" s="7">
        <f t="shared" si="275"/>
        <v>-2.2169243289424548E-2</v>
      </c>
      <c r="S1214" s="7">
        <f t="shared" si="276"/>
        <v>-3.6879101577373209E-2</v>
      </c>
      <c r="T1214" s="7">
        <f t="shared" si="277"/>
        <v>-1.495145100714125E-2</v>
      </c>
      <c r="U1214" s="7" t="str">
        <f t="shared" si="278"/>
        <v/>
      </c>
      <c r="V1214" s="7">
        <f t="shared" si="279"/>
        <v>-5.7100029588297661E-3</v>
      </c>
      <c r="W1214" s="7">
        <f t="shared" si="280"/>
        <v>2.9100855220316512E-3</v>
      </c>
      <c r="X1214" s="7">
        <f t="shared" si="281"/>
        <v>-1.5835719989911918E-2</v>
      </c>
      <c r="Y1214" s="7">
        <f t="shared" si="282"/>
        <v>1.0870713636402557E-4</v>
      </c>
      <c r="Z1214" s="7">
        <v>-1.7340000000000001E-3</v>
      </c>
      <c r="AA1214" s="7">
        <f t="shared" si="283"/>
        <v>-4.1584366140831677E-2</v>
      </c>
      <c r="AB1214" s="7">
        <f t="shared" si="284"/>
        <v>-1.9828235818697439E-2</v>
      </c>
      <c r="AE1214" s="6">
        <v>45222</v>
      </c>
      <c r="AF1214" s="7">
        <v>20.37</v>
      </c>
      <c r="AG1214" s="7">
        <v>41.74</v>
      </c>
      <c r="AH1214" s="7">
        <v>131.83000000000001</v>
      </c>
      <c r="AI1214" s="7">
        <f t="shared" si="270"/>
        <v>6.3900000000000006</v>
      </c>
      <c r="AJ1214" s="7">
        <v>2.65</v>
      </c>
      <c r="AK1214" s="7">
        <v>51.276000000000003</v>
      </c>
      <c r="AL1214" s="7">
        <f t="shared" si="271"/>
        <v>48.626000000000005</v>
      </c>
      <c r="AM1214" s="7">
        <v>5.33</v>
      </c>
      <c r="AN1214" s="7">
        <v>5.05</v>
      </c>
      <c r="AO1214" s="7">
        <v>4.8600000000000003</v>
      </c>
      <c r="AP1214" s="7">
        <f t="shared" si="272"/>
        <v>-0.1899999999999995</v>
      </c>
      <c r="AQ1214" s="7">
        <v>2.41</v>
      </c>
      <c r="AR1214" s="7">
        <v>123.2846</v>
      </c>
      <c r="AS1214" s="7">
        <v>1976.3</v>
      </c>
      <c r="AT1214" s="14">
        <v>307.27600000000001</v>
      </c>
      <c r="AU1214" s="14">
        <v>101.0211</v>
      </c>
      <c r="AV1214" s="14">
        <v>67.8</v>
      </c>
      <c r="AY1214" s="6">
        <v>45222</v>
      </c>
      <c r="AZ1214" s="12">
        <v>0</v>
      </c>
      <c r="BA1214" s="12">
        <v>0</v>
      </c>
      <c r="BB1214" s="12">
        <v>0</v>
      </c>
      <c r="BE1214" s="6">
        <v>45222</v>
      </c>
      <c r="BF1214" t="s">
        <v>58</v>
      </c>
      <c r="BG1214" s="52">
        <v>5</v>
      </c>
    </row>
    <row r="1215" spans="1:59" x14ac:dyDescent="0.2">
      <c r="A1215" s="6">
        <v>45223</v>
      </c>
      <c r="B1215" s="12">
        <v>99.524500000000003</v>
      </c>
      <c r="C1215" s="12">
        <v>140.6617</v>
      </c>
      <c r="D1215" s="12">
        <v>111.3484</v>
      </c>
      <c r="E1215" s="12">
        <v>59.732100000000003</v>
      </c>
      <c r="F1215" s="12">
        <v>163.88919999999999</v>
      </c>
      <c r="G1215" s="12"/>
      <c r="H1215" s="12">
        <v>18.255400000000002</v>
      </c>
      <c r="I1215" s="12">
        <v>52.953400000000002</v>
      </c>
      <c r="J1215" s="12">
        <v>11.296200000000001</v>
      </c>
      <c r="K1215" s="12">
        <v>81.884799999999998</v>
      </c>
      <c r="L1215" s="12">
        <v>84.58</v>
      </c>
      <c r="M1215" s="12">
        <v>88</v>
      </c>
      <c r="O1215" s="6">
        <v>45223</v>
      </c>
      <c r="P1215" s="7">
        <f t="shared" si="273"/>
        <v>-9.7319917018548526E-3</v>
      </c>
      <c r="Q1215" s="7">
        <f t="shared" si="274"/>
        <v>-2.5400911730834398E-2</v>
      </c>
      <c r="R1215" s="7">
        <f t="shared" si="275"/>
        <v>-1.1521326656231573E-2</v>
      </c>
      <c r="S1215" s="7">
        <f t="shared" si="276"/>
        <v>-4.6283194629470076E-3</v>
      </c>
      <c r="T1215" s="7">
        <f t="shared" si="277"/>
        <v>-7.589687129766833E-3</v>
      </c>
      <c r="U1215" s="7" t="str">
        <f t="shared" si="278"/>
        <v/>
      </c>
      <c r="V1215" s="7">
        <f t="shared" si="279"/>
        <v>2.3584103338162028E-2</v>
      </c>
      <c r="W1215" s="7">
        <f t="shared" si="280"/>
        <v>2.6171656260743605E-2</v>
      </c>
      <c r="X1215" s="7">
        <f t="shared" si="281"/>
        <v>-2.1753556794404205E-3</v>
      </c>
      <c r="Y1215" s="7">
        <f t="shared" si="282"/>
        <v>1.0991654902415716E-4</v>
      </c>
      <c r="Z1215" s="7">
        <v>7.5110000000000003E-3</v>
      </c>
      <c r="AA1215" s="7">
        <f t="shared" si="283"/>
        <v>-1.0701577993799772E-2</v>
      </c>
      <c r="AB1215" s="7">
        <f t="shared" si="284"/>
        <v>-4.3146563342690999E-2</v>
      </c>
      <c r="AE1215" s="6">
        <v>45223</v>
      </c>
      <c r="AF1215" s="7">
        <v>18.97</v>
      </c>
      <c r="AG1215" s="7">
        <v>41.08</v>
      </c>
      <c r="AH1215" s="7">
        <v>128.13</v>
      </c>
      <c r="AI1215" s="7">
        <f t="shared" si="270"/>
        <v>3.4200000000000017</v>
      </c>
      <c r="AJ1215" s="7">
        <v>2.85</v>
      </c>
      <c r="AK1215" s="7">
        <v>49.264000000000003</v>
      </c>
      <c r="AL1215" s="7">
        <f t="shared" si="271"/>
        <v>46.414000000000001</v>
      </c>
      <c r="AM1215" s="7">
        <v>5.33</v>
      </c>
      <c r="AN1215" s="7">
        <v>5.0199999999999996</v>
      </c>
      <c r="AO1215" s="7">
        <v>4.83</v>
      </c>
      <c r="AP1215" s="7">
        <f t="shared" si="272"/>
        <v>-0.1899999999999995</v>
      </c>
      <c r="AQ1215" s="7">
        <v>2.4</v>
      </c>
      <c r="AR1215" s="7">
        <v>123.6416</v>
      </c>
      <c r="AS1215" s="7">
        <v>1975</v>
      </c>
      <c r="AT1215" s="14">
        <v>307.27600000000001</v>
      </c>
      <c r="AU1215" s="14">
        <v>101.0211</v>
      </c>
      <c r="AV1215" s="14">
        <v>67.8</v>
      </c>
      <c r="AY1215" s="6">
        <v>45223</v>
      </c>
      <c r="AZ1215" s="12">
        <v>0</v>
      </c>
      <c r="BA1215" s="12">
        <v>0</v>
      </c>
      <c r="BB1215" s="12">
        <v>0</v>
      </c>
      <c r="BE1215" s="6">
        <v>45223</v>
      </c>
      <c r="BF1215" t="s">
        <v>58</v>
      </c>
      <c r="BG1215" s="52">
        <v>5</v>
      </c>
    </row>
    <row r="1216" spans="1:59" x14ac:dyDescent="0.2">
      <c r="A1216" s="6">
        <v>45224</v>
      </c>
      <c r="B1216" s="12">
        <v>99.708100000000002</v>
      </c>
      <c r="C1216" s="12">
        <v>139.96129999999999</v>
      </c>
      <c r="D1216" s="12">
        <v>111.7754</v>
      </c>
      <c r="E1216" s="12">
        <v>60.439</v>
      </c>
      <c r="F1216" s="12">
        <v>163.84030000000001</v>
      </c>
      <c r="G1216" s="12"/>
      <c r="H1216" s="12">
        <v>18.340599999999998</v>
      </c>
      <c r="I1216" s="12">
        <v>52.175699999999999</v>
      </c>
      <c r="J1216" s="12">
        <v>11.2469</v>
      </c>
      <c r="K1216" s="12">
        <v>81.893699999999995</v>
      </c>
      <c r="L1216" s="12">
        <v>86.07</v>
      </c>
      <c r="M1216" s="12">
        <v>90.14</v>
      </c>
      <c r="O1216" s="6">
        <v>45224</v>
      </c>
      <c r="P1216" s="7">
        <f t="shared" si="273"/>
        <v>1.8430723884826333E-3</v>
      </c>
      <c r="Q1216" s="7">
        <f t="shared" si="274"/>
        <v>-4.9917608632301458E-3</v>
      </c>
      <c r="R1216" s="7">
        <f t="shared" si="275"/>
        <v>3.8274762376811623E-3</v>
      </c>
      <c r="S1216" s="7">
        <f t="shared" si="276"/>
        <v>1.1765027595314588E-2</v>
      </c>
      <c r="T1216" s="7">
        <f t="shared" si="277"/>
        <v>-2.9841683682955869E-4</v>
      </c>
      <c r="U1216" s="7" t="str">
        <f t="shared" si="278"/>
        <v/>
      </c>
      <c r="V1216" s="7">
        <f t="shared" si="279"/>
        <v>4.6562549968841779E-3</v>
      </c>
      <c r="W1216" s="7">
        <f t="shared" si="280"/>
        <v>-1.4795412245822169E-2</v>
      </c>
      <c r="X1216" s="7">
        <f t="shared" si="281"/>
        <v>-4.373850854118456E-3</v>
      </c>
      <c r="Y1216" s="7">
        <f t="shared" si="282"/>
        <v>1.0868337429829638E-4</v>
      </c>
      <c r="Z1216" s="7">
        <v>-1.4456E-2</v>
      </c>
      <c r="AA1216" s="7">
        <f t="shared" si="283"/>
        <v>1.746308661704048E-2</v>
      </c>
      <c r="AB1216" s="7">
        <f t="shared" si="284"/>
        <v>2.4027202784295827E-2</v>
      </c>
      <c r="AE1216" s="6">
        <v>45224</v>
      </c>
      <c r="AF1216" s="7">
        <v>20.190000000000001</v>
      </c>
      <c r="AG1216" s="7">
        <v>44.91</v>
      </c>
      <c r="AH1216" s="7">
        <v>131.21</v>
      </c>
      <c r="AI1216" s="7">
        <f t="shared" si="270"/>
        <v>4.0700000000000074</v>
      </c>
      <c r="AJ1216" s="7">
        <v>2.86</v>
      </c>
      <c r="AK1216" s="7">
        <v>49.923999999999999</v>
      </c>
      <c r="AL1216" s="7">
        <f t="shared" si="271"/>
        <v>47.064</v>
      </c>
      <c r="AM1216" s="7">
        <v>5.33</v>
      </c>
      <c r="AN1216" s="7">
        <v>5.08</v>
      </c>
      <c r="AO1216" s="7">
        <v>4.95</v>
      </c>
      <c r="AP1216" s="7">
        <f t="shared" si="272"/>
        <v>-0.12999999999999989</v>
      </c>
      <c r="AQ1216" s="7">
        <v>2.4300000000000002</v>
      </c>
      <c r="AR1216" s="7">
        <v>123.7871</v>
      </c>
      <c r="AS1216" s="7">
        <v>1984.1</v>
      </c>
      <c r="AT1216" s="14">
        <v>307.27600000000001</v>
      </c>
      <c r="AU1216" s="14">
        <v>101.0211</v>
      </c>
      <c r="AV1216" s="14">
        <v>67.8</v>
      </c>
      <c r="AY1216" s="6">
        <v>45224</v>
      </c>
      <c r="AZ1216" s="12">
        <v>0</v>
      </c>
      <c r="BA1216" s="12">
        <v>0</v>
      </c>
      <c r="BB1216" s="12">
        <v>0</v>
      </c>
      <c r="BE1216" s="6">
        <v>45224</v>
      </c>
      <c r="BF1216" t="s">
        <v>58</v>
      </c>
      <c r="BG1216" s="52">
        <v>5</v>
      </c>
    </row>
    <row r="1217" spans="1:59" x14ac:dyDescent="0.2">
      <c r="A1217" s="6">
        <v>45225</v>
      </c>
      <c r="B1217" s="12">
        <v>98.799099999999996</v>
      </c>
      <c r="C1217" s="12">
        <v>138.9556</v>
      </c>
      <c r="D1217" s="12">
        <v>109.82599999999999</v>
      </c>
      <c r="E1217" s="12">
        <v>60.439</v>
      </c>
      <c r="F1217" s="12">
        <v>163.74279999999999</v>
      </c>
      <c r="G1217" s="12"/>
      <c r="H1217" s="12">
        <v>18.229900000000001</v>
      </c>
      <c r="I1217" s="12">
        <v>51.3887</v>
      </c>
      <c r="J1217" s="12">
        <v>11.148300000000001</v>
      </c>
      <c r="K1217" s="12">
        <v>81.929400000000001</v>
      </c>
      <c r="L1217" s="12">
        <v>83.8</v>
      </c>
      <c r="M1217" s="12">
        <v>88.45</v>
      </c>
      <c r="O1217" s="6">
        <v>45225</v>
      </c>
      <c r="P1217" s="7">
        <f t="shared" si="273"/>
        <v>-9.1584219983018838E-3</v>
      </c>
      <c r="Q1217" s="7">
        <f t="shared" si="274"/>
        <v>-7.2114981810550149E-3</v>
      </c>
      <c r="R1217" s="7">
        <f t="shared" si="275"/>
        <v>-1.7594205516064131E-2</v>
      </c>
      <c r="S1217" s="7">
        <f t="shared" si="276"/>
        <v>0</v>
      </c>
      <c r="T1217" s="7">
        <f t="shared" si="277"/>
        <v>-5.9526882112708585E-4</v>
      </c>
      <c r="U1217" s="7" t="str">
        <f t="shared" si="278"/>
        <v/>
      </c>
      <c r="V1217" s="7">
        <f t="shared" si="279"/>
        <v>-6.0540784574044642E-3</v>
      </c>
      <c r="W1217" s="7">
        <f t="shared" si="280"/>
        <v>-1.5198565326594572E-2</v>
      </c>
      <c r="X1217" s="7">
        <f t="shared" si="281"/>
        <v>-8.8055152082289929E-3</v>
      </c>
      <c r="Y1217" s="7">
        <f t="shared" si="282"/>
        <v>4.3583597874917717E-4</v>
      </c>
      <c r="Z1217" s="7">
        <v>-1.2047E-2</v>
      </c>
      <c r="AA1217" s="7">
        <f t="shared" si="283"/>
        <v>-2.6727911173345744E-2</v>
      </c>
      <c r="AB1217" s="7">
        <f t="shared" si="284"/>
        <v>-1.8926596656707935E-2</v>
      </c>
      <c r="AE1217" s="6">
        <v>45225</v>
      </c>
      <c r="AF1217" s="7">
        <v>20.68</v>
      </c>
      <c r="AG1217" s="7">
        <v>43.93</v>
      </c>
      <c r="AH1217" s="7">
        <v>130.94</v>
      </c>
      <c r="AI1217" s="7">
        <f t="shared" si="270"/>
        <v>4.6500000000000057</v>
      </c>
      <c r="AJ1217" s="7">
        <v>2.87</v>
      </c>
      <c r="AK1217" s="7">
        <v>50.808999999999997</v>
      </c>
      <c r="AL1217" s="7">
        <f t="shared" si="271"/>
        <v>47.939</v>
      </c>
      <c r="AM1217" s="7">
        <v>5.33</v>
      </c>
      <c r="AN1217" s="7">
        <v>5.0199999999999996</v>
      </c>
      <c r="AO1217" s="7">
        <v>4.8600000000000003</v>
      </c>
      <c r="AP1217" s="7">
        <f t="shared" si="272"/>
        <v>-0.15999999999999925</v>
      </c>
      <c r="AQ1217" s="7">
        <v>2.42</v>
      </c>
      <c r="AR1217" s="7">
        <v>124.0064</v>
      </c>
      <c r="AS1217" s="7">
        <v>1987.2</v>
      </c>
      <c r="AT1217" s="14">
        <v>307.27600000000001</v>
      </c>
      <c r="AU1217" s="14">
        <v>101.0211</v>
      </c>
      <c r="AV1217" s="14">
        <v>67.8</v>
      </c>
      <c r="AY1217" s="6">
        <v>45225</v>
      </c>
      <c r="AZ1217" s="12">
        <v>0</v>
      </c>
      <c r="BA1217" s="12">
        <v>0</v>
      </c>
      <c r="BB1217" s="12">
        <v>0</v>
      </c>
      <c r="BE1217" s="6">
        <v>45225</v>
      </c>
      <c r="BF1217" t="s">
        <v>58</v>
      </c>
      <c r="BG1217" s="52">
        <v>5</v>
      </c>
    </row>
    <row r="1218" spans="1:59" x14ac:dyDescent="0.2">
      <c r="A1218" s="6">
        <v>45226</v>
      </c>
      <c r="B1218" s="12">
        <v>96.916700000000006</v>
      </c>
      <c r="C1218" s="12">
        <v>129.61709999999999</v>
      </c>
      <c r="D1218" s="12">
        <v>109.3526</v>
      </c>
      <c r="E1218" s="12">
        <v>59.445599999999999</v>
      </c>
      <c r="F1218" s="12">
        <v>162.77709999999999</v>
      </c>
      <c r="G1218" s="12"/>
      <c r="H1218" s="12">
        <v>18.953299999999999</v>
      </c>
      <c r="I1218" s="12">
        <v>54.077599999999997</v>
      </c>
      <c r="J1218" s="12">
        <v>11.024699999999999</v>
      </c>
      <c r="K1218" s="12">
        <v>81.956199999999995</v>
      </c>
      <c r="L1218" s="12">
        <v>86.04</v>
      </c>
      <c r="M1218" s="12">
        <v>90.73</v>
      </c>
      <c r="O1218" s="6">
        <v>45226</v>
      </c>
      <c r="P1218" s="7">
        <f t="shared" si="273"/>
        <v>-1.9236648731894981E-2</v>
      </c>
      <c r="Q1218" s="7">
        <f t="shared" si="274"/>
        <v>-6.9569737984684618E-2</v>
      </c>
      <c r="R1218" s="7">
        <f t="shared" si="275"/>
        <v>-4.3197715119411943E-3</v>
      </c>
      <c r="S1218" s="7">
        <f t="shared" si="276"/>
        <v>-1.6572983310263772E-2</v>
      </c>
      <c r="T1218" s="7">
        <f t="shared" si="277"/>
        <v>-5.9151237992732314E-3</v>
      </c>
      <c r="U1218" s="7" t="str">
        <f t="shared" si="278"/>
        <v/>
      </c>
      <c r="V1218" s="7">
        <f t="shared" si="279"/>
        <v>3.8914955635599997E-2</v>
      </c>
      <c r="W1218" s="7">
        <f t="shared" si="280"/>
        <v>5.1001748117890738E-2</v>
      </c>
      <c r="X1218" s="7">
        <f t="shared" si="281"/>
        <v>-1.1148809835903536E-2</v>
      </c>
      <c r="Y1218" s="7">
        <f t="shared" si="282"/>
        <v>3.2705741369447138E-4</v>
      </c>
      <c r="Z1218" s="7">
        <v>-4.5430000000000002E-3</v>
      </c>
      <c r="AA1218" s="7">
        <f t="shared" si="283"/>
        <v>2.6379296911492139E-2</v>
      </c>
      <c r="AB1218" s="7">
        <f t="shared" si="284"/>
        <v>2.5450642575743188E-2</v>
      </c>
      <c r="AE1218" s="6">
        <v>45226</v>
      </c>
      <c r="AF1218" s="7">
        <v>21.27</v>
      </c>
      <c r="AG1218" s="7">
        <v>46.64</v>
      </c>
      <c r="AH1218" s="7">
        <v>129.16</v>
      </c>
      <c r="AI1218" s="7">
        <f t="shared" si="270"/>
        <v>4.6899999999999977</v>
      </c>
      <c r="AJ1218" s="7">
        <v>3.24</v>
      </c>
      <c r="AK1218" s="7">
        <v>50.531999999999996</v>
      </c>
      <c r="AL1218" s="7">
        <f t="shared" si="271"/>
        <v>47.291999999999994</v>
      </c>
      <c r="AM1218" s="7">
        <v>5.33</v>
      </c>
      <c r="AN1218" s="7">
        <v>4.99</v>
      </c>
      <c r="AO1218" s="7">
        <v>4.84</v>
      </c>
      <c r="AP1218" s="7">
        <f t="shared" si="272"/>
        <v>-0.15000000000000036</v>
      </c>
      <c r="AQ1218" s="7">
        <v>2.42</v>
      </c>
      <c r="AR1218" s="7">
        <v>123.62</v>
      </c>
      <c r="AS1218" s="7">
        <v>1988.6</v>
      </c>
      <c r="AT1218" s="14">
        <v>307.27600000000001</v>
      </c>
      <c r="AU1218" s="14">
        <v>101.0211</v>
      </c>
      <c r="AV1218" s="14">
        <v>67.8</v>
      </c>
      <c r="AY1218" s="6">
        <v>45226</v>
      </c>
      <c r="AZ1218" s="12">
        <v>0</v>
      </c>
      <c r="BA1218" s="12">
        <v>0</v>
      </c>
      <c r="BB1218" s="12">
        <v>0</v>
      </c>
      <c r="BE1218" s="6">
        <v>45226</v>
      </c>
      <c r="BF1218" t="s">
        <v>58</v>
      </c>
      <c r="BG1218" s="52">
        <v>5</v>
      </c>
    </row>
    <row r="1219" spans="1:59" x14ac:dyDescent="0.2">
      <c r="A1219" s="6">
        <v>45229</v>
      </c>
      <c r="B1219" s="12">
        <v>97.219800000000006</v>
      </c>
      <c r="C1219" s="12">
        <v>131.17949999999999</v>
      </c>
      <c r="D1219" s="12">
        <v>109.6682</v>
      </c>
      <c r="E1219" s="12">
        <v>58.910600000000002</v>
      </c>
      <c r="F1219" s="12">
        <v>162.76730000000001</v>
      </c>
      <c r="G1219" s="12"/>
      <c r="H1219" s="12">
        <v>18.5959</v>
      </c>
      <c r="I1219" s="12">
        <v>52.737900000000003</v>
      </c>
      <c r="J1219" s="12">
        <v>11.058299999999999</v>
      </c>
      <c r="K1219" s="12">
        <v>81.965100000000007</v>
      </c>
      <c r="L1219" s="12">
        <v>83.03</v>
      </c>
      <c r="M1219" s="12">
        <v>90.73</v>
      </c>
      <c r="O1219" s="6">
        <v>45229</v>
      </c>
      <c r="P1219" s="7">
        <f t="shared" si="273"/>
        <v>3.1225477566187614E-3</v>
      </c>
      <c r="Q1219" s="7">
        <f t="shared" si="274"/>
        <v>1.1981894642969464E-2</v>
      </c>
      <c r="R1219" s="7">
        <f t="shared" si="275"/>
        <v>2.8819200590415564E-3</v>
      </c>
      <c r="S1219" s="7">
        <f t="shared" si="276"/>
        <v>-9.0405681134460396E-3</v>
      </c>
      <c r="T1219" s="7">
        <f t="shared" si="277"/>
        <v>-6.0206841235458537E-5</v>
      </c>
      <c r="U1219" s="7" t="str">
        <f t="shared" si="278"/>
        <v/>
      </c>
      <c r="V1219" s="7">
        <f t="shared" si="279"/>
        <v>-1.9036932534263043E-2</v>
      </c>
      <c r="W1219" s="7">
        <f t="shared" si="280"/>
        <v>-2.5085689894307695E-2</v>
      </c>
      <c r="X1219" s="7">
        <f t="shared" si="281"/>
        <v>3.0430671492747349E-3</v>
      </c>
      <c r="Y1219" s="7">
        <f t="shared" si="282"/>
        <v>1.0858869480355486E-4</v>
      </c>
      <c r="Z1219" s="7">
        <v>1.1885E-2</v>
      </c>
      <c r="AA1219" s="7">
        <f t="shared" si="283"/>
        <v>-3.5610316125590159E-2</v>
      </c>
      <c r="AB1219" s="7">
        <f t="shared" si="284"/>
        <v>0</v>
      </c>
      <c r="AE1219" s="6">
        <v>45229</v>
      </c>
      <c r="AF1219" s="7">
        <v>19.75</v>
      </c>
      <c r="AG1219" s="7">
        <v>44.01</v>
      </c>
      <c r="AH1219" s="7">
        <v>131.9</v>
      </c>
      <c r="AI1219" s="7">
        <f t="shared" si="270"/>
        <v>7.7000000000000028</v>
      </c>
      <c r="AJ1219" s="7">
        <v>3.17</v>
      </c>
      <c r="AK1219" s="7">
        <v>50.546999999999997</v>
      </c>
      <c r="AL1219" s="7">
        <f t="shared" si="271"/>
        <v>47.376999999999995</v>
      </c>
      <c r="AM1219" s="7">
        <v>5.33</v>
      </c>
      <c r="AN1219" s="7">
        <v>5.03</v>
      </c>
      <c r="AO1219" s="7">
        <v>4.88</v>
      </c>
      <c r="AP1219" s="7">
        <f t="shared" si="272"/>
        <v>-0.15000000000000036</v>
      </c>
      <c r="AQ1219" s="7">
        <v>2.44</v>
      </c>
      <c r="AR1219" s="7">
        <v>123.4076</v>
      </c>
      <c r="AS1219" s="7">
        <v>1996.2</v>
      </c>
      <c r="AT1219" s="14">
        <v>307.27600000000001</v>
      </c>
      <c r="AU1219" s="14">
        <v>101.0211</v>
      </c>
      <c r="AV1219" s="14">
        <v>67.8</v>
      </c>
      <c r="AY1219" s="6">
        <v>45229</v>
      </c>
      <c r="AZ1219" s="12">
        <v>0</v>
      </c>
      <c r="BA1219" s="12">
        <v>0</v>
      </c>
      <c r="BB1219" s="12">
        <v>0</v>
      </c>
      <c r="BE1219" s="6">
        <v>45229</v>
      </c>
      <c r="BF1219" t="s">
        <v>58</v>
      </c>
      <c r="BG1219" s="52">
        <v>5</v>
      </c>
    </row>
    <row r="1220" spans="1:59" x14ac:dyDescent="0.2">
      <c r="A1220" s="6">
        <v>45230</v>
      </c>
      <c r="B1220" s="12">
        <v>97.1922</v>
      </c>
      <c r="C1220" s="12">
        <v>130.8562</v>
      </c>
      <c r="D1220" s="12">
        <v>110.2809</v>
      </c>
      <c r="E1220" s="12">
        <v>59.0443</v>
      </c>
      <c r="F1220" s="12">
        <v>162.34780000000001</v>
      </c>
      <c r="G1220" s="12"/>
      <c r="H1220" s="12">
        <v>18.936299999999999</v>
      </c>
      <c r="I1220" s="12">
        <v>52.606699999999996</v>
      </c>
      <c r="J1220" s="12">
        <v>11.058299999999999</v>
      </c>
      <c r="K1220" s="12">
        <v>81.965100000000007</v>
      </c>
      <c r="L1220" s="12">
        <v>81.64</v>
      </c>
      <c r="M1220" s="12">
        <v>86.82</v>
      </c>
      <c r="O1220" s="6">
        <v>45230</v>
      </c>
      <c r="P1220" s="7">
        <f t="shared" si="273"/>
        <v>-2.8393309245755842E-4</v>
      </c>
      <c r="Q1220" s="7">
        <f t="shared" si="274"/>
        <v>-2.4676039490012323E-3</v>
      </c>
      <c r="R1220" s="7">
        <f t="shared" si="275"/>
        <v>5.5713034044723433E-3</v>
      </c>
      <c r="S1220" s="7">
        <f t="shared" si="276"/>
        <v>2.2669691086792854E-3</v>
      </c>
      <c r="T1220" s="7">
        <f t="shared" si="277"/>
        <v>-2.5806259556049051E-3</v>
      </c>
      <c r="U1220" s="7" t="str">
        <f t="shared" si="278"/>
        <v/>
      </c>
      <c r="V1220" s="7">
        <f t="shared" si="279"/>
        <v>1.8139588611881374E-2</v>
      </c>
      <c r="W1220" s="7">
        <f t="shared" si="280"/>
        <v>-2.4908740995810666E-3</v>
      </c>
      <c r="X1220" s="7">
        <f t="shared" si="281"/>
        <v>0</v>
      </c>
      <c r="Y1220" s="7">
        <f t="shared" si="282"/>
        <v>0</v>
      </c>
      <c r="Z1220" s="7">
        <v>6.2610000000000001E-3</v>
      </c>
      <c r="AA1220" s="7">
        <f t="shared" si="283"/>
        <v>-1.6882650332295173E-2</v>
      </c>
      <c r="AB1220" s="7">
        <f t="shared" si="284"/>
        <v>-4.4051053310090148E-2</v>
      </c>
      <c r="AE1220" s="6">
        <v>45230</v>
      </c>
      <c r="AF1220" s="7">
        <v>18.14</v>
      </c>
      <c r="AG1220" s="7">
        <v>41.99</v>
      </c>
      <c r="AH1220" s="7">
        <v>126.86</v>
      </c>
      <c r="AI1220" s="7">
        <f t="shared" ref="AI1220:AI1283" si="285">IF(AND(M1220&lt;&gt;"",L1220&lt;&gt;""),M1220-L1220,"")</f>
        <v>5.1799999999999926</v>
      </c>
      <c r="AJ1220" s="7">
        <v>3.34</v>
      </c>
      <c r="AK1220" s="7">
        <v>48.006</v>
      </c>
      <c r="AL1220" s="7">
        <f t="shared" ref="AL1220:AL1283" si="286">IF(AND(AK1220&lt;&gt;"",AJ1220&lt;&gt;""),AK1220-AJ1220,"")</f>
        <v>44.665999999999997</v>
      </c>
      <c r="AM1220" s="7">
        <v>5.33</v>
      </c>
      <c r="AN1220" s="7">
        <v>5.07</v>
      </c>
      <c r="AO1220" s="7">
        <v>4.88</v>
      </c>
      <c r="AP1220" s="7">
        <f t="shared" ref="AP1220:AP1283" si="287">IF(AND(AO1220&lt;&gt;"",AN1220&lt;&gt;""),AO1220-AN1220,"")</f>
        <v>-0.19000000000000039</v>
      </c>
      <c r="AQ1220" s="7">
        <v>2.42</v>
      </c>
      <c r="AR1220" s="7">
        <v>123.8364</v>
      </c>
      <c r="AS1220" s="7">
        <v>1985.2</v>
      </c>
      <c r="AT1220" s="14">
        <v>307.27600000000001</v>
      </c>
      <c r="AU1220" s="14">
        <v>101.0211</v>
      </c>
      <c r="AV1220" s="14">
        <v>67.8</v>
      </c>
      <c r="AY1220" s="6">
        <v>45230</v>
      </c>
      <c r="AZ1220" s="12">
        <v>0</v>
      </c>
      <c r="BA1220" s="12">
        <v>0</v>
      </c>
      <c r="BB1220" s="12">
        <v>0</v>
      </c>
      <c r="BE1220" s="6">
        <v>45230</v>
      </c>
      <c r="BF1220" t="s">
        <v>58</v>
      </c>
      <c r="BG1220" s="52">
        <v>5</v>
      </c>
    </row>
    <row r="1221" spans="1:59" x14ac:dyDescent="0.2">
      <c r="A1221" s="6">
        <v>45231</v>
      </c>
      <c r="B1221" s="12">
        <v>96.999399999999994</v>
      </c>
      <c r="C1221" s="12">
        <v>129.28489999999999</v>
      </c>
      <c r="D1221" s="12">
        <v>108.3036</v>
      </c>
      <c r="E1221" s="12">
        <v>58.6145</v>
      </c>
      <c r="F1221" s="12">
        <v>164.50370000000001</v>
      </c>
      <c r="G1221" s="12"/>
      <c r="H1221" s="12">
        <v>19.344799999999999</v>
      </c>
      <c r="I1221" s="12">
        <v>54.236899999999999</v>
      </c>
      <c r="J1221" s="12">
        <v>11.058299999999999</v>
      </c>
      <c r="K1221" s="12">
        <v>81.990200000000002</v>
      </c>
      <c r="L1221" s="12">
        <v>81.05</v>
      </c>
      <c r="M1221" s="12">
        <v>86.92</v>
      </c>
      <c r="O1221" s="6">
        <v>45231</v>
      </c>
      <c r="P1221" s="7">
        <f t="shared" ref="P1221:P1284" si="288">IF(AND(B1221&lt;&gt;"",B1220&lt;&gt;""),LN(B1221/B1220),"")</f>
        <v>-1.9856684156155731E-3</v>
      </c>
      <c r="Q1221" s="7">
        <f t="shared" ref="Q1221:Q1284" si="289">IF(AND(C1221&lt;&gt;"",C1220&lt;&gt;""),LN(C1221/C1220),"")</f>
        <v>-1.2080514070447721E-2</v>
      </c>
      <c r="R1221" s="7">
        <f t="shared" ref="R1221:R1284" si="290">IF(AND(D1221&lt;&gt;"",D1220&lt;&gt;""),LN(D1221/D1220),"")</f>
        <v>-1.8092352715203468E-2</v>
      </c>
      <c r="S1221" s="7">
        <f t="shared" ref="S1221:S1284" si="291">IF(AND(E1221&lt;&gt;"",E1220&lt;&gt;""),LN(E1221/E1220),"")</f>
        <v>-7.305903370707959E-3</v>
      </c>
      <c r="T1221" s="7">
        <f t="shared" ref="T1221:T1284" si="292">IF(AND(F1221&lt;&gt;"",F1220&lt;&gt;""),LN(F1221/F1220),"")</f>
        <v>1.3192114866778588E-2</v>
      </c>
      <c r="U1221" s="7" t="str">
        <f t="shared" ref="U1221:U1284" si="293">IF(AND(G1221&lt;&gt;"",G1220&lt;&gt;""),LN(G1221/G1220),"")</f>
        <v/>
      </c>
      <c r="V1221" s="7">
        <f t="shared" ref="V1221:V1284" si="294">IF(AND(H1221&lt;&gt;"",H1220&lt;&gt;""),LN(H1221/H1220),"")</f>
        <v>2.1342934585026899E-2</v>
      </c>
      <c r="W1221" s="7">
        <f t="shared" ref="W1221:W1284" si="295">IF(AND(I1221&lt;&gt;"",I1220&lt;&gt;""),LN(I1221/I1220),"")</f>
        <v>3.0518000548660884E-2</v>
      </c>
      <c r="X1221" s="7">
        <f t="shared" ref="X1221:X1284" si="296">IF(AND(J1221&lt;&gt;"",J1220&lt;&gt;""),LN(J1221/J1220),"")</f>
        <v>0</v>
      </c>
      <c r="Y1221" s="7">
        <f t="shared" ref="Y1221:Y1284" si="297">IF(AND(K1221&lt;&gt;"",K1220&lt;&gt;""),LN(K1221/K1220),"")</f>
        <v>3.0618101636347171E-4</v>
      </c>
      <c r="Z1221" s="7">
        <v>1.0607999999999999E-2</v>
      </c>
      <c r="AA1221" s="7">
        <f t="shared" ref="AA1221:AA1284" si="298">IF(AND(L1221&lt;&gt;"",L1220&lt;&gt;""),LN(L1221/L1220),"")</f>
        <v>-7.253089759958929E-3</v>
      </c>
      <c r="AB1221" s="7">
        <f t="shared" ref="AB1221:AB1284" si="299">IF(AND(M1221&lt;&gt;"",M1220&lt;&gt;""),LN(M1221/M1220),"")</f>
        <v>1.1511455167814723E-3</v>
      </c>
      <c r="AE1221" s="6">
        <v>45231</v>
      </c>
      <c r="AF1221" s="7">
        <v>16.87</v>
      </c>
      <c r="AG1221" s="7">
        <v>40.520000000000003</v>
      </c>
      <c r="AH1221" s="7">
        <v>120.55</v>
      </c>
      <c r="AI1221" s="7">
        <f t="shared" si="285"/>
        <v>5.8700000000000045</v>
      </c>
      <c r="AJ1221" s="7">
        <v>3.19</v>
      </c>
      <c r="AK1221" s="7">
        <v>47.756999999999998</v>
      </c>
      <c r="AL1221" s="7">
        <f t="shared" si="286"/>
        <v>44.567</v>
      </c>
      <c r="AM1221" s="7">
        <v>5.33</v>
      </c>
      <c r="AN1221" s="7">
        <v>4.95</v>
      </c>
      <c r="AO1221" s="7">
        <v>4.7699999999999996</v>
      </c>
      <c r="AP1221" s="7">
        <f t="shared" si="287"/>
        <v>-0.1800000000000006</v>
      </c>
      <c r="AQ1221" s="7">
        <v>2.41</v>
      </c>
      <c r="AR1221" s="7">
        <v>123.79219999999999</v>
      </c>
      <c r="AS1221" s="7">
        <v>1978.8</v>
      </c>
      <c r="AT1221" s="14">
        <v>308.14800000000002</v>
      </c>
      <c r="AU1221" s="14">
        <v>100.8639</v>
      </c>
      <c r="AV1221" s="14">
        <v>61.3</v>
      </c>
      <c r="AY1221" s="6">
        <v>45231</v>
      </c>
      <c r="AZ1221" s="12">
        <v>0</v>
      </c>
      <c r="BA1221" s="12">
        <v>0</v>
      </c>
      <c r="BB1221" s="12">
        <v>0</v>
      </c>
      <c r="BE1221" s="6">
        <v>45231</v>
      </c>
      <c r="BF1221" t="s">
        <v>58</v>
      </c>
      <c r="BG1221" s="52">
        <v>5</v>
      </c>
    </row>
    <row r="1222" spans="1:59" x14ac:dyDescent="0.2">
      <c r="A1222" s="6">
        <v>45232</v>
      </c>
      <c r="B1222" s="12">
        <v>100.18559999999999</v>
      </c>
      <c r="C1222" s="12">
        <v>133.577</v>
      </c>
      <c r="D1222" s="12">
        <v>113.27</v>
      </c>
      <c r="E1222" s="12">
        <v>60.439</v>
      </c>
      <c r="F1222" s="12">
        <v>172.5909</v>
      </c>
      <c r="G1222" s="12"/>
      <c r="H1222" s="12">
        <v>19.378900000000002</v>
      </c>
      <c r="I1222" s="12">
        <v>54.780299999999997</v>
      </c>
      <c r="J1222" s="12">
        <v>11.4704</v>
      </c>
      <c r="K1222" s="12">
        <v>82.017099999999999</v>
      </c>
      <c r="L1222" s="12">
        <v>83.04</v>
      </c>
      <c r="M1222" s="12">
        <v>89.02</v>
      </c>
      <c r="O1222" s="6">
        <v>45232</v>
      </c>
      <c r="P1222" s="7">
        <f t="shared" si="288"/>
        <v>3.2319672831030752E-2</v>
      </c>
      <c r="Q1222" s="7">
        <f t="shared" si="289"/>
        <v>3.2659594311194452E-2</v>
      </c>
      <c r="R1222" s="7">
        <f t="shared" si="290"/>
        <v>4.4835954760916945E-2</v>
      </c>
      <c r="S1222" s="7">
        <f t="shared" si="291"/>
        <v>3.0652485685738431E-2</v>
      </c>
      <c r="T1222" s="7">
        <f t="shared" si="292"/>
        <v>4.7990991846629971E-2</v>
      </c>
      <c r="U1222" s="7" t="str">
        <f t="shared" si="293"/>
        <v/>
      </c>
      <c r="V1222" s="7">
        <f t="shared" si="294"/>
        <v>1.7611957955626085E-3</v>
      </c>
      <c r="W1222" s="7">
        <f t="shared" si="295"/>
        <v>9.9691516647036175E-3</v>
      </c>
      <c r="X1222" s="7">
        <f t="shared" si="296"/>
        <v>3.6588526888862875E-2</v>
      </c>
      <c r="Y1222" s="7">
        <f t="shared" si="297"/>
        <v>3.2803418190787038E-4</v>
      </c>
      <c r="Z1222" s="7">
        <v>1.8983E-2</v>
      </c>
      <c r="AA1222" s="7">
        <f t="shared" si="298"/>
        <v>2.4256171235893419E-2</v>
      </c>
      <c r="AB1222" s="7">
        <f t="shared" si="299"/>
        <v>2.3872908199479403E-2</v>
      </c>
      <c r="AE1222" s="6">
        <v>45232</v>
      </c>
      <c r="AF1222" s="7">
        <v>15.66</v>
      </c>
      <c r="AG1222" s="7">
        <v>39.79</v>
      </c>
      <c r="AH1222" s="7">
        <v>118.64</v>
      </c>
      <c r="AI1222" s="7">
        <f t="shared" si="285"/>
        <v>5.9799999999999898</v>
      </c>
      <c r="AJ1222" s="7">
        <v>3.12</v>
      </c>
      <c r="AK1222" s="7">
        <v>48.564</v>
      </c>
      <c r="AL1222" s="7">
        <f t="shared" si="286"/>
        <v>45.444000000000003</v>
      </c>
      <c r="AM1222" s="7">
        <v>5.33</v>
      </c>
      <c r="AN1222" s="7">
        <v>4.9800000000000004</v>
      </c>
      <c r="AO1222" s="7">
        <v>4.67</v>
      </c>
      <c r="AP1222" s="7">
        <f t="shared" si="287"/>
        <v>-0.3100000000000005</v>
      </c>
      <c r="AQ1222" s="7">
        <v>2.4</v>
      </c>
      <c r="AR1222" s="7">
        <v>122.8818</v>
      </c>
      <c r="AS1222" s="7">
        <v>1985.6</v>
      </c>
      <c r="AT1222" s="14">
        <v>308.14800000000002</v>
      </c>
      <c r="AU1222" s="14">
        <v>100.8639</v>
      </c>
      <c r="AV1222" s="14">
        <v>61.3</v>
      </c>
      <c r="AY1222" s="6">
        <v>45232</v>
      </c>
      <c r="AZ1222" s="12">
        <v>0</v>
      </c>
      <c r="BA1222" s="12">
        <v>0</v>
      </c>
      <c r="BB1222" s="12">
        <v>0</v>
      </c>
      <c r="BE1222" s="6">
        <v>45232</v>
      </c>
      <c r="BF1222" t="s">
        <v>58</v>
      </c>
      <c r="BG1222" s="52">
        <v>5</v>
      </c>
    </row>
    <row r="1223" spans="1:59" x14ac:dyDescent="0.2">
      <c r="A1223" s="6">
        <v>45233</v>
      </c>
      <c r="B1223" s="12">
        <v>98.964299999999994</v>
      </c>
      <c r="C1223" s="12">
        <v>132.5444</v>
      </c>
      <c r="D1223" s="12">
        <v>111.1627</v>
      </c>
      <c r="E1223" s="12">
        <v>60.1907</v>
      </c>
      <c r="F1223" s="12">
        <v>169.3424</v>
      </c>
      <c r="G1223" s="12"/>
      <c r="H1223" s="12">
        <v>19.293800000000001</v>
      </c>
      <c r="I1223" s="12">
        <v>54.855200000000004</v>
      </c>
      <c r="J1223" s="12">
        <v>11.4872</v>
      </c>
      <c r="K1223" s="12">
        <v>82.025999999999996</v>
      </c>
      <c r="L1223" s="12">
        <v>81.19</v>
      </c>
      <c r="M1223" s="12">
        <v>87.55</v>
      </c>
      <c r="O1223" s="6">
        <v>45233</v>
      </c>
      <c r="P1223" s="7">
        <f t="shared" si="288"/>
        <v>-1.2265286708289077E-2</v>
      </c>
      <c r="Q1223" s="7">
        <f t="shared" si="289"/>
        <v>-7.7604069591005421E-3</v>
      </c>
      <c r="R1223" s="7">
        <f t="shared" si="290"/>
        <v>-1.8779455320597379E-2</v>
      </c>
      <c r="S1223" s="7">
        <f t="shared" si="291"/>
        <v>-4.116736602550488E-3</v>
      </c>
      <c r="T1223" s="7">
        <f t="shared" si="292"/>
        <v>-1.9001353416255001E-2</v>
      </c>
      <c r="U1223" s="7" t="str">
        <f t="shared" si="293"/>
        <v/>
      </c>
      <c r="V1223" s="7">
        <f t="shared" si="294"/>
        <v>-4.4010445280425851E-3</v>
      </c>
      <c r="W1223" s="7">
        <f t="shared" si="295"/>
        <v>1.3663459673661641E-3</v>
      </c>
      <c r="X1223" s="7">
        <f t="shared" si="296"/>
        <v>1.4635678815592629E-3</v>
      </c>
      <c r="Y1223" s="7">
        <f t="shared" si="297"/>
        <v>1.0850806902255528E-4</v>
      </c>
      <c r="Z1223" s="7">
        <v>9.0819999999999998E-3</v>
      </c>
      <c r="AA1223" s="7">
        <f t="shared" si="298"/>
        <v>-2.2530332543223525E-2</v>
      </c>
      <c r="AB1223" s="7">
        <f t="shared" si="299"/>
        <v>-1.6651004855847366E-2</v>
      </c>
      <c r="AE1223" s="6">
        <v>45233</v>
      </c>
      <c r="AF1223" s="7">
        <v>14.91</v>
      </c>
      <c r="AG1223" s="7">
        <v>38.53</v>
      </c>
      <c r="AH1223" s="7">
        <v>118.74</v>
      </c>
      <c r="AI1223" s="7">
        <f t="shared" si="285"/>
        <v>6.3599999999999994</v>
      </c>
      <c r="AJ1223" s="7">
        <v>3</v>
      </c>
      <c r="AK1223" s="7">
        <v>48.057000000000002</v>
      </c>
      <c r="AL1223" s="7">
        <f t="shared" si="286"/>
        <v>45.057000000000002</v>
      </c>
      <c r="AM1223" s="7">
        <v>5.33</v>
      </c>
      <c r="AN1223" s="7">
        <v>4.83</v>
      </c>
      <c r="AO1223" s="7">
        <v>4.57</v>
      </c>
      <c r="AP1223" s="7">
        <f t="shared" si="287"/>
        <v>-0.25999999999999979</v>
      </c>
      <c r="AQ1223" s="7">
        <v>2.39</v>
      </c>
      <c r="AR1223" s="7">
        <v>121.7564</v>
      </c>
      <c r="AS1223" s="7">
        <v>1991.5</v>
      </c>
      <c r="AT1223" s="14">
        <v>308.14800000000002</v>
      </c>
      <c r="AU1223" s="14">
        <v>100.8639</v>
      </c>
      <c r="AV1223" s="14">
        <v>61.3</v>
      </c>
      <c r="AY1223" s="6">
        <v>45233</v>
      </c>
      <c r="AZ1223" s="12">
        <v>0</v>
      </c>
      <c r="BA1223" s="12">
        <v>0</v>
      </c>
      <c r="BB1223" s="12">
        <v>0</v>
      </c>
      <c r="BE1223" s="6">
        <v>45233</v>
      </c>
      <c r="BF1223" t="s">
        <v>58</v>
      </c>
      <c r="BG1223" s="52">
        <v>5</v>
      </c>
    </row>
    <row r="1224" spans="1:59" x14ac:dyDescent="0.2">
      <c r="A1224" s="6">
        <v>45236</v>
      </c>
      <c r="B1224" s="12">
        <v>97.210599999999999</v>
      </c>
      <c r="C1224" s="12">
        <v>131.9966</v>
      </c>
      <c r="D1224" s="12">
        <v>109.97450000000001</v>
      </c>
      <c r="E1224" s="12">
        <v>58.987000000000002</v>
      </c>
      <c r="F1224" s="12">
        <v>166.87430000000001</v>
      </c>
      <c r="G1224" s="12"/>
      <c r="H1224" s="12">
        <v>18.9618</v>
      </c>
      <c r="I1224" s="12">
        <v>53.749699999999997</v>
      </c>
      <c r="J1224" s="12">
        <v>11.361000000000001</v>
      </c>
      <c r="K1224" s="12">
        <v>82.034999999999997</v>
      </c>
      <c r="L1224" s="12">
        <v>81.540000000000006</v>
      </c>
      <c r="M1224" s="12">
        <v>87.31</v>
      </c>
      <c r="O1224" s="6">
        <v>45236</v>
      </c>
      <c r="P1224" s="7">
        <f t="shared" si="288"/>
        <v>-1.7879420021548048E-2</v>
      </c>
      <c r="Q1224" s="7">
        <f t="shared" si="289"/>
        <v>-4.1415189554492911E-3</v>
      </c>
      <c r="R1224" s="7">
        <f t="shared" si="290"/>
        <v>-1.0746373155414764E-2</v>
      </c>
      <c r="S1224" s="7">
        <f t="shared" si="291"/>
        <v>-2.0200774686428457E-2</v>
      </c>
      <c r="T1224" s="7">
        <f t="shared" si="292"/>
        <v>-1.4681866394905445E-2</v>
      </c>
      <c r="U1224" s="7" t="str">
        <f t="shared" si="293"/>
        <v/>
      </c>
      <c r="V1224" s="7">
        <f t="shared" si="294"/>
        <v>-1.7357371748237642E-2</v>
      </c>
      <c r="W1224" s="7">
        <f t="shared" si="295"/>
        <v>-2.0358900641714701E-2</v>
      </c>
      <c r="X1224" s="7">
        <f t="shared" si="296"/>
        <v>-1.1046934410262554E-2</v>
      </c>
      <c r="Y1224" s="7">
        <f t="shared" si="297"/>
        <v>1.0971528893557351E-4</v>
      </c>
      <c r="Z1224" s="7">
        <v>2.2980000000000001E-3</v>
      </c>
      <c r="AA1224" s="7">
        <f t="shared" si="298"/>
        <v>4.3016105167524117E-3</v>
      </c>
      <c r="AB1224" s="7">
        <f t="shared" si="299"/>
        <v>-2.7450549091445615E-3</v>
      </c>
      <c r="AE1224" s="6">
        <v>45236</v>
      </c>
      <c r="AF1224" s="7">
        <v>14.89</v>
      </c>
      <c r="AG1224" s="7">
        <v>36.31</v>
      </c>
      <c r="AH1224" s="7">
        <v>121.74</v>
      </c>
      <c r="AI1224" s="7">
        <f t="shared" si="285"/>
        <v>5.769999999999996</v>
      </c>
      <c r="AJ1224" s="7">
        <v>2.71</v>
      </c>
      <c r="AK1224" s="7">
        <v>44.832000000000001</v>
      </c>
      <c r="AL1224" s="7">
        <f t="shared" si="286"/>
        <v>42.122</v>
      </c>
      <c r="AM1224" s="7">
        <v>5.33</v>
      </c>
      <c r="AN1224" s="7">
        <v>4.93</v>
      </c>
      <c r="AO1224" s="7">
        <v>4.67</v>
      </c>
      <c r="AP1224" s="7">
        <f t="shared" si="287"/>
        <v>-0.25999999999999979</v>
      </c>
      <c r="AQ1224" s="7">
        <v>2.42</v>
      </c>
      <c r="AR1224" s="7">
        <v>121.6484</v>
      </c>
      <c r="AS1224" s="7">
        <v>1981.6</v>
      </c>
      <c r="AT1224" s="14">
        <v>308.14800000000002</v>
      </c>
      <c r="AU1224" s="14">
        <v>100.8639</v>
      </c>
      <c r="AV1224" s="14">
        <v>61.3</v>
      </c>
      <c r="AY1224" s="6">
        <v>45236</v>
      </c>
      <c r="AZ1224" s="12">
        <v>0</v>
      </c>
      <c r="BA1224" s="12">
        <v>0</v>
      </c>
      <c r="BB1224" s="12">
        <v>0</v>
      </c>
      <c r="BE1224" s="6">
        <v>45236</v>
      </c>
      <c r="BF1224" t="s">
        <v>58</v>
      </c>
      <c r="BG1224" s="52">
        <v>5</v>
      </c>
    </row>
    <row r="1225" spans="1:59" x14ac:dyDescent="0.2">
      <c r="A1225" s="6">
        <v>45237</v>
      </c>
      <c r="B1225" s="12">
        <v>95.686300000000003</v>
      </c>
      <c r="C1225" s="12">
        <v>129.67099999999999</v>
      </c>
      <c r="D1225" s="12">
        <v>106.9854</v>
      </c>
      <c r="E1225" s="12">
        <v>57.506399999999999</v>
      </c>
      <c r="F1225" s="12">
        <v>164.80609999999999</v>
      </c>
      <c r="G1225" s="12"/>
      <c r="H1225" s="12">
        <v>18.5533</v>
      </c>
      <c r="I1225" s="12">
        <v>52.044600000000003</v>
      </c>
      <c r="J1225" s="12">
        <v>11.1929</v>
      </c>
      <c r="K1225" s="12">
        <v>82.052899999999994</v>
      </c>
      <c r="L1225" s="12">
        <v>77.959999999999994</v>
      </c>
      <c r="M1225" s="12">
        <v>83.43</v>
      </c>
      <c r="O1225" s="6">
        <v>45237</v>
      </c>
      <c r="P1225" s="7">
        <f t="shared" si="288"/>
        <v>-1.5804626502161054E-2</v>
      </c>
      <c r="Q1225" s="7">
        <f t="shared" si="289"/>
        <v>-1.7775691263811531E-2</v>
      </c>
      <c r="R1225" s="7">
        <f t="shared" si="290"/>
        <v>-2.7556144182791547E-2</v>
      </c>
      <c r="S1225" s="7">
        <f t="shared" si="291"/>
        <v>-2.5420834687207097E-2</v>
      </c>
      <c r="T1225" s="7">
        <f t="shared" si="292"/>
        <v>-1.2471203035705715E-2</v>
      </c>
      <c r="U1225" s="7" t="str">
        <f t="shared" si="293"/>
        <v/>
      </c>
      <c r="V1225" s="7">
        <f t="shared" si="294"/>
        <v>-2.177875822386123E-2</v>
      </c>
      <c r="W1225" s="7">
        <f t="shared" si="295"/>
        <v>-3.2237042315593538E-2</v>
      </c>
      <c r="X1225" s="7">
        <f t="shared" si="296"/>
        <v>-1.4906788875822483E-2</v>
      </c>
      <c r="Y1225" s="7">
        <f t="shared" si="297"/>
        <v>2.1817574691370279E-4</v>
      </c>
      <c r="Z1225" s="7">
        <v>2.8419999999999999E-3</v>
      </c>
      <c r="AA1225" s="7">
        <f t="shared" si="298"/>
        <v>-4.489782275174739E-2</v>
      </c>
      <c r="AB1225" s="7">
        <f t="shared" si="299"/>
        <v>-4.5457046908733062E-2</v>
      </c>
      <c r="AE1225" s="6">
        <v>45237</v>
      </c>
      <c r="AF1225" s="7">
        <v>14.81</v>
      </c>
      <c r="AG1225" s="7">
        <v>38.72</v>
      </c>
      <c r="AH1225" s="7">
        <v>120.09</v>
      </c>
      <c r="AI1225" s="7">
        <f t="shared" si="285"/>
        <v>5.4700000000000131</v>
      </c>
      <c r="AJ1225" s="7">
        <v>2</v>
      </c>
      <c r="AK1225" s="7">
        <v>46.057000000000002</v>
      </c>
      <c r="AL1225" s="7">
        <f t="shared" si="286"/>
        <v>44.057000000000002</v>
      </c>
      <c r="AM1225" s="7">
        <v>5.33</v>
      </c>
      <c r="AN1225" s="7">
        <v>4.91</v>
      </c>
      <c r="AO1225" s="7">
        <v>4.58</v>
      </c>
      <c r="AP1225" s="7">
        <f t="shared" si="287"/>
        <v>-0.33000000000000007</v>
      </c>
      <c r="AQ1225" s="7">
        <v>2.39</v>
      </c>
      <c r="AR1225" s="7">
        <v>122.07769999999999</v>
      </c>
      <c r="AS1225" s="7">
        <v>1966.8</v>
      </c>
      <c r="AT1225" s="14">
        <v>308.14800000000002</v>
      </c>
      <c r="AU1225" s="14">
        <v>100.8639</v>
      </c>
      <c r="AV1225" s="14">
        <v>61.3</v>
      </c>
      <c r="AY1225" s="6">
        <v>45237</v>
      </c>
      <c r="AZ1225" s="12">
        <v>0</v>
      </c>
      <c r="BA1225" s="12">
        <v>0</v>
      </c>
      <c r="BB1225" s="12">
        <v>0</v>
      </c>
      <c r="BE1225" s="6">
        <v>45237</v>
      </c>
      <c r="BF1225" t="s">
        <v>58</v>
      </c>
      <c r="BG1225" s="52">
        <v>5</v>
      </c>
    </row>
    <row r="1226" spans="1:59" x14ac:dyDescent="0.2">
      <c r="A1226" s="6">
        <v>45238</v>
      </c>
      <c r="B1226" s="12">
        <v>94.510999999999996</v>
      </c>
      <c r="C1226" s="12">
        <v>127.8661</v>
      </c>
      <c r="D1226" s="12">
        <v>106.2428</v>
      </c>
      <c r="E1226" s="12">
        <v>58.413899999999998</v>
      </c>
      <c r="F1226" s="12">
        <v>166.48349999999999</v>
      </c>
      <c r="G1226" s="12"/>
      <c r="H1226" s="12">
        <v>18.212900000000001</v>
      </c>
      <c r="I1226" s="12">
        <v>51.145099999999999</v>
      </c>
      <c r="J1226" s="12">
        <v>10.991</v>
      </c>
      <c r="K1226" s="12">
        <v>82.061899999999994</v>
      </c>
      <c r="L1226" s="12">
        <v>75.849999999999994</v>
      </c>
      <c r="M1226" s="12">
        <v>81.459999999999994</v>
      </c>
      <c r="O1226" s="6">
        <v>45238</v>
      </c>
      <c r="P1226" s="7">
        <f t="shared" si="288"/>
        <v>-1.2358902674375822E-2</v>
      </c>
      <c r="Q1226" s="7">
        <f t="shared" si="289"/>
        <v>-1.4016850783403322E-2</v>
      </c>
      <c r="R1226" s="7">
        <f t="shared" si="290"/>
        <v>-6.9653357513060222E-3</v>
      </c>
      <c r="S1226" s="7">
        <f t="shared" si="291"/>
        <v>1.5657629254783388E-2</v>
      </c>
      <c r="T1226" s="7">
        <f t="shared" si="292"/>
        <v>1.0126574057303189E-2</v>
      </c>
      <c r="U1226" s="7" t="str">
        <f t="shared" si="293"/>
        <v/>
      </c>
      <c r="V1226" s="7">
        <f t="shared" si="294"/>
        <v>-1.8517536587986771E-2</v>
      </c>
      <c r="W1226" s="7">
        <f t="shared" si="295"/>
        <v>-1.7434352148854707E-2</v>
      </c>
      <c r="X1226" s="7">
        <f t="shared" si="296"/>
        <v>-1.8202892625181766E-2</v>
      </c>
      <c r="Y1226" s="7">
        <f t="shared" si="297"/>
        <v>1.096793221455265E-4</v>
      </c>
      <c r="Z1226" s="7">
        <v>7.3200000000000001E-4</v>
      </c>
      <c r="AA1226" s="7">
        <f t="shared" si="298"/>
        <v>-2.7438168844818842E-2</v>
      </c>
      <c r="AB1226" s="7">
        <f t="shared" si="299"/>
        <v>-2.3895854693716849E-2</v>
      </c>
      <c r="AE1226" s="6">
        <v>45238</v>
      </c>
      <c r="AF1226" s="7">
        <v>14.45</v>
      </c>
      <c r="AG1226" s="7">
        <v>40.44</v>
      </c>
      <c r="AH1226" s="7">
        <v>117.1</v>
      </c>
      <c r="AI1226" s="7">
        <f t="shared" si="285"/>
        <v>5.6099999999999994</v>
      </c>
      <c r="AJ1226" s="7">
        <v>2.1800000000000002</v>
      </c>
      <c r="AK1226" s="7">
        <v>45.777000000000001</v>
      </c>
      <c r="AL1226" s="7">
        <f t="shared" si="286"/>
        <v>43.597000000000001</v>
      </c>
      <c r="AM1226" s="7">
        <v>5.33</v>
      </c>
      <c r="AN1226" s="7">
        <v>4.93</v>
      </c>
      <c r="AO1226" s="7">
        <v>4.49</v>
      </c>
      <c r="AP1226" s="7">
        <f t="shared" si="287"/>
        <v>-0.4399999999999995</v>
      </c>
      <c r="AQ1226" s="7">
        <v>2.34</v>
      </c>
      <c r="AR1226" s="7">
        <v>122.0926</v>
      </c>
      <c r="AS1226" s="7">
        <v>1951.5</v>
      </c>
      <c r="AT1226" s="14">
        <v>308.14800000000002</v>
      </c>
      <c r="AU1226" s="14">
        <v>100.8639</v>
      </c>
      <c r="AV1226" s="14">
        <v>61.3</v>
      </c>
      <c r="AY1226" s="6">
        <v>45238</v>
      </c>
      <c r="AZ1226" s="12">
        <v>0</v>
      </c>
      <c r="BA1226" s="12">
        <v>0</v>
      </c>
      <c r="BB1226" s="12">
        <v>0</v>
      </c>
      <c r="BE1226" s="6">
        <v>45238</v>
      </c>
      <c r="BF1226" t="s">
        <v>58</v>
      </c>
      <c r="BG1226" s="52">
        <v>5</v>
      </c>
    </row>
    <row r="1227" spans="1:59" x14ac:dyDescent="0.2">
      <c r="A1227" s="6">
        <v>45239</v>
      </c>
      <c r="B1227" s="12">
        <v>94.538600000000002</v>
      </c>
      <c r="C1227" s="12">
        <v>127.45310000000001</v>
      </c>
      <c r="D1227" s="12">
        <v>105.96429999999999</v>
      </c>
      <c r="E1227" s="12">
        <v>57.869399999999999</v>
      </c>
      <c r="F1227" s="12">
        <v>166.92359999999999</v>
      </c>
      <c r="G1227" s="12"/>
      <c r="H1227" s="12">
        <v>18.1023</v>
      </c>
      <c r="I1227" s="12">
        <v>53.749699999999997</v>
      </c>
      <c r="J1227" s="12">
        <v>10.949</v>
      </c>
      <c r="K1227" s="12">
        <v>82.106800000000007</v>
      </c>
      <c r="L1227" s="12">
        <v>76.34</v>
      </c>
      <c r="M1227" s="12">
        <v>81.739999999999995</v>
      </c>
      <c r="O1227" s="6">
        <v>45239</v>
      </c>
      <c r="P1227" s="7">
        <f t="shared" si="288"/>
        <v>2.9198686689722105E-4</v>
      </c>
      <c r="Q1227" s="7">
        <f t="shared" si="289"/>
        <v>-3.2351688413224736E-3</v>
      </c>
      <c r="R1227" s="7">
        <f t="shared" si="290"/>
        <v>-2.6247958705909137E-3</v>
      </c>
      <c r="S1227" s="7">
        <f t="shared" si="291"/>
        <v>-9.3651277464018405E-3</v>
      </c>
      <c r="T1227" s="7">
        <f t="shared" si="292"/>
        <v>2.6400172978523714E-3</v>
      </c>
      <c r="U1227" s="7" t="str">
        <f t="shared" si="293"/>
        <v/>
      </c>
      <c r="V1227" s="7">
        <f t="shared" si="294"/>
        <v>-6.0911321956401551E-3</v>
      </c>
      <c r="W1227" s="7">
        <f t="shared" si="295"/>
        <v>4.9671394464448286E-2</v>
      </c>
      <c r="X1227" s="7">
        <f t="shared" si="296"/>
        <v>-3.8286281954754264E-3</v>
      </c>
      <c r="Y1227" s="7">
        <f t="shared" si="297"/>
        <v>5.4699831477671157E-4</v>
      </c>
      <c r="Z1227" s="7">
        <v>-7.8289999999999992E-3</v>
      </c>
      <c r="AA1227" s="7">
        <f t="shared" si="298"/>
        <v>6.4393415225424706E-3</v>
      </c>
      <c r="AB1227" s="7">
        <f t="shared" si="299"/>
        <v>3.4313759158646792E-3</v>
      </c>
      <c r="AE1227" s="6">
        <v>45239</v>
      </c>
      <c r="AF1227" s="7">
        <v>15.29</v>
      </c>
      <c r="AG1227" s="7">
        <v>41.23</v>
      </c>
      <c r="AH1227" s="7">
        <v>117.05</v>
      </c>
      <c r="AI1227" s="7">
        <f t="shared" si="285"/>
        <v>5.3999999999999915</v>
      </c>
      <c r="AJ1227" s="7">
        <v>2.71</v>
      </c>
      <c r="AK1227" s="7">
        <v>48.128999999999998</v>
      </c>
      <c r="AL1227" s="7">
        <f t="shared" si="286"/>
        <v>45.418999999999997</v>
      </c>
      <c r="AM1227" s="7">
        <v>5.33</v>
      </c>
      <c r="AN1227" s="7">
        <v>5.03</v>
      </c>
      <c r="AO1227" s="7">
        <v>4.62</v>
      </c>
      <c r="AP1227" s="7">
        <f t="shared" si="287"/>
        <v>-0.41000000000000014</v>
      </c>
      <c r="AQ1227" s="7">
        <v>2.33</v>
      </c>
      <c r="AR1227" s="7">
        <v>122.1281</v>
      </c>
      <c r="AS1227" s="7">
        <v>1964.2</v>
      </c>
      <c r="AT1227" s="14">
        <v>308.14800000000002</v>
      </c>
      <c r="AU1227" s="14">
        <v>100.8639</v>
      </c>
      <c r="AV1227" s="14">
        <v>61.3</v>
      </c>
      <c r="AY1227" s="6">
        <v>45239</v>
      </c>
      <c r="AZ1227" s="12">
        <v>0</v>
      </c>
      <c r="BA1227" s="12">
        <v>0</v>
      </c>
      <c r="BB1227" s="12">
        <v>0</v>
      </c>
      <c r="BE1227" s="6">
        <v>45239</v>
      </c>
      <c r="BF1227" t="s">
        <v>58</v>
      </c>
      <c r="BG1227" s="52">
        <v>5</v>
      </c>
    </row>
    <row r="1228" spans="1:59" x14ac:dyDescent="0.2">
      <c r="A1228" s="6">
        <v>45240</v>
      </c>
      <c r="B1228" s="12">
        <v>95.263999999999996</v>
      </c>
      <c r="C1228" s="12">
        <v>128.36000000000001</v>
      </c>
      <c r="D1228" s="12">
        <v>107.31959999999999</v>
      </c>
      <c r="E1228" s="12">
        <v>58.2515</v>
      </c>
      <c r="F1228" s="12">
        <v>167.8527</v>
      </c>
      <c r="G1228" s="12"/>
      <c r="H1228" s="12">
        <v>18.255400000000002</v>
      </c>
      <c r="I1228" s="12">
        <v>54.883400000000002</v>
      </c>
      <c r="J1228" s="12">
        <v>11.049899999999999</v>
      </c>
      <c r="K1228" s="12">
        <v>82.115700000000004</v>
      </c>
      <c r="L1228" s="12"/>
      <c r="M1228" s="12">
        <v>83.66</v>
      </c>
      <c r="O1228" s="6">
        <v>45240</v>
      </c>
      <c r="P1228" s="7">
        <f t="shared" si="288"/>
        <v>7.643768124570044E-3</v>
      </c>
      <c r="Q1228" s="7">
        <f t="shared" si="289"/>
        <v>7.0903624513124321E-3</v>
      </c>
      <c r="R1228" s="7">
        <f t="shared" si="290"/>
        <v>1.2709053447478847E-2</v>
      </c>
      <c r="S1228" s="7">
        <f t="shared" si="291"/>
        <v>6.5810957215751472E-3</v>
      </c>
      <c r="T1228" s="7">
        <f t="shared" si="292"/>
        <v>5.5505863789421265E-3</v>
      </c>
      <c r="U1228" s="7" t="str">
        <f t="shared" si="293"/>
        <v/>
      </c>
      <c r="V1228" s="7">
        <f t="shared" si="294"/>
        <v>8.4219246504809372E-3</v>
      </c>
      <c r="W1228" s="7">
        <f t="shared" si="295"/>
        <v>2.0872849254522586E-2</v>
      </c>
      <c r="X1228" s="7">
        <f t="shared" si="296"/>
        <v>9.1732502577689095E-3</v>
      </c>
      <c r="Y1228" s="7">
        <f t="shared" si="297"/>
        <v>1.0838953260021332E-4</v>
      </c>
      <c r="Z1228" s="7">
        <v>1.5484E-2</v>
      </c>
      <c r="AA1228" s="7" t="str">
        <f t="shared" si="298"/>
        <v/>
      </c>
      <c r="AB1228" s="7">
        <f t="shared" si="299"/>
        <v>2.3217487877921161E-2</v>
      </c>
      <c r="AE1228" s="6">
        <v>45240</v>
      </c>
      <c r="AF1228" s="7">
        <v>14.17</v>
      </c>
      <c r="AG1228" s="7">
        <v>39.29</v>
      </c>
      <c r="AH1228" s="7">
        <v>116.79</v>
      </c>
      <c r="AI1228" s="7" t="str">
        <f t="shared" si="285"/>
        <v/>
      </c>
      <c r="AJ1228" s="7">
        <v>2.71</v>
      </c>
      <c r="AK1228" s="7">
        <v>46.631999999999998</v>
      </c>
      <c r="AL1228" s="7">
        <f t="shared" si="286"/>
        <v>43.921999999999997</v>
      </c>
      <c r="AM1228" s="7">
        <v>5.33</v>
      </c>
      <c r="AN1228" s="7">
        <v>5.04</v>
      </c>
      <c r="AO1228" s="7">
        <v>4.6100000000000003</v>
      </c>
      <c r="AP1228" s="7">
        <f t="shared" si="287"/>
        <v>-0.42999999999999972</v>
      </c>
      <c r="AQ1228" s="7">
        <v>2.3199999999999998</v>
      </c>
      <c r="AR1228" s="7"/>
      <c r="AS1228" s="7">
        <v>1932.6</v>
      </c>
      <c r="AT1228" s="14">
        <v>308.14800000000002</v>
      </c>
      <c r="AU1228" s="14">
        <v>100.8639</v>
      </c>
      <c r="AV1228" s="14">
        <v>61.3</v>
      </c>
      <c r="AY1228" s="6">
        <v>45240</v>
      </c>
      <c r="AZ1228" s="12">
        <v>0</v>
      </c>
      <c r="BA1228" s="12">
        <v>0</v>
      </c>
      <c r="BB1228" s="12">
        <v>0</v>
      </c>
      <c r="BE1228" s="6">
        <v>45240</v>
      </c>
      <c r="BF1228" t="s">
        <v>58</v>
      </c>
      <c r="BG1228" s="52">
        <v>5</v>
      </c>
    </row>
    <row r="1229" spans="1:59" x14ac:dyDescent="0.2">
      <c r="A1229" s="6">
        <v>45243</v>
      </c>
      <c r="B1229" s="12">
        <v>96.264799999999994</v>
      </c>
      <c r="C1229" s="12">
        <v>129.30279999999999</v>
      </c>
      <c r="D1229" s="12">
        <v>107.6275</v>
      </c>
      <c r="E1229" s="12">
        <v>58.853299999999997</v>
      </c>
      <c r="F1229" s="12">
        <v>167.16810000000001</v>
      </c>
      <c r="G1229" s="12"/>
      <c r="H1229" s="12">
        <v>18.3916</v>
      </c>
      <c r="I1229" s="12">
        <v>54.480499999999999</v>
      </c>
      <c r="J1229" s="12">
        <v>11.091900000000001</v>
      </c>
      <c r="K1229" s="12">
        <v>82.124700000000004</v>
      </c>
      <c r="L1229" s="12">
        <v>78.86</v>
      </c>
      <c r="M1229" s="12">
        <v>84.09</v>
      </c>
      <c r="O1229" s="6">
        <v>45243</v>
      </c>
      <c r="P1229" s="7">
        <f t="shared" si="288"/>
        <v>1.0450742747478392E-2</v>
      </c>
      <c r="Q1229" s="7">
        <f t="shared" si="289"/>
        <v>7.3181243674264344E-3</v>
      </c>
      <c r="R1229" s="7">
        <f t="shared" si="290"/>
        <v>2.8648929024267891E-3</v>
      </c>
      <c r="S1229" s="7">
        <f t="shared" si="291"/>
        <v>1.0278063713291832E-2</v>
      </c>
      <c r="T1229" s="7">
        <f t="shared" si="292"/>
        <v>-4.0869161132634961E-3</v>
      </c>
      <c r="U1229" s="7" t="str">
        <f t="shared" si="293"/>
        <v/>
      </c>
      <c r="V1229" s="7">
        <f t="shared" si="294"/>
        <v>7.4331119655094424E-3</v>
      </c>
      <c r="W1229" s="7">
        <f t="shared" si="295"/>
        <v>-7.3680953723449846E-3</v>
      </c>
      <c r="X1229" s="7">
        <f t="shared" si="296"/>
        <v>3.7937340571636501E-3</v>
      </c>
      <c r="Y1229" s="7">
        <f t="shared" si="297"/>
        <v>1.0959544678416142E-4</v>
      </c>
      <c r="Z1229" s="7">
        <v>-9.5399999999999999E-4</v>
      </c>
      <c r="AA1229" s="7" t="str">
        <f t="shared" si="298"/>
        <v/>
      </c>
      <c r="AB1229" s="7">
        <f t="shared" si="299"/>
        <v>5.1266878307542176E-3</v>
      </c>
      <c r="AE1229" s="6">
        <v>45243</v>
      </c>
      <c r="AF1229" s="7">
        <v>14.76</v>
      </c>
      <c r="AG1229" s="7">
        <v>39.4</v>
      </c>
      <c r="AH1229" s="7">
        <v>124.47</v>
      </c>
      <c r="AI1229" s="7">
        <f t="shared" si="285"/>
        <v>5.230000000000004</v>
      </c>
      <c r="AJ1229" s="7">
        <v>2.61</v>
      </c>
      <c r="AK1229" s="7">
        <v>47.872999999999998</v>
      </c>
      <c r="AL1229" s="7">
        <f t="shared" si="286"/>
        <v>45.262999999999998</v>
      </c>
      <c r="AM1229" s="7">
        <v>5.33</v>
      </c>
      <c r="AN1229" s="7">
        <v>5.0199999999999996</v>
      </c>
      <c r="AO1229" s="7">
        <v>4.63</v>
      </c>
      <c r="AP1229" s="7">
        <f t="shared" si="287"/>
        <v>-0.38999999999999968</v>
      </c>
      <c r="AQ1229" s="7">
        <v>2.31</v>
      </c>
      <c r="AR1229" s="7">
        <v>122.4264</v>
      </c>
      <c r="AS1229" s="7">
        <v>1945.5</v>
      </c>
      <c r="AT1229" s="14">
        <v>308.14800000000002</v>
      </c>
      <c r="AU1229" s="14">
        <v>100.8639</v>
      </c>
      <c r="AV1229" s="14">
        <v>61.3</v>
      </c>
      <c r="AY1229" s="6">
        <v>45243</v>
      </c>
      <c r="AZ1229" s="12">
        <v>0</v>
      </c>
      <c r="BA1229" s="12">
        <v>0</v>
      </c>
      <c r="BB1229" s="12">
        <v>0</v>
      </c>
      <c r="BE1229" s="6">
        <v>45243</v>
      </c>
      <c r="BF1229" t="s">
        <v>58</v>
      </c>
      <c r="BG1229" s="52">
        <v>5</v>
      </c>
    </row>
    <row r="1230" spans="1:59" x14ac:dyDescent="0.2">
      <c r="A1230" s="6">
        <v>45244</v>
      </c>
      <c r="B1230" s="12">
        <v>96.635499999999993</v>
      </c>
      <c r="C1230" s="12">
        <v>130.2457</v>
      </c>
      <c r="D1230" s="12">
        <v>107.7954</v>
      </c>
      <c r="E1230" s="12">
        <v>58.9679</v>
      </c>
      <c r="F1230" s="12">
        <v>168.43960000000001</v>
      </c>
      <c r="G1230" s="12"/>
      <c r="H1230" s="12">
        <v>18.297999999999998</v>
      </c>
      <c r="I1230" s="12">
        <v>54.742800000000003</v>
      </c>
      <c r="J1230" s="12">
        <v>11.1929</v>
      </c>
      <c r="K1230" s="12">
        <v>82.133700000000005</v>
      </c>
      <c r="L1230" s="12">
        <v>78.900000000000006</v>
      </c>
      <c r="M1230" s="12">
        <v>84.2</v>
      </c>
      <c r="O1230" s="6">
        <v>45244</v>
      </c>
      <c r="P1230" s="7">
        <f t="shared" si="288"/>
        <v>3.8434409519608093E-3</v>
      </c>
      <c r="Q1230" s="7">
        <f t="shared" si="289"/>
        <v>7.2657260437374782E-3</v>
      </c>
      <c r="R1230" s="7">
        <f t="shared" si="290"/>
        <v>1.558794668510425E-3</v>
      </c>
      <c r="S1230" s="7">
        <f t="shared" si="291"/>
        <v>1.9453211500106865E-3</v>
      </c>
      <c r="T1230" s="7">
        <f t="shared" si="292"/>
        <v>7.5773355837746078E-3</v>
      </c>
      <c r="U1230" s="7" t="str">
        <f t="shared" si="293"/>
        <v/>
      </c>
      <c r="V1230" s="7">
        <f t="shared" si="294"/>
        <v>-5.1022743806912151E-3</v>
      </c>
      <c r="W1230" s="7">
        <f t="shared" si="295"/>
        <v>4.8030137204866132E-3</v>
      </c>
      <c r="X1230" s="7">
        <f t="shared" si="296"/>
        <v>9.064536505724672E-3</v>
      </c>
      <c r="Y1230" s="7">
        <f t="shared" si="297"/>
        <v>1.0958343693854292E-4</v>
      </c>
      <c r="Z1230" s="7">
        <v>1.9214999999999999E-2</v>
      </c>
      <c r="AA1230" s="7">
        <f t="shared" si="298"/>
        <v>5.0709940234762159E-4</v>
      </c>
      <c r="AB1230" s="7">
        <f t="shared" si="299"/>
        <v>1.3072674034744047E-3</v>
      </c>
      <c r="AE1230" s="6">
        <v>45244</v>
      </c>
      <c r="AF1230" s="7">
        <v>14.16</v>
      </c>
      <c r="AG1230" s="7">
        <v>38.29</v>
      </c>
      <c r="AH1230" s="7">
        <v>124.11</v>
      </c>
      <c r="AI1230" s="7">
        <f t="shared" si="285"/>
        <v>5.2999999999999972</v>
      </c>
      <c r="AJ1230" s="7">
        <v>2.69</v>
      </c>
      <c r="AK1230" s="7">
        <v>47.607999999999997</v>
      </c>
      <c r="AL1230" s="7">
        <f t="shared" si="286"/>
        <v>44.917999999999999</v>
      </c>
      <c r="AM1230" s="7">
        <v>5.33</v>
      </c>
      <c r="AN1230" s="7">
        <v>4.8</v>
      </c>
      <c r="AO1230" s="7">
        <v>4.4400000000000004</v>
      </c>
      <c r="AP1230" s="7">
        <f t="shared" si="287"/>
        <v>-0.35999999999999943</v>
      </c>
      <c r="AQ1230" s="7">
        <v>2.2799999999999998</v>
      </c>
      <c r="AR1230" s="7">
        <v>121.35</v>
      </c>
      <c r="AS1230" s="7">
        <v>1961.8</v>
      </c>
      <c r="AT1230" s="14">
        <v>308.14800000000002</v>
      </c>
      <c r="AU1230" s="14">
        <v>100.8639</v>
      </c>
      <c r="AV1230" s="14">
        <v>61.3</v>
      </c>
      <c r="AY1230" s="6">
        <v>45244</v>
      </c>
      <c r="AZ1230" s="12">
        <v>0</v>
      </c>
      <c r="BA1230" s="12">
        <v>0</v>
      </c>
      <c r="BB1230" s="12">
        <v>0</v>
      </c>
      <c r="BE1230" s="6">
        <v>45244</v>
      </c>
      <c r="BF1230" t="s">
        <v>58</v>
      </c>
      <c r="BG1230" s="52">
        <v>5</v>
      </c>
    </row>
    <row r="1231" spans="1:59" x14ac:dyDescent="0.2">
      <c r="A1231" s="6">
        <v>45245</v>
      </c>
      <c r="B1231" s="12">
        <v>96.051699999999997</v>
      </c>
      <c r="C1231" s="12">
        <v>130.70359999999999</v>
      </c>
      <c r="D1231" s="12">
        <v>107.31959999999999</v>
      </c>
      <c r="E1231" s="12">
        <v>58.557200000000002</v>
      </c>
      <c r="F1231" s="12">
        <v>168.01900000000001</v>
      </c>
      <c r="G1231" s="12"/>
      <c r="H1231" s="12">
        <v>18.527799999999999</v>
      </c>
      <c r="I1231" s="12">
        <v>53.2438</v>
      </c>
      <c r="J1231" s="12">
        <v>11.2349</v>
      </c>
      <c r="K1231" s="12">
        <v>82.151600000000002</v>
      </c>
      <c r="L1231" s="12">
        <v>77.150000000000006</v>
      </c>
      <c r="M1231" s="12">
        <v>82.4</v>
      </c>
      <c r="O1231" s="6">
        <v>45245</v>
      </c>
      <c r="P1231" s="7">
        <f t="shared" si="288"/>
        <v>-6.0595803598227247E-3</v>
      </c>
      <c r="Q1231" s="7">
        <f t="shared" si="289"/>
        <v>3.5094975919062951E-3</v>
      </c>
      <c r="R1231" s="7">
        <f t="shared" si="290"/>
        <v>-4.4236875709371126E-3</v>
      </c>
      <c r="S1231" s="7">
        <f t="shared" si="291"/>
        <v>-6.9891737482503432E-3</v>
      </c>
      <c r="T1231" s="7">
        <f t="shared" si="292"/>
        <v>-2.5001603114949834E-3</v>
      </c>
      <c r="U1231" s="7" t="str">
        <f t="shared" si="293"/>
        <v/>
      </c>
      <c r="V1231" s="7">
        <f t="shared" si="294"/>
        <v>1.2480542601750794E-2</v>
      </c>
      <c r="W1231" s="7">
        <f t="shared" si="295"/>
        <v>-2.7764487313582206E-2</v>
      </c>
      <c r="X1231" s="7">
        <f t="shared" si="296"/>
        <v>3.7453561291711395E-3</v>
      </c>
      <c r="Y1231" s="7">
        <f t="shared" si="297"/>
        <v>2.1791359386169585E-4</v>
      </c>
      <c r="Z1231" s="7">
        <v>2.1150000000000001E-3</v>
      </c>
      <c r="AA1231" s="7">
        <f t="shared" si="298"/>
        <v>-2.2429649042658661E-2</v>
      </c>
      <c r="AB1231" s="7">
        <f t="shared" si="299"/>
        <v>-2.1609484332854988E-2</v>
      </c>
      <c r="AE1231" s="6">
        <v>45245</v>
      </c>
      <c r="AF1231" s="7">
        <v>14.18</v>
      </c>
      <c r="AG1231" s="7">
        <v>39.51</v>
      </c>
      <c r="AH1231" s="7">
        <v>122.19</v>
      </c>
      <c r="AI1231" s="7">
        <f t="shared" si="285"/>
        <v>5.25</v>
      </c>
      <c r="AJ1231" s="7">
        <v>2.88</v>
      </c>
      <c r="AK1231" s="7">
        <v>47.036999999999999</v>
      </c>
      <c r="AL1231" s="7">
        <f t="shared" si="286"/>
        <v>44.156999999999996</v>
      </c>
      <c r="AM1231" s="7">
        <v>5.33</v>
      </c>
      <c r="AN1231" s="7">
        <v>4.9000000000000004</v>
      </c>
      <c r="AO1231" s="7">
        <v>4.53</v>
      </c>
      <c r="AP1231" s="7">
        <f t="shared" si="287"/>
        <v>-0.37000000000000011</v>
      </c>
      <c r="AQ1231" s="7">
        <v>2.31</v>
      </c>
      <c r="AR1231" s="7">
        <v>121.0749</v>
      </c>
      <c r="AS1231" s="7">
        <v>1960.1</v>
      </c>
      <c r="AT1231" s="14">
        <v>308.14800000000002</v>
      </c>
      <c r="AU1231" s="14">
        <v>100.8639</v>
      </c>
      <c r="AV1231" s="14">
        <v>61.3</v>
      </c>
      <c r="AY1231" s="6">
        <v>45245</v>
      </c>
      <c r="AZ1231" s="12">
        <v>0</v>
      </c>
      <c r="BA1231" s="12">
        <v>0</v>
      </c>
      <c r="BB1231" s="12">
        <v>0</v>
      </c>
      <c r="BE1231" s="6">
        <v>45245</v>
      </c>
      <c r="BF1231" t="s">
        <v>58</v>
      </c>
      <c r="BG1231" s="52">
        <v>5</v>
      </c>
    </row>
    <row r="1232" spans="1:59" x14ac:dyDescent="0.2">
      <c r="A1232" s="6">
        <v>45246</v>
      </c>
      <c r="B1232" s="12">
        <v>94.939800000000005</v>
      </c>
      <c r="C1232" s="12">
        <v>128.63489999999999</v>
      </c>
      <c r="D1232" s="12">
        <v>104.4834</v>
      </c>
      <c r="E1232" s="12">
        <v>57.611499999999999</v>
      </c>
      <c r="F1232" s="12">
        <v>170.01419999999999</v>
      </c>
      <c r="G1232" s="12"/>
      <c r="H1232" s="12">
        <v>18.1448</v>
      </c>
      <c r="I1232" s="12">
        <v>51.8947</v>
      </c>
      <c r="J1232" s="12">
        <v>11.083500000000001</v>
      </c>
      <c r="K1232" s="12">
        <v>82.1875</v>
      </c>
      <c r="L1232" s="12">
        <v>73.5</v>
      </c>
      <c r="M1232" s="12">
        <v>77.73</v>
      </c>
      <c r="O1232" s="6">
        <v>45246</v>
      </c>
      <c r="P1232" s="7">
        <f t="shared" si="288"/>
        <v>-1.1643581645667355E-2</v>
      </c>
      <c r="Q1232" s="7">
        <f t="shared" si="289"/>
        <v>-1.5954005122362953E-2</v>
      </c>
      <c r="R1232" s="7">
        <f t="shared" si="290"/>
        <v>-2.6783091267439309E-2</v>
      </c>
      <c r="S1232" s="7">
        <f t="shared" si="291"/>
        <v>-1.6281853750610364E-2</v>
      </c>
      <c r="T1232" s="7">
        <f t="shared" si="292"/>
        <v>1.1804894727069363E-2</v>
      </c>
      <c r="U1232" s="7" t="str">
        <f t="shared" si="293"/>
        <v/>
      </c>
      <c r="V1232" s="7">
        <f t="shared" si="294"/>
        <v>-2.0888288575005246E-2</v>
      </c>
      <c r="W1232" s="7">
        <f t="shared" si="295"/>
        <v>-2.5664700389134196E-2</v>
      </c>
      <c r="X1232" s="7">
        <f t="shared" si="296"/>
        <v>-1.356748892644119E-2</v>
      </c>
      <c r="Y1232" s="7">
        <f t="shared" si="297"/>
        <v>4.3690151121733665E-4</v>
      </c>
      <c r="Z1232" s="7">
        <v>1.222E-3</v>
      </c>
      <c r="AA1232" s="7">
        <f t="shared" si="298"/>
        <v>-4.8466172590378963E-2</v>
      </c>
      <c r="AB1232" s="7">
        <f t="shared" si="299"/>
        <v>-5.8344153673297795E-2</v>
      </c>
      <c r="AE1232" s="6">
        <v>45246</v>
      </c>
      <c r="AF1232" s="7">
        <v>14.32</v>
      </c>
      <c r="AG1232" s="7">
        <v>42.53</v>
      </c>
      <c r="AH1232" s="7">
        <v>116.08</v>
      </c>
      <c r="AI1232" s="7">
        <f t="shared" si="285"/>
        <v>4.230000000000004</v>
      </c>
      <c r="AJ1232" s="7">
        <v>2.91</v>
      </c>
      <c r="AK1232" s="7">
        <v>45.848999999999997</v>
      </c>
      <c r="AL1232" s="7">
        <f t="shared" si="286"/>
        <v>42.938999999999993</v>
      </c>
      <c r="AM1232" s="7">
        <v>5.33</v>
      </c>
      <c r="AN1232" s="7">
        <v>4.83</v>
      </c>
      <c r="AO1232" s="7">
        <v>4.45</v>
      </c>
      <c r="AP1232" s="7">
        <f t="shared" si="287"/>
        <v>-0.37999999999999989</v>
      </c>
      <c r="AQ1232" s="7">
        <v>2.27</v>
      </c>
      <c r="AR1232" s="7">
        <v>121.1754</v>
      </c>
      <c r="AS1232" s="7">
        <v>1983.9</v>
      </c>
      <c r="AT1232" s="14">
        <v>308.14800000000002</v>
      </c>
      <c r="AU1232" s="14">
        <v>100.8639</v>
      </c>
      <c r="AV1232" s="14">
        <v>61.3</v>
      </c>
      <c r="AY1232" s="6">
        <v>45246</v>
      </c>
      <c r="AZ1232" s="12">
        <v>0</v>
      </c>
      <c r="BA1232" s="12">
        <v>0</v>
      </c>
      <c r="BB1232" s="12">
        <v>0</v>
      </c>
      <c r="BE1232" s="6">
        <v>45246</v>
      </c>
      <c r="BF1232" t="s">
        <v>58</v>
      </c>
      <c r="BG1232" s="52">
        <v>5</v>
      </c>
    </row>
    <row r="1233" spans="1:59" x14ac:dyDescent="0.2">
      <c r="A1233" s="6">
        <v>45247</v>
      </c>
      <c r="B1233" s="12">
        <v>97.256299999999996</v>
      </c>
      <c r="C1233" s="12">
        <v>131.07560000000001</v>
      </c>
      <c r="D1233" s="12">
        <v>106.9091</v>
      </c>
      <c r="E1233" s="12">
        <v>58.232399999999998</v>
      </c>
      <c r="F1233" s="12">
        <v>169.69149999999999</v>
      </c>
      <c r="G1233" s="12"/>
      <c r="H1233" s="12">
        <v>18.5703</v>
      </c>
      <c r="I1233" s="12">
        <v>52.644199999999998</v>
      </c>
      <c r="J1233" s="12">
        <v>11.369400000000001</v>
      </c>
      <c r="K1233" s="12">
        <v>82.205399999999997</v>
      </c>
      <c r="L1233" s="12">
        <v>76.47</v>
      </c>
      <c r="M1233" s="12">
        <v>81.22</v>
      </c>
      <c r="O1233" s="6">
        <v>45247</v>
      </c>
      <c r="P1233" s="7">
        <f t="shared" si="288"/>
        <v>2.4106755364012931E-2</v>
      </c>
      <c r="Q1233" s="7">
        <f t="shared" si="289"/>
        <v>1.8796096857703427E-2</v>
      </c>
      <c r="R1233" s="7">
        <f t="shared" si="290"/>
        <v>2.2950733582250575E-2</v>
      </c>
      <c r="S1233" s="7">
        <f t="shared" si="291"/>
        <v>1.0719700316127243E-2</v>
      </c>
      <c r="T1233" s="7">
        <f t="shared" si="292"/>
        <v>-1.8998803792028515E-3</v>
      </c>
      <c r="U1233" s="7" t="str">
        <f t="shared" si="293"/>
        <v/>
      </c>
      <c r="V1233" s="7">
        <f t="shared" si="294"/>
        <v>2.3179512038886237E-2</v>
      </c>
      <c r="W1233" s="7">
        <f t="shared" si="295"/>
        <v>1.4339405571477356E-2</v>
      </c>
      <c r="X1233" s="7">
        <f t="shared" si="296"/>
        <v>2.5468020006811799E-2</v>
      </c>
      <c r="Y1233" s="7">
        <f t="shared" si="297"/>
        <v>2.1777096298852616E-4</v>
      </c>
      <c r="Z1233" s="7">
        <v>1.243E-3</v>
      </c>
      <c r="AA1233" s="7">
        <f t="shared" si="298"/>
        <v>3.9613100837342811E-2</v>
      </c>
      <c r="AB1233" s="7">
        <f t="shared" si="299"/>
        <v>4.3920239016023273E-2</v>
      </c>
      <c r="AE1233" s="6">
        <v>45247</v>
      </c>
      <c r="AF1233" s="7">
        <v>13.8</v>
      </c>
      <c r="AG1233" s="7">
        <v>40.43</v>
      </c>
      <c r="AH1233" s="7">
        <v>113.11</v>
      </c>
      <c r="AI1233" s="7">
        <f t="shared" si="285"/>
        <v>4.75</v>
      </c>
      <c r="AJ1233" s="7">
        <v>2.62</v>
      </c>
      <c r="AK1233" s="7">
        <v>45.064</v>
      </c>
      <c r="AL1233" s="7">
        <f t="shared" si="286"/>
        <v>42.444000000000003</v>
      </c>
      <c r="AM1233" s="7">
        <v>5.33</v>
      </c>
      <c r="AN1233" s="7">
        <v>4.88</v>
      </c>
      <c r="AO1233" s="7">
        <v>4.4400000000000004</v>
      </c>
      <c r="AP1233" s="7">
        <f t="shared" si="287"/>
        <v>-0.4399999999999995</v>
      </c>
      <c r="AQ1233" s="7">
        <v>2.2799999999999998</v>
      </c>
      <c r="AR1233" s="7">
        <v>120.8477</v>
      </c>
      <c r="AS1233" s="7">
        <v>1981.6</v>
      </c>
      <c r="AT1233" s="14">
        <v>308.14800000000002</v>
      </c>
      <c r="AU1233" s="14">
        <v>100.8639</v>
      </c>
      <c r="AV1233" s="14">
        <v>61.3</v>
      </c>
      <c r="AY1233" s="6">
        <v>45247</v>
      </c>
      <c r="AZ1233" s="12">
        <v>0</v>
      </c>
      <c r="BA1233" s="12">
        <v>0</v>
      </c>
      <c r="BB1233" s="12">
        <v>0</v>
      </c>
      <c r="BE1233" s="6">
        <v>45247</v>
      </c>
      <c r="BF1233" t="s">
        <v>58</v>
      </c>
      <c r="BG1233" s="52">
        <v>5</v>
      </c>
    </row>
    <row r="1234" spans="1:59" x14ac:dyDescent="0.2">
      <c r="A1234" s="6">
        <v>45250</v>
      </c>
      <c r="B1234" s="12">
        <v>96.830100000000002</v>
      </c>
      <c r="C1234" s="12">
        <v>131.00299999999999</v>
      </c>
      <c r="D1234" s="12">
        <v>107.6555</v>
      </c>
      <c r="E1234" s="12">
        <v>58.404299999999999</v>
      </c>
      <c r="F1234" s="12">
        <v>169.9067</v>
      </c>
      <c r="G1234" s="12"/>
      <c r="H1234" s="12">
        <v>18.885200000000001</v>
      </c>
      <c r="I1234" s="12">
        <v>52.737900000000003</v>
      </c>
      <c r="J1234" s="12">
        <v>11.4031</v>
      </c>
      <c r="K1234" s="12">
        <v>82.205399999999997</v>
      </c>
      <c r="L1234" s="12">
        <v>78.099999999999994</v>
      </c>
      <c r="M1234" s="12">
        <v>83.25</v>
      </c>
      <c r="O1234" s="6">
        <v>45250</v>
      </c>
      <c r="P1234" s="7">
        <f t="shared" si="288"/>
        <v>-4.3918655306336863E-3</v>
      </c>
      <c r="Q1234" s="7">
        <f t="shared" si="289"/>
        <v>-5.5403227777530437E-4</v>
      </c>
      <c r="R1234" s="7">
        <f t="shared" si="290"/>
        <v>6.9573733112664998E-3</v>
      </c>
      <c r="S1234" s="7">
        <f t="shared" si="291"/>
        <v>2.9476163928149235E-3</v>
      </c>
      <c r="T1234" s="7">
        <f t="shared" si="292"/>
        <v>1.2673802676542916E-3</v>
      </c>
      <c r="U1234" s="7" t="str">
        <f t="shared" si="293"/>
        <v/>
      </c>
      <c r="V1234" s="7">
        <f t="shared" si="294"/>
        <v>1.6815016201040589E-2</v>
      </c>
      <c r="W1234" s="7">
        <f t="shared" si="295"/>
        <v>1.7782910891403492E-3</v>
      </c>
      <c r="X1234" s="7">
        <f t="shared" si="296"/>
        <v>2.9597123373110656E-3</v>
      </c>
      <c r="Y1234" s="7">
        <f t="shared" si="297"/>
        <v>0</v>
      </c>
      <c r="Z1234" s="7">
        <v>7.6680000000000003E-3</v>
      </c>
      <c r="AA1234" s="7">
        <f t="shared" si="298"/>
        <v>2.1091549789506513E-2</v>
      </c>
      <c r="AB1234" s="7">
        <f t="shared" si="299"/>
        <v>2.4686606602401434E-2</v>
      </c>
      <c r="AE1234" s="6">
        <v>45250</v>
      </c>
      <c r="AF1234" s="7">
        <v>13.41</v>
      </c>
      <c r="AG1234" s="7">
        <v>39</v>
      </c>
      <c r="AH1234" s="7">
        <v>115.09</v>
      </c>
      <c r="AI1234" s="7">
        <f t="shared" si="285"/>
        <v>5.1500000000000057</v>
      </c>
      <c r="AJ1234" s="7">
        <v>2.4900000000000002</v>
      </c>
      <c r="AK1234" s="7">
        <v>45.820999999999998</v>
      </c>
      <c r="AL1234" s="7">
        <f t="shared" si="286"/>
        <v>43.330999999999996</v>
      </c>
      <c r="AM1234" s="7">
        <v>5.33</v>
      </c>
      <c r="AN1234" s="7">
        <v>4.8899999999999997</v>
      </c>
      <c r="AO1234" s="7">
        <v>4.42</v>
      </c>
      <c r="AP1234" s="7">
        <f t="shared" si="287"/>
        <v>-0.46999999999999975</v>
      </c>
      <c r="AQ1234" s="7">
        <v>2.2999999999999998</v>
      </c>
      <c r="AR1234" s="7">
        <v>120.2533</v>
      </c>
      <c r="AS1234" s="7">
        <v>1977.7</v>
      </c>
      <c r="AT1234" s="14">
        <v>308.14800000000002</v>
      </c>
      <c r="AU1234" s="14">
        <v>100.8639</v>
      </c>
      <c r="AV1234" s="14">
        <v>61.3</v>
      </c>
      <c r="AY1234" s="6">
        <v>45250</v>
      </c>
      <c r="AZ1234" s="12">
        <v>0</v>
      </c>
      <c r="BA1234" s="12">
        <v>0</v>
      </c>
      <c r="BB1234" s="12">
        <v>0</v>
      </c>
      <c r="BE1234" s="6">
        <v>45250</v>
      </c>
      <c r="BF1234" t="s">
        <v>58</v>
      </c>
      <c r="BG1234" s="52">
        <v>5</v>
      </c>
    </row>
    <row r="1235" spans="1:59" x14ac:dyDescent="0.2">
      <c r="A1235" s="6">
        <v>45251</v>
      </c>
      <c r="B1235" s="12">
        <v>96.793000000000006</v>
      </c>
      <c r="C1235" s="12">
        <v>130.69450000000001</v>
      </c>
      <c r="D1235" s="12">
        <v>107.4502</v>
      </c>
      <c r="E1235" s="12">
        <v>58.031799999999997</v>
      </c>
      <c r="F1235" s="12">
        <v>172.17570000000001</v>
      </c>
      <c r="G1235" s="12"/>
      <c r="H1235" s="12">
        <v>18.834199999999999</v>
      </c>
      <c r="I1235" s="12">
        <v>51.735399999999998</v>
      </c>
      <c r="J1235" s="12">
        <v>11.520799999999999</v>
      </c>
      <c r="K1235" s="12">
        <v>82.232299999999995</v>
      </c>
      <c r="L1235" s="12">
        <v>78.349999999999994</v>
      </c>
      <c r="M1235" s="12">
        <v>82.42</v>
      </c>
      <c r="O1235" s="6">
        <v>45251</v>
      </c>
      <c r="P1235" s="7">
        <f t="shared" si="288"/>
        <v>-3.8321874253667912E-4</v>
      </c>
      <c r="Q1235" s="7">
        <f t="shared" si="289"/>
        <v>-2.3576850593095798E-3</v>
      </c>
      <c r="R1235" s="7">
        <f t="shared" si="290"/>
        <v>-1.908829587839352E-3</v>
      </c>
      <c r="S1235" s="7">
        <f t="shared" si="291"/>
        <v>-6.3983811004085893E-3</v>
      </c>
      <c r="T1235" s="7">
        <f t="shared" si="292"/>
        <v>1.3266004191305336E-2</v>
      </c>
      <c r="U1235" s="7" t="str">
        <f t="shared" si="293"/>
        <v/>
      </c>
      <c r="V1235" s="7">
        <f t="shared" si="294"/>
        <v>-2.7041803993973095E-3</v>
      </c>
      <c r="W1235" s="7">
        <f t="shared" si="295"/>
        <v>-1.9192095420713803E-2</v>
      </c>
      <c r="X1235" s="7">
        <f t="shared" si="296"/>
        <v>1.0268849042237972E-2</v>
      </c>
      <c r="Y1235" s="7">
        <f t="shared" si="297"/>
        <v>3.271755837007548E-4</v>
      </c>
      <c r="Z1235" s="7">
        <v>-2.1819999999999999E-3</v>
      </c>
      <c r="AA1235" s="7">
        <f t="shared" si="298"/>
        <v>3.1959119563895692E-3</v>
      </c>
      <c r="AB1235" s="7">
        <f t="shared" si="299"/>
        <v>-1.0020002949881852E-2</v>
      </c>
      <c r="AE1235" s="6">
        <v>45251</v>
      </c>
      <c r="AF1235" s="7">
        <v>13.35</v>
      </c>
      <c r="AG1235" s="7">
        <v>38.520000000000003</v>
      </c>
      <c r="AH1235" s="7">
        <v>112.79</v>
      </c>
      <c r="AI1235" s="7">
        <f t="shared" si="285"/>
        <v>4.0700000000000074</v>
      </c>
      <c r="AJ1235" s="7">
        <v>2.63</v>
      </c>
      <c r="AK1235" s="7">
        <v>44.064999999999998</v>
      </c>
      <c r="AL1235" s="7">
        <f t="shared" si="286"/>
        <v>41.434999999999995</v>
      </c>
      <c r="AM1235" s="7">
        <v>5.33</v>
      </c>
      <c r="AN1235" s="7">
        <v>4.8600000000000003</v>
      </c>
      <c r="AO1235" s="7">
        <v>4.41</v>
      </c>
      <c r="AP1235" s="7">
        <f t="shared" si="287"/>
        <v>-0.45000000000000018</v>
      </c>
      <c r="AQ1235" s="7">
        <v>2.25</v>
      </c>
      <c r="AR1235" s="7">
        <v>120.22410000000001</v>
      </c>
      <c r="AS1235" s="7">
        <v>1999.3</v>
      </c>
      <c r="AT1235" s="14">
        <v>308.14800000000002</v>
      </c>
      <c r="AU1235" s="14">
        <v>100.8639</v>
      </c>
      <c r="AV1235" s="14">
        <v>61.3</v>
      </c>
      <c r="AY1235" s="6">
        <v>45251</v>
      </c>
      <c r="AZ1235" s="12">
        <v>0</v>
      </c>
      <c r="BA1235" s="12">
        <v>0</v>
      </c>
      <c r="BB1235" s="12">
        <v>0</v>
      </c>
      <c r="BE1235" s="6">
        <v>45251</v>
      </c>
      <c r="BF1235" t="s">
        <v>58</v>
      </c>
      <c r="BG1235" s="52">
        <v>5</v>
      </c>
    </row>
    <row r="1236" spans="1:59" x14ac:dyDescent="0.2">
      <c r="A1236" s="6">
        <v>45252</v>
      </c>
      <c r="B1236" s="12">
        <v>96.376000000000005</v>
      </c>
      <c r="C1236" s="12">
        <v>130.95769999999999</v>
      </c>
      <c r="D1236" s="12">
        <v>107.15170000000001</v>
      </c>
      <c r="E1236" s="12">
        <v>57.515900000000002</v>
      </c>
      <c r="F1236" s="12">
        <v>173.8775</v>
      </c>
      <c r="G1236" s="12"/>
      <c r="H1236" s="12">
        <v>18.664000000000001</v>
      </c>
      <c r="I1236" s="12">
        <v>53.1126</v>
      </c>
      <c r="J1236" s="12">
        <v>11.554500000000001</v>
      </c>
      <c r="K1236" s="12">
        <v>82.268199999999993</v>
      </c>
      <c r="L1236" s="12">
        <v>76.8</v>
      </c>
      <c r="M1236" s="12">
        <v>81.760000000000005</v>
      </c>
      <c r="O1236" s="6">
        <v>45252</v>
      </c>
      <c r="P1236" s="7">
        <f t="shared" si="288"/>
        <v>-4.3174696536060521E-3</v>
      </c>
      <c r="Q1236" s="7">
        <f t="shared" si="289"/>
        <v>2.0118316511338443E-3</v>
      </c>
      <c r="R1236" s="7">
        <f t="shared" si="290"/>
        <v>-2.7818970149506308E-3</v>
      </c>
      <c r="S1236" s="7">
        <f t="shared" si="291"/>
        <v>-8.9297048428479218E-3</v>
      </c>
      <c r="T1236" s="7">
        <f t="shared" si="292"/>
        <v>9.8355612320655608E-3</v>
      </c>
      <c r="U1236" s="7" t="str">
        <f t="shared" si="293"/>
        <v/>
      </c>
      <c r="V1236" s="7">
        <f t="shared" si="294"/>
        <v>-9.0778314054897526E-3</v>
      </c>
      <c r="W1236" s="7">
        <f t="shared" si="295"/>
        <v>2.627192149841075E-2</v>
      </c>
      <c r="X1236" s="7">
        <f t="shared" si="296"/>
        <v>2.9208741779573706E-3</v>
      </c>
      <c r="Y1236" s="7">
        <f t="shared" si="297"/>
        <v>4.3647284439791626E-4</v>
      </c>
      <c r="Z1236" s="7">
        <v>3.8530000000000001E-3</v>
      </c>
      <c r="AA1236" s="7">
        <f t="shared" si="298"/>
        <v>-1.9981328648403338E-2</v>
      </c>
      <c r="AB1236" s="7">
        <f t="shared" si="299"/>
        <v>-8.0399994552769801E-3</v>
      </c>
      <c r="AE1236" s="6">
        <v>45252</v>
      </c>
      <c r="AF1236" s="7">
        <v>12.85</v>
      </c>
      <c r="AG1236" s="7">
        <v>42.76</v>
      </c>
      <c r="AH1236" s="7">
        <v>111.57</v>
      </c>
      <c r="AI1236" s="7">
        <f t="shared" si="285"/>
        <v>4.960000000000008</v>
      </c>
      <c r="AJ1236" s="7">
        <v>2.72</v>
      </c>
      <c r="AK1236" s="7">
        <v>44.616</v>
      </c>
      <c r="AL1236" s="7">
        <f t="shared" si="286"/>
        <v>41.896000000000001</v>
      </c>
      <c r="AM1236" s="7">
        <v>5.33</v>
      </c>
      <c r="AN1236" s="7">
        <v>4.8899999999999997</v>
      </c>
      <c r="AO1236" s="7">
        <v>4.42</v>
      </c>
      <c r="AP1236" s="7">
        <f t="shared" si="287"/>
        <v>-0.46999999999999975</v>
      </c>
      <c r="AQ1236" s="7">
        <v>2.2599999999999998</v>
      </c>
      <c r="AR1236" s="7">
        <v>120.6802</v>
      </c>
      <c r="AS1236" s="7">
        <v>1991.4</v>
      </c>
      <c r="AT1236" s="14">
        <v>308.14800000000002</v>
      </c>
      <c r="AU1236" s="14">
        <v>100.8639</v>
      </c>
      <c r="AV1236" s="14">
        <v>61.3</v>
      </c>
      <c r="AY1236" s="6">
        <v>45252</v>
      </c>
      <c r="AZ1236" s="12">
        <v>0</v>
      </c>
      <c r="BA1236" s="12">
        <v>0</v>
      </c>
      <c r="BB1236" s="12">
        <v>0</v>
      </c>
      <c r="BE1236" s="6">
        <v>45252</v>
      </c>
      <c r="BF1236" t="s">
        <v>58</v>
      </c>
      <c r="BG1236" s="52">
        <v>5</v>
      </c>
    </row>
    <row r="1237" spans="1:59" x14ac:dyDescent="0.2">
      <c r="A1237" s="6">
        <v>45254</v>
      </c>
      <c r="B1237" s="12">
        <v>96.894900000000007</v>
      </c>
      <c r="C1237" s="12">
        <v>131.47489999999999</v>
      </c>
      <c r="D1237" s="12">
        <v>107.7488</v>
      </c>
      <c r="E1237" s="12">
        <v>57.468200000000003</v>
      </c>
      <c r="F1237" s="12">
        <v>175.27619999999999</v>
      </c>
      <c r="G1237" s="12"/>
      <c r="H1237" s="12">
        <v>19.191600000000001</v>
      </c>
      <c r="I1237" s="12">
        <v>53.262500000000003</v>
      </c>
      <c r="J1237" s="12">
        <v>11.537599999999999</v>
      </c>
      <c r="K1237" s="12">
        <v>82.277100000000004</v>
      </c>
      <c r="L1237" s="12">
        <v>74.83</v>
      </c>
      <c r="M1237" s="12">
        <v>79.819999999999993</v>
      </c>
      <c r="O1237" s="6">
        <v>45254</v>
      </c>
      <c r="P1237" s="7">
        <f t="shared" si="288"/>
        <v>5.3696779681315192E-3</v>
      </c>
      <c r="Q1237" s="7">
        <f t="shared" si="289"/>
        <v>3.9415885801277317E-3</v>
      </c>
      <c r="R1237" s="7">
        <f t="shared" si="290"/>
        <v>5.5570046282022662E-3</v>
      </c>
      <c r="S1237" s="7">
        <f t="shared" si="291"/>
        <v>-8.2967997725359309E-4</v>
      </c>
      <c r="T1237" s="7">
        <f t="shared" si="292"/>
        <v>8.0119871683864141E-3</v>
      </c>
      <c r="U1237" s="7" t="str">
        <f t="shared" si="293"/>
        <v/>
      </c>
      <c r="V1237" s="7">
        <f t="shared" si="294"/>
        <v>2.7876148583559326E-2</v>
      </c>
      <c r="W1237" s="7">
        <f t="shared" si="295"/>
        <v>2.8183305909209233E-3</v>
      </c>
      <c r="X1237" s="7">
        <f t="shared" si="296"/>
        <v>-1.4637042986352712E-3</v>
      </c>
      <c r="Y1237" s="7">
        <f t="shared" si="297"/>
        <v>1.0817689728824497E-4</v>
      </c>
      <c r="Z1237" s="7">
        <v>6.1499999999999999E-4</v>
      </c>
      <c r="AA1237" s="7">
        <f t="shared" si="298"/>
        <v>-2.5985766061359303E-2</v>
      </c>
      <c r="AB1237" s="7">
        <f t="shared" si="299"/>
        <v>-2.4014026834806579E-2</v>
      </c>
      <c r="AE1237" s="6">
        <v>45254</v>
      </c>
      <c r="AF1237" s="7">
        <v>12.46</v>
      </c>
      <c r="AG1237" s="7">
        <v>43.38</v>
      </c>
      <c r="AH1237" s="7">
        <v>107.43</v>
      </c>
      <c r="AI1237" s="7">
        <f t="shared" si="285"/>
        <v>4.9899999999999949</v>
      </c>
      <c r="AJ1237" s="7">
        <v>2.72</v>
      </c>
      <c r="AK1237" s="7">
        <v>46.656999999999996</v>
      </c>
      <c r="AL1237" s="7">
        <f t="shared" si="286"/>
        <v>43.936999999999998</v>
      </c>
      <c r="AM1237" s="7">
        <v>5.33</v>
      </c>
      <c r="AN1237" s="7">
        <v>4.92</v>
      </c>
      <c r="AO1237" s="7">
        <v>4.47</v>
      </c>
      <c r="AP1237" s="7">
        <f t="shared" si="287"/>
        <v>-0.45000000000000018</v>
      </c>
      <c r="AQ1237" s="7">
        <v>2.2599999999999998</v>
      </c>
      <c r="AR1237" s="7">
        <v>120.2105</v>
      </c>
      <c r="AS1237" s="7">
        <v>2002.2</v>
      </c>
      <c r="AT1237" s="14">
        <v>308.14800000000002</v>
      </c>
      <c r="AU1237" s="14">
        <v>100.8639</v>
      </c>
      <c r="AV1237" s="14">
        <v>61.3</v>
      </c>
      <c r="AY1237" s="6">
        <v>45254</v>
      </c>
      <c r="AZ1237" s="12">
        <v>0</v>
      </c>
      <c r="BA1237" s="12">
        <v>0</v>
      </c>
      <c r="BB1237" s="12">
        <v>0</v>
      </c>
      <c r="BE1237" s="6">
        <v>45254</v>
      </c>
      <c r="BF1237" t="s">
        <v>58</v>
      </c>
      <c r="BG1237" s="52">
        <v>5</v>
      </c>
    </row>
    <row r="1238" spans="1:59" x14ac:dyDescent="0.2">
      <c r="A1238" s="6">
        <v>45257</v>
      </c>
      <c r="B1238" s="12">
        <v>96.329700000000003</v>
      </c>
      <c r="C1238" s="12">
        <v>130.98490000000001</v>
      </c>
      <c r="D1238" s="12">
        <v>107.105</v>
      </c>
      <c r="E1238" s="12">
        <v>57.191200000000002</v>
      </c>
      <c r="F1238" s="12">
        <v>174.71870000000001</v>
      </c>
      <c r="G1238" s="12"/>
      <c r="H1238" s="12">
        <v>18.9023</v>
      </c>
      <c r="I1238" s="12">
        <v>52.2881</v>
      </c>
      <c r="J1238" s="12">
        <v>11.4956</v>
      </c>
      <c r="K1238" s="12">
        <v>82.286100000000005</v>
      </c>
      <c r="L1238" s="12">
        <v>74.459999999999994</v>
      </c>
      <c r="M1238" s="12">
        <v>79.489999999999995</v>
      </c>
      <c r="O1238" s="6">
        <v>45257</v>
      </c>
      <c r="P1238" s="7">
        <f t="shared" si="288"/>
        <v>-5.8502034626124822E-3</v>
      </c>
      <c r="Q1238" s="7">
        <f t="shared" si="289"/>
        <v>-3.7339094924361527E-3</v>
      </c>
      <c r="R1238" s="7">
        <f t="shared" si="290"/>
        <v>-5.9929303261108229E-3</v>
      </c>
      <c r="S1238" s="7">
        <f t="shared" si="291"/>
        <v>-4.8317109437193547E-3</v>
      </c>
      <c r="T1238" s="7">
        <f t="shared" si="292"/>
        <v>-3.1857634011789042E-3</v>
      </c>
      <c r="U1238" s="7" t="str">
        <f t="shared" si="293"/>
        <v/>
      </c>
      <c r="V1238" s="7">
        <f t="shared" si="294"/>
        <v>-1.5189075519405787E-2</v>
      </c>
      <c r="W1238" s="7">
        <f t="shared" si="295"/>
        <v>-1.8463707105621466E-2</v>
      </c>
      <c r="X1238" s="7">
        <f t="shared" si="296"/>
        <v>-3.6469137201881208E-3</v>
      </c>
      <c r="Y1238" s="7">
        <f t="shared" si="297"/>
        <v>1.0938046913250736E-4</v>
      </c>
      <c r="Z1238" s="7">
        <v>-1.8029999999999999E-3</v>
      </c>
      <c r="AA1238" s="7">
        <f t="shared" si="298"/>
        <v>-4.9568056476963496E-3</v>
      </c>
      <c r="AB1238" s="7">
        <f t="shared" si="299"/>
        <v>-4.1428720355665104E-3</v>
      </c>
      <c r="AE1238" s="6">
        <v>45257</v>
      </c>
      <c r="AF1238" s="7">
        <v>12.69</v>
      </c>
      <c r="AG1238" s="7">
        <v>43.9</v>
      </c>
      <c r="AH1238" s="7">
        <v>109.31</v>
      </c>
      <c r="AI1238" s="7">
        <f t="shared" si="285"/>
        <v>5.0300000000000011</v>
      </c>
      <c r="AJ1238" s="7">
        <v>2.74</v>
      </c>
      <c r="AK1238" s="7">
        <v>43.984000000000002</v>
      </c>
      <c r="AL1238" s="7">
        <f t="shared" si="286"/>
        <v>41.244</v>
      </c>
      <c r="AM1238" s="7">
        <v>5.33</v>
      </c>
      <c r="AN1238" s="7">
        <v>4.84</v>
      </c>
      <c r="AO1238" s="7">
        <v>4.3899999999999997</v>
      </c>
      <c r="AP1238" s="7">
        <f t="shared" si="287"/>
        <v>-0.45000000000000018</v>
      </c>
      <c r="AQ1238" s="7">
        <v>2.21</v>
      </c>
      <c r="AR1238" s="7">
        <v>120.173</v>
      </c>
      <c r="AS1238" s="7">
        <v>2011.8</v>
      </c>
      <c r="AT1238" s="14">
        <v>308.14800000000002</v>
      </c>
      <c r="AU1238" s="14">
        <v>100.8639</v>
      </c>
      <c r="AV1238" s="14">
        <v>61.3</v>
      </c>
      <c r="AY1238" s="6">
        <v>45257</v>
      </c>
      <c r="AZ1238" s="12">
        <v>0</v>
      </c>
      <c r="BA1238" s="12">
        <v>0</v>
      </c>
      <c r="BB1238" s="12">
        <v>0</v>
      </c>
      <c r="BE1238" s="6">
        <v>45257</v>
      </c>
      <c r="BF1238" t="s">
        <v>58</v>
      </c>
      <c r="BG1238" s="52">
        <v>5</v>
      </c>
    </row>
    <row r="1239" spans="1:59" x14ac:dyDescent="0.2">
      <c r="A1239" s="6">
        <v>45258</v>
      </c>
      <c r="B1239" s="12">
        <v>96.274100000000004</v>
      </c>
      <c r="C1239" s="12">
        <v>132.0284</v>
      </c>
      <c r="D1239" s="12">
        <v>107.273</v>
      </c>
      <c r="E1239" s="12">
        <v>57.372700000000002</v>
      </c>
      <c r="F1239" s="12">
        <v>175.4718</v>
      </c>
      <c r="G1239" s="12"/>
      <c r="H1239" s="12">
        <v>18.4086</v>
      </c>
      <c r="I1239" s="12">
        <v>51.351300000000002</v>
      </c>
      <c r="J1239" s="12">
        <v>11.4956</v>
      </c>
      <c r="K1239" s="12">
        <v>82.304000000000002</v>
      </c>
      <c r="L1239" s="12">
        <v>76.09</v>
      </c>
      <c r="M1239" s="12">
        <v>81.66</v>
      </c>
      <c r="O1239" s="6">
        <v>45258</v>
      </c>
      <c r="P1239" s="7">
        <f t="shared" si="288"/>
        <v>-5.7735103403408114E-4</v>
      </c>
      <c r="Q1239" s="7">
        <f t="shared" si="289"/>
        <v>7.935001577946731E-3</v>
      </c>
      <c r="R1239" s="7">
        <f t="shared" si="290"/>
        <v>1.5673253262099328E-3</v>
      </c>
      <c r="S1239" s="7">
        <f t="shared" si="291"/>
        <v>3.1685400348559849E-3</v>
      </c>
      <c r="T1239" s="7">
        <f t="shared" si="292"/>
        <v>4.3010941815487874E-3</v>
      </c>
      <c r="U1239" s="7" t="str">
        <f t="shared" si="293"/>
        <v/>
      </c>
      <c r="V1239" s="7">
        <f t="shared" si="294"/>
        <v>-2.6465661057287853E-2</v>
      </c>
      <c r="W1239" s="7">
        <f t="shared" si="295"/>
        <v>-1.8078559210601568E-2</v>
      </c>
      <c r="X1239" s="7">
        <f t="shared" si="296"/>
        <v>0</v>
      </c>
      <c r="Y1239" s="7">
        <f t="shared" si="297"/>
        <v>2.1751004550783735E-4</v>
      </c>
      <c r="Z1239" s="7">
        <v>9.8999999999999999E-4</v>
      </c>
      <c r="AA1239" s="7">
        <f t="shared" si="298"/>
        <v>2.165478174386077E-2</v>
      </c>
      <c r="AB1239" s="7">
        <f t="shared" si="299"/>
        <v>2.6933058306408523E-2</v>
      </c>
      <c r="AE1239" s="6">
        <v>45258</v>
      </c>
      <c r="AF1239" s="7">
        <v>12.69</v>
      </c>
      <c r="AG1239" s="7">
        <v>43.14</v>
      </c>
      <c r="AH1239" s="7">
        <v>110.06</v>
      </c>
      <c r="AI1239" s="7">
        <f t="shared" si="285"/>
        <v>5.5699999999999932</v>
      </c>
      <c r="AJ1239" s="7">
        <v>2.78</v>
      </c>
      <c r="AK1239" s="7">
        <v>42.774000000000001</v>
      </c>
      <c r="AL1239" s="7">
        <f t="shared" si="286"/>
        <v>39.994</v>
      </c>
      <c r="AM1239" s="7">
        <v>5.33</v>
      </c>
      <c r="AN1239" s="7">
        <v>4.7300000000000004</v>
      </c>
      <c r="AO1239" s="7">
        <v>4.34</v>
      </c>
      <c r="AP1239" s="7">
        <f t="shared" si="287"/>
        <v>-0.39000000000000057</v>
      </c>
      <c r="AQ1239" s="7">
        <v>2.2200000000000002</v>
      </c>
      <c r="AR1239" s="7">
        <v>119.5904</v>
      </c>
      <c r="AS1239" s="7">
        <v>2039.7</v>
      </c>
      <c r="AT1239" s="14">
        <v>308.14800000000002</v>
      </c>
      <c r="AU1239" s="14">
        <v>100.8639</v>
      </c>
      <c r="AV1239" s="14">
        <v>61.3</v>
      </c>
      <c r="AY1239" s="6">
        <v>45258</v>
      </c>
      <c r="AZ1239" s="12">
        <v>0</v>
      </c>
      <c r="BA1239" s="12">
        <v>0</v>
      </c>
      <c r="BB1239" s="12">
        <v>0</v>
      </c>
      <c r="BE1239" s="6">
        <v>45258</v>
      </c>
      <c r="BF1239" t="s">
        <v>58</v>
      </c>
      <c r="BG1239" s="52">
        <v>5</v>
      </c>
    </row>
    <row r="1240" spans="1:59" x14ac:dyDescent="0.2">
      <c r="A1240" s="6">
        <v>45259</v>
      </c>
      <c r="B1240" s="12">
        <v>94.828599999999994</v>
      </c>
      <c r="C1240" s="12">
        <v>130.57660000000001</v>
      </c>
      <c r="D1240" s="12">
        <v>106.33069999999999</v>
      </c>
      <c r="E1240" s="12">
        <v>57.630600000000001</v>
      </c>
      <c r="F1240" s="12">
        <v>176.47919999999999</v>
      </c>
      <c r="G1240" s="12"/>
      <c r="H1240" s="12">
        <v>18.025700000000001</v>
      </c>
      <c r="I1240" s="12">
        <v>50.983499999999999</v>
      </c>
      <c r="J1240" s="12">
        <v>11.504</v>
      </c>
      <c r="K1240" s="12">
        <v>82.313000000000002</v>
      </c>
      <c r="L1240" s="12">
        <v>77.56</v>
      </c>
      <c r="M1240" s="12">
        <v>82.98</v>
      </c>
      <c r="O1240" s="6">
        <v>45259</v>
      </c>
      <c r="P1240" s="7">
        <f t="shared" si="288"/>
        <v>-1.5128279909950044E-2</v>
      </c>
      <c r="Q1240" s="7">
        <f t="shared" si="289"/>
        <v>-1.1057023218304894E-2</v>
      </c>
      <c r="R1240" s="7">
        <f t="shared" si="290"/>
        <v>-8.8229381111916728E-3</v>
      </c>
      <c r="S1240" s="7">
        <f t="shared" si="291"/>
        <v>4.4850962072934411E-3</v>
      </c>
      <c r="T1240" s="7">
        <f t="shared" si="292"/>
        <v>5.7246761691312226E-3</v>
      </c>
      <c r="U1240" s="7" t="str">
        <f t="shared" si="293"/>
        <v/>
      </c>
      <c r="V1240" s="7">
        <f t="shared" si="294"/>
        <v>-2.1019429357582883E-2</v>
      </c>
      <c r="W1240" s="7">
        <f t="shared" si="295"/>
        <v>-7.1882015441773386E-3</v>
      </c>
      <c r="X1240" s="7">
        <f t="shared" si="296"/>
        <v>7.3044751852105038E-4</v>
      </c>
      <c r="Y1240" s="7">
        <f t="shared" si="297"/>
        <v>1.0934472149245515E-4</v>
      </c>
      <c r="Z1240" s="7">
        <v>-7.0399999999999998E-4</v>
      </c>
      <c r="AA1240" s="7">
        <f t="shared" si="298"/>
        <v>1.9134980186019751E-2</v>
      </c>
      <c r="AB1240" s="7">
        <f t="shared" si="299"/>
        <v>1.6035329013292177E-2</v>
      </c>
      <c r="AE1240" s="6">
        <v>45259</v>
      </c>
      <c r="AF1240" s="7">
        <v>12.98</v>
      </c>
      <c r="AG1240" s="7">
        <v>42.9</v>
      </c>
      <c r="AH1240" s="7">
        <v>114.59</v>
      </c>
      <c r="AI1240" s="7">
        <f t="shared" si="285"/>
        <v>5.4200000000000017</v>
      </c>
      <c r="AJ1240" s="7">
        <v>2.7</v>
      </c>
      <c r="AK1240" s="7">
        <v>40.36</v>
      </c>
      <c r="AL1240" s="7">
        <f t="shared" si="286"/>
        <v>37.659999999999997</v>
      </c>
      <c r="AM1240" s="7">
        <v>5.33</v>
      </c>
      <c r="AN1240" s="7">
        <v>4.6399999999999997</v>
      </c>
      <c r="AO1240" s="7">
        <v>4.2699999999999996</v>
      </c>
      <c r="AP1240" s="7">
        <f t="shared" si="287"/>
        <v>-0.37000000000000011</v>
      </c>
      <c r="AQ1240" s="7">
        <v>2.21</v>
      </c>
      <c r="AR1240" s="7">
        <v>119.8159</v>
      </c>
      <c r="AS1240" s="7">
        <v>2047.1</v>
      </c>
      <c r="AT1240" s="14">
        <v>308.14800000000002</v>
      </c>
      <c r="AU1240" s="14">
        <v>100.8639</v>
      </c>
      <c r="AV1240" s="14">
        <v>61.3</v>
      </c>
      <c r="AY1240" s="6">
        <v>45259</v>
      </c>
      <c r="AZ1240" s="12">
        <v>0</v>
      </c>
      <c r="BA1240" s="12">
        <v>0</v>
      </c>
      <c r="BB1240" s="12">
        <v>0</v>
      </c>
      <c r="BE1240" s="6">
        <v>45259</v>
      </c>
      <c r="BF1240" t="s">
        <v>58</v>
      </c>
      <c r="BG1240" s="52">
        <v>5</v>
      </c>
    </row>
    <row r="1241" spans="1:59" x14ac:dyDescent="0.2">
      <c r="A1241" s="6">
        <v>45260</v>
      </c>
      <c r="B1241" s="12">
        <v>95.199200000000005</v>
      </c>
      <c r="C1241" s="12">
        <v>130.2953</v>
      </c>
      <c r="D1241" s="12">
        <v>107.82340000000001</v>
      </c>
      <c r="E1241" s="12">
        <v>56.503399999999999</v>
      </c>
      <c r="F1241" s="12">
        <v>178.1516</v>
      </c>
      <c r="G1241" s="12"/>
      <c r="H1241" s="12">
        <v>16.9193</v>
      </c>
      <c r="I1241" s="12">
        <v>51.756700000000002</v>
      </c>
      <c r="J1241" s="12">
        <v>11.6806</v>
      </c>
      <c r="K1241" s="12">
        <v>82.3489</v>
      </c>
      <c r="L1241" s="12">
        <v>75.66</v>
      </c>
      <c r="M1241" s="12">
        <v>81.72</v>
      </c>
      <c r="O1241" s="6">
        <v>45260</v>
      </c>
      <c r="P1241" s="7">
        <f t="shared" si="288"/>
        <v>3.900486874580372E-3</v>
      </c>
      <c r="Q1241" s="7">
        <f t="shared" si="289"/>
        <v>-2.1566148675032648E-3</v>
      </c>
      <c r="R1241" s="7">
        <f t="shared" si="290"/>
        <v>1.3940654644749438E-2</v>
      </c>
      <c r="S1241" s="7">
        <f t="shared" si="291"/>
        <v>-1.9752863305538809E-2</v>
      </c>
      <c r="T1241" s="7">
        <f t="shared" si="292"/>
        <v>9.4318508037867666E-3</v>
      </c>
      <c r="U1241" s="7" t="str">
        <f t="shared" si="293"/>
        <v/>
      </c>
      <c r="V1241" s="7">
        <f t="shared" si="294"/>
        <v>-6.334353520453706E-2</v>
      </c>
      <c r="W1241" s="7">
        <f t="shared" si="295"/>
        <v>1.5051841398546421E-2</v>
      </c>
      <c r="X1241" s="7">
        <f t="shared" si="296"/>
        <v>1.5234544965017608E-2</v>
      </c>
      <c r="Y1241" s="7">
        <f t="shared" si="297"/>
        <v>4.3604501792838884E-4</v>
      </c>
      <c r="Z1241" s="7">
        <v>3.9300000000000003E-3</v>
      </c>
      <c r="AA1241" s="7">
        <f t="shared" si="298"/>
        <v>-2.4802211169567944E-2</v>
      </c>
      <c r="AB1241" s="7">
        <f t="shared" si="299"/>
        <v>-1.5300844955300598E-2</v>
      </c>
      <c r="AE1241" s="6">
        <v>45260</v>
      </c>
      <c r="AF1241" s="7">
        <v>12.92</v>
      </c>
      <c r="AG1241" s="7">
        <v>39.4</v>
      </c>
      <c r="AH1241" s="7">
        <v>115.32</v>
      </c>
      <c r="AI1241" s="7">
        <f t="shared" si="285"/>
        <v>6.0600000000000023</v>
      </c>
      <c r="AJ1241" s="7">
        <v>2.75</v>
      </c>
      <c r="AK1241" s="7">
        <v>42.091000000000001</v>
      </c>
      <c r="AL1241" s="7">
        <f t="shared" si="286"/>
        <v>39.341000000000001</v>
      </c>
      <c r="AM1241" s="7">
        <v>5.33</v>
      </c>
      <c r="AN1241" s="7">
        <v>4.7300000000000004</v>
      </c>
      <c r="AO1241" s="7">
        <v>4.37</v>
      </c>
      <c r="AP1241" s="7">
        <f t="shared" si="287"/>
        <v>-0.36000000000000032</v>
      </c>
      <c r="AQ1241" s="7">
        <v>2.23</v>
      </c>
      <c r="AR1241" s="7">
        <v>120.24339999999999</v>
      </c>
      <c r="AS1241" s="7">
        <v>2038.1</v>
      </c>
      <c r="AT1241" s="14">
        <v>308.14800000000002</v>
      </c>
      <c r="AU1241" s="14">
        <v>100.8639</v>
      </c>
      <c r="AV1241" s="14">
        <v>61.3</v>
      </c>
      <c r="AY1241" s="6">
        <v>45260</v>
      </c>
      <c r="AZ1241" s="12">
        <v>0</v>
      </c>
      <c r="BA1241" s="12">
        <v>0</v>
      </c>
      <c r="BB1241" s="12">
        <v>0</v>
      </c>
      <c r="BE1241" s="6">
        <v>45260</v>
      </c>
      <c r="BF1241" t="s">
        <v>58</v>
      </c>
      <c r="BG1241" s="52">
        <v>5</v>
      </c>
    </row>
    <row r="1242" spans="1:59" x14ac:dyDescent="0.2">
      <c r="A1242" s="6">
        <v>45261</v>
      </c>
      <c r="B1242" s="12">
        <v>95.430899999999994</v>
      </c>
      <c r="C1242" s="12">
        <v>131.39320000000001</v>
      </c>
      <c r="D1242" s="12">
        <v>107.50620000000001</v>
      </c>
      <c r="E1242" s="12">
        <v>56.197699999999998</v>
      </c>
      <c r="F1242" s="12">
        <v>177.6234</v>
      </c>
      <c r="G1242" s="12"/>
      <c r="H1242" s="12">
        <v>17.114999999999998</v>
      </c>
      <c r="I1242" s="12">
        <v>52.529899999999998</v>
      </c>
      <c r="J1242" s="12">
        <v>11.6806</v>
      </c>
      <c r="K1242" s="12">
        <v>82.366</v>
      </c>
      <c r="L1242" s="12">
        <v>73.7</v>
      </c>
      <c r="M1242" s="12">
        <v>78.72</v>
      </c>
      <c r="O1242" s="6">
        <v>45261</v>
      </c>
      <c r="P1242" s="7">
        <f t="shared" si="288"/>
        <v>2.4308869805660452E-3</v>
      </c>
      <c r="Q1242" s="7">
        <f t="shared" si="289"/>
        <v>8.3909414569492916E-3</v>
      </c>
      <c r="R1242" s="7">
        <f t="shared" si="290"/>
        <v>-2.946183241330347E-3</v>
      </c>
      <c r="S1242" s="7">
        <f t="shared" si="291"/>
        <v>-5.4249825377033984E-3</v>
      </c>
      <c r="T1242" s="7">
        <f t="shared" si="292"/>
        <v>-2.9692945714687451E-3</v>
      </c>
      <c r="U1242" s="7" t="str">
        <f t="shared" si="293"/>
        <v/>
      </c>
      <c r="V1242" s="7">
        <f t="shared" si="294"/>
        <v>1.1500289818273767E-2</v>
      </c>
      <c r="W1242" s="7">
        <f t="shared" si="295"/>
        <v>1.4828638925790604E-2</v>
      </c>
      <c r="X1242" s="7">
        <f t="shared" si="296"/>
        <v>0</v>
      </c>
      <c r="Y1242" s="7">
        <f t="shared" si="297"/>
        <v>2.0763149006479333E-4</v>
      </c>
      <c r="Z1242" s="7">
        <v>5.8979999999999996E-3</v>
      </c>
      <c r="AA1242" s="7">
        <f t="shared" si="298"/>
        <v>-2.6246820009592178E-2</v>
      </c>
      <c r="AB1242" s="7">
        <f t="shared" si="299"/>
        <v>-3.7401517205423278E-2</v>
      </c>
      <c r="AE1242" s="6">
        <v>45261</v>
      </c>
      <c r="AF1242" s="7">
        <v>12.63</v>
      </c>
      <c r="AG1242" s="7">
        <v>35.700000000000003</v>
      </c>
      <c r="AH1242" s="7">
        <v>111.51</v>
      </c>
      <c r="AI1242" s="7">
        <f t="shared" si="285"/>
        <v>5.019999999999996</v>
      </c>
      <c r="AJ1242" s="7">
        <v>2.63</v>
      </c>
      <c r="AK1242" s="7">
        <v>43.496000000000002</v>
      </c>
      <c r="AL1242" s="7">
        <f t="shared" si="286"/>
        <v>40.866</v>
      </c>
      <c r="AM1242" s="7">
        <v>5.33</v>
      </c>
      <c r="AN1242" s="7">
        <v>4.5599999999999996</v>
      </c>
      <c r="AO1242" s="7">
        <v>4.22</v>
      </c>
      <c r="AP1242" s="7">
        <f t="shared" si="287"/>
        <v>-0.33999999999999986</v>
      </c>
      <c r="AQ1242" s="7">
        <v>2.2200000000000002</v>
      </c>
      <c r="AR1242" s="7">
        <v>119.94240000000001</v>
      </c>
      <c r="AS1242" s="7">
        <v>2071</v>
      </c>
      <c r="AT1242" s="14">
        <v>308.74099999999999</v>
      </c>
      <c r="AU1242" s="14">
        <v>100.6031</v>
      </c>
      <c r="AV1242" s="14">
        <v>69.7</v>
      </c>
      <c r="AY1242" s="6">
        <v>45261</v>
      </c>
      <c r="AZ1242" s="12">
        <v>0</v>
      </c>
      <c r="BA1242" s="12">
        <v>0</v>
      </c>
      <c r="BB1242" s="12">
        <v>0</v>
      </c>
      <c r="BE1242" s="6">
        <v>45261</v>
      </c>
      <c r="BF1242" t="s">
        <v>58</v>
      </c>
      <c r="BG1242" s="52">
        <v>5</v>
      </c>
    </row>
    <row r="1243" spans="1:59" x14ac:dyDescent="0.2">
      <c r="A1243" s="6">
        <v>45264</v>
      </c>
      <c r="B1243" s="12">
        <v>94.912000000000006</v>
      </c>
      <c r="C1243" s="12">
        <v>131.44759999999999</v>
      </c>
      <c r="D1243" s="12">
        <v>106.8531</v>
      </c>
      <c r="E1243" s="12">
        <v>55.271099999999997</v>
      </c>
      <c r="F1243" s="12">
        <v>170.3468</v>
      </c>
      <c r="G1243" s="12"/>
      <c r="H1243" s="12">
        <v>16.749099999999999</v>
      </c>
      <c r="I1243" s="12">
        <v>52.096200000000003</v>
      </c>
      <c r="J1243" s="12">
        <v>11.6806</v>
      </c>
      <c r="K1243" s="12">
        <v>82.366</v>
      </c>
      <c r="L1243" s="12">
        <v>72.73</v>
      </c>
      <c r="M1243" s="12">
        <v>78.16</v>
      </c>
      <c r="O1243" s="6">
        <v>45264</v>
      </c>
      <c r="P1243" s="7">
        <f t="shared" si="288"/>
        <v>-5.4522788657657599E-3</v>
      </c>
      <c r="Q1243" s="7">
        <f t="shared" si="289"/>
        <v>4.1393878558248256E-4</v>
      </c>
      <c r="R1243" s="7">
        <f t="shared" si="290"/>
        <v>-6.093526344384201E-3</v>
      </c>
      <c r="S1243" s="7">
        <f t="shared" si="291"/>
        <v>-1.6625662850345647E-2</v>
      </c>
      <c r="T1243" s="7">
        <f t="shared" si="292"/>
        <v>-4.1829219559840217E-2</v>
      </c>
      <c r="U1243" s="7" t="str">
        <f t="shared" si="293"/>
        <v/>
      </c>
      <c r="V1243" s="7">
        <f t="shared" si="294"/>
        <v>-2.1610746497937115E-2</v>
      </c>
      <c r="W1243" s="7">
        <f t="shared" si="295"/>
        <v>-8.2905218509220589E-3</v>
      </c>
      <c r="X1243" s="7">
        <f t="shared" si="296"/>
        <v>0</v>
      </c>
      <c r="Y1243" s="7">
        <f t="shared" si="297"/>
        <v>0</v>
      </c>
      <c r="Z1243" s="7">
        <v>-5.2630000000000003E-3</v>
      </c>
      <c r="AA1243" s="7">
        <f t="shared" si="298"/>
        <v>-1.3248845028841518E-2</v>
      </c>
      <c r="AB1243" s="7">
        <f t="shared" si="299"/>
        <v>-7.1392450094707642E-3</v>
      </c>
      <c r="AE1243" s="6">
        <v>45264</v>
      </c>
      <c r="AF1243" s="7">
        <v>13.08</v>
      </c>
      <c r="AG1243" s="7">
        <v>38.08</v>
      </c>
      <c r="AH1243" s="7">
        <v>118.25</v>
      </c>
      <c r="AI1243" s="7">
        <f t="shared" si="285"/>
        <v>5.4299999999999926</v>
      </c>
      <c r="AJ1243" s="7">
        <v>2.5499999999999998</v>
      </c>
      <c r="AK1243" s="7">
        <v>40.103999999999999</v>
      </c>
      <c r="AL1243" s="7">
        <f t="shared" si="286"/>
        <v>37.554000000000002</v>
      </c>
      <c r="AM1243" s="7">
        <v>5.33</v>
      </c>
      <c r="AN1243" s="7">
        <v>4.6399999999999997</v>
      </c>
      <c r="AO1243" s="7">
        <v>4.28</v>
      </c>
      <c r="AP1243" s="7">
        <f t="shared" si="287"/>
        <v>-0.35999999999999943</v>
      </c>
      <c r="AQ1243" s="7">
        <v>2.21</v>
      </c>
      <c r="AR1243" s="7">
        <v>120.4727</v>
      </c>
      <c r="AS1243" s="7">
        <v>2024.1</v>
      </c>
      <c r="AT1243" s="14">
        <v>308.74099999999999</v>
      </c>
      <c r="AU1243" s="14">
        <v>100.6031</v>
      </c>
      <c r="AV1243" s="14">
        <v>69.7</v>
      </c>
      <c r="AY1243" s="6">
        <v>45264</v>
      </c>
      <c r="AZ1243" s="12">
        <v>0</v>
      </c>
      <c r="BA1243" s="12">
        <v>0</v>
      </c>
      <c r="BB1243" s="12">
        <v>0</v>
      </c>
      <c r="BE1243" s="6">
        <v>45264</v>
      </c>
      <c r="BF1243" t="s">
        <v>58</v>
      </c>
      <c r="BG1243" s="52">
        <v>5</v>
      </c>
    </row>
    <row r="1244" spans="1:59" x14ac:dyDescent="0.2">
      <c r="A1244" s="6">
        <v>45265</v>
      </c>
      <c r="B1244" s="12">
        <v>93.067999999999998</v>
      </c>
      <c r="C1244" s="12">
        <v>129.62389999999999</v>
      </c>
      <c r="D1244" s="12">
        <v>105.55629999999999</v>
      </c>
      <c r="E1244" s="12">
        <v>54.716999999999999</v>
      </c>
      <c r="F1244" s="12">
        <v>166.33680000000001</v>
      </c>
      <c r="G1244" s="12"/>
      <c r="H1244" s="12">
        <v>16.383099999999999</v>
      </c>
      <c r="I1244" s="12">
        <v>51.794400000000003</v>
      </c>
      <c r="J1244" s="12">
        <v>11.571300000000001</v>
      </c>
      <c r="K1244" s="12">
        <v>82.384</v>
      </c>
      <c r="L1244" s="12">
        <v>71.95</v>
      </c>
      <c r="M1244" s="12">
        <v>77.27</v>
      </c>
      <c r="O1244" s="6">
        <v>45265</v>
      </c>
      <c r="P1244" s="7">
        <f t="shared" si="288"/>
        <v>-1.9619737750420248E-2</v>
      </c>
      <c r="Q1244" s="7">
        <f t="shared" si="289"/>
        <v>-1.3971112620150838E-2</v>
      </c>
      <c r="R1244" s="7">
        <f t="shared" si="290"/>
        <v>-1.2210534113756373E-2</v>
      </c>
      <c r="S1244" s="7">
        <f t="shared" si="291"/>
        <v>-1.0075720694963902E-2</v>
      </c>
      <c r="T1244" s="7">
        <f t="shared" si="292"/>
        <v>-2.3821710526236176E-2</v>
      </c>
      <c r="U1244" s="7" t="str">
        <f t="shared" si="293"/>
        <v/>
      </c>
      <c r="V1244" s="7">
        <f t="shared" si="294"/>
        <v>-2.2094209776537102E-2</v>
      </c>
      <c r="W1244" s="7">
        <f t="shared" si="295"/>
        <v>-5.8099741258183747E-3</v>
      </c>
      <c r="X1244" s="7">
        <f t="shared" si="296"/>
        <v>-9.4014514994228641E-3</v>
      </c>
      <c r="Y1244" s="7">
        <f t="shared" si="297"/>
        <v>2.1851289920024098E-4</v>
      </c>
      <c r="Z1244" s="7">
        <v>-1.9699999999999999E-4</v>
      </c>
      <c r="AA1244" s="7">
        <f t="shared" si="298"/>
        <v>-1.0782520833072547E-2</v>
      </c>
      <c r="AB1244" s="7">
        <f t="shared" si="299"/>
        <v>-1.1452225789034808E-2</v>
      </c>
      <c r="AE1244" s="6">
        <v>45265</v>
      </c>
      <c r="AF1244" s="7">
        <v>12.85</v>
      </c>
      <c r="AG1244" s="7">
        <v>36.36</v>
      </c>
      <c r="AH1244" s="7">
        <v>127.2</v>
      </c>
      <c r="AI1244" s="7">
        <f t="shared" si="285"/>
        <v>5.3199999999999932</v>
      </c>
      <c r="AJ1244" s="7">
        <v>2.72</v>
      </c>
      <c r="AK1244" s="7">
        <v>38.133000000000003</v>
      </c>
      <c r="AL1244" s="7">
        <f t="shared" si="286"/>
        <v>35.413000000000004</v>
      </c>
      <c r="AM1244" s="7">
        <v>5.33</v>
      </c>
      <c r="AN1244" s="7">
        <v>4.57</v>
      </c>
      <c r="AO1244" s="7">
        <v>4.18</v>
      </c>
      <c r="AP1244" s="7">
        <f t="shared" si="287"/>
        <v>-0.39000000000000057</v>
      </c>
      <c r="AQ1244" s="7">
        <v>2.17</v>
      </c>
      <c r="AR1244" s="7">
        <v>120.79130000000001</v>
      </c>
      <c r="AS1244" s="7">
        <v>2018.5</v>
      </c>
      <c r="AT1244" s="14">
        <v>308.74099999999999</v>
      </c>
      <c r="AU1244" s="14">
        <v>100.6031</v>
      </c>
      <c r="AV1244" s="14">
        <v>69.7</v>
      </c>
      <c r="AY1244" s="6">
        <v>45265</v>
      </c>
      <c r="AZ1244" s="12">
        <v>0</v>
      </c>
      <c r="BA1244" s="12">
        <v>0</v>
      </c>
      <c r="BB1244" s="12">
        <v>0</v>
      </c>
      <c r="BE1244" s="6">
        <v>45265</v>
      </c>
      <c r="BF1244" t="s">
        <v>58</v>
      </c>
      <c r="BG1244" s="52">
        <v>5</v>
      </c>
    </row>
    <row r="1245" spans="1:59" x14ac:dyDescent="0.2">
      <c r="A1245" s="6">
        <v>45266</v>
      </c>
      <c r="B1245" s="12">
        <v>91.835700000000003</v>
      </c>
      <c r="C1245" s="12">
        <v>129.3245</v>
      </c>
      <c r="D1245" s="12">
        <v>103.11190000000001</v>
      </c>
      <c r="E1245" s="12">
        <v>53.952800000000003</v>
      </c>
      <c r="F1245" s="12">
        <v>168.9579</v>
      </c>
      <c r="G1245" s="12"/>
      <c r="H1245" s="12">
        <v>16.332000000000001</v>
      </c>
      <c r="I1245" s="12">
        <v>51.049500000000002</v>
      </c>
      <c r="J1245" s="12">
        <v>11.335800000000001</v>
      </c>
      <c r="K1245" s="12">
        <v>82.393000000000001</v>
      </c>
      <c r="L1245" s="12">
        <v>68.98</v>
      </c>
      <c r="M1245" s="12">
        <v>74.33</v>
      </c>
      <c r="O1245" s="6">
        <v>45266</v>
      </c>
      <c r="P1245" s="7">
        <f t="shared" si="288"/>
        <v>-1.3329297847398253E-2</v>
      </c>
      <c r="Q1245" s="7">
        <f t="shared" si="289"/>
        <v>-2.3124308427163827E-3</v>
      </c>
      <c r="R1245" s="7">
        <f t="shared" si="290"/>
        <v>-2.342965358229384E-2</v>
      </c>
      <c r="S1245" s="7">
        <f t="shared" si="291"/>
        <v>-1.4064856985258513E-2</v>
      </c>
      <c r="T1245" s="7">
        <f t="shared" si="292"/>
        <v>1.5634922913792516E-2</v>
      </c>
      <c r="U1245" s="7" t="str">
        <f t="shared" si="293"/>
        <v/>
      </c>
      <c r="V1245" s="7">
        <f t="shared" si="294"/>
        <v>-3.123942250345024E-3</v>
      </c>
      <c r="W1245" s="7">
        <f t="shared" si="295"/>
        <v>-1.4486285069811507E-2</v>
      </c>
      <c r="X1245" s="7">
        <f t="shared" si="296"/>
        <v>-2.056203511909523E-2</v>
      </c>
      <c r="Y1245" s="7">
        <f t="shared" si="297"/>
        <v>1.092385467504958E-4</v>
      </c>
      <c r="Z1245" s="7">
        <v>-4.0379999999999999E-3</v>
      </c>
      <c r="AA1245" s="7">
        <f t="shared" si="298"/>
        <v>-4.2154825824681996E-2</v>
      </c>
      <c r="AB1245" s="7">
        <f t="shared" si="299"/>
        <v>-3.8791143208290406E-2</v>
      </c>
      <c r="AE1245" s="6">
        <v>45266</v>
      </c>
      <c r="AF1245" s="7">
        <v>12.97</v>
      </c>
      <c r="AG1245" s="7">
        <v>39.72</v>
      </c>
      <c r="AH1245" s="7">
        <v>124.98</v>
      </c>
      <c r="AI1245" s="7">
        <f t="shared" si="285"/>
        <v>5.3499999999999943</v>
      </c>
      <c r="AJ1245" s="7">
        <v>2.76</v>
      </c>
      <c r="AK1245" s="7">
        <v>39.313000000000002</v>
      </c>
      <c r="AL1245" s="7">
        <f t="shared" si="286"/>
        <v>36.553000000000004</v>
      </c>
      <c r="AM1245" s="7">
        <v>5.33</v>
      </c>
      <c r="AN1245" s="7">
        <v>4.5999999999999996</v>
      </c>
      <c r="AO1245" s="7">
        <v>4.12</v>
      </c>
      <c r="AP1245" s="7">
        <f t="shared" si="287"/>
        <v>-0.47999999999999954</v>
      </c>
      <c r="AQ1245" s="7">
        <v>2.14</v>
      </c>
      <c r="AR1245" s="7">
        <v>120.5334</v>
      </c>
      <c r="AS1245" s="7">
        <v>2030.5</v>
      </c>
      <c r="AT1245" s="14">
        <v>308.74099999999999</v>
      </c>
      <c r="AU1245" s="14">
        <v>100.6031</v>
      </c>
      <c r="AV1245" s="14">
        <v>69.7</v>
      </c>
      <c r="AY1245" s="6">
        <v>45266</v>
      </c>
      <c r="AZ1245" s="12">
        <v>0</v>
      </c>
      <c r="BA1245" s="12">
        <v>0</v>
      </c>
      <c r="BB1245" s="12">
        <v>0</v>
      </c>
      <c r="BE1245" s="6">
        <v>45266</v>
      </c>
      <c r="BF1245" t="s">
        <v>58</v>
      </c>
      <c r="BG1245" s="52">
        <v>5</v>
      </c>
    </row>
    <row r="1246" spans="1:59" x14ac:dyDescent="0.2">
      <c r="A1246" s="6">
        <v>45267</v>
      </c>
      <c r="B1246" s="12">
        <v>91.196299999999994</v>
      </c>
      <c r="C1246" s="12">
        <v>129.22460000000001</v>
      </c>
      <c r="D1246" s="12">
        <v>103.4198</v>
      </c>
      <c r="E1246" s="12">
        <v>54.048699999999997</v>
      </c>
      <c r="F1246" s="12">
        <v>168.0582</v>
      </c>
      <c r="G1246" s="12"/>
      <c r="H1246" s="12">
        <v>16.4086</v>
      </c>
      <c r="I1246" s="12">
        <v>50.408299999999997</v>
      </c>
      <c r="J1246" s="12">
        <v>11.2097</v>
      </c>
      <c r="K1246" s="12">
        <v>82.429000000000002</v>
      </c>
      <c r="L1246" s="12">
        <v>69</v>
      </c>
      <c r="M1246" s="12">
        <v>74.209999999999994</v>
      </c>
      <c r="O1246" s="6">
        <v>45267</v>
      </c>
      <c r="P1246" s="7">
        <f t="shared" si="288"/>
        <v>-6.9867848357932586E-3</v>
      </c>
      <c r="Q1246" s="7">
        <f t="shared" si="289"/>
        <v>-7.7277395258011508E-4</v>
      </c>
      <c r="R1246" s="7">
        <f t="shared" si="290"/>
        <v>2.9816268215007847E-3</v>
      </c>
      <c r="S1246" s="7">
        <f t="shared" si="291"/>
        <v>1.7759017273708221E-3</v>
      </c>
      <c r="T1246" s="7">
        <f t="shared" si="292"/>
        <v>-5.3392234812185396E-3</v>
      </c>
      <c r="U1246" s="7" t="str">
        <f t="shared" si="293"/>
        <v/>
      </c>
      <c r="V1246" s="7">
        <f t="shared" si="294"/>
        <v>4.6792141722094413E-3</v>
      </c>
      <c r="W1246" s="7">
        <f t="shared" si="295"/>
        <v>-1.2639906185090614E-2</v>
      </c>
      <c r="X1246" s="7">
        <f t="shared" si="296"/>
        <v>-1.118638441902935E-2</v>
      </c>
      <c r="Y1246" s="7">
        <f t="shared" si="297"/>
        <v>4.3683489549300076E-4</v>
      </c>
      <c r="Z1246" s="7">
        <v>7.6010000000000001E-3</v>
      </c>
      <c r="AA1246" s="7">
        <f t="shared" si="298"/>
        <v>2.8989708856440533E-4</v>
      </c>
      <c r="AB1246" s="7">
        <f t="shared" si="299"/>
        <v>-1.6157267551599587E-3</v>
      </c>
      <c r="AE1246" s="6">
        <v>45267</v>
      </c>
      <c r="AF1246" s="7">
        <v>13.06</v>
      </c>
      <c r="AG1246" s="7">
        <v>37.82</v>
      </c>
      <c r="AH1246" s="7">
        <v>129.74</v>
      </c>
      <c r="AI1246" s="7">
        <f t="shared" si="285"/>
        <v>5.2099999999999937</v>
      </c>
      <c r="AJ1246" s="7">
        <v>2.52</v>
      </c>
      <c r="AK1246" s="7">
        <v>39.968000000000004</v>
      </c>
      <c r="AL1246" s="7">
        <f t="shared" si="286"/>
        <v>37.448</v>
      </c>
      <c r="AM1246" s="7">
        <v>5.33</v>
      </c>
      <c r="AN1246" s="7">
        <v>4.58</v>
      </c>
      <c r="AO1246" s="7">
        <v>4.1399999999999997</v>
      </c>
      <c r="AP1246" s="7">
        <f t="shared" si="287"/>
        <v>-0.44000000000000039</v>
      </c>
      <c r="AQ1246" s="7">
        <v>2.17</v>
      </c>
      <c r="AR1246" s="7">
        <v>120.60129999999999</v>
      </c>
      <c r="AS1246" s="7">
        <v>2029.9</v>
      </c>
      <c r="AT1246" s="14">
        <v>308.74099999999999</v>
      </c>
      <c r="AU1246" s="14">
        <v>100.6031</v>
      </c>
      <c r="AV1246" s="14">
        <v>69.7</v>
      </c>
      <c r="AY1246" s="6">
        <v>45267</v>
      </c>
      <c r="AZ1246" s="12">
        <v>0</v>
      </c>
      <c r="BA1246" s="12">
        <v>0</v>
      </c>
      <c r="BB1246" s="12">
        <v>0</v>
      </c>
      <c r="BE1246" s="6">
        <v>45267</v>
      </c>
      <c r="BF1246" t="s">
        <v>58</v>
      </c>
      <c r="BG1246" s="52">
        <v>5</v>
      </c>
    </row>
    <row r="1247" spans="1:59" x14ac:dyDescent="0.2">
      <c r="A1247" s="6">
        <v>45268</v>
      </c>
      <c r="B1247" s="12">
        <v>92.243399999999994</v>
      </c>
      <c r="C1247" s="12">
        <v>130.93950000000001</v>
      </c>
      <c r="D1247" s="12">
        <v>104.55800000000001</v>
      </c>
      <c r="E1247" s="12">
        <v>54.1158</v>
      </c>
      <c r="F1247" s="12">
        <v>172.34200000000001</v>
      </c>
      <c r="G1247" s="12"/>
      <c r="H1247" s="12">
        <v>16.459700000000002</v>
      </c>
      <c r="I1247" s="12">
        <v>50.908099999999997</v>
      </c>
      <c r="J1247" s="12">
        <v>11.1844</v>
      </c>
      <c r="K1247" s="12">
        <v>82.447000000000003</v>
      </c>
      <c r="L1247" s="12">
        <v>70.87</v>
      </c>
      <c r="M1247" s="12">
        <v>75.94</v>
      </c>
      <c r="O1247" s="6">
        <v>45268</v>
      </c>
      <c r="P1247" s="7">
        <f t="shared" si="288"/>
        <v>1.1416409563888971E-2</v>
      </c>
      <c r="Q1247" s="7">
        <f t="shared" si="289"/>
        <v>1.3183408761779855E-2</v>
      </c>
      <c r="R1247" s="7">
        <f t="shared" si="290"/>
        <v>1.0945508255217938E-2</v>
      </c>
      <c r="S1247" s="7">
        <f t="shared" si="291"/>
        <v>1.2407029775481336E-3</v>
      </c>
      <c r="T1247" s="7">
        <f t="shared" si="292"/>
        <v>2.5170526729044601E-2</v>
      </c>
      <c r="U1247" s="7" t="str">
        <f t="shared" si="293"/>
        <v/>
      </c>
      <c r="V1247" s="7">
        <f t="shared" si="294"/>
        <v>3.1093814508592276E-3</v>
      </c>
      <c r="W1247" s="7">
        <f t="shared" si="295"/>
        <v>9.8662023973538782E-3</v>
      </c>
      <c r="X1247" s="7">
        <f t="shared" si="296"/>
        <v>-2.2595246751593709E-3</v>
      </c>
      <c r="Y1247" s="7">
        <f t="shared" si="297"/>
        <v>2.1834590930766115E-4</v>
      </c>
      <c r="Z1247" s="7">
        <v>4.2900000000000004E-3</v>
      </c>
      <c r="AA1247" s="7">
        <f t="shared" si="298"/>
        <v>2.6740708224905221E-2</v>
      </c>
      <c r="AB1247" s="7">
        <f t="shared" si="299"/>
        <v>2.304464282161417E-2</v>
      </c>
      <c r="AE1247" s="6">
        <v>45268</v>
      </c>
      <c r="AF1247" s="7">
        <v>12.35</v>
      </c>
      <c r="AG1247" s="7">
        <v>36.24</v>
      </c>
      <c r="AH1247" s="7">
        <v>121.65</v>
      </c>
      <c r="AI1247" s="7">
        <f t="shared" si="285"/>
        <v>5.0699999999999932</v>
      </c>
      <c r="AJ1247" s="7">
        <v>2.57</v>
      </c>
      <c r="AK1247" s="7">
        <v>38.597999999999999</v>
      </c>
      <c r="AL1247" s="7">
        <f t="shared" si="286"/>
        <v>36.027999999999999</v>
      </c>
      <c r="AM1247" s="7">
        <v>5.33</v>
      </c>
      <c r="AN1247" s="7">
        <v>4.71</v>
      </c>
      <c r="AO1247" s="7">
        <v>4.2300000000000004</v>
      </c>
      <c r="AP1247" s="7">
        <f t="shared" si="287"/>
        <v>-0.47999999999999954</v>
      </c>
      <c r="AQ1247" s="7">
        <v>2.21</v>
      </c>
      <c r="AR1247" s="7">
        <v>120.7607</v>
      </c>
      <c r="AS1247" s="7">
        <v>1998.3</v>
      </c>
      <c r="AT1247" s="14">
        <v>308.74099999999999</v>
      </c>
      <c r="AU1247" s="14">
        <v>100.6031</v>
      </c>
      <c r="AV1247" s="14">
        <v>69.7</v>
      </c>
      <c r="AY1247" s="6">
        <v>45268</v>
      </c>
      <c r="AZ1247" s="12">
        <v>0</v>
      </c>
      <c r="BA1247" s="12">
        <v>0</v>
      </c>
      <c r="BB1247" s="12">
        <v>0</v>
      </c>
      <c r="BE1247" s="6">
        <v>45268</v>
      </c>
      <c r="BF1247" t="s">
        <v>58</v>
      </c>
      <c r="BG1247" s="52">
        <v>5</v>
      </c>
    </row>
    <row r="1248" spans="1:59" x14ac:dyDescent="0.2">
      <c r="A1248" s="6">
        <v>45271</v>
      </c>
      <c r="B1248" s="12">
        <v>92.308199999999999</v>
      </c>
      <c r="C1248" s="12">
        <v>130.97579999999999</v>
      </c>
      <c r="D1248" s="12">
        <v>104.642</v>
      </c>
      <c r="E1248" s="12">
        <v>54.681199999999997</v>
      </c>
      <c r="F1248" s="12">
        <v>169.13399999999999</v>
      </c>
      <c r="G1248" s="12"/>
      <c r="H1248" s="12">
        <v>16.1448</v>
      </c>
      <c r="I1248" s="12">
        <v>50.832599999999999</v>
      </c>
      <c r="J1248" s="12">
        <v>11.1592</v>
      </c>
      <c r="K1248" s="12">
        <v>82.465100000000007</v>
      </c>
      <c r="L1248" s="12">
        <v>70.95</v>
      </c>
      <c r="M1248" s="12">
        <v>75.75</v>
      </c>
      <c r="O1248" s="6">
        <v>45271</v>
      </c>
      <c r="P1248" s="7">
        <f t="shared" si="288"/>
        <v>7.0224265368579284E-4</v>
      </c>
      <c r="Q1248" s="7">
        <f t="shared" si="289"/>
        <v>2.7718884870334002E-4</v>
      </c>
      <c r="R1248" s="7">
        <f t="shared" si="290"/>
        <v>8.0305931658043457E-4</v>
      </c>
      <c r="S1248" s="7">
        <f t="shared" si="291"/>
        <v>1.0393762512172649E-2</v>
      </c>
      <c r="T1248" s="7">
        <f t="shared" si="292"/>
        <v>-1.8789574558524251E-2</v>
      </c>
      <c r="U1248" s="7" t="str">
        <f t="shared" si="293"/>
        <v/>
      </c>
      <c r="V1248" s="7">
        <f t="shared" si="294"/>
        <v>-1.9316952683029451E-2</v>
      </c>
      <c r="W1248" s="7">
        <f t="shared" si="295"/>
        <v>-1.4841654098889769E-3</v>
      </c>
      <c r="X1248" s="7">
        <f t="shared" si="296"/>
        <v>-2.255680435113146E-3</v>
      </c>
      <c r="Y1248" s="7">
        <f t="shared" si="297"/>
        <v>2.1951087970719621E-4</v>
      </c>
      <c r="Z1248" s="7">
        <v>3.882E-3</v>
      </c>
      <c r="AA1248" s="7">
        <f t="shared" si="298"/>
        <v>1.1281907838870445E-3</v>
      </c>
      <c r="AB1248" s="7">
        <f t="shared" si="299"/>
        <v>-2.5051104141777607E-3</v>
      </c>
      <c r="AE1248" s="6">
        <v>45271</v>
      </c>
      <c r="AF1248" s="7">
        <v>12.63</v>
      </c>
      <c r="AG1248" s="7">
        <v>35.299999999999997</v>
      </c>
      <c r="AH1248" s="7">
        <v>126.66</v>
      </c>
      <c r="AI1248" s="7">
        <f t="shared" si="285"/>
        <v>4.7999999999999972</v>
      </c>
      <c r="AJ1248" s="7">
        <v>2.39</v>
      </c>
      <c r="AK1248" s="7">
        <v>36.118000000000002</v>
      </c>
      <c r="AL1248" s="7">
        <f t="shared" si="286"/>
        <v>33.728000000000002</v>
      </c>
      <c r="AM1248" s="7">
        <v>5.33</v>
      </c>
      <c r="AN1248" s="7">
        <v>4.71</v>
      </c>
      <c r="AO1248" s="7">
        <v>4.2300000000000004</v>
      </c>
      <c r="AP1248" s="7">
        <f t="shared" si="287"/>
        <v>-0.47999999999999954</v>
      </c>
      <c r="AQ1248" s="7">
        <v>2.19</v>
      </c>
      <c r="AR1248" s="7">
        <v>120.92789999999999</v>
      </c>
      <c r="AS1248" s="7">
        <v>1978</v>
      </c>
      <c r="AT1248" s="14">
        <v>308.74099999999999</v>
      </c>
      <c r="AU1248" s="14">
        <v>100.6031</v>
      </c>
      <c r="AV1248" s="14">
        <v>69.7</v>
      </c>
      <c r="AY1248" s="6">
        <v>45271</v>
      </c>
      <c r="AZ1248" s="12">
        <v>0</v>
      </c>
      <c r="BA1248" s="12">
        <v>0</v>
      </c>
      <c r="BB1248" s="12">
        <v>0</v>
      </c>
      <c r="BE1248" s="6">
        <v>45271</v>
      </c>
      <c r="BF1248" t="s">
        <v>58</v>
      </c>
      <c r="BG1248" s="52">
        <v>5</v>
      </c>
    </row>
    <row r="1249" spans="1:59" x14ac:dyDescent="0.2">
      <c r="A1249" s="6">
        <v>45272</v>
      </c>
      <c r="B1249" s="12">
        <v>90.853499999999997</v>
      </c>
      <c r="C1249" s="12">
        <v>129.2972</v>
      </c>
      <c r="D1249" s="12">
        <v>103.6157</v>
      </c>
      <c r="E1249" s="12">
        <v>53.234099999999998</v>
      </c>
      <c r="F1249" s="12">
        <v>167.0703</v>
      </c>
      <c r="G1249" s="12"/>
      <c r="H1249" s="12">
        <v>15.7959</v>
      </c>
      <c r="I1249" s="12">
        <v>50.191499999999998</v>
      </c>
      <c r="J1249" s="12">
        <v>11.1424</v>
      </c>
      <c r="K1249" s="12">
        <v>82.465100000000007</v>
      </c>
      <c r="L1249" s="12">
        <v>68.27</v>
      </c>
      <c r="M1249" s="12">
        <v>74.11</v>
      </c>
      <c r="O1249" s="6">
        <v>45272</v>
      </c>
      <c r="P1249" s="7">
        <f t="shared" si="288"/>
        <v>-1.5884659158043303E-2</v>
      </c>
      <c r="Q1249" s="7">
        <f t="shared" si="289"/>
        <v>-1.289894283391513E-2</v>
      </c>
      <c r="R1249" s="7">
        <f t="shared" si="290"/>
        <v>-9.8561379308474174E-3</v>
      </c>
      <c r="S1249" s="7">
        <f t="shared" si="291"/>
        <v>-2.6820789028897316E-2</v>
      </c>
      <c r="T1249" s="7">
        <f t="shared" si="292"/>
        <v>-1.2276618230094452E-2</v>
      </c>
      <c r="U1249" s="7" t="str">
        <f t="shared" si="293"/>
        <v/>
      </c>
      <c r="V1249" s="7">
        <f t="shared" si="294"/>
        <v>-2.1847603709641967E-2</v>
      </c>
      <c r="W1249" s="7">
        <f t="shared" si="295"/>
        <v>-1.2692191393977571E-2</v>
      </c>
      <c r="X1249" s="7">
        <f t="shared" si="296"/>
        <v>-1.5066186442101895E-3</v>
      </c>
      <c r="Y1249" s="7">
        <f t="shared" si="297"/>
        <v>0</v>
      </c>
      <c r="Z1249" s="7">
        <v>4.5570000000000003E-3</v>
      </c>
      <c r="AA1249" s="7">
        <f t="shared" si="298"/>
        <v>-3.8504972175862795E-2</v>
      </c>
      <c r="AB1249" s="7">
        <f t="shared" si="299"/>
        <v>-2.1887968426211005E-2</v>
      </c>
      <c r="AE1249" s="6">
        <v>45272</v>
      </c>
      <c r="AF1249" s="7">
        <v>12.07</v>
      </c>
      <c r="AG1249" s="7">
        <v>36.380000000000003</v>
      </c>
      <c r="AH1249" s="7">
        <v>118.62</v>
      </c>
      <c r="AI1249" s="7">
        <f t="shared" si="285"/>
        <v>5.8400000000000034</v>
      </c>
      <c r="AJ1249" s="7">
        <v>2.37</v>
      </c>
      <c r="AK1249" s="7">
        <v>34.703000000000003</v>
      </c>
      <c r="AL1249" s="7">
        <f t="shared" si="286"/>
        <v>32.333000000000006</v>
      </c>
      <c r="AM1249" s="7">
        <v>5.33</v>
      </c>
      <c r="AN1249" s="7">
        <v>4.7300000000000004</v>
      </c>
      <c r="AO1249" s="7">
        <v>4.2</v>
      </c>
      <c r="AP1249" s="7">
        <f t="shared" si="287"/>
        <v>-0.53000000000000025</v>
      </c>
      <c r="AQ1249" s="7">
        <v>2.16</v>
      </c>
      <c r="AR1249" s="7">
        <v>120.68170000000001</v>
      </c>
      <c r="AS1249" s="7">
        <v>1977.8</v>
      </c>
      <c r="AT1249" s="14">
        <v>308.74099999999999</v>
      </c>
      <c r="AU1249" s="14">
        <v>100.6031</v>
      </c>
      <c r="AV1249" s="14">
        <v>69.7</v>
      </c>
      <c r="AY1249" s="6">
        <v>45272</v>
      </c>
      <c r="AZ1249" s="12">
        <v>0</v>
      </c>
      <c r="BA1249" s="12">
        <v>0</v>
      </c>
      <c r="BB1249" s="12">
        <v>0</v>
      </c>
      <c r="BE1249" s="6">
        <v>45272</v>
      </c>
      <c r="BF1249" t="s">
        <v>58</v>
      </c>
      <c r="BG1249" s="52">
        <v>5</v>
      </c>
    </row>
    <row r="1250" spans="1:59" x14ac:dyDescent="0.2">
      <c r="A1250" s="6">
        <v>45273</v>
      </c>
      <c r="B1250" s="12">
        <v>91.659599999999998</v>
      </c>
      <c r="C1250" s="12">
        <v>131.21170000000001</v>
      </c>
      <c r="D1250" s="12">
        <v>104.3528</v>
      </c>
      <c r="E1250" s="12">
        <v>54.834499999999998</v>
      </c>
      <c r="F1250" s="12">
        <v>166.36609999999999</v>
      </c>
      <c r="G1250" s="12"/>
      <c r="H1250" s="12">
        <v>16.0852</v>
      </c>
      <c r="I1250" s="12">
        <v>52.718499999999999</v>
      </c>
      <c r="J1250" s="12">
        <v>11.3779</v>
      </c>
      <c r="K1250" s="12">
        <v>82.474100000000007</v>
      </c>
      <c r="L1250" s="12">
        <v>69.09</v>
      </c>
      <c r="M1250" s="12">
        <v>74.14</v>
      </c>
      <c r="O1250" s="6">
        <v>45273</v>
      </c>
      <c r="P1250" s="7">
        <f t="shared" si="288"/>
        <v>8.83339597632706E-3</v>
      </c>
      <c r="Q1250" s="7">
        <f t="shared" si="289"/>
        <v>1.469841888564101E-2</v>
      </c>
      <c r="R1250" s="7">
        <f t="shared" si="290"/>
        <v>7.0886031923002319E-3</v>
      </c>
      <c r="S1250" s="7">
        <f t="shared" si="291"/>
        <v>2.9620389453811839E-2</v>
      </c>
      <c r="T1250" s="7">
        <f t="shared" si="292"/>
        <v>-4.2239002519737744E-3</v>
      </c>
      <c r="U1250" s="7" t="str">
        <f t="shared" si="293"/>
        <v/>
      </c>
      <c r="V1250" s="7">
        <f t="shared" si="294"/>
        <v>1.814918187063096E-2</v>
      </c>
      <c r="W1250" s="7">
        <f t="shared" si="295"/>
        <v>4.912074793736497E-2</v>
      </c>
      <c r="X1250" s="7">
        <f t="shared" si="296"/>
        <v>2.0915226247312981E-2</v>
      </c>
      <c r="Y1250" s="7">
        <f t="shared" si="297"/>
        <v>1.0913112236424638E-4</v>
      </c>
      <c r="Z1250" s="7">
        <v>1.3696E-2</v>
      </c>
      <c r="AA1250" s="7">
        <f t="shared" si="298"/>
        <v>1.1939571070514647E-2</v>
      </c>
      <c r="AB1250" s="7">
        <f t="shared" si="299"/>
        <v>4.0472175931876474E-4</v>
      </c>
      <c r="AE1250" s="6">
        <v>45273</v>
      </c>
      <c r="AF1250" s="7">
        <v>12.19</v>
      </c>
      <c r="AG1250" s="7">
        <v>36.6</v>
      </c>
      <c r="AH1250" s="7">
        <v>113.77</v>
      </c>
      <c r="AI1250" s="7">
        <f t="shared" si="285"/>
        <v>5.0499999999999972</v>
      </c>
      <c r="AJ1250" s="7">
        <v>2.33</v>
      </c>
      <c r="AK1250" s="7">
        <v>35.811999999999998</v>
      </c>
      <c r="AL1250" s="7">
        <f t="shared" si="286"/>
        <v>33.481999999999999</v>
      </c>
      <c r="AM1250" s="7">
        <v>5.33</v>
      </c>
      <c r="AN1250" s="7">
        <v>4.46</v>
      </c>
      <c r="AO1250" s="7">
        <v>4.04</v>
      </c>
      <c r="AP1250" s="7">
        <f t="shared" si="287"/>
        <v>-0.41999999999999993</v>
      </c>
      <c r="AQ1250" s="7">
        <v>2.16</v>
      </c>
      <c r="AR1250" s="7">
        <v>121.1571</v>
      </c>
      <c r="AS1250" s="7">
        <v>1982.3</v>
      </c>
      <c r="AT1250" s="14">
        <v>308.74099999999999</v>
      </c>
      <c r="AU1250" s="14">
        <v>100.6031</v>
      </c>
      <c r="AV1250" s="14">
        <v>69.7</v>
      </c>
      <c r="AY1250" s="6">
        <v>45273</v>
      </c>
      <c r="AZ1250" s="12">
        <v>0</v>
      </c>
      <c r="BA1250" s="12">
        <v>0</v>
      </c>
      <c r="BB1250" s="12">
        <v>0</v>
      </c>
      <c r="BE1250" s="6">
        <v>45273</v>
      </c>
      <c r="BF1250" t="s">
        <v>58</v>
      </c>
      <c r="BG1250" s="52">
        <v>5</v>
      </c>
    </row>
    <row r="1251" spans="1:59" x14ac:dyDescent="0.2">
      <c r="A1251" s="6">
        <v>45274</v>
      </c>
      <c r="B1251" s="12">
        <v>94.124399999999994</v>
      </c>
      <c r="C1251" s="12">
        <v>136.03880000000001</v>
      </c>
      <c r="D1251" s="12">
        <v>107.245</v>
      </c>
      <c r="E1251" s="12">
        <v>56.310299999999998</v>
      </c>
      <c r="F1251" s="12">
        <v>167.77449999999999</v>
      </c>
      <c r="G1251" s="12"/>
      <c r="H1251" s="12">
        <v>16.310099999999998</v>
      </c>
      <c r="I1251" s="12">
        <v>52.775100000000002</v>
      </c>
      <c r="J1251" s="12">
        <v>11.571300000000001</v>
      </c>
      <c r="K1251" s="12">
        <v>82.510099999999994</v>
      </c>
      <c r="L1251" s="12">
        <v>71.209999999999994</v>
      </c>
      <c r="M1251" s="12">
        <v>77.05</v>
      </c>
      <c r="O1251" s="6">
        <v>45274</v>
      </c>
      <c r="P1251" s="7">
        <f t="shared" si="288"/>
        <v>2.6535596480034465E-2</v>
      </c>
      <c r="Q1251" s="7">
        <f t="shared" si="289"/>
        <v>3.612808980183109E-2</v>
      </c>
      <c r="R1251" s="7">
        <f t="shared" si="290"/>
        <v>2.7338470737223588E-2</v>
      </c>
      <c r="S1251" s="7">
        <f t="shared" si="291"/>
        <v>2.6557908996123342E-2</v>
      </c>
      <c r="T1251" s="7">
        <f t="shared" si="292"/>
        <v>8.4300341874539268E-3</v>
      </c>
      <c r="U1251" s="7" t="str">
        <f t="shared" si="293"/>
        <v/>
      </c>
      <c r="V1251" s="7">
        <f t="shared" si="294"/>
        <v>1.388495326361679E-2</v>
      </c>
      <c r="W1251" s="7">
        <f t="shared" si="295"/>
        <v>1.0730509799826765E-3</v>
      </c>
      <c r="X1251" s="7">
        <f t="shared" si="296"/>
        <v>1.6855017045294449E-2</v>
      </c>
      <c r="Y1251" s="7">
        <f t="shared" si="297"/>
        <v>4.3640543241510899E-4</v>
      </c>
      <c r="Z1251" s="7">
        <v>3.2039999999999998E-3</v>
      </c>
      <c r="AA1251" s="7">
        <f t="shared" si="298"/>
        <v>3.0223255493329715E-2</v>
      </c>
      <c r="AB1251" s="7">
        <f t="shared" si="299"/>
        <v>3.849936404353841E-2</v>
      </c>
      <c r="AE1251" s="6">
        <v>45274</v>
      </c>
      <c r="AF1251" s="7">
        <v>12.48</v>
      </c>
      <c r="AG1251" s="7">
        <v>33.979999999999997</v>
      </c>
      <c r="AH1251" s="7">
        <v>118.04</v>
      </c>
      <c r="AI1251" s="7">
        <f t="shared" si="285"/>
        <v>5.8400000000000034</v>
      </c>
      <c r="AJ1251" s="7">
        <v>2.39</v>
      </c>
      <c r="AK1251" s="7">
        <v>34.85</v>
      </c>
      <c r="AL1251" s="7">
        <f t="shared" si="286"/>
        <v>32.46</v>
      </c>
      <c r="AM1251" s="7">
        <v>5.33</v>
      </c>
      <c r="AN1251" s="7">
        <v>4.37</v>
      </c>
      <c r="AO1251" s="7">
        <v>3.92</v>
      </c>
      <c r="AP1251" s="7">
        <f t="shared" si="287"/>
        <v>-0.45000000000000018</v>
      </c>
      <c r="AQ1251" s="7">
        <v>2.2200000000000002</v>
      </c>
      <c r="AR1251" s="7">
        <v>119.56829999999999</v>
      </c>
      <c r="AS1251" s="7">
        <v>2030.2</v>
      </c>
      <c r="AT1251" s="14">
        <v>308.74099999999999</v>
      </c>
      <c r="AU1251" s="14">
        <v>100.6031</v>
      </c>
      <c r="AV1251" s="14">
        <v>69.7</v>
      </c>
      <c r="AY1251" s="6">
        <v>45274</v>
      </c>
      <c r="AZ1251" s="12">
        <v>0</v>
      </c>
      <c r="BA1251" s="12">
        <v>0</v>
      </c>
      <c r="BB1251" s="12">
        <v>0</v>
      </c>
      <c r="BE1251" s="6">
        <v>45274</v>
      </c>
      <c r="BF1251" t="s">
        <v>58</v>
      </c>
      <c r="BG1251" s="52">
        <v>5</v>
      </c>
    </row>
    <row r="1252" spans="1:59" x14ac:dyDescent="0.2">
      <c r="A1252" s="6">
        <v>45275</v>
      </c>
      <c r="B1252" s="12">
        <v>93.494299999999996</v>
      </c>
      <c r="C1252" s="12">
        <v>135.51259999999999</v>
      </c>
      <c r="D1252" s="12">
        <v>106.8625</v>
      </c>
      <c r="E1252" s="12">
        <v>56.118600000000001</v>
      </c>
      <c r="F1252" s="12">
        <v>166.4639</v>
      </c>
      <c r="G1252" s="12"/>
      <c r="H1252" s="12">
        <v>17.373799999999999</v>
      </c>
      <c r="I1252" s="12">
        <v>55.358699999999999</v>
      </c>
      <c r="J1252" s="12">
        <v>11.529199999999999</v>
      </c>
      <c r="K1252" s="12">
        <v>82.537099999999995</v>
      </c>
      <c r="L1252" s="12">
        <v>71.05</v>
      </c>
      <c r="M1252" s="12">
        <v>76.84</v>
      </c>
      <c r="O1252" s="6">
        <v>45275</v>
      </c>
      <c r="P1252" s="7">
        <f t="shared" si="288"/>
        <v>-6.7168397282447645E-3</v>
      </c>
      <c r="Q1252" s="7">
        <f t="shared" si="289"/>
        <v>-3.8755142386286473E-3</v>
      </c>
      <c r="R1252" s="7">
        <f t="shared" si="290"/>
        <v>-3.5729753224061755E-3</v>
      </c>
      <c r="S1252" s="7">
        <f t="shared" si="291"/>
        <v>-3.410158522873216E-3</v>
      </c>
      <c r="T1252" s="7">
        <f t="shared" si="292"/>
        <v>-7.8423467625534597E-3</v>
      </c>
      <c r="U1252" s="7" t="str">
        <f t="shared" si="293"/>
        <v/>
      </c>
      <c r="V1252" s="7">
        <f t="shared" si="294"/>
        <v>6.3178776495600178E-2</v>
      </c>
      <c r="W1252" s="7">
        <f t="shared" si="295"/>
        <v>4.7794339805573217E-2</v>
      </c>
      <c r="X1252" s="7">
        <f t="shared" si="296"/>
        <v>-3.6449467856049939E-3</v>
      </c>
      <c r="Y1252" s="7">
        <f t="shared" si="297"/>
        <v>3.271791371299171E-4</v>
      </c>
      <c r="Z1252" s="7">
        <v>-1.6479999999999999E-3</v>
      </c>
      <c r="AA1252" s="7">
        <f t="shared" si="298"/>
        <v>-2.2494034509237199E-3</v>
      </c>
      <c r="AB1252" s="7">
        <f t="shared" si="299"/>
        <v>-2.7292238657687451E-3</v>
      </c>
      <c r="AE1252" s="6">
        <v>45275</v>
      </c>
      <c r="AF1252" s="7">
        <v>12.28</v>
      </c>
      <c r="AG1252" s="7">
        <v>35.130000000000003</v>
      </c>
      <c r="AH1252" s="7">
        <v>115.75</v>
      </c>
      <c r="AI1252" s="7">
        <f t="shared" si="285"/>
        <v>5.7900000000000063</v>
      </c>
      <c r="AJ1252" s="7">
        <v>2.44</v>
      </c>
      <c r="AK1252" s="7">
        <v>33.189</v>
      </c>
      <c r="AL1252" s="7">
        <f t="shared" si="286"/>
        <v>30.748999999999999</v>
      </c>
      <c r="AM1252" s="7">
        <v>5.33</v>
      </c>
      <c r="AN1252" s="7">
        <v>4.4400000000000004</v>
      </c>
      <c r="AO1252" s="7">
        <v>3.91</v>
      </c>
      <c r="AP1252" s="7">
        <f t="shared" si="287"/>
        <v>-0.53000000000000025</v>
      </c>
      <c r="AQ1252" s="7">
        <v>2.2200000000000002</v>
      </c>
      <c r="AR1252" s="7">
        <v>119.73820000000001</v>
      </c>
      <c r="AS1252" s="7">
        <v>2021.1</v>
      </c>
      <c r="AT1252" s="14">
        <v>308.74099999999999</v>
      </c>
      <c r="AU1252" s="14">
        <v>100.6031</v>
      </c>
      <c r="AV1252" s="14">
        <v>69.7</v>
      </c>
      <c r="AY1252" s="6">
        <v>45275</v>
      </c>
      <c r="AZ1252" s="12">
        <v>0</v>
      </c>
      <c r="BA1252" s="12">
        <v>0</v>
      </c>
      <c r="BB1252" s="12">
        <v>0</v>
      </c>
      <c r="BE1252" s="6">
        <v>45275</v>
      </c>
      <c r="BF1252" t="s">
        <v>58</v>
      </c>
      <c r="BG1252" s="52">
        <v>5</v>
      </c>
    </row>
    <row r="1253" spans="1:59" x14ac:dyDescent="0.2">
      <c r="A1253" s="6">
        <v>45278</v>
      </c>
      <c r="B1253" s="12">
        <v>94.1892</v>
      </c>
      <c r="C1253" s="12">
        <v>135.81200000000001</v>
      </c>
      <c r="D1253" s="12">
        <v>107.1983</v>
      </c>
      <c r="E1253" s="12">
        <v>56.511499999999998</v>
      </c>
      <c r="F1253" s="12">
        <v>169.9067</v>
      </c>
      <c r="G1253" s="12"/>
      <c r="H1253" s="12">
        <v>17.8062</v>
      </c>
      <c r="I1253" s="12">
        <v>56.801299999999998</v>
      </c>
      <c r="J1253" s="12">
        <v>11.647</v>
      </c>
      <c r="K1253" s="12">
        <v>82.5471</v>
      </c>
      <c r="L1253" s="12">
        <v>72.16</v>
      </c>
      <c r="M1253" s="12">
        <v>78.89</v>
      </c>
      <c r="O1253" s="6">
        <v>45278</v>
      </c>
      <c r="P1253" s="7">
        <f t="shared" si="288"/>
        <v>7.4050534585079391E-3</v>
      </c>
      <c r="Q1253" s="7">
        <f t="shared" si="289"/>
        <v>2.206951537179945E-3</v>
      </c>
      <c r="R1253" s="7">
        <f t="shared" si="290"/>
        <v>3.1374289496516852E-3</v>
      </c>
      <c r="S1253" s="7">
        <f t="shared" si="291"/>
        <v>6.9768488840164554E-3</v>
      </c>
      <c r="T1253" s="7">
        <f t="shared" si="292"/>
        <v>2.0470993766573214E-2</v>
      </c>
      <c r="U1253" s="7" t="str">
        <f t="shared" si="293"/>
        <v/>
      </c>
      <c r="V1253" s="7">
        <f t="shared" si="294"/>
        <v>2.4583386939756067E-2</v>
      </c>
      <c r="W1253" s="7">
        <f t="shared" si="295"/>
        <v>2.5725384414405899E-2</v>
      </c>
      <c r="X1253" s="7">
        <f t="shared" si="296"/>
        <v>1.0165688461834339E-2</v>
      </c>
      <c r="Y1253" s="7">
        <f t="shared" si="297"/>
        <v>1.2115029799622059E-4</v>
      </c>
      <c r="Z1253" s="7">
        <v>5.6090000000000003E-3</v>
      </c>
      <c r="AA1253" s="7">
        <f t="shared" si="298"/>
        <v>1.5502021211258502E-2</v>
      </c>
      <c r="AB1253" s="7">
        <f t="shared" si="299"/>
        <v>2.6329139206642382E-2</v>
      </c>
      <c r="AE1253" s="6">
        <v>45278</v>
      </c>
      <c r="AF1253" s="7">
        <v>12.56</v>
      </c>
      <c r="AG1253" s="7">
        <v>37.090000000000003</v>
      </c>
      <c r="AH1253" s="7">
        <v>118.46</v>
      </c>
      <c r="AI1253" s="7">
        <f t="shared" si="285"/>
        <v>6.730000000000004</v>
      </c>
      <c r="AJ1253" s="7">
        <v>2.59</v>
      </c>
      <c r="AK1253" s="7">
        <v>35.521999999999998</v>
      </c>
      <c r="AL1253" s="7">
        <f t="shared" si="286"/>
        <v>32.932000000000002</v>
      </c>
      <c r="AM1253" s="7">
        <v>5.33</v>
      </c>
      <c r="AN1253" s="7">
        <v>4.43</v>
      </c>
      <c r="AO1253" s="7">
        <v>3.95</v>
      </c>
      <c r="AP1253" s="7">
        <f t="shared" si="287"/>
        <v>-0.47999999999999954</v>
      </c>
      <c r="AQ1253" s="7">
        <v>2.21</v>
      </c>
      <c r="AR1253" s="7">
        <v>119.9102</v>
      </c>
      <c r="AS1253" s="7">
        <v>2026.3</v>
      </c>
      <c r="AT1253" s="14">
        <v>308.74099999999999</v>
      </c>
      <c r="AU1253" s="14">
        <v>100.6031</v>
      </c>
      <c r="AV1253" s="14">
        <v>69.7</v>
      </c>
      <c r="AY1253" s="6">
        <v>45278</v>
      </c>
      <c r="AZ1253" s="12">
        <v>0</v>
      </c>
      <c r="BA1253" s="12">
        <v>0</v>
      </c>
      <c r="BB1253" s="12">
        <v>0</v>
      </c>
      <c r="BE1253" s="6">
        <v>45278</v>
      </c>
      <c r="BF1253" t="s">
        <v>58</v>
      </c>
      <c r="BG1253" s="52">
        <v>5</v>
      </c>
    </row>
    <row r="1254" spans="1:59" x14ac:dyDescent="0.2">
      <c r="A1254" s="6">
        <v>45279</v>
      </c>
      <c r="B1254" s="12">
        <v>95.430899999999994</v>
      </c>
      <c r="C1254" s="12">
        <v>137.59039999999999</v>
      </c>
      <c r="D1254" s="12">
        <v>108.68170000000001</v>
      </c>
      <c r="E1254" s="12">
        <v>57.786099999999998</v>
      </c>
      <c r="F1254" s="12">
        <v>169.57409999999999</v>
      </c>
      <c r="G1254" s="12"/>
      <c r="H1254" s="12">
        <v>17.866700000000002</v>
      </c>
      <c r="I1254" s="12">
        <v>58.781399999999998</v>
      </c>
      <c r="J1254" s="12">
        <v>11.6638</v>
      </c>
      <c r="K1254" s="12">
        <v>82.5471</v>
      </c>
      <c r="L1254" s="12">
        <v>73.23</v>
      </c>
      <c r="M1254" s="12">
        <v>79.819999999999993</v>
      </c>
      <c r="O1254" s="6">
        <v>45279</v>
      </c>
      <c r="P1254" s="7">
        <f t="shared" si="288"/>
        <v>1.3096900053221222E-2</v>
      </c>
      <c r="Q1254" s="7">
        <f t="shared" si="289"/>
        <v>1.3009579159899332E-2</v>
      </c>
      <c r="R1254" s="7">
        <f t="shared" si="290"/>
        <v>1.3743036386288916E-2</v>
      </c>
      <c r="S1254" s="7">
        <f t="shared" si="291"/>
        <v>2.2304105064264324E-2</v>
      </c>
      <c r="T1254" s="7">
        <f t="shared" si="292"/>
        <v>-1.9594634301443202E-3</v>
      </c>
      <c r="U1254" s="7" t="str">
        <f t="shared" si="293"/>
        <v/>
      </c>
      <c r="V1254" s="7">
        <f t="shared" si="294"/>
        <v>3.3919338212171513E-3</v>
      </c>
      <c r="W1254" s="7">
        <f t="shared" si="295"/>
        <v>3.4266265543040193E-2</v>
      </c>
      <c r="X1254" s="7">
        <f t="shared" si="296"/>
        <v>1.4413922223738365E-3</v>
      </c>
      <c r="Y1254" s="7">
        <f t="shared" si="297"/>
        <v>0</v>
      </c>
      <c r="Z1254" s="7">
        <v>6.0629999999999998E-3</v>
      </c>
      <c r="AA1254" s="7">
        <f t="shared" si="298"/>
        <v>1.4719297318610233E-2</v>
      </c>
      <c r="AB1254" s="7">
        <f t="shared" si="299"/>
        <v>1.1719622513589519E-2</v>
      </c>
      <c r="AE1254" s="6">
        <v>45279</v>
      </c>
      <c r="AF1254" s="7">
        <v>12.53</v>
      </c>
      <c r="AG1254" s="7">
        <v>35.04</v>
      </c>
      <c r="AH1254" s="7">
        <v>115.03</v>
      </c>
      <c r="AI1254" s="7">
        <f t="shared" si="285"/>
        <v>6.5899999999999892</v>
      </c>
      <c r="AJ1254" s="7">
        <v>2.44</v>
      </c>
      <c r="AK1254" s="7">
        <v>32.567999999999998</v>
      </c>
      <c r="AL1254" s="7">
        <f t="shared" si="286"/>
        <v>30.127999999999997</v>
      </c>
      <c r="AM1254" s="7">
        <v>5.33</v>
      </c>
      <c r="AN1254" s="7">
        <v>4.41</v>
      </c>
      <c r="AO1254" s="7">
        <v>3.93</v>
      </c>
      <c r="AP1254" s="7">
        <f t="shared" si="287"/>
        <v>-0.48</v>
      </c>
      <c r="AQ1254" s="7">
        <v>2.19</v>
      </c>
      <c r="AR1254" s="7">
        <v>119.4632</v>
      </c>
      <c r="AS1254" s="7">
        <v>2038.4</v>
      </c>
      <c r="AT1254" s="14">
        <v>308.74099999999999</v>
      </c>
      <c r="AU1254" s="14">
        <v>100.6031</v>
      </c>
      <c r="AV1254" s="14">
        <v>69.7</v>
      </c>
      <c r="AY1254" s="6">
        <v>45279</v>
      </c>
      <c r="AZ1254" s="12">
        <v>0</v>
      </c>
      <c r="BA1254" s="12">
        <v>0</v>
      </c>
      <c r="BB1254" s="12">
        <v>0</v>
      </c>
      <c r="BE1254" s="6">
        <v>45279</v>
      </c>
      <c r="BF1254" t="s">
        <v>58</v>
      </c>
      <c r="BG1254" s="52">
        <v>5</v>
      </c>
    </row>
    <row r="1255" spans="1:59" x14ac:dyDescent="0.2">
      <c r="A1255" s="6">
        <v>45280</v>
      </c>
      <c r="B1255" s="12">
        <v>93.837100000000007</v>
      </c>
      <c r="C1255" s="12">
        <v>136.32919999999999</v>
      </c>
      <c r="D1255" s="12">
        <v>108.8683</v>
      </c>
      <c r="E1255" s="12">
        <v>57.661499999999997</v>
      </c>
      <c r="F1255" s="12">
        <v>167.3246</v>
      </c>
      <c r="G1255" s="12"/>
      <c r="H1255" s="12">
        <v>17.546700000000001</v>
      </c>
      <c r="I1255" s="12">
        <v>58.0931</v>
      </c>
      <c r="J1255" s="12">
        <v>11.537599999999999</v>
      </c>
      <c r="K1255" s="12">
        <v>82.565200000000004</v>
      </c>
      <c r="L1255" s="12">
        <v>73.87</v>
      </c>
      <c r="M1255" s="12">
        <v>81.099999999999994</v>
      </c>
      <c r="O1255" s="6">
        <v>45280</v>
      </c>
      <c r="P1255" s="7">
        <f t="shared" si="288"/>
        <v>-1.6842125179354954E-2</v>
      </c>
      <c r="Q1255" s="7">
        <f t="shared" si="289"/>
        <v>-9.2086065568356013E-3</v>
      </c>
      <c r="R1255" s="7">
        <f t="shared" si="290"/>
        <v>1.7154681292670762E-3</v>
      </c>
      <c r="S1255" s="7">
        <f t="shared" si="291"/>
        <v>-2.1585558882077152E-3</v>
      </c>
      <c r="T1255" s="7">
        <f t="shared" si="292"/>
        <v>-1.3354361005396699E-2</v>
      </c>
      <c r="U1255" s="7" t="str">
        <f t="shared" si="293"/>
        <v/>
      </c>
      <c r="V1255" s="7">
        <f t="shared" si="294"/>
        <v>-1.8072747035351722E-2</v>
      </c>
      <c r="W1255" s="7">
        <f t="shared" si="295"/>
        <v>-1.1778582284245271E-2</v>
      </c>
      <c r="X1255" s="7">
        <f t="shared" si="296"/>
        <v>-1.0878761162530635E-2</v>
      </c>
      <c r="Y1255" s="7">
        <f t="shared" si="297"/>
        <v>2.1924472098700857E-4</v>
      </c>
      <c r="Z1255" s="7">
        <v>-1.3953999999999999E-2</v>
      </c>
      <c r="AA1255" s="7">
        <f t="shared" si="298"/>
        <v>8.7016184676680514E-3</v>
      </c>
      <c r="AB1255" s="7">
        <f t="shared" si="299"/>
        <v>1.5908861500779397E-2</v>
      </c>
      <c r="AE1255" s="6">
        <v>45280</v>
      </c>
      <c r="AF1255" s="7">
        <v>13.67</v>
      </c>
      <c r="AG1255" s="7">
        <v>34.979999999999997</v>
      </c>
      <c r="AH1255" s="7">
        <v>111.87</v>
      </c>
      <c r="AI1255" s="7">
        <f t="shared" si="285"/>
        <v>7.2299999999999898</v>
      </c>
      <c r="AJ1255" s="7">
        <v>2.48</v>
      </c>
      <c r="AK1255" s="7">
        <v>33.521000000000001</v>
      </c>
      <c r="AL1255" s="7">
        <f t="shared" si="286"/>
        <v>31.041</v>
      </c>
      <c r="AM1255" s="7">
        <v>5.33</v>
      </c>
      <c r="AN1255" s="7">
        <v>4.34</v>
      </c>
      <c r="AO1255" s="7">
        <v>3.86</v>
      </c>
      <c r="AP1255" s="7">
        <f t="shared" si="287"/>
        <v>-0.48</v>
      </c>
      <c r="AQ1255" s="7">
        <v>2.19</v>
      </c>
      <c r="AR1255" s="7">
        <v>119.54349999999999</v>
      </c>
      <c r="AS1255" s="7">
        <v>2034.5</v>
      </c>
      <c r="AT1255" s="14">
        <v>308.74099999999999</v>
      </c>
      <c r="AU1255" s="14">
        <v>100.6031</v>
      </c>
      <c r="AV1255" s="14">
        <v>69.7</v>
      </c>
      <c r="AY1255" s="6">
        <v>45280</v>
      </c>
      <c r="AZ1255" s="12">
        <v>0</v>
      </c>
      <c r="BA1255" s="12">
        <v>0</v>
      </c>
      <c r="BB1255" s="12">
        <v>0</v>
      </c>
      <c r="BE1255" s="6">
        <v>45280</v>
      </c>
      <c r="BF1255" t="s">
        <v>58</v>
      </c>
      <c r="BG1255" s="52">
        <v>5</v>
      </c>
    </row>
    <row r="1256" spans="1:59" x14ac:dyDescent="0.2">
      <c r="A1256" s="6">
        <v>45281</v>
      </c>
      <c r="B1256" s="12">
        <v>94.263400000000004</v>
      </c>
      <c r="C1256" s="12">
        <v>136.7465</v>
      </c>
      <c r="D1256" s="12">
        <v>108.999</v>
      </c>
      <c r="E1256" s="12">
        <v>57.920200000000001</v>
      </c>
      <c r="F1256" s="12">
        <v>167.95060000000001</v>
      </c>
      <c r="G1256" s="12"/>
      <c r="H1256" s="12">
        <v>18.0397</v>
      </c>
      <c r="I1256" s="12">
        <v>60.318399999999997</v>
      </c>
      <c r="J1256" s="12">
        <v>11.596500000000001</v>
      </c>
      <c r="K1256" s="12">
        <v>82.619500000000002</v>
      </c>
      <c r="L1256" s="12">
        <v>73.59</v>
      </c>
      <c r="M1256" s="12">
        <v>80.73</v>
      </c>
      <c r="O1256" s="6">
        <v>45281</v>
      </c>
      <c r="P1256" s="7">
        <f t="shared" si="288"/>
        <v>4.5326910866384613E-3</v>
      </c>
      <c r="Q1256" s="7">
        <f t="shared" si="289"/>
        <v>3.0562977579602153E-3</v>
      </c>
      <c r="R1256" s="7">
        <f t="shared" si="290"/>
        <v>1.1998130575731382E-3</v>
      </c>
      <c r="S1256" s="7">
        <f t="shared" si="291"/>
        <v>4.4764946701320273E-3</v>
      </c>
      <c r="T1256" s="7">
        <f t="shared" si="292"/>
        <v>3.7342501171836128E-3</v>
      </c>
      <c r="U1256" s="7" t="str">
        <f t="shared" si="293"/>
        <v/>
      </c>
      <c r="V1256" s="7">
        <f t="shared" si="294"/>
        <v>2.7708986741254417E-2</v>
      </c>
      <c r="W1256" s="7">
        <f t="shared" si="295"/>
        <v>3.759030210102883E-2</v>
      </c>
      <c r="X1256" s="7">
        <f t="shared" si="296"/>
        <v>5.0920612661440904E-3</v>
      </c>
      <c r="Y1256" s="7">
        <f t="shared" si="297"/>
        <v>6.5744590093228764E-4</v>
      </c>
      <c r="Z1256" s="7">
        <v>9.4369999999999992E-3</v>
      </c>
      <c r="AA1256" s="7">
        <f t="shared" si="298"/>
        <v>-3.7976446021387839E-3</v>
      </c>
      <c r="AB1256" s="7">
        <f t="shared" si="299"/>
        <v>-4.5727077144429706E-3</v>
      </c>
      <c r="AE1256" s="6">
        <v>45281</v>
      </c>
      <c r="AF1256" s="7">
        <v>13.65</v>
      </c>
      <c r="AG1256" s="7">
        <v>35.44</v>
      </c>
      <c r="AH1256" s="7">
        <v>111.93</v>
      </c>
      <c r="AI1256" s="7">
        <f t="shared" si="285"/>
        <v>7.1400000000000006</v>
      </c>
      <c r="AJ1256" s="7">
        <v>2.48</v>
      </c>
      <c r="AK1256" s="7">
        <v>34.203000000000003</v>
      </c>
      <c r="AL1256" s="7">
        <f t="shared" si="286"/>
        <v>31.723000000000003</v>
      </c>
      <c r="AM1256" s="7">
        <v>5.33</v>
      </c>
      <c r="AN1256" s="7">
        <v>4.33</v>
      </c>
      <c r="AO1256" s="7">
        <v>3.89</v>
      </c>
      <c r="AP1256" s="7">
        <f t="shared" si="287"/>
        <v>-0.43999999999999995</v>
      </c>
      <c r="AQ1256" s="7">
        <v>2.19</v>
      </c>
      <c r="AR1256" s="7">
        <v>119.3168</v>
      </c>
      <c r="AS1256" s="7">
        <v>2039.1</v>
      </c>
      <c r="AT1256" s="14">
        <v>308.74099999999999</v>
      </c>
      <c r="AU1256" s="14">
        <v>100.6031</v>
      </c>
      <c r="AV1256" s="14">
        <v>69.7</v>
      </c>
      <c r="AY1256" s="6">
        <v>45281</v>
      </c>
      <c r="AZ1256" s="12">
        <v>0</v>
      </c>
      <c r="BA1256" s="12">
        <v>0</v>
      </c>
      <c r="BB1256" s="12">
        <v>0</v>
      </c>
      <c r="BE1256" s="6">
        <v>45281</v>
      </c>
      <c r="BF1256" t="s">
        <v>58</v>
      </c>
      <c r="BG1256" s="52">
        <v>5</v>
      </c>
    </row>
    <row r="1257" spans="1:59" x14ac:dyDescent="0.2">
      <c r="A1257" s="6">
        <v>45282</v>
      </c>
      <c r="B1257" s="12">
        <v>94.430099999999996</v>
      </c>
      <c r="C1257" s="12">
        <v>137.05510000000001</v>
      </c>
      <c r="D1257" s="12">
        <v>109.77330000000001</v>
      </c>
      <c r="E1257" s="12">
        <v>58.274799999999999</v>
      </c>
      <c r="F1257" s="12">
        <v>168.79169999999999</v>
      </c>
      <c r="G1257" s="12"/>
      <c r="H1257" s="12">
        <v>18.5672</v>
      </c>
      <c r="I1257" s="12">
        <v>60.884099999999997</v>
      </c>
      <c r="J1257" s="12">
        <v>11.571300000000001</v>
      </c>
      <c r="K1257" s="12">
        <v>82.628500000000003</v>
      </c>
      <c r="L1257" s="12">
        <v>73.290000000000006</v>
      </c>
      <c r="M1257" s="12">
        <v>80.23</v>
      </c>
      <c r="O1257" s="6">
        <v>45282</v>
      </c>
      <c r="P1257" s="7">
        <f t="shared" si="288"/>
        <v>1.7668869713925691E-3</v>
      </c>
      <c r="Q1257" s="7">
        <f t="shared" si="289"/>
        <v>2.254187927869941E-3</v>
      </c>
      <c r="R1257" s="7">
        <f t="shared" si="290"/>
        <v>7.0786222309182556E-3</v>
      </c>
      <c r="S1257" s="7">
        <f t="shared" si="291"/>
        <v>6.1035518023261921E-3</v>
      </c>
      <c r="T1257" s="7">
        <f t="shared" si="292"/>
        <v>4.9955217930951349E-3</v>
      </c>
      <c r="U1257" s="7" t="str">
        <f t="shared" si="293"/>
        <v/>
      </c>
      <c r="V1257" s="7">
        <f t="shared" si="294"/>
        <v>2.8821698382297031E-2</v>
      </c>
      <c r="W1257" s="7">
        <f t="shared" si="295"/>
        <v>9.3348587347525953E-3</v>
      </c>
      <c r="X1257" s="7">
        <f t="shared" si="296"/>
        <v>-2.1754340022166019E-3</v>
      </c>
      <c r="Y1257" s="7">
        <f t="shared" si="297"/>
        <v>1.089271883338933E-4</v>
      </c>
      <c r="Z1257" s="7">
        <v>2.0079999999999998E-3</v>
      </c>
      <c r="AA1257" s="7">
        <f t="shared" si="298"/>
        <v>-4.0849730007487756E-3</v>
      </c>
      <c r="AB1257" s="7">
        <f t="shared" si="299"/>
        <v>-6.2127436413594618E-3</v>
      </c>
      <c r="AE1257" s="6">
        <v>45282</v>
      </c>
      <c r="AF1257" s="7">
        <v>13.03</v>
      </c>
      <c r="AG1257" s="7">
        <v>33.32</v>
      </c>
      <c r="AH1257" s="7">
        <v>111.38</v>
      </c>
      <c r="AI1257" s="7">
        <f t="shared" si="285"/>
        <v>6.9399999999999977</v>
      </c>
      <c r="AJ1257" s="7">
        <v>2.54</v>
      </c>
      <c r="AK1257" s="7">
        <v>34.173999999999999</v>
      </c>
      <c r="AL1257" s="7">
        <f t="shared" si="286"/>
        <v>31.634</v>
      </c>
      <c r="AM1257" s="7">
        <v>5.33</v>
      </c>
      <c r="AN1257" s="7">
        <v>4.3099999999999996</v>
      </c>
      <c r="AO1257" s="7">
        <v>3.9</v>
      </c>
      <c r="AP1257" s="7">
        <f t="shared" si="287"/>
        <v>-0.4099999999999997</v>
      </c>
      <c r="AQ1257" s="7">
        <v>2.19</v>
      </c>
      <c r="AR1257" s="7">
        <v>119.0625</v>
      </c>
      <c r="AS1257" s="7">
        <v>2057.1001000000001</v>
      </c>
      <c r="AT1257" s="14">
        <v>308.74099999999999</v>
      </c>
      <c r="AU1257" s="14">
        <v>100.6031</v>
      </c>
      <c r="AV1257" s="14">
        <v>69.7</v>
      </c>
      <c r="AY1257" s="6">
        <v>45282</v>
      </c>
      <c r="AZ1257" s="12">
        <v>0</v>
      </c>
      <c r="BA1257" s="12">
        <v>0</v>
      </c>
      <c r="BB1257" s="12">
        <v>0</v>
      </c>
      <c r="BE1257" s="6">
        <v>45282</v>
      </c>
      <c r="BF1257" t="s">
        <v>58</v>
      </c>
      <c r="BG1257" s="52">
        <v>5</v>
      </c>
    </row>
    <row r="1258" spans="1:59" x14ac:dyDescent="0.2">
      <c r="A1258" s="6">
        <v>45286</v>
      </c>
      <c r="B1258" s="12">
        <v>94.643299999999996</v>
      </c>
      <c r="C1258" s="12">
        <v>138.28899999999999</v>
      </c>
      <c r="D1258" s="12">
        <v>111.04219999999999</v>
      </c>
      <c r="E1258" s="12">
        <v>58.878500000000003</v>
      </c>
      <c r="F1258" s="12">
        <v>167.56909999999999</v>
      </c>
      <c r="G1258" s="12"/>
      <c r="H1258" s="12">
        <v>17.875299999999999</v>
      </c>
      <c r="I1258" s="12">
        <v>58.687100000000001</v>
      </c>
      <c r="J1258" s="12">
        <v>11.588100000000001</v>
      </c>
      <c r="K1258" s="12">
        <v>82.646600000000007</v>
      </c>
      <c r="L1258" s="12">
        <v>75.84</v>
      </c>
      <c r="M1258" s="12"/>
      <c r="O1258" s="6">
        <v>45286</v>
      </c>
      <c r="P1258" s="7">
        <f t="shared" si="288"/>
        <v>2.2552097794903024E-3</v>
      </c>
      <c r="Q1258" s="7">
        <f t="shared" si="289"/>
        <v>8.9626635170540116E-3</v>
      </c>
      <c r="R1258" s="7">
        <f t="shared" si="290"/>
        <v>1.1492979136289992E-2</v>
      </c>
      <c r="S1258" s="7">
        <f t="shared" si="291"/>
        <v>1.0306245640135842E-2</v>
      </c>
      <c r="T1258" s="7">
        <f t="shared" si="292"/>
        <v>-7.2696068283965003E-3</v>
      </c>
      <c r="U1258" s="7" t="str">
        <f t="shared" si="293"/>
        <v/>
      </c>
      <c r="V1258" s="7">
        <f t="shared" si="294"/>
        <v>-3.7976711510729955E-2</v>
      </c>
      <c r="W1258" s="7">
        <f t="shared" si="295"/>
        <v>-3.6752115699908973E-2</v>
      </c>
      <c r="X1258" s="7">
        <f t="shared" si="296"/>
        <v>1.4508150424285386E-3</v>
      </c>
      <c r="Y1258" s="7">
        <f t="shared" si="297"/>
        <v>2.1902875959369531E-4</v>
      </c>
      <c r="Z1258" s="7">
        <v>4.2139999999999999E-3</v>
      </c>
      <c r="AA1258" s="7">
        <f t="shared" si="298"/>
        <v>3.4201684009007506E-2</v>
      </c>
      <c r="AB1258" s="7" t="str">
        <f t="shared" si="299"/>
        <v/>
      </c>
      <c r="AE1258" s="6">
        <v>45286</v>
      </c>
      <c r="AF1258" s="7">
        <v>12.99</v>
      </c>
      <c r="AG1258" s="7">
        <v>34.53</v>
      </c>
      <c r="AH1258" s="7">
        <v>116</v>
      </c>
      <c r="AI1258" s="7" t="str">
        <f t="shared" si="285"/>
        <v/>
      </c>
      <c r="AJ1258" s="7">
        <v>2.5</v>
      </c>
      <c r="AK1258" s="7">
        <v>34.173999999999999</v>
      </c>
      <c r="AL1258" s="7">
        <f t="shared" si="286"/>
        <v>31.673999999999999</v>
      </c>
      <c r="AM1258" s="7">
        <v>5.33</v>
      </c>
      <c r="AN1258" s="7">
        <v>4.26</v>
      </c>
      <c r="AO1258" s="7">
        <v>3.89</v>
      </c>
      <c r="AP1258" s="7">
        <f t="shared" si="287"/>
        <v>-0.36999999999999966</v>
      </c>
      <c r="AQ1258" s="7">
        <v>2.1800000000000002</v>
      </c>
      <c r="AR1258" s="7">
        <v>118.8875</v>
      </c>
      <c r="AS1258" s="7">
        <v>2058.1999999999998</v>
      </c>
      <c r="AT1258" s="14">
        <v>308.74099999999999</v>
      </c>
      <c r="AU1258" s="14">
        <v>100.6031</v>
      </c>
      <c r="AV1258" s="14">
        <v>69.7</v>
      </c>
      <c r="AY1258" s="6">
        <v>45286</v>
      </c>
      <c r="AZ1258" s="12">
        <v>0</v>
      </c>
      <c r="BA1258" s="12">
        <v>0</v>
      </c>
      <c r="BB1258" s="12">
        <v>0</v>
      </c>
      <c r="BE1258" s="6">
        <v>45286</v>
      </c>
      <c r="BF1258" t="s">
        <v>58</v>
      </c>
      <c r="BG1258" s="52">
        <v>5</v>
      </c>
    </row>
    <row r="1259" spans="1:59" x14ac:dyDescent="0.2">
      <c r="A1259" s="6">
        <v>45287</v>
      </c>
      <c r="B1259" s="12">
        <v>94.198499999999996</v>
      </c>
      <c r="C1259" s="12">
        <v>137.83539999999999</v>
      </c>
      <c r="D1259" s="12">
        <v>110.54770000000001</v>
      </c>
      <c r="E1259" s="12">
        <v>58.495199999999997</v>
      </c>
      <c r="F1259" s="12">
        <v>167.5985</v>
      </c>
      <c r="G1259" s="12"/>
      <c r="H1259" s="12">
        <v>17.425699999999999</v>
      </c>
      <c r="I1259" s="12">
        <v>58.036499999999997</v>
      </c>
      <c r="J1259" s="12">
        <v>11.596500000000001</v>
      </c>
      <c r="K1259" s="12">
        <v>82.646600000000007</v>
      </c>
      <c r="L1259" s="12">
        <v>74.31</v>
      </c>
      <c r="M1259" s="12">
        <v>80.97</v>
      </c>
      <c r="O1259" s="6">
        <v>45287</v>
      </c>
      <c r="P1259" s="7">
        <f t="shared" si="288"/>
        <v>-4.7108301507423553E-3</v>
      </c>
      <c r="Q1259" s="7">
        <f t="shared" si="289"/>
        <v>-3.2854786322911119E-3</v>
      </c>
      <c r="R1259" s="7">
        <f t="shared" si="290"/>
        <v>-4.4632072208952954E-3</v>
      </c>
      <c r="S1259" s="7">
        <f t="shared" si="291"/>
        <v>-6.5312989632665495E-3</v>
      </c>
      <c r="T1259" s="7">
        <f t="shared" si="292"/>
        <v>1.754346188319096E-4</v>
      </c>
      <c r="U1259" s="7" t="str">
        <f t="shared" si="293"/>
        <v/>
      </c>
      <c r="V1259" s="7">
        <f t="shared" si="294"/>
        <v>-2.5473743649882714E-2</v>
      </c>
      <c r="W1259" s="7">
        <f t="shared" si="295"/>
        <v>-1.1147818225277788E-2</v>
      </c>
      <c r="X1259" s="7">
        <f t="shared" si="296"/>
        <v>7.2461895978801394E-4</v>
      </c>
      <c r="Y1259" s="7">
        <f t="shared" si="297"/>
        <v>0</v>
      </c>
      <c r="Z1259" s="7">
        <v>1.807E-3</v>
      </c>
      <c r="AA1259" s="7">
        <f t="shared" si="298"/>
        <v>-2.0380325777388537E-2</v>
      </c>
      <c r="AB1259" s="7" t="str">
        <f t="shared" si="299"/>
        <v/>
      </c>
      <c r="AE1259" s="6">
        <v>45287</v>
      </c>
      <c r="AF1259" s="7">
        <v>12.43</v>
      </c>
      <c r="AG1259" s="7">
        <v>35.409999999999997</v>
      </c>
      <c r="AH1259" s="7">
        <v>114.53</v>
      </c>
      <c r="AI1259" s="7">
        <f t="shared" si="285"/>
        <v>6.6599999999999966</v>
      </c>
      <c r="AJ1259" s="7">
        <v>2.63</v>
      </c>
      <c r="AK1259" s="7">
        <v>35.512999999999998</v>
      </c>
      <c r="AL1259" s="7">
        <f t="shared" si="286"/>
        <v>32.882999999999996</v>
      </c>
      <c r="AM1259" s="7">
        <v>5.33</v>
      </c>
      <c r="AN1259" s="7">
        <v>4.2</v>
      </c>
      <c r="AO1259" s="7">
        <v>3.79</v>
      </c>
      <c r="AP1259" s="7">
        <f t="shared" si="287"/>
        <v>-0.41000000000000014</v>
      </c>
      <c r="AQ1259" s="7">
        <v>2.15</v>
      </c>
      <c r="AR1259" s="7">
        <v>118.4729</v>
      </c>
      <c r="AS1259" s="7">
        <v>2081.8998999999999</v>
      </c>
      <c r="AT1259" s="14">
        <v>308.74099999999999</v>
      </c>
      <c r="AU1259" s="14">
        <v>100.6031</v>
      </c>
      <c r="AV1259" s="14">
        <v>69.7</v>
      </c>
      <c r="AY1259" s="6">
        <v>45287</v>
      </c>
      <c r="AZ1259" s="12">
        <v>0</v>
      </c>
      <c r="BA1259" s="12">
        <v>0</v>
      </c>
      <c r="BB1259" s="12">
        <v>0</v>
      </c>
      <c r="BE1259" s="6">
        <v>45287</v>
      </c>
      <c r="BF1259" t="s">
        <v>58</v>
      </c>
      <c r="BG1259" s="52">
        <v>5</v>
      </c>
    </row>
    <row r="1260" spans="1:59" x14ac:dyDescent="0.2">
      <c r="A1260" s="6">
        <v>45288</v>
      </c>
      <c r="B1260" s="12">
        <v>92.836399999999998</v>
      </c>
      <c r="C1260" s="12">
        <v>135.89359999999999</v>
      </c>
      <c r="D1260" s="12">
        <v>108.69110000000001</v>
      </c>
      <c r="E1260" s="12">
        <v>57.469799999999999</v>
      </c>
      <c r="F1260" s="12">
        <v>167.26589999999999</v>
      </c>
      <c r="G1260" s="12"/>
      <c r="H1260" s="12">
        <v>17.27</v>
      </c>
      <c r="I1260" s="12">
        <v>57.338799999999999</v>
      </c>
      <c r="J1260" s="12">
        <v>11.579700000000001</v>
      </c>
      <c r="K1260" s="12">
        <v>82.700900000000004</v>
      </c>
      <c r="L1260" s="12">
        <v>72.02</v>
      </c>
      <c r="M1260" s="12">
        <v>79.040000000000006</v>
      </c>
      <c r="O1260" s="6">
        <v>45288</v>
      </c>
      <c r="P1260" s="7">
        <f t="shared" si="288"/>
        <v>-1.4565453623731718E-2</v>
      </c>
      <c r="Q1260" s="7">
        <f t="shared" si="289"/>
        <v>-1.4187993040179266E-2</v>
      </c>
      <c r="R1260" s="7">
        <f t="shared" si="290"/>
        <v>-1.6937187971294992E-2</v>
      </c>
      <c r="S1260" s="7">
        <f t="shared" si="291"/>
        <v>-1.7685107152335931E-2</v>
      </c>
      <c r="T1260" s="7">
        <f t="shared" si="292"/>
        <v>-1.9864763729582672E-3</v>
      </c>
      <c r="U1260" s="7" t="str">
        <f t="shared" si="293"/>
        <v/>
      </c>
      <c r="V1260" s="7">
        <f t="shared" si="294"/>
        <v>-8.975235847548042E-3</v>
      </c>
      <c r="W1260" s="7">
        <f t="shared" si="295"/>
        <v>-1.2094590521387002E-2</v>
      </c>
      <c r="X1260" s="7">
        <f t="shared" si="296"/>
        <v>-1.449763372989442E-3</v>
      </c>
      <c r="Y1260" s="7">
        <f t="shared" si="297"/>
        <v>6.5679858421820441E-4</v>
      </c>
      <c r="Z1260" s="7">
        <v>3.7800000000000003E-4</v>
      </c>
      <c r="AA1260" s="7">
        <f t="shared" si="298"/>
        <v>-3.1301673948648807E-2</v>
      </c>
      <c r="AB1260" s="7">
        <f t="shared" si="299"/>
        <v>-2.4124662258410562E-2</v>
      </c>
      <c r="AE1260" s="6">
        <v>45288</v>
      </c>
      <c r="AF1260" s="7">
        <v>12.47</v>
      </c>
      <c r="AG1260" s="7">
        <v>36.450000000000003</v>
      </c>
      <c r="AH1260" s="7">
        <v>113.78</v>
      </c>
      <c r="AI1260" s="7">
        <f t="shared" si="285"/>
        <v>7.0200000000000102</v>
      </c>
      <c r="AJ1260" s="7">
        <v>2.5499999999999998</v>
      </c>
      <c r="AK1260" s="7">
        <v>33.104999999999997</v>
      </c>
      <c r="AL1260" s="7">
        <f t="shared" si="286"/>
        <v>30.554999999999996</v>
      </c>
      <c r="AM1260" s="7">
        <v>5.33</v>
      </c>
      <c r="AN1260" s="7">
        <v>4.26</v>
      </c>
      <c r="AO1260" s="7">
        <v>3.84</v>
      </c>
      <c r="AP1260" s="7">
        <f t="shared" si="287"/>
        <v>-0.41999999999999993</v>
      </c>
      <c r="AQ1260" s="7">
        <v>2.16</v>
      </c>
      <c r="AR1260" s="7">
        <v>118.4104</v>
      </c>
      <c r="AS1260" s="7">
        <v>2073.8998999999999</v>
      </c>
      <c r="AT1260" s="14">
        <v>308.74099999999999</v>
      </c>
      <c r="AU1260" s="14">
        <v>100.6031</v>
      </c>
      <c r="AV1260" s="14">
        <v>69.7</v>
      </c>
      <c r="AY1260" s="6">
        <v>45288</v>
      </c>
      <c r="AZ1260" s="12">
        <v>0</v>
      </c>
      <c r="BA1260" s="12">
        <v>0</v>
      </c>
      <c r="BB1260" s="12">
        <v>0</v>
      </c>
      <c r="BE1260" s="6">
        <v>45288</v>
      </c>
      <c r="BF1260" t="s">
        <v>58</v>
      </c>
      <c r="BG1260" s="52">
        <v>5</v>
      </c>
    </row>
    <row r="1261" spans="1:59" x14ac:dyDescent="0.2">
      <c r="A1261" s="6">
        <v>45289</v>
      </c>
      <c r="B1261" s="12">
        <v>92.641800000000003</v>
      </c>
      <c r="C1261" s="12">
        <v>135.34020000000001</v>
      </c>
      <c r="D1261" s="12">
        <v>108.2899</v>
      </c>
      <c r="E1261" s="12">
        <v>57.220700000000001</v>
      </c>
      <c r="F1261" s="12">
        <v>166.96270000000001</v>
      </c>
      <c r="G1261" s="12"/>
      <c r="H1261" s="12">
        <v>17.339200000000002</v>
      </c>
      <c r="I1261" s="12">
        <v>57.329300000000003</v>
      </c>
      <c r="J1261" s="12">
        <v>11.604900000000001</v>
      </c>
      <c r="K1261" s="12">
        <v>82.700900000000004</v>
      </c>
      <c r="L1261" s="12">
        <v>71.89</v>
      </c>
      <c r="M1261" s="12">
        <v>77.69</v>
      </c>
      <c r="O1261" s="6">
        <v>45289</v>
      </c>
      <c r="P1261" s="7">
        <f t="shared" si="288"/>
        <v>-2.0983605771877482E-3</v>
      </c>
      <c r="Q1261" s="7">
        <f t="shared" si="289"/>
        <v>-4.08061803439574E-3</v>
      </c>
      <c r="R1261" s="7">
        <f t="shared" si="290"/>
        <v>-3.6980238565906729E-3</v>
      </c>
      <c r="S1261" s="7">
        <f t="shared" si="291"/>
        <v>-4.34387140510173E-3</v>
      </c>
      <c r="T1261" s="7">
        <f t="shared" si="292"/>
        <v>-1.8143275780252844E-3</v>
      </c>
      <c r="U1261" s="7" t="str">
        <f t="shared" si="293"/>
        <v/>
      </c>
      <c r="V1261" s="7">
        <f t="shared" si="294"/>
        <v>3.9989420280066666E-3</v>
      </c>
      <c r="W1261" s="7">
        <f t="shared" si="295"/>
        <v>-1.6569560360254308E-4</v>
      </c>
      <c r="X1261" s="7">
        <f t="shared" si="296"/>
        <v>2.1738576403196757E-3</v>
      </c>
      <c r="Y1261" s="7">
        <f t="shared" si="297"/>
        <v>0</v>
      </c>
      <c r="Z1261" s="7">
        <v>-2.8990000000000001E-3</v>
      </c>
      <c r="AA1261" s="7">
        <f t="shared" si="298"/>
        <v>-1.8066852249489244E-3</v>
      </c>
      <c r="AB1261" s="7">
        <f t="shared" si="299"/>
        <v>-1.722750447728311E-2</v>
      </c>
      <c r="AE1261" s="6">
        <v>45289</v>
      </c>
      <c r="AF1261" s="7">
        <v>12.45</v>
      </c>
      <c r="AG1261" s="7">
        <v>36.22</v>
      </c>
      <c r="AH1261" s="7">
        <v>114.62</v>
      </c>
      <c r="AI1261" s="7">
        <f t="shared" si="285"/>
        <v>5.7999999999999972</v>
      </c>
      <c r="AJ1261" s="7">
        <v>2.58</v>
      </c>
      <c r="AK1261" s="7">
        <v>32.35</v>
      </c>
      <c r="AL1261" s="7">
        <f t="shared" si="286"/>
        <v>29.770000000000003</v>
      </c>
      <c r="AM1261" s="7">
        <v>5.33</v>
      </c>
      <c r="AN1261" s="7">
        <v>4.2300000000000004</v>
      </c>
      <c r="AO1261" s="7">
        <v>3.88</v>
      </c>
      <c r="AP1261" s="7">
        <f t="shared" si="287"/>
        <v>-0.35000000000000053</v>
      </c>
      <c r="AQ1261" s="7">
        <v>2.16</v>
      </c>
      <c r="AR1261" s="7">
        <v>118.4208</v>
      </c>
      <c r="AS1261" s="7">
        <v>2062.3998999999999</v>
      </c>
      <c r="AT1261" s="14">
        <v>308.74099999999999</v>
      </c>
      <c r="AU1261" s="14">
        <v>100.6031</v>
      </c>
      <c r="AV1261" s="14">
        <v>69.7</v>
      </c>
      <c r="AY1261" s="6">
        <v>45289</v>
      </c>
      <c r="AZ1261" s="12">
        <v>0</v>
      </c>
      <c r="BA1261" s="12">
        <v>0</v>
      </c>
      <c r="BB1261" s="12">
        <v>0</v>
      </c>
      <c r="BE1261" s="6">
        <v>45289</v>
      </c>
      <c r="BF1261" t="s">
        <v>58</v>
      </c>
      <c r="BG1261" s="52">
        <v>5</v>
      </c>
    </row>
    <row r="1262" spans="1:59" x14ac:dyDescent="0.2">
      <c r="A1262" s="6">
        <v>45293</v>
      </c>
      <c r="B1262" s="12">
        <v>94.847099999999998</v>
      </c>
      <c r="C1262" s="12">
        <v>135.63050000000001</v>
      </c>
      <c r="D1262" s="12">
        <v>109.708</v>
      </c>
      <c r="E1262" s="12">
        <v>57.546500000000002</v>
      </c>
      <c r="F1262" s="12">
        <v>165.69130000000001</v>
      </c>
      <c r="G1262" s="12"/>
      <c r="H1262" s="12">
        <v>17.4343</v>
      </c>
      <c r="I1262" s="12">
        <v>58.9512</v>
      </c>
      <c r="J1262" s="12">
        <v>11.6722</v>
      </c>
      <c r="K1262" s="12">
        <v>82.71</v>
      </c>
      <c r="L1262" s="12">
        <v>70.62</v>
      </c>
      <c r="M1262" s="12">
        <v>76.239999999999995</v>
      </c>
      <c r="O1262" s="6">
        <v>45293</v>
      </c>
      <c r="P1262" s="7">
        <f t="shared" si="288"/>
        <v>2.352567763441302E-2</v>
      </c>
      <c r="Q1262" s="7">
        <f t="shared" si="289"/>
        <v>2.1426679051613326E-3</v>
      </c>
      <c r="R1262" s="7">
        <f t="shared" si="290"/>
        <v>1.3010400590901902E-2</v>
      </c>
      <c r="S1262" s="7">
        <f t="shared" si="291"/>
        <v>5.6775956054042013E-3</v>
      </c>
      <c r="T1262" s="7">
        <f t="shared" si="292"/>
        <v>-7.6440156484263106E-3</v>
      </c>
      <c r="U1262" s="7" t="str">
        <f t="shared" si="293"/>
        <v/>
      </c>
      <c r="V1262" s="7">
        <f t="shared" si="294"/>
        <v>5.4696960097003226E-3</v>
      </c>
      <c r="W1262" s="7">
        <f t="shared" si="295"/>
        <v>2.789814617675267E-2</v>
      </c>
      <c r="X1262" s="7">
        <f t="shared" si="296"/>
        <v>5.7825233838383391E-3</v>
      </c>
      <c r="Y1262" s="7">
        <f t="shared" si="297"/>
        <v>1.1002902480033362E-4</v>
      </c>
      <c r="Z1262" s="7">
        <v>-5.6119999999999998E-3</v>
      </c>
      <c r="AA1262" s="7">
        <f t="shared" si="298"/>
        <v>-1.7823782495539758E-2</v>
      </c>
      <c r="AB1262" s="7">
        <f t="shared" si="299"/>
        <v>-1.8840289616382733E-2</v>
      </c>
      <c r="AE1262" s="6">
        <v>45293</v>
      </c>
      <c r="AF1262" s="7">
        <v>13.2</v>
      </c>
      <c r="AG1262" s="7">
        <v>39.049999999999997</v>
      </c>
      <c r="AH1262" s="7">
        <v>127.02</v>
      </c>
      <c r="AI1262" s="7">
        <f t="shared" si="285"/>
        <v>5.6199999999999903</v>
      </c>
      <c r="AJ1262" s="7">
        <v>2.56</v>
      </c>
      <c r="AK1262" s="7">
        <v>30.571999999999999</v>
      </c>
      <c r="AL1262" s="7">
        <f t="shared" si="286"/>
        <v>28.012</v>
      </c>
      <c r="AM1262" s="7">
        <v>5.33</v>
      </c>
      <c r="AN1262" s="7">
        <v>4.33</v>
      </c>
      <c r="AO1262" s="7">
        <v>3.95</v>
      </c>
      <c r="AP1262" s="7">
        <f t="shared" si="287"/>
        <v>-0.37999999999999989</v>
      </c>
      <c r="AQ1262" s="7">
        <v>2.21</v>
      </c>
      <c r="AR1262" s="7">
        <v>119.26860000000001</v>
      </c>
      <c r="AS1262" s="7">
        <v>2064.3998999999999</v>
      </c>
      <c r="AT1262" s="14">
        <v>308.74099999999999</v>
      </c>
      <c r="AU1262" s="14">
        <v>100.6031</v>
      </c>
      <c r="AV1262" s="14">
        <v>69.7</v>
      </c>
      <c r="AY1262" s="6">
        <v>45293</v>
      </c>
      <c r="AZ1262" s="12">
        <v>0</v>
      </c>
      <c r="BA1262" s="12">
        <v>0</v>
      </c>
      <c r="BB1262" s="12">
        <v>0</v>
      </c>
      <c r="BE1262" s="6">
        <v>45293</v>
      </c>
      <c r="BF1262" t="s">
        <v>58</v>
      </c>
      <c r="BG1262" s="52">
        <v>5</v>
      </c>
    </row>
    <row r="1263" spans="1:59" x14ac:dyDescent="0.2">
      <c r="A1263" s="6">
        <v>45294</v>
      </c>
      <c r="B1263" s="12">
        <v>95.644000000000005</v>
      </c>
      <c r="C1263" s="12">
        <v>138.21639999999999</v>
      </c>
      <c r="D1263" s="12">
        <v>111.8912</v>
      </c>
      <c r="E1263" s="12">
        <v>58.083199999999998</v>
      </c>
      <c r="F1263" s="12">
        <v>165.64240000000001</v>
      </c>
      <c r="G1263" s="12"/>
      <c r="H1263" s="12">
        <v>18.264500000000002</v>
      </c>
      <c r="I1263" s="12">
        <v>61.157600000000002</v>
      </c>
      <c r="J1263" s="12">
        <v>11.789899999999999</v>
      </c>
      <c r="K1263" s="12">
        <v>82.737099999999998</v>
      </c>
      <c r="L1263" s="12">
        <v>72.97</v>
      </c>
      <c r="M1263" s="12">
        <v>77.180000000000007</v>
      </c>
      <c r="O1263" s="6">
        <v>45294</v>
      </c>
      <c r="P1263" s="7">
        <f t="shared" si="288"/>
        <v>8.3668438982046761E-3</v>
      </c>
      <c r="Q1263" s="7">
        <f t="shared" si="289"/>
        <v>1.8886296421380566E-2</v>
      </c>
      <c r="R1263" s="7">
        <f t="shared" si="290"/>
        <v>1.9704679796675964E-2</v>
      </c>
      <c r="S1263" s="7">
        <f t="shared" si="291"/>
        <v>9.2831487801860145E-3</v>
      </c>
      <c r="T1263" s="7">
        <f t="shared" si="292"/>
        <v>-2.9517070165238786E-4</v>
      </c>
      <c r="U1263" s="7" t="str">
        <f t="shared" si="293"/>
        <v/>
      </c>
      <c r="V1263" s="7">
        <f t="shared" si="294"/>
        <v>4.6519754915785257E-2</v>
      </c>
      <c r="W1263" s="7">
        <f t="shared" si="295"/>
        <v>3.6744155946403567E-2</v>
      </c>
      <c r="X1263" s="7">
        <f t="shared" si="296"/>
        <v>1.0033286651431359E-2</v>
      </c>
      <c r="Y1263" s="7">
        <f t="shared" si="297"/>
        <v>3.2759716238436176E-4</v>
      </c>
      <c r="Z1263" s="7">
        <v>-8.2000000000000007E-3</v>
      </c>
      <c r="AA1263" s="7">
        <f t="shared" si="298"/>
        <v>3.2735007277288355E-2</v>
      </c>
      <c r="AB1263" s="7">
        <f t="shared" si="299"/>
        <v>1.2254096763526266E-2</v>
      </c>
      <c r="AE1263" s="6">
        <v>45294</v>
      </c>
      <c r="AF1263" s="7">
        <v>14.04</v>
      </c>
      <c r="AG1263" s="7">
        <v>38.22</v>
      </c>
      <c r="AH1263" s="7">
        <v>124.57</v>
      </c>
      <c r="AI1263" s="7">
        <f t="shared" si="285"/>
        <v>4.210000000000008</v>
      </c>
      <c r="AJ1263" s="7">
        <v>2.57</v>
      </c>
      <c r="AK1263" s="7">
        <v>32.795000000000002</v>
      </c>
      <c r="AL1263" s="7">
        <f t="shared" si="286"/>
        <v>30.225000000000001</v>
      </c>
      <c r="AM1263" s="7">
        <v>5.33</v>
      </c>
      <c r="AN1263" s="7">
        <v>4.33</v>
      </c>
      <c r="AO1263" s="7">
        <v>3.91</v>
      </c>
      <c r="AP1263" s="7">
        <f t="shared" si="287"/>
        <v>-0.41999999999999993</v>
      </c>
      <c r="AQ1263" s="7">
        <v>2.2000000000000002</v>
      </c>
      <c r="AR1263" s="7">
        <v>119.69580000000001</v>
      </c>
      <c r="AS1263" s="7">
        <v>2034.2</v>
      </c>
      <c r="AT1263" s="14">
        <v>308.74099999999999</v>
      </c>
      <c r="AU1263" s="14">
        <v>100.6031</v>
      </c>
      <c r="AV1263" s="14">
        <v>69.7</v>
      </c>
      <c r="AY1263" s="6">
        <v>45294</v>
      </c>
      <c r="AZ1263" s="12">
        <v>0</v>
      </c>
      <c r="BA1263" s="12">
        <v>0</v>
      </c>
      <c r="BB1263" s="12">
        <v>0</v>
      </c>
      <c r="BE1263" s="6">
        <v>45294</v>
      </c>
      <c r="BF1263" t="s">
        <v>58</v>
      </c>
      <c r="BG1263" s="52">
        <v>5</v>
      </c>
    </row>
    <row r="1264" spans="1:59" x14ac:dyDescent="0.2">
      <c r="A1264" s="6">
        <v>45295</v>
      </c>
      <c r="B1264" s="12">
        <v>94.810100000000006</v>
      </c>
      <c r="C1264" s="12">
        <v>136.7012</v>
      </c>
      <c r="D1264" s="12">
        <v>108.6724</v>
      </c>
      <c r="E1264" s="12">
        <v>56.655299999999997</v>
      </c>
      <c r="F1264" s="12">
        <v>165.1533</v>
      </c>
      <c r="G1264" s="12"/>
      <c r="H1264" s="12">
        <v>18.100200000000001</v>
      </c>
      <c r="I1264" s="12">
        <v>60.648400000000002</v>
      </c>
      <c r="J1264" s="12">
        <v>11.6638</v>
      </c>
      <c r="K1264" s="12">
        <v>82.764300000000006</v>
      </c>
      <c r="L1264" s="12">
        <v>72.38</v>
      </c>
      <c r="M1264" s="12">
        <v>75.790000000000006</v>
      </c>
      <c r="O1264" s="6">
        <v>45295</v>
      </c>
      <c r="P1264" s="7">
        <f t="shared" si="288"/>
        <v>-8.7570215499827176E-3</v>
      </c>
      <c r="Q1264" s="7">
        <f t="shared" si="289"/>
        <v>-1.1023050851126847E-2</v>
      </c>
      <c r="R1264" s="7">
        <f t="shared" si="290"/>
        <v>-2.9189118538142395E-2</v>
      </c>
      <c r="S1264" s="7">
        <f t="shared" si="291"/>
        <v>-2.4890925391174268E-2</v>
      </c>
      <c r="T1264" s="7">
        <f t="shared" si="292"/>
        <v>-2.9571143543416002E-3</v>
      </c>
      <c r="U1264" s="7" t="str">
        <f t="shared" si="293"/>
        <v/>
      </c>
      <c r="V1264" s="7">
        <f t="shared" si="294"/>
        <v>-9.0362971775902086E-3</v>
      </c>
      <c r="W1264" s="7">
        <f t="shared" si="295"/>
        <v>-8.3608847884835899E-3</v>
      </c>
      <c r="X1264" s="7">
        <f t="shared" si="296"/>
        <v>-1.075320440621351E-2</v>
      </c>
      <c r="Y1264" s="7">
        <f t="shared" si="297"/>
        <v>3.286981287758957E-4</v>
      </c>
      <c r="Z1264" s="7">
        <v>-3.2260000000000001E-3</v>
      </c>
      <c r="AA1264" s="7">
        <f t="shared" si="298"/>
        <v>-8.1183796419324484E-3</v>
      </c>
      <c r="AB1264" s="7">
        <f t="shared" si="299"/>
        <v>-1.8173998285534981E-2</v>
      </c>
      <c r="AE1264" s="6">
        <v>45295</v>
      </c>
      <c r="AF1264" s="7">
        <v>14.13</v>
      </c>
      <c r="AG1264" s="7">
        <v>37.58</v>
      </c>
      <c r="AH1264" s="7">
        <v>121.12</v>
      </c>
      <c r="AI1264" s="7">
        <f t="shared" si="285"/>
        <v>3.4100000000000108</v>
      </c>
      <c r="AJ1264" s="7">
        <v>2.83</v>
      </c>
      <c r="AK1264" s="7">
        <v>33.409999999999997</v>
      </c>
      <c r="AL1264" s="7">
        <f t="shared" si="286"/>
        <v>30.58</v>
      </c>
      <c r="AM1264" s="7">
        <v>5.33</v>
      </c>
      <c r="AN1264" s="7">
        <v>4.38</v>
      </c>
      <c r="AO1264" s="7">
        <v>3.99</v>
      </c>
      <c r="AP1264" s="7">
        <f t="shared" si="287"/>
        <v>-0.38999999999999968</v>
      </c>
      <c r="AQ1264" s="7">
        <v>2.2200000000000002</v>
      </c>
      <c r="AR1264" s="7">
        <v>119.6208</v>
      </c>
      <c r="AS1264" s="7">
        <v>2042.3</v>
      </c>
      <c r="AT1264" s="14">
        <v>308.74099999999999</v>
      </c>
      <c r="AU1264" s="14">
        <v>100.6031</v>
      </c>
      <c r="AV1264" s="14">
        <v>69.7</v>
      </c>
      <c r="AY1264" s="6">
        <v>45295</v>
      </c>
      <c r="AZ1264" s="12">
        <v>0</v>
      </c>
      <c r="BA1264" s="12">
        <v>0</v>
      </c>
      <c r="BB1264" s="12">
        <v>0</v>
      </c>
      <c r="BE1264" s="6">
        <v>45295</v>
      </c>
      <c r="BF1264" t="s">
        <v>58</v>
      </c>
      <c r="BG1264" s="52">
        <v>5</v>
      </c>
    </row>
    <row r="1265" spans="1:59" x14ac:dyDescent="0.2">
      <c r="A1265" s="6">
        <v>45296</v>
      </c>
      <c r="B1265" s="12">
        <v>95.097300000000004</v>
      </c>
      <c r="C1265" s="12">
        <v>136.46520000000001</v>
      </c>
      <c r="D1265" s="12">
        <v>108.7191</v>
      </c>
      <c r="E1265" s="12">
        <v>56.482799999999997</v>
      </c>
      <c r="F1265" s="12">
        <v>163.89169999999999</v>
      </c>
      <c r="G1265" s="12"/>
      <c r="H1265" s="12">
        <v>19.2331</v>
      </c>
      <c r="I1265" s="12">
        <v>60.978400000000001</v>
      </c>
      <c r="J1265" s="12">
        <v>11.731</v>
      </c>
      <c r="K1265" s="12">
        <v>82.773300000000006</v>
      </c>
      <c r="L1265" s="12">
        <v>74</v>
      </c>
      <c r="M1265" s="12">
        <v>78.31</v>
      </c>
      <c r="O1265" s="6">
        <v>45296</v>
      </c>
      <c r="P1265" s="7">
        <f t="shared" si="288"/>
        <v>3.0246343107427935E-3</v>
      </c>
      <c r="Q1265" s="7">
        <f t="shared" si="289"/>
        <v>-1.7278849720647959E-3</v>
      </c>
      <c r="R1265" s="7">
        <f t="shared" si="290"/>
        <v>4.2963961993321251E-4</v>
      </c>
      <c r="S1265" s="7">
        <f t="shared" si="291"/>
        <v>-3.049372999342239E-3</v>
      </c>
      <c r="T1265" s="7">
        <f t="shared" si="292"/>
        <v>-7.6682896388897805E-3</v>
      </c>
      <c r="U1265" s="7" t="str">
        <f t="shared" si="293"/>
        <v/>
      </c>
      <c r="V1265" s="7">
        <f t="shared" si="294"/>
        <v>6.0709765122093903E-2</v>
      </c>
      <c r="W1265" s="7">
        <f t="shared" si="295"/>
        <v>5.4264489368160375E-3</v>
      </c>
      <c r="X1265" s="7">
        <f t="shared" si="296"/>
        <v>5.7448821806946855E-3</v>
      </c>
      <c r="Y1265" s="7">
        <f t="shared" si="297"/>
        <v>1.0873662550230319E-4</v>
      </c>
      <c r="Z1265" s="7">
        <v>1.369E-3</v>
      </c>
      <c r="AA1265" s="7">
        <f t="shared" si="298"/>
        <v>2.2135075068573446E-2</v>
      </c>
      <c r="AB1265" s="7">
        <f t="shared" si="299"/>
        <v>3.2708950938908465E-2</v>
      </c>
      <c r="AE1265" s="6">
        <v>45296</v>
      </c>
      <c r="AF1265" s="7">
        <v>13.35</v>
      </c>
      <c r="AG1265" s="7">
        <v>36.07</v>
      </c>
      <c r="AH1265" s="7">
        <v>116.19</v>
      </c>
      <c r="AI1265" s="7">
        <f t="shared" si="285"/>
        <v>4.3100000000000023</v>
      </c>
      <c r="AJ1265" s="7">
        <v>2.75</v>
      </c>
      <c r="AK1265" s="7">
        <v>34.551000000000002</v>
      </c>
      <c r="AL1265" s="7">
        <f t="shared" si="286"/>
        <v>31.801000000000002</v>
      </c>
      <c r="AM1265" s="7">
        <v>5.33</v>
      </c>
      <c r="AN1265" s="7">
        <v>4.4000000000000004</v>
      </c>
      <c r="AO1265" s="7">
        <v>4.05</v>
      </c>
      <c r="AP1265" s="7">
        <f t="shared" si="287"/>
        <v>-0.35000000000000053</v>
      </c>
      <c r="AQ1265" s="7">
        <v>2.2200000000000002</v>
      </c>
      <c r="AR1265" s="7">
        <v>119.38800000000001</v>
      </c>
      <c r="AS1265" s="7">
        <v>2042.4</v>
      </c>
      <c r="AT1265" s="14">
        <v>308.74099999999999</v>
      </c>
      <c r="AU1265" s="14">
        <v>100.6031</v>
      </c>
      <c r="AV1265" s="14">
        <v>69.7</v>
      </c>
      <c r="AY1265" s="6">
        <v>45296</v>
      </c>
      <c r="AZ1265" s="12">
        <v>0</v>
      </c>
      <c r="BA1265" s="12">
        <v>0</v>
      </c>
      <c r="BB1265" s="12">
        <v>0</v>
      </c>
      <c r="BE1265" s="6">
        <v>45296</v>
      </c>
      <c r="BF1265" t="s">
        <v>58</v>
      </c>
      <c r="BG1265" s="52">
        <v>5</v>
      </c>
    </row>
    <row r="1266" spans="1:59" x14ac:dyDescent="0.2">
      <c r="A1266" s="6">
        <v>45299</v>
      </c>
      <c r="B1266" s="12">
        <v>93.512799999999999</v>
      </c>
      <c r="C1266" s="12">
        <v>135.64869999999999</v>
      </c>
      <c r="D1266" s="12">
        <v>106.82510000000001</v>
      </c>
      <c r="E1266" s="12">
        <v>55.840699999999998</v>
      </c>
      <c r="F1266" s="12">
        <v>163.28530000000001</v>
      </c>
      <c r="G1266" s="12"/>
      <c r="H1266" s="12">
        <v>18.8353</v>
      </c>
      <c r="I1266" s="12">
        <v>59.564100000000003</v>
      </c>
      <c r="J1266" s="12">
        <v>11.7563</v>
      </c>
      <c r="K1266" s="12">
        <v>82.782300000000006</v>
      </c>
      <c r="L1266" s="12">
        <v>71.06</v>
      </c>
      <c r="M1266" s="12">
        <v>75.47</v>
      </c>
      <c r="O1266" s="6">
        <v>45299</v>
      </c>
      <c r="P1266" s="7">
        <f t="shared" si="288"/>
        <v>-1.6802252660482433E-2</v>
      </c>
      <c r="Q1266" s="7">
        <f t="shared" si="289"/>
        <v>-6.0011814939503385E-3</v>
      </c>
      <c r="R1266" s="7">
        <f t="shared" si="290"/>
        <v>-1.7574574022817202E-2</v>
      </c>
      <c r="S1266" s="7">
        <f t="shared" si="291"/>
        <v>-1.1433172834841713E-2</v>
      </c>
      <c r="T1266" s="7">
        <f t="shared" si="292"/>
        <v>-3.7068662795438031E-3</v>
      </c>
      <c r="U1266" s="7" t="str">
        <f t="shared" si="293"/>
        <v/>
      </c>
      <c r="V1266" s="7">
        <f t="shared" si="294"/>
        <v>-2.0899984245424191E-2</v>
      </c>
      <c r="W1266" s="7">
        <f t="shared" si="295"/>
        <v>-2.3466659512048679E-2</v>
      </c>
      <c r="X1266" s="7">
        <f t="shared" si="296"/>
        <v>2.1543565914606466E-3</v>
      </c>
      <c r="Y1266" s="7">
        <f t="shared" si="297"/>
        <v>1.0872480313399385E-4</v>
      </c>
      <c r="Z1266" s="7">
        <v>1.4175E-2</v>
      </c>
      <c r="AA1266" s="7">
        <f t="shared" si="298"/>
        <v>-4.0540502611288651E-2</v>
      </c>
      <c r="AB1266" s="7">
        <f t="shared" si="299"/>
        <v>-3.6940082466069328E-2</v>
      </c>
      <c r="AE1266" s="6">
        <v>45299</v>
      </c>
      <c r="AF1266" s="7">
        <v>13.08</v>
      </c>
      <c r="AG1266" s="7">
        <v>36.79</v>
      </c>
      <c r="AH1266" s="7">
        <v>117.72</v>
      </c>
      <c r="AI1266" s="7">
        <f t="shared" si="285"/>
        <v>4.4099999999999966</v>
      </c>
      <c r="AJ1266" s="7">
        <v>2.72</v>
      </c>
      <c r="AK1266" s="7">
        <v>31.58</v>
      </c>
      <c r="AL1266" s="7">
        <f t="shared" si="286"/>
        <v>28.86</v>
      </c>
      <c r="AM1266" s="7">
        <v>5.33</v>
      </c>
      <c r="AN1266" s="7">
        <v>4.3600000000000003</v>
      </c>
      <c r="AO1266" s="7">
        <v>4.01</v>
      </c>
      <c r="AP1266" s="7">
        <f t="shared" si="287"/>
        <v>-0.35000000000000053</v>
      </c>
      <c r="AQ1266" s="7">
        <v>2.2200000000000002</v>
      </c>
      <c r="AR1266" s="7">
        <v>119.25060000000001</v>
      </c>
      <c r="AS1266" s="7">
        <v>2026.6</v>
      </c>
      <c r="AT1266" s="14">
        <v>308.74099999999999</v>
      </c>
      <c r="AU1266" s="14">
        <v>100.6031</v>
      </c>
      <c r="AV1266" s="14">
        <v>69.7</v>
      </c>
      <c r="AY1266" s="6">
        <v>45299</v>
      </c>
      <c r="AZ1266" s="12">
        <v>0</v>
      </c>
      <c r="BA1266" s="12">
        <v>0</v>
      </c>
      <c r="BB1266" s="12">
        <v>0</v>
      </c>
      <c r="BE1266" s="6">
        <v>45299</v>
      </c>
      <c r="BF1266" t="s">
        <v>58</v>
      </c>
      <c r="BG1266" s="52">
        <v>5</v>
      </c>
    </row>
    <row r="1267" spans="1:59" x14ac:dyDescent="0.2">
      <c r="A1267" s="6">
        <v>45300</v>
      </c>
      <c r="B1267" s="12">
        <v>92.354600000000005</v>
      </c>
      <c r="C1267" s="12">
        <v>132.20070000000001</v>
      </c>
      <c r="D1267" s="12">
        <v>105.20180000000001</v>
      </c>
      <c r="E1267" s="12">
        <v>55.064500000000002</v>
      </c>
      <c r="F1267" s="12">
        <v>163.66669999999999</v>
      </c>
      <c r="G1267" s="12"/>
      <c r="H1267" s="12">
        <v>18.947700000000001</v>
      </c>
      <c r="I1267" s="12">
        <v>59.271799999999999</v>
      </c>
      <c r="J1267" s="12">
        <v>11.773099999999999</v>
      </c>
      <c r="K1267" s="12">
        <v>82.791399999999996</v>
      </c>
      <c r="L1267" s="12">
        <v>72.430000000000007</v>
      </c>
      <c r="M1267" s="12">
        <v>77.97</v>
      </c>
      <c r="O1267" s="6">
        <v>45300</v>
      </c>
      <c r="P1267" s="7">
        <f t="shared" si="288"/>
        <v>-1.2462809412366715E-2</v>
      </c>
      <c r="Q1267" s="7">
        <f t="shared" si="289"/>
        <v>-2.5747233160972178E-2</v>
      </c>
      <c r="R1267" s="7">
        <f t="shared" si="290"/>
        <v>-1.5312507216721255E-2</v>
      </c>
      <c r="S1267" s="7">
        <f t="shared" si="291"/>
        <v>-1.3997768794452449E-2</v>
      </c>
      <c r="T1267" s="7">
        <f t="shared" si="292"/>
        <v>2.3330652389513024E-3</v>
      </c>
      <c r="U1267" s="7" t="str">
        <f t="shared" si="293"/>
        <v/>
      </c>
      <c r="V1267" s="7">
        <f t="shared" si="294"/>
        <v>5.9497833194330062E-3</v>
      </c>
      <c r="W1267" s="7">
        <f t="shared" si="295"/>
        <v>-4.9193987588468406E-3</v>
      </c>
      <c r="X1267" s="7">
        <f t="shared" si="296"/>
        <v>1.4280009566636923E-3</v>
      </c>
      <c r="Y1267" s="7">
        <f t="shared" si="297"/>
        <v>1.0992083898770236E-4</v>
      </c>
      <c r="Z1267" s="7">
        <v>-1.518E-3</v>
      </c>
      <c r="AA1267" s="7">
        <f t="shared" si="298"/>
        <v>1.9095987614353622E-2</v>
      </c>
      <c r="AB1267" s="7">
        <f t="shared" si="299"/>
        <v>3.2588911024731562E-2</v>
      </c>
      <c r="AE1267" s="6">
        <v>45300</v>
      </c>
      <c r="AF1267" s="7">
        <v>12.76</v>
      </c>
      <c r="AG1267" s="7">
        <v>36.090000000000003</v>
      </c>
      <c r="AH1267" s="7">
        <v>114.92</v>
      </c>
      <c r="AI1267" s="7">
        <f t="shared" si="285"/>
        <v>5.539999999999992</v>
      </c>
      <c r="AJ1267" s="7">
        <v>3.25</v>
      </c>
      <c r="AK1267" s="7">
        <v>30.640999999999998</v>
      </c>
      <c r="AL1267" s="7">
        <f t="shared" si="286"/>
        <v>27.390999999999998</v>
      </c>
      <c r="AM1267" s="7">
        <v>5.33</v>
      </c>
      <c r="AN1267" s="7">
        <v>4.3600000000000003</v>
      </c>
      <c r="AO1267" s="7">
        <v>4.0199999999999996</v>
      </c>
      <c r="AP1267" s="7">
        <f t="shared" si="287"/>
        <v>-0.34000000000000075</v>
      </c>
      <c r="AQ1267" s="7">
        <v>2.2200000000000002</v>
      </c>
      <c r="AR1267" s="7">
        <v>119.6666</v>
      </c>
      <c r="AS1267" s="7">
        <v>2026.4</v>
      </c>
      <c r="AT1267" s="14">
        <v>308.74099999999999</v>
      </c>
      <c r="AU1267" s="14">
        <v>100.6031</v>
      </c>
      <c r="AV1267" s="14">
        <v>69.7</v>
      </c>
      <c r="AY1267" s="6">
        <v>45300</v>
      </c>
      <c r="AZ1267" s="12">
        <v>0</v>
      </c>
      <c r="BA1267" s="12">
        <v>0</v>
      </c>
      <c r="BB1267" s="12">
        <v>0</v>
      </c>
      <c r="BE1267" s="6">
        <v>45300</v>
      </c>
      <c r="BF1267" t="s">
        <v>58</v>
      </c>
      <c r="BG1267" s="52">
        <v>5</v>
      </c>
    </row>
    <row r="1268" spans="1:59" x14ac:dyDescent="0.2">
      <c r="A1268" s="6">
        <v>45301</v>
      </c>
      <c r="B1268" s="12">
        <v>91.4465</v>
      </c>
      <c r="C1268" s="12">
        <v>131.11189999999999</v>
      </c>
      <c r="D1268" s="12">
        <v>103.7277</v>
      </c>
      <c r="E1268" s="12">
        <v>54.432000000000002</v>
      </c>
      <c r="F1268" s="12">
        <v>163.47110000000001</v>
      </c>
      <c r="G1268" s="12"/>
      <c r="H1268" s="12">
        <v>18.8612</v>
      </c>
      <c r="I1268" s="12">
        <v>59.045499999999997</v>
      </c>
      <c r="J1268" s="12">
        <v>11.7058</v>
      </c>
      <c r="K1268" s="12">
        <v>82.8095</v>
      </c>
      <c r="L1268" s="12">
        <v>71.569999999999993</v>
      </c>
      <c r="M1268" s="12">
        <v>78.459999999999994</v>
      </c>
      <c r="O1268" s="6">
        <v>45301</v>
      </c>
      <c r="P1268" s="7">
        <f t="shared" si="288"/>
        <v>-9.8814140837283748E-3</v>
      </c>
      <c r="Q1268" s="7">
        <f t="shared" si="289"/>
        <v>-8.270065356589985E-3</v>
      </c>
      <c r="R1268" s="7">
        <f t="shared" si="290"/>
        <v>-1.4111214174479334E-2</v>
      </c>
      <c r="S1268" s="7">
        <f t="shared" si="291"/>
        <v>-1.1553009184259467E-2</v>
      </c>
      <c r="T1268" s="7">
        <f t="shared" si="292"/>
        <v>-1.1958264884644866E-3</v>
      </c>
      <c r="U1268" s="7" t="str">
        <f t="shared" si="293"/>
        <v/>
      </c>
      <c r="V1268" s="7">
        <f t="shared" si="294"/>
        <v>-4.5756502261509137E-3</v>
      </c>
      <c r="W1268" s="7">
        <f t="shared" si="295"/>
        <v>-3.8253116992039223E-3</v>
      </c>
      <c r="X1268" s="7">
        <f t="shared" si="296"/>
        <v>-5.7328226040575586E-3</v>
      </c>
      <c r="Y1268" s="7">
        <f t="shared" si="297"/>
        <v>2.185978466551514E-4</v>
      </c>
      <c r="Z1268" s="7">
        <v>5.6389999999999999E-3</v>
      </c>
      <c r="AA1268" s="7">
        <f t="shared" si="298"/>
        <v>-1.1944586456728759E-2</v>
      </c>
      <c r="AB1268" s="7">
        <f t="shared" si="299"/>
        <v>6.2648034598978327E-3</v>
      </c>
      <c r="AE1268" s="6">
        <v>45301</v>
      </c>
      <c r="AF1268" s="7">
        <v>12.69</v>
      </c>
      <c r="AG1268" s="7">
        <v>36.35</v>
      </c>
      <c r="AH1268" s="7">
        <v>109.63</v>
      </c>
      <c r="AI1268" s="7">
        <f t="shared" si="285"/>
        <v>6.8900000000000006</v>
      </c>
      <c r="AJ1268" s="7">
        <v>3.25</v>
      </c>
      <c r="AK1268" s="7">
        <v>30.942</v>
      </c>
      <c r="AL1268" s="7">
        <f t="shared" si="286"/>
        <v>27.692</v>
      </c>
      <c r="AM1268" s="7">
        <v>5.33</v>
      </c>
      <c r="AN1268" s="7">
        <v>4.37</v>
      </c>
      <c r="AO1268" s="7">
        <v>4.04</v>
      </c>
      <c r="AP1268" s="7">
        <f t="shared" si="287"/>
        <v>-0.33000000000000007</v>
      </c>
      <c r="AQ1268" s="7">
        <v>2.2200000000000002</v>
      </c>
      <c r="AR1268" s="7">
        <v>119.76139999999999</v>
      </c>
      <c r="AS1268" s="7">
        <v>2021.7</v>
      </c>
      <c r="AT1268" s="14">
        <v>308.74099999999999</v>
      </c>
      <c r="AU1268" s="14">
        <v>100.6031</v>
      </c>
      <c r="AV1268" s="14">
        <v>69.7</v>
      </c>
      <c r="AY1268" s="6">
        <v>45301</v>
      </c>
      <c r="AZ1268" s="12">
        <v>0</v>
      </c>
      <c r="BA1268" s="12">
        <v>0</v>
      </c>
      <c r="BB1268" s="12">
        <v>0</v>
      </c>
      <c r="BE1268" s="6">
        <v>45301</v>
      </c>
      <c r="BF1268" t="s">
        <v>58</v>
      </c>
      <c r="BG1268" s="52">
        <v>5</v>
      </c>
    </row>
    <row r="1269" spans="1:59" x14ac:dyDescent="0.2">
      <c r="A1269" s="6">
        <v>45302</v>
      </c>
      <c r="B1269" s="12">
        <v>91.427899999999994</v>
      </c>
      <c r="C1269" s="12">
        <v>131.81960000000001</v>
      </c>
      <c r="D1269" s="12">
        <v>103.55970000000001</v>
      </c>
      <c r="E1269" s="12">
        <v>54.748199999999997</v>
      </c>
      <c r="F1269" s="12">
        <v>161.0455</v>
      </c>
      <c r="G1269" s="12"/>
      <c r="H1269" s="12">
        <v>18.5153</v>
      </c>
      <c r="I1269" s="12">
        <v>60.0732</v>
      </c>
      <c r="J1269" s="12">
        <v>11.7058</v>
      </c>
      <c r="K1269" s="12">
        <v>82.854699999999994</v>
      </c>
      <c r="L1269" s="12">
        <v>72.150000000000006</v>
      </c>
      <c r="M1269" s="12">
        <v>80.209999999999994</v>
      </c>
      <c r="O1269" s="6">
        <v>45302</v>
      </c>
      <c r="P1269" s="7">
        <f t="shared" si="288"/>
        <v>-2.0341830309920491E-4</v>
      </c>
      <c r="Q1269" s="7">
        <f t="shared" si="289"/>
        <v>5.383164124523881E-3</v>
      </c>
      <c r="R1269" s="7">
        <f t="shared" si="290"/>
        <v>-1.6209382411488422E-3</v>
      </c>
      <c r="S1269" s="7">
        <f t="shared" si="291"/>
        <v>5.7922752303792169E-3</v>
      </c>
      <c r="T1269" s="7">
        <f t="shared" si="292"/>
        <v>-1.4949282550113411E-2</v>
      </c>
      <c r="U1269" s="7" t="str">
        <f t="shared" si="293"/>
        <v/>
      </c>
      <c r="V1269" s="7">
        <f t="shared" si="294"/>
        <v>-1.8509484591548674E-2</v>
      </c>
      <c r="W1269" s="7">
        <f t="shared" si="295"/>
        <v>1.7255485491902117E-2</v>
      </c>
      <c r="X1269" s="7">
        <f t="shared" si="296"/>
        <v>0</v>
      </c>
      <c r="Y1269" s="7">
        <f t="shared" si="297"/>
        <v>5.456821826514052E-4</v>
      </c>
      <c r="Z1269" s="7">
        <v>-4.4099999999999999E-4</v>
      </c>
      <c r="AA1269" s="7">
        <f t="shared" si="298"/>
        <v>8.0712934693739826E-3</v>
      </c>
      <c r="AB1269" s="7">
        <f t="shared" si="299"/>
        <v>2.205925459742664E-2</v>
      </c>
      <c r="AE1269" s="6">
        <v>45302</v>
      </c>
      <c r="AF1269" s="7">
        <v>12.44</v>
      </c>
      <c r="AG1269" s="7">
        <v>36.78</v>
      </c>
      <c r="AH1269" s="7">
        <v>103.45</v>
      </c>
      <c r="AI1269" s="7">
        <f t="shared" si="285"/>
        <v>8.0599999999999881</v>
      </c>
      <c r="AJ1269" s="7">
        <v>3.15</v>
      </c>
      <c r="AK1269" s="7">
        <v>30.817</v>
      </c>
      <c r="AL1269" s="7">
        <f t="shared" si="286"/>
        <v>27.667000000000002</v>
      </c>
      <c r="AM1269" s="7">
        <v>5.33</v>
      </c>
      <c r="AN1269" s="7">
        <v>4.26</v>
      </c>
      <c r="AO1269" s="7">
        <v>3.98</v>
      </c>
      <c r="AP1269" s="7">
        <f t="shared" si="287"/>
        <v>-0.2799999999999998</v>
      </c>
      <c r="AQ1269" s="7">
        <v>2.2200000000000002</v>
      </c>
      <c r="AR1269" s="7">
        <v>119.8916</v>
      </c>
      <c r="AS1269" s="7">
        <v>2014.3</v>
      </c>
      <c r="AT1269" s="14">
        <v>308.74099999999999</v>
      </c>
      <c r="AU1269" s="14">
        <v>100.6031</v>
      </c>
      <c r="AV1269" s="14">
        <v>69.7</v>
      </c>
      <c r="AY1269" s="6">
        <v>45302</v>
      </c>
      <c r="AZ1269" s="12">
        <v>0</v>
      </c>
      <c r="BA1269" s="12">
        <v>0</v>
      </c>
      <c r="BB1269" s="12">
        <v>0</v>
      </c>
      <c r="BE1269" s="6">
        <v>45302</v>
      </c>
      <c r="BF1269" t="s">
        <v>58</v>
      </c>
      <c r="BG1269" s="52">
        <v>5</v>
      </c>
    </row>
    <row r="1270" spans="1:59" x14ac:dyDescent="0.2">
      <c r="A1270" s="6">
        <v>45303</v>
      </c>
      <c r="B1270" s="12">
        <v>92.614000000000004</v>
      </c>
      <c r="C1270" s="12">
        <v>133.62530000000001</v>
      </c>
      <c r="D1270" s="12">
        <v>104.2128</v>
      </c>
      <c r="E1270" s="12">
        <v>55.639499999999998</v>
      </c>
      <c r="F1270" s="12">
        <v>161.43680000000001</v>
      </c>
      <c r="G1270" s="12"/>
      <c r="H1270" s="12">
        <v>19.146599999999999</v>
      </c>
      <c r="I1270" s="12">
        <v>61.006700000000002</v>
      </c>
      <c r="J1270" s="12">
        <v>11.781499999999999</v>
      </c>
      <c r="K1270" s="12">
        <v>82.872799999999998</v>
      </c>
      <c r="L1270" s="12">
        <v>72.94</v>
      </c>
      <c r="M1270" s="12">
        <v>79.89</v>
      </c>
      <c r="O1270" s="6">
        <v>45303</v>
      </c>
      <c r="P1270" s="7">
        <f t="shared" si="288"/>
        <v>1.2889634607923247E-2</v>
      </c>
      <c r="Q1270" s="7">
        <f t="shared" si="289"/>
        <v>1.3605293252491501E-2</v>
      </c>
      <c r="R1270" s="7">
        <f t="shared" si="290"/>
        <v>6.2867044581834969E-3</v>
      </c>
      <c r="S1270" s="7">
        <f t="shared" si="291"/>
        <v>1.6148889230272172E-2</v>
      </c>
      <c r="T1270" s="7">
        <f t="shared" si="292"/>
        <v>2.4268010494983405E-3</v>
      </c>
      <c r="U1270" s="7" t="str">
        <f t="shared" si="293"/>
        <v/>
      </c>
      <c r="V1270" s="7">
        <f t="shared" si="294"/>
        <v>3.3527736858754306E-2</v>
      </c>
      <c r="W1270" s="7">
        <f t="shared" si="295"/>
        <v>1.5419875580515994E-2</v>
      </c>
      <c r="X1270" s="7">
        <f t="shared" si="296"/>
        <v>6.4460591146411261E-3</v>
      </c>
      <c r="Y1270" s="7">
        <f t="shared" si="297"/>
        <v>2.1843085875274427E-4</v>
      </c>
      <c r="Z1270" s="7">
        <v>6.9200000000000002E-4</v>
      </c>
      <c r="AA1270" s="7">
        <f t="shared" si="298"/>
        <v>1.0889900160654159E-2</v>
      </c>
      <c r="AB1270" s="7">
        <f t="shared" si="299"/>
        <v>-3.9975068848825271E-3</v>
      </c>
      <c r="AE1270" s="6">
        <v>45303</v>
      </c>
      <c r="AF1270" s="7">
        <v>12.7</v>
      </c>
      <c r="AG1270" s="7">
        <v>40.64</v>
      </c>
      <c r="AH1270" s="7">
        <v>106.51</v>
      </c>
      <c r="AI1270" s="7">
        <f t="shared" si="285"/>
        <v>6.9500000000000028</v>
      </c>
      <c r="AJ1270" s="7">
        <v>13.2</v>
      </c>
      <c r="AK1270" s="7">
        <v>31.991</v>
      </c>
      <c r="AL1270" s="7">
        <f t="shared" si="286"/>
        <v>18.791</v>
      </c>
      <c r="AM1270" s="7">
        <v>5.33</v>
      </c>
      <c r="AN1270" s="7">
        <v>4.1399999999999997</v>
      </c>
      <c r="AO1270" s="7">
        <v>3.96</v>
      </c>
      <c r="AP1270" s="7">
        <f t="shared" si="287"/>
        <v>-0.17999999999999972</v>
      </c>
      <c r="AQ1270" s="7">
        <v>2.27</v>
      </c>
      <c r="AR1270" s="7">
        <v>119.53400000000001</v>
      </c>
      <c r="AS1270" s="7">
        <v>2046.7</v>
      </c>
      <c r="AT1270" s="14">
        <v>308.74099999999999</v>
      </c>
      <c r="AU1270" s="14">
        <v>100.6031</v>
      </c>
      <c r="AV1270" s="14">
        <v>69.7</v>
      </c>
      <c r="AY1270" s="6">
        <v>45303</v>
      </c>
      <c r="AZ1270" s="12">
        <v>0</v>
      </c>
      <c r="BA1270" s="12">
        <v>0</v>
      </c>
      <c r="BB1270" s="12">
        <v>0</v>
      </c>
      <c r="BE1270" s="6">
        <v>45303</v>
      </c>
      <c r="BF1270" t="s">
        <v>58</v>
      </c>
      <c r="BG1270" s="52">
        <v>5</v>
      </c>
    </row>
    <row r="1271" spans="1:59" x14ac:dyDescent="0.2">
      <c r="A1271" s="6">
        <v>45307</v>
      </c>
      <c r="B1271" s="12">
        <v>90.519900000000007</v>
      </c>
      <c r="C1271" s="12">
        <v>130.37700000000001</v>
      </c>
      <c r="D1271" s="12">
        <v>101.3579</v>
      </c>
      <c r="E1271" s="12">
        <v>54.259500000000003</v>
      </c>
      <c r="F1271" s="12">
        <v>160.2337</v>
      </c>
      <c r="G1271" s="12"/>
      <c r="H1271" s="12">
        <v>19.259</v>
      </c>
      <c r="I1271" s="12">
        <v>59.328299999999999</v>
      </c>
      <c r="J1271" s="12">
        <v>11.689</v>
      </c>
      <c r="K1271" s="12">
        <v>82.881900000000002</v>
      </c>
      <c r="L1271" s="12">
        <v>72.63</v>
      </c>
      <c r="M1271" s="12">
        <v>80.150000000000006</v>
      </c>
      <c r="O1271" s="6">
        <v>45307</v>
      </c>
      <c r="P1271" s="7">
        <f t="shared" si="288"/>
        <v>-2.2870602092872228E-2</v>
      </c>
      <c r="Q1271" s="7">
        <f t="shared" si="289"/>
        <v>-2.4609360863949211E-2</v>
      </c>
      <c r="R1271" s="7">
        <f t="shared" si="290"/>
        <v>-2.7777144899731706E-2</v>
      </c>
      <c r="S1271" s="7">
        <f t="shared" si="291"/>
        <v>-2.5115288377038619E-2</v>
      </c>
      <c r="T1271" s="7">
        <f t="shared" si="292"/>
        <v>-7.4803602445916717E-3</v>
      </c>
      <c r="U1271" s="7" t="str">
        <f t="shared" si="293"/>
        <v/>
      </c>
      <c r="V1271" s="7">
        <f t="shared" si="294"/>
        <v>5.8533297704283574E-3</v>
      </c>
      <c r="W1271" s="7">
        <f t="shared" si="295"/>
        <v>-2.7897267642436659E-2</v>
      </c>
      <c r="X1271" s="7">
        <f t="shared" si="296"/>
        <v>-7.882275956657676E-3</v>
      </c>
      <c r="Y1271" s="7">
        <f t="shared" si="297"/>
        <v>1.0980080817192867E-4</v>
      </c>
      <c r="Z1271" s="7">
        <v>-3.6779999999999998E-3</v>
      </c>
      <c r="AA1271" s="7">
        <f t="shared" si="298"/>
        <v>-4.2591257624573437E-3</v>
      </c>
      <c r="AB1271" s="7">
        <f t="shared" si="299"/>
        <v>3.2491905616114807E-3</v>
      </c>
      <c r="AE1271" s="6">
        <v>45307</v>
      </c>
      <c r="AF1271" s="7">
        <v>13.84</v>
      </c>
      <c r="AG1271" s="7">
        <v>38.340000000000003</v>
      </c>
      <c r="AH1271" s="7">
        <v>113.44</v>
      </c>
      <c r="AI1271" s="7">
        <f t="shared" si="285"/>
        <v>7.5200000000000102</v>
      </c>
      <c r="AJ1271" s="7">
        <v>3.25</v>
      </c>
      <c r="AK1271" s="7">
        <v>29.655999999999999</v>
      </c>
      <c r="AL1271" s="7">
        <f t="shared" si="286"/>
        <v>26.405999999999999</v>
      </c>
      <c r="AM1271" s="7">
        <v>5.33</v>
      </c>
      <c r="AN1271" s="7">
        <v>4.22</v>
      </c>
      <c r="AO1271" s="7">
        <v>4.07</v>
      </c>
      <c r="AP1271" s="7">
        <f t="shared" si="287"/>
        <v>-0.14999999999999947</v>
      </c>
      <c r="AQ1271" s="7">
        <v>2.2999999999999998</v>
      </c>
      <c r="AR1271" s="7">
        <v>120.5759</v>
      </c>
      <c r="AS1271" s="7">
        <v>2026</v>
      </c>
      <c r="AT1271" s="14">
        <v>308.74099999999999</v>
      </c>
      <c r="AU1271" s="14">
        <v>100.6031</v>
      </c>
      <c r="AV1271" s="14">
        <v>69.7</v>
      </c>
      <c r="AY1271" s="6">
        <v>45307</v>
      </c>
      <c r="AZ1271" s="12">
        <v>0</v>
      </c>
      <c r="BA1271" s="12">
        <v>0</v>
      </c>
      <c r="BB1271" s="12">
        <v>0</v>
      </c>
      <c r="BE1271" s="6">
        <v>45307</v>
      </c>
      <c r="BF1271" t="s">
        <v>58</v>
      </c>
      <c r="BG1271" s="52">
        <v>5</v>
      </c>
    </row>
    <row r="1272" spans="1:59" x14ac:dyDescent="0.2">
      <c r="A1272" s="6">
        <v>45308</v>
      </c>
      <c r="B1272" s="12">
        <v>89.861999999999995</v>
      </c>
      <c r="C1272" s="12">
        <v>129.85980000000001</v>
      </c>
      <c r="D1272" s="12">
        <v>100.3597</v>
      </c>
      <c r="E1272" s="12">
        <v>53.876199999999997</v>
      </c>
      <c r="F1272" s="12">
        <v>158.9623</v>
      </c>
      <c r="G1272" s="12"/>
      <c r="H1272" s="12">
        <v>19.449300000000001</v>
      </c>
      <c r="I1272" s="12">
        <v>60.639000000000003</v>
      </c>
      <c r="J1272" s="12">
        <v>11.579700000000001</v>
      </c>
      <c r="K1272" s="12">
        <v>82.9</v>
      </c>
      <c r="L1272" s="12">
        <v>72.790000000000006</v>
      </c>
      <c r="M1272" s="12">
        <v>78.88</v>
      </c>
      <c r="O1272" s="6">
        <v>45308</v>
      </c>
      <c r="P1272" s="7">
        <f t="shared" si="288"/>
        <v>-7.2945557981761045E-3</v>
      </c>
      <c r="Q1272" s="7">
        <f t="shared" si="289"/>
        <v>-3.9748466085826216E-3</v>
      </c>
      <c r="R1272" s="7">
        <f t="shared" si="290"/>
        <v>-9.8970853112006069E-3</v>
      </c>
      <c r="S1272" s="7">
        <f t="shared" si="291"/>
        <v>-7.0892703393067649E-3</v>
      </c>
      <c r="T1272" s="7">
        <f t="shared" si="292"/>
        <v>-7.9663073710034508E-3</v>
      </c>
      <c r="U1272" s="7" t="str">
        <f t="shared" si="293"/>
        <v/>
      </c>
      <c r="V1272" s="7">
        <f t="shared" si="294"/>
        <v>9.8325957575111922E-3</v>
      </c>
      <c r="W1272" s="7">
        <f t="shared" si="295"/>
        <v>2.1851823868061251E-2</v>
      </c>
      <c r="X1272" s="7">
        <f t="shared" si="296"/>
        <v>-9.3946635521206176E-3</v>
      </c>
      <c r="Y1272" s="7">
        <f t="shared" si="297"/>
        <v>2.1835918241875206E-4</v>
      </c>
      <c r="Z1272" s="7">
        <v>-5.574E-3</v>
      </c>
      <c r="AA1272" s="7">
        <f t="shared" si="298"/>
        <v>2.2005235120899041E-3</v>
      </c>
      <c r="AB1272" s="7">
        <f t="shared" si="299"/>
        <v>-1.5972168761182071E-2</v>
      </c>
      <c r="AE1272" s="6">
        <v>45308</v>
      </c>
      <c r="AF1272" s="7">
        <v>14.79</v>
      </c>
      <c r="AG1272" s="7">
        <v>37.06</v>
      </c>
      <c r="AH1272" s="7">
        <v>105.86</v>
      </c>
      <c r="AI1272" s="7">
        <f t="shared" si="285"/>
        <v>6.0899999999999892</v>
      </c>
      <c r="AJ1272" s="7">
        <v>2.86</v>
      </c>
      <c r="AK1272" s="7">
        <v>27.707999999999998</v>
      </c>
      <c r="AL1272" s="7">
        <f t="shared" si="286"/>
        <v>24.847999999999999</v>
      </c>
      <c r="AM1272" s="7">
        <v>5.33</v>
      </c>
      <c r="AN1272" s="7">
        <v>4.34</v>
      </c>
      <c r="AO1272" s="7">
        <v>4.0999999999999996</v>
      </c>
      <c r="AP1272" s="7">
        <f t="shared" si="287"/>
        <v>-0.24000000000000021</v>
      </c>
      <c r="AQ1272" s="7">
        <v>2.2999999999999998</v>
      </c>
      <c r="AR1272" s="7">
        <v>121.0402</v>
      </c>
      <c r="AS1272" s="7">
        <v>2002.6</v>
      </c>
      <c r="AT1272" s="14">
        <v>308.74099999999999</v>
      </c>
      <c r="AU1272" s="14">
        <v>100.6031</v>
      </c>
      <c r="AV1272" s="14">
        <v>69.7</v>
      </c>
      <c r="AY1272" s="6">
        <v>45308</v>
      </c>
      <c r="AZ1272" s="12">
        <v>0</v>
      </c>
      <c r="BA1272" s="12">
        <v>0</v>
      </c>
      <c r="BB1272" s="12">
        <v>0</v>
      </c>
      <c r="BE1272" s="6">
        <v>45308</v>
      </c>
      <c r="BF1272" t="s">
        <v>58</v>
      </c>
      <c r="BG1272" s="52">
        <v>5</v>
      </c>
    </row>
    <row r="1273" spans="1:59" x14ac:dyDescent="0.2">
      <c r="A1273" s="6">
        <v>45309</v>
      </c>
      <c r="B1273" s="12">
        <v>89.6952</v>
      </c>
      <c r="C1273" s="12">
        <v>128.68020000000001</v>
      </c>
      <c r="D1273" s="12">
        <v>99.762600000000006</v>
      </c>
      <c r="E1273" s="12">
        <v>54.1158</v>
      </c>
      <c r="F1273" s="12">
        <v>158.83510000000001</v>
      </c>
      <c r="G1273" s="12"/>
      <c r="H1273" s="12">
        <v>19.111999999999998</v>
      </c>
      <c r="I1273" s="12">
        <v>61.874200000000002</v>
      </c>
      <c r="J1273" s="12">
        <v>11.537599999999999</v>
      </c>
      <c r="K1273" s="12">
        <v>82.936199999999999</v>
      </c>
      <c r="L1273" s="12">
        <v>74.319999999999993</v>
      </c>
      <c r="M1273" s="12">
        <v>81.040000000000006</v>
      </c>
      <c r="O1273" s="6">
        <v>45309</v>
      </c>
      <c r="P1273" s="7">
        <f t="shared" si="288"/>
        <v>-1.8579043110510539E-3</v>
      </c>
      <c r="Q1273" s="7">
        <f t="shared" si="289"/>
        <v>-9.1251503463239594E-3</v>
      </c>
      <c r="R1273" s="7">
        <f t="shared" si="290"/>
        <v>-5.9673686727342353E-3</v>
      </c>
      <c r="S1273" s="7">
        <f t="shared" si="291"/>
        <v>4.4373730118733544E-3</v>
      </c>
      <c r="T1273" s="7">
        <f t="shared" si="292"/>
        <v>-8.005100532140852E-4</v>
      </c>
      <c r="U1273" s="7" t="str">
        <f t="shared" si="293"/>
        <v/>
      </c>
      <c r="V1273" s="7">
        <f t="shared" si="294"/>
        <v>-1.7494669676077917E-2</v>
      </c>
      <c r="W1273" s="7">
        <f t="shared" si="295"/>
        <v>2.0165041079370383E-2</v>
      </c>
      <c r="X1273" s="7">
        <f t="shared" si="296"/>
        <v>-3.6422978931547117E-3</v>
      </c>
      <c r="Y1273" s="7">
        <f t="shared" si="297"/>
        <v>4.3657537467655402E-4</v>
      </c>
      <c r="Z1273" s="7">
        <v>8.8529999999999998E-3</v>
      </c>
      <c r="AA1273" s="7">
        <f t="shared" si="298"/>
        <v>2.0801511375416349E-2</v>
      </c>
      <c r="AB1273" s="7">
        <f t="shared" si="299"/>
        <v>2.7015149646048009E-2</v>
      </c>
      <c r="AE1273" s="6">
        <v>45309</v>
      </c>
      <c r="AF1273" s="7">
        <v>14.13</v>
      </c>
      <c r="AG1273" s="7">
        <v>35.979999999999997</v>
      </c>
      <c r="AH1273" s="7">
        <v>107.22</v>
      </c>
      <c r="AI1273" s="7">
        <f t="shared" si="285"/>
        <v>6.7200000000000131</v>
      </c>
      <c r="AJ1273" s="7">
        <v>2.88</v>
      </c>
      <c r="AK1273" s="7">
        <v>27.893000000000001</v>
      </c>
      <c r="AL1273" s="7">
        <f t="shared" si="286"/>
        <v>25.013000000000002</v>
      </c>
      <c r="AM1273" s="7">
        <v>5.33</v>
      </c>
      <c r="AN1273" s="7">
        <v>4.34</v>
      </c>
      <c r="AO1273" s="7">
        <v>4.1399999999999997</v>
      </c>
      <c r="AP1273" s="7">
        <f t="shared" si="287"/>
        <v>-0.20000000000000018</v>
      </c>
      <c r="AQ1273" s="7">
        <v>2.34</v>
      </c>
      <c r="AR1273" s="7">
        <v>120.8895</v>
      </c>
      <c r="AS1273" s="7">
        <v>2018.6</v>
      </c>
      <c r="AT1273" s="14">
        <v>308.74099999999999</v>
      </c>
      <c r="AU1273" s="14">
        <v>100.6031</v>
      </c>
      <c r="AV1273" s="14">
        <v>69.7</v>
      </c>
      <c r="AY1273" s="6">
        <v>45309</v>
      </c>
      <c r="AZ1273" s="12">
        <v>0</v>
      </c>
      <c r="BA1273" s="12">
        <v>0</v>
      </c>
      <c r="BB1273" s="12">
        <v>0</v>
      </c>
      <c r="BE1273" s="6">
        <v>45309</v>
      </c>
      <c r="BF1273" t="s">
        <v>58</v>
      </c>
      <c r="BG1273" s="52">
        <v>5</v>
      </c>
    </row>
    <row r="1274" spans="1:59" x14ac:dyDescent="0.2">
      <c r="A1274" s="6">
        <v>45310</v>
      </c>
      <c r="B1274" s="12">
        <v>89.834199999999996</v>
      </c>
      <c r="C1274" s="12">
        <v>129.06129999999999</v>
      </c>
      <c r="D1274" s="12">
        <v>100.6395</v>
      </c>
      <c r="E1274" s="12">
        <v>54.067799999999998</v>
      </c>
      <c r="F1274" s="12">
        <v>157.51480000000001</v>
      </c>
      <c r="G1274" s="12"/>
      <c r="H1274" s="12">
        <v>19.2331</v>
      </c>
      <c r="I1274" s="12">
        <v>61.393300000000004</v>
      </c>
      <c r="J1274" s="12">
        <v>11.596500000000001</v>
      </c>
      <c r="K1274" s="12">
        <v>82.9452</v>
      </c>
      <c r="L1274" s="12">
        <v>73.69</v>
      </c>
      <c r="M1274" s="12">
        <v>80.709999999999994</v>
      </c>
      <c r="O1274" s="6">
        <v>45310</v>
      </c>
      <c r="P1274" s="7">
        <f t="shared" si="288"/>
        <v>1.5484932025046803E-3</v>
      </c>
      <c r="Q1274" s="7">
        <f t="shared" si="289"/>
        <v>2.9572286786021134E-3</v>
      </c>
      <c r="R1274" s="7">
        <f t="shared" si="290"/>
        <v>8.7514611540121627E-3</v>
      </c>
      <c r="S1274" s="7">
        <f t="shared" si="291"/>
        <v>-8.8738040053718123E-4</v>
      </c>
      <c r="T1274" s="7">
        <f t="shared" si="292"/>
        <v>-8.3471350295728011E-3</v>
      </c>
      <c r="U1274" s="7" t="str">
        <f t="shared" si="293"/>
        <v/>
      </c>
      <c r="V1274" s="7">
        <f t="shared" si="294"/>
        <v>6.3163430330748565E-3</v>
      </c>
      <c r="W1274" s="7">
        <f t="shared" si="295"/>
        <v>-7.8025828344941341E-3</v>
      </c>
      <c r="X1274" s="7">
        <f t="shared" si="296"/>
        <v>5.0920612661440904E-3</v>
      </c>
      <c r="Y1274" s="7">
        <f t="shared" si="297"/>
        <v>1.0851126176699564E-4</v>
      </c>
      <c r="Z1274" s="7">
        <v>1.2389000000000001E-2</v>
      </c>
      <c r="AA1274" s="7">
        <f t="shared" si="298"/>
        <v>-8.5129897266751076E-3</v>
      </c>
      <c r="AB1274" s="7">
        <f t="shared" si="299"/>
        <v>-4.0803766041471474E-3</v>
      </c>
      <c r="AE1274" s="6">
        <v>45310</v>
      </c>
      <c r="AF1274" s="7">
        <v>13.3</v>
      </c>
      <c r="AG1274" s="7">
        <v>35.79</v>
      </c>
      <c r="AH1274" s="7">
        <v>104.97</v>
      </c>
      <c r="AI1274" s="7">
        <f t="shared" si="285"/>
        <v>7.019999999999996</v>
      </c>
      <c r="AJ1274" s="7">
        <v>2.7</v>
      </c>
      <c r="AK1274" s="7">
        <v>28.428999999999998</v>
      </c>
      <c r="AL1274" s="7">
        <f t="shared" si="286"/>
        <v>25.728999999999999</v>
      </c>
      <c r="AM1274" s="7">
        <v>5.33</v>
      </c>
      <c r="AN1274" s="7">
        <v>4.3899999999999997</v>
      </c>
      <c r="AO1274" s="7">
        <v>4.1500000000000004</v>
      </c>
      <c r="AP1274" s="7">
        <f t="shared" si="287"/>
        <v>-0.23999999999999932</v>
      </c>
      <c r="AQ1274" s="7">
        <v>2.34</v>
      </c>
      <c r="AR1274" s="7">
        <v>120.6442</v>
      </c>
      <c r="AS1274" s="7">
        <v>2026.5</v>
      </c>
      <c r="AT1274" s="14">
        <v>308.74099999999999</v>
      </c>
      <c r="AU1274" s="14">
        <v>100.6031</v>
      </c>
      <c r="AV1274" s="14">
        <v>69.7</v>
      </c>
      <c r="AY1274" s="6">
        <v>45310</v>
      </c>
      <c r="AZ1274" s="12">
        <v>0</v>
      </c>
      <c r="BA1274" s="12">
        <v>0</v>
      </c>
      <c r="BB1274" s="12">
        <v>0</v>
      </c>
      <c r="BE1274" s="6">
        <v>45310</v>
      </c>
      <c r="BF1274" t="s">
        <v>58</v>
      </c>
      <c r="BG1274" s="52">
        <v>5</v>
      </c>
    </row>
    <row r="1275" spans="1:59" x14ac:dyDescent="0.2">
      <c r="A1275" s="6">
        <v>45313</v>
      </c>
      <c r="B1275" s="12">
        <v>89.713700000000003</v>
      </c>
      <c r="C1275" s="12">
        <v>129.28809999999999</v>
      </c>
      <c r="D1275" s="12">
        <v>100.8168</v>
      </c>
      <c r="E1275" s="12">
        <v>54.374499999999998</v>
      </c>
      <c r="F1275" s="12">
        <v>158.73740000000001</v>
      </c>
      <c r="G1275" s="12"/>
      <c r="H1275" s="12">
        <v>18.645</v>
      </c>
      <c r="I1275" s="12">
        <v>61.553600000000003</v>
      </c>
      <c r="J1275" s="12">
        <v>11.6722</v>
      </c>
      <c r="K1275" s="12">
        <v>82.954300000000003</v>
      </c>
      <c r="L1275" s="12">
        <v>75.260000000000005</v>
      </c>
      <c r="M1275" s="12">
        <v>81.7</v>
      </c>
      <c r="O1275" s="6">
        <v>45313</v>
      </c>
      <c r="P1275" s="7">
        <f t="shared" si="288"/>
        <v>-1.342260400613921E-3</v>
      </c>
      <c r="Q1275" s="7">
        <f t="shared" si="289"/>
        <v>1.7557622217278667E-3</v>
      </c>
      <c r="R1275" s="7">
        <f t="shared" si="290"/>
        <v>1.7601836802977435E-3</v>
      </c>
      <c r="S1275" s="7">
        <f t="shared" si="291"/>
        <v>5.6564793951777567E-3</v>
      </c>
      <c r="T1275" s="7">
        <f t="shared" si="292"/>
        <v>7.7318424391733384E-3</v>
      </c>
      <c r="U1275" s="7" t="str">
        <f t="shared" si="293"/>
        <v/>
      </c>
      <c r="V1275" s="7">
        <f t="shared" si="294"/>
        <v>-3.1054739425798953E-2</v>
      </c>
      <c r="W1275" s="7">
        <f t="shared" si="295"/>
        <v>2.6076312755049956E-3</v>
      </c>
      <c r="X1275" s="7">
        <f t="shared" si="296"/>
        <v>6.5066176511686009E-3</v>
      </c>
      <c r="Y1275" s="7">
        <f t="shared" si="297"/>
        <v>1.097049720961312E-4</v>
      </c>
      <c r="Z1275" s="7">
        <v>2.1120000000000002E-3</v>
      </c>
      <c r="AA1275" s="7">
        <f t="shared" si="298"/>
        <v>2.1081680386383389E-2</v>
      </c>
      <c r="AB1275" s="7">
        <f t="shared" si="299"/>
        <v>1.219151852967632E-2</v>
      </c>
      <c r="AE1275" s="6">
        <v>45313</v>
      </c>
      <c r="AF1275" s="7">
        <v>13.19</v>
      </c>
      <c r="AG1275" s="7">
        <v>35.71</v>
      </c>
      <c r="AH1275" s="7">
        <v>106.87</v>
      </c>
      <c r="AI1275" s="7">
        <f t="shared" si="285"/>
        <v>6.4399999999999977</v>
      </c>
      <c r="AJ1275" s="7">
        <v>2.35</v>
      </c>
      <c r="AK1275" s="7">
        <v>27.263999999999999</v>
      </c>
      <c r="AL1275" s="7">
        <f t="shared" si="286"/>
        <v>24.913999999999998</v>
      </c>
      <c r="AM1275" s="7">
        <v>5.33</v>
      </c>
      <c r="AN1275" s="7">
        <v>4.37</v>
      </c>
      <c r="AO1275" s="7">
        <v>4.1100000000000003</v>
      </c>
      <c r="AP1275" s="7">
        <f t="shared" si="287"/>
        <v>-0.25999999999999979</v>
      </c>
      <c r="AQ1275" s="7">
        <v>2.31</v>
      </c>
      <c r="AR1275" s="7">
        <v>120.6178</v>
      </c>
      <c r="AS1275" s="7">
        <v>2019.8</v>
      </c>
      <c r="AT1275" s="14">
        <v>308.74099999999999</v>
      </c>
      <c r="AU1275" s="14">
        <v>100.6031</v>
      </c>
      <c r="AV1275" s="14">
        <v>69.7</v>
      </c>
      <c r="AY1275" s="6">
        <v>45313</v>
      </c>
      <c r="AZ1275" s="12">
        <v>0</v>
      </c>
      <c r="BA1275" s="12">
        <v>0</v>
      </c>
      <c r="BB1275" s="12">
        <v>0</v>
      </c>
      <c r="BE1275" s="6">
        <v>45313</v>
      </c>
      <c r="BF1275" t="s">
        <v>58</v>
      </c>
      <c r="BG1275" s="52">
        <v>5</v>
      </c>
    </row>
    <row r="1276" spans="1:59" x14ac:dyDescent="0.2">
      <c r="A1276" s="6">
        <v>45314</v>
      </c>
      <c r="B1276" s="12">
        <v>90.723699999999994</v>
      </c>
      <c r="C1276" s="12">
        <v>128.92519999999999</v>
      </c>
      <c r="D1276" s="12">
        <v>100.75149999999999</v>
      </c>
      <c r="E1276" s="12">
        <v>54.364899999999999</v>
      </c>
      <c r="F1276" s="12">
        <v>158.90360000000001</v>
      </c>
      <c r="G1276" s="12"/>
      <c r="H1276" s="12">
        <v>18.299099999999999</v>
      </c>
      <c r="I1276" s="12">
        <v>62.458799999999997</v>
      </c>
      <c r="J1276" s="12">
        <v>11.7226</v>
      </c>
      <c r="K1276" s="12">
        <v>82.963300000000004</v>
      </c>
      <c r="L1276" s="12">
        <v>74.72</v>
      </c>
      <c r="M1276" s="12">
        <v>82.04</v>
      </c>
      <c r="O1276" s="6">
        <v>45314</v>
      </c>
      <c r="P1276" s="7">
        <f t="shared" si="288"/>
        <v>1.1195135251061564E-2</v>
      </c>
      <c r="Q1276" s="7">
        <f t="shared" si="289"/>
        <v>-2.8108562877027432E-3</v>
      </c>
      <c r="R1276" s="7">
        <f t="shared" si="290"/>
        <v>-6.4791936315793423E-4</v>
      </c>
      <c r="S1276" s="7">
        <f t="shared" si="291"/>
        <v>-1.7656893499398791E-4</v>
      </c>
      <c r="T1276" s="7">
        <f t="shared" si="292"/>
        <v>1.0464645002816395E-3</v>
      </c>
      <c r="U1276" s="7" t="str">
        <f t="shared" si="293"/>
        <v/>
      </c>
      <c r="V1276" s="7">
        <f t="shared" si="294"/>
        <v>-1.8726135320669669E-2</v>
      </c>
      <c r="W1276" s="7">
        <f t="shared" si="295"/>
        <v>1.4598799421152631E-2</v>
      </c>
      <c r="X1276" s="7">
        <f t="shared" si="296"/>
        <v>4.3086564510884853E-3</v>
      </c>
      <c r="Y1276" s="7">
        <f t="shared" si="297"/>
        <v>1.0848758671555558E-4</v>
      </c>
      <c r="Z1276" s="7">
        <v>2.9120000000000001E-3</v>
      </c>
      <c r="AA1276" s="7">
        <f t="shared" si="298"/>
        <v>-7.2009912447041496E-3</v>
      </c>
      <c r="AB1276" s="7">
        <f t="shared" si="299"/>
        <v>4.1529313382226906E-3</v>
      </c>
      <c r="AE1276" s="6">
        <v>45314</v>
      </c>
      <c r="AF1276" s="7">
        <v>12.55</v>
      </c>
      <c r="AG1276" s="7">
        <v>34.99</v>
      </c>
      <c r="AH1276" s="7">
        <v>107.7</v>
      </c>
      <c r="AI1276" s="7">
        <f t="shared" si="285"/>
        <v>7.3200000000000074</v>
      </c>
      <c r="AJ1276" s="7">
        <v>2.15</v>
      </c>
      <c r="AK1276" s="7">
        <v>27.227</v>
      </c>
      <c r="AL1276" s="7">
        <f t="shared" si="286"/>
        <v>25.077000000000002</v>
      </c>
      <c r="AM1276" s="7">
        <v>5.33</v>
      </c>
      <c r="AN1276" s="7">
        <v>4.3099999999999996</v>
      </c>
      <c r="AO1276" s="7">
        <v>4.1399999999999997</v>
      </c>
      <c r="AP1276" s="7">
        <f t="shared" si="287"/>
        <v>-0.16999999999999993</v>
      </c>
      <c r="AQ1276" s="7">
        <v>2.29</v>
      </c>
      <c r="AR1276" s="7">
        <v>121.1001</v>
      </c>
      <c r="AS1276" s="7">
        <v>2023.7</v>
      </c>
      <c r="AT1276" s="14">
        <v>308.74099999999999</v>
      </c>
      <c r="AU1276" s="14">
        <v>100.6031</v>
      </c>
      <c r="AV1276" s="14">
        <v>69.7</v>
      </c>
      <c r="AY1276" s="6">
        <v>45314</v>
      </c>
      <c r="AZ1276" s="12">
        <v>0</v>
      </c>
      <c r="BA1276" s="12">
        <v>0</v>
      </c>
      <c r="BB1276" s="12">
        <v>0</v>
      </c>
      <c r="BE1276" s="6">
        <v>45314</v>
      </c>
      <c r="BF1276" t="s">
        <v>58</v>
      </c>
      <c r="BG1276" s="52">
        <v>5</v>
      </c>
    </row>
    <row r="1277" spans="1:59" x14ac:dyDescent="0.2">
      <c r="A1277" s="6">
        <v>45315</v>
      </c>
      <c r="B1277" s="12">
        <v>92.289699999999996</v>
      </c>
      <c r="C1277" s="12">
        <v>131.49299999999999</v>
      </c>
      <c r="D1277" s="12">
        <v>102.3189</v>
      </c>
      <c r="E1277" s="12">
        <v>54.920699999999997</v>
      </c>
      <c r="F1277" s="12">
        <v>161.70079999999999</v>
      </c>
      <c r="G1277" s="12"/>
      <c r="H1277" s="12">
        <v>18.878499999999999</v>
      </c>
      <c r="I1277" s="12">
        <v>65.202699999999993</v>
      </c>
      <c r="J1277" s="12">
        <v>11.832000000000001</v>
      </c>
      <c r="K1277" s="12">
        <v>82.972399999999993</v>
      </c>
      <c r="L1277" s="12">
        <v>75.48</v>
      </c>
      <c r="M1277" s="12">
        <v>82.15</v>
      </c>
      <c r="O1277" s="6">
        <v>45315</v>
      </c>
      <c r="P1277" s="7">
        <f t="shared" si="288"/>
        <v>1.7113918668951292E-2</v>
      </c>
      <c r="Q1277" s="7">
        <f t="shared" si="289"/>
        <v>1.972122703645697E-2</v>
      </c>
      <c r="R1277" s="7">
        <f t="shared" si="290"/>
        <v>1.5437317572972675E-2</v>
      </c>
      <c r="S1277" s="7">
        <f t="shared" si="291"/>
        <v>1.0171601601356099E-2</v>
      </c>
      <c r="T1277" s="7">
        <f t="shared" si="292"/>
        <v>1.7449984959970348E-2</v>
      </c>
      <c r="U1277" s="7" t="str">
        <f t="shared" si="293"/>
        <v/>
      </c>
      <c r="V1277" s="7">
        <f t="shared" si="294"/>
        <v>3.1171830098446828E-2</v>
      </c>
      <c r="W1277" s="7">
        <f t="shared" si="295"/>
        <v>4.2993739743633852E-2</v>
      </c>
      <c r="X1277" s="7">
        <f t="shared" si="296"/>
        <v>9.2891228597396392E-3</v>
      </c>
      <c r="Y1277" s="7">
        <f t="shared" si="297"/>
        <v>1.0968103921108275E-4</v>
      </c>
      <c r="Z1277" s="7">
        <v>1.093E-3</v>
      </c>
      <c r="AA1277" s="7">
        <f t="shared" si="298"/>
        <v>1.0119926579762252E-2</v>
      </c>
      <c r="AB1277" s="7">
        <f t="shared" si="299"/>
        <v>1.3399112790972686E-3</v>
      </c>
      <c r="AE1277" s="6">
        <v>45315</v>
      </c>
      <c r="AF1277" s="7">
        <v>13.14</v>
      </c>
      <c r="AG1277" s="7">
        <v>33.99</v>
      </c>
      <c r="AH1277" s="7">
        <v>105.78</v>
      </c>
      <c r="AI1277" s="7">
        <f t="shared" si="285"/>
        <v>6.6700000000000017</v>
      </c>
      <c r="AJ1277" s="7">
        <v>2.4500000000000002</v>
      </c>
      <c r="AK1277" s="7">
        <v>28.928999999999998</v>
      </c>
      <c r="AL1277" s="7">
        <f t="shared" si="286"/>
        <v>26.478999999999999</v>
      </c>
      <c r="AM1277" s="7">
        <v>5.33</v>
      </c>
      <c r="AN1277" s="7">
        <v>4.34</v>
      </c>
      <c r="AO1277" s="7">
        <v>4.18</v>
      </c>
      <c r="AP1277" s="7">
        <f t="shared" si="287"/>
        <v>-0.16000000000000014</v>
      </c>
      <c r="AQ1277" s="7">
        <v>2.2999999999999998</v>
      </c>
      <c r="AR1277" s="7">
        <v>120.49160000000001</v>
      </c>
      <c r="AS1277" s="7">
        <v>2013.9</v>
      </c>
      <c r="AT1277" s="14">
        <v>308.74099999999999</v>
      </c>
      <c r="AU1277" s="14">
        <v>100.6031</v>
      </c>
      <c r="AV1277" s="14">
        <v>69.7</v>
      </c>
      <c r="AY1277" s="6">
        <v>45315</v>
      </c>
      <c r="AZ1277" s="12">
        <v>0</v>
      </c>
      <c r="BA1277" s="12">
        <v>0</v>
      </c>
      <c r="BB1277" s="12">
        <v>0</v>
      </c>
      <c r="BE1277" s="6">
        <v>45315</v>
      </c>
      <c r="BF1277" t="s">
        <v>58</v>
      </c>
      <c r="BG1277" s="52">
        <v>5</v>
      </c>
    </row>
    <row r="1278" spans="1:59" x14ac:dyDescent="0.2">
      <c r="A1278" s="6">
        <v>45316</v>
      </c>
      <c r="B1278" s="12">
        <v>94.634</v>
      </c>
      <c r="C1278" s="12">
        <v>134.8048</v>
      </c>
      <c r="D1278" s="12">
        <v>104.5394</v>
      </c>
      <c r="E1278" s="12">
        <v>55.591500000000003</v>
      </c>
      <c r="F1278" s="12">
        <v>160.63470000000001</v>
      </c>
      <c r="G1278" s="12"/>
      <c r="H1278" s="12">
        <v>18.826599999999999</v>
      </c>
      <c r="I1278" s="12">
        <v>64.825500000000005</v>
      </c>
      <c r="J1278" s="12">
        <v>12.008599999999999</v>
      </c>
      <c r="K1278" s="12">
        <v>83.017600000000002</v>
      </c>
      <c r="L1278" s="12">
        <v>77.91</v>
      </c>
      <c r="M1278" s="12">
        <v>82.33</v>
      </c>
      <c r="O1278" s="6">
        <v>45316</v>
      </c>
      <c r="P1278" s="7">
        <f t="shared" si="288"/>
        <v>2.5084276870897159E-2</v>
      </c>
      <c r="Q1278" s="7">
        <f t="shared" si="289"/>
        <v>2.4874187891065432E-2</v>
      </c>
      <c r="R1278" s="7">
        <f t="shared" si="290"/>
        <v>2.1469627212018162E-2</v>
      </c>
      <c r="S1278" s="7">
        <f t="shared" si="291"/>
        <v>1.2139985241075171E-2</v>
      </c>
      <c r="T1278" s="7">
        <f t="shared" si="292"/>
        <v>-6.6148710731473949E-3</v>
      </c>
      <c r="U1278" s="7" t="str">
        <f t="shared" si="293"/>
        <v/>
      </c>
      <c r="V1278" s="7">
        <f t="shared" si="294"/>
        <v>-2.7529449744410329E-3</v>
      </c>
      <c r="W1278" s="7">
        <f t="shared" si="295"/>
        <v>-5.8018346494959662E-3</v>
      </c>
      <c r="X1278" s="7">
        <f t="shared" si="296"/>
        <v>1.4815334363242687E-2</v>
      </c>
      <c r="Y1278" s="7">
        <f t="shared" si="297"/>
        <v>5.4461113461309895E-4</v>
      </c>
      <c r="Z1278" s="7">
        <v>5.424E-3</v>
      </c>
      <c r="AA1278" s="7">
        <f t="shared" si="298"/>
        <v>3.1686593842417177E-2</v>
      </c>
      <c r="AB1278" s="7">
        <f t="shared" si="299"/>
        <v>2.188716827057533E-3</v>
      </c>
      <c r="AE1278" s="6">
        <v>45316</v>
      </c>
      <c r="AF1278" s="7">
        <v>13.45</v>
      </c>
      <c r="AG1278" s="7">
        <v>35.1</v>
      </c>
      <c r="AH1278" s="7">
        <v>105.89</v>
      </c>
      <c r="AI1278" s="7">
        <f t="shared" si="285"/>
        <v>4.4200000000000017</v>
      </c>
      <c r="AJ1278" s="7">
        <v>2.56</v>
      </c>
      <c r="AK1278" s="7">
        <v>27.783999999999999</v>
      </c>
      <c r="AL1278" s="7">
        <f t="shared" si="286"/>
        <v>25.224</v>
      </c>
      <c r="AM1278" s="7">
        <v>5.33</v>
      </c>
      <c r="AN1278" s="7">
        <v>4.28</v>
      </c>
      <c r="AO1278" s="7">
        <v>4.1399999999999997</v>
      </c>
      <c r="AP1278" s="7">
        <f t="shared" si="287"/>
        <v>-0.14000000000000057</v>
      </c>
      <c r="AQ1278" s="7">
        <v>2.29</v>
      </c>
      <c r="AR1278" s="7">
        <v>120.83110000000001</v>
      </c>
      <c r="AS1278" s="7">
        <v>2016.9</v>
      </c>
      <c r="AT1278" s="14">
        <v>308.74099999999999</v>
      </c>
      <c r="AU1278" s="14">
        <v>100.6031</v>
      </c>
      <c r="AV1278" s="14">
        <v>69.7</v>
      </c>
      <c r="AY1278" s="6">
        <v>45316</v>
      </c>
      <c r="AZ1278" s="12">
        <v>0</v>
      </c>
      <c r="BA1278" s="12">
        <v>0</v>
      </c>
      <c r="BB1278" s="12">
        <v>0</v>
      </c>
      <c r="BE1278" s="6">
        <v>45316</v>
      </c>
      <c r="BF1278" t="s">
        <v>58</v>
      </c>
      <c r="BG1278" s="52">
        <v>5</v>
      </c>
    </row>
    <row r="1279" spans="1:59" x14ac:dyDescent="0.2">
      <c r="A1279" s="6">
        <v>45317</v>
      </c>
      <c r="B1279" s="12">
        <v>95.440100000000001</v>
      </c>
      <c r="C1279" s="12">
        <v>135.322</v>
      </c>
      <c r="D1279" s="12">
        <v>104.7073</v>
      </c>
      <c r="E1279" s="12">
        <v>55.965299999999999</v>
      </c>
      <c r="F1279" s="12">
        <v>164.0384</v>
      </c>
      <c r="G1279" s="12"/>
      <c r="H1279" s="12">
        <v>19.665500000000002</v>
      </c>
      <c r="I1279" s="12">
        <v>67.56</v>
      </c>
      <c r="J1279" s="12">
        <v>12.1599</v>
      </c>
      <c r="K1279" s="12">
        <v>83.026700000000005</v>
      </c>
      <c r="L1279" s="12">
        <v>78.45</v>
      </c>
      <c r="M1279" s="12">
        <v>83.34</v>
      </c>
      <c r="O1279" s="6">
        <v>45317</v>
      </c>
      <c r="P1279" s="7">
        <f t="shared" si="288"/>
        <v>8.4820060477577338E-3</v>
      </c>
      <c r="Q1279" s="7">
        <f t="shared" si="289"/>
        <v>3.829317431695939E-3</v>
      </c>
      <c r="R1279" s="7">
        <f t="shared" si="290"/>
        <v>1.6048046256796635E-3</v>
      </c>
      <c r="S1279" s="7">
        <f t="shared" si="291"/>
        <v>6.7015439483202538E-3</v>
      </c>
      <c r="T1279" s="7">
        <f t="shared" si="292"/>
        <v>2.0967703826491348E-2</v>
      </c>
      <c r="U1279" s="7" t="str">
        <f t="shared" si="293"/>
        <v/>
      </c>
      <c r="V1279" s="7">
        <f t="shared" si="294"/>
        <v>4.3595068009970012E-2</v>
      </c>
      <c r="W1279" s="7">
        <f t="shared" si="295"/>
        <v>4.1317047470956998E-2</v>
      </c>
      <c r="X1279" s="7">
        <f t="shared" si="296"/>
        <v>1.2520593048254302E-2</v>
      </c>
      <c r="Y1279" s="7">
        <f t="shared" si="297"/>
        <v>1.0960930316932096E-4</v>
      </c>
      <c r="Z1279" s="7">
        <v>-1.271E-3</v>
      </c>
      <c r="AA1279" s="7">
        <f t="shared" si="298"/>
        <v>6.9071648362749507E-3</v>
      </c>
      <c r="AB1279" s="7">
        <f t="shared" si="299"/>
        <v>1.2193064683972831E-2</v>
      </c>
      <c r="AE1279" s="6">
        <v>45317</v>
      </c>
      <c r="AF1279" s="7">
        <v>13.26</v>
      </c>
      <c r="AG1279" s="7">
        <v>34.78</v>
      </c>
      <c r="AH1279" s="7">
        <v>100.23</v>
      </c>
      <c r="AI1279" s="7">
        <f t="shared" si="285"/>
        <v>4.8900000000000006</v>
      </c>
      <c r="AJ1279" s="7">
        <v>2.36</v>
      </c>
      <c r="AK1279" s="7">
        <v>28.079000000000001</v>
      </c>
      <c r="AL1279" s="7">
        <f t="shared" si="286"/>
        <v>25.719000000000001</v>
      </c>
      <c r="AM1279" s="7">
        <v>5.33</v>
      </c>
      <c r="AN1279" s="7">
        <v>4.34</v>
      </c>
      <c r="AO1279" s="7">
        <v>4.1500000000000004</v>
      </c>
      <c r="AP1279" s="7">
        <f t="shared" si="287"/>
        <v>-0.1899999999999995</v>
      </c>
      <c r="AQ1279" s="7">
        <v>2.2999999999999998</v>
      </c>
      <c r="AR1279" s="7">
        <v>120.6173</v>
      </c>
      <c r="AS1279" s="7">
        <v>2016.8</v>
      </c>
      <c r="AT1279" s="14">
        <v>308.74099999999999</v>
      </c>
      <c r="AU1279" s="14">
        <v>100.6031</v>
      </c>
      <c r="AV1279" s="14">
        <v>69.7</v>
      </c>
      <c r="AY1279" s="6">
        <v>45317</v>
      </c>
      <c r="AZ1279" s="12">
        <v>0</v>
      </c>
      <c r="BA1279" s="12">
        <v>0</v>
      </c>
      <c r="BB1279" s="12">
        <v>0</v>
      </c>
      <c r="BE1279" s="6">
        <v>45317</v>
      </c>
      <c r="BF1279" t="s">
        <v>58</v>
      </c>
      <c r="BG1279" s="52">
        <v>5</v>
      </c>
    </row>
    <row r="1280" spans="1:59" x14ac:dyDescent="0.2">
      <c r="A1280" s="6">
        <v>45320</v>
      </c>
      <c r="B1280" s="12">
        <v>95.560599999999994</v>
      </c>
      <c r="C1280" s="12">
        <v>135.26759999999999</v>
      </c>
      <c r="D1280" s="12">
        <v>104.1195</v>
      </c>
      <c r="E1280" s="12">
        <v>55.7928</v>
      </c>
      <c r="F1280" s="12">
        <v>162.95269999999999</v>
      </c>
      <c r="G1280" s="12"/>
      <c r="H1280" s="12">
        <v>19.259</v>
      </c>
      <c r="I1280" s="12">
        <v>66.711399999999998</v>
      </c>
      <c r="J1280" s="12">
        <v>12.2188</v>
      </c>
      <c r="K1280" s="12">
        <v>83.035700000000006</v>
      </c>
      <c r="L1280" s="12">
        <v>77.25</v>
      </c>
      <c r="M1280" s="12">
        <v>83.99</v>
      </c>
      <c r="O1280" s="6">
        <v>45320</v>
      </c>
      <c r="P1280" s="7">
        <f t="shared" si="288"/>
        <v>1.2617756478076698E-3</v>
      </c>
      <c r="Q1280" s="7">
        <f t="shared" si="289"/>
        <v>-4.0208493403244566E-4</v>
      </c>
      <c r="R1280" s="7">
        <f t="shared" si="290"/>
        <v>-5.6295605006312149E-3</v>
      </c>
      <c r="S1280" s="7">
        <f t="shared" si="291"/>
        <v>-3.0870270162061232E-3</v>
      </c>
      <c r="T1280" s="7">
        <f t="shared" si="292"/>
        <v>-6.6405721115409709E-3</v>
      </c>
      <c r="U1280" s="7" t="str">
        <f t="shared" si="293"/>
        <v/>
      </c>
      <c r="V1280" s="7">
        <f t="shared" si="294"/>
        <v>-2.0887347502014916E-2</v>
      </c>
      <c r="W1280" s="7">
        <f t="shared" si="295"/>
        <v>-1.2640239079519182E-2</v>
      </c>
      <c r="X1280" s="7">
        <f t="shared" si="296"/>
        <v>4.8320964288821062E-3</v>
      </c>
      <c r="Y1280" s="7">
        <f t="shared" si="297"/>
        <v>1.0839298972930921E-4</v>
      </c>
      <c r="Z1280" s="7">
        <v>7.8879999999999992E-3</v>
      </c>
      <c r="AA1280" s="7">
        <f t="shared" si="298"/>
        <v>-1.5414563401186843E-2</v>
      </c>
      <c r="AB1280" s="7">
        <f t="shared" si="299"/>
        <v>7.7691181432283313E-3</v>
      </c>
      <c r="AE1280" s="6">
        <v>45320</v>
      </c>
      <c r="AF1280" s="7">
        <v>13.6</v>
      </c>
      <c r="AG1280" s="7">
        <v>36.32</v>
      </c>
      <c r="AH1280" s="7">
        <v>106.34</v>
      </c>
      <c r="AI1280" s="7">
        <f t="shared" si="285"/>
        <v>6.7399999999999949</v>
      </c>
      <c r="AJ1280" s="7">
        <v>2.41</v>
      </c>
      <c r="AK1280" s="7">
        <v>28.173999999999999</v>
      </c>
      <c r="AL1280" s="7">
        <f t="shared" si="286"/>
        <v>25.763999999999999</v>
      </c>
      <c r="AM1280" s="7">
        <v>5.33</v>
      </c>
      <c r="AN1280" s="7">
        <v>4.29</v>
      </c>
      <c r="AO1280" s="7">
        <v>4.08</v>
      </c>
      <c r="AP1280" s="7">
        <f t="shared" si="287"/>
        <v>-0.20999999999999996</v>
      </c>
      <c r="AQ1280" s="7">
        <v>2.2999999999999998</v>
      </c>
      <c r="AR1280" s="7">
        <v>120.85380000000001</v>
      </c>
      <c r="AS1280" s="7">
        <v>2025.2</v>
      </c>
      <c r="AT1280" s="14">
        <v>308.74099999999999</v>
      </c>
      <c r="AU1280" s="14">
        <v>100.6031</v>
      </c>
      <c r="AV1280" s="14">
        <v>69.7</v>
      </c>
      <c r="AY1280" s="6">
        <v>45320</v>
      </c>
      <c r="AZ1280" s="12">
        <v>0</v>
      </c>
      <c r="BA1280" s="12">
        <v>0</v>
      </c>
      <c r="BB1280" s="12">
        <v>0</v>
      </c>
      <c r="BE1280" s="6">
        <v>45320</v>
      </c>
      <c r="BF1280" t="s">
        <v>58</v>
      </c>
      <c r="BG1280" s="52">
        <v>5</v>
      </c>
    </row>
    <row r="1281" spans="1:59" x14ac:dyDescent="0.2">
      <c r="A1281" s="6">
        <v>45321</v>
      </c>
      <c r="B1281" s="12">
        <v>97.154399999999995</v>
      </c>
      <c r="C1281" s="12">
        <v>136.21119999999999</v>
      </c>
      <c r="D1281" s="12">
        <v>106.4053</v>
      </c>
      <c r="E1281" s="12">
        <v>56.444400000000002</v>
      </c>
      <c r="F1281" s="12">
        <v>162.89400000000001</v>
      </c>
      <c r="G1281" s="12"/>
      <c r="H1281" s="12">
        <v>19.803799999999999</v>
      </c>
      <c r="I1281" s="12">
        <v>67.522300000000001</v>
      </c>
      <c r="J1281" s="12">
        <v>12.244</v>
      </c>
      <c r="K1281" s="12">
        <v>83.044799999999995</v>
      </c>
      <c r="L1281" s="12">
        <v>78.3</v>
      </c>
      <c r="M1281" s="12">
        <v>84.14</v>
      </c>
      <c r="O1281" s="6">
        <v>45321</v>
      </c>
      <c r="P1281" s="7">
        <f t="shared" si="288"/>
        <v>1.6540864369665845E-2</v>
      </c>
      <c r="Q1281" s="7">
        <f t="shared" si="289"/>
        <v>6.9515836957781451E-3</v>
      </c>
      <c r="R1281" s="7">
        <f t="shared" si="290"/>
        <v>2.1716109733570674E-2</v>
      </c>
      <c r="S1281" s="7">
        <f t="shared" si="291"/>
        <v>1.1611254036555059E-2</v>
      </c>
      <c r="T1281" s="7">
        <f t="shared" si="292"/>
        <v>-3.6029212899788693E-4</v>
      </c>
      <c r="U1281" s="7" t="str">
        <f t="shared" si="293"/>
        <v/>
      </c>
      <c r="V1281" s="7">
        <f t="shared" si="294"/>
        <v>2.7895354536201362E-2</v>
      </c>
      <c r="W1281" s="7">
        <f t="shared" si="295"/>
        <v>1.2082060828499979E-2</v>
      </c>
      <c r="X1281" s="7">
        <f t="shared" si="296"/>
        <v>2.0602718342880998E-3</v>
      </c>
      <c r="Y1281" s="7">
        <f t="shared" si="297"/>
        <v>1.0958541200314457E-4</v>
      </c>
      <c r="Z1281" s="7">
        <v>-7.7399999999999995E-4</v>
      </c>
      <c r="AA1281" s="7">
        <f t="shared" si="298"/>
        <v>1.3500687218902524E-2</v>
      </c>
      <c r="AB1281" s="7">
        <f t="shared" si="299"/>
        <v>1.7843340248391841E-3</v>
      </c>
      <c r="AE1281" s="6">
        <v>45321</v>
      </c>
      <c r="AF1281" s="7">
        <v>13.31</v>
      </c>
      <c r="AG1281" s="7">
        <v>36.19</v>
      </c>
      <c r="AH1281" s="7">
        <v>104.26</v>
      </c>
      <c r="AI1281" s="7">
        <f t="shared" si="285"/>
        <v>5.8400000000000034</v>
      </c>
      <c r="AJ1281" s="7">
        <v>2.2599999999999998</v>
      </c>
      <c r="AK1281" s="7">
        <v>29.390999999999998</v>
      </c>
      <c r="AL1281" s="7">
        <f t="shared" si="286"/>
        <v>27.131</v>
      </c>
      <c r="AM1281" s="7">
        <v>5.33</v>
      </c>
      <c r="AN1281" s="7">
        <v>4.3600000000000003</v>
      </c>
      <c r="AO1281" s="7">
        <v>4.0599999999999996</v>
      </c>
      <c r="AP1281" s="7">
        <f t="shared" si="287"/>
        <v>-0.30000000000000071</v>
      </c>
      <c r="AQ1281" s="7">
        <v>2.2599999999999998</v>
      </c>
      <c r="AR1281" s="7">
        <v>120.60250000000001</v>
      </c>
      <c r="AS1281" s="7">
        <v>2031.5</v>
      </c>
      <c r="AT1281" s="14">
        <v>308.74099999999999</v>
      </c>
      <c r="AU1281" s="14">
        <v>100.6031</v>
      </c>
      <c r="AV1281" s="14">
        <v>69.7</v>
      </c>
      <c r="AY1281" s="6">
        <v>45321</v>
      </c>
      <c r="AZ1281" s="12">
        <v>0</v>
      </c>
      <c r="BA1281" s="12">
        <v>0</v>
      </c>
      <c r="BB1281" s="12">
        <v>0</v>
      </c>
      <c r="BE1281" s="6">
        <v>45321</v>
      </c>
      <c r="BF1281" t="s">
        <v>58</v>
      </c>
      <c r="BG1281" s="52">
        <v>5</v>
      </c>
    </row>
    <row r="1282" spans="1:59" x14ac:dyDescent="0.2">
      <c r="A1282" s="6">
        <v>45322</v>
      </c>
      <c r="B1282" s="12">
        <v>95.264099999999999</v>
      </c>
      <c r="C1282" s="12">
        <v>133.7704</v>
      </c>
      <c r="D1282" s="12">
        <v>104.37139999999999</v>
      </c>
      <c r="E1282" s="12">
        <v>55.169899999999998</v>
      </c>
      <c r="F1282" s="12">
        <v>160.3903</v>
      </c>
      <c r="G1282" s="12"/>
      <c r="H1282" s="12">
        <v>19.622199999999999</v>
      </c>
      <c r="I1282" s="12">
        <v>66.664199999999994</v>
      </c>
      <c r="J1282" s="12">
        <v>12.025399999999999</v>
      </c>
      <c r="K1282" s="12">
        <v>83.053799999999995</v>
      </c>
      <c r="L1282" s="12">
        <v>76.28</v>
      </c>
      <c r="M1282" s="12">
        <v>82.98</v>
      </c>
      <c r="O1282" s="6">
        <v>45322</v>
      </c>
      <c r="P1282" s="7">
        <f t="shared" si="288"/>
        <v>-1.9648431038001804E-2</v>
      </c>
      <c r="Q1282" s="7">
        <f t="shared" si="289"/>
        <v>-1.8081724836196751E-2</v>
      </c>
      <c r="R1282" s="7">
        <f t="shared" si="290"/>
        <v>-1.9299696138814621E-2</v>
      </c>
      <c r="S1282" s="7">
        <f t="shared" si="291"/>
        <v>-2.283856813698144E-2</v>
      </c>
      <c r="T1282" s="7">
        <f t="shared" si="292"/>
        <v>-1.5489462728808681E-2</v>
      </c>
      <c r="U1282" s="7" t="str">
        <f t="shared" si="293"/>
        <v/>
      </c>
      <c r="V1282" s="7">
        <f t="shared" si="294"/>
        <v>-9.2122601481088532E-3</v>
      </c>
      <c r="W1282" s="7">
        <f t="shared" si="295"/>
        <v>-1.2789836493170122E-2</v>
      </c>
      <c r="X1282" s="7">
        <f t="shared" si="296"/>
        <v>-1.8014941611312889E-2</v>
      </c>
      <c r="Y1282" s="7">
        <f t="shared" si="297"/>
        <v>1.0836936625354958E-4</v>
      </c>
      <c r="Z1282" s="7">
        <v>-1.6452000000000001E-2</v>
      </c>
      <c r="AA1282" s="7">
        <f t="shared" si="298"/>
        <v>-2.6136822264538995E-2</v>
      </c>
      <c r="AB1282" s="7">
        <f t="shared" si="299"/>
        <v>-1.3882463257652954E-2</v>
      </c>
      <c r="AE1282" s="6">
        <v>45322</v>
      </c>
      <c r="AF1282" s="7">
        <v>14.35</v>
      </c>
      <c r="AG1282" s="7">
        <v>37.25</v>
      </c>
      <c r="AH1282" s="7">
        <v>107.28</v>
      </c>
      <c r="AI1282" s="7">
        <f t="shared" si="285"/>
        <v>6.7000000000000028</v>
      </c>
      <c r="AJ1282" s="7">
        <v>2.19</v>
      </c>
      <c r="AK1282" s="7">
        <v>30.234999999999999</v>
      </c>
      <c r="AL1282" s="7">
        <f t="shared" si="286"/>
        <v>28.044999999999998</v>
      </c>
      <c r="AM1282" s="7">
        <v>5.33</v>
      </c>
      <c r="AN1282" s="7">
        <v>4.2699999999999996</v>
      </c>
      <c r="AO1282" s="7">
        <v>3.99</v>
      </c>
      <c r="AP1282" s="7">
        <f t="shared" si="287"/>
        <v>-0.27999999999999936</v>
      </c>
      <c r="AQ1282" s="7">
        <v>2.2599999999999998</v>
      </c>
      <c r="AR1282" s="7">
        <v>120.4331</v>
      </c>
      <c r="AS1282" s="7">
        <v>2048.3998999999999</v>
      </c>
      <c r="AT1282" s="14">
        <v>308.74099999999999</v>
      </c>
      <c r="AU1282" s="14">
        <v>100.6031</v>
      </c>
      <c r="AV1282" s="14">
        <v>69.7</v>
      </c>
      <c r="AY1282" s="6">
        <v>45322</v>
      </c>
      <c r="AZ1282" s="12">
        <v>0</v>
      </c>
      <c r="BA1282" s="12">
        <v>0</v>
      </c>
      <c r="BB1282" s="12">
        <v>0</v>
      </c>
      <c r="BE1282" s="6">
        <v>45322</v>
      </c>
      <c r="BF1282" t="s">
        <v>58</v>
      </c>
      <c r="BG1282" s="52">
        <v>5</v>
      </c>
    </row>
    <row r="1283" spans="1:59" x14ac:dyDescent="0.2">
      <c r="A1283" s="6">
        <v>45323</v>
      </c>
      <c r="B1283" s="12">
        <v>94.874899999999997</v>
      </c>
      <c r="C1283" s="12">
        <v>134.18780000000001</v>
      </c>
      <c r="D1283" s="12">
        <v>103.9143</v>
      </c>
      <c r="E1283" s="12">
        <v>54.930300000000003</v>
      </c>
      <c r="F1283" s="12">
        <v>159.422</v>
      </c>
      <c r="G1283" s="12"/>
      <c r="H1283" s="12">
        <v>19.060099999999998</v>
      </c>
      <c r="I1283" s="12">
        <v>64.156099999999995</v>
      </c>
      <c r="J1283" s="12">
        <v>12.084199999999999</v>
      </c>
      <c r="K1283" s="12">
        <v>83.095600000000005</v>
      </c>
      <c r="L1283" s="12">
        <v>74.36</v>
      </c>
      <c r="M1283" s="12">
        <v>82.2</v>
      </c>
      <c r="O1283" s="6">
        <v>45323</v>
      </c>
      <c r="P1283" s="7">
        <f t="shared" si="288"/>
        <v>-4.0938528504994593E-3</v>
      </c>
      <c r="Q1283" s="7">
        <f t="shared" si="289"/>
        <v>3.1154138040944703E-3</v>
      </c>
      <c r="R1283" s="7">
        <f t="shared" si="290"/>
        <v>-4.3891705847189742E-3</v>
      </c>
      <c r="S1283" s="7">
        <f t="shared" si="291"/>
        <v>-4.3524058673311741E-3</v>
      </c>
      <c r="T1283" s="7">
        <f t="shared" si="292"/>
        <v>-6.0554453898991429E-3</v>
      </c>
      <c r="U1283" s="7" t="str">
        <f t="shared" si="293"/>
        <v/>
      </c>
      <c r="V1283" s="7">
        <f t="shared" si="294"/>
        <v>-2.9064433528158348E-2</v>
      </c>
      <c r="W1283" s="7">
        <f t="shared" si="295"/>
        <v>-3.8348901020826234E-2</v>
      </c>
      <c r="X1283" s="7">
        <f t="shared" si="296"/>
        <v>4.8777347265988756E-3</v>
      </c>
      <c r="Y1283" s="7">
        <f t="shared" si="297"/>
        <v>5.0316162299572826E-4</v>
      </c>
      <c r="Z1283" s="7">
        <v>1.3003000000000001E-2</v>
      </c>
      <c r="AA1283" s="7">
        <f t="shared" si="298"/>
        <v>-2.5492617878975065E-2</v>
      </c>
      <c r="AB1283" s="7">
        <f t="shared" si="299"/>
        <v>-9.4443128425875916E-3</v>
      </c>
      <c r="AE1283" s="6">
        <v>45323</v>
      </c>
      <c r="AF1283" s="7">
        <v>13.88</v>
      </c>
      <c r="AG1283" s="7">
        <v>35.380000000000003</v>
      </c>
      <c r="AH1283" s="7">
        <v>113.92</v>
      </c>
      <c r="AI1283" s="7">
        <f t="shared" si="285"/>
        <v>7.8400000000000034</v>
      </c>
      <c r="AJ1283" s="7">
        <v>2.15</v>
      </c>
      <c r="AK1283" s="7">
        <v>28.991</v>
      </c>
      <c r="AL1283" s="7">
        <f t="shared" si="286"/>
        <v>26.841000000000001</v>
      </c>
      <c r="AM1283" s="7">
        <v>5.33</v>
      </c>
      <c r="AN1283" s="7">
        <v>4.2</v>
      </c>
      <c r="AO1283" s="7">
        <v>3.87</v>
      </c>
      <c r="AP1283" s="7">
        <f t="shared" si="287"/>
        <v>-0.33000000000000007</v>
      </c>
      <c r="AQ1283" s="7">
        <v>2.19</v>
      </c>
      <c r="AR1283" s="7">
        <v>120.3335</v>
      </c>
      <c r="AS1283" s="7">
        <v>2053</v>
      </c>
      <c r="AT1283" s="14">
        <v>310.96699999999998</v>
      </c>
      <c r="AU1283" s="14">
        <v>100.285</v>
      </c>
      <c r="AV1283" s="14">
        <v>76.900000000000006</v>
      </c>
      <c r="AY1283" s="6">
        <v>45323</v>
      </c>
      <c r="AZ1283" s="12">
        <v>0</v>
      </c>
      <c r="BA1283" s="12">
        <v>0</v>
      </c>
      <c r="BB1283" s="12">
        <v>0</v>
      </c>
      <c r="BE1283" s="6">
        <v>45323</v>
      </c>
      <c r="BF1283" t="s">
        <v>58</v>
      </c>
      <c r="BG1283" s="52">
        <v>5</v>
      </c>
    </row>
    <row r="1284" spans="1:59" x14ac:dyDescent="0.2">
      <c r="A1284" s="6">
        <v>45324</v>
      </c>
      <c r="B1284" s="12">
        <v>94.485699999999994</v>
      </c>
      <c r="C1284" s="12">
        <v>138.13480000000001</v>
      </c>
      <c r="D1284" s="12">
        <v>103.2145</v>
      </c>
      <c r="E1284" s="12">
        <v>54.661999999999999</v>
      </c>
      <c r="F1284" s="12">
        <v>158.25810000000001</v>
      </c>
      <c r="G1284" s="12"/>
      <c r="H1284" s="12">
        <v>18.532599999999999</v>
      </c>
      <c r="I1284" s="12">
        <v>63.015099999999997</v>
      </c>
      <c r="J1284" s="12">
        <v>12.050599999999999</v>
      </c>
      <c r="K1284" s="12">
        <v>83.113799999999998</v>
      </c>
      <c r="L1284" s="12">
        <v>72.72</v>
      </c>
      <c r="M1284" s="12">
        <v>79.540000000000006</v>
      </c>
      <c r="O1284" s="6">
        <v>45324</v>
      </c>
      <c r="P1284" s="7">
        <f t="shared" si="288"/>
        <v>-4.1106813988615746E-3</v>
      </c>
      <c r="Q1284" s="7">
        <f t="shared" si="289"/>
        <v>2.8989708667222867E-2</v>
      </c>
      <c r="R1284" s="7">
        <f t="shared" si="290"/>
        <v>-6.7571739198213319E-3</v>
      </c>
      <c r="S1284" s="7">
        <f t="shared" si="291"/>
        <v>-4.8963391775069236E-3</v>
      </c>
      <c r="T1284" s="7">
        <f t="shared" si="292"/>
        <v>-7.3275298499287942E-3</v>
      </c>
      <c r="U1284" s="7" t="str">
        <f t="shared" si="293"/>
        <v/>
      </c>
      <c r="V1284" s="7">
        <f t="shared" si="294"/>
        <v>-2.8065801341753828E-2</v>
      </c>
      <c r="W1284" s="7">
        <f t="shared" si="295"/>
        <v>-1.7944795962639652E-2</v>
      </c>
      <c r="X1284" s="7">
        <f t="shared" si="296"/>
        <v>-2.784362970274712E-3</v>
      </c>
      <c r="Y1284" s="7">
        <f t="shared" si="297"/>
        <v>2.1900085160937054E-4</v>
      </c>
      <c r="Z1284" s="7">
        <v>1.0472E-2</v>
      </c>
      <c r="AA1284" s="7">
        <f t="shared" si="298"/>
        <v>-2.2301712984019895E-2</v>
      </c>
      <c r="AB1284" s="7">
        <f t="shared" si="299"/>
        <v>-3.2895262282589592E-2</v>
      </c>
      <c r="AE1284" s="6">
        <v>45324</v>
      </c>
      <c r="AF1284" s="7">
        <v>13.85</v>
      </c>
      <c r="AG1284" s="7">
        <v>34.85</v>
      </c>
      <c r="AH1284" s="7">
        <v>106.72</v>
      </c>
      <c r="AI1284" s="7">
        <f t="shared" ref="AI1284:AI1347" si="300">IF(AND(M1284&lt;&gt;"",L1284&lt;&gt;""),M1284-L1284,"")</f>
        <v>6.8200000000000074</v>
      </c>
      <c r="AJ1284" s="7">
        <v>2.0099999999999998</v>
      </c>
      <c r="AK1284" s="7">
        <v>29.303999999999998</v>
      </c>
      <c r="AL1284" s="7">
        <f t="shared" ref="AL1284:AL1347" si="301">IF(AND(AK1284&lt;&gt;"",AJ1284&lt;&gt;""),AK1284-AJ1284,"")</f>
        <v>27.293999999999997</v>
      </c>
      <c r="AM1284" s="7">
        <v>5.33</v>
      </c>
      <c r="AN1284" s="7">
        <v>4.3600000000000003</v>
      </c>
      <c r="AO1284" s="7">
        <v>4.03</v>
      </c>
      <c r="AP1284" s="7">
        <f t="shared" ref="AP1284:AP1347" si="302">IF(AND(AO1284&lt;&gt;"",AN1284&lt;&gt;""),AO1284-AN1284,"")</f>
        <v>-0.33000000000000007</v>
      </c>
      <c r="AQ1284" s="7">
        <v>2.21</v>
      </c>
      <c r="AR1284" s="7">
        <v>120.902</v>
      </c>
      <c r="AS1284" s="7">
        <v>2036.1</v>
      </c>
      <c r="AT1284" s="14">
        <v>310.96699999999998</v>
      </c>
      <c r="AU1284" s="14">
        <v>100.285</v>
      </c>
      <c r="AV1284" s="14">
        <v>76.900000000000006</v>
      </c>
      <c r="AY1284" s="6">
        <v>45324</v>
      </c>
      <c r="AZ1284" s="12">
        <v>0</v>
      </c>
      <c r="BA1284" s="12">
        <v>0</v>
      </c>
      <c r="BB1284" s="12">
        <v>0</v>
      </c>
      <c r="BE1284" s="6">
        <v>45324</v>
      </c>
      <c r="BF1284" t="s">
        <v>58</v>
      </c>
      <c r="BG1284" s="52">
        <v>5</v>
      </c>
    </row>
    <row r="1285" spans="1:59" x14ac:dyDescent="0.2">
      <c r="A1285" s="6">
        <v>45327</v>
      </c>
      <c r="B1285" s="12">
        <v>94.096599999999995</v>
      </c>
      <c r="C1285" s="12">
        <v>138.21639999999999</v>
      </c>
      <c r="D1285" s="12">
        <v>102.5988</v>
      </c>
      <c r="E1285" s="12">
        <v>54.604500000000002</v>
      </c>
      <c r="F1285" s="12">
        <v>156.76259999999999</v>
      </c>
      <c r="G1285" s="12"/>
      <c r="H1285" s="12">
        <v>18.7834</v>
      </c>
      <c r="I1285" s="12">
        <v>62.637999999999998</v>
      </c>
      <c r="J1285" s="12">
        <v>12.033799999999999</v>
      </c>
      <c r="K1285" s="12">
        <v>83.113799999999998</v>
      </c>
      <c r="L1285" s="12">
        <v>73.209999999999994</v>
      </c>
      <c r="M1285" s="12">
        <v>79.3</v>
      </c>
      <c r="O1285" s="6">
        <v>45327</v>
      </c>
      <c r="P1285" s="7">
        <f t="shared" ref="P1285:P1348" si="303">IF(AND(B1285&lt;&gt;"",B1284&lt;&gt;""),LN(B1285/B1284),"")</f>
        <v>-4.1265861340737025E-3</v>
      </c>
      <c r="Q1285" s="7">
        <f t="shared" ref="Q1285:Q1348" si="304">IF(AND(C1285&lt;&gt;"",C1284&lt;&gt;""),LN(C1285/C1284),"")</f>
        <v>5.9055290783245791E-4</v>
      </c>
      <c r="R1285" s="7">
        <f t="shared" ref="R1285:R1348" si="305">IF(AND(D1285&lt;&gt;"",D1284&lt;&gt;""),LN(D1285/D1284),"")</f>
        <v>-5.9831102918475772E-3</v>
      </c>
      <c r="S1285" s="7">
        <f t="shared" ref="S1285:S1348" si="306">IF(AND(E1285&lt;&gt;"",E1284&lt;&gt;""),LN(E1285/E1284),"")</f>
        <v>-1.0524727214236594E-3</v>
      </c>
      <c r="T1285" s="7">
        <f t="shared" ref="T1285:T1348" si="307">IF(AND(F1285&lt;&gt;"",F1284&lt;&gt;""),LN(F1285/F1284),"")</f>
        <v>-9.4946854908824988E-3</v>
      </c>
      <c r="U1285" s="7" t="str">
        <f t="shared" ref="U1285:U1348" si="308">IF(AND(G1285&lt;&gt;"",G1284&lt;&gt;""),LN(G1285/G1284),"")</f>
        <v/>
      </c>
      <c r="V1285" s="7">
        <f t="shared" ref="V1285:V1348" si="309">IF(AND(H1285&lt;&gt;"",H1284&lt;&gt;""),LN(H1285/H1284),"")</f>
        <v>1.3442157596906699E-2</v>
      </c>
      <c r="W1285" s="7">
        <f t="shared" ref="W1285:W1348" si="310">IF(AND(I1285&lt;&gt;"",I1284&lt;&gt;""),LN(I1285/I1284),"")</f>
        <v>-6.0022575193256177E-3</v>
      </c>
      <c r="X1285" s="7">
        <f t="shared" ref="X1285:X1348" si="311">IF(AND(J1285&lt;&gt;"",J1284&lt;&gt;""),LN(J1285/J1284),"")</f>
        <v>-1.395094145986776E-3</v>
      </c>
      <c r="Y1285" s="7">
        <f t="shared" ref="Y1285:Y1348" si="312">IF(AND(K1285&lt;&gt;"",K1284&lt;&gt;""),LN(K1285/K1284),"")</f>
        <v>0</v>
      </c>
      <c r="Z1285" s="7">
        <v>-3.6480000000000002E-3</v>
      </c>
      <c r="AA1285" s="7">
        <f t="shared" ref="AA1285:AA1348" si="313">IF(AND(L1285&lt;&gt;"",L1284&lt;&gt;""),LN(L1285/L1284),"")</f>
        <v>6.7155737893279093E-3</v>
      </c>
      <c r="AB1285" s="7">
        <f t="shared" ref="AB1285:AB1348" si="314">IF(AND(M1285&lt;&gt;"",M1284&lt;&gt;""),LN(M1285/M1284),"")</f>
        <v>-3.0219111387423427E-3</v>
      </c>
      <c r="AE1285" s="6">
        <v>45327</v>
      </c>
      <c r="AF1285" s="7">
        <v>13.67</v>
      </c>
      <c r="AG1285" s="7">
        <v>34.43</v>
      </c>
      <c r="AH1285" s="7">
        <v>108.68</v>
      </c>
      <c r="AI1285" s="7">
        <f t="shared" si="300"/>
        <v>6.0900000000000034</v>
      </c>
      <c r="AJ1285" s="7">
        <v>2.12</v>
      </c>
      <c r="AK1285" s="7">
        <v>28.341000000000001</v>
      </c>
      <c r="AL1285" s="7">
        <f t="shared" si="301"/>
        <v>26.221</v>
      </c>
      <c r="AM1285" s="7">
        <v>5.33</v>
      </c>
      <c r="AN1285" s="7">
        <v>4.46</v>
      </c>
      <c r="AO1285" s="7">
        <v>4.17</v>
      </c>
      <c r="AP1285" s="7">
        <f t="shared" si="302"/>
        <v>-0.29000000000000004</v>
      </c>
      <c r="AQ1285" s="7">
        <v>2.27</v>
      </c>
      <c r="AR1285" s="7">
        <v>121.349</v>
      </c>
      <c r="AS1285" s="7">
        <v>2025.7</v>
      </c>
      <c r="AT1285" s="14">
        <v>310.96699999999998</v>
      </c>
      <c r="AU1285" s="14">
        <v>100.285</v>
      </c>
      <c r="AV1285" s="14">
        <v>76.900000000000006</v>
      </c>
      <c r="AY1285" s="6">
        <v>45327</v>
      </c>
      <c r="AZ1285" s="12">
        <v>0</v>
      </c>
      <c r="BA1285" s="12">
        <v>0</v>
      </c>
      <c r="BB1285" s="12">
        <v>0</v>
      </c>
      <c r="BE1285" s="6">
        <v>45327</v>
      </c>
      <c r="BF1285" t="s">
        <v>58</v>
      </c>
      <c r="BG1285" s="52">
        <v>5</v>
      </c>
    </row>
    <row r="1286" spans="1:59" x14ac:dyDescent="0.2">
      <c r="A1286" s="6">
        <v>45328</v>
      </c>
      <c r="B1286" s="12">
        <v>94.745199999999997</v>
      </c>
      <c r="C1286" s="12">
        <v>138.2346</v>
      </c>
      <c r="D1286" s="12">
        <v>104.0449</v>
      </c>
      <c r="E1286" s="12">
        <v>55.169899999999998</v>
      </c>
      <c r="F1286" s="12">
        <v>157.16460000000001</v>
      </c>
      <c r="G1286" s="12"/>
      <c r="H1286" s="12">
        <v>18.575800000000001</v>
      </c>
      <c r="I1286" s="12">
        <v>61.666800000000002</v>
      </c>
      <c r="J1286" s="12">
        <v>12.0123</v>
      </c>
      <c r="K1286" s="12">
        <v>83.132000000000005</v>
      </c>
      <c r="L1286" s="12">
        <v>73.83</v>
      </c>
      <c r="M1286" s="12">
        <v>80.459999999999994</v>
      </c>
      <c r="O1286" s="6">
        <v>45328</v>
      </c>
      <c r="P1286" s="7">
        <f t="shared" si="303"/>
        <v>6.8692688848286049E-3</v>
      </c>
      <c r="Q1286" s="7">
        <f t="shared" si="304"/>
        <v>1.3166890354029555E-4</v>
      </c>
      <c r="R1286" s="7">
        <f t="shared" si="305"/>
        <v>1.3996299979851126E-2</v>
      </c>
      <c r="S1286" s="7">
        <f t="shared" si="306"/>
        <v>1.0301217766261687E-2</v>
      </c>
      <c r="T1286" s="7">
        <f t="shared" si="307"/>
        <v>2.5611047385196519E-3</v>
      </c>
      <c r="U1286" s="7" t="str">
        <f t="shared" si="308"/>
        <v/>
      </c>
      <c r="V1286" s="7">
        <f t="shared" si="309"/>
        <v>-1.111384274012071E-2</v>
      </c>
      <c r="W1286" s="7">
        <f t="shared" si="310"/>
        <v>-1.5626424122578638E-2</v>
      </c>
      <c r="X1286" s="7">
        <f t="shared" si="311"/>
        <v>-1.7882322480024047E-3</v>
      </c>
      <c r="Y1286" s="7">
        <f t="shared" si="312"/>
        <v>2.1895290073755715E-4</v>
      </c>
      <c r="Z1286" s="7">
        <v>2.8990000000000001E-3</v>
      </c>
      <c r="AA1286" s="7">
        <f t="shared" si="313"/>
        <v>8.4331294125229699E-3</v>
      </c>
      <c r="AB1286" s="7">
        <f t="shared" si="314"/>
        <v>1.4522037880839913E-2</v>
      </c>
      <c r="AE1286" s="6">
        <v>45328</v>
      </c>
      <c r="AF1286" s="7">
        <v>13.06</v>
      </c>
      <c r="AG1286" s="7">
        <v>33.01</v>
      </c>
      <c r="AH1286" s="7">
        <v>110.6</v>
      </c>
      <c r="AI1286" s="7">
        <f t="shared" si="300"/>
        <v>6.6299999999999955</v>
      </c>
      <c r="AJ1286" s="7">
        <v>2.1</v>
      </c>
      <c r="AK1286" s="7">
        <v>28.606999999999999</v>
      </c>
      <c r="AL1286" s="7">
        <f t="shared" si="301"/>
        <v>26.506999999999998</v>
      </c>
      <c r="AM1286" s="7">
        <v>5.33</v>
      </c>
      <c r="AN1286" s="7">
        <v>4.3899999999999997</v>
      </c>
      <c r="AO1286" s="7">
        <v>4.09</v>
      </c>
      <c r="AP1286" s="7">
        <f t="shared" si="302"/>
        <v>-0.29999999999999982</v>
      </c>
      <c r="AQ1286" s="7">
        <v>2.2400000000000002</v>
      </c>
      <c r="AR1286" s="7">
        <v>120.9588</v>
      </c>
      <c r="AS1286" s="7">
        <v>2034.5</v>
      </c>
      <c r="AT1286" s="14">
        <v>310.96699999999998</v>
      </c>
      <c r="AU1286" s="14">
        <v>100.285</v>
      </c>
      <c r="AV1286" s="14">
        <v>76.900000000000006</v>
      </c>
      <c r="AY1286" s="6">
        <v>45328</v>
      </c>
      <c r="AZ1286" s="12">
        <v>0</v>
      </c>
      <c r="BA1286" s="12">
        <v>0</v>
      </c>
      <c r="BB1286" s="12">
        <v>0</v>
      </c>
      <c r="BE1286" s="6">
        <v>45328</v>
      </c>
      <c r="BF1286" t="s">
        <v>58</v>
      </c>
      <c r="BG1286" s="52">
        <v>5</v>
      </c>
    </row>
    <row r="1287" spans="1:59" x14ac:dyDescent="0.2">
      <c r="A1287" s="6">
        <v>45329</v>
      </c>
      <c r="B1287" s="12">
        <v>94.717399999999998</v>
      </c>
      <c r="C1287" s="12">
        <v>138.035</v>
      </c>
      <c r="D1287" s="12">
        <v>104.79130000000001</v>
      </c>
      <c r="E1287" s="12">
        <v>55.217799999999997</v>
      </c>
      <c r="F1287" s="12">
        <v>156.9881</v>
      </c>
      <c r="G1287" s="12"/>
      <c r="H1287" s="12">
        <v>19.3109</v>
      </c>
      <c r="I1287" s="12">
        <v>62.807699999999997</v>
      </c>
      <c r="J1287" s="12">
        <v>11.9521</v>
      </c>
      <c r="K1287" s="12">
        <v>83.141099999999994</v>
      </c>
      <c r="L1287" s="12">
        <v>74.260000000000005</v>
      </c>
      <c r="M1287" s="12">
        <v>81.180000000000007</v>
      </c>
      <c r="O1287" s="6">
        <v>45329</v>
      </c>
      <c r="P1287" s="7">
        <f t="shared" si="303"/>
        <v>-2.9346161405477579E-4</v>
      </c>
      <c r="Q1287" s="7">
        <f t="shared" si="304"/>
        <v>-1.4449656040994993E-3</v>
      </c>
      <c r="R1287" s="7">
        <f t="shared" si="305"/>
        <v>7.1482164321184111E-3</v>
      </c>
      <c r="S1287" s="7">
        <f t="shared" si="306"/>
        <v>8.6785036750254303E-4</v>
      </c>
      <c r="T1287" s="7">
        <f t="shared" si="307"/>
        <v>-1.1236574988586307E-3</v>
      </c>
      <c r="U1287" s="7" t="str">
        <f t="shared" si="308"/>
        <v/>
      </c>
      <c r="V1287" s="7">
        <f t="shared" si="309"/>
        <v>3.881004501240596E-2</v>
      </c>
      <c r="W1287" s="7">
        <f t="shared" si="310"/>
        <v>1.8331978852909922E-2</v>
      </c>
      <c r="X1287" s="7">
        <f t="shared" si="311"/>
        <v>-5.0241296781926518E-3</v>
      </c>
      <c r="Y1287" s="7">
        <f t="shared" si="312"/>
        <v>1.0945847535262961E-4</v>
      </c>
      <c r="Z1287" s="7">
        <v>8.3059999999999991E-3</v>
      </c>
      <c r="AA1287" s="7">
        <f t="shared" si="313"/>
        <v>5.8072956778599553E-3</v>
      </c>
      <c r="AB1287" s="7">
        <f t="shared" si="314"/>
        <v>8.9087448891096502E-3</v>
      </c>
      <c r="AE1287" s="6">
        <v>45329</v>
      </c>
      <c r="AF1287" s="7">
        <v>12.83</v>
      </c>
      <c r="AG1287" s="7">
        <v>31.21</v>
      </c>
      <c r="AH1287" s="7">
        <v>107.86</v>
      </c>
      <c r="AI1287" s="7">
        <f t="shared" si="300"/>
        <v>6.9200000000000017</v>
      </c>
      <c r="AJ1287" s="7">
        <v>1.94</v>
      </c>
      <c r="AK1287" s="7">
        <v>28.186</v>
      </c>
      <c r="AL1287" s="7">
        <f t="shared" si="301"/>
        <v>26.245999999999999</v>
      </c>
      <c r="AM1287" s="7">
        <v>5.33</v>
      </c>
      <c r="AN1287" s="7">
        <v>4.41</v>
      </c>
      <c r="AO1287" s="7">
        <v>4.09</v>
      </c>
      <c r="AP1287" s="7">
        <f t="shared" si="302"/>
        <v>-0.32000000000000028</v>
      </c>
      <c r="AQ1287" s="7">
        <v>2.23</v>
      </c>
      <c r="AR1287" s="7">
        <v>120.9049</v>
      </c>
      <c r="AS1287" s="7">
        <v>2035.2</v>
      </c>
      <c r="AT1287" s="14">
        <v>310.96699999999998</v>
      </c>
      <c r="AU1287" s="14">
        <v>100.285</v>
      </c>
      <c r="AV1287" s="14">
        <v>76.900000000000006</v>
      </c>
      <c r="AY1287" s="6">
        <v>45329</v>
      </c>
      <c r="AZ1287" s="12">
        <v>0</v>
      </c>
      <c r="BA1287" s="12">
        <v>0</v>
      </c>
      <c r="BB1287" s="12">
        <v>0</v>
      </c>
      <c r="BE1287" s="6">
        <v>45329</v>
      </c>
      <c r="BF1287" t="s">
        <v>58</v>
      </c>
      <c r="BG1287" s="52">
        <v>5</v>
      </c>
    </row>
    <row r="1288" spans="1:59" x14ac:dyDescent="0.2">
      <c r="A1288" s="6">
        <v>45330</v>
      </c>
      <c r="B1288" s="12">
        <v>96.338999999999999</v>
      </c>
      <c r="C1288" s="12">
        <v>139.78620000000001</v>
      </c>
      <c r="D1288" s="12">
        <v>106.2653</v>
      </c>
      <c r="E1288" s="12">
        <v>55.629899999999999</v>
      </c>
      <c r="F1288" s="12">
        <v>155.9486</v>
      </c>
      <c r="G1288" s="12"/>
      <c r="H1288" s="12">
        <v>19.0947</v>
      </c>
      <c r="I1288" s="12">
        <v>62.298499999999997</v>
      </c>
      <c r="J1288" s="12">
        <v>11.960699999999999</v>
      </c>
      <c r="K1288" s="12">
        <v>83.177400000000006</v>
      </c>
      <c r="L1288" s="12">
        <v>76.67</v>
      </c>
      <c r="M1288" s="12">
        <v>83.01</v>
      </c>
      <c r="O1288" s="6">
        <v>45330</v>
      </c>
      <c r="P1288" s="7">
        <f t="shared" si="303"/>
        <v>1.6975499809066558E-2</v>
      </c>
      <c r="Q1288" s="7">
        <f t="shared" si="304"/>
        <v>1.2606836292277251E-2</v>
      </c>
      <c r="R1288" s="7">
        <f t="shared" si="305"/>
        <v>1.3968044263713038E-2</v>
      </c>
      <c r="S1288" s="7">
        <f t="shared" si="306"/>
        <v>7.4354614234596285E-3</v>
      </c>
      <c r="T1288" s="7">
        <f t="shared" si="307"/>
        <v>-6.6435405200657178E-3</v>
      </c>
      <c r="U1288" s="7" t="str">
        <f t="shared" si="308"/>
        <v/>
      </c>
      <c r="V1288" s="7">
        <f t="shared" si="309"/>
        <v>-1.1258893694474583E-2</v>
      </c>
      <c r="W1288" s="7">
        <f t="shared" si="310"/>
        <v>-8.1403289659481362E-3</v>
      </c>
      <c r="X1288" s="7">
        <f t="shared" si="311"/>
        <v>7.1928008186217317E-4</v>
      </c>
      <c r="Y1288" s="7">
        <f t="shared" si="312"/>
        <v>4.3651188023472723E-4</v>
      </c>
      <c r="Z1288" s="7">
        <v>4.4200000000000001E-4</v>
      </c>
      <c r="AA1288" s="7">
        <f t="shared" si="313"/>
        <v>3.1938048821868896E-2</v>
      </c>
      <c r="AB1288" s="7">
        <f t="shared" si="314"/>
        <v>2.2292171056192484E-2</v>
      </c>
      <c r="AE1288" s="6">
        <v>45330</v>
      </c>
      <c r="AF1288" s="7">
        <v>12.79</v>
      </c>
      <c r="AG1288" s="7">
        <v>31.64</v>
      </c>
      <c r="AH1288" s="7">
        <v>108.6</v>
      </c>
      <c r="AI1288" s="7">
        <f t="shared" si="300"/>
        <v>6.3400000000000034</v>
      </c>
      <c r="AJ1288" s="7">
        <v>1.74</v>
      </c>
      <c r="AK1288" s="7">
        <v>27.812000000000001</v>
      </c>
      <c r="AL1288" s="7">
        <f t="shared" si="301"/>
        <v>26.072000000000003</v>
      </c>
      <c r="AM1288" s="7">
        <v>5.33</v>
      </c>
      <c r="AN1288" s="7">
        <v>4.46</v>
      </c>
      <c r="AO1288" s="7">
        <v>4.1500000000000004</v>
      </c>
      <c r="AP1288" s="7">
        <f t="shared" si="302"/>
        <v>-0.30999999999999961</v>
      </c>
      <c r="AQ1288" s="7">
        <v>2.2400000000000002</v>
      </c>
      <c r="AR1288" s="7">
        <v>121.07980000000001</v>
      </c>
      <c r="AS1288" s="7">
        <v>2032.2</v>
      </c>
      <c r="AT1288" s="14">
        <v>310.96699999999998</v>
      </c>
      <c r="AU1288" s="14">
        <v>100.285</v>
      </c>
      <c r="AV1288" s="14">
        <v>76.900000000000006</v>
      </c>
      <c r="AY1288" s="6">
        <v>45330</v>
      </c>
      <c r="AZ1288" s="12">
        <v>0</v>
      </c>
      <c r="BA1288" s="12">
        <v>0</v>
      </c>
      <c r="BB1288" s="12">
        <v>0</v>
      </c>
      <c r="BE1288" s="6">
        <v>45330</v>
      </c>
      <c r="BF1288" t="s">
        <v>58</v>
      </c>
      <c r="BG1288" s="52">
        <v>5</v>
      </c>
    </row>
    <row r="1289" spans="1:59" x14ac:dyDescent="0.2">
      <c r="A1289" s="6">
        <v>45331</v>
      </c>
      <c r="B1289" s="12">
        <v>94.300399999999996</v>
      </c>
      <c r="C1289" s="12">
        <v>137.04599999999999</v>
      </c>
      <c r="D1289" s="12">
        <v>103.709</v>
      </c>
      <c r="E1289" s="12">
        <v>55.074100000000001</v>
      </c>
      <c r="F1289" s="12">
        <v>154.9385</v>
      </c>
      <c r="G1289" s="12"/>
      <c r="H1289" s="12">
        <v>19.259</v>
      </c>
      <c r="I1289" s="12">
        <v>62.053400000000003</v>
      </c>
      <c r="J1289" s="12">
        <v>11.986499999999999</v>
      </c>
      <c r="K1289" s="12">
        <v>83.186499999999995</v>
      </c>
      <c r="L1289" s="12">
        <v>77.260000000000005</v>
      </c>
      <c r="M1289" s="12">
        <v>83.58</v>
      </c>
      <c r="O1289" s="6">
        <v>45331</v>
      </c>
      <c r="P1289" s="7">
        <f t="shared" si="303"/>
        <v>-2.1387789831734595E-2</v>
      </c>
      <c r="Q1289" s="7">
        <f t="shared" si="304"/>
        <v>-1.9797476586412035E-2</v>
      </c>
      <c r="R1289" s="7">
        <f t="shared" si="305"/>
        <v>-2.4349897154084716E-2</v>
      </c>
      <c r="S1289" s="7">
        <f t="shared" si="306"/>
        <v>-1.0041275292173798E-2</v>
      </c>
      <c r="T1289" s="7">
        <f t="shared" si="307"/>
        <v>-6.498201787232572E-3</v>
      </c>
      <c r="U1289" s="7" t="str">
        <f t="shared" si="308"/>
        <v/>
      </c>
      <c r="V1289" s="7">
        <f t="shared" si="309"/>
        <v>8.5676743071021483E-3</v>
      </c>
      <c r="W1289" s="7">
        <f t="shared" si="310"/>
        <v>-3.9420437870023592E-3</v>
      </c>
      <c r="X1289" s="7">
        <f t="shared" si="311"/>
        <v>2.1547412626324314E-3</v>
      </c>
      <c r="Y1289" s="7">
        <f t="shared" si="312"/>
        <v>1.0939873384879137E-4</v>
      </c>
      <c r="Z1289" s="7">
        <v>5.7629999999999999E-3</v>
      </c>
      <c r="AA1289" s="7">
        <f t="shared" si="313"/>
        <v>7.6658596673322924E-3</v>
      </c>
      <c r="AB1289" s="7">
        <f t="shared" si="314"/>
        <v>6.8431745528249634E-3</v>
      </c>
      <c r="AE1289" s="6">
        <v>45331</v>
      </c>
      <c r="AF1289" s="7">
        <v>12.93</v>
      </c>
      <c r="AG1289" s="7">
        <v>32.44</v>
      </c>
      <c r="AH1289" s="7">
        <v>106.21</v>
      </c>
      <c r="AI1289" s="7">
        <f t="shared" si="300"/>
        <v>6.3199999999999932</v>
      </c>
      <c r="AJ1289" s="7">
        <v>1.74</v>
      </c>
      <c r="AK1289" s="7">
        <v>27.117000000000001</v>
      </c>
      <c r="AL1289" s="7">
        <f t="shared" si="301"/>
        <v>25.377000000000002</v>
      </c>
      <c r="AM1289" s="7">
        <v>5.33</v>
      </c>
      <c r="AN1289" s="7">
        <v>4.4800000000000004</v>
      </c>
      <c r="AO1289" s="7">
        <v>4.17</v>
      </c>
      <c r="AP1289" s="7">
        <f t="shared" si="302"/>
        <v>-0.3100000000000005</v>
      </c>
      <c r="AQ1289" s="7">
        <v>2.25</v>
      </c>
      <c r="AR1289" s="7">
        <v>121.039</v>
      </c>
      <c r="AS1289" s="7">
        <v>2023.3</v>
      </c>
      <c r="AT1289" s="14">
        <v>310.96699999999998</v>
      </c>
      <c r="AU1289" s="14">
        <v>100.285</v>
      </c>
      <c r="AV1289" s="14">
        <v>76.900000000000006</v>
      </c>
      <c r="AY1289" s="6">
        <v>45331</v>
      </c>
      <c r="AZ1289" s="12">
        <v>0</v>
      </c>
      <c r="BA1289" s="12">
        <v>0</v>
      </c>
      <c r="BB1289" s="12">
        <v>0</v>
      </c>
      <c r="BE1289" s="6">
        <v>45331</v>
      </c>
      <c r="BF1289" t="s">
        <v>58</v>
      </c>
      <c r="BG1289" s="52">
        <v>5</v>
      </c>
    </row>
    <row r="1290" spans="1:59" x14ac:dyDescent="0.2">
      <c r="A1290" s="6">
        <v>45334</v>
      </c>
      <c r="B1290" s="12">
        <v>95.597700000000003</v>
      </c>
      <c r="C1290" s="12">
        <v>137.9896</v>
      </c>
      <c r="D1290" s="12">
        <v>103.65300000000001</v>
      </c>
      <c r="E1290" s="12">
        <v>55.610700000000001</v>
      </c>
      <c r="F1290" s="12">
        <v>155.8211</v>
      </c>
      <c r="G1290" s="12"/>
      <c r="H1290" s="12">
        <v>19.985399999999998</v>
      </c>
      <c r="I1290" s="12">
        <v>64.184399999999997</v>
      </c>
      <c r="J1290" s="12">
        <v>12.115500000000001</v>
      </c>
      <c r="K1290" s="12">
        <v>83.204700000000003</v>
      </c>
      <c r="L1290" s="12">
        <v>77.34</v>
      </c>
      <c r="M1290" s="12">
        <v>83.88</v>
      </c>
      <c r="O1290" s="6">
        <v>45334</v>
      </c>
      <c r="P1290" s="7">
        <f t="shared" si="303"/>
        <v>1.3663329778573898E-2</v>
      </c>
      <c r="Q1290" s="7">
        <f t="shared" si="304"/>
        <v>6.8616841039300901E-3</v>
      </c>
      <c r="R1290" s="7">
        <f t="shared" si="305"/>
        <v>-5.4011826044692089E-4</v>
      </c>
      <c r="S1290" s="7">
        <f t="shared" si="306"/>
        <v>9.6960775821533229E-3</v>
      </c>
      <c r="T1290" s="7">
        <f t="shared" si="307"/>
        <v>5.6802903153486198E-3</v>
      </c>
      <c r="U1290" s="7" t="str">
        <f t="shared" si="308"/>
        <v/>
      </c>
      <c r="V1290" s="7">
        <f t="shared" si="309"/>
        <v>3.702352303217233E-2</v>
      </c>
      <c r="W1290" s="7">
        <f t="shared" si="310"/>
        <v>3.3764885844698167E-2</v>
      </c>
      <c r="X1290" s="7">
        <f t="shared" si="311"/>
        <v>1.0704608067833571E-2</v>
      </c>
      <c r="Y1290" s="7">
        <f t="shared" si="312"/>
        <v>2.1876156999406366E-4</v>
      </c>
      <c r="Z1290" s="7">
        <v>-4.3899999999999999E-4</v>
      </c>
      <c r="AA1290" s="7">
        <f t="shared" si="313"/>
        <v>1.0349289410157962E-3</v>
      </c>
      <c r="AB1290" s="7">
        <f t="shared" si="314"/>
        <v>3.5829490139499287E-3</v>
      </c>
      <c r="AE1290" s="6">
        <v>45334</v>
      </c>
      <c r="AF1290" s="7">
        <v>13.93</v>
      </c>
      <c r="AG1290" s="7">
        <v>32.69</v>
      </c>
      <c r="AH1290" s="7">
        <v>109.78</v>
      </c>
      <c r="AI1290" s="7">
        <f t="shared" si="300"/>
        <v>6.539999999999992</v>
      </c>
      <c r="AJ1290" s="7">
        <v>1.76</v>
      </c>
      <c r="AK1290" s="7">
        <v>25.728999999999999</v>
      </c>
      <c r="AL1290" s="7">
        <f t="shared" si="301"/>
        <v>23.968999999999998</v>
      </c>
      <c r="AM1290" s="7">
        <v>5.33</v>
      </c>
      <c r="AN1290" s="7">
        <v>4.46</v>
      </c>
      <c r="AO1290" s="7">
        <v>4.17</v>
      </c>
      <c r="AP1290" s="7">
        <f t="shared" si="302"/>
        <v>-0.29000000000000004</v>
      </c>
      <c r="AQ1290" s="7">
        <v>2.2400000000000002</v>
      </c>
      <c r="AR1290" s="7">
        <v>120.9378</v>
      </c>
      <c r="AS1290" s="7">
        <v>2018.2</v>
      </c>
      <c r="AT1290" s="14">
        <v>310.96699999999998</v>
      </c>
      <c r="AU1290" s="14">
        <v>100.285</v>
      </c>
      <c r="AV1290" s="14">
        <v>76.900000000000006</v>
      </c>
      <c r="AY1290" s="6">
        <v>45334</v>
      </c>
      <c r="AZ1290" s="12">
        <v>0</v>
      </c>
      <c r="BA1290" s="12">
        <v>0</v>
      </c>
      <c r="BB1290" s="12">
        <v>0</v>
      </c>
      <c r="BE1290" s="6">
        <v>45334</v>
      </c>
      <c r="BF1290" t="s">
        <v>58</v>
      </c>
      <c r="BG1290" s="52">
        <v>5</v>
      </c>
    </row>
    <row r="1291" spans="1:59" x14ac:dyDescent="0.2">
      <c r="A1291" s="6">
        <v>45335</v>
      </c>
      <c r="B1291" s="12">
        <v>94.774699999999996</v>
      </c>
      <c r="C1291" s="12">
        <v>136.64670000000001</v>
      </c>
      <c r="D1291" s="12">
        <v>102.4122</v>
      </c>
      <c r="E1291" s="12">
        <v>55.208199999999998</v>
      </c>
      <c r="F1291" s="12">
        <v>154.4383</v>
      </c>
      <c r="G1291" s="12"/>
      <c r="H1291" s="12">
        <v>19.743300000000001</v>
      </c>
      <c r="I1291" s="12">
        <v>63.590299999999999</v>
      </c>
      <c r="J1291" s="12">
        <v>12.0037</v>
      </c>
      <c r="K1291" s="12">
        <v>83.204700000000003</v>
      </c>
      <c r="L1291" s="12">
        <v>78.28</v>
      </c>
      <c r="M1291" s="12">
        <v>84.72</v>
      </c>
      <c r="O1291" s="6">
        <v>45335</v>
      </c>
      <c r="P1291" s="7">
        <f t="shared" si="303"/>
        <v>-8.6462651848661087E-3</v>
      </c>
      <c r="Q1291" s="7">
        <f t="shared" si="304"/>
        <v>-9.7795572025018533E-3</v>
      </c>
      <c r="R1291" s="7">
        <f t="shared" si="305"/>
        <v>-1.2042935889263012E-2</v>
      </c>
      <c r="S1291" s="7">
        <f t="shared" si="306"/>
        <v>-7.2641358092168547E-3</v>
      </c>
      <c r="T1291" s="7">
        <f t="shared" si="307"/>
        <v>-8.9138904808940388E-3</v>
      </c>
      <c r="U1291" s="7" t="str">
        <f t="shared" si="308"/>
        <v/>
      </c>
      <c r="V1291" s="7">
        <f t="shared" si="309"/>
        <v>-1.2187813688523294E-2</v>
      </c>
      <c r="W1291" s="7">
        <f t="shared" si="310"/>
        <v>-9.2992475235971466E-3</v>
      </c>
      <c r="X1291" s="7">
        <f t="shared" si="311"/>
        <v>-9.2706889719435439E-3</v>
      </c>
      <c r="Y1291" s="7">
        <f t="shared" si="312"/>
        <v>0</v>
      </c>
      <c r="Z1291" s="7">
        <v>-1.3868999999999999E-2</v>
      </c>
      <c r="AA1291" s="7">
        <f t="shared" si="313"/>
        <v>1.2080856348724479E-2</v>
      </c>
      <c r="AB1291" s="7">
        <f t="shared" si="314"/>
        <v>9.9644952594319467E-3</v>
      </c>
      <c r="AE1291" s="6">
        <v>45335</v>
      </c>
      <c r="AF1291" s="7">
        <v>15.85</v>
      </c>
      <c r="AG1291" s="7">
        <v>32.369999999999997</v>
      </c>
      <c r="AH1291" s="7">
        <v>113.22</v>
      </c>
      <c r="AI1291" s="7">
        <f t="shared" si="300"/>
        <v>6.4399999999999977</v>
      </c>
      <c r="AJ1291" s="7">
        <v>1.61</v>
      </c>
      <c r="AK1291" s="7">
        <v>25.436</v>
      </c>
      <c r="AL1291" s="7">
        <f t="shared" si="301"/>
        <v>23.826000000000001</v>
      </c>
      <c r="AM1291" s="7">
        <v>5.33</v>
      </c>
      <c r="AN1291" s="7">
        <v>4.6399999999999997</v>
      </c>
      <c r="AO1291" s="7">
        <v>4.3099999999999996</v>
      </c>
      <c r="AP1291" s="7">
        <f t="shared" si="302"/>
        <v>-0.33000000000000007</v>
      </c>
      <c r="AQ1291" s="7">
        <v>2.29</v>
      </c>
      <c r="AR1291" s="7">
        <v>121.5202</v>
      </c>
      <c r="AS1291" s="7">
        <v>1992.9</v>
      </c>
      <c r="AT1291" s="14">
        <v>310.96699999999998</v>
      </c>
      <c r="AU1291" s="14">
        <v>100.285</v>
      </c>
      <c r="AV1291" s="14">
        <v>76.900000000000006</v>
      </c>
      <c r="AY1291" s="6">
        <v>45335</v>
      </c>
      <c r="AZ1291" s="12">
        <v>0</v>
      </c>
      <c r="BA1291" s="12">
        <v>0</v>
      </c>
      <c r="BB1291" s="12">
        <v>0</v>
      </c>
      <c r="BE1291" s="6">
        <v>45335</v>
      </c>
      <c r="BF1291" t="s">
        <v>58</v>
      </c>
      <c r="BG1291" s="52">
        <v>5</v>
      </c>
    </row>
    <row r="1292" spans="1:59" x14ac:dyDescent="0.2">
      <c r="A1292" s="6">
        <v>45336</v>
      </c>
      <c r="B1292" s="12">
        <v>94.307100000000005</v>
      </c>
      <c r="C1292" s="12">
        <v>137.0188</v>
      </c>
      <c r="D1292" s="12">
        <v>102.73869999999999</v>
      </c>
      <c r="E1292" s="12">
        <v>54.911099999999998</v>
      </c>
      <c r="F1292" s="12">
        <v>152.5848</v>
      </c>
      <c r="G1292" s="12"/>
      <c r="H1292" s="12">
        <v>20.071899999999999</v>
      </c>
      <c r="I1292" s="12">
        <v>62.477699999999999</v>
      </c>
      <c r="J1292" s="12">
        <v>12.1327</v>
      </c>
      <c r="K1292" s="12">
        <v>83.222899999999996</v>
      </c>
      <c r="L1292" s="12">
        <v>77.09</v>
      </c>
      <c r="M1292" s="12">
        <v>84.41</v>
      </c>
      <c r="O1292" s="6">
        <v>45336</v>
      </c>
      <c r="P1292" s="7">
        <f t="shared" si="303"/>
        <v>-4.9460175780500779E-3</v>
      </c>
      <c r="Q1292" s="7">
        <f t="shared" si="304"/>
        <v>2.7193798948528199E-3</v>
      </c>
      <c r="R1292" s="7">
        <f t="shared" si="305"/>
        <v>3.1830255257501699E-3</v>
      </c>
      <c r="S1292" s="7">
        <f t="shared" si="306"/>
        <v>-5.3959791040790071E-3</v>
      </c>
      <c r="T1292" s="7">
        <f t="shared" si="307"/>
        <v>-1.207415675037975E-2</v>
      </c>
      <c r="U1292" s="7" t="str">
        <f t="shared" si="308"/>
        <v/>
      </c>
      <c r="V1292" s="7">
        <f t="shared" si="309"/>
        <v>1.6506633701418898E-2</v>
      </c>
      <c r="W1292" s="7">
        <f t="shared" si="310"/>
        <v>-1.7651249917009552E-2</v>
      </c>
      <c r="X1292" s="7">
        <f t="shared" si="311"/>
        <v>1.0689351213654519E-2</v>
      </c>
      <c r="Y1292" s="7">
        <f t="shared" si="312"/>
        <v>2.1871372383607923E-4</v>
      </c>
      <c r="Z1292" s="7">
        <v>9.0469999999999995E-3</v>
      </c>
      <c r="AA1292" s="7">
        <f t="shared" si="313"/>
        <v>-1.5318572056704683E-2</v>
      </c>
      <c r="AB1292" s="7">
        <f t="shared" si="314"/>
        <v>-3.6658232975224849E-3</v>
      </c>
      <c r="AE1292" s="6">
        <v>45336</v>
      </c>
      <c r="AF1292" s="7">
        <v>14.38</v>
      </c>
      <c r="AG1292" s="7">
        <v>32.76</v>
      </c>
      <c r="AH1292" s="7">
        <v>111.97</v>
      </c>
      <c r="AI1292" s="7">
        <f t="shared" si="300"/>
        <v>7.3199999999999932</v>
      </c>
      <c r="AJ1292" s="7">
        <v>1.51</v>
      </c>
      <c r="AK1292" s="7">
        <v>24.856999999999999</v>
      </c>
      <c r="AL1292" s="7">
        <f t="shared" si="301"/>
        <v>23.346999999999998</v>
      </c>
      <c r="AM1292" s="7">
        <v>5.33</v>
      </c>
      <c r="AN1292" s="7">
        <v>4.5599999999999996</v>
      </c>
      <c r="AO1292" s="7">
        <v>4.2699999999999996</v>
      </c>
      <c r="AP1292" s="7">
        <f t="shared" si="302"/>
        <v>-0.29000000000000004</v>
      </c>
      <c r="AQ1292" s="7">
        <v>2.2999999999999998</v>
      </c>
      <c r="AR1292" s="7">
        <v>121.4002</v>
      </c>
      <c r="AS1292" s="7">
        <v>1990.3</v>
      </c>
      <c r="AT1292" s="14">
        <v>310.96699999999998</v>
      </c>
      <c r="AU1292" s="14">
        <v>100.285</v>
      </c>
      <c r="AV1292" s="14">
        <v>76.900000000000006</v>
      </c>
      <c r="AY1292" s="6">
        <v>45336</v>
      </c>
      <c r="AZ1292" s="12">
        <v>0</v>
      </c>
      <c r="BA1292" s="12">
        <v>0</v>
      </c>
      <c r="BB1292" s="12">
        <v>0</v>
      </c>
      <c r="BE1292" s="6">
        <v>45336</v>
      </c>
      <c r="BF1292" t="s">
        <v>58</v>
      </c>
      <c r="BG1292" s="52">
        <v>5</v>
      </c>
    </row>
    <row r="1293" spans="1:59" x14ac:dyDescent="0.2">
      <c r="A1293" s="6">
        <v>45337</v>
      </c>
      <c r="B1293" s="12">
        <v>97.009900000000002</v>
      </c>
      <c r="C1293" s="12">
        <v>141.67840000000001</v>
      </c>
      <c r="D1293" s="12">
        <v>104.2985</v>
      </c>
      <c r="E1293" s="12">
        <v>57.603999999999999</v>
      </c>
      <c r="F1293" s="12">
        <v>155.8897</v>
      </c>
      <c r="G1293" s="12"/>
      <c r="H1293" s="12">
        <v>20.6859</v>
      </c>
      <c r="I1293" s="12">
        <v>66.362499999999997</v>
      </c>
      <c r="J1293" s="12">
        <v>12.3992</v>
      </c>
      <c r="K1293" s="12">
        <v>83.268299999999996</v>
      </c>
      <c r="L1293" s="12">
        <v>78.47</v>
      </c>
      <c r="M1293" s="12">
        <v>84.33</v>
      </c>
      <c r="O1293" s="6">
        <v>45337</v>
      </c>
      <c r="P1293" s="7">
        <f t="shared" si="303"/>
        <v>2.8256556723474668E-2</v>
      </c>
      <c r="Q1293" s="7">
        <f t="shared" si="304"/>
        <v>3.3441557665206956E-2</v>
      </c>
      <c r="R1293" s="7">
        <f t="shared" si="305"/>
        <v>1.506810865227102E-2</v>
      </c>
      <c r="S1293" s="7">
        <f t="shared" si="306"/>
        <v>4.7876495864094315E-2</v>
      </c>
      <c r="T1293" s="7">
        <f t="shared" si="307"/>
        <v>2.1428198814776887E-2</v>
      </c>
      <c r="U1293" s="7" t="str">
        <f t="shared" si="308"/>
        <v/>
      </c>
      <c r="V1293" s="7">
        <f t="shared" si="309"/>
        <v>3.0131481769411106E-2</v>
      </c>
      <c r="W1293" s="7">
        <f t="shared" si="310"/>
        <v>6.032244483569895E-2</v>
      </c>
      <c r="X1293" s="7">
        <f t="shared" si="311"/>
        <v>2.1727667590669165E-2</v>
      </c>
      <c r="Y1293" s="7">
        <f t="shared" si="312"/>
        <v>5.4537418344379439E-4</v>
      </c>
      <c r="Z1293" s="7">
        <v>6.8760000000000002E-3</v>
      </c>
      <c r="AA1293" s="7">
        <f t="shared" si="313"/>
        <v>1.7742815668210902E-2</v>
      </c>
      <c r="AB1293" s="7">
        <f t="shared" si="314"/>
        <v>-9.482044090783334E-4</v>
      </c>
      <c r="AE1293" s="6">
        <v>45337</v>
      </c>
      <c r="AF1293" s="7">
        <v>14.01</v>
      </c>
      <c r="AG1293" s="7">
        <v>32.020000000000003</v>
      </c>
      <c r="AH1293" s="7">
        <v>112.09</v>
      </c>
      <c r="AI1293" s="7">
        <f t="shared" si="300"/>
        <v>5.8599999999999994</v>
      </c>
      <c r="AJ1293" s="7">
        <v>1.53</v>
      </c>
      <c r="AK1293" s="7">
        <v>24.966000000000001</v>
      </c>
      <c r="AL1293" s="7">
        <f t="shared" si="301"/>
        <v>23.436</v>
      </c>
      <c r="AM1293" s="7">
        <v>5.33</v>
      </c>
      <c r="AN1293" s="7">
        <v>4.5599999999999996</v>
      </c>
      <c r="AO1293" s="7">
        <v>4.24</v>
      </c>
      <c r="AP1293" s="7">
        <f t="shared" si="302"/>
        <v>-0.3199999999999994</v>
      </c>
      <c r="AQ1293" s="7">
        <v>2.2999999999999998</v>
      </c>
      <c r="AR1293" s="7">
        <v>121.21210000000001</v>
      </c>
      <c r="AS1293" s="7">
        <v>2002.1</v>
      </c>
      <c r="AT1293" s="14">
        <v>310.96699999999998</v>
      </c>
      <c r="AU1293" s="14">
        <v>100.285</v>
      </c>
      <c r="AV1293" s="14">
        <v>76.900000000000006</v>
      </c>
      <c r="AY1293" s="6">
        <v>45337</v>
      </c>
      <c r="AZ1293" s="12">
        <v>0</v>
      </c>
      <c r="BA1293" s="12">
        <v>0</v>
      </c>
      <c r="BB1293" s="12">
        <v>0</v>
      </c>
      <c r="BE1293" s="6">
        <v>45337</v>
      </c>
      <c r="BF1293" t="s">
        <v>58</v>
      </c>
      <c r="BG1293" s="52">
        <v>5</v>
      </c>
    </row>
    <row r="1294" spans="1:59" x14ac:dyDescent="0.2">
      <c r="A1294" s="6">
        <v>45338</v>
      </c>
      <c r="B1294" s="12">
        <v>97.009900000000002</v>
      </c>
      <c r="C1294" s="12">
        <v>141.83430000000001</v>
      </c>
      <c r="D1294" s="12">
        <v>103.89449999999999</v>
      </c>
      <c r="E1294" s="12">
        <v>57.996899999999997</v>
      </c>
      <c r="F1294" s="12">
        <v>157.27250000000001</v>
      </c>
      <c r="G1294" s="12"/>
      <c r="H1294" s="12">
        <v>20.884799999999998</v>
      </c>
      <c r="I1294" s="12">
        <v>65.551599999999993</v>
      </c>
      <c r="J1294" s="12">
        <v>12.510999999999999</v>
      </c>
      <c r="K1294" s="12">
        <v>83.286500000000004</v>
      </c>
      <c r="L1294" s="12">
        <v>79.650000000000006</v>
      </c>
      <c r="M1294" s="12">
        <v>84.88</v>
      </c>
      <c r="O1294" s="6">
        <v>45338</v>
      </c>
      <c r="P1294" s="7">
        <f t="shared" si="303"/>
        <v>0</v>
      </c>
      <c r="Q1294" s="7">
        <f t="shared" si="304"/>
        <v>1.0997744772171915E-3</v>
      </c>
      <c r="R1294" s="7">
        <f t="shared" si="305"/>
        <v>-3.8810191226182505E-3</v>
      </c>
      <c r="S1294" s="7">
        <f t="shared" si="306"/>
        <v>6.7975511070111124E-3</v>
      </c>
      <c r="T1294" s="7">
        <f t="shared" si="307"/>
        <v>8.8312637168626307E-3</v>
      </c>
      <c r="U1294" s="7" t="str">
        <f t="shared" si="308"/>
        <v/>
      </c>
      <c r="V1294" s="7">
        <f t="shared" si="309"/>
        <v>9.5693128958341707E-3</v>
      </c>
      <c r="W1294" s="7">
        <f t="shared" si="310"/>
        <v>-1.2294519149764711E-2</v>
      </c>
      <c r="X1294" s="7">
        <f t="shared" si="311"/>
        <v>8.9763029345589513E-3</v>
      </c>
      <c r="Y1294" s="7">
        <f t="shared" si="312"/>
        <v>2.1854668940732543E-4</v>
      </c>
      <c r="Z1294" s="7">
        <v>-4.9919999999999999E-3</v>
      </c>
      <c r="AA1294" s="7">
        <f t="shared" si="313"/>
        <v>1.4925650216675792E-2</v>
      </c>
      <c r="AB1294" s="7">
        <f t="shared" si="314"/>
        <v>6.5008207191774702E-3</v>
      </c>
      <c r="AE1294" s="6">
        <v>45338</v>
      </c>
      <c r="AF1294" s="7">
        <v>14.24</v>
      </c>
      <c r="AG1294" s="7">
        <v>30.84</v>
      </c>
      <c r="AH1294" s="7">
        <v>109.2</v>
      </c>
      <c r="AI1294" s="7">
        <f t="shared" si="300"/>
        <v>5.2299999999999898</v>
      </c>
      <c r="AJ1294" s="7">
        <v>1.55</v>
      </c>
      <c r="AK1294" s="7">
        <v>24.821999999999999</v>
      </c>
      <c r="AL1294" s="7">
        <f t="shared" si="301"/>
        <v>23.271999999999998</v>
      </c>
      <c r="AM1294" s="7">
        <v>5.33</v>
      </c>
      <c r="AN1294" s="7">
        <v>4.6399999999999997</v>
      </c>
      <c r="AO1294" s="7">
        <v>4.3</v>
      </c>
      <c r="AP1294" s="7">
        <f t="shared" si="302"/>
        <v>-0.33999999999999986</v>
      </c>
      <c r="AQ1294" s="7">
        <v>2.33</v>
      </c>
      <c r="AR1294" s="7">
        <v>121.15049999999999</v>
      </c>
      <c r="AS1294" s="7">
        <v>2011.5</v>
      </c>
      <c r="AT1294" s="14">
        <v>310.96699999999998</v>
      </c>
      <c r="AU1294" s="14">
        <v>100.285</v>
      </c>
      <c r="AV1294" s="14">
        <v>76.900000000000006</v>
      </c>
      <c r="AY1294" s="6">
        <v>45338</v>
      </c>
      <c r="AZ1294" s="12">
        <v>0</v>
      </c>
      <c r="BA1294" s="12">
        <v>0</v>
      </c>
      <c r="BB1294" s="12">
        <v>0</v>
      </c>
      <c r="BE1294" s="6">
        <v>45338</v>
      </c>
      <c r="BF1294" t="s">
        <v>58</v>
      </c>
      <c r="BG1294" s="52">
        <v>5</v>
      </c>
    </row>
    <row r="1295" spans="1:59" x14ac:dyDescent="0.2">
      <c r="A1295" s="6">
        <v>45342</v>
      </c>
      <c r="B1295" s="12">
        <v>96.093299999999999</v>
      </c>
      <c r="C1295" s="12">
        <v>141.25640000000001</v>
      </c>
      <c r="D1295" s="12">
        <v>102.92659999999999</v>
      </c>
      <c r="E1295" s="12">
        <v>57.076900000000002</v>
      </c>
      <c r="F1295" s="12">
        <v>157.98840000000001</v>
      </c>
      <c r="G1295" s="12"/>
      <c r="H1295" s="12">
        <v>20.357299999999999</v>
      </c>
      <c r="I1295" s="12">
        <v>62.3551</v>
      </c>
      <c r="J1295" s="12">
        <v>12.5884</v>
      </c>
      <c r="K1295" s="12">
        <v>83.295599999999993</v>
      </c>
      <c r="L1295" s="12">
        <v>78.72</v>
      </c>
      <c r="M1295" s="12">
        <v>84.78</v>
      </c>
      <c r="O1295" s="6">
        <v>45342</v>
      </c>
      <c r="P1295" s="7">
        <f t="shared" si="303"/>
        <v>-9.493440647998579E-3</v>
      </c>
      <c r="Q1295" s="7">
        <f t="shared" si="304"/>
        <v>-4.0827960986483608E-3</v>
      </c>
      <c r="R1295" s="7">
        <f t="shared" si="305"/>
        <v>-9.3598483540124795E-3</v>
      </c>
      <c r="S1295" s="7">
        <f t="shared" si="306"/>
        <v>-1.5990079449053705E-2</v>
      </c>
      <c r="T1295" s="7">
        <f t="shared" si="307"/>
        <v>4.5416430045303663E-3</v>
      </c>
      <c r="U1295" s="7" t="str">
        <f t="shared" si="308"/>
        <v/>
      </c>
      <c r="V1295" s="7">
        <f t="shared" si="309"/>
        <v>-2.5582051730544349E-2</v>
      </c>
      <c r="W1295" s="7">
        <f t="shared" si="310"/>
        <v>-4.9992153667968768E-2</v>
      </c>
      <c r="X1295" s="7">
        <f t="shared" si="311"/>
        <v>6.1674976569258072E-3</v>
      </c>
      <c r="Y1295" s="7">
        <f t="shared" si="312"/>
        <v>1.0925543631686347E-4</v>
      </c>
      <c r="Z1295" s="7">
        <v>-5.5209999999999999E-3</v>
      </c>
      <c r="AA1295" s="7">
        <f t="shared" si="313"/>
        <v>-1.1744783612059648E-2</v>
      </c>
      <c r="AB1295" s="7">
        <f t="shared" si="314"/>
        <v>-1.1788283812365886E-3</v>
      </c>
      <c r="AE1295" s="6">
        <v>45342</v>
      </c>
      <c r="AF1295" s="7">
        <v>15.42</v>
      </c>
      <c r="AG1295" s="7">
        <v>31.81</v>
      </c>
      <c r="AH1295" s="7">
        <v>111.02</v>
      </c>
      <c r="AI1295" s="7">
        <f t="shared" si="300"/>
        <v>6.0600000000000023</v>
      </c>
      <c r="AJ1295" s="7">
        <v>1.5</v>
      </c>
      <c r="AK1295" s="7">
        <v>24.167999999999999</v>
      </c>
      <c r="AL1295" s="7">
        <f t="shared" si="301"/>
        <v>22.667999999999999</v>
      </c>
      <c r="AM1295" s="7">
        <v>5.33</v>
      </c>
      <c r="AN1295" s="7">
        <v>4.59</v>
      </c>
      <c r="AO1295" s="7">
        <v>4.2699999999999996</v>
      </c>
      <c r="AP1295" s="7">
        <f t="shared" si="302"/>
        <v>-0.32000000000000028</v>
      </c>
      <c r="AQ1295" s="7">
        <v>2.3199999999999998</v>
      </c>
      <c r="AR1295" s="7">
        <v>121.01990000000001</v>
      </c>
      <c r="AS1295" s="7">
        <v>2027.5</v>
      </c>
      <c r="AT1295" s="14">
        <v>310.96699999999998</v>
      </c>
      <c r="AU1295" s="14">
        <v>100.285</v>
      </c>
      <c r="AV1295" s="14">
        <v>76.900000000000006</v>
      </c>
      <c r="AY1295" s="6">
        <v>45342</v>
      </c>
      <c r="AZ1295" s="12">
        <v>0</v>
      </c>
      <c r="BA1295" s="12">
        <v>0</v>
      </c>
      <c r="BB1295" s="12">
        <v>0</v>
      </c>
      <c r="BE1295" s="6">
        <v>45342</v>
      </c>
      <c r="BF1295" t="s">
        <v>58</v>
      </c>
      <c r="BG1295" s="52">
        <v>5</v>
      </c>
    </row>
    <row r="1296" spans="1:59" x14ac:dyDescent="0.2">
      <c r="A1296" s="6">
        <v>45343</v>
      </c>
      <c r="B1296" s="12">
        <v>98.057299999999998</v>
      </c>
      <c r="C1296" s="12">
        <v>142.57730000000001</v>
      </c>
      <c r="D1296" s="12">
        <v>106.0556</v>
      </c>
      <c r="E1296" s="12">
        <v>57.948999999999998</v>
      </c>
      <c r="F1296" s="12">
        <v>161.36199999999999</v>
      </c>
      <c r="G1296" s="12"/>
      <c r="H1296" s="12">
        <v>19.899000000000001</v>
      </c>
      <c r="I1296" s="12">
        <v>62.798299999999998</v>
      </c>
      <c r="J1296" s="12">
        <v>12.769</v>
      </c>
      <c r="K1296" s="12">
        <v>83.304699999999997</v>
      </c>
      <c r="L1296" s="12">
        <v>78.89</v>
      </c>
      <c r="M1296" s="12">
        <v>84.77</v>
      </c>
      <c r="O1296" s="6">
        <v>45343</v>
      </c>
      <c r="P1296" s="7">
        <f t="shared" si="303"/>
        <v>2.0232407178160189E-2</v>
      </c>
      <c r="Q1296" s="7">
        <f t="shared" si="304"/>
        <v>9.3076300383011668E-3</v>
      </c>
      <c r="R1296" s="7">
        <f t="shared" si="305"/>
        <v>2.9947372061952599E-2</v>
      </c>
      <c r="S1296" s="7">
        <f t="shared" si="306"/>
        <v>1.5163831988383628E-2</v>
      </c>
      <c r="T1296" s="7">
        <f t="shared" si="307"/>
        <v>2.112867560442144E-2</v>
      </c>
      <c r="U1296" s="7" t="str">
        <f t="shared" si="308"/>
        <v/>
      </c>
      <c r="V1296" s="7">
        <f t="shared" si="309"/>
        <v>-2.2770090710315126E-2</v>
      </c>
      <c r="W1296" s="7">
        <f t="shared" si="310"/>
        <v>7.082537952001579E-3</v>
      </c>
      <c r="X1296" s="7">
        <f t="shared" si="311"/>
        <v>1.4244603450355324E-2</v>
      </c>
      <c r="Y1296" s="7">
        <f t="shared" si="312"/>
        <v>1.0924350087062095E-4</v>
      </c>
      <c r="Z1296" s="7">
        <v>9.0499999999999999E-4</v>
      </c>
      <c r="AA1296" s="7">
        <f t="shared" si="313"/>
        <v>2.1572243630002884E-3</v>
      </c>
      <c r="AB1296" s="7">
        <f t="shared" si="314"/>
        <v>-1.1795930417693321E-4</v>
      </c>
      <c r="AE1296" s="6">
        <v>45343</v>
      </c>
      <c r="AF1296" s="7">
        <v>15.34</v>
      </c>
      <c r="AG1296" s="7">
        <v>31.05</v>
      </c>
      <c r="AH1296" s="7">
        <v>114.27</v>
      </c>
      <c r="AI1296" s="7">
        <f t="shared" si="300"/>
        <v>5.8799999999999955</v>
      </c>
      <c r="AJ1296" s="7">
        <v>1.58</v>
      </c>
      <c r="AK1296" s="7">
        <v>23.977</v>
      </c>
      <c r="AL1296" s="7">
        <f t="shared" si="301"/>
        <v>22.396999999999998</v>
      </c>
      <c r="AM1296" s="7">
        <v>5.33</v>
      </c>
      <c r="AN1296" s="7">
        <v>4.6399999999999997</v>
      </c>
      <c r="AO1296" s="7">
        <v>4.32</v>
      </c>
      <c r="AP1296" s="7">
        <f t="shared" si="302"/>
        <v>-0.3199999999999994</v>
      </c>
      <c r="AQ1296" s="7">
        <v>2.34</v>
      </c>
      <c r="AR1296" s="7">
        <v>121.03789999999999</v>
      </c>
      <c r="AS1296" s="7">
        <v>2022.3</v>
      </c>
      <c r="AT1296" s="14">
        <v>310.96699999999998</v>
      </c>
      <c r="AU1296" s="14">
        <v>100.285</v>
      </c>
      <c r="AV1296" s="14">
        <v>76.900000000000006</v>
      </c>
      <c r="AY1296" s="6">
        <v>45343</v>
      </c>
      <c r="AZ1296" s="12">
        <v>0</v>
      </c>
      <c r="BA1296" s="12">
        <v>0</v>
      </c>
      <c r="BB1296" s="12">
        <v>0</v>
      </c>
      <c r="BE1296" s="6">
        <v>45343</v>
      </c>
      <c r="BF1296" t="s">
        <v>58</v>
      </c>
      <c r="BG1296" s="52">
        <v>5</v>
      </c>
    </row>
    <row r="1297" spans="1:59" x14ac:dyDescent="0.2">
      <c r="A1297" s="6">
        <v>45344</v>
      </c>
      <c r="B1297" s="12">
        <v>97.973100000000002</v>
      </c>
      <c r="C1297" s="12">
        <v>142.56809999999999</v>
      </c>
      <c r="D1297" s="12">
        <v>105.4448</v>
      </c>
      <c r="E1297" s="12">
        <v>58.006500000000003</v>
      </c>
      <c r="F1297" s="12">
        <v>154.6345</v>
      </c>
      <c r="G1297" s="12"/>
      <c r="H1297" s="12">
        <v>19.950900000000001</v>
      </c>
      <c r="I1297" s="12">
        <v>63.109400000000001</v>
      </c>
      <c r="J1297" s="12">
        <v>12.7174</v>
      </c>
      <c r="K1297" s="12">
        <v>83.350099999999998</v>
      </c>
      <c r="L1297" s="12">
        <v>79.64</v>
      </c>
      <c r="M1297" s="12">
        <v>85.84</v>
      </c>
      <c r="O1297" s="6">
        <v>45344</v>
      </c>
      <c r="P1297" s="7">
        <f t="shared" si="303"/>
        <v>-8.5905048582331049E-4</v>
      </c>
      <c r="Q1297" s="7">
        <f t="shared" si="304"/>
        <v>-6.4528482684353305E-5</v>
      </c>
      <c r="R1297" s="7">
        <f t="shared" si="305"/>
        <v>-5.7758916585511225E-3</v>
      </c>
      <c r="S1297" s="7">
        <f t="shared" si="306"/>
        <v>9.9175985120197202E-4</v>
      </c>
      <c r="T1297" s="7">
        <f t="shared" si="307"/>
        <v>-4.2586020424061913E-2</v>
      </c>
      <c r="U1297" s="7" t="str">
        <f t="shared" si="308"/>
        <v/>
      </c>
      <c r="V1297" s="7">
        <f t="shared" si="309"/>
        <v>2.6047758887478671E-3</v>
      </c>
      <c r="W1297" s="7">
        <f t="shared" si="310"/>
        <v>4.9417252972624769E-3</v>
      </c>
      <c r="X1297" s="7">
        <f t="shared" si="311"/>
        <v>-4.0492239393326353E-3</v>
      </c>
      <c r="Y1297" s="7">
        <f t="shared" si="312"/>
        <v>5.4483880599998167E-4</v>
      </c>
      <c r="Z1297" s="7">
        <v>2.0483999999999999E-2</v>
      </c>
      <c r="AA1297" s="7">
        <f t="shared" si="313"/>
        <v>9.4620020889972286E-3</v>
      </c>
      <c r="AB1297" s="7">
        <f t="shared" si="314"/>
        <v>1.2543391702128866E-2</v>
      </c>
      <c r="AE1297" s="6">
        <v>45344</v>
      </c>
      <c r="AF1297" s="7">
        <v>14.54</v>
      </c>
      <c r="AG1297" s="7">
        <v>30.55</v>
      </c>
      <c r="AH1297" s="7">
        <v>115.59</v>
      </c>
      <c r="AI1297" s="7">
        <f t="shared" si="300"/>
        <v>6.2000000000000028</v>
      </c>
      <c r="AJ1297" s="7">
        <v>1.62</v>
      </c>
      <c r="AK1297" s="7">
        <v>23.193000000000001</v>
      </c>
      <c r="AL1297" s="7">
        <f t="shared" si="301"/>
        <v>21.573</v>
      </c>
      <c r="AM1297" s="7">
        <v>5.33</v>
      </c>
      <c r="AN1297" s="7">
        <v>4.6900000000000004</v>
      </c>
      <c r="AO1297" s="7">
        <v>4.33</v>
      </c>
      <c r="AP1297" s="7">
        <f t="shared" si="302"/>
        <v>-0.36000000000000032</v>
      </c>
      <c r="AQ1297" s="7">
        <v>2.31</v>
      </c>
      <c r="AR1297" s="7">
        <v>121.102</v>
      </c>
      <c r="AS1297" s="7">
        <v>2019.7</v>
      </c>
      <c r="AT1297" s="14">
        <v>310.96699999999998</v>
      </c>
      <c r="AU1297" s="14">
        <v>100.285</v>
      </c>
      <c r="AV1297" s="14">
        <v>76.900000000000006</v>
      </c>
      <c r="AY1297" s="6">
        <v>45344</v>
      </c>
      <c r="AZ1297" s="12">
        <v>0</v>
      </c>
      <c r="BA1297" s="12">
        <v>0</v>
      </c>
      <c r="BB1297" s="12">
        <v>0</v>
      </c>
      <c r="BE1297" s="6">
        <v>45344</v>
      </c>
      <c r="BF1297" t="s">
        <v>58</v>
      </c>
      <c r="BG1297" s="52">
        <v>5</v>
      </c>
    </row>
    <row r="1298" spans="1:59" x14ac:dyDescent="0.2">
      <c r="A1298" s="6">
        <v>45345</v>
      </c>
      <c r="B1298" s="12">
        <v>97.112700000000004</v>
      </c>
      <c r="C1298" s="12">
        <v>141.86179999999999</v>
      </c>
      <c r="D1298" s="12">
        <v>104.7777</v>
      </c>
      <c r="E1298" s="12">
        <v>57.517699999999998</v>
      </c>
      <c r="F1298" s="12">
        <v>154.68350000000001</v>
      </c>
      <c r="G1298" s="12"/>
      <c r="H1298" s="12">
        <v>19.795200000000001</v>
      </c>
      <c r="I1298" s="12">
        <v>62.628500000000003</v>
      </c>
      <c r="J1298" s="12">
        <v>12.8034</v>
      </c>
      <c r="K1298" s="12">
        <v>83.359200000000001</v>
      </c>
      <c r="L1298" s="12">
        <v>77.599999999999994</v>
      </c>
      <c r="M1298" s="12">
        <v>84.18</v>
      </c>
      <c r="O1298" s="6">
        <v>45345</v>
      </c>
      <c r="P1298" s="7">
        <f t="shared" si="303"/>
        <v>-8.8207914539029462E-3</v>
      </c>
      <c r="Q1298" s="7">
        <f t="shared" si="304"/>
        <v>-4.9664360305921012E-3</v>
      </c>
      <c r="R1298" s="7">
        <f t="shared" si="305"/>
        <v>-6.3466302533270562E-3</v>
      </c>
      <c r="S1298" s="7">
        <f t="shared" si="306"/>
        <v>-8.4623467111472304E-3</v>
      </c>
      <c r="T1298" s="7">
        <f t="shared" si="307"/>
        <v>3.1682605221738193E-4</v>
      </c>
      <c r="U1298" s="7" t="str">
        <f t="shared" si="308"/>
        <v/>
      </c>
      <c r="V1298" s="7">
        <f t="shared" si="309"/>
        <v>-7.834771031717638E-3</v>
      </c>
      <c r="W1298" s="7">
        <f t="shared" si="310"/>
        <v>-7.6492822744271549E-3</v>
      </c>
      <c r="X1298" s="7">
        <f t="shared" si="311"/>
        <v>6.7396261502856089E-3</v>
      </c>
      <c r="Y1298" s="7">
        <f t="shared" si="312"/>
        <v>1.0917207389200413E-4</v>
      </c>
      <c r="Z1298" s="7">
        <v>6.8900000000000005E-4</v>
      </c>
      <c r="AA1298" s="7">
        <f t="shared" si="313"/>
        <v>-2.5949052006822512E-2</v>
      </c>
      <c r="AB1298" s="7">
        <f t="shared" si="314"/>
        <v>-1.9527734980018401E-2</v>
      </c>
      <c r="AE1298" s="6">
        <v>45345</v>
      </c>
      <c r="AF1298" s="7">
        <v>13.75</v>
      </c>
      <c r="AG1298" s="7">
        <v>31.31</v>
      </c>
      <c r="AH1298" s="7">
        <v>108.31</v>
      </c>
      <c r="AI1298" s="7">
        <f t="shared" si="300"/>
        <v>6.5800000000000125</v>
      </c>
      <c r="AJ1298" s="7">
        <v>1.52</v>
      </c>
      <c r="AK1298" s="7">
        <v>22.934000000000001</v>
      </c>
      <c r="AL1298" s="7">
        <f t="shared" si="301"/>
        <v>21.414000000000001</v>
      </c>
      <c r="AM1298" s="7">
        <v>5.33</v>
      </c>
      <c r="AN1298" s="7">
        <v>4.67</v>
      </c>
      <c r="AO1298" s="7">
        <v>4.26</v>
      </c>
      <c r="AP1298" s="7">
        <f t="shared" si="302"/>
        <v>-0.41000000000000014</v>
      </c>
      <c r="AQ1298" s="7">
        <v>2.2999999999999998</v>
      </c>
      <c r="AR1298" s="7">
        <v>121.0369</v>
      </c>
      <c r="AS1298" s="7">
        <v>2038.6</v>
      </c>
      <c r="AT1298" s="14">
        <v>310.96699999999998</v>
      </c>
      <c r="AU1298" s="14">
        <v>100.285</v>
      </c>
      <c r="AV1298" s="14">
        <v>76.900000000000006</v>
      </c>
      <c r="AY1298" s="6">
        <v>45345</v>
      </c>
      <c r="AZ1298" s="12">
        <v>0</v>
      </c>
      <c r="BA1298" s="12">
        <v>0</v>
      </c>
      <c r="BB1298" s="12">
        <v>0</v>
      </c>
      <c r="BE1298" s="6">
        <v>45345</v>
      </c>
      <c r="BF1298" t="s">
        <v>58</v>
      </c>
      <c r="BG1298" s="52">
        <v>5</v>
      </c>
    </row>
    <row r="1299" spans="1:59" x14ac:dyDescent="0.2">
      <c r="A1299" s="6">
        <v>45348</v>
      </c>
      <c r="B1299" s="12">
        <v>97.496200000000002</v>
      </c>
      <c r="C1299" s="12">
        <v>141.66919999999999</v>
      </c>
      <c r="D1299" s="12">
        <v>105.6328</v>
      </c>
      <c r="E1299" s="12">
        <v>57.948999999999998</v>
      </c>
      <c r="F1299" s="12">
        <v>151.99639999999999</v>
      </c>
      <c r="G1299" s="12"/>
      <c r="H1299" s="12">
        <v>20.037299999999998</v>
      </c>
      <c r="I1299" s="12">
        <v>64.146600000000007</v>
      </c>
      <c r="J1299" s="12">
        <v>12.631399999999999</v>
      </c>
      <c r="K1299" s="12">
        <v>83.359200000000001</v>
      </c>
      <c r="L1299" s="12">
        <v>78.53</v>
      </c>
      <c r="M1299" s="12">
        <v>84.01</v>
      </c>
      <c r="O1299" s="6">
        <v>45348</v>
      </c>
      <c r="P1299" s="7">
        <f t="shared" si="303"/>
        <v>3.9412431437757661E-3</v>
      </c>
      <c r="Q1299" s="7">
        <f t="shared" si="304"/>
        <v>-1.3585818102725908E-3</v>
      </c>
      <c r="R1299" s="7">
        <f t="shared" si="305"/>
        <v>8.1279661194994923E-3</v>
      </c>
      <c r="S1299" s="7">
        <f t="shared" si="306"/>
        <v>7.4705868599452179E-3</v>
      </c>
      <c r="T1299" s="7">
        <f t="shared" si="307"/>
        <v>-1.7524257487537182E-2</v>
      </c>
      <c r="U1299" s="7" t="str">
        <f t="shared" si="308"/>
        <v/>
      </c>
      <c r="V1299" s="7">
        <f t="shared" si="309"/>
        <v>1.2156052532208743E-2</v>
      </c>
      <c r="W1299" s="7">
        <f t="shared" si="310"/>
        <v>2.3950642810738193E-2</v>
      </c>
      <c r="X1299" s="7">
        <f t="shared" si="311"/>
        <v>-1.3524983244961175E-2</v>
      </c>
      <c r="Y1299" s="7">
        <f t="shared" si="312"/>
        <v>0</v>
      </c>
      <c r="Z1299" s="7">
        <v>-3.669E-3</v>
      </c>
      <c r="AA1299" s="7">
        <f t="shared" si="313"/>
        <v>1.1913290197610376E-2</v>
      </c>
      <c r="AB1299" s="7">
        <f t="shared" si="314"/>
        <v>-2.021523965668787E-3</v>
      </c>
      <c r="AE1299" s="6">
        <v>45348</v>
      </c>
      <c r="AF1299" s="7">
        <v>13.74</v>
      </c>
      <c r="AG1299" s="7">
        <v>31.71</v>
      </c>
      <c r="AH1299" s="7">
        <v>110.77</v>
      </c>
      <c r="AI1299" s="7">
        <f t="shared" si="300"/>
        <v>5.480000000000004</v>
      </c>
      <c r="AJ1299" s="7">
        <v>1.65</v>
      </c>
      <c r="AK1299" s="7">
        <v>24.009</v>
      </c>
      <c r="AL1299" s="7">
        <f t="shared" si="301"/>
        <v>22.359000000000002</v>
      </c>
      <c r="AM1299" s="7">
        <v>5.33</v>
      </c>
      <c r="AN1299" s="7">
        <v>4.6900000000000004</v>
      </c>
      <c r="AO1299" s="7">
        <v>4.28</v>
      </c>
      <c r="AP1299" s="7">
        <f t="shared" si="302"/>
        <v>-0.41000000000000014</v>
      </c>
      <c r="AQ1299" s="7">
        <v>2.31</v>
      </c>
      <c r="AR1299" s="7">
        <v>121.0592</v>
      </c>
      <c r="AS1299" s="7">
        <v>2028.5</v>
      </c>
      <c r="AT1299" s="14">
        <v>310.96699999999998</v>
      </c>
      <c r="AU1299" s="14">
        <v>100.285</v>
      </c>
      <c r="AV1299" s="14">
        <v>76.900000000000006</v>
      </c>
      <c r="AY1299" s="6">
        <v>45348</v>
      </c>
      <c r="AZ1299" s="12">
        <v>0</v>
      </c>
      <c r="BA1299" s="12">
        <v>0</v>
      </c>
      <c r="BB1299" s="12">
        <v>0</v>
      </c>
      <c r="BE1299" s="6">
        <v>45348</v>
      </c>
      <c r="BF1299" t="s">
        <v>58</v>
      </c>
      <c r="BG1299" s="52">
        <v>5</v>
      </c>
    </row>
    <row r="1300" spans="1:59" x14ac:dyDescent="0.2">
      <c r="A1300" s="6">
        <v>45349</v>
      </c>
      <c r="B1300" s="12">
        <v>97.290400000000005</v>
      </c>
      <c r="C1300" s="12">
        <v>139.56870000000001</v>
      </c>
      <c r="D1300" s="12">
        <v>104.8717</v>
      </c>
      <c r="E1300" s="12">
        <v>58.073599999999999</v>
      </c>
      <c r="F1300" s="12">
        <v>150.22139999999999</v>
      </c>
      <c r="G1300" s="12"/>
      <c r="H1300" s="12">
        <v>19.302299999999999</v>
      </c>
      <c r="I1300" s="12">
        <v>63.401699999999998</v>
      </c>
      <c r="J1300" s="12">
        <v>12.631399999999999</v>
      </c>
      <c r="K1300" s="12">
        <v>83.377399999999994</v>
      </c>
      <c r="L1300" s="12">
        <v>79.8</v>
      </c>
      <c r="M1300" s="12">
        <v>83.8</v>
      </c>
      <c r="O1300" s="6">
        <v>45349</v>
      </c>
      <c r="P1300" s="7">
        <f t="shared" si="303"/>
        <v>-2.1130824869549799E-3</v>
      </c>
      <c r="Q1300" s="7">
        <f t="shared" si="304"/>
        <v>-1.4937809294748602E-2</v>
      </c>
      <c r="R1300" s="7">
        <f t="shared" si="305"/>
        <v>-7.2312308433760504E-3</v>
      </c>
      <c r="S1300" s="7">
        <f t="shared" si="306"/>
        <v>2.1478582259211163E-3</v>
      </c>
      <c r="T1300" s="7">
        <f t="shared" si="307"/>
        <v>-1.1746630476344774E-2</v>
      </c>
      <c r="U1300" s="7" t="str">
        <f t="shared" si="308"/>
        <v/>
      </c>
      <c r="V1300" s="7">
        <f t="shared" si="309"/>
        <v>-3.7371276805769307E-2</v>
      </c>
      <c r="W1300" s="7">
        <f t="shared" si="310"/>
        <v>-1.1680413913810649E-2</v>
      </c>
      <c r="X1300" s="7">
        <f t="shared" si="311"/>
        <v>0</v>
      </c>
      <c r="Y1300" s="7">
        <f t="shared" si="312"/>
        <v>2.1830839866321969E-4</v>
      </c>
      <c r="Z1300" s="7">
        <v>1.856E-3</v>
      </c>
      <c r="AA1300" s="7">
        <f t="shared" si="313"/>
        <v>1.6042787068979804E-2</v>
      </c>
      <c r="AB1300" s="7">
        <f t="shared" si="314"/>
        <v>-2.5028318887185099E-3</v>
      </c>
      <c r="AE1300" s="6">
        <v>45349</v>
      </c>
      <c r="AF1300" s="7">
        <v>13.43</v>
      </c>
      <c r="AG1300" s="7">
        <v>31.35</v>
      </c>
      <c r="AH1300" s="7">
        <v>110.8</v>
      </c>
      <c r="AI1300" s="7">
        <f t="shared" si="300"/>
        <v>4</v>
      </c>
      <c r="AJ1300" s="7">
        <v>1.52</v>
      </c>
      <c r="AK1300" s="7">
        <v>24.391999999999999</v>
      </c>
      <c r="AL1300" s="7">
        <f t="shared" si="301"/>
        <v>22.872</v>
      </c>
      <c r="AM1300" s="7">
        <v>5.33</v>
      </c>
      <c r="AN1300" s="7">
        <v>4.7</v>
      </c>
      <c r="AO1300" s="7">
        <v>4.3099999999999996</v>
      </c>
      <c r="AP1300" s="7">
        <f t="shared" si="302"/>
        <v>-0.39000000000000057</v>
      </c>
      <c r="AQ1300" s="7">
        <v>2.3199999999999998</v>
      </c>
      <c r="AR1300" s="7">
        <v>120.96469999999999</v>
      </c>
      <c r="AS1300" s="7">
        <v>2034</v>
      </c>
      <c r="AT1300" s="14">
        <v>310.96699999999998</v>
      </c>
      <c r="AU1300" s="14">
        <v>100.285</v>
      </c>
      <c r="AV1300" s="14">
        <v>76.900000000000006</v>
      </c>
      <c r="AY1300" s="6">
        <v>45349</v>
      </c>
      <c r="AZ1300" s="12">
        <v>0</v>
      </c>
      <c r="BA1300" s="12">
        <v>0</v>
      </c>
      <c r="BB1300" s="12">
        <v>0</v>
      </c>
      <c r="BE1300" s="6">
        <v>45349</v>
      </c>
      <c r="BF1300" t="s">
        <v>58</v>
      </c>
      <c r="BG1300" s="52">
        <v>5</v>
      </c>
    </row>
    <row r="1301" spans="1:59" x14ac:dyDescent="0.2">
      <c r="A1301" s="6">
        <v>45350</v>
      </c>
      <c r="B1301" s="12">
        <v>97.561599999999999</v>
      </c>
      <c r="C1301" s="12">
        <v>139.7338</v>
      </c>
      <c r="D1301" s="12">
        <v>105.2757</v>
      </c>
      <c r="E1301" s="12">
        <v>57.747700000000002</v>
      </c>
      <c r="F1301" s="12">
        <v>149.93700000000001</v>
      </c>
      <c r="G1301" s="12"/>
      <c r="H1301" s="12">
        <v>19.665500000000002</v>
      </c>
      <c r="I1301" s="12">
        <v>62.986800000000002</v>
      </c>
      <c r="J1301" s="12">
        <v>12.4938</v>
      </c>
      <c r="K1301" s="12">
        <v>83.386499999999998</v>
      </c>
      <c r="L1301" s="12">
        <v>79.44</v>
      </c>
      <c r="M1301" s="12">
        <v>84.08</v>
      </c>
      <c r="O1301" s="6">
        <v>45350</v>
      </c>
      <c r="P1301" s="7">
        <f t="shared" si="303"/>
        <v>2.7836529788879652E-3</v>
      </c>
      <c r="Q1301" s="7">
        <f t="shared" si="304"/>
        <v>1.1822308731901309E-3</v>
      </c>
      <c r="R1301" s="7">
        <f t="shared" si="305"/>
        <v>3.8449250165294435E-3</v>
      </c>
      <c r="S1301" s="7">
        <f t="shared" si="306"/>
        <v>-5.627649838431851E-3</v>
      </c>
      <c r="T1301" s="7">
        <f t="shared" si="307"/>
        <v>-1.8950000073778353E-3</v>
      </c>
      <c r="U1301" s="7" t="str">
        <f t="shared" si="308"/>
        <v/>
      </c>
      <c r="V1301" s="7">
        <f t="shared" si="309"/>
        <v>1.8641571649091974E-2</v>
      </c>
      <c r="W1301" s="7">
        <f t="shared" si="310"/>
        <v>-6.5654943349916835E-3</v>
      </c>
      <c r="X1301" s="7">
        <f t="shared" si="311"/>
        <v>-1.0953256148970317E-2</v>
      </c>
      <c r="Y1301" s="7">
        <f t="shared" si="312"/>
        <v>1.0913632997355646E-4</v>
      </c>
      <c r="Z1301" s="7">
        <v>-1.323E-3</v>
      </c>
      <c r="AA1301" s="7">
        <f t="shared" si="313"/>
        <v>-4.5214847188458961E-3</v>
      </c>
      <c r="AB1301" s="7">
        <f t="shared" si="314"/>
        <v>3.3357190806582435E-3</v>
      </c>
      <c r="AE1301" s="6">
        <v>45350</v>
      </c>
      <c r="AF1301" s="7">
        <v>13.84</v>
      </c>
      <c r="AG1301" s="7">
        <v>31.21</v>
      </c>
      <c r="AH1301" s="7">
        <v>108.71</v>
      </c>
      <c r="AI1301" s="7">
        <f t="shared" si="300"/>
        <v>4.6400000000000006</v>
      </c>
      <c r="AJ1301" s="7">
        <v>1.61</v>
      </c>
      <c r="AK1301" s="7">
        <v>25.619</v>
      </c>
      <c r="AL1301" s="7">
        <f t="shared" si="301"/>
        <v>24.009</v>
      </c>
      <c r="AM1301" s="7">
        <v>5.33</v>
      </c>
      <c r="AN1301" s="7">
        <v>4.6399999999999997</v>
      </c>
      <c r="AO1301" s="7">
        <v>4.2699999999999996</v>
      </c>
      <c r="AP1301" s="7">
        <f t="shared" si="302"/>
        <v>-0.37000000000000011</v>
      </c>
      <c r="AQ1301" s="7">
        <v>2.33</v>
      </c>
      <c r="AR1301" s="7">
        <v>121.128</v>
      </c>
      <c r="AS1301" s="7">
        <v>2033</v>
      </c>
      <c r="AT1301" s="14">
        <v>310.96699999999998</v>
      </c>
      <c r="AU1301" s="14">
        <v>100.285</v>
      </c>
      <c r="AV1301" s="14">
        <v>76.900000000000006</v>
      </c>
      <c r="AY1301" s="6">
        <v>45350</v>
      </c>
      <c r="AZ1301" s="12">
        <v>0</v>
      </c>
      <c r="BA1301" s="12">
        <v>0</v>
      </c>
      <c r="BB1301" s="12">
        <v>0</v>
      </c>
      <c r="BE1301" s="6">
        <v>45350</v>
      </c>
      <c r="BF1301" t="s">
        <v>58</v>
      </c>
      <c r="BG1301" s="52">
        <v>5</v>
      </c>
    </row>
    <row r="1302" spans="1:59" x14ac:dyDescent="0.2">
      <c r="A1302" s="6">
        <v>45351</v>
      </c>
      <c r="B1302" s="12">
        <v>97.748599999999996</v>
      </c>
      <c r="C1302" s="12">
        <v>139.43109999999999</v>
      </c>
      <c r="D1302" s="12">
        <v>105.74550000000001</v>
      </c>
      <c r="E1302" s="12">
        <v>58.083199999999998</v>
      </c>
      <c r="F1302" s="12">
        <v>152.20240000000001</v>
      </c>
      <c r="G1302" s="12"/>
      <c r="H1302" s="12">
        <v>19.483899999999998</v>
      </c>
      <c r="I1302" s="12">
        <v>63.298000000000002</v>
      </c>
      <c r="J1302" s="12">
        <v>12.5884</v>
      </c>
      <c r="K1302" s="12">
        <v>83.422799999999995</v>
      </c>
      <c r="L1302" s="12">
        <v>79.22</v>
      </c>
      <c r="M1302" s="12">
        <v>84.57</v>
      </c>
      <c r="O1302" s="6">
        <v>45351</v>
      </c>
      <c r="P1302" s="7">
        <f t="shared" si="303"/>
        <v>1.9149031350314837E-3</v>
      </c>
      <c r="Q1302" s="7">
        <f t="shared" si="304"/>
        <v>-2.16861158856331E-3</v>
      </c>
      <c r="R1302" s="7">
        <f t="shared" si="305"/>
        <v>4.4526405516407703E-3</v>
      </c>
      <c r="S1302" s="7">
        <f t="shared" si="306"/>
        <v>5.7929436485550153E-3</v>
      </c>
      <c r="T1302" s="7">
        <f t="shared" si="307"/>
        <v>1.4996008157069796E-2</v>
      </c>
      <c r="U1302" s="7" t="str">
        <f t="shared" si="308"/>
        <v/>
      </c>
      <c r="V1302" s="7">
        <f t="shared" si="309"/>
        <v>-9.2773479293064651E-3</v>
      </c>
      <c r="W1302" s="7">
        <f t="shared" si="310"/>
        <v>4.9285524455315788E-3</v>
      </c>
      <c r="X1302" s="7">
        <f t="shared" si="311"/>
        <v>7.5432337326230602E-3</v>
      </c>
      <c r="Y1302" s="7">
        <f t="shared" si="312"/>
        <v>4.352275391480913E-4</v>
      </c>
      <c r="Z1302" s="7">
        <v>3.5890000000000002E-3</v>
      </c>
      <c r="AA1302" s="7">
        <f t="shared" si="313"/>
        <v>-2.773227543146533E-3</v>
      </c>
      <c r="AB1302" s="7">
        <f t="shared" si="314"/>
        <v>5.8108672254351358E-3</v>
      </c>
      <c r="AE1302" s="6">
        <v>45351</v>
      </c>
      <c r="AF1302" s="7">
        <v>13.4</v>
      </c>
      <c r="AG1302" s="7">
        <v>31.5</v>
      </c>
      <c r="AH1302" s="7">
        <v>109.1</v>
      </c>
      <c r="AI1302" s="7">
        <f t="shared" si="300"/>
        <v>5.3499999999999943</v>
      </c>
      <c r="AJ1302" s="7">
        <v>1.67</v>
      </c>
      <c r="AK1302" s="7">
        <v>24.864999999999998</v>
      </c>
      <c r="AL1302" s="7">
        <f t="shared" si="301"/>
        <v>23.195</v>
      </c>
      <c r="AM1302" s="7">
        <v>5.33</v>
      </c>
      <c r="AN1302" s="7">
        <v>4.6399999999999997</v>
      </c>
      <c r="AO1302" s="7">
        <v>4.25</v>
      </c>
      <c r="AP1302" s="7">
        <f t="shared" si="302"/>
        <v>-0.38999999999999968</v>
      </c>
      <c r="AQ1302" s="7">
        <v>2.33</v>
      </c>
      <c r="AR1302" s="7">
        <v>121.1824</v>
      </c>
      <c r="AS1302" s="7">
        <v>2045.7</v>
      </c>
      <c r="AT1302" s="14">
        <v>310.96699999999998</v>
      </c>
      <c r="AU1302" s="14">
        <v>100.285</v>
      </c>
      <c r="AV1302" s="14">
        <v>76.900000000000006</v>
      </c>
      <c r="AY1302" s="6">
        <v>45351</v>
      </c>
      <c r="AZ1302" s="12">
        <v>0</v>
      </c>
      <c r="BA1302" s="12">
        <v>0</v>
      </c>
      <c r="BB1302" s="12">
        <v>0</v>
      </c>
      <c r="BE1302" s="6">
        <v>45351</v>
      </c>
      <c r="BF1302" t="s">
        <v>58</v>
      </c>
      <c r="BG1302" s="52">
        <v>5</v>
      </c>
    </row>
    <row r="1303" spans="1:59" x14ac:dyDescent="0.2">
      <c r="A1303" s="6">
        <v>45352</v>
      </c>
      <c r="B1303" s="12">
        <v>98.983099999999993</v>
      </c>
      <c r="C1303" s="12">
        <v>140.16489999999999</v>
      </c>
      <c r="D1303" s="12">
        <v>107.3429</v>
      </c>
      <c r="E1303" s="12">
        <v>58.801900000000003</v>
      </c>
      <c r="F1303" s="12">
        <v>153.1634</v>
      </c>
      <c r="G1303" s="12"/>
      <c r="H1303" s="12">
        <v>19.527100000000001</v>
      </c>
      <c r="I1303" s="12">
        <v>63.2697</v>
      </c>
      <c r="J1303" s="12">
        <v>12.880800000000001</v>
      </c>
      <c r="K1303" s="12">
        <v>83.445700000000002</v>
      </c>
      <c r="L1303" s="12">
        <v>80.900000000000006</v>
      </c>
      <c r="M1303" s="12">
        <v>84.82</v>
      </c>
      <c r="O1303" s="6">
        <v>45352</v>
      </c>
      <c r="P1303" s="7">
        <f t="shared" si="303"/>
        <v>1.2550251979500975E-2</v>
      </c>
      <c r="Q1303" s="7">
        <f t="shared" si="304"/>
        <v>5.2490141834160174E-3</v>
      </c>
      <c r="R1303" s="7">
        <f t="shared" si="305"/>
        <v>1.4993119509714629E-2</v>
      </c>
      <c r="S1303" s="7">
        <f t="shared" si="306"/>
        <v>1.2297701890178559E-2</v>
      </c>
      <c r="T1303" s="7">
        <f t="shared" si="307"/>
        <v>6.2941113416513138E-3</v>
      </c>
      <c r="U1303" s="7" t="str">
        <f t="shared" si="308"/>
        <v/>
      </c>
      <c r="V1303" s="7">
        <f t="shared" si="309"/>
        <v>2.2147608448180455E-3</v>
      </c>
      <c r="W1303" s="7">
        <f t="shared" si="310"/>
        <v>-4.471915104978405E-4</v>
      </c>
      <c r="X1303" s="7">
        <f t="shared" si="311"/>
        <v>2.2962075556403103E-2</v>
      </c>
      <c r="Y1303" s="7">
        <f t="shared" si="312"/>
        <v>2.7446762143559892E-4</v>
      </c>
      <c r="Z1303" s="7">
        <v>9.3439999999999999E-3</v>
      </c>
      <c r="AA1303" s="7">
        <f t="shared" si="313"/>
        <v>2.0985031870675609E-2</v>
      </c>
      <c r="AB1303" s="7">
        <f t="shared" si="314"/>
        <v>2.9517702523138355E-3</v>
      </c>
      <c r="AE1303" s="6">
        <v>45352</v>
      </c>
      <c r="AF1303" s="7">
        <v>13.11</v>
      </c>
      <c r="AG1303" s="7">
        <v>31.08</v>
      </c>
      <c r="AH1303" s="7">
        <v>106.48</v>
      </c>
      <c r="AI1303" s="7">
        <f t="shared" si="300"/>
        <v>3.9199999999999875</v>
      </c>
      <c r="AJ1303" s="7">
        <v>1.47</v>
      </c>
      <c r="AK1303" s="7">
        <v>25.809000000000001</v>
      </c>
      <c r="AL1303" s="7">
        <f t="shared" si="301"/>
        <v>24.339000000000002</v>
      </c>
      <c r="AM1303" s="7">
        <v>5.33</v>
      </c>
      <c r="AN1303" s="7">
        <v>4.54</v>
      </c>
      <c r="AO1303" s="7">
        <v>4.1900000000000004</v>
      </c>
      <c r="AP1303" s="7">
        <f t="shared" si="302"/>
        <v>-0.34999999999999964</v>
      </c>
      <c r="AQ1303" s="7">
        <v>2.3199999999999998</v>
      </c>
      <c r="AR1303" s="7">
        <v>121.0111</v>
      </c>
      <c r="AS1303" s="7">
        <v>2086.8998999999999</v>
      </c>
      <c r="AT1303" s="14">
        <v>312.34500000000003</v>
      </c>
      <c r="AU1303" s="14">
        <v>100.4575</v>
      </c>
      <c r="AV1303" s="14">
        <v>79.400000000000006</v>
      </c>
      <c r="AY1303" s="6">
        <v>45352</v>
      </c>
      <c r="AZ1303" s="12">
        <v>0</v>
      </c>
      <c r="BA1303" s="12">
        <v>0</v>
      </c>
      <c r="BB1303" s="12">
        <v>0</v>
      </c>
      <c r="BE1303" s="6">
        <v>45352</v>
      </c>
      <c r="BF1303" t="s">
        <v>58</v>
      </c>
      <c r="BG1303" s="52">
        <v>5</v>
      </c>
    </row>
    <row r="1304" spans="1:59" x14ac:dyDescent="0.2">
      <c r="A1304" s="6">
        <v>45355</v>
      </c>
      <c r="B1304" s="12">
        <v>97.599000000000004</v>
      </c>
      <c r="C1304" s="12">
        <v>136.56010000000001</v>
      </c>
      <c r="D1304" s="12">
        <v>104.8999</v>
      </c>
      <c r="E1304" s="12">
        <v>58.150199999999998</v>
      </c>
      <c r="F1304" s="12">
        <v>150.30959999999999</v>
      </c>
      <c r="G1304" s="12"/>
      <c r="H1304" s="12">
        <v>19.509799999999998</v>
      </c>
      <c r="I1304" s="12">
        <v>61.006700000000002</v>
      </c>
      <c r="J1304" s="12">
        <v>12.811999999999999</v>
      </c>
      <c r="K1304" s="12">
        <v>83.454800000000006</v>
      </c>
      <c r="L1304" s="12">
        <v>79.67</v>
      </c>
      <c r="M1304" s="12">
        <v>86.58</v>
      </c>
      <c r="O1304" s="6">
        <v>45355</v>
      </c>
      <c r="P1304" s="7">
        <f t="shared" si="303"/>
        <v>-1.4081881026854471E-2</v>
      </c>
      <c r="Q1304" s="7">
        <f t="shared" si="304"/>
        <v>-2.6054775857886348E-2</v>
      </c>
      <c r="R1304" s="7">
        <f t="shared" si="305"/>
        <v>-2.3021821226249368E-2</v>
      </c>
      <c r="S1304" s="7">
        <f t="shared" si="306"/>
        <v>-1.1144848968029865E-2</v>
      </c>
      <c r="T1304" s="7">
        <f t="shared" si="307"/>
        <v>-1.8808158395601113E-2</v>
      </c>
      <c r="U1304" s="7" t="str">
        <f t="shared" si="308"/>
        <v/>
      </c>
      <c r="V1304" s="7">
        <f t="shared" si="309"/>
        <v>-8.8634093038005447E-4</v>
      </c>
      <c r="W1304" s="7">
        <f t="shared" si="310"/>
        <v>-3.6422847356516526E-2</v>
      </c>
      <c r="X1304" s="7">
        <f t="shared" si="311"/>
        <v>-5.3555988016800752E-3</v>
      </c>
      <c r="Y1304" s="7">
        <f t="shared" si="312"/>
        <v>1.0904700715711484E-4</v>
      </c>
      <c r="Z1304" s="7">
        <v>-1.073E-3</v>
      </c>
      <c r="AA1304" s="7">
        <f t="shared" si="313"/>
        <v>-1.5320720672171433E-2</v>
      </c>
      <c r="AB1304" s="7">
        <f t="shared" si="314"/>
        <v>2.0537477967389913E-2</v>
      </c>
      <c r="AE1304" s="6">
        <v>45355</v>
      </c>
      <c r="AF1304" s="7">
        <v>13.49</v>
      </c>
      <c r="AG1304" s="7">
        <v>30.47</v>
      </c>
      <c r="AH1304" s="7">
        <v>109.57</v>
      </c>
      <c r="AI1304" s="7">
        <f t="shared" si="300"/>
        <v>6.9099999999999966</v>
      </c>
      <c r="AJ1304" s="7">
        <v>1.48</v>
      </c>
      <c r="AK1304" s="7">
        <v>26.885000000000002</v>
      </c>
      <c r="AL1304" s="7">
        <f t="shared" si="301"/>
        <v>25.405000000000001</v>
      </c>
      <c r="AM1304" s="7">
        <v>5.33</v>
      </c>
      <c r="AN1304" s="7">
        <v>4.6100000000000003</v>
      </c>
      <c r="AO1304" s="7">
        <v>4.22</v>
      </c>
      <c r="AP1304" s="7">
        <f t="shared" si="302"/>
        <v>-0.39000000000000057</v>
      </c>
      <c r="AQ1304" s="7">
        <v>2.34</v>
      </c>
      <c r="AR1304" s="7">
        <v>120.872</v>
      </c>
      <c r="AS1304" s="7">
        <v>2117.6999999999998</v>
      </c>
      <c r="AT1304" s="14">
        <v>312.34500000000003</v>
      </c>
      <c r="AU1304" s="14">
        <v>100.4575</v>
      </c>
      <c r="AV1304" s="14">
        <v>79.400000000000006</v>
      </c>
      <c r="AY1304" s="6">
        <v>45355</v>
      </c>
      <c r="AZ1304" s="12">
        <v>0</v>
      </c>
      <c r="BA1304" s="12">
        <v>0</v>
      </c>
      <c r="BB1304" s="12">
        <v>0</v>
      </c>
      <c r="BE1304" s="6">
        <v>45355</v>
      </c>
      <c r="BF1304" t="s">
        <v>58</v>
      </c>
      <c r="BG1304" s="52">
        <v>5</v>
      </c>
    </row>
    <row r="1305" spans="1:59" x14ac:dyDescent="0.2">
      <c r="A1305" s="6">
        <v>45356</v>
      </c>
      <c r="B1305" s="12">
        <v>98.796099999999996</v>
      </c>
      <c r="C1305" s="12">
        <v>137.2114</v>
      </c>
      <c r="D1305" s="12">
        <v>104.5052</v>
      </c>
      <c r="E1305" s="12">
        <v>58.054400000000001</v>
      </c>
      <c r="F1305" s="12">
        <v>150.54499999999999</v>
      </c>
      <c r="G1305" s="12"/>
      <c r="H1305" s="12">
        <v>20.193000000000001</v>
      </c>
      <c r="I1305" s="12">
        <v>63.033999999999999</v>
      </c>
      <c r="J1305" s="12">
        <v>12.915100000000001</v>
      </c>
      <c r="K1305" s="12">
        <v>83.454800000000006</v>
      </c>
      <c r="L1305" s="12">
        <v>79.11</v>
      </c>
      <c r="M1305" s="12">
        <v>85.82</v>
      </c>
      <c r="O1305" s="6">
        <v>45356</v>
      </c>
      <c r="P1305" s="7">
        <f t="shared" si="303"/>
        <v>1.2190882825587364E-2</v>
      </c>
      <c r="Q1305" s="7">
        <f t="shared" si="304"/>
        <v>4.7579914542103087E-3</v>
      </c>
      <c r="R1305" s="7">
        <f t="shared" si="305"/>
        <v>-3.7697311805605254E-3</v>
      </c>
      <c r="S1305" s="7">
        <f t="shared" si="306"/>
        <v>-1.6488163412369328E-3</v>
      </c>
      <c r="T1305" s="7">
        <f t="shared" si="307"/>
        <v>1.5648758439325563E-3</v>
      </c>
      <c r="U1305" s="7" t="str">
        <f t="shared" si="308"/>
        <v/>
      </c>
      <c r="V1305" s="7">
        <f t="shared" si="309"/>
        <v>3.4419106267464139E-2</v>
      </c>
      <c r="W1305" s="7">
        <f t="shared" si="310"/>
        <v>3.2690569147621612E-2</v>
      </c>
      <c r="X1305" s="7">
        <f t="shared" si="311"/>
        <v>8.0149377054881295E-3</v>
      </c>
      <c r="Y1305" s="7">
        <f t="shared" si="312"/>
        <v>0</v>
      </c>
      <c r="Z1305" s="7">
        <v>-1.0044000000000001E-2</v>
      </c>
      <c r="AA1305" s="7">
        <f t="shared" si="313"/>
        <v>-7.0538143589696928E-3</v>
      </c>
      <c r="AB1305" s="7">
        <f t="shared" si="314"/>
        <v>-8.8167624504559092E-3</v>
      </c>
      <c r="AE1305" s="6">
        <v>45356</v>
      </c>
      <c r="AF1305" s="7">
        <v>14.46</v>
      </c>
      <c r="AG1305" s="7">
        <v>30.19</v>
      </c>
      <c r="AH1305" s="7">
        <v>110.33</v>
      </c>
      <c r="AI1305" s="7">
        <f t="shared" si="300"/>
        <v>6.7099999999999937</v>
      </c>
      <c r="AJ1305" s="7">
        <v>1.51</v>
      </c>
      <c r="AK1305" s="7">
        <v>27.468</v>
      </c>
      <c r="AL1305" s="7">
        <f t="shared" si="301"/>
        <v>25.957999999999998</v>
      </c>
      <c r="AM1305" s="7">
        <v>5.33</v>
      </c>
      <c r="AN1305" s="7">
        <v>4.54</v>
      </c>
      <c r="AO1305" s="7">
        <v>4.13</v>
      </c>
      <c r="AP1305" s="7">
        <f t="shared" si="302"/>
        <v>-0.41000000000000014</v>
      </c>
      <c r="AQ1305" s="7">
        <v>2.3199999999999998</v>
      </c>
      <c r="AR1305" s="7">
        <v>120.88460000000001</v>
      </c>
      <c r="AS1305" s="7">
        <v>2133.5</v>
      </c>
      <c r="AT1305" s="14">
        <v>312.34500000000003</v>
      </c>
      <c r="AU1305" s="14">
        <v>100.4575</v>
      </c>
      <c r="AV1305" s="14">
        <v>79.400000000000006</v>
      </c>
      <c r="AY1305" s="6">
        <v>45356</v>
      </c>
      <c r="AZ1305" s="12">
        <v>0</v>
      </c>
      <c r="BA1305" s="12">
        <v>0</v>
      </c>
      <c r="BB1305" s="12">
        <v>0</v>
      </c>
      <c r="BE1305" s="6">
        <v>45356</v>
      </c>
      <c r="BF1305" t="s">
        <v>58</v>
      </c>
      <c r="BG1305" s="52">
        <v>5</v>
      </c>
    </row>
    <row r="1306" spans="1:59" x14ac:dyDescent="0.2">
      <c r="A1306" s="6">
        <v>45357</v>
      </c>
      <c r="B1306" s="12">
        <v>99.852900000000005</v>
      </c>
      <c r="C1306" s="12">
        <v>136.0556</v>
      </c>
      <c r="D1306" s="12">
        <v>105.2287</v>
      </c>
      <c r="E1306" s="12">
        <v>58.543100000000003</v>
      </c>
      <c r="F1306" s="12">
        <v>150.7313</v>
      </c>
      <c r="G1306" s="12"/>
      <c r="H1306" s="12">
        <v>20.1584</v>
      </c>
      <c r="I1306" s="12">
        <v>64.372900000000001</v>
      </c>
      <c r="J1306" s="12">
        <v>13.026899999999999</v>
      </c>
      <c r="K1306" s="12">
        <v>83.472999999999999</v>
      </c>
      <c r="L1306" s="12">
        <v>80.08</v>
      </c>
      <c r="M1306" s="12">
        <v>86.59</v>
      </c>
      <c r="O1306" s="6">
        <v>45357</v>
      </c>
      <c r="P1306" s="7">
        <f t="shared" si="303"/>
        <v>1.0639972714910994E-2</v>
      </c>
      <c r="Q1306" s="7">
        <f t="shared" si="304"/>
        <v>-8.459176499085121E-3</v>
      </c>
      <c r="R1306" s="7">
        <f t="shared" si="305"/>
        <v>6.8992458525450589E-3</v>
      </c>
      <c r="S1306" s="7">
        <f t="shared" si="306"/>
        <v>8.3827331075045294E-3</v>
      </c>
      <c r="T1306" s="7">
        <f t="shared" si="307"/>
        <v>1.2367386598007449E-3</v>
      </c>
      <c r="U1306" s="7" t="str">
        <f t="shared" si="308"/>
        <v/>
      </c>
      <c r="V1306" s="7">
        <f t="shared" si="309"/>
        <v>-1.7149347224575755E-3</v>
      </c>
      <c r="W1306" s="7">
        <f t="shared" si="310"/>
        <v>2.1018473737621172E-2</v>
      </c>
      <c r="X1306" s="7">
        <f t="shared" si="311"/>
        <v>8.619280869090095E-3</v>
      </c>
      <c r="Y1306" s="7">
        <f t="shared" si="312"/>
        <v>2.1805834704717635E-4</v>
      </c>
      <c r="Z1306" s="7">
        <v>5.0540000000000003E-3</v>
      </c>
      <c r="AA1306" s="7">
        <f t="shared" si="313"/>
        <v>1.2186845973660087E-2</v>
      </c>
      <c r="AB1306" s="7">
        <f t="shared" si="314"/>
        <v>8.9322558963312298E-3</v>
      </c>
      <c r="AE1306" s="6">
        <v>45357</v>
      </c>
      <c r="AF1306" s="7">
        <v>14.5</v>
      </c>
      <c r="AG1306" s="7">
        <v>29.57</v>
      </c>
      <c r="AH1306" s="7">
        <v>105.33</v>
      </c>
      <c r="AI1306" s="7">
        <f t="shared" si="300"/>
        <v>6.5100000000000051</v>
      </c>
      <c r="AJ1306" s="7">
        <v>1.67</v>
      </c>
      <c r="AK1306" s="7">
        <v>26.571999999999999</v>
      </c>
      <c r="AL1306" s="7">
        <f t="shared" si="301"/>
        <v>24.902000000000001</v>
      </c>
      <c r="AM1306" s="7">
        <v>5.33</v>
      </c>
      <c r="AN1306" s="7">
        <v>4.55</v>
      </c>
      <c r="AO1306" s="7">
        <v>4.1100000000000003</v>
      </c>
      <c r="AP1306" s="7">
        <f t="shared" si="302"/>
        <v>-0.4399999999999995</v>
      </c>
      <c r="AQ1306" s="7">
        <v>2.2999999999999998</v>
      </c>
      <c r="AR1306" s="7">
        <v>120.4649</v>
      </c>
      <c r="AS1306" s="7">
        <v>2150.3000000000002</v>
      </c>
      <c r="AT1306" s="14">
        <v>312.34500000000003</v>
      </c>
      <c r="AU1306" s="14">
        <v>100.4575</v>
      </c>
      <c r="AV1306" s="14">
        <v>79.400000000000006</v>
      </c>
      <c r="AY1306" s="6">
        <v>45357</v>
      </c>
      <c r="AZ1306" s="12">
        <v>0</v>
      </c>
      <c r="BA1306" s="12">
        <v>0</v>
      </c>
      <c r="BB1306" s="12">
        <v>0</v>
      </c>
      <c r="BE1306" s="6">
        <v>45357</v>
      </c>
      <c r="BF1306" t="s">
        <v>58</v>
      </c>
      <c r="BG1306" s="52">
        <v>5</v>
      </c>
    </row>
    <row r="1307" spans="1:59" x14ac:dyDescent="0.2">
      <c r="A1307" s="6">
        <v>45358</v>
      </c>
      <c r="B1307" s="12">
        <v>100.414</v>
      </c>
      <c r="C1307" s="12">
        <v>137.00960000000001</v>
      </c>
      <c r="D1307" s="12">
        <v>105.9335</v>
      </c>
      <c r="E1307" s="12">
        <v>58.716299999999997</v>
      </c>
      <c r="F1307" s="12">
        <v>151.23150000000001</v>
      </c>
      <c r="G1307" s="12"/>
      <c r="H1307" s="12">
        <v>20.322700000000001</v>
      </c>
      <c r="I1307" s="12">
        <v>65.681799999999996</v>
      </c>
      <c r="J1307" s="12">
        <v>13.061299999999999</v>
      </c>
      <c r="K1307" s="12">
        <v>83.509500000000003</v>
      </c>
      <c r="L1307" s="12">
        <v>79.81</v>
      </c>
      <c r="M1307" s="12">
        <v>84.88</v>
      </c>
      <c r="O1307" s="6">
        <v>45358</v>
      </c>
      <c r="P1307" s="7">
        <f t="shared" si="303"/>
        <v>5.6035367621241044E-3</v>
      </c>
      <c r="Q1307" s="7">
        <f t="shared" si="304"/>
        <v>6.987370645934003E-3</v>
      </c>
      <c r="R1307" s="7">
        <f t="shared" si="305"/>
        <v>6.6754619648844056E-3</v>
      </c>
      <c r="S1307" s="7">
        <f t="shared" si="306"/>
        <v>2.9541363158695788E-3</v>
      </c>
      <c r="T1307" s="7">
        <f t="shared" si="307"/>
        <v>3.3129939019854227E-3</v>
      </c>
      <c r="U1307" s="7" t="str">
        <f t="shared" si="308"/>
        <v/>
      </c>
      <c r="V1307" s="7">
        <f t="shared" si="309"/>
        <v>8.1174129248307685E-3</v>
      </c>
      <c r="W1307" s="7">
        <f t="shared" si="310"/>
        <v>2.0129133278980488E-2</v>
      </c>
      <c r="X1307" s="7">
        <f t="shared" si="311"/>
        <v>2.6372091548897436E-3</v>
      </c>
      <c r="Y1307" s="7">
        <f t="shared" si="312"/>
        <v>4.3717156685678106E-4</v>
      </c>
      <c r="Z1307" s="7">
        <v>9.8779999999999996E-3</v>
      </c>
      <c r="AA1307" s="7">
        <f t="shared" si="313"/>
        <v>-3.3773251190475574E-3</v>
      </c>
      <c r="AB1307" s="7">
        <f t="shared" si="314"/>
        <v>-1.9945841153982236E-2</v>
      </c>
      <c r="AE1307" s="6">
        <v>45358</v>
      </c>
      <c r="AF1307" s="7">
        <v>14.44</v>
      </c>
      <c r="AG1307" s="7">
        <v>29.57</v>
      </c>
      <c r="AH1307" s="7">
        <v>105.45</v>
      </c>
      <c r="AI1307" s="7">
        <f t="shared" si="300"/>
        <v>5.0699999999999932</v>
      </c>
      <c r="AJ1307" s="7">
        <v>1.56</v>
      </c>
      <c r="AK1307" s="7">
        <v>25.992000000000001</v>
      </c>
      <c r="AL1307" s="7">
        <f t="shared" si="301"/>
        <v>24.432000000000002</v>
      </c>
      <c r="AM1307" s="7">
        <v>5.33</v>
      </c>
      <c r="AN1307" s="7">
        <v>4.5</v>
      </c>
      <c r="AO1307" s="7">
        <v>4.09</v>
      </c>
      <c r="AP1307" s="7">
        <f t="shared" si="302"/>
        <v>-0.41000000000000014</v>
      </c>
      <c r="AQ1307" s="7">
        <v>2.2799999999999998</v>
      </c>
      <c r="AR1307" s="7">
        <v>120.1909</v>
      </c>
      <c r="AS1307" s="7">
        <v>2158</v>
      </c>
      <c r="AT1307" s="14">
        <v>312.34500000000003</v>
      </c>
      <c r="AU1307" s="14">
        <v>100.4575</v>
      </c>
      <c r="AV1307" s="14">
        <v>79.400000000000006</v>
      </c>
      <c r="AY1307" s="6">
        <v>45358</v>
      </c>
      <c r="AZ1307" s="12">
        <v>0</v>
      </c>
      <c r="BA1307" s="12">
        <v>0</v>
      </c>
      <c r="BB1307" s="12">
        <v>0</v>
      </c>
      <c r="BE1307" s="6">
        <v>45358</v>
      </c>
      <c r="BF1307" t="s">
        <v>58</v>
      </c>
      <c r="BG1307" s="52">
        <v>5</v>
      </c>
    </row>
    <row r="1308" spans="1:59" x14ac:dyDescent="0.2">
      <c r="A1308" s="6">
        <v>45359</v>
      </c>
      <c r="B1308" s="12">
        <v>101.3586</v>
      </c>
      <c r="C1308" s="12">
        <v>137.47739999999999</v>
      </c>
      <c r="D1308" s="12">
        <v>106.1777</v>
      </c>
      <c r="E1308" s="12">
        <v>58.4758</v>
      </c>
      <c r="F1308" s="12">
        <v>151.9572</v>
      </c>
      <c r="G1308" s="12"/>
      <c r="H1308" s="12">
        <v>20.063300000000002</v>
      </c>
      <c r="I1308" s="12">
        <v>64.799700000000001</v>
      </c>
      <c r="J1308" s="12">
        <v>12.9237</v>
      </c>
      <c r="K1308" s="12">
        <v>83.518600000000006</v>
      </c>
      <c r="L1308" s="12">
        <v>78.959999999999994</v>
      </c>
      <c r="M1308" s="12">
        <v>84.29</v>
      </c>
      <c r="O1308" s="6">
        <v>45359</v>
      </c>
      <c r="P1308" s="7">
        <f t="shared" si="303"/>
        <v>9.3630839952583405E-3</v>
      </c>
      <c r="Q1308" s="7">
        <f t="shared" si="304"/>
        <v>3.4085435952512107E-3</v>
      </c>
      <c r="R1308" s="7">
        <f t="shared" si="305"/>
        <v>2.3025668412785583E-3</v>
      </c>
      <c r="S1308" s="7">
        <f t="shared" si="306"/>
        <v>-4.1043779848673675E-3</v>
      </c>
      <c r="T1308" s="7">
        <f t="shared" si="307"/>
        <v>4.7871268677220765E-3</v>
      </c>
      <c r="U1308" s="7" t="str">
        <f t="shared" si="308"/>
        <v/>
      </c>
      <c r="V1308" s="7">
        <f t="shared" si="309"/>
        <v>-1.2846212414418455E-2</v>
      </c>
      <c r="W1308" s="7">
        <f t="shared" si="310"/>
        <v>-1.3520896653686654E-2</v>
      </c>
      <c r="X1308" s="7">
        <f t="shared" si="311"/>
        <v>-1.0590824411214284E-2</v>
      </c>
      <c r="Y1308" s="7">
        <f t="shared" si="312"/>
        <v>1.0896370142511E-4</v>
      </c>
      <c r="Z1308" s="7">
        <v>-6.0200000000000002E-3</v>
      </c>
      <c r="AA1308" s="7">
        <f t="shared" si="313"/>
        <v>-1.0707414762691443E-2</v>
      </c>
      <c r="AB1308" s="7">
        <f t="shared" si="314"/>
        <v>-6.9752602963367898E-3</v>
      </c>
      <c r="AE1308" s="6">
        <v>45359</v>
      </c>
      <c r="AF1308" s="7">
        <v>14.74</v>
      </c>
      <c r="AG1308" s="7">
        <v>29.64</v>
      </c>
      <c r="AH1308" s="7">
        <v>100.88</v>
      </c>
      <c r="AI1308" s="7">
        <f t="shared" si="300"/>
        <v>5.3300000000000125</v>
      </c>
      <c r="AJ1308" s="7">
        <v>1.54</v>
      </c>
      <c r="AK1308" s="7">
        <v>26.391999999999999</v>
      </c>
      <c r="AL1308" s="7">
        <f t="shared" si="301"/>
        <v>24.852</v>
      </c>
      <c r="AM1308" s="7">
        <v>5.33</v>
      </c>
      <c r="AN1308" s="7">
        <v>4.4800000000000004</v>
      </c>
      <c r="AO1308" s="7">
        <v>4.09</v>
      </c>
      <c r="AP1308" s="7">
        <f t="shared" si="302"/>
        <v>-0.39000000000000057</v>
      </c>
      <c r="AQ1308" s="7">
        <v>2.2799999999999998</v>
      </c>
      <c r="AR1308" s="7">
        <v>119.97499999999999</v>
      </c>
      <c r="AS1308" s="7">
        <v>2178.6001000000001</v>
      </c>
      <c r="AT1308" s="14">
        <v>312.34500000000003</v>
      </c>
      <c r="AU1308" s="14">
        <v>100.4575</v>
      </c>
      <c r="AV1308" s="14">
        <v>79.400000000000006</v>
      </c>
      <c r="AY1308" s="6">
        <v>45359</v>
      </c>
      <c r="AZ1308" s="12">
        <v>0</v>
      </c>
      <c r="BA1308" s="12">
        <v>0</v>
      </c>
      <c r="BB1308" s="12">
        <v>0</v>
      </c>
      <c r="BE1308" s="6">
        <v>45359</v>
      </c>
      <c r="BF1308" t="s">
        <v>58</v>
      </c>
      <c r="BG1308" s="52">
        <v>5</v>
      </c>
    </row>
    <row r="1309" spans="1:59" x14ac:dyDescent="0.2">
      <c r="A1309" s="6">
        <v>45362</v>
      </c>
      <c r="B1309" s="12">
        <v>101.9571</v>
      </c>
      <c r="C1309" s="12">
        <v>139.422</v>
      </c>
      <c r="D1309" s="12">
        <v>108.2919</v>
      </c>
      <c r="E1309" s="12">
        <v>59.168300000000002</v>
      </c>
      <c r="F1309" s="12">
        <v>153.40860000000001</v>
      </c>
      <c r="G1309" s="12"/>
      <c r="H1309" s="12">
        <v>19.6309</v>
      </c>
      <c r="I1309" s="12">
        <v>64.752300000000005</v>
      </c>
      <c r="J1309" s="12">
        <v>12.906499999999999</v>
      </c>
      <c r="K1309" s="12">
        <v>83.527799999999999</v>
      </c>
      <c r="L1309" s="12">
        <v>78.87</v>
      </c>
      <c r="M1309" s="12">
        <v>83.44</v>
      </c>
      <c r="O1309" s="6">
        <v>45362</v>
      </c>
      <c r="P1309" s="7">
        <f t="shared" si="303"/>
        <v>5.887412814138634E-3</v>
      </c>
      <c r="Q1309" s="7">
        <f t="shared" si="304"/>
        <v>1.4045765138451167E-2</v>
      </c>
      <c r="R1309" s="7">
        <f t="shared" si="305"/>
        <v>1.9716253375000041E-2</v>
      </c>
      <c r="S1309" s="7">
        <f t="shared" si="306"/>
        <v>1.1772932063195117E-2</v>
      </c>
      <c r="T1309" s="7">
        <f t="shared" si="307"/>
        <v>9.5060476950815705E-3</v>
      </c>
      <c r="U1309" s="7" t="str">
        <f t="shared" si="308"/>
        <v/>
      </c>
      <c r="V1309" s="7">
        <f t="shared" si="309"/>
        <v>-2.178742005572358E-2</v>
      </c>
      <c r="W1309" s="7">
        <f t="shared" si="310"/>
        <v>-7.3175253357835859E-4</v>
      </c>
      <c r="X1309" s="7">
        <f t="shared" si="311"/>
        <v>-1.3317746314155227E-3</v>
      </c>
      <c r="Y1309" s="7">
        <f t="shared" si="312"/>
        <v>1.1014903654671221E-4</v>
      </c>
      <c r="Z1309" s="7">
        <v>-8.5999999999999998E-4</v>
      </c>
      <c r="AA1309" s="7">
        <f t="shared" si="313"/>
        <v>-1.1404677153264184E-3</v>
      </c>
      <c r="AB1309" s="7">
        <f t="shared" si="314"/>
        <v>-1.0135423316873882E-2</v>
      </c>
      <c r="AE1309" s="6">
        <v>45362</v>
      </c>
      <c r="AF1309" s="7">
        <v>15.22</v>
      </c>
      <c r="AG1309" s="7">
        <v>29.11</v>
      </c>
      <c r="AH1309" s="7">
        <v>106.63</v>
      </c>
      <c r="AI1309" s="7">
        <f t="shared" si="300"/>
        <v>4.5699999999999932</v>
      </c>
      <c r="AJ1309" s="7">
        <v>1.54</v>
      </c>
      <c r="AK1309" s="7">
        <v>24.93</v>
      </c>
      <c r="AL1309" s="7">
        <f t="shared" si="301"/>
        <v>23.39</v>
      </c>
      <c r="AM1309" s="7">
        <v>5.33</v>
      </c>
      <c r="AN1309" s="7">
        <v>4.51</v>
      </c>
      <c r="AO1309" s="7">
        <v>4.0999999999999996</v>
      </c>
      <c r="AP1309" s="7">
        <f t="shared" si="302"/>
        <v>-0.41000000000000014</v>
      </c>
      <c r="AQ1309" s="7">
        <v>2.27</v>
      </c>
      <c r="AR1309" s="7">
        <v>120.0394</v>
      </c>
      <c r="AS1309" s="7">
        <v>2182.5</v>
      </c>
      <c r="AT1309" s="14">
        <v>312.34500000000003</v>
      </c>
      <c r="AU1309" s="14">
        <v>100.4575</v>
      </c>
      <c r="AV1309" s="14">
        <v>79.400000000000006</v>
      </c>
      <c r="AY1309" s="6">
        <v>45362</v>
      </c>
      <c r="AZ1309" s="12">
        <v>0</v>
      </c>
      <c r="BA1309" s="12">
        <v>0</v>
      </c>
      <c r="BB1309" s="12">
        <v>0</v>
      </c>
      <c r="BE1309" s="6">
        <v>45362</v>
      </c>
      <c r="BF1309" t="s">
        <v>58</v>
      </c>
      <c r="BG1309" s="52">
        <v>5</v>
      </c>
    </row>
    <row r="1310" spans="1:59" x14ac:dyDescent="0.2">
      <c r="A1310" s="6">
        <v>45363</v>
      </c>
      <c r="B1310" s="12">
        <v>101.30249999999999</v>
      </c>
      <c r="C1310" s="12">
        <v>139.3211</v>
      </c>
      <c r="D1310" s="12">
        <v>108.0758</v>
      </c>
      <c r="E1310" s="12">
        <v>58.802799999999998</v>
      </c>
      <c r="F1310" s="12">
        <v>153.38900000000001</v>
      </c>
      <c r="G1310" s="12"/>
      <c r="H1310" s="12">
        <v>19.613600000000002</v>
      </c>
      <c r="I1310" s="12">
        <v>65.463700000000003</v>
      </c>
      <c r="J1310" s="12">
        <v>12.906499999999999</v>
      </c>
      <c r="K1310" s="12">
        <v>83.555199999999999</v>
      </c>
      <c r="L1310" s="12">
        <v>78.510000000000005</v>
      </c>
      <c r="M1310" s="12">
        <v>83.66</v>
      </c>
      <c r="O1310" s="6">
        <v>45363</v>
      </c>
      <c r="P1310" s="7">
        <f t="shared" si="303"/>
        <v>-6.4410464560455414E-3</v>
      </c>
      <c r="Q1310" s="7">
        <f t="shared" si="304"/>
        <v>-7.2396414050789851E-4</v>
      </c>
      <c r="R1310" s="7">
        <f t="shared" si="305"/>
        <v>-1.9975261728551836E-3</v>
      </c>
      <c r="S1310" s="7">
        <f t="shared" si="306"/>
        <v>-6.196452681685745E-3</v>
      </c>
      <c r="T1310" s="7">
        <f t="shared" si="307"/>
        <v>-1.2777153424059094E-4</v>
      </c>
      <c r="U1310" s="7" t="str">
        <f t="shared" si="308"/>
        <v/>
      </c>
      <c r="V1310" s="7">
        <f t="shared" si="309"/>
        <v>-8.8165226315137333E-4</v>
      </c>
      <c r="W1310" s="7">
        <f t="shared" si="310"/>
        <v>1.0926569358883937E-2</v>
      </c>
      <c r="X1310" s="7">
        <f t="shared" si="311"/>
        <v>0</v>
      </c>
      <c r="Y1310" s="7">
        <f t="shared" si="312"/>
        <v>3.279807071409541E-4</v>
      </c>
      <c r="Z1310" s="7">
        <v>1.0699999999999999E-2</v>
      </c>
      <c r="AA1310" s="7">
        <f t="shared" si="313"/>
        <v>-4.574922199735305E-3</v>
      </c>
      <c r="AB1310" s="7">
        <f t="shared" si="314"/>
        <v>2.6331553215353997E-3</v>
      </c>
      <c r="AE1310" s="6">
        <v>45363</v>
      </c>
      <c r="AF1310" s="7">
        <v>13.84</v>
      </c>
      <c r="AG1310" s="7">
        <v>29.36</v>
      </c>
      <c r="AH1310" s="7">
        <v>101.36</v>
      </c>
      <c r="AI1310" s="7">
        <f t="shared" si="300"/>
        <v>5.1499999999999915</v>
      </c>
      <c r="AJ1310" s="7">
        <v>1.57</v>
      </c>
      <c r="AK1310" s="7">
        <v>24.774999999999999</v>
      </c>
      <c r="AL1310" s="7">
        <f t="shared" si="301"/>
        <v>23.204999999999998</v>
      </c>
      <c r="AM1310" s="7">
        <v>5.33</v>
      </c>
      <c r="AN1310" s="7">
        <v>4.58</v>
      </c>
      <c r="AO1310" s="7">
        <v>4.16</v>
      </c>
      <c r="AP1310" s="7">
        <f t="shared" si="302"/>
        <v>-0.41999999999999993</v>
      </c>
      <c r="AQ1310" s="7">
        <v>2.2999999999999998</v>
      </c>
      <c r="AR1310" s="7">
        <v>120.16679999999999</v>
      </c>
      <c r="AS1310" s="7">
        <v>2160.3998999999999</v>
      </c>
      <c r="AT1310" s="14">
        <v>312.34500000000003</v>
      </c>
      <c r="AU1310" s="14">
        <v>100.4575</v>
      </c>
      <c r="AV1310" s="14">
        <v>79.400000000000006</v>
      </c>
      <c r="AY1310" s="6">
        <v>45363</v>
      </c>
      <c r="AZ1310" s="12">
        <v>0</v>
      </c>
      <c r="BA1310" s="12">
        <v>0</v>
      </c>
      <c r="BB1310" s="12">
        <v>0</v>
      </c>
      <c r="BE1310" s="6">
        <v>45363</v>
      </c>
      <c r="BF1310" t="s">
        <v>58</v>
      </c>
      <c r="BG1310" s="52">
        <v>5</v>
      </c>
    </row>
    <row r="1311" spans="1:59" x14ac:dyDescent="0.2">
      <c r="A1311" s="6">
        <v>45364</v>
      </c>
      <c r="B1311" s="12">
        <v>102.4341</v>
      </c>
      <c r="C1311" s="12">
        <v>141.15549999999999</v>
      </c>
      <c r="D1311" s="12">
        <v>110.45310000000001</v>
      </c>
      <c r="E1311" s="12">
        <v>59.6877</v>
      </c>
      <c r="F1311" s="12">
        <v>153.80090000000001</v>
      </c>
      <c r="G1311" s="12"/>
      <c r="H1311" s="12">
        <v>20.1844</v>
      </c>
      <c r="I1311" s="12">
        <v>67.654700000000005</v>
      </c>
      <c r="J1311" s="12">
        <v>12.9839</v>
      </c>
      <c r="K1311" s="12">
        <v>83.555199999999999</v>
      </c>
      <c r="L1311" s="12">
        <v>80.67</v>
      </c>
      <c r="M1311" s="12">
        <v>83.95</v>
      </c>
      <c r="O1311" s="6">
        <v>45364</v>
      </c>
      <c r="P1311" s="7">
        <f t="shared" si="303"/>
        <v>1.110857486222059E-2</v>
      </c>
      <c r="Q1311" s="7">
        <f t="shared" si="304"/>
        <v>1.3080778620725392E-2</v>
      </c>
      <c r="R1311" s="7">
        <f t="shared" si="305"/>
        <v>2.1758163677654273E-2</v>
      </c>
      <c r="S1311" s="7">
        <f t="shared" si="306"/>
        <v>1.4936496202225955E-2</v>
      </c>
      <c r="T1311" s="7">
        <f t="shared" si="307"/>
        <v>2.6817304009950512E-3</v>
      </c>
      <c r="U1311" s="7" t="str">
        <f t="shared" si="308"/>
        <v/>
      </c>
      <c r="V1311" s="7">
        <f t="shared" si="309"/>
        <v>2.868682565399152E-2</v>
      </c>
      <c r="W1311" s="7">
        <f t="shared" si="310"/>
        <v>3.292103690052299E-2</v>
      </c>
      <c r="X1311" s="7">
        <f t="shared" si="311"/>
        <v>5.9790679620669498E-3</v>
      </c>
      <c r="Y1311" s="7">
        <f t="shared" si="312"/>
        <v>0</v>
      </c>
      <c r="Z1311" s="7">
        <v>-1.5690000000000001E-3</v>
      </c>
      <c r="AA1311" s="7">
        <f t="shared" si="313"/>
        <v>2.7140753738718729E-2</v>
      </c>
      <c r="AB1311" s="7">
        <f t="shared" si="314"/>
        <v>3.4604175094976072E-3</v>
      </c>
      <c r="AE1311" s="6">
        <v>45364</v>
      </c>
      <c r="AF1311" s="7">
        <v>13.75</v>
      </c>
      <c r="AG1311" s="7">
        <v>29.52</v>
      </c>
      <c r="AH1311" s="7">
        <v>97.03</v>
      </c>
      <c r="AI1311" s="7">
        <f t="shared" si="300"/>
        <v>3.2800000000000011</v>
      </c>
      <c r="AJ1311" s="7">
        <v>1.25</v>
      </c>
      <c r="AK1311" s="7">
        <v>24.902999999999999</v>
      </c>
      <c r="AL1311" s="7">
        <f t="shared" si="301"/>
        <v>23.652999999999999</v>
      </c>
      <c r="AM1311" s="7">
        <v>5.33</v>
      </c>
      <c r="AN1311" s="7">
        <v>4.6100000000000003</v>
      </c>
      <c r="AO1311" s="7">
        <v>4.1900000000000004</v>
      </c>
      <c r="AP1311" s="7">
        <f t="shared" si="302"/>
        <v>-0.41999999999999993</v>
      </c>
      <c r="AQ1311" s="7">
        <v>2.2999999999999998</v>
      </c>
      <c r="AR1311" s="7">
        <v>119.96420000000001</v>
      </c>
      <c r="AS1311" s="7">
        <v>2175.3998999999999</v>
      </c>
      <c r="AT1311" s="14">
        <v>312.34500000000003</v>
      </c>
      <c r="AU1311" s="14">
        <v>100.4575</v>
      </c>
      <c r="AV1311" s="14">
        <v>79.400000000000006</v>
      </c>
      <c r="AY1311" s="6">
        <v>45364</v>
      </c>
      <c r="AZ1311" s="12">
        <v>0</v>
      </c>
      <c r="BA1311" s="12">
        <v>0</v>
      </c>
      <c r="BB1311" s="12">
        <v>0</v>
      </c>
      <c r="BE1311" s="6">
        <v>45364</v>
      </c>
      <c r="BF1311" t="s">
        <v>58</v>
      </c>
      <c r="BG1311" s="52">
        <v>5</v>
      </c>
    </row>
    <row r="1312" spans="1:59" x14ac:dyDescent="0.2">
      <c r="A1312" s="6">
        <v>45365</v>
      </c>
      <c r="B1312" s="12">
        <v>104.2484</v>
      </c>
      <c r="C1312" s="12">
        <v>142.8158</v>
      </c>
      <c r="D1312" s="12">
        <v>112.5484</v>
      </c>
      <c r="E1312" s="12">
        <v>60.187800000000003</v>
      </c>
      <c r="F1312" s="12">
        <v>154.9385</v>
      </c>
      <c r="G1312" s="12"/>
      <c r="H1312" s="12">
        <v>21.063099999999999</v>
      </c>
      <c r="I1312" s="12">
        <v>68.195300000000003</v>
      </c>
      <c r="J1312" s="12">
        <v>12.9323</v>
      </c>
      <c r="K1312" s="12">
        <v>83.591700000000003</v>
      </c>
      <c r="L1312" s="12">
        <v>82.16</v>
      </c>
      <c r="M1312" s="12">
        <v>86.16</v>
      </c>
      <c r="O1312" s="6">
        <v>45365</v>
      </c>
      <c r="P1312" s="7">
        <f t="shared" si="303"/>
        <v>1.7556847856198453E-2</v>
      </c>
      <c r="Q1312" s="7">
        <f t="shared" si="304"/>
        <v>1.1693568462814477E-2</v>
      </c>
      <c r="R1312" s="7">
        <f t="shared" si="305"/>
        <v>1.8792354876754434E-2</v>
      </c>
      <c r="S1312" s="7">
        <f t="shared" si="306"/>
        <v>8.3437049489227203E-3</v>
      </c>
      <c r="T1312" s="7">
        <f t="shared" si="307"/>
        <v>7.369355180041573E-3</v>
      </c>
      <c r="U1312" s="7" t="str">
        <f t="shared" si="308"/>
        <v/>
      </c>
      <c r="V1312" s="7">
        <f t="shared" si="309"/>
        <v>4.2612665533970522E-2</v>
      </c>
      <c r="W1312" s="7">
        <f t="shared" si="310"/>
        <v>7.9588200749487106E-3</v>
      </c>
      <c r="X1312" s="7">
        <f t="shared" si="311"/>
        <v>-3.9820705338429819E-3</v>
      </c>
      <c r="Y1312" s="7">
        <f t="shared" si="312"/>
        <v>4.3674157977412659E-4</v>
      </c>
      <c r="Z1312" s="7">
        <v>-1.9789999999999999E-3</v>
      </c>
      <c r="AA1312" s="7">
        <f t="shared" si="313"/>
        <v>1.8301806671419729E-2</v>
      </c>
      <c r="AB1312" s="7">
        <f t="shared" si="314"/>
        <v>2.5984649324583199E-2</v>
      </c>
      <c r="AE1312" s="6">
        <v>45365</v>
      </c>
      <c r="AF1312" s="7">
        <v>14.4</v>
      </c>
      <c r="AG1312" s="7">
        <v>31.51</v>
      </c>
      <c r="AH1312" s="7">
        <v>98.67</v>
      </c>
      <c r="AI1312" s="7">
        <f t="shared" si="300"/>
        <v>4</v>
      </c>
      <c r="AJ1312" s="7">
        <v>1.26</v>
      </c>
      <c r="AK1312" s="7">
        <v>26.048999999999999</v>
      </c>
      <c r="AL1312" s="7">
        <f t="shared" si="301"/>
        <v>24.788999999999998</v>
      </c>
      <c r="AM1312" s="7">
        <v>5.33</v>
      </c>
      <c r="AN1312" s="7">
        <v>4.68</v>
      </c>
      <c r="AO1312" s="7">
        <v>4.29</v>
      </c>
      <c r="AP1312" s="7">
        <f t="shared" si="302"/>
        <v>-0.38999999999999968</v>
      </c>
      <c r="AQ1312" s="7">
        <v>2.2999999999999998</v>
      </c>
      <c r="AR1312" s="7">
        <v>120.241</v>
      </c>
      <c r="AS1312" s="7">
        <v>2163</v>
      </c>
      <c r="AT1312" s="14">
        <v>312.34500000000003</v>
      </c>
      <c r="AU1312" s="14">
        <v>100.4575</v>
      </c>
      <c r="AV1312" s="14">
        <v>79.400000000000006</v>
      </c>
      <c r="AY1312" s="6">
        <v>45365</v>
      </c>
      <c r="AZ1312" s="12">
        <v>0</v>
      </c>
      <c r="BA1312" s="12">
        <v>0</v>
      </c>
      <c r="BB1312" s="12">
        <v>0</v>
      </c>
      <c r="BE1312" s="6">
        <v>45365</v>
      </c>
      <c r="BF1312" t="s">
        <v>58</v>
      </c>
      <c r="BG1312" s="52">
        <v>5</v>
      </c>
    </row>
    <row r="1313" spans="1:59" x14ac:dyDescent="0.2">
      <c r="A1313" s="6">
        <v>45366</v>
      </c>
      <c r="B1313" s="12">
        <v>104.0613</v>
      </c>
      <c r="C1313" s="12">
        <v>142.6782</v>
      </c>
      <c r="D1313" s="12">
        <v>112.7927</v>
      </c>
      <c r="E1313" s="12">
        <v>60.255099999999999</v>
      </c>
      <c r="F1313" s="12">
        <v>158.1747</v>
      </c>
      <c r="G1313" s="12"/>
      <c r="H1313" s="12">
        <v>20.7819</v>
      </c>
      <c r="I1313" s="12">
        <v>67.683099999999996</v>
      </c>
      <c r="J1313" s="12">
        <v>13.190300000000001</v>
      </c>
      <c r="K1313" s="12">
        <v>83.609899999999996</v>
      </c>
      <c r="L1313" s="12">
        <v>81.94</v>
      </c>
      <c r="M1313" s="12">
        <v>85.39</v>
      </c>
      <c r="O1313" s="6">
        <v>45366</v>
      </c>
      <c r="P1313" s="7">
        <f t="shared" si="303"/>
        <v>-1.7963642625679654E-3</v>
      </c>
      <c r="Q1313" s="7">
        <f t="shared" si="304"/>
        <v>-9.6394327484751756E-4</v>
      </c>
      <c r="R1313" s="7">
        <f t="shared" si="305"/>
        <v>2.1682693100592595E-3</v>
      </c>
      <c r="S1313" s="7">
        <f t="shared" si="306"/>
        <v>1.1175421216899864E-3</v>
      </c>
      <c r="T1313" s="7">
        <f t="shared" si="307"/>
        <v>2.0671854407683331E-2</v>
      </c>
      <c r="U1313" s="7" t="str">
        <f t="shared" si="308"/>
        <v/>
      </c>
      <c r="V1313" s="7">
        <f t="shared" si="309"/>
        <v>-1.3440278791264058E-2</v>
      </c>
      <c r="W1313" s="7">
        <f t="shared" si="310"/>
        <v>-7.5391294871476194E-3</v>
      </c>
      <c r="X1313" s="7">
        <f t="shared" si="311"/>
        <v>1.9753653112009047E-2</v>
      </c>
      <c r="Y1313" s="7">
        <f t="shared" si="312"/>
        <v>2.1770126687635345E-4</v>
      </c>
      <c r="Z1313" s="7">
        <v>-6.8900000000000003E-3</v>
      </c>
      <c r="AA1313" s="7">
        <f t="shared" si="313"/>
        <v>-2.6812935015777962E-3</v>
      </c>
      <c r="AB1313" s="7">
        <f t="shared" si="314"/>
        <v>-8.9770349286182449E-3</v>
      </c>
      <c r="AE1313" s="6">
        <v>45366</v>
      </c>
      <c r="AF1313" s="7">
        <v>14.41</v>
      </c>
      <c r="AG1313" s="7">
        <v>29.77</v>
      </c>
      <c r="AH1313" s="7">
        <v>97.82</v>
      </c>
      <c r="AI1313" s="7">
        <f t="shared" si="300"/>
        <v>3.4500000000000028</v>
      </c>
      <c r="AJ1313" s="7">
        <v>1.38</v>
      </c>
      <c r="AK1313" s="7">
        <v>27.026</v>
      </c>
      <c r="AL1313" s="7">
        <f t="shared" si="301"/>
        <v>25.646000000000001</v>
      </c>
      <c r="AM1313" s="7">
        <v>5.33</v>
      </c>
      <c r="AN1313" s="7">
        <v>4.72</v>
      </c>
      <c r="AO1313" s="7">
        <v>4.3099999999999996</v>
      </c>
      <c r="AP1313" s="7">
        <f t="shared" si="302"/>
        <v>-0.41000000000000014</v>
      </c>
      <c r="AQ1313" s="7">
        <v>2.3199999999999998</v>
      </c>
      <c r="AR1313" s="7">
        <v>120.4003</v>
      </c>
      <c r="AS1313" s="7">
        <v>2157.3000000000002</v>
      </c>
      <c r="AT1313" s="14">
        <v>312.34500000000003</v>
      </c>
      <c r="AU1313" s="14">
        <v>100.4575</v>
      </c>
      <c r="AV1313" s="14">
        <v>79.400000000000006</v>
      </c>
      <c r="AY1313" s="6">
        <v>45366</v>
      </c>
      <c r="AZ1313" s="12">
        <v>0</v>
      </c>
      <c r="BA1313" s="12">
        <v>0</v>
      </c>
      <c r="BB1313" s="12">
        <v>0</v>
      </c>
      <c r="BE1313" s="6">
        <v>45366</v>
      </c>
      <c r="BF1313" t="s">
        <v>58</v>
      </c>
      <c r="BG1313" s="52">
        <v>5</v>
      </c>
    </row>
    <row r="1314" spans="1:59" x14ac:dyDescent="0.2">
      <c r="A1314" s="6">
        <v>45369</v>
      </c>
      <c r="B1314" s="12">
        <v>105.02460000000001</v>
      </c>
      <c r="C1314" s="12">
        <v>142.5498</v>
      </c>
      <c r="D1314" s="12">
        <v>112.9995</v>
      </c>
      <c r="E1314" s="12">
        <v>60.784100000000002</v>
      </c>
      <c r="F1314" s="12">
        <v>157.5667</v>
      </c>
      <c r="G1314" s="12"/>
      <c r="H1314" s="12">
        <v>20.817</v>
      </c>
      <c r="I1314" s="12">
        <v>68.043499999999995</v>
      </c>
      <c r="J1314" s="12">
        <v>13.3795</v>
      </c>
      <c r="K1314" s="12">
        <v>83.619</v>
      </c>
      <c r="L1314" s="12">
        <v>83.68</v>
      </c>
      <c r="M1314" s="12">
        <v>86.47</v>
      </c>
      <c r="O1314" s="6">
        <v>45369</v>
      </c>
      <c r="P1314" s="7">
        <f t="shared" si="303"/>
        <v>9.2144598544541649E-3</v>
      </c>
      <c r="Q1314" s="7">
        <f t="shared" si="304"/>
        <v>-9.0033242650368762E-4</v>
      </c>
      <c r="R1314" s="7">
        <f t="shared" si="305"/>
        <v>1.8317732660791549E-3</v>
      </c>
      <c r="S1314" s="7">
        <f t="shared" si="306"/>
        <v>8.7410255224099672E-3</v>
      </c>
      <c r="T1314" s="7">
        <f t="shared" si="307"/>
        <v>-3.8512577159488066E-3</v>
      </c>
      <c r="U1314" s="7" t="str">
        <f t="shared" si="308"/>
        <v/>
      </c>
      <c r="V1314" s="7">
        <f t="shared" si="309"/>
        <v>1.6875450230577794E-3</v>
      </c>
      <c r="W1314" s="7">
        <f t="shared" si="310"/>
        <v>5.3106885023580927E-3</v>
      </c>
      <c r="X1314" s="7">
        <f t="shared" si="311"/>
        <v>1.4241973820080678E-2</v>
      </c>
      <c r="Y1314" s="7">
        <f t="shared" si="312"/>
        <v>1.088328633267501E-4</v>
      </c>
      <c r="Z1314" s="7">
        <v>5.9259999999999998E-3</v>
      </c>
      <c r="AA1314" s="7">
        <f t="shared" si="313"/>
        <v>2.1012728197887898E-2</v>
      </c>
      <c r="AB1314" s="7">
        <f t="shared" si="314"/>
        <v>1.2568535052824136E-2</v>
      </c>
      <c r="AE1314" s="6">
        <v>45369</v>
      </c>
      <c r="AF1314" s="7">
        <v>14.33</v>
      </c>
      <c r="AG1314" s="7">
        <v>29.81</v>
      </c>
      <c r="AH1314" s="7">
        <v>102.87</v>
      </c>
      <c r="AI1314" s="7">
        <f t="shared" si="300"/>
        <v>2.789999999999992</v>
      </c>
      <c r="AJ1314" s="7">
        <v>1.54</v>
      </c>
      <c r="AK1314" s="7">
        <v>28.821999999999999</v>
      </c>
      <c r="AL1314" s="7">
        <f t="shared" si="301"/>
        <v>27.282</v>
      </c>
      <c r="AM1314" s="7">
        <v>5.33</v>
      </c>
      <c r="AN1314" s="7">
        <v>4.7300000000000004</v>
      </c>
      <c r="AO1314" s="7">
        <v>4.34</v>
      </c>
      <c r="AP1314" s="7">
        <f t="shared" si="302"/>
        <v>-0.39000000000000057</v>
      </c>
      <c r="AQ1314" s="7">
        <v>2.31</v>
      </c>
      <c r="AR1314" s="7">
        <v>120.5752</v>
      </c>
      <c r="AS1314" s="7">
        <v>2160.6999999999998</v>
      </c>
      <c r="AT1314" s="14">
        <v>312.34500000000003</v>
      </c>
      <c r="AU1314" s="14">
        <v>100.4575</v>
      </c>
      <c r="AV1314" s="14">
        <v>79.400000000000006</v>
      </c>
      <c r="AY1314" s="6">
        <v>45369</v>
      </c>
      <c r="AZ1314" s="12">
        <v>0</v>
      </c>
      <c r="BA1314" s="12">
        <v>0</v>
      </c>
      <c r="BB1314" s="12">
        <v>0</v>
      </c>
      <c r="BE1314" s="6">
        <v>45369</v>
      </c>
      <c r="BF1314" t="s">
        <v>58</v>
      </c>
      <c r="BG1314" s="52">
        <v>5</v>
      </c>
    </row>
    <row r="1315" spans="1:59" x14ac:dyDescent="0.2">
      <c r="A1315" s="6">
        <v>45370</v>
      </c>
      <c r="B1315" s="12">
        <v>105.76349999999999</v>
      </c>
      <c r="C1315" s="12">
        <v>143.65960000000001</v>
      </c>
      <c r="D1315" s="12">
        <v>114.6532</v>
      </c>
      <c r="E1315" s="12">
        <v>61.611199999999997</v>
      </c>
      <c r="F1315" s="12">
        <v>158.45920000000001</v>
      </c>
      <c r="G1315" s="12"/>
      <c r="H1315" s="12">
        <v>20.412800000000001</v>
      </c>
      <c r="I1315" s="12">
        <v>68.811800000000005</v>
      </c>
      <c r="J1315" s="12">
        <v>13.482699999999999</v>
      </c>
      <c r="K1315" s="12">
        <v>83.637299999999996</v>
      </c>
      <c r="L1315" s="12">
        <v>84.39</v>
      </c>
      <c r="M1315" s="12">
        <v>87.36</v>
      </c>
      <c r="O1315" s="6">
        <v>45370</v>
      </c>
      <c r="P1315" s="7">
        <f t="shared" si="303"/>
        <v>7.0108609218681962E-3</v>
      </c>
      <c r="Q1315" s="7">
        <f t="shared" si="304"/>
        <v>7.7551999496258987E-3</v>
      </c>
      <c r="R1315" s="7">
        <f t="shared" si="305"/>
        <v>1.4528526024198183E-2</v>
      </c>
      <c r="S1315" s="7">
        <f t="shared" si="306"/>
        <v>1.3515430580671712E-2</v>
      </c>
      <c r="T1315" s="7">
        <f t="shared" si="307"/>
        <v>5.6482862499219648E-3</v>
      </c>
      <c r="U1315" s="7" t="str">
        <f t="shared" si="308"/>
        <v/>
      </c>
      <c r="V1315" s="7">
        <f t="shared" si="309"/>
        <v>-1.960780552002241E-2</v>
      </c>
      <c r="W1315" s="7">
        <f t="shared" si="310"/>
        <v>1.1228035326896708E-2</v>
      </c>
      <c r="X1315" s="7">
        <f t="shared" si="311"/>
        <v>7.6836973692896498E-3</v>
      </c>
      <c r="Y1315" s="7">
        <f t="shared" si="312"/>
        <v>2.1882583882369653E-4</v>
      </c>
      <c r="Z1315" s="7">
        <v>5.5420000000000001E-3</v>
      </c>
      <c r="AA1315" s="7">
        <f t="shared" si="313"/>
        <v>8.4489108532622165E-3</v>
      </c>
      <c r="AB1315" s="7">
        <f t="shared" si="314"/>
        <v>1.0239979024256027E-2</v>
      </c>
      <c r="AE1315" s="6">
        <v>45370</v>
      </c>
      <c r="AF1315" s="7">
        <v>13.82</v>
      </c>
      <c r="AG1315" s="7">
        <v>29.22</v>
      </c>
      <c r="AH1315" s="7">
        <v>99.99</v>
      </c>
      <c r="AI1315" s="7">
        <f t="shared" si="300"/>
        <v>2.9699999999999989</v>
      </c>
      <c r="AJ1315" s="7">
        <v>1.55</v>
      </c>
      <c r="AK1315" s="7">
        <v>28.866</v>
      </c>
      <c r="AL1315" s="7">
        <f t="shared" si="301"/>
        <v>27.315999999999999</v>
      </c>
      <c r="AM1315" s="7">
        <v>5.33</v>
      </c>
      <c r="AN1315" s="7">
        <v>4.68</v>
      </c>
      <c r="AO1315" s="7">
        <v>4.3</v>
      </c>
      <c r="AP1315" s="7">
        <f t="shared" si="302"/>
        <v>-0.37999999999999989</v>
      </c>
      <c r="AQ1315" s="7">
        <v>2.2999999999999998</v>
      </c>
      <c r="AR1315" s="7">
        <v>120.9332</v>
      </c>
      <c r="AS1315" s="7">
        <v>2156.3000000000002</v>
      </c>
      <c r="AT1315" s="14">
        <v>312.34500000000003</v>
      </c>
      <c r="AU1315" s="14">
        <v>100.4575</v>
      </c>
      <c r="AV1315" s="14">
        <v>79.400000000000006</v>
      </c>
      <c r="AY1315" s="6">
        <v>45370</v>
      </c>
      <c r="AZ1315" s="12">
        <v>0</v>
      </c>
      <c r="BA1315" s="12">
        <v>0</v>
      </c>
      <c r="BB1315" s="12">
        <v>0</v>
      </c>
      <c r="BE1315" s="6">
        <v>45370</v>
      </c>
      <c r="BF1315" t="s">
        <v>58</v>
      </c>
      <c r="BG1315" s="52">
        <v>5</v>
      </c>
    </row>
    <row r="1316" spans="1:59" x14ac:dyDescent="0.2">
      <c r="A1316" s="6">
        <v>45371</v>
      </c>
      <c r="B1316" s="12">
        <v>105.6699</v>
      </c>
      <c r="C1316" s="12">
        <v>141.76089999999999</v>
      </c>
      <c r="D1316" s="12">
        <v>114.5498</v>
      </c>
      <c r="E1316" s="12">
        <v>61.351500000000001</v>
      </c>
      <c r="F1316" s="12">
        <v>159.60650000000001</v>
      </c>
      <c r="G1316" s="12"/>
      <c r="H1316" s="12">
        <v>19.894400000000001</v>
      </c>
      <c r="I1316" s="12">
        <v>68.498800000000003</v>
      </c>
      <c r="J1316" s="12">
        <v>13.4655</v>
      </c>
      <c r="K1316" s="12">
        <v>83.6464</v>
      </c>
      <c r="L1316" s="12">
        <v>82.79</v>
      </c>
      <c r="M1316" s="12">
        <v>85.77</v>
      </c>
      <c r="O1316" s="6">
        <v>45371</v>
      </c>
      <c r="P1316" s="7">
        <f t="shared" si="303"/>
        <v>-8.8538524296038557E-4</v>
      </c>
      <c r="Q1316" s="7">
        <f t="shared" si="304"/>
        <v>-1.3304776695754781E-2</v>
      </c>
      <c r="R1316" s="7">
        <f t="shared" si="305"/>
        <v>-9.0225701246968886E-4</v>
      </c>
      <c r="S1316" s="7">
        <f t="shared" si="306"/>
        <v>-4.2240514585921369E-3</v>
      </c>
      <c r="T1316" s="7">
        <f t="shared" si="307"/>
        <v>7.2142640717899244E-3</v>
      </c>
      <c r="U1316" s="7" t="str">
        <f t="shared" si="308"/>
        <v/>
      </c>
      <c r="V1316" s="7">
        <f t="shared" si="309"/>
        <v>-2.5723869972617733E-2</v>
      </c>
      <c r="W1316" s="7">
        <f t="shared" si="310"/>
        <v>-4.5590149942091205E-3</v>
      </c>
      <c r="X1316" s="7">
        <f t="shared" si="311"/>
        <v>-1.2765232806370883E-3</v>
      </c>
      <c r="Y1316" s="7">
        <f t="shared" si="312"/>
        <v>1.0879721107286128E-4</v>
      </c>
      <c r="Z1316" s="7">
        <v>9.2069999999999999E-3</v>
      </c>
      <c r="AA1316" s="7">
        <f t="shared" si="313"/>
        <v>-1.9141630019160586E-2</v>
      </c>
      <c r="AB1316" s="7">
        <f t="shared" si="314"/>
        <v>-1.8368216994264833E-2</v>
      </c>
      <c r="AE1316" s="6">
        <v>45371</v>
      </c>
      <c r="AF1316" s="7">
        <v>13.04</v>
      </c>
      <c r="AG1316" s="7">
        <v>28.82</v>
      </c>
      <c r="AH1316" s="7">
        <v>92.72</v>
      </c>
      <c r="AI1316" s="7">
        <f t="shared" si="300"/>
        <v>2.9799999999999898</v>
      </c>
      <c r="AJ1316" s="7">
        <v>1.58</v>
      </c>
      <c r="AK1316" s="7">
        <v>27.742000000000001</v>
      </c>
      <c r="AL1316" s="7">
        <f t="shared" si="301"/>
        <v>26.161999999999999</v>
      </c>
      <c r="AM1316" s="7">
        <v>5.33</v>
      </c>
      <c r="AN1316" s="7">
        <v>4.59</v>
      </c>
      <c r="AO1316" s="7">
        <v>4.2699999999999996</v>
      </c>
      <c r="AP1316" s="7">
        <f t="shared" si="302"/>
        <v>-0.32000000000000028</v>
      </c>
      <c r="AQ1316" s="7">
        <v>2.31</v>
      </c>
      <c r="AR1316" s="7">
        <v>120.9289</v>
      </c>
      <c r="AS1316" s="7">
        <v>2157.8998999999999</v>
      </c>
      <c r="AT1316" s="14">
        <v>312.34500000000003</v>
      </c>
      <c r="AU1316" s="14">
        <v>100.4575</v>
      </c>
      <c r="AV1316" s="14">
        <v>79.400000000000006</v>
      </c>
      <c r="AY1316" s="6">
        <v>45371</v>
      </c>
      <c r="AZ1316" s="12">
        <v>0</v>
      </c>
      <c r="BA1316" s="12">
        <v>0</v>
      </c>
      <c r="BB1316" s="12">
        <v>0</v>
      </c>
      <c r="BE1316" s="6">
        <v>45371</v>
      </c>
      <c r="BF1316" t="s">
        <v>58</v>
      </c>
      <c r="BG1316" s="52">
        <v>5</v>
      </c>
    </row>
    <row r="1317" spans="1:59" x14ac:dyDescent="0.2">
      <c r="A1317" s="6">
        <v>45372</v>
      </c>
      <c r="B1317" s="12">
        <v>106.1375</v>
      </c>
      <c r="C1317" s="12">
        <v>142.0453</v>
      </c>
      <c r="D1317" s="12">
        <v>116.0532</v>
      </c>
      <c r="E1317" s="12">
        <v>61.486199999999997</v>
      </c>
      <c r="F1317" s="12">
        <v>156.5958</v>
      </c>
      <c r="G1317" s="12"/>
      <c r="H1317" s="12">
        <v>20.5974</v>
      </c>
      <c r="I1317" s="12">
        <v>69.286000000000001</v>
      </c>
      <c r="J1317" s="12">
        <v>13.4053</v>
      </c>
      <c r="K1317" s="12">
        <v>83.6738</v>
      </c>
      <c r="L1317" s="12">
        <v>81.99</v>
      </c>
      <c r="M1317" s="12">
        <v>84.92</v>
      </c>
      <c r="O1317" s="6">
        <v>45372</v>
      </c>
      <c r="P1317" s="7">
        <f t="shared" si="303"/>
        <v>4.4153392153768274E-3</v>
      </c>
      <c r="Q1317" s="7">
        <f t="shared" si="304"/>
        <v>2.0041852165116354E-3</v>
      </c>
      <c r="R1317" s="7">
        <f t="shared" si="305"/>
        <v>1.303904372617614E-2</v>
      </c>
      <c r="S1317" s="7">
        <f t="shared" si="306"/>
        <v>2.1931386535345848E-3</v>
      </c>
      <c r="T1317" s="7">
        <f t="shared" si="307"/>
        <v>-1.9043447729766249E-2</v>
      </c>
      <c r="U1317" s="7" t="str">
        <f t="shared" si="308"/>
        <v/>
      </c>
      <c r="V1317" s="7">
        <f t="shared" si="309"/>
        <v>3.4726569144815395E-2</v>
      </c>
      <c r="W1317" s="7">
        <f t="shared" si="310"/>
        <v>1.1426638718449554E-2</v>
      </c>
      <c r="X1317" s="7">
        <f t="shared" si="311"/>
        <v>-4.4807077361513643E-3</v>
      </c>
      <c r="Y1317" s="7">
        <f t="shared" si="312"/>
        <v>3.2751574818731604E-4</v>
      </c>
      <c r="Z1317" s="7">
        <v>3.2989999999999998E-3</v>
      </c>
      <c r="AA1317" s="7">
        <f t="shared" si="313"/>
        <v>-9.709992542628252E-3</v>
      </c>
      <c r="AB1317" s="7">
        <f t="shared" si="314"/>
        <v>-9.9596581672746591E-3</v>
      </c>
      <c r="AE1317" s="6">
        <v>45372</v>
      </c>
      <c r="AF1317" s="7">
        <v>12.92</v>
      </c>
      <c r="AG1317" s="7">
        <v>27.53</v>
      </c>
      <c r="AH1317" s="7">
        <v>90.82</v>
      </c>
      <c r="AI1317" s="7">
        <f t="shared" si="300"/>
        <v>2.9300000000000068</v>
      </c>
      <c r="AJ1317" s="7">
        <v>1.55</v>
      </c>
      <c r="AK1317" s="7">
        <v>26.402000000000001</v>
      </c>
      <c r="AL1317" s="7">
        <f t="shared" si="301"/>
        <v>24.852</v>
      </c>
      <c r="AM1317" s="7">
        <v>5.33</v>
      </c>
      <c r="AN1317" s="7">
        <v>4.62</v>
      </c>
      <c r="AO1317" s="7">
        <v>4.2699999999999996</v>
      </c>
      <c r="AP1317" s="7">
        <f t="shared" si="302"/>
        <v>-0.35000000000000053</v>
      </c>
      <c r="AQ1317" s="7">
        <v>2.34</v>
      </c>
      <c r="AR1317" s="7">
        <v>120.8086</v>
      </c>
      <c r="AS1317" s="7">
        <v>2182.3998999999999</v>
      </c>
      <c r="AT1317" s="14">
        <v>312.34500000000003</v>
      </c>
      <c r="AU1317" s="14">
        <v>100.4575</v>
      </c>
      <c r="AV1317" s="14">
        <v>79.400000000000006</v>
      </c>
      <c r="AY1317" s="6">
        <v>45372</v>
      </c>
      <c r="AZ1317" s="12">
        <v>0</v>
      </c>
      <c r="BA1317" s="12">
        <v>0</v>
      </c>
      <c r="BB1317" s="12">
        <v>0</v>
      </c>
      <c r="BE1317" s="6">
        <v>45372</v>
      </c>
      <c r="BF1317" t="s">
        <v>58</v>
      </c>
      <c r="BG1317" s="52">
        <v>5</v>
      </c>
    </row>
    <row r="1318" spans="1:59" x14ac:dyDescent="0.2">
      <c r="A1318" s="6">
        <v>45373</v>
      </c>
      <c r="B1318" s="12">
        <v>106.1375</v>
      </c>
      <c r="C1318" s="12">
        <v>141.86179999999999</v>
      </c>
      <c r="D1318" s="12">
        <v>115.6022</v>
      </c>
      <c r="E1318" s="12">
        <v>61.370800000000003</v>
      </c>
      <c r="F1318" s="12">
        <v>156.63509999999999</v>
      </c>
      <c r="G1318" s="12"/>
      <c r="H1318" s="12">
        <v>20.245899999999999</v>
      </c>
      <c r="I1318" s="12">
        <v>68.764399999999995</v>
      </c>
      <c r="J1318" s="12">
        <v>13.3795</v>
      </c>
      <c r="K1318" s="12">
        <v>83.682900000000004</v>
      </c>
      <c r="L1318" s="12">
        <v>81.099999999999994</v>
      </c>
      <c r="M1318" s="12">
        <v>84.87</v>
      </c>
      <c r="O1318" s="6">
        <v>45373</v>
      </c>
      <c r="P1318" s="7">
        <f t="shared" si="303"/>
        <v>0</v>
      </c>
      <c r="Q1318" s="7">
        <f t="shared" si="304"/>
        <v>-1.2926765519606801E-3</v>
      </c>
      <c r="R1318" s="7">
        <f t="shared" si="305"/>
        <v>-3.8937194626390108E-3</v>
      </c>
      <c r="S1318" s="7">
        <f t="shared" si="306"/>
        <v>-1.8786073880821391E-3</v>
      </c>
      <c r="T1318" s="7">
        <f t="shared" si="307"/>
        <v>2.5093309891341989E-4</v>
      </c>
      <c r="U1318" s="7" t="str">
        <f t="shared" si="308"/>
        <v/>
      </c>
      <c r="V1318" s="7">
        <f t="shared" si="309"/>
        <v>-1.7212550320593691E-2</v>
      </c>
      <c r="W1318" s="7">
        <f t="shared" si="310"/>
        <v>-7.5566964254132384E-3</v>
      </c>
      <c r="X1318" s="7">
        <f t="shared" si="311"/>
        <v>-1.9264663525010689E-3</v>
      </c>
      <c r="Y1318" s="7">
        <f t="shared" si="312"/>
        <v>1.0874975437450854E-4</v>
      </c>
      <c r="Z1318" s="7">
        <v>-1.8979999999999999E-3</v>
      </c>
      <c r="AA1318" s="7">
        <f t="shared" si="313"/>
        <v>-1.0914327486719085E-2</v>
      </c>
      <c r="AB1318" s="7">
        <f t="shared" si="314"/>
        <v>-5.8896285346982926E-4</v>
      </c>
      <c r="AE1318" s="6">
        <v>45373</v>
      </c>
      <c r="AF1318" s="7">
        <v>13.06</v>
      </c>
      <c r="AG1318" s="7">
        <v>26.92</v>
      </c>
      <c r="AH1318" s="7">
        <v>91.04</v>
      </c>
      <c r="AI1318" s="7">
        <f t="shared" si="300"/>
        <v>3.7700000000000102</v>
      </c>
      <c r="AJ1318" s="7">
        <v>1.5</v>
      </c>
      <c r="AK1318" s="7">
        <v>27.776</v>
      </c>
      <c r="AL1318" s="7">
        <f t="shared" si="301"/>
        <v>26.276</v>
      </c>
      <c r="AM1318" s="7">
        <v>5.33</v>
      </c>
      <c r="AN1318" s="7">
        <v>4.59</v>
      </c>
      <c r="AO1318" s="7">
        <v>4.22</v>
      </c>
      <c r="AP1318" s="7">
        <f t="shared" si="302"/>
        <v>-0.37000000000000011</v>
      </c>
      <c r="AQ1318" s="7">
        <v>2.35</v>
      </c>
      <c r="AR1318" s="7">
        <v>121.1842</v>
      </c>
      <c r="AS1318" s="7">
        <v>2158.1001000000001</v>
      </c>
      <c r="AT1318" s="14">
        <v>312.34500000000003</v>
      </c>
      <c r="AU1318" s="14">
        <v>100.4575</v>
      </c>
      <c r="AV1318" s="14">
        <v>79.400000000000006</v>
      </c>
      <c r="AY1318" s="6">
        <v>45373</v>
      </c>
      <c r="AZ1318" s="12">
        <v>0</v>
      </c>
      <c r="BA1318" s="12">
        <v>0</v>
      </c>
      <c r="BB1318" s="12">
        <v>0</v>
      </c>
      <c r="BE1318" s="6">
        <v>45373</v>
      </c>
      <c r="BF1318" t="s">
        <v>58</v>
      </c>
      <c r="BG1318" s="52">
        <v>5</v>
      </c>
    </row>
    <row r="1319" spans="1:59" x14ac:dyDescent="0.2">
      <c r="A1319" s="6">
        <v>45376</v>
      </c>
      <c r="B1319" s="12">
        <v>107.22239999999999</v>
      </c>
      <c r="C1319" s="12">
        <v>143.52199999999999</v>
      </c>
      <c r="D1319" s="12">
        <v>118.60899999999999</v>
      </c>
      <c r="E1319" s="12">
        <v>62.082500000000003</v>
      </c>
      <c r="F1319" s="12">
        <v>156.97829999999999</v>
      </c>
      <c r="G1319" s="12"/>
      <c r="H1319" s="12">
        <v>20.237100000000002</v>
      </c>
      <c r="I1319" s="12">
        <v>68.271199999999993</v>
      </c>
      <c r="J1319" s="12">
        <v>13.3795</v>
      </c>
      <c r="K1319" s="12">
        <v>83.7012</v>
      </c>
      <c r="L1319" s="12">
        <v>82.41</v>
      </c>
      <c r="M1319" s="12">
        <v>86.18</v>
      </c>
      <c r="O1319" s="6">
        <v>45376</v>
      </c>
      <c r="P1319" s="7">
        <f t="shared" si="303"/>
        <v>1.0169758706998119E-2</v>
      </c>
      <c r="Q1319" s="7">
        <f t="shared" si="304"/>
        <v>1.1634989293778738E-2</v>
      </c>
      <c r="R1319" s="7">
        <f t="shared" si="305"/>
        <v>2.5677381814259752E-2</v>
      </c>
      <c r="S1319" s="7">
        <f t="shared" si="306"/>
        <v>1.1529993681450457E-2</v>
      </c>
      <c r="T1319" s="7">
        <f t="shared" si="307"/>
        <v>2.1886828624255298E-3</v>
      </c>
      <c r="U1319" s="7" t="str">
        <f t="shared" si="308"/>
        <v/>
      </c>
      <c r="V1319" s="7">
        <f t="shared" si="309"/>
        <v>-4.347503958997144E-4</v>
      </c>
      <c r="W1319" s="7">
        <f t="shared" si="310"/>
        <v>-7.1981606171488202E-3</v>
      </c>
      <c r="X1319" s="7">
        <f t="shared" si="311"/>
        <v>0</v>
      </c>
      <c r="Y1319" s="7">
        <f t="shared" si="312"/>
        <v>2.186587623665064E-4</v>
      </c>
      <c r="Z1319" s="7">
        <v>-2.7669999999999999E-3</v>
      </c>
      <c r="AA1319" s="7">
        <f t="shared" si="313"/>
        <v>1.6023827653925026E-2</v>
      </c>
      <c r="AB1319" s="7">
        <f t="shared" si="314"/>
        <v>1.5317458206106379E-2</v>
      </c>
      <c r="AE1319" s="6">
        <v>45376</v>
      </c>
      <c r="AF1319" s="7">
        <v>13.19</v>
      </c>
      <c r="AG1319" s="7">
        <v>27.49</v>
      </c>
      <c r="AH1319" s="7">
        <v>92.24</v>
      </c>
      <c r="AI1319" s="7">
        <f t="shared" si="300"/>
        <v>3.7700000000000102</v>
      </c>
      <c r="AJ1319" s="7">
        <v>1.46</v>
      </c>
      <c r="AK1319" s="7">
        <v>28.489000000000001</v>
      </c>
      <c r="AL1319" s="7">
        <f t="shared" si="301"/>
        <v>27.029</v>
      </c>
      <c r="AM1319" s="7">
        <v>5.33</v>
      </c>
      <c r="AN1319" s="7">
        <v>4.54</v>
      </c>
      <c r="AO1319" s="7">
        <v>4.25</v>
      </c>
      <c r="AP1319" s="7">
        <f t="shared" si="302"/>
        <v>-0.29000000000000004</v>
      </c>
      <c r="AQ1319" s="7">
        <v>2.33</v>
      </c>
      <c r="AR1319" s="7">
        <v>121.0295</v>
      </c>
      <c r="AS1319" s="7">
        <v>2174.8000000000002</v>
      </c>
      <c r="AT1319" s="14">
        <v>312.34500000000003</v>
      </c>
      <c r="AU1319" s="14">
        <v>100.4575</v>
      </c>
      <c r="AV1319" s="14">
        <v>79.400000000000006</v>
      </c>
      <c r="AY1319" s="6">
        <v>45376</v>
      </c>
      <c r="AZ1319" s="12">
        <v>0</v>
      </c>
      <c r="BA1319" s="12">
        <v>0</v>
      </c>
      <c r="BB1319" s="12">
        <v>0</v>
      </c>
      <c r="BE1319" s="6">
        <v>45376</v>
      </c>
      <c r="BF1319" t="s">
        <v>58</v>
      </c>
      <c r="BG1319" s="52">
        <v>5</v>
      </c>
    </row>
    <row r="1320" spans="1:59" x14ac:dyDescent="0.2">
      <c r="A1320" s="6">
        <v>45377</v>
      </c>
      <c r="B1320" s="12">
        <v>106.4181</v>
      </c>
      <c r="C1320" s="12">
        <v>142.42140000000001</v>
      </c>
      <c r="D1320" s="12">
        <v>118.3835</v>
      </c>
      <c r="E1320" s="12">
        <v>60.899500000000003</v>
      </c>
      <c r="F1320" s="12">
        <v>156.65469999999999</v>
      </c>
      <c r="G1320" s="12"/>
      <c r="H1320" s="12">
        <v>20.035</v>
      </c>
      <c r="I1320" s="12">
        <v>66.791499999999999</v>
      </c>
      <c r="J1320" s="12">
        <v>13.3193</v>
      </c>
      <c r="K1320" s="12">
        <v>83.710300000000004</v>
      </c>
      <c r="L1320" s="12">
        <v>82.41</v>
      </c>
      <c r="M1320" s="12">
        <v>85.91</v>
      </c>
      <c r="O1320" s="6">
        <v>45377</v>
      </c>
      <c r="P1320" s="7">
        <f t="shared" si="303"/>
        <v>-7.5295068105197755E-3</v>
      </c>
      <c r="Q1320" s="7">
        <f t="shared" si="304"/>
        <v>-7.6980649677034713E-3</v>
      </c>
      <c r="R1320" s="7">
        <f t="shared" si="305"/>
        <v>-1.9030143827617608E-3</v>
      </c>
      <c r="S1320" s="7">
        <f t="shared" si="306"/>
        <v>-1.9239181181156747E-2</v>
      </c>
      <c r="T1320" s="7">
        <f t="shared" si="307"/>
        <v>-2.0635590950665384E-3</v>
      </c>
      <c r="U1320" s="7" t="str">
        <f t="shared" si="308"/>
        <v/>
      </c>
      <c r="V1320" s="7">
        <f t="shared" si="309"/>
        <v>-1.0036809433095536E-2</v>
      </c>
      <c r="W1320" s="7">
        <f t="shared" si="310"/>
        <v>-2.191218160522411E-2</v>
      </c>
      <c r="X1320" s="7">
        <f t="shared" si="311"/>
        <v>-4.5095736153065707E-3</v>
      </c>
      <c r="Y1320" s="7">
        <f t="shared" si="312"/>
        <v>1.0871415654197777E-4</v>
      </c>
      <c r="Z1320" s="7">
        <v>-1.8489999999999999E-3</v>
      </c>
      <c r="AA1320" s="7">
        <f t="shared" si="313"/>
        <v>0</v>
      </c>
      <c r="AB1320" s="7">
        <f t="shared" si="314"/>
        <v>-3.1378955377269163E-3</v>
      </c>
      <c r="AE1320" s="6">
        <v>45377</v>
      </c>
      <c r="AF1320" s="7">
        <v>13.24</v>
      </c>
      <c r="AG1320" s="7">
        <v>27.25</v>
      </c>
      <c r="AH1320" s="7">
        <v>90.63</v>
      </c>
      <c r="AI1320" s="7">
        <f t="shared" si="300"/>
        <v>3.5</v>
      </c>
      <c r="AJ1320" s="7">
        <v>1.48</v>
      </c>
      <c r="AK1320" s="7">
        <v>27.132000000000001</v>
      </c>
      <c r="AL1320" s="7">
        <f t="shared" si="301"/>
        <v>25.652000000000001</v>
      </c>
      <c r="AM1320" s="7">
        <v>5.33</v>
      </c>
      <c r="AN1320" s="7">
        <v>4.5599999999999996</v>
      </c>
      <c r="AO1320" s="7">
        <v>4.24</v>
      </c>
      <c r="AP1320" s="7">
        <f t="shared" si="302"/>
        <v>-0.3199999999999994</v>
      </c>
      <c r="AQ1320" s="7">
        <v>2.3199999999999998</v>
      </c>
      <c r="AR1320" s="7">
        <v>121.0742</v>
      </c>
      <c r="AS1320" s="7">
        <v>2175.6001000000001</v>
      </c>
      <c r="AT1320" s="14">
        <v>312.34500000000003</v>
      </c>
      <c r="AU1320" s="14">
        <v>100.4575</v>
      </c>
      <c r="AV1320" s="14">
        <v>79.400000000000006</v>
      </c>
      <c r="AY1320" s="6">
        <v>45377</v>
      </c>
      <c r="AZ1320" s="12">
        <v>0</v>
      </c>
      <c r="BA1320" s="12">
        <v>0</v>
      </c>
      <c r="BB1320" s="12">
        <v>0</v>
      </c>
      <c r="BE1320" s="6">
        <v>45377</v>
      </c>
      <c r="BF1320" t="s">
        <v>58</v>
      </c>
      <c r="BG1320" s="52">
        <v>5</v>
      </c>
    </row>
    <row r="1321" spans="1:59" x14ac:dyDescent="0.2">
      <c r="A1321" s="6">
        <v>45378</v>
      </c>
      <c r="B1321" s="12">
        <v>107.5217</v>
      </c>
      <c r="C1321" s="12">
        <v>143.41200000000001</v>
      </c>
      <c r="D1321" s="12">
        <v>119.18219999999999</v>
      </c>
      <c r="E1321" s="12">
        <v>61.745800000000003</v>
      </c>
      <c r="F1321" s="12">
        <v>158.02760000000001</v>
      </c>
      <c r="G1321" s="12"/>
      <c r="H1321" s="12">
        <v>20.456800000000001</v>
      </c>
      <c r="I1321" s="12">
        <v>66.9054</v>
      </c>
      <c r="J1321" s="12">
        <v>13.362299999999999</v>
      </c>
      <c r="K1321" s="12">
        <v>83.765000000000001</v>
      </c>
      <c r="L1321" s="12">
        <v>82.15</v>
      </c>
      <c r="M1321" s="12">
        <v>84.94</v>
      </c>
      <c r="O1321" s="6">
        <v>45378</v>
      </c>
      <c r="P1321" s="7">
        <f t="shared" si="303"/>
        <v>1.0317012439791145E-2</v>
      </c>
      <c r="Q1321" s="7">
        <f t="shared" si="304"/>
        <v>6.9313380870355649E-3</v>
      </c>
      <c r="R1321" s="7">
        <f t="shared" si="305"/>
        <v>6.7240599909709192E-3</v>
      </c>
      <c r="S1321" s="7">
        <f t="shared" si="306"/>
        <v>1.3800992499024761E-2</v>
      </c>
      <c r="T1321" s="7">
        <f t="shared" si="307"/>
        <v>8.7256811759341083E-3</v>
      </c>
      <c r="U1321" s="7" t="str">
        <f t="shared" si="308"/>
        <v/>
      </c>
      <c r="V1321" s="7">
        <f t="shared" si="309"/>
        <v>2.0834601466141082E-2</v>
      </c>
      <c r="W1321" s="7">
        <f t="shared" si="310"/>
        <v>1.703854428269358E-3</v>
      </c>
      <c r="X1321" s="7">
        <f t="shared" si="311"/>
        <v>3.2231978012756402E-3</v>
      </c>
      <c r="Y1321" s="7">
        <f t="shared" si="312"/>
        <v>6.532306787339373E-4</v>
      </c>
      <c r="Z1321" s="7">
        <v>8.3680000000000004E-3</v>
      </c>
      <c r="AA1321" s="7">
        <f t="shared" si="313"/>
        <v>-3.1599442920149448E-3</v>
      </c>
      <c r="AB1321" s="7">
        <f t="shared" si="314"/>
        <v>-1.1355111764839998E-2</v>
      </c>
      <c r="AE1321" s="6">
        <v>45378</v>
      </c>
      <c r="AF1321" s="7">
        <v>12.78</v>
      </c>
      <c r="AG1321" s="7">
        <v>26.6</v>
      </c>
      <c r="AH1321" s="7">
        <v>86.28</v>
      </c>
      <c r="AI1321" s="7">
        <f t="shared" si="300"/>
        <v>2.789999999999992</v>
      </c>
      <c r="AJ1321" s="7">
        <v>1.43</v>
      </c>
      <c r="AK1321" s="7">
        <v>27.687000000000001</v>
      </c>
      <c r="AL1321" s="7">
        <f t="shared" si="301"/>
        <v>26.257000000000001</v>
      </c>
      <c r="AM1321" s="7">
        <v>5.33</v>
      </c>
      <c r="AN1321" s="7">
        <v>4.54</v>
      </c>
      <c r="AO1321" s="7">
        <v>4.2</v>
      </c>
      <c r="AP1321" s="7">
        <f t="shared" si="302"/>
        <v>-0.33999999999999986</v>
      </c>
      <c r="AQ1321" s="7">
        <v>2.3199999999999998</v>
      </c>
      <c r="AR1321" s="7">
        <v>121.0089</v>
      </c>
      <c r="AS1321" s="7">
        <v>2190.6001000000001</v>
      </c>
      <c r="AT1321" s="14">
        <v>312.34500000000003</v>
      </c>
      <c r="AU1321" s="14">
        <v>100.4575</v>
      </c>
      <c r="AV1321" s="14">
        <v>79.400000000000006</v>
      </c>
      <c r="AY1321" s="6">
        <v>45378</v>
      </c>
      <c r="AZ1321" s="12">
        <v>0</v>
      </c>
      <c r="BA1321" s="12">
        <v>0</v>
      </c>
      <c r="BB1321" s="12">
        <v>0</v>
      </c>
      <c r="BE1321" s="6">
        <v>45378</v>
      </c>
      <c r="BF1321" t="s">
        <v>58</v>
      </c>
      <c r="BG1321" s="52">
        <v>5</v>
      </c>
    </row>
    <row r="1322" spans="1:59" x14ac:dyDescent="0.2">
      <c r="A1322" s="6">
        <v>45379</v>
      </c>
      <c r="B1322" s="12">
        <v>108.7094</v>
      </c>
      <c r="C1322" s="12">
        <v>144.68700000000001</v>
      </c>
      <c r="D1322" s="12">
        <v>119.5956</v>
      </c>
      <c r="E1322" s="12">
        <v>62.505699999999997</v>
      </c>
      <c r="F1322" s="12">
        <v>158.16489999999999</v>
      </c>
      <c r="G1322" s="12"/>
      <c r="H1322" s="12">
        <v>20.544599999999999</v>
      </c>
      <c r="I1322" s="12">
        <v>67.863299999999995</v>
      </c>
      <c r="J1322" s="12">
        <v>13.525600000000001</v>
      </c>
      <c r="K1322" s="12">
        <v>83.765000000000001</v>
      </c>
      <c r="L1322" s="12">
        <v>83.96</v>
      </c>
      <c r="M1322" s="12">
        <v>86.17</v>
      </c>
      <c r="O1322" s="6">
        <v>45379</v>
      </c>
      <c r="P1322" s="7">
        <f t="shared" si="303"/>
        <v>1.0985579267470196E-2</v>
      </c>
      <c r="Q1322" s="7">
        <f t="shared" si="304"/>
        <v>8.8511818782959027E-3</v>
      </c>
      <c r="R1322" s="7">
        <f t="shared" si="305"/>
        <v>3.4626369206049072E-3</v>
      </c>
      <c r="S1322" s="7">
        <f t="shared" si="306"/>
        <v>1.2231795583340128E-2</v>
      </c>
      <c r="T1322" s="7">
        <f t="shared" si="307"/>
        <v>8.6845835134929125E-4</v>
      </c>
      <c r="U1322" s="7" t="str">
        <f t="shared" si="308"/>
        <v/>
      </c>
      <c r="V1322" s="7">
        <f t="shared" si="309"/>
        <v>4.282787134302816E-3</v>
      </c>
      <c r="W1322" s="7">
        <f t="shared" si="310"/>
        <v>1.4215706339603996E-2</v>
      </c>
      <c r="X1322" s="7">
        <f t="shared" si="311"/>
        <v>1.2146877060587313E-2</v>
      </c>
      <c r="Y1322" s="7">
        <f t="shared" si="312"/>
        <v>0</v>
      </c>
      <c r="Z1322" s="7">
        <v>-1.9100000000000001E-4</v>
      </c>
      <c r="AA1322" s="7">
        <f t="shared" si="313"/>
        <v>2.1793650469155001E-2</v>
      </c>
      <c r="AB1322" s="7">
        <f t="shared" si="314"/>
        <v>1.4376964366550428E-2</v>
      </c>
      <c r="AE1322" s="6">
        <v>45379</v>
      </c>
      <c r="AF1322" s="7">
        <v>13.01</v>
      </c>
      <c r="AG1322" s="7">
        <v>26.27</v>
      </c>
      <c r="AH1322" s="7">
        <v>86.38</v>
      </c>
      <c r="AI1322" s="7">
        <f t="shared" si="300"/>
        <v>2.210000000000008</v>
      </c>
      <c r="AJ1322" s="7">
        <v>1.54</v>
      </c>
      <c r="AK1322" s="7">
        <v>27.34</v>
      </c>
      <c r="AL1322" s="7">
        <f t="shared" si="301"/>
        <v>25.8</v>
      </c>
      <c r="AM1322" s="7">
        <v>5.33</v>
      </c>
      <c r="AN1322" s="7">
        <v>4.59</v>
      </c>
      <c r="AO1322" s="7">
        <v>4.2</v>
      </c>
      <c r="AP1322" s="7">
        <f t="shared" si="302"/>
        <v>-0.38999999999999968</v>
      </c>
      <c r="AQ1322" s="7">
        <v>2.3199999999999998</v>
      </c>
      <c r="AR1322" s="7">
        <v>121.0635</v>
      </c>
      <c r="AS1322" s="7">
        <v>2217.3998999999999</v>
      </c>
      <c r="AT1322" s="14">
        <v>312.34500000000003</v>
      </c>
      <c r="AU1322" s="14">
        <v>100.4575</v>
      </c>
      <c r="AV1322" s="14">
        <v>79.400000000000006</v>
      </c>
      <c r="AY1322" s="6">
        <v>45379</v>
      </c>
      <c r="AZ1322" s="12">
        <v>0</v>
      </c>
      <c r="BA1322" s="12">
        <v>0</v>
      </c>
      <c r="BB1322" s="12">
        <v>0</v>
      </c>
      <c r="BE1322" s="6">
        <v>45379</v>
      </c>
      <c r="BF1322" t="s">
        <v>58</v>
      </c>
      <c r="BG1322" s="52">
        <v>5</v>
      </c>
    </row>
    <row r="1323" spans="1:59" x14ac:dyDescent="0.2">
      <c r="A1323" s="6">
        <v>45383</v>
      </c>
      <c r="B1323" s="12">
        <v>109.41079999999999</v>
      </c>
      <c r="C1323" s="12">
        <v>145.9161</v>
      </c>
      <c r="D1323" s="12">
        <v>120.9111</v>
      </c>
      <c r="E1323" s="12">
        <v>63.842500000000001</v>
      </c>
      <c r="F1323" s="12">
        <v>156.2526</v>
      </c>
      <c r="G1323" s="12"/>
      <c r="H1323" s="12">
        <v>21.027899999999999</v>
      </c>
      <c r="I1323" s="12">
        <v>69.001499999999993</v>
      </c>
      <c r="J1323" s="12">
        <v>13.491300000000001</v>
      </c>
      <c r="K1323" s="12">
        <v>83.787899999999993</v>
      </c>
      <c r="L1323" s="12">
        <v>84.54</v>
      </c>
      <c r="M1323" s="12"/>
      <c r="O1323" s="6">
        <v>45383</v>
      </c>
      <c r="P1323" s="7">
        <f t="shared" si="303"/>
        <v>6.4313384786362929E-3</v>
      </c>
      <c r="Q1323" s="7">
        <f t="shared" si="304"/>
        <v>8.4590104441248908E-3</v>
      </c>
      <c r="R1323" s="7">
        <f t="shared" si="305"/>
        <v>1.0939513278599423E-2</v>
      </c>
      <c r="S1323" s="7">
        <f t="shared" si="306"/>
        <v>2.1161360191918763E-2</v>
      </c>
      <c r="T1323" s="7">
        <f t="shared" si="307"/>
        <v>-1.2164231189158579E-2</v>
      </c>
      <c r="U1323" s="7" t="str">
        <f t="shared" si="308"/>
        <v/>
      </c>
      <c r="V1323" s="7">
        <f t="shared" si="309"/>
        <v>2.325199469333215E-2</v>
      </c>
      <c r="W1323" s="7">
        <f t="shared" si="310"/>
        <v>1.6632855786307681E-2</v>
      </c>
      <c r="X1323" s="7">
        <f t="shared" si="311"/>
        <v>-2.5391527842589098E-3</v>
      </c>
      <c r="Y1323" s="7">
        <f t="shared" si="312"/>
        <v>2.7334650898418937E-4</v>
      </c>
      <c r="Z1323" s="7">
        <v>-1.7420000000000001E-3</v>
      </c>
      <c r="AA1323" s="7">
        <f t="shared" si="313"/>
        <v>6.8843001862117677E-3</v>
      </c>
      <c r="AB1323" s="7" t="str">
        <f t="shared" si="314"/>
        <v/>
      </c>
      <c r="AE1323" s="6">
        <v>45383</v>
      </c>
      <c r="AF1323" s="7">
        <v>13.65</v>
      </c>
      <c r="AG1323" s="7">
        <v>27.65</v>
      </c>
      <c r="AH1323" s="7">
        <v>94.2</v>
      </c>
      <c r="AI1323" s="7" t="str">
        <f t="shared" si="300"/>
        <v/>
      </c>
      <c r="AJ1323" s="7">
        <v>1.64</v>
      </c>
      <c r="AK1323" s="7"/>
      <c r="AL1323" s="7" t="str">
        <f t="shared" si="301"/>
        <v/>
      </c>
      <c r="AM1323" s="7">
        <v>5.33</v>
      </c>
      <c r="AN1323" s="7">
        <v>4.72</v>
      </c>
      <c r="AO1323" s="7">
        <v>4.33</v>
      </c>
      <c r="AP1323" s="7">
        <f t="shared" si="302"/>
        <v>-0.38999999999999968</v>
      </c>
      <c r="AQ1323" s="7">
        <v>2.35</v>
      </c>
      <c r="AR1323" s="7">
        <v>121.5151</v>
      </c>
      <c r="AS1323" s="7">
        <v>2236.5</v>
      </c>
      <c r="AT1323" s="14">
        <v>313.02300000000002</v>
      </c>
      <c r="AU1323" s="14">
        <v>100.24339999999999</v>
      </c>
      <c r="AV1323" s="14">
        <v>77.2</v>
      </c>
      <c r="AY1323" s="6">
        <v>45383</v>
      </c>
      <c r="AZ1323" s="12">
        <v>0</v>
      </c>
      <c r="BA1323" s="12">
        <v>0</v>
      </c>
      <c r="BB1323" s="12">
        <v>0</v>
      </c>
      <c r="BE1323" s="6">
        <v>45383</v>
      </c>
      <c r="BF1323" t="s">
        <v>58</v>
      </c>
      <c r="BG1323" s="52">
        <v>5</v>
      </c>
    </row>
    <row r="1324" spans="1:59" x14ac:dyDescent="0.2">
      <c r="A1324" s="6">
        <v>45384</v>
      </c>
      <c r="B1324" s="12">
        <v>111.55240000000001</v>
      </c>
      <c r="C1324" s="12">
        <v>146.5582</v>
      </c>
      <c r="D1324" s="12">
        <v>122.78100000000001</v>
      </c>
      <c r="E1324" s="12">
        <v>64.688900000000004</v>
      </c>
      <c r="F1324" s="12">
        <v>155.5367</v>
      </c>
      <c r="G1324" s="12"/>
      <c r="H1324" s="12">
        <v>20.755500000000001</v>
      </c>
      <c r="I1324" s="12">
        <v>68.859200000000001</v>
      </c>
      <c r="J1324" s="12">
        <v>13.5686</v>
      </c>
      <c r="K1324" s="12">
        <v>83.806299999999993</v>
      </c>
      <c r="L1324" s="12">
        <v>85.95</v>
      </c>
      <c r="M1324" s="12">
        <v>87.63</v>
      </c>
      <c r="O1324" s="6">
        <v>45384</v>
      </c>
      <c r="P1324" s="7">
        <f t="shared" si="303"/>
        <v>1.938483025492696E-2</v>
      </c>
      <c r="Q1324" s="7">
        <f t="shared" si="304"/>
        <v>4.3908201958461008E-3</v>
      </c>
      <c r="R1324" s="7">
        <f t="shared" si="305"/>
        <v>1.5346715794419393E-2</v>
      </c>
      <c r="S1324" s="7">
        <f t="shared" si="306"/>
        <v>1.3170512961762361E-2</v>
      </c>
      <c r="T1324" s="7">
        <f t="shared" si="307"/>
        <v>-4.5922118436966027E-3</v>
      </c>
      <c r="U1324" s="7" t="str">
        <f t="shared" si="308"/>
        <v/>
      </c>
      <c r="V1324" s="7">
        <f t="shared" si="309"/>
        <v>-1.3038855586472154E-2</v>
      </c>
      <c r="W1324" s="7">
        <f t="shared" si="310"/>
        <v>-2.0644034237078481E-3</v>
      </c>
      <c r="X1324" s="7">
        <f t="shared" si="311"/>
        <v>5.7132665135492628E-3</v>
      </c>
      <c r="Y1324" s="7">
        <f t="shared" si="312"/>
        <v>2.1957800537174884E-4</v>
      </c>
      <c r="Z1324" s="7">
        <v>-6.378E-3</v>
      </c>
      <c r="AA1324" s="7">
        <f t="shared" si="313"/>
        <v>1.6540936690214374E-2</v>
      </c>
      <c r="AB1324" s="7" t="str">
        <f t="shared" si="314"/>
        <v/>
      </c>
      <c r="AE1324" s="6">
        <v>45384</v>
      </c>
      <c r="AF1324" s="7">
        <v>14.61</v>
      </c>
      <c r="AG1324" s="7">
        <v>29.04</v>
      </c>
      <c r="AH1324" s="7">
        <v>96.57</v>
      </c>
      <c r="AI1324" s="7">
        <f t="shared" si="300"/>
        <v>1.6799999999999926</v>
      </c>
      <c r="AJ1324" s="7">
        <v>1.65</v>
      </c>
      <c r="AK1324" s="7">
        <v>26.202999999999999</v>
      </c>
      <c r="AL1324" s="7">
        <f t="shared" si="301"/>
        <v>24.553000000000001</v>
      </c>
      <c r="AM1324" s="7">
        <v>5.33</v>
      </c>
      <c r="AN1324" s="7">
        <v>4.7</v>
      </c>
      <c r="AO1324" s="7">
        <v>4.3600000000000003</v>
      </c>
      <c r="AP1324" s="7">
        <f t="shared" si="302"/>
        <v>-0.33999999999999986</v>
      </c>
      <c r="AQ1324" s="7">
        <v>2.36</v>
      </c>
      <c r="AR1324" s="7">
        <v>121.3035</v>
      </c>
      <c r="AS1324" s="7">
        <v>2261</v>
      </c>
      <c r="AT1324" s="14">
        <v>313.02300000000002</v>
      </c>
      <c r="AU1324" s="14">
        <v>100.24339999999999</v>
      </c>
      <c r="AV1324" s="14">
        <v>77.2</v>
      </c>
      <c r="AY1324" s="6">
        <v>45384</v>
      </c>
      <c r="AZ1324" s="12">
        <v>0</v>
      </c>
      <c r="BA1324" s="12">
        <v>0</v>
      </c>
      <c r="BB1324" s="12">
        <v>0</v>
      </c>
      <c r="BE1324" s="6">
        <v>45384</v>
      </c>
      <c r="BF1324" t="s">
        <v>58</v>
      </c>
      <c r="BG1324" s="52">
        <v>5</v>
      </c>
    </row>
    <row r="1325" spans="1:59" x14ac:dyDescent="0.2">
      <c r="A1325" s="6">
        <v>45385</v>
      </c>
      <c r="B1325" s="12">
        <v>111.5711</v>
      </c>
      <c r="C1325" s="12">
        <v>147.1635</v>
      </c>
      <c r="D1325" s="12">
        <v>123.68300000000001</v>
      </c>
      <c r="E1325" s="12">
        <v>65.121700000000004</v>
      </c>
      <c r="F1325" s="12">
        <v>155.23269999999999</v>
      </c>
      <c r="G1325" s="12"/>
      <c r="H1325" s="12">
        <v>21.476099999999999</v>
      </c>
      <c r="I1325" s="12">
        <v>69.466200000000001</v>
      </c>
      <c r="J1325" s="12">
        <v>13.7578</v>
      </c>
      <c r="K1325" s="12">
        <v>83.806299999999993</v>
      </c>
      <c r="L1325" s="12">
        <v>86.22</v>
      </c>
      <c r="M1325" s="12">
        <v>90.6</v>
      </c>
      <c r="O1325" s="6">
        <v>45385</v>
      </c>
      <c r="P1325" s="7">
        <f t="shared" si="303"/>
        <v>1.676201748698334E-4</v>
      </c>
      <c r="Q1325" s="7">
        <f t="shared" si="304"/>
        <v>4.121594399593905E-3</v>
      </c>
      <c r="R1325" s="7">
        <f t="shared" si="305"/>
        <v>7.3195600746779558E-3</v>
      </c>
      <c r="S1325" s="7">
        <f t="shared" si="306"/>
        <v>6.6682012670741713E-3</v>
      </c>
      <c r="T1325" s="7">
        <f t="shared" si="307"/>
        <v>-1.9564352022228416E-3</v>
      </c>
      <c r="U1325" s="7" t="str">
        <f t="shared" si="308"/>
        <v/>
      </c>
      <c r="V1325" s="7">
        <f t="shared" si="309"/>
        <v>3.4129417114659069E-2</v>
      </c>
      <c r="W1325" s="7">
        <f t="shared" si="310"/>
        <v>8.776463270554551E-3</v>
      </c>
      <c r="X1325" s="7">
        <f t="shared" si="311"/>
        <v>1.3847636231592625E-2</v>
      </c>
      <c r="Y1325" s="7">
        <f t="shared" si="312"/>
        <v>0</v>
      </c>
      <c r="Z1325" s="7">
        <v>1.098E-3</v>
      </c>
      <c r="AA1325" s="7">
        <f t="shared" si="313"/>
        <v>3.1364374901303115E-3</v>
      </c>
      <c r="AB1325" s="7">
        <f t="shared" si="314"/>
        <v>3.3330807981174312E-2</v>
      </c>
      <c r="AE1325" s="6">
        <v>45385</v>
      </c>
      <c r="AF1325" s="7">
        <v>14.33</v>
      </c>
      <c r="AG1325" s="7">
        <v>29.08</v>
      </c>
      <c r="AH1325" s="7">
        <v>97.88</v>
      </c>
      <c r="AI1325" s="7">
        <f t="shared" si="300"/>
        <v>4.3799999999999955</v>
      </c>
      <c r="AJ1325" s="7">
        <v>1.86</v>
      </c>
      <c r="AK1325" s="7">
        <v>25.562999999999999</v>
      </c>
      <c r="AL1325" s="7">
        <f t="shared" si="301"/>
        <v>23.702999999999999</v>
      </c>
      <c r="AM1325" s="7">
        <v>5.33</v>
      </c>
      <c r="AN1325" s="7">
        <v>4.68</v>
      </c>
      <c r="AO1325" s="7">
        <v>4.3600000000000003</v>
      </c>
      <c r="AP1325" s="7">
        <f t="shared" si="302"/>
        <v>-0.3199999999999994</v>
      </c>
      <c r="AQ1325" s="7">
        <v>2.36</v>
      </c>
      <c r="AR1325" s="7">
        <v>121.0198</v>
      </c>
      <c r="AS1325" s="7">
        <v>2294.3998999999999</v>
      </c>
      <c r="AT1325" s="14">
        <v>313.02300000000002</v>
      </c>
      <c r="AU1325" s="14">
        <v>100.24339999999999</v>
      </c>
      <c r="AV1325" s="14">
        <v>77.2</v>
      </c>
      <c r="AY1325" s="6">
        <v>45385</v>
      </c>
      <c r="AZ1325" s="12">
        <v>0</v>
      </c>
      <c r="BA1325" s="12">
        <v>0</v>
      </c>
      <c r="BB1325" s="12">
        <v>0</v>
      </c>
      <c r="BE1325" s="6">
        <v>45385</v>
      </c>
      <c r="BF1325" t="s">
        <v>58</v>
      </c>
      <c r="BG1325" s="52">
        <v>5</v>
      </c>
    </row>
    <row r="1326" spans="1:59" x14ac:dyDescent="0.2">
      <c r="A1326" s="6">
        <v>45386</v>
      </c>
      <c r="B1326" s="12">
        <v>111.9639</v>
      </c>
      <c r="C1326" s="12">
        <v>147.3929</v>
      </c>
      <c r="D1326" s="12">
        <v>123.7957</v>
      </c>
      <c r="E1326" s="12">
        <v>65.044700000000006</v>
      </c>
      <c r="F1326" s="12">
        <v>152.03559999999999</v>
      </c>
      <c r="G1326" s="12"/>
      <c r="H1326" s="12">
        <v>21.326699999999999</v>
      </c>
      <c r="I1326" s="12">
        <v>68.356499999999997</v>
      </c>
      <c r="J1326" s="12">
        <v>13.5944</v>
      </c>
      <c r="K1326" s="12">
        <v>83.8429</v>
      </c>
      <c r="L1326" s="12">
        <v>87.37</v>
      </c>
      <c r="M1326" s="12">
        <v>90.32</v>
      </c>
      <c r="O1326" s="6">
        <v>45386</v>
      </c>
      <c r="P1326" s="7">
        <f t="shared" si="303"/>
        <v>3.514442072151916E-3</v>
      </c>
      <c r="Q1326" s="7">
        <f t="shared" si="304"/>
        <v>1.5575967548427212E-3</v>
      </c>
      <c r="R1326" s="7">
        <f t="shared" si="305"/>
        <v>9.1078551641554965E-4</v>
      </c>
      <c r="S1326" s="7">
        <f t="shared" si="306"/>
        <v>-1.1831011533173948E-3</v>
      </c>
      <c r="T1326" s="7">
        <f t="shared" si="307"/>
        <v>-2.081057748255959E-2</v>
      </c>
      <c r="U1326" s="7" t="str">
        <f t="shared" si="308"/>
        <v/>
      </c>
      <c r="V1326" s="7">
        <f t="shared" si="309"/>
        <v>-6.9808800695961414E-3</v>
      </c>
      <c r="W1326" s="7">
        <f t="shared" si="310"/>
        <v>-1.6103645933490077E-2</v>
      </c>
      <c r="X1326" s="7">
        <f t="shared" si="311"/>
        <v>-1.1947992763744033E-2</v>
      </c>
      <c r="Y1326" s="7">
        <f t="shared" si="312"/>
        <v>4.3662600932738822E-4</v>
      </c>
      <c r="Z1326" s="7">
        <v>-1.2281E-2</v>
      </c>
      <c r="AA1326" s="7">
        <f t="shared" si="313"/>
        <v>1.3249804991014764E-2</v>
      </c>
      <c r="AB1326" s="7">
        <f t="shared" si="314"/>
        <v>-3.0952932075270392E-3</v>
      </c>
      <c r="AE1326" s="6">
        <v>45386</v>
      </c>
      <c r="AF1326" s="7">
        <v>16.350000000000001</v>
      </c>
      <c r="AG1326" s="7">
        <v>32.17</v>
      </c>
      <c r="AH1326" s="7">
        <v>96.13</v>
      </c>
      <c r="AI1326" s="7">
        <f t="shared" si="300"/>
        <v>2.9499999999999886</v>
      </c>
      <c r="AJ1326" s="7">
        <v>1.78</v>
      </c>
      <c r="AK1326" s="7">
        <v>26.206</v>
      </c>
      <c r="AL1326" s="7">
        <f t="shared" si="301"/>
        <v>24.425999999999998</v>
      </c>
      <c r="AM1326" s="7">
        <v>5.33</v>
      </c>
      <c r="AN1326" s="7">
        <v>4.6500000000000004</v>
      </c>
      <c r="AO1326" s="7">
        <v>4.3099999999999996</v>
      </c>
      <c r="AP1326" s="7">
        <f t="shared" si="302"/>
        <v>-0.34000000000000075</v>
      </c>
      <c r="AQ1326" s="7">
        <v>2.34</v>
      </c>
      <c r="AR1326" s="7">
        <v>120.76130000000001</v>
      </c>
      <c r="AS1326" s="7">
        <v>2288.8000000000002</v>
      </c>
      <c r="AT1326" s="14">
        <v>313.02300000000002</v>
      </c>
      <c r="AU1326" s="14">
        <v>100.24339999999999</v>
      </c>
      <c r="AV1326" s="14">
        <v>77.2</v>
      </c>
      <c r="AY1326" s="6">
        <v>45386</v>
      </c>
      <c r="AZ1326" s="12">
        <v>0</v>
      </c>
      <c r="BA1326" s="12">
        <v>0</v>
      </c>
      <c r="BB1326" s="12">
        <v>0</v>
      </c>
      <c r="BE1326" s="6">
        <v>45386</v>
      </c>
      <c r="BF1326" t="s">
        <v>58</v>
      </c>
      <c r="BG1326" s="52">
        <v>5</v>
      </c>
    </row>
    <row r="1327" spans="1:59" x14ac:dyDescent="0.2">
      <c r="A1327" s="6">
        <v>45387</v>
      </c>
      <c r="B1327" s="12">
        <v>113.50700000000001</v>
      </c>
      <c r="C1327" s="12">
        <v>148.2276</v>
      </c>
      <c r="D1327" s="12">
        <v>125.4589</v>
      </c>
      <c r="E1327" s="12">
        <v>66.602800000000002</v>
      </c>
      <c r="F1327" s="12">
        <v>153.73220000000001</v>
      </c>
      <c r="G1327" s="12"/>
      <c r="H1327" s="12">
        <v>21.019100000000002</v>
      </c>
      <c r="I1327" s="12">
        <v>68.072000000000003</v>
      </c>
      <c r="J1327" s="12">
        <v>13.620200000000001</v>
      </c>
      <c r="K1327" s="12">
        <v>83.8613</v>
      </c>
      <c r="L1327" s="12">
        <v>87.69</v>
      </c>
      <c r="M1327" s="12">
        <v>92.81</v>
      </c>
      <c r="O1327" s="6">
        <v>45387</v>
      </c>
      <c r="P1327" s="7">
        <f t="shared" si="303"/>
        <v>1.3688011118697803E-2</v>
      </c>
      <c r="Q1327" s="7">
        <f t="shared" si="304"/>
        <v>5.6471199948013549E-3</v>
      </c>
      <c r="R1327" s="7">
        <f t="shared" si="305"/>
        <v>1.3345588689182383E-2</v>
      </c>
      <c r="S1327" s="7">
        <f t="shared" si="306"/>
        <v>2.3671892853317146E-2</v>
      </c>
      <c r="T1327" s="7">
        <f t="shared" si="307"/>
        <v>1.1097423677178524E-2</v>
      </c>
      <c r="U1327" s="7" t="str">
        <f t="shared" si="308"/>
        <v/>
      </c>
      <c r="V1327" s="7">
        <f t="shared" si="309"/>
        <v>-1.4528260673682481E-2</v>
      </c>
      <c r="W1327" s="7">
        <f t="shared" si="310"/>
        <v>-4.1706888575030673E-3</v>
      </c>
      <c r="X1327" s="7">
        <f t="shared" si="311"/>
        <v>1.896041663606481E-3</v>
      </c>
      <c r="Y1327" s="7">
        <f t="shared" si="312"/>
        <v>2.1943398047083389E-4</v>
      </c>
      <c r="Z1327" s="7">
        <v>1.0392999999999999E-2</v>
      </c>
      <c r="AA1327" s="7">
        <f t="shared" si="313"/>
        <v>3.6558934812610314E-3</v>
      </c>
      <c r="AB1327" s="7">
        <f t="shared" si="314"/>
        <v>2.7195472765895057E-2</v>
      </c>
      <c r="AE1327" s="6">
        <v>45387</v>
      </c>
      <c r="AF1327" s="7">
        <v>16.03</v>
      </c>
      <c r="AG1327" s="7">
        <v>32.36</v>
      </c>
      <c r="AH1327" s="7">
        <v>94.31</v>
      </c>
      <c r="AI1327" s="7">
        <f t="shared" si="300"/>
        <v>5.1200000000000045</v>
      </c>
      <c r="AJ1327" s="7">
        <v>1.58</v>
      </c>
      <c r="AK1327" s="7">
        <v>26.606000000000002</v>
      </c>
      <c r="AL1327" s="7">
        <f t="shared" si="301"/>
        <v>25.026000000000003</v>
      </c>
      <c r="AM1327" s="7">
        <v>5.33</v>
      </c>
      <c r="AN1327" s="7">
        <v>4.7300000000000004</v>
      </c>
      <c r="AO1327" s="7">
        <v>4.3899999999999997</v>
      </c>
      <c r="AP1327" s="7">
        <f t="shared" si="302"/>
        <v>-0.34000000000000075</v>
      </c>
      <c r="AQ1327" s="7">
        <v>2.37</v>
      </c>
      <c r="AR1327" s="7">
        <v>120.9646</v>
      </c>
      <c r="AS1327" s="7">
        <v>2325.6999999999998</v>
      </c>
      <c r="AT1327" s="14">
        <v>313.02300000000002</v>
      </c>
      <c r="AU1327" s="14">
        <v>100.24339999999999</v>
      </c>
      <c r="AV1327" s="14">
        <v>77.2</v>
      </c>
      <c r="AY1327" s="6">
        <v>45387</v>
      </c>
      <c r="AZ1327" s="12">
        <v>0</v>
      </c>
      <c r="BA1327" s="12">
        <v>0</v>
      </c>
      <c r="BB1327" s="12">
        <v>0</v>
      </c>
      <c r="BE1327" s="6">
        <v>45387</v>
      </c>
      <c r="BF1327" t="s">
        <v>58</v>
      </c>
      <c r="BG1327" s="52">
        <v>5</v>
      </c>
    </row>
    <row r="1328" spans="1:59" x14ac:dyDescent="0.2">
      <c r="A1328" s="6">
        <v>45390</v>
      </c>
      <c r="B1328" s="12">
        <v>112.7402</v>
      </c>
      <c r="C1328" s="12">
        <v>147.92490000000001</v>
      </c>
      <c r="D1328" s="12">
        <v>124.42529999999999</v>
      </c>
      <c r="E1328" s="12">
        <v>66.102699999999999</v>
      </c>
      <c r="F1328" s="12">
        <v>153.45769999999999</v>
      </c>
      <c r="G1328" s="12"/>
      <c r="H1328" s="12">
        <v>20.641300000000001</v>
      </c>
      <c r="I1328" s="12">
        <v>67.170900000000003</v>
      </c>
      <c r="J1328" s="12">
        <v>13.603</v>
      </c>
      <c r="K1328" s="12">
        <v>83.870400000000004</v>
      </c>
      <c r="L1328" s="12">
        <v>87.24</v>
      </c>
      <c r="M1328" s="12">
        <v>91.73</v>
      </c>
      <c r="O1328" s="6">
        <v>45390</v>
      </c>
      <c r="P1328" s="7">
        <f t="shared" si="303"/>
        <v>-6.7784523833902439E-3</v>
      </c>
      <c r="Q1328" s="7">
        <f t="shared" si="304"/>
        <v>-2.044217795972557E-3</v>
      </c>
      <c r="R1328" s="7">
        <f t="shared" si="305"/>
        <v>-8.2726790626943617E-3</v>
      </c>
      <c r="S1328" s="7">
        <f t="shared" si="306"/>
        <v>-7.5370254800169794E-3</v>
      </c>
      <c r="T1328" s="7">
        <f t="shared" si="307"/>
        <v>-1.7871686084868583E-3</v>
      </c>
      <c r="U1328" s="7" t="str">
        <f t="shared" si="308"/>
        <v/>
      </c>
      <c r="V1328" s="7">
        <f t="shared" si="309"/>
        <v>-1.8137625040746071E-2</v>
      </c>
      <c r="W1328" s="7">
        <f t="shared" si="310"/>
        <v>-1.3325850519479432E-2</v>
      </c>
      <c r="X1328" s="7">
        <f t="shared" si="311"/>
        <v>-1.2636282500723764E-3</v>
      </c>
      <c r="Y1328" s="7">
        <f t="shared" si="312"/>
        <v>1.0850662109713156E-4</v>
      </c>
      <c r="Z1328" s="7">
        <v>5.5900000000000004E-4</v>
      </c>
      <c r="AA1328" s="7">
        <f t="shared" si="313"/>
        <v>-5.1449264578359421E-3</v>
      </c>
      <c r="AB1328" s="7">
        <f t="shared" si="314"/>
        <v>-1.170491308573722E-2</v>
      </c>
      <c r="AE1328" s="6">
        <v>45390</v>
      </c>
      <c r="AF1328" s="7">
        <v>15.19</v>
      </c>
      <c r="AG1328" s="7">
        <v>30.57</v>
      </c>
      <c r="AH1328" s="7">
        <v>99.37</v>
      </c>
      <c r="AI1328" s="7">
        <f t="shared" si="300"/>
        <v>4.4900000000000091</v>
      </c>
      <c r="AJ1328" s="7">
        <v>1.73</v>
      </c>
      <c r="AK1328" s="7">
        <v>27.908000000000001</v>
      </c>
      <c r="AL1328" s="7">
        <f t="shared" si="301"/>
        <v>26.178000000000001</v>
      </c>
      <c r="AM1328" s="7">
        <v>5.33</v>
      </c>
      <c r="AN1328" s="7">
        <v>4.78</v>
      </c>
      <c r="AO1328" s="7">
        <v>4.42</v>
      </c>
      <c r="AP1328" s="7">
        <f t="shared" si="302"/>
        <v>-0.36000000000000032</v>
      </c>
      <c r="AQ1328" s="7">
        <v>2.38</v>
      </c>
      <c r="AR1328" s="7">
        <v>120.7359</v>
      </c>
      <c r="AS1328" s="7">
        <v>2331.6999999999998</v>
      </c>
      <c r="AT1328" s="14">
        <v>313.02300000000002</v>
      </c>
      <c r="AU1328" s="14">
        <v>100.24339999999999</v>
      </c>
      <c r="AV1328" s="14">
        <v>77.2</v>
      </c>
      <c r="AY1328" s="6">
        <v>45390</v>
      </c>
      <c r="AZ1328" s="12">
        <v>0</v>
      </c>
      <c r="BA1328" s="12">
        <v>0</v>
      </c>
      <c r="BB1328" s="12">
        <v>0</v>
      </c>
      <c r="BE1328" s="6">
        <v>45390</v>
      </c>
      <c r="BF1328" t="s">
        <v>58</v>
      </c>
      <c r="BG1328" s="52">
        <v>5</v>
      </c>
    </row>
    <row r="1329" spans="1:59" x14ac:dyDescent="0.2">
      <c r="A1329" s="6">
        <v>45391</v>
      </c>
      <c r="B1329" s="12">
        <v>113.3293</v>
      </c>
      <c r="C1329" s="12">
        <v>148.59440000000001</v>
      </c>
      <c r="D1329" s="12">
        <v>124.26560000000001</v>
      </c>
      <c r="E1329" s="12">
        <v>65.929599999999994</v>
      </c>
      <c r="F1329" s="12">
        <v>154.0068</v>
      </c>
      <c r="G1329" s="12"/>
      <c r="H1329" s="12">
        <v>20.263400000000001</v>
      </c>
      <c r="I1329" s="12">
        <v>65.416300000000007</v>
      </c>
      <c r="J1329" s="12">
        <v>13.516999999999999</v>
      </c>
      <c r="K1329" s="12">
        <v>83.879599999999996</v>
      </c>
      <c r="L1329" s="12">
        <v>86.04</v>
      </c>
      <c r="M1329" s="12">
        <v>92.13</v>
      </c>
      <c r="O1329" s="6">
        <v>45391</v>
      </c>
      <c r="P1329" s="7">
        <f t="shared" si="303"/>
        <v>5.2116834284127219E-3</v>
      </c>
      <c r="Q1329" s="7">
        <f t="shared" si="304"/>
        <v>4.5157339687169912E-3</v>
      </c>
      <c r="R1329" s="7">
        <f t="shared" si="305"/>
        <v>-1.2843254172306053E-3</v>
      </c>
      <c r="S1329" s="7">
        <f t="shared" si="306"/>
        <v>-2.6220871586239078E-3</v>
      </c>
      <c r="T1329" s="7">
        <f t="shared" si="307"/>
        <v>3.5717982646642455E-3</v>
      </c>
      <c r="U1329" s="7" t="str">
        <f t="shared" si="308"/>
        <v/>
      </c>
      <c r="V1329" s="7">
        <f t="shared" si="309"/>
        <v>-1.8477620024131523E-2</v>
      </c>
      <c r="W1329" s="7">
        <f t="shared" si="310"/>
        <v>-2.6468655144618592E-2</v>
      </c>
      <c r="X1329" s="7">
        <f t="shared" si="311"/>
        <v>-6.3422041496022609E-3</v>
      </c>
      <c r="Y1329" s="7">
        <f t="shared" si="312"/>
        <v>1.0968703438707897E-4</v>
      </c>
      <c r="Z1329" s="7">
        <v>1.1559999999999999E-3</v>
      </c>
      <c r="AA1329" s="7">
        <f t="shared" si="313"/>
        <v>-1.3850636933898824E-2</v>
      </c>
      <c r="AB1329" s="7">
        <f t="shared" si="314"/>
        <v>4.3511435992763239E-3</v>
      </c>
      <c r="AE1329" s="6">
        <v>45391</v>
      </c>
      <c r="AF1329" s="7">
        <v>14.98</v>
      </c>
      <c r="AG1329" s="7">
        <v>28.96</v>
      </c>
      <c r="AH1329" s="7">
        <v>98.73</v>
      </c>
      <c r="AI1329" s="7">
        <f t="shared" si="300"/>
        <v>6.0899999999999892</v>
      </c>
      <c r="AJ1329" s="7">
        <v>1.83</v>
      </c>
      <c r="AK1329" s="7">
        <v>27.350999999999999</v>
      </c>
      <c r="AL1329" s="7">
        <f t="shared" si="301"/>
        <v>25.521000000000001</v>
      </c>
      <c r="AM1329" s="7">
        <v>5.33</v>
      </c>
      <c r="AN1329" s="7">
        <v>4.74</v>
      </c>
      <c r="AO1329" s="7">
        <v>4.3600000000000003</v>
      </c>
      <c r="AP1329" s="7">
        <f t="shared" si="302"/>
        <v>-0.37999999999999989</v>
      </c>
      <c r="AQ1329" s="7">
        <v>2.36</v>
      </c>
      <c r="AR1329" s="7">
        <v>120.70480000000001</v>
      </c>
      <c r="AS1329" s="7">
        <v>2343.5</v>
      </c>
      <c r="AT1329" s="14">
        <v>313.02300000000002</v>
      </c>
      <c r="AU1329" s="14">
        <v>100.24339999999999</v>
      </c>
      <c r="AV1329" s="14">
        <v>77.2</v>
      </c>
      <c r="AY1329" s="6">
        <v>45391</v>
      </c>
      <c r="AZ1329" s="12">
        <v>0</v>
      </c>
      <c r="BA1329" s="12">
        <v>0</v>
      </c>
      <c r="BB1329" s="12">
        <v>0</v>
      </c>
      <c r="BE1329" s="6">
        <v>45391</v>
      </c>
      <c r="BF1329" t="s">
        <v>58</v>
      </c>
      <c r="BG1329" s="52">
        <v>5</v>
      </c>
    </row>
    <row r="1330" spans="1:59" x14ac:dyDescent="0.2">
      <c r="A1330" s="6">
        <v>45392</v>
      </c>
      <c r="B1330" s="12">
        <v>114.2833</v>
      </c>
      <c r="C1330" s="12">
        <v>149.209</v>
      </c>
      <c r="D1330" s="12">
        <v>124.80110000000001</v>
      </c>
      <c r="E1330" s="12">
        <v>66.304699999999997</v>
      </c>
      <c r="F1330" s="12">
        <v>155.00710000000001</v>
      </c>
      <c r="G1330" s="12"/>
      <c r="H1330" s="12">
        <v>20.2986</v>
      </c>
      <c r="I1330" s="12">
        <v>66.525999999999996</v>
      </c>
      <c r="J1330" s="12">
        <v>13.5686</v>
      </c>
      <c r="K1330" s="12">
        <v>83.897900000000007</v>
      </c>
      <c r="L1330" s="12">
        <v>86.98</v>
      </c>
      <c r="M1330" s="12">
        <v>91.57</v>
      </c>
      <c r="O1330" s="6">
        <v>45392</v>
      </c>
      <c r="P1330" s="7">
        <f t="shared" si="303"/>
        <v>8.3827133159509529E-3</v>
      </c>
      <c r="Q1330" s="7">
        <f t="shared" si="304"/>
        <v>4.1275611532027275E-3</v>
      </c>
      <c r="R1330" s="7">
        <f t="shared" si="305"/>
        <v>4.3000595835481501E-3</v>
      </c>
      <c r="S1330" s="7">
        <f t="shared" si="306"/>
        <v>5.6732785076634125E-3</v>
      </c>
      <c r="T1330" s="7">
        <f t="shared" si="307"/>
        <v>6.474165038831651E-3</v>
      </c>
      <c r="U1330" s="7" t="str">
        <f t="shared" si="308"/>
        <v/>
      </c>
      <c r="V1330" s="7">
        <f t="shared" si="309"/>
        <v>1.7356150503552727E-3</v>
      </c>
      <c r="W1330" s="7">
        <f t="shared" si="310"/>
        <v>1.6821385810494614E-2</v>
      </c>
      <c r="X1330" s="7">
        <f t="shared" si="311"/>
        <v>3.8101472682192509E-3</v>
      </c>
      <c r="Y1330" s="7">
        <f t="shared" si="312"/>
        <v>2.1814605739850284E-4</v>
      </c>
      <c r="Z1330" s="7">
        <v>-1.0064E-2</v>
      </c>
      <c r="AA1330" s="7">
        <f t="shared" si="313"/>
        <v>1.0865902769962951E-2</v>
      </c>
      <c r="AB1330" s="7">
        <f t="shared" si="314"/>
        <v>-6.0969160011999576E-3</v>
      </c>
      <c r="AE1330" s="6">
        <v>45392</v>
      </c>
      <c r="AF1330" s="7">
        <v>15.8</v>
      </c>
      <c r="AG1330" s="7">
        <v>30.08</v>
      </c>
      <c r="AH1330" s="7">
        <v>109.59</v>
      </c>
      <c r="AI1330" s="7">
        <f t="shared" si="300"/>
        <v>4.5899999999999892</v>
      </c>
      <c r="AJ1330" s="7">
        <v>1.9</v>
      </c>
      <c r="AK1330" s="7">
        <v>27.1</v>
      </c>
      <c r="AL1330" s="7">
        <f t="shared" si="301"/>
        <v>25.200000000000003</v>
      </c>
      <c r="AM1330" s="7">
        <v>5.33</v>
      </c>
      <c r="AN1330" s="7">
        <v>4.97</v>
      </c>
      <c r="AO1330" s="7">
        <v>4.55</v>
      </c>
      <c r="AP1330" s="7">
        <f t="shared" si="302"/>
        <v>-0.41999999999999993</v>
      </c>
      <c r="AQ1330" s="7">
        <v>2.4</v>
      </c>
      <c r="AR1330" s="7">
        <v>121.5727</v>
      </c>
      <c r="AS1330" s="7">
        <v>2329.6001000000001</v>
      </c>
      <c r="AT1330" s="14">
        <v>313.02300000000002</v>
      </c>
      <c r="AU1330" s="14">
        <v>100.24339999999999</v>
      </c>
      <c r="AV1330" s="14">
        <v>77.2</v>
      </c>
      <c r="AY1330" s="6">
        <v>45392</v>
      </c>
      <c r="AZ1330" s="12">
        <v>0</v>
      </c>
      <c r="BA1330" s="12">
        <v>0</v>
      </c>
      <c r="BB1330" s="12">
        <v>0</v>
      </c>
      <c r="BE1330" s="6">
        <v>45392</v>
      </c>
      <c r="BF1330" t="s">
        <v>58</v>
      </c>
      <c r="BG1330" s="52">
        <v>5</v>
      </c>
    </row>
    <row r="1331" spans="1:59" x14ac:dyDescent="0.2">
      <c r="A1331" s="6">
        <v>45393</v>
      </c>
      <c r="B1331" s="12">
        <v>113.8998</v>
      </c>
      <c r="C1331" s="12">
        <v>148.49350000000001</v>
      </c>
      <c r="D1331" s="12">
        <v>124.8951</v>
      </c>
      <c r="E1331" s="12">
        <v>66.612399999999994</v>
      </c>
      <c r="F1331" s="12">
        <v>155.78190000000001</v>
      </c>
      <c r="G1331" s="12"/>
      <c r="H1331" s="12">
        <v>21.4937</v>
      </c>
      <c r="I1331" s="12">
        <v>67.948700000000002</v>
      </c>
      <c r="J1331" s="12">
        <v>13.482699999999999</v>
      </c>
      <c r="K1331" s="12">
        <v>83.925399999999996</v>
      </c>
      <c r="L1331" s="12">
        <v>85.79</v>
      </c>
      <c r="M1331" s="12">
        <v>91.49</v>
      </c>
      <c r="O1331" s="6">
        <v>45393</v>
      </c>
      <c r="P1331" s="7">
        <f t="shared" si="303"/>
        <v>-3.3613388641343554E-3</v>
      </c>
      <c r="Q1331" s="7">
        <f t="shared" si="304"/>
        <v>-4.8068214251933928E-3</v>
      </c>
      <c r="R1331" s="7">
        <f t="shared" si="305"/>
        <v>7.5291497780562448E-4</v>
      </c>
      <c r="S1331" s="7">
        <f t="shared" si="306"/>
        <v>4.6299618283664624E-3</v>
      </c>
      <c r="T1331" s="7">
        <f t="shared" si="307"/>
        <v>4.9860297832837602E-3</v>
      </c>
      <c r="U1331" s="7" t="str">
        <f t="shared" si="308"/>
        <v/>
      </c>
      <c r="V1331" s="7">
        <f t="shared" si="309"/>
        <v>5.7207950785830769E-2</v>
      </c>
      <c r="W1331" s="7">
        <f t="shared" si="310"/>
        <v>2.1160160005990188E-2</v>
      </c>
      <c r="X1331" s="7">
        <f t="shared" si="311"/>
        <v>-6.3509176065571042E-3</v>
      </c>
      <c r="Y1331" s="7">
        <f t="shared" si="312"/>
        <v>3.2772565247044238E-4</v>
      </c>
      <c r="Z1331" s="7">
        <v>7.5180000000000004E-3</v>
      </c>
      <c r="AA1331" s="7">
        <f t="shared" si="313"/>
        <v>-1.3775757584618437E-2</v>
      </c>
      <c r="AB1331" s="7">
        <f t="shared" si="314"/>
        <v>-8.7403042819684531E-4</v>
      </c>
      <c r="AE1331" s="6">
        <v>45393</v>
      </c>
      <c r="AF1331" s="7">
        <v>14.91</v>
      </c>
      <c r="AG1331" s="7">
        <v>31.27</v>
      </c>
      <c r="AH1331" s="7">
        <v>108.86</v>
      </c>
      <c r="AI1331" s="7">
        <f t="shared" si="300"/>
        <v>5.6999999999999886</v>
      </c>
      <c r="AJ1331" s="7">
        <v>1.62</v>
      </c>
      <c r="AK1331" s="7">
        <v>29.376999999999999</v>
      </c>
      <c r="AL1331" s="7">
        <f t="shared" si="301"/>
        <v>27.756999999999998</v>
      </c>
      <c r="AM1331" s="7">
        <v>5.33</v>
      </c>
      <c r="AN1331" s="7">
        <v>4.93</v>
      </c>
      <c r="AO1331" s="7">
        <v>4.5599999999999996</v>
      </c>
      <c r="AP1331" s="7">
        <f t="shared" si="302"/>
        <v>-0.37000000000000011</v>
      </c>
      <c r="AQ1331" s="7">
        <v>2.4</v>
      </c>
      <c r="AR1331" s="7">
        <v>121.60809999999999</v>
      </c>
      <c r="AS1331" s="7">
        <v>2354.8000000000002</v>
      </c>
      <c r="AT1331" s="14">
        <v>313.02300000000002</v>
      </c>
      <c r="AU1331" s="14">
        <v>100.24339999999999</v>
      </c>
      <c r="AV1331" s="14">
        <v>77.2</v>
      </c>
      <c r="AY1331" s="6">
        <v>45393</v>
      </c>
      <c r="AZ1331" s="12">
        <v>0</v>
      </c>
      <c r="BA1331" s="12">
        <v>0</v>
      </c>
      <c r="BB1331" s="12">
        <v>0</v>
      </c>
      <c r="BE1331" s="6">
        <v>45393</v>
      </c>
      <c r="BF1331" t="s">
        <v>58</v>
      </c>
      <c r="BG1331" s="52">
        <v>5</v>
      </c>
    </row>
    <row r="1332" spans="1:59" x14ac:dyDescent="0.2">
      <c r="A1332" s="6">
        <v>45394</v>
      </c>
      <c r="B1332" s="12">
        <v>112.5718</v>
      </c>
      <c r="C1332" s="12">
        <v>145.80600000000001</v>
      </c>
      <c r="D1332" s="12">
        <v>123.279</v>
      </c>
      <c r="E1332" s="12">
        <v>66.372</v>
      </c>
      <c r="F1332" s="12">
        <v>153.76159999999999</v>
      </c>
      <c r="G1332" s="12"/>
      <c r="H1332" s="12">
        <v>21.159700000000001</v>
      </c>
      <c r="I1332" s="12">
        <v>67.313199999999995</v>
      </c>
      <c r="J1332" s="12">
        <v>13.2591</v>
      </c>
      <c r="K1332" s="12">
        <v>83.934600000000003</v>
      </c>
      <c r="L1332" s="12">
        <v>86.46</v>
      </c>
      <c r="M1332" s="12">
        <v>93.12</v>
      </c>
      <c r="O1332" s="6">
        <v>45394</v>
      </c>
      <c r="P1332" s="7">
        <f t="shared" si="303"/>
        <v>-1.1727874235835448E-2</v>
      </c>
      <c r="Q1332" s="7">
        <f t="shared" si="304"/>
        <v>-1.8264215249802106E-2</v>
      </c>
      <c r="R1332" s="7">
        <f t="shared" si="305"/>
        <v>-1.3024105613725858E-2</v>
      </c>
      <c r="S1332" s="7">
        <f t="shared" si="306"/>
        <v>-3.6154656014914283E-3</v>
      </c>
      <c r="T1332" s="7">
        <f t="shared" si="307"/>
        <v>-1.3053601109954637E-2</v>
      </c>
      <c r="U1332" s="7" t="str">
        <f t="shared" si="308"/>
        <v/>
      </c>
      <c r="V1332" s="7">
        <f t="shared" si="309"/>
        <v>-1.566143974226809E-2</v>
      </c>
      <c r="W1332" s="7">
        <f t="shared" si="310"/>
        <v>-9.3966545799119908E-3</v>
      </c>
      <c r="X1332" s="7">
        <f t="shared" si="311"/>
        <v>-1.67232730123008E-2</v>
      </c>
      <c r="Y1332" s="7">
        <f t="shared" si="312"/>
        <v>1.096151555964846E-4</v>
      </c>
      <c r="Z1332" s="7">
        <v>-1.3899E-2</v>
      </c>
      <c r="AA1332" s="7">
        <f t="shared" si="313"/>
        <v>7.7794296546117086E-3</v>
      </c>
      <c r="AB1332" s="7">
        <f t="shared" si="314"/>
        <v>1.7659307291683971E-2</v>
      </c>
      <c r="AE1332" s="6">
        <v>45394</v>
      </c>
      <c r="AF1332" s="7">
        <v>17.309999999999999</v>
      </c>
      <c r="AG1332" s="7">
        <v>32.19</v>
      </c>
      <c r="AH1332" s="7">
        <v>112.82</v>
      </c>
      <c r="AI1332" s="7">
        <f t="shared" si="300"/>
        <v>6.6600000000000108</v>
      </c>
      <c r="AJ1332" s="7">
        <v>1.36</v>
      </c>
      <c r="AK1332" s="7">
        <v>30.731999999999999</v>
      </c>
      <c r="AL1332" s="7">
        <f t="shared" si="301"/>
        <v>29.372</v>
      </c>
      <c r="AM1332" s="7">
        <v>5.33</v>
      </c>
      <c r="AN1332" s="7">
        <v>4.88</v>
      </c>
      <c r="AO1332" s="7">
        <v>4.5</v>
      </c>
      <c r="AP1332" s="7">
        <f t="shared" si="302"/>
        <v>-0.37999999999999989</v>
      </c>
      <c r="AQ1332" s="7">
        <v>2.39</v>
      </c>
      <c r="AR1332" s="7">
        <v>122.2885</v>
      </c>
      <c r="AS1332" s="7">
        <v>2356.1999999999998</v>
      </c>
      <c r="AT1332" s="14">
        <v>313.02300000000002</v>
      </c>
      <c r="AU1332" s="14">
        <v>100.24339999999999</v>
      </c>
      <c r="AV1332" s="14">
        <v>77.2</v>
      </c>
      <c r="AY1332" s="6">
        <v>45394</v>
      </c>
      <c r="AZ1332" s="12">
        <v>0</v>
      </c>
      <c r="BA1332" s="12">
        <v>0</v>
      </c>
      <c r="BB1332" s="12">
        <v>0</v>
      </c>
      <c r="BE1332" s="6">
        <v>45394</v>
      </c>
      <c r="BF1332" t="s">
        <v>58</v>
      </c>
      <c r="BG1332" s="52">
        <v>5</v>
      </c>
    </row>
    <row r="1333" spans="1:59" x14ac:dyDescent="0.2">
      <c r="A1333" s="6">
        <v>45397</v>
      </c>
      <c r="B1333" s="12">
        <v>111.9265</v>
      </c>
      <c r="C1333" s="12">
        <v>144.54939999999999</v>
      </c>
      <c r="D1333" s="12">
        <v>122.38630000000001</v>
      </c>
      <c r="E1333" s="12">
        <v>65.727599999999995</v>
      </c>
      <c r="F1333" s="12">
        <v>151.44720000000001</v>
      </c>
      <c r="G1333" s="12"/>
      <c r="H1333" s="12">
        <v>21.23</v>
      </c>
      <c r="I1333" s="12">
        <v>66.933800000000005</v>
      </c>
      <c r="J1333" s="12">
        <v>13.095700000000001</v>
      </c>
      <c r="K1333" s="12">
        <v>83.9529</v>
      </c>
      <c r="L1333" s="12">
        <v>86.21</v>
      </c>
      <c r="M1333" s="12">
        <v>90.84</v>
      </c>
      <c r="O1333" s="6">
        <v>45397</v>
      </c>
      <c r="P1333" s="7">
        <f t="shared" si="303"/>
        <v>-5.7488344206990888E-3</v>
      </c>
      <c r="Q1333" s="7">
        <f t="shared" si="304"/>
        <v>-8.6556533503283212E-3</v>
      </c>
      <c r="R1333" s="7">
        <f t="shared" si="305"/>
        <v>-7.2676436538942806E-3</v>
      </c>
      <c r="S1333" s="7">
        <f t="shared" si="306"/>
        <v>-9.7563521994316494E-3</v>
      </c>
      <c r="T1333" s="7">
        <f t="shared" si="307"/>
        <v>-1.5166301642581599E-2</v>
      </c>
      <c r="U1333" s="7" t="str">
        <f t="shared" si="308"/>
        <v/>
      </c>
      <c r="V1333" s="7">
        <f t="shared" si="309"/>
        <v>3.3168465193323059E-3</v>
      </c>
      <c r="W1333" s="7">
        <f t="shared" si="310"/>
        <v>-5.6522828830180248E-3</v>
      </c>
      <c r="X1333" s="7">
        <f t="shared" si="311"/>
        <v>-1.2400177102699127E-2</v>
      </c>
      <c r="Y1333" s="7">
        <f t="shared" si="312"/>
        <v>2.1800312795738986E-4</v>
      </c>
      <c r="Z1333" s="7">
        <v>-1.2607E-2</v>
      </c>
      <c r="AA1333" s="7">
        <f t="shared" si="313"/>
        <v>-2.895699017652052E-3</v>
      </c>
      <c r="AB1333" s="7">
        <f t="shared" si="314"/>
        <v>-2.4789266745769999E-2</v>
      </c>
      <c r="AE1333" s="6">
        <v>45397</v>
      </c>
      <c r="AF1333" s="7">
        <v>19.23</v>
      </c>
      <c r="AG1333" s="7">
        <v>35.590000000000003</v>
      </c>
      <c r="AH1333" s="7">
        <v>121.15</v>
      </c>
      <c r="AI1333" s="7">
        <f t="shared" si="300"/>
        <v>4.6300000000000097</v>
      </c>
      <c r="AJ1333" s="7">
        <v>1.41</v>
      </c>
      <c r="AK1333" s="7">
        <v>31.143000000000001</v>
      </c>
      <c r="AL1333" s="7">
        <f t="shared" si="301"/>
        <v>29.733000000000001</v>
      </c>
      <c r="AM1333" s="7">
        <v>5.33</v>
      </c>
      <c r="AN1333" s="7">
        <v>4.93</v>
      </c>
      <c r="AO1333" s="7">
        <v>4.63</v>
      </c>
      <c r="AP1333" s="7">
        <f t="shared" si="302"/>
        <v>-0.29999999999999982</v>
      </c>
      <c r="AQ1333" s="7">
        <v>2.4300000000000002</v>
      </c>
      <c r="AR1333" s="7">
        <v>122.425</v>
      </c>
      <c r="AS1333" s="7">
        <v>2365.8000000000002</v>
      </c>
      <c r="AT1333" s="14">
        <v>313.02300000000002</v>
      </c>
      <c r="AU1333" s="14">
        <v>100.24339999999999</v>
      </c>
      <c r="AV1333" s="14">
        <v>77.2</v>
      </c>
      <c r="AY1333" s="6">
        <v>45397</v>
      </c>
      <c r="AZ1333" s="12">
        <v>0</v>
      </c>
      <c r="BA1333" s="12">
        <v>0</v>
      </c>
      <c r="BB1333" s="12">
        <v>0</v>
      </c>
      <c r="BE1333" s="6">
        <v>45397</v>
      </c>
      <c r="BF1333" t="s">
        <v>58</v>
      </c>
      <c r="BG1333" s="52">
        <v>5</v>
      </c>
    </row>
    <row r="1334" spans="1:59" x14ac:dyDescent="0.2">
      <c r="A1334" s="6">
        <v>45398</v>
      </c>
      <c r="B1334" s="12">
        <v>111.00069999999999</v>
      </c>
      <c r="C1334" s="12">
        <v>143.34780000000001</v>
      </c>
      <c r="D1334" s="12">
        <v>121.7098</v>
      </c>
      <c r="E1334" s="12">
        <v>64.265699999999995</v>
      </c>
      <c r="F1334" s="12">
        <v>151.2903</v>
      </c>
      <c r="G1334" s="12"/>
      <c r="H1334" s="12">
        <v>21.396999999999998</v>
      </c>
      <c r="I1334" s="12">
        <v>67.294200000000004</v>
      </c>
      <c r="J1334" s="12">
        <v>12.9839</v>
      </c>
      <c r="K1334" s="12">
        <v>83.962100000000007</v>
      </c>
      <c r="L1334" s="12">
        <v>86.15</v>
      </c>
      <c r="M1334" s="12">
        <v>91.29</v>
      </c>
      <c r="O1334" s="6">
        <v>45398</v>
      </c>
      <c r="P1334" s="7">
        <f t="shared" si="303"/>
        <v>-8.3058982700534526E-3</v>
      </c>
      <c r="Q1334" s="7">
        <f t="shared" si="304"/>
        <v>-8.3474724819294754E-3</v>
      </c>
      <c r="R1334" s="7">
        <f t="shared" si="305"/>
        <v>-5.5429130744666282E-3</v>
      </c>
      <c r="S1334" s="7">
        <f t="shared" si="306"/>
        <v>-2.2492876699674539E-2</v>
      </c>
      <c r="T1334" s="7">
        <f t="shared" si="307"/>
        <v>-1.0365416510873513E-3</v>
      </c>
      <c r="U1334" s="7" t="str">
        <f t="shared" si="308"/>
        <v/>
      </c>
      <c r="V1334" s="7">
        <f t="shared" si="309"/>
        <v>7.8354495696490063E-3</v>
      </c>
      <c r="W1334" s="7">
        <f t="shared" si="310"/>
        <v>5.3699804222889537E-3</v>
      </c>
      <c r="X1334" s="7">
        <f t="shared" si="311"/>
        <v>-8.5738036525363978E-3</v>
      </c>
      <c r="Y1334" s="7">
        <f t="shared" si="312"/>
        <v>1.0957925151668113E-4</v>
      </c>
      <c r="Z1334" s="7">
        <v>-1.825E-3</v>
      </c>
      <c r="AA1334" s="7">
        <f t="shared" si="313"/>
        <v>-6.9621724789484143E-4</v>
      </c>
      <c r="AB1334" s="7">
        <f t="shared" si="314"/>
        <v>4.9415353396316053E-3</v>
      </c>
      <c r="AE1334" s="6">
        <v>45398</v>
      </c>
      <c r="AF1334" s="7">
        <v>18.399999999999999</v>
      </c>
      <c r="AG1334" s="7">
        <v>33.61</v>
      </c>
      <c r="AH1334" s="7">
        <v>119.59</v>
      </c>
      <c r="AI1334" s="7">
        <f t="shared" si="300"/>
        <v>5.1400000000000006</v>
      </c>
      <c r="AJ1334" s="7">
        <v>1.38</v>
      </c>
      <c r="AK1334" s="7">
        <v>33.139000000000003</v>
      </c>
      <c r="AL1334" s="7">
        <f t="shared" si="301"/>
        <v>31.759000000000004</v>
      </c>
      <c r="AM1334" s="7">
        <v>5.33</v>
      </c>
      <c r="AN1334" s="7">
        <v>4.97</v>
      </c>
      <c r="AO1334" s="7">
        <v>4.67</v>
      </c>
      <c r="AP1334" s="7">
        <f t="shared" si="302"/>
        <v>-0.29999999999999982</v>
      </c>
      <c r="AQ1334" s="7">
        <v>2.4300000000000002</v>
      </c>
      <c r="AR1334" s="7">
        <v>123.1234</v>
      </c>
      <c r="AS1334" s="7">
        <v>2390.8000000000002</v>
      </c>
      <c r="AT1334" s="14">
        <v>313.02300000000002</v>
      </c>
      <c r="AU1334" s="14">
        <v>100.24339999999999</v>
      </c>
      <c r="AV1334" s="14">
        <v>77.2</v>
      </c>
      <c r="AY1334" s="6">
        <v>45398</v>
      </c>
      <c r="AZ1334" s="12">
        <v>0</v>
      </c>
      <c r="BA1334" s="12">
        <v>0</v>
      </c>
      <c r="BB1334" s="12">
        <v>0</v>
      </c>
      <c r="BE1334" s="6">
        <v>45398</v>
      </c>
      <c r="BF1334" t="s">
        <v>58</v>
      </c>
      <c r="BG1334" s="52">
        <v>5</v>
      </c>
    </row>
    <row r="1335" spans="1:59" x14ac:dyDescent="0.2">
      <c r="A1335" s="6">
        <v>45399</v>
      </c>
      <c r="B1335" s="12">
        <v>110.94450000000001</v>
      </c>
      <c r="C1335" s="12">
        <v>143.45779999999999</v>
      </c>
      <c r="D1335" s="12">
        <v>120.5822</v>
      </c>
      <c r="E1335" s="12">
        <v>63.457799999999999</v>
      </c>
      <c r="F1335" s="12">
        <v>153.78120000000001</v>
      </c>
      <c r="G1335" s="12"/>
      <c r="H1335" s="12">
        <v>21.124600000000001</v>
      </c>
      <c r="I1335" s="12">
        <v>67.132999999999996</v>
      </c>
      <c r="J1335" s="12">
        <v>13.095700000000001</v>
      </c>
      <c r="K1335" s="12">
        <v>83.971299999999999</v>
      </c>
      <c r="L1335" s="12">
        <v>83.58</v>
      </c>
      <c r="M1335" s="12">
        <v>89.54</v>
      </c>
      <c r="O1335" s="6">
        <v>45399</v>
      </c>
      <c r="P1335" s="7">
        <f t="shared" si="303"/>
        <v>-5.0643132810386537E-4</v>
      </c>
      <c r="Q1335" s="7">
        <f t="shared" si="304"/>
        <v>7.6707013666136453E-4</v>
      </c>
      <c r="R1335" s="7">
        <f t="shared" si="305"/>
        <v>-9.307844591498287E-3</v>
      </c>
      <c r="S1335" s="7">
        <f t="shared" si="306"/>
        <v>-1.2650933854408655E-2</v>
      </c>
      <c r="T1335" s="7">
        <f t="shared" si="307"/>
        <v>1.6330305227595231E-2</v>
      </c>
      <c r="U1335" s="7" t="str">
        <f t="shared" si="308"/>
        <v/>
      </c>
      <c r="V1335" s="7">
        <f t="shared" si="309"/>
        <v>-1.2812487132086508E-2</v>
      </c>
      <c r="W1335" s="7">
        <f t="shared" si="310"/>
        <v>-2.3983252982737635E-3</v>
      </c>
      <c r="X1335" s="7">
        <f t="shared" si="311"/>
        <v>8.573803652536462E-3</v>
      </c>
      <c r="Y1335" s="7">
        <f t="shared" si="312"/>
        <v>1.0956724521986224E-4</v>
      </c>
      <c r="Z1335" s="7">
        <v>-5.9360000000000003E-3</v>
      </c>
      <c r="AA1335" s="7">
        <f t="shared" si="313"/>
        <v>-3.0285705954169403E-2</v>
      </c>
      <c r="AB1335" s="7">
        <f t="shared" si="314"/>
        <v>-1.9355799764169915E-2</v>
      </c>
      <c r="AE1335" s="6">
        <v>45399</v>
      </c>
      <c r="AF1335" s="7">
        <v>18.21</v>
      </c>
      <c r="AG1335" s="7">
        <v>33</v>
      </c>
      <c r="AH1335" s="7">
        <v>113.29</v>
      </c>
      <c r="AI1335" s="7">
        <f t="shared" si="300"/>
        <v>5.960000000000008</v>
      </c>
      <c r="AJ1335" s="7">
        <v>1.5</v>
      </c>
      <c r="AK1335" s="7">
        <v>31.289000000000001</v>
      </c>
      <c r="AL1335" s="7">
        <f t="shared" si="301"/>
        <v>29.789000000000001</v>
      </c>
      <c r="AM1335" s="7">
        <v>5.33</v>
      </c>
      <c r="AN1335" s="7">
        <v>4.93</v>
      </c>
      <c r="AO1335" s="7">
        <v>4.59</v>
      </c>
      <c r="AP1335" s="7">
        <f t="shared" si="302"/>
        <v>-0.33999999999999986</v>
      </c>
      <c r="AQ1335" s="7">
        <v>2.39</v>
      </c>
      <c r="AR1335" s="7">
        <v>123.02070000000001</v>
      </c>
      <c r="AS1335" s="7">
        <v>2371.6999999999998</v>
      </c>
      <c r="AT1335" s="14">
        <v>313.02300000000002</v>
      </c>
      <c r="AU1335" s="14">
        <v>100.24339999999999</v>
      </c>
      <c r="AV1335" s="14">
        <v>77.2</v>
      </c>
      <c r="AY1335" s="6">
        <v>45399</v>
      </c>
      <c r="AZ1335" s="12">
        <v>0</v>
      </c>
      <c r="BA1335" s="12">
        <v>0</v>
      </c>
      <c r="BB1335" s="12">
        <v>0</v>
      </c>
      <c r="BE1335" s="6">
        <v>45399</v>
      </c>
      <c r="BF1335" t="s">
        <v>58</v>
      </c>
      <c r="BG1335" s="52">
        <v>5</v>
      </c>
    </row>
    <row r="1336" spans="1:59" x14ac:dyDescent="0.2">
      <c r="A1336" s="6">
        <v>45400</v>
      </c>
      <c r="B1336" s="12">
        <v>110.8417</v>
      </c>
      <c r="C1336" s="12">
        <v>144.53110000000001</v>
      </c>
      <c r="D1336" s="12">
        <v>120.0936</v>
      </c>
      <c r="E1336" s="12">
        <v>63.515500000000003</v>
      </c>
      <c r="F1336" s="12">
        <v>157.3313</v>
      </c>
      <c r="G1336" s="12"/>
      <c r="H1336" s="12">
        <v>20.096499999999999</v>
      </c>
      <c r="I1336" s="12">
        <v>64.932500000000005</v>
      </c>
      <c r="J1336" s="12">
        <v>13.3537</v>
      </c>
      <c r="K1336" s="12">
        <v>84.017099999999999</v>
      </c>
      <c r="L1336" s="12">
        <v>83.5</v>
      </c>
      <c r="M1336" s="12">
        <v>88.34</v>
      </c>
      <c r="O1336" s="6">
        <v>45400</v>
      </c>
      <c r="P1336" s="7">
        <f t="shared" si="303"/>
        <v>-9.2701897017838473E-4</v>
      </c>
      <c r="Q1336" s="7">
        <f t="shared" si="304"/>
        <v>7.4537940128179374E-3</v>
      </c>
      <c r="R1336" s="7">
        <f t="shared" si="305"/>
        <v>-4.0602393031304472E-3</v>
      </c>
      <c r="S1336" s="7">
        <f t="shared" si="306"/>
        <v>9.0885255359601227E-4</v>
      </c>
      <c r="T1336" s="7">
        <f t="shared" si="307"/>
        <v>2.2822960176088463E-2</v>
      </c>
      <c r="U1336" s="7" t="str">
        <f t="shared" si="308"/>
        <v/>
      </c>
      <c r="V1336" s="7">
        <f t="shared" si="309"/>
        <v>-4.9892567603207073E-2</v>
      </c>
      <c r="W1336" s="7">
        <f t="shared" si="310"/>
        <v>-3.3327457578320278E-2</v>
      </c>
      <c r="X1336" s="7">
        <f t="shared" si="311"/>
        <v>1.9509567956005575E-2</v>
      </c>
      <c r="Y1336" s="7">
        <f t="shared" si="312"/>
        <v>5.4527575874043887E-4</v>
      </c>
      <c r="Z1336" s="7">
        <v>-2.0600000000000002E-3</v>
      </c>
      <c r="AA1336" s="7">
        <f t="shared" si="313"/>
        <v>-9.5762516295954487E-4</v>
      </c>
      <c r="AB1336" s="7">
        <f t="shared" si="314"/>
        <v>-1.349244664443913E-2</v>
      </c>
      <c r="AE1336" s="6">
        <v>45400</v>
      </c>
      <c r="AF1336" s="7">
        <v>18</v>
      </c>
      <c r="AG1336" s="7">
        <v>31.4</v>
      </c>
      <c r="AH1336" s="7">
        <v>108.66</v>
      </c>
      <c r="AI1336" s="7">
        <f t="shared" si="300"/>
        <v>4.8400000000000034</v>
      </c>
      <c r="AJ1336" s="7">
        <v>1.59</v>
      </c>
      <c r="AK1336" s="7">
        <v>32.308999999999997</v>
      </c>
      <c r="AL1336" s="7">
        <f t="shared" si="301"/>
        <v>30.718999999999998</v>
      </c>
      <c r="AM1336" s="7">
        <v>5.33</v>
      </c>
      <c r="AN1336" s="7">
        <v>4.9800000000000004</v>
      </c>
      <c r="AO1336" s="7">
        <v>4.6399999999999997</v>
      </c>
      <c r="AP1336" s="7">
        <f t="shared" si="302"/>
        <v>-0.34000000000000075</v>
      </c>
      <c r="AQ1336" s="7">
        <v>2.4</v>
      </c>
      <c r="AR1336" s="7">
        <v>123.0017</v>
      </c>
      <c r="AS1336" s="7">
        <v>2382.3000000000002</v>
      </c>
      <c r="AT1336" s="14">
        <v>313.02300000000002</v>
      </c>
      <c r="AU1336" s="14">
        <v>100.24339999999999</v>
      </c>
      <c r="AV1336" s="14">
        <v>77.2</v>
      </c>
      <c r="AY1336" s="6">
        <v>45400</v>
      </c>
      <c r="AZ1336" s="12">
        <v>0</v>
      </c>
      <c r="BA1336" s="12">
        <v>0</v>
      </c>
      <c r="BB1336" s="12">
        <v>0</v>
      </c>
      <c r="BE1336" s="6">
        <v>45400</v>
      </c>
      <c r="BF1336" t="s">
        <v>58</v>
      </c>
      <c r="BG1336" s="52">
        <v>5</v>
      </c>
    </row>
    <row r="1337" spans="1:59" x14ac:dyDescent="0.2">
      <c r="A1337" s="6">
        <v>45401</v>
      </c>
      <c r="B1337" s="12">
        <v>112.11360000000001</v>
      </c>
      <c r="C1337" s="12">
        <v>146.76</v>
      </c>
      <c r="D1337" s="12">
        <v>121.5688</v>
      </c>
      <c r="E1337" s="12">
        <v>64.082999999999998</v>
      </c>
      <c r="F1337" s="12">
        <v>158.8416</v>
      </c>
      <c r="G1337" s="12"/>
      <c r="H1337" s="12">
        <v>20.2986</v>
      </c>
      <c r="I1337" s="12">
        <v>65.947400000000002</v>
      </c>
      <c r="J1337" s="12">
        <v>13.56</v>
      </c>
      <c r="K1337" s="12">
        <v>84.026200000000003</v>
      </c>
      <c r="L1337" s="12">
        <v>83.79</v>
      </c>
      <c r="M1337" s="12">
        <v>87.96</v>
      </c>
      <c r="O1337" s="6">
        <v>45401</v>
      </c>
      <c r="P1337" s="7">
        <f t="shared" si="303"/>
        <v>1.1409585668711407E-2</v>
      </c>
      <c r="Q1337" s="7">
        <f t="shared" si="304"/>
        <v>1.5303890178658455E-2</v>
      </c>
      <c r="R1337" s="7">
        <f t="shared" si="305"/>
        <v>1.2208918922551023E-2</v>
      </c>
      <c r="S1337" s="7">
        <f t="shared" si="306"/>
        <v>8.8951475430249245E-3</v>
      </c>
      <c r="T1337" s="7">
        <f t="shared" si="307"/>
        <v>9.5537061366616337E-3</v>
      </c>
      <c r="U1337" s="7" t="str">
        <f t="shared" si="308"/>
        <v/>
      </c>
      <c r="V1337" s="7">
        <f t="shared" si="309"/>
        <v>1.000624760274939E-2</v>
      </c>
      <c r="W1337" s="7">
        <f t="shared" si="310"/>
        <v>1.5509185797863395E-2</v>
      </c>
      <c r="X1337" s="7">
        <f t="shared" si="311"/>
        <v>1.5330782507891071E-2</v>
      </c>
      <c r="Y1337" s="7">
        <f t="shared" si="312"/>
        <v>1.08305419006958E-4</v>
      </c>
      <c r="Z1337" s="7">
        <v>-8.7670000000000005E-3</v>
      </c>
      <c r="AA1337" s="7">
        <f t="shared" si="313"/>
        <v>3.4670367683853564E-3</v>
      </c>
      <c r="AB1337" s="7">
        <f t="shared" si="314"/>
        <v>-4.3108404818200698E-3</v>
      </c>
      <c r="AE1337" s="6">
        <v>45401</v>
      </c>
      <c r="AF1337" s="7">
        <v>18.71</v>
      </c>
      <c r="AG1337" s="7">
        <v>31.86</v>
      </c>
      <c r="AH1337" s="7">
        <v>111.26</v>
      </c>
      <c r="AI1337" s="7">
        <f t="shared" si="300"/>
        <v>4.1699999999999875</v>
      </c>
      <c r="AJ1337" s="7">
        <v>1.43</v>
      </c>
      <c r="AK1337" s="7">
        <v>30.757999999999999</v>
      </c>
      <c r="AL1337" s="7">
        <f t="shared" si="301"/>
        <v>29.327999999999999</v>
      </c>
      <c r="AM1337" s="7">
        <v>5.33</v>
      </c>
      <c r="AN1337" s="7">
        <v>4.97</v>
      </c>
      <c r="AO1337" s="7">
        <v>4.62</v>
      </c>
      <c r="AP1337" s="7">
        <f t="shared" si="302"/>
        <v>-0.34999999999999964</v>
      </c>
      <c r="AQ1337" s="7">
        <v>2.41</v>
      </c>
      <c r="AR1337" s="7">
        <v>123.1075</v>
      </c>
      <c r="AS1337" s="7">
        <v>2398.3998999999999</v>
      </c>
      <c r="AT1337" s="14">
        <v>313.02300000000002</v>
      </c>
      <c r="AU1337" s="14">
        <v>100.24339999999999</v>
      </c>
      <c r="AV1337" s="14">
        <v>77.2</v>
      </c>
      <c r="AY1337" s="6">
        <v>45401</v>
      </c>
      <c r="AZ1337" s="12">
        <v>0</v>
      </c>
      <c r="BA1337" s="12">
        <v>0</v>
      </c>
      <c r="BB1337" s="12">
        <v>0</v>
      </c>
      <c r="BE1337" s="6">
        <v>45401</v>
      </c>
      <c r="BF1337" t="s">
        <v>58</v>
      </c>
      <c r="BG1337" s="52">
        <v>5</v>
      </c>
    </row>
    <row r="1338" spans="1:59" x14ac:dyDescent="0.2">
      <c r="A1338" s="6">
        <v>45404</v>
      </c>
      <c r="B1338" s="12">
        <v>112.7495</v>
      </c>
      <c r="C1338" s="12">
        <v>148.52109999999999</v>
      </c>
      <c r="D1338" s="12">
        <v>121.5219</v>
      </c>
      <c r="E1338" s="12">
        <v>64.438800000000001</v>
      </c>
      <c r="F1338" s="12">
        <v>157.36080000000001</v>
      </c>
      <c r="G1338" s="12"/>
      <c r="H1338" s="12">
        <v>20.114100000000001</v>
      </c>
      <c r="I1338" s="12">
        <v>66.241399999999999</v>
      </c>
      <c r="J1338" s="12">
        <v>13.611599999999999</v>
      </c>
      <c r="K1338" s="12">
        <v>84.044600000000003</v>
      </c>
      <c r="L1338" s="12">
        <v>83.82</v>
      </c>
      <c r="M1338" s="12">
        <v>87.3</v>
      </c>
      <c r="O1338" s="6">
        <v>45404</v>
      </c>
      <c r="P1338" s="7">
        <f t="shared" si="303"/>
        <v>5.6559008139694718E-3</v>
      </c>
      <c r="Q1338" s="7">
        <f t="shared" si="304"/>
        <v>1.1928436204281898E-2</v>
      </c>
      <c r="R1338" s="7">
        <f t="shared" si="305"/>
        <v>-3.8586421102833048E-4</v>
      </c>
      <c r="S1338" s="7">
        <f t="shared" si="306"/>
        <v>5.5368180178059327E-3</v>
      </c>
      <c r="T1338" s="7">
        <f t="shared" si="307"/>
        <v>-9.3662212898134797E-3</v>
      </c>
      <c r="U1338" s="7" t="str">
        <f t="shared" si="308"/>
        <v/>
      </c>
      <c r="V1338" s="7">
        <f t="shared" si="309"/>
        <v>-9.1308564808103548E-3</v>
      </c>
      <c r="W1338" s="7">
        <f t="shared" si="310"/>
        <v>4.4481905390867035E-3</v>
      </c>
      <c r="X1338" s="7">
        <f t="shared" si="311"/>
        <v>3.7980878586105432E-3</v>
      </c>
      <c r="Y1338" s="7">
        <f t="shared" si="312"/>
        <v>2.1895534588422486E-4</v>
      </c>
      <c r="Z1338" s="7">
        <v>9.1669999999999998E-3</v>
      </c>
      <c r="AA1338" s="7">
        <f t="shared" si="313"/>
        <v>3.5797387173016671E-4</v>
      </c>
      <c r="AB1338" s="7">
        <f t="shared" si="314"/>
        <v>-7.5317028410038928E-3</v>
      </c>
      <c r="AE1338" s="6">
        <v>45404</v>
      </c>
      <c r="AF1338" s="7">
        <v>16.940000000000001</v>
      </c>
      <c r="AG1338" s="7">
        <v>29.7</v>
      </c>
      <c r="AH1338" s="7">
        <v>108.56</v>
      </c>
      <c r="AI1338" s="7">
        <f t="shared" si="300"/>
        <v>3.480000000000004</v>
      </c>
      <c r="AJ1338" s="7">
        <v>1.64</v>
      </c>
      <c r="AK1338" s="7">
        <v>29.31</v>
      </c>
      <c r="AL1338" s="7">
        <f t="shared" si="301"/>
        <v>27.669999999999998</v>
      </c>
      <c r="AM1338" s="7">
        <v>5.33</v>
      </c>
      <c r="AN1338" s="7">
        <v>4.97</v>
      </c>
      <c r="AO1338" s="7">
        <v>4.62</v>
      </c>
      <c r="AP1338" s="7">
        <f t="shared" si="302"/>
        <v>-0.34999999999999964</v>
      </c>
      <c r="AQ1338" s="7">
        <v>2.41</v>
      </c>
      <c r="AR1338" s="7">
        <v>123.0609</v>
      </c>
      <c r="AS1338" s="7">
        <v>2332.1999999999998</v>
      </c>
      <c r="AT1338" s="14">
        <v>313.02300000000002</v>
      </c>
      <c r="AU1338" s="14">
        <v>100.24339999999999</v>
      </c>
      <c r="AV1338" s="14">
        <v>77.2</v>
      </c>
      <c r="AY1338" s="6">
        <v>45404</v>
      </c>
      <c r="AZ1338" s="12">
        <v>0</v>
      </c>
      <c r="BA1338" s="12">
        <v>0</v>
      </c>
      <c r="BB1338" s="12">
        <v>0</v>
      </c>
      <c r="BE1338" s="6">
        <v>45404</v>
      </c>
      <c r="BF1338" t="s">
        <v>58</v>
      </c>
      <c r="BG1338" s="52">
        <v>5</v>
      </c>
    </row>
    <row r="1339" spans="1:59" x14ac:dyDescent="0.2">
      <c r="A1339" s="6">
        <v>45405</v>
      </c>
      <c r="B1339" s="12">
        <v>113.1891</v>
      </c>
      <c r="C1339" s="12">
        <v>149.3741</v>
      </c>
      <c r="D1339" s="12">
        <v>122.00109999999999</v>
      </c>
      <c r="E1339" s="12">
        <v>64.813900000000004</v>
      </c>
      <c r="F1339" s="12">
        <v>155.83090000000001</v>
      </c>
      <c r="G1339" s="12"/>
      <c r="H1339" s="12">
        <v>20.571000000000002</v>
      </c>
      <c r="I1339" s="12">
        <v>67.000200000000007</v>
      </c>
      <c r="J1339" s="12">
        <v>13.671799999999999</v>
      </c>
      <c r="K1339" s="12">
        <v>84.053700000000006</v>
      </c>
      <c r="L1339" s="12">
        <v>84.17</v>
      </c>
      <c r="M1339" s="12">
        <v>88.29</v>
      </c>
      <c r="O1339" s="6">
        <v>45405</v>
      </c>
      <c r="P1339" s="7">
        <f t="shared" si="303"/>
        <v>3.8913275971221299E-3</v>
      </c>
      <c r="Q1339" s="7">
        <f t="shared" si="304"/>
        <v>5.7268618716585116E-3</v>
      </c>
      <c r="R1339" s="7">
        <f t="shared" si="305"/>
        <v>3.9355676343915645E-3</v>
      </c>
      <c r="S1339" s="7">
        <f t="shared" si="306"/>
        <v>5.8041503664557374E-3</v>
      </c>
      <c r="T1339" s="7">
        <f t="shared" si="307"/>
        <v>-9.7698129865131395E-3</v>
      </c>
      <c r="U1339" s="7" t="str">
        <f t="shared" si="308"/>
        <v/>
      </c>
      <c r="V1339" s="7">
        <f t="shared" si="309"/>
        <v>2.2461255298877773E-2</v>
      </c>
      <c r="W1339" s="7">
        <f t="shared" si="310"/>
        <v>1.1389959341779584E-2</v>
      </c>
      <c r="X1339" s="7">
        <f t="shared" si="311"/>
        <v>4.412946897750192E-3</v>
      </c>
      <c r="Y1339" s="7">
        <f t="shared" si="312"/>
        <v>1.082699826101889E-4</v>
      </c>
      <c r="Z1339" s="7">
        <v>1.1797E-2</v>
      </c>
      <c r="AA1339" s="7">
        <f t="shared" si="313"/>
        <v>4.1669207265594005E-3</v>
      </c>
      <c r="AB1339" s="7">
        <f t="shared" si="314"/>
        <v>1.1276388067934757E-2</v>
      </c>
      <c r="AE1339" s="6">
        <v>45405</v>
      </c>
      <c r="AF1339" s="7">
        <v>15.69</v>
      </c>
      <c r="AG1339" s="7">
        <v>28.86</v>
      </c>
      <c r="AH1339" s="7">
        <v>106.85</v>
      </c>
      <c r="AI1339" s="7">
        <f t="shared" si="300"/>
        <v>4.1200000000000045</v>
      </c>
      <c r="AJ1339" s="7">
        <v>1.59</v>
      </c>
      <c r="AK1339" s="7">
        <v>28.417000000000002</v>
      </c>
      <c r="AL1339" s="7">
        <f t="shared" si="301"/>
        <v>26.827000000000002</v>
      </c>
      <c r="AM1339" s="7">
        <v>5.33</v>
      </c>
      <c r="AN1339" s="7">
        <v>4.8600000000000003</v>
      </c>
      <c r="AO1339" s="7">
        <v>4.6100000000000003</v>
      </c>
      <c r="AP1339" s="7">
        <f t="shared" si="302"/>
        <v>-0.25</v>
      </c>
      <c r="AQ1339" s="7">
        <v>2.41</v>
      </c>
      <c r="AR1339" s="7">
        <v>122.7227</v>
      </c>
      <c r="AS1339" s="7">
        <v>2327.6999999999998</v>
      </c>
      <c r="AT1339" s="14">
        <v>313.02300000000002</v>
      </c>
      <c r="AU1339" s="14">
        <v>100.24339999999999</v>
      </c>
      <c r="AV1339" s="14">
        <v>77.2</v>
      </c>
      <c r="AY1339" s="6">
        <v>45405</v>
      </c>
      <c r="AZ1339" s="12">
        <v>0</v>
      </c>
      <c r="BA1339" s="12">
        <v>0</v>
      </c>
      <c r="BB1339" s="12">
        <v>0</v>
      </c>
      <c r="BE1339" s="6">
        <v>45405</v>
      </c>
      <c r="BF1339" t="s">
        <v>58</v>
      </c>
      <c r="BG1339" s="52">
        <v>5</v>
      </c>
    </row>
    <row r="1340" spans="1:59" x14ac:dyDescent="0.2">
      <c r="A1340" s="6">
        <v>45406</v>
      </c>
      <c r="B1340" s="12">
        <v>113.20780000000001</v>
      </c>
      <c r="C1340" s="12">
        <v>150.03450000000001</v>
      </c>
      <c r="D1340" s="12">
        <v>121.47490000000001</v>
      </c>
      <c r="E1340" s="12">
        <v>64.756200000000007</v>
      </c>
      <c r="F1340" s="12">
        <v>154.37950000000001</v>
      </c>
      <c r="G1340" s="12"/>
      <c r="H1340" s="12">
        <v>19.964700000000001</v>
      </c>
      <c r="I1340" s="12">
        <v>67.189899999999994</v>
      </c>
      <c r="J1340" s="12">
        <v>13.646000000000001</v>
      </c>
      <c r="K1340" s="12">
        <v>84.053700000000006</v>
      </c>
      <c r="L1340" s="12">
        <v>84.09</v>
      </c>
      <c r="M1340" s="12">
        <v>89.02</v>
      </c>
      <c r="O1340" s="6">
        <v>45406</v>
      </c>
      <c r="P1340" s="7">
        <f t="shared" si="303"/>
        <v>1.6519660863320009E-4</v>
      </c>
      <c r="Q1340" s="7">
        <f t="shared" si="304"/>
        <v>4.411370087289237E-3</v>
      </c>
      <c r="R1340" s="7">
        <f t="shared" si="305"/>
        <v>-4.3224040090769963E-3</v>
      </c>
      <c r="S1340" s="7">
        <f t="shared" si="306"/>
        <v>-8.9063763652469244E-4</v>
      </c>
      <c r="T1340" s="7">
        <f t="shared" si="307"/>
        <v>-9.3575882104896518E-3</v>
      </c>
      <c r="U1340" s="7" t="str">
        <f t="shared" si="308"/>
        <v/>
      </c>
      <c r="V1340" s="7">
        <f t="shared" si="309"/>
        <v>-2.9916602864066458E-2</v>
      </c>
      <c r="W1340" s="7">
        <f t="shared" si="310"/>
        <v>2.8273341530993994E-3</v>
      </c>
      <c r="X1340" s="7">
        <f t="shared" si="311"/>
        <v>-1.8888788753783333E-3</v>
      </c>
      <c r="Y1340" s="7">
        <f t="shared" si="312"/>
        <v>0</v>
      </c>
      <c r="Z1340" s="7">
        <v>-4.75E-4</v>
      </c>
      <c r="AA1340" s="7">
        <f t="shared" si="313"/>
        <v>-9.5090937867815448E-4</v>
      </c>
      <c r="AB1340" s="7">
        <f t="shared" si="314"/>
        <v>8.2342126742170479E-3</v>
      </c>
      <c r="AE1340" s="6">
        <v>45406</v>
      </c>
      <c r="AF1340" s="7">
        <v>15.97</v>
      </c>
      <c r="AG1340" s="7">
        <v>29.04</v>
      </c>
      <c r="AH1340" s="7">
        <v>110.21</v>
      </c>
      <c r="AI1340" s="7">
        <f t="shared" si="300"/>
        <v>4.9299999999999926</v>
      </c>
      <c r="AJ1340" s="7">
        <v>1.6</v>
      </c>
      <c r="AK1340" s="7">
        <v>29.018000000000001</v>
      </c>
      <c r="AL1340" s="7">
        <f t="shared" si="301"/>
        <v>27.417999999999999</v>
      </c>
      <c r="AM1340" s="7">
        <v>5.33</v>
      </c>
      <c r="AN1340" s="7">
        <v>4.8899999999999997</v>
      </c>
      <c r="AO1340" s="7">
        <v>4.6500000000000004</v>
      </c>
      <c r="AP1340" s="7">
        <f t="shared" si="302"/>
        <v>-0.23999999999999932</v>
      </c>
      <c r="AQ1340" s="7">
        <v>2.41</v>
      </c>
      <c r="AR1340" s="7">
        <v>122.89</v>
      </c>
      <c r="AS1340" s="7">
        <v>2324.5</v>
      </c>
      <c r="AT1340" s="14">
        <v>313.02300000000002</v>
      </c>
      <c r="AU1340" s="14">
        <v>100.24339999999999</v>
      </c>
      <c r="AV1340" s="14">
        <v>77.2</v>
      </c>
      <c r="AY1340" s="6">
        <v>45406</v>
      </c>
      <c r="AZ1340" s="12">
        <v>0</v>
      </c>
      <c r="BA1340" s="12">
        <v>0</v>
      </c>
      <c r="BB1340" s="12">
        <v>0</v>
      </c>
      <c r="BE1340" s="6">
        <v>45406</v>
      </c>
      <c r="BF1340" t="s">
        <v>58</v>
      </c>
      <c r="BG1340" s="52">
        <v>5</v>
      </c>
    </row>
    <row r="1341" spans="1:59" x14ac:dyDescent="0.2">
      <c r="A1341" s="6">
        <v>45407</v>
      </c>
      <c r="B1341" s="12">
        <v>113.4696</v>
      </c>
      <c r="C1341" s="12">
        <v>151.60300000000001</v>
      </c>
      <c r="D1341" s="12">
        <v>122.2548</v>
      </c>
      <c r="E1341" s="12">
        <v>65.285200000000003</v>
      </c>
      <c r="F1341" s="12">
        <v>156.28200000000001</v>
      </c>
      <c r="G1341" s="12"/>
      <c r="H1341" s="12">
        <v>20.5974</v>
      </c>
      <c r="I1341" s="12">
        <v>68.109899999999996</v>
      </c>
      <c r="J1341" s="12">
        <v>13.706200000000001</v>
      </c>
      <c r="K1341" s="12">
        <v>84.099500000000006</v>
      </c>
      <c r="L1341" s="12">
        <v>84.92</v>
      </c>
      <c r="M1341" s="12">
        <v>88.1</v>
      </c>
      <c r="O1341" s="6">
        <v>45407</v>
      </c>
      <c r="P1341" s="7">
        <f t="shared" si="303"/>
        <v>2.3098916469394565E-3</v>
      </c>
      <c r="Q1341" s="7">
        <f t="shared" si="304"/>
        <v>1.0399994280368204E-2</v>
      </c>
      <c r="R1341" s="7">
        <f t="shared" si="305"/>
        <v>6.39973431088475E-3</v>
      </c>
      <c r="S1341" s="7">
        <f t="shared" si="306"/>
        <v>8.1359154547731363E-3</v>
      </c>
      <c r="T1341" s="7">
        <f t="shared" si="307"/>
        <v>1.2248210892888318E-2</v>
      </c>
      <c r="U1341" s="7" t="str">
        <f t="shared" si="308"/>
        <v/>
      </c>
      <c r="V1341" s="7">
        <f t="shared" si="309"/>
        <v>3.1199140131425999E-2</v>
      </c>
      <c r="W1341" s="7">
        <f t="shared" si="310"/>
        <v>1.3599638424727332E-2</v>
      </c>
      <c r="X1341" s="7">
        <f t="shared" si="311"/>
        <v>4.4018468133593322E-3</v>
      </c>
      <c r="Y1341" s="7">
        <f t="shared" si="312"/>
        <v>5.4474135648399744E-4</v>
      </c>
      <c r="Z1341" s="7">
        <v>-3.8059999999999999E-3</v>
      </c>
      <c r="AA1341" s="7">
        <f t="shared" si="313"/>
        <v>9.8219829902486348E-3</v>
      </c>
      <c r="AB1341" s="7">
        <f t="shared" si="314"/>
        <v>-1.038853064557445E-2</v>
      </c>
      <c r="AE1341" s="6">
        <v>45407</v>
      </c>
      <c r="AF1341" s="7">
        <v>15.37</v>
      </c>
      <c r="AG1341" s="7">
        <v>28.34</v>
      </c>
      <c r="AH1341" s="7">
        <v>108.55</v>
      </c>
      <c r="AI1341" s="7">
        <f t="shared" si="300"/>
        <v>3.1799999999999926</v>
      </c>
      <c r="AJ1341" s="7">
        <v>1.46</v>
      </c>
      <c r="AK1341" s="7">
        <v>29.771000000000001</v>
      </c>
      <c r="AL1341" s="7">
        <f t="shared" si="301"/>
        <v>28.311</v>
      </c>
      <c r="AM1341" s="7">
        <v>5.33</v>
      </c>
      <c r="AN1341" s="7">
        <v>4.96</v>
      </c>
      <c r="AO1341" s="7">
        <v>4.7</v>
      </c>
      <c r="AP1341" s="7">
        <f t="shared" si="302"/>
        <v>-0.25999999999999979</v>
      </c>
      <c r="AQ1341" s="7">
        <v>2.42</v>
      </c>
      <c r="AR1341" s="7">
        <v>122.83839999999999</v>
      </c>
      <c r="AS1341" s="7">
        <v>2329.8000000000002</v>
      </c>
      <c r="AT1341" s="14">
        <v>313.02300000000002</v>
      </c>
      <c r="AU1341" s="14">
        <v>100.24339999999999</v>
      </c>
      <c r="AV1341" s="14">
        <v>77.2</v>
      </c>
      <c r="AY1341" s="6">
        <v>45407</v>
      </c>
      <c r="AZ1341" s="12">
        <v>0</v>
      </c>
      <c r="BA1341" s="12">
        <v>0</v>
      </c>
      <c r="BB1341" s="12">
        <v>0</v>
      </c>
      <c r="BE1341" s="6">
        <v>45407</v>
      </c>
      <c r="BF1341" t="s">
        <v>58</v>
      </c>
      <c r="BG1341" s="52">
        <v>5</v>
      </c>
    </row>
    <row r="1342" spans="1:59" x14ac:dyDescent="0.2">
      <c r="A1342" s="6">
        <v>45408</v>
      </c>
      <c r="B1342" s="12">
        <v>110.31789999999999</v>
      </c>
      <c r="C1342" s="12">
        <v>152.16249999999999</v>
      </c>
      <c r="D1342" s="12">
        <v>122.37690000000001</v>
      </c>
      <c r="E1342" s="12">
        <v>65.188999999999993</v>
      </c>
      <c r="F1342" s="12">
        <v>156.06630000000001</v>
      </c>
      <c r="G1342" s="12"/>
      <c r="H1342" s="12">
        <v>20.913699999999999</v>
      </c>
      <c r="I1342" s="12">
        <v>69.020499999999998</v>
      </c>
      <c r="J1342" s="12">
        <v>13.7234</v>
      </c>
      <c r="K1342" s="12">
        <v>84.099500000000006</v>
      </c>
      <c r="L1342" s="12">
        <v>85.38</v>
      </c>
      <c r="M1342" s="12">
        <v>89.95</v>
      </c>
      <c r="O1342" s="6">
        <v>45408</v>
      </c>
      <c r="P1342" s="7">
        <f t="shared" si="303"/>
        <v>-2.8168761864975814E-2</v>
      </c>
      <c r="Q1342" s="7">
        <f t="shared" si="304"/>
        <v>3.6837668050355567E-3</v>
      </c>
      <c r="R1342" s="7">
        <f t="shared" si="305"/>
        <v>9.9823538927390314E-4</v>
      </c>
      <c r="S1342" s="7">
        <f t="shared" si="306"/>
        <v>-1.474621303404299E-3</v>
      </c>
      <c r="T1342" s="7">
        <f t="shared" si="307"/>
        <v>-1.3811506852363428E-3</v>
      </c>
      <c r="U1342" s="7" t="str">
        <f t="shared" si="308"/>
        <v/>
      </c>
      <c r="V1342" s="7">
        <f t="shared" si="309"/>
        <v>1.5239592377559954E-2</v>
      </c>
      <c r="W1342" s="7">
        <f t="shared" si="310"/>
        <v>1.3280984881674203E-2</v>
      </c>
      <c r="X1342" s="7">
        <f t="shared" si="311"/>
        <v>1.2541198015552097E-3</v>
      </c>
      <c r="Y1342" s="7">
        <f t="shared" si="312"/>
        <v>0</v>
      </c>
      <c r="Z1342" s="7">
        <v>9.4289999999999999E-3</v>
      </c>
      <c r="AA1342" s="7">
        <f t="shared" si="313"/>
        <v>5.4022444947604935E-3</v>
      </c>
      <c r="AB1342" s="7">
        <f t="shared" si="314"/>
        <v>2.0781427454408353E-2</v>
      </c>
      <c r="AE1342" s="6">
        <v>45408</v>
      </c>
      <c r="AF1342" s="7">
        <v>15.03</v>
      </c>
      <c r="AG1342" s="7">
        <v>27.81</v>
      </c>
      <c r="AH1342" s="7">
        <v>104.4</v>
      </c>
      <c r="AI1342" s="7">
        <f t="shared" si="300"/>
        <v>4.5700000000000074</v>
      </c>
      <c r="AJ1342" s="7">
        <v>1.4</v>
      </c>
      <c r="AK1342" s="7">
        <v>28.885999999999999</v>
      </c>
      <c r="AL1342" s="7">
        <f t="shared" si="301"/>
        <v>27.486000000000001</v>
      </c>
      <c r="AM1342" s="7">
        <v>5.33</v>
      </c>
      <c r="AN1342" s="7">
        <v>4.96</v>
      </c>
      <c r="AO1342" s="7">
        <v>4.67</v>
      </c>
      <c r="AP1342" s="7">
        <f t="shared" si="302"/>
        <v>-0.29000000000000004</v>
      </c>
      <c r="AQ1342" s="7">
        <v>2.4300000000000002</v>
      </c>
      <c r="AR1342" s="7">
        <v>122.94710000000001</v>
      </c>
      <c r="AS1342" s="7">
        <v>2334.8000000000002</v>
      </c>
      <c r="AT1342" s="14">
        <v>313.02300000000002</v>
      </c>
      <c r="AU1342" s="14">
        <v>100.24339999999999</v>
      </c>
      <c r="AV1342" s="14">
        <v>77.2</v>
      </c>
      <c r="AY1342" s="6">
        <v>45408</v>
      </c>
      <c r="AZ1342" s="12">
        <v>0</v>
      </c>
      <c r="BA1342" s="12">
        <v>0</v>
      </c>
      <c r="BB1342" s="12">
        <v>0</v>
      </c>
      <c r="BE1342" s="6">
        <v>45408</v>
      </c>
      <c r="BF1342" t="s">
        <v>58</v>
      </c>
      <c r="BG1342" s="52">
        <v>5</v>
      </c>
    </row>
    <row r="1343" spans="1:59" x14ac:dyDescent="0.2">
      <c r="A1343" s="6">
        <v>45411</v>
      </c>
      <c r="B1343" s="12">
        <v>111.8891</v>
      </c>
      <c r="C1343" s="12">
        <v>152.56610000000001</v>
      </c>
      <c r="D1343" s="12">
        <v>122.35809999999999</v>
      </c>
      <c r="E1343" s="12">
        <v>65.621799999999993</v>
      </c>
      <c r="F1343" s="12">
        <v>158.57679999999999</v>
      </c>
      <c r="G1343" s="12"/>
      <c r="H1343" s="12">
        <v>20.825800000000001</v>
      </c>
      <c r="I1343" s="12">
        <v>68.527299999999997</v>
      </c>
      <c r="J1343" s="12">
        <v>13.740600000000001</v>
      </c>
      <c r="K1343" s="12">
        <v>84.117900000000006</v>
      </c>
      <c r="L1343" s="12">
        <v>84.26</v>
      </c>
      <c r="M1343" s="12">
        <v>88.44</v>
      </c>
      <c r="O1343" s="6">
        <v>45411</v>
      </c>
      <c r="P1343" s="7">
        <f t="shared" si="303"/>
        <v>1.4142004402142319E-2</v>
      </c>
      <c r="Q1343" s="7">
        <f t="shared" si="304"/>
        <v>2.6489160255839168E-3</v>
      </c>
      <c r="R1343" s="7">
        <f t="shared" si="305"/>
        <v>-1.5363556530119393E-4</v>
      </c>
      <c r="S1343" s="7">
        <f t="shared" si="306"/>
        <v>6.6172147753725749E-3</v>
      </c>
      <c r="T1343" s="7">
        <f t="shared" si="307"/>
        <v>1.5958101588616189E-2</v>
      </c>
      <c r="U1343" s="7" t="str">
        <f t="shared" si="308"/>
        <v/>
      </c>
      <c r="V1343" s="7">
        <f t="shared" si="309"/>
        <v>-4.2118439340550033E-3</v>
      </c>
      <c r="W1343" s="7">
        <f t="shared" si="310"/>
        <v>-7.1713559025035475E-3</v>
      </c>
      <c r="X1343" s="7">
        <f t="shared" si="311"/>
        <v>1.2525489549029465E-3</v>
      </c>
      <c r="Y1343" s="7">
        <f t="shared" si="312"/>
        <v>2.1876452820444913E-4</v>
      </c>
      <c r="Z1343" s="7">
        <v>3.5349999999999999E-3</v>
      </c>
      <c r="AA1343" s="7">
        <f t="shared" si="313"/>
        <v>-1.3204624778945387E-2</v>
      </c>
      <c r="AB1343" s="7">
        <f t="shared" si="314"/>
        <v>-1.6929604407296617E-2</v>
      </c>
      <c r="AE1343" s="6">
        <v>45411</v>
      </c>
      <c r="AF1343" s="7">
        <v>14.67</v>
      </c>
      <c r="AG1343" s="7">
        <v>27.84</v>
      </c>
      <c r="AH1343" s="7">
        <v>105.42</v>
      </c>
      <c r="AI1343" s="7">
        <f t="shared" si="300"/>
        <v>4.1799999999999926</v>
      </c>
      <c r="AJ1343" s="7">
        <v>1.55</v>
      </c>
      <c r="AK1343" s="7">
        <v>27.994</v>
      </c>
      <c r="AL1343" s="7">
        <f t="shared" si="301"/>
        <v>26.443999999999999</v>
      </c>
      <c r="AM1343" s="7">
        <v>5.33</v>
      </c>
      <c r="AN1343" s="7">
        <v>4.97</v>
      </c>
      <c r="AO1343" s="7">
        <v>4.63</v>
      </c>
      <c r="AP1343" s="7">
        <f t="shared" si="302"/>
        <v>-0.33999999999999986</v>
      </c>
      <c r="AQ1343" s="7">
        <v>2.41</v>
      </c>
      <c r="AR1343" s="7">
        <v>122.5449</v>
      </c>
      <c r="AS1343" s="7">
        <v>2345.3998999999999</v>
      </c>
      <c r="AT1343" s="14">
        <v>313.02300000000002</v>
      </c>
      <c r="AU1343" s="14">
        <v>100.24339999999999</v>
      </c>
      <c r="AV1343" s="14">
        <v>77.2</v>
      </c>
      <c r="AY1343" s="6">
        <v>45411</v>
      </c>
      <c r="AZ1343" s="12">
        <v>0</v>
      </c>
      <c r="BA1343" s="12">
        <v>0</v>
      </c>
      <c r="BB1343" s="12">
        <v>0</v>
      </c>
      <c r="BE1343" s="6">
        <v>45411</v>
      </c>
      <c r="BF1343" t="s">
        <v>58</v>
      </c>
      <c r="BG1343" s="52">
        <v>5</v>
      </c>
    </row>
    <row r="1344" spans="1:59" x14ac:dyDescent="0.2">
      <c r="A1344" s="6">
        <v>45412</v>
      </c>
      <c r="B1344" s="12">
        <v>110.6079</v>
      </c>
      <c r="C1344" s="12">
        <v>147.92490000000001</v>
      </c>
      <c r="D1344" s="12">
        <v>118.03579999999999</v>
      </c>
      <c r="E1344" s="12">
        <v>63.611699999999999</v>
      </c>
      <c r="F1344" s="12">
        <v>154.77180000000001</v>
      </c>
      <c r="G1344" s="12"/>
      <c r="H1344" s="12">
        <v>20.641300000000001</v>
      </c>
      <c r="I1344" s="12">
        <v>66.7346</v>
      </c>
      <c r="J1344" s="12">
        <v>13.525600000000001</v>
      </c>
      <c r="K1344" s="12">
        <v>84.127099999999999</v>
      </c>
      <c r="L1344" s="12">
        <v>83.49</v>
      </c>
      <c r="M1344" s="12">
        <v>88.23</v>
      </c>
      <c r="O1344" s="6">
        <v>45412</v>
      </c>
      <c r="P1344" s="7">
        <f t="shared" si="303"/>
        <v>-1.1516687064251636E-2</v>
      </c>
      <c r="Q1344" s="7">
        <f t="shared" si="304"/>
        <v>-3.0893232217021838E-2</v>
      </c>
      <c r="R1344" s="7">
        <f t="shared" si="305"/>
        <v>-3.5964022929047199E-2</v>
      </c>
      <c r="S1344" s="7">
        <f t="shared" si="306"/>
        <v>-3.1110542126880473E-2</v>
      </c>
      <c r="T1344" s="7">
        <f t="shared" si="307"/>
        <v>-2.428724453331119E-2</v>
      </c>
      <c r="U1344" s="7" t="str">
        <f t="shared" si="308"/>
        <v/>
      </c>
      <c r="V1344" s="7">
        <f t="shared" si="309"/>
        <v>-8.8986795551555808E-3</v>
      </c>
      <c r="W1344" s="7">
        <f t="shared" si="310"/>
        <v>-2.6508646966280944E-2</v>
      </c>
      <c r="X1344" s="7">
        <f t="shared" si="311"/>
        <v>-1.5770767922429724E-2</v>
      </c>
      <c r="Y1344" s="7">
        <f t="shared" si="312"/>
        <v>1.0936431999958865E-4</v>
      </c>
      <c r="Z1344" s="7">
        <v>-1.5968E-2</v>
      </c>
      <c r="AA1344" s="7">
        <f t="shared" si="313"/>
        <v>-9.1803923449614751E-3</v>
      </c>
      <c r="AB1344" s="7">
        <f t="shared" si="314"/>
        <v>-2.3773147552321569E-3</v>
      </c>
      <c r="AE1344" s="6">
        <v>45412</v>
      </c>
      <c r="AF1344" s="7">
        <v>15.65</v>
      </c>
      <c r="AG1344" s="7">
        <v>27.87</v>
      </c>
      <c r="AH1344" s="7">
        <v>107.46</v>
      </c>
      <c r="AI1344" s="7">
        <f t="shared" si="300"/>
        <v>4.7400000000000091</v>
      </c>
      <c r="AJ1344" s="7">
        <v>1.68</v>
      </c>
      <c r="AK1344" s="7">
        <v>29.117999999999999</v>
      </c>
      <c r="AL1344" s="7">
        <f t="shared" si="301"/>
        <v>27.437999999999999</v>
      </c>
      <c r="AM1344" s="7">
        <v>5.33</v>
      </c>
      <c r="AN1344" s="7">
        <v>5.04</v>
      </c>
      <c r="AO1344" s="7">
        <v>4.6900000000000004</v>
      </c>
      <c r="AP1344" s="7">
        <f t="shared" si="302"/>
        <v>-0.34999999999999964</v>
      </c>
      <c r="AQ1344" s="7">
        <v>2.41</v>
      </c>
      <c r="AR1344" s="7">
        <v>122.9853</v>
      </c>
      <c r="AS1344" s="7">
        <v>2291.3998999999999</v>
      </c>
      <c r="AT1344" s="14">
        <v>313.02300000000002</v>
      </c>
      <c r="AU1344" s="14">
        <v>100.24339999999999</v>
      </c>
      <c r="AV1344" s="14">
        <v>77.2</v>
      </c>
      <c r="AY1344" s="6">
        <v>45412</v>
      </c>
      <c r="AZ1344" s="12">
        <v>0</v>
      </c>
      <c r="BA1344" s="12">
        <v>0</v>
      </c>
      <c r="BB1344" s="12">
        <v>0</v>
      </c>
      <c r="BE1344" s="6">
        <v>45412</v>
      </c>
      <c r="BF1344" t="s">
        <v>58</v>
      </c>
      <c r="BG1344" s="52">
        <v>5</v>
      </c>
    </row>
    <row r="1345" spans="1:59" x14ac:dyDescent="0.2">
      <c r="A1345" s="6">
        <v>45413</v>
      </c>
      <c r="B1345" s="12">
        <v>108.51300000000001</v>
      </c>
      <c r="C1345" s="12">
        <v>146.42060000000001</v>
      </c>
      <c r="D1345" s="12">
        <v>116.8331</v>
      </c>
      <c r="E1345" s="12">
        <v>61.9863</v>
      </c>
      <c r="F1345" s="12">
        <v>153.99700000000001</v>
      </c>
      <c r="G1345" s="12"/>
      <c r="H1345" s="12">
        <v>20.5534</v>
      </c>
      <c r="I1345" s="12">
        <v>65.738699999999994</v>
      </c>
      <c r="J1345" s="12">
        <v>13.310700000000001</v>
      </c>
      <c r="K1345" s="12">
        <v>84.143600000000006</v>
      </c>
      <c r="L1345" s="12">
        <v>80.7</v>
      </c>
      <c r="M1345" s="12">
        <v>83.55</v>
      </c>
      <c r="O1345" s="6">
        <v>45413</v>
      </c>
      <c r="P1345" s="7">
        <f t="shared" si="303"/>
        <v>-1.9121533637370902E-2</v>
      </c>
      <c r="Q1345" s="7">
        <f t="shared" si="304"/>
        <v>-1.0221410533329223E-2</v>
      </c>
      <c r="R1345" s="7">
        <f t="shared" si="305"/>
        <v>-1.0241547625177145E-2</v>
      </c>
      <c r="S1345" s="7">
        <f t="shared" si="306"/>
        <v>-2.5884022805057399E-2</v>
      </c>
      <c r="T1345" s="7">
        <f t="shared" si="307"/>
        <v>-5.0186523135214624E-3</v>
      </c>
      <c r="U1345" s="7" t="str">
        <f t="shared" si="308"/>
        <v/>
      </c>
      <c r="V1345" s="7">
        <f t="shared" si="309"/>
        <v>-4.2675457475097461E-3</v>
      </c>
      <c r="W1345" s="7">
        <f t="shared" si="310"/>
        <v>-1.5035765882009078E-2</v>
      </c>
      <c r="X1345" s="7">
        <f t="shared" si="311"/>
        <v>-1.6015962980448911E-2</v>
      </c>
      <c r="Y1345" s="7">
        <f t="shared" si="312"/>
        <v>1.9611257400008194E-4</v>
      </c>
      <c r="Z1345" s="7">
        <v>-3.2520000000000001E-3</v>
      </c>
      <c r="AA1345" s="7">
        <f t="shared" si="313"/>
        <v>-3.398828893000589E-2</v>
      </c>
      <c r="AB1345" s="7">
        <f t="shared" si="314"/>
        <v>-5.4501786192610709E-2</v>
      </c>
      <c r="AE1345" s="6">
        <v>45413</v>
      </c>
      <c r="AF1345" s="7">
        <v>15.39</v>
      </c>
      <c r="AG1345" s="7">
        <v>28.7</v>
      </c>
      <c r="AH1345" s="7">
        <v>100.64</v>
      </c>
      <c r="AI1345" s="7">
        <f t="shared" si="300"/>
        <v>2.8499999999999943</v>
      </c>
      <c r="AJ1345" s="7">
        <v>1.63</v>
      </c>
      <c r="AK1345" s="7">
        <v>28.73</v>
      </c>
      <c r="AL1345" s="7">
        <f t="shared" si="301"/>
        <v>27.1</v>
      </c>
      <c r="AM1345" s="7">
        <v>5.33</v>
      </c>
      <c r="AN1345" s="7">
        <v>4.96</v>
      </c>
      <c r="AO1345" s="7">
        <v>4.63</v>
      </c>
      <c r="AP1345" s="7">
        <f t="shared" si="302"/>
        <v>-0.33000000000000007</v>
      </c>
      <c r="AQ1345" s="7">
        <v>2.38</v>
      </c>
      <c r="AR1345" s="7">
        <v>123.0168</v>
      </c>
      <c r="AS1345" s="7">
        <v>2299.8998999999999</v>
      </c>
      <c r="AT1345" s="14">
        <v>313.17500000000001</v>
      </c>
      <c r="AU1345" s="14">
        <v>100.863</v>
      </c>
      <c r="AV1345" s="14">
        <v>69.099999999999994</v>
      </c>
      <c r="AY1345" s="6">
        <v>45413</v>
      </c>
      <c r="AZ1345" s="12">
        <v>0</v>
      </c>
      <c r="BA1345" s="12">
        <v>0</v>
      </c>
      <c r="BB1345" s="12">
        <v>0</v>
      </c>
      <c r="BE1345" s="6">
        <v>45413</v>
      </c>
      <c r="BF1345" t="s">
        <v>58</v>
      </c>
      <c r="BG1345" s="52">
        <v>5</v>
      </c>
    </row>
    <row r="1346" spans="1:59" x14ac:dyDescent="0.2">
      <c r="A1346" s="6">
        <v>45414</v>
      </c>
      <c r="B1346" s="12">
        <v>108.7094</v>
      </c>
      <c r="C1346" s="12">
        <v>147.42949999999999</v>
      </c>
      <c r="D1346" s="12">
        <v>114.8693</v>
      </c>
      <c r="E1346" s="12">
        <v>62.188299999999998</v>
      </c>
      <c r="F1346" s="12">
        <v>157.5275</v>
      </c>
      <c r="G1346" s="12"/>
      <c r="H1346" s="12">
        <v>21.590299999999999</v>
      </c>
      <c r="I1346" s="12">
        <v>67.815899999999999</v>
      </c>
      <c r="J1346" s="12">
        <v>13.5686</v>
      </c>
      <c r="K1346" s="12">
        <v>84.189599999999999</v>
      </c>
      <c r="L1346" s="12">
        <v>80.59</v>
      </c>
      <c r="M1346" s="12">
        <v>84.81</v>
      </c>
      <c r="O1346" s="6">
        <v>45414</v>
      </c>
      <c r="P1346" s="7">
        <f t="shared" si="303"/>
        <v>1.8082854578284557E-3</v>
      </c>
      <c r="Q1346" s="7">
        <f t="shared" si="304"/>
        <v>6.8667934050242732E-3</v>
      </c>
      <c r="R1346" s="7">
        <f t="shared" si="305"/>
        <v>-1.6951460364078994E-2</v>
      </c>
      <c r="S1346" s="7">
        <f t="shared" si="306"/>
        <v>3.2534862714873494E-3</v>
      </c>
      <c r="T1346" s="7">
        <f t="shared" si="307"/>
        <v>2.266692449452988E-2</v>
      </c>
      <c r="U1346" s="7" t="str">
        <f t="shared" si="308"/>
        <v/>
      </c>
      <c r="V1346" s="7">
        <f t="shared" si="309"/>
        <v>4.9217762373549044E-2</v>
      </c>
      <c r="W1346" s="7">
        <f t="shared" si="310"/>
        <v>3.1108887556901547E-2</v>
      </c>
      <c r="X1346" s="7">
        <f t="shared" si="311"/>
        <v>1.9190076709739184E-2</v>
      </c>
      <c r="Y1346" s="7">
        <f t="shared" si="312"/>
        <v>5.4653509996853975E-4</v>
      </c>
      <c r="Z1346" s="7">
        <v>9.3100000000000006E-3</v>
      </c>
      <c r="AA1346" s="7">
        <f t="shared" si="313"/>
        <v>-1.3640029394832078E-3</v>
      </c>
      <c r="AB1346" s="7">
        <f t="shared" si="314"/>
        <v>1.4968205332205949E-2</v>
      </c>
      <c r="AE1346" s="6">
        <v>45414</v>
      </c>
      <c r="AF1346" s="7">
        <v>14.68</v>
      </c>
      <c r="AG1346" s="7">
        <v>27.65</v>
      </c>
      <c r="AH1346" s="7">
        <v>100.7</v>
      </c>
      <c r="AI1346" s="7">
        <f t="shared" si="300"/>
        <v>4.2199999999999989</v>
      </c>
      <c r="AJ1346" s="7">
        <v>1.66</v>
      </c>
      <c r="AK1346" s="7">
        <v>30.913</v>
      </c>
      <c r="AL1346" s="7">
        <f t="shared" si="301"/>
        <v>29.253</v>
      </c>
      <c r="AM1346" s="7">
        <v>5.33</v>
      </c>
      <c r="AN1346" s="7">
        <v>4.87</v>
      </c>
      <c r="AO1346" s="7">
        <v>4.58</v>
      </c>
      <c r="AP1346" s="7">
        <f t="shared" si="302"/>
        <v>-0.29000000000000004</v>
      </c>
      <c r="AQ1346" s="7">
        <v>2.37</v>
      </c>
      <c r="AR1346" s="7">
        <v>122.4384</v>
      </c>
      <c r="AS1346" s="7">
        <v>2299.1999999999998</v>
      </c>
      <c r="AT1346" s="14">
        <v>313.17500000000001</v>
      </c>
      <c r="AU1346" s="14">
        <v>100.863</v>
      </c>
      <c r="AV1346" s="14">
        <v>69.099999999999994</v>
      </c>
      <c r="AY1346" s="6">
        <v>45414</v>
      </c>
      <c r="AZ1346" s="12">
        <v>0</v>
      </c>
      <c r="BA1346" s="12">
        <v>0</v>
      </c>
      <c r="BB1346" s="12">
        <v>0</v>
      </c>
      <c r="BE1346" s="6">
        <v>45414</v>
      </c>
      <c r="BF1346" t="s">
        <v>58</v>
      </c>
      <c r="BG1346" s="52">
        <v>5</v>
      </c>
    </row>
    <row r="1347" spans="1:59" x14ac:dyDescent="0.2">
      <c r="A1347" s="6">
        <v>45415</v>
      </c>
      <c r="B1347" s="12">
        <v>108.4849</v>
      </c>
      <c r="C1347" s="12">
        <v>146.98929999999999</v>
      </c>
      <c r="D1347" s="12">
        <v>114.8505</v>
      </c>
      <c r="E1347" s="12">
        <v>61.928600000000003</v>
      </c>
      <c r="F1347" s="12">
        <v>154.49719999999999</v>
      </c>
      <c r="G1347" s="12"/>
      <c r="H1347" s="12">
        <v>21.739699999999999</v>
      </c>
      <c r="I1347" s="12">
        <v>68.669499999999999</v>
      </c>
      <c r="J1347" s="12">
        <v>13.6632</v>
      </c>
      <c r="K1347" s="12">
        <v>84.198899999999995</v>
      </c>
      <c r="L1347" s="12">
        <v>79.650000000000006</v>
      </c>
      <c r="M1347" s="12">
        <v>83.6</v>
      </c>
      <c r="O1347" s="6">
        <v>45415</v>
      </c>
      <c r="P1347" s="7">
        <f t="shared" si="303"/>
        <v>-2.0672741407334635E-3</v>
      </c>
      <c r="Q1347" s="7">
        <f t="shared" si="304"/>
        <v>-2.9903004021381743E-3</v>
      </c>
      <c r="R1347" s="7">
        <f t="shared" si="305"/>
        <v>-1.6367766332698087E-4</v>
      </c>
      <c r="S1347" s="7">
        <f t="shared" si="306"/>
        <v>-4.1847706314830369E-3</v>
      </c>
      <c r="T1347" s="7">
        <f t="shared" si="307"/>
        <v>-1.9424073002700097E-2</v>
      </c>
      <c r="U1347" s="7" t="str">
        <f t="shared" si="308"/>
        <v/>
      </c>
      <c r="V1347" s="7">
        <f t="shared" si="309"/>
        <v>6.89594239774297E-3</v>
      </c>
      <c r="W1347" s="7">
        <f t="shared" si="310"/>
        <v>1.2508460679388501E-2</v>
      </c>
      <c r="X1347" s="7">
        <f t="shared" si="311"/>
        <v>6.9477875529348199E-3</v>
      </c>
      <c r="Y1347" s="7">
        <f t="shared" si="312"/>
        <v>1.1045884973675364E-4</v>
      </c>
      <c r="Z1347" s="7">
        <v>1.2319E-2</v>
      </c>
      <c r="AA1347" s="7">
        <f t="shared" si="313"/>
        <v>-1.173253598036238E-2</v>
      </c>
      <c r="AB1347" s="7">
        <f t="shared" si="314"/>
        <v>-1.4369940282952787E-2</v>
      </c>
      <c r="AE1347" s="6">
        <v>45415</v>
      </c>
      <c r="AF1347" s="7">
        <v>13.49</v>
      </c>
      <c r="AG1347" s="7">
        <v>28.09</v>
      </c>
      <c r="AH1347" s="7">
        <v>95.96</v>
      </c>
      <c r="AI1347" s="7">
        <f t="shared" si="300"/>
        <v>3.9499999999999886</v>
      </c>
      <c r="AJ1347" s="7">
        <v>1.67</v>
      </c>
      <c r="AK1347" s="7">
        <v>30.527999999999999</v>
      </c>
      <c r="AL1347" s="7">
        <f t="shared" si="301"/>
        <v>28.857999999999997</v>
      </c>
      <c r="AM1347" s="7">
        <v>5.33</v>
      </c>
      <c r="AN1347" s="7">
        <v>4.8099999999999996</v>
      </c>
      <c r="AO1347" s="7">
        <v>4.5</v>
      </c>
      <c r="AP1347" s="7">
        <f t="shared" si="302"/>
        <v>-0.30999999999999961</v>
      </c>
      <c r="AQ1347" s="7">
        <v>2.35</v>
      </c>
      <c r="AR1347" s="7">
        <v>122.1375</v>
      </c>
      <c r="AS1347" s="7">
        <v>2299</v>
      </c>
      <c r="AT1347" s="14">
        <v>313.17500000000001</v>
      </c>
      <c r="AU1347" s="14">
        <v>100.863</v>
      </c>
      <c r="AV1347" s="14">
        <v>69.099999999999994</v>
      </c>
      <c r="AY1347" s="6">
        <v>45415</v>
      </c>
      <c r="AZ1347" s="12">
        <v>0</v>
      </c>
      <c r="BA1347" s="12">
        <v>0</v>
      </c>
      <c r="BB1347" s="12">
        <v>0</v>
      </c>
      <c r="BE1347" s="6">
        <v>45415</v>
      </c>
      <c r="BF1347" t="s">
        <v>58</v>
      </c>
      <c r="BG1347" s="52">
        <v>5</v>
      </c>
    </row>
    <row r="1348" spans="1:59" x14ac:dyDescent="0.2">
      <c r="A1348" s="6">
        <v>45418</v>
      </c>
      <c r="B1348" s="12">
        <v>109.1863</v>
      </c>
      <c r="C1348" s="12">
        <v>148.86959999999999</v>
      </c>
      <c r="D1348" s="12">
        <v>116.0908</v>
      </c>
      <c r="E1348" s="12">
        <v>62.534500000000001</v>
      </c>
      <c r="F1348" s="12">
        <v>153.7911</v>
      </c>
      <c r="G1348" s="12"/>
      <c r="H1348" s="12">
        <v>21.643000000000001</v>
      </c>
      <c r="I1348" s="12">
        <v>68.290099999999995</v>
      </c>
      <c r="J1348" s="12">
        <v>13.8094</v>
      </c>
      <c r="K1348" s="12">
        <v>84.198899999999995</v>
      </c>
      <c r="L1348" s="12">
        <v>80.099999999999994</v>
      </c>
      <c r="M1348" s="12"/>
      <c r="O1348" s="6">
        <v>45418</v>
      </c>
      <c r="P1348" s="7">
        <f t="shared" si="303"/>
        <v>6.4446047763610896E-3</v>
      </c>
      <c r="Q1348" s="7">
        <f t="shared" si="304"/>
        <v>1.2710959963481707E-2</v>
      </c>
      <c r="R1348" s="7">
        <f t="shared" si="305"/>
        <v>1.0741360901097698E-2</v>
      </c>
      <c r="S1348" s="7">
        <f t="shared" si="306"/>
        <v>9.7362959202062851E-3</v>
      </c>
      <c r="T1348" s="7">
        <f t="shared" si="307"/>
        <v>-4.5807851592753971E-3</v>
      </c>
      <c r="U1348" s="7" t="str">
        <f t="shared" si="308"/>
        <v/>
      </c>
      <c r="V1348" s="7">
        <f t="shared" si="309"/>
        <v>-4.4580056174357337E-3</v>
      </c>
      <c r="W1348" s="7">
        <f t="shared" si="310"/>
        <v>-5.5403340909674298E-3</v>
      </c>
      <c r="X1348" s="7">
        <f t="shared" si="311"/>
        <v>1.0643432376820102E-2</v>
      </c>
      <c r="Y1348" s="7">
        <f t="shared" si="312"/>
        <v>0</v>
      </c>
      <c r="Z1348" s="7">
        <v>1.0274E-2</v>
      </c>
      <c r="AA1348" s="7">
        <f t="shared" si="313"/>
        <v>5.6338177182558439E-3</v>
      </c>
      <c r="AB1348" s="7" t="str">
        <f t="shared" si="314"/>
        <v/>
      </c>
      <c r="AE1348" s="6">
        <v>45418</v>
      </c>
      <c r="AF1348" s="7">
        <v>13.49</v>
      </c>
      <c r="AG1348" s="7">
        <v>28.58</v>
      </c>
      <c r="AH1348" s="7">
        <v>94.5</v>
      </c>
      <c r="AI1348" s="7" t="str">
        <f t="shared" ref="AI1348:AI1411" si="315">IF(AND(M1348&lt;&gt;"",L1348&lt;&gt;""),M1348-L1348,"")</f>
        <v/>
      </c>
      <c r="AJ1348" s="7">
        <v>1.88</v>
      </c>
      <c r="AK1348" s="7">
        <v>31.800999999999998</v>
      </c>
      <c r="AL1348" s="7">
        <f t="shared" ref="AL1348:AL1411" si="316">IF(AND(AK1348&lt;&gt;"",AJ1348&lt;&gt;""),AK1348-AJ1348,"")</f>
        <v>29.920999999999999</v>
      </c>
      <c r="AM1348" s="7">
        <v>5.33</v>
      </c>
      <c r="AN1348" s="7">
        <v>4.82</v>
      </c>
      <c r="AO1348" s="7">
        <v>4.49</v>
      </c>
      <c r="AP1348" s="7">
        <f t="shared" ref="AP1348:AP1411" si="317">IF(AND(AO1348&lt;&gt;"",AN1348&lt;&gt;""),AO1348-AN1348,"")</f>
        <v>-0.33000000000000007</v>
      </c>
      <c r="AQ1348" s="7">
        <v>2.35</v>
      </c>
      <c r="AR1348" s="7">
        <v>121.8913</v>
      </c>
      <c r="AS1348" s="7">
        <v>2321.6001000000001</v>
      </c>
      <c r="AT1348" s="14">
        <v>313.17500000000001</v>
      </c>
      <c r="AU1348" s="14">
        <v>100.863</v>
      </c>
      <c r="AV1348" s="14">
        <v>69.099999999999994</v>
      </c>
      <c r="AY1348" s="6">
        <v>45418</v>
      </c>
      <c r="AZ1348" s="12">
        <v>0</v>
      </c>
      <c r="BA1348" s="12">
        <v>0</v>
      </c>
      <c r="BB1348" s="12">
        <v>0</v>
      </c>
      <c r="BE1348" s="6">
        <v>45418</v>
      </c>
      <c r="BF1348" t="s">
        <v>58</v>
      </c>
      <c r="BG1348" s="52">
        <v>5</v>
      </c>
    </row>
    <row r="1349" spans="1:59" x14ac:dyDescent="0.2">
      <c r="A1349" s="6">
        <v>45419</v>
      </c>
      <c r="B1349" s="12">
        <v>108.6439</v>
      </c>
      <c r="C1349" s="12">
        <v>149.209</v>
      </c>
      <c r="D1349" s="12">
        <v>116.0814</v>
      </c>
      <c r="E1349" s="12">
        <v>62.582599999999999</v>
      </c>
      <c r="F1349" s="12">
        <v>153.29089999999999</v>
      </c>
      <c r="G1349" s="12"/>
      <c r="H1349" s="12">
        <v>21.853899999999999</v>
      </c>
      <c r="I1349" s="12">
        <v>68.954099999999997</v>
      </c>
      <c r="J1349" s="12">
        <v>13.8696</v>
      </c>
      <c r="K1349" s="12">
        <v>84.207999999999998</v>
      </c>
      <c r="L1349" s="12">
        <v>79.97</v>
      </c>
      <c r="M1349" s="12">
        <v>82.69</v>
      </c>
      <c r="O1349" s="6">
        <v>45419</v>
      </c>
      <c r="P1349" s="7">
        <f t="shared" ref="P1349:P1412" si="318">IF(AND(B1349&lt;&gt;"",B1348&lt;&gt;""),LN(B1349/B1348),"")</f>
        <v>-4.9800360188240814E-3</v>
      </c>
      <c r="Q1349" s="7">
        <f t="shared" ref="Q1349:Q1412" si="319">IF(AND(C1349&lt;&gt;"",C1348&lt;&gt;""),LN(C1349/C1348),"")</f>
        <v>2.2772526888810976E-3</v>
      </c>
      <c r="R1349" s="7">
        <f t="shared" ref="R1349:R1412" si="320">IF(AND(D1349&lt;&gt;"",D1348&lt;&gt;""),LN(D1349/D1348),"")</f>
        <v>-8.0974380267146968E-5</v>
      </c>
      <c r="S1349" s="7">
        <f t="shared" ref="S1349:S1412" si="321">IF(AND(E1349&lt;&gt;"",E1348&lt;&gt;""),LN(E1349/E1348),"")</f>
        <v>7.6887975136304208E-4</v>
      </c>
      <c r="T1349" s="7">
        <f t="shared" ref="T1349:T1412" si="322">IF(AND(F1349&lt;&gt;"",F1348&lt;&gt;""),LN(F1349/F1348),"")</f>
        <v>-3.2577646516984112E-3</v>
      </c>
      <c r="U1349" s="7" t="str">
        <f t="shared" ref="U1349:U1412" si="323">IF(AND(G1349&lt;&gt;"",G1348&lt;&gt;""),LN(G1349/G1348),"")</f>
        <v/>
      </c>
      <c r="V1349" s="7">
        <f t="shared" ref="V1349:V1412" si="324">IF(AND(H1349&lt;&gt;"",H1348&lt;&gt;""),LN(H1349/H1348),"")</f>
        <v>9.6973187843321547E-3</v>
      </c>
      <c r="W1349" s="7">
        <f t="shared" ref="W1349:W1412" si="325">IF(AND(I1349&lt;&gt;"",I1348&lt;&gt;""),LN(I1349/I1348),"")</f>
        <v>9.6762585355267446E-3</v>
      </c>
      <c r="X1349" s="7">
        <f t="shared" ref="X1349:X1412" si="326">IF(AND(J1349&lt;&gt;"",J1348&lt;&gt;""),LN(J1349/J1348),"")</f>
        <v>4.3498749898759799E-3</v>
      </c>
      <c r="Y1349" s="7">
        <f t="shared" ref="Y1349:Y1412" si="327">IF(AND(K1349&lt;&gt;"",K1348&lt;&gt;""),LN(K1349/K1348),"")</f>
        <v>1.0807158149529567E-4</v>
      </c>
      <c r="Z1349" s="7">
        <v>1.103E-3</v>
      </c>
      <c r="AA1349" s="7">
        <f t="shared" ref="AA1349:AA1412" si="328">IF(AND(L1349&lt;&gt;"",L1348&lt;&gt;""),LN(L1349/L1348),"")</f>
        <v>-1.624289730514977E-3</v>
      </c>
      <c r="AB1349" s="7" t="str">
        <f t="shared" ref="AB1349:AB1412" si="329">IF(AND(M1349&lt;&gt;"",M1348&lt;&gt;""),LN(M1349/M1348),"")</f>
        <v/>
      </c>
      <c r="AE1349" s="6">
        <v>45419</v>
      </c>
      <c r="AF1349" s="7">
        <v>13.23</v>
      </c>
      <c r="AG1349" s="7">
        <v>27.83</v>
      </c>
      <c r="AH1349" s="7">
        <v>98.04</v>
      </c>
      <c r="AI1349" s="7">
        <f t="shared" si="315"/>
        <v>2.7199999999999989</v>
      </c>
      <c r="AJ1349" s="7">
        <v>1.95</v>
      </c>
      <c r="AK1349" s="7">
        <v>31.067</v>
      </c>
      <c r="AL1349" s="7">
        <f t="shared" si="316"/>
        <v>29.117000000000001</v>
      </c>
      <c r="AM1349" s="7">
        <v>5.33</v>
      </c>
      <c r="AN1349" s="7">
        <v>4.82</v>
      </c>
      <c r="AO1349" s="7">
        <v>4.47</v>
      </c>
      <c r="AP1349" s="7">
        <f t="shared" si="317"/>
        <v>-0.35000000000000053</v>
      </c>
      <c r="AQ1349" s="7">
        <v>2.3199999999999998</v>
      </c>
      <c r="AR1349" s="7">
        <v>122.093</v>
      </c>
      <c r="AS1349" s="7">
        <v>2315.1999999999998</v>
      </c>
      <c r="AT1349" s="14">
        <v>313.17500000000001</v>
      </c>
      <c r="AU1349" s="14">
        <v>100.863</v>
      </c>
      <c r="AV1349" s="14">
        <v>69.099999999999994</v>
      </c>
      <c r="AY1349" s="6">
        <v>45419</v>
      </c>
      <c r="AZ1349" s="12">
        <v>0</v>
      </c>
      <c r="BA1349" s="12">
        <v>0</v>
      </c>
      <c r="BB1349" s="12">
        <v>0</v>
      </c>
      <c r="BE1349" s="6">
        <v>45419</v>
      </c>
      <c r="BF1349" t="s">
        <v>58</v>
      </c>
      <c r="BG1349" s="52">
        <v>5</v>
      </c>
    </row>
    <row r="1350" spans="1:59" x14ac:dyDescent="0.2">
      <c r="A1350" s="6">
        <v>45420</v>
      </c>
      <c r="B1350" s="12">
        <v>108.62520000000001</v>
      </c>
      <c r="C1350" s="12">
        <v>149.0898</v>
      </c>
      <c r="D1350" s="12">
        <v>115.63039999999999</v>
      </c>
      <c r="E1350" s="12">
        <v>61.245699999999999</v>
      </c>
      <c r="F1350" s="12">
        <v>154.0951</v>
      </c>
      <c r="G1350" s="12"/>
      <c r="H1350" s="12">
        <v>22.2318</v>
      </c>
      <c r="I1350" s="12">
        <v>71.543400000000005</v>
      </c>
      <c r="J1350" s="12">
        <v>13.972799999999999</v>
      </c>
      <c r="K1350" s="12">
        <v>84.226500000000001</v>
      </c>
      <c r="L1350" s="12">
        <v>80.569999999999993</v>
      </c>
      <c r="M1350" s="12">
        <v>82.44</v>
      </c>
      <c r="O1350" s="6">
        <v>45420</v>
      </c>
      <c r="P1350" s="7">
        <f t="shared" si="318"/>
        <v>-1.7213676538608847E-4</v>
      </c>
      <c r="Q1350" s="7">
        <f t="shared" si="319"/>
        <v>-7.9919869838302739E-4</v>
      </c>
      <c r="R1350" s="7">
        <f t="shared" si="320"/>
        <v>-3.8927717062778354E-3</v>
      </c>
      <c r="S1350" s="7">
        <f t="shared" si="321"/>
        <v>-2.1593641318979357E-2</v>
      </c>
      <c r="T1350" s="7">
        <f t="shared" si="322"/>
        <v>5.2325209011921921E-3</v>
      </c>
      <c r="U1350" s="7" t="str">
        <f t="shared" si="323"/>
        <v/>
      </c>
      <c r="V1350" s="7">
        <f t="shared" si="324"/>
        <v>1.7144301041271712E-2</v>
      </c>
      <c r="W1350" s="7">
        <f t="shared" si="325"/>
        <v>3.6863192710518425E-2</v>
      </c>
      <c r="X1350" s="7">
        <f t="shared" si="326"/>
        <v>7.4131879877904552E-3</v>
      </c>
      <c r="Y1350" s="7">
        <f t="shared" si="327"/>
        <v>2.1966996160998064E-4</v>
      </c>
      <c r="Z1350" s="7">
        <v>9.7E-5</v>
      </c>
      <c r="AA1350" s="7">
        <f t="shared" si="328"/>
        <v>7.4748074453058607E-3</v>
      </c>
      <c r="AB1350" s="7">
        <f t="shared" si="329"/>
        <v>-3.0279197118170255E-3</v>
      </c>
      <c r="AE1350" s="6">
        <v>45420</v>
      </c>
      <c r="AF1350" s="7">
        <v>13</v>
      </c>
      <c r="AG1350" s="7">
        <v>27.91</v>
      </c>
      <c r="AH1350" s="7">
        <v>95.58</v>
      </c>
      <c r="AI1350" s="7">
        <f t="shared" si="315"/>
        <v>1.8700000000000045</v>
      </c>
      <c r="AJ1350" s="7">
        <v>2.0099999999999998</v>
      </c>
      <c r="AK1350" s="7">
        <v>30.609000000000002</v>
      </c>
      <c r="AL1350" s="7">
        <f t="shared" si="316"/>
        <v>28.599000000000004</v>
      </c>
      <c r="AM1350" s="7">
        <v>5.33</v>
      </c>
      <c r="AN1350" s="7">
        <v>4.84</v>
      </c>
      <c r="AO1350" s="7">
        <v>4.4800000000000004</v>
      </c>
      <c r="AP1350" s="7">
        <f t="shared" si="317"/>
        <v>-0.35999999999999943</v>
      </c>
      <c r="AQ1350" s="7">
        <v>2.31</v>
      </c>
      <c r="AR1350" s="7">
        <v>122.1926</v>
      </c>
      <c r="AS1350" s="7">
        <v>2313.6001000000001</v>
      </c>
      <c r="AT1350" s="14">
        <v>313.17500000000001</v>
      </c>
      <c r="AU1350" s="14">
        <v>100.863</v>
      </c>
      <c r="AV1350" s="14">
        <v>69.099999999999994</v>
      </c>
      <c r="AY1350" s="6">
        <v>45420</v>
      </c>
      <c r="AZ1350" s="12">
        <v>0</v>
      </c>
      <c r="BA1350" s="12">
        <v>0</v>
      </c>
      <c r="BB1350" s="12">
        <v>0</v>
      </c>
      <c r="BE1350" s="6">
        <v>45420</v>
      </c>
      <c r="BF1350" t="s">
        <v>58</v>
      </c>
      <c r="BG1350" s="52">
        <v>5</v>
      </c>
    </row>
    <row r="1351" spans="1:59" x14ac:dyDescent="0.2">
      <c r="A1351" s="6">
        <v>45421</v>
      </c>
      <c r="B1351" s="12">
        <v>110.76690000000001</v>
      </c>
      <c r="C1351" s="12">
        <v>151.75899999999999</v>
      </c>
      <c r="D1351" s="12">
        <v>115.9405</v>
      </c>
      <c r="E1351" s="12">
        <v>61.784300000000002</v>
      </c>
      <c r="F1351" s="12">
        <v>155.16210000000001</v>
      </c>
      <c r="G1351" s="12"/>
      <c r="H1351" s="12">
        <v>22.6096</v>
      </c>
      <c r="I1351" s="12">
        <v>72.795400000000001</v>
      </c>
      <c r="J1351" s="12">
        <v>13.9556</v>
      </c>
      <c r="K1351" s="12">
        <v>84.272499999999994</v>
      </c>
      <c r="L1351" s="12">
        <v>80.86</v>
      </c>
      <c r="M1351" s="12">
        <v>83.27</v>
      </c>
      <c r="O1351" s="6">
        <v>45421</v>
      </c>
      <c r="P1351" s="7">
        <f t="shared" si="318"/>
        <v>1.9524568439824856E-2</v>
      </c>
      <c r="Q1351" s="7">
        <f t="shared" si="319"/>
        <v>1.7744927285627401E-2</v>
      </c>
      <c r="R1351" s="7">
        <f t="shared" si="320"/>
        <v>2.6782310330031637E-3</v>
      </c>
      <c r="S1351" s="7">
        <f t="shared" si="321"/>
        <v>8.7556440024445115E-3</v>
      </c>
      <c r="T1351" s="7">
        <f t="shared" si="322"/>
        <v>6.9004326098147922E-3</v>
      </c>
      <c r="U1351" s="7" t="str">
        <f t="shared" si="323"/>
        <v/>
      </c>
      <c r="V1351" s="7">
        <f t="shared" si="324"/>
        <v>1.6850898488348417E-2</v>
      </c>
      <c r="W1351" s="7">
        <f t="shared" si="325"/>
        <v>1.7348507831869975E-2</v>
      </c>
      <c r="X1351" s="7">
        <f t="shared" si="326"/>
        <v>-1.2317212711477918E-3</v>
      </c>
      <c r="Y1351" s="7">
        <f t="shared" si="327"/>
        <v>5.4599731918608056E-4</v>
      </c>
      <c r="Z1351" s="7">
        <v>5.7450000000000001E-3</v>
      </c>
      <c r="AA1351" s="7">
        <f t="shared" si="328"/>
        <v>3.5928924235202574E-3</v>
      </c>
      <c r="AB1351" s="7">
        <f t="shared" si="329"/>
        <v>1.0017584225469708E-2</v>
      </c>
      <c r="AE1351" s="6">
        <v>45421</v>
      </c>
      <c r="AF1351" s="7">
        <v>12.69</v>
      </c>
      <c r="AG1351" s="7">
        <v>27.95</v>
      </c>
      <c r="AH1351" s="7">
        <v>93.85</v>
      </c>
      <c r="AI1351" s="7">
        <f t="shared" si="315"/>
        <v>2.4099999999999966</v>
      </c>
      <c r="AJ1351" s="7">
        <v>2.0299999999999998</v>
      </c>
      <c r="AK1351" s="7">
        <v>30.864999999999998</v>
      </c>
      <c r="AL1351" s="7">
        <f t="shared" si="316"/>
        <v>28.834999999999997</v>
      </c>
      <c r="AM1351" s="7">
        <v>5.33</v>
      </c>
      <c r="AN1351" s="7">
        <v>4.8</v>
      </c>
      <c r="AO1351" s="7">
        <v>4.45</v>
      </c>
      <c r="AP1351" s="7">
        <f t="shared" si="317"/>
        <v>-0.34999999999999964</v>
      </c>
      <c r="AQ1351" s="7">
        <v>2.3199999999999998</v>
      </c>
      <c r="AR1351" s="7">
        <v>122.1634</v>
      </c>
      <c r="AS1351" s="7">
        <v>2332.1001000000001</v>
      </c>
      <c r="AT1351" s="14">
        <v>313.17500000000001</v>
      </c>
      <c r="AU1351" s="14">
        <v>100.863</v>
      </c>
      <c r="AV1351" s="14">
        <v>69.099999999999994</v>
      </c>
      <c r="AY1351" s="6">
        <v>45421</v>
      </c>
      <c r="AZ1351" s="12">
        <v>0</v>
      </c>
      <c r="BA1351" s="12">
        <v>0</v>
      </c>
      <c r="BB1351" s="12">
        <v>0</v>
      </c>
      <c r="BE1351" s="6">
        <v>45421</v>
      </c>
      <c r="BF1351" t="s">
        <v>58</v>
      </c>
      <c r="BG1351" s="52">
        <v>5</v>
      </c>
    </row>
    <row r="1352" spans="1:59" x14ac:dyDescent="0.2">
      <c r="A1352" s="6">
        <v>45422</v>
      </c>
      <c r="B1352" s="12">
        <v>110.31789999999999</v>
      </c>
      <c r="C1352" s="12">
        <v>152.0984</v>
      </c>
      <c r="D1352" s="12">
        <v>115.27849999999999</v>
      </c>
      <c r="E1352" s="12">
        <v>61.139899999999997</v>
      </c>
      <c r="F1352" s="12">
        <v>154.4639</v>
      </c>
      <c r="G1352" s="12"/>
      <c r="H1352" s="12">
        <v>23.0139</v>
      </c>
      <c r="I1352" s="12">
        <v>73.810299999999998</v>
      </c>
      <c r="J1352" s="12">
        <v>13.9801</v>
      </c>
      <c r="K1352" s="12">
        <v>84.272499999999994</v>
      </c>
      <c r="L1352" s="12">
        <v>79.81</v>
      </c>
      <c r="M1352" s="12">
        <v>83.39</v>
      </c>
      <c r="O1352" s="6">
        <v>45422</v>
      </c>
      <c r="P1352" s="7">
        <f t="shared" si="318"/>
        <v>-4.0617954495906191E-3</v>
      </c>
      <c r="Q1352" s="7">
        <f t="shared" si="319"/>
        <v>2.2339435613422513E-3</v>
      </c>
      <c r="R1352" s="7">
        <f t="shared" si="320"/>
        <v>-5.7261886685083009E-3</v>
      </c>
      <c r="S1352" s="7">
        <f t="shared" si="321"/>
        <v>-1.0484606010323628E-2</v>
      </c>
      <c r="T1352" s="7">
        <f t="shared" si="322"/>
        <v>-4.5099648184323913E-3</v>
      </c>
      <c r="U1352" s="7" t="str">
        <f t="shared" si="323"/>
        <v/>
      </c>
      <c r="V1352" s="7">
        <f t="shared" si="324"/>
        <v>1.7723786364287713E-2</v>
      </c>
      <c r="W1352" s="7">
        <f t="shared" si="325"/>
        <v>1.3845521870524815E-2</v>
      </c>
      <c r="X1352" s="7">
        <f t="shared" si="326"/>
        <v>1.7540284497202113E-3</v>
      </c>
      <c r="Y1352" s="7">
        <f t="shared" si="327"/>
        <v>0</v>
      </c>
      <c r="Z1352" s="7">
        <v>1.2869999999999999E-3</v>
      </c>
      <c r="AA1352" s="7">
        <f t="shared" si="328"/>
        <v>-1.3070454324707251E-2</v>
      </c>
      <c r="AB1352" s="7">
        <f t="shared" si="329"/>
        <v>1.4400578511661022E-3</v>
      </c>
      <c r="AE1352" s="6">
        <v>45422</v>
      </c>
      <c r="AF1352" s="7">
        <v>12.55</v>
      </c>
      <c r="AG1352" s="7">
        <v>27.88</v>
      </c>
      <c r="AH1352" s="7">
        <v>94.23</v>
      </c>
      <c r="AI1352" s="7">
        <f t="shared" si="315"/>
        <v>3.5799999999999983</v>
      </c>
      <c r="AJ1352" s="7">
        <v>2.14</v>
      </c>
      <c r="AK1352" s="7">
        <v>30.029</v>
      </c>
      <c r="AL1352" s="7">
        <f t="shared" si="316"/>
        <v>27.888999999999999</v>
      </c>
      <c r="AM1352" s="7">
        <v>5.33</v>
      </c>
      <c r="AN1352" s="7">
        <v>4.87</v>
      </c>
      <c r="AO1352" s="7">
        <v>4.5</v>
      </c>
      <c r="AP1352" s="7">
        <f t="shared" si="317"/>
        <v>-0.37000000000000011</v>
      </c>
      <c r="AQ1352" s="7">
        <v>2.34</v>
      </c>
      <c r="AR1352" s="7">
        <v>122.014</v>
      </c>
      <c r="AS1352" s="7">
        <v>2367.3000000000002</v>
      </c>
      <c r="AT1352" s="14">
        <v>313.17500000000001</v>
      </c>
      <c r="AU1352" s="14">
        <v>100.863</v>
      </c>
      <c r="AV1352" s="14">
        <v>69.099999999999994</v>
      </c>
      <c r="AY1352" s="6">
        <v>45422</v>
      </c>
      <c r="AZ1352" s="12">
        <v>0</v>
      </c>
      <c r="BA1352" s="12">
        <v>0</v>
      </c>
      <c r="BB1352" s="12">
        <v>0</v>
      </c>
      <c r="BE1352" s="6">
        <v>45422</v>
      </c>
      <c r="BF1352" t="s">
        <v>58</v>
      </c>
      <c r="BG1352" s="52">
        <v>5</v>
      </c>
    </row>
    <row r="1353" spans="1:59" x14ac:dyDescent="0.2">
      <c r="A1353" s="6">
        <v>45425</v>
      </c>
      <c r="B1353" s="12">
        <v>110.27119999999999</v>
      </c>
      <c r="C1353" s="12">
        <v>150.9151</v>
      </c>
      <c r="D1353" s="12">
        <v>114.976</v>
      </c>
      <c r="E1353" s="12">
        <v>60.505200000000002</v>
      </c>
      <c r="F1353" s="12">
        <v>152.17250000000001</v>
      </c>
      <c r="G1353" s="12"/>
      <c r="H1353" s="12">
        <v>23.347799999999999</v>
      </c>
      <c r="I1353" s="12">
        <v>75.147599999999997</v>
      </c>
      <c r="J1353" s="12">
        <v>13.8749</v>
      </c>
      <c r="K1353" s="12">
        <v>84.290899999999993</v>
      </c>
      <c r="L1353" s="12">
        <v>80.709999999999994</v>
      </c>
      <c r="M1353" s="12">
        <v>83.18</v>
      </c>
      <c r="O1353" s="6">
        <v>45425</v>
      </c>
      <c r="P1353" s="7">
        <f t="shared" si="318"/>
        <v>-4.2341167988521432E-4</v>
      </c>
      <c r="Q1353" s="7">
        <f t="shared" si="319"/>
        <v>-7.8102527782227798E-3</v>
      </c>
      <c r="R1353" s="7">
        <f t="shared" si="320"/>
        <v>-2.6275288781412395E-3</v>
      </c>
      <c r="S1353" s="7">
        <f t="shared" si="321"/>
        <v>-1.0435369114408823E-2</v>
      </c>
      <c r="T1353" s="7">
        <f t="shared" si="322"/>
        <v>-1.4945666286874174E-2</v>
      </c>
      <c r="U1353" s="7" t="str">
        <f t="shared" si="323"/>
        <v/>
      </c>
      <c r="V1353" s="7">
        <f t="shared" si="324"/>
        <v>1.4404380050022635E-2</v>
      </c>
      <c r="W1353" s="7">
        <f t="shared" si="325"/>
        <v>1.7955891297662441E-2</v>
      </c>
      <c r="X1353" s="7">
        <f t="shared" si="326"/>
        <v>-7.5534374565847063E-3</v>
      </c>
      <c r="Y1353" s="7">
        <f t="shared" si="327"/>
        <v>2.1831548335020105E-4</v>
      </c>
      <c r="Z1353" s="7">
        <v>1.34E-4</v>
      </c>
      <c r="AA1353" s="7">
        <f t="shared" si="328"/>
        <v>1.1213673448363328E-2</v>
      </c>
      <c r="AB1353" s="7">
        <f t="shared" si="329"/>
        <v>-2.5214637841282474E-3</v>
      </c>
      <c r="AE1353" s="6">
        <v>45425</v>
      </c>
      <c r="AF1353" s="7">
        <v>13.6</v>
      </c>
      <c r="AG1353" s="7">
        <v>28.04</v>
      </c>
      <c r="AH1353" s="7">
        <v>105.35</v>
      </c>
      <c r="AI1353" s="7">
        <f t="shared" si="315"/>
        <v>2.4700000000000131</v>
      </c>
      <c r="AJ1353" s="7">
        <v>2.11</v>
      </c>
      <c r="AK1353" s="7">
        <v>29.577999999999999</v>
      </c>
      <c r="AL1353" s="7">
        <f t="shared" si="316"/>
        <v>27.468</v>
      </c>
      <c r="AM1353" s="7">
        <v>5.33</v>
      </c>
      <c r="AN1353" s="7">
        <v>4.8499999999999996</v>
      </c>
      <c r="AO1353" s="7">
        <v>4.4800000000000004</v>
      </c>
      <c r="AP1353" s="7">
        <f t="shared" si="317"/>
        <v>-0.36999999999999922</v>
      </c>
      <c r="AQ1353" s="7">
        <v>2.33</v>
      </c>
      <c r="AR1353" s="7">
        <v>122.0261</v>
      </c>
      <c r="AS1353" s="7">
        <v>2336.1001000000001</v>
      </c>
      <c r="AT1353" s="14">
        <v>313.17500000000001</v>
      </c>
      <c r="AU1353" s="14">
        <v>100.863</v>
      </c>
      <c r="AV1353" s="14">
        <v>69.099999999999994</v>
      </c>
      <c r="AY1353" s="6">
        <v>45425</v>
      </c>
      <c r="AZ1353" s="12">
        <v>0</v>
      </c>
      <c r="BA1353" s="12">
        <v>0</v>
      </c>
      <c r="BB1353" s="12">
        <v>0</v>
      </c>
      <c r="BE1353" s="6">
        <v>45425</v>
      </c>
      <c r="BF1353" t="s">
        <v>58</v>
      </c>
      <c r="BG1353" s="52">
        <v>5</v>
      </c>
    </row>
    <row r="1354" spans="1:59" x14ac:dyDescent="0.2">
      <c r="A1354" s="6">
        <v>45426</v>
      </c>
      <c r="B1354" s="12">
        <v>110.9406</v>
      </c>
      <c r="C1354" s="12">
        <v>150.0712</v>
      </c>
      <c r="D1354" s="12">
        <v>114.4559</v>
      </c>
      <c r="E1354" s="12">
        <v>60.6494</v>
      </c>
      <c r="F1354" s="12">
        <v>154.8081</v>
      </c>
      <c r="G1354" s="12"/>
      <c r="H1354" s="12">
        <v>23.514700000000001</v>
      </c>
      <c r="I1354" s="12">
        <v>75.470100000000002</v>
      </c>
      <c r="J1354" s="12">
        <v>13.918699999999999</v>
      </c>
      <c r="K1354" s="12">
        <v>84.3001</v>
      </c>
      <c r="L1354" s="12">
        <v>79.62</v>
      </c>
      <c r="M1354" s="12">
        <v>81</v>
      </c>
      <c r="O1354" s="6">
        <v>45426</v>
      </c>
      <c r="P1354" s="7">
        <f t="shared" si="318"/>
        <v>6.0521368503018069E-3</v>
      </c>
      <c r="Q1354" s="7">
        <f t="shared" si="319"/>
        <v>-5.6075788922240934E-3</v>
      </c>
      <c r="R1354" s="7">
        <f t="shared" si="320"/>
        <v>-4.5338149656466631E-3</v>
      </c>
      <c r="S1354" s="7">
        <f t="shared" si="321"/>
        <v>2.3804307569310922E-3</v>
      </c>
      <c r="T1354" s="7">
        <f t="shared" si="322"/>
        <v>1.7171539577129438E-2</v>
      </c>
      <c r="U1354" s="7" t="str">
        <f t="shared" si="323"/>
        <v/>
      </c>
      <c r="V1354" s="7">
        <f t="shared" si="324"/>
        <v>7.1229962408135596E-3</v>
      </c>
      <c r="W1354" s="7">
        <f t="shared" si="325"/>
        <v>4.282371764442322E-3</v>
      </c>
      <c r="X1354" s="7">
        <f t="shared" si="326"/>
        <v>3.151807341164142E-3</v>
      </c>
      <c r="Y1354" s="7">
        <f t="shared" si="327"/>
        <v>1.0913987115720558E-4</v>
      </c>
      <c r="Z1354" s="7">
        <v>4.5779999999999996E-3</v>
      </c>
      <c r="AA1354" s="7">
        <f t="shared" si="328"/>
        <v>-1.3597165764109687E-2</v>
      </c>
      <c r="AB1354" s="7">
        <f t="shared" si="329"/>
        <v>-2.6557779642326876E-2</v>
      </c>
      <c r="AE1354" s="6">
        <v>45426</v>
      </c>
      <c r="AF1354" s="7">
        <v>13.42</v>
      </c>
      <c r="AG1354" s="7">
        <v>28.01</v>
      </c>
      <c r="AH1354" s="7">
        <v>106.55</v>
      </c>
      <c r="AI1354" s="7">
        <f t="shared" si="315"/>
        <v>1.3799999999999955</v>
      </c>
      <c r="AJ1354" s="7">
        <v>2.14</v>
      </c>
      <c r="AK1354" s="7">
        <v>29.669</v>
      </c>
      <c r="AL1354" s="7">
        <f t="shared" si="316"/>
        <v>27.529</v>
      </c>
      <c r="AM1354" s="7">
        <v>5.33</v>
      </c>
      <c r="AN1354" s="7">
        <v>4.8099999999999996</v>
      </c>
      <c r="AO1354" s="7">
        <v>4.45</v>
      </c>
      <c r="AP1354" s="7">
        <f t="shared" si="317"/>
        <v>-0.35999999999999943</v>
      </c>
      <c r="AQ1354" s="7">
        <v>2.33</v>
      </c>
      <c r="AR1354" s="7">
        <v>121.9256</v>
      </c>
      <c r="AS1354" s="7">
        <v>2353.3998999999999</v>
      </c>
      <c r="AT1354" s="14">
        <v>313.17500000000001</v>
      </c>
      <c r="AU1354" s="14">
        <v>100.863</v>
      </c>
      <c r="AV1354" s="14">
        <v>69.099999999999994</v>
      </c>
      <c r="AY1354" s="6">
        <v>45426</v>
      </c>
      <c r="AZ1354" s="12">
        <v>0</v>
      </c>
      <c r="BA1354" s="12">
        <v>0</v>
      </c>
      <c r="BB1354" s="12">
        <v>0</v>
      </c>
      <c r="BE1354" s="6">
        <v>45426</v>
      </c>
      <c r="BF1354" t="s">
        <v>58</v>
      </c>
      <c r="BG1354" s="52">
        <v>5</v>
      </c>
    </row>
    <row r="1355" spans="1:59" x14ac:dyDescent="0.2">
      <c r="A1355" s="6">
        <v>45427</v>
      </c>
      <c r="B1355" s="12">
        <v>111.7985</v>
      </c>
      <c r="C1355" s="12">
        <v>149.55760000000001</v>
      </c>
      <c r="D1355" s="12">
        <v>114.1344</v>
      </c>
      <c r="E1355" s="12">
        <v>60.9572</v>
      </c>
      <c r="F1355" s="12">
        <v>153.52959999999999</v>
      </c>
      <c r="G1355" s="12"/>
      <c r="H1355" s="12">
        <v>23.8399</v>
      </c>
      <c r="I1355" s="12">
        <v>75.593400000000003</v>
      </c>
      <c r="J1355" s="12">
        <v>13.936299999999999</v>
      </c>
      <c r="K1355" s="12">
        <v>84.309299999999993</v>
      </c>
      <c r="L1355" s="12">
        <v>80.23</v>
      </c>
      <c r="M1355" s="12">
        <v>79.98</v>
      </c>
      <c r="O1355" s="6">
        <v>45427</v>
      </c>
      <c r="P1355" s="7">
        <f t="shared" si="318"/>
        <v>7.7032208739602741E-3</v>
      </c>
      <c r="Q1355" s="7">
        <f t="shared" si="319"/>
        <v>-3.4282452355884154E-3</v>
      </c>
      <c r="R1355" s="7">
        <f t="shared" si="320"/>
        <v>-2.8128946152632867E-3</v>
      </c>
      <c r="S1355" s="7">
        <f t="shared" si="321"/>
        <v>5.0622360515401484E-3</v>
      </c>
      <c r="T1355" s="7">
        <f t="shared" si="322"/>
        <v>-8.292903054675449E-3</v>
      </c>
      <c r="U1355" s="7" t="str">
        <f t="shared" si="323"/>
        <v/>
      </c>
      <c r="V1355" s="7">
        <f t="shared" si="324"/>
        <v>1.3734890056010496E-2</v>
      </c>
      <c r="W1355" s="7">
        <f t="shared" si="325"/>
        <v>1.6324264614680194E-3</v>
      </c>
      <c r="X1355" s="7">
        <f t="shared" si="326"/>
        <v>1.2636871184438601E-3</v>
      </c>
      <c r="Y1355" s="7">
        <f t="shared" si="327"/>
        <v>1.0912796094552967E-4</v>
      </c>
      <c r="Z1355" s="7">
        <v>1.2307E-2</v>
      </c>
      <c r="AA1355" s="7">
        <f t="shared" si="328"/>
        <v>7.6321921933935029E-3</v>
      </c>
      <c r="AB1355" s="7">
        <f t="shared" si="329"/>
        <v>-1.2672551253766358E-2</v>
      </c>
      <c r="AE1355" s="6">
        <v>45427</v>
      </c>
      <c r="AF1355" s="7">
        <v>12.45</v>
      </c>
      <c r="AG1355" s="7">
        <v>28.07</v>
      </c>
      <c r="AH1355" s="7">
        <v>93.78</v>
      </c>
      <c r="AI1355" s="7">
        <f t="shared" si="315"/>
        <v>-0.25</v>
      </c>
      <c r="AJ1355" s="7">
        <v>2.12</v>
      </c>
      <c r="AK1355" s="7">
        <v>29.734000000000002</v>
      </c>
      <c r="AL1355" s="7">
        <f t="shared" si="316"/>
        <v>27.614000000000001</v>
      </c>
      <c r="AM1355" s="7">
        <v>5.33</v>
      </c>
      <c r="AN1355" s="7">
        <v>4.7300000000000004</v>
      </c>
      <c r="AO1355" s="7">
        <v>4.3600000000000003</v>
      </c>
      <c r="AP1355" s="7">
        <f t="shared" si="317"/>
        <v>-0.37000000000000011</v>
      </c>
      <c r="AQ1355" s="7">
        <v>2.31</v>
      </c>
      <c r="AR1355" s="7">
        <v>121.35429999999999</v>
      </c>
      <c r="AS1355" s="7">
        <v>2388.6999999999998</v>
      </c>
      <c r="AT1355" s="14">
        <v>313.17500000000001</v>
      </c>
      <c r="AU1355" s="14">
        <v>100.863</v>
      </c>
      <c r="AV1355" s="14">
        <v>69.099999999999994</v>
      </c>
      <c r="AY1355" s="6">
        <v>45427</v>
      </c>
      <c r="AZ1355" s="12">
        <v>0</v>
      </c>
      <c r="BA1355" s="12">
        <v>0</v>
      </c>
      <c r="BB1355" s="12">
        <v>0</v>
      </c>
      <c r="BE1355" s="6">
        <v>45427</v>
      </c>
      <c r="BF1355" t="s">
        <v>58</v>
      </c>
      <c r="BG1355" s="52">
        <v>5</v>
      </c>
    </row>
    <row r="1356" spans="1:59" x14ac:dyDescent="0.2">
      <c r="A1356" s="6">
        <v>45428</v>
      </c>
      <c r="B1356" s="12">
        <v>111.1292</v>
      </c>
      <c r="C1356" s="12">
        <v>149.2518</v>
      </c>
      <c r="D1356" s="12">
        <v>113.3117</v>
      </c>
      <c r="E1356" s="12">
        <v>60.457099999999997</v>
      </c>
      <c r="F1356" s="12">
        <v>155.3194</v>
      </c>
      <c r="G1356" s="12"/>
      <c r="H1356" s="12">
        <v>24.006799999999998</v>
      </c>
      <c r="I1356" s="12">
        <v>76.873800000000003</v>
      </c>
      <c r="J1356" s="12">
        <v>13.883699999999999</v>
      </c>
      <c r="K1356" s="12">
        <v>84.346100000000007</v>
      </c>
      <c r="L1356" s="12">
        <v>80.849999999999994</v>
      </c>
      <c r="M1356" s="12">
        <v>81.650000000000006</v>
      </c>
      <c r="O1356" s="6">
        <v>45428</v>
      </c>
      <c r="P1356" s="7">
        <f t="shared" si="318"/>
        <v>-6.0046554198143563E-3</v>
      </c>
      <c r="Q1356" s="7">
        <f t="shared" si="319"/>
        <v>-2.0467904072537881E-3</v>
      </c>
      <c r="R1356" s="7">
        <f t="shared" si="320"/>
        <v>-7.2342729813969454E-3</v>
      </c>
      <c r="S1356" s="7">
        <f t="shared" si="321"/>
        <v>-8.2379559611281839E-3</v>
      </c>
      <c r="T1356" s="7">
        <f t="shared" si="322"/>
        <v>1.1590259550062442E-2</v>
      </c>
      <c r="U1356" s="7" t="str">
        <f t="shared" si="323"/>
        <v/>
      </c>
      <c r="V1356" s="7">
        <f t="shared" si="324"/>
        <v>6.9764759924911121E-3</v>
      </c>
      <c r="W1356" s="7">
        <f t="shared" si="325"/>
        <v>1.6796138461570579E-2</v>
      </c>
      <c r="X1356" s="7">
        <f t="shared" si="326"/>
        <v>-3.7814566987121696E-3</v>
      </c>
      <c r="Y1356" s="7">
        <f t="shared" si="327"/>
        <v>4.3639279363758563E-4</v>
      </c>
      <c r="Z1356" s="7">
        <v>-2.0600000000000002E-3</v>
      </c>
      <c r="AA1356" s="7">
        <f t="shared" si="328"/>
        <v>7.6980762575510776E-3</v>
      </c>
      <c r="AB1356" s="7">
        <f t="shared" si="329"/>
        <v>2.0665215997801838E-2</v>
      </c>
      <c r="AE1356" s="6">
        <v>45428</v>
      </c>
      <c r="AF1356" s="7">
        <v>12.42</v>
      </c>
      <c r="AG1356" s="7">
        <v>27.08</v>
      </c>
      <c r="AH1356" s="7">
        <v>91.83</v>
      </c>
      <c r="AI1356" s="7">
        <f t="shared" si="315"/>
        <v>0.80000000000001137</v>
      </c>
      <c r="AJ1356" s="7">
        <v>2.3199999999999998</v>
      </c>
      <c r="AK1356" s="7">
        <v>30.248000000000001</v>
      </c>
      <c r="AL1356" s="7">
        <f t="shared" si="316"/>
        <v>27.928000000000001</v>
      </c>
      <c r="AM1356" s="7">
        <v>5.33</v>
      </c>
      <c r="AN1356" s="7">
        <v>4.78</v>
      </c>
      <c r="AO1356" s="7">
        <v>4.38</v>
      </c>
      <c r="AP1356" s="7">
        <f t="shared" si="317"/>
        <v>-0.40000000000000036</v>
      </c>
      <c r="AQ1356" s="7">
        <v>2.31</v>
      </c>
      <c r="AR1356" s="7">
        <v>121.2236</v>
      </c>
      <c r="AS1356" s="7">
        <v>2380</v>
      </c>
      <c r="AT1356" s="14">
        <v>313.17500000000001</v>
      </c>
      <c r="AU1356" s="14">
        <v>100.863</v>
      </c>
      <c r="AV1356" s="14">
        <v>69.099999999999994</v>
      </c>
      <c r="AY1356" s="6">
        <v>45428</v>
      </c>
      <c r="AZ1356" s="12">
        <v>0</v>
      </c>
      <c r="BA1356" s="12">
        <v>0</v>
      </c>
      <c r="BB1356" s="12">
        <v>0</v>
      </c>
      <c r="BE1356" s="6">
        <v>45428</v>
      </c>
      <c r="BF1356" t="s">
        <v>58</v>
      </c>
      <c r="BG1356" s="52">
        <v>5</v>
      </c>
    </row>
    <row r="1357" spans="1:59" x14ac:dyDescent="0.2">
      <c r="A1357" s="6">
        <v>45429</v>
      </c>
      <c r="B1357" s="12">
        <v>112.7979</v>
      </c>
      <c r="C1357" s="12">
        <v>150.7157</v>
      </c>
      <c r="D1357" s="12">
        <v>115.0894</v>
      </c>
      <c r="E1357" s="12">
        <v>60.985999999999997</v>
      </c>
      <c r="F1357" s="12">
        <v>157.5026</v>
      </c>
      <c r="G1357" s="12"/>
      <c r="H1357" s="12">
        <v>24.147400000000001</v>
      </c>
      <c r="I1357" s="12">
        <v>77.480900000000005</v>
      </c>
      <c r="J1357" s="12">
        <v>13.9977</v>
      </c>
      <c r="K1357" s="12">
        <v>84.3553</v>
      </c>
      <c r="L1357" s="12">
        <v>81.66</v>
      </c>
      <c r="M1357" s="12">
        <v>82.24</v>
      </c>
      <c r="O1357" s="6">
        <v>45429</v>
      </c>
      <c r="P1357" s="7">
        <f t="shared" si="318"/>
        <v>1.4904233473947282E-2</v>
      </c>
      <c r="Q1357" s="7">
        <f t="shared" si="319"/>
        <v>9.7604681955868813E-3</v>
      </c>
      <c r="R1357" s="7">
        <f t="shared" si="320"/>
        <v>1.5566789286687437E-2</v>
      </c>
      <c r="S1357" s="7">
        <f t="shared" si="321"/>
        <v>8.7103070317163505E-3</v>
      </c>
      <c r="T1357" s="7">
        <f t="shared" si="322"/>
        <v>1.3958324202467565E-2</v>
      </c>
      <c r="U1357" s="7" t="str">
        <f t="shared" si="323"/>
        <v/>
      </c>
      <c r="V1357" s="7">
        <f t="shared" si="324"/>
        <v>5.8395902973221838E-3</v>
      </c>
      <c r="W1357" s="7">
        <f t="shared" si="325"/>
        <v>7.8663381234578885E-3</v>
      </c>
      <c r="X1357" s="7">
        <f t="shared" si="326"/>
        <v>8.177540244381892E-3</v>
      </c>
      <c r="Y1357" s="7">
        <f t="shared" si="327"/>
        <v>1.0906844885825922E-4</v>
      </c>
      <c r="Z1357" s="7">
        <v>1.4369999999999999E-3</v>
      </c>
      <c r="AA1357" s="7">
        <f t="shared" si="328"/>
        <v>9.9686998683138715E-3</v>
      </c>
      <c r="AB1357" s="7">
        <f t="shared" si="329"/>
        <v>7.1999822903808207E-3</v>
      </c>
      <c r="AE1357" s="6">
        <v>45429</v>
      </c>
      <c r="AF1357" s="7">
        <v>11.99</v>
      </c>
      <c r="AG1357" s="7">
        <v>28.06</v>
      </c>
      <c r="AH1357" s="7">
        <v>89.35</v>
      </c>
      <c r="AI1357" s="7">
        <f t="shared" si="315"/>
        <v>0.57999999999999829</v>
      </c>
      <c r="AJ1357" s="7">
        <v>2.44</v>
      </c>
      <c r="AK1357" s="7">
        <v>30.768999999999998</v>
      </c>
      <c r="AL1357" s="7">
        <f t="shared" si="316"/>
        <v>28.328999999999997</v>
      </c>
      <c r="AM1357" s="7">
        <v>5.33</v>
      </c>
      <c r="AN1357" s="7">
        <v>4.83</v>
      </c>
      <c r="AO1357" s="7">
        <v>4.42</v>
      </c>
      <c r="AP1357" s="7">
        <f t="shared" si="317"/>
        <v>-0.41000000000000014</v>
      </c>
      <c r="AQ1357" s="7">
        <v>2.3199999999999998</v>
      </c>
      <c r="AR1357" s="7">
        <v>121.2354</v>
      </c>
      <c r="AS1357" s="7">
        <v>2412.1999999999998</v>
      </c>
      <c r="AT1357" s="14">
        <v>313.17500000000001</v>
      </c>
      <c r="AU1357" s="14">
        <v>100.863</v>
      </c>
      <c r="AV1357" s="14">
        <v>69.099999999999994</v>
      </c>
      <c r="AY1357" s="6">
        <v>45429</v>
      </c>
      <c r="AZ1357" s="12">
        <v>0</v>
      </c>
      <c r="BA1357" s="12">
        <v>0</v>
      </c>
      <c r="BB1357" s="12">
        <v>0</v>
      </c>
      <c r="BE1357" s="6">
        <v>45429</v>
      </c>
      <c r="BF1357" t="s">
        <v>58</v>
      </c>
      <c r="BG1357" s="52">
        <v>5</v>
      </c>
    </row>
    <row r="1358" spans="1:59" x14ac:dyDescent="0.2">
      <c r="A1358" s="6">
        <v>45432</v>
      </c>
      <c r="B1358" s="12">
        <v>111.88339999999999</v>
      </c>
      <c r="C1358" s="12">
        <v>149.29820000000001</v>
      </c>
      <c r="D1358" s="12">
        <v>114.31399999999999</v>
      </c>
      <c r="E1358" s="12">
        <v>61.139899999999997</v>
      </c>
      <c r="F1358" s="12">
        <v>157.14859999999999</v>
      </c>
      <c r="G1358" s="12"/>
      <c r="H1358" s="12">
        <v>24.6922</v>
      </c>
      <c r="I1358" s="12">
        <v>78.135300000000001</v>
      </c>
      <c r="J1358" s="12">
        <v>14.146800000000001</v>
      </c>
      <c r="K1358" s="12">
        <v>84.373699999999999</v>
      </c>
      <c r="L1358" s="12">
        <v>81.39</v>
      </c>
      <c r="M1358" s="12">
        <v>81.91</v>
      </c>
      <c r="O1358" s="6">
        <v>45432</v>
      </c>
      <c r="P1358" s="7">
        <f t="shared" si="318"/>
        <v>-8.1404642941282444E-3</v>
      </c>
      <c r="Q1358" s="7">
        <f t="shared" si="319"/>
        <v>-9.4496324871722517E-3</v>
      </c>
      <c r="R1358" s="7">
        <f t="shared" si="320"/>
        <v>-6.7601696659471081E-3</v>
      </c>
      <c r="S1358" s="7">
        <f t="shared" si="321"/>
        <v>2.5203512353492862E-3</v>
      </c>
      <c r="T1358" s="7">
        <f t="shared" si="322"/>
        <v>-2.2501115480161012E-3</v>
      </c>
      <c r="U1358" s="7" t="str">
        <f t="shared" si="323"/>
        <v/>
      </c>
      <c r="V1358" s="7">
        <f t="shared" si="324"/>
        <v>2.2310690440959381E-2</v>
      </c>
      <c r="W1358" s="7">
        <f t="shared" si="325"/>
        <v>8.4104849942278573E-3</v>
      </c>
      <c r="X1358" s="7">
        <f t="shared" si="326"/>
        <v>1.0595419699348367E-2</v>
      </c>
      <c r="Y1358" s="7">
        <f t="shared" si="327"/>
        <v>2.1810121642333797E-4</v>
      </c>
      <c r="Z1358" s="7">
        <v>1.152E-3</v>
      </c>
      <c r="AA1358" s="7">
        <f t="shared" si="328"/>
        <v>-3.3118705524795384E-3</v>
      </c>
      <c r="AB1358" s="7">
        <f t="shared" si="329"/>
        <v>-4.0207181793442907E-3</v>
      </c>
      <c r="AE1358" s="6">
        <v>45432</v>
      </c>
      <c r="AF1358" s="7">
        <v>12.15</v>
      </c>
      <c r="AG1358" s="7">
        <v>27.89</v>
      </c>
      <c r="AH1358" s="7">
        <v>88.13</v>
      </c>
      <c r="AI1358" s="7">
        <f t="shared" si="315"/>
        <v>0.51999999999999602</v>
      </c>
      <c r="AJ1358" s="7">
        <v>2.52</v>
      </c>
      <c r="AK1358" s="7">
        <v>31.768000000000001</v>
      </c>
      <c r="AL1358" s="7">
        <f t="shared" si="316"/>
        <v>29.248000000000001</v>
      </c>
      <c r="AM1358" s="7">
        <v>5.33</v>
      </c>
      <c r="AN1358" s="7">
        <v>4.82</v>
      </c>
      <c r="AO1358" s="7">
        <v>4.4400000000000004</v>
      </c>
      <c r="AP1358" s="7">
        <f t="shared" si="317"/>
        <v>-0.37999999999999989</v>
      </c>
      <c r="AQ1358" s="7">
        <v>2.33</v>
      </c>
      <c r="AR1358" s="7">
        <v>121.2289</v>
      </c>
      <c r="AS1358" s="7">
        <v>2433.8998999999999</v>
      </c>
      <c r="AT1358" s="14">
        <v>313.17500000000001</v>
      </c>
      <c r="AU1358" s="14">
        <v>100.863</v>
      </c>
      <c r="AV1358" s="14">
        <v>69.099999999999994</v>
      </c>
      <c r="AY1358" s="6">
        <v>45432</v>
      </c>
      <c r="AZ1358" s="12">
        <v>0</v>
      </c>
      <c r="BA1358" s="12">
        <v>0</v>
      </c>
      <c r="BB1358" s="12">
        <v>0</v>
      </c>
      <c r="BE1358" s="6">
        <v>45432</v>
      </c>
      <c r="BF1358" t="s">
        <v>58</v>
      </c>
      <c r="BG1358" s="52">
        <v>5</v>
      </c>
    </row>
    <row r="1359" spans="1:59" x14ac:dyDescent="0.2">
      <c r="A1359" s="6">
        <v>45433</v>
      </c>
      <c r="B1359" s="12">
        <v>111.1103</v>
      </c>
      <c r="C1359" s="12">
        <v>148.2141</v>
      </c>
      <c r="D1359" s="12">
        <v>113.86020000000001</v>
      </c>
      <c r="E1359" s="12">
        <v>60.9283</v>
      </c>
      <c r="F1359" s="12">
        <v>157.1977</v>
      </c>
      <c r="G1359" s="12"/>
      <c r="H1359" s="12">
        <v>25.404</v>
      </c>
      <c r="I1359" s="12">
        <v>78.704400000000007</v>
      </c>
      <c r="J1359" s="12">
        <v>13.971399999999999</v>
      </c>
      <c r="K1359" s="12">
        <v>84.382900000000006</v>
      </c>
      <c r="L1359" s="12">
        <v>80.66</v>
      </c>
      <c r="M1359" s="12">
        <v>81.22</v>
      </c>
      <c r="O1359" s="6">
        <v>45433</v>
      </c>
      <c r="P1359" s="7">
        <f t="shared" si="318"/>
        <v>-6.9338559559822517E-3</v>
      </c>
      <c r="Q1359" s="7">
        <f t="shared" si="319"/>
        <v>-7.2877981732019257E-3</v>
      </c>
      <c r="R1359" s="7">
        <f t="shared" si="320"/>
        <v>-3.9776679250253461E-3</v>
      </c>
      <c r="S1359" s="7">
        <f t="shared" si="321"/>
        <v>-3.4669178695868551E-3</v>
      </c>
      <c r="T1359" s="7">
        <f t="shared" si="322"/>
        <v>3.123943268892164E-4</v>
      </c>
      <c r="U1359" s="7" t="str">
        <f t="shared" si="323"/>
        <v/>
      </c>
      <c r="V1359" s="7">
        <f t="shared" si="324"/>
        <v>2.8419237652476621E-2</v>
      </c>
      <c r="W1359" s="7">
        <f t="shared" si="325"/>
        <v>7.2571230074401916E-3</v>
      </c>
      <c r="X1359" s="7">
        <f t="shared" si="326"/>
        <v>-1.2476067110352866E-2</v>
      </c>
      <c r="Y1359" s="7">
        <f t="shared" si="327"/>
        <v>1.0903277275223757E-4</v>
      </c>
      <c r="Z1359" s="7">
        <v>2.4489999999999998E-3</v>
      </c>
      <c r="AA1359" s="7">
        <f t="shared" si="328"/>
        <v>-9.0096258937279825E-3</v>
      </c>
      <c r="AB1359" s="7">
        <f t="shared" si="329"/>
        <v>-8.4595612693589388E-3</v>
      </c>
      <c r="AE1359" s="6">
        <v>45433</v>
      </c>
      <c r="AF1359" s="7">
        <v>11.86</v>
      </c>
      <c r="AG1359" s="7">
        <v>27.38</v>
      </c>
      <c r="AH1359" s="7">
        <v>85.34</v>
      </c>
      <c r="AI1359" s="7">
        <f t="shared" si="315"/>
        <v>0.56000000000000227</v>
      </c>
      <c r="AJ1359" s="7">
        <v>2.52</v>
      </c>
      <c r="AK1359" s="7">
        <v>33.003999999999998</v>
      </c>
      <c r="AL1359" s="7">
        <f t="shared" si="316"/>
        <v>30.483999999999998</v>
      </c>
      <c r="AM1359" s="7">
        <v>5.33</v>
      </c>
      <c r="AN1359" s="7">
        <v>4.82</v>
      </c>
      <c r="AO1359" s="7">
        <v>4.41</v>
      </c>
      <c r="AP1359" s="7">
        <f t="shared" si="317"/>
        <v>-0.41000000000000014</v>
      </c>
      <c r="AQ1359" s="7">
        <v>2.3199999999999998</v>
      </c>
      <c r="AR1359" s="7">
        <v>121.3793</v>
      </c>
      <c r="AS1359" s="7">
        <v>2421.6999999999998</v>
      </c>
      <c r="AT1359" s="14">
        <v>313.17500000000001</v>
      </c>
      <c r="AU1359" s="14">
        <v>100.863</v>
      </c>
      <c r="AV1359" s="14">
        <v>69.099999999999994</v>
      </c>
      <c r="AY1359" s="6">
        <v>45433</v>
      </c>
      <c r="AZ1359" s="12">
        <v>0</v>
      </c>
      <c r="BA1359" s="12">
        <v>0</v>
      </c>
      <c r="BB1359" s="12">
        <v>0</v>
      </c>
      <c r="BE1359" s="6">
        <v>45433</v>
      </c>
      <c r="BF1359" t="s">
        <v>58</v>
      </c>
      <c r="BG1359" s="52">
        <v>5</v>
      </c>
    </row>
    <row r="1360" spans="1:59" x14ac:dyDescent="0.2">
      <c r="A1360" s="6">
        <v>45434</v>
      </c>
      <c r="B1360" s="12">
        <v>108.8758</v>
      </c>
      <c r="C1360" s="12">
        <v>145.9905</v>
      </c>
      <c r="D1360" s="12">
        <v>111.76090000000001</v>
      </c>
      <c r="E1360" s="12">
        <v>60.264699999999998</v>
      </c>
      <c r="F1360" s="12">
        <v>156.25370000000001</v>
      </c>
      <c r="G1360" s="12"/>
      <c r="H1360" s="12">
        <v>24.604299999999999</v>
      </c>
      <c r="I1360" s="12">
        <v>77.139399999999995</v>
      </c>
      <c r="J1360" s="12">
        <v>13.795999999999999</v>
      </c>
      <c r="K1360" s="12">
        <v>84.401300000000006</v>
      </c>
      <c r="L1360" s="12">
        <v>79.150000000000006</v>
      </c>
      <c r="M1360" s="12">
        <v>79.900000000000006</v>
      </c>
      <c r="O1360" s="6">
        <v>45434</v>
      </c>
      <c r="P1360" s="7">
        <f t="shared" si="318"/>
        <v>-2.031561859759657E-2</v>
      </c>
      <c r="Q1360" s="7">
        <f t="shared" si="319"/>
        <v>-1.511629893856734E-2</v>
      </c>
      <c r="R1360" s="7">
        <f t="shared" si="320"/>
        <v>-1.8609612177583439E-2</v>
      </c>
      <c r="S1360" s="7">
        <f t="shared" si="321"/>
        <v>-1.0951236987171811E-2</v>
      </c>
      <c r="T1360" s="7">
        <f t="shared" si="322"/>
        <v>-6.0232805086702238E-3</v>
      </c>
      <c r="U1360" s="7" t="str">
        <f t="shared" si="323"/>
        <v/>
      </c>
      <c r="V1360" s="7">
        <f t="shared" si="324"/>
        <v>-3.1985417529615444E-2</v>
      </c>
      <c r="W1360" s="7">
        <f t="shared" si="325"/>
        <v>-2.0084887689898665E-2</v>
      </c>
      <c r="X1360" s="7">
        <f t="shared" si="326"/>
        <v>-1.2633687918997785E-2</v>
      </c>
      <c r="Y1360" s="7">
        <f t="shared" si="327"/>
        <v>2.180298875474869E-4</v>
      </c>
      <c r="Z1360" s="7">
        <v>-2.8830000000000001E-3</v>
      </c>
      <c r="AA1360" s="7">
        <f t="shared" si="328"/>
        <v>-1.8898003118200848E-2</v>
      </c>
      <c r="AB1360" s="7">
        <f t="shared" si="329"/>
        <v>-1.6385669485922696E-2</v>
      </c>
      <c r="AE1360" s="6">
        <v>45434</v>
      </c>
      <c r="AF1360" s="7">
        <v>12.29</v>
      </c>
      <c r="AG1360" s="7">
        <v>27.71</v>
      </c>
      <c r="AH1360" s="7">
        <v>82.49</v>
      </c>
      <c r="AI1360" s="7">
        <f t="shared" si="315"/>
        <v>0.75</v>
      </c>
      <c r="AJ1360" s="7">
        <v>2.5099999999999998</v>
      </c>
      <c r="AK1360" s="7">
        <v>34.389000000000003</v>
      </c>
      <c r="AL1360" s="7">
        <f t="shared" si="316"/>
        <v>31.879000000000005</v>
      </c>
      <c r="AM1360" s="7">
        <v>5.33</v>
      </c>
      <c r="AN1360" s="7">
        <v>4.8600000000000003</v>
      </c>
      <c r="AO1360" s="7">
        <v>4.43</v>
      </c>
      <c r="AP1360" s="7">
        <f t="shared" si="317"/>
        <v>-0.4300000000000006</v>
      </c>
      <c r="AQ1360" s="7">
        <v>2.33</v>
      </c>
      <c r="AR1360" s="7">
        <v>121.5462</v>
      </c>
      <c r="AS1360" s="7">
        <v>2389.1999999999998</v>
      </c>
      <c r="AT1360" s="14">
        <v>313.17500000000001</v>
      </c>
      <c r="AU1360" s="14">
        <v>100.863</v>
      </c>
      <c r="AV1360" s="14">
        <v>69.099999999999994</v>
      </c>
      <c r="AY1360" s="6">
        <v>45434</v>
      </c>
      <c r="AZ1360" s="12">
        <v>0</v>
      </c>
      <c r="BA1360" s="12">
        <v>0</v>
      </c>
      <c r="BB1360" s="12">
        <v>0</v>
      </c>
      <c r="BE1360" s="6">
        <v>45434</v>
      </c>
      <c r="BF1360" t="s">
        <v>58</v>
      </c>
      <c r="BG1360" s="52">
        <v>5</v>
      </c>
    </row>
    <row r="1361" spans="1:59" x14ac:dyDescent="0.2">
      <c r="A1361" s="6">
        <v>45435</v>
      </c>
      <c r="B1361" s="12">
        <v>107.0185</v>
      </c>
      <c r="C1361" s="12">
        <v>145.4068</v>
      </c>
      <c r="D1361" s="12">
        <v>111.2503</v>
      </c>
      <c r="E1361" s="12">
        <v>59.591500000000003</v>
      </c>
      <c r="F1361" s="12">
        <v>154.50319999999999</v>
      </c>
      <c r="G1361" s="12"/>
      <c r="H1361" s="12">
        <v>24.569199999999999</v>
      </c>
      <c r="I1361" s="12">
        <v>76.722099999999998</v>
      </c>
      <c r="J1361" s="12">
        <v>13.5153</v>
      </c>
      <c r="K1361" s="12">
        <v>84.456599999999995</v>
      </c>
      <c r="L1361" s="12">
        <v>77.47</v>
      </c>
      <c r="M1361" s="12">
        <v>79.25</v>
      </c>
      <c r="O1361" s="6">
        <v>45435</v>
      </c>
      <c r="P1361" s="7">
        <f t="shared" si="318"/>
        <v>-1.7206066308505692E-2</v>
      </c>
      <c r="Q1361" s="7">
        <f t="shared" si="319"/>
        <v>-4.0062195544610319E-3</v>
      </c>
      <c r="R1361" s="7">
        <f t="shared" si="320"/>
        <v>-4.579150215005658E-3</v>
      </c>
      <c r="S1361" s="7">
        <f t="shared" si="321"/>
        <v>-1.123357956333987E-2</v>
      </c>
      <c r="T1361" s="7">
        <f t="shared" si="322"/>
        <v>-1.1266160238723998E-2</v>
      </c>
      <c r="U1361" s="7" t="str">
        <f t="shared" si="323"/>
        <v/>
      </c>
      <c r="V1361" s="7">
        <f t="shared" si="324"/>
        <v>-1.4275984406747588E-3</v>
      </c>
      <c r="W1361" s="7">
        <f t="shared" si="325"/>
        <v>-5.4243722206350903E-3</v>
      </c>
      <c r="X1361" s="7">
        <f t="shared" si="326"/>
        <v>-2.0556318034277016E-2</v>
      </c>
      <c r="Y1361" s="7">
        <f t="shared" si="327"/>
        <v>6.5498862625920878E-4</v>
      </c>
      <c r="Z1361" s="7">
        <v>-7.3309999999999998E-3</v>
      </c>
      <c r="AA1361" s="7">
        <f t="shared" si="328"/>
        <v>-2.1454021683210138E-2</v>
      </c>
      <c r="AB1361" s="7">
        <f t="shared" si="329"/>
        <v>-8.1684400148390752E-3</v>
      </c>
      <c r="AE1361" s="6">
        <v>45435</v>
      </c>
      <c r="AF1361" s="7">
        <v>12.77</v>
      </c>
      <c r="AG1361" s="7">
        <v>28.66</v>
      </c>
      <c r="AH1361" s="7">
        <v>86.15</v>
      </c>
      <c r="AI1361" s="7">
        <f t="shared" si="315"/>
        <v>1.7800000000000011</v>
      </c>
      <c r="AJ1361" s="7">
        <v>2.64</v>
      </c>
      <c r="AK1361" s="7">
        <v>35.228000000000002</v>
      </c>
      <c r="AL1361" s="7">
        <f t="shared" si="316"/>
        <v>32.588000000000001</v>
      </c>
      <c r="AM1361" s="7">
        <v>5.33</v>
      </c>
      <c r="AN1361" s="7">
        <v>4.91</v>
      </c>
      <c r="AO1361" s="7">
        <v>4.47</v>
      </c>
      <c r="AP1361" s="7">
        <f t="shared" si="317"/>
        <v>-0.44000000000000039</v>
      </c>
      <c r="AQ1361" s="7">
        <v>2.2999999999999998</v>
      </c>
      <c r="AR1361" s="7">
        <v>121.74769999999999</v>
      </c>
      <c r="AS1361" s="7">
        <v>2335</v>
      </c>
      <c r="AT1361" s="14">
        <v>313.17500000000001</v>
      </c>
      <c r="AU1361" s="14">
        <v>100.863</v>
      </c>
      <c r="AV1361" s="14">
        <v>69.099999999999994</v>
      </c>
      <c r="AY1361" s="6">
        <v>45435</v>
      </c>
      <c r="AZ1361" s="12">
        <v>0</v>
      </c>
      <c r="BA1361" s="12">
        <v>0</v>
      </c>
      <c r="BB1361" s="12">
        <v>0</v>
      </c>
      <c r="BE1361" s="6">
        <v>45435</v>
      </c>
      <c r="BF1361" t="s">
        <v>58</v>
      </c>
      <c r="BG1361" s="52">
        <v>5</v>
      </c>
    </row>
    <row r="1362" spans="1:59" x14ac:dyDescent="0.2">
      <c r="A1362" s="6">
        <v>45436</v>
      </c>
      <c r="B1362" s="12">
        <v>106.9336</v>
      </c>
      <c r="C1362" s="12">
        <v>146.15729999999999</v>
      </c>
      <c r="D1362" s="12">
        <v>110.872</v>
      </c>
      <c r="E1362" s="12">
        <v>59.581899999999997</v>
      </c>
      <c r="F1362" s="12">
        <v>154.37540000000001</v>
      </c>
      <c r="G1362" s="12"/>
      <c r="H1362" s="12">
        <v>25.087599999999998</v>
      </c>
      <c r="I1362" s="12">
        <v>77.196299999999994</v>
      </c>
      <c r="J1362" s="12">
        <v>13.541600000000001</v>
      </c>
      <c r="K1362" s="12">
        <v>84.465699999999998</v>
      </c>
      <c r="L1362" s="12">
        <v>78.48</v>
      </c>
      <c r="M1362" s="12">
        <v>78.92</v>
      </c>
      <c r="O1362" s="6">
        <v>45436</v>
      </c>
      <c r="P1362" s="7">
        <f t="shared" si="318"/>
        <v>-7.9363562644389892E-4</v>
      </c>
      <c r="Q1362" s="7">
        <f t="shared" si="319"/>
        <v>5.1481074490426076E-3</v>
      </c>
      <c r="R1362" s="7">
        <f t="shared" si="320"/>
        <v>-3.4062349054257623E-3</v>
      </c>
      <c r="S1362" s="7">
        <f t="shared" si="321"/>
        <v>-1.6110977820167028E-4</v>
      </c>
      <c r="T1362" s="7">
        <f t="shared" si="322"/>
        <v>-8.2750962541789719E-4</v>
      </c>
      <c r="U1362" s="7" t="str">
        <f t="shared" si="323"/>
        <v/>
      </c>
      <c r="V1362" s="7">
        <f t="shared" si="324"/>
        <v>2.0880074192903011E-2</v>
      </c>
      <c r="W1362" s="7">
        <f t="shared" si="325"/>
        <v>6.1617259576900755E-3</v>
      </c>
      <c r="X1362" s="7">
        <f t="shared" si="326"/>
        <v>1.9440518524331634E-3</v>
      </c>
      <c r="Y1362" s="7">
        <f t="shared" si="327"/>
        <v>1.0774184354345195E-4</v>
      </c>
      <c r="Z1362" s="7">
        <v>6.5950000000000002E-3</v>
      </c>
      <c r="AA1362" s="7">
        <f t="shared" si="328"/>
        <v>1.2953050613296621E-2</v>
      </c>
      <c r="AB1362" s="7">
        <f t="shared" si="329"/>
        <v>-4.1727316029754212E-3</v>
      </c>
      <c r="AE1362" s="6">
        <v>45436</v>
      </c>
      <c r="AF1362" s="7">
        <v>11.93</v>
      </c>
      <c r="AG1362" s="7">
        <v>27.56</v>
      </c>
      <c r="AH1362" s="7">
        <v>83.57</v>
      </c>
      <c r="AI1362" s="7">
        <f t="shared" si="315"/>
        <v>0.43999999999999773</v>
      </c>
      <c r="AJ1362" s="7">
        <v>2.2200000000000002</v>
      </c>
      <c r="AK1362" s="7">
        <v>34.115000000000002</v>
      </c>
      <c r="AL1362" s="7">
        <f t="shared" si="316"/>
        <v>31.895000000000003</v>
      </c>
      <c r="AM1362" s="7">
        <v>5.33</v>
      </c>
      <c r="AN1362" s="7">
        <v>4.93</v>
      </c>
      <c r="AO1362" s="7">
        <v>4.46</v>
      </c>
      <c r="AP1362" s="7">
        <f t="shared" si="317"/>
        <v>-0.46999999999999975</v>
      </c>
      <c r="AQ1362" s="7">
        <v>2.3199999999999998</v>
      </c>
      <c r="AR1362" s="7">
        <v>121.6172</v>
      </c>
      <c r="AS1362" s="7">
        <v>2332.5</v>
      </c>
      <c r="AT1362" s="14">
        <v>313.17500000000001</v>
      </c>
      <c r="AU1362" s="14">
        <v>100.863</v>
      </c>
      <c r="AV1362" s="14">
        <v>69.099999999999994</v>
      </c>
      <c r="AY1362" s="6">
        <v>45436</v>
      </c>
      <c r="AZ1362" s="12">
        <v>0</v>
      </c>
      <c r="BA1362" s="12">
        <v>0</v>
      </c>
      <c r="BB1362" s="12">
        <v>0</v>
      </c>
      <c r="BE1362" s="6">
        <v>45436</v>
      </c>
      <c r="BF1362" t="s">
        <v>58</v>
      </c>
      <c r="BG1362" s="52">
        <v>5</v>
      </c>
    </row>
    <row r="1363" spans="1:59" x14ac:dyDescent="0.2">
      <c r="A1363" s="6">
        <v>45440</v>
      </c>
      <c r="B1363" s="12">
        <v>108.29130000000001</v>
      </c>
      <c r="C1363" s="12">
        <v>147.35239999999999</v>
      </c>
      <c r="D1363" s="12">
        <v>112.489</v>
      </c>
      <c r="E1363" s="12">
        <v>59.831899999999997</v>
      </c>
      <c r="F1363" s="12">
        <v>153.58860000000001</v>
      </c>
      <c r="G1363" s="12"/>
      <c r="H1363" s="12">
        <v>25.6676</v>
      </c>
      <c r="I1363" s="12">
        <v>76.997100000000003</v>
      </c>
      <c r="J1363" s="12">
        <v>13.5855</v>
      </c>
      <c r="K1363" s="12">
        <v>84.456599999999995</v>
      </c>
      <c r="L1363" s="12">
        <v>80.900000000000006</v>
      </c>
      <c r="M1363" s="12">
        <v>81.34</v>
      </c>
      <c r="O1363" s="6">
        <v>45440</v>
      </c>
      <c r="P1363" s="7">
        <f t="shared" si="318"/>
        <v>1.2616737283425461E-2</v>
      </c>
      <c r="Q1363" s="7">
        <f t="shared" si="319"/>
        <v>8.1435578085930944E-3</v>
      </c>
      <c r="R1363" s="7">
        <f t="shared" si="320"/>
        <v>1.4479056319637159E-2</v>
      </c>
      <c r="S1363" s="7">
        <f t="shared" si="321"/>
        <v>4.187126868930512E-3</v>
      </c>
      <c r="T1363" s="7">
        <f t="shared" si="322"/>
        <v>-5.1096992627780802E-3</v>
      </c>
      <c r="U1363" s="7" t="str">
        <f t="shared" si="323"/>
        <v/>
      </c>
      <c r="V1363" s="7">
        <f t="shared" si="324"/>
        <v>2.2855795997455564E-2</v>
      </c>
      <c r="W1363" s="7">
        <f t="shared" si="325"/>
        <v>-2.5837696142551503E-3</v>
      </c>
      <c r="X1363" s="7">
        <f t="shared" si="326"/>
        <v>3.2366186082253383E-3</v>
      </c>
      <c r="Y1363" s="7">
        <f t="shared" si="327"/>
        <v>-1.0774184354355145E-4</v>
      </c>
      <c r="Z1363" s="7">
        <v>6.9899999999999997E-4</v>
      </c>
      <c r="AA1363" s="7">
        <f t="shared" si="328"/>
        <v>3.0370008807338391E-2</v>
      </c>
      <c r="AB1363" s="7">
        <f t="shared" si="329"/>
        <v>3.0203219324664004E-2</v>
      </c>
      <c r="AE1363" s="6">
        <v>45440</v>
      </c>
      <c r="AF1363" s="7">
        <v>12.92</v>
      </c>
      <c r="AG1363" s="7">
        <v>27.53</v>
      </c>
      <c r="AH1363" s="7">
        <v>89.67</v>
      </c>
      <c r="AI1363" s="7">
        <f t="shared" si="315"/>
        <v>0.43999999999999773</v>
      </c>
      <c r="AJ1363" s="7">
        <v>2.29</v>
      </c>
      <c r="AK1363" s="7">
        <v>33.533999999999999</v>
      </c>
      <c r="AL1363" s="7">
        <f t="shared" si="316"/>
        <v>31.244</v>
      </c>
      <c r="AM1363" s="7">
        <v>5.33</v>
      </c>
      <c r="AN1363" s="7">
        <v>4.9400000000000004</v>
      </c>
      <c r="AO1363" s="7">
        <v>4.54</v>
      </c>
      <c r="AP1363" s="7">
        <f t="shared" si="317"/>
        <v>-0.40000000000000036</v>
      </c>
      <c r="AQ1363" s="7">
        <v>2.34</v>
      </c>
      <c r="AR1363" s="7">
        <v>121.43</v>
      </c>
      <c r="AS1363" s="7">
        <v>2355.1999999999998</v>
      </c>
      <c r="AT1363" s="14">
        <v>313.17500000000001</v>
      </c>
      <c r="AU1363" s="14">
        <v>100.863</v>
      </c>
      <c r="AV1363" s="14">
        <v>69.099999999999994</v>
      </c>
      <c r="AY1363" s="6">
        <v>45440</v>
      </c>
      <c r="AZ1363" s="12">
        <v>0</v>
      </c>
      <c r="BA1363" s="12">
        <v>0</v>
      </c>
      <c r="BB1363" s="12">
        <v>0</v>
      </c>
      <c r="BE1363" s="6">
        <v>45440</v>
      </c>
      <c r="BF1363" t="s">
        <v>58</v>
      </c>
      <c r="BG1363" s="52">
        <v>5</v>
      </c>
    </row>
    <row r="1364" spans="1:59" x14ac:dyDescent="0.2">
      <c r="A1364" s="6">
        <v>45441</v>
      </c>
      <c r="B1364" s="12">
        <v>107.13160000000001</v>
      </c>
      <c r="C1364" s="12">
        <v>145.36969999999999</v>
      </c>
      <c r="D1364" s="12">
        <v>108.9808</v>
      </c>
      <c r="E1364" s="12">
        <v>58.7836</v>
      </c>
      <c r="F1364" s="12">
        <v>151.31700000000001</v>
      </c>
      <c r="G1364" s="12"/>
      <c r="H1364" s="12">
        <v>25.236999999999998</v>
      </c>
      <c r="I1364" s="12">
        <v>76.418499999999995</v>
      </c>
      <c r="J1364" s="12">
        <v>13.5328</v>
      </c>
      <c r="K1364" s="12">
        <v>84.474999999999994</v>
      </c>
      <c r="L1364" s="12">
        <v>80.239999999999995</v>
      </c>
      <c r="M1364" s="12">
        <v>81.5</v>
      </c>
      <c r="O1364" s="6">
        <v>45441</v>
      </c>
      <c r="P1364" s="7">
        <f t="shared" si="318"/>
        <v>-1.0766833081664453E-2</v>
      </c>
      <c r="Q1364" s="7">
        <f t="shared" si="319"/>
        <v>-1.3546844064735501E-2</v>
      </c>
      <c r="R1364" s="7">
        <f t="shared" si="320"/>
        <v>-3.1683719161653363E-2</v>
      </c>
      <c r="S1364" s="7">
        <f t="shared" si="321"/>
        <v>-1.7676059104641886E-2</v>
      </c>
      <c r="T1364" s="7">
        <f t="shared" si="322"/>
        <v>-1.4900625176213598E-2</v>
      </c>
      <c r="U1364" s="7" t="str">
        <f t="shared" si="323"/>
        <v/>
      </c>
      <c r="V1364" s="7">
        <f t="shared" si="324"/>
        <v>-1.6918324506110933E-2</v>
      </c>
      <c r="W1364" s="7">
        <f t="shared" si="325"/>
        <v>-7.5429453501997873E-3</v>
      </c>
      <c r="X1364" s="7">
        <f t="shared" si="326"/>
        <v>-3.8866792049434369E-3</v>
      </c>
      <c r="Y1364" s="7">
        <f t="shared" si="327"/>
        <v>2.1783964720345817E-4</v>
      </c>
      <c r="Z1364" s="7">
        <v>-7.0270000000000003E-3</v>
      </c>
      <c r="AA1364" s="7">
        <f t="shared" si="328"/>
        <v>-8.1916804107660321E-3</v>
      </c>
      <c r="AB1364" s="7">
        <f t="shared" si="329"/>
        <v>1.9651197677385199E-3</v>
      </c>
      <c r="AE1364" s="6">
        <v>45441</v>
      </c>
      <c r="AF1364" s="7">
        <v>14.28</v>
      </c>
      <c r="AG1364" s="7">
        <v>26.77</v>
      </c>
      <c r="AH1364" s="7">
        <v>93.45</v>
      </c>
      <c r="AI1364" s="7">
        <f t="shared" si="315"/>
        <v>1.2600000000000051</v>
      </c>
      <c r="AJ1364" s="7">
        <v>2.2000000000000002</v>
      </c>
      <c r="AK1364" s="7">
        <v>33.878999999999998</v>
      </c>
      <c r="AL1364" s="7">
        <f t="shared" si="316"/>
        <v>31.678999999999998</v>
      </c>
      <c r="AM1364" s="7">
        <v>5.33</v>
      </c>
      <c r="AN1364" s="7">
        <v>4.96</v>
      </c>
      <c r="AO1364" s="7">
        <v>4.6100000000000003</v>
      </c>
      <c r="AP1364" s="7">
        <f t="shared" si="317"/>
        <v>-0.34999999999999964</v>
      </c>
      <c r="AQ1364" s="7">
        <v>2.36</v>
      </c>
      <c r="AR1364" s="7">
        <v>122.1641</v>
      </c>
      <c r="AS1364" s="7">
        <v>2340.3000000000002</v>
      </c>
      <c r="AT1364" s="14">
        <v>313.17500000000001</v>
      </c>
      <c r="AU1364" s="14">
        <v>100.863</v>
      </c>
      <c r="AV1364" s="14">
        <v>69.099999999999994</v>
      </c>
      <c r="AY1364" s="6">
        <v>45441</v>
      </c>
      <c r="AZ1364" s="12">
        <v>0</v>
      </c>
      <c r="BA1364" s="12">
        <v>0</v>
      </c>
      <c r="BB1364" s="12">
        <v>0</v>
      </c>
      <c r="BE1364" s="6">
        <v>45441</v>
      </c>
      <c r="BF1364" t="s">
        <v>58</v>
      </c>
      <c r="BG1364" s="52">
        <v>5</v>
      </c>
    </row>
    <row r="1365" spans="1:59" x14ac:dyDescent="0.2">
      <c r="A1365" s="6">
        <v>45442</v>
      </c>
      <c r="B1365" s="12">
        <v>107.471</v>
      </c>
      <c r="C1365" s="12">
        <v>146.62979999999999</v>
      </c>
      <c r="D1365" s="12">
        <v>107.40170000000001</v>
      </c>
      <c r="E1365" s="12">
        <v>58.870100000000001</v>
      </c>
      <c r="F1365" s="12">
        <v>152.8904</v>
      </c>
      <c r="G1365" s="12"/>
      <c r="H1365" s="12">
        <v>24.569199999999999</v>
      </c>
      <c r="I1365" s="12">
        <v>77.907700000000006</v>
      </c>
      <c r="J1365" s="12">
        <v>13.629300000000001</v>
      </c>
      <c r="K1365" s="12">
        <v>84.493399999999994</v>
      </c>
      <c r="L1365" s="12">
        <v>78.959999999999994</v>
      </c>
      <c r="M1365" s="12">
        <v>81.42</v>
      </c>
      <c r="O1365" s="6">
        <v>45442</v>
      </c>
      <c r="P1365" s="7">
        <f t="shared" si="318"/>
        <v>3.1630584435880581E-3</v>
      </c>
      <c r="Q1365" s="7">
        <f t="shared" si="319"/>
        <v>8.6308902741208272E-3</v>
      </c>
      <c r="R1365" s="7">
        <f t="shared" si="320"/>
        <v>-1.4595709297153245E-2</v>
      </c>
      <c r="S1365" s="7">
        <f t="shared" si="321"/>
        <v>1.470417259896285E-3</v>
      </c>
      <c r="T1365" s="7">
        <f t="shared" si="322"/>
        <v>1.0344350796145561E-2</v>
      </c>
      <c r="U1365" s="7" t="str">
        <f t="shared" si="323"/>
        <v/>
      </c>
      <c r="V1365" s="7">
        <f t="shared" si="324"/>
        <v>-2.6817545684247549E-2</v>
      </c>
      <c r="W1365" s="7">
        <f t="shared" si="325"/>
        <v>1.9299979207968988E-2</v>
      </c>
      <c r="X1365" s="7">
        <f t="shared" si="326"/>
        <v>7.1055187935043125E-3</v>
      </c>
      <c r="Y1365" s="7">
        <f t="shared" si="327"/>
        <v>2.1779220342662059E-4</v>
      </c>
      <c r="Z1365" s="7">
        <v>-6.6559999999999996E-3</v>
      </c>
      <c r="AA1365" s="7">
        <f t="shared" si="328"/>
        <v>-1.6080748528453911E-2</v>
      </c>
      <c r="AB1365" s="7">
        <f t="shared" si="329"/>
        <v>-9.8207717198426693E-4</v>
      </c>
      <c r="AE1365" s="6">
        <v>45442</v>
      </c>
      <c r="AF1365" s="7">
        <v>14.47</v>
      </c>
      <c r="AG1365" s="7">
        <v>29.24</v>
      </c>
      <c r="AH1365" s="7">
        <v>91.09</v>
      </c>
      <c r="AI1365" s="7">
        <f t="shared" si="315"/>
        <v>2.460000000000008</v>
      </c>
      <c r="AJ1365" s="7">
        <v>1.87</v>
      </c>
      <c r="AK1365" s="7">
        <v>35.192</v>
      </c>
      <c r="AL1365" s="7">
        <f t="shared" si="316"/>
        <v>33.322000000000003</v>
      </c>
      <c r="AM1365" s="7">
        <v>5.33</v>
      </c>
      <c r="AN1365" s="7">
        <v>4.92</v>
      </c>
      <c r="AO1365" s="7">
        <v>4.55</v>
      </c>
      <c r="AP1365" s="7">
        <f t="shared" si="317"/>
        <v>-0.37000000000000011</v>
      </c>
      <c r="AQ1365" s="7">
        <v>2.36</v>
      </c>
      <c r="AR1365" s="7">
        <v>121.9601</v>
      </c>
      <c r="AS1365" s="7">
        <v>2342.8998999999999</v>
      </c>
      <c r="AT1365" s="14">
        <v>313.17500000000001</v>
      </c>
      <c r="AU1365" s="14">
        <v>100.863</v>
      </c>
      <c r="AV1365" s="14">
        <v>69.099999999999994</v>
      </c>
      <c r="AY1365" s="6">
        <v>45442</v>
      </c>
      <c r="AZ1365" s="12">
        <v>0</v>
      </c>
      <c r="BA1365" s="12">
        <v>0</v>
      </c>
      <c r="BB1365" s="12">
        <v>0</v>
      </c>
      <c r="BE1365" s="6">
        <v>45442</v>
      </c>
      <c r="BF1365" t="s">
        <v>58</v>
      </c>
      <c r="BG1365" s="52">
        <v>5</v>
      </c>
    </row>
    <row r="1366" spans="1:59" x14ac:dyDescent="0.2">
      <c r="A1366" s="6">
        <v>45443</v>
      </c>
      <c r="B1366" s="12">
        <v>110.554</v>
      </c>
      <c r="C1366" s="12">
        <v>150.37289999999999</v>
      </c>
      <c r="D1366" s="12">
        <v>110.1439</v>
      </c>
      <c r="E1366" s="12">
        <v>60.110799999999998</v>
      </c>
      <c r="F1366" s="12">
        <v>155.17189999999999</v>
      </c>
      <c r="G1366" s="12"/>
      <c r="H1366" s="12">
        <v>24.8855</v>
      </c>
      <c r="I1366" s="12">
        <v>77.841300000000004</v>
      </c>
      <c r="J1366" s="12">
        <v>13.7433</v>
      </c>
      <c r="K1366" s="12">
        <v>84.511799999999994</v>
      </c>
      <c r="L1366" s="12">
        <v>77.97</v>
      </c>
      <c r="M1366" s="12">
        <v>79.41</v>
      </c>
      <c r="O1366" s="6">
        <v>45443</v>
      </c>
      <c r="P1366" s="7">
        <f t="shared" si="318"/>
        <v>2.8283045639550853E-2</v>
      </c>
      <c r="Q1366" s="7">
        <f t="shared" si="319"/>
        <v>2.5207166099348668E-2</v>
      </c>
      <c r="R1366" s="7">
        <f t="shared" si="320"/>
        <v>2.5211682058947669E-2</v>
      </c>
      <c r="S1366" s="7">
        <f t="shared" si="321"/>
        <v>2.0856204199341852E-2</v>
      </c>
      <c r="T1366" s="7">
        <f t="shared" si="322"/>
        <v>1.4812209826188012E-2</v>
      </c>
      <c r="U1366" s="7" t="str">
        <f t="shared" si="323"/>
        <v/>
      </c>
      <c r="V1366" s="7">
        <f t="shared" si="324"/>
        <v>1.2791678563384905E-2</v>
      </c>
      <c r="W1366" s="7">
        <f t="shared" si="325"/>
        <v>-8.5265400128206506E-4</v>
      </c>
      <c r="X1366" s="7">
        <f t="shared" si="326"/>
        <v>8.3295455398363655E-3</v>
      </c>
      <c r="Y1366" s="7">
        <f t="shared" si="327"/>
        <v>2.1774478031094408E-4</v>
      </c>
      <c r="Z1366" s="7">
        <v>9.0670000000000004E-3</v>
      </c>
      <c r="AA1366" s="7">
        <f t="shared" si="328"/>
        <v>-1.261725780371746E-2</v>
      </c>
      <c r="AB1366" s="7">
        <f t="shared" si="329"/>
        <v>-2.4996638167713282E-2</v>
      </c>
      <c r="AE1366" s="6">
        <v>45443</v>
      </c>
      <c r="AF1366" s="7">
        <v>12.92</v>
      </c>
      <c r="AG1366" s="7">
        <v>30.34</v>
      </c>
      <c r="AH1366" s="7">
        <v>91.14</v>
      </c>
      <c r="AI1366" s="7">
        <f t="shared" si="315"/>
        <v>1.4399999999999977</v>
      </c>
      <c r="AJ1366" s="7">
        <v>1.78</v>
      </c>
      <c r="AK1366" s="7">
        <v>34.222999999999999</v>
      </c>
      <c r="AL1366" s="7">
        <f t="shared" si="316"/>
        <v>32.442999999999998</v>
      </c>
      <c r="AM1366" s="7">
        <v>5.33</v>
      </c>
      <c r="AN1366" s="7">
        <v>4.8899999999999997</v>
      </c>
      <c r="AO1366" s="7">
        <v>4.51</v>
      </c>
      <c r="AP1366" s="7">
        <f t="shared" si="317"/>
        <v>-0.37999999999999989</v>
      </c>
      <c r="AQ1366" s="7">
        <v>2.35</v>
      </c>
      <c r="AR1366" s="7">
        <v>122.098</v>
      </c>
      <c r="AS1366" s="7">
        <v>2322.8998999999999</v>
      </c>
      <c r="AT1366" s="14">
        <v>313.17500000000001</v>
      </c>
      <c r="AU1366" s="14">
        <v>100.863</v>
      </c>
      <c r="AV1366" s="14">
        <v>69.099999999999994</v>
      </c>
      <c r="AY1366" s="6">
        <v>45443</v>
      </c>
      <c r="AZ1366" s="12">
        <v>0</v>
      </c>
      <c r="BA1366" s="12">
        <v>0</v>
      </c>
      <c r="BB1366" s="12">
        <v>0</v>
      </c>
      <c r="BE1366" s="6">
        <v>45443</v>
      </c>
      <c r="BF1366" t="s">
        <v>58</v>
      </c>
      <c r="BG1366" s="52">
        <v>5</v>
      </c>
    </row>
    <row r="1367" spans="1:59" x14ac:dyDescent="0.2">
      <c r="A1367" s="6">
        <v>45446</v>
      </c>
      <c r="B1367" s="12">
        <v>107.90470000000001</v>
      </c>
      <c r="C1367" s="12">
        <v>145.8886</v>
      </c>
      <c r="D1367" s="12">
        <v>107.6759</v>
      </c>
      <c r="E1367" s="12">
        <v>58.254600000000003</v>
      </c>
      <c r="F1367" s="12">
        <v>157.9451</v>
      </c>
      <c r="G1367" s="12"/>
      <c r="H1367" s="12">
        <v>24.560400000000001</v>
      </c>
      <c r="I1367" s="12">
        <v>76.361599999999996</v>
      </c>
      <c r="J1367" s="12">
        <v>13.489000000000001</v>
      </c>
      <c r="K1367" s="12">
        <v>84.525700000000001</v>
      </c>
      <c r="L1367" s="12">
        <v>75.260000000000005</v>
      </c>
      <c r="M1367" s="12">
        <v>76.45</v>
      </c>
      <c r="O1367" s="6">
        <v>45446</v>
      </c>
      <c r="P1367" s="7">
        <f t="shared" si="318"/>
        <v>-2.4255659205408651E-2</v>
      </c>
      <c r="Q1367" s="7">
        <f t="shared" si="319"/>
        <v>-3.0274892343451938E-2</v>
      </c>
      <c r="R1367" s="7">
        <f t="shared" si="320"/>
        <v>-2.2661903294852171E-2</v>
      </c>
      <c r="S1367" s="7">
        <f t="shared" si="321"/>
        <v>-3.1366466611200565E-2</v>
      </c>
      <c r="T1367" s="7">
        <f t="shared" si="322"/>
        <v>1.7713969636076094E-2</v>
      </c>
      <c r="U1367" s="7" t="str">
        <f t="shared" si="323"/>
        <v/>
      </c>
      <c r="V1367" s="7">
        <f t="shared" si="324"/>
        <v>-1.3149914742556204E-2</v>
      </c>
      <c r="W1367" s="7">
        <f t="shared" si="325"/>
        <v>-1.9192186646504902E-2</v>
      </c>
      <c r="X1367" s="7">
        <f t="shared" si="326"/>
        <v>-1.8676894141830179E-2</v>
      </c>
      <c r="Y1367" s="7">
        <f t="shared" si="327"/>
        <v>1.6446054906550132E-4</v>
      </c>
      <c r="Z1367" s="7">
        <v>8.1499999999999997E-4</v>
      </c>
      <c r="AA1367" s="7">
        <f t="shared" si="328"/>
        <v>-3.5375352156217357E-2</v>
      </c>
      <c r="AB1367" s="7">
        <f t="shared" si="329"/>
        <v>-3.7987372532048209E-2</v>
      </c>
      <c r="AE1367" s="6">
        <v>45446</v>
      </c>
      <c r="AF1367" s="7">
        <v>13.11</v>
      </c>
      <c r="AG1367" s="7">
        <v>30.84</v>
      </c>
      <c r="AH1367" s="7">
        <v>93.92</v>
      </c>
      <c r="AI1367" s="7">
        <f t="shared" si="315"/>
        <v>1.1899999999999977</v>
      </c>
      <c r="AJ1367" s="7">
        <v>2.5499999999999998</v>
      </c>
      <c r="AK1367" s="7">
        <v>36.014000000000003</v>
      </c>
      <c r="AL1367" s="7">
        <f t="shared" si="316"/>
        <v>33.464000000000006</v>
      </c>
      <c r="AM1367" s="7">
        <v>5.33</v>
      </c>
      <c r="AN1367" s="7">
        <v>4.82</v>
      </c>
      <c r="AO1367" s="7">
        <v>4.41</v>
      </c>
      <c r="AP1367" s="7">
        <f t="shared" si="317"/>
        <v>-0.41000000000000014</v>
      </c>
      <c r="AQ1367" s="7">
        <v>2.33</v>
      </c>
      <c r="AR1367" s="7">
        <v>122.3509</v>
      </c>
      <c r="AS1367" s="7">
        <v>2346.6001000000001</v>
      </c>
      <c r="AT1367" s="14">
        <v>313.17500000000001</v>
      </c>
      <c r="AU1367" s="14">
        <v>100.863</v>
      </c>
      <c r="AV1367" s="14">
        <v>69.099999999999994</v>
      </c>
      <c r="AY1367" s="6">
        <v>45446</v>
      </c>
      <c r="AZ1367" s="12">
        <v>0</v>
      </c>
      <c r="BA1367" s="12">
        <v>0</v>
      </c>
      <c r="BB1367" s="12">
        <v>0</v>
      </c>
      <c r="BE1367" s="6">
        <v>45446</v>
      </c>
      <c r="BF1367" t="s">
        <v>58</v>
      </c>
      <c r="BG1367" s="52">
        <v>5</v>
      </c>
    </row>
    <row r="1368" spans="1:59" x14ac:dyDescent="0.2">
      <c r="A1368" s="6">
        <v>45447</v>
      </c>
      <c r="B1368" s="12">
        <v>106.2265</v>
      </c>
      <c r="C1368" s="12">
        <v>144.65629999999999</v>
      </c>
      <c r="D1368" s="12">
        <v>106.16289999999999</v>
      </c>
      <c r="E1368" s="12">
        <v>57.6006</v>
      </c>
      <c r="F1368" s="12">
        <v>158.20079999999999</v>
      </c>
      <c r="G1368" s="12"/>
      <c r="H1368" s="12">
        <v>23.620200000000001</v>
      </c>
      <c r="I1368" s="12">
        <v>75.640799999999999</v>
      </c>
      <c r="J1368" s="12">
        <v>13.4802</v>
      </c>
      <c r="K1368" s="12">
        <v>84.544200000000004</v>
      </c>
      <c r="L1368" s="12">
        <v>74.27</v>
      </c>
      <c r="M1368" s="12">
        <v>75.33</v>
      </c>
      <c r="O1368" s="6">
        <v>45447</v>
      </c>
      <c r="P1368" s="7">
        <f t="shared" si="318"/>
        <v>-1.567482329540236E-2</v>
      </c>
      <c r="Q1368" s="7">
        <f t="shared" si="319"/>
        <v>-8.4827328881042739E-3</v>
      </c>
      <c r="R1368" s="7">
        <f t="shared" si="320"/>
        <v>-1.4151082483614411E-2</v>
      </c>
      <c r="S1368" s="7">
        <f t="shared" si="321"/>
        <v>-1.1290074970669519E-2</v>
      </c>
      <c r="T1368" s="7">
        <f t="shared" si="322"/>
        <v>1.6176079193596401E-3</v>
      </c>
      <c r="U1368" s="7" t="str">
        <f t="shared" si="323"/>
        <v/>
      </c>
      <c r="V1368" s="7">
        <f t="shared" si="324"/>
        <v>-3.9033111657390887E-2</v>
      </c>
      <c r="W1368" s="7">
        <f t="shared" si="325"/>
        <v>-9.4841318678378465E-3</v>
      </c>
      <c r="X1368" s="7">
        <f t="shared" si="326"/>
        <v>-6.5259631819367309E-4</v>
      </c>
      <c r="Y1368" s="7">
        <f t="shared" si="327"/>
        <v>2.1884439600239024E-4</v>
      </c>
      <c r="Z1368" s="7">
        <v>1.1169999999999999E-3</v>
      </c>
      <c r="AA1368" s="7">
        <f t="shared" si="328"/>
        <v>-1.3241683484086221E-2</v>
      </c>
      <c r="AB1368" s="7">
        <f t="shared" si="329"/>
        <v>-1.475847053746808E-2</v>
      </c>
      <c r="AE1368" s="6">
        <v>45447</v>
      </c>
      <c r="AF1368" s="7">
        <v>13.16</v>
      </c>
      <c r="AG1368" s="7">
        <v>30.59</v>
      </c>
      <c r="AH1368" s="7">
        <v>100.11</v>
      </c>
      <c r="AI1368" s="7">
        <f t="shared" si="315"/>
        <v>1.0600000000000023</v>
      </c>
      <c r="AJ1368" s="7">
        <v>2.58</v>
      </c>
      <c r="AK1368" s="7">
        <v>33.796999999999997</v>
      </c>
      <c r="AL1368" s="7">
        <f t="shared" si="316"/>
        <v>31.216999999999999</v>
      </c>
      <c r="AM1368" s="7">
        <v>5.33</v>
      </c>
      <c r="AN1368" s="7">
        <v>4.7699999999999996</v>
      </c>
      <c r="AO1368" s="7">
        <v>4.33</v>
      </c>
      <c r="AP1368" s="7">
        <f t="shared" si="317"/>
        <v>-0.4399999999999995</v>
      </c>
      <c r="AQ1368" s="7">
        <v>2.31</v>
      </c>
      <c r="AR1368" s="7">
        <v>122.7256</v>
      </c>
      <c r="AS1368" s="7">
        <v>2325.5</v>
      </c>
      <c r="AT1368" s="14">
        <v>313.17500000000001</v>
      </c>
      <c r="AU1368" s="14">
        <v>100.863</v>
      </c>
      <c r="AV1368" s="14">
        <v>69.099999999999994</v>
      </c>
      <c r="AY1368" s="6">
        <v>45447</v>
      </c>
      <c r="AZ1368" s="12">
        <v>0</v>
      </c>
      <c r="BA1368" s="12">
        <v>0</v>
      </c>
      <c r="BB1368" s="12">
        <v>0</v>
      </c>
      <c r="BE1368" s="6">
        <v>45447</v>
      </c>
      <c r="BF1368" t="s">
        <v>58</v>
      </c>
      <c r="BG1368" s="52">
        <v>5</v>
      </c>
    </row>
    <row r="1369" spans="1:59" x14ac:dyDescent="0.2">
      <c r="A1369" s="6">
        <v>45448</v>
      </c>
      <c r="B1369" s="12">
        <v>106.6508</v>
      </c>
      <c r="C1369" s="12">
        <v>143.5908</v>
      </c>
      <c r="D1369" s="12">
        <v>106.1251</v>
      </c>
      <c r="E1369" s="12">
        <v>57.552500000000002</v>
      </c>
      <c r="F1369" s="12">
        <v>157.34530000000001</v>
      </c>
      <c r="G1369" s="12"/>
      <c r="H1369" s="12">
        <v>24.120999999999999</v>
      </c>
      <c r="I1369" s="12">
        <v>76.826400000000007</v>
      </c>
      <c r="J1369" s="12">
        <v>13.489000000000001</v>
      </c>
      <c r="K1369" s="12">
        <v>84.553399999999996</v>
      </c>
      <c r="L1369" s="12">
        <v>75.08</v>
      </c>
      <c r="M1369" s="12">
        <v>75.41</v>
      </c>
      <c r="O1369" s="6">
        <v>45448</v>
      </c>
      <c r="P1369" s="7">
        <f t="shared" si="318"/>
        <v>3.9863391904689481E-3</v>
      </c>
      <c r="Q1369" s="7">
        <f t="shared" si="319"/>
        <v>-7.3929961691044247E-3</v>
      </c>
      <c r="R1369" s="7">
        <f t="shared" si="320"/>
        <v>-3.5611999170443267E-4</v>
      </c>
      <c r="S1369" s="7">
        <f t="shared" si="321"/>
        <v>-8.354096033446407E-4</v>
      </c>
      <c r="T1369" s="7">
        <f t="shared" si="322"/>
        <v>-5.4223588636639879E-3</v>
      </c>
      <c r="U1369" s="7" t="str">
        <f t="shared" si="323"/>
        <v/>
      </c>
      <c r="V1369" s="7">
        <f t="shared" si="324"/>
        <v>2.0980552235510281E-2</v>
      </c>
      <c r="W1369" s="7">
        <f t="shared" si="325"/>
        <v>1.5552510936209126E-2</v>
      </c>
      <c r="X1369" s="7">
        <f t="shared" si="326"/>
        <v>6.5259631819372861E-4</v>
      </c>
      <c r="Y1369" s="7">
        <f t="shared" si="327"/>
        <v>1.0881289869371287E-4</v>
      </c>
      <c r="Z1369" s="7">
        <v>1.1815000000000001E-2</v>
      </c>
      <c r="AA1369" s="7">
        <f t="shared" si="328"/>
        <v>1.0847110037102934E-2</v>
      </c>
      <c r="AB1369" s="7">
        <f t="shared" si="329"/>
        <v>1.0614303769522124E-3</v>
      </c>
      <c r="AE1369" s="6">
        <v>45448</v>
      </c>
      <c r="AF1369" s="7">
        <v>12.63</v>
      </c>
      <c r="AG1369" s="7">
        <v>29.18</v>
      </c>
      <c r="AH1369" s="7">
        <v>102.43</v>
      </c>
      <c r="AI1369" s="7">
        <f t="shared" si="315"/>
        <v>0.32999999999999829</v>
      </c>
      <c r="AJ1369" s="7">
        <v>2.27</v>
      </c>
      <c r="AK1369" s="7">
        <v>33.354999999999997</v>
      </c>
      <c r="AL1369" s="7">
        <f t="shared" si="316"/>
        <v>31.084999999999997</v>
      </c>
      <c r="AM1369" s="7">
        <v>5.33</v>
      </c>
      <c r="AN1369" s="7">
        <v>4.72</v>
      </c>
      <c r="AO1369" s="7">
        <v>4.29</v>
      </c>
      <c r="AP1369" s="7">
        <f t="shared" si="317"/>
        <v>-0.42999999999999972</v>
      </c>
      <c r="AQ1369" s="7">
        <v>2.2999999999999998</v>
      </c>
      <c r="AR1369" s="7">
        <v>122.5339</v>
      </c>
      <c r="AS1369" s="7">
        <v>2354.1001000000001</v>
      </c>
      <c r="AT1369" s="14">
        <v>313.17500000000001</v>
      </c>
      <c r="AU1369" s="14">
        <v>100.863</v>
      </c>
      <c r="AV1369" s="14">
        <v>69.099999999999994</v>
      </c>
      <c r="AY1369" s="6">
        <v>45448</v>
      </c>
      <c r="AZ1369" s="12">
        <v>0</v>
      </c>
      <c r="BA1369" s="12">
        <v>0</v>
      </c>
      <c r="BB1369" s="12">
        <v>0</v>
      </c>
      <c r="BE1369" s="6">
        <v>45448</v>
      </c>
      <c r="BF1369" t="s">
        <v>58</v>
      </c>
      <c r="BG1369" s="52">
        <v>5</v>
      </c>
    </row>
    <row r="1370" spans="1:59" x14ac:dyDescent="0.2">
      <c r="A1370" s="6">
        <v>45449</v>
      </c>
      <c r="B1370" s="12">
        <v>107.4522</v>
      </c>
      <c r="C1370" s="12">
        <v>144.471</v>
      </c>
      <c r="D1370" s="12">
        <v>106.0967</v>
      </c>
      <c r="E1370" s="12">
        <v>57.783299999999997</v>
      </c>
      <c r="F1370" s="12">
        <v>157.9255</v>
      </c>
      <c r="G1370" s="12"/>
      <c r="H1370" s="12">
        <v>23.5762</v>
      </c>
      <c r="I1370" s="12">
        <v>76.238299999999995</v>
      </c>
      <c r="J1370" s="12">
        <v>13.5504</v>
      </c>
      <c r="K1370" s="12">
        <v>84.562600000000003</v>
      </c>
      <c r="L1370" s="12">
        <v>76.52</v>
      </c>
      <c r="M1370" s="12">
        <v>77.62</v>
      </c>
      <c r="O1370" s="6">
        <v>45449</v>
      </c>
      <c r="P1370" s="7">
        <f t="shared" si="318"/>
        <v>7.4861514569999985E-3</v>
      </c>
      <c r="Q1370" s="7">
        <f t="shared" si="319"/>
        <v>6.1112076602341603E-3</v>
      </c>
      <c r="R1370" s="7">
        <f t="shared" si="320"/>
        <v>-2.6764451314176252E-4</v>
      </c>
      <c r="S1370" s="7">
        <f t="shared" si="321"/>
        <v>4.0022318842329561E-3</v>
      </c>
      <c r="T1370" s="7">
        <f t="shared" si="322"/>
        <v>3.6806494924746191E-3</v>
      </c>
      <c r="U1370" s="7" t="str">
        <f t="shared" si="323"/>
        <v/>
      </c>
      <c r="V1370" s="7">
        <f t="shared" si="324"/>
        <v>-2.2845101766717339E-2</v>
      </c>
      <c r="W1370" s="7">
        <f t="shared" si="325"/>
        <v>-7.6843699940850061E-3</v>
      </c>
      <c r="X1370" s="7">
        <f t="shared" si="326"/>
        <v>4.541528697654844E-3</v>
      </c>
      <c r="Y1370" s="7">
        <f t="shared" si="327"/>
        <v>1.0880105973516125E-4</v>
      </c>
      <c r="Z1370" s="7">
        <v>-1.9000000000000001E-5</v>
      </c>
      <c r="AA1370" s="7">
        <f t="shared" si="328"/>
        <v>1.8997932853743973E-2</v>
      </c>
      <c r="AB1370" s="7">
        <f t="shared" si="329"/>
        <v>2.8885233726204624E-2</v>
      </c>
      <c r="AE1370" s="6">
        <v>45449</v>
      </c>
      <c r="AF1370" s="7">
        <v>12.58</v>
      </c>
      <c r="AG1370" s="7">
        <v>27.71</v>
      </c>
      <c r="AH1370" s="7">
        <v>100.99</v>
      </c>
      <c r="AI1370" s="7">
        <f t="shared" si="315"/>
        <v>1.1000000000000085</v>
      </c>
      <c r="AJ1370" s="7">
        <v>2.2999999999999998</v>
      </c>
      <c r="AK1370" s="7">
        <v>33.686</v>
      </c>
      <c r="AL1370" s="7">
        <f t="shared" si="316"/>
        <v>31.385999999999999</v>
      </c>
      <c r="AM1370" s="7">
        <v>5.33</v>
      </c>
      <c r="AN1370" s="7">
        <v>4.72</v>
      </c>
      <c r="AO1370" s="7">
        <v>4.28</v>
      </c>
      <c r="AP1370" s="7">
        <f t="shared" si="317"/>
        <v>-0.4399999999999995</v>
      </c>
      <c r="AQ1370" s="7">
        <v>2.2799999999999998</v>
      </c>
      <c r="AR1370" s="7">
        <v>122.37130000000001</v>
      </c>
      <c r="AS1370" s="7">
        <v>2370.3000000000002</v>
      </c>
      <c r="AT1370" s="14">
        <v>313.17500000000001</v>
      </c>
      <c r="AU1370" s="14">
        <v>100.863</v>
      </c>
      <c r="AV1370" s="14">
        <v>69.099999999999994</v>
      </c>
      <c r="AY1370" s="6">
        <v>45449</v>
      </c>
      <c r="AZ1370" s="12">
        <v>0</v>
      </c>
      <c r="BA1370" s="12">
        <v>0</v>
      </c>
      <c r="BB1370" s="12">
        <v>0</v>
      </c>
      <c r="BE1370" s="6">
        <v>45449</v>
      </c>
      <c r="BF1370" t="s">
        <v>58</v>
      </c>
      <c r="BG1370" s="52">
        <v>5</v>
      </c>
    </row>
    <row r="1371" spans="1:59" x14ac:dyDescent="0.2">
      <c r="A1371" s="6">
        <v>45450</v>
      </c>
      <c r="B1371" s="12">
        <v>106.30200000000001</v>
      </c>
      <c r="C1371" s="12">
        <v>144.61000000000001</v>
      </c>
      <c r="D1371" s="12">
        <v>105.9076</v>
      </c>
      <c r="E1371" s="12">
        <v>57.206299999999999</v>
      </c>
      <c r="F1371" s="12">
        <v>156.94210000000001</v>
      </c>
      <c r="G1371" s="12"/>
      <c r="H1371" s="12">
        <v>23.066600000000001</v>
      </c>
      <c r="I1371" s="12">
        <v>76.228899999999996</v>
      </c>
      <c r="J1371" s="12">
        <v>13.576700000000001</v>
      </c>
      <c r="K1371" s="12">
        <v>84.599599999999995</v>
      </c>
      <c r="L1371" s="12">
        <v>76.53</v>
      </c>
      <c r="M1371" s="12">
        <v>78.12</v>
      </c>
      <c r="O1371" s="6">
        <v>45450</v>
      </c>
      <c r="P1371" s="7">
        <f t="shared" si="318"/>
        <v>-1.0761997671928696E-2</v>
      </c>
      <c r="Q1371" s="7">
        <f t="shared" si="319"/>
        <v>9.6166825707919349E-4</v>
      </c>
      <c r="R1371" s="7">
        <f t="shared" si="320"/>
        <v>-1.7839265538408713E-3</v>
      </c>
      <c r="S1371" s="7">
        <f t="shared" si="321"/>
        <v>-1.0035774414204392E-2</v>
      </c>
      <c r="T1371" s="7">
        <f t="shared" si="322"/>
        <v>-6.2464553198851745E-3</v>
      </c>
      <c r="U1371" s="7" t="str">
        <f t="shared" si="323"/>
        <v/>
      </c>
      <c r="V1371" s="7">
        <f t="shared" si="324"/>
        <v>-2.1852044824741731E-2</v>
      </c>
      <c r="W1371" s="7">
        <f t="shared" si="325"/>
        <v>-1.2330520940773932E-4</v>
      </c>
      <c r="X1371" s="7">
        <f t="shared" si="326"/>
        <v>1.9390209967326771E-3</v>
      </c>
      <c r="Y1371" s="7">
        <f t="shared" si="327"/>
        <v>4.3744998102450183E-4</v>
      </c>
      <c r="Z1371" s="7">
        <v>-1.217E-3</v>
      </c>
      <c r="AA1371" s="7">
        <f t="shared" si="328"/>
        <v>1.3067624977765164E-4</v>
      </c>
      <c r="AB1371" s="7">
        <f t="shared" si="329"/>
        <v>6.4209800677179152E-3</v>
      </c>
      <c r="AE1371" s="6">
        <v>45450</v>
      </c>
      <c r="AF1371" s="7">
        <v>12.22</v>
      </c>
      <c r="AG1371" s="7">
        <v>26.42</v>
      </c>
      <c r="AH1371" s="7">
        <v>91.82</v>
      </c>
      <c r="AI1371" s="7">
        <f t="shared" si="315"/>
        <v>1.5900000000000034</v>
      </c>
      <c r="AJ1371" s="7">
        <v>2.46</v>
      </c>
      <c r="AK1371" s="7">
        <v>33.109000000000002</v>
      </c>
      <c r="AL1371" s="7">
        <f t="shared" si="316"/>
        <v>30.649000000000001</v>
      </c>
      <c r="AM1371" s="7">
        <v>5.33</v>
      </c>
      <c r="AN1371" s="7">
        <v>4.87</v>
      </c>
      <c r="AO1371" s="7">
        <v>4.43</v>
      </c>
      <c r="AP1371" s="7">
        <f t="shared" si="317"/>
        <v>-0.44000000000000039</v>
      </c>
      <c r="AQ1371" s="7">
        <v>2.2999999999999998</v>
      </c>
      <c r="AR1371" s="7">
        <v>123.54900000000001</v>
      </c>
      <c r="AS1371" s="7">
        <v>2305.1999999999998</v>
      </c>
      <c r="AT1371" s="14">
        <v>313.17500000000001</v>
      </c>
      <c r="AU1371" s="14">
        <v>100.863</v>
      </c>
      <c r="AV1371" s="14">
        <v>69.099999999999994</v>
      </c>
      <c r="AY1371" s="6">
        <v>45450</v>
      </c>
      <c r="AZ1371" s="12">
        <v>0</v>
      </c>
      <c r="BA1371" s="12">
        <v>0</v>
      </c>
      <c r="BB1371" s="12">
        <v>0</v>
      </c>
      <c r="BE1371" s="6">
        <v>45450</v>
      </c>
      <c r="BF1371" t="s">
        <v>58</v>
      </c>
      <c r="BG1371" s="52">
        <v>5</v>
      </c>
    </row>
    <row r="1372" spans="1:59" x14ac:dyDescent="0.2">
      <c r="A1372" s="6">
        <v>45453</v>
      </c>
      <c r="B1372" s="12">
        <v>106.6131</v>
      </c>
      <c r="C1372" s="12">
        <v>145.22149999999999</v>
      </c>
      <c r="D1372" s="12">
        <v>107.1369</v>
      </c>
      <c r="E1372" s="12">
        <v>58.384</v>
      </c>
      <c r="F1372" s="12">
        <v>155.34889999999999</v>
      </c>
      <c r="G1372" s="12"/>
      <c r="H1372" s="12">
        <v>23.4971</v>
      </c>
      <c r="I1372" s="12">
        <v>76.921199999999999</v>
      </c>
      <c r="J1372" s="12">
        <v>13.769600000000001</v>
      </c>
      <c r="K1372" s="12">
        <v>84.618099999999998</v>
      </c>
      <c r="L1372" s="12">
        <v>78.75</v>
      </c>
      <c r="M1372" s="12">
        <v>79.59</v>
      </c>
      <c r="O1372" s="6">
        <v>45453</v>
      </c>
      <c r="P1372" s="7">
        <f t="shared" si="318"/>
        <v>2.92229364093269E-3</v>
      </c>
      <c r="Q1372" s="7">
        <f t="shared" si="319"/>
        <v>4.2196994278180392E-3</v>
      </c>
      <c r="R1372" s="7">
        <f t="shared" si="320"/>
        <v>1.1540440080179475E-2</v>
      </c>
      <c r="S1372" s="7">
        <f t="shared" si="321"/>
        <v>2.0377847513148865E-2</v>
      </c>
      <c r="T1372" s="7">
        <f t="shared" si="322"/>
        <v>-1.0203392491041548E-2</v>
      </c>
      <c r="U1372" s="7" t="str">
        <f t="shared" si="323"/>
        <v/>
      </c>
      <c r="V1372" s="7">
        <f t="shared" si="324"/>
        <v>1.8491325501935298E-2</v>
      </c>
      <c r="W1372" s="7">
        <f t="shared" si="325"/>
        <v>9.0408653412768474E-3</v>
      </c>
      <c r="X1372" s="7">
        <f t="shared" si="326"/>
        <v>1.410817548021329E-2</v>
      </c>
      <c r="Y1372" s="7">
        <f t="shared" si="327"/>
        <v>2.1865325050161798E-4</v>
      </c>
      <c r="Z1372" s="7">
        <v>3.0850000000000001E-3</v>
      </c>
      <c r="AA1372" s="7">
        <f t="shared" si="328"/>
        <v>2.8595456883912653E-2</v>
      </c>
      <c r="AB1372" s="7">
        <f t="shared" si="329"/>
        <v>1.8642350809279774E-2</v>
      </c>
      <c r="AE1372" s="6">
        <v>45453</v>
      </c>
      <c r="AF1372" s="7">
        <v>12.74</v>
      </c>
      <c r="AG1372" s="7">
        <v>25.69</v>
      </c>
      <c r="AH1372" s="7">
        <v>94.16</v>
      </c>
      <c r="AI1372" s="7">
        <f t="shared" si="315"/>
        <v>0.84000000000000341</v>
      </c>
      <c r="AJ1372" s="7">
        <v>2.61</v>
      </c>
      <c r="AK1372" s="7">
        <v>34.258000000000003</v>
      </c>
      <c r="AL1372" s="7">
        <f t="shared" si="316"/>
        <v>31.648000000000003</v>
      </c>
      <c r="AM1372" s="7">
        <v>5.33</v>
      </c>
      <c r="AN1372" s="7">
        <v>4.87</v>
      </c>
      <c r="AO1372" s="7">
        <v>4.47</v>
      </c>
      <c r="AP1372" s="7">
        <f t="shared" si="317"/>
        <v>-0.40000000000000036</v>
      </c>
      <c r="AQ1372" s="7">
        <v>2.31</v>
      </c>
      <c r="AR1372" s="7">
        <v>123.91249999999999</v>
      </c>
      <c r="AS1372" s="7">
        <v>2307.6999999999998</v>
      </c>
      <c r="AT1372" s="14">
        <v>313.17500000000001</v>
      </c>
      <c r="AU1372" s="14">
        <v>100.863</v>
      </c>
      <c r="AV1372" s="14">
        <v>69.099999999999994</v>
      </c>
      <c r="AY1372" s="6">
        <v>45453</v>
      </c>
      <c r="AZ1372" s="12">
        <v>0</v>
      </c>
      <c r="BA1372" s="12">
        <v>0</v>
      </c>
      <c r="BB1372" s="12">
        <v>0</v>
      </c>
      <c r="BE1372" s="6">
        <v>45453</v>
      </c>
      <c r="BF1372" t="s">
        <v>58</v>
      </c>
      <c r="BG1372" s="52">
        <v>5</v>
      </c>
    </row>
    <row r="1373" spans="1:59" x14ac:dyDescent="0.2">
      <c r="A1373" s="6">
        <v>45454</v>
      </c>
      <c r="B1373" s="12">
        <v>105.7551</v>
      </c>
      <c r="C1373" s="12">
        <v>144.98990000000001</v>
      </c>
      <c r="D1373" s="12">
        <v>107.449</v>
      </c>
      <c r="E1373" s="12">
        <v>58.509500000000003</v>
      </c>
      <c r="F1373" s="12">
        <v>154.75890000000001</v>
      </c>
      <c r="G1373" s="12"/>
      <c r="H1373" s="12">
        <v>22.776599999999998</v>
      </c>
      <c r="I1373" s="12">
        <v>74.018900000000002</v>
      </c>
      <c r="J1373" s="12">
        <v>13.6556</v>
      </c>
      <c r="K1373" s="12">
        <v>84.627399999999994</v>
      </c>
      <c r="L1373" s="12">
        <v>78.88</v>
      </c>
      <c r="M1373" s="12">
        <v>80.150000000000006</v>
      </c>
      <c r="O1373" s="6">
        <v>45454</v>
      </c>
      <c r="P1373" s="7">
        <f t="shared" si="318"/>
        <v>-8.0803497734281953E-3</v>
      </c>
      <c r="Q1373" s="7">
        <f t="shared" si="319"/>
        <v>-1.5960782323925183E-3</v>
      </c>
      <c r="R1373" s="7">
        <f t="shared" si="320"/>
        <v>2.9088604616489015E-3</v>
      </c>
      <c r="S1373" s="7">
        <f t="shared" si="321"/>
        <v>2.1472545217700364E-3</v>
      </c>
      <c r="T1373" s="7">
        <f t="shared" si="322"/>
        <v>-3.8051330014001812E-3</v>
      </c>
      <c r="U1373" s="7" t="str">
        <f t="shared" si="323"/>
        <v/>
      </c>
      <c r="V1373" s="7">
        <f t="shared" si="324"/>
        <v>-3.1143316131616309E-2</v>
      </c>
      <c r="W1373" s="7">
        <f t="shared" si="325"/>
        <v>-3.8461055223748361E-2</v>
      </c>
      <c r="X1373" s="7">
        <f t="shared" si="326"/>
        <v>-8.3135697530697262E-3</v>
      </c>
      <c r="Y1373" s="7">
        <f t="shared" si="327"/>
        <v>1.098995247655235E-4</v>
      </c>
      <c r="Z1373" s="7">
        <v>2.405E-3</v>
      </c>
      <c r="AA1373" s="7">
        <f t="shared" si="328"/>
        <v>1.6494325886375631E-3</v>
      </c>
      <c r="AB1373" s="7">
        <f t="shared" si="329"/>
        <v>7.0114222378040826E-3</v>
      </c>
      <c r="AE1373" s="6">
        <v>45454</v>
      </c>
      <c r="AF1373" s="7">
        <v>12.85</v>
      </c>
      <c r="AG1373" s="7">
        <v>25.54</v>
      </c>
      <c r="AH1373" s="7">
        <v>97.27</v>
      </c>
      <c r="AI1373" s="7">
        <f t="shared" si="315"/>
        <v>1.2700000000000102</v>
      </c>
      <c r="AJ1373" s="7">
        <v>2.71</v>
      </c>
      <c r="AK1373" s="7">
        <v>34.284999999999997</v>
      </c>
      <c r="AL1373" s="7">
        <f t="shared" si="316"/>
        <v>31.574999999999996</v>
      </c>
      <c r="AM1373" s="7">
        <v>5.33</v>
      </c>
      <c r="AN1373" s="7">
        <v>4.8099999999999996</v>
      </c>
      <c r="AO1373" s="7">
        <v>4.3899999999999997</v>
      </c>
      <c r="AP1373" s="7">
        <f t="shared" si="317"/>
        <v>-0.41999999999999993</v>
      </c>
      <c r="AQ1373" s="7">
        <v>2.27</v>
      </c>
      <c r="AR1373" s="7">
        <v>124.03489999999999</v>
      </c>
      <c r="AS1373" s="7">
        <v>2307.5</v>
      </c>
      <c r="AT1373" s="14">
        <v>313.17500000000001</v>
      </c>
      <c r="AU1373" s="14">
        <v>100.863</v>
      </c>
      <c r="AV1373" s="14">
        <v>69.099999999999994</v>
      </c>
      <c r="AY1373" s="6">
        <v>45454</v>
      </c>
      <c r="AZ1373" s="12">
        <v>0</v>
      </c>
      <c r="BA1373" s="12">
        <v>0</v>
      </c>
      <c r="BB1373" s="12">
        <v>0</v>
      </c>
      <c r="BE1373" s="6">
        <v>45454</v>
      </c>
      <c r="BF1373" t="s">
        <v>58</v>
      </c>
      <c r="BG1373" s="52">
        <v>5</v>
      </c>
    </row>
    <row r="1374" spans="1:59" x14ac:dyDescent="0.2">
      <c r="A1374" s="6">
        <v>45455</v>
      </c>
      <c r="B1374" s="12">
        <v>104.586</v>
      </c>
      <c r="C1374" s="12">
        <v>142.88669999999999</v>
      </c>
      <c r="D1374" s="12">
        <v>106.0873</v>
      </c>
      <c r="E1374" s="12">
        <v>58.2102</v>
      </c>
      <c r="F1374" s="12">
        <v>155.83080000000001</v>
      </c>
      <c r="G1374" s="12"/>
      <c r="H1374" s="12">
        <v>23.259899999999998</v>
      </c>
      <c r="I1374" s="12">
        <v>75.982299999999995</v>
      </c>
      <c r="J1374" s="12">
        <v>13.576700000000001</v>
      </c>
      <c r="K1374" s="12">
        <v>84.645799999999994</v>
      </c>
      <c r="L1374" s="12">
        <v>79.56</v>
      </c>
      <c r="M1374" s="12">
        <v>80.52</v>
      </c>
      <c r="O1374" s="6">
        <v>45455</v>
      </c>
      <c r="P1374" s="7">
        <f t="shared" si="318"/>
        <v>-1.1116344253076572E-2</v>
      </c>
      <c r="Q1374" s="7">
        <f t="shared" si="319"/>
        <v>-1.461207629615598E-2</v>
      </c>
      <c r="R1374" s="7">
        <f t="shared" si="320"/>
        <v>-1.2753976333179996E-2</v>
      </c>
      <c r="S1374" s="7">
        <f t="shared" si="321"/>
        <v>-5.1285371023530035E-3</v>
      </c>
      <c r="T1374" s="7">
        <f t="shared" si="322"/>
        <v>6.9023812167349693E-3</v>
      </c>
      <c r="U1374" s="7" t="str">
        <f t="shared" si="323"/>
        <v/>
      </c>
      <c r="V1374" s="7">
        <f t="shared" si="324"/>
        <v>2.0997154706891036E-2</v>
      </c>
      <c r="W1374" s="7">
        <f t="shared" si="325"/>
        <v>2.6179952426131133E-2</v>
      </c>
      <c r="X1374" s="7">
        <f t="shared" si="326"/>
        <v>-5.7946057271435498E-3</v>
      </c>
      <c r="Y1374" s="7">
        <f t="shared" si="327"/>
        <v>2.1740003819240876E-4</v>
      </c>
      <c r="Z1374" s="7">
        <v>8.1790000000000005E-3</v>
      </c>
      <c r="AA1374" s="7">
        <f t="shared" si="328"/>
        <v>8.5837436913916553E-3</v>
      </c>
      <c r="AB1374" s="7">
        <f t="shared" si="329"/>
        <v>4.6057217160285994E-3</v>
      </c>
      <c r="AE1374" s="6">
        <v>45455</v>
      </c>
      <c r="AF1374" s="7">
        <v>12.04</v>
      </c>
      <c r="AG1374" s="7">
        <v>24.8</v>
      </c>
      <c r="AH1374" s="7">
        <v>91.73</v>
      </c>
      <c r="AI1374" s="7">
        <f t="shared" si="315"/>
        <v>0.95999999999999375</v>
      </c>
      <c r="AJ1374" s="7">
        <v>2.8</v>
      </c>
      <c r="AK1374" s="7">
        <v>35.293999999999997</v>
      </c>
      <c r="AL1374" s="7">
        <f t="shared" si="316"/>
        <v>32.494</v>
      </c>
      <c r="AM1374" s="7">
        <v>5.33</v>
      </c>
      <c r="AN1374" s="7">
        <v>4.75</v>
      </c>
      <c r="AO1374" s="7">
        <v>4.3099999999999996</v>
      </c>
      <c r="AP1374" s="7">
        <f t="shared" si="317"/>
        <v>-0.44000000000000039</v>
      </c>
      <c r="AQ1374" s="7">
        <v>2.2200000000000002</v>
      </c>
      <c r="AR1374" s="7">
        <v>123.8295</v>
      </c>
      <c r="AS1374" s="7">
        <v>2336</v>
      </c>
      <c r="AT1374" s="14">
        <v>313.17500000000001</v>
      </c>
      <c r="AU1374" s="14">
        <v>100.863</v>
      </c>
      <c r="AV1374" s="14">
        <v>69.099999999999994</v>
      </c>
      <c r="AY1374" s="6">
        <v>45455</v>
      </c>
      <c r="AZ1374" s="12">
        <v>0</v>
      </c>
      <c r="BA1374" s="12">
        <v>0</v>
      </c>
      <c r="BB1374" s="12">
        <v>0</v>
      </c>
      <c r="BE1374" s="6">
        <v>45455</v>
      </c>
      <c r="BF1374" t="s">
        <v>58</v>
      </c>
      <c r="BG1374" s="52">
        <v>5</v>
      </c>
    </row>
    <row r="1375" spans="1:59" x14ac:dyDescent="0.2">
      <c r="A1375" s="6">
        <v>45456</v>
      </c>
      <c r="B1375" s="12">
        <v>103.7469</v>
      </c>
      <c r="C1375" s="12">
        <v>141.60810000000001</v>
      </c>
      <c r="D1375" s="12">
        <v>104.858</v>
      </c>
      <c r="E1375" s="12">
        <v>57.727600000000002</v>
      </c>
      <c r="F1375" s="12">
        <v>156.57820000000001</v>
      </c>
      <c r="G1375" s="12"/>
      <c r="H1375" s="12">
        <v>22.635999999999999</v>
      </c>
      <c r="I1375" s="12">
        <v>74.417299999999997</v>
      </c>
      <c r="J1375" s="12">
        <v>13.418799999999999</v>
      </c>
      <c r="K1375" s="12">
        <v>84.655100000000004</v>
      </c>
      <c r="L1375" s="12">
        <v>79.61</v>
      </c>
      <c r="M1375" s="12">
        <v>81.44</v>
      </c>
      <c r="O1375" s="6">
        <v>45456</v>
      </c>
      <c r="P1375" s="7">
        <f t="shared" si="318"/>
        <v>-8.0554203144496978E-3</v>
      </c>
      <c r="Q1375" s="7">
        <f t="shared" si="319"/>
        <v>-8.9886255125720439E-3</v>
      </c>
      <c r="R1375" s="7">
        <f t="shared" si="320"/>
        <v>-1.1655286145061406E-2</v>
      </c>
      <c r="S1375" s="7">
        <f t="shared" si="321"/>
        <v>-8.3252017439193696E-3</v>
      </c>
      <c r="T1375" s="7">
        <f t="shared" si="322"/>
        <v>4.7847624486559567E-3</v>
      </c>
      <c r="U1375" s="7" t="str">
        <f t="shared" si="323"/>
        <v/>
      </c>
      <c r="V1375" s="7">
        <f t="shared" si="324"/>
        <v>-2.7189288574859943E-2</v>
      </c>
      <c r="W1375" s="7">
        <f t="shared" si="325"/>
        <v>-2.0811976734716905E-2</v>
      </c>
      <c r="X1375" s="7">
        <f t="shared" si="326"/>
        <v>-1.1698379414435219E-2</v>
      </c>
      <c r="Y1375" s="7">
        <f t="shared" si="327"/>
        <v>1.0986356256060368E-4</v>
      </c>
      <c r="Z1375" s="7">
        <v>2.0119999999999999E-3</v>
      </c>
      <c r="AA1375" s="7">
        <f t="shared" si="328"/>
        <v>6.2825911471537093E-4</v>
      </c>
      <c r="AB1375" s="7">
        <f t="shared" si="329"/>
        <v>1.136095203062199E-2</v>
      </c>
      <c r="AE1375" s="6">
        <v>45456</v>
      </c>
      <c r="AF1375" s="7">
        <v>11.94</v>
      </c>
      <c r="AG1375" s="7">
        <v>24.45</v>
      </c>
      <c r="AH1375" s="7">
        <v>91.93</v>
      </c>
      <c r="AI1375" s="7">
        <f t="shared" si="315"/>
        <v>1.8299999999999983</v>
      </c>
      <c r="AJ1375" s="7">
        <v>2.79</v>
      </c>
      <c r="AK1375" s="7">
        <v>35.723999999999997</v>
      </c>
      <c r="AL1375" s="7">
        <f t="shared" si="316"/>
        <v>32.933999999999997</v>
      </c>
      <c r="AM1375" s="7">
        <v>5.33</v>
      </c>
      <c r="AN1375" s="7">
        <v>4.68</v>
      </c>
      <c r="AO1375" s="7">
        <v>4.24</v>
      </c>
      <c r="AP1375" s="7">
        <f t="shared" si="317"/>
        <v>-0.4399999999999995</v>
      </c>
      <c r="AQ1375" s="7">
        <v>2.21</v>
      </c>
      <c r="AR1375" s="7">
        <v>124.0235</v>
      </c>
      <c r="AS1375" s="7">
        <v>2300.1999999999998</v>
      </c>
      <c r="AT1375" s="14">
        <v>313.17500000000001</v>
      </c>
      <c r="AU1375" s="14">
        <v>100.863</v>
      </c>
      <c r="AV1375" s="14">
        <v>69.099999999999994</v>
      </c>
      <c r="AY1375" s="6">
        <v>45456</v>
      </c>
      <c r="AZ1375" s="12">
        <v>0</v>
      </c>
      <c r="BA1375" s="12">
        <v>0</v>
      </c>
      <c r="BB1375" s="12">
        <v>0</v>
      </c>
      <c r="BE1375" s="6">
        <v>45456</v>
      </c>
      <c r="BF1375" t="s">
        <v>58</v>
      </c>
      <c r="BG1375" s="52">
        <v>5</v>
      </c>
    </row>
    <row r="1376" spans="1:59" x14ac:dyDescent="0.2">
      <c r="A1376" s="6">
        <v>45457</v>
      </c>
      <c r="B1376" s="12">
        <v>102.87009999999999</v>
      </c>
      <c r="C1376" s="12">
        <v>141.3579</v>
      </c>
      <c r="D1376" s="12">
        <v>103.4396</v>
      </c>
      <c r="E1376" s="12">
        <v>57.766199999999998</v>
      </c>
      <c r="F1376" s="12">
        <v>153.2936</v>
      </c>
      <c r="G1376" s="12"/>
      <c r="H1376" s="12">
        <v>21.645600000000002</v>
      </c>
      <c r="I1376" s="12">
        <v>71.852800000000002</v>
      </c>
      <c r="J1376" s="12">
        <v>13.295999999999999</v>
      </c>
      <c r="K1376" s="12">
        <v>84.701300000000003</v>
      </c>
      <c r="L1376" s="12">
        <v>79.41</v>
      </c>
      <c r="M1376" s="12">
        <v>81.489999999999995</v>
      </c>
      <c r="O1376" s="6">
        <v>45457</v>
      </c>
      <c r="P1376" s="7">
        <f t="shared" si="318"/>
        <v>-8.4872519031579021E-3</v>
      </c>
      <c r="Q1376" s="7">
        <f t="shared" si="319"/>
        <v>-1.7684107999104137E-3</v>
      </c>
      <c r="R1376" s="7">
        <f t="shared" si="320"/>
        <v>-1.3619186432612619E-2</v>
      </c>
      <c r="S1376" s="7">
        <f t="shared" si="321"/>
        <v>6.6843417460006333E-4</v>
      </c>
      <c r="T1376" s="7">
        <f t="shared" si="322"/>
        <v>-2.1200528892498641E-2</v>
      </c>
      <c r="U1376" s="7" t="str">
        <f t="shared" si="323"/>
        <v/>
      </c>
      <c r="V1376" s="7">
        <f t="shared" si="324"/>
        <v>-4.4739358742806275E-2</v>
      </c>
      <c r="W1376" s="7">
        <f t="shared" si="325"/>
        <v>-3.5068859848312657E-2</v>
      </c>
      <c r="X1376" s="7">
        <f t="shared" si="326"/>
        <v>-9.1934706544026645E-3</v>
      </c>
      <c r="Y1376" s="7">
        <f t="shared" si="327"/>
        <v>5.4559498366799812E-4</v>
      </c>
      <c r="Z1376" s="7">
        <v>6.0800000000000003E-4</v>
      </c>
      <c r="AA1376" s="7">
        <f t="shared" si="328"/>
        <v>-2.5154081933672422E-3</v>
      </c>
      <c r="AB1376" s="7">
        <f t="shared" si="329"/>
        <v>6.1376052991579037E-4</v>
      </c>
      <c r="AE1376" s="6">
        <v>45457</v>
      </c>
      <c r="AF1376" s="7">
        <v>12.66</v>
      </c>
      <c r="AG1376" s="7">
        <v>24.71</v>
      </c>
      <c r="AH1376" s="7">
        <v>100.16</v>
      </c>
      <c r="AI1376" s="7">
        <f t="shared" si="315"/>
        <v>2.0799999999999983</v>
      </c>
      <c r="AJ1376" s="7">
        <v>2.74</v>
      </c>
      <c r="AK1376" s="7">
        <v>35.36</v>
      </c>
      <c r="AL1376" s="7">
        <f t="shared" si="316"/>
        <v>32.619999999999997</v>
      </c>
      <c r="AM1376" s="7">
        <v>5.33</v>
      </c>
      <c r="AN1376" s="7">
        <v>4.67</v>
      </c>
      <c r="AO1376" s="7">
        <v>4.2</v>
      </c>
      <c r="AP1376" s="7">
        <f t="shared" si="317"/>
        <v>-0.46999999999999975</v>
      </c>
      <c r="AQ1376" s="7">
        <v>2.17</v>
      </c>
      <c r="AR1376" s="7">
        <v>124.1694</v>
      </c>
      <c r="AS1376" s="7">
        <v>2331.3998999999999</v>
      </c>
      <c r="AT1376" s="14">
        <v>313.17500000000001</v>
      </c>
      <c r="AU1376" s="14">
        <v>100.863</v>
      </c>
      <c r="AV1376" s="14">
        <v>69.099999999999994</v>
      </c>
      <c r="AY1376" s="6">
        <v>45457</v>
      </c>
      <c r="AZ1376" s="12">
        <v>0</v>
      </c>
      <c r="BA1376" s="12">
        <v>0</v>
      </c>
      <c r="BB1376" s="12">
        <v>0</v>
      </c>
      <c r="BE1376" s="6">
        <v>45457</v>
      </c>
      <c r="BF1376" t="s">
        <v>58</v>
      </c>
      <c r="BG1376" s="52">
        <v>5</v>
      </c>
    </row>
    <row r="1377" spans="1:59" x14ac:dyDescent="0.2">
      <c r="A1377" s="6">
        <v>45460</v>
      </c>
      <c r="B1377" s="12">
        <v>102.163</v>
      </c>
      <c r="C1377" s="12">
        <v>141.9324</v>
      </c>
      <c r="D1377" s="12">
        <v>103.5814</v>
      </c>
      <c r="E1377" s="12">
        <v>58.113700000000001</v>
      </c>
      <c r="F1377" s="12">
        <v>152.51669999999999</v>
      </c>
      <c r="G1377" s="12"/>
      <c r="H1377" s="12">
        <v>21.564499999999999</v>
      </c>
      <c r="I1377" s="12">
        <v>74.750900000000001</v>
      </c>
      <c r="J1377" s="12">
        <v>13.436400000000001</v>
      </c>
      <c r="K1377" s="12">
        <v>84.710599999999999</v>
      </c>
      <c r="L1377" s="12">
        <v>81.33</v>
      </c>
      <c r="M1377" s="12">
        <v>82.45</v>
      </c>
      <c r="O1377" s="6">
        <v>45460</v>
      </c>
      <c r="P1377" s="7">
        <f t="shared" si="318"/>
        <v>-6.8974502491942627E-3</v>
      </c>
      <c r="Q1377" s="7">
        <f t="shared" si="319"/>
        <v>4.0559156989503778E-3</v>
      </c>
      <c r="R1377" s="7">
        <f t="shared" si="320"/>
        <v>1.3699095471065266E-3</v>
      </c>
      <c r="S1377" s="7">
        <f t="shared" si="321"/>
        <v>5.9976068613786055E-3</v>
      </c>
      <c r="T1377" s="7">
        <f t="shared" si="322"/>
        <v>-5.080938551553396E-3</v>
      </c>
      <c r="U1377" s="7" t="str">
        <f t="shared" si="323"/>
        <v/>
      </c>
      <c r="V1377" s="7">
        <f t="shared" si="324"/>
        <v>-3.7537564240555953E-3</v>
      </c>
      <c r="W1377" s="7">
        <f t="shared" si="325"/>
        <v>3.9541670489824696E-2</v>
      </c>
      <c r="X1377" s="7">
        <f t="shared" si="326"/>
        <v>1.0504203958922315E-2</v>
      </c>
      <c r="Y1377" s="7">
        <f t="shared" si="327"/>
        <v>1.0979157909616424E-4</v>
      </c>
      <c r="Z1377" s="7">
        <v>7.9279999999999993E-3</v>
      </c>
      <c r="AA1377" s="7">
        <f t="shared" si="328"/>
        <v>2.3890647271564251E-2</v>
      </c>
      <c r="AB1377" s="7">
        <f t="shared" si="329"/>
        <v>1.1711735673479599E-2</v>
      </c>
      <c r="AE1377" s="6">
        <v>45460</v>
      </c>
      <c r="AF1377" s="7">
        <v>12.75</v>
      </c>
      <c r="AG1377" s="7">
        <v>24.17</v>
      </c>
      <c r="AH1377" s="7">
        <v>99.07</v>
      </c>
      <c r="AI1377" s="7">
        <f t="shared" si="315"/>
        <v>1.1200000000000045</v>
      </c>
      <c r="AJ1377" s="7">
        <v>2.5</v>
      </c>
      <c r="AK1377" s="7">
        <v>34.21</v>
      </c>
      <c r="AL1377" s="7">
        <f t="shared" si="316"/>
        <v>31.71</v>
      </c>
      <c r="AM1377" s="7">
        <v>5.33</v>
      </c>
      <c r="AN1377" s="7">
        <v>4.75</v>
      </c>
      <c r="AO1377" s="7">
        <v>4.28</v>
      </c>
      <c r="AP1377" s="7">
        <f t="shared" si="317"/>
        <v>-0.46999999999999975</v>
      </c>
      <c r="AQ1377" s="7">
        <v>2.2200000000000002</v>
      </c>
      <c r="AR1377" s="7">
        <v>124.239</v>
      </c>
      <c r="AS1377" s="7">
        <v>2312.3998999999999</v>
      </c>
      <c r="AT1377" s="14">
        <v>313.17500000000001</v>
      </c>
      <c r="AU1377" s="14">
        <v>100.863</v>
      </c>
      <c r="AV1377" s="14">
        <v>69.099999999999994</v>
      </c>
      <c r="AY1377" s="6">
        <v>45460</v>
      </c>
      <c r="AZ1377" s="12">
        <v>0</v>
      </c>
      <c r="BA1377" s="12">
        <v>0</v>
      </c>
      <c r="BB1377" s="12">
        <v>0</v>
      </c>
      <c r="BE1377" s="6">
        <v>45460</v>
      </c>
      <c r="BF1377" t="s">
        <v>58</v>
      </c>
      <c r="BG1377" s="52">
        <v>5</v>
      </c>
    </row>
    <row r="1378" spans="1:59" x14ac:dyDescent="0.2">
      <c r="A1378" s="6">
        <v>45461</v>
      </c>
      <c r="B1378" s="12">
        <v>103.1247</v>
      </c>
      <c r="C1378" s="12">
        <v>142.06209999999999</v>
      </c>
      <c r="D1378" s="12">
        <v>103.4585</v>
      </c>
      <c r="E1378" s="12">
        <v>59.137</v>
      </c>
      <c r="F1378" s="12">
        <v>158.43680000000001</v>
      </c>
      <c r="G1378" s="12"/>
      <c r="H1378" s="12">
        <v>22.221800000000002</v>
      </c>
      <c r="I1378" s="12">
        <v>76.981700000000004</v>
      </c>
      <c r="J1378" s="12">
        <v>13.576700000000001</v>
      </c>
      <c r="K1378" s="12">
        <v>84.728999999999999</v>
      </c>
      <c r="L1378" s="12">
        <v>82.67</v>
      </c>
      <c r="M1378" s="12">
        <v>84.79</v>
      </c>
      <c r="O1378" s="6">
        <v>45461</v>
      </c>
      <c r="P1378" s="7">
        <f t="shared" si="318"/>
        <v>9.3693585657231848E-3</v>
      </c>
      <c r="Q1378" s="7">
        <f t="shared" si="319"/>
        <v>9.1339803423895829E-4</v>
      </c>
      <c r="R1378" s="7">
        <f t="shared" si="320"/>
        <v>-1.1872109137931379E-3</v>
      </c>
      <c r="S1378" s="7">
        <f t="shared" si="321"/>
        <v>1.7455349643835723E-2</v>
      </c>
      <c r="T1378" s="7">
        <f t="shared" si="322"/>
        <v>3.8081677381183052E-2</v>
      </c>
      <c r="U1378" s="7" t="str">
        <f t="shared" si="323"/>
        <v/>
      </c>
      <c r="V1378" s="7">
        <f t="shared" si="324"/>
        <v>3.0025344917899453E-2</v>
      </c>
      <c r="W1378" s="7">
        <f t="shared" si="325"/>
        <v>2.9406478937759481E-2</v>
      </c>
      <c r="X1378" s="7">
        <f t="shared" si="326"/>
        <v>1.0387646109915518E-2</v>
      </c>
      <c r="Y1378" s="7">
        <f t="shared" si="327"/>
        <v>2.1718653812129575E-4</v>
      </c>
      <c r="Z1378" s="7">
        <v>2.5370000000000002E-3</v>
      </c>
      <c r="AA1378" s="7">
        <f t="shared" si="328"/>
        <v>1.6341827085900464E-2</v>
      </c>
      <c r="AB1378" s="7">
        <f t="shared" si="329"/>
        <v>2.7985562310303847E-2</v>
      </c>
      <c r="AE1378" s="6">
        <v>45461</v>
      </c>
      <c r="AF1378" s="7">
        <v>12.3</v>
      </c>
      <c r="AG1378" s="7">
        <v>23.73</v>
      </c>
      <c r="AH1378" s="7">
        <v>97.99</v>
      </c>
      <c r="AI1378" s="7">
        <f t="shared" si="315"/>
        <v>2.1200000000000045</v>
      </c>
      <c r="AJ1378" s="7">
        <v>2.4300000000000002</v>
      </c>
      <c r="AK1378" s="7">
        <v>34.700000000000003</v>
      </c>
      <c r="AL1378" s="7">
        <f t="shared" si="316"/>
        <v>32.270000000000003</v>
      </c>
      <c r="AM1378" s="7">
        <v>5.33</v>
      </c>
      <c r="AN1378" s="7">
        <v>4.6900000000000004</v>
      </c>
      <c r="AO1378" s="7">
        <v>4.22</v>
      </c>
      <c r="AP1378" s="7">
        <f t="shared" si="317"/>
        <v>-0.47000000000000064</v>
      </c>
      <c r="AQ1378" s="7">
        <v>2.21</v>
      </c>
      <c r="AR1378" s="7">
        <v>123.9776</v>
      </c>
      <c r="AS1378" s="7">
        <v>2330.3998999999999</v>
      </c>
      <c r="AT1378" s="14">
        <v>313.17500000000001</v>
      </c>
      <c r="AU1378" s="14">
        <v>100.863</v>
      </c>
      <c r="AV1378" s="14">
        <v>69.099999999999994</v>
      </c>
      <c r="AY1378" s="6">
        <v>45461</v>
      </c>
      <c r="AZ1378" s="12">
        <v>0</v>
      </c>
      <c r="BA1378" s="12">
        <v>0</v>
      </c>
      <c r="BB1378" s="12">
        <v>0</v>
      </c>
      <c r="BE1378" s="6">
        <v>45461</v>
      </c>
      <c r="BF1378" t="s">
        <v>58</v>
      </c>
      <c r="BG1378" s="52">
        <v>5</v>
      </c>
    </row>
    <row r="1379" spans="1:59" x14ac:dyDescent="0.2">
      <c r="A1379" s="6">
        <v>45463</v>
      </c>
      <c r="B1379" s="12">
        <v>105.3497</v>
      </c>
      <c r="C1379" s="12">
        <v>145.12889999999999</v>
      </c>
      <c r="D1379" s="12">
        <v>105.2741</v>
      </c>
      <c r="E1379" s="12">
        <v>60.2761</v>
      </c>
      <c r="F1379" s="12">
        <v>161.21</v>
      </c>
      <c r="G1379" s="12"/>
      <c r="H1379" s="12">
        <v>22.816099999999999</v>
      </c>
      <c r="I1379" s="12">
        <v>76.753</v>
      </c>
      <c r="J1379" s="12">
        <v>13.769600000000001</v>
      </c>
      <c r="K1379" s="12">
        <v>84.747500000000002</v>
      </c>
      <c r="L1379" s="12">
        <v>83.34</v>
      </c>
      <c r="M1379" s="12">
        <v>85.92</v>
      </c>
      <c r="O1379" s="6">
        <v>45463</v>
      </c>
      <c r="P1379" s="7">
        <f t="shared" si="318"/>
        <v>2.1346357035750756E-2</v>
      </c>
      <c r="Q1379" s="7">
        <f t="shared" si="319"/>
        <v>2.1358027095308107E-2</v>
      </c>
      <c r="R1379" s="7">
        <f t="shared" si="320"/>
        <v>1.7396858859801141E-2</v>
      </c>
      <c r="S1379" s="7">
        <f t="shared" si="321"/>
        <v>1.9078887540233173E-2</v>
      </c>
      <c r="T1379" s="7">
        <f t="shared" si="322"/>
        <v>1.7352087258121398E-2</v>
      </c>
      <c r="U1379" s="7" t="str">
        <f t="shared" si="323"/>
        <v/>
      </c>
      <c r="V1379" s="7">
        <f t="shared" si="324"/>
        <v>2.6392638080166085E-2</v>
      </c>
      <c r="W1379" s="7">
        <f t="shared" si="325"/>
        <v>-2.9752576185774417E-3</v>
      </c>
      <c r="X1379" s="7">
        <f t="shared" si="326"/>
        <v>1.410817548021329E-2</v>
      </c>
      <c r="Y1379" s="7">
        <f t="shared" si="327"/>
        <v>2.1831935487797569E-4</v>
      </c>
      <c r="Z1379" s="7">
        <v>-2.7200000000000002E-3</v>
      </c>
      <c r="AA1379" s="7">
        <f t="shared" si="328"/>
        <v>8.0718467297231956E-3</v>
      </c>
      <c r="AB1379" s="7">
        <f t="shared" si="329"/>
        <v>1.3239019444642917E-2</v>
      </c>
      <c r="AE1379" s="6">
        <v>45463</v>
      </c>
      <c r="AF1379" s="7">
        <v>13.28</v>
      </c>
      <c r="AG1379" s="7">
        <v>24.23</v>
      </c>
      <c r="AH1379" s="7">
        <v>94.14</v>
      </c>
      <c r="AI1379" s="7">
        <f t="shared" si="315"/>
        <v>2.5799999999999983</v>
      </c>
      <c r="AJ1379" s="7">
        <v>2.39</v>
      </c>
      <c r="AK1379" s="7">
        <v>34.463999999999999</v>
      </c>
      <c r="AL1379" s="7">
        <f t="shared" si="316"/>
        <v>32.073999999999998</v>
      </c>
      <c r="AM1379" s="7">
        <v>5.33</v>
      </c>
      <c r="AN1379" s="7">
        <v>4.7</v>
      </c>
      <c r="AO1379" s="7">
        <v>4.25</v>
      </c>
      <c r="AP1379" s="7">
        <f t="shared" si="317"/>
        <v>-0.45000000000000018</v>
      </c>
      <c r="AQ1379" s="7">
        <v>2.25</v>
      </c>
      <c r="AR1379" s="7">
        <v>124.19199999999999</v>
      </c>
      <c r="AS1379" s="7">
        <v>2353.8000000000002</v>
      </c>
      <c r="AT1379" s="14">
        <v>313.17500000000001</v>
      </c>
      <c r="AU1379" s="14">
        <v>100.863</v>
      </c>
      <c r="AV1379" s="14">
        <v>69.099999999999994</v>
      </c>
      <c r="AY1379" s="6">
        <v>45463</v>
      </c>
      <c r="AZ1379" s="12">
        <v>0</v>
      </c>
      <c r="BA1379" s="12">
        <v>0</v>
      </c>
      <c r="BB1379" s="12">
        <v>0</v>
      </c>
      <c r="BE1379" s="6">
        <v>45463</v>
      </c>
      <c r="BF1379" t="s">
        <v>58</v>
      </c>
      <c r="BG1379" s="52">
        <v>5</v>
      </c>
    </row>
    <row r="1380" spans="1:59" x14ac:dyDescent="0.2">
      <c r="A1380" s="6">
        <v>45464</v>
      </c>
      <c r="B1380" s="12">
        <v>104.4258</v>
      </c>
      <c r="C1380" s="12">
        <v>143.86879999999999</v>
      </c>
      <c r="D1380" s="12">
        <v>105.2835</v>
      </c>
      <c r="E1380" s="12">
        <v>58.808700000000002</v>
      </c>
      <c r="F1380" s="12">
        <v>162.18360000000001</v>
      </c>
      <c r="G1380" s="12"/>
      <c r="H1380" s="12">
        <v>23.1312</v>
      </c>
      <c r="I1380" s="12">
        <v>78.268699999999995</v>
      </c>
      <c r="J1380" s="12">
        <v>13.7872</v>
      </c>
      <c r="K1380" s="12">
        <v>84.775300000000001</v>
      </c>
      <c r="L1380" s="12">
        <v>81.709999999999994</v>
      </c>
      <c r="M1380" s="12">
        <v>86.42</v>
      </c>
      <c r="O1380" s="6">
        <v>45464</v>
      </c>
      <c r="P1380" s="7">
        <f t="shared" si="318"/>
        <v>-8.8085212408434109E-3</v>
      </c>
      <c r="Q1380" s="7">
        <f t="shared" si="319"/>
        <v>-8.7205398911083462E-3</v>
      </c>
      <c r="R1380" s="7">
        <f t="shared" si="320"/>
        <v>8.9286732051042694E-5</v>
      </c>
      <c r="S1380" s="7">
        <f t="shared" si="321"/>
        <v>-2.4645870446262624E-2</v>
      </c>
      <c r="T1380" s="7">
        <f t="shared" si="322"/>
        <v>6.021163940410512E-3</v>
      </c>
      <c r="U1380" s="7" t="str">
        <f t="shared" si="323"/>
        <v/>
      </c>
      <c r="V1380" s="7">
        <f t="shared" si="324"/>
        <v>1.371592846055982E-2</v>
      </c>
      <c r="W1380" s="7">
        <f t="shared" si="325"/>
        <v>1.9555304854163309E-2</v>
      </c>
      <c r="X1380" s="7">
        <f t="shared" si="326"/>
        <v>1.2773618412218713E-3</v>
      </c>
      <c r="Y1380" s="7">
        <f t="shared" si="327"/>
        <v>3.2797948416628616E-4</v>
      </c>
      <c r="Z1380" s="7">
        <v>-1.341E-3</v>
      </c>
      <c r="AA1380" s="7">
        <f t="shared" si="328"/>
        <v>-1.975223259769144E-2</v>
      </c>
      <c r="AB1380" s="7">
        <f t="shared" si="329"/>
        <v>5.8024997432324565E-3</v>
      </c>
      <c r="AE1380" s="6">
        <v>45464</v>
      </c>
      <c r="AF1380" s="7">
        <v>13.2</v>
      </c>
      <c r="AG1380" s="7">
        <v>24.74</v>
      </c>
      <c r="AH1380" s="7">
        <v>94.09</v>
      </c>
      <c r="AI1380" s="7">
        <f t="shared" si="315"/>
        <v>4.710000000000008</v>
      </c>
      <c r="AJ1380" s="7">
        <v>2.44</v>
      </c>
      <c r="AK1380" s="7">
        <v>33.936</v>
      </c>
      <c r="AL1380" s="7">
        <f t="shared" si="316"/>
        <v>31.495999999999999</v>
      </c>
      <c r="AM1380" s="7">
        <v>5.33</v>
      </c>
      <c r="AN1380" s="7">
        <v>4.7</v>
      </c>
      <c r="AO1380" s="7">
        <v>4.25</v>
      </c>
      <c r="AP1380" s="7">
        <f t="shared" si="317"/>
        <v>-0.45000000000000018</v>
      </c>
      <c r="AQ1380" s="7">
        <v>2.23</v>
      </c>
      <c r="AR1380" s="7">
        <v>124.1086</v>
      </c>
      <c r="AS1380" s="7">
        <v>2316.3998999999999</v>
      </c>
      <c r="AT1380" s="14">
        <v>313.17500000000001</v>
      </c>
      <c r="AU1380" s="14">
        <v>100.863</v>
      </c>
      <c r="AV1380" s="14">
        <v>69.099999999999994</v>
      </c>
      <c r="AY1380" s="6">
        <v>45464</v>
      </c>
      <c r="AZ1380" s="12">
        <v>0</v>
      </c>
      <c r="BA1380" s="12">
        <v>0</v>
      </c>
      <c r="BB1380" s="12">
        <v>0</v>
      </c>
      <c r="BE1380" s="6">
        <v>45464</v>
      </c>
      <c r="BF1380" t="s">
        <v>58</v>
      </c>
      <c r="BG1380" s="52">
        <v>5</v>
      </c>
    </row>
    <row r="1381" spans="1:59" x14ac:dyDescent="0.2">
      <c r="A1381" s="6">
        <v>45467</v>
      </c>
      <c r="B1381" s="12">
        <v>107.52760000000001</v>
      </c>
      <c r="C1381" s="12">
        <v>147.6026</v>
      </c>
      <c r="D1381" s="12">
        <v>108.90519999999999</v>
      </c>
      <c r="E1381" s="12">
        <v>61.058</v>
      </c>
      <c r="F1381" s="12">
        <v>163.2064</v>
      </c>
      <c r="G1381" s="12"/>
      <c r="H1381" s="12">
        <v>23.446400000000001</v>
      </c>
      <c r="I1381" s="12">
        <v>78.707300000000004</v>
      </c>
      <c r="J1381" s="12">
        <v>13.953799999999999</v>
      </c>
      <c r="K1381" s="12">
        <v>84.793800000000005</v>
      </c>
      <c r="L1381" s="12">
        <v>82.63</v>
      </c>
      <c r="M1381" s="12">
        <v>86.75</v>
      </c>
      <c r="O1381" s="6">
        <v>45467</v>
      </c>
      <c r="P1381" s="7">
        <f t="shared" si="318"/>
        <v>2.9270787446003803E-2</v>
      </c>
      <c r="Q1381" s="7">
        <f t="shared" si="319"/>
        <v>2.5621754036501344E-2</v>
      </c>
      <c r="R1381" s="7">
        <f t="shared" si="320"/>
        <v>3.3821067323211197E-2</v>
      </c>
      <c r="S1381" s="7">
        <f t="shared" si="321"/>
        <v>3.7534428959371584E-2</v>
      </c>
      <c r="T1381" s="7">
        <f t="shared" si="322"/>
        <v>6.2866306190483712E-3</v>
      </c>
      <c r="U1381" s="7" t="str">
        <f t="shared" si="323"/>
        <v/>
      </c>
      <c r="V1381" s="7">
        <f t="shared" si="324"/>
        <v>1.3534609411466805E-2</v>
      </c>
      <c r="W1381" s="7">
        <f t="shared" si="325"/>
        <v>5.5881299224521553E-3</v>
      </c>
      <c r="X1381" s="7">
        <f t="shared" si="326"/>
        <v>1.2011247103166806E-2</v>
      </c>
      <c r="Y1381" s="7">
        <f t="shared" si="327"/>
        <v>2.182001328474214E-4</v>
      </c>
      <c r="Z1381" s="7">
        <v>-3.2560000000000002E-3</v>
      </c>
      <c r="AA1381" s="7">
        <f t="shared" si="328"/>
        <v>1.119641731647698E-2</v>
      </c>
      <c r="AB1381" s="7">
        <f t="shared" si="329"/>
        <v>3.8112883231814069E-3</v>
      </c>
      <c r="AE1381" s="6">
        <v>45467</v>
      </c>
      <c r="AF1381" s="7">
        <v>13.33</v>
      </c>
      <c r="AG1381" s="7">
        <v>25.42</v>
      </c>
      <c r="AH1381" s="7">
        <v>95.2</v>
      </c>
      <c r="AI1381" s="7">
        <f t="shared" si="315"/>
        <v>4.1200000000000045</v>
      </c>
      <c r="AJ1381" s="7">
        <v>2.58</v>
      </c>
      <c r="AK1381" s="7">
        <v>34.08</v>
      </c>
      <c r="AL1381" s="7">
        <f t="shared" si="316"/>
        <v>31.5</v>
      </c>
      <c r="AM1381" s="7">
        <v>5.33</v>
      </c>
      <c r="AN1381" s="7">
        <v>4.71</v>
      </c>
      <c r="AO1381" s="7">
        <v>4.25</v>
      </c>
      <c r="AP1381" s="7">
        <f t="shared" si="317"/>
        <v>-0.45999999999999996</v>
      </c>
      <c r="AQ1381" s="7">
        <v>2.2200000000000002</v>
      </c>
      <c r="AR1381" s="7">
        <v>123.71250000000001</v>
      </c>
      <c r="AS1381" s="7">
        <v>2330</v>
      </c>
      <c r="AT1381" s="14">
        <v>313.17500000000001</v>
      </c>
      <c r="AU1381" s="14">
        <v>100.863</v>
      </c>
      <c r="AV1381" s="14">
        <v>69.099999999999994</v>
      </c>
      <c r="AY1381" s="6">
        <v>45467</v>
      </c>
      <c r="AZ1381" s="12">
        <v>0</v>
      </c>
      <c r="BA1381" s="12">
        <v>0</v>
      </c>
      <c r="BB1381" s="12">
        <v>0</v>
      </c>
      <c r="BE1381" s="6">
        <v>45467</v>
      </c>
      <c r="BF1381" t="s">
        <v>58</v>
      </c>
      <c r="BG1381" s="52">
        <v>5</v>
      </c>
    </row>
    <row r="1382" spans="1:59" x14ac:dyDescent="0.2">
      <c r="A1382" s="6">
        <v>45468</v>
      </c>
      <c r="B1382" s="12">
        <v>107.8293</v>
      </c>
      <c r="C1382" s="12">
        <v>146.8151</v>
      </c>
      <c r="D1382" s="12">
        <v>108.735</v>
      </c>
      <c r="E1382" s="12">
        <v>60.913200000000003</v>
      </c>
      <c r="F1382" s="12">
        <v>166.96299999999999</v>
      </c>
      <c r="G1382" s="12"/>
      <c r="H1382" s="12">
        <v>23.1312</v>
      </c>
      <c r="I1382" s="12">
        <v>79.145799999999994</v>
      </c>
      <c r="J1382" s="12">
        <v>14.0328</v>
      </c>
      <c r="K1382" s="12">
        <v>84.793800000000005</v>
      </c>
      <c r="L1382" s="12">
        <v>81.97</v>
      </c>
      <c r="M1382" s="12">
        <v>86.81</v>
      </c>
      <c r="O1382" s="6">
        <v>45468</v>
      </c>
      <c r="P1382" s="7">
        <f t="shared" si="318"/>
        <v>2.8018623723960086E-3</v>
      </c>
      <c r="Q1382" s="7">
        <f t="shared" si="319"/>
        <v>-5.3495552613744401E-3</v>
      </c>
      <c r="R1382" s="7">
        <f t="shared" si="320"/>
        <v>-1.5640496075264708E-3</v>
      </c>
      <c r="S1382" s="7">
        <f t="shared" si="321"/>
        <v>-2.3743321050420578E-3</v>
      </c>
      <c r="T1382" s="7">
        <f t="shared" si="322"/>
        <v>2.2756573535808653E-2</v>
      </c>
      <c r="U1382" s="7" t="str">
        <f t="shared" si="323"/>
        <v/>
      </c>
      <c r="V1382" s="7">
        <f t="shared" si="324"/>
        <v>-1.3534609411466803E-2</v>
      </c>
      <c r="W1382" s="7">
        <f t="shared" si="325"/>
        <v>5.5558126882909479E-3</v>
      </c>
      <c r="X1382" s="7">
        <f t="shared" si="326"/>
        <v>5.6455739409013786E-3</v>
      </c>
      <c r="Y1382" s="7">
        <f t="shared" si="327"/>
        <v>0</v>
      </c>
      <c r="Z1382" s="7">
        <v>3.8430000000000001E-3</v>
      </c>
      <c r="AA1382" s="7">
        <f t="shared" si="328"/>
        <v>-8.019484048153688E-3</v>
      </c>
      <c r="AB1382" s="7">
        <f t="shared" si="329"/>
        <v>6.9140357674804748E-4</v>
      </c>
      <c r="AE1382" s="6">
        <v>45468</v>
      </c>
      <c r="AF1382" s="7">
        <v>12.84</v>
      </c>
      <c r="AG1382" s="7">
        <v>25.75</v>
      </c>
      <c r="AH1382" s="7">
        <v>96.97</v>
      </c>
      <c r="AI1382" s="7">
        <f t="shared" si="315"/>
        <v>4.8400000000000034</v>
      </c>
      <c r="AJ1382" s="7">
        <v>2.61</v>
      </c>
      <c r="AK1382" s="7">
        <v>34.853000000000002</v>
      </c>
      <c r="AL1382" s="7">
        <f t="shared" si="316"/>
        <v>32.243000000000002</v>
      </c>
      <c r="AM1382" s="7">
        <v>5.33</v>
      </c>
      <c r="AN1382" s="7">
        <v>4.6500000000000004</v>
      </c>
      <c r="AO1382" s="7">
        <v>4.2300000000000004</v>
      </c>
      <c r="AP1382" s="7">
        <f t="shared" si="317"/>
        <v>-0.41999999999999993</v>
      </c>
      <c r="AQ1382" s="7">
        <v>2.2200000000000002</v>
      </c>
      <c r="AR1382" s="7">
        <v>123.9417</v>
      </c>
      <c r="AS1382" s="7">
        <v>2316.6001000000001</v>
      </c>
      <c r="AT1382" s="14">
        <v>313.17500000000001</v>
      </c>
      <c r="AU1382" s="14">
        <v>100.863</v>
      </c>
      <c r="AV1382" s="14">
        <v>69.099999999999994</v>
      </c>
      <c r="AY1382" s="6">
        <v>45468</v>
      </c>
      <c r="AZ1382" s="12">
        <v>0</v>
      </c>
      <c r="BA1382" s="12">
        <v>0</v>
      </c>
      <c r="BB1382" s="12">
        <v>0</v>
      </c>
      <c r="BE1382" s="6">
        <v>45468</v>
      </c>
      <c r="BF1382" t="s">
        <v>58</v>
      </c>
      <c r="BG1382" s="52">
        <v>5</v>
      </c>
    </row>
    <row r="1383" spans="1:59" x14ac:dyDescent="0.2">
      <c r="A1383" s="6">
        <v>45469</v>
      </c>
      <c r="B1383" s="12">
        <v>107.867</v>
      </c>
      <c r="C1383" s="12">
        <v>144.48949999999999</v>
      </c>
      <c r="D1383" s="12">
        <v>107.43</v>
      </c>
      <c r="E1383" s="12">
        <v>60.691200000000002</v>
      </c>
      <c r="F1383" s="12">
        <v>168.23159999999999</v>
      </c>
      <c r="G1383" s="12"/>
      <c r="H1383" s="12">
        <v>23.500399999999999</v>
      </c>
      <c r="I1383" s="12">
        <v>79.536699999999996</v>
      </c>
      <c r="J1383" s="12">
        <v>13.9626</v>
      </c>
      <c r="K1383" s="12">
        <v>84.802999999999997</v>
      </c>
      <c r="L1383" s="12">
        <v>82.19</v>
      </c>
      <c r="M1383" s="12">
        <v>85.76</v>
      </c>
      <c r="O1383" s="6">
        <v>45469</v>
      </c>
      <c r="P1383" s="7">
        <f t="shared" si="318"/>
        <v>3.4956557329815773E-4</v>
      </c>
      <c r="Q1383" s="7">
        <f t="shared" si="319"/>
        <v>-1.5967131373561282E-2</v>
      </c>
      <c r="R1383" s="7">
        <f t="shared" si="320"/>
        <v>-1.2074256742499647E-2</v>
      </c>
      <c r="S1383" s="7">
        <f t="shared" si="321"/>
        <v>-3.6511877304871506E-3</v>
      </c>
      <c r="T1383" s="7">
        <f t="shared" si="322"/>
        <v>7.5693704914679937E-3</v>
      </c>
      <c r="U1383" s="7" t="str">
        <f t="shared" si="323"/>
        <v/>
      </c>
      <c r="V1383" s="7">
        <f t="shared" si="324"/>
        <v>1.5835086709807697E-2</v>
      </c>
      <c r="W1383" s="7">
        <f t="shared" si="325"/>
        <v>4.9268292434730913E-3</v>
      </c>
      <c r="X1383" s="7">
        <f t="shared" si="326"/>
        <v>-5.0151201365798165E-3</v>
      </c>
      <c r="Y1383" s="7">
        <f t="shared" si="327"/>
        <v>1.0849261317457329E-4</v>
      </c>
      <c r="Z1383" s="7">
        <v>1.2470000000000001E-3</v>
      </c>
      <c r="AA1383" s="7">
        <f t="shared" si="328"/>
        <v>2.6803134954694369E-3</v>
      </c>
      <c r="AB1383" s="7">
        <f t="shared" si="329"/>
        <v>-1.2169125081224723E-2</v>
      </c>
      <c r="AE1383" s="6">
        <v>45469</v>
      </c>
      <c r="AF1383" s="7">
        <v>12.55</v>
      </c>
      <c r="AG1383" s="7">
        <v>26.24</v>
      </c>
      <c r="AH1383" s="7">
        <v>97.91</v>
      </c>
      <c r="AI1383" s="7">
        <f t="shared" si="315"/>
        <v>3.5700000000000074</v>
      </c>
      <c r="AJ1383" s="7">
        <v>2.4500000000000002</v>
      </c>
      <c r="AK1383" s="7">
        <v>33.823999999999998</v>
      </c>
      <c r="AL1383" s="7">
        <f t="shared" si="316"/>
        <v>31.373999999999999</v>
      </c>
      <c r="AM1383" s="7">
        <v>5.33</v>
      </c>
      <c r="AN1383" s="7">
        <v>4.71</v>
      </c>
      <c r="AO1383" s="7">
        <v>4.32</v>
      </c>
      <c r="AP1383" s="7">
        <f t="shared" si="317"/>
        <v>-0.38999999999999968</v>
      </c>
      <c r="AQ1383" s="7">
        <v>2.2599999999999998</v>
      </c>
      <c r="AR1383" s="7">
        <v>124.26</v>
      </c>
      <c r="AS1383" s="7">
        <v>2299.1999999999998</v>
      </c>
      <c r="AT1383" s="14">
        <v>313.17500000000001</v>
      </c>
      <c r="AU1383" s="14">
        <v>100.863</v>
      </c>
      <c r="AV1383" s="14">
        <v>69.099999999999994</v>
      </c>
      <c r="AY1383" s="6">
        <v>45469</v>
      </c>
      <c r="AZ1383" s="12">
        <v>0</v>
      </c>
      <c r="BA1383" s="12">
        <v>0</v>
      </c>
      <c r="BB1383" s="12">
        <v>0</v>
      </c>
      <c r="BE1383" s="6">
        <v>45469</v>
      </c>
      <c r="BF1383" t="s">
        <v>58</v>
      </c>
      <c r="BG1383" s="52">
        <v>5</v>
      </c>
    </row>
    <row r="1384" spans="1:59" x14ac:dyDescent="0.2">
      <c r="A1384" s="6">
        <v>45470</v>
      </c>
      <c r="B1384" s="12">
        <v>108.32899999999999</v>
      </c>
      <c r="C1384" s="12">
        <v>144.83240000000001</v>
      </c>
      <c r="D1384" s="12">
        <v>107.7705</v>
      </c>
      <c r="E1384" s="12">
        <v>60.517400000000002</v>
      </c>
      <c r="F1384" s="12">
        <v>169.34280000000001</v>
      </c>
      <c r="G1384" s="12"/>
      <c r="H1384" s="12">
        <v>23.653400000000001</v>
      </c>
      <c r="I1384" s="12">
        <v>79.632000000000005</v>
      </c>
      <c r="J1384" s="12">
        <v>14.059100000000001</v>
      </c>
      <c r="K1384" s="12">
        <v>84.8215</v>
      </c>
      <c r="L1384" s="12">
        <v>83.04</v>
      </c>
      <c r="M1384" s="12">
        <v>87</v>
      </c>
      <c r="O1384" s="6">
        <v>45470</v>
      </c>
      <c r="P1384" s="7">
        <f t="shared" si="318"/>
        <v>4.2739061152962847E-3</v>
      </c>
      <c r="Q1384" s="7">
        <f t="shared" si="319"/>
        <v>2.3703712754079261E-3</v>
      </c>
      <c r="R1384" s="7">
        <f t="shared" si="320"/>
        <v>3.1644934295945509E-3</v>
      </c>
      <c r="S1384" s="7">
        <f t="shared" si="321"/>
        <v>-2.8677852745382991E-3</v>
      </c>
      <c r="T1384" s="7">
        <f t="shared" si="322"/>
        <v>6.5834613848856603E-3</v>
      </c>
      <c r="U1384" s="7" t="str">
        <f t="shared" si="323"/>
        <v/>
      </c>
      <c r="V1384" s="7">
        <f t="shared" si="324"/>
        <v>6.4894255366835041E-3</v>
      </c>
      <c r="W1384" s="7">
        <f t="shared" si="325"/>
        <v>1.1974717565433836E-3</v>
      </c>
      <c r="X1384" s="7">
        <f t="shared" si="326"/>
        <v>6.8875465430487089E-3</v>
      </c>
      <c r="Y1384" s="7">
        <f t="shared" si="327"/>
        <v>2.1812886786224346E-4</v>
      </c>
      <c r="Z1384" s="7">
        <v>1.575E-3</v>
      </c>
      <c r="AA1384" s="7">
        <f t="shared" si="328"/>
        <v>1.0288779257170061E-2</v>
      </c>
      <c r="AB1384" s="7">
        <f t="shared" si="329"/>
        <v>1.4355421332091787E-2</v>
      </c>
      <c r="AE1384" s="6">
        <v>45470</v>
      </c>
      <c r="AF1384" s="7">
        <v>12.24</v>
      </c>
      <c r="AG1384" s="7">
        <v>26.28</v>
      </c>
      <c r="AH1384" s="7">
        <v>95.69</v>
      </c>
      <c r="AI1384" s="7">
        <f t="shared" si="315"/>
        <v>3.9599999999999937</v>
      </c>
      <c r="AJ1384" s="7">
        <v>2.5499999999999998</v>
      </c>
      <c r="AK1384" s="7">
        <v>34.564999999999998</v>
      </c>
      <c r="AL1384" s="7">
        <f t="shared" si="316"/>
        <v>32.015000000000001</v>
      </c>
      <c r="AM1384" s="7">
        <v>5.33</v>
      </c>
      <c r="AN1384" s="7">
        <v>4.7</v>
      </c>
      <c r="AO1384" s="7">
        <v>4.29</v>
      </c>
      <c r="AP1384" s="7">
        <f t="shared" si="317"/>
        <v>-0.41000000000000014</v>
      </c>
      <c r="AQ1384" s="7">
        <v>2.2599999999999998</v>
      </c>
      <c r="AR1384" s="7">
        <v>124.3379</v>
      </c>
      <c r="AS1384" s="7">
        <v>2324.5</v>
      </c>
      <c r="AT1384" s="14">
        <v>313.17500000000001</v>
      </c>
      <c r="AU1384" s="14">
        <v>100.863</v>
      </c>
      <c r="AV1384" s="14">
        <v>69.099999999999994</v>
      </c>
      <c r="AY1384" s="6">
        <v>45470</v>
      </c>
      <c r="AZ1384" s="12">
        <v>0</v>
      </c>
      <c r="BA1384" s="12">
        <v>0</v>
      </c>
      <c r="BB1384" s="12">
        <v>0</v>
      </c>
      <c r="BE1384" s="6">
        <v>45470</v>
      </c>
      <c r="BF1384" t="s">
        <v>58</v>
      </c>
      <c r="BG1384" s="52">
        <v>5</v>
      </c>
    </row>
    <row r="1385" spans="1:59" x14ac:dyDescent="0.2">
      <c r="A1385" s="6">
        <v>45471</v>
      </c>
      <c r="B1385" s="12">
        <v>108.5364</v>
      </c>
      <c r="C1385" s="12">
        <v>144.92500000000001</v>
      </c>
      <c r="D1385" s="12">
        <v>108.1581</v>
      </c>
      <c r="E1385" s="12">
        <v>60.845599999999997</v>
      </c>
      <c r="F1385" s="12">
        <v>171.92920000000001</v>
      </c>
      <c r="G1385" s="12"/>
      <c r="H1385" s="12">
        <v>23.194199999999999</v>
      </c>
      <c r="I1385" s="12">
        <v>77.496499999999997</v>
      </c>
      <c r="J1385" s="12">
        <v>14.2257</v>
      </c>
      <c r="K1385" s="12">
        <v>84.849199999999996</v>
      </c>
      <c r="L1385" s="12">
        <v>82.83</v>
      </c>
      <c r="M1385" s="12">
        <v>87.26</v>
      </c>
      <c r="O1385" s="6">
        <v>45471</v>
      </c>
      <c r="P1385" s="7">
        <f t="shared" si="318"/>
        <v>1.9127077277446725E-3</v>
      </c>
      <c r="Q1385" s="7">
        <f t="shared" si="319"/>
        <v>6.3915539794613479E-4</v>
      </c>
      <c r="R1385" s="7">
        <f t="shared" si="320"/>
        <v>3.5900794642671338E-3</v>
      </c>
      <c r="S1385" s="7">
        <f t="shared" si="321"/>
        <v>5.4085808699889408E-3</v>
      </c>
      <c r="T1385" s="7">
        <f t="shared" si="322"/>
        <v>1.5157701304925523E-2</v>
      </c>
      <c r="U1385" s="7" t="str">
        <f t="shared" si="323"/>
        <v/>
      </c>
      <c r="V1385" s="7">
        <f t="shared" si="324"/>
        <v>-1.9604620401477344E-2</v>
      </c>
      <c r="W1385" s="7">
        <f t="shared" si="325"/>
        <v>-2.718324806702151E-2</v>
      </c>
      <c r="X1385" s="7">
        <f t="shared" si="326"/>
        <v>1.1780314986602399E-2</v>
      </c>
      <c r="Y1385" s="7">
        <f t="shared" si="327"/>
        <v>3.2651483427710711E-4</v>
      </c>
      <c r="Z1385" s="7">
        <v>-3.9430000000000003E-3</v>
      </c>
      <c r="AA1385" s="7">
        <f t="shared" si="328"/>
        <v>-2.5321048074058469E-3</v>
      </c>
      <c r="AB1385" s="7">
        <f t="shared" si="329"/>
        <v>2.9840490408797821E-3</v>
      </c>
      <c r="AE1385" s="6">
        <v>45471</v>
      </c>
      <c r="AF1385" s="7">
        <v>12.44</v>
      </c>
      <c r="AG1385" s="7">
        <v>26.54</v>
      </c>
      <c r="AH1385" s="7">
        <v>98.59</v>
      </c>
      <c r="AI1385" s="7">
        <f t="shared" si="315"/>
        <v>4.4300000000000068</v>
      </c>
      <c r="AJ1385" s="7">
        <v>2.42</v>
      </c>
      <c r="AK1385" s="7">
        <v>34.479999999999997</v>
      </c>
      <c r="AL1385" s="7">
        <f t="shared" si="316"/>
        <v>32.059999999999995</v>
      </c>
      <c r="AM1385" s="7">
        <v>5.33</v>
      </c>
      <c r="AN1385" s="7">
        <v>4.71</v>
      </c>
      <c r="AO1385" s="7">
        <v>4.3600000000000003</v>
      </c>
      <c r="AP1385" s="7">
        <f t="shared" si="317"/>
        <v>-0.34999999999999964</v>
      </c>
      <c r="AQ1385" s="7">
        <v>2.2799999999999998</v>
      </c>
      <c r="AR1385" s="7">
        <v>124.2103</v>
      </c>
      <c r="AS1385" s="7">
        <v>2327.6999999999998</v>
      </c>
      <c r="AT1385" s="14">
        <v>313.17500000000001</v>
      </c>
      <c r="AU1385" s="14">
        <v>100.863</v>
      </c>
      <c r="AV1385" s="14">
        <v>69.099999999999994</v>
      </c>
      <c r="AY1385" s="6">
        <v>45471</v>
      </c>
      <c r="AZ1385" s="12">
        <v>0</v>
      </c>
      <c r="BA1385" s="12">
        <v>0</v>
      </c>
      <c r="BB1385" s="12">
        <v>0</v>
      </c>
      <c r="BE1385" s="6">
        <v>45471</v>
      </c>
      <c r="BF1385" t="s">
        <v>58</v>
      </c>
      <c r="BG1385" s="52">
        <v>5</v>
      </c>
    </row>
    <row r="1386" spans="1:59" x14ac:dyDescent="0.2">
      <c r="A1386" s="6">
        <v>45474</v>
      </c>
      <c r="B1386" s="12">
        <v>108.3856</v>
      </c>
      <c r="C1386" s="12">
        <v>145.01769999999999</v>
      </c>
      <c r="D1386" s="12">
        <v>108.13930000000001</v>
      </c>
      <c r="E1386" s="12">
        <v>60.700800000000001</v>
      </c>
      <c r="F1386" s="12">
        <v>170.20820000000001</v>
      </c>
      <c r="G1386" s="12"/>
      <c r="H1386" s="12">
        <v>22.4739</v>
      </c>
      <c r="I1386" s="12">
        <v>75.666200000000003</v>
      </c>
      <c r="J1386" s="12">
        <v>14.3485</v>
      </c>
      <c r="K1386" s="12">
        <v>84.878900000000002</v>
      </c>
      <c r="L1386" s="12">
        <v>84.7</v>
      </c>
      <c r="M1386" s="12">
        <v>86.57</v>
      </c>
      <c r="O1386" s="6">
        <v>45474</v>
      </c>
      <c r="P1386" s="7">
        <f t="shared" si="318"/>
        <v>-1.3903617364094338E-3</v>
      </c>
      <c r="Q1386" s="7">
        <f t="shared" si="319"/>
        <v>6.3943671048510994E-4</v>
      </c>
      <c r="R1386" s="7">
        <f t="shared" si="320"/>
        <v>-1.7383472984275165E-4</v>
      </c>
      <c r="S1386" s="7">
        <f t="shared" si="321"/>
        <v>-2.3826303124004941E-3</v>
      </c>
      <c r="T1386" s="7">
        <f t="shared" si="322"/>
        <v>-1.006037057233624E-2</v>
      </c>
      <c r="U1386" s="7" t="str">
        <f t="shared" si="323"/>
        <v/>
      </c>
      <c r="V1386" s="7">
        <f t="shared" si="324"/>
        <v>-3.1547611527432136E-2</v>
      </c>
      <c r="W1386" s="7">
        <f t="shared" si="325"/>
        <v>-2.3901212655783433E-2</v>
      </c>
      <c r="X1386" s="7">
        <f t="shared" si="326"/>
        <v>8.5952191847995883E-3</v>
      </c>
      <c r="Y1386" s="7">
        <f t="shared" si="327"/>
        <v>3.4997151683356659E-4</v>
      </c>
      <c r="Z1386" s="7">
        <v>2.0560000000000001E-3</v>
      </c>
      <c r="AA1386" s="7">
        <f t="shared" si="328"/>
        <v>2.2325287047835936E-2</v>
      </c>
      <c r="AB1386" s="7">
        <f t="shared" si="329"/>
        <v>-7.938832467781225E-3</v>
      </c>
      <c r="AE1386" s="6">
        <v>45474</v>
      </c>
      <c r="AF1386" s="7">
        <v>12.22</v>
      </c>
      <c r="AG1386" s="7">
        <v>27.29</v>
      </c>
      <c r="AH1386" s="7">
        <v>106.23</v>
      </c>
      <c r="AI1386" s="7">
        <f t="shared" si="315"/>
        <v>1.8699999999999903</v>
      </c>
      <c r="AJ1386" s="7">
        <v>2.21</v>
      </c>
      <c r="AK1386" s="7">
        <v>33.484999999999999</v>
      </c>
      <c r="AL1386" s="7">
        <f t="shared" si="316"/>
        <v>31.274999999999999</v>
      </c>
      <c r="AM1386" s="7">
        <v>5.33</v>
      </c>
      <c r="AN1386" s="7">
        <v>4.7699999999999996</v>
      </c>
      <c r="AO1386" s="7">
        <v>4.4800000000000004</v>
      </c>
      <c r="AP1386" s="7">
        <f t="shared" si="317"/>
        <v>-0.28999999999999915</v>
      </c>
      <c r="AQ1386" s="7">
        <v>2.3199999999999998</v>
      </c>
      <c r="AR1386" s="7">
        <v>124.4667</v>
      </c>
      <c r="AS1386" s="7">
        <v>2327.6001000000001</v>
      </c>
      <c r="AT1386" s="14">
        <v>313.56900000000002</v>
      </c>
      <c r="AU1386" s="14">
        <v>99.975700000000003</v>
      </c>
      <c r="AV1386" s="14">
        <v>66.400000000000006</v>
      </c>
      <c r="AY1386" s="6">
        <v>45474</v>
      </c>
      <c r="AZ1386" s="12">
        <v>0</v>
      </c>
      <c r="BA1386" s="12">
        <v>0</v>
      </c>
      <c r="BB1386" s="12">
        <v>0</v>
      </c>
      <c r="BE1386" s="6">
        <v>45474</v>
      </c>
      <c r="BF1386" t="s">
        <v>58</v>
      </c>
      <c r="BG1386" s="52">
        <v>5</v>
      </c>
    </row>
    <row r="1387" spans="1:59" x14ac:dyDescent="0.2">
      <c r="A1387" s="6">
        <v>45475</v>
      </c>
      <c r="B1387" s="12">
        <v>107.6502</v>
      </c>
      <c r="C1387" s="12">
        <v>145.23070000000001</v>
      </c>
      <c r="D1387" s="12">
        <v>107.9123</v>
      </c>
      <c r="E1387" s="12">
        <v>60.198799999999999</v>
      </c>
      <c r="F1387" s="12">
        <v>171.55549999999999</v>
      </c>
      <c r="G1387" s="12"/>
      <c r="H1387" s="12">
        <v>22.789100000000001</v>
      </c>
      <c r="I1387" s="12">
        <v>76.924499999999995</v>
      </c>
      <c r="J1387" s="12">
        <v>14.383599999999999</v>
      </c>
      <c r="K1387" s="12">
        <v>84.888199999999998</v>
      </c>
      <c r="L1387" s="12">
        <v>84.09</v>
      </c>
      <c r="M1387" s="12">
        <v>88.28</v>
      </c>
      <c r="O1387" s="6">
        <v>45475</v>
      </c>
      <c r="P1387" s="7">
        <f t="shared" si="318"/>
        <v>-6.808157171559877E-3</v>
      </c>
      <c r="Q1387" s="7">
        <f t="shared" si="319"/>
        <v>1.4677086125987903E-3</v>
      </c>
      <c r="R1387" s="7">
        <f t="shared" si="320"/>
        <v>-2.1013506359577137E-3</v>
      </c>
      <c r="S1387" s="7">
        <f t="shared" si="321"/>
        <v>-8.3044589889846691E-3</v>
      </c>
      <c r="T1387" s="7">
        <f t="shared" si="322"/>
        <v>7.8844358221349855E-3</v>
      </c>
      <c r="U1387" s="7" t="str">
        <f t="shared" si="323"/>
        <v/>
      </c>
      <c r="V1387" s="7">
        <f t="shared" si="324"/>
        <v>1.3927715583353343E-2</v>
      </c>
      <c r="W1387" s="7">
        <f t="shared" si="325"/>
        <v>1.6492859956083926E-2</v>
      </c>
      <c r="X1387" s="7">
        <f t="shared" si="326"/>
        <v>2.443261540984809E-3</v>
      </c>
      <c r="Y1387" s="7">
        <f t="shared" si="327"/>
        <v>1.09561864569747E-4</v>
      </c>
      <c r="Z1387" s="7">
        <v>6.7070000000000003E-3</v>
      </c>
      <c r="AA1387" s="7">
        <f t="shared" si="328"/>
        <v>-7.2279478132020632E-3</v>
      </c>
      <c r="AB1387" s="7">
        <f t="shared" si="329"/>
        <v>1.9560246160853442E-2</v>
      </c>
      <c r="AE1387" s="6">
        <v>45475</v>
      </c>
      <c r="AF1387" s="7">
        <v>12.03</v>
      </c>
      <c r="AG1387" s="7">
        <v>25.82</v>
      </c>
      <c r="AH1387" s="7">
        <v>107.51</v>
      </c>
      <c r="AI1387" s="7">
        <f t="shared" si="315"/>
        <v>4.1899999999999977</v>
      </c>
      <c r="AJ1387" s="7">
        <v>2.06</v>
      </c>
      <c r="AK1387" s="7">
        <v>33.685000000000002</v>
      </c>
      <c r="AL1387" s="7">
        <f t="shared" si="316"/>
        <v>31.625000000000004</v>
      </c>
      <c r="AM1387" s="7">
        <v>5.33</v>
      </c>
      <c r="AN1387" s="7">
        <v>4.74</v>
      </c>
      <c r="AO1387" s="7">
        <v>4.43</v>
      </c>
      <c r="AP1387" s="7">
        <f t="shared" si="317"/>
        <v>-0.3100000000000005</v>
      </c>
      <c r="AQ1387" s="7">
        <v>2.2999999999999998</v>
      </c>
      <c r="AR1387" s="7">
        <v>124.29170000000001</v>
      </c>
      <c r="AS1387" s="7">
        <v>2323</v>
      </c>
      <c r="AT1387" s="14">
        <v>313.56900000000002</v>
      </c>
      <c r="AU1387" s="14">
        <v>99.975700000000003</v>
      </c>
      <c r="AV1387" s="14">
        <v>66.400000000000006</v>
      </c>
      <c r="AY1387" s="6">
        <v>45475</v>
      </c>
      <c r="AZ1387" s="12">
        <v>0</v>
      </c>
      <c r="BA1387" s="12">
        <v>0</v>
      </c>
      <c r="BB1387" s="12">
        <v>0</v>
      </c>
      <c r="BE1387" s="6">
        <v>45475</v>
      </c>
      <c r="BF1387" t="s">
        <v>58</v>
      </c>
      <c r="BG1387" s="52">
        <v>5</v>
      </c>
    </row>
    <row r="1388" spans="1:59" x14ac:dyDescent="0.2">
      <c r="A1388" s="6">
        <v>45476</v>
      </c>
      <c r="B1388" s="12">
        <v>108.197</v>
      </c>
      <c r="C1388" s="12">
        <v>145.19370000000001</v>
      </c>
      <c r="D1388" s="12">
        <v>108.5269</v>
      </c>
      <c r="E1388" s="12">
        <v>60.160200000000003</v>
      </c>
      <c r="F1388" s="12">
        <v>171.18180000000001</v>
      </c>
      <c r="G1388" s="12"/>
      <c r="H1388" s="12">
        <v>22.69</v>
      </c>
      <c r="I1388" s="12">
        <v>77.772999999999996</v>
      </c>
      <c r="J1388" s="12">
        <v>14.3222</v>
      </c>
      <c r="K1388" s="12">
        <v>84.9161</v>
      </c>
      <c r="L1388" s="12">
        <v>85.19</v>
      </c>
      <c r="M1388" s="12">
        <v>88.25</v>
      </c>
      <c r="O1388" s="6">
        <v>45476</v>
      </c>
      <c r="P1388" s="7">
        <f t="shared" si="318"/>
        <v>5.066557914082395E-3</v>
      </c>
      <c r="Q1388" s="7">
        <f t="shared" si="319"/>
        <v>-2.5479952924197045E-4</v>
      </c>
      <c r="R1388" s="7">
        <f t="shared" si="320"/>
        <v>5.6792083126449532E-3</v>
      </c>
      <c r="S1388" s="7">
        <f t="shared" si="321"/>
        <v>-6.4141445713860343E-4</v>
      </c>
      <c r="T1388" s="7">
        <f t="shared" si="322"/>
        <v>-2.1806797689655653E-3</v>
      </c>
      <c r="U1388" s="7" t="str">
        <f t="shared" si="323"/>
        <v/>
      </c>
      <c r="V1388" s="7">
        <f t="shared" si="324"/>
        <v>-4.3580526812255407E-3</v>
      </c>
      <c r="W1388" s="7">
        <f t="shared" si="325"/>
        <v>1.0969905899467412E-2</v>
      </c>
      <c r="X1388" s="7">
        <f t="shared" si="326"/>
        <v>-4.2778876489505662E-3</v>
      </c>
      <c r="Y1388" s="7">
        <f t="shared" si="327"/>
        <v>3.2861358930343906E-4</v>
      </c>
      <c r="Z1388" s="7">
        <v>4.4530000000000004E-3</v>
      </c>
      <c r="AA1388" s="7">
        <f t="shared" si="328"/>
        <v>1.299640220994237E-2</v>
      </c>
      <c r="AB1388" s="7">
        <f t="shared" si="329"/>
        <v>-3.3988557512955076E-4</v>
      </c>
      <c r="AE1388" s="6">
        <v>45476</v>
      </c>
      <c r="AF1388" s="7">
        <v>12.09</v>
      </c>
      <c r="AG1388" s="7">
        <v>24.62</v>
      </c>
      <c r="AH1388" s="7">
        <v>102.83</v>
      </c>
      <c r="AI1388" s="7">
        <f t="shared" si="315"/>
        <v>3.0600000000000023</v>
      </c>
      <c r="AJ1388" s="7">
        <v>2.02</v>
      </c>
      <c r="AK1388" s="7">
        <v>32.691000000000003</v>
      </c>
      <c r="AL1388" s="7">
        <f t="shared" si="316"/>
        <v>30.671000000000003</v>
      </c>
      <c r="AM1388" s="7">
        <v>5.33</v>
      </c>
      <c r="AN1388" s="7">
        <v>4.71</v>
      </c>
      <c r="AO1388" s="7">
        <v>4.3600000000000003</v>
      </c>
      <c r="AP1388" s="7">
        <f t="shared" si="317"/>
        <v>-0.34999999999999964</v>
      </c>
      <c r="AQ1388" s="7">
        <v>2.27</v>
      </c>
      <c r="AR1388" s="7">
        <v>123.77679999999999</v>
      </c>
      <c r="AS1388" s="7">
        <v>2359.8000000000002</v>
      </c>
      <c r="AT1388" s="14">
        <v>313.56900000000002</v>
      </c>
      <c r="AU1388" s="14">
        <v>99.975700000000003</v>
      </c>
      <c r="AV1388" s="14">
        <v>66.400000000000006</v>
      </c>
      <c r="AY1388" s="6">
        <v>45476</v>
      </c>
      <c r="AZ1388" s="12">
        <v>0</v>
      </c>
      <c r="BA1388" s="12">
        <v>0</v>
      </c>
      <c r="BB1388" s="12">
        <v>0</v>
      </c>
      <c r="BE1388" s="6">
        <v>45476</v>
      </c>
      <c r="BF1388" t="s">
        <v>58</v>
      </c>
      <c r="BG1388" s="52">
        <v>5</v>
      </c>
    </row>
    <row r="1389" spans="1:59" x14ac:dyDescent="0.2">
      <c r="A1389" s="6">
        <v>45478</v>
      </c>
      <c r="B1389" s="12">
        <v>106.8865</v>
      </c>
      <c r="C1389" s="12">
        <v>142.9701</v>
      </c>
      <c r="D1389" s="12">
        <v>106.4277</v>
      </c>
      <c r="E1389" s="12">
        <v>59.648600000000002</v>
      </c>
      <c r="F1389" s="12">
        <v>171.29</v>
      </c>
      <c r="G1389" s="12"/>
      <c r="H1389" s="12">
        <v>21.933700000000002</v>
      </c>
      <c r="I1389" s="12">
        <v>76.161900000000003</v>
      </c>
      <c r="J1389" s="12">
        <v>14.1906</v>
      </c>
      <c r="K1389" s="12">
        <v>84.943899999999999</v>
      </c>
      <c r="L1389" s="12">
        <v>84.44</v>
      </c>
      <c r="M1389" s="12">
        <v>88.66</v>
      </c>
      <c r="O1389" s="6">
        <v>45478</v>
      </c>
      <c r="P1389" s="7">
        <f t="shared" si="318"/>
        <v>-1.2186115788075085E-2</v>
      </c>
      <c r="Q1389" s="7">
        <f t="shared" si="319"/>
        <v>-1.5433195531373864E-2</v>
      </c>
      <c r="R1389" s="7">
        <f t="shared" si="320"/>
        <v>-1.9532187147895272E-2</v>
      </c>
      <c r="S1389" s="7">
        <f t="shared" si="321"/>
        <v>-8.5403260787335379E-3</v>
      </c>
      <c r="T1389" s="7">
        <f t="shared" si="322"/>
        <v>6.3187686460645172E-4</v>
      </c>
      <c r="U1389" s="7" t="str">
        <f t="shared" si="323"/>
        <v/>
      </c>
      <c r="V1389" s="7">
        <f t="shared" si="324"/>
        <v>-3.3900031943093489E-2</v>
      </c>
      <c r="W1389" s="7">
        <f t="shared" si="325"/>
        <v>-2.0932989598026336E-2</v>
      </c>
      <c r="X1389" s="7">
        <f t="shared" si="326"/>
        <v>-9.231007441203436E-3</v>
      </c>
      <c r="Y1389" s="7">
        <f t="shared" si="327"/>
        <v>3.2732839100687786E-4</v>
      </c>
      <c r="Z1389" s="7">
        <v>5.7499999999999999E-3</v>
      </c>
      <c r="AA1389" s="7">
        <f t="shared" si="328"/>
        <v>-8.8428330746292902E-3</v>
      </c>
      <c r="AB1389" s="7">
        <f t="shared" si="329"/>
        <v>4.6351335035011926E-3</v>
      </c>
      <c r="AE1389" s="6">
        <v>45478</v>
      </c>
      <c r="AF1389" s="7">
        <v>12.48</v>
      </c>
      <c r="AG1389" s="7">
        <v>23.78</v>
      </c>
      <c r="AH1389" s="7">
        <v>98.78</v>
      </c>
      <c r="AI1389" s="7">
        <f t="shared" si="315"/>
        <v>4.2199999999999989</v>
      </c>
      <c r="AJ1389" s="7">
        <v>2.02</v>
      </c>
      <c r="AK1389" s="7">
        <v>33.067</v>
      </c>
      <c r="AL1389" s="7">
        <f t="shared" si="316"/>
        <v>31.047000000000001</v>
      </c>
      <c r="AM1389" s="7">
        <v>5.33</v>
      </c>
      <c r="AN1389" s="7">
        <v>4.5999999999999996</v>
      </c>
      <c r="AO1389" s="7">
        <v>4.28</v>
      </c>
      <c r="AP1389" s="7">
        <f t="shared" si="317"/>
        <v>-0.3199999999999994</v>
      </c>
      <c r="AQ1389" s="7">
        <v>2.2799999999999998</v>
      </c>
      <c r="AR1389" s="7">
        <v>123.47620000000001</v>
      </c>
      <c r="AS1389" s="7">
        <v>2388.5</v>
      </c>
      <c r="AT1389" s="14">
        <v>313.56900000000002</v>
      </c>
      <c r="AU1389" s="14">
        <v>99.975700000000003</v>
      </c>
      <c r="AV1389" s="14">
        <v>66.400000000000006</v>
      </c>
      <c r="AY1389" s="6">
        <v>45478</v>
      </c>
      <c r="AZ1389" s="12">
        <v>0</v>
      </c>
      <c r="BA1389" s="12">
        <v>0</v>
      </c>
      <c r="BB1389" s="12">
        <v>0</v>
      </c>
      <c r="BE1389" s="6">
        <v>45478</v>
      </c>
      <c r="BF1389" t="s">
        <v>58</v>
      </c>
      <c r="BG1389" s="52">
        <v>5</v>
      </c>
    </row>
    <row r="1390" spans="1:59" x14ac:dyDescent="0.2">
      <c r="A1390" s="6">
        <v>45481</v>
      </c>
      <c r="B1390" s="12">
        <v>105.7646</v>
      </c>
      <c r="C1390" s="12">
        <v>142.98859999999999</v>
      </c>
      <c r="D1390" s="12">
        <v>106.1251</v>
      </c>
      <c r="E1390" s="12">
        <v>58.837699999999998</v>
      </c>
      <c r="F1390" s="12">
        <v>172.4897</v>
      </c>
      <c r="G1390" s="12"/>
      <c r="H1390" s="12">
        <v>21.429500000000001</v>
      </c>
      <c r="I1390" s="12">
        <v>74.445899999999995</v>
      </c>
      <c r="J1390" s="12">
        <v>14.111700000000001</v>
      </c>
      <c r="K1390" s="12">
        <v>84.962500000000006</v>
      </c>
      <c r="L1390" s="12">
        <v>83.63</v>
      </c>
      <c r="M1390" s="12">
        <v>87.15</v>
      </c>
      <c r="O1390" s="6">
        <v>45481</v>
      </c>
      <c r="P1390" s="7">
        <f t="shared" si="318"/>
        <v>-1.0551653944887808E-2</v>
      </c>
      <c r="Q1390" s="7">
        <f t="shared" si="319"/>
        <v>1.2938931409176715E-4</v>
      </c>
      <c r="R1390" s="7">
        <f t="shared" si="320"/>
        <v>-2.84729445515323E-3</v>
      </c>
      <c r="S1390" s="7">
        <f t="shared" si="321"/>
        <v>-1.3687872111234923E-2</v>
      </c>
      <c r="T1390" s="7">
        <f t="shared" si="322"/>
        <v>6.9794980338716648E-3</v>
      </c>
      <c r="U1390" s="7" t="str">
        <f t="shared" si="323"/>
        <v/>
      </c>
      <c r="V1390" s="7">
        <f t="shared" si="324"/>
        <v>-2.3255789413242932E-2</v>
      </c>
      <c r="W1390" s="7">
        <f t="shared" si="325"/>
        <v>-2.2788650554462601E-2</v>
      </c>
      <c r="X1390" s="7">
        <f t="shared" si="326"/>
        <v>-5.5755330410660782E-3</v>
      </c>
      <c r="Y1390" s="7">
        <f t="shared" si="327"/>
        <v>2.1894407831972828E-4</v>
      </c>
      <c r="Z1390" s="7">
        <v>1.1529999999999999E-3</v>
      </c>
      <c r="AA1390" s="7">
        <f t="shared" si="328"/>
        <v>-9.6389155866854793E-3</v>
      </c>
      <c r="AB1390" s="7">
        <f t="shared" si="329"/>
        <v>-1.7178057350877473E-2</v>
      </c>
      <c r="AE1390" s="6">
        <v>45481</v>
      </c>
      <c r="AF1390" s="7">
        <v>12.37</v>
      </c>
      <c r="AG1390" s="7">
        <v>23.81</v>
      </c>
      <c r="AH1390" s="7">
        <v>97.96</v>
      </c>
      <c r="AI1390" s="7">
        <f t="shared" si="315"/>
        <v>3.5200000000000102</v>
      </c>
      <c r="AJ1390" s="7">
        <v>2.1</v>
      </c>
      <c r="AK1390" s="7">
        <v>32.286000000000001</v>
      </c>
      <c r="AL1390" s="7">
        <f t="shared" si="316"/>
        <v>30.186</v>
      </c>
      <c r="AM1390" s="7">
        <v>5.33</v>
      </c>
      <c r="AN1390" s="7">
        <v>4.62</v>
      </c>
      <c r="AO1390" s="7">
        <v>4.28</v>
      </c>
      <c r="AP1390" s="7">
        <f t="shared" si="317"/>
        <v>-0.33999999999999986</v>
      </c>
      <c r="AQ1390" s="7">
        <v>2.27</v>
      </c>
      <c r="AR1390" s="7">
        <v>123.35760000000001</v>
      </c>
      <c r="AS1390" s="7">
        <v>2355.1999999999998</v>
      </c>
      <c r="AT1390" s="14">
        <v>313.56900000000002</v>
      </c>
      <c r="AU1390" s="14">
        <v>99.975700000000003</v>
      </c>
      <c r="AV1390" s="14">
        <v>66.400000000000006</v>
      </c>
      <c r="AY1390" s="6">
        <v>45481</v>
      </c>
      <c r="AZ1390" s="12">
        <v>0</v>
      </c>
      <c r="BA1390" s="12">
        <v>0</v>
      </c>
      <c r="BB1390" s="12">
        <v>0</v>
      </c>
      <c r="BE1390" s="6">
        <v>45481</v>
      </c>
      <c r="BF1390" t="s">
        <v>58</v>
      </c>
      <c r="BG1390" s="52">
        <v>5</v>
      </c>
    </row>
    <row r="1391" spans="1:59" x14ac:dyDescent="0.2">
      <c r="A1391" s="6">
        <v>45482</v>
      </c>
      <c r="B1391" s="12">
        <v>104.5955</v>
      </c>
      <c r="C1391" s="12">
        <v>141.73779999999999</v>
      </c>
      <c r="D1391" s="12">
        <v>105.1417</v>
      </c>
      <c r="E1391" s="12">
        <v>58.905299999999997</v>
      </c>
      <c r="F1391" s="12">
        <v>173.06010000000001</v>
      </c>
      <c r="G1391" s="12"/>
      <c r="H1391" s="12">
        <v>21.159300000000002</v>
      </c>
      <c r="I1391" s="12">
        <v>74.703299999999999</v>
      </c>
      <c r="J1391" s="12">
        <v>14.138</v>
      </c>
      <c r="K1391" s="12">
        <v>84.962500000000006</v>
      </c>
      <c r="L1391" s="12">
        <v>82.78</v>
      </c>
      <c r="M1391" s="12">
        <v>86.48</v>
      </c>
      <c r="O1391" s="6">
        <v>45482</v>
      </c>
      <c r="P1391" s="7">
        <f t="shared" si="318"/>
        <v>-1.1115340189614761E-2</v>
      </c>
      <c r="Q1391" s="7">
        <f t="shared" si="319"/>
        <v>-8.786034917873959E-3</v>
      </c>
      <c r="R1391" s="7">
        <f t="shared" si="320"/>
        <v>-9.3096227378885558E-3</v>
      </c>
      <c r="S1391" s="7">
        <f t="shared" si="321"/>
        <v>1.1482637172079409E-3</v>
      </c>
      <c r="T1391" s="7">
        <f t="shared" si="322"/>
        <v>3.30140846893765E-3</v>
      </c>
      <c r="U1391" s="7" t="str">
        <f t="shared" si="323"/>
        <v/>
      </c>
      <c r="V1391" s="7">
        <f t="shared" si="324"/>
        <v>-1.2688952277957416E-2</v>
      </c>
      <c r="W1391" s="7">
        <f t="shared" si="325"/>
        <v>3.4515807733811713E-3</v>
      </c>
      <c r="X1391" s="7">
        <f t="shared" si="326"/>
        <v>1.8619672136933121E-3</v>
      </c>
      <c r="Y1391" s="7">
        <f t="shared" si="327"/>
        <v>0</v>
      </c>
      <c r="Z1391" s="7">
        <v>9.7199999999999999E-4</v>
      </c>
      <c r="AA1391" s="7">
        <f t="shared" si="328"/>
        <v>-1.021582107284803E-2</v>
      </c>
      <c r="AB1391" s="7">
        <f t="shared" si="329"/>
        <v>-7.7175986350770829E-3</v>
      </c>
      <c r="AE1391" s="6">
        <v>45482</v>
      </c>
      <c r="AF1391" s="7">
        <v>12.51</v>
      </c>
      <c r="AG1391" s="7">
        <v>24.19</v>
      </c>
      <c r="AH1391" s="7">
        <v>95.62</v>
      </c>
      <c r="AI1391" s="7">
        <f t="shared" si="315"/>
        <v>3.7000000000000028</v>
      </c>
      <c r="AJ1391" s="7">
        <v>2.42</v>
      </c>
      <c r="AK1391" s="7">
        <v>31.335000000000001</v>
      </c>
      <c r="AL1391" s="7">
        <f t="shared" si="316"/>
        <v>28.914999999999999</v>
      </c>
      <c r="AM1391" s="7">
        <v>5.33</v>
      </c>
      <c r="AN1391" s="7">
        <v>4.62</v>
      </c>
      <c r="AO1391" s="7">
        <v>4.3</v>
      </c>
      <c r="AP1391" s="7">
        <f t="shared" si="317"/>
        <v>-0.32000000000000028</v>
      </c>
      <c r="AQ1391" s="7">
        <v>2.2599999999999998</v>
      </c>
      <c r="AR1391" s="7">
        <v>123.4071</v>
      </c>
      <c r="AS1391" s="7">
        <v>2360.1001000000001</v>
      </c>
      <c r="AT1391" s="14">
        <v>313.56900000000002</v>
      </c>
      <c r="AU1391" s="14">
        <v>99.975700000000003</v>
      </c>
      <c r="AV1391" s="14">
        <v>66.400000000000006</v>
      </c>
      <c r="AY1391" s="6">
        <v>45482</v>
      </c>
      <c r="AZ1391" s="12">
        <v>0</v>
      </c>
      <c r="BA1391" s="12">
        <v>0</v>
      </c>
      <c r="BB1391" s="12">
        <v>0</v>
      </c>
      <c r="BE1391" s="6">
        <v>45482</v>
      </c>
      <c r="BF1391" t="s">
        <v>58</v>
      </c>
      <c r="BG1391" s="52">
        <v>5</v>
      </c>
    </row>
    <row r="1392" spans="1:59" x14ac:dyDescent="0.2">
      <c r="A1392" s="6">
        <v>45483</v>
      </c>
      <c r="B1392" s="12">
        <v>105.5194</v>
      </c>
      <c r="C1392" s="12">
        <v>143.72980000000001</v>
      </c>
      <c r="D1392" s="12">
        <v>106.4088</v>
      </c>
      <c r="E1392" s="12">
        <v>59.281799999999997</v>
      </c>
      <c r="F1392" s="12">
        <v>172.01769999999999</v>
      </c>
      <c r="G1392" s="12"/>
      <c r="H1392" s="12">
        <v>21.0153</v>
      </c>
      <c r="I1392" s="12">
        <v>74.674700000000001</v>
      </c>
      <c r="J1392" s="12">
        <v>14.2783</v>
      </c>
      <c r="K1392" s="12">
        <v>84.981099999999998</v>
      </c>
      <c r="L1392" s="12">
        <v>83.39</v>
      </c>
      <c r="M1392" s="12">
        <v>86.55</v>
      </c>
      <c r="O1392" s="6">
        <v>45483</v>
      </c>
      <c r="P1392" s="7">
        <f t="shared" si="318"/>
        <v>8.7942925941536156E-3</v>
      </c>
      <c r="Q1392" s="7">
        <f t="shared" si="319"/>
        <v>1.3956276179742209E-2</v>
      </c>
      <c r="R1392" s="7">
        <f t="shared" si="320"/>
        <v>1.1979316076225054E-2</v>
      </c>
      <c r="S1392" s="7">
        <f t="shared" si="321"/>
        <v>6.3712752679299187E-3</v>
      </c>
      <c r="T1392" s="7">
        <f t="shared" si="322"/>
        <v>-6.0415545170655468E-3</v>
      </c>
      <c r="U1392" s="7" t="str">
        <f t="shared" si="323"/>
        <v/>
      </c>
      <c r="V1392" s="7">
        <f t="shared" si="324"/>
        <v>-6.8287812847834381E-3</v>
      </c>
      <c r="W1392" s="7">
        <f t="shared" si="325"/>
        <v>-3.8292118450458846E-4</v>
      </c>
      <c r="X1392" s="7">
        <f t="shared" si="326"/>
        <v>9.8746944568980748E-3</v>
      </c>
      <c r="Y1392" s="7">
        <f t="shared" si="327"/>
        <v>2.1889615230297327E-4</v>
      </c>
      <c r="Z1392" s="7">
        <v>9.8460000000000006E-3</v>
      </c>
      <c r="AA1392" s="7">
        <f t="shared" si="328"/>
        <v>7.3419117783075352E-3</v>
      </c>
      <c r="AB1392" s="7">
        <f t="shared" si="329"/>
        <v>8.0910829126534258E-4</v>
      </c>
      <c r="AE1392" s="6">
        <v>45483</v>
      </c>
      <c r="AF1392" s="7">
        <v>12.85</v>
      </c>
      <c r="AG1392" s="7">
        <v>24.01</v>
      </c>
      <c r="AH1392" s="7">
        <v>92.97</v>
      </c>
      <c r="AI1392" s="7">
        <f t="shared" si="315"/>
        <v>3.1599999999999966</v>
      </c>
      <c r="AJ1392" s="7">
        <v>2.4</v>
      </c>
      <c r="AK1392" s="7">
        <v>30.783999999999999</v>
      </c>
      <c r="AL1392" s="7">
        <f t="shared" si="316"/>
        <v>28.384</v>
      </c>
      <c r="AM1392" s="7">
        <v>5.33</v>
      </c>
      <c r="AN1392" s="7">
        <v>4.62</v>
      </c>
      <c r="AO1392" s="7">
        <v>4.28</v>
      </c>
      <c r="AP1392" s="7">
        <f t="shared" si="317"/>
        <v>-0.33999999999999986</v>
      </c>
      <c r="AQ1392" s="7">
        <v>2.27</v>
      </c>
      <c r="AR1392" s="7">
        <v>123.1895</v>
      </c>
      <c r="AS1392" s="7">
        <v>2372.1999999999998</v>
      </c>
      <c r="AT1392" s="14">
        <v>313.56900000000002</v>
      </c>
      <c r="AU1392" s="14">
        <v>99.975700000000003</v>
      </c>
      <c r="AV1392" s="14">
        <v>66.400000000000006</v>
      </c>
      <c r="AY1392" s="6">
        <v>45483</v>
      </c>
      <c r="AZ1392" s="12">
        <v>0</v>
      </c>
      <c r="BA1392" s="12">
        <v>0</v>
      </c>
      <c r="BB1392" s="12">
        <v>0</v>
      </c>
      <c r="BE1392" s="6">
        <v>45483</v>
      </c>
      <c r="BF1392" t="s">
        <v>58</v>
      </c>
      <c r="BG1392" s="52">
        <v>5</v>
      </c>
    </row>
    <row r="1393" spans="1:59" x14ac:dyDescent="0.2">
      <c r="A1393" s="6">
        <v>45484</v>
      </c>
      <c r="B1393" s="12">
        <v>106.7734</v>
      </c>
      <c r="C1393" s="12">
        <v>143.8503</v>
      </c>
      <c r="D1393" s="12">
        <v>107.7894</v>
      </c>
      <c r="E1393" s="12">
        <v>59.349299999999999</v>
      </c>
      <c r="F1393" s="12">
        <v>173.483</v>
      </c>
      <c r="G1393" s="12"/>
      <c r="H1393" s="12">
        <v>21.033300000000001</v>
      </c>
      <c r="I1393" s="12">
        <v>74.588899999999995</v>
      </c>
      <c r="J1393" s="12">
        <v>14.304600000000001</v>
      </c>
      <c r="K1393" s="12">
        <v>84.990399999999994</v>
      </c>
      <c r="L1393" s="12">
        <v>83.92</v>
      </c>
      <c r="M1393" s="12">
        <v>86.49</v>
      </c>
      <c r="O1393" s="6">
        <v>45484</v>
      </c>
      <c r="P1393" s="7">
        <f t="shared" si="318"/>
        <v>1.1814009567135218E-2</v>
      </c>
      <c r="Q1393" s="7">
        <f t="shared" si="319"/>
        <v>8.3802743689249644E-4</v>
      </c>
      <c r="R1393" s="7">
        <f t="shared" si="320"/>
        <v>1.2891043144529124E-2</v>
      </c>
      <c r="S1393" s="7">
        <f t="shared" si="321"/>
        <v>1.137981647045266E-3</v>
      </c>
      <c r="T1393" s="7">
        <f t="shared" si="322"/>
        <v>8.4822333817235786E-3</v>
      </c>
      <c r="U1393" s="7" t="str">
        <f t="shared" si="323"/>
        <v/>
      </c>
      <c r="V1393" s="7">
        <f t="shared" si="324"/>
        <v>8.5615221907482176E-4</v>
      </c>
      <c r="W1393" s="7">
        <f t="shared" si="325"/>
        <v>-1.1496441121616882E-3</v>
      </c>
      <c r="X1393" s="7">
        <f t="shared" si="326"/>
        <v>1.840261654501029E-3</v>
      </c>
      <c r="Y1393" s="7">
        <f t="shared" si="327"/>
        <v>1.0943011045123177E-4</v>
      </c>
      <c r="Z1393" s="7">
        <v>-8.6599999999999993E-3</v>
      </c>
      <c r="AA1393" s="7">
        <f t="shared" si="328"/>
        <v>6.3355659891477963E-3</v>
      </c>
      <c r="AB1393" s="7">
        <f t="shared" si="329"/>
        <v>-6.9348130379772474E-4</v>
      </c>
      <c r="AE1393" s="6">
        <v>45484</v>
      </c>
      <c r="AF1393" s="7">
        <v>12.92</v>
      </c>
      <c r="AG1393" s="7">
        <v>24.01</v>
      </c>
      <c r="AH1393" s="7">
        <v>89.67</v>
      </c>
      <c r="AI1393" s="7">
        <f t="shared" si="315"/>
        <v>2.5699999999999932</v>
      </c>
      <c r="AJ1393" s="7">
        <v>2.23</v>
      </c>
      <c r="AK1393" s="7">
        <v>31.111999999999998</v>
      </c>
      <c r="AL1393" s="7">
        <f t="shared" si="316"/>
        <v>28.881999999999998</v>
      </c>
      <c r="AM1393" s="7">
        <v>5.33</v>
      </c>
      <c r="AN1393" s="7">
        <v>4.5</v>
      </c>
      <c r="AO1393" s="7">
        <v>4.2</v>
      </c>
      <c r="AP1393" s="7">
        <f t="shared" si="317"/>
        <v>-0.29999999999999982</v>
      </c>
      <c r="AQ1393" s="7">
        <v>2.25</v>
      </c>
      <c r="AR1393" s="7">
        <v>122.76900000000001</v>
      </c>
      <c r="AS1393" s="7">
        <v>2415</v>
      </c>
      <c r="AT1393" s="14">
        <v>313.56900000000002</v>
      </c>
      <c r="AU1393" s="14">
        <v>99.975700000000003</v>
      </c>
      <c r="AV1393" s="14">
        <v>66.400000000000006</v>
      </c>
      <c r="AY1393" s="6">
        <v>45484</v>
      </c>
      <c r="AZ1393" s="12">
        <v>0</v>
      </c>
      <c r="BA1393" s="12">
        <v>0</v>
      </c>
      <c r="BB1393" s="12">
        <v>0</v>
      </c>
      <c r="BE1393" s="6">
        <v>45484</v>
      </c>
      <c r="BF1393" t="s">
        <v>58</v>
      </c>
      <c r="BG1393" s="52">
        <v>5</v>
      </c>
    </row>
    <row r="1394" spans="1:59" x14ac:dyDescent="0.2">
      <c r="A1394" s="6">
        <v>45485</v>
      </c>
      <c r="B1394" s="12">
        <v>106.79219999999999</v>
      </c>
      <c r="C1394" s="12">
        <v>144.15600000000001</v>
      </c>
      <c r="D1394" s="12">
        <v>106.98560000000001</v>
      </c>
      <c r="E1394" s="12">
        <v>59.079099999999997</v>
      </c>
      <c r="F1394" s="12">
        <v>174.6139</v>
      </c>
      <c r="G1394" s="12"/>
      <c r="H1394" s="12">
        <v>21.195399999999999</v>
      </c>
      <c r="I1394" s="12">
        <v>72.844300000000004</v>
      </c>
      <c r="J1394" s="12">
        <v>14.252000000000001</v>
      </c>
      <c r="K1394" s="12">
        <v>85.027500000000003</v>
      </c>
      <c r="L1394" s="12">
        <v>83.49</v>
      </c>
      <c r="M1394" s="12">
        <v>87.35</v>
      </c>
      <c r="O1394" s="6">
        <v>45485</v>
      </c>
      <c r="P1394" s="7">
        <f t="shared" si="318"/>
        <v>1.7605831696276405E-4</v>
      </c>
      <c r="Q1394" s="7">
        <f t="shared" si="319"/>
        <v>2.1228710261210018E-3</v>
      </c>
      <c r="R1394" s="7">
        <f t="shared" si="320"/>
        <v>-7.4850774329456929E-3</v>
      </c>
      <c r="S1394" s="7">
        <f t="shared" si="321"/>
        <v>-4.5631025807954216E-3</v>
      </c>
      <c r="T1394" s="7">
        <f t="shared" si="322"/>
        <v>6.4976388977634669E-3</v>
      </c>
      <c r="U1394" s="7" t="str">
        <f t="shared" si="323"/>
        <v/>
      </c>
      <c r="V1394" s="7">
        <f t="shared" si="324"/>
        <v>7.6772809103315166E-3</v>
      </c>
      <c r="W1394" s="7">
        <f t="shared" si="325"/>
        <v>-2.3667415958093806E-2</v>
      </c>
      <c r="X1394" s="7">
        <f t="shared" si="326"/>
        <v>-3.6839161165717186E-3</v>
      </c>
      <c r="Y1394" s="7">
        <f t="shared" si="327"/>
        <v>4.364246422155431E-4</v>
      </c>
      <c r="Z1394" s="7">
        <v>6.2880000000000002E-3</v>
      </c>
      <c r="AA1394" s="7">
        <f t="shared" si="328"/>
        <v>-5.1370998821327271E-3</v>
      </c>
      <c r="AB1394" s="7">
        <f t="shared" si="329"/>
        <v>9.8942362616449599E-3</v>
      </c>
      <c r="AE1394" s="6">
        <v>45485</v>
      </c>
      <c r="AF1394" s="7">
        <v>12.46</v>
      </c>
      <c r="AG1394" s="7">
        <v>24.12</v>
      </c>
      <c r="AH1394" s="7">
        <v>86.79</v>
      </c>
      <c r="AI1394" s="7">
        <f t="shared" si="315"/>
        <v>3.8599999999999994</v>
      </c>
      <c r="AJ1394" s="7">
        <v>2.17</v>
      </c>
      <c r="AK1394" s="7">
        <v>31.719000000000001</v>
      </c>
      <c r="AL1394" s="7">
        <f t="shared" si="316"/>
        <v>29.548999999999999</v>
      </c>
      <c r="AM1394" s="7">
        <v>5.33</v>
      </c>
      <c r="AN1394" s="7">
        <v>4.45</v>
      </c>
      <c r="AO1394" s="7">
        <v>4.18</v>
      </c>
      <c r="AP1394" s="7">
        <f t="shared" si="317"/>
        <v>-0.27000000000000046</v>
      </c>
      <c r="AQ1394" s="7">
        <v>2.2400000000000002</v>
      </c>
      <c r="AR1394" s="7">
        <v>122.4404</v>
      </c>
      <c r="AS1394" s="7">
        <v>2414</v>
      </c>
      <c r="AT1394" s="14">
        <v>313.56900000000002</v>
      </c>
      <c r="AU1394" s="14">
        <v>99.975700000000003</v>
      </c>
      <c r="AV1394" s="14">
        <v>66.400000000000006</v>
      </c>
      <c r="AY1394" s="6">
        <v>45485</v>
      </c>
      <c r="AZ1394" s="12">
        <v>0</v>
      </c>
      <c r="BA1394" s="12">
        <v>0</v>
      </c>
      <c r="BB1394" s="12">
        <v>0</v>
      </c>
      <c r="BE1394" s="6">
        <v>45485</v>
      </c>
      <c r="BF1394" t="s">
        <v>58</v>
      </c>
      <c r="BG1394" s="52">
        <v>5</v>
      </c>
    </row>
    <row r="1395" spans="1:59" x14ac:dyDescent="0.2">
      <c r="A1395" s="6">
        <v>45488</v>
      </c>
      <c r="B1395" s="12">
        <v>108.62130000000001</v>
      </c>
      <c r="C1395" s="12">
        <v>146.42590000000001</v>
      </c>
      <c r="D1395" s="12">
        <v>108.3378</v>
      </c>
      <c r="E1395" s="12">
        <v>59.851300000000002</v>
      </c>
      <c r="F1395" s="12">
        <v>174.7122</v>
      </c>
      <c r="G1395" s="12"/>
      <c r="H1395" s="12">
        <v>21.231400000000001</v>
      </c>
      <c r="I1395" s="12">
        <v>73.34</v>
      </c>
      <c r="J1395" s="12">
        <v>14.3748</v>
      </c>
      <c r="K1395" s="12">
        <v>85.046099999999996</v>
      </c>
      <c r="L1395" s="12">
        <v>83.22</v>
      </c>
      <c r="M1395" s="12">
        <v>86.42</v>
      </c>
      <c r="O1395" s="6">
        <v>45488</v>
      </c>
      <c r="P1395" s="7">
        <f t="shared" si="318"/>
        <v>1.6982630713898928E-2</v>
      </c>
      <c r="Q1395" s="7">
        <f t="shared" si="319"/>
        <v>1.5623451921095851E-2</v>
      </c>
      <c r="R1395" s="7">
        <f t="shared" si="320"/>
        <v>1.2559877614865191E-2</v>
      </c>
      <c r="S1395" s="7">
        <f t="shared" si="321"/>
        <v>1.2985928771612134E-2</v>
      </c>
      <c r="T1395" s="7">
        <f t="shared" si="322"/>
        <v>5.6279792775084585E-4</v>
      </c>
      <c r="U1395" s="7" t="str">
        <f t="shared" si="323"/>
        <v/>
      </c>
      <c r="V1395" s="7">
        <f t="shared" si="324"/>
        <v>1.6970409571235229E-3</v>
      </c>
      <c r="W1395" s="7">
        <f t="shared" si="325"/>
        <v>6.7818760281030876E-3</v>
      </c>
      <c r="X1395" s="7">
        <f t="shared" si="326"/>
        <v>8.5794257995589866E-3</v>
      </c>
      <c r="Y1395" s="7">
        <f t="shared" si="327"/>
        <v>2.187288335655E-4</v>
      </c>
      <c r="Z1395" s="7">
        <v>2.7460000000000002E-3</v>
      </c>
      <c r="AA1395" s="7">
        <f t="shared" si="328"/>
        <v>-3.2391606511138213E-3</v>
      </c>
      <c r="AB1395" s="7">
        <f t="shared" si="329"/>
        <v>-1.0703906076278401E-2</v>
      </c>
      <c r="AE1395" s="6">
        <v>45488</v>
      </c>
      <c r="AF1395" s="7">
        <v>13.12</v>
      </c>
      <c r="AG1395" s="7">
        <v>23.83</v>
      </c>
      <c r="AH1395" s="7">
        <v>94.5</v>
      </c>
      <c r="AI1395" s="7">
        <f t="shared" si="315"/>
        <v>3.2000000000000028</v>
      </c>
      <c r="AJ1395" s="7">
        <v>2.12</v>
      </c>
      <c r="AK1395" s="7">
        <v>31.370999999999999</v>
      </c>
      <c r="AL1395" s="7">
        <f t="shared" si="316"/>
        <v>29.250999999999998</v>
      </c>
      <c r="AM1395" s="7">
        <v>5.33</v>
      </c>
      <c r="AN1395" s="7">
        <v>4.4400000000000004</v>
      </c>
      <c r="AO1395" s="7">
        <v>4.2300000000000004</v>
      </c>
      <c r="AP1395" s="7">
        <f t="shared" si="317"/>
        <v>-0.20999999999999996</v>
      </c>
      <c r="AQ1395" s="7">
        <v>2.27</v>
      </c>
      <c r="AR1395" s="7">
        <v>122.6347</v>
      </c>
      <c r="AS1395" s="7">
        <v>2422.8998999999999</v>
      </c>
      <c r="AT1395" s="14">
        <v>313.56900000000002</v>
      </c>
      <c r="AU1395" s="14">
        <v>99.975700000000003</v>
      </c>
      <c r="AV1395" s="14">
        <v>66.400000000000006</v>
      </c>
      <c r="AY1395" s="6">
        <v>45488</v>
      </c>
      <c r="AZ1395" s="12">
        <v>0</v>
      </c>
      <c r="BA1395" s="12">
        <v>0</v>
      </c>
      <c r="BB1395" s="12">
        <v>0</v>
      </c>
      <c r="BE1395" s="6">
        <v>45488</v>
      </c>
      <c r="BF1395" t="s">
        <v>58</v>
      </c>
      <c r="BG1395" s="52">
        <v>5</v>
      </c>
    </row>
    <row r="1396" spans="1:59" x14ac:dyDescent="0.2">
      <c r="A1396" s="6">
        <v>45489</v>
      </c>
      <c r="B1396" s="12">
        <v>109.4038</v>
      </c>
      <c r="C1396" s="12">
        <v>146.17580000000001</v>
      </c>
      <c r="D1396" s="12">
        <v>108.9241</v>
      </c>
      <c r="E1396" s="12">
        <v>59.967199999999998</v>
      </c>
      <c r="F1396" s="12">
        <v>175.71530000000001</v>
      </c>
      <c r="G1396" s="12"/>
      <c r="H1396" s="12">
        <v>21.429500000000001</v>
      </c>
      <c r="I1396" s="12">
        <v>73.978700000000003</v>
      </c>
      <c r="J1396" s="12">
        <v>14.3485</v>
      </c>
      <c r="K1396" s="12">
        <v>85.046099999999996</v>
      </c>
      <c r="L1396" s="12">
        <v>81.92</v>
      </c>
      <c r="M1396" s="12">
        <v>86.6</v>
      </c>
      <c r="O1396" s="6">
        <v>45489</v>
      </c>
      <c r="P1396" s="7">
        <f t="shared" si="318"/>
        <v>7.1781034373337048E-3</v>
      </c>
      <c r="Q1396" s="7">
        <f t="shared" si="319"/>
        <v>-1.7094915094948771E-3</v>
      </c>
      <c r="R1396" s="7">
        <f t="shared" si="320"/>
        <v>5.3971858224909318E-3</v>
      </c>
      <c r="S1396" s="7">
        <f t="shared" si="321"/>
        <v>1.9345933415585142E-3</v>
      </c>
      <c r="T1396" s="7">
        <f t="shared" si="322"/>
        <v>5.7250229493382371E-3</v>
      </c>
      <c r="U1396" s="7" t="str">
        <f t="shared" si="323"/>
        <v/>
      </c>
      <c r="V1396" s="7">
        <f t="shared" si="324"/>
        <v>9.2872594762107939E-3</v>
      </c>
      <c r="W1396" s="7">
        <f t="shared" si="325"/>
        <v>8.6710512898905689E-3</v>
      </c>
      <c r="X1396" s="7">
        <f t="shared" si="326"/>
        <v>-1.831266417844401E-3</v>
      </c>
      <c r="Y1396" s="7">
        <f t="shared" si="327"/>
        <v>0</v>
      </c>
      <c r="Z1396" s="7">
        <v>5.9129999999999999E-3</v>
      </c>
      <c r="AA1396" s="7">
        <f t="shared" si="328"/>
        <v>-1.5744542263597509E-2</v>
      </c>
      <c r="AB1396" s="7">
        <f t="shared" si="329"/>
        <v>2.0806850646022104E-3</v>
      </c>
      <c r="AE1396" s="6">
        <v>45489</v>
      </c>
      <c r="AF1396" s="7">
        <v>13.19</v>
      </c>
      <c r="AG1396" s="7">
        <v>24.41</v>
      </c>
      <c r="AH1396" s="7">
        <v>93.87</v>
      </c>
      <c r="AI1396" s="7">
        <f t="shared" si="315"/>
        <v>4.6799999999999926</v>
      </c>
      <c r="AJ1396" s="7">
        <v>2.1</v>
      </c>
      <c r="AK1396" s="7">
        <v>32.796999999999997</v>
      </c>
      <c r="AL1396" s="7">
        <f t="shared" si="316"/>
        <v>30.696999999999996</v>
      </c>
      <c r="AM1396" s="7">
        <v>5.33</v>
      </c>
      <c r="AN1396" s="7">
        <v>4.43</v>
      </c>
      <c r="AO1396" s="7">
        <v>4.17</v>
      </c>
      <c r="AP1396" s="7">
        <f t="shared" si="317"/>
        <v>-0.25999999999999979</v>
      </c>
      <c r="AQ1396" s="7">
        <v>2.2599999999999998</v>
      </c>
      <c r="AR1396" s="7">
        <v>122.7264</v>
      </c>
      <c r="AS1396" s="7">
        <v>2462.3998999999999</v>
      </c>
      <c r="AT1396" s="14">
        <v>313.56900000000002</v>
      </c>
      <c r="AU1396" s="14">
        <v>99.975700000000003</v>
      </c>
      <c r="AV1396" s="14">
        <v>66.400000000000006</v>
      </c>
      <c r="AY1396" s="6">
        <v>45489</v>
      </c>
      <c r="AZ1396" s="12">
        <v>0</v>
      </c>
      <c r="BA1396" s="12">
        <v>0</v>
      </c>
      <c r="BB1396" s="12">
        <v>0</v>
      </c>
      <c r="BE1396" s="6">
        <v>45489</v>
      </c>
      <c r="BF1396" t="s">
        <v>58</v>
      </c>
      <c r="BG1396" s="52">
        <v>5</v>
      </c>
    </row>
    <row r="1397" spans="1:59" x14ac:dyDescent="0.2">
      <c r="A1397" s="6">
        <v>45490</v>
      </c>
      <c r="B1397" s="12">
        <v>110.9123</v>
      </c>
      <c r="C1397" s="12">
        <v>149.38149999999999</v>
      </c>
      <c r="D1397" s="12">
        <v>109.7657</v>
      </c>
      <c r="E1397" s="12">
        <v>60.961500000000001</v>
      </c>
      <c r="F1397" s="12">
        <v>178.5573</v>
      </c>
      <c r="G1397" s="12"/>
      <c r="H1397" s="12">
        <v>21.078299999999999</v>
      </c>
      <c r="I1397" s="12">
        <v>72.253200000000007</v>
      </c>
      <c r="J1397" s="12">
        <v>14.129200000000001</v>
      </c>
      <c r="K1397" s="12">
        <v>85.073899999999995</v>
      </c>
      <c r="L1397" s="12">
        <v>84.16</v>
      </c>
      <c r="M1397" s="12">
        <v>85.76</v>
      </c>
      <c r="O1397" s="6">
        <v>45490</v>
      </c>
      <c r="P1397" s="7">
        <f t="shared" si="318"/>
        <v>1.369417463419818E-2</v>
      </c>
      <c r="Q1397" s="7">
        <f t="shared" si="319"/>
        <v>2.1693429444552347E-2</v>
      </c>
      <c r="R1397" s="7">
        <f t="shared" si="320"/>
        <v>7.6967847126778047E-3</v>
      </c>
      <c r="S1397" s="7">
        <f t="shared" si="321"/>
        <v>1.6444771296140168E-2</v>
      </c>
      <c r="T1397" s="7">
        <f t="shared" si="322"/>
        <v>1.6044486458667757E-2</v>
      </c>
      <c r="U1397" s="7" t="str">
        <f t="shared" si="323"/>
        <v/>
      </c>
      <c r="V1397" s="7">
        <f t="shared" si="324"/>
        <v>-1.6524402175538699E-2</v>
      </c>
      <c r="W1397" s="7">
        <f t="shared" si="325"/>
        <v>-2.3600597263891691E-2</v>
      </c>
      <c r="X1397" s="7">
        <f t="shared" si="326"/>
        <v>-1.5401829158358872E-2</v>
      </c>
      <c r="Y1397" s="7">
        <f t="shared" si="327"/>
        <v>3.2682812423536932E-4</v>
      </c>
      <c r="Z1397" s="7">
        <v>-1.4120000000000001E-2</v>
      </c>
      <c r="AA1397" s="7">
        <f t="shared" si="328"/>
        <v>2.6976587698202076E-2</v>
      </c>
      <c r="AB1397" s="7">
        <f t="shared" si="329"/>
        <v>-9.7471182458974768E-3</v>
      </c>
      <c r="AE1397" s="6">
        <v>45490</v>
      </c>
      <c r="AF1397" s="7">
        <v>14.48</v>
      </c>
      <c r="AG1397" s="7">
        <v>25.28</v>
      </c>
      <c r="AH1397" s="7">
        <v>91</v>
      </c>
      <c r="AI1397" s="7">
        <f t="shared" si="315"/>
        <v>1.6000000000000085</v>
      </c>
      <c r="AJ1397" s="7">
        <v>1.98</v>
      </c>
      <c r="AK1397" s="7">
        <v>31.893000000000001</v>
      </c>
      <c r="AL1397" s="7">
        <f t="shared" si="316"/>
        <v>29.913</v>
      </c>
      <c r="AM1397" s="7">
        <v>5.33</v>
      </c>
      <c r="AN1397" s="7">
        <v>4.42</v>
      </c>
      <c r="AO1397" s="7">
        <v>4.16</v>
      </c>
      <c r="AP1397" s="7">
        <f t="shared" si="317"/>
        <v>-0.25999999999999979</v>
      </c>
      <c r="AQ1397" s="7">
        <v>2.2599999999999998</v>
      </c>
      <c r="AR1397" s="7">
        <v>122.518</v>
      </c>
      <c r="AS1397" s="7">
        <v>2454.8000000000002</v>
      </c>
      <c r="AT1397" s="14">
        <v>313.56900000000002</v>
      </c>
      <c r="AU1397" s="14">
        <v>99.975700000000003</v>
      </c>
      <c r="AV1397" s="14">
        <v>66.400000000000006</v>
      </c>
      <c r="AY1397" s="6">
        <v>45490</v>
      </c>
      <c r="AZ1397" s="12">
        <v>0</v>
      </c>
      <c r="BA1397" s="12">
        <v>0</v>
      </c>
      <c r="BB1397" s="12">
        <v>0</v>
      </c>
      <c r="BE1397" s="6">
        <v>45490</v>
      </c>
      <c r="BF1397" t="s">
        <v>58</v>
      </c>
      <c r="BG1397" s="52">
        <v>5</v>
      </c>
    </row>
    <row r="1398" spans="1:59" x14ac:dyDescent="0.2">
      <c r="A1398" s="6">
        <v>45491</v>
      </c>
      <c r="B1398" s="12">
        <v>112.006</v>
      </c>
      <c r="C1398" s="12">
        <v>150.06720000000001</v>
      </c>
      <c r="D1398" s="12">
        <v>110.2668</v>
      </c>
      <c r="E1398" s="12">
        <v>61.5214</v>
      </c>
      <c r="F1398" s="12">
        <v>179.00970000000001</v>
      </c>
      <c r="G1398" s="12"/>
      <c r="H1398" s="12">
        <v>21.231400000000001</v>
      </c>
      <c r="I1398" s="12">
        <v>71.071100000000001</v>
      </c>
      <c r="J1398" s="12">
        <v>14.339700000000001</v>
      </c>
      <c r="K1398" s="12">
        <v>85.083200000000005</v>
      </c>
      <c r="L1398" s="12">
        <v>84.17</v>
      </c>
      <c r="M1398" s="12">
        <v>86.26</v>
      </c>
      <c r="O1398" s="6">
        <v>45491</v>
      </c>
      <c r="P1398" s="7">
        <f t="shared" si="318"/>
        <v>9.8126423521995524E-3</v>
      </c>
      <c r="Q1398" s="7">
        <f t="shared" si="319"/>
        <v>4.5797573908257956E-3</v>
      </c>
      <c r="R1398" s="7">
        <f t="shared" si="320"/>
        <v>4.5547895544757432E-3</v>
      </c>
      <c r="S1398" s="7">
        <f t="shared" si="321"/>
        <v>9.1425643906306153E-3</v>
      </c>
      <c r="T1398" s="7">
        <f t="shared" si="322"/>
        <v>2.5304362057859743E-3</v>
      </c>
      <c r="U1398" s="7" t="str">
        <f t="shared" si="323"/>
        <v/>
      </c>
      <c r="V1398" s="7">
        <f t="shared" si="324"/>
        <v>7.2371426993279161E-3</v>
      </c>
      <c r="W1398" s="7">
        <f t="shared" si="325"/>
        <v>-1.6495832252109179E-2</v>
      </c>
      <c r="X1398" s="7">
        <f t="shared" si="326"/>
        <v>1.4788336483600206E-2</v>
      </c>
      <c r="Y1398" s="7">
        <f t="shared" si="327"/>
        <v>1.0931074882288466E-4</v>
      </c>
      <c r="Z1398" s="7">
        <v>-7.7149999999999996E-3</v>
      </c>
      <c r="AA1398" s="7">
        <f t="shared" si="328"/>
        <v>1.1881423408496278E-4</v>
      </c>
      <c r="AB1398" s="7">
        <f t="shared" si="329"/>
        <v>5.8132938972051563E-3</v>
      </c>
      <c r="AE1398" s="6">
        <v>45491</v>
      </c>
      <c r="AF1398" s="7">
        <v>15.93</v>
      </c>
      <c r="AG1398" s="7">
        <v>25.68</v>
      </c>
      <c r="AH1398" s="7">
        <v>91.97</v>
      </c>
      <c r="AI1398" s="7">
        <f t="shared" si="315"/>
        <v>2.0900000000000034</v>
      </c>
      <c r="AJ1398" s="7">
        <v>2</v>
      </c>
      <c r="AK1398" s="7">
        <v>32.673999999999999</v>
      </c>
      <c r="AL1398" s="7">
        <f t="shared" si="316"/>
        <v>30.673999999999999</v>
      </c>
      <c r="AM1398" s="7">
        <v>5.33</v>
      </c>
      <c r="AN1398" s="7">
        <v>4.46</v>
      </c>
      <c r="AO1398" s="7">
        <v>4.2</v>
      </c>
      <c r="AP1398" s="7">
        <f t="shared" si="317"/>
        <v>-0.25999999999999979</v>
      </c>
      <c r="AQ1398" s="7">
        <v>2.31</v>
      </c>
      <c r="AR1398" s="7">
        <v>122.79089999999999</v>
      </c>
      <c r="AS1398" s="7">
        <v>2451.8000000000002</v>
      </c>
      <c r="AT1398" s="14">
        <v>313.56900000000002</v>
      </c>
      <c r="AU1398" s="14">
        <v>99.975700000000003</v>
      </c>
      <c r="AV1398" s="14">
        <v>66.400000000000006</v>
      </c>
      <c r="AY1398" s="6">
        <v>45491</v>
      </c>
      <c r="AZ1398" s="12">
        <v>0</v>
      </c>
      <c r="BA1398" s="12">
        <v>0</v>
      </c>
      <c r="BB1398" s="12">
        <v>0</v>
      </c>
      <c r="BE1398" s="6">
        <v>45491</v>
      </c>
      <c r="BF1398" t="s">
        <v>58</v>
      </c>
      <c r="BG1398" s="52">
        <v>5</v>
      </c>
    </row>
    <row r="1399" spans="1:59" x14ac:dyDescent="0.2">
      <c r="A1399" s="6">
        <v>45492</v>
      </c>
      <c r="B1399" s="12">
        <v>109.43210000000001</v>
      </c>
      <c r="C1399" s="12">
        <v>147.45439999999999</v>
      </c>
      <c r="D1399" s="12">
        <v>108.1298</v>
      </c>
      <c r="E1399" s="12">
        <v>60.9422</v>
      </c>
      <c r="F1399" s="12">
        <v>178.91139999999999</v>
      </c>
      <c r="G1399" s="12"/>
      <c r="H1399" s="12">
        <v>21.573499999999999</v>
      </c>
      <c r="I1399" s="12">
        <v>71.833699999999993</v>
      </c>
      <c r="J1399" s="12">
        <v>14.418699999999999</v>
      </c>
      <c r="K1399" s="12">
        <v>85.111000000000004</v>
      </c>
      <c r="L1399" s="12">
        <v>81.430000000000007</v>
      </c>
      <c r="M1399" s="12">
        <v>85.19</v>
      </c>
      <c r="O1399" s="6">
        <v>45492</v>
      </c>
      <c r="P1399" s="7">
        <f t="shared" si="318"/>
        <v>-2.3248175692553531E-2</v>
      </c>
      <c r="Q1399" s="7">
        <f t="shared" si="319"/>
        <v>-1.7564218334214624E-2</v>
      </c>
      <c r="R1399" s="7">
        <f t="shared" si="320"/>
        <v>-1.9570526340254003E-2</v>
      </c>
      <c r="S1399" s="7">
        <f t="shared" si="321"/>
        <v>-9.4592077765369206E-3</v>
      </c>
      <c r="T1399" s="7">
        <f t="shared" si="322"/>
        <v>-5.4928308206225198E-4</v>
      </c>
      <c r="U1399" s="7" t="str">
        <f t="shared" si="323"/>
        <v/>
      </c>
      <c r="V1399" s="7">
        <f t="shared" si="324"/>
        <v>1.5984491680225782E-2</v>
      </c>
      <c r="W1399" s="7">
        <f t="shared" si="325"/>
        <v>1.0672940853948265E-2</v>
      </c>
      <c r="X1399" s="7">
        <f t="shared" si="326"/>
        <v>5.494060776389891E-3</v>
      </c>
      <c r="Y1399" s="7">
        <f t="shared" si="327"/>
        <v>3.2668563614075716E-4</v>
      </c>
      <c r="Z1399" s="7">
        <v>-6.6629999999999997E-3</v>
      </c>
      <c r="AA1399" s="7">
        <f t="shared" si="328"/>
        <v>-3.3094807744444669E-2</v>
      </c>
      <c r="AB1399" s="7">
        <f t="shared" si="329"/>
        <v>-1.2481935164948093E-2</v>
      </c>
      <c r="AE1399" s="6">
        <v>45492</v>
      </c>
      <c r="AF1399" s="7">
        <v>16.52</v>
      </c>
      <c r="AG1399" s="7">
        <v>26.83</v>
      </c>
      <c r="AH1399" s="7">
        <v>94.29</v>
      </c>
      <c r="AI1399" s="7">
        <f t="shared" si="315"/>
        <v>3.7599999999999909</v>
      </c>
      <c r="AJ1399" s="7">
        <v>1.88</v>
      </c>
      <c r="AK1399" s="7">
        <v>32.17</v>
      </c>
      <c r="AL1399" s="7">
        <f t="shared" si="316"/>
        <v>30.290000000000003</v>
      </c>
      <c r="AM1399" s="7">
        <v>5.33</v>
      </c>
      <c r="AN1399" s="7">
        <v>4.49</v>
      </c>
      <c r="AO1399" s="7">
        <v>4.25</v>
      </c>
      <c r="AP1399" s="7">
        <f t="shared" si="317"/>
        <v>-0.24000000000000021</v>
      </c>
      <c r="AQ1399" s="7">
        <v>2.3199999999999998</v>
      </c>
      <c r="AR1399" s="7">
        <v>123.14700000000001</v>
      </c>
      <c r="AS1399" s="7">
        <v>2395.5</v>
      </c>
      <c r="AT1399" s="14">
        <v>313.56900000000002</v>
      </c>
      <c r="AU1399" s="14">
        <v>99.975700000000003</v>
      </c>
      <c r="AV1399" s="14">
        <v>66.400000000000006</v>
      </c>
      <c r="AY1399" s="6">
        <v>45492</v>
      </c>
      <c r="AZ1399" s="12">
        <v>0</v>
      </c>
      <c r="BA1399" s="12">
        <v>0</v>
      </c>
      <c r="BB1399" s="12">
        <v>0</v>
      </c>
      <c r="BE1399" s="6">
        <v>45492</v>
      </c>
      <c r="BF1399" t="s">
        <v>58</v>
      </c>
      <c r="BG1399" s="52">
        <v>5</v>
      </c>
    </row>
    <row r="1400" spans="1:59" x14ac:dyDescent="0.2">
      <c r="A1400" s="6">
        <v>45495</v>
      </c>
      <c r="B1400" s="12">
        <v>108.6778</v>
      </c>
      <c r="C1400" s="12">
        <v>145.45310000000001</v>
      </c>
      <c r="D1400" s="12">
        <v>106.2102</v>
      </c>
      <c r="E1400" s="12">
        <v>59.088700000000003</v>
      </c>
      <c r="F1400" s="12">
        <v>177.89850000000001</v>
      </c>
      <c r="G1400" s="12"/>
      <c r="H1400" s="12">
        <v>23.005199999999999</v>
      </c>
      <c r="I1400" s="12">
        <v>73.969200000000001</v>
      </c>
      <c r="J1400" s="12">
        <v>14.366</v>
      </c>
      <c r="K1400" s="12">
        <v>85.129599999999996</v>
      </c>
      <c r="L1400" s="12">
        <v>81.25</v>
      </c>
      <c r="M1400" s="12">
        <v>83.44</v>
      </c>
      <c r="O1400" s="6">
        <v>45495</v>
      </c>
      <c r="P1400" s="7">
        <f t="shared" si="318"/>
        <v>-6.9167241579380281E-3</v>
      </c>
      <c r="Q1400" s="7">
        <f t="shared" si="319"/>
        <v>-1.3665277559878114E-2</v>
      </c>
      <c r="R1400" s="7">
        <f t="shared" si="320"/>
        <v>-1.7912207936750527E-2</v>
      </c>
      <c r="S1400" s="7">
        <f t="shared" si="321"/>
        <v>-3.0886169211861561E-2</v>
      </c>
      <c r="T1400" s="7">
        <f t="shared" si="322"/>
        <v>-5.6775483015664412E-3</v>
      </c>
      <c r="U1400" s="7" t="str">
        <f t="shared" si="323"/>
        <v/>
      </c>
      <c r="V1400" s="7">
        <f t="shared" si="324"/>
        <v>6.4254567692438022E-2</v>
      </c>
      <c r="W1400" s="7">
        <f t="shared" si="325"/>
        <v>2.9295065074924267E-2</v>
      </c>
      <c r="X1400" s="7">
        <f t="shared" si="326"/>
        <v>-3.6616715743255867E-3</v>
      </c>
      <c r="Y1400" s="7">
        <f t="shared" si="327"/>
        <v>2.1851426832383359E-4</v>
      </c>
      <c r="Z1400" s="7">
        <v>1.0257E-2</v>
      </c>
      <c r="AA1400" s="7">
        <f t="shared" si="328"/>
        <v>-2.2129342691931874E-3</v>
      </c>
      <c r="AB1400" s="7">
        <f t="shared" si="329"/>
        <v>-2.0756245362232126E-2</v>
      </c>
      <c r="AE1400" s="6">
        <v>45495</v>
      </c>
      <c r="AF1400" s="7">
        <v>14.91</v>
      </c>
      <c r="AG1400" s="7">
        <v>26.83</v>
      </c>
      <c r="AH1400" s="7">
        <v>94.45</v>
      </c>
      <c r="AI1400" s="7">
        <f t="shared" si="315"/>
        <v>2.1899999999999977</v>
      </c>
      <c r="AJ1400" s="7">
        <v>2.19</v>
      </c>
      <c r="AK1400" s="7">
        <v>31.838999999999999</v>
      </c>
      <c r="AL1400" s="7">
        <f t="shared" si="316"/>
        <v>29.648999999999997</v>
      </c>
      <c r="AM1400" s="7">
        <v>5.33</v>
      </c>
      <c r="AN1400" s="7">
        <v>4.5</v>
      </c>
      <c r="AO1400" s="7">
        <v>4.26</v>
      </c>
      <c r="AP1400" s="7">
        <f t="shared" si="317"/>
        <v>-0.24000000000000021</v>
      </c>
      <c r="AQ1400" s="7">
        <v>2.2999999999999998</v>
      </c>
      <c r="AR1400" s="7">
        <v>123.21720000000001</v>
      </c>
      <c r="AS1400" s="7">
        <v>2392</v>
      </c>
      <c r="AT1400" s="14">
        <v>313.56900000000002</v>
      </c>
      <c r="AU1400" s="14">
        <v>99.975700000000003</v>
      </c>
      <c r="AV1400" s="14">
        <v>66.400000000000006</v>
      </c>
      <c r="AY1400" s="6">
        <v>45495</v>
      </c>
      <c r="AZ1400" s="12">
        <v>0</v>
      </c>
      <c r="BA1400" s="12">
        <v>0</v>
      </c>
      <c r="BB1400" s="12">
        <v>0</v>
      </c>
      <c r="BE1400" s="6">
        <v>45495</v>
      </c>
      <c r="BF1400" t="s">
        <v>58</v>
      </c>
      <c r="BG1400" s="52">
        <v>5</v>
      </c>
    </row>
    <row r="1401" spans="1:59" x14ac:dyDescent="0.2">
      <c r="A1401" s="6">
        <v>45496</v>
      </c>
      <c r="B1401" s="12">
        <v>106.9242</v>
      </c>
      <c r="C1401" s="12">
        <v>142.7662</v>
      </c>
      <c r="D1401" s="12">
        <v>104.8013</v>
      </c>
      <c r="E1401" s="12">
        <v>58.316400000000002</v>
      </c>
      <c r="F1401" s="12">
        <v>173.9452</v>
      </c>
      <c r="G1401" s="12"/>
      <c r="H1401" s="12">
        <v>22.734999999999999</v>
      </c>
      <c r="I1401" s="12">
        <v>72.987300000000005</v>
      </c>
      <c r="J1401" s="12">
        <v>14.383599999999999</v>
      </c>
      <c r="K1401" s="12">
        <v>85.129599999999996</v>
      </c>
      <c r="L1401" s="12">
        <v>78.239999999999995</v>
      </c>
      <c r="M1401" s="12">
        <v>82.2</v>
      </c>
      <c r="O1401" s="6">
        <v>45496</v>
      </c>
      <c r="P1401" s="7">
        <f t="shared" si="318"/>
        <v>-1.626736923311611E-2</v>
      </c>
      <c r="Q1401" s="7">
        <f t="shared" si="319"/>
        <v>-1.8645370669118207E-2</v>
      </c>
      <c r="R1401" s="7">
        <f t="shared" si="320"/>
        <v>-1.3353973003375555E-2</v>
      </c>
      <c r="S1401" s="7">
        <f t="shared" si="321"/>
        <v>-1.3156347377040316E-2</v>
      </c>
      <c r="T1401" s="7">
        <f t="shared" si="322"/>
        <v>-2.2472855852058628E-2</v>
      </c>
      <c r="U1401" s="7" t="str">
        <f t="shared" si="323"/>
        <v/>
      </c>
      <c r="V1401" s="7">
        <f t="shared" si="324"/>
        <v>-1.1814690054893086E-2</v>
      </c>
      <c r="W1401" s="7">
        <f t="shared" si="325"/>
        <v>-1.3363336935279387E-2</v>
      </c>
      <c r="X1401" s="7">
        <f t="shared" si="326"/>
        <v>1.2243650136792754E-3</v>
      </c>
      <c r="Y1401" s="7">
        <f t="shared" si="327"/>
        <v>0</v>
      </c>
      <c r="Z1401" s="7">
        <v>-1.57E-3</v>
      </c>
      <c r="AA1401" s="7">
        <f t="shared" si="328"/>
        <v>-3.7749795483285081E-2</v>
      </c>
      <c r="AB1401" s="7">
        <f t="shared" si="329"/>
        <v>-1.4972508630382663E-2</v>
      </c>
      <c r="AE1401" s="6">
        <v>45496</v>
      </c>
      <c r="AF1401" s="7">
        <v>14.72</v>
      </c>
      <c r="AG1401" s="7">
        <v>26.74</v>
      </c>
      <c r="AH1401" s="7">
        <v>95.04</v>
      </c>
      <c r="AI1401" s="7">
        <f t="shared" si="315"/>
        <v>3.960000000000008</v>
      </c>
      <c r="AJ1401" s="7">
        <v>2.13</v>
      </c>
      <c r="AK1401" s="7">
        <v>31.622</v>
      </c>
      <c r="AL1401" s="7">
        <f t="shared" si="316"/>
        <v>29.492000000000001</v>
      </c>
      <c r="AM1401" s="7">
        <v>5.33</v>
      </c>
      <c r="AN1401" s="7">
        <v>4.4000000000000004</v>
      </c>
      <c r="AO1401" s="7">
        <v>4.25</v>
      </c>
      <c r="AP1401" s="7">
        <f t="shared" si="317"/>
        <v>-0.15000000000000036</v>
      </c>
      <c r="AQ1401" s="7">
        <v>2.29</v>
      </c>
      <c r="AR1401" s="7">
        <v>123.3843</v>
      </c>
      <c r="AS1401" s="7">
        <v>2404.6001000000001</v>
      </c>
      <c r="AT1401" s="14">
        <v>313.56900000000002</v>
      </c>
      <c r="AU1401" s="14">
        <v>99.975700000000003</v>
      </c>
      <c r="AV1401" s="14">
        <v>66.400000000000006</v>
      </c>
      <c r="AY1401" s="6">
        <v>45496</v>
      </c>
      <c r="AZ1401" s="12">
        <v>0</v>
      </c>
      <c r="BA1401" s="12">
        <v>0</v>
      </c>
      <c r="BB1401" s="12">
        <v>0</v>
      </c>
      <c r="BE1401" s="6">
        <v>45496</v>
      </c>
      <c r="BF1401" t="s">
        <v>58</v>
      </c>
      <c r="BG1401" s="52">
        <v>5</v>
      </c>
    </row>
    <row r="1402" spans="1:59" x14ac:dyDescent="0.2">
      <c r="A1402" s="6">
        <v>45497</v>
      </c>
      <c r="B1402" s="12">
        <v>108.4327</v>
      </c>
      <c r="C1402" s="12">
        <v>143.67420000000001</v>
      </c>
      <c r="D1402" s="12">
        <v>105.0566</v>
      </c>
      <c r="E1402" s="12">
        <v>57.988199999999999</v>
      </c>
      <c r="F1402" s="12">
        <v>172.00790000000001</v>
      </c>
      <c r="G1402" s="12"/>
      <c r="H1402" s="12">
        <v>22.0778</v>
      </c>
      <c r="I1402" s="12">
        <v>71.480999999999995</v>
      </c>
      <c r="J1402" s="12">
        <v>14.1906</v>
      </c>
      <c r="K1402" s="12">
        <v>85.157499999999999</v>
      </c>
      <c r="L1402" s="12">
        <v>78.78</v>
      </c>
      <c r="M1402" s="12">
        <v>83.01</v>
      </c>
      <c r="O1402" s="6">
        <v>45497</v>
      </c>
      <c r="P1402" s="7">
        <f t="shared" si="318"/>
        <v>1.4009531826604934E-2</v>
      </c>
      <c r="Q1402" s="7">
        <f t="shared" si="319"/>
        <v>6.3399090447980571E-3</v>
      </c>
      <c r="R1402" s="7">
        <f t="shared" si="320"/>
        <v>2.4330761524345734E-3</v>
      </c>
      <c r="S1402" s="7">
        <f t="shared" si="321"/>
        <v>-5.6438158279158287E-3</v>
      </c>
      <c r="T1402" s="7">
        <f t="shared" si="322"/>
        <v>-1.1199901089729453E-2</v>
      </c>
      <c r="U1402" s="7" t="str">
        <f t="shared" si="323"/>
        <v/>
      </c>
      <c r="V1402" s="7">
        <f t="shared" si="324"/>
        <v>-2.9333008513402273E-2</v>
      </c>
      <c r="W1402" s="7">
        <f t="shared" si="325"/>
        <v>-2.0853773290041296E-2</v>
      </c>
      <c r="X1402" s="7">
        <f t="shared" si="326"/>
        <v>-1.3508895090153947E-2</v>
      </c>
      <c r="Y1402" s="7">
        <f t="shared" si="327"/>
        <v>3.2768190015162833E-4</v>
      </c>
      <c r="Z1402" s="7">
        <v>-2.2922999999999999E-2</v>
      </c>
      <c r="AA1402" s="7">
        <f t="shared" si="328"/>
        <v>6.8781318161980501E-3</v>
      </c>
      <c r="AB1402" s="7">
        <f t="shared" si="329"/>
        <v>9.8057804048100345E-3</v>
      </c>
      <c r="AE1402" s="6">
        <v>45497</v>
      </c>
      <c r="AF1402" s="7">
        <v>18.04</v>
      </c>
      <c r="AG1402" s="7">
        <v>26.85</v>
      </c>
      <c r="AH1402" s="7">
        <v>94.81</v>
      </c>
      <c r="AI1402" s="7">
        <f t="shared" si="315"/>
        <v>4.230000000000004</v>
      </c>
      <c r="AJ1402" s="7">
        <v>2</v>
      </c>
      <c r="AK1402" s="7">
        <v>32.621000000000002</v>
      </c>
      <c r="AL1402" s="7">
        <f t="shared" si="316"/>
        <v>30.621000000000002</v>
      </c>
      <c r="AM1402" s="7">
        <v>5.33</v>
      </c>
      <c r="AN1402" s="7">
        <v>4.37</v>
      </c>
      <c r="AO1402" s="7">
        <v>4.28</v>
      </c>
      <c r="AP1402" s="7">
        <f t="shared" si="317"/>
        <v>-8.9999999999999858E-2</v>
      </c>
      <c r="AQ1402" s="7">
        <v>2.2799999999999998</v>
      </c>
      <c r="AR1402" s="7">
        <v>123.5575</v>
      </c>
      <c r="AS1402" s="7">
        <v>2413.3000000000002</v>
      </c>
      <c r="AT1402" s="14">
        <v>313.56900000000002</v>
      </c>
      <c r="AU1402" s="14">
        <v>99.975700000000003</v>
      </c>
      <c r="AV1402" s="14">
        <v>66.400000000000006</v>
      </c>
      <c r="AY1402" s="6">
        <v>45497</v>
      </c>
      <c r="AZ1402" s="12">
        <v>0</v>
      </c>
      <c r="BA1402" s="12">
        <v>0</v>
      </c>
      <c r="BB1402" s="12">
        <v>0</v>
      </c>
      <c r="BE1402" s="6">
        <v>45497</v>
      </c>
      <c r="BF1402" t="s">
        <v>58</v>
      </c>
      <c r="BG1402" s="52">
        <v>5</v>
      </c>
    </row>
    <row r="1403" spans="1:59" x14ac:dyDescent="0.2">
      <c r="A1403" s="6">
        <v>45498</v>
      </c>
      <c r="B1403" s="12">
        <v>110.71429999999999</v>
      </c>
      <c r="C1403" s="12">
        <v>145.96270000000001</v>
      </c>
      <c r="D1403" s="12">
        <v>104.99039999999999</v>
      </c>
      <c r="E1403" s="12">
        <v>58.432299999999998</v>
      </c>
      <c r="F1403" s="12">
        <v>173.42400000000001</v>
      </c>
      <c r="G1403" s="12"/>
      <c r="H1403" s="12">
        <v>21.474499999999999</v>
      </c>
      <c r="I1403" s="12">
        <v>70.031899999999993</v>
      </c>
      <c r="J1403" s="12">
        <v>14.146800000000001</v>
      </c>
      <c r="K1403" s="12">
        <v>85.157499999999999</v>
      </c>
      <c r="L1403" s="12">
        <v>79.430000000000007</v>
      </c>
      <c r="M1403" s="12">
        <v>82.58</v>
      </c>
      <c r="O1403" s="6">
        <v>45498</v>
      </c>
      <c r="P1403" s="7">
        <f t="shared" si="318"/>
        <v>2.0823305298517922E-2</v>
      </c>
      <c r="Q1403" s="7">
        <f t="shared" si="319"/>
        <v>1.5802873360042571E-2</v>
      </c>
      <c r="R1403" s="7">
        <f t="shared" si="320"/>
        <v>-6.303351363447366E-4</v>
      </c>
      <c r="S1403" s="7">
        <f t="shared" si="321"/>
        <v>7.6292775602299556E-3</v>
      </c>
      <c r="T1403" s="7">
        <f t="shared" si="322"/>
        <v>8.1990570821437753E-3</v>
      </c>
      <c r="U1403" s="7" t="str">
        <f t="shared" si="323"/>
        <v/>
      </c>
      <c r="V1403" s="7">
        <f t="shared" si="324"/>
        <v>-2.7706394051381266E-2</v>
      </c>
      <c r="W1403" s="7">
        <f t="shared" si="325"/>
        <v>-2.0480827591767229E-2</v>
      </c>
      <c r="X1403" s="7">
        <f t="shared" si="326"/>
        <v>-3.0913234721899737E-3</v>
      </c>
      <c r="Y1403" s="7">
        <f t="shared" si="327"/>
        <v>0</v>
      </c>
      <c r="Z1403" s="7">
        <v>-5.2240000000000003E-3</v>
      </c>
      <c r="AA1403" s="7">
        <f t="shared" si="328"/>
        <v>8.2169731022810246E-3</v>
      </c>
      <c r="AB1403" s="7">
        <f t="shared" si="329"/>
        <v>-5.1935620090001163E-3</v>
      </c>
      <c r="AE1403" s="6">
        <v>45498</v>
      </c>
      <c r="AF1403" s="7">
        <v>18.46</v>
      </c>
      <c r="AG1403" s="7">
        <v>26.49</v>
      </c>
      <c r="AH1403" s="7">
        <v>99.08</v>
      </c>
      <c r="AI1403" s="7">
        <f t="shared" si="315"/>
        <v>3.1499999999999915</v>
      </c>
      <c r="AJ1403" s="7">
        <v>2</v>
      </c>
      <c r="AK1403" s="7">
        <v>31.779</v>
      </c>
      <c r="AL1403" s="7">
        <f t="shared" si="316"/>
        <v>29.779</v>
      </c>
      <c r="AM1403" s="7">
        <v>5.33</v>
      </c>
      <c r="AN1403" s="7">
        <v>4.41</v>
      </c>
      <c r="AO1403" s="7">
        <v>4.2699999999999996</v>
      </c>
      <c r="AP1403" s="7">
        <f t="shared" si="317"/>
        <v>-0.14000000000000057</v>
      </c>
      <c r="AQ1403" s="7">
        <v>2.2799999999999998</v>
      </c>
      <c r="AR1403" s="7">
        <v>123.5286</v>
      </c>
      <c r="AS1403" s="7">
        <v>2351.8998999999999</v>
      </c>
      <c r="AT1403" s="14">
        <v>313.56900000000002</v>
      </c>
      <c r="AU1403" s="14">
        <v>99.975700000000003</v>
      </c>
      <c r="AV1403" s="14">
        <v>66.400000000000006</v>
      </c>
      <c r="AY1403" s="6">
        <v>45498</v>
      </c>
      <c r="AZ1403" s="12">
        <v>0</v>
      </c>
      <c r="BA1403" s="12">
        <v>0</v>
      </c>
      <c r="BB1403" s="12">
        <v>0</v>
      </c>
      <c r="BE1403" s="6">
        <v>45498</v>
      </c>
      <c r="BF1403" t="s">
        <v>58</v>
      </c>
      <c r="BG1403" s="52">
        <v>5</v>
      </c>
    </row>
    <row r="1404" spans="1:59" x14ac:dyDescent="0.2">
      <c r="A1404" s="6">
        <v>45499</v>
      </c>
      <c r="B1404" s="12">
        <v>110.62</v>
      </c>
      <c r="C1404" s="12">
        <v>146.2406</v>
      </c>
      <c r="D1404" s="12">
        <v>104.8296</v>
      </c>
      <c r="E1404" s="12">
        <v>58.441899999999997</v>
      </c>
      <c r="F1404" s="12">
        <v>173.7878</v>
      </c>
      <c r="G1404" s="12"/>
      <c r="H1404" s="12">
        <v>21.240400000000001</v>
      </c>
      <c r="I1404" s="12">
        <v>69.297899999999998</v>
      </c>
      <c r="J1404" s="12">
        <v>14.269600000000001</v>
      </c>
      <c r="K1404" s="12">
        <v>85.203900000000004</v>
      </c>
      <c r="L1404" s="12">
        <v>78.58</v>
      </c>
      <c r="M1404" s="12">
        <v>81.349999999999994</v>
      </c>
      <c r="O1404" s="6">
        <v>45499</v>
      </c>
      <c r="P1404" s="7">
        <f t="shared" si="318"/>
        <v>-8.5210476375133422E-4</v>
      </c>
      <c r="Q1404" s="7">
        <f t="shared" si="319"/>
        <v>1.9021009262152062E-3</v>
      </c>
      <c r="R1404" s="7">
        <f t="shared" si="320"/>
        <v>-1.5327426506587755E-3</v>
      </c>
      <c r="S1404" s="7">
        <f t="shared" si="321"/>
        <v>1.6427919971374321E-4</v>
      </c>
      <c r="T1404" s="7">
        <f t="shared" si="322"/>
        <v>2.0955516669115813E-3</v>
      </c>
      <c r="U1404" s="7" t="str">
        <f t="shared" si="323"/>
        <v/>
      </c>
      <c r="V1404" s="7">
        <f t="shared" si="324"/>
        <v>-1.0961156124065811E-2</v>
      </c>
      <c r="W1404" s="7">
        <f t="shared" si="325"/>
        <v>-1.0536249822445816E-2</v>
      </c>
      <c r="X1404" s="7">
        <f t="shared" si="326"/>
        <v>8.6429501580116089E-3</v>
      </c>
      <c r="Y1404" s="7">
        <f t="shared" si="327"/>
        <v>5.4472434656365908E-4</v>
      </c>
      <c r="Z1404" s="7">
        <v>1.1136999999999999E-2</v>
      </c>
      <c r="AA1404" s="7">
        <f t="shared" si="328"/>
        <v>-1.0758916514727086E-2</v>
      </c>
      <c r="AB1404" s="7">
        <f t="shared" si="329"/>
        <v>-1.5006686792897369E-2</v>
      </c>
      <c r="AE1404" s="6">
        <v>45499</v>
      </c>
      <c r="AF1404" s="7">
        <v>16.39</v>
      </c>
      <c r="AG1404" s="7">
        <v>29.77</v>
      </c>
      <c r="AH1404" s="7">
        <v>97.76</v>
      </c>
      <c r="AI1404" s="7">
        <f t="shared" si="315"/>
        <v>2.769999999999996</v>
      </c>
      <c r="AJ1404" s="7">
        <v>1.98</v>
      </c>
      <c r="AK1404" s="7">
        <v>32.475000000000001</v>
      </c>
      <c r="AL1404" s="7">
        <f t="shared" si="316"/>
        <v>30.495000000000001</v>
      </c>
      <c r="AM1404" s="7">
        <v>5.33</v>
      </c>
      <c r="AN1404" s="7">
        <v>4.3600000000000003</v>
      </c>
      <c r="AO1404" s="7">
        <v>4.2</v>
      </c>
      <c r="AP1404" s="7">
        <f t="shared" si="317"/>
        <v>-0.16000000000000014</v>
      </c>
      <c r="AQ1404" s="7">
        <v>2.27</v>
      </c>
      <c r="AR1404" s="7">
        <v>123.672</v>
      </c>
      <c r="AS1404" s="7">
        <v>2380</v>
      </c>
      <c r="AT1404" s="14">
        <v>313.56900000000002</v>
      </c>
      <c r="AU1404" s="14">
        <v>99.975700000000003</v>
      </c>
      <c r="AV1404" s="14">
        <v>66.400000000000006</v>
      </c>
      <c r="AY1404" s="6">
        <v>45499</v>
      </c>
      <c r="AZ1404" s="12">
        <v>0</v>
      </c>
      <c r="BA1404" s="12">
        <v>0</v>
      </c>
      <c r="BB1404" s="12">
        <v>0</v>
      </c>
      <c r="BE1404" s="6">
        <v>45499</v>
      </c>
      <c r="BF1404" t="s">
        <v>58</v>
      </c>
      <c r="BG1404" s="52">
        <v>5</v>
      </c>
    </row>
    <row r="1405" spans="1:59" x14ac:dyDescent="0.2">
      <c r="A1405" s="6">
        <v>45502</v>
      </c>
      <c r="B1405" s="12">
        <v>109.46040000000001</v>
      </c>
      <c r="C1405" s="12">
        <v>145.09180000000001</v>
      </c>
      <c r="D1405" s="12">
        <v>103.18429999999999</v>
      </c>
      <c r="E1405" s="12">
        <v>58.0944</v>
      </c>
      <c r="F1405" s="12">
        <v>174.7319</v>
      </c>
      <c r="G1405" s="12"/>
      <c r="H1405" s="12">
        <v>21.6005</v>
      </c>
      <c r="I1405" s="12">
        <v>71.004300000000001</v>
      </c>
      <c r="J1405" s="12">
        <v>14.0503</v>
      </c>
      <c r="K1405" s="12">
        <v>85.203900000000004</v>
      </c>
      <c r="L1405" s="12">
        <v>77.27</v>
      </c>
      <c r="M1405" s="12">
        <v>80.94</v>
      </c>
      <c r="O1405" s="6">
        <v>45502</v>
      </c>
      <c r="P1405" s="7">
        <f t="shared" si="318"/>
        <v>-1.0538064554495109E-2</v>
      </c>
      <c r="Q1405" s="7">
        <f t="shared" si="319"/>
        <v>-7.8865649986532803E-3</v>
      </c>
      <c r="R1405" s="7">
        <f t="shared" si="320"/>
        <v>-1.5819465064286289E-2</v>
      </c>
      <c r="S1405" s="7">
        <f t="shared" si="321"/>
        <v>-5.9638246617809533E-3</v>
      </c>
      <c r="T1405" s="7">
        <f t="shared" si="322"/>
        <v>5.4177844712825106E-3</v>
      </c>
      <c r="U1405" s="7" t="str">
        <f t="shared" si="323"/>
        <v/>
      </c>
      <c r="V1405" s="7">
        <f t="shared" si="324"/>
        <v>1.6811433982228636E-2</v>
      </c>
      <c r="W1405" s="7">
        <f t="shared" si="325"/>
        <v>2.4325835881301279E-2</v>
      </c>
      <c r="X1405" s="7">
        <f t="shared" si="326"/>
        <v>-1.5487652396991984E-2</v>
      </c>
      <c r="Y1405" s="7">
        <f t="shared" si="327"/>
        <v>0</v>
      </c>
      <c r="Z1405" s="7">
        <v>5.8799999999999998E-4</v>
      </c>
      <c r="AA1405" s="7">
        <f t="shared" si="328"/>
        <v>-1.6811432184821222E-2</v>
      </c>
      <c r="AB1405" s="7">
        <f t="shared" si="329"/>
        <v>-5.0526942173272403E-3</v>
      </c>
      <c r="AE1405" s="6">
        <v>45502</v>
      </c>
      <c r="AF1405" s="7">
        <v>16.600000000000001</v>
      </c>
      <c r="AG1405" s="7">
        <v>30.82</v>
      </c>
      <c r="AH1405" s="7">
        <v>98.65</v>
      </c>
      <c r="AI1405" s="7">
        <f t="shared" si="315"/>
        <v>3.6700000000000017</v>
      </c>
      <c r="AJ1405" s="7">
        <v>1.9</v>
      </c>
      <c r="AK1405" s="7">
        <v>33.872999999999998</v>
      </c>
      <c r="AL1405" s="7">
        <f t="shared" si="316"/>
        <v>31.972999999999999</v>
      </c>
      <c r="AM1405" s="7">
        <v>5.33</v>
      </c>
      <c r="AN1405" s="7">
        <v>4.3600000000000003</v>
      </c>
      <c r="AO1405" s="7">
        <v>4.17</v>
      </c>
      <c r="AP1405" s="7">
        <f t="shared" si="317"/>
        <v>-0.19000000000000039</v>
      </c>
      <c r="AQ1405" s="7">
        <v>2.25</v>
      </c>
      <c r="AR1405" s="7">
        <v>124.1392</v>
      </c>
      <c r="AS1405" s="7">
        <v>2377.3000000000002</v>
      </c>
      <c r="AT1405" s="14">
        <v>313.56900000000002</v>
      </c>
      <c r="AU1405" s="14">
        <v>99.975700000000003</v>
      </c>
      <c r="AV1405" s="14">
        <v>66.400000000000006</v>
      </c>
      <c r="AY1405" s="6">
        <v>45502</v>
      </c>
      <c r="AZ1405" s="12">
        <v>0</v>
      </c>
      <c r="BA1405" s="12">
        <v>0</v>
      </c>
      <c r="BB1405" s="12">
        <v>0</v>
      </c>
      <c r="BE1405" s="6">
        <v>45502</v>
      </c>
      <c r="BF1405" t="s">
        <v>58</v>
      </c>
      <c r="BG1405" s="52">
        <v>5</v>
      </c>
    </row>
    <row r="1406" spans="1:59" x14ac:dyDescent="0.2">
      <c r="A1406" s="6">
        <v>45503</v>
      </c>
      <c r="B1406" s="12">
        <v>111.41200000000001</v>
      </c>
      <c r="C1406" s="12">
        <v>147.84350000000001</v>
      </c>
      <c r="D1406" s="12">
        <v>103.93129999999999</v>
      </c>
      <c r="E1406" s="12">
        <v>58.1813</v>
      </c>
      <c r="F1406" s="12">
        <v>178.8622</v>
      </c>
      <c r="G1406" s="12"/>
      <c r="H1406" s="12">
        <v>21.771599999999999</v>
      </c>
      <c r="I1406" s="12">
        <v>73.282799999999995</v>
      </c>
      <c r="J1406" s="12">
        <v>14.216900000000001</v>
      </c>
      <c r="K1406" s="12">
        <v>85.213200000000001</v>
      </c>
      <c r="L1406" s="12">
        <v>76.17</v>
      </c>
      <c r="M1406" s="12">
        <v>79.260000000000005</v>
      </c>
      <c r="O1406" s="6">
        <v>45503</v>
      </c>
      <c r="P1406" s="7">
        <f t="shared" si="318"/>
        <v>1.7672201607958536E-2</v>
      </c>
      <c r="Q1406" s="7">
        <f t="shared" si="319"/>
        <v>1.8787636312159042E-2</v>
      </c>
      <c r="R1406" s="7">
        <f t="shared" si="320"/>
        <v>7.2133942499256936E-3</v>
      </c>
      <c r="S1406" s="7">
        <f t="shared" si="321"/>
        <v>1.4947235953740468E-3</v>
      </c>
      <c r="T1406" s="7">
        <f t="shared" si="322"/>
        <v>2.336287775380216E-2</v>
      </c>
      <c r="U1406" s="7" t="str">
        <f t="shared" si="323"/>
        <v/>
      </c>
      <c r="V1406" s="7">
        <f t="shared" si="324"/>
        <v>7.8899056116275255E-3</v>
      </c>
      <c r="W1406" s="7">
        <f t="shared" si="325"/>
        <v>3.1585490655183547E-2</v>
      </c>
      <c r="X1406" s="7">
        <f t="shared" si="326"/>
        <v>1.1787649931123335E-2</v>
      </c>
      <c r="Y1406" s="7">
        <f t="shared" si="327"/>
        <v>1.0914397685716534E-4</v>
      </c>
      <c r="Z1406" s="7">
        <v>-5.0790000000000002E-3</v>
      </c>
      <c r="AA1406" s="7">
        <f t="shared" si="328"/>
        <v>-1.4338097560795683E-2</v>
      </c>
      <c r="AB1406" s="7">
        <f t="shared" si="329"/>
        <v>-2.0974551685430446E-2</v>
      </c>
      <c r="AE1406" s="6">
        <v>45503</v>
      </c>
      <c r="AF1406" s="7">
        <v>17.690000000000001</v>
      </c>
      <c r="AG1406" s="7">
        <v>31.49</v>
      </c>
      <c r="AH1406" s="7">
        <v>100.42</v>
      </c>
      <c r="AI1406" s="7">
        <f t="shared" si="315"/>
        <v>3.0900000000000034</v>
      </c>
      <c r="AJ1406" s="7">
        <v>1.81</v>
      </c>
      <c r="AK1406" s="7">
        <v>34.360999999999997</v>
      </c>
      <c r="AL1406" s="7">
        <f t="shared" si="316"/>
        <v>32.550999999999995</v>
      </c>
      <c r="AM1406" s="7">
        <v>5.33</v>
      </c>
      <c r="AN1406" s="7">
        <v>4.3499999999999996</v>
      </c>
      <c r="AO1406" s="7">
        <v>4.1500000000000004</v>
      </c>
      <c r="AP1406" s="7">
        <f t="shared" si="317"/>
        <v>-0.19999999999999929</v>
      </c>
      <c r="AQ1406" s="7">
        <v>2.25</v>
      </c>
      <c r="AR1406" s="7">
        <v>124.2855</v>
      </c>
      <c r="AS1406" s="7">
        <v>2405</v>
      </c>
      <c r="AT1406" s="14">
        <v>313.56900000000002</v>
      </c>
      <c r="AU1406" s="14">
        <v>99.975700000000003</v>
      </c>
      <c r="AV1406" s="14">
        <v>66.400000000000006</v>
      </c>
      <c r="AY1406" s="6">
        <v>45503</v>
      </c>
      <c r="AZ1406" s="12">
        <v>0</v>
      </c>
      <c r="BA1406" s="12">
        <v>0</v>
      </c>
      <c r="BB1406" s="12">
        <v>0</v>
      </c>
      <c r="BE1406" s="6">
        <v>45503</v>
      </c>
      <c r="BF1406" t="s">
        <v>58</v>
      </c>
      <c r="BG1406" s="52">
        <v>5</v>
      </c>
    </row>
    <row r="1407" spans="1:59" x14ac:dyDescent="0.2">
      <c r="A1407" s="6">
        <v>45504</v>
      </c>
      <c r="B1407" s="12">
        <v>111.80800000000001</v>
      </c>
      <c r="C1407" s="12">
        <v>148.67740000000001</v>
      </c>
      <c r="D1407" s="12">
        <v>105.1511</v>
      </c>
      <c r="E1407" s="12">
        <v>58.712200000000003</v>
      </c>
      <c r="F1407" s="12">
        <v>179.6096</v>
      </c>
      <c r="G1407" s="12"/>
      <c r="H1407" s="12">
        <v>22.158799999999999</v>
      </c>
      <c r="I1407" s="12">
        <v>73.101699999999994</v>
      </c>
      <c r="J1407" s="12">
        <v>14.269600000000001</v>
      </c>
      <c r="K1407" s="12">
        <v>85.231700000000004</v>
      </c>
      <c r="L1407" s="12">
        <v>79.36</v>
      </c>
      <c r="M1407" s="12">
        <v>81.39</v>
      </c>
      <c r="O1407" s="6">
        <v>45504</v>
      </c>
      <c r="P1407" s="7">
        <f t="shared" si="318"/>
        <v>3.5480728915957722E-3</v>
      </c>
      <c r="Q1407" s="7">
        <f t="shared" si="319"/>
        <v>5.6245761997033693E-3</v>
      </c>
      <c r="R1407" s="7">
        <f t="shared" si="320"/>
        <v>1.1668259398600819E-2</v>
      </c>
      <c r="S1407" s="7">
        <f t="shared" si="321"/>
        <v>9.083544429919153E-3</v>
      </c>
      <c r="T1407" s="7">
        <f t="shared" si="322"/>
        <v>4.1699295900083332E-3</v>
      </c>
      <c r="U1407" s="7" t="str">
        <f t="shared" si="323"/>
        <v/>
      </c>
      <c r="V1407" s="7">
        <f t="shared" si="324"/>
        <v>1.7628340606301387E-2</v>
      </c>
      <c r="W1407" s="7">
        <f t="shared" si="325"/>
        <v>-2.4743069436192438E-3</v>
      </c>
      <c r="X1407" s="7">
        <f t="shared" si="326"/>
        <v>3.7000024658685789E-3</v>
      </c>
      <c r="Y1407" s="7">
        <f t="shared" si="327"/>
        <v>2.1707895129347506E-4</v>
      </c>
      <c r="Z1407" s="7">
        <v>1.6123999999999999E-2</v>
      </c>
      <c r="AA1407" s="7">
        <f t="shared" si="328"/>
        <v>4.1026778591920506E-2</v>
      </c>
      <c r="AB1407" s="7">
        <f t="shared" si="329"/>
        <v>2.651882757666111E-2</v>
      </c>
      <c r="AE1407" s="6">
        <v>45504</v>
      </c>
      <c r="AF1407" s="7">
        <v>16.36</v>
      </c>
      <c r="AG1407" s="7">
        <v>33.69</v>
      </c>
      <c r="AH1407" s="7">
        <v>99.41</v>
      </c>
      <c r="AI1407" s="7">
        <f t="shared" si="315"/>
        <v>2.0300000000000011</v>
      </c>
      <c r="AJ1407" s="7">
        <v>1.94</v>
      </c>
      <c r="AK1407" s="7">
        <v>35.868000000000002</v>
      </c>
      <c r="AL1407" s="7">
        <f t="shared" si="316"/>
        <v>33.928000000000004</v>
      </c>
      <c r="AM1407" s="7">
        <v>5.33</v>
      </c>
      <c r="AN1407" s="7">
        <v>4.29</v>
      </c>
      <c r="AO1407" s="7">
        <v>4.09</v>
      </c>
      <c r="AP1407" s="7">
        <f t="shared" si="317"/>
        <v>-0.20000000000000018</v>
      </c>
      <c r="AQ1407" s="7">
        <v>2.2400000000000002</v>
      </c>
      <c r="AR1407" s="7">
        <v>123.6373</v>
      </c>
      <c r="AS1407" s="7">
        <v>2426.5</v>
      </c>
      <c r="AT1407" s="14">
        <v>313.56900000000002</v>
      </c>
      <c r="AU1407" s="14">
        <v>99.975700000000003</v>
      </c>
      <c r="AV1407" s="14">
        <v>66.400000000000006</v>
      </c>
      <c r="AY1407" s="6">
        <v>45504</v>
      </c>
      <c r="AZ1407" s="12">
        <v>0</v>
      </c>
      <c r="BA1407" s="12">
        <v>0</v>
      </c>
      <c r="BB1407" s="12">
        <v>0</v>
      </c>
      <c r="BE1407" s="6">
        <v>45504</v>
      </c>
      <c r="BF1407" t="s">
        <v>58</v>
      </c>
      <c r="BG1407" s="52">
        <v>5</v>
      </c>
    </row>
    <row r="1408" spans="1:59" x14ac:dyDescent="0.2">
      <c r="A1408" s="6">
        <v>45505</v>
      </c>
      <c r="B1408" s="12">
        <v>110.26179999999999</v>
      </c>
      <c r="C1408" s="12">
        <v>141.40430000000001</v>
      </c>
      <c r="D1408" s="12">
        <v>102.494</v>
      </c>
      <c r="E1408" s="12">
        <v>57.322099999999999</v>
      </c>
      <c r="F1408" s="12">
        <v>176.7774</v>
      </c>
      <c r="G1408" s="12"/>
      <c r="H1408" s="12">
        <v>21.7806</v>
      </c>
      <c r="I1408" s="12">
        <v>72.920500000000004</v>
      </c>
      <c r="J1408" s="12">
        <v>14.199400000000001</v>
      </c>
      <c r="K1408" s="12">
        <v>85.252300000000005</v>
      </c>
      <c r="L1408" s="12">
        <v>77.739999999999995</v>
      </c>
      <c r="M1408" s="12">
        <v>81.37</v>
      </c>
      <c r="O1408" s="6">
        <v>45505</v>
      </c>
      <c r="P1408" s="7">
        <f t="shared" si="318"/>
        <v>-1.3925576433424045E-2</v>
      </c>
      <c r="Q1408" s="7">
        <f t="shared" si="319"/>
        <v>-5.0155694871303516E-2</v>
      </c>
      <c r="R1408" s="7">
        <f t="shared" si="320"/>
        <v>-2.5594103060065401E-2</v>
      </c>
      <c r="S1408" s="7">
        <f t="shared" si="321"/>
        <v>-2.3961302979655659E-2</v>
      </c>
      <c r="T1408" s="7">
        <f t="shared" si="322"/>
        <v>-1.5894292576856279E-2</v>
      </c>
      <c r="U1408" s="7" t="str">
        <f t="shared" si="323"/>
        <v/>
      </c>
      <c r="V1408" s="7">
        <f t="shared" si="324"/>
        <v>-1.7215043453546325E-2</v>
      </c>
      <c r="W1408" s="7">
        <f t="shared" si="325"/>
        <v>-2.4818156829174523E-3</v>
      </c>
      <c r="X1408" s="7">
        <f t="shared" si="326"/>
        <v>-4.9316900685733907E-3</v>
      </c>
      <c r="Y1408" s="7">
        <f t="shared" si="327"/>
        <v>2.4166490814701334E-4</v>
      </c>
      <c r="Z1408" s="7">
        <v>-1.4262E-2</v>
      </c>
      <c r="AA1408" s="7">
        <f t="shared" si="328"/>
        <v>-2.0624537552540338E-2</v>
      </c>
      <c r="AB1408" s="7">
        <f t="shared" si="329"/>
        <v>-2.4576063038407489E-4</v>
      </c>
      <c r="AE1408" s="6">
        <v>45505</v>
      </c>
      <c r="AF1408" s="7">
        <v>18.59</v>
      </c>
      <c r="AG1408" s="7">
        <v>33.42</v>
      </c>
      <c r="AH1408" s="7">
        <v>101.82</v>
      </c>
      <c r="AI1408" s="7">
        <f t="shared" si="315"/>
        <v>3.6300000000000097</v>
      </c>
      <c r="AJ1408" s="7">
        <v>1.95</v>
      </c>
      <c r="AK1408" s="7">
        <v>36.969000000000001</v>
      </c>
      <c r="AL1408" s="7">
        <f t="shared" si="316"/>
        <v>35.018999999999998</v>
      </c>
      <c r="AM1408" s="7">
        <v>5.33</v>
      </c>
      <c r="AN1408" s="7">
        <v>4.16</v>
      </c>
      <c r="AO1408" s="7">
        <v>3.99</v>
      </c>
      <c r="AP1408" s="7">
        <f t="shared" si="317"/>
        <v>-0.16999999999999993</v>
      </c>
      <c r="AQ1408" s="7">
        <v>2.2000000000000002</v>
      </c>
      <c r="AR1408" s="7">
        <v>123.8693</v>
      </c>
      <c r="AS1408" s="7">
        <v>2435</v>
      </c>
      <c r="AT1408" s="14">
        <v>314.06200000000001</v>
      </c>
      <c r="AU1408" s="14">
        <v>100.43089999999999</v>
      </c>
      <c r="AV1408" s="14">
        <v>67.900000000000006</v>
      </c>
      <c r="AY1408" s="6">
        <v>45505</v>
      </c>
      <c r="AZ1408" s="12">
        <v>0</v>
      </c>
      <c r="BA1408" s="12">
        <v>0</v>
      </c>
      <c r="BB1408" s="12">
        <v>0</v>
      </c>
      <c r="BE1408" s="6">
        <v>45505</v>
      </c>
      <c r="BF1408" t="s">
        <v>58</v>
      </c>
      <c r="BG1408" s="52">
        <v>5</v>
      </c>
    </row>
    <row r="1409" spans="1:59" x14ac:dyDescent="0.2">
      <c r="A1409" s="6">
        <v>45506</v>
      </c>
      <c r="B1409" s="12">
        <v>110.19580000000001</v>
      </c>
      <c r="C1409" s="12">
        <v>137.63339999999999</v>
      </c>
      <c r="D1409" s="12">
        <v>100.01649999999999</v>
      </c>
      <c r="E1409" s="12">
        <v>55.671399999999998</v>
      </c>
      <c r="F1409" s="12">
        <v>173.6207</v>
      </c>
      <c r="G1409" s="12"/>
      <c r="H1409" s="12">
        <v>20.979299999999999</v>
      </c>
      <c r="I1409" s="12">
        <v>70.680199999999999</v>
      </c>
      <c r="J1409" s="12">
        <v>13.988899999999999</v>
      </c>
      <c r="K1409" s="12">
        <v>85.298900000000003</v>
      </c>
      <c r="L1409" s="12">
        <v>74.989999999999995</v>
      </c>
      <c r="M1409" s="12">
        <v>78.349999999999994</v>
      </c>
      <c r="O1409" s="6">
        <v>45506</v>
      </c>
      <c r="P1409" s="7">
        <f t="shared" si="318"/>
        <v>-5.9875460833985273E-4</v>
      </c>
      <c r="Q1409" s="7">
        <f t="shared" si="319"/>
        <v>-2.7029534581365987E-2</v>
      </c>
      <c r="R1409" s="7">
        <f t="shared" si="320"/>
        <v>-2.4469087902675695E-2</v>
      </c>
      <c r="S1409" s="7">
        <f t="shared" si="321"/>
        <v>-2.921968864202491E-2</v>
      </c>
      <c r="T1409" s="7">
        <f t="shared" si="322"/>
        <v>-1.8018279229435961E-2</v>
      </c>
      <c r="U1409" s="7" t="str">
        <f t="shared" si="323"/>
        <v/>
      </c>
      <c r="V1409" s="7">
        <f t="shared" si="324"/>
        <v>-3.7483428032840667E-2</v>
      </c>
      <c r="W1409" s="7">
        <f t="shared" si="325"/>
        <v>-3.1204329514082186E-2</v>
      </c>
      <c r="X1409" s="7">
        <f t="shared" si="326"/>
        <v>-1.4935552198440985E-2</v>
      </c>
      <c r="Y1409" s="7">
        <f t="shared" si="327"/>
        <v>5.4646348028802806E-4</v>
      </c>
      <c r="Z1409" s="7">
        <v>-1.8794000000000002E-2</v>
      </c>
      <c r="AA1409" s="7">
        <f t="shared" si="328"/>
        <v>-3.6015154110779088E-2</v>
      </c>
      <c r="AB1409" s="7">
        <f t="shared" si="329"/>
        <v>-3.7820685906536151E-2</v>
      </c>
      <c r="AE1409" s="6">
        <v>45506</v>
      </c>
      <c r="AF1409" s="7">
        <v>23.39</v>
      </c>
      <c r="AG1409" s="7">
        <v>38.83</v>
      </c>
      <c r="AH1409" s="7">
        <v>112.26</v>
      </c>
      <c r="AI1409" s="7">
        <f t="shared" si="315"/>
        <v>3.3599999999999994</v>
      </c>
      <c r="AJ1409" s="7">
        <v>1.89</v>
      </c>
      <c r="AK1409" s="7">
        <v>36.649000000000001</v>
      </c>
      <c r="AL1409" s="7">
        <f t="shared" si="316"/>
        <v>34.759</v>
      </c>
      <c r="AM1409" s="7">
        <v>5.33</v>
      </c>
      <c r="AN1409" s="7">
        <v>3.88</v>
      </c>
      <c r="AO1409" s="7">
        <v>3.8</v>
      </c>
      <c r="AP1409" s="7">
        <f t="shared" si="317"/>
        <v>-8.0000000000000071E-2</v>
      </c>
      <c r="AQ1409" s="7">
        <v>2.04</v>
      </c>
      <c r="AR1409" s="7">
        <v>123.46810000000001</v>
      </c>
      <c r="AS1409" s="7">
        <v>2425.6999999999998</v>
      </c>
      <c r="AT1409" s="14">
        <v>314.06200000000001</v>
      </c>
      <c r="AU1409" s="14">
        <v>100.43089999999999</v>
      </c>
      <c r="AV1409" s="14">
        <v>67.900000000000006</v>
      </c>
      <c r="AY1409" s="6">
        <v>45506</v>
      </c>
      <c r="AZ1409" s="12">
        <v>0</v>
      </c>
      <c r="BA1409" s="12">
        <v>0</v>
      </c>
      <c r="BB1409" s="12">
        <v>0</v>
      </c>
      <c r="BE1409" s="6">
        <v>45506</v>
      </c>
      <c r="BF1409" t="s">
        <v>58</v>
      </c>
      <c r="BG1409" s="52">
        <v>5</v>
      </c>
    </row>
    <row r="1410" spans="1:59" x14ac:dyDescent="0.2">
      <c r="A1410" s="6">
        <v>45509</v>
      </c>
      <c r="B1410" s="12">
        <v>108.2064</v>
      </c>
      <c r="C1410" s="12">
        <v>134.0292</v>
      </c>
      <c r="D1410" s="12">
        <v>98.881799999999998</v>
      </c>
      <c r="E1410" s="12">
        <v>54.232999999999997</v>
      </c>
      <c r="F1410" s="12">
        <v>169.38220000000001</v>
      </c>
      <c r="G1410" s="12"/>
      <c r="H1410" s="12">
        <v>19.9618</v>
      </c>
      <c r="I1410" s="12">
        <v>68.449399999999997</v>
      </c>
      <c r="J1410" s="12">
        <v>13.5328</v>
      </c>
      <c r="K1410" s="12">
        <v>85.298900000000003</v>
      </c>
      <c r="L1410" s="12">
        <v>74.459999999999994</v>
      </c>
      <c r="M1410" s="12">
        <v>77.510000000000005</v>
      </c>
      <c r="O1410" s="6">
        <v>45509</v>
      </c>
      <c r="P1410" s="7">
        <f t="shared" si="318"/>
        <v>-1.8218269083986504E-2</v>
      </c>
      <c r="Q1410" s="7">
        <f t="shared" si="319"/>
        <v>-2.6535941942962171E-2</v>
      </c>
      <c r="R1410" s="7">
        <f t="shared" si="320"/>
        <v>-1.1409974949901447E-2</v>
      </c>
      <c r="S1410" s="7">
        <f t="shared" si="321"/>
        <v>-2.6176970817430478E-2</v>
      </c>
      <c r="T1410" s="7">
        <f t="shared" si="322"/>
        <v>-2.4715334793540256E-2</v>
      </c>
      <c r="U1410" s="7" t="str">
        <f t="shared" si="323"/>
        <v/>
      </c>
      <c r="V1410" s="7">
        <f t="shared" si="324"/>
        <v>-4.9715790123860105E-2</v>
      </c>
      <c r="W1410" s="7">
        <f t="shared" si="325"/>
        <v>-3.2070690928512863E-2</v>
      </c>
      <c r="X1410" s="7">
        <f t="shared" si="326"/>
        <v>-3.314778969890974E-2</v>
      </c>
      <c r="Y1410" s="7">
        <f t="shared" si="327"/>
        <v>0</v>
      </c>
      <c r="Z1410" s="7">
        <v>-2.9555999999999999E-2</v>
      </c>
      <c r="AA1410" s="7">
        <f t="shared" si="328"/>
        <v>-7.0927028687271946E-3</v>
      </c>
      <c r="AB1410" s="7">
        <f t="shared" si="329"/>
        <v>-1.0779008508609645E-2</v>
      </c>
      <c r="AE1410" s="6">
        <v>45509</v>
      </c>
      <c r="AF1410" s="7">
        <v>38.57</v>
      </c>
      <c r="AG1410" s="7">
        <v>43.63</v>
      </c>
      <c r="AH1410" s="7">
        <v>121.22</v>
      </c>
      <c r="AI1410" s="7">
        <f t="shared" si="315"/>
        <v>3.0500000000000114</v>
      </c>
      <c r="AJ1410" s="7">
        <v>1.83</v>
      </c>
      <c r="AK1410" s="7">
        <v>35.497999999999998</v>
      </c>
      <c r="AL1410" s="7">
        <f t="shared" si="316"/>
        <v>33.667999999999999</v>
      </c>
      <c r="AM1410" s="7">
        <v>5.33</v>
      </c>
      <c r="AN1410" s="7">
        <v>3.89</v>
      </c>
      <c r="AO1410" s="7">
        <v>3.78</v>
      </c>
      <c r="AP1410" s="7">
        <f t="shared" si="317"/>
        <v>-0.11000000000000032</v>
      </c>
      <c r="AQ1410" s="7">
        <v>2.0699999999999998</v>
      </c>
      <c r="AR1410" s="7">
        <v>123.5787</v>
      </c>
      <c r="AS1410" s="7">
        <v>2401.6999999999998</v>
      </c>
      <c r="AT1410" s="14">
        <v>314.06200000000001</v>
      </c>
      <c r="AU1410" s="14">
        <v>100.43089999999999</v>
      </c>
      <c r="AV1410" s="14">
        <v>67.900000000000006</v>
      </c>
      <c r="AY1410" s="6">
        <v>45509</v>
      </c>
      <c r="AZ1410" s="12">
        <v>0</v>
      </c>
      <c r="BA1410" s="12">
        <v>1</v>
      </c>
      <c r="BB1410" s="12">
        <v>0</v>
      </c>
      <c r="BE1410" s="6">
        <v>45509</v>
      </c>
      <c r="BF1410" t="s">
        <v>58</v>
      </c>
      <c r="BG1410" s="52">
        <v>5</v>
      </c>
    </row>
    <row r="1411" spans="1:59" x14ac:dyDescent="0.2">
      <c r="A1411" s="6">
        <v>45510</v>
      </c>
      <c r="B1411" s="12">
        <v>107.6313</v>
      </c>
      <c r="C1411" s="12">
        <v>132.70429999999999</v>
      </c>
      <c r="D1411" s="12">
        <v>100.0449</v>
      </c>
      <c r="E1411" s="12">
        <v>54.184699999999999</v>
      </c>
      <c r="F1411" s="12">
        <v>173.542</v>
      </c>
      <c r="G1411" s="12"/>
      <c r="H1411" s="12">
        <v>20.5291</v>
      </c>
      <c r="I1411" s="12">
        <v>70.718299999999999</v>
      </c>
      <c r="J1411" s="12">
        <v>14.023999999999999</v>
      </c>
      <c r="K1411" s="12">
        <v>85.317499999999995</v>
      </c>
      <c r="L1411" s="12">
        <v>74.599999999999994</v>
      </c>
      <c r="M1411" s="12">
        <v>76.62</v>
      </c>
      <c r="O1411" s="6">
        <v>45510</v>
      </c>
      <c r="P1411" s="7">
        <f t="shared" si="318"/>
        <v>-5.3290167657793035E-3</v>
      </c>
      <c r="Q1411" s="7">
        <f t="shared" si="319"/>
        <v>-9.9343419278599843E-3</v>
      </c>
      <c r="R1411" s="7">
        <f t="shared" si="320"/>
        <v>1.1693887790567063E-2</v>
      </c>
      <c r="S1411" s="7">
        <f t="shared" si="321"/>
        <v>-8.9099848447919119E-4</v>
      </c>
      <c r="T1411" s="7">
        <f t="shared" si="322"/>
        <v>2.4261945063893984E-2</v>
      </c>
      <c r="U1411" s="7" t="str">
        <f t="shared" si="323"/>
        <v/>
      </c>
      <c r="V1411" s="7">
        <f t="shared" si="324"/>
        <v>2.8022944606445426E-2</v>
      </c>
      <c r="W1411" s="7">
        <f t="shared" si="325"/>
        <v>3.2609593405159759E-2</v>
      </c>
      <c r="X1411" s="7">
        <f t="shared" si="326"/>
        <v>3.5653779322900953E-2</v>
      </c>
      <c r="Y1411" s="7">
        <f t="shared" si="327"/>
        <v>2.1803296838607424E-4</v>
      </c>
      <c r="Z1411" s="7">
        <v>9.1769999999999994E-3</v>
      </c>
      <c r="AA1411" s="7">
        <f t="shared" si="328"/>
        <v>1.878438765144406E-3</v>
      </c>
      <c r="AB1411" s="7">
        <f t="shared" si="329"/>
        <v>-1.1548821020917182E-2</v>
      </c>
      <c r="AE1411" s="6">
        <v>45510</v>
      </c>
      <c r="AF1411" s="7">
        <v>27.71</v>
      </c>
      <c r="AG1411" s="7">
        <v>40.42</v>
      </c>
      <c r="AH1411" s="7">
        <v>119.24</v>
      </c>
      <c r="AI1411" s="7">
        <f t="shared" si="315"/>
        <v>2.0200000000000102</v>
      </c>
      <c r="AJ1411" s="7">
        <v>1.83</v>
      </c>
      <c r="AK1411" s="7">
        <v>36.676000000000002</v>
      </c>
      <c r="AL1411" s="7">
        <f t="shared" si="316"/>
        <v>34.846000000000004</v>
      </c>
      <c r="AM1411" s="7">
        <v>5.33</v>
      </c>
      <c r="AN1411" s="7">
        <v>3.99</v>
      </c>
      <c r="AO1411" s="7">
        <v>3.9</v>
      </c>
      <c r="AP1411" s="7">
        <f t="shared" si="317"/>
        <v>-9.0000000000000302E-2</v>
      </c>
      <c r="AQ1411" s="7">
        <v>2.12</v>
      </c>
      <c r="AR1411" s="7">
        <v>123.6532</v>
      </c>
      <c r="AS1411" s="7">
        <v>2389.1001000000001</v>
      </c>
      <c r="AT1411" s="14">
        <v>314.06200000000001</v>
      </c>
      <c r="AU1411" s="14">
        <v>100.43089999999999</v>
      </c>
      <c r="AV1411" s="14">
        <v>67.900000000000006</v>
      </c>
      <c r="AY1411" s="6">
        <v>45510</v>
      </c>
      <c r="AZ1411" s="12">
        <v>0</v>
      </c>
      <c r="BA1411" s="12">
        <v>0</v>
      </c>
      <c r="BB1411" s="12">
        <v>0</v>
      </c>
      <c r="BE1411" s="6">
        <v>45510</v>
      </c>
      <c r="BF1411" t="s">
        <v>58</v>
      </c>
      <c r="BG1411" s="52">
        <v>5</v>
      </c>
    </row>
    <row r="1412" spans="1:59" x14ac:dyDescent="0.2">
      <c r="A1412" s="6">
        <v>45511</v>
      </c>
      <c r="B1412" s="12">
        <v>109.06440000000001</v>
      </c>
      <c r="C1412" s="12">
        <v>131.94460000000001</v>
      </c>
      <c r="D1412" s="12">
        <v>101.1134</v>
      </c>
      <c r="E1412" s="12">
        <v>54.165399999999998</v>
      </c>
      <c r="F1412" s="12">
        <v>174.7122</v>
      </c>
      <c r="G1412" s="12"/>
      <c r="H1412" s="12">
        <v>20.493099999999998</v>
      </c>
      <c r="I1412" s="12">
        <v>70.213099999999997</v>
      </c>
      <c r="J1412" s="12">
        <v>13.6995</v>
      </c>
      <c r="K1412" s="12">
        <v>85.336200000000005</v>
      </c>
      <c r="L1412" s="12">
        <v>76.680000000000007</v>
      </c>
      <c r="M1412" s="12">
        <v>78.260000000000005</v>
      </c>
      <c r="O1412" s="6">
        <v>45511</v>
      </c>
      <c r="P1412" s="7">
        <f t="shared" si="318"/>
        <v>1.3227035828375639E-2</v>
      </c>
      <c r="Q1412" s="7">
        <f t="shared" si="319"/>
        <v>-5.7412072125291227E-3</v>
      </c>
      <c r="R1412" s="7">
        <f t="shared" si="320"/>
        <v>1.0623574063338399E-2</v>
      </c>
      <c r="S1412" s="7">
        <f t="shared" si="321"/>
        <v>-3.562525591416292E-4</v>
      </c>
      <c r="T1412" s="7">
        <f t="shared" si="322"/>
        <v>6.7204036834152799E-3</v>
      </c>
      <c r="U1412" s="7" t="str">
        <f t="shared" si="323"/>
        <v/>
      </c>
      <c r="V1412" s="7">
        <f t="shared" si="324"/>
        <v>-1.7551476635397822E-3</v>
      </c>
      <c r="W1412" s="7">
        <f t="shared" si="325"/>
        <v>-7.1694762699677245E-3</v>
      </c>
      <c r="X1412" s="7">
        <f t="shared" si="326"/>
        <v>-2.3410811801226998E-2</v>
      </c>
      <c r="Y1412" s="7">
        <f t="shared" si="327"/>
        <v>2.1915727669384724E-4</v>
      </c>
      <c r="Z1412" s="7">
        <v>-6.7060000000000002E-3</v>
      </c>
      <c r="AA1412" s="7">
        <f t="shared" si="328"/>
        <v>2.7500410967728772E-2</v>
      </c>
      <c r="AB1412" s="7">
        <f t="shared" si="329"/>
        <v>2.1178477509763427E-2</v>
      </c>
      <c r="AE1412" s="6">
        <v>45511</v>
      </c>
      <c r="AF1412" s="7">
        <v>27.85</v>
      </c>
      <c r="AG1412" s="7">
        <v>38.01</v>
      </c>
      <c r="AH1412" s="7">
        <v>112.69</v>
      </c>
      <c r="AI1412" s="7">
        <f t="shared" ref="AI1412:AI1475" si="330">IF(AND(M1412&lt;&gt;"",L1412&lt;&gt;""),M1412-L1412,"")</f>
        <v>1.5799999999999983</v>
      </c>
      <c r="AJ1412" s="7">
        <v>1.96</v>
      </c>
      <c r="AK1412" s="7">
        <v>38.451000000000001</v>
      </c>
      <c r="AL1412" s="7">
        <f t="shared" ref="AL1412:AL1475" si="331">IF(AND(AK1412&lt;&gt;"",AJ1412&lt;&gt;""),AK1412-AJ1412,"")</f>
        <v>36.491</v>
      </c>
      <c r="AM1412" s="7">
        <v>5.33</v>
      </c>
      <c r="AN1412" s="7">
        <v>4</v>
      </c>
      <c r="AO1412" s="7">
        <v>3.96</v>
      </c>
      <c r="AP1412" s="7">
        <f t="shared" ref="AP1412:AP1475" si="332">IF(AND(AO1412&lt;&gt;"",AN1412&lt;&gt;""),AO1412-AN1412,"")</f>
        <v>-4.0000000000000036E-2</v>
      </c>
      <c r="AQ1412" s="7">
        <v>2.11</v>
      </c>
      <c r="AR1412" s="7">
        <v>123.5698</v>
      </c>
      <c r="AS1412" s="7">
        <v>2390.5</v>
      </c>
      <c r="AT1412" s="14">
        <v>314.06200000000001</v>
      </c>
      <c r="AU1412" s="14">
        <v>100.43089999999999</v>
      </c>
      <c r="AV1412" s="14">
        <v>67.900000000000006</v>
      </c>
      <c r="AY1412" s="6">
        <v>45511</v>
      </c>
      <c r="AZ1412" s="12">
        <v>0</v>
      </c>
      <c r="BA1412" s="12">
        <v>0</v>
      </c>
      <c r="BB1412" s="12">
        <v>0</v>
      </c>
      <c r="BE1412" s="6">
        <v>45511</v>
      </c>
      <c r="BF1412" t="s">
        <v>58</v>
      </c>
      <c r="BG1412" s="52">
        <v>5</v>
      </c>
    </row>
    <row r="1413" spans="1:59" x14ac:dyDescent="0.2">
      <c r="A1413" s="6">
        <v>45512</v>
      </c>
      <c r="B1413" s="12">
        <v>111.148</v>
      </c>
      <c r="C1413" s="12">
        <v>133.8717</v>
      </c>
      <c r="D1413" s="12">
        <v>102.3805</v>
      </c>
      <c r="E1413" s="12">
        <v>56.501600000000003</v>
      </c>
      <c r="F1413" s="12">
        <v>177.30840000000001</v>
      </c>
      <c r="G1413" s="12"/>
      <c r="H1413" s="12">
        <v>20.808199999999999</v>
      </c>
      <c r="I1413" s="12">
        <v>70.499099999999999</v>
      </c>
      <c r="J1413" s="12">
        <v>14.252000000000001</v>
      </c>
      <c r="K1413" s="12">
        <v>85.345500000000001</v>
      </c>
      <c r="L1413" s="12">
        <v>77.64</v>
      </c>
      <c r="M1413" s="12">
        <v>80.760000000000005</v>
      </c>
      <c r="O1413" s="6">
        <v>45512</v>
      </c>
      <c r="P1413" s="7">
        <f t="shared" ref="P1413:P1476" si="333">IF(AND(B1413&lt;&gt;"",B1412&lt;&gt;""),LN(B1413/B1412),"")</f>
        <v>1.892411309767527E-2</v>
      </c>
      <c r="Q1413" s="7">
        <f t="shared" ref="Q1413:Q1476" si="334">IF(AND(C1413&lt;&gt;"",C1412&lt;&gt;""),LN(C1413/C1412),"")</f>
        <v>1.449974108490572E-2</v>
      </c>
      <c r="R1413" s="7">
        <f t="shared" ref="R1413:R1476" si="335">IF(AND(D1413&lt;&gt;"",D1412&lt;&gt;""),LN(D1413/D1412),"")</f>
        <v>1.245360550277984E-2</v>
      </c>
      <c r="S1413" s="7">
        <f t="shared" ref="S1413:S1476" si="336">IF(AND(E1413&lt;&gt;"",E1412&lt;&gt;""),LN(E1413/E1412),"")</f>
        <v>4.2226628122629228E-2</v>
      </c>
      <c r="T1413" s="7">
        <f t="shared" ref="T1413:T1476" si="337">IF(AND(F1413&lt;&gt;"",F1412&lt;&gt;""),LN(F1413/F1412),"")</f>
        <v>1.4750540581581921E-2</v>
      </c>
      <c r="U1413" s="7" t="str">
        <f t="shared" ref="U1413:U1476" si="338">IF(AND(G1413&lt;&gt;"",G1412&lt;&gt;""),LN(G1413/G1412),"")</f>
        <v/>
      </c>
      <c r="V1413" s="7">
        <f t="shared" ref="V1413:V1476" si="339">IF(AND(H1413&lt;&gt;"",H1412&lt;&gt;""),LN(H1413/H1412),"")</f>
        <v>1.5258895667030033E-2</v>
      </c>
      <c r="W1413" s="7">
        <f t="shared" ref="W1413:W1476" si="340">IF(AND(I1413&lt;&gt;"",I1412&lt;&gt;""),LN(I1413/I1412),"")</f>
        <v>4.0650404703373704E-3</v>
      </c>
      <c r="X1413" s="7">
        <f t="shared" ref="X1413:X1476" si="341">IF(AND(J1413&lt;&gt;"",J1412&lt;&gt;""),LN(J1413/J1412),"")</f>
        <v>3.9537911925883448E-2</v>
      </c>
      <c r="Y1413" s="7">
        <f t="shared" ref="Y1413:Y1476" si="342">IF(AND(K1413&lt;&gt;"",K1412&lt;&gt;""),LN(K1413/K1412),"")</f>
        <v>1.0897477596258202E-4</v>
      </c>
      <c r="Z1413" s="7">
        <v>2.2853999999999999E-2</v>
      </c>
      <c r="AA1413" s="7">
        <f t="shared" ref="AA1413:AA1476" si="343">IF(AND(L1413&lt;&gt;"",L1412&lt;&gt;""),LN(L1413/L1412),"")</f>
        <v>1.244184012336572E-2</v>
      </c>
      <c r="AB1413" s="7">
        <f t="shared" ref="AB1413:AB1476" si="344">IF(AND(M1413&lt;&gt;"",M1412&lt;&gt;""),LN(M1413/M1412),"")</f>
        <v>3.1445176662370435E-2</v>
      </c>
      <c r="AE1413" s="6">
        <v>45512</v>
      </c>
      <c r="AF1413" s="7">
        <v>23.79</v>
      </c>
      <c r="AG1413" s="7">
        <v>34.770000000000003</v>
      </c>
      <c r="AH1413" s="7">
        <v>110.42</v>
      </c>
      <c r="AI1413" s="7">
        <f t="shared" si="330"/>
        <v>3.1200000000000045</v>
      </c>
      <c r="AJ1413" s="7">
        <v>1.85</v>
      </c>
      <c r="AK1413" s="7">
        <v>40.094999999999999</v>
      </c>
      <c r="AL1413" s="7">
        <f t="shared" si="331"/>
        <v>38.244999999999997</v>
      </c>
      <c r="AM1413" s="7">
        <v>5.33</v>
      </c>
      <c r="AN1413" s="7">
        <v>4.04</v>
      </c>
      <c r="AO1413" s="7">
        <v>3.99</v>
      </c>
      <c r="AP1413" s="7">
        <f t="shared" si="332"/>
        <v>-4.9999999999999822E-2</v>
      </c>
      <c r="AQ1413" s="7">
        <v>2.12</v>
      </c>
      <c r="AR1413" s="7">
        <v>123.4466</v>
      </c>
      <c r="AS1413" s="7">
        <v>2422.1999999999998</v>
      </c>
      <c r="AT1413" s="14">
        <v>314.06200000000001</v>
      </c>
      <c r="AU1413" s="14">
        <v>100.43089999999999</v>
      </c>
      <c r="AV1413" s="14">
        <v>67.900000000000006</v>
      </c>
      <c r="AY1413" s="6">
        <v>45512</v>
      </c>
      <c r="AZ1413" s="12">
        <v>0</v>
      </c>
      <c r="BA1413" s="12">
        <v>0</v>
      </c>
      <c r="BB1413" s="12">
        <v>0</v>
      </c>
      <c r="BE1413" s="6">
        <v>45512</v>
      </c>
      <c r="BF1413" t="s">
        <v>58</v>
      </c>
      <c r="BG1413" s="52">
        <v>5</v>
      </c>
    </row>
    <row r="1414" spans="1:59" x14ac:dyDescent="0.2">
      <c r="A1414" s="6">
        <v>45513</v>
      </c>
      <c r="B1414" s="12">
        <v>112.0531</v>
      </c>
      <c r="C1414" s="12">
        <v>134.33500000000001</v>
      </c>
      <c r="D1414" s="12">
        <v>102.702</v>
      </c>
      <c r="E1414" s="12">
        <v>56.3857</v>
      </c>
      <c r="F1414" s="12">
        <v>180.56639999999999</v>
      </c>
      <c r="G1414" s="12"/>
      <c r="H1414" s="12">
        <v>20.763200000000001</v>
      </c>
      <c r="I1414" s="12">
        <v>70.804100000000005</v>
      </c>
      <c r="J1414" s="12">
        <v>14.0105</v>
      </c>
      <c r="K1414" s="12">
        <v>85.364199999999997</v>
      </c>
      <c r="L1414" s="12">
        <v>78.28</v>
      </c>
      <c r="M1414" s="12">
        <v>81.069999999999993</v>
      </c>
      <c r="O1414" s="6">
        <v>45513</v>
      </c>
      <c r="P1414" s="7">
        <f t="shared" si="333"/>
        <v>8.1102195385577523E-3</v>
      </c>
      <c r="Q1414" s="7">
        <f t="shared" si="334"/>
        <v>3.4548015453424773E-3</v>
      </c>
      <c r="R1414" s="7">
        <f t="shared" si="335"/>
        <v>3.1353261577098984E-3</v>
      </c>
      <c r="S1414" s="7">
        <f t="shared" si="336"/>
        <v>-2.0533760790265418E-3</v>
      </c>
      <c r="T1414" s="7">
        <f t="shared" si="337"/>
        <v>1.8207987878000608E-2</v>
      </c>
      <c r="U1414" s="7" t="str">
        <f t="shared" si="338"/>
        <v/>
      </c>
      <c r="V1414" s="7">
        <f t="shared" si="339"/>
        <v>-2.1649507871416571E-3</v>
      </c>
      <c r="W1414" s="7">
        <f t="shared" si="340"/>
        <v>4.3169648482068593E-3</v>
      </c>
      <c r="X1414" s="7">
        <f t="shared" si="341"/>
        <v>-1.7090199237785042E-2</v>
      </c>
      <c r="Y1414" s="7">
        <f t="shared" si="342"/>
        <v>2.1908538383931989E-4</v>
      </c>
      <c r="Z1414" s="7">
        <v>4.4000000000000003E-3</v>
      </c>
      <c r="AA1414" s="7">
        <f t="shared" si="343"/>
        <v>8.2093842270660224E-3</v>
      </c>
      <c r="AB1414" s="7">
        <f t="shared" si="344"/>
        <v>3.8311855549787981E-3</v>
      </c>
      <c r="AE1414" s="6">
        <v>45513</v>
      </c>
      <c r="AF1414" s="7">
        <v>20.37</v>
      </c>
      <c r="AG1414" s="7">
        <v>33.369999999999997</v>
      </c>
      <c r="AH1414" s="7">
        <v>108.26</v>
      </c>
      <c r="AI1414" s="7">
        <f t="shared" si="330"/>
        <v>2.789999999999992</v>
      </c>
      <c r="AJ1414" s="7">
        <v>1.94</v>
      </c>
      <c r="AK1414" s="7">
        <v>40.396000000000001</v>
      </c>
      <c r="AL1414" s="7">
        <f t="shared" si="331"/>
        <v>38.456000000000003</v>
      </c>
      <c r="AM1414" s="7">
        <v>5.33</v>
      </c>
      <c r="AN1414" s="7">
        <v>4.05</v>
      </c>
      <c r="AO1414" s="7">
        <v>3.94</v>
      </c>
      <c r="AP1414" s="7">
        <f t="shared" si="332"/>
        <v>-0.10999999999999988</v>
      </c>
      <c r="AQ1414" s="7">
        <v>2.1</v>
      </c>
      <c r="AR1414" s="7">
        <v>122.9276</v>
      </c>
      <c r="AS1414" s="7">
        <v>2432.1001000000001</v>
      </c>
      <c r="AT1414" s="14">
        <v>314.06200000000001</v>
      </c>
      <c r="AU1414" s="14">
        <v>100.43089999999999</v>
      </c>
      <c r="AV1414" s="14">
        <v>67.900000000000006</v>
      </c>
      <c r="AY1414" s="6">
        <v>45513</v>
      </c>
      <c r="AZ1414" s="12">
        <v>0</v>
      </c>
      <c r="BA1414" s="12">
        <v>0</v>
      </c>
      <c r="BB1414" s="12">
        <v>0</v>
      </c>
      <c r="BE1414" s="6">
        <v>45513</v>
      </c>
      <c r="BF1414" t="s">
        <v>58</v>
      </c>
      <c r="BG1414" s="52">
        <v>5</v>
      </c>
    </row>
    <row r="1415" spans="1:59" x14ac:dyDescent="0.2">
      <c r="A1415" s="6">
        <v>45516</v>
      </c>
      <c r="B1415" s="12">
        <v>112.19450000000001</v>
      </c>
      <c r="C1415" s="12">
        <v>134.36279999999999</v>
      </c>
      <c r="D1415" s="12">
        <v>104.7974</v>
      </c>
      <c r="E1415" s="12">
        <v>56.936</v>
      </c>
      <c r="F1415" s="12">
        <v>180.64529999999999</v>
      </c>
      <c r="G1415" s="12"/>
      <c r="H1415" s="12">
        <v>21.3124</v>
      </c>
      <c r="I1415" s="12">
        <v>71.156899999999993</v>
      </c>
      <c r="J1415" s="12">
        <v>13.912100000000001</v>
      </c>
      <c r="K1415" s="12">
        <v>85.392099999999999</v>
      </c>
      <c r="L1415" s="12">
        <v>81.45</v>
      </c>
      <c r="M1415" s="12">
        <v>83.06</v>
      </c>
      <c r="O1415" s="6">
        <v>45516</v>
      </c>
      <c r="P1415" s="7">
        <f t="shared" si="333"/>
        <v>1.2611061945821864E-3</v>
      </c>
      <c r="Q1415" s="7">
        <f t="shared" si="334"/>
        <v>2.069239130293045E-4</v>
      </c>
      <c r="R1415" s="7">
        <f t="shared" si="335"/>
        <v>2.0197371477301818E-2</v>
      </c>
      <c r="S1415" s="7">
        <f t="shared" si="336"/>
        <v>9.7122497404939171E-3</v>
      </c>
      <c r="T1415" s="7">
        <f t="shared" si="337"/>
        <v>4.3686293248443596E-4</v>
      </c>
      <c r="U1415" s="7" t="str">
        <f t="shared" si="338"/>
        <v/>
      </c>
      <c r="V1415" s="7">
        <f t="shared" si="339"/>
        <v>2.6106873949787231E-2</v>
      </c>
      <c r="W1415" s="7">
        <f t="shared" si="340"/>
        <v>4.9703894213194199E-3</v>
      </c>
      <c r="X1415" s="7">
        <f t="shared" si="341"/>
        <v>-7.0480834405535391E-3</v>
      </c>
      <c r="Y1415" s="7">
        <f t="shared" si="342"/>
        <v>3.2678150379543533E-4</v>
      </c>
      <c r="Z1415" s="7">
        <v>5.2499999999999997E-4</v>
      </c>
      <c r="AA1415" s="7">
        <f t="shared" si="343"/>
        <v>3.9697192520178712E-2</v>
      </c>
      <c r="AB1415" s="7">
        <f t="shared" si="344"/>
        <v>2.4250259202991818E-2</v>
      </c>
      <c r="AE1415" s="6">
        <v>45516</v>
      </c>
      <c r="AF1415" s="7">
        <v>20.71</v>
      </c>
      <c r="AG1415" s="7">
        <v>35.17</v>
      </c>
      <c r="AH1415" s="7">
        <v>118.26</v>
      </c>
      <c r="AI1415" s="7">
        <f t="shared" si="330"/>
        <v>1.6099999999999994</v>
      </c>
      <c r="AJ1415" s="7">
        <v>2.1</v>
      </c>
      <c r="AK1415" s="7">
        <v>39.658000000000001</v>
      </c>
      <c r="AL1415" s="7">
        <f t="shared" si="331"/>
        <v>37.558</v>
      </c>
      <c r="AM1415" s="7">
        <v>5.33</v>
      </c>
      <c r="AN1415" s="7">
        <v>4.01</v>
      </c>
      <c r="AO1415" s="7">
        <v>3.9</v>
      </c>
      <c r="AP1415" s="7">
        <f t="shared" si="332"/>
        <v>-0.10999999999999988</v>
      </c>
      <c r="AQ1415" s="7">
        <v>2.11</v>
      </c>
      <c r="AR1415" s="7">
        <v>123.2204</v>
      </c>
      <c r="AS1415" s="7">
        <v>2462.3998999999999</v>
      </c>
      <c r="AT1415" s="14">
        <v>314.06200000000001</v>
      </c>
      <c r="AU1415" s="14">
        <v>100.43089999999999</v>
      </c>
      <c r="AV1415" s="14">
        <v>67.900000000000006</v>
      </c>
      <c r="AY1415" s="6">
        <v>45516</v>
      </c>
      <c r="AZ1415" s="12">
        <v>0</v>
      </c>
      <c r="BA1415" s="12">
        <v>0</v>
      </c>
      <c r="BB1415" s="12">
        <v>0</v>
      </c>
      <c r="BE1415" s="6">
        <v>45516</v>
      </c>
      <c r="BF1415" t="s">
        <v>58</v>
      </c>
      <c r="BG1415" s="52">
        <v>5</v>
      </c>
    </row>
    <row r="1416" spans="1:59" x14ac:dyDescent="0.2">
      <c r="A1416" s="6">
        <v>45517</v>
      </c>
      <c r="B1416" s="12">
        <v>111.11969999999999</v>
      </c>
      <c r="C1416" s="12">
        <v>133.55670000000001</v>
      </c>
      <c r="D1416" s="12">
        <v>103.1878</v>
      </c>
      <c r="E1416" s="12">
        <v>55.468699999999998</v>
      </c>
      <c r="F1416" s="12">
        <v>179.3244</v>
      </c>
      <c r="G1416" s="12"/>
      <c r="H1416" s="12">
        <v>21.186399999999999</v>
      </c>
      <c r="I1416" s="12">
        <v>69.841300000000004</v>
      </c>
      <c r="J1416" s="12">
        <v>13.9389</v>
      </c>
      <c r="K1416" s="12">
        <v>85.401499999999999</v>
      </c>
      <c r="L1416" s="12">
        <v>79.81</v>
      </c>
      <c r="M1416" s="12">
        <v>82.51</v>
      </c>
      <c r="O1416" s="6">
        <v>45517</v>
      </c>
      <c r="P1416" s="7">
        <f t="shared" si="333"/>
        <v>-9.6259736208260047E-3</v>
      </c>
      <c r="Q1416" s="7">
        <f t="shared" si="334"/>
        <v>-6.0174972887277771E-3</v>
      </c>
      <c r="R1416" s="7">
        <f t="shared" si="335"/>
        <v>-1.5478333413872098E-2</v>
      </c>
      <c r="S1416" s="7">
        <f t="shared" si="336"/>
        <v>-2.610893229603739E-2</v>
      </c>
      <c r="T1416" s="7">
        <f t="shared" si="337"/>
        <v>-7.33898396842646E-3</v>
      </c>
      <c r="U1416" s="7" t="str">
        <f t="shared" si="338"/>
        <v/>
      </c>
      <c r="V1416" s="7">
        <f t="shared" si="339"/>
        <v>-5.9295965618321716E-3</v>
      </c>
      <c r="W1416" s="7">
        <f t="shared" si="340"/>
        <v>-1.8661772715908381E-2</v>
      </c>
      <c r="X1416" s="7">
        <f t="shared" si="341"/>
        <v>1.9245275409739229E-3</v>
      </c>
      <c r="Y1416" s="7">
        <f t="shared" si="342"/>
        <v>1.1007438228949474E-4</v>
      </c>
      <c r="Z1416" s="7">
        <v>1.6312E-2</v>
      </c>
      <c r="AA1416" s="7">
        <f t="shared" si="343"/>
        <v>-2.034052516013659E-2</v>
      </c>
      <c r="AB1416" s="7">
        <f t="shared" si="344"/>
        <v>-6.6437400863556453E-3</v>
      </c>
      <c r="AE1416" s="6">
        <v>45517</v>
      </c>
      <c r="AF1416" s="7">
        <v>18.12</v>
      </c>
      <c r="AG1416" s="7">
        <v>33.26</v>
      </c>
      <c r="AH1416" s="7">
        <v>118.44</v>
      </c>
      <c r="AI1416" s="7">
        <f t="shared" si="330"/>
        <v>2.7000000000000028</v>
      </c>
      <c r="AJ1416" s="7">
        <v>2.16</v>
      </c>
      <c r="AK1416" s="7">
        <v>39.479999999999997</v>
      </c>
      <c r="AL1416" s="7">
        <f t="shared" si="331"/>
        <v>37.319999999999993</v>
      </c>
      <c r="AM1416" s="7">
        <v>5.33</v>
      </c>
      <c r="AN1416" s="7">
        <v>3.93</v>
      </c>
      <c r="AO1416" s="7">
        <v>3.85</v>
      </c>
      <c r="AP1416" s="7">
        <f t="shared" si="332"/>
        <v>-8.0000000000000071E-2</v>
      </c>
      <c r="AQ1416" s="7">
        <v>2.09</v>
      </c>
      <c r="AR1416" s="7">
        <v>123.0146</v>
      </c>
      <c r="AS1416" s="7">
        <v>2466.6999999999998</v>
      </c>
      <c r="AT1416" s="14">
        <v>314.06200000000001</v>
      </c>
      <c r="AU1416" s="14">
        <v>100.43089999999999</v>
      </c>
      <c r="AV1416" s="14">
        <v>67.900000000000006</v>
      </c>
      <c r="AY1416" s="6">
        <v>45517</v>
      </c>
      <c r="AZ1416" s="12">
        <v>0</v>
      </c>
      <c r="BA1416" s="12">
        <v>0</v>
      </c>
      <c r="BB1416" s="12">
        <v>0</v>
      </c>
      <c r="BE1416" s="6">
        <v>45517</v>
      </c>
      <c r="BF1416" t="s">
        <v>58</v>
      </c>
      <c r="BG1416" s="52">
        <v>5</v>
      </c>
    </row>
    <row r="1417" spans="1:59" x14ac:dyDescent="0.2">
      <c r="A1417" s="6">
        <v>45518</v>
      </c>
      <c r="B1417" s="12">
        <v>112.1474</v>
      </c>
      <c r="C1417" s="12">
        <v>134.0385</v>
      </c>
      <c r="D1417" s="12">
        <v>104.1307</v>
      </c>
      <c r="E1417" s="12">
        <v>54.966700000000003</v>
      </c>
      <c r="F1417" s="12">
        <v>181.50299999999999</v>
      </c>
      <c r="G1417" s="12"/>
      <c r="H1417" s="12">
        <v>21.573499999999999</v>
      </c>
      <c r="I1417" s="12">
        <v>70.089100000000002</v>
      </c>
      <c r="J1417" s="12">
        <v>14.287800000000001</v>
      </c>
      <c r="K1417" s="12">
        <v>85.410799999999995</v>
      </c>
      <c r="L1417" s="12">
        <v>78.47</v>
      </c>
      <c r="M1417" s="12">
        <v>82.15</v>
      </c>
      <c r="O1417" s="6">
        <v>45518</v>
      </c>
      <c r="P1417" s="7">
        <f t="shared" si="333"/>
        <v>9.2060788023189174E-3</v>
      </c>
      <c r="Q1417" s="7">
        <f t="shared" si="334"/>
        <v>3.6009653433467974E-3</v>
      </c>
      <c r="R1417" s="7">
        <f t="shared" si="335"/>
        <v>9.0962118804704378E-3</v>
      </c>
      <c r="S1417" s="7">
        <f t="shared" si="336"/>
        <v>-9.0913503755346119E-3</v>
      </c>
      <c r="T1417" s="7">
        <f t="shared" si="337"/>
        <v>1.2075726367408236E-2</v>
      </c>
      <c r="U1417" s="7" t="str">
        <f t="shared" si="338"/>
        <v/>
      </c>
      <c r="V1417" s="7">
        <f t="shared" si="339"/>
        <v>1.8106243250644905E-2</v>
      </c>
      <c r="W1417" s="7">
        <f t="shared" si="340"/>
        <v>3.541764463412065E-3</v>
      </c>
      <c r="X1417" s="7">
        <f t="shared" si="341"/>
        <v>2.4722533669590274E-2</v>
      </c>
      <c r="Y1417" s="7">
        <f t="shared" si="342"/>
        <v>1.0889145581654426E-4</v>
      </c>
      <c r="Z1417" s="7">
        <v>3.15E-3</v>
      </c>
      <c r="AA1417" s="7">
        <f t="shared" si="343"/>
        <v>-1.6932423748535659E-2</v>
      </c>
      <c r="AB1417" s="7">
        <f t="shared" si="344"/>
        <v>-4.3726536329747817E-3</v>
      </c>
      <c r="AE1417" s="6">
        <v>45518</v>
      </c>
      <c r="AF1417" s="7">
        <v>16.190000000000001</v>
      </c>
      <c r="AG1417" s="7">
        <v>31.51</v>
      </c>
      <c r="AH1417" s="7">
        <v>106.34</v>
      </c>
      <c r="AI1417" s="7">
        <f t="shared" si="330"/>
        <v>3.6800000000000068</v>
      </c>
      <c r="AJ1417" s="7">
        <v>2.1800000000000002</v>
      </c>
      <c r="AK1417" s="7">
        <v>38.966999999999999</v>
      </c>
      <c r="AL1417" s="7">
        <f t="shared" si="331"/>
        <v>36.786999999999999</v>
      </c>
      <c r="AM1417" s="7">
        <v>5.33</v>
      </c>
      <c r="AN1417" s="7">
        <v>3.94</v>
      </c>
      <c r="AO1417" s="7">
        <v>3.83</v>
      </c>
      <c r="AP1417" s="7">
        <f t="shared" si="332"/>
        <v>-0.10999999999999988</v>
      </c>
      <c r="AQ1417" s="7">
        <v>2.06</v>
      </c>
      <c r="AR1417" s="7">
        <v>122.4297</v>
      </c>
      <c r="AS1417" s="7">
        <v>2439.3998999999999</v>
      </c>
      <c r="AT1417" s="14">
        <v>314.06200000000001</v>
      </c>
      <c r="AU1417" s="14">
        <v>100.43089999999999</v>
      </c>
      <c r="AV1417" s="14">
        <v>67.900000000000006</v>
      </c>
      <c r="AY1417" s="6">
        <v>45518</v>
      </c>
      <c r="AZ1417" s="12">
        <v>0</v>
      </c>
      <c r="BA1417" s="12">
        <v>0</v>
      </c>
      <c r="BB1417" s="12">
        <v>0</v>
      </c>
      <c r="BE1417" s="6">
        <v>45518</v>
      </c>
      <c r="BF1417" t="s">
        <v>58</v>
      </c>
      <c r="BG1417" s="52">
        <v>5</v>
      </c>
    </row>
    <row r="1418" spans="1:59" x14ac:dyDescent="0.2">
      <c r="A1418" s="6">
        <v>45519</v>
      </c>
      <c r="B1418" s="12">
        <v>112.8412</v>
      </c>
      <c r="C1418" s="12">
        <v>136.012</v>
      </c>
      <c r="D1418" s="12">
        <v>105.94029999999999</v>
      </c>
      <c r="E1418" s="12">
        <v>55.8065</v>
      </c>
      <c r="F1418" s="12">
        <v>182.0155</v>
      </c>
      <c r="G1418" s="12"/>
      <c r="H1418" s="12">
        <v>22.338899999999999</v>
      </c>
      <c r="I1418" s="12">
        <v>71.431100000000001</v>
      </c>
      <c r="J1418" s="12">
        <v>14.3057</v>
      </c>
      <c r="K1418" s="12">
        <v>85.420100000000005</v>
      </c>
      <c r="L1418" s="12">
        <v>79.66</v>
      </c>
      <c r="M1418" s="12">
        <v>83.09</v>
      </c>
      <c r="O1418" s="6">
        <v>45519</v>
      </c>
      <c r="P1418" s="7">
        <f t="shared" si="333"/>
        <v>6.1674431432673996E-3</v>
      </c>
      <c r="Q1418" s="7">
        <f t="shared" si="334"/>
        <v>1.4616045020518094E-2</v>
      </c>
      <c r="R1418" s="7">
        <f t="shared" si="335"/>
        <v>1.7228887018468676E-2</v>
      </c>
      <c r="S1418" s="7">
        <f t="shared" si="336"/>
        <v>1.5162802732927567E-2</v>
      </c>
      <c r="T1418" s="7">
        <f t="shared" si="337"/>
        <v>2.8196657917175633E-3</v>
      </c>
      <c r="U1418" s="7" t="str">
        <f t="shared" si="338"/>
        <v/>
      </c>
      <c r="V1418" s="7">
        <f t="shared" si="339"/>
        <v>3.4863843756220279E-2</v>
      </c>
      <c r="W1418" s="7">
        <f t="shared" si="340"/>
        <v>1.896605894399277E-2</v>
      </c>
      <c r="X1418" s="7">
        <f t="shared" si="341"/>
        <v>1.2520329682141134E-3</v>
      </c>
      <c r="Y1418" s="7">
        <f t="shared" si="342"/>
        <v>1.088795997584651E-4</v>
      </c>
      <c r="Z1418" s="7">
        <v>1.6995E-2</v>
      </c>
      <c r="AA1418" s="7">
        <f t="shared" si="343"/>
        <v>1.5051191614116199E-2</v>
      </c>
      <c r="AB1418" s="7">
        <f t="shared" si="344"/>
        <v>1.1377513193612871E-2</v>
      </c>
      <c r="AE1418" s="6">
        <v>45519</v>
      </c>
      <c r="AF1418" s="7">
        <v>15.23</v>
      </c>
      <c r="AG1418" s="7">
        <v>31.14</v>
      </c>
      <c r="AH1418" s="7">
        <v>103.74</v>
      </c>
      <c r="AI1418" s="7">
        <f t="shared" si="330"/>
        <v>3.4300000000000068</v>
      </c>
      <c r="AJ1418" s="7">
        <v>2.19</v>
      </c>
      <c r="AK1418" s="7">
        <v>39.600999999999999</v>
      </c>
      <c r="AL1418" s="7">
        <f t="shared" si="331"/>
        <v>37.411000000000001</v>
      </c>
      <c r="AM1418" s="7">
        <v>5.33</v>
      </c>
      <c r="AN1418" s="7">
        <v>4.08</v>
      </c>
      <c r="AO1418" s="7">
        <v>3.92</v>
      </c>
      <c r="AP1418" s="7">
        <f t="shared" si="332"/>
        <v>-0.16000000000000014</v>
      </c>
      <c r="AQ1418" s="7">
        <v>2.12</v>
      </c>
      <c r="AR1418" s="7">
        <v>122.5844</v>
      </c>
      <c r="AS1418" s="7">
        <v>2453.1001000000001</v>
      </c>
      <c r="AT1418" s="14">
        <v>314.06200000000001</v>
      </c>
      <c r="AU1418" s="14">
        <v>100.43089999999999</v>
      </c>
      <c r="AV1418" s="14">
        <v>67.900000000000006</v>
      </c>
      <c r="AY1418" s="6">
        <v>45519</v>
      </c>
      <c r="AZ1418" s="12">
        <v>0</v>
      </c>
      <c r="BA1418" s="12">
        <v>0</v>
      </c>
      <c r="BB1418" s="12">
        <v>0</v>
      </c>
      <c r="BE1418" s="6">
        <v>45519</v>
      </c>
      <c r="BF1418" t="s">
        <v>58</v>
      </c>
      <c r="BG1418" s="52">
        <v>5</v>
      </c>
    </row>
    <row r="1419" spans="1:59" x14ac:dyDescent="0.2">
      <c r="A1419" s="6">
        <v>45520</v>
      </c>
      <c r="B1419" s="12">
        <v>112.309</v>
      </c>
      <c r="C1419" s="12">
        <v>136.44739999999999</v>
      </c>
      <c r="D1419" s="12">
        <v>105.8927</v>
      </c>
      <c r="E1419" s="12">
        <v>55.613500000000002</v>
      </c>
      <c r="F1419" s="12">
        <v>182.35069999999999</v>
      </c>
      <c r="G1419" s="12"/>
      <c r="H1419" s="12">
        <v>22.654</v>
      </c>
      <c r="I1419" s="12">
        <v>70.395899999999997</v>
      </c>
      <c r="J1419" s="12">
        <v>14.583</v>
      </c>
      <c r="K1419" s="12">
        <v>85.466700000000003</v>
      </c>
      <c r="L1419" s="12">
        <v>78.05</v>
      </c>
      <c r="M1419" s="12">
        <v>81.56</v>
      </c>
      <c r="O1419" s="6">
        <v>45520</v>
      </c>
      <c r="P1419" s="7">
        <f t="shared" si="333"/>
        <v>-4.7275195953400441E-3</v>
      </c>
      <c r="Q1419" s="7">
        <f t="shared" si="334"/>
        <v>3.1960752363870432E-3</v>
      </c>
      <c r="R1419" s="7">
        <f t="shared" si="335"/>
        <v>-4.4941062819425656E-4</v>
      </c>
      <c r="S1419" s="7">
        <f t="shared" si="336"/>
        <v>-3.4643725189400232E-3</v>
      </c>
      <c r="T1419" s="7">
        <f t="shared" si="337"/>
        <v>1.8399077332727021E-3</v>
      </c>
      <c r="U1419" s="7" t="str">
        <f t="shared" si="338"/>
        <v/>
      </c>
      <c r="V1419" s="7">
        <f t="shared" si="339"/>
        <v>1.4006883382872591E-2</v>
      </c>
      <c r="W1419" s="7">
        <f t="shared" si="340"/>
        <v>-1.4598325908615388E-2</v>
      </c>
      <c r="X1419" s="7">
        <f t="shared" si="341"/>
        <v>1.9198407487398646E-2</v>
      </c>
      <c r="Y1419" s="7">
        <f t="shared" si="342"/>
        <v>5.4539029527268823E-4</v>
      </c>
      <c r="Z1419" s="7">
        <v>2.2390000000000001E-3</v>
      </c>
      <c r="AA1419" s="7">
        <f t="shared" si="343"/>
        <v>-2.0417930792057119E-2</v>
      </c>
      <c r="AB1419" s="7">
        <f t="shared" si="344"/>
        <v>-1.8585411970635554E-2</v>
      </c>
      <c r="AE1419" s="6">
        <v>45520</v>
      </c>
      <c r="AF1419" s="7">
        <v>14.8</v>
      </c>
      <c r="AG1419" s="7">
        <v>31</v>
      </c>
      <c r="AH1419" s="7">
        <v>102.81</v>
      </c>
      <c r="AI1419" s="7">
        <f t="shared" si="330"/>
        <v>3.5100000000000051</v>
      </c>
      <c r="AJ1419" s="7">
        <v>2.0099999999999998</v>
      </c>
      <c r="AK1419" s="7">
        <v>39.643999999999998</v>
      </c>
      <c r="AL1419" s="7">
        <f t="shared" si="331"/>
        <v>37.634</v>
      </c>
      <c r="AM1419" s="7">
        <v>5.33</v>
      </c>
      <c r="AN1419" s="7">
        <v>4.0599999999999996</v>
      </c>
      <c r="AO1419" s="7">
        <v>3.89</v>
      </c>
      <c r="AP1419" s="7">
        <f t="shared" si="332"/>
        <v>-0.16999999999999948</v>
      </c>
      <c r="AQ1419" s="7">
        <v>2.08</v>
      </c>
      <c r="AR1419" s="7">
        <v>122.3972</v>
      </c>
      <c r="AS1419" s="7">
        <v>2498.6001000000001</v>
      </c>
      <c r="AT1419" s="14">
        <v>314.06200000000001</v>
      </c>
      <c r="AU1419" s="14">
        <v>100.43089999999999</v>
      </c>
      <c r="AV1419" s="14">
        <v>67.900000000000006</v>
      </c>
      <c r="AY1419" s="6">
        <v>45520</v>
      </c>
      <c r="AZ1419" s="12">
        <v>0</v>
      </c>
      <c r="BA1419" s="12">
        <v>0</v>
      </c>
      <c r="BB1419" s="12">
        <v>0</v>
      </c>
      <c r="BE1419" s="6">
        <v>45520</v>
      </c>
      <c r="BF1419" t="s">
        <v>58</v>
      </c>
      <c r="BG1419" s="52">
        <v>5</v>
      </c>
    </row>
    <row r="1420" spans="1:59" x14ac:dyDescent="0.2">
      <c r="A1420" s="6">
        <v>45523</v>
      </c>
      <c r="B1420" s="12">
        <v>112.6511</v>
      </c>
      <c r="C1420" s="12">
        <v>137.56229999999999</v>
      </c>
      <c r="D1420" s="12">
        <v>106.42610000000001</v>
      </c>
      <c r="E1420" s="12">
        <v>55.4011</v>
      </c>
      <c r="F1420" s="12">
        <v>183.44489999999999</v>
      </c>
      <c r="G1420" s="12"/>
      <c r="H1420" s="12">
        <v>22.626999999999999</v>
      </c>
      <c r="I1420" s="12">
        <v>69.734499999999997</v>
      </c>
      <c r="J1420" s="12">
        <v>14.583</v>
      </c>
      <c r="K1420" s="12">
        <v>85.466700000000003</v>
      </c>
      <c r="L1420" s="12">
        <v>75.819999999999993</v>
      </c>
      <c r="M1420" s="12">
        <v>81.09</v>
      </c>
      <c r="O1420" s="6">
        <v>45523</v>
      </c>
      <c r="P1420" s="7">
        <f t="shared" si="333"/>
        <v>3.0414305800059464E-3</v>
      </c>
      <c r="Q1420" s="7">
        <f t="shared" si="334"/>
        <v>8.1377130269735341E-3</v>
      </c>
      <c r="R1420" s="7">
        <f t="shared" si="335"/>
        <v>5.0245303023566338E-3</v>
      </c>
      <c r="S1420" s="7">
        <f t="shared" si="336"/>
        <v>-3.826528387599322E-3</v>
      </c>
      <c r="T1420" s="7">
        <f t="shared" si="337"/>
        <v>5.9825939053391184E-3</v>
      </c>
      <c r="U1420" s="7" t="str">
        <f t="shared" si="338"/>
        <v/>
      </c>
      <c r="V1420" s="7">
        <f t="shared" si="339"/>
        <v>-1.19255330933122E-3</v>
      </c>
      <c r="W1420" s="7">
        <f t="shared" si="340"/>
        <v>-9.4398490474616459E-3</v>
      </c>
      <c r="X1420" s="7">
        <f t="shared" si="341"/>
        <v>0</v>
      </c>
      <c r="Y1420" s="7">
        <f t="shared" si="342"/>
        <v>0</v>
      </c>
      <c r="Z1420" s="7">
        <v>9.5160000000000002E-3</v>
      </c>
      <c r="AA1420" s="7">
        <f t="shared" si="343"/>
        <v>-2.8987536873252298E-2</v>
      </c>
      <c r="AB1420" s="7">
        <f t="shared" si="344"/>
        <v>-5.7792967497884967E-3</v>
      </c>
      <c r="AE1420" s="6">
        <v>45523</v>
      </c>
      <c r="AF1420" s="7">
        <v>14.65</v>
      </c>
      <c r="AG1420" s="7">
        <v>32.03</v>
      </c>
      <c r="AH1420" s="7">
        <v>110.13</v>
      </c>
      <c r="AI1420" s="7">
        <f t="shared" si="330"/>
        <v>5.2700000000000102</v>
      </c>
      <c r="AJ1420" s="7">
        <v>2.12</v>
      </c>
      <c r="AK1420" s="7">
        <v>39.844999999999999</v>
      </c>
      <c r="AL1420" s="7">
        <f t="shared" si="331"/>
        <v>37.725000000000001</v>
      </c>
      <c r="AM1420" s="7">
        <v>5.33</v>
      </c>
      <c r="AN1420" s="7">
        <v>4.0599999999999996</v>
      </c>
      <c r="AO1420" s="7">
        <v>3.86</v>
      </c>
      <c r="AP1420" s="7">
        <f t="shared" si="332"/>
        <v>-0.19999999999999973</v>
      </c>
      <c r="AQ1420" s="7">
        <v>2.0699999999999998</v>
      </c>
      <c r="AR1420" s="7">
        <v>121.8788</v>
      </c>
      <c r="AS1420" s="7">
        <v>2501.8000000000002</v>
      </c>
      <c r="AT1420" s="14">
        <v>314.06200000000001</v>
      </c>
      <c r="AU1420" s="14">
        <v>100.43089999999999</v>
      </c>
      <c r="AV1420" s="14">
        <v>67.900000000000006</v>
      </c>
      <c r="AY1420" s="6">
        <v>45523</v>
      </c>
      <c r="AZ1420" s="12">
        <v>0</v>
      </c>
      <c r="BA1420" s="12">
        <v>0</v>
      </c>
      <c r="BB1420" s="12">
        <v>0</v>
      </c>
      <c r="BE1420" s="6">
        <v>45523</v>
      </c>
      <c r="BF1420" t="s">
        <v>58</v>
      </c>
      <c r="BG1420" s="52">
        <v>5</v>
      </c>
    </row>
    <row r="1421" spans="1:59" x14ac:dyDescent="0.2">
      <c r="A1421" s="6">
        <v>45524</v>
      </c>
      <c r="B1421" s="12">
        <v>108.89700000000001</v>
      </c>
      <c r="C1421" s="12">
        <v>135.5574</v>
      </c>
      <c r="D1421" s="12">
        <v>104.626</v>
      </c>
      <c r="E1421" s="12">
        <v>54.223399999999998</v>
      </c>
      <c r="F1421" s="12">
        <v>180.46789999999999</v>
      </c>
      <c r="G1421" s="12"/>
      <c r="H1421" s="12">
        <v>22.014700000000001</v>
      </c>
      <c r="I1421" s="12">
        <v>68.018699999999995</v>
      </c>
      <c r="J1421" s="12">
        <v>14.3683</v>
      </c>
      <c r="K1421" s="12">
        <v>85.485399999999998</v>
      </c>
      <c r="L1421" s="12">
        <v>75.27</v>
      </c>
      <c r="M1421" s="12">
        <v>78.849999999999994</v>
      </c>
      <c r="O1421" s="6">
        <v>45524</v>
      </c>
      <c r="P1421" s="7">
        <f t="shared" si="333"/>
        <v>-3.3892950238589209E-2</v>
      </c>
      <c r="Q1421" s="7">
        <f t="shared" si="334"/>
        <v>-1.4681738545133997E-2</v>
      </c>
      <c r="R1421" s="7">
        <f t="shared" si="335"/>
        <v>-1.7058760869109152E-2</v>
      </c>
      <c r="S1421" s="7">
        <f t="shared" si="336"/>
        <v>-2.1486899559287412E-2</v>
      </c>
      <c r="T1421" s="7">
        <f t="shared" si="337"/>
        <v>-1.6361427301787482E-2</v>
      </c>
      <c r="U1421" s="7" t="str">
        <f t="shared" si="338"/>
        <v/>
      </c>
      <c r="V1421" s="7">
        <f t="shared" si="339"/>
        <v>-2.7433471426773434E-2</v>
      </c>
      <c r="W1421" s="7">
        <f t="shared" si="340"/>
        <v>-2.4912506413698646E-2</v>
      </c>
      <c r="X1421" s="7">
        <f t="shared" si="341"/>
        <v>-1.4832075656823554E-2</v>
      </c>
      <c r="Y1421" s="7">
        <f t="shared" si="342"/>
        <v>2.1877473367779308E-4</v>
      </c>
      <c r="Z1421" s="7">
        <v>-1.6280000000000001E-3</v>
      </c>
      <c r="AA1421" s="7">
        <f t="shared" si="343"/>
        <v>-7.2804610417481442E-3</v>
      </c>
      <c r="AB1421" s="7">
        <f t="shared" si="344"/>
        <v>-2.8012335547418651E-2</v>
      </c>
      <c r="AE1421" s="6">
        <v>45524</v>
      </c>
      <c r="AF1421" s="7">
        <v>15.88</v>
      </c>
      <c r="AG1421" s="7">
        <v>32.049999999999997</v>
      </c>
      <c r="AH1421" s="7">
        <v>111.57</v>
      </c>
      <c r="AI1421" s="7">
        <f t="shared" si="330"/>
        <v>3.5799999999999983</v>
      </c>
      <c r="AJ1421" s="7">
        <v>2.1800000000000002</v>
      </c>
      <c r="AK1421" s="7">
        <v>37.957000000000001</v>
      </c>
      <c r="AL1421" s="7">
        <f t="shared" si="331"/>
        <v>35.777000000000001</v>
      </c>
      <c r="AM1421" s="7">
        <v>5.33</v>
      </c>
      <c r="AN1421" s="7">
        <v>3.99</v>
      </c>
      <c r="AO1421" s="7">
        <v>3.82</v>
      </c>
      <c r="AP1421" s="7">
        <f t="shared" si="332"/>
        <v>-0.17000000000000037</v>
      </c>
      <c r="AQ1421" s="7">
        <v>2.0699999999999998</v>
      </c>
      <c r="AR1421" s="7">
        <v>121.7728</v>
      </c>
      <c r="AS1421" s="7">
        <v>2511.3000000000002</v>
      </c>
      <c r="AT1421" s="14">
        <v>314.06200000000001</v>
      </c>
      <c r="AU1421" s="14">
        <v>100.43089999999999</v>
      </c>
      <c r="AV1421" s="14">
        <v>67.900000000000006</v>
      </c>
      <c r="AY1421" s="6">
        <v>45524</v>
      </c>
      <c r="AZ1421" s="12">
        <v>0</v>
      </c>
      <c r="BA1421" s="12">
        <v>0</v>
      </c>
      <c r="BB1421" s="12">
        <v>0</v>
      </c>
      <c r="BE1421" s="6">
        <v>45524</v>
      </c>
      <c r="BF1421" t="s">
        <v>58</v>
      </c>
      <c r="BG1421" s="52">
        <v>5</v>
      </c>
    </row>
    <row r="1422" spans="1:59" x14ac:dyDescent="0.2">
      <c r="A1422" s="6">
        <v>45525</v>
      </c>
      <c r="B1422" s="12">
        <v>108.2032</v>
      </c>
      <c r="C1422" s="12">
        <v>136.14760000000001</v>
      </c>
      <c r="D1422" s="12">
        <v>104.40689999999999</v>
      </c>
      <c r="E1422" s="12">
        <v>54.078600000000002</v>
      </c>
      <c r="F1422" s="12">
        <v>179.26519999999999</v>
      </c>
      <c r="G1422" s="12"/>
      <c r="H1422" s="12">
        <v>22.059699999999999</v>
      </c>
      <c r="I1422" s="12">
        <v>67.865300000000005</v>
      </c>
      <c r="J1422" s="12">
        <v>14.3325</v>
      </c>
      <c r="K1422" s="12">
        <v>85.504000000000005</v>
      </c>
      <c r="L1422" s="12">
        <v>72.760000000000005</v>
      </c>
      <c r="M1422" s="12">
        <v>78.77</v>
      </c>
      <c r="O1422" s="6">
        <v>45525</v>
      </c>
      <c r="P1422" s="7">
        <f t="shared" si="333"/>
        <v>-6.3915405136681595E-3</v>
      </c>
      <c r="Q1422" s="7">
        <f t="shared" si="334"/>
        <v>4.3444244919094537E-3</v>
      </c>
      <c r="R1422" s="7">
        <f t="shared" si="335"/>
        <v>-2.0963214904201372E-3</v>
      </c>
      <c r="S1422" s="7">
        <f t="shared" si="336"/>
        <v>-2.6740057668437028E-3</v>
      </c>
      <c r="T1422" s="7">
        <f t="shared" si="337"/>
        <v>-6.6866489693839211E-3</v>
      </c>
      <c r="U1422" s="7" t="str">
        <f t="shared" si="338"/>
        <v/>
      </c>
      <c r="V1422" s="7">
        <f t="shared" si="339"/>
        <v>2.0420024157627899E-3</v>
      </c>
      <c r="W1422" s="7">
        <f t="shared" si="340"/>
        <v>-2.2578090896000309E-3</v>
      </c>
      <c r="X1422" s="7">
        <f t="shared" si="341"/>
        <v>-2.4947052742039042E-3</v>
      </c>
      <c r="Y1422" s="7">
        <f t="shared" si="342"/>
        <v>2.1755734651825352E-4</v>
      </c>
      <c r="Z1422" s="7">
        <v>3.431E-3</v>
      </c>
      <c r="AA1422" s="7">
        <f t="shared" si="343"/>
        <v>-3.3915295396518996E-2</v>
      </c>
      <c r="AB1422" s="7">
        <f t="shared" si="344"/>
        <v>-1.0150996938144044E-3</v>
      </c>
      <c r="AE1422" s="6">
        <v>45525</v>
      </c>
      <c r="AF1422" s="7">
        <v>16.27</v>
      </c>
      <c r="AG1422" s="7">
        <v>32.700000000000003</v>
      </c>
      <c r="AH1422" s="7">
        <v>111.38</v>
      </c>
      <c r="AI1422" s="7">
        <f t="shared" si="330"/>
        <v>6.0099999999999909</v>
      </c>
      <c r="AJ1422" s="7">
        <v>2.14</v>
      </c>
      <c r="AK1422" s="7">
        <v>37.01</v>
      </c>
      <c r="AL1422" s="7">
        <f t="shared" si="331"/>
        <v>34.869999999999997</v>
      </c>
      <c r="AM1422" s="7">
        <v>5.33</v>
      </c>
      <c r="AN1422" s="7">
        <v>3.92</v>
      </c>
      <c r="AO1422" s="7">
        <v>3.79</v>
      </c>
      <c r="AP1422" s="7">
        <f t="shared" si="332"/>
        <v>-0.12999999999999989</v>
      </c>
      <c r="AQ1422" s="7">
        <v>2.0699999999999998</v>
      </c>
      <c r="AR1422" s="7">
        <v>121.8535</v>
      </c>
      <c r="AS1422" s="7">
        <v>2508.3998999999999</v>
      </c>
      <c r="AT1422" s="14">
        <v>314.06200000000001</v>
      </c>
      <c r="AU1422" s="14">
        <v>100.43089999999999</v>
      </c>
      <c r="AV1422" s="14">
        <v>67.900000000000006</v>
      </c>
      <c r="AY1422" s="6">
        <v>45525</v>
      </c>
      <c r="AZ1422" s="12">
        <v>0</v>
      </c>
      <c r="BA1422" s="12">
        <v>0</v>
      </c>
      <c r="BB1422" s="12">
        <v>0</v>
      </c>
      <c r="BE1422" s="6">
        <v>45525</v>
      </c>
      <c r="BF1422" t="s">
        <v>58</v>
      </c>
      <c r="BG1422" s="52">
        <v>5</v>
      </c>
    </row>
    <row r="1423" spans="1:59" x14ac:dyDescent="0.2">
      <c r="A1423" s="6">
        <v>45526</v>
      </c>
      <c r="B1423" s="12">
        <v>109.03959999999999</v>
      </c>
      <c r="C1423" s="12">
        <v>136.5317</v>
      </c>
      <c r="D1423" s="12">
        <v>104.7402</v>
      </c>
      <c r="E1423" s="12">
        <v>54.155799999999999</v>
      </c>
      <c r="F1423" s="12">
        <v>179.3244</v>
      </c>
      <c r="G1423" s="12"/>
      <c r="H1423" s="12">
        <v>21.4925</v>
      </c>
      <c r="I1423" s="12">
        <v>67.529799999999994</v>
      </c>
      <c r="J1423" s="12">
        <v>14.2699</v>
      </c>
      <c r="K1423" s="12">
        <v>85.504000000000005</v>
      </c>
      <c r="L1423" s="12">
        <v>73.72</v>
      </c>
      <c r="M1423" s="12">
        <v>78.8</v>
      </c>
      <c r="O1423" s="6">
        <v>45526</v>
      </c>
      <c r="P1423" s="7">
        <f t="shared" si="333"/>
        <v>7.7001781665506442E-3</v>
      </c>
      <c r="Q1423" s="7">
        <f t="shared" si="334"/>
        <v>2.8172307472063567E-3</v>
      </c>
      <c r="R1423" s="7">
        <f t="shared" si="335"/>
        <v>3.1872331211004606E-3</v>
      </c>
      <c r="S1423" s="7">
        <f t="shared" si="336"/>
        <v>1.4265337654537995E-3</v>
      </c>
      <c r="T1423" s="7">
        <f t="shared" si="337"/>
        <v>3.3018247343390329E-4</v>
      </c>
      <c r="U1423" s="7" t="str">
        <f t="shared" si="338"/>
        <v/>
      </c>
      <c r="V1423" s="7">
        <f t="shared" si="339"/>
        <v>-2.6048377391717979E-2</v>
      </c>
      <c r="W1423" s="7">
        <f t="shared" si="340"/>
        <v>-4.9558763452481934E-3</v>
      </c>
      <c r="X1423" s="7">
        <f t="shared" si="341"/>
        <v>-4.3772620446890674E-3</v>
      </c>
      <c r="Y1423" s="7">
        <f t="shared" si="342"/>
        <v>0</v>
      </c>
      <c r="Z1423" s="7">
        <v>-7.8790000000000006E-3</v>
      </c>
      <c r="AA1423" s="7">
        <f t="shared" si="343"/>
        <v>1.3107779151701016E-2</v>
      </c>
      <c r="AB1423" s="7">
        <f t="shared" si="344"/>
        <v>3.8078314860055947E-4</v>
      </c>
      <c r="AE1423" s="6">
        <v>45526</v>
      </c>
      <c r="AF1423" s="7">
        <v>17.55</v>
      </c>
      <c r="AG1423" s="7">
        <v>31.73</v>
      </c>
      <c r="AH1423" s="7">
        <v>108.5</v>
      </c>
      <c r="AI1423" s="7">
        <f t="shared" si="330"/>
        <v>5.0799999999999983</v>
      </c>
      <c r="AJ1423" s="7">
        <v>1.93</v>
      </c>
      <c r="AK1423" s="7">
        <v>36.587000000000003</v>
      </c>
      <c r="AL1423" s="7">
        <f t="shared" si="331"/>
        <v>34.657000000000004</v>
      </c>
      <c r="AM1423" s="7">
        <v>5.33</v>
      </c>
      <c r="AN1423" s="7">
        <v>3.99</v>
      </c>
      <c r="AO1423" s="7">
        <v>3.86</v>
      </c>
      <c r="AP1423" s="7">
        <f t="shared" si="332"/>
        <v>-0.13000000000000034</v>
      </c>
      <c r="AQ1423" s="7">
        <v>2.1</v>
      </c>
      <c r="AR1423" s="7">
        <v>122.3626</v>
      </c>
      <c r="AS1423" s="7">
        <v>2478.8998999999999</v>
      </c>
      <c r="AT1423" s="14">
        <v>314.06200000000001</v>
      </c>
      <c r="AU1423" s="14">
        <v>100.43089999999999</v>
      </c>
      <c r="AV1423" s="14">
        <v>67.900000000000006</v>
      </c>
      <c r="AY1423" s="6">
        <v>45526</v>
      </c>
      <c r="AZ1423" s="12">
        <v>0</v>
      </c>
      <c r="BA1423" s="12">
        <v>0</v>
      </c>
      <c r="BB1423" s="12">
        <v>0</v>
      </c>
      <c r="BE1423" s="6">
        <v>45526</v>
      </c>
      <c r="BF1423" t="s">
        <v>58</v>
      </c>
      <c r="BG1423" s="52">
        <v>5</v>
      </c>
    </row>
    <row r="1424" spans="1:59" x14ac:dyDescent="0.2">
      <c r="A1424" s="6">
        <v>45527</v>
      </c>
      <c r="B1424" s="12">
        <v>110.55070000000001</v>
      </c>
      <c r="C1424" s="12">
        <v>138.30240000000001</v>
      </c>
      <c r="D1424" s="12">
        <v>106.1022</v>
      </c>
      <c r="E1424" s="12">
        <v>55.256300000000003</v>
      </c>
      <c r="F1424" s="12">
        <v>181.34520000000001</v>
      </c>
      <c r="G1424" s="12"/>
      <c r="H1424" s="12">
        <v>21.609500000000001</v>
      </c>
      <c r="I1424" s="12">
        <v>67.587299999999999</v>
      </c>
      <c r="J1424" s="12">
        <v>14.4488</v>
      </c>
      <c r="K1424" s="12">
        <v>85.541399999999996</v>
      </c>
      <c r="L1424" s="12">
        <v>75.819999999999993</v>
      </c>
      <c r="M1424" s="12">
        <v>80.34</v>
      </c>
      <c r="O1424" s="6">
        <v>45527</v>
      </c>
      <c r="P1424" s="7">
        <f t="shared" si="333"/>
        <v>1.3763120256917829E-2</v>
      </c>
      <c r="Q1424" s="7">
        <f t="shared" si="334"/>
        <v>1.2885770004309283E-2</v>
      </c>
      <c r="R1424" s="7">
        <f t="shared" si="335"/>
        <v>1.2919782220796072E-2</v>
      </c>
      <c r="S1424" s="7">
        <f t="shared" si="336"/>
        <v>2.0117283455473138E-2</v>
      </c>
      <c r="T1424" s="7">
        <f t="shared" si="337"/>
        <v>1.120594109660741E-2</v>
      </c>
      <c r="U1424" s="7" t="str">
        <f t="shared" si="338"/>
        <v/>
      </c>
      <c r="V1424" s="7">
        <f t="shared" si="339"/>
        <v>5.4289957482858949E-3</v>
      </c>
      <c r="W1424" s="7">
        <f t="shared" si="340"/>
        <v>8.5111364099829635E-4</v>
      </c>
      <c r="X1424" s="7">
        <f t="shared" si="341"/>
        <v>1.2458942371605034E-2</v>
      </c>
      <c r="Y1424" s="7">
        <f t="shared" si="342"/>
        <v>4.3731080281649275E-4</v>
      </c>
      <c r="Z1424" s="7">
        <v>1.0569E-2</v>
      </c>
      <c r="AA1424" s="7">
        <f t="shared" si="343"/>
        <v>2.8087977286566139E-2</v>
      </c>
      <c r="AB1424" s="7">
        <f t="shared" si="344"/>
        <v>1.9354632067302868E-2</v>
      </c>
      <c r="AE1424" s="6">
        <v>45527</v>
      </c>
      <c r="AF1424" s="7">
        <v>15.86</v>
      </c>
      <c r="AG1424" s="7">
        <v>30.54</v>
      </c>
      <c r="AH1424" s="7">
        <v>105.63</v>
      </c>
      <c r="AI1424" s="7">
        <f t="shared" si="330"/>
        <v>4.5200000000000102</v>
      </c>
      <c r="AJ1424" s="7">
        <v>1.82</v>
      </c>
      <c r="AK1424" s="7">
        <v>36.863</v>
      </c>
      <c r="AL1424" s="7">
        <f t="shared" si="331"/>
        <v>35.042999999999999</v>
      </c>
      <c r="AM1424" s="7">
        <v>5.33</v>
      </c>
      <c r="AN1424" s="7">
        <v>3.9</v>
      </c>
      <c r="AO1424" s="7">
        <v>3.81</v>
      </c>
      <c r="AP1424" s="7">
        <f t="shared" si="332"/>
        <v>-8.9999999999999858E-2</v>
      </c>
      <c r="AQ1424" s="7">
        <v>2.13</v>
      </c>
      <c r="AR1424" s="7">
        <v>121.4597</v>
      </c>
      <c r="AS1424" s="7">
        <v>2508.3998999999999</v>
      </c>
      <c r="AT1424" s="14">
        <v>314.06200000000001</v>
      </c>
      <c r="AU1424" s="14">
        <v>100.43089999999999</v>
      </c>
      <c r="AV1424" s="14">
        <v>67.900000000000006</v>
      </c>
      <c r="AY1424" s="6">
        <v>45527</v>
      </c>
      <c r="AZ1424" s="12">
        <v>0</v>
      </c>
      <c r="BA1424" s="12">
        <v>0</v>
      </c>
      <c r="BB1424" s="12">
        <v>0</v>
      </c>
      <c r="BE1424" s="6">
        <v>45527</v>
      </c>
      <c r="BF1424" t="s">
        <v>58</v>
      </c>
      <c r="BG1424" s="52">
        <v>5</v>
      </c>
    </row>
    <row r="1425" spans="1:59" x14ac:dyDescent="0.2">
      <c r="A1425" s="6">
        <v>45530</v>
      </c>
      <c r="B1425" s="12">
        <v>112.91719999999999</v>
      </c>
      <c r="C1425" s="12">
        <v>139.12690000000001</v>
      </c>
      <c r="D1425" s="12">
        <v>108.15949999999999</v>
      </c>
      <c r="E1425" s="12">
        <v>55.381799999999998</v>
      </c>
      <c r="F1425" s="12">
        <v>181.70009999999999</v>
      </c>
      <c r="G1425" s="12"/>
      <c r="H1425" s="12">
        <v>21.753599999999999</v>
      </c>
      <c r="I1425" s="12">
        <v>68.162499999999994</v>
      </c>
      <c r="J1425" s="12">
        <v>14.4131</v>
      </c>
      <c r="K1425" s="12">
        <v>85.550700000000006</v>
      </c>
      <c r="L1425" s="12">
        <v>78.400000000000006</v>
      </c>
      <c r="M1425" s="12"/>
      <c r="O1425" s="6">
        <v>45530</v>
      </c>
      <c r="P1425" s="7">
        <f t="shared" si="333"/>
        <v>2.1180567501989111E-2</v>
      </c>
      <c r="Q1425" s="7">
        <f t="shared" si="334"/>
        <v>5.9438741866072722E-3</v>
      </c>
      <c r="R1425" s="7">
        <f t="shared" si="335"/>
        <v>1.920420894242306E-2</v>
      </c>
      <c r="S1425" s="7">
        <f t="shared" si="336"/>
        <v>2.2686588765908995E-3</v>
      </c>
      <c r="T1425" s="7">
        <f t="shared" si="337"/>
        <v>1.9551285365834287E-3</v>
      </c>
      <c r="U1425" s="7" t="str">
        <f t="shared" si="338"/>
        <v/>
      </c>
      <c r="V1425" s="7">
        <f t="shared" si="339"/>
        <v>6.6462282648571906E-3</v>
      </c>
      <c r="W1425" s="7">
        <f t="shared" si="340"/>
        <v>8.4744646754923471E-3</v>
      </c>
      <c r="X1425" s="7">
        <f t="shared" si="341"/>
        <v>-2.4738508696111323E-3</v>
      </c>
      <c r="Y1425" s="7">
        <f t="shared" si="342"/>
        <v>1.0871337728832637E-4</v>
      </c>
      <c r="Z1425" s="7">
        <v>-2.3869999999999998E-3</v>
      </c>
      <c r="AA1425" s="7">
        <f t="shared" si="343"/>
        <v>3.3461817268173578E-2</v>
      </c>
      <c r="AB1425" s="7" t="str">
        <f t="shared" si="344"/>
        <v/>
      </c>
      <c r="AE1425" s="6">
        <v>45530</v>
      </c>
      <c r="AF1425" s="7">
        <v>16.149999999999999</v>
      </c>
      <c r="AG1425" s="7">
        <v>30.99</v>
      </c>
      <c r="AH1425" s="7">
        <v>106.66</v>
      </c>
      <c r="AI1425" s="7" t="str">
        <f t="shared" si="330"/>
        <v/>
      </c>
      <c r="AJ1425" s="7">
        <v>2.13</v>
      </c>
      <c r="AK1425" s="7">
        <v>37.655999999999999</v>
      </c>
      <c r="AL1425" s="7">
        <f t="shared" si="331"/>
        <v>35.525999999999996</v>
      </c>
      <c r="AM1425" s="7">
        <v>5.33</v>
      </c>
      <c r="AN1425" s="7">
        <v>3.91</v>
      </c>
      <c r="AO1425" s="7">
        <v>3.82</v>
      </c>
      <c r="AP1425" s="7">
        <f t="shared" si="332"/>
        <v>-9.0000000000000302E-2</v>
      </c>
      <c r="AQ1425" s="7">
        <v>2.15</v>
      </c>
      <c r="AR1425" s="7">
        <v>121.6943</v>
      </c>
      <c r="AS1425" s="7">
        <v>2517.6999999999998</v>
      </c>
      <c r="AT1425" s="14">
        <v>314.06200000000001</v>
      </c>
      <c r="AU1425" s="14">
        <v>100.43089999999999</v>
      </c>
      <c r="AV1425" s="14">
        <v>67.900000000000006</v>
      </c>
      <c r="AY1425" s="6">
        <v>45530</v>
      </c>
      <c r="AZ1425" s="12">
        <v>0</v>
      </c>
      <c r="BA1425" s="12">
        <v>0</v>
      </c>
      <c r="BB1425" s="12">
        <v>0</v>
      </c>
      <c r="BE1425" s="6">
        <v>45530</v>
      </c>
      <c r="BF1425" t="s">
        <v>58</v>
      </c>
      <c r="BG1425" s="52">
        <v>5</v>
      </c>
    </row>
    <row r="1426" spans="1:59" x14ac:dyDescent="0.2">
      <c r="A1426" s="6">
        <v>45531</v>
      </c>
      <c r="B1426" s="12">
        <v>111.8433</v>
      </c>
      <c r="C1426" s="12">
        <v>137.6747</v>
      </c>
      <c r="D1426" s="12">
        <v>107.08329999999999</v>
      </c>
      <c r="E1426" s="12">
        <v>54.870100000000001</v>
      </c>
      <c r="F1426" s="12">
        <v>181.5719</v>
      </c>
      <c r="G1426" s="12"/>
      <c r="H1426" s="12">
        <v>21.4925</v>
      </c>
      <c r="I1426" s="12">
        <v>68.459599999999995</v>
      </c>
      <c r="J1426" s="12">
        <v>14.2341</v>
      </c>
      <c r="K1426" s="12">
        <v>85.569299999999998</v>
      </c>
      <c r="L1426" s="12">
        <v>76.5</v>
      </c>
      <c r="M1426" s="12">
        <v>81.510000000000005</v>
      </c>
      <c r="O1426" s="6">
        <v>45531</v>
      </c>
      <c r="P1426" s="7">
        <f t="shared" si="333"/>
        <v>-9.55602227391689E-3</v>
      </c>
      <c r="Q1426" s="7">
        <f t="shared" si="334"/>
        <v>-1.0492810184604946E-2</v>
      </c>
      <c r="R1426" s="7">
        <f t="shared" si="335"/>
        <v>-9.9999532456791062E-3</v>
      </c>
      <c r="S1426" s="7">
        <f t="shared" si="336"/>
        <v>-9.2824463644291914E-3</v>
      </c>
      <c r="T1426" s="7">
        <f t="shared" si="337"/>
        <v>-7.0580724813383523E-4</v>
      </c>
      <c r="U1426" s="7" t="str">
        <f t="shared" si="338"/>
        <v/>
      </c>
      <c r="V1426" s="7">
        <f t="shared" si="339"/>
        <v>-1.207522401314296E-2</v>
      </c>
      <c r="W1426" s="7">
        <f t="shared" si="340"/>
        <v>4.3492300048612563E-3</v>
      </c>
      <c r="X1426" s="7">
        <f t="shared" si="341"/>
        <v>-1.2497020973240427E-2</v>
      </c>
      <c r="Y1426" s="7">
        <f t="shared" si="342"/>
        <v>2.1739130520387109E-4</v>
      </c>
      <c r="Z1426" s="7">
        <v>1.372E-3</v>
      </c>
      <c r="AA1426" s="7">
        <f t="shared" si="343"/>
        <v>-2.4533186523872052E-2</v>
      </c>
      <c r="AB1426" s="7" t="str">
        <f t="shared" si="344"/>
        <v/>
      </c>
      <c r="AE1426" s="6">
        <v>45531</v>
      </c>
      <c r="AF1426" s="7">
        <v>15.43</v>
      </c>
      <c r="AG1426" s="7">
        <v>31.25</v>
      </c>
      <c r="AH1426" s="7">
        <v>109.22</v>
      </c>
      <c r="AI1426" s="7">
        <f t="shared" si="330"/>
        <v>5.0100000000000051</v>
      </c>
      <c r="AJ1426" s="7">
        <v>1.91</v>
      </c>
      <c r="AK1426" s="7">
        <v>38.689</v>
      </c>
      <c r="AL1426" s="7">
        <f t="shared" si="331"/>
        <v>36.779000000000003</v>
      </c>
      <c r="AM1426" s="7">
        <v>5.33</v>
      </c>
      <c r="AN1426" s="7">
        <v>3.83</v>
      </c>
      <c r="AO1426" s="7">
        <v>3.83</v>
      </c>
      <c r="AP1426" s="7">
        <f t="shared" si="332"/>
        <v>0</v>
      </c>
      <c r="AQ1426" s="7">
        <v>2.15</v>
      </c>
      <c r="AR1426" s="7">
        <v>121.8672</v>
      </c>
      <c r="AS1426" s="7">
        <v>2516</v>
      </c>
      <c r="AT1426" s="14">
        <v>314.06200000000001</v>
      </c>
      <c r="AU1426" s="14">
        <v>100.43089999999999</v>
      </c>
      <c r="AV1426" s="14">
        <v>67.900000000000006</v>
      </c>
      <c r="AY1426" s="6">
        <v>45531</v>
      </c>
      <c r="AZ1426" s="12">
        <v>0</v>
      </c>
      <c r="BA1426" s="12">
        <v>0</v>
      </c>
      <c r="BB1426" s="12">
        <v>0</v>
      </c>
      <c r="BE1426" s="6">
        <v>45531</v>
      </c>
      <c r="BF1426" t="s">
        <v>58</v>
      </c>
      <c r="BG1426" s="52">
        <v>5</v>
      </c>
    </row>
    <row r="1427" spans="1:59" x14ac:dyDescent="0.2">
      <c r="A1427" s="6">
        <v>45532</v>
      </c>
      <c r="B1427" s="12">
        <v>110.74079999999999</v>
      </c>
      <c r="C1427" s="12">
        <v>136.78469999999999</v>
      </c>
      <c r="D1427" s="12">
        <v>106.81659999999999</v>
      </c>
      <c r="E1427" s="12">
        <v>54.812199999999997</v>
      </c>
      <c r="F1427" s="12">
        <v>179.92570000000001</v>
      </c>
      <c r="G1427" s="12"/>
      <c r="H1427" s="12">
        <v>21.0153</v>
      </c>
      <c r="I1427" s="12">
        <v>67.520200000000003</v>
      </c>
      <c r="J1427" s="12">
        <v>14.2073</v>
      </c>
      <c r="K1427" s="12">
        <v>85.578699999999998</v>
      </c>
      <c r="L1427" s="12">
        <v>75.489999999999995</v>
      </c>
      <c r="M1427" s="12">
        <v>80.040000000000006</v>
      </c>
      <c r="O1427" s="6">
        <v>45532</v>
      </c>
      <c r="P1427" s="7">
        <f t="shared" si="333"/>
        <v>-9.9064489906453505E-3</v>
      </c>
      <c r="Q1427" s="7">
        <f t="shared" si="334"/>
        <v>-6.4854992729269003E-3</v>
      </c>
      <c r="R1427" s="7">
        <f t="shared" si="335"/>
        <v>-2.4936910976213139E-3</v>
      </c>
      <c r="S1427" s="7">
        <f t="shared" si="336"/>
        <v>-1.0557766454251248E-3</v>
      </c>
      <c r="T1427" s="7">
        <f t="shared" si="337"/>
        <v>-9.1077306153379747E-3</v>
      </c>
      <c r="U1427" s="7" t="str">
        <f t="shared" si="338"/>
        <v/>
      </c>
      <c r="V1427" s="7">
        <f t="shared" si="339"/>
        <v>-2.2453293193788779E-2</v>
      </c>
      <c r="W1427" s="7">
        <f t="shared" si="340"/>
        <v>-1.3816977888418278E-2</v>
      </c>
      <c r="X1427" s="7">
        <f t="shared" si="341"/>
        <v>-1.8845772663776239E-3</v>
      </c>
      <c r="Y1427" s="7">
        <f t="shared" si="342"/>
        <v>1.0984644879805851E-4</v>
      </c>
      <c r="Z1427" s="7">
        <v>-5.8219999999999999E-3</v>
      </c>
      <c r="AA1427" s="7">
        <f t="shared" si="343"/>
        <v>-1.3290543680956696E-2</v>
      </c>
      <c r="AB1427" s="7">
        <f t="shared" si="344"/>
        <v>-1.8199202390833412E-2</v>
      </c>
      <c r="AE1427" s="6">
        <v>45532</v>
      </c>
      <c r="AF1427" s="7">
        <v>17.11</v>
      </c>
      <c r="AG1427" s="7">
        <v>32.119999999999997</v>
      </c>
      <c r="AH1427" s="7">
        <v>108.76</v>
      </c>
      <c r="AI1427" s="7">
        <f t="shared" si="330"/>
        <v>4.5500000000000114</v>
      </c>
      <c r="AJ1427" s="7">
        <v>1.89</v>
      </c>
      <c r="AK1427" s="7">
        <v>38.520000000000003</v>
      </c>
      <c r="AL1427" s="7">
        <f t="shared" si="331"/>
        <v>36.630000000000003</v>
      </c>
      <c r="AM1427" s="7">
        <v>5.33</v>
      </c>
      <c r="AN1427" s="7">
        <v>3.83</v>
      </c>
      <c r="AO1427" s="7">
        <v>3.84</v>
      </c>
      <c r="AP1427" s="7">
        <f t="shared" si="332"/>
        <v>9.9999999999997868E-3</v>
      </c>
      <c r="AQ1427" s="7">
        <v>2.15</v>
      </c>
      <c r="AR1427" s="7">
        <v>121.8943</v>
      </c>
      <c r="AS1427" s="7">
        <v>2501</v>
      </c>
      <c r="AT1427" s="14">
        <v>314.06200000000001</v>
      </c>
      <c r="AU1427" s="14">
        <v>100.43089999999999</v>
      </c>
      <c r="AV1427" s="14">
        <v>67.900000000000006</v>
      </c>
      <c r="AY1427" s="6">
        <v>45532</v>
      </c>
      <c r="AZ1427" s="12">
        <v>0</v>
      </c>
      <c r="BA1427" s="12">
        <v>0</v>
      </c>
      <c r="BB1427" s="12">
        <v>0</v>
      </c>
      <c r="BE1427" s="6">
        <v>45532</v>
      </c>
      <c r="BF1427" t="s">
        <v>58</v>
      </c>
      <c r="BG1427" s="52">
        <v>5</v>
      </c>
    </row>
    <row r="1428" spans="1:59" x14ac:dyDescent="0.2">
      <c r="A1428" s="6">
        <v>45533</v>
      </c>
      <c r="B1428" s="12">
        <v>112.2709</v>
      </c>
      <c r="C1428" s="12">
        <v>138.11510000000001</v>
      </c>
      <c r="D1428" s="12">
        <v>108.931</v>
      </c>
      <c r="E1428" s="12">
        <v>55.2273</v>
      </c>
      <c r="F1428" s="12">
        <v>181.27619999999999</v>
      </c>
      <c r="G1428" s="12"/>
      <c r="H1428" s="12">
        <v>20.997299999999999</v>
      </c>
      <c r="I1428" s="12">
        <v>67.7119</v>
      </c>
      <c r="J1428" s="12">
        <v>14.2789</v>
      </c>
      <c r="K1428" s="12">
        <v>85.578699999999998</v>
      </c>
      <c r="L1428" s="12">
        <v>76.900000000000006</v>
      </c>
      <c r="M1428" s="12">
        <v>81.55</v>
      </c>
      <c r="O1428" s="6">
        <v>45533</v>
      </c>
      <c r="P1428" s="7">
        <f t="shared" si="333"/>
        <v>1.3722365330302393E-2</v>
      </c>
      <c r="Q1428" s="7">
        <f t="shared" si="334"/>
        <v>9.6792386667615225E-3</v>
      </c>
      <c r="R1428" s="7">
        <f t="shared" si="335"/>
        <v>1.9601309100085534E-2</v>
      </c>
      <c r="S1428" s="7">
        <f t="shared" si="336"/>
        <v>7.5445993300526423E-3</v>
      </c>
      <c r="T1428" s="7">
        <f t="shared" si="337"/>
        <v>7.4778471160934692E-3</v>
      </c>
      <c r="U1428" s="7" t="str">
        <f t="shared" si="338"/>
        <v/>
      </c>
      <c r="V1428" s="7">
        <f t="shared" si="339"/>
        <v>-8.568858438363665E-4</v>
      </c>
      <c r="W1428" s="7">
        <f t="shared" si="340"/>
        <v>2.8351275829660593E-3</v>
      </c>
      <c r="X1428" s="7">
        <f t="shared" si="341"/>
        <v>5.0270061140004528E-3</v>
      </c>
      <c r="Y1428" s="7">
        <f t="shared" si="342"/>
        <v>0</v>
      </c>
      <c r="Z1428" s="7">
        <v>9.0000000000000006E-5</v>
      </c>
      <c r="AA1428" s="7">
        <f t="shared" si="343"/>
        <v>1.850567936006501E-2</v>
      </c>
      <c r="AB1428" s="7">
        <f t="shared" si="344"/>
        <v>1.8689819351490177E-2</v>
      </c>
      <c r="AE1428" s="6">
        <v>45533</v>
      </c>
      <c r="AF1428" s="7">
        <v>15.65</v>
      </c>
      <c r="AG1428" s="7">
        <v>31.81</v>
      </c>
      <c r="AH1428" s="7">
        <v>106.7</v>
      </c>
      <c r="AI1428" s="7">
        <f t="shared" si="330"/>
        <v>4.6499999999999915</v>
      </c>
      <c r="AJ1428" s="7">
        <v>1.85</v>
      </c>
      <c r="AK1428" s="7">
        <v>38.600999999999999</v>
      </c>
      <c r="AL1428" s="7">
        <f t="shared" si="331"/>
        <v>36.750999999999998</v>
      </c>
      <c r="AM1428" s="7">
        <v>5.33</v>
      </c>
      <c r="AN1428" s="7">
        <v>3.87</v>
      </c>
      <c r="AO1428" s="7">
        <v>3.87</v>
      </c>
      <c r="AP1428" s="7">
        <f t="shared" si="332"/>
        <v>0</v>
      </c>
      <c r="AQ1428" s="7">
        <v>2.16</v>
      </c>
      <c r="AR1428" s="7">
        <v>122.2333</v>
      </c>
      <c r="AS1428" s="7">
        <v>2525.6999999999998</v>
      </c>
      <c r="AT1428" s="14">
        <v>314.06200000000001</v>
      </c>
      <c r="AU1428" s="14">
        <v>100.43089999999999</v>
      </c>
      <c r="AV1428" s="14">
        <v>67.900000000000006</v>
      </c>
      <c r="AY1428" s="6">
        <v>45533</v>
      </c>
      <c r="AZ1428" s="12">
        <v>0</v>
      </c>
      <c r="BA1428" s="12">
        <v>0</v>
      </c>
      <c r="BB1428" s="12">
        <v>0</v>
      </c>
      <c r="BE1428" s="6">
        <v>45533</v>
      </c>
      <c r="BF1428" t="s">
        <v>58</v>
      </c>
      <c r="BG1428" s="52">
        <v>5</v>
      </c>
    </row>
    <row r="1429" spans="1:59" x14ac:dyDescent="0.2">
      <c r="A1429" s="6">
        <v>45534</v>
      </c>
      <c r="B1429" s="12">
        <v>112.0904</v>
      </c>
      <c r="C1429" s="12">
        <v>138.61160000000001</v>
      </c>
      <c r="D1429" s="12">
        <v>108.37860000000001</v>
      </c>
      <c r="E1429" s="12">
        <v>55.005299999999998</v>
      </c>
      <c r="F1429" s="12">
        <v>182.6267</v>
      </c>
      <c r="G1429" s="12"/>
      <c r="H1429" s="12">
        <v>21.735600000000002</v>
      </c>
      <c r="I1429" s="12">
        <v>68.574600000000004</v>
      </c>
      <c r="J1429" s="12">
        <v>14.4041</v>
      </c>
      <c r="K1429" s="12">
        <v>85.625299999999996</v>
      </c>
      <c r="L1429" s="12">
        <v>74.52</v>
      </c>
      <c r="M1429" s="12">
        <v>80.2</v>
      </c>
      <c r="O1429" s="6">
        <v>45534</v>
      </c>
      <c r="P1429" s="7">
        <f t="shared" si="333"/>
        <v>-1.609012240004583E-3</v>
      </c>
      <c r="Q1429" s="7">
        <f t="shared" si="334"/>
        <v>3.5883818421888363E-3</v>
      </c>
      <c r="R1429" s="7">
        <f t="shared" si="335"/>
        <v>-5.0840017176086985E-3</v>
      </c>
      <c r="S1429" s="7">
        <f t="shared" si="336"/>
        <v>-4.0278520172140056E-3</v>
      </c>
      <c r="T1429" s="7">
        <f t="shared" si="337"/>
        <v>7.4223437078860385E-3</v>
      </c>
      <c r="U1429" s="7" t="str">
        <f t="shared" si="338"/>
        <v/>
      </c>
      <c r="V1429" s="7">
        <f t="shared" si="339"/>
        <v>3.4557611275897467E-2</v>
      </c>
      <c r="W1429" s="7">
        <f t="shared" si="340"/>
        <v>1.2660263825536363E-2</v>
      </c>
      <c r="X1429" s="7">
        <f t="shared" si="341"/>
        <v>8.7299651464093457E-3</v>
      </c>
      <c r="Y1429" s="7">
        <f t="shared" si="342"/>
        <v>5.4437981765406772E-4</v>
      </c>
      <c r="Z1429" s="7">
        <v>9.5010000000000008E-3</v>
      </c>
      <c r="AA1429" s="7">
        <f t="shared" si="343"/>
        <v>-3.1438330778210753E-2</v>
      </c>
      <c r="AB1429" s="7">
        <f t="shared" si="344"/>
        <v>-1.6692814194553988E-2</v>
      </c>
      <c r="AE1429" s="6">
        <v>45534</v>
      </c>
      <c r="AF1429" s="7">
        <v>15</v>
      </c>
      <c r="AG1429" s="7">
        <v>33.36</v>
      </c>
      <c r="AH1429" s="7">
        <v>107.77</v>
      </c>
      <c r="AI1429" s="7">
        <f t="shared" si="330"/>
        <v>5.6800000000000068</v>
      </c>
      <c r="AJ1429" s="7">
        <v>1.93</v>
      </c>
      <c r="AK1429" s="7">
        <v>39.823</v>
      </c>
      <c r="AL1429" s="7">
        <f t="shared" si="331"/>
        <v>37.893000000000001</v>
      </c>
      <c r="AM1429" s="7">
        <v>5.33</v>
      </c>
      <c r="AN1429" s="7">
        <v>3.91</v>
      </c>
      <c r="AO1429" s="7">
        <v>3.91</v>
      </c>
      <c r="AP1429" s="7">
        <f t="shared" si="332"/>
        <v>0</v>
      </c>
      <c r="AQ1429" s="7">
        <v>2.15</v>
      </c>
      <c r="AR1429" s="7">
        <v>122.3262</v>
      </c>
      <c r="AS1429" s="7">
        <v>2493.8000000000002</v>
      </c>
      <c r="AT1429" s="14">
        <v>314.06200000000001</v>
      </c>
      <c r="AU1429" s="14">
        <v>100.43089999999999</v>
      </c>
      <c r="AV1429" s="14">
        <v>67.900000000000006</v>
      </c>
      <c r="AY1429" s="6">
        <v>45534</v>
      </c>
      <c r="AZ1429" s="12">
        <v>0</v>
      </c>
      <c r="BA1429" s="12">
        <v>0</v>
      </c>
      <c r="BB1429" s="12">
        <v>0</v>
      </c>
      <c r="BE1429" s="6">
        <v>45534</v>
      </c>
      <c r="BF1429" t="s">
        <v>58</v>
      </c>
      <c r="BG1429" s="52">
        <v>5</v>
      </c>
    </row>
    <row r="1430" spans="1:59" x14ac:dyDescent="0.2">
      <c r="A1430" s="6">
        <v>45538</v>
      </c>
      <c r="B1430" s="12">
        <v>109.74290000000001</v>
      </c>
      <c r="C1430" s="12">
        <v>135.52930000000001</v>
      </c>
      <c r="D1430" s="12">
        <v>104.626</v>
      </c>
      <c r="E1430" s="12">
        <v>53.4801</v>
      </c>
      <c r="F1430" s="12">
        <v>180.28059999999999</v>
      </c>
      <c r="G1430" s="12"/>
      <c r="H1430" s="12">
        <v>20.709099999999999</v>
      </c>
      <c r="I1430" s="12">
        <v>65.171800000000005</v>
      </c>
      <c r="J1430" s="12">
        <v>14.3415</v>
      </c>
      <c r="K1430" s="12">
        <v>85.659000000000006</v>
      </c>
      <c r="L1430" s="12">
        <v>71.28</v>
      </c>
      <c r="M1430" s="12">
        <v>76.459999999999994</v>
      </c>
      <c r="O1430" s="6">
        <v>45538</v>
      </c>
      <c r="P1430" s="7">
        <f t="shared" si="333"/>
        <v>-2.1165331207898382E-2</v>
      </c>
      <c r="Q1430" s="7">
        <f t="shared" si="334"/>
        <v>-2.2487924230894536E-2</v>
      </c>
      <c r="R1430" s="7">
        <f t="shared" si="335"/>
        <v>-3.5238565833075892E-2</v>
      </c>
      <c r="S1430" s="7">
        <f t="shared" si="336"/>
        <v>-2.811992213627254E-2</v>
      </c>
      <c r="T1430" s="7">
        <f t="shared" si="337"/>
        <v>-1.2929652747103514E-2</v>
      </c>
      <c r="U1430" s="7" t="str">
        <f t="shared" si="338"/>
        <v/>
      </c>
      <c r="V1430" s="7">
        <f t="shared" si="339"/>
        <v>-4.837825210855666E-2</v>
      </c>
      <c r="W1430" s="7">
        <f t="shared" si="340"/>
        <v>-5.0895343743678476E-2</v>
      </c>
      <c r="X1430" s="7">
        <f t="shared" si="341"/>
        <v>-4.355456067024018E-3</v>
      </c>
      <c r="Y1430" s="7">
        <f t="shared" si="342"/>
        <v>3.934978329579521E-4</v>
      </c>
      <c r="Z1430" s="7">
        <v>-2.0794E-2</v>
      </c>
      <c r="AA1430" s="7">
        <f t="shared" si="343"/>
        <v>-4.445176257083381E-2</v>
      </c>
      <c r="AB1430" s="7">
        <f t="shared" si="344"/>
        <v>-4.7755786604202211E-2</v>
      </c>
      <c r="AE1430" s="6">
        <v>45538</v>
      </c>
      <c r="AF1430" s="7">
        <v>20.72</v>
      </c>
      <c r="AG1430" s="7">
        <v>35.36</v>
      </c>
      <c r="AH1430" s="7">
        <v>114.2</v>
      </c>
      <c r="AI1430" s="7">
        <f t="shared" si="330"/>
        <v>5.1799999999999926</v>
      </c>
      <c r="AJ1430" s="7">
        <v>1.93</v>
      </c>
      <c r="AK1430" s="7">
        <v>37.192999999999998</v>
      </c>
      <c r="AL1430" s="7">
        <f t="shared" si="331"/>
        <v>35.262999999999998</v>
      </c>
      <c r="AM1430" s="7">
        <v>5.33</v>
      </c>
      <c r="AN1430" s="7">
        <v>3.88</v>
      </c>
      <c r="AO1430" s="7">
        <v>3.84</v>
      </c>
      <c r="AP1430" s="7">
        <f t="shared" si="332"/>
        <v>-4.0000000000000036E-2</v>
      </c>
      <c r="AQ1430" s="7">
        <v>2.11</v>
      </c>
      <c r="AR1430" s="7">
        <v>122.7811</v>
      </c>
      <c r="AS1430" s="7">
        <v>2489.8998999999999</v>
      </c>
      <c r="AT1430" s="14">
        <v>314.06200000000001</v>
      </c>
      <c r="AU1430" s="14">
        <v>100.43089999999999</v>
      </c>
      <c r="AV1430" s="14">
        <v>67.900000000000006</v>
      </c>
      <c r="AY1430" s="6">
        <v>45538</v>
      </c>
      <c r="AZ1430" s="12">
        <v>0</v>
      </c>
      <c r="BA1430" s="12">
        <v>0</v>
      </c>
      <c r="BB1430" s="12">
        <v>0</v>
      </c>
      <c r="BE1430" s="6">
        <v>45538</v>
      </c>
      <c r="BF1430" t="s">
        <v>58</v>
      </c>
      <c r="BG1430" s="52">
        <v>5</v>
      </c>
    </row>
    <row r="1431" spans="1:59" x14ac:dyDescent="0.2">
      <c r="A1431" s="6">
        <v>45539</v>
      </c>
      <c r="B1431" s="12">
        <v>108.4028</v>
      </c>
      <c r="C1431" s="12">
        <v>133.1028</v>
      </c>
      <c r="D1431" s="12">
        <v>103.3973</v>
      </c>
      <c r="E1431" s="12">
        <v>52.736699999999999</v>
      </c>
      <c r="F1431" s="12">
        <v>178.5061</v>
      </c>
      <c r="G1431" s="12"/>
      <c r="H1431" s="12">
        <v>20.015799999999999</v>
      </c>
      <c r="I1431" s="12">
        <v>65.660600000000002</v>
      </c>
      <c r="J1431" s="12">
        <v>14.2431</v>
      </c>
      <c r="K1431" s="12">
        <v>85.668400000000005</v>
      </c>
      <c r="L1431" s="12">
        <v>70.11</v>
      </c>
      <c r="M1431" s="12">
        <v>74.67</v>
      </c>
      <c r="O1431" s="6">
        <v>45539</v>
      </c>
      <c r="P1431" s="7">
        <f t="shared" si="333"/>
        <v>-1.2286438449463109E-2</v>
      </c>
      <c r="Q1431" s="7">
        <f t="shared" si="334"/>
        <v>-1.8066091112227477E-2</v>
      </c>
      <c r="R1431" s="7">
        <f t="shared" si="335"/>
        <v>-1.1813237161291297E-2</v>
      </c>
      <c r="S1431" s="7">
        <f t="shared" si="336"/>
        <v>-1.3998014225924352E-2</v>
      </c>
      <c r="T1431" s="7">
        <f t="shared" si="337"/>
        <v>-9.8917516678555615E-3</v>
      </c>
      <c r="U1431" s="7" t="str">
        <f t="shared" si="338"/>
        <v/>
      </c>
      <c r="V1431" s="7">
        <f t="shared" si="339"/>
        <v>-3.4051255527937634E-2</v>
      </c>
      <c r="W1431" s="7">
        <f t="shared" si="340"/>
        <v>7.4721899818005087E-3</v>
      </c>
      <c r="X1431" s="7">
        <f t="shared" si="341"/>
        <v>-6.8848532909029881E-3</v>
      </c>
      <c r="Y1431" s="7">
        <f t="shared" si="342"/>
        <v>1.0973142660702397E-4</v>
      </c>
      <c r="Z1431" s="7">
        <v>-2.049E-3</v>
      </c>
      <c r="AA1431" s="7">
        <f t="shared" si="343"/>
        <v>-1.6550345943677613E-2</v>
      </c>
      <c r="AB1431" s="7">
        <f t="shared" si="344"/>
        <v>-2.3689323220656307E-2</v>
      </c>
      <c r="AE1431" s="6">
        <v>45539</v>
      </c>
      <c r="AF1431" s="7">
        <v>21.32</v>
      </c>
      <c r="AG1431" s="7">
        <v>37.950000000000003</v>
      </c>
      <c r="AH1431" s="7">
        <v>119.15</v>
      </c>
      <c r="AI1431" s="7">
        <f t="shared" si="330"/>
        <v>4.5600000000000023</v>
      </c>
      <c r="AJ1431" s="7">
        <v>2.0499999999999998</v>
      </c>
      <c r="AK1431" s="7">
        <v>35.798000000000002</v>
      </c>
      <c r="AL1431" s="7">
        <f t="shared" si="331"/>
        <v>33.748000000000005</v>
      </c>
      <c r="AM1431" s="7">
        <v>5.33</v>
      </c>
      <c r="AN1431" s="7">
        <v>3.76</v>
      </c>
      <c r="AO1431" s="7">
        <v>3.77</v>
      </c>
      <c r="AP1431" s="7">
        <f t="shared" si="332"/>
        <v>1.0000000000000231E-2</v>
      </c>
      <c r="AQ1431" s="7">
        <v>2.0699999999999998</v>
      </c>
      <c r="AR1431" s="7">
        <v>122.51439999999999</v>
      </c>
      <c r="AS1431" s="7">
        <v>2493.3998999999999</v>
      </c>
      <c r="AT1431" s="14">
        <v>314.06200000000001</v>
      </c>
      <c r="AU1431" s="14">
        <v>100.43089999999999</v>
      </c>
      <c r="AV1431" s="14">
        <v>67.900000000000006</v>
      </c>
      <c r="AY1431" s="6">
        <v>45539</v>
      </c>
      <c r="AZ1431" s="12">
        <v>0</v>
      </c>
      <c r="BA1431" s="12">
        <v>0</v>
      </c>
      <c r="BB1431" s="12">
        <v>0</v>
      </c>
      <c r="BE1431" s="6">
        <v>45539</v>
      </c>
      <c r="BF1431" t="s">
        <v>58</v>
      </c>
      <c r="BG1431" s="52">
        <v>5</v>
      </c>
    </row>
    <row r="1432" spans="1:59" x14ac:dyDescent="0.2">
      <c r="A1432" s="6">
        <v>45540</v>
      </c>
      <c r="B1432" s="12">
        <v>107.5569</v>
      </c>
      <c r="C1432" s="12">
        <v>132.03469999999999</v>
      </c>
      <c r="D1432" s="12">
        <v>102.34010000000001</v>
      </c>
      <c r="E1432" s="12">
        <v>51.877600000000001</v>
      </c>
      <c r="F1432" s="12">
        <v>178.70330000000001</v>
      </c>
      <c r="G1432" s="12"/>
      <c r="H1432" s="12">
        <v>20.0519</v>
      </c>
      <c r="I1432" s="12">
        <v>65.497699999999995</v>
      </c>
      <c r="J1432" s="12">
        <v>14.3325</v>
      </c>
      <c r="K1432" s="12">
        <v>85.677700000000002</v>
      </c>
      <c r="L1432" s="12">
        <v>70.09</v>
      </c>
      <c r="M1432" s="12">
        <v>74.47</v>
      </c>
      <c r="O1432" s="6">
        <v>45540</v>
      </c>
      <c r="P1432" s="7">
        <f t="shared" si="333"/>
        <v>-7.8339090680197652E-3</v>
      </c>
      <c r="Q1432" s="7">
        <f t="shared" si="334"/>
        <v>-8.0569951665452871E-3</v>
      </c>
      <c r="R1432" s="7">
        <f t="shared" si="335"/>
        <v>-1.0277269036204616E-2</v>
      </c>
      <c r="S1432" s="7">
        <f t="shared" si="336"/>
        <v>-1.6424510087159977E-2</v>
      </c>
      <c r="T1432" s="7">
        <f t="shared" si="337"/>
        <v>1.1041143935930401E-3</v>
      </c>
      <c r="U1432" s="7" t="str">
        <f t="shared" si="338"/>
        <v/>
      </c>
      <c r="V1432" s="7">
        <f t="shared" si="339"/>
        <v>1.8019506868694097E-3</v>
      </c>
      <c r="W1432" s="7">
        <f t="shared" si="340"/>
        <v>-2.4840224943863901E-3</v>
      </c>
      <c r="X1432" s="7">
        <f t="shared" si="341"/>
        <v>6.2571068798303311E-3</v>
      </c>
      <c r="Y1432" s="7">
        <f t="shared" si="342"/>
        <v>1.0855222277177246E-4</v>
      </c>
      <c r="Z1432" s="7">
        <v>-2.4350000000000001E-3</v>
      </c>
      <c r="AA1432" s="7">
        <f t="shared" si="343"/>
        <v>-2.8530670664283223E-4</v>
      </c>
      <c r="AB1432" s="7">
        <f t="shared" si="344"/>
        <v>-2.6820453250562056E-3</v>
      </c>
      <c r="AE1432" s="6">
        <v>45540</v>
      </c>
      <c r="AF1432" s="7">
        <v>19.899999999999999</v>
      </c>
      <c r="AG1432" s="7">
        <v>36.61</v>
      </c>
      <c r="AH1432" s="7">
        <v>114.81</v>
      </c>
      <c r="AI1432" s="7">
        <f t="shared" si="330"/>
        <v>4.3799999999999955</v>
      </c>
      <c r="AJ1432" s="7">
        <v>2.02</v>
      </c>
      <c r="AK1432" s="7">
        <v>36.195</v>
      </c>
      <c r="AL1432" s="7">
        <f t="shared" si="331"/>
        <v>34.174999999999997</v>
      </c>
      <c r="AM1432" s="7">
        <v>5.33</v>
      </c>
      <c r="AN1432" s="7">
        <v>3.75</v>
      </c>
      <c r="AO1432" s="7">
        <v>3.73</v>
      </c>
      <c r="AP1432" s="7">
        <f t="shared" si="332"/>
        <v>-2.0000000000000018E-2</v>
      </c>
      <c r="AQ1432" s="7">
        <v>2.0299999999999998</v>
      </c>
      <c r="AR1432" s="7">
        <v>122.4533</v>
      </c>
      <c r="AS1432" s="7">
        <v>2511.3998999999999</v>
      </c>
      <c r="AT1432" s="14">
        <v>314.06200000000001</v>
      </c>
      <c r="AU1432" s="14">
        <v>100.43089999999999</v>
      </c>
      <c r="AV1432" s="14">
        <v>67.900000000000006</v>
      </c>
      <c r="AY1432" s="6">
        <v>45540</v>
      </c>
      <c r="AZ1432" s="12">
        <v>0</v>
      </c>
      <c r="BA1432" s="12">
        <v>0</v>
      </c>
      <c r="BB1432" s="12">
        <v>0</v>
      </c>
      <c r="BE1432" s="6">
        <v>45540</v>
      </c>
      <c r="BF1432" t="s">
        <v>58</v>
      </c>
      <c r="BG1432" s="52">
        <v>5</v>
      </c>
    </row>
    <row r="1433" spans="1:59" x14ac:dyDescent="0.2">
      <c r="A1433" s="6">
        <v>45541</v>
      </c>
      <c r="B1433" s="12">
        <v>107.0532</v>
      </c>
      <c r="C1433" s="12">
        <v>129.8143</v>
      </c>
      <c r="D1433" s="12">
        <v>100.9781</v>
      </c>
      <c r="E1433" s="12">
        <v>50.226799999999997</v>
      </c>
      <c r="F1433" s="12">
        <v>178.07239999999999</v>
      </c>
      <c r="G1433" s="12"/>
      <c r="H1433" s="12">
        <v>20.006799999999998</v>
      </c>
      <c r="I1433" s="12">
        <v>64.903400000000005</v>
      </c>
      <c r="J1433" s="12">
        <v>14.216200000000001</v>
      </c>
      <c r="K1433" s="12">
        <v>85.724500000000006</v>
      </c>
      <c r="L1433" s="12">
        <v>68.58</v>
      </c>
      <c r="M1433" s="12">
        <v>72.819999999999993</v>
      </c>
      <c r="O1433" s="6">
        <v>45541</v>
      </c>
      <c r="P1433" s="7">
        <f t="shared" si="333"/>
        <v>-4.6941026997517421E-3</v>
      </c>
      <c r="Q1433" s="7">
        <f t="shared" si="334"/>
        <v>-1.6959799134372861E-2</v>
      </c>
      <c r="R1433" s="7">
        <f t="shared" si="335"/>
        <v>-1.3397918864805526E-2</v>
      </c>
      <c r="S1433" s="7">
        <f t="shared" si="336"/>
        <v>-3.2338348992260228E-2</v>
      </c>
      <c r="T1433" s="7">
        <f t="shared" si="337"/>
        <v>-3.5366795306595454E-3</v>
      </c>
      <c r="U1433" s="7" t="str">
        <f t="shared" si="338"/>
        <v/>
      </c>
      <c r="V1433" s="7">
        <f t="shared" si="339"/>
        <v>-2.2516965880203768E-3</v>
      </c>
      <c r="W1433" s="7">
        <f t="shared" si="340"/>
        <v>-9.1150168933584429E-3</v>
      </c>
      <c r="X1433" s="7">
        <f t="shared" si="341"/>
        <v>-8.1475263919764951E-3</v>
      </c>
      <c r="Y1433" s="7">
        <f t="shared" si="342"/>
        <v>5.4608401949342376E-4</v>
      </c>
      <c r="Z1433" s="7">
        <v>-1.6974E-2</v>
      </c>
      <c r="AA1433" s="7">
        <f t="shared" si="343"/>
        <v>-2.1779183477459205E-2</v>
      </c>
      <c r="AB1433" s="7">
        <f t="shared" si="344"/>
        <v>-2.2405716975266891E-2</v>
      </c>
      <c r="AE1433" s="6">
        <v>45541</v>
      </c>
      <c r="AF1433" s="7">
        <v>22.38</v>
      </c>
      <c r="AG1433" s="7">
        <v>37.58</v>
      </c>
      <c r="AH1433" s="7">
        <v>107.24</v>
      </c>
      <c r="AI1433" s="7">
        <f t="shared" si="330"/>
        <v>4.2399999999999949</v>
      </c>
      <c r="AJ1433" s="7">
        <v>2.09</v>
      </c>
      <c r="AK1433" s="7">
        <v>36.478999999999999</v>
      </c>
      <c r="AL1433" s="7">
        <f t="shared" si="331"/>
        <v>34.388999999999996</v>
      </c>
      <c r="AM1433" s="7">
        <v>5.33</v>
      </c>
      <c r="AN1433" s="7">
        <v>3.66</v>
      </c>
      <c r="AO1433" s="7">
        <v>3.72</v>
      </c>
      <c r="AP1433" s="7">
        <f t="shared" si="332"/>
        <v>6.0000000000000053E-2</v>
      </c>
      <c r="AQ1433" s="7">
        <v>2.0299999999999998</v>
      </c>
      <c r="AR1433" s="7">
        <v>122.4991</v>
      </c>
      <c r="AS1433" s="7">
        <v>2493.5</v>
      </c>
      <c r="AT1433" s="14">
        <v>314.06200000000001</v>
      </c>
      <c r="AU1433" s="14">
        <v>100.43089999999999</v>
      </c>
      <c r="AV1433" s="14">
        <v>67.900000000000006</v>
      </c>
      <c r="AY1433" s="6">
        <v>45541</v>
      </c>
      <c r="AZ1433" s="12">
        <v>0</v>
      </c>
      <c r="BA1433" s="12">
        <v>0</v>
      </c>
      <c r="BB1433" s="12">
        <v>0</v>
      </c>
      <c r="BE1433" s="6">
        <v>45541</v>
      </c>
      <c r="BF1433" t="s">
        <v>58</v>
      </c>
      <c r="BG1433" s="52">
        <v>5</v>
      </c>
    </row>
    <row r="1434" spans="1:59" x14ac:dyDescent="0.2">
      <c r="A1434" s="6">
        <v>45544</v>
      </c>
      <c r="B1434" s="12">
        <v>109.3057</v>
      </c>
      <c r="C1434" s="12">
        <v>131.44450000000001</v>
      </c>
      <c r="D1434" s="12">
        <v>100.57810000000001</v>
      </c>
      <c r="E1434" s="12">
        <v>50.371600000000001</v>
      </c>
      <c r="F1434" s="12">
        <v>175.953</v>
      </c>
      <c r="G1434" s="12"/>
      <c r="H1434" s="12">
        <v>20.015799999999999</v>
      </c>
      <c r="I1434" s="12">
        <v>65.689400000000006</v>
      </c>
      <c r="J1434" s="12">
        <v>14.1447</v>
      </c>
      <c r="K1434" s="12">
        <v>85.724500000000006</v>
      </c>
      <c r="L1434" s="12">
        <v>69.650000000000006</v>
      </c>
      <c r="M1434" s="12">
        <v>72.37</v>
      </c>
      <c r="O1434" s="6">
        <v>45544</v>
      </c>
      <c r="P1434" s="7">
        <f t="shared" si="333"/>
        <v>2.0822636705990685E-2</v>
      </c>
      <c r="Q1434" s="7">
        <f t="shared" si="334"/>
        <v>1.247974160304465E-2</v>
      </c>
      <c r="R1434" s="7">
        <f t="shared" si="335"/>
        <v>-3.9691215167849351E-3</v>
      </c>
      <c r="S1434" s="7">
        <f t="shared" si="336"/>
        <v>2.8787754079718448E-3</v>
      </c>
      <c r="T1434" s="7">
        <f t="shared" si="337"/>
        <v>-1.1973295247568854E-2</v>
      </c>
      <c r="U1434" s="7" t="str">
        <f t="shared" si="338"/>
        <v/>
      </c>
      <c r="V1434" s="7">
        <f t="shared" si="339"/>
        <v>4.4974590115094611E-4</v>
      </c>
      <c r="W1434" s="7">
        <f t="shared" si="340"/>
        <v>1.2037562424844783E-2</v>
      </c>
      <c r="X1434" s="7">
        <f t="shared" si="341"/>
        <v>-5.042163787547075E-3</v>
      </c>
      <c r="Y1434" s="7">
        <f t="shared" si="342"/>
        <v>0</v>
      </c>
      <c r="Z1434" s="7">
        <v>1.1134E-2</v>
      </c>
      <c r="AA1434" s="7">
        <f t="shared" si="343"/>
        <v>1.548175319104057E-2</v>
      </c>
      <c r="AB1434" s="7">
        <f t="shared" si="344"/>
        <v>-6.1987938692509049E-3</v>
      </c>
      <c r="AE1434" s="6">
        <v>45544</v>
      </c>
      <c r="AF1434" s="7">
        <v>19.45</v>
      </c>
      <c r="AG1434" s="7">
        <v>37</v>
      </c>
      <c r="AH1434" s="7">
        <v>104.61</v>
      </c>
      <c r="AI1434" s="7">
        <f t="shared" si="330"/>
        <v>2.7199999999999989</v>
      </c>
      <c r="AJ1434" s="7">
        <v>2.0299999999999998</v>
      </c>
      <c r="AK1434" s="7">
        <v>37.332999999999998</v>
      </c>
      <c r="AL1434" s="7">
        <f t="shared" si="331"/>
        <v>35.302999999999997</v>
      </c>
      <c r="AM1434" s="7">
        <v>5.33</v>
      </c>
      <c r="AN1434" s="7">
        <v>3.68</v>
      </c>
      <c r="AO1434" s="7">
        <v>3.7</v>
      </c>
      <c r="AP1434" s="7">
        <f t="shared" si="332"/>
        <v>2.0000000000000018E-2</v>
      </c>
      <c r="AQ1434" s="7">
        <v>2.04</v>
      </c>
      <c r="AR1434" s="7">
        <v>122.71559999999999</v>
      </c>
      <c r="AS1434" s="7">
        <v>2501.8000000000002</v>
      </c>
      <c r="AT1434" s="14">
        <v>314.06200000000001</v>
      </c>
      <c r="AU1434" s="14">
        <v>100.43089999999999</v>
      </c>
      <c r="AV1434" s="14">
        <v>67.900000000000006</v>
      </c>
      <c r="AY1434" s="6">
        <v>45544</v>
      </c>
      <c r="AZ1434" s="12">
        <v>0</v>
      </c>
      <c r="BA1434" s="12">
        <v>0</v>
      </c>
      <c r="BB1434" s="12">
        <v>0</v>
      </c>
      <c r="BE1434" s="6">
        <v>45544</v>
      </c>
      <c r="BF1434" t="s">
        <v>58</v>
      </c>
      <c r="BG1434" s="52">
        <v>5</v>
      </c>
    </row>
    <row r="1435" spans="1:59" x14ac:dyDescent="0.2">
      <c r="A1435" s="6">
        <v>45545</v>
      </c>
      <c r="B1435" s="12">
        <v>105.3235</v>
      </c>
      <c r="C1435" s="12">
        <v>129.5051</v>
      </c>
      <c r="D1435" s="12">
        <v>99.054199999999994</v>
      </c>
      <c r="E1435" s="12">
        <v>49.819099999999999</v>
      </c>
      <c r="F1435" s="12">
        <v>175.2432</v>
      </c>
      <c r="G1435" s="12"/>
      <c r="H1435" s="12">
        <v>19.628699999999998</v>
      </c>
      <c r="I1435" s="12">
        <v>63.657299999999999</v>
      </c>
      <c r="J1435" s="12">
        <v>14.162599999999999</v>
      </c>
      <c r="K1435" s="12">
        <v>85.752700000000004</v>
      </c>
      <c r="L1435" s="12">
        <v>66.73</v>
      </c>
      <c r="M1435" s="12">
        <v>70.34</v>
      </c>
      <c r="O1435" s="6">
        <v>45545</v>
      </c>
      <c r="P1435" s="7">
        <f t="shared" si="333"/>
        <v>-3.7111977737845643E-2</v>
      </c>
      <c r="Q1435" s="7">
        <f t="shared" si="334"/>
        <v>-1.4864446692832323E-2</v>
      </c>
      <c r="R1435" s="7">
        <f t="shared" si="335"/>
        <v>-1.5267365057477458E-2</v>
      </c>
      <c r="S1435" s="7">
        <f t="shared" si="336"/>
        <v>-1.102907955577538E-2</v>
      </c>
      <c r="T1435" s="7">
        <f t="shared" si="337"/>
        <v>-4.0421904705663959E-3</v>
      </c>
      <c r="U1435" s="7" t="str">
        <f t="shared" si="338"/>
        <v/>
      </c>
      <c r="V1435" s="7">
        <f t="shared" si="339"/>
        <v>-1.9529180738416325E-2</v>
      </c>
      <c r="W1435" s="7">
        <f t="shared" si="340"/>
        <v>-3.1423564915945348E-2</v>
      </c>
      <c r="X1435" s="7">
        <f t="shared" si="341"/>
        <v>1.264691608584176E-3</v>
      </c>
      <c r="Y1435" s="7">
        <f t="shared" si="342"/>
        <v>3.2890670309782558E-4</v>
      </c>
      <c r="Z1435" s="7">
        <v>4.346E-3</v>
      </c>
      <c r="AA1435" s="7">
        <f t="shared" si="343"/>
        <v>-4.2828073310299537E-2</v>
      </c>
      <c r="AB1435" s="7">
        <f t="shared" si="344"/>
        <v>-2.8451221832199978E-2</v>
      </c>
      <c r="AE1435" s="6">
        <v>45545</v>
      </c>
      <c r="AF1435" s="7">
        <v>19.079999999999998</v>
      </c>
      <c r="AG1435" s="7">
        <v>40.229999999999997</v>
      </c>
      <c r="AH1435" s="7">
        <v>108.36</v>
      </c>
      <c r="AI1435" s="7">
        <f t="shared" si="330"/>
        <v>3.6099999999999994</v>
      </c>
      <c r="AJ1435" s="7">
        <v>2.13</v>
      </c>
      <c r="AK1435" s="7">
        <v>35.281999999999996</v>
      </c>
      <c r="AL1435" s="7">
        <f t="shared" si="331"/>
        <v>33.151999999999994</v>
      </c>
      <c r="AM1435" s="7">
        <v>5.33</v>
      </c>
      <c r="AN1435" s="7">
        <v>3.59</v>
      </c>
      <c r="AO1435" s="7">
        <v>3.65</v>
      </c>
      <c r="AP1435" s="7">
        <f t="shared" si="332"/>
        <v>6.0000000000000053E-2</v>
      </c>
      <c r="AQ1435" s="7">
        <v>2.02</v>
      </c>
      <c r="AR1435" s="7">
        <v>123.00709999999999</v>
      </c>
      <c r="AS1435" s="7">
        <v>2512.3000000000002</v>
      </c>
      <c r="AT1435" s="14">
        <v>314.06200000000001</v>
      </c>
      <c r="AU1435" s="14">
        <v>100.43089999999999</v>
      </c>
      <c r="AV1435" s="14">
        <v>67.900000000000006</v>
      </c>
      <c r="AY1435" s="6">
        <v>45545</v>
      </c>
      <c r="AZ1435" s="12">
        <v>0</v>
      </c>
      <c r="BA1435" s="12">
        <v>0</v>
      </c>
      <c r="BB1435" s="12">
        <v>0</v>
      </c>
      <c r="BE1435" s="6">
        <v>45545</v>
      </c>
      <c r="BF1435" t="s">
        <v>58</v>
      </c>
      <c r="BG1435" s="52">
        <v>5</v>
      </c>
    </row>
    <row r="1436" spans="1:59" x14ac:dyDescent="0.2">
      <c r="A1436" s="6">
        <v>45546</v>
      </c>
      <c r="B1436" s="12">
        <v>104.27809999999999</v>
      </c>
      <c r="C1436" s="12">
        <v>129.1772</v>
      </c>
      <c r="D1436" s="12">
        <v>97.6922</v>
      </c>
      <c r="E1436" s="12">
        <v>49.111400000000003</v>
      </c>
      <c r="F1436" s="12">
        <v>174.09970000000001</v>
      </c>
      <c r="G1436" s="12"/>
      <c r="H1436" s="12">
        <v>20.069900000000001</v>
      </c>
      <c r="I1436" s="12">
        <v>64.261200000000002</v>
      </c>
      <c r="J1436" s="12">
        <v>14.1983</v>
      </c>
      <c r="K1436" s="12">
        <v>85.752700000000004</v>
      </c>
      <c r="L1436" s="12">
        <v>68.25</v>
      </c>
      <c r="M1436" s="12">
        <v>70.31</v>
      </c>
      <c r="O1436" s="6">
        <v>45546</v>
      </c>
      <c r="P1436" s="7">
        <f t="shared" si="333"/>
        <v>-9.9751974077631027E-3</v>
      </c>
      <c r="Q1436" s="7">
        <f t="shared" si="334"/>
        <v>-2.5351574160147944E-3</v>
      </c>
      <c r="R1436" s="7">
        <f t="shared" si="335"/>
        <v>-1.3845455444152709E-2</v>
      </c>
      <c r="S1436" s="7">
        <f t="shared" si="336"/>
        <v>-1.4307257559617812E-2</v>
      </c>
      <c r="T1436" s="7">
        <f t="shared" si="337"/>
        <v>-6.546599825010861E-3</v>
      </c>
      <c r="U1436" s="7" t="str">
        <f t="shared" si="338"/>
        <v/>
      </c>
      <c r="V1436" s="7">
        <f t="shared" si="339"/>
        <v>2.2228399304973927E-2</v>
      </c>
      <c r="W1436" s="7">
        <f t="shared" si="340"/>
        <v>9.4420195132725333E-3</v>
      </c>
      <c r="X1436" s="7">
        <f t="shared" si="341"/>
        <v>2.5175519010855888E-3</v>
      </c>
      <c r="Y1436" s="7">
        <f t="shared" si="342"/>
        <v>0</v>
      </c>
      <c r="Z1436" s="7">
        <v>1.0207000000000001E-2</v>
      </c>
      <c r="AA1436" s="7">
        <f t="shared" si="343"/>
        <v>2.2522807149553823E-2</v>
      </c>
      <c r="AB1436" s="7">
        <f t="shared" si="344"/>
        <v>-4.2659083476643606E-4</v>
      </c>
      <c r="AE1436" s="6">
        <v>45546</v>
      </c>
      <c r="AF1436" s="7">
        <v>17.690000000000001</v>
      </c>
      <c r="AG1436" s="7">
        <v>37.76</v>
      </c>
      <c r="AH1436" s="7">
        <v>103.79</v>
      </c>
      <c r="AI1436" s="7">
        <f t="shared" si="330"/>
        <v>2.0600000000000023</v>
      </c>
      <c r="AJ1436" s="7">
        <v>2.13</v>
      </c>
      <c r="AK1436" s="7">
        <v>36.142000000000003</v>
      </c>
      <c r="AL1436" s="7">
        <f t="shared" si="331"/>
        <v>34.012</v>
      </c>
      <c r="AM1436" s="7">
        <v>5.33</v>
      </c>
      <c r="AN1436" s="7">
        <v>3.62</v>
      </c>
      <c r="AO1436" s="7">
        <v>3.65</v>
      </c>
      <c r="AP1436" s="7">
        <f t="shared" si="332"/>
        <v>2.9999999999999805E-2</v>
      </c>
      <c r="AQ1436" s="7">
        <v>2.04</v>
      </c>
      <c r="AR1436" s="7">
        <v>122.7754</v>
      </c>
      <c r="AS1436" s="7">
        <v>2512.1001000000001</v>
      </c>
      <c r="AT1436" s="14">
        <v>314.06200000000001</v>
      </c>
      <c r="AU1436" s="14">
        <v>100.43089999999999</v>
      </c>
      <c r="AV1436" s="14">
        <v>67.900000000000006</v>
      </c>
      <c r="AY1436" s="6">
        <v>45546</v>
      </c>
      <c r="AZ1436" s="12">
        <v>0</v>
      </c>
      <c r="BA1436" s="12">
        <v>0</v>
      </c>
      <c r="BB1436" s="12">
        <v>0</v>
      </c>
      <c r="BE1436" s="6">
        <v>45546</v>
      </c>
      <c r="BF1436" t="s">
        <v>58</v>
      </c>
      <c r="BG1436" s="52">
        <v>5</v>
      </c>
    </row>
    <row r="1437" spans="1:59" x14ac:dyDescent="0.2">
      <c r="A1437" s="6">
        <v>45547</v>
      </c>
      <c r="B1437" s="12">
        <v>105.7132</v>
      </c>
      <c r="C1437" s="12">
        <v>130.42330000000001</v>
      </c>
      <c r="D1437" s="12">
        <v>98.006500000000003</v>
      </c>
      <c r="E1437" s="12">
        <v>49.4313</v>
      </c>
      <c r="F1437" s="12">
        <v>174.69120000000001</v>
      </c>
      <c r="G1437" s="12"/>
      <c r="H1437" s="12">
        <v>20.5471</v>
      </c>
      <c r="I1437" s="12">
        <v>64.817099999999996</v>
      </c>
      <c r="J1437" s="12">
        <v>14.3146</v>
      </c>
      <c r="K1437" s="12">
        <v>85.762</v>
      </c>
      <c r="L1437" s="12">
        <v>69.89</v>
      </c>
      <c r="M1437" s="12">
        <v>73.81</v>
      </c>
      <c r="O1437" s="6">
        <v>45547</v>
      </c>
      <c r="P1437" s="7">
        <f t="shared" si="333"/>
        <v>1.3668398097028755E-2</v>
      </c>
      <c r="Q1437" s="7">
        <f t="shared" si="334"/>
        <v>9.6002093251026672E-3</v>
      </c>
      <c r="R1437" s="7">
        <f t="shared" si="335"/>
        <v>3.2120833733891531E-3</v>
      </c>
      <c r="S1437" s="7">
        <f t="shared" si="336"/>
        <v>6.4926397138391377E-3</v>
      </c>
      <c r="T1437" s="7">
        <f t="shared" si="337"/>
        <v>3.3917201798538137E-3</v>
      </c>
      <c r="U1437" s="7" t="str">
        <f t="shared" si="338"/>
        <v/>
      </c>
      <c r="V1437" s="7">
        <f t="shared" si="339"/>
        <v>2.3498631527780752E-2</v>
      </c>
      <c r="W1437" s="7">
        <f t="shared" si="340"/>
        <v>8.613429784895087E-3</v>
      </c>
      <c r="X1437" s="7">
        <f t="shared" si="341"/>
        <v>8.1577563116970904E-3</v>
      </c>
      <c r="Y1437" s="7">
        <f t="shared" si="342"/>
        <v>1.0844551527202453E-4</v>
      </c>
      <c r="Z1437" s="7">
        <v>8.3879999999999996E-3</v>
      </c>
      <c r="AA1437" s="7">
        <f t="shared" si="343"/>
        <v>2.3745143423968544E-2</v>
      </c>
      <c r="AB1437" s="7">
        <f t="shared" si="344"/>
        <v>4.8580187570891067E-2</v>
      </c>
      <c r="AE1437" s="6">
        <v>45547</v>
      </c>
      <c r="AF1437" s="7">
        <v>17.07</v>
      </c>
      <c r="AG1437" s="7">
        <v>36.07</v>
      </c>
      <c r="AH1437" s="7">
        <v>98.03</v>
      </c>
      <c r="AI1437" s="7">
        <f t="shared" si="330"/>
        <v>3.9200000000000017</v>
      </c>
      <c r="AJ1437" s="7">
        <v>2.13</v>
      </c>
      <c r="AK1437" s="7">
        <v>35.191000000000003</v>
      </c>
      <c r="AL1437" s="7">
        <f t="shared" si="331"/>
        <v>33.061</v>
      </c>
      <c r="AM1437" s="7">
        <v>5.33</v>
      </c>
      <c r="AN1437" s="7">
        <v>3.64</v>
      </c>
      <c r="AO1437" s="7">
        <v>3.68</v>
      </c>
      <c r="AP1437" s="7">
        <f t="shared" si="332"/>
        <v>4.0000000000000036E-2</v>
      </c>
      <c r="AQ1437" s="7">
        <v>2.0499999999999998</v>
      </c>
      <c r="AR1437" s="7">
        <v>122.4423</v>
      </c>
      <c r="AS1437" s="7">
        <v>2551.1999999999998</v>
      </c>
      <c r="AT1437" s="14">
        <v>314.06200000000001</v>
      </c>
      <c r="AU1437" s="14">
        <v>100.43089999999999</v>
      </c>
      <c r="AV1437" s="14">
        <v>67.900000000000006</v>
      </c>
      <c r="AY1437" s="6">
        <v>45547</v>
      </c>
      <c r="AZ1437" s="12">
        <v>0</v>
      </c>
      <c r="BA1437" s="12">
        <v>0</v>
      </c>
      <c r="BB1437" s="12">
        <v>0</v>
      </c>
      <c r="BE1437" s="6">
        <v>45547</v>
      </c>
      <c r="BF1437" t="s">
        <v>58</v>
      </c>
      <c r="BG1437" s="52">
        <v>5</v>
      </c>
    </row>
    <row r="1438" spans="1:59" x14ac:dyDescent="0.2">
      <c r="A1438" s="6">
        <v>45548</v>
      </c>
      <c r="B1438" s="12">
        <v>105.6371</v>
      </c>
      <c r="C1438" s="12">
        <v>131.73490000000001</v>
      </c>
      <c r="D1438" s="12">
        <v>98.5779</v>
      </c>
      <c r="E1438" s="12">
        <v>49.4895</v>
      </c>
      <c r="F1438" s="12">
        <v>176.505</v>
      </c>
      <c r="G1438" s="12"/>
      <c r="H1438" s="12">
        <v>20.7044</v>
      </c>
      <c r="I1438" s="12">
        <v>65.200500000000005</v>
      </c>
      <c r="J1438" s="12">
        <v>14.466699999999999</v>
      </c>
      <c r="K1438" s="12">
        <v>85.808800000000005</v>
      </c>
      <c r="L1438" s="12">
        <v>69.59</v>
      </c>
      <c r="M1438" s="12">
        <v>73.680000000000007</v>
      </c>
      <c r="O1438" s="6">
        <v>45548</v>
      </c>
      <c r="P1438" s="7">
        <f t="shared" si="333"/>
        <v>-7.201314905985049E-4</v>
      </c>
      <c r="Q1438" s="7">
        <f t="shared" si="334"/>
        <v>1.0006255334833491E-2</v>
      </c>
      <c r="R1438" s="7">
        <f t="shared" si="335"/>
        <v>5.8132955532180551E-3</v>
      </c>
      <c r="S1438" s="7">
        <f t="shared" si="336"/>
        <v>1.1766990706790484E-3</v>
      </c>
      <c r="T1438" s="7">
        <f t="shared" si="337"/>
        <v>1.0329360779105675E-2</v>
      </c>
      <c r="U1438" s="7" t="str">
        <f t="shared" si="338"/>
        <v/>
      </c>
      <c r="V1438" s="7">
        <f t="shared" si="339"/>
        <v>7.6264263074604672E-3</v>
      </c>
      <c r="W1438" s="7">
        <f t="shared" si="340"/>
        <v>5.8976801802901246E-3</v>
      </c>
      <c r="X1438" s="7">
        <f t="shared" si="341"/>
        <v>1.0569461140816194E-2</v>
      </c>
      <c r="Y1438" s="7">
        <f t="shared" si="342"/>
        <v>5.4554739105649715E-4</v>
      </c>
      <c r="Z1438" s="7">
        <v>5.2090000000000001E-3</v>
      </c>
      <c r="AA1438" s="7">
        <f t="shared" si="343"/>
        <v>-4.3016986322788895E-3</v>
      </c>
      <c r="AB1438" s="7">
        <f t="shared" si="344"/>
        <v>-1.7628318349094995E-3</v>
      </c>
      <c r="AE1438" s="6">
        <v>45548</v>
      </c>
      <c r="AF1438" s="7">
        <v>16.559999999999999</v>
      </c>
      <c r="AG1438" s="7">
        <v>35.22</v>
      </c>
      <c r="AH1438" s="7">
        <v>100.6</v>
      </c>
      <c r="AI1438" s="7">
        <f t="shared" si="330"/>
        <v>4.0900000000000034</v>
      </c>
      <c r="AJ1438" s="7">
        <v>2.25</v>
      </c>
      <c r="AK1438" s="7">
        <v>35.648000000000003</v>
      </c>
      <c r="AL1438" s="7">
        <f t="shared" si="331"/>
        <v>33.398000000000003</v>
      </c>
      <c r="AM1438" s="7">
        <v>5.33</v>
      </c>
      <c r="AN1438" s="7">
        <v>3.57</v>
      </c>
      <c r="AO1438" s="7">
        <v>3.66</v>
      </c>
      <c r="AP1438" s="7">
        <f t="shared" si="332"/>
        <v>9.0000000000000302E-2</v>
      </c>
      <c r="AQ1438" s="7">
        <v>2.08</v>
      </c>
      <c r="AR1438" s="7">
        <v>121.6551</v>
      </c>
      <c r="AS1438" s="7">
        <v>2581.3000000000002</v>
      </c>
      <c r="AT1438" s="14">
        <v>314.06200000000001</v>
      </c>
      <c r="AU1438" s="14">
        <v>100.43089999999999</v>
      </c>
      <c r="AV1438" s="14">
        <v>67.900000000000006</v>
      </c>
      <c r="AY1438" s="6">
        <v>45548</v>
      </c>
      <c r="AZ1438" s="12">
        <v>0</v>
      </c>
      <c r="BA1438" s="12">
        <v>0</v>
      </c>
      <c r="BB1438" s="12">
        <v>0</v>
      </c>
      <c r="BE1438" s="6">
        <v>45548</v>
      </c>
      <c r="BF1438" t="s">
        <v>58</v>
      </c>
      <c r="BG1438" s="52">
        <v>5</v>
      </c>
    </row>
    <row r="1439" spans="1:59" x14ac:dyDescent="0.2">
      <c r="A1439" s="6">
        <v>45551</v>
      </c>
      <c r="B1439" s="12">
        <v>107.1198</v>
      </c>
      <c r="C1439" s="12">
        <v>133.1215</v>
      </c>
      <c r="D1439" s="12">
        <v>100.5305</v>
      </c>
      <c r="E1439" s="12">
        <v>49.722099999999998</v>
      </c>
      <c r="F1439" s="12">
        <v>179.95529999999999</v>
      </c>
      <c r="G1439" s="12"/>
      <c r="H1439" s="12">
        <v>21.491099999999999</v>
      </c>
      <c r="I1439" s="12">
        <v>65.833200000000005</v>
      </c>
      <c r="J1439" s="12">
        <v>14.4757</v>
      </c>
      <c r="K1439" s="12">
        <v>85.827600000000004</v>
      </c>
      <c r="L1439" s="12">
        <v>71.099999999999994</v>
      </c>
      <c r="M1439" s="12">
        <v>73.959999999999994</v>
      </c>
      <c r="O1439" s="6">
        <v>45551</v>
      </c>
      <c r="P1439" s="7">
        <f t="shared" si="333"/>
        <v>1.3938198986906463E-2</v>
      </c>
      <c r="Q1439" s="7">
        <f t="shared" si="334"/>
        <v>1.0470675190824804E-2</v>
      </c>
      <c r="R1439" s="7">
        <f t="shared" si="335"/>
        <v>1.9614065489774568E-2</v>
      </c>
      <c r="S1439" s="7">
        <f t="shared" si="336"/>
        <v>4.6889764134737328E-3</v>
      </c>
      <c r="T1439" s="7">
        <f t="shared" si="337"/>
        <v>1.9359282133047159E-2</v>
      </c>
      <c r="U1439" s="7" t="str">
        <f t="shared" si="338"/>
        <v/>
      </c>
      <c r="V1439" s="7">
        <f t="shared" si="339"/>
        <v>3.7292657872809006E-2</v>
      </c>
      <c r="W1439" s="7">
        <f t="shared" si="340"/>
        <v>9.6571327397008567E-3</v>
      </c>
      <c r="X1439" s="7">
        <f t="shared" si="341"/>
        <v>6.2192494679729155E-4</v>
      </c>
      <c r="Y1439" s="7">
        <f t="shared" si="342"/>
        <v>2.1906775107362274E-4</v>
      </c>
      <c r="Z1439" s="7">
        <v>1.4760000000000001E-3</v>
      </c>
      <c r="AA1439" s="7">
        <f t="shared" si="343"/>
        <v>2.1466457952436471E-2</v>
      </c>
      <c r="AB1439" s="7">
        <f t="shared" si="344"/>
        <v>3.7930145718724729E-3</v>
      </c>
      <c r="AE1439" s="6">
        <v>45551</v>
      </c>
      <c r="AF1439" s="7">
        <v>17.14</v>
      </c>
      <c r="AG1439" s="7">
        <v>34.71</v>
      </c>
      <c r="AH1439" s="7">
        <v>101.22</v>
      </c>
      <c r="AI1439" s="7">
        <f t="shared" si="330"/>
        <v>2.8599999999999994</v>
      </c>
      <c r="AJ1439" s="7">
        <v>2.23</v>
      </c>
      <c r="AK1439" s="7">
        <v>34.081000000000003</v>
      </c>
      <c r="AL1439" s="7">
        <f t="shared" si="331"/>
        <v>31.851000000000003</v>
      </c>
      <c r="AM1439" s="7">
        <v>5.33</v>
      </c>
      <c r="AN1439" s="7">
        <v>3.56</v>
      </c>
      <c r="AO1439" s="7">
        <v>3.63</v>
      </c>
      <c r="AP1439" s="7">
        <f t="shared" si="332"/>
        <v>6.999999999999984E-2</v>
      </c>
      <c r="AQ1439" s="7">
        <v>2.09</v>
      </c>
      <c r="AR1439" s="7">
        <v>121.49760000000001</v>
      </c>
      <c r="AS1439" s="7">
        <v>2580.3998999999999</v>
      </c>
      <c r="AT1439" s="14">
        <v>314.06200000000001</v>
      </c>
      <c r="AU1439" s="14">
        <v>100.43089999999999</v>
      </c>
      <c r="AV1439" s="14">
        <v>67.900000000000006</v>
      </c>
      <c r="AY1439" s="6">
        <v>45551</v>
      </c>
      <c r="AZ1439" s="12">
        <v>0</v>
      </c>
      <c r="BA1439" s="12">
        <v>0</v>
      </c>
      <c r="BB1439" s="12">
        <v>0</v>
      </c>
      <c r="BE1439" s="6">
        <v>45551</v>
      </c>
      <c r="BF1439" t="s">
        <v>58</v>
      </c>
      <c r="BG1439" s="52">
        <v>5</v>
      </c>
    </row>
    <row r="1440" spans="1:59" x14ac:dyDescent="0.2">
      <c r="A1440" s="6">
        <v>45552</v>
      </c>
      <c r="B1440" s="12">
        <v>108.51690000000001</v>
      </c>
      <c r="C1440" s="12">
        <v>134.35820000000001</v>
      </c>
      <c r="D1440" s="12">
        <v>103.1401</v>
      </c>
      <c r="E1440" s="12">
        <v>50.468600000000002</v>
      </c>
      <c r="F1440" s="12">
        <v>178.22020000000001</v>
      </c>
      <c r="G1440" s="12"/>
      <c r="H1440" s="12">
        <v>21.500399999999999</v>
      </c>
      <c r="I1440" s="12">
        <v>66.676699999999997</v>
      </c>
      <c r="J1440" s="12">
        <v>14.3325</v>
      </c>
      <c r="K1440" s="12">
        <v>85.8369</v>
      </c>
      <c r="L1440" s="12">
        <v>72.16</v>
      </c>
      <c r="M1440" s="12">
        <v>74.55</v>
      </c>
      <c r="O1440" s="6">
        <v>45552</v>
      </c>
      <c r="P1440" s="7">
        <f t="shared" si="333"/>
        <v>1.2958086903591057E-2</v>
      </c>
      <c r="Q1440" s="7">
        <f t="shared" si="334"/>
        <v>9.2471227717938649E-3</v>
      </c>
      <c r="R1440" s="7">
        <f t="shared" si="335"/>
        <v>2.5627094133616416E-2</v>
      </c>
      <c r="S1440" s="7">
        <f t="shared" si="336"/>
        <v>1.4901858441279767E-2</v>
      </c>
      <c r="T1440" s="7">
        <f t="shared" si="337"/>
        <v>-9.6886223245985208E-3</v>
      </c>
      <c r="U1440" s="7" t="str">
        <f t="shared" si="338"/>
        <v/>
      </c>
      <c r="V1440" s="7">
        <f t="shared" si="339"/>
        <v>4.3264366886783847E-4</v>
      </c>
      <c r="W1440" s="7">
        <f t="shared" si="340"/>
        <v>1.2731296201377907E-2</v>
      </c>
      <c r="X1440" s="7">
        <f t="shared" si="341"/>
        <v>-9.9416957294569987E-3</v>
      </c>
      <c r="Y1440" s="7">
        <f t="shared" si="342"/>
        <v>1.0835088220456947E-4</v>
      </c>
      <c r="Z1440" s="7">
        <v>4.08E-4</v>
      </c>
      <c r="AA1440" s="7">
        <f t="shared" si="343"/>
        <v>1.4798538945173006E-2</v>
      </c>
      <c r="AB1440" s="7">
        <f t="shared" si="344"/>
        <v>7.9456346918234232E-3</v>
      </c>
      <c r="AE1440" s="6">
        <v>45552</v>
      </c>
      <c r="AF1440" s="7">
        <v>17.61</v>
      </c>
      <c r="AG1440" s="7">
        <v>35.29</v>
      </c>
      <c r="AH1440" s="7">
        <v>101.58</v>
      </c>
      <c r="AI1440" s="7">
        <f t="shared" si="330"/>
        <v>2.3900000000000006</v>
      </c>
      <c r="AJ1440" s="7">
        <v>2.33</v>
      </c>
      <c r="AK1440" s="7">
        <v>35.546999999999997</v>
      </c>
      <c r="AL1440" s="7">
        <f t="shared" si="331"/>
        <v>33.216999999999999</v>
      </c>
      <c r="AM1440" s="7">
        <v>5.33</v>
      </c>
      <c r="AN1440" s="7">
        <v>3.59</v>
      </c>
      <c r="AO1440" s="7">
        <v>3.65</v>
      </c>
      <c r="AP1440" s="7">
        <f t="shared" si="332"/>
        <v>6.0000000000000053E-2</v>
      </c>
      <c r="AQ1440" s="7">
        <v>2.12</v>
      </c>
      <c r="AR1440" s="7">
        <v>121.6031</v>
      </c>
      <c r="AS1440" s="7">
        <v>2564.3000000000002</v>
      </c>
      <c r="AT1440" s="14">
        <v>314.06200000000001</v>
      </c>
      <c r="AU1440" s="14">
        <v>100.43089999999999</v>
      </c>
      <c r="AV1440" s="14">
        <v>67.900000000000006</v>
      </c>
      <c r="AY1440" s="6">
        <v>45552</v>
      </c>
      <c r="AZ1440" s="12">
        <v>0</v>
      </c>
      <c r="BA1440" s="12">
        <v>0</v>
      </c>
      <c r="BB1440" s="12">
        <v>0</v>
      </c>
      <c r="BE1440" s="6">
        <v>45552</v>
      </c>
      <c r="BF1440" t="s">
        <v>58</v>
      </c>
      <c r="BG1440" s="52">
        <v>5</v>
      </c>
    </row>
    <row r="1441" spans="1:59" x14ac:dyDescent="0.2">
      <c r="A1441" s="6">
        <v>45553</v>
      </c>
      <c r="B1441" s="12">
        <v>108.89700000000001</v>
      </c>
      <c r="C1441" s="12">
        <v>134.87350000000001</v>
      </c>
      <c r="D1441" s="12">
        <v>103.4545</v>
      </c>
      <c r="E1441" s="12">
        <v>50.168100000000003</v>
      </c>
      <c r="F1441" s="12">
        <v>177.5401</v>
      </c>
      <c r="G1441" s="12"/>
      <c r="H1441" s="12">
        <v>21.417100000000001</v>
      </c>
      <c r="I1441" s="12">
        <v>66.571299999999994</v>
      </c>
      <c r="J1441" s="12">
        <v>14.4131</v>
      </c>
      <c r="K1441" s="12">
        <v>85.855699999999999</v>
      </c>
      <c r="L1441" s="12">
        <v>71.87</v>
      </c>
      <c r="M1441" s="12">
        <v>74.52</v>
      </c>
      <c r="O1441" s="6">
        <v>45553</v>
      </c>
      <c r="P1441" s="7">
        <f t="shared" si="333"/>
        <v>3.4965601302984254E-3</v>
      </c>
      <c r="Q1441" s="7">
        <f t="shared" si="334"/>
        <v>3.8279342976890824E-3</v>
      </c>
      <c r="R1441" s="7">
        <f t="shared" si="335"/>
        <v>3.0436443422117636E-3</v>
      </c>
      <c r="S1441" s="7">
        <f t="shared" si="336"/>
        <v>-5.9719941751540167E-3</v>
      </c>
      <c r="T1441" s="7">
        <f t="shared" si="337"/>
        <v>-3.8233654990845012E-3</v>
      </c>
      <c r="U1441" s="7" t="str">
        <f t="shared" si="338"/>
        <v/>
      </c>
      <c r="V1441" s="7">
        <f t="shared" si="339"/>
        <v>-3.8818712461546568E-3</v>
      </c>
      <c r="W1441" s="7">
        <f t="shared" si="340"/>
        <v>-1.5820128179427095E-3</v>
      </c>
      <c r="X1441" s="7">
        <f t="shared" si="341"/>
        <v>5.607829457304904E-3</v>
      </c>
      <c r="Y1441" s="7">
        <f t="shared" si="342"/>
        <v>2.1899604380307722E-4</v>
      </c>
      <c r="Z1441" s="7">
        <v>-2.97E-3</v>
      </c>
      <c r="AA1441" s="7">
        <f t="shared" si="343"/>
        <v>-4.0269442740168649E-3</v>
      </c>
      <c r="AB1441" s="7">
        <f t="shared" si="344"/>
        <v>-4.0249547735976429E-4</v>
      </c>
      <c r="AE1441" s="6">
        <v>45553</v>
      </c>
      <c r="AF1441" s="7">
        <v>18.23</v>
      </c>
      <c r="AG1441" s="7">
        <v>36.19</v>
      </c>
      <c r="AH1441" s="7">
        <v>98.61</v>
      </c>
      <c r="AI1441" s="7">
        <f t="shared" si="330"/>
        <v>2.6499999999999915</v>
      </c>
      <c r="AJ1441" s="7">
        <v>2.31</v>
      </c>
      <c r="AK1441" s="7">
        <v>35.244999999999997</v>
      </c>
      <c r="AL1441" s="7">
        <f t="shared" si="331"/>
        <v>32.934999999999995</v>
      </c>
      <c r="AM1441" s="7">
        <v>5.33</v>
      </c>
      <c r="AN1441" s="7">
        <v>3.61</v>
      </c>
      <c r="AO1441" s="7">
        <v>3.7</v>
      </c>
      <c r="AP1441" s="7">
        <f t="shared" si="332"/>
        <v>9.0000000000000302E-2</v>
      </c>
      <c r="AQ1441" s="7">
        <v>2.12</v>
      </c>
      <c r="AR1441" s="7">
        <v>121.56180000000001</v>
      </c>
      <c r="AS1441" s="7">
        <v>2570.6999999999998</v>
      </c>
      <c r="AT1441" s="14">
        <v>314.06200000000001</v>
      </c>
      <c r="AU1441" s="14">
        <v>100.43089999999999</v>
      </c>
      <c r="AV1441" s="14">
        <v>67.900000000000006</v>
      </c>
      <c r="AY1441" s="6">
        <v>45553</v>
      </c>
      <c r="AZ1441" s="12">
        <v>0</v>
      </c>
      <c r="BA1441" s="12">
        <v>0</v>
      </c>
      <c r="BB1441" s="12">
        <v>0</v>
      </c>
      <c r="BE1441" s="6">
        <v>45553</v>
      </c>
      <c r="BF1441" t="s">
        <v>58</v>
      </c>
      <c r="BG1441" s="52">
        <v>5</v>
      </c>
    </row>
    <row r="1442" spans="1:59" x14ac:dyDescent="0.2">
      <c r="A1442" s="6">
        <v>45554</v>
      </c>
      <c r="B1442" s="12">
        <v>110.2466</v>
      </c>
      <c r="C1442" s="12">
        <v>135.83850000000001</v>
      </c>
      <c r="D1442" s="12">
        <v>105.2927</v>
      </c>
      <c r="E1442" s="12">
        <v>50.439500000000002</v>
      </c>
      <c r="F1442" s="12">
        <v>179.4821</v>
      </c>
      <c r="G1442" s="12"/>
      <c r="H1442" s="12">
        <v>22.157499999999999</v>
      </c>
      <c r="I1442" s="12">
        <v>67.549000000000007</v>
      </c>
      <c r="J1442" s="12">
        <v>14.466699999999999</v>
      </c>
      <c r="K1442" s="12">
        <v>85.874399999999994</v>
      </c>
      <c r="L1442" s="12">
        <v>72.86</v>
      </c>
      <c r="M1442" s="12">
        <v>75.930000000000007</v>
      </c>
      <c r="O1442" s="6">
        <v>45554</v>
      </c>
      <c r="P1442" s="7">
        <f t="shared" si="333"/>
        <v>1.2317193499066469E-2</v>
      </c>
      <c r="Q1442" s="7">
        <f t="shared" si="334"/>
        <v>7.1293779914989317E-3</v>
      </c>
      <c r="R1442" s="7">
        <f t="shared" si="335"/>
        <v>1.7612188480299443E-2</v>
      </c>
      <c r="S1442" s="7">
        <f t="shared" si="336"/>
        <v>5.3952317387056647E-3</v>
      </c>
      <c r="T1442" s="7">
        <f t="shared" si="337"/>
        <v>1.0878982613985328E-2</v>
      </c>
      <c r="U1442" s="7" t="str">
        <f t="shared" si="338"/>
        <v/>
      </c>
      <c r="V1442" s="7">
        <f t="shared" si="339"/>
        <v>3.3986371264855091E-2</v>
      </c>
      <c r="W1442" s="7">
        <f t="shared" si="340"/>
        <v>1.4579706709633721E-2</v>
      </c>
      <c r="X1442" s="7">
        <f t="shared" si="341"/>
        <v>3.7119413253546506E-3</v>
      </c>
      <c r="Y1442" s="7">
        <f t="shared" si="342"/>
        <v>2.1778360431745777E-4</v>
      </c>
      <c r="Z1442" s="7">
        <v>1.6920000000000001E-2</v>
      </c>
      <c r="AA1442" s="7">
        <f t="shared" si="343"/>
        <v>1.3680860100066479E-2</v>
      </c>
      <c r="AB1442" s="7">
        <f t="shared" si="344"/>
        <v>1.8744317491754751E-2</v>
      </c>
      <c r="AE1442" s="6">
        <v>45554</v>
      </c>
      <c r="AF1442" s="7">
        <v>16.329999999999998</v>
      </c>
      <c r="AG1442" s="7">
        <v>33.72</v>
      </c>
      <c r="AH1442" s="7">
        <v>92.64</v>
      </c>
      <c r="AI1442" s="7">
        <f t="shared" si="330"/>
        <v>3.0700000000000074</v>
      </c>
      <c r="AJ1442" s="7">
        <v>2.2400000000000002</v>
      </c>
      <c r="AK1442" s="7">
        <v>33.082999999999998</v>
      </c>
      <c r="AL1442" s="7">
        <f t="shared" si="331"/>
        <v>30.842999999999996</v>
      </c>
      <c r="AM1442" s="7">
        <v>4.83</v>
      </c>
      <c r="AN1442" s="7">
        <v>3.59</v>
      </c>
      <c r="AO1442" s="7">
        <v>3.73</v>
      </c>
      <c r="AP1442" s="7">
        <f t="shared" si="332"/>
        <v>0.14000000000000012</v>
      </c>
      <c r="AQ1442" s="7">
        <v>2.17</v>
      </c>
      <c r="AR1442" s="7">
        <v>121.30589999999999</v>
      </c>
      <c r="AS1442" s="7">
        <v>2588</v>
      </c>
      <c r="AT1442" s="14">
        <v>314.06200000000001</v>
      </c>
      <c r="AU1442" s="14">
        <v>100.43089999999999</v>
      </c>
      <c r="AV1442" s="14">
        <v>67.900000000000006</v>
      </c>
      <c r="AY1442" s="6">
        <v>45554</v>
      </c>
      <c r="AZ1442" s="12">
        <v>0</v>
      </c>
      <c r="BA1442" s="12">
        <v>0</v>
      </c>
      <c r="BB1442" s="12">
        <v>0</v>
      </c>
      <c r="BE1442" s="6">
        <v>45554</v>
      </c>
      <c r="BF1442" t="s">
        <v>58</v>
      </c>
      <c r="BG1442" s="52">
        <v>5</v>
      </c>
    </row>
    <row r="1443" spans="1:59" x14ac:dyDescent="0.2">
      <c r="A1443" s="6">
        <v>45555</v>
      </c>
      <c r="B1443" s="12">
        <v>109.5528</v>
      </c>
      <c r="C1443" s="12">
        <v>136.48490000000001</v>
      </c>
      <c r="D1443" s="12">
        <v>104.645</v>
      </c>
      <c r="E1443" s="12">
        <v>50.061399999999999</v>
      </c>
      <c r="F1443" s="12">
        <v>178.09209999999999</v>
      </c>
      <c r="G1443" s="12"/>
      <c r="H1443" s="12">
        <v>20.593399999999999</v>
      </c>
      <c r="I1443" s="12">
        <v>65.430599999999998</v>
      </c>
      <c r="J1443" s="12">
        <v>14.493600000000001</v>
      </c>
      <c r="K1443" s="12">
        <v>85.911900000000003</v>
      </c>
      <c r="L1443" s="12">
        <v>72.72</v>
      </c>
      <c r="M1443" s="12">
        <v>75.959999999999994</v>
      </c>
      <c r="O1443" s="6">
        <v>45555</v>
      </c>
      <c r="P1443" s="7">
        <f t="shared" si="333"/>
        <v>-6.3130500288774358E-3</v>
      </c>
      <c r="Q1443" s="7">
        <f t="shared" si="334"/>
        <v>4.7473056960058487E-3</v>
      </c>
      <c r="R1443" s="7">
        <f t="shared" si="335"/>
        <v>-6.1704215588563992E-3</v>
      </c>
      <c r="S1443" s="7">
        <f t="shared" si="336"/>
        <v>-7.5243462270960819E-3</v>
      </c>
      <c r="T1443" s="7">
        <f t="shared" si="337"/>
        <v>-7.7746492982921044E-3</v>
      </c>
      <c r="U1443" s="7" t="str">
        <f t="shared" si="338"/>
        <v/>
      </c>
      <c r="V1443" s="7">
        <f t="shared" si="339"/>
        <v>-7.3205403519707474E-2</v>
      </c>
      <c r="W1443" s="7">
        <f t="shared" si="340"/>
        <v>-3.1863221502570718E-2</v>
      </c>
      <c r="X1443" s="7">
        <f t="shared" si="341"/>
        <v>1.857716096603744E-3</v>
      </c>
      <c r="Y1443" s="7">
        <f t="shared" si="342"/>
        <v>4.3658895494763059E-4</v>
      </c>
      <c r="Z1443" s="7">
        <v>-1.73E-3</v>
      </c>
      <c r="AA1443" s="7">
        <f t="shared" si="343"/>
        <v>-1.9233417111943392E-3</v>
      </c>
      <c r="AB1443" s="7">
        <f t="shared" si="344"/>
        <v>3.9502271894259515E-4</v>
      </c>
      <c r="AE1443" s="6">
        <v>45555</v>
      </c>
      <c r="AF1443" s="7">
        <v>16.149999999999999</v>
      </c>
      <c r="AG1443" s="7">
        <v>32.22</v>
      </c>
      <c r="AH1443" s="7">
        <v>91</v>
      </c>
      <c r="AI1443" s="7">
        <f t="shared" si="330"/>
        <v>3.2399999999999949</v>
      </c>
      <c r="AJ1443" s="7">
        <v>2.2000000000000002</v>
      </c>
      <c r="AK1443" s="7">
        <v>34.444000000000003</v>
      </c>
      <c r="AL1443" s="7">
        <f t="shared" si="331"/>
        <v>32.244</v>
      </c>
      <c r="AM1443" s="7">
        <v>4.83</v>
      </c>
      <c r="AN1443" s="7">
        <v>3.55</v>
      </c>
      <c r="AO1443" s="7">
        <v>3.73</v>
      </c>
      <c r="AP1443" s="7">
        <f t="shared" si="332"/>
        <v>0.18000000000000016</v>
      </c>
      <c r="AQ1443" s="7">
        <v>2.15</v>
      </c>
      <c r="AR1443" s="7">
        <v>121.40519999999999</v>
      </c>
      <c r="AS1443" s="7">
        <v>2619.8998999999999</v>
      </c>
      <c r="AT1443" s="14">
        <v>314.06200000000001</v>
      </c>
      <c r="AU1443" s="14">
        <v>100.43089999999999</v>
      </c>
      <c r="AV1443" s="14">
        <v>67.900000000000006</v>
      </c>
      <c r="AY1443" s="6">
        <v>45555</v>
      </c>
      <c r="AZ1443" s="12">
        <v>0</v>
      </c>
      <c r="BA1443" s="12">
        <v>0</v>
      </c>
      <c r="BB1443" s="12">
        <v>0</v>
      </c>
      <c r="BE1443" s="6">
        <v>45555</v>
      </c>
      <c r="BF1443" t="s">
        <v>58</v>
      </c>
      <c r="BG1443" s="52">
        <v>5</v>
      </c>
    </row>
    <row r="1444" spans="1:59" x14ac:dyDescent="0.2">
      <c r="A1444" s="6">
        <v>45558</v>
      </c>
      <c r="B1444" s="12">
        <v>111.5391</v>
      </c>
      <c r="C1444" s="12">
        <v>138.22749999999999</v>
      </c>
      <c r="D1444" s="12">
        <v>104.4736</v>
      </c>
      <c r="E1444" s="12">
        <v>50.643099999999997</v>
      </c>
      <c r="F1444" s="12">
        <v>179.73840000000001</v>
      </c>
      <c r="G1444" s="12"/>
      <c r="H1444" s="12">
        <v>20.6859</v>
      </c>
      <c r="I1444" s="12">
        <v>66.830100000000002</v>
      </c>
      <c r="J1444" s="12">
        <v>14.565200000000001</v>
      </c>
      <c r="K1444" s="12">
        <v>85.921199999999999</v>
      </c>
      <c r="L1444" s="12">
        <v>71.33</v>
      </c>
      <c r="M1444" s="12">
        <v>74.95</v>
      </c>
      <c r="O1444" s="6">
        <v>45558</v>
      </c>
      <c r="P1444" s="7">
        <f t="shared" si="333"/>
        <v>1.7968577254353132E-2</v>
      </c>
      <c r="Q1444" s="7">
        <f t="shared" si="334"/>
        <v>1.2686892718436732E-2</v>
      </c>
      <c r="R1444" s="7">
        <f t="shared" si="335"/>
        <v>-1.6392615327555954E-3</v>
      </c>
      <c r="S1444" s="7">
        <f t="shared" si="336"/>
        <v>1.1552740339125086E-2</v>
      </c>
      <c r="T1444" s="7">
        <f t="shared" si="337"/>
        <v>9.2016282345796074E-3</v>
      </c>
      <c r="U1444" s="7" t="str">
        <f t="shared" si="338"/>
        <v/>
      </c>
      <c r="V1444" s="7">
        <f t="shared" si="339"/>
        <v>4.4816726458456581E-3</v>
      </c>
      <c r="W1444" s="7">
        <f t="shared" si="340"/>
        <v>2.1163538910782601E-2</v>
      </c>
      <c r="X1444" s="7">
        <f t="shared" si="341"/>
        <v>4.9279491856890571E-3</v>
      </c>
      <c r="Y1444" s="7">
        <f t="shared" si="342"/>
        <v>1.0824456998186107E-4</v>
      </c>
      <c r="Z1444" s="7">
        <v>2.496E-3</v>
      </c>
      <c r="AA1444" s="7">
        <f t="shared" si="343"/>
        <v>-1.9299453579276649E-2</v>
      </c>
      <c r="AB1444" s="7">
        <f t="shared" si="344"/>
        <v>-1.3385661395478348E-2</v>
      </c>
      <c r="AE1444" s="6">
        <v>45558</v>
      </c>
      <c r="AF1444" s="7">
        <v>15.89</v>
      </c>
      <c r="AG1444" s="7">
        <v>34.39</v>
      </c>
      <c r="AH1444" s="7">
        <v>93.87</v>
      </c>
      <c r="AI1444" s="7">
        <f t="shared" si="330"/>
        <v>3.6200000000000045</v>
      </c>
      <c r="AJ1444" s="7">
        <v>2.4</v>
      </c>
      <c r="AK1444" s="7">
        <v>36.210999999999999</v>
      </c>
      <c r="AL1444" s="7">
        <f t="shared" si="331"/>
        <v>33.811</v>
      </c>
      <c r="AM1444" s="7">
        <v>4.83</v>
      </c>
      <c r="AN1444" s="7">
        <v>3.57</v>
      </c>
      <c r="AO1444" s="7">
        <v>3.75</v>
      </c>
      <c r="AP1444" s="7">
        <f t="shared" si="332"/>
        <v>0.18000000000000016</v>
      </c>
      <c r="AQ1444" s="7">
        <v>2.17</v>
      </c>
      <c r="AR1444" s="7">
        <v>121.4303</v>
      </c>
      <c r="AS1444" s="7">
        <v>2626.5</v>
      </c>
      <c r="AT1444" s="14">
        <v>314.06200000000001</v>
      </c>
      <c r="AU1444" s="14">
        <v>100.43089999999999</v>
      </c>
      <c r="AV1444" s="14">
        <v>67.900000000000006</v>
      </c>
      <c r="AY1444" s="6">
        <v>45558</v>
      </c>
      <c r="AZ1444" s="12">
        <v>0</v>
      </c>
      <c r="BA1444" s="12">
        <v>0</v>
      </c>
      <c r="BB1444" s="12">
        <v>0</v>
      </c>
      <c r="BE1444" s="6">
        <v>45558</v>
      </c>
      <c r="BF1444" t="s">
        <v>58</v>
      </c>
      <c r="BG1444" s="52">
        <v>5</v>
      </c>
    </row>
    <row r="1445" spans="1:59" x14ac:dyDescent="0.2">
      <c r="A1445" s="6">
        <v>45559</v>
      </c>
      <c r="B1445" s="12">
        <v>111.2445</v>
      </c>
      <c r="C1445" s="12">
        <v>138.14320000000001</v>
      </c>
      <c r="D1445" s="12">
        <v>103.7307</v>
      </c>
      <c r="E1445" s="12">
        <v>50.798200000000001</v>
      </c>
      <c r="F1445" s="12">
        <v>178.102</v>
      </c>
      <c r="G1445" s="12"/>
      <c r="H1445" s="12">
        <v>21.000599999999999</v>
      </c>
      <c r="I1445" s="12">
        <v>68.057000000000002</v>
      </c>
      <c r="J1445" s="12">
        <v>14.5025</v>
      </c>
      <c r="K1445" s="12">
        <v>85.930599999999998</v>
      </c>
      <c r="L1445" s="12">
        <v>72.34</v>
      </c>
      <c r="M1445" s="12">
        <v>75.290000000000006</v>
      </c>
      <c r="O1445" s="6">
        <v>45559</v>
      </c>
      <c r="P1445" s="7">
        <f t="shared" si="333"/>
        <v>-2.6447204526373973E-3</v>
      </c>
      <c r="Q1445" s="7">
        <f t="shared" si="334"/>
        <v>-6.1005021599191847E-4</v>
      </c>
      <c r="R1445" s="7">
        <f t="shared" si="335"/>
        <v>-7.1362901993916993E-3</v>
      </c>
      <c r="S1445" s="7">
        <f t="shared" si="336"/>
        <v>3.0579284938326186E-3</v>
      </c>
      <c r="T1445" s="7">
        <f t="shared" si="337"/>
        <v>-9.1460405648086905E-3</v>
      </c>
      <c r="U1445" s="7" t="str">
        <f t="shared" si="338"/>
        <v/>
      </c>
      <c r="V1445" s="7">
        <f t="shared" si="339"/>
        <v>1.509869998728473E-2</v>
      </c>
      <c r="W1445" s="7">
        <f t="shared" si="340"/>
        <v>1.8192011491381201E-2</v>
      </c>
      <c r="X1445" s="7">
        <f t="shared" si="341"/>
        <v>-4.314073507270943E-3</v>
      </c>
      <c r="Y1445" s="7">
        <f t="shared" si="342"/>
        <v>1.0939658484089488E-4</v>
      </c>
      <c r="Z1445" s="7">
        <v>2.8570000000000002E-3</v>
      </c>
      <c r="AA1445" s="7">
        <f t="shared" si="343"/>
        <v>1.4060230234005265E-2</v>
      </c>
      <c r="AB1445" s="7">
        <f t="shared" si="344"/>
        <v>4.5260993134242896E-3</v>
      </c>
      <c r="AE1445" s="6">
        <v>45559</v>
      </c>
      <c r="AF1445" s="7">
        <v>15.39</v>
      </c>
      <c r="AG1445" s="7">
        <v>33.76</v>
      </c>
      <c r="AH1445" s="7">
        <v>93.3</v>
      </c>
      <c r="AI1445" s="7">
        <f t="shared" si="330"/>
        <v>2.9500000000000028</v>
      </c>
      <c r="AJ1445" s="7">
        <v>2.61</v>
      </c>
      <c r="AK1445" s="7">
        <v>35.412999999999997</v>
      </c>
      <c r="AL1445" s="7">
        <f t="shared" si="331"/>
        <v>32.802999999999997</v>
      </c>
      <c r="AM1445" s="7">
        <v>4.83</v>
      </c>
      <c r="AN1445" s="7">
        <v>3.49</v>
      </c>
      <c r="AO1445" s="7">
        <v>3.74</v>
      </c>
      <c r="AP1445" s="7">
        <f t="shared" si="332"/>
        <v>0.25</v>
      </c>
      <c r="AQ1445" s="7">
        <v>2.19</v>
      </c>
      <c r="AR1445" s="7">
        <v>121.12909999999999</v>
      </c>
      <c r="AS1445" s="7">
        <v>2651.2</v>
      </c>
      <c r="AT1445" s="14">
        <v>314.06200000000001</v>
      </c>
      <c r="AU1445" s="14">
        <v>100.43089999999999</v>
      </c>
      <c r="AV1445" s="14">
        <v>67.900000000000006</v>
      </c>
      <c r="AY1445" s="6">
        <v>45559</v>
      </c>
      <c r="AZ1445" s="12">
        <v>0</v>
      </c>
      <c r="BA1445" s="12">
        <v>0</v>
      </c>
      <c r="BB1445" s="12">
        <v>0</v>
      </c>
      <c r="BE1445" s="6">
        <v>45559</v>
      </c>
      <c r="BF1445" t="s">
        <v>58</v>
      </c>
      <c r="BG1445" s="52">
        <v>5</v>
      </c>
    </row>
    <row r="1446" spans="1:59" x14ac:dyDescent="0.2">
      <c r="A1446" s="6">
        <v>45560</v>
      </c>
      <c r="B1446" s="12">
        <v>109.0776</v>
      </c>
      <c r="C1446" s="12">
        <v>134.8828</v>
      </c>
      <c r="D1446" s="12">
        <v>100.70189999999999</v>
      </c>
      <c r="E1446" s="12">
        <v>49.557299999999998</v>
      </c>
      <c r="F1446" s="12">
        <v>177.17529999999999</v>
      </c>
      <c r="G1446" s="12"/>
      <c r="H1446" s="12">
        <v>19.852900000000002</v>
      </c>
      <c r="I1446" s="12">
        <v>66.6096</v>
      </c>
      <c r="J1446" s="12">
        <v>14.493600000000001</v>
      </c>
      <c r="K1446" s="12">
        <v>85.949299999999994</v>
      </c>
      <c r="L1446" s="12">
        <v>70.42</v>
      </c>
      <c r="M1446" s="12">
        <v>75.400000000000006</v>
      </c>
      <c r="O1446" s="6">
        <v>45560</v>
      </c>
      <c r="P1446" s="7">
        <f t="shared" si="333"/>
        <v>-1.9670926086878357E-2</v>
      </c>
      <c r="Q1446" s="7">
        <f t="shared" si="334"/>
        <v>-2.3884575066259923E-2</v>
      </c>
      <c r="R1446" s="7">
        <f t="shared" si="335"/>
        <v>-2.9633450238745959E-2</v>
      </c>
      <c r="S1446" s="7">
        <f t="shared" si="336"/>
        <v>-2.4731345027806016E-2</v>
      </c>
      <c r="T1446" s="7">
        <f t="shared" si="337"/>
        <v>-5.2167819427982503E-3</v>
      </c>
      <c r="U1446" s="7" t="str">
        <f t="shared" si="338"/>
        <v/>
      </c>
      <c r="V1446" s="7">
        <f t="shared" si="339"/>
        <v>-5.6200916563695309E-2</v>
      </c>
      <c r="W1446" s="7">
        <f t="shared" si="340"/>
        <v>-2.1496878044503689E-2</v>
      </c>
      <c r="X1446" s="7">
        <f t="shared" si="341"/>
        <v>-6.1387567841823972E-4</v>
      </c>
      <c r="Y1446" s="7">
        <f t="shared" si="342"/>
        <v>2.1759379745714603E-4</v>
      </c>
      <c r="Z1446" s="7">
        <v>-2.2079999999999999E-3</v>
      </c>
      <c r="AA1446" s="7">
        <f t="shared" si="343"/>
        <v>-2.6899912797045508E-2</v>
      </c>
      <c r="AB1446" s="7">
        <f t="shared" si="344"/>
        <v>1.4599511518794139E-3</v>
      </c>
      <c r="AE1446" s="6">
        <v>45560</v>
      </c>
      <c r="AF1446" s="7">
        <v>15.41</v>
      </c>
      <c r="AG1446" s="7">
        <v>34.4</v>
      </c>
      <c r="AH1446" s="7">
        <v>91.64</v>
      </c>
      <c r="AI1446" s="7">
        <f t="shared" si="330"/>
        <v>4.980000000000004</v>
      </c>
      <c r="AJ1446" s="7">
        <v>2.62</v>
      </c>
      <c r="AK1446" s="7">
        <v>37.319000000000003</v>
      </c>
      <c r="AL1446" s="7">
        <f t="shared" si="331"/>
        <v>34.699000000000005</v>
      </c>
      <c r="AM1446" s="7">
        <v>4.83</v>
      </c>
      <c r="AN1446" s="7">
        <v>3.53</v>
      </c>
      <c r="AO1446" s="7">
        <v>3.79</v>
      </c>
      <c r="AP1446" s="7">
        <f t="shared" si="332"/>
        <v>0.26000000000000023</v>
      </c>
      <c r="AQ1446" s="7">
        <v>2.1800000000000002</v>
      </c>
      <c r="AR1446" s="7">
        <v>121.4447</v>
      </c>
      <c r="AS1446" s="7">
        <v>2659.2</v>
      </c>
      <c r="AT1446" s="14">
        <v>314.06200000000001</v>
      </c>
      <c r="AU1446" s="14">
        <v>100.43089999999999</v>
      </c>
      <c r="AV1446" s="14">
        <v>67.900000000000006</v>
      </c>
      <c r="AY1446" s="6">
        <v>45560</v>
      </c>
      <c r="AZ1446" s="12">
        <v>0</v>
      </c>
      <c r="BA1446" s="12">
        <v>0</v>
      </c>
      <c r="BB1446" s="12">
        <v>0</v>
      </c>
      <c r="BE1446" s="6">
        <v>45560</v>
      </c>
      <c r="BF1446" t="s">
        <v>58</v>
      </c>
      <c r="BG1446" s="52">
        <v>5</v>
      </c>
    </row>
    <row r="1447" spans="1:59" x14ac:dyDescent="0.2">
      <c r="A1447" s="6">
        <v>45561</v>
      </c>
      <c r="B1447" s="12">
        <v>107.20529999999999</v>
      </c>
      <c r="C1447" s="12">
        <v>133.02780000000001</v>
      </c>
      <c r="D1447" s="12">
        <v>97.444500000000005</v>
      </c>
      <c r="E1447" s="12">
        <v>48.384300000000003</v>
      </c>
      <c r="F1447" s="12">
        <v>175.73609999999999</v>
      </c>
      <c r="G1447" s="12"/>
      <c r="H1447" s="12">
        <v>21.157900000000001</v>
      </c>
      <c r="I1447" s="12">
        <v>68.143299999999996</v>
      </c>
      <c r="J1447" s="12">
        <v>14.2431</v>
      </c>
      <c r="K1447" s="12">
        <v>85.949299999999994</v>
      </c>
      <c r="L1447" s="12">
        <v>68.28</v>
      </c>
      <c r="M1447" s="12">
        <v>73.06</v>
      </c>
      <c r="O1447" s="6">
        <v>45561</v>
      </c>
      <c r="P1447" s="7">
        <f t="shared" si="333"/>
        <v>-1.7313867822038084E-2</v>
      </c>
      <c r="Q1447" s="7">
        <f t="shared" si="334"/>
        <v>-1.3848124295459426E-2</v>
      </c>
      <c r="R1447" s="7">
        <f t="shared" si="335"/>
        <v>-3.2881682309818978E-2</v>
      </c>
      <c r="S1447" s="7">
        <f t="shared" si="336"/>
        <v>-2.3954194923327107E-2</v>
      </c>
      <c r="T1447" s="7">
        <f t="shared" si="337"/>
        <v>-8.1561999889379604E-3</v>
      </c>
      <c r="U1447" s="7" t="str">
        <f t="shared" si="338"/>
        <v/>
      </c>
      <c r="V1447" s="7">
        <f t="shared" si="339"/>
        <v>6.3663266028625043E-2</v>
      </c>
      <c r="W1447" s="7">
        <f t="shared" si="340"/>
        <v>2.2764129460973066E-2</v>
      </c>
      <c r="X1447" s="7">
        <f t="shared" si="341"/>
        <v>-1.7434593759093692E-2</v>
      </c>
      <c r="Y1447" s="7">
        <f t="shared" si="342"/>
        <v>0</v>
      </c>
      <c r="Z1447" s="7">
        <v>3.9569999999999996E-3</v>
      </c>
      <c r="AA1447" s="7">
        <f t="shared" si="343"/>
        <v>-3.0860415800666646E-2</v>
      </c>
      <c r="AB1447" s="7">
        <f t="shared" si="344"/>
        <v>-3.1526253646774013E-2</v>
      </c>
      <c r="AE1447" s="6">
        <v>45561</v>
      </c>
      <c r="AF1447" s="7">
        <v>15.37</v>
      </c>
      <c r="AG1447" s="7">
        <v>39.76</v>
      </c>
      <c r="AH1447" s="7">
        <v>90.14</v>
      </c>
      <c r="AI1447" s="7">
        <f t="shared" si="330"/>
        <v>4.7800000000000011</v>
      </c>
      <c r="AJ1447" s="7">
        <v>2.64</v>
      </c>
      <c r="AK1447" s="7">
        <v>37.89</v>
      </c>
      <c r="AL1447" s="7">
        <f t="shared" si="331"/>
        <v>35.25</v>
      </c>
      <c r="AM1447" s="7">
        <v>4.83</v>
      </c>
      <c r="AN1447" s="7">
        <v>3.6</v>
      </c>
      <c r="AO1447" s="7">
        <v>3.79</v>
      </c>
      <c r="AP1447" s="7">
        <f t="shared" si="332"/>
        <v>0.18999999999999995</v>
      </c>
      <c r="AQ1447" s="7">
        <v>2.16</v>
      </c>
      <c r="AR1447" s="7">
        <v>121.07850000000001</v>
      </c>
      <c r="AS1447" s="7">
        <v>2669.8998999999999</v>
      </c>
      <c r="AT1447" s="14">
        <v>314.06200000000001</v>
      </c>
      <c r="AU1447" s="14">
        <v>100.43089999999999</v>
      </c>
      <c r="AV1447" s="14">
        <v>67.900000000000006</v>
      </c>
      <c r="AY1447" s="6">
        <v>45561</v>
      </c>
      <c r="AZ1447" s="12">
        <v>0</v>
      </c>
      <c r="BA1447" s="12">
        <v>0</v>
      </c>
      <c r="BB1447" s="12">
        <v>0</v>
      </c>
      <c r="BE1447" s="6">
        <v>45561</v>
      </c>
      <c r="BF1447" t="s">
        <v>58</v>
      </c>
      <c r="BG1447" s="52">
        <v>5</v>
      </c>
    </row>
    <row r="1448" spans="1:59" x14ac:dyDescent="0.2">
      <c r="A1448" s="6">
        <v>45562</v>
      </c>
      <c r="B1448" s="12">
        <v>110.07550000000001</v>
      </c>
      <c r="C1448" s="12">
        <v>136.30690000000001</v>
      </c>
      <c r="D1448" s="12">
        <v>99.739900000000006</v>
      </c>
      <c r="E1448" s="12">
        <v>49.470100000000002</v>
      </c>
      <c r="F1448" s="12">
        <v>177.07679999999999</v>
      </c>
      <c r="G1448" s="12"/>
      <c r="H1448" s="12">
        <v>21.130199999999999</v>
      </c>
      <c r="I1448" s="12">
        <v>68.680099999999996</v>
      </c>
      <c r="J1448" s="12">
        <v>14.3773</v>
      </c>
      <c r="K1448" s="12">
        <v>85.977400000000003</v>
      </c>
      <c r="L1448" s="12">
        <v>68.72</v>
      </c>
      <c r="M1448" s="12">
        <v>71.63</v>
      </c>
      <c r="O1448" s="6">
        <v>45562</v>
      </c>
      <c r="P1448" s="7">
        <f t="shared" si="333"/>
        <v>2.6420806275906903E-2</v>
      </c>
      <c r="Q1448" s="7">
        <f t="shared" si="334"/>
        <v>2.435083210953877E-2</v>
      </c>
      <c r="R1448" s="7">
        <f t="shared" si="335"/>
        <v>2.3282812349467528E-2</v>
      </c>
      <c r="S1448" s="7">
        <f t="shared" si="336"/>
        <v>2.2193065730030846E-2</v>
      </c>
      <c r="T1448" s="7">
        <f t="shared" si="337"/>
        <v>7.6000988251710821E-3</v>
      </c>
      <c r="U1448" s="7" t="str">
        <f t="shared" si="338"/>
        <v/>
      </c>
      <c r="V1448" s="7">
        <f t="shared" si="339"/>
        <v>-1.3100614102646072E-3</v>
      </c>
      <c r="W1448" s="7">
        <f t="shared" si="340"/>
        <v>7.8466512924787579E-3</v>
      </c>
      <c r="X1448" s="7">
        <f t="shared" si="341"/>
        <v>9.377994964208802E-3</v>
      </c>
      <c r="Y1448" s="7">
        <f t="shared" si="342"/>
        <v>3.2688349453839156E-4</v>
      </c>
      <c r="Z1448" s="7">
        <v>-1.451E-3</v>
      </c>
      <c r="AA1448" s="7">
        <f t="shared" si="343"/>
        <v>6.4233797497601323E-3</v>
      </c>
      <c r="AB1448" s="7">
        <f t="shared" si="344"/>
        <v>-1.9767040740776693E-2</v>
      </c>
      <c r="AE1448" s="6">
        <v>45562</v>
      </c>
      <c r="AF1448" s="7">
        <v>16.96</v>
      </c>
      <c r="AG1448" s="7">
        <v>39.619999999999997</v>
      </c>
      <c r="AH1448" s="7">
        <v>92.53</v>
      </c>
      <c r="AI1448" s="7">
        <f t="shared" si="330"/>
        <v>2.9099999999999966</v>
      </c>
      <c r="AJ1448" s="7">
        <v>2.5299999999999998</v>
      </c>
      <c r="AK1448" s="7">
        <v>38.113999999999997</v>
      </c>
      <c r="AL1448" s="7">
        <f t="shared" si="331"/>
        <v>35.583999999999996</v>
      </c>
      <c r="AM1448" s="7">
        <v>4.83</v>
      </c>
      <c r="AN1448" s="7">
        <v>3.55</v>
      </c>
      <c r="AO1448" s="7">
        <v>3.75</v>
      </c>
      <c r="AP1448" s="7">
        <f t="shared" si="332"/>
        <v>0.20000000000000018</v>
      </c>
      <c r="AQ1448" s="7">
        <v>2.15</v>
      </c>
      <c r="AR1448" s="7">
        <v>121.11109999999999</v>
      </c>
      <c r="AS1448" s="7">
        <v>2644.3</v>
      </c>
      <c r="AT1448" s="14">
        <v>314.06200000000001</v>
      </c>
      <c r="AU1448" s="14">
        <v>100.43089999999999</v>
      </c>
      <c r="AV1448" s="14">
        <v>67.900000000000006</v>
      </c>
      <c r="AY1448" s="6">
        <v>45562</v>
      </c>
      <c r="AZ1448" s="12">
        <v>0</v>
      </c>
      <c r="BA1448" s="12">
        <v>0</v>
      </c>
      <c r="BB1448" s="12">
        <v>0</v>
      </c>
      <c r="BE1448" s="6">
        <v>45562</v>
      </c>
      <c r="BF1448" t="s">
        <v>58</v>
      </c>
      <c r="BG1448" s="52">
        <v>5</v>
      </c>
    </row>
    <row r="1449" spans="1:59" x14ac:dyDescent="0.2">
      <c r="A1449" s="6">
        <v>45565</v>
      </c>
      <c r="B1449" s="12">
        <v>111.4061</v>
      </c>
      <c r="C1449" s="12">
        <v>137.97450000000001</v>
      </c>
      <c r="D1449" s="12">
        <v>100.27330000000001</v>
      </c>
      <c r="E1449" s="12">
        <v>49.964500000000001</v>
      </c>
      <c r="F1449" s="12">
        <v>177.28380000000001</v>
      </c>
      <c r="G1449" s="12"/>
      <c r="H1449" s="12">
        <v>21.148700000000002</v>
      </c>
      <c r="I1449" s="12">
        <v>68.3446</v>
      </c>
      <c r="J1449" s="12">
        <v>14.359400000000001</v>
      </c>
      <c r="K1449" s="12">
        <v>85.986800000000002</v>
      </c>
      <c r="L1449" s="12">
        <v>68.75</v>
      </c>
      <c r="M1449" s="12">
        <v>72.349999999999994</v>
      </c>
      <c r="O1449" s="6">
        <v>45565</v>
      </c>
      <c r="P1449" s="7">
        <f t="shared" si="333"/>
        <v>1.2015589635216291E-2</v>
      </c>
      <c r="Q1449" s="7">
        <f t="shared" si="334"/>
        <v>1.2159924428586912E-2</v>
      </c>
      <c r="R1449" s="7">
        <f t="shared" si="335"/>
        <v>5.3336606235002528E-3</v>
      </c>
      <c r="S1449" s="7">
        <f t="shared" si="336"/>
        <v>9.9443065940770254E-3</v>
      </c>
      <c r="T1449" s="7">
        <f t="shared" si="337"/>
        <v>1.1683015749778584E-3</v>
      </c>
      <c r="U1449" s="7" t="str">
        <f t="shared" si="338"/>
        <v/>
      </c>
      <c r="V1449" s="7">
        <f t="shared" si="339"/>
        <v>8.7514108364803822E-4</v>
      </c>
      <c r="W1449" s="7">
        <f t="shared" si="340"/>
        <v>-4.8969371279831446E-3</v>
      </c>
      <c r="X1449" s="7">
        <f t="shared" si="341"/>
        <v>-1.2457938674287382E-3</v>
      </c>
      <c r="Y1449" s="7">
        <f t="shared" si="342"/>
        <v>1.093250805617367E-4</v>
      </c>
      <c r="Z1449" s="7">
        <v>3.999E-3</v>
      </c>
      <c r="AA1449" s="7">
        <f t="shared" si="343"/>
        <v>4.3645887068077208E-4</v>
      </c>
      <c r="AB1449" s="7">
        <f t="shared" si="344"/>
        <v>1.0001472451133031E-2</v>
      </c>
      <c r="AE1449" s="6">
        <v>45565</v>
      </c>
      <c r="AF1449" s="7">
        <v>16.73</v>
      </c>
      <c r="AG1449" s="7">
        <v>39.86</v>
      </c>
      <c r="AH1449" s="7">
        <v>94.61</v>
      </c>
      <c r="AI1449" s="7">
        <f t="shared" si="330"/>
        <v>3.5999999999999943</v>
      </c>
      <c r="AJ1449" s="7">
        <v>2.65</v>
      </c>
      <c r="AK1449" s="7">
        <v>39.043999999999997</v>
      </c>
      <c r="AL1449" s="7">
        <f t="shared" si="331"/>
        <v>36.393999999999998</v>
      </c>
      <c r="AM1449" s="7">
        <v>4.83</v>
      </c>
      <c r="AN1449" s="7">
        <v>3.66</v>
      </c>
      <c r="AO1449" s="7">
        <v>3.81</v>
      </c>
      <c r="AP1449" s="7">
        <f t="shared" si="332"/>
        <v>0.14999999999999991</v>
      </c>
      <c r="AQ1449" s="7">
        <v>2.1800000000000002</v>
      </c>
      <c r="AR1449" s="7">
        <v>121.2864</v>
      </c>
      <c r="AS1449" s="7">
        <v>2636.1001000000001</v>
      </c>
      <c r="AT1449" s="14">
        <v>314.06200000000001</v>
      </c>
      <c r="AU1449" s="14">
        <v>100.43089999999999</v>
      </c>
      <c r="AV1449" s="14">
        <v>67.900000000000006</v>
      </c>
      <c r="AY1449" s="6">
        <v>45565</v>
      </c>
      <c r="AZ1449" s="12">
        <v>0</v>
      </c>
      <c r="BA1449" s="12">
        <v>0</v>
      </c>
      <c r="BB1449" s="12">
        <v>0</v>
      </c>
      <c r="BE1449" s="6">
        <v>45565</v>
      </c>
      <c r="BF1449" t="s">
        <v>58</v>
      </c>
      <c r="BG1449" s="52">
        <v>5</v>
      </c>
    </row>
    <row r="1450" spans="1:59" x14ac:dyDescent="0.2">
      <c r="A1450" s="6">
        <v>45566</v>
      </c>
      <c r="B1450" s="12">
        <v>113.9817</v>
      </c>
      <c r="C1450" s="12">
        <v>140.25120000000001</v>
      </c>
      <c r="D1450" s="12">
        <v>104.1688</v>
      </c>
      <c r="E1450" s="12">
        <v>51.622199999999999</v>
      </c>
      <c r="F1450" s="12">
        <v>178.72300000000001</v>
      </c>
      <c r="G1450" s="12"/>
      <c r="H1450" s="12">
        <v>21.546700000000001</v>
      </c>
      <c r="I1450" s="12">
        <v>68.306200000000004</v>
      </c>
      <c r="J1450" s="12">
        <v>14.4041</v>
      </c>
      <c r="K1450" s="12">
        <v>86.006500000000003</v>
      </c>
      <c r="L1450" s="12">
        <v>70.41</v>
      </c>
      <c r="M1450" s="12">
        <v>75.3</v>
      </c>
      <c r="O1450" s="6">
        <v>45566</v>
      </c>
      <c r="P1450" s="7">
        <f t="shared" si="333"/>
        <v>2.2855825568777185E-2</v>
      </c>
      <c r="Q1450" s="7">
        <f t="shared" si="334"/>
        <v>1.6366215041835226E-2</v>
      </c>
      <c r="R1450" s="7">
        <f t="shared" si="335"/>
        <v>3.8113202164437684E-2</v>
      </c>
      <c r="S1450" s="7">
        <f t="shared" si="336"/>
        <v>3.263905926338749E-2</v>
      </c>
      <c r="T1450" s="7">
        <f t="shared" si="337"/>
        <v>8.0852828667835192E-3</v>
      </c>
      <c r="U1450" s="7" t="str">
        <f t="shared" si="338"/>
        <v/>
      </c>
      <c r="V1450" s="7">
        <f t="shared" si="339"/>
        <v>1.8644234691084501E-2</v>
      </c>
      <c r="W1450" s="7">
        <f t="shared" si="340"/>
        <v>-5.620164830466999E-4</v>
      </c>
      <c r="X1450" s="7">
        <f t="shared" si="341"/>
        <v>3.108108261146731E-3</v>
      </c>
      <c r="Y1450" s="7">
        <f t="shared" si="342"/>
        <v>2.2907869185782943E-4</v>
      </c>
      <c r="Z1450" s="7">
        <v>-8.9990000000000001E-3</v>
      </c>
      <c r="AA1450" s="7">
        <f t="shared" si="343"/>
        <v>2.385856198436109E-2</v>
      </c>
      <c r="AB1450" s="7">
        <f t="shared" si="344"/>
        <v>3.9964681728354982E-2</v>
      </c>
      <c r="AE1450" s="6">
        <v>45566</v>
      </c>
      <c r="AF1450" s="7">
        <v>19.260000000000002</v>
      </c>
      <c r="AG1450" s="7">
        <v>42.87</v>
      </c>
      <c r="AH1450" s="7">
        <v>104.14</v>
      </c>
      <c r="AI1450" s="7">
        <f t="shared" si="330"/>
        <v>4.8900000000000006</v>
      </c>
      <c r="AJ1450" s="7">
        <v>2.67</v>
      </c>
      <c r="AK1450" s="7">
        <v>39.273000000000003</v>
      </c>
      <c r="AL1450" s="7">
        <f t="shared" si="331"/>
        <v>36.603000000000002</v>
      </c>
      <c r="AM1450" s="7">
        <v>4.83</v>
      </c>
      <c r="AN1450" s="7">
        <v>3.61</v>
      </c>
      <c r="AO1450" s="7">
        <v>3.74</v>
      </c>
      <c r="AP1450" s="7">
        <f t="shared" si="332"/>
        <v>0.13000000000000034</v>
      </c>
      <c r="AQ1450" s="7">
        <v>2.19</v>
      </c>
      <c r="AR1450" s="7">
        <v>121.68810000000001</v>
      </c>
      <c r="AS1450" s="7">
        <v>2667.3</v>
      </c>
      <c r="AT1450" s="14">
        <v>315.63099999999997</v>
      </c>
      <c r="AU1450" s="14">
        <v>99.469499999999996</v>
      </c>
      <c r="AV1450" s="14">
        <v>70.5</v>
      </c>
      <c r="AY1450" s="6">
        <v>45566</v>
      </c>
      <c r="AZ1450" s="12">
        <v>0</v>
      </c>
      <c r="BA1450" s="12">
        <v>0</v>
      </c>
      <c r="BB1450" s="12">
        <v>0</v>
      </c>
      <c r="BE1450" s="6">
        <v>45566</v>
      </c>
      <c r="BF1450" t="s">
        <v>58</v>
      </c>
      <c r="BG1450" s="52">
        <v>5</v>
      </c>
    </row>
    <row r="1451" spans="1:59" x14ac:dyDescent="0.2">
      <c r="A1451" s="6">
        <v>45567</v>
      </c>
      <c r="B1451" s="12">
        <v>115.4928</v>
      </c>
      <c r="C1451" s="12">
        <v>141.42230000000001</v>
      </c>
      <c r="D1451" s="12">
        <v>105.1117</v>
      </c>
      <c r="E1451" s="12">
        <v>51.806399999999996</v>
      </c>
      <c r="F1451" s="12">
        <v>181.88740000000001</v>
      </c>
      <c r="G1451" s="12"/>
      <c r="H1451" s="12">
        <v>22.277799999999999</v>
      </c>
      <c r="I1451" s="12">
        <v>70.223399999999998</v>
      </c>
      <c r="J1451" s="12">
        <v>14.359400000000001</v>
      </c>
      <c r="K1451" s="12">
        <v>86.015900000000002</v>
      </c>
      <c r="L1451" s="12">
        <v>70.739999999999995</v>
      </c>
      <c r="M1451" s="12">
        <v>74.86</v>
      </c>
      <c r="O1451" s="6">
        <v>45567</v>
      </c>
      <c r="P1451" s="7">
        <f t="shared" si="333"/>
        <v>1.3170281163459812E-2</v>
      </c>
      <c r="Q1451" s="7">
        <f t="shared" si="334"/>
        <v>8.3153491398450553E-3</v>
      </c>
      <c r="R1451" s="7">
        <f t="shared" si="335"/>
        <v>9.0109339383284536E-3</v>
      </c>
      <c r="S1451" s="7">
        <f t="shared" si="336"/>
        <v>3.561881234888153E-3</v>
      </c>
      <c r="T1451" s="7">
        <f t="shared" si="337"/>
        <v>1.7550693081827023E-2</v>
      </c>
      <c r="U1451" s="7" t="str">
        <f t="shared" si="338"/>
        <v/>
      </c>
      <c r="V1451" s="7">
        <f t="shared" si="339"/>
        <v>3.3367994342904793E-2</v>
      </c>
      <c r="W1451" s="7">
        <f t="shared" si="340"/>
        <v>2.7681050376745044E-2</v>
      </c>
      <c r="X1451" s="7">
        <f t="shared" si="341"/>
        <v>-3.1081082611467701E-3</v>
      </c>
      <c r="Y1451" s="7">
        <f t="shared" si="342"/>
        <v>1.0928809282221315E-4</v>
      </c>
      <c r="Z1451" s="7">
        <v>4.2200000000000001E-4</v>
      </c>
      <c r="AA1451" s="7">
        <f t="shared" si="343"/>
        <v>4.6758852462926957E-3</v>
      </c>
      <c r="AB1451" s="7">
        <f t="shared" si="344"/>
        <v>-5.8604323295649583E-3</v>
      </c>
      <c r="AE1451" s="6">
        <v>45567</v>
      </c>
      <c r="AF1451" s="7">
        <v>18.899999999999999</v>
      </c>
      <c r="AG1451" s="7">
        <v>46.52</v>
      </c>
      <c r="AH1451" s="7">
        <v>102.17</v>
      </c>
      <c r="AI1451" s="7">
        <f t="shared" si="330"/>
        <v>4.1200000000000045</v>
      </c>
      <c r="AJ1451" s="7">
        <v>2.77</v>
      </c>
      <c r="AK1451" s="7">
        <v>38.616999999999997</v>
      </c>
      <c r="AL1451" s="7">
        <f t="shared" si="331"/>
        <v>35.846999999999994</v>
      </c>
      <c r="AM1451" s="7">
        <v>4.83</v>
      </c>
      <c r="AN1451" s="7">
        <v>3.63</v>
      </c>
      <c r="AO1451" s="7">
        <v>3.79</v>
      </c>
      <c r="AP1451" s="7">
        <f t="shared" si="332"/>
        <v>0.16000000000000014</v>
      </c>
      <c r="AQ1451" s="7">
        <v>2.21</v>
      </c>
      <c r="AR1451" s="7">
        <v>121.5724</v>
      </c>
      <c r="AS1451" s="7">
        <v>2647.1001000000001</v>
      </c>
      <c r="AT1451" s="14">
        <v>315.63099999999997</v>
      </c>
      <c r="AU1451" s="14">
        <v>99.469499999999996</v>
      </c>
      <c r="AV1451" s="14">
        <v>70.5</v>
      </c>
      <c r="AY1451" s="6">
        <v>45567</v>
      </c>
      <c r="AZ1451" s="12">
        <v>0</v>
      </c>
      <c r="BA1451" s="12">
        <v>0</v>
      </c>
      <c r="BB1451" s="12">
        <v>0</v>
      </c>
      <c r="BE1451" s="6">
        <v>45567</v>
      </c>
      <c r="BF1451" t="s">
        <v>58</v>
      </c>
      <c r="BG1451" s="52">
        <v>5</v>
      </c>
    </row>
    <row r="1452" spans="1:59" x14ac:dyDescent="0.2">
      <c r="A1452" s="6">
        <v>45568</v>
      </c>
      <c r="B1452" s="12">
        <v>116.50020000000001</v>
      </c>
      <c r="C1452" s="12">
        <v>141.70330000000001</v>
      </c>
      <c r="D1452" s="12">
        <v>107.0737</v>
      </c>
      <c r="E1452" s="12">
        <v>53.115099999999998</v>
      </c>
      <c r="F1452" s="12">
        <v>184.51939999999999</v>
      </c>
      <c r="G1452" s="12"/>
      <c r="H1452" s="12">
        <v>22.925699999999999</v>
      </c>
      <c r="I1452" s="12">
        <v>71.229799999999997</v>
      </c>
      <c r="J1452" s="12">
        <v>14.592000000000001</v>
      </c>
      <c r="K1452" s="12">
        <v>86.034700000000001</v>
      </c>
      <c r="L1452" s="12">
        <v>74.33</v>
      </c>
      <c r="M1452" s="12">
        <v>77.569999999999993</v>
      </c>
      <c r="O1452" s="6">
        <v>45568</v>
      </c>
      <c r="P1452" s="7">
        <f t="shared" si="333"/>
        <v>8.6847993860413881E-3</v>
      </c>
      <c r="Q1452" s="7">
        <f t="shared" si="334"/>
        <v>1.9849854076465509E-3</v>
      </c>
      <c r="R1452" s="7">
        <f t="shared" si="335"/>
        <v>1.8493788168121514E-2</v>
      </c>
      <c r="S1452" s="7">
        <f t="shared" si="336"/>
        <v>2.4947563180483134E-2</v>
      </c>
      <c r="T1452" s="7">
        <f t="shared" si="337"/>
        <v>1.4366792708444645E-2</v>
      </c>
      <c r="U1452" s="7" t="str">
        <f t="shared" si="338"/>
        <v/>
      </c>
      <c r="V1452" s="7">
        <f t="shared" si="339"/>
        <v>2.8667885111368415E-2</v>
      </c>
      <c r="W1452" s="7">
        <f t="shared" si="340"/>
        <v>1.42296813587348E-2</v>
      </c>
      <c r="X1452" s="7">
        <f t="shared" si="341"/>
        <v>1.6068653314624971E-2</v>
      </c>
      <c r="Y1452" s="7">
        <f t="shared" si="342"/>
        <v>2.1854036050809615E-4</v>
      </c>
      <c r="Z1452" s="7">
        <v>-1.83E-3</v>
      </c>
      <c r="AA1452" s="7">
        <f t="shared" si="343"/>
        <v>4.950345495986759E-2</v>
      </c>
      <c r="AB1452" s="7">
        <f t="shared" si="344"/>
        <v>3.5561052026497141E-2</v>
      </c>
      <c r="AE1452" s="6">
        <v>45568</v>
      </c>
      <c r="AF1452" s="7">
        <v>20.49</v>
      </c>
      <c r="AG1452" s="7">
        <v>54.5</v>
      </c>
      <c r="AH1452" s="7">
        <v>101.16</v>
      </c>
      <c r="AI1452" s="7">
        <f t="shared" si="330"/>
        <v>3.2399999999999949</v>
      </c>
      <c r="AJ1452" s="7">
        <v>2.75</v>
      </c>
      <c r="AK1452" s="7">
        <v>39.911999999999999</v>
      </c>
      <c r="AL1452" s="7">
        <f t="shared" si="331"/>
        <v>37.161999999999999</v>
      </c>
      <c r="AM1452" s="7">
        <v>4.83</v>
      </c>
      <c r="AN1452" s="7">
        <v>3.7</v>
      </c>
      <c r="AO1452" s="7">
        <v>3.85</v>
      </c>
      <c r="AP1452" s="7">
        <f t="shared" si="332"/>
        <v>0.14999999999999991</v>
      </c>
      <c r="AQ1452" s="7">
        <v>2.21</v>
      </c>
      <c r="AR1452" s="7">
        <v>122.11969999999999</v>
      </c>
      <c r="AS1452" s="7">
        <v>2657.1001000000001</v>
      </c>
      <c r="AT1452" s="14">
        <v>315.63099999999997</v>
      </c>
      <c r="AU1452" s="14">
        <v>99.469499999999996</v>
      </c>
      <c r="AV1452" s="14">
        <v>70.5</v>
      </c>
      <c r="AY1452" s="6">
        <v>45568</v>
      </c>
      <c r="AZ1452" s="12">
        <v>1</v>
      </c>
      <c r="BA1452" s="12">
        <v>0</v>
      </c>
      <c r="BB1452" s="12">
        <v>0</v>
      </c>
      <c r="BE1452" s="6">
        <v>45568</v>
      </c>
      <c r="BF1452" t="s">
        <v>58</v>
      </c>
      <c r="BG1452" s="52">
        <v>5</v>
      </c>
    </row>
    <row r="1453" spans="1:59" x14ac:dyDescent="0.2">
      <c r="A1453" s="6">
        <v>45569</v>
      </c>
      <c r="B1453" s="12">
        <v>118.6386</v>
      </c>
      <c r="C1453" s="12">
        <v>141.22550000000001</v>
      </c>
      <c r="D1453" s="12">
        <v>109.0929</v>
      </c>
      <c r="E1453" s="12">
        <v>54.055500000000002</v>
      </c>
      <c r="F1453" s="12">
        <v>185.76159999999999</v>
      </c>
      <c r="G1453" s="12"/>
      <c r="H1453" s="12">
        <v>22.685099999999998</v>
      </c>
      <c r="I1453" s="12">
        <v>69.916600000000003</v>
      </c>
      <c r="J1453" s="12">
        <v>14.583</v>
      </c>
      <c r="K1453" s="12">
        <v>86.053600000000003</v>
      </c>
      <c r="L1453" s="12">
        <v>74.930000000000007</v>
      </c>
      <c r="M1453" s="12">
        <v>79.319999999999993</v>
      </c>
      <c r="O1453" s="6">
        <v>45569</v>
      </c>
      <c r="P1453" s="7">
        <f t="shared" si="333"/>
        <v>1.8188907612986836E-2</v>
      </c>
      <c r="Q1453" s="7">
        <f t="shared" si="334"/>
        <v>-3.3775314087306327E-3</v>
      </c>
      <c r="R1453" s="7">
        <f t="shared" si="335"/>
        <v>1.8682430406107634E-2</v>
      </c>
      <c r="S1453" s="7">
        <f t="shared" si="336"/>
        <v>1.7550039602545486E-2</v>
      </c>
      <c r="T1453" s="7">
        <f t="shared" si="337"/>
        <v>6.7095241726163168E-3</v>
      </c>
      <c r="U1453" s="7" t="str">
        <f t="shared" si="338"/>
        <v/>
      </c>
      <c r="V1453" s="7">
        <f t="shared" si="339"/>
        <v>-1.0550230722048061E-2</v>
      </c>
      <c r="W1453" s="7">
        <f t="shared" si="340"/>
        <v>-1.8608167017959937E-2</v>
      </c>
      <c r="X1453" s="7">
        <f t="shared" si="341"/>
        <v>-6.1696660054746141E-4</v>
      </c>
      <c r="Y1453" s="7">
        <f t="shared" si="342"/>
        <v>2.1965467816216987E-4</v>
      </c>
      <c r="Z1453" s="7">
        <v>9.0460000000000002E-3</v>
      </c>
      <c r="AA1453" s="7">
        <f t="shared" si="343"/>
        <v>8.0397056390173575E-3</v>
      </c>
      <c r="AB1453" s="7">
        <f t="shared" si="344"/>
        <v>2.2309549148814944E-2</v>
      </c>
      <c r="AE1453" s="6">
        <v>45569</v>
      </c>
      <c r="AF1453" s="7">
        <v>19.21</v>
      </c>
      <c r="AG1453" s="7">
        <v>46.37</v>
      </c>
      <c r="AH1453" s="7">
        <v>100.15</v>
      </c>
      <c r="AI1453" s="7">
        <f t="shared" si="330"/>
        <v>4.3899999999999864</v>
      </c>
      <c r="AJ1453" s="7">
        <v>2.4900000000000002</v>
      </c>
      <c r="AK1453" s="7">
        <v>40.98</v>
      </c>
      <c r="AL1453" s="7">
        <f t="shared" si="331"/>
        <v>38.489999999999995</v>
      </c>
      <c r="AM1453" s="7">
        <v>4.83</v>
      </c>
      <c r="AN1453" s="7">
        <v>3.93</v>
      </c>
      <c r="AO1453" s="7">
        <v>3.98</v>
      </c>
      <c r="AP1453" s="7">
        <f t="shared" si="332"/>
        <v>4.9999999999999822E-2</v>
      </c>
      <c r="AQ1453" s="7">
        <v>2.23</v>
      </c>
      <c r="AR1453" s="7">
        <v>122.2197</v>
      </c>
      <c r="AS1453" s="7">
        <v>2645.8</v>
      </c>
      <c r="AT1453" s="14">
        <v>315.63099999999997</v>
      </c>
      <c r="AU1453" s="14">
        <v>99.469499999999996</v>
      </c>
      <c r="AV1453" s="14">
        <v>70.5</v>
      </c>
      <c r="AY1453" s="6">
        <v>45569</v>
      </c>
      <c r="AZ1453" s="12">
        <v>0</v>
      </c>
      <c r="BA1453" s="12">
        <v>0</v>
      </c>
      <c r="BB1453" s="12">
        <v>0</v>
      </c>
      <c r="BE1453" s="6">
        <v>45569</v>
      </c>
      <c r="BF1453" t="s">
        <v>58</v>
      </c>
      <c r="BG1453" s="52">
        <v>5</v>
      </c>
    </row>
    <row r="1454" spans="1:59" x14ac:dyDescent="0.2">
      <c r="A1454" s="6">
        <v>45572</v>
      </c>
      <c r="B1454" s="12">
        <v>119.15179999999999</v>
      </c>
      <c r="C1454" s="12">
        <v>141.58150000000001</v>
      </c>
      <c r="D1454" s="12">
        <v>109.26439999999999</v>
      </c>
      <c r="E1454" s="12">
        <v>54.200899999999997</v>
      </c>
      <c r="F1454" s="12">
        <v>187.33879999999999</v>
      </c>
      <c r="G1454" s="12"/>
      <c r="H1454" s="12">
        <v>23.768000000000001</v>
      </c>
      <c r="I1454" s="12">
        <v>70.1083</v>
      </c>
      <c r="J1454" s="12">
        <v>14.5115</v>
      </c>
      <c r="K1454" s="12">
        <v>86.072400000000002</v>
      </c>
      <c r="L1454" s="12">
        <v>77.760000000000005</v>
      </c>
      <c r="M1454" s="12">
        <v>81.739999999999995</v>
      </c>
      <c r="O1454" s="6">
        <v>45572</v>
      </c>
      <c r="P1454" s="7">
        <f t="shared" si="333"/>
        <v>4.3164130831484168E-3</v>
      </c>
      <c r="Q1454" s="7">
        <f t="shared" si="334"/>
        <v>2.5176193519919586E-3</v>
      </c>
      <c r="R1454" s="7">
        <f t="shared" si="335"/>
        <v>1.5708202589456402E-3</v>
      </c>
      <c r="S1454" s="7">
        <f t="shared" si="336"/>
        <v>2.6862169337048734E-3</v>
      </c>
      <c r="T1454" s="7">
        <f t="shared" si="337"/>
        <v>8.4546111175572113E-3</v>
      </c>
      <c r="U1454" s="7" t="str">
        <f t="shared" si="338"/>
        <v/>
      </c>
      <c r="V1454" s="7">
        <f t="shared" si="339"/>
        <v>4.6631816854844764E-2</v>
      </c>
      <c r="W1454" s="7">
        <f t="shared" si="340"/>
        <v>2.7380861513404283E-3</v>
      </c>
      <c r="X1454" s="7">
        <f t="shared" si="341"/>
        <v>-4.915028196971467E-3</v>
      </c>
      <c r="Y1454" s="7">
        <f t="shared" si="342"/>
        <v>2.1844462864137535E-4</v>
      </c>
      <c r="Z1454" s="7">
        <v>-9.0819999999999998E-3</v>
      </c>
      <c r="AA1454" s="7">
        <f t="shared" si="343"/>
        <v>3.7072815775964309E-2</v>
      </c>
      <c r="AB1454" s="7">
        <f t="shared" si="344"/>
        <v>3.0053174484536097E-2</v>
      </c>
      <c r="AE1454" s="6">
        <v>45572</v>
      </c>
      <c r="AF1454" s="7">
        <v>22.64</v>
      </c>
      <c r="AG1454" s="7">
        <v>48.32</v>
      </c>
      <c r="AH1454" s="7">
        <v>124.23</v>
      </c>
      <c r="AI1454" s="7">
        <f t="shared" si="330"/>
        <v>3.9799999999999898</v>
      </c>
      <c r="AJ1454" s="7">
        <v>2.5099999999999998</v>
      </c>
      <c r="AK1454" s="7">
        <v>40.244</v>
      </c>
      <c r="AL1454" s="7">
        <f t="shared" si="331"/>
        <v>37.734000000000002</v>
      </c>
      <c r="AM1454" s="7">
        <v>4.83</v>
      </c>
      <c r="AN1454" s="7">
        <v>3.99</v>
      </c>
      <c r="AO1454" s="7">
        <v>4.03</v>
      </c>
      <c r="AP1454" s="7">
        <f t="shared" si="332"/>
        <v>4.0000000000000036E-2</v>
      </c>
      <c r="AQ1454" s="7">
        <v>2.27</v>
      </c>
      <c r="AR1454" s="7">
        <v>122.4241</v>
      </c>
      <c r="AS1454" s="7">
        <v>2644.8</v>
      </c>
      <c r="AT1454" s="14">
        <v>315.63099999999997</v>
      </c>
      <c r="AU1454" s="14">
        <v>99.469499999999996</v>
      </c>
      <c r="AV1454" s="14">
        <v>70.5</v>
      </c>
      <c r="AY1454" s="6">
        <v>45572</v>
      </c>
      <c r="AZ1454" s="12">
        <v>0</v>
      </c>
      <c r="BA1454" s="12">
        <v>0</v>
      </c>
      <c r="BB1454" s="12">
        <v>0</v>
      </c>
      <c r="BE1454" s="6">
        <v>45572</v>
      </c>
      <c r="BF1454" t="s">
        <v>58</v>
      </c>
      <c r="BG1454" s="52">
        <v>5</v>
      </c>
    </row>
    <row r="1455" spans="1:59" x14ac:dyDescent="0.2">
      <c r="A1455" s="6">
        <v>45573</v>
      </c>
      <c r="B1455" s="12">
        <v>115.98699999999999</v>
      </c>
      <c r="C1455" s="12">
        <v>139.36109999999999</v>
      </c>
      <c r="D1455" s="12">
        <v>105.5308</v>
      </c>
      <c r="E1455" s="12">
        <v>52.659500000000001</v>
      </c>
      <c r="F1455" s="12">
        <v>185.26859999999999</v>
      </c>
      <c r="G1455" s="12"/>
      <c r="H1455" s="12">
        <v>23.166399999999999</v>
      </c>
      <c r="I1455" s="12">
        <v>69.820700000000002</v>
      </c>
      <c r="J1455" s="12">
        <v>14.466699999999999</v>
      </c>
      <c r="K1455" s="12">
        <v>86.072400000000002</v>
      </c>
      <c r="L1455" s="12">
        <v>74.260000000000005</v>
      </c>
      <c r="M1455" s="12">
        <v>78.19</v>
      </c>
      <c r="O1455" s="6">
        <v>45573</v>
      </c>
      <c r="P1455" s="7">
        <f t="shared" si="333"/>
        <v>-2.6920194577962915E-2</v>
      </c>
      <c r="Q1455" s="7">
        <f t="shared" si="334"/>
        <v>-1.5807116707469409E-2</v>
      </c>
      <c r="R1455" s="7">
        <f t="shared" si="335"/>
        <v>-3.4767779633156984E-2</v>
      </c>
      <c r="S1455" s="7">
        <f t="shared" si="336"/>
        <v>-2.8850854323469857E-2</v>
      </c>
      <c r="T1455" s="7">
        <f t="shared" si="337"/>
        <v>-1.1112078300206298E-2</v>
      </c>
      <c r="U1455" s="7" t="str">
        <f t="shared" si="338"/>
        <v/>
      </c>
      <c r="V1455" s="7">
        <f t="shared" si="339"/>
        <v>-2.5637185115286426E-2</v>
      </c>
      <c r="W1455" s="7">
        <f t="shared" si="340"/>
        <v>-4.1106619067901654E-3</v>
      </c>
      <c r="X1455" s="7">
        <f t="shared" si="341"/>
        <v>-3.0919819513963711E-3</v>
      </c>
      <c r="Y1455" s="7">
        <f t="shared" si="342"/>
        <v>0</v>
      </c>
      <c r="Z1455" s="7">
        <v>9.4129999999999995E-3</v>
      </c>
      <c r="AA1455" s="7">
        <f t="shared" si="343"/>
        <v>-4.6054711403249612E-2</v>
      </c>
      <c r="AB1455" s="7">
        <f t="shared" si="344"/>
        <v>-4.4401715999708567E-2</v>
      </c>
      <c r="AE1455" s="6">
        <v>45573</v>
      </c>
      <c r="AF1455" s="7">
        <v>21.42</v>
      </c>
      <c r="AG1455" s="7">
        <v>52.35</v>
      </c>
      <c r="AH1455" s="7">
        <v>123.77</v>
      </c>
      <c r="AI1455" s="7">
        <f t="shared" si="330"/>
        <v>3.9299999999999926</v>
      </c>
      <c r="AJ1455" s="7">
        <v>2.5099999999999998</v>
      </c>
      <c r="AK1455" s="7">
        <v>38.918999999999997</v>
      </c>
      <c r="AL1455" s="7">
        <f t="shared" si="331"/>
        <v>36.408999999999999</v>
      </c>
      <c r="AM1455" s="7">
        <v>4.83</v>
      </c>
      <c r="AN1455" s="7">
        <v>3.98</v>
      </c>
      <c r="AO1455" s="7">
        <v>4.04</v>
      </c>
      <c r="AP1455" s="7">
        <f t="shared" si="332"/>
        <v>6.0000000000000053E-2</v>
      </c>
      <c r="AQ1455" s="7">
        <v>2.27</v>
      </c>
      <c r="AR1455" s="7">
        <v>122.66249999999999</v>
      </c>
      <c r="AS1455" s="7">
        <v>2615</v>
      </c>
      <c r="AT1455" s="14">
        <v>315.63099999999997</v>
      </c>
      <c r="AU1455" s="14">
        <v>99.469499999999996</v>
      </c>
      <c r="AV1455" s="14">
        <v>70.5</v>
      </c>
      <c r="AY1455" s="6">
        <v>45573</v>
      </c>
      <c r="AZ1455" s="12">
        <v>0</v>
      </c>
      <c r="BA1455" s="12">
        <v>0</v>
      </c>
      <c r="BB1455" s="12">
        <v>0</v>
      </c>
      <c r="BE1455" s="6">
        <v>45573</v>
      </c>
      <c r="BF1455" t="s">
        <v>58</v>
      </c>
      <c r="BG1455" s="52">
        <v>5</v>
      </c>
    </row>
    <row r="1456" spans="1:59" x14ac:dyDescent="0.2">
      <c r="A1456" s="6">
        <v>45574</v>
      </c>
      <c r="B1456" s="12">
        <v>116.03449999999999</v>
      </c>
      <c r="C1456" s="12">
        <v>140.20429999999999</v>
      </c>
      <c r="D1456" s="12">
        <v>105.6927</v>
      </c>
      <c r="E1456" s="12">
        <v>52.252299999999998</v>
      </c>
      <c r="F1456" s="12">
        <v>188.2655</v>
      </c>
      <c r="G1456" s="12"/>
      <c r="H1456" s="12">
        <v>22.3889</v>
      </c>
      <c r="I1456" s="12">
        <v>67.922799999999995</v>
      </c>
      <c r="J1456" s="12">
        <v>14.5562</v>
      </c>
      <c r="K1456" s="12">
        <v>86.081800000000001</v>
      </c>
      <c r="L1456" s="12">
        <v>73.849999999999994</v>
      </c>
      <c r="M1456" s="12">
        <v>77.06</v>
      </c>
      <c r="O1456" s="6">
        <v>45574</v>
      </c>
      <c r="P1456" s="7">
        <f t="shared" si="333"/>
        <v>4.0944482010152913E-4</v>
      </c>
      <c r="Q1456" s="7">
        <f t="shared" si="334"/>
        <v>6.0322383016984289E-3</v>
      </c>
      <c r="R1456" s="7">
        <f t="shared" si="335"/>
        <v>1.5329736672815948E-3</v>
      </c>
      <c r="S1456" s="7">
        <f t="shared" si="336"/>
        <v>-7.7627501354556013E-3</v>
      </c>
      <c r="T1456" s="7">
        <f t="shared" si="337"/>
        <v>1.6046536613603783E-2</v>
      </c>
      <c r="U1456" s="7" t="str">
        <f t="shared" si="338"/>
        <v/>
      </c>
      <c r="V1456" s="7">
        <f t="shared" si="339"/>
        <v>-3.4137652716709356E-2</v>
      </c>
      <c r="W1456" s="7">
        <f t="shared" si="340"/>
        <v>-2.755876128329118E-2</v>
      </c>
      <c r="X1456" s="7">
        <f t="shared" si="341"/>
        <v>6.167563110931756E-3</v>
      </c>
      <c r="Y1456" s="7">
        <f t="shared" si="342"/>
        <v>1.0920442265521575E-4</v>
      </c>
      <c r="Z1456" s="7">
        <v>6.9030000000000003E-3</v>
      </c>
      <c r="AA1456" s="7">
        <f t="shared" si="343"/>
        <v>-5.5364397715453395E-3</v>
      </c>
      <c r="AB1456" s="7">
        <f t="shared" si="344"/>
        <v>-1.4557422938411071E-2</v>
      </c>
      <c r="AE1456" s="6">
        <v>45574</v>
      </c>
      <c r="AF1456" s="7">
        <v>20.86</v>
      </c>
      <c r="AG1456" s="7">
        <v>48.8</v>
      </c>
      <c r="AH1456" s="7">
        <v>122.39</v>
      </c>
      <c r="AI1456" s="7">
        <f t="shared" si="330"/>
        <v>3.210000000000008</v>
      </c>
      <c r="AJ1456" s="7">
        <v>2.4300000000000002</v>
      </c>
      <c r="AK1456" s="7">
        <v>38.341000000000001</v>
      </c>
      <c r="AL1456" s="7">
        <f t="shared" si="331"/>
        <v>35.911000000000001</v>
      </c>
      <c r="AM1456" s="7">
        <v>4.83</v>
      </c>
      <c r="AN1456" s="7">
        <v>3.99</v>
      </c>
      <c r="AO1456" s="7">
        <v>4.0599999999999996</v>
      </c>
      <c r="AP1456" s="7">
        <f t="shared" si="332"/>
        <v>6.9999999999999396E-2</v>
      </c>
      <c r="AQ1456" s="7">
        <v>2.29</v>
      </c>
      <c r="AR1456" s="7">
        <v>122.88209999999999</v>
      </c>
      <c r="AS1456" s="7">
        <v>2606</v>
      </c>
      <c r="AT1456" s="14">
        <v>315.63099999999997</v>
      </c>
      <c r="AU1456" s="14">
        <v>99.469499999999996</v>
      </c>
      <c r="AV1456" s="14">
        <v>70.5</v>
      </c>
      <c r="AY1456" s="6">
        <v>45574</v>
      </c>
      <c r="AZ1456" s="12">
        <v>0</v>
      </c>
      <c r="BA1456" s="12">
        <v>0</v>
      </c>
      <c r="BB1456" s="12">
        <v>0</v>
      </c>
      <c r="BE1456" s="6">
        <v>45574</v>
      </c>
      <c r="BF1456" t="s">
        <v>58</v>
      </c>
      <c r="BG1456" s="52">
        <v>5</v>
      </c>
    </row>
    <row r="1457" spans="1:59" x14ac:dyDescent="0.2">
      <c r="A1457" s="6">
        <v>45575</v>
      </c>
      <c r="B1457" s="12">
        <v>117.0324</v>
      </c>
      <c r="C1457" s="12">
        <v>141.1131</v>
      </c>
      <c r="D1457" s="12">
        <v>106.54040000000001</v>
      </c>
      <c r="E1457" s="12">
        <v>52.901899999999998</v>
      </c>
      <c r="F1457" s="12">
        <v>189.06389999999999</v>
      </c>
      <c r="G1457" s="12"/>
      <c r="H1457" s="12">
        <v>22.6203</v>
      </c>
      <c r="I1457" s="12">
        <v>68.047399999999996</v>
      </c>
      <c r="J1457" s="12">
        <v>14.636699999999999</v>
      </c>
      <c r="K1457" s="12">
        <v>86.091200000000001</v>
      </c>
      <c r="L1457" s="12">
        <v>76.459999999999994</v>
      </c>
      <c r="M1457" s="12">
        <v>79.45</v>
      </c>
      <c r="O1457" s="6">
        <v>45575</v>
      </c>
      <c r="P1457" s="7">
        <f t="shared" si="333"/>
        <v>8.56325885780807E-3</v>
      </c>
      <c r="Q1457" s="7">
        <f t="shared" si="334"/>
        <v>6.4610519043637642E-3</v>
      </c>
      <c r="R1457" s="7">
        <f t="shared" si="335"/>
        <v>7.988428835962345E-3</v>
      </c>
      <c r="S1457" s="7">
        <f t="shared" si="336"/>
        <v>1.2355346028594184E-2</v>
      </c>
      <c r="T1457" s="7">
        <f t="shared" si="337"/>
        <v>4.2318525485524902E-3</v>
      </c>
      <c r="U1457" s="7" t="str">
        <f t="shared" si="338"/>
        <v/>
      </c>
      <c r="V1457" s="7">
        <f t="shared" si="339"/>
        <v>1.028243287118555E-2</v>
      </c>
      <c r="W1457" s="7">
        <f t="shared" si="340"/>
        <v>1.8327550430539414E-3</v>
      </c>
      <c r="X1457" s="7">
        <f t="shared" si="341"/>
        <v>5.5150535944924837E-3</v>
      </c>
      <c r="Y1457" s="7">
        <f t="shared" si="342"/>
        <v>1.0919249835156627E-4</v>
      </c>
      <c r="Z1457" s="7">
        <v>-1.7520000000000001E-3</v>
      </c>
      <c r="AA1457" s="7">
        <f t="shared" si="343"/>
        <v>3.4731719290877837E-2</v>
      </c>
      <c r="AB1457" s="7">
        <f t="shared" si="344"/>
        <v>3.0543553784713427E-2</v>
      </c>
      <c r="AE1457" s="6">
        <v>45575</v>
      </c>
      <c r="AF1457" s="7">
        <v>20.93</v>
      </c>
      <c r="AG1457" s="7">
        <v>52.36</v>
      </c>
      <c r="AH1457" s="7">
        <v>116.56</v>
      </c>
      <c r="AI1457" s="7">
        <f t="shared" si="330"/>
        <v>2.9900000000000091</v>
      </c>
      <c r="AJ1457" s="7">
        <v>2.2599999999999998</v>
      </c>
      <c r="AK1457" s="7">
        <v>40.292999999999999</v>
      </c>
      <c r="AL1457" s="7">
        <f t="shared" si="331"/>
        <v>38.033000000000001</v>
      </c>
      <c r="AM1457" s="7">
        <v>4.83</v>
      </c>
      <c r="AN1457" s="7">
        <v>3.98</v>
      </c>
      <c r="AO1457" s="7">
        <v>4.09</v>
      </c>
      <c r="AP1457" s="7">
        <f t="shared" si="332"/>
        <v>0.10999999999999988</v>
      </c>
      <c r="AQ1457" s="7">
        <v>2.33</v>
      </c>
      <c r="AR1457" s="7">
        <v>123.0951</v>
      </c>
      <c r="AS1457" s="7">
        <v>2620.6001000000001</v>
      </c>
      <c r="AT1457" s="14">
        <v>315.63099999999997</v>
      </c>
      <c r="AU1457" s="14">
        <v>99.469499999999996</v>
      </c>
      <c r="AV1457" s="14">
        <v>70.5</v>
      </c>
      <c r="AY1457" s="6">
        <v>45575</v>
      </c>
      <c r="AZ1457" s="12">
        <v>0</v>
      </c>
      <c r="BA1457" s="12">
        <v>0</v>
      </c>
      <c r="BB1457" s="12">
        <v>0</v>
      </c>
      <c r="BE1457" s="6">
        <v>45575</v>
      </c>
      <c r="BF1457" t="s">
        <v>58</v>
      </c>
      <c r="BG1457" s="52">
        <v>5</v>
      </c>
    </row>
    <row r="1458" spans="1:59" x14ac:dyDescent="0.2">
      <c r="A1458" s="6">
        <v>45576</v>
      </c>
      <c r="B1458" s="12">
        <v>117.4791</v>
      </c>
      <c r="C1458" s="12">
        <v>141.86259999999999</v>
      </c>
      <c r="D1458" s="12">
        <v>105.2355</v>
      </c>
      <c r="E1458" s="12">
        <v>53.085999999999999</v>
      </c>
      <c r="F1458" s="12">
        <v>188.11760000000001</v>
      </c>
      <c r="G1458" s="12"/>
      <c r="H1458" s="12">
        <v>22.453700000000001</v>
      </c>
      <c r="I1458" s="12">
        <v>67.951599999999999</v>
      </c>
      <c r="J1458" s="12">
        <v>14.7799</v>
      </c>
      <c r="K1458" s="12">
        <v>86.138199999999998</v>
      </c>
      <c r="L1458" s="12">
        <v>76.11</v>
      </c>
      <c r="M1458" s="12">
        <v>80.27</v>
      </c>
      <c r="O1458" s="6">
        <v>45576</v>
      </c>
      <c r="P1458" s="7">
        <f t="shared" si="333"/>
        <v>3.809625884066034E-3</v>
      </c>
      <c r="Q1458" s="7">
        <f t="shared" si="334"/>
        <v>5.2972870296499556E-3</v>
      </c>
      <c r="R1458" s="7">
        <f t="shared" si="335"/>
        <v>-1.232356008941164E-2</v>
      </c>
      <c r="S1458" s="7">
        <f t="shared" si="336"/>
        <v>3.4739849577540009E-3</v>
      </c>
      <c r="T1458" s="7">
        <f t="shared" si="337"/>
        <v>-5.0177539751171856E-3</v>
      </c>
      <c r="U1458" s="7" t="str">
        <f t="shared" si="338"/>
        <v/>
      </c>
      <c r="V1458" s="7">
        <f t="shared" si="339"/>
        <v>-7.3923219005996325E-3</v>
      </c>
      <c r="W1458" s="7">
        <f t="shared" si="340"/>
        <v>-1.4088341215071844E-3</v>
      </c>
      <c r="X1458" s="7">
        <f t="shared" si="341"/>
        <v>9.736076308817768E-3</v>
      </c>
      <c r="Y1458" s="7">
        <f t="shared" si="342"/>
        <v>5.4578371830470173E-4</v>
      </c>
      <c r="Z1458" s="7">
        <v>5.9699999999999996E-3</v>
      </c>
      <c r="AA1458" s="7">
        <f t="shared" si="343"/>
        <v>-4.5880659889664588E-3</v>
      </c>
      <c r="AB1458" s="7">
        <f t="shared" si="344"/>
        <v>1.0268059160760352E-2</v>
      </c>
      <c r="AE1458" s="6">
        <v>45576</v>
      </c>
      <c r="AF1458" s="7">
        <v>20.46</v>
      </c>
      <c r="AG1458" s="7">
        <v>52.68</v>
      </c>
      <c r="AH1458" s="7">
        <v>118.47</v>
      </c>
      <c r="AI1458" s="7">
        <f t="shared" si="330"/>
        <v>4.1599999999999966</v>
      </c>
      <c r="AJ1458" s="7">
        <v>2.31</v>
      </c>
      <c r="AK1458" s="7">
        <v>39.878999999999998</v>
      </c>
      <c r="AL1458" s="7">
        <f t="shared" si="331"/>
        <v>37.568999999999996</v>
      </c>
      <c r="AM1458" s="7">
        <v>4.83</v>
      </c>
      <c r="AN1458" s="7">
        <v>3.95</v>
      </c>
      <c r="AO1458" s="7">
        <v>4.08</v>
      </c>
      <c r="AP1458" s="7">
        <f t="shared" si="332"/>
        <v>0.12999999999999989</v>
      </c>
      <c r="AQ1458" s="7">
        <v>2.33</v>
      </c>
      <c r="AR1458" s="7">
        <v>122.98050000000001</v>
      </c>
      <c r="AS1458" s="7">
        <v>2657.6001000000001</v>
      </c>
      <c r="AT1458" s="14">
        <v>315.63099999999997</v>
      </c>
      <c r="AU1458" s="14">
        <v>99.469499999999996</v>
      </c>
      <c r="AV1458" s="14">
        <v>70.5</v>
      </c>
      <c r="AY1458" s="6">
        <v>45576</v>
      </c>
      <c r="AZ1458" s="12">
        <v>0</v>
      </c>
      <c r="BA1458" s="12">
        <v>0</v>
      </c>
      <c r="BB1458" s="12">
        <v>0</v>
      </c>
      <c r="BE1458" s="6">
        <v>45576</v>
      </c>
      <c r="BF1458" t="s">
        <v>58</v>
      </c>
      <c r="BG1458" s="52">
        <v>5</v>
      </c>
    </row>
    <row r="1459" spans="1:59" x14ac:dyDescent="0.2">
      <c r="A1459" s="6">
        <v>45579</v>
      </c>
      <c r="B1459" s="12">
        <v>117.9258</v>
      </c>
      <c r="C1459" s="12">
        <v>142.19990000000001</v>
      </c>
      <c r="D1459" s="12">
        <v>104.264</v>
      </c>
      <c r="E1459" s="12">
        <v>52.262</v>
      </c>
      <c r="F1459" s="12">
        <v>186.08690000000001</v>
      </c>
      <c r="G1459" s="12"/>
      <c r="H1459" s="12">
        <v>21.4726</v>
      </c>
      <c r="I1459" s="12">
        <v>66.667100000000005</v>
      </c>
      <c r="J1459" s="12">
        <v>14.806699999999999</v>
      </c>
      <c r="K1459" s="12">
        <v>86.128799999999998</v>
      </c>
      <c r="L1459" s="12"/>
      <c r="M1459" s="12">
        <v>78.47</v>
      </c>
      <c r="O1459" s="6">
        <v>45579</v>
      </c>
      <c r="P1459" s="7">
        <f t="shared" si="333"/>
        <v>3.7951676975512359E-3</v>
      </c>
      <c r="Q1459" s="7">
        <f t="shared" si="334"/>
        <v>2.374830599082607E-3</v>
      </c>
      <c r="R1459" s="7">
        <f t="shared" si="335"/>
        <v>-9.2745516223943225E-3</v>
      </c>
      <c r="S1459" s="7">
        <f t="shared" si="336"/>
        <v>-1.5643710453505117E-2</v>
      </c>
      <c r="T1459" s="7">
        <f t="shared" si="337"/>
        <v>-1.0853530272975549E-2</v>
      </c>
      <c r="U1459" s="7" t="str">
        <f t="shared" si="338"/>
        <v/>
      </c>
      <c r="V1459" s="7">
        <f t="shared" si="339"/>
        <v>-4.4677707531926805E-2</v>
      </c>
      <c r="W1459" s="7">
        <f t="shared" si="340"/>
        <v>-1.9084109186664217E-2</v>
      </c>
      <c r="X1459" s="7">
        <f t="shared" si="341"/>
        <v>1.8116314365163835E-3</v>
      </c>
      <c r="Y1459" s="7">
        <f t="shared" si="342"/>
        <v>-1.0913291587281651E-4</v>
      </c>
      <c r="Z1459" s="7">
        <v>8.1449999999999995E-3</v>
      </c>
      <c r="AA1459" s="7" t="str">
        <f t="shared" si="343"/>
        <v/>
      </c>
      <c r="AB1459" s="7">
        <f t="shared" si="344"/>
        <v>-2.2679566004103646E-2</v>
      </c>
      <c r="AE1459" s="6">
        <v>45579</v>
      </c>
      <c r="AF1459" s="7">
        <v>19.7</v>
      </c>
      <c r="AG1459" s="7">
        <v>51.62</v>
      </c>
      <c r="AH1459" s="7"/>
      <c r="AI1459" s="7" t="str">
        <f t="shared" si="330"/>
        <v/>
      </c>
      <c r="AJ1459" s="7"/>
      <c r="AK1459" s="7">
        <v>40.558999999999997</v>
      </c>
      <c r="AL1459" s="7" t="str">
        <f t="shared" si="331"/>
        <v/>
      </c>
      <c r="AM1459" s="7">
        <v>4.83</v>
      </c>
      <c r="AN1459" s="7"/>
      <c r="AO1459" s="7"/>
      <c r="AP1459" s="7" t="str">
        <f t="shared" si="332"/>
        <v/>
      </c>
      <c r="AQ1459" s="7"/>
      <c r="AR1459" s="7"/>
      <c r="AS1459" s="7">
        <v>2647.8</v>
      </c>
      <c r="AT1459" s="14">
        <v>315.63099999999997</v>
      </c>
      <c r="AU1459" s="14">
        <v>99.469499999999996</v>
      </c>
      <c r="AV1459" s="14">
        <v>70.5</v>
      </c>
      <c r="AY1459" s="6">
        <v>45579</v>
      </c>
      <c r="AZ1459" s="12">
        <v>0</v>
      </c>
      <c r="BA1459" s="12">
        <v>0</v>
      </c>
      <c r="BB1459" s="12">
        <v>0</v>
      </c>
      <c r="BE1459" s="6">
        <v>45579</v>
      </c>
      <c r="BF1459" t="s">
        <v>58</v>
      </c>
      <c r="BG1459" s="52">
        <v>5</v>
      </c>
    </row>
    <row r="1460" spans="1:59" x14ac:dyDescent="0.2">
      <c r="A1460" s="6">
        <v>45580</v>
      </c>
      <c r="B1460" s="12">
        <v>114.38079999999999</v>
      </c>
      <c r="C1460" s="12">
        <v>138.40549999999999</v>
      </c>
      <c r="D1460" s="12">
        <v>100.20659999999999</v>
      </c>
      <c r="E1460" s="12">
        <v>49.983899999999998</v>
      </c>
      <c r="F1460" s="12">
        <v>181.17760000000001</v>
      </c>
      <c r="G1460" s="12"/>
      <c r="H1460" s="12">
        <v>20.2879</v>
      </c>
      <c r="I1460" s="12">
        <v>63.935299999999998</v>
      </c>
      <c r="J1460" s="12">
        <v>14.6457</v>
      </c>
      <c r="K1460" s="12">
        <v>86.156999999999996</v>
      </c>
      <c r="L1460" s="12">
        <v>71.22</v>
      </c>
      <c r="M1460" s="12">
        <v>73.680000000000007</v>
      </c>
      <c r="O1460" s="6">
        <v>45580</v>
      </c>
      <c r="P1460" s="7">
        <f t="shared" si="333"/>
        <v>-3.0522380427707399E-2</v>
      </c>
      <c r="Q1460" s="7">
        <f t="shared" si="334"/>
        <v>-2.7046031855659038E-2</v>
      </c>
      <c r="R1460" s="7">
        <f t="shared" si="335"/>
        <v>-3.9692089483400007E-2</v>
      </c>
      <c r="S1460" s="7">
        <f t="shared" si="336"/>
        <v>-4.4568575972690774E-2</v>
      </c>
      <c r="T1460" s="7">
        <f t="shared" si="337"/>
        <v>-2.6736003250120956E-2</v>
      </c>
      <c r="U1460" s="7" t="str">
        <f t="shared" si="338"/>
        <v/>
      </c>
      <c r="V1460" s="7">
        <f t="shared" si="339"/>
        <v>-5.6753054546384248E-2</v>
      </c>
      <c r="W1460" s="7">
        <f t="shared" si="340"/>
        <v>-4.1839943341096975E-2</v>
      </c>
      <c r="X1460" s="7">
        <f t="shared" si="341"/>
        <v>-1.0933004013167625E-2</v>
      </c>
      <c r="Y1460" s="7">
        <f t="shared" si="342"/>
        <v>3.2736302413597707E-4</v>
      </c>
      <c r="Z1460" s="7">
        <v>-7.7999999999999996E-3</v>
      </c>
      <c r="AA1460" s="7" t="str">
        <f t="shared" si="343"/>
        <v/>
      </c>
      <c r="AB1460" s="7">
        <f t="shared" si="344"/>
        <v>-6.2984994192330362E-2</v>
      </c>
      <c r="AE1460" s="6">
        <v>45580</v>
      </c>
      <c r="AF1460" s="7">
        <v>20.64</v>
      </c>
      <c r="AG1460" s="7">
        <v>48.64</v>
      </c>
      <c r="AH1460" s="7">
        <v>127.23</v>
      </c>
      <c r="AI1460" s="7">
        <f t="shared" si="330"/>
        <v>2.460000000000008</v>
      </c>
      <c r="AJ1460" s="7">
        <v>2.37</v>
      </c>
      <c r="AK1460" s="7">
        <v>39.972999999999999</v>
      </c>
      <c r="AL1460" s="7">
        <f t="shared" si="331"/>
        <v>37.603000000000002</v>
      </c>
      <c r="AM1460" s="7">
        <v>4.83</v>
      </c>
      <c r="AN1460" s="7">
        <v>3.95</v>
      </c>
      <c r="AO1460" s="7">
        <v>4.03</v>
      </c>
      <c r="AP1460" s="7">
        <f t="shared" si="332"/>
        <v>8.0000000000000071E-2</v>
      </c>
      <c r="AQ1460" s="7">
        <v>2.2799999999999998</v>
      </c>
      <c r="AR1460" s="7">
        <v>123.5124</v>
      </c>
      <c r="AS1460" s="7">
        <v>2661.3998999999999</v>
      </c>
      <c r="AT1460" s="14">
        <v>315.63099999999997</v>
      </c>
      <c r="AU1460" s="14">
        <v>99.469499999999996</v>
      </c>
      <c r="AV1460" s="14">
        <v>70.5</v>
      </c>
      <c r="AY1460" s="6">
        <v>45580</v>
      </c>
      <c r="AZ1460" s="12">
        <v>0</v>
      </c>
      <c r="BA1460" s="12">
        <v>0</v>
      </c>
      <c r="BB1460" s="12">
        <v>0</v>
      </c>
      <c r="BE1460" s="6">
        <v>45580</v>
      </c>
      <c r="BF1460" t="s">
        <v>58</v>
      </c>
      <c r="BG1460" s="52">
        <v>5</v>
      </c>
    </row>
    <row r="1461" spans="1:59" x14ac:dyDescent="0.2">
      <c r="A1461" s="6">
        <v>45581</v>
      </c>
      <c r="B1461" s="12">
        <v>114.6755</v>
      </c>
      <c r="C1461" s="12">
        <v>139.3424</v>
      </c>
      <c r="D1461" s="12">
        <v>100.15900000000001</v>
      </c>
      <c r="E1461" s="12">
        <v>49.692999999999998</v>
      </c>
      <c r="F1461" s="12">
        <v>179.98480000000001</v>
      </c>
      <c r="G1461" s="12"/>
      <c r="H1461" s="12">
        <v>20.260200000000001</v>
      </c>
      <c r="I1461" s="12">
        <v>64.078999999999994</v>
      </c>
      <c r="J1461" s="12">
        <v>14.672499999999999</v>
      </c>
      <c r="K1461" s="12">
        <v>86.156999999999996</v>
      </c>
      <c r="L1461" s="12">
        <v>70.97</v>
      </c>
      <c r="M1461" s="12">
        <v>73.650000000000006</v>
      </c>
      <c r="O1461" s="6">
        <v>45581</v>
      </c>
      <c r="P1461" s="7">
        <f t="shared" si="333"/>
        <v>2.5731679295042213E-3</v>
      </c>
      <c r="Q1461" s="7">
        <f t="shared" si="334"/>
        <v>6.7464312315518478E-3</v>
      </c>
      <c r="R1461" s="7">
        <f t="shared" si="335"/>
        <v>-4.7513146862996665E-4</v>
      </c>
      <c r="S1461" s="7">
        <f t="shared" si="336"/>
        <v>-5.8368754624525069E-3</v>
      </c>
      <c r="T1461" s="7">
        <f t="shared" si="337"/>
        <v>-6.6053627780749587E-3</v>
      </c>
      <c r="U1461" s="7" t="str">
        <f t="shared" si="338"/>
        <v/>
      </c>
      <c r="V1461" s="7">
        <f t="shared" si="339"/>
        <v>-1.366278780461014E-3</v>
      </c>
      <c r="W1461" s="7">
        <f t="shared" si="340"/>
        <v>2.2450626274979901E-3</v>
      </c>
      <c r="X1461" s="7">
        <f t="shared" si="341"/>
        <v>1.82821642970141E-3</v>
      </c>
      <c r="Y1461" s="7">
        <f t="shared" si="342"/>
        <v>0</v>
      </c>
      <c r="Z1461" s="7">
        <v>4.3369999999999997E-3</v>
      </c>
      <c r="AA1461" s="7">
        <f t="shared" si="343"/>
        <v>-3.5164253127401048E-3</v>
      </c>
      <c r="AB1461" s="7">
        <f t="shared" si="344"/>
        <v>-4.0724903841218423E-4</v>
      </c>
      <c r="AE1461" s="6">
        <v>45581</v>
      </c>
      <c r="AF1461" s="7">
        <v>19.579999999999998</v>
      </c>
      <c r="AG1461" s="7">
        <v>47.84</v>
      </c>
      <c r="AH1461" s="7">
        <v>121.86</v>
      </c>
      <c r="AI1461" s="7">
        <f t="shared" si="330"/>
        <v>2.6800000000000068</v>
      </c>
      <c r="AJ1461" s="7">
        <v>2.21</v>
      </c>
      <c r="AK1461" s="7">
        <v>39.241</v>
      </c>
      <c r="AL1461" s="7">
        <f t="shared" si="331"/>
        <v>37.030999999999999</v>
      </c>
      <c r="AM1461" s="7">
        <v>4.83</v>
      </c>
      <c r="AN1461" s="7">
        <v>3.93</v>
      </c>
      <c r="AO1461" s="7">
        <v>4.0199999999999996</v>
      </c>
      <c r="AP1461" s="7">
        <f t="shared" si="332"/>
        <v>8.9999999999999414E-2</v>
      </c>
      <c r="AQ1461" s="7">
        <v>2.27</v>
      </c>
      <c r="AR1461" s="7">
        <v>123.9235</v>
      </c>
      <c r="AS1461" s="7">
        <v>2674</v>
      </c>
      <c r="AT1461" s="14">
        <v>315.63099999999997</v>
      </c>
      <c r="AU1461" s="14">
        <v>99.469499999999996</v>
      </c>
      <c r="AV1461" s="14">
        <v>70.5</v>
      </c>
      <c r="AY1461" s="6">
        <v>45581</v>
      </c>
      <c r="AZ1461" s="12">
        <v>0</v>
      </c>
      <c r="BA1461" s="12">
        <v>0</v>
      </c>
      <c r="BB1461" s="12">
        <v>0</v>
      </c>
      <c r="BE1461" s="6">
        <v>45581</v>
      </c>
      <c r="BF1461" t="s">
        <v>58</v>
      </c>
      <c r="BG1461" s="52">
        <v>5</v>
      </c>
    </row>
    <row r="1462" spans="1:59" x14ac:dyDescent="0.2">
      <c r="A1462" s="6">
        <v>45582</v>
      </c>
      <c r="B1462" s="12">
        <v>114.38079999999999</v>
      </c>
      <c r="C1462" s="12">
        <v>141.65649999999999</v>
      </c>
      <c r="D1462" s="12">
        <v>101.1019</v>
      </c>
      <c r="E1462" s="12">
        <v>50.139000000000003</v>
      </c>
      <c r="F1462" s="12">
        <v>179.8468</v>
      </c>
      <c r="G1462" s="12"/>
      <c r="H1462" s="12">
        <v>20.380500000000001</v>
      </c>
      <c r="I1462" s="12">
        <v>63.494300000000003</v>
      </c>
      <c r="J1462" s="12">
        <v>14.753</v>
      </c>
      <c r="K1462" s="12">
        <v>86.175799999999995</v>
      </c>
      <c r="L1462" s="12">
        <v>71.260000000000005</v>
      </c>
      <c r="M1462" s="12">
        <v>74.37</v>
      </c>
      <c r="O1462" s="6">
        <v>45582</v>
      </c>
      <c r="P1462" s="7">
        <f t="shared" si="333"/>
        <v>-2.5731679295043111E-3</v>
      </c>
      <c r="Q1462" s="7">
        <f t="shared" si="334"/>
        <v>1.6470899465309261E-2</v>
      </c>
      <c r="R1462" s="7">
        <f t="shared" si="335"/>
        <v>9.3699958474318459E-3</v>
      </c>
      <c r="S1462" s="7">
        <f t="shared" si="336"/>
        <v>8.9350702623358785E-3</v>
      </c>
      <c r="T1462" s="7">
        <f t="shared" si="337"/>
        <v>-7.6702550173899948E-4</v>
      </c>
      <c r="U1462" s="7" t="str">
        <f t="shared" si="338"/>
        <v/>
      </c>
      <c r="V1462" s="7">
        <f t="shared" si="339"/>
        <v>5.920190910226282E-3</v>
      </c>
      <c r="W1462" s="7">
        <f t="shared" si="340"/>
        <v>-9.1665590550938196E-3</v>
      </c>
      <c r="X1462" s="7">
        <f t="shared" si="341"/>
        <v>5.4714584850773778E-3</v>
      </c>
      <c r="Y1462" s="7">
        <f t="shared" si="342"/>
        <v>2.1818249427356894E-4</v>
      </c>
      <c r="Z1462" s="7">
        <v>8.6000000000000003E-5</v>
      </c>
      <c r="AA1462" s="7">
        <f t="shared" si="343"/>
        <v>4.0779076407985804E-3</v>
      </c>
      <c r="AB1462" s="7">
        <f t="shared" si="344"/>
        <v>9.7284918065694836E-3</v>
      </c>
      <c r="AE1462" s="6">
        <v>45582</v>
      </c>
      <c r="AF1462" s="7">
        <v>19.11</v>
      </c>
      <c r="AG1462" s="7">
        <v>46.88</v>
      </c>
      <c r="AH1462" s="7">
        <v>122.14</v>
      </c>
      <c r="AI1462" s="7">
        <f t="shared" si="330"/>
        <v>3.1099999999999994</v>
      </c>
      <c r="AJ1462" s="7">
        <v>2.19</v>
      </c>
      <c r="AK1462" s="7">
        <v>39.65</v>
      </c>
      <c r="AL1462" s="7">
        <f t="shared" si="331"/>
        <v>37.46</v>
      </c>
      <c r="AM1462" s="7">
        <v>4.83</v>
      </c>
      <c r="AN1462" s="7">
        <v>3.96</v>
      </c>
      <c r="AO1462" s="7">
        <v>4.09</v>
      </c>
      <c r="AP1462" s="7">
        <f t="shared" si="332"/>
        <v>0.12999999999999989</v>
      </c>
      <c r="AQ1462" s="7">
        <v>2.2999999999999998</v>
      </c>
      <c r="AR1462" s="7">
        <v>124.1122</v>
      </c>
      <c r="AS1462" s="7">
        <v>2691</v>
      </c>
      <c r="AT1462" s="14">
        <v>315.63099999999997</v>
      </c>
      <c r="AU1462" s="14">
        <v>99.469499999999996</v>
      </c>
      <c r="AV1462" s="14">
        <v>70.5</v>
      </c>
      <c r="AY1462" s="6">
        <v>45582</v>
      </c>
      <c r="AZ1462" s="12">
        <v>0</v>
      </c>
      <c r="BA1462" s="12">
        <v>0</v>
      </c>
      <c r="BB1462" s="12">
        <v>0</v>
      </c>
      <c r="BE1462" s="6">
        <v>45582</v>
      </c>
      <c r="BF1462" t="s">
        <v>58</v>
      </c>
      <c r="BG1462" s="52">
        <v>5</v>
      </c>
    </row>
    <row r="1463" spans="1:59" x14ac:dyDescent="0.2">
      <c r="A1463" s="6">
        <v>45583</v>
      </c>
      <c r="B1463" s="12">
        <v>114.0577</v>
      </c>
      <c r="C1463" s="12">
        <v>141.23490000000001</v>
      </c>
      <c r="D1463" s="12">
        <v>100.6447</v>
      </c>
      <c r="E1463" s="12">
        <v>50.080800000000004</v>
      </c>
      <c r="F1463" s="12">
        <v>179.60040000000001</v>
      </c>
      <c r="G1463" s="12"/>
      <c r="H1463" s="12">
        <v>20.463799999999999</v>
      </c>
      <c r="I1463" s="12">
        <v>64.242000000000004</v>
      </c>
      <c r="J1463" s="12">
        <v>14.6815</v>
      </c>
      <c r="K1463" s="12">
        <v>86.203999999999994</v>
      </c>
      <c r="L1463" s="12">
        <v>69.78</v>
      </c>
      <c r="M1463" s="12">
        <v>72.75</v>
      </c>
      <c r="O1463" s="6">
        <v>45583</v>
      </c>
      <c r="P1463" s="7">
        <f t="shared" si="333"/>
        <v>-2.8287719929214802E-3</v>
      </c>
      <c r="Q1463" s="7">
        <f t="shared" si="334"/>
        <v>-2.9806513180280175E-3</v>
      </c>
      <c r="R1463" s="7">
        <f t="shared" si="335"/>
        <v>-4.5324261492755225E-3</v>
      </c>
      <c r="S1463" s="7">
        <f t="shared" si="336"/>
        <v>-1.1614472697501761E-3</v>
      </c>
      <c r="T1463" s="7">
        <f t="shared" si="337"/>
        <v>-1.3709943412827672E-3</v>
      </c>
      <c r="U1463" s="7" t="str">
        <f t="shared" si="338"/>
        <v/>
      </c>
      <c r="V1463" s="7">
        <f t="shared" si="339"/>
        <v>4.0789101780177028E-3</v>
      </c>
      <c r="W1463" s="7">
        <f t="shared" si="340"/>
        <v>1.1707064314078745E-2</v>
      </c>
      <c r="X1463" s="7">
        <f t="shared" si="341"/>
        <v>-4.8582541325520234E-3</v>
      </c>
      <c r="Y1463" s="7">
        <f t="shared" si="342"/>
        <v>3.2718451061621625E-4</v>
      </c>
      <c r="Z1463" s="7">
        <v>3.839E-3</v>
      </c>
      <c r="AA1463" s="7">
        <f t="shared" si="343"/>
        <v>-2.0987724419061979E-2</v>
      </c>
      <c r="AB1463" s="7">
        <f t="shared" si="344"/>
        <v>-2.2023728663607051E-2</v>
      </c>
      <c r="AE1463" s="6">
        <v>45583</v>
      </c>
      <c r="AF1463" s="7">
        <v>18.03</v>
      </c>
      <c r="AG1463" s="7">
        <v>47.22</v>
      </c>
      <c r="AH1463" s="7">
        <v>123.13</v>
      </c>
      <c r="AI1463" s="7">
        <f t="shared" si="330"/>
        <v>2.9699999999999989</v>
      </c>
      <c r="AJ1463" s="7">
        <v>1.82</v>
      </c>
      <c r="AK1463" s="7">
        <v>39.204000000000001</v>
      </c>
      <c r="AL1463" s="7">
        <f t="shared" si="331"/>
        <v>37.384</v>
      </c>
      <c r="AM1463" s="7">
        <v>4.83</v>
      </c>
      <c r="AN1463" s="7">
        <v>3.95</v>
      </c>
      <c r="AO1463" s="7">
        <v>4.08</v>
      </c>
      <c r="AP1463" s="7">
        <f t="shared" si="332"/>
        <v>0.12999999999999989</v>
      </c>
      <c r="AQ1463" s="7">
        <v>2.31</v>
      </c>
      <c r="AR1463" s="7">
        <v>123.91849999999999</v>
      </c>
      <c r="AS1463" s="7">
        <v>2713.7</v>
      </c>
      <c r="AT1463" s="14">
        <v>315.63099999999997</v>
      </c>
      <c r="AU1463" s="14">
        <v>99.469499999999996</v>
      </c>
      <c r="AV1463" s="14">
        <v>70.5</v>
      </c>
      <c r="AY1463" s="6">
        <v>45583</v>
      </c>
      <c r="AZ1463" s="12">
        <v>0</v>
      </c>
      <c r="BA1463" s="12">
        <v>0</v>
      </c>
      <c r="BB1463" s="12">
        <v>0</v>
      </c>
      <c r="BE1463" s="6">
        <v>45583</v>
      </c>
      <c r="BF1463" t="s">
        <v>58</v>
      </c>
      <c r="BG1463" s="52">
        <v>5</v>
      </c>
    </row>
    <row r="1464" spans="1:59" x14ac:dyDescent="0.2">
      <c r="A1464" s="6">
        <v>45586</v>
      </c>
      <c r="B1464" s="12">
        <v>114.1242</v>
      </c>
      <c r="C1464" s="12">
        <v>141.35669999999999</v>
      </c>
      <c r="D1464" s="12">
        <v>99.997100000000003</v>
      </c>
      <c r="E1464" s="12">
        <v>50.235900000000001</v>
      </c>
      <c r="F1464" s="12">
        <v>178.49629999999999</v>
      </c>
      <c r="G1464" s="12"/>
      <c r="H1464" s="12">
        <v>20.250900000000001</v>
      </c>
      <c r="I1464" s="12">
        <v>63.801099999999998</v>
      </c>
      <c r="J1464" s="12">
        <v>14.672499999999999</v>
      </c>
      <c r="K1464" s="12">
        <v>86.222800000000007</v>
      </c>
      <c r="L1464" s="12">
        <v>71.16</v>
      </c>
      <c r="M1464" s="12">
        <v>73.290000000000006</v>
      </c>
      <c r="O1464" s="6">
        <v>45586</v>
      </c>
      <c r="P1464" s="7">
        <f t="shared" si="333"/>
        <v>5.8286833340159068E-4</v>
      </c>
      <c r="Q1464" s="7">
        <f t="shared" si="334"/>
        <v>8.6202142981068393E-4</v>
      </c>
      <c r="R1464" s="7">
        <f t="shared" si="335"/>
        <v>-6.4553074069617017E-3</v>
      </c>
      <c r="S1464" s="7">
        <f t="shared" si="336"/>
        <v>3.092209444403859E-3</v>
      </c>
      <c r="T1464" s="7">
        <f t="shared" si="337"/>
        <v>-6.1665103235680864E-3</v>
      </c>
      <c r="U1464" s="7" t="str">
        <f t="shared" si="338"/>
        <v/>
      </c>
      <c r="V1464" s="7">
        <f t="shared" si="339"/>
        <v>-1.0458234519000921E-2</v>
      </c>
      <c r="W1464" s="7">
        <f t="shared" si="340"/>
        <v>-6.8867708227644412E-3</v>
      </c>
      <c r="X1464" s="7">
        <f t="shared" si="341"/>
        <v>-6.1320435252535364E-4</v>
      </c>
      <c r="Y1464" s="7">
        <f t="shared" si="342"/>
        <v>2.180635501501665E-4</v>
      </c>
      <c r="Z1464" s="7">
        <v>-1.6440000000000001E-3</v>
      </c>
      <c r="AA1464" s="7">
        <f t="shared" si="343"/>
        <v>1.9583427039006208E-2</v>
      </c>
      <c r="AB1464" s="7">
        <f t="shared" si="344"/>
        <v>7.3952678861569148E-3</v>
      </c>
      <c r="AE1464" s="6">
        <v>45586</v>
      </c>
      <c r="AF1464" s="7">
        <v>18.37</v>
      </c>
      <c r="AG1464" s="7">
        <v>46.82</v>
      </c>
      <c r="AH1464" s="7">
        <v>128.94999999999999</v>
      </c>
      <c r="AI1464" s="7">
        <f t="shared" si="330"/>
        <v>2.1300000000000097</v>
      </c>
      <c r="AJ1464" s="7">
        <v>1.76</v>
      </c>
      <c r="AK1464" s="7">
        <v>40.024000000000001</v>
      </c>
      <c r="AL1464" s="7">
        <f t="shared" si="331"/>
        <v>38.264000000000003</v>
      </c>
      <c r="AM1464" s="7">
        <v>4.83</v>
      </c>
      <c r="AN1464" s="7">
        <v>4.0199999999999996</v>
      </c>
      <c r="AO1464" s="7">
        <v>4.1900000000000004</v>
      </c>
      <c r="AP1464" s="7">
        <f t="shared" si="332"/>
        <v>0.17000000000000082</v>
      </c>
      <c r="AQ1464" s="7">
        <v>2.31</v>
      </c>
      <c r="AR1464" s="7">
        <v>124.4757</v>
      </c>
      <c r="AS1464" s="7">
        <v>2723.1001000000001</v>
      </c>
      <c r="AT1464" s="14">
        <v>315.63099999999997</v>
      </c>
      <c r="AU1464" s="14">
        <v>99.469499999999996</v>
      </c>
      <c r="AV1464" s="14">
        <v>70.5</v>
      </c>
      <c r="AY1464" s="6">
        <v>45586</v>
      </c>
      <c r="AZ1464" s="12">
        <v>0</v>
      </c>
      <c r="BA1464" s="12">
        <v>0</v>
      </c>
      <c r="BB1464" s="12">
        <v>0</v>
      </c>
      <c r="BE1464" s="6">
        <v>45586</v>
      </c>
      <c r="BF1464" t="s">
        <v>58</v>
      </c>
      <c r="BG1464" s="52">
        <v>5</v>
      </c>
    </row>
    <row r="1465" spans="1:59" x14ac:dyDescent="0.2">
      <c r="A1465" s="6">
        <v>45587</v>
      </c>
      <c r="B1465" s="12">
        <v>114.7135</v>
      </c>
      <c r="C1465" s="12">
        <v>141.39410000000001</v>
      </c>
      <c r="D1465" s="12">
        <v>100.00660000000001</v>
      </c>
      <c r="E1465" s="12">
        <v>50.507399999999997</v>
      </c>
      <c r="F1465" s="12">
        <v>179.79750000000001</v>
      </c>
      <c r="G1465" s="12"/>
      <c r="H1465" s="12">
        <v>19.6586</v>
      </c>
      <c r="I1465" s="12">
        <v>62.075699999999998</v>
      </c>
      <c r="J1465" s="12">
        <v>14.6546</v>
      </c>
      <c r="K1465" s="12">
        <v>86.232200000000006</v>
      </c>
      <c r="L1465" s="12">
        <v>72.84</v>
      </c>
      <c r="M1465" s="12">
        <v>75.59</v>
      </c>
      <c r="O1465" s="6">
        <v>45587</v>
      </c>
      <c r="P1465" s="7">
        <f t="shared" si="333"/>
        <v>5.1503865199720835E-3</v>
      </c>
      <c r="Q1465" s="7">
        <f t="shared" si="334"/>
        <v>2.6454390380606602E-4</v>
      </c>
      <c r="R1465" s="7">
        <f t="shared" si="335"/>
        <v>9.4998242603957974E-5</v>
      </c>
      <c r="S1465" s="7">
        <f t="shared" si="336"/>
        <v>5.389949650074252E-3</v>
      </c>
      <c r="T1465" s="7">
        <f t="shared" si="337"/>
        <v>7.2633448891569717E-3</v>
      </c>
      <c r="U1465" s="7" t="str">
        <f t="shared" si="338"/>
        <v/>
      </c>
      <c r="V1465" s="7">
        <f t="shared" si="339"/>
        <v>-2.968433540579847E-2</v>
      </c>
      <c r="W1465" s="7">
        <f t="shared" si="340"/>
        <v>-2.7415823569340921E-2</v>
      </c>
      <c r="X1465" s="7">
        <f t="shared" si="341"/>
        <v>-1.220714098754805E-3</v>
      </c>
      <c r="Y1465" s="7">
        <f t="shared" si="342"/>
        <v>1.0901394577503895E-4</v>
      </c>
      <c r="Z1465" s="7">
        <v>-5.31E-4</v>
      </c>
      <c r="AA1465" s="7">
        <f t="shared" si="343"/>
        <v>2.3334392061772839E-2</v>
      </c>
      <c r="AB1465" s="7">
        <f t="shared" si="344"/>
        <v>3.0899825366326555E-2</v>
      </c>
      <c r="AE1465" s="6">
        <v>45587</v>
      </c>
      <c r="AF1465" s="7">
        <v>18.2</v>
      </c>
      <c r="AG1465" s="7">
        <v>47.69</v>
      </c>
      <c r="AH1465" s="7">
        <v>129.26</v>
      </c>
      <c r="AI1465" s="7">
        <f t="shared" si="330"/>
        <v>2.75</v>
      </c>
      <c r="AJ1465" s="7">
        <v>1.76</v>
      </c>
      <c r="AK1465" s="7">
        <v>40.704000000000001</v>
      </c>
      <c r="AL1465" s="7">
        <f t="shared" si="331"/>
        <v>38.944000000000003</v>
      </c>
      <c r="AM1465" s="7">
        <v>4.83</v>
      </c>
      <c r="AN1465" s="7">
        <v>4.03</v>
      </c>
      <c r="AO1465" s="7">
        <v>4.2</v>
      </c>
      <c r="AP1465" s="7">
        <f t="shared" si="332"/>
        <v>0.16999999999999993</v>
      </c>
      <c r="AQ1465" s="7">
        <v>2.33</v>
      </c>
      <c r="AR1465" s="7">
        <v>124.41070000000001</v>
      </c>
      <c r="AS1465" s="7">
        <v>2744.2</v>
      </c>
      <c r="AT1465" s="14">
        <v>315.63099999999997</v>
      </c>
      <c r="AU1465" s="14">
        <v>99.469499999999996</v>
      </c>
      <c r="AV1465" s="14">
        <v>70.5</v>
      </c>
      <c r="AY1465" s="6">
        <v>45587</v>
      </c>
      <c r="AZ1465" s="12">
        <v>0</v>
      </c>
      <c r="BA1465" s="12">
        <v>0</v>
      </c>
      <c r="BB1465" s="12">
        <v>0</v>
      </c>
      <c r="BE1465" s="6">
        <v>45587</v>
      </c>
      <c r="BF1465" t="s">
        <v>58</v>
      </c>
      <c r="BG1465" s="52">
        <v>5</v>
      </c>
    </row>
    <row r="1466" spans="1:59" x14ac:dyDescent="0.2">
      <c r="A1466" s="6">
        <v>45588</v>
      </c>
      <c r="B1466" s="12">
        <v>114.3048</v>
      </c>
      <c r="C1466" s="12">
        <v>140.9819</v>
      </c>
      <c r="D1466" s="12">
        <v>99.539900000000003</v>
      </c>
      <c r="E1466" s="12">
        <v>49.751199999999997</v>
      </c>
      <c r="F1466" s="12">
        <v>180.26089999999999</v>
      </c>
      <c r="G1466" s="12"/>
      <c r="H1466" s="12">
        <v>18.6127</v>
      </c>
      <c r="I1466" s="12">
        <v>59.027500000000003</v>
      </c>
      <c r="J1466" s="12">
        <v>14.6546</v>
      </c>
      <c r="K1466" s="12">
        <v>86.232200000000006</v>
      </c>
      <c r="L1466" s="12">
        <v>71.37</v>
      </c>
      <c r="M1466" s="12">
        <v>74.680000000000007</v>
      </c>
      <c r="O1466" s="6">
        <v>45588</v>
      </c>
      <c r="P1466" s="7">
        <f t="shared" si="333"/>
        <v>-3.569150883256933E-3</v>
      </c>
      <c r="Q1466" s="7">
        <f t="shared" si="334"/>
        <v>-2.9195136469406394E-3</v>
      </c>
      <c r="R1466" s="7">
        <f t="shared" si="335"/>
        <v>-4.6776150015415225E-3</v>
      </c>
      <c r="S1466" s="7">
        <f t="shared" si="336"/>
        <v>-1.5085276282906077E-2</v>
      </c>
      <c r="T1466" s="7">
        <f t="shared" si="337"/>
        <v>2.5740283012942421E-3</v>
      </c>
      <c r="U1466" s="7" t="str">
        <f t="shared" si="338"/>
        <v/>
      </c>
      <c r="V1466" s="7">
        <f t="shared" si="339"/>
        <v>-5.4670758184417738E-2</v>
      </c>
      <c r="W1466" s="7">
        <f t="shared" si="340"/>
        <v>-5.0351171003101082E-2</v>
      </c>
      <c r="X1466" s="7">
        <f t="shared" si="341"/>
        <v>0</v>
      </c>
      <c r="Y1466" s="7">
        <f t="shared" si="342"/>
        <v>0</v>
      </c>
      <c r="Z1466" s="7">
        <v>-9.1789999999999997E-3</v>
      </c>
      <c r="AA1466" s="7">
        <f t="shared" si="343"/>
        <v>-2.0387641876431137E-2</v>
      </c>
      <c r="AB1466" s="7">
        <f t="shared" si="344"/>
        <v>-1.2111680630563408E-2</v>
      </c>
      <c r="AE1466" s="6">
        <v>45588</v>
      </c>
      <c r="AF1466" s="7">
        <v>19.239999999999998</v>
      </c>
      <c r="AG1466" s="7">
        <v>47.78</v>
      </c>
      <c r="AH1466" s="7">
        <v>129.05000000000001</v>
      </c>
      <c r="AI1466" s="7">
        <f t="shared" si="330"/>
        <v>3.3100000000000023</v>
      </c>
      <c r="AJ1466" s="7">
        <v>1.9</v>
      </c>
      <c r="AK1466" s="7">
        <v>41.38</v>
      </c>
      <c r="AL1466" s="7">
        <f t="shared" si="331"/>
        <v>39.480000000000004</v>
      </c>
      <c r="AM1466" s="7">
        <v>4.83</v>
      </c>
      <c r="AN1466" s="7">
        <v>4.07</v>
      </c>
      <c r="AO1466" s="7">
        <v>4.24</v>
      </c>
      <c r="AP1466" s="7">
        <f t="shared" si="332"/>
        <v>0.16999999999999993</v>
      </c>
      <c r="AQ1466" s="7">
        <v>2.31</v>
      </c>
      <c r="AR1466" s="7">
        <v>124.6931</v>
      </c>
      <c r="AS1466" s="7">
        <v>2714.3998999999999</v>
      </c>
      <c r="AT1466" s="14">
        <v>315.63099999999997</v>
      </c>
      <c r="AU1466" s="14">
        <v>99.469499999999996</v>
      </c>
      <c r="AV1466" s="14">
        <v>70.5</v>
      </c>
      <c r="AY1466" s="6">
        <v>45588</v>
      </c>
      <c r="AZ1466" s="12">
        <v>0</v>
      </c>
      <c r="BA1466" s="12">
        <v>0</v>
      </c>
      <c r="BB1466" s="12">
        <v>0</v>
      </c>
      <c r="BE1466" s="6">
        <v>45588</v>
      </c>
      <c r="BF1466" t="s">
        <v>58</v>
      </c>
      <c r="BG1466" s="52">
        <v>5</v>
      </c>
    </row>
    <row r="1467" spans="1:59" x14ac:dyDescent="0.2">
      <c r="A1467" s="6">
        <v>45589</v>
      </c>
      <c r="B1467" s="12">
        <v>113.6585</v>
      </c>
      <c r="C1467" s="12">
        <v>140.9538</v>
      </c>
      <c r="D1467" s="12">
        <v>99.406599999999997</v>
      </c>
      <c r="E1467" s="12">
        <v>49.780299999999997</v>
      </c>
      <c r="F1467" s="12">
        <v>183.721</v>
      </c>
      <c r="G1467" s="12"/>
      <c r="H1467" s="12">
        <v>18.6312</v>
      </c>
      <c r="I1467" s="12">
        <v>58.787799999999997</v>
      </c>
      <c r="J1467" s="12">
        <v>14.672499999999999</v>
      </c>
      <c r="K1467" s="12">
        <v>86.241600000000005</v>
      </c>
      <c r="L1467" s="12">
        <v>70.58</v>
      </c>
      <c r="M1467" s="12">
        <v>74.27</v>
      </c>
      <c r="O1467" s="6">
        <v>45589</v>
      </c>
      <c r="P1467" s="7">
        <f t="shared" si="333"/>
        <v>-5.6702261427463586E-3</v>
      </c>
      <c r="Q1467" s="7">
        <f t="shared" si="334"/>
        <v>-1.9933623229016943E-4</v>
      </c>
      <c r="R1467" s="7">
        <f t="shared" si="335"/>
        <v>-1.3400589600509217E-3</v>
      </c>
      <c r="S1467" s="7">
        <f t="shared" si="336"/>
        <v>5.8473952124020706E-4</v>
      </c>
      <c r="T1467" s="7">
        <f t="shared" si="337"/>
        <v>1.9013056604319189E-2</v>
      </c>
      <c r="U1467" s="7" t="str">
        <f t="shared" si="338"/>
        <v/>
      </c>
      <c r="V1467" s="7">
        <f t="shared" si="339"/>
        <v>9.9345135829165504E-4</v>
      </c>
      <c r="W1467" s="7">
        <f t="shared" si="340"/>
        <v>-4.0690866251717412E-3</v>
      </c>
      <c r="X1467" s="7">
        <f t="shared" si="341"/>
        <v>1.2207140987547792E-3</v>
      </c>
      <c r="Y1467" s="7">
        <f t="shared" si="342"/>
        <v>1.0900206303000547E-4</v>
      </c>
      <c r="Z1467" s="7">
        <v>2.16E-3</v>
      </c>
      <c r="AA1467" s="7">
        <f t="shared" si="343"/>
        <v>-1.1130794735852031E-2</v>
      </c>
      <c r="AB1467" s="7">
        <f t="shared" si="344"/>
        <v>-5.5052169923169181E-3</v>
      </c>
      <c r="AE1467" s="6">
        <v>45589</v>
      </c>
      <c r="AF1467" s="7">
        <v>19.079999999999998</v>
      </c>
      <c r="AG1467" s="7">
        <v>46.66</v>
      </c>
      <c r="AH1467" s="7">
        <v>127.48</v>
      </c>
      <c r="AI1467" s="7">
        <f t="shared" si="330"/>
        <v>3.6899999999999977</v>
      </c>
      <c r="AJ1467" s="7">
        <v>2.04</v>
      </c>
      <c r="AK1467" s="7">
        <v>42.154000000000003</v>
      </c>
      <c r="AL1467" s="7">
        <f t="shared" si="331"/>
        <v>40.114000000000004</v>
      </c>
      <c r="AM1467" s="7">
        <v>4.83</v>
      </c>
      <c r="AN1467" s="7">
        <v>4.07</v>
      </c>
      <c r="AO1467" s="7">
        <v>4.21</v>
      </c>
      <c r="AP1467" s="7">
        <f t="shared" si="332"/>
        <v>0.13999999999999968</v>
      </c>
      <c r="AQ1467" s="7">
        <v>2.2999999999999998</v>
      </c>
      <c r="AR1467" s="7">
        <v>124.5127</v>
      </c>
      <c r="AS1467" s="7">
        <v>2734.8998999999999</v>
      </c>
      <c r="AT1467" s="14">
        <v>315.63099999999997</v>
      </c>
      <c r="AU1467" s="14">
        <v>99.469499999999996</v>
      </c>
      <c r="AV1467" s="14">
        <v>70.5</v>
      </c>
      <c r="AY1467" s="6">
        <v>45589</v>
      </c>
      <c r="AZ1467" s="12">
        <v>0</v>
      </c>
      <c r="BA1467" s="12">
        <v>0</v>
      </c>
      <c r="BB1467" s="12">
        <v>0</v>
      </c>
      <c r="BE1467" s="6">
        <v>45589</v>
      </c>
      <c r="BF1467" t="s">
        <v>58</v>
      </c>
      <c r="BG1467" s="52">
        <v>5</v>
      </c>
    </row>
    <row r="1468" spans="1:59" x14ac:dyDescent="0.2">
      <c r="A1468" s="6">
        <v>45590</v>
      </c>
      <c r="B1468" s="12">
        <v>113.5635</v>
      </c>
      <c r="C1468" s="12">
        <v>141.2911</v>
      </c>
      <c r="D1468" s="12">
        <v>99.587500000000006</v>
      </c>
      <c r="E1468" s="12">
        <v>50.003300000000003</v>
      </c>
      <c r="F1468" s="12">
        <v>182.3014</v>
      </c>
      <c r="G1468" s="12"/>
      <c r="H1468" s="12">
        <v>18.723800000000001</v>
      </c>
      <c r="I1468" s="12">
        <v>59.449199999999998</v>
      </c>
      <c r="J1468" s="12">
        <v>14.7172</v>
      </c>
      <c r="K1468" s="12">
        <v>86.279300000000006</v>
      </c>
      <c r="L1468" s="12">
        <v>72.02</v>
      </c>
      <c r="M1468" s="12">
        <v>75.62</v>
      </c>
      <c r="O1468" s="6">
        <v>45590</v>
      </c>
      <c r="P1468" s="7">
        <f t="shared" si="333"/>
        <v>-8.3618668557973008E-4</v>
      </c>
      <c r="Q1468" s="7">
        <f t="shared" si="334"/>
        <v>2.3901240417400068E-3</v>
      </c>
      <c r="R1468" s="7">
        <f t="shared" si="335"/>
        <v>1.8181448578895817E-3</v>
      </c>
      <c r="S1468" s="7">
        <f t="shared" si="336"/>
        <v>4.4696798122821259E-3</v>
      </c>
      <c r="T1468" s="7">
        <f t="shared" si="337"/>
        <v>-7.7569412042544439E-3</v>
      </c>
      <c r="U1468" s="7" t="str">
        <f t="shared" si="338"/>
        <v/>
      </c>
      <c r="V1468" s="7">
        <f t="shared" si="339"/>
        <v>4.9578471250168767E-3</v>
      </c>
      <c r="W1468" s="7">
        <f t="shared" si="340"/>
        <v>1.1187815976147954E-2</v>
      </c>
      <c r="X1468" s="7">
        <f t="shared" si="341"/>
        <v>3.0418843654509008E-3</v>
      </c>
      <c r="Y1468" s="7">
        <f t="shared" si="342"/>
        <v>4.3704850368962218E-4</v>
      </c>
      <c r="Z1468" s="7">
        <v>-3.4499999999999998E-4</v>
      </c>
      <c r="AA1468" s="7">
        <f t="shared" si="343"/>
        <v>2.0197039973605242E-2</v>
      </c>
      <c r="AB1468" s="7">
        <f t="shared" si="344"/>
        <v>1.8013696781581837E-2</v>
      </c>
      <c r="AE1468" s="6">
        <v>45590</v>
      </c>
      <c r="AF1468" s="7">
        <v>20.329999999999998</v>
      </c>
      <c r="AG1468" s="7">
        <v>48.97</v>
      </c>
      <c r="AH1468" s="7">
        <v>128.4</v>
      </c>
      <c r="AI1468" s="7">
        <f t="shared" si="330"/>
        <v>3.6000000000000085</v>
      </c>
      <c r="AJ1468" s="7">
        <v>1.93</v>
      </c>
      <c r="AK1468" s="7">
        <v>43.512999999999998</v>
      </c>
      <c r="AL1468" s="7">
        <f t="shared" si="331"/>
        <v>41.582999999999998</v>
      </c>
      <c r="AM1468" s="7">
        <v>4.83</v>
      </c>
      <c r="AN1468" s="7">
        <v>4.1100000000000003</v>
      </c>
      <c r="AO1468" s="7">
        <v>4.25</v>
      </c>
      <c r="AP1468" s="7">
        <f t="shared" si="332"/>
        <v>0.13999999999999968</v>
      </c>
      <c r="AQ1468" s="7">
        <v>2.29</v>
      </c>
      <c r="AR1468" s="7">
        <v>124.6105</v>
      </c>
      <c r="AS1468" s="7">
        <v>2740.8998999999999</v>
      </c>
      <c r="AT1468" s="14">
        <v>315.63099999999997</v>
      </c>
      <c r="AU1468" s="14">
        <v>99.469499999999996</v>
      </c>
      <c r="AV1468" s="14">
        <v>70.5</v>
      </c>
      <c r="AY1468" s="6">
        <v>45590</v>
      </c>
      <c r="AZ1468" s="12">
        <v>0</v>
      </c>
      <c r="BA1468" s="12">
        <v>0</v>
      </c>
      <c r="BB1468" s="12">
        <v>0</v>
      </c>
      <c r="BE1468" s="6">
        <v>45590</v>
      </c>
      <c r="BF1468" t="s">
        <v>58</v>
      </c>
      <c r="BG1468" s="52">
        <v>5</v>
      </c>
    </row>
    <row r="1469" spans="1:59" x14ac:dyDescent="0.2">
      <c r="A1469" s="6">
        <v>45593</v>
      </c>
      <c r="B1469" s="12">
        <v>113.0027</v>
      </c>
      <c r="C1469" s="12">
        <v>141.03809999999999</v>
      </c>
      <c r="D1469" s="12">
        <v>98.349400000000003</v>
      </c>
      <c r="E1469" s="12">
        <v>49.082299999999996</v>
      </c>
      <c r="F1469" s="12">
        <v>180.97059999999999</v>
      </c>
      <c r="G1469" s="12"/>
      <c r="H1469" s="12">
        <v>18.288699999999999</v>
      </c>
      <c r="I1469" s="12">
        <v>58.4236</v>
      </c>
      <c r="J1469" s="12">
        <v>14.672499999999999</v>
      </c>
      <c r="K1469" s="12">
        <v>86.279300000000006</v>
      </c>
      <c r="L1469" s="12">
        <v>67.650000000000006</v>
      </c>
      <c r="M1469" s="12">
        <v>71.87</v>
      </c>
      <c r="O1469" s="6">
        <v>45593</v>
      </c>
      <c r="P1469" s="7">
        <f t="shared" si="333"/>
        <v>-4.9504396091423174E-3</v>
      </c>
      <c r="Q1469" s="7">
        <f t="shared" si="334"/>
        <v>-1.7922345100816915E-3</v>
      </c>
      <c r="R1469" s="7">
        <f t="shared" si="335"/>
        <v>-1.2510210550930439E-2</v>
      </c>
      <c r="S1469" s="7">
        <f t="shared" si="336"/>
        <v>-1.8590522239844341E-2</v>
      </c>
      <c r="T1469" s="7">
        <f t="shared" si="337"/>
        <v>-7.3267741707938212E-3</v>
      </c>
      <c r="U1469" s="7" t="str">
        <f t="shared" si="338"/>
        <v/>
      </c>
      <c r="V1469" s="7">
        <f t="shared" si="339"/>
        <v>-2.351205911708882E-2</v>
      </c>
      <c r="W1469" s="7">
        <f t="shared" si="340"/>
        <v>-1.7402248567024305E-2</v>
      </c>
      <c r="X1469" s="7">
        <f t="shared" si="341"/>
        <v>-3.0418843654508258E-3</v>
      </c>
      <c r="Y1469" s="7">
        <f t="shared" si="342"/>
        <v>0</v>
      </c>
      <c r="Z1469" s="7">
        <v>3.0869999999999999E-3</v>
      </c>
      <c r="AA1469" s="7">
        <f t="shared" si="343"/>
        <v>-6.2596503603931944E-2</v>
      </c>
      <c r="AB1469" s="7">
        <f t="shared" si="344"/>
        <v>-5.0861866982435493E-2</v>
      </c>
      <c r="AE1469" s="6">
        <v>45593</v>
      </c>
      <c r="AF1469" s="7">
        <v>19.8</v>
      </c>
      <c r="AG1469" s="7">
        <v>42.96</v>
      </c>
      <c r="AH1469" s="7">
        <v>130.91999999999999</v>
      </c>
      <c r="AI1469" s="7">
        <f t="shared" si="330"/>
        <v>4.2199999999999989</v>
      </c>
      <c r="AJ1469" s="7">
        <v>2.0299999999999998</v>
      </c>
      <c r="AK1469" s="7">
        <v>42.518999999999998</v>
      </c>
      <c r="AL1469" s="7">
        <f t="shared" si="331"/>
        <v>40.488999999999997</v>
      </c>
      <c r="AM1469" s="7">
        <v>4.83</v>
      </c>
      <c r="AN1469" s="7">
        <v>4.12</v>
      </c>
      <c r="AO1469" s="7">
        <v>4.28</v>
      </c>
      <c r="AP1469" s="7">
        <f t="shared" si="332"/>
        <v>0.16000000000000014</v>
      </c>
      <c r="AQ1469" s="7">
        <v>2.29</v>
      </c>
      <c r="AR1469" s="7">
        <v>124.80759999999999</v>
      </c>
      <c r="AS1469" s="7">
        <v>2742.8998999999999</v>
      </c>
      <c r="AT1469" s="14">
        <v>315.63099999999997</v>
      </c>
      <c r="AU1469" s="14">
        <v>99.469499999999996</v>
      </c>
      <c r="AV1469" s="14">
        <v>70.5</v>
      </c>
      <c r="AY1469" s="6">
        <v>45593</v>
      </c>
      <c r="AZ1469" s="12">
        <v>0</v>
      </c>
      <c r="BA1469" s="12">
        <v>0</v>
      </c>
      <c r="BB1469" s="12">
        <v>0</v>
      </c>
      <c r="BE1469" s="6">
        <v>45593</v>
      </c>
      <c r="BF1469" t="s">
        <v>58</v>
      </c>
      <c r="BG1469" s="52">
        <v>5</v>
      </c>
    </row>
    <row r="1470" spans="1:59" x14ac:dyDescent="0.2">
      <c r="A1470" s="6">
        <v>45594</v>
      </c>
      <c r="B1470" s="12">
        <v>111.4631</v>
      </c>
      <c r="C1470" s="12">
        <v>139.1456</v>
      </c>
      <c r="D1470" s="12">
        <v>97.454099999999997</v>
      </c>
      <c r="E1470" s="12">
        <v>48.549100000000003</v>
      </c>
      <c r="F1470" s="12">
        <v>179.93559999999999</v>
      </c>
      <c r="G1470" s="12"/>
      <c r="H1470" s="12">
        <v>18.279499999999999</v>
      </c>
      <c r="I1470" s="12">
        <v>56.861199999999997</v>
      </c>
      <c r="J1470" s="12">
        <v>14.6546</v>
      </c>
      <c r="K1470" s="12">
        <v>86.298100000000005</v>
      </c>
      <c r="L1470" s="12">
        <v>67.48</v>
      </c>
      <c r="M1470" s="12">
        <v>71.09</v>
      </c>
      <c r="O1470" s="6">
        <v>45594</v>
      </c>
      <c r="P1470" s="7">
        <f t="shared" si="333"/>
        <v>-1.3718117809351E-2</v>
      </c>
      <c r="Q1470" s="7">
        <f t="shared" si="334"/>
        <v>-1.3509199724631459E-2</v>
      </c>
      <c r="R1470" s="7">
        <f t="shared" si="335"/>
        <v>-9.1449462291462637E-3</v>
      </c>
      <c r="S1470" s="7">
        <f t="shared" si="336"/>
        <v>-1.0922824035000157E-2</v>
      </c>
      <c r="T1470" s="7">
        <f t="shared" si="337"/>
        <v>-5.7355780385719562E-3</v>
      </c>
      <c r="U1470" s="7" t="str">
        <f t="shared" si="338"/>
        <v/>
      </c>
      <c r="V1470" s="7">
        <f t="shared" si="339"/>
        <v>-5.0316943104136344E-4</v>
      </c>
      <c r="W1470" s="7">
        <f t="shared" si="340"/>
        <v>-2.7106707325663691E-2</v>
      </c>
      <c r="X1470" s="7">
        <f t="shared" si="341"/>
        <v>-1.220714098754805E-3</v>
      </c>
      <c r="Y1470" s="7">
        <f t="shared" si="342"/>
        <v>2.1787325657207326E-4</v>
      </c>
      <c r="Z1470" s="7">
        <v>1.6169999999999999E-3</v>
      </c>
      <c r="AA1470" s="7">
        <f t="shared" si="343"/>
        <v>-2.5160969390295405E-3</v>
      </c>
      <c r="AB1470" s="7">
        <f t="shared" si="344"/>
        <v>-1.0912251538959522E-2</v>
      </c>
      <c r="AE1470" s="6">
        <v>45594</v>
      </c>
      <c r="AF1470" s="7">
        <v>19.34</v>
      </c>
      <c r="AG1470" s="7">
        <v>42.47</v>
      </c>
      <c r="AH1470" s="7">
        <v>131.87</v>
      </c>
      <c r="AI1470" s="7">
        <f t="shared" si="330"/>
        <v>3.6099999999999994</v>
      </c>
      <c r="AJ1470" s="7">
        <v>1.82</v>
      </c>
      <c r="AK1470" s="7">
        <v>42.869</v>
      </c>
      <c r="AL1470" s="7">
        <f t="shared" si="331"/>
        <v>41.048999999999999</v>
      </c>
      <c r="AM1470" s="7">
        <v>4.83</v>
      </c>
      <c r="AN1470" s="7">
        <v>4.1100000000000003</v>
      </c>
      <c r="AO1470" s="7">
        <v>4.28</v>
      </c>
      <c r="AP1470" s="7">
        <f t="shared" si="332"/>
        <v>0.16999999999999993</v>
      </c>
      <c r="AQ1470" s="7">
        <v>2.2999999999999998</v>
      </c>
      <c r="AR1470" s="7">
        <v>124.8612</v>
      </c>
      <c r="AS1470" s="7">
        <v>2768.3998999999999</v>
      </c>
      <c r="AT1470" s="14">
        <v>315.63099999999997</v>
      </c>
      <c r="AU1470" s="14">
        <v>99.469499999999996</v>
      </c>
      <c r="AV1470" s="14">
        <v>70.5</v>
      </c>
      <c r="AY1470" s="6">
        <v>45594</v>
      </c>
      <c r="AZ1470" s="12">
        <v>0</v>
      </c>
      <c r="BA1470" s="12">
        <v>0</v>
      </c>
      <c r="BB1470" s="12">
        <v>0</v>
      </c>
      <c r="BE1470" s="6">
        <v>45594</v>
      </c>
      <c r="BF1470" t="s">
        <v>58</v>
      </c>
      <c r="BG1470" s="52">
        <v>5</v>
      </c>
    </row>
    <row r="1471" spans="1:59" x14ac:dyDescent="0.2">
      <c r="A1471" s="6">
        <v>45595</v>
      </c>
      <c r="B1471" s="12">
        <v>110.9024</v>
      </c>
      <c r="C1471" s="12">
        <v>138.70529999999999</v>
      </c>
      <c r="D1471" s="12">
        <v>98.082700000000003</v>
      </c>
      <c r="E1471" s="12">
        <v>48.636400000000002</v>
      </c>
      <c r="F1471" s="12">
        <v>179.33420000000001</v>
      </c>
      <c r="G1471" s="12"/>
      <c r="H1471" s="12">
        <v>17.927800000000001</v>
      </c>
      <c r="I1471" s="12">
        <v>55.662999999999997</v>
      </c>
      <c r="J1471" s="12">
        <v>14.735099999999999</v>
      </c>
      <c r="K1471" s="12">
        <v>86.307400000000001</v>
      </c>
      <c r="L1471" s="12">
        <v>68.91</v>
      </c>
      <c r="M1471" s="12">
        <v>73.209999999999994</v>
      </c>
      <c r="O1471" s="6">
        <v>45595</v>
      </c>
      <c r="P1471" s="7">
        <f t="shared" si="333"/>
        <v>-5.0430591825668088E-3</v>
      </c>
      <c r="Q1471" s="7">
        <f t="shared" si="334"/>
        <v>-3.1693283595958404E-3</v>
      </c>
      <c r="R1471" s="7">
        <f t="shared" si="335"/>
        <v>6.4295024307139265E-3</v>
      </c>
      <c r="S1471" s="7">
        <f t="shared" si="336"/>
        <v>1.7965647855104072E-3</v>
      </c>
      <c r="T1471" s="7">
        <f t="shared" si="337"/>
        <v>-3.3479048989416135E-3</v>
      </c>
      <c r="U1471" s="7" t="str">
        <f t="shared" si="338"/>
        <v/>
      </c>
      <c r="V1471" s="7">
        <f t="shared" si="339"/>
        <v>-1.942763265197698E-2</v>
      </c>
      <c r="W1471" s="7">
        <f t="shared" si="340"/>
        <v>-2.1297557151506774E-2</v>
      </c>
      <c r="X1471" s="7">
        <f t="shared" si="341"/>
        <v>5.4781233776377749E-3</v>
      </c>
      <c r="Y1471" s="7">
        <f t="shared" si="342"/>
        <v>1.0776018155848717E-4</v>
      </c>
      <c r="Z1471" s="7">
        <v>-3.0300000000000001E-3</v>
      </c>
      <c r="AA1471" s="7">
        <f t="shared" si="343"/>
        <v>2.0970047691348949E-2</v>
      </c>
      <c r="AB1471" s="7">
        <f t="shared" si="344"/>
        <v>2.9385343717159396E-2</v>
      </c>
      <c r="AE1471" s="6">
        <v>45595</v>
      </c>
      <c r="AF1471" s="7">
        <v>20.350000000000001</v>
      </c>
      <c r="AG1471" s="7">
        <v>41.13</v>
      </c>
      <c r="AH1471" s="7">
        <v>130.80000000000001</v>
      </c>
      <c r="AI1471" s="7">
        <f t="shared" si="330"/>
        <v>4.2999999999999972</v>
      </c>
      <c r="AJ1471" s="7">
        <v>2.0299999999999998</v>
      </c>
      <c r="AK1471" s="7">
        <v>40.902999999999999</v>
      </c>
      <c r="AL1471" s="7">
        <f t="shared" si="331"/>
        <v>38.872999999999998</v>
      </c>
      <c r="AM1471" s="7">
        <v>4.83</v>
      </c>
      <c r="AN1471" s="7">
        <v>4.1500000000000004</v>
      </c>
      <c r="AO1471" s="7">
        <v>4.29</v>
      </c>
      <c r="AP1471" s="7">
        <f t="shared" si="332"/>
        <v>0.13999999999999968</v>
      </c>
      <c r="AQ1471" s="7">
        <v>2.34</v>
      </c>
      <c r="AR1471" s="7">
        <v>124.81529999999999</v>
      </c>
      <c r="AS1471" s="7">
        <v>2788.5</v>
      </c>
      <c r="AT1471" s="14">
        <v>315.63099999999997</v>
      </c>
      <c r="AU1471" s="14">
        <v>99.469499999999996</v>
      </c>
      <c r="AV1471" s="14">
        <v>70.5</v>
      </c>
      <c r="AY1471" s="6">
        <v>45595</v>
      </c>
      <c r="AZ1471" s="12">
        <v>0</v>
      </c>
      <c r="BA1471" s="12">
        <v>0</v>
      </c>
      <c r="BB1471" s="12">
        <v>0</v>
      </c>
      <c r="BE1471" s="6">
        <v>45595</v>
      </c>
      <c r="BF1471" t="s">
        <v>58</v>
      </c>
      <c r="BG1471" s="52">
        <v>5</v>
      </c>
    </row>
    <row r="1472" spans="1:59" x14ac:dyDescent="0.2">
      <c r="A1472" s="6">
        <v>45596</v>
      </c>
      <c r="B1472" s="12">
        <v>110.9879</v>
      </c>
      <c r="C1472" s="12">
        <v>139.42670000000001</v>
      </c>
      <c r="D1472" s="12">
        <v>104.33069999999999</v>
      </c>
      <c r="E1472" s="12">
        <v>48.578200000000002</v>
      </c>
      <c r="F1472" s="12">
        <v>188.65979999999999</v>
      </c>
      <c r="G1472" s="12"/>
      <c r="H1472" s="12">
        <v>18.038900000000002</v>
      </c>
      <c r="I1472" s="12">
        <v>55.854700000000001</v>
      </c>
      <c r="J1472" s="12">
        <v>14.7441</v>
      </c>
      <c r="K1472" s="12">
        <v>86.326300000000003</v>
      </c>
      <c r="L1472" s="12">
        <v>69.58</v>
      </c>
      <c r="M1472" s="12">
        <v>73.25</v>
      </c>
      <c r="O1472" s="6">
        <v>45596</v>
      </c>
      <c r="P1472" s="7">
        <f t="shared" si="333"/>
        <v>7.7065112113105497E-4</v>
      </c>
      <c r="Q1472" s="7">
        <f t="shared" si="334"/>
        <v>5.1874765775501005E-3</v>
      </c>
      <c r="R1472" s="7">
        <f t="shared" si="335"/>
        <v>6.1754661579783911E-2</v>
      </c>
      <c r="S1472" s="7">
        <f t="shared" si="336"/>
        <v>-1.1973511582252403E-3</v>
      </c>
      <c r="T1472" s="7">
        <f t="shared" si="337"/>
        <v>5.0694288917262222E-2</v>
      </c>
      <c r="U1472" s="7" t="str">
        <f t="shared" si="338"/>
        <v/>
      </c>
      <c r="V1472" s="7">
        <f t="shared" si="339"/>
        <v>6.1779564632805078E-3</v>
      </c>
      <c r="W1472" s="7">
        <f t="shared" si="340"/>
        <v>3.4380226425843692E-3</v>
      </c>
      <c r="X1472" s="7">
        <f t="shared" si="341"/>
        <v>6.1060003525370533E-4</v>
      </c>
      <c r="Y1472" s="7">
        <f t="shared" si="342"/>
        <v>2.189607252293832E-4</v>
      </c>
      <c r="Z1472" s="7">
        <v>-1.9798E-2</v>
      </c>
      <c r="AA1472" s="7">
        <f t="shared" si="343"/>
        <v>9.6758643546793737E-3</v>
      </c>
      <c r="AB1472" s="7">
        <f t="shared" si="344"/>
        <v>5.462242386253906E-4</v>
      </c>
      <c r="AE1472" s="6">
        <v>45596</v>
      </c>
      <c r="AF1472" s="7">
        <v>23.16</v>
      </c>
      <c r="AG1472" s="7">
        <v>48.79</v>
      </c>
      <c r="AH1472" s="7">
        <v>135.18</v>
      </c>
      <c r="AI1472" s="7">
        <f t="shared" si="330"/>
        <v>3.6700000000000017</v>
      </c>
      <c r="AJ1472" s="7">
        <v>1.82</v>
      </c>
      <c r="AK1472" s="7">
        <v>40.588000000000001</v>
      </c>
      <c r="AL1472" s="7">
        <f t="shared" si="331"/>
        <v>38.768000000000001</v>
      </c>
      <c r="AM1472" s="7">
        <v>4.83</v>
      </c>
      <c r="AN1472" s="7">
        <v>4.16</v>
      </c>
      <c r="AO1472" s="7">
        <v>4.28</v>
      </c>
      <c r="AP1472" s="7">
        <f t="shared" si="332"/>
        <v>0.12000000000000011</v>
      </c>
      <c r="AQ1472" s="7">
        <v>2.33</v>
      </c>
      <c r="AR1472" s="7">
        <v>124.7988</v>
      </c>
      <c r="AS1472" s="7">
        <v>2738.3</v>
      </c>
      <c r="AT1472" s="14">
        <v>315.63099999999997</v>
      </c>
      <c r="AU1472" s="14">
        <v>99.469499999999996</v>
      </c>
      <c r="AV1472" s="14">
        <v>70.5</v>
      </c>
      <c r="AY1472" s="6">
        <v>45596</v>
      </c>
      <c r="AZ1472" s="12">
        <v>0</v>
      </c>
      <c r="BA1472" s="12">
        <v>0</v>
      </c>
      <c r="BB1472" s="12">
        <v>0</v>
      </c>
      <c r="BE1472" s="6">
        <v>45596</v>
      </c>
      <c r="BF1472" t="s">
        <v>58</v>
      </c>
      <c r="BG1472" s="52">
        <v>5</v>
      </c>
    </row>
    <row r="1473" spans="1:59" x14ac:dyDescent="0.2">
      <c r="A1473" s="6">
        <v>45597</v>
      </c>
      <c r="B1473" s="12">
        <v>109.2487</v>
      </c>
      <c r="C1473" s="12">
        <v>143.4084</v>
      </c>
      <c r="D1473" s="12">
        <v>102.7115</v>
      </c>
      <c r="E1473" s="12">
        <v>48.054699999999997</v>
      </c>
      <c r="F1473" s="12">
        <v>184.88419999999999</v>
      </c>
      <c r="G1473" s="12"/>
      <c r="H1473" s="12">
        <v>17.946300000000001</v>
      </c>
      <c r="I1473" s="12">
        <v>55.969700000000003</v>
      </c>
      <c r="J1473" s="12">
        <v>14.699400000000001</v>
      </c>
      <c r="K1473" s="12">
        <v>86.363100000000003</v>
      </c>
      <c r="L1473" s="12">
        <v>69.81</v>
      </c>
      <c r="M1473" s="12">
        <v>73.63</v>
      </c>
      <c r="O1473" s="6">
        <v>45597</v>
      </c>
      <c r="P1473" s="7">
        <f t="shared" si="333"/>
        <v>-1.5794251770010266E-2</v>
      </c>
      <c r="Q1473" s="7">
        <f t="shared" si="334"/>
        <v>2.8157488719234462E-2</v>
      </c>
      <c r="R1473" s="7">
        <f t="shared" si="335"/>
        <v>-1.5641574640344019E-2</v>
      </c>
      <c r="S1473" s="7">
        <f t="shared" si="336"/>
        <v>-1.0834925193659875E-2</v>
      </c>
      <c r="T1473" s="7">
        <f t="shared" si="337"/>
        <v>-2.0215709966587569E-2</v>
      </c>
      <c r="U1473" s="7" t="str">
        <f t="shared" si="338"/>
        <v/>
      </c>
      <c r="V1473" s="7">
        <f t="shared" si="339"/>
        <v>-5.1465716123738842E-3</v>
      </c>
      <c r="W1473" s="7">
        <f t="shared" si="340"/>
        <v>2.0567969162627441E-3</v>
      </c>
      <c r="X1473" s="7">
        <f t="shared" si="341"/>
        <v>-3.0363261393379268E-3</v>
      </c>
      <c r="Y1473" s="7">
        <f t="shared" si="342"/>
        <v>4.2619871928486434E-4</v>
      </c>
      <c r="Z1473" s="7">
        <v>4.2119999999999996E-3</v>
      </c>
      <c r="AA1473" s="7">
        <f t="shared" si="343"/>
        <v>3.3000962585141595E-3</v>
      </c>
      <c r="AB1473" s="7">
        <f t="shared" si="344"/>
        <v>5.1743034834487904E-3</v>
      </c>
      <c r="AE1473" s="6">
        <v>45597</v>
      </c>
      <c r="AF1473" s="7">
        <v>21.88</v>
      </c>
      <c r="AG1473" s="7">
        <v>44.14</v>
      </c>
      <c r="AH1473" s="7">
        <v>132.58000000000001</v>
      </c>
      <c r="AI1473" s="7">
        <f t="shared" si="330"/>
        <v>3.8199999999999932</v>
      </c>
      <c r="AJ1473" s="7">
        <v>1.42</v>
      </c>
      <c r="AK1473" s="7">
        <v>39.174999999999997</v>
      </c>
      <c r="AL1473" s="7">
        <f t="shared" si="331"/>
        <v>37.754999999999995</v>
      </c>
      <c r="AM1473" s="7">
        <v>4.83</v>
      </c>
      <c r="AN1473" s="7">
        <v>4.21</v>
      </c>
      <c r="AO1473" s="7">
        <v>4.37</v>
      </c>
      <c r="AP1473" s="7">
        <f t="shared" si="332"/>
        <v>0.16000000000000014</v>
      </c>
      <c r="AQ1473" s="7">
        <v>2.33</v>
      </c>
      <c r="AR1473" s="7">
        <v>124.80759999999999</v>
      </c>
      <c r="AS1473" s="7">
        <v>2738.6001000000001</v>
      </c>
      <c r="AT1473" s="14">
        <v>316.52800000000002</v>
      </c>
      <c r="AU1473" s="14">
        <v>99.292500000000004</v>
      </c>
      <c r="AV1473" s="14">
        <v>71.8</v>
      </c>
      <c r="AY1473" s="6">
        <v>45597</v>
      </c>
      <c r="AZ1473" s="12">
        <v>0</v>
      </c>
      <c r="BA1473" s="12">
        <v>0</v>
      </c>
      <c r="BB1473" s="12">
        <v>0</v>
      </c>
      <c r="BE1473" s="6">
        <v>45597</v>
      </c>
      <c r="BF1473" t="s">
        <v>58</v>
      </c>
      <c r="BG1473" s="52">
        <v>5</v>
      </c>
    </row>
    <row r="1474" spans="1:59" x14ac:dyDescent="0.2">
      <c r="A1474" s="6">
        <v>45600</v>
      </c>
      <c r="B1474" s="12">
        <v>112.72709999999999</v>
      </c>
      <c r="C1474" s="12">
        <v>144.2516</v>
      </c>
      <c r="D1474" s="12">
        <v>103.68300000000001</v>
      </c>
      <c r="E1474" s="12">
        <v>49.014400000000002</v>
      </c>
      <c r="F1474" s="12">
        <v>186.08690000000001</v>
      </c>
      <c r="G1474" s="12"/>
      <c r="H1474" s="12">
        <v>17.7057</v>
      </c>
      <c r="I1474" s="12">
        <v>55.519199999999998</v>
      </c>
      <c r="J1474" s="12">
        <v>14.770899999999999</v>
      </c>
      <c r="K1474" s="12">
        <v>86.382000000000005</v>
      </c>
      <c r="L1474" s="12">
        <v>71.83</v>
      </c>
      <c r="M1474" s="12">
        <v>74.89</v>
      </c>
      <c r="O1474" s="6">
        <v>45600</v>
      </c>
      <c r="P1474" s="7">
        <f t="shared" si="333"/>
        <v>3.1342918950072567E-2</v>
      </c>
      <c r="Q1474" s="7">
        <f t="shared" si="334"/>
        <v>5.8624933253257567E-3</v>
      </c>
      <c r="R1474" s="7">
        <f t="shared" si="335"/>
        <v>9.4140800739739346E-3</v>
      </c>
      <c r="S1474" s="7">
        <f t="shared" si="336"/>
        <v>1.9774187079074908E-2</v>
      </c>
      <c r="T1474" s="7">
        <f t="shared" si="337"/>
        <v>6.4840857619023326E-3</v>
      </c>
      <c r="U1474" s="7" t="str">
        <f t="shared" si="338"/>
        <v/>
      </c>
      <c r="V1474" s="7">
        <f t="shared" si="339"/>
        <v>-1.3497343916957248E-2</v>
      </c>
      <c r="W1474" s="7">
        <f t="shared" si="340"/>
        <v>-8.0815660017767403E-3</v>
      </c>
      <c r="X1474" s="7">
        <f t="shared" si="341"/>
        <v>4.8523523880537869E-3</v>
      </c>
      <c r="Y1474" s="7">
        <f t="shared" si="342"/>
        <v>2.1881952165850175E-4</v>
      </c>
      <c r="Z1474" s="7">
        <v>-2.1559999999999999E-3</v>
      </c>
      <c r="AA1474" s="7">
        <f t="shared" si="343"/>
        <v>2.8524950104400027E-2</v>
      </c>
      <c r="AB1474" s="7">
        <f t="shared" si="344"/>
        <v>1.6967818880650225E-2</v>
      </c>
      <c r="AE1474" s="6">
        <v>45600</v>
      </c>
      <c r="AF1474" s="7">
        <v>21.98</v>
      </c>
      <c r="AG1474" s="7">
        <v>45.75</v>
      </c>
      <c r="AH1474" s="7">
        <v>136.25</v>
      </c>
      <c r="AI1474" s="7">
        <f t="shared" si="330"/>
        <v>3.0600000000000023</v>
      </c>
      <c r="AJ1474" s="7">
        <v>1.35</v>
      </c>
      <c r="AK1474" s="7">
        <v>40.301000000000002</v>
      </c>
      <c r="AL1474" s="7">
        <f t="shared" si="331"/>
        <v>38.951000000000001</v>
      </c>
      <c r="AM1474" s="7">
        <v>4.83</v>
      </c>
      <c r="AN1474" s="7">
        <v>4.17</v>
      </c>
      <c r="AO1474" s="7">
        <v>4.3099999999999996</v>
      </c>
      <c r="AP1474" s="7">
        <f t="shared" si="332"/>
        <v>0.13999999999999968</v>
      </c>
      <c r="AQ1474" s="7">
        <v>2.2799999999999998</v>
      </c>
      <c r="AR1474" s="7">
        <v>124.5903</v>
      </c>
      <c r="AS1474" s="7">
        <v>2736.1001000000001</v>
      </c>
      <c r="AT1474" s="14">
        <v>316.52800000000002</v>
      </c>
      <c r="AU1474" s="14">
        <v>99.292500000000004</v>
      </c>
      <c r="AV1474" s="14">
        <v>71.8</v>
      </c>
      <c r="AY1474" s="6">
        <v>45600</v>
      </c>
      <c r="AZ1474" s="12">
        <v>0</v>
      </c>
      <c r="BA1474" s="12">
        <v>0</v>
      </c>
      <c r="BB1474" s="12">
        <v>0</v>
      </c>
      <c r="BE1474" s="6">
        <v>45600</v>
      </c>
      <c r="BF1474" t="s">
        <v>58</v>
      </c>
      <c r="BG1474" s="52">
        <v>5</v>
      </c>
    </row>
    <row r="1475" spans="1:59" x14ac:dyDescent="0.2">
      <c r="A1475" s="6">
        <v>45601</v>
      </c>
      <c r="B1475" s="12">
        <v>113.0598</v>
      </c>
      <c r="C1475" s="12">
        <v>143.727</v>
      </c>
      <c r="D1475" s="12">
        <v>104.0164</v>
      </c>
      <c r="E1475" s="12">
        <v>48.859299999999998</v>
      </c>
      <c r="F1475" s="12">
        <v>189.84270000000001</v>
      </c>
      <c r="G1475" s="12"/>
      <c r="H1475" s="12">
        <v>17.557600000000001</v>
      </c>
      <c r="I1475" s="12">
        <v>55.106999999999999</v>
      </c>
      <c r="J1475" s="12">
        <v>15.1198</v>
      </c>
      <c r="K1475" s="12">
        <v>86.382000000000005</v>
      </c>
      <c r="L1475" s="12">
        <v>72.260000000000005</v>
      </c>
      <c r="M1475" s="12">
        <v>76.98</v>
      </c>
      <c r="O1475" s="6">
        <v>45601</v>
      </c>
      <c r="P1475" s="7">
        <f t="shared" si="333"/>
        <v>2.9470287318793509E-3</v>
      </c>
      <c r="Q1475" s="7">
        <f t="shared" si="334"/>
        <v>-3.6433303050197848E-3</v>
      </c>
      <c r="R1475" s="7">
        <f t="shared" si="335"/>
        <v>3.2104116464046323E-3</v>
      </c>
      <c r="S1475" s="7">
        <f t="shared" si="336"/>
        <v>-3.1693934086953128E-3</v>
      </c>
      <c r="T1475" s="7">
        <f t="shared" si="337"/>
        <v>1.9982065621200966E-2</v>
      </c>
      <c r="U1475" s="7" t="str">
        <f t="shared" si="338"/>
        <v/>
      </c>
      <c r="V1475" s="7">
        <f t="shared" si="339"/>
        <v>-8.3997170297905044E-3</v>
      </c>
      <c r="W1475" s="7">
        <f t="shared" si="340"/>
        <v>-7.4521570407964192E-3</v>
      </c>
      <c r="X1475" s="7">
        <f t="shared" si="341"/>
        <v>2.3346114137470217E-2</v>
      </c>
      <c r="Y1475" s="7">
        <f t="shared" si="342"/>
        <v>0</v>
      </c>
      <c r="Z1475" s="7">
        <v>1.2019E-2</v>
      </c>
      <c r="AA1475" s="7">
        <f t="shared" si="343"/>
        <v>5.9685096327840078E-3</v>
      </c>
      <c r="AB1475" s="7">
        <f t="shared" si="344"/>
        <v>2.7525277594324361E-2</v>
      </c>
      <c r="AE1475" s="6">
        <v>45601</v>
      </c>
      <c r="AF1475" s="7">
        <v>20.49</v>
      </c>
      <c r="AG1475" s="7">
        <v>45.61</v>
      </c>
      <c r="AH1475" s="7">
        <v>130.43</v>
      </c>
      <c r="AI1475" s="7">
        <f t="shared" si="330"/>
        <v>4.7199999999999989</v>
      </c>
      <c r="AJ1475" s="7">
        <v>1.62</v>
      </c>
      <c r="AK1475" s="7">
        <v>40.491999999999997</v>
      </c>
      <c r="AL1475" s="7">
        <f t="shared" si="331"/>
        <v>38.872</v>
      </c>
      <c r="AM1475" s="7">
        <v>4.83</v>
      </c>
      <c r="AN1475" s="7">
        <v>4.1900000000000004</v>
      </c>
      <c r="AO1475" s="7">
        <v>4.26</v>
      </c>
      <c r="AP1475" s="7">
        <f t="shared" si="332"/>
        <v>6.9999999999999396E-2</v>
      </c>
      <c r="AQ1475" s="7">
        <v>2.27</v>
      </c>
      <c r="AR1475" s="7">
        <v>124.5532</v>
      </c>
      <c r="AS1475" s="7">
        <v>2740.3</v>
      </c>
      <c r="AT1475" s="14">
        <v>316.52800000000002</v>
      </c>
      <c r="AU1475" s="14">
        <v>99.292500000000004</v>
      </c>
      <c r="AV1475" s="14">
        <v>71.8</v>
      </c>
      <c r="AY1475" s="6">
        <v>45601</v>
      </c>
      <c r="AZ1475" s="12">
        <v>0</v>
      </c>
      <c r="BA1475" s="12">
        <v>0</v>
      </c>
      <c r="BB1475" s="12">
        <v>0</v>
      </c>
      <c r="BE1475" s="6">
        <v>45601</v>
      </c>
      <c r="BF1475" t="s">
        <v>58</v>
      </c>
      <c r="BG1475" s="52">
        <v>5</v>
      </c>
    </row>
    <row r="1476" spans="1:59" x14ac:dyDescent="0.2">
      <c r="A1476" s="6">
        <v>45602</v>
      </c>
      <c r="B1476" s="12">
        <v>114.9986</v>
      </c>
      <c r="C1476" s="12">
        <v>147.76499999999999</v>
      </c>
      <c r="D1476" s="12">
        <v>108.22620000000001</v>
      </c>
      <c r="E1476" s="12">
        <v>49.819099999999999</v>
      </c>
      <c r="F1476" s="12">
        <v>195.10679999999999</v>
      </c>
      <c r="G1476" s="12"/>
      <c r="H1476" s="12">
        <v>17.529800000000002</v>
      </c>
      <c r="I1476" s="12">
        <v>54.1676</v>
      </c>
      <c r="J1476" s="12">
        <v>15.585100000000001</v>
      </c>
      <c r="K1476" s="12">
        <v>86.400800000000004</v>
      </c>
      <c r="L1476" s="12">
        <v>71.98</v>
      </c>
      <c r="M1476" s="12">
        <v>76.52</v>
      </c>
      <c r="O1476" s="6">
        <v>45602</v>
      </c>
      <c r="P1476" s="7">
        <f t="shared" si="333"/>
        <v>1.7003072102750972E-2</v>
      </c>
      <c r="Q1476" s="7">
        <f t="shared" si="334"/>
        <v>2.770750709965766E-2</v>
      </c>
      <c r="R1476" s="7">
        <f t="shared" si="335"/>
        <v>3.96749022607207E-2</v>
      </c>
      <c r="S1476" s="7">
        <f t="shared" si="336"/>
        <v>1.9453705557334309E-2</v>
      </c>
      <c r="T1476" s="7">
        <f t="shared" si="337"/>
        <v>2.7351266413217917E-2</v>
      </c>
      <c r="U1476" s="7" t="str">
        <f t="shared" si="338"/>
        <v/>
      </c>
      <c r="V1476" s="7">
        <f t="shared" si="339"/>
        <v>-1.5846147515722324E-3</v>
      </c>
      <c r="W1476" s="7">
        <f t="shared" si="340"/>
        <v>-1.7193806109571524E-2</v>
      </c>
      <c r="X1476" s="7">
        <f t="shared" si="341"/>
        <v>3.0310186474090832E-2</v>
      </c>
      <c r="Y1476" s="7">
        <f t="shared" si="342"/>
        <v>2.176142541293358E-4</v>
      </c>
      <c r="Z1476" s="7">
        <v>2.4560999999999999E-2</v>
      </c>
      <c r="AA1476" s="7">
        <f t="shared" si="343"/>
        <v>-3.8824230686095446E-3</v>
      </c>
      <c r="AB1476" s="7">
        <f t="shared" si="344"/>
        <v>-5.9935032835480885E-3</v>
      </c>
      <c r="AE1476" s="6">
        <v>45602</v>
      </c>
      <c r="AF1476" s="7">
        <v>16.27</v>
      </c>
      <c r="AG1476" s="7">
        <v>44.74</v>
      </c>
      <c r="AH1476" s="7">
        <v>117.64</v>
      </c>
      <c r="AI1476" s="7">
        <f t="shared" ref="AI1476:AI1539" si="345">IF(AND(M1476&lt;&gt;"",L1476&lt;&gt;""),M1476-L1476,"")</f>
        <v>4.539999999999992</v>
      </c>
      <c r="AJ1476" s="7">
        <v>1.8</v>
      </c>
      <c r="AK1476" s="7">
        <v>40.387999999999998</v>
      </c>
      <c r="AL1476" s="7">
        <f t="shared" ref="AL1476:AL1539" si="346">IF(AND(AK1476&lt;&gt;"",AJ1476&lt;&gt;""),AK1476-AJ1476,"")</f>
        <v>38.588000000000001</v>
      </c>
      <c r="AM1476" s="7">
        <v>4.83</v>
      </c>
      <c r="AN1476" s="7">
        <v>4.2699999999999996</v>
      </c>
      <c r="AO1476" s="7">
        <v>4.42</v>
      </c>
      <c r="AP1476" s="7">
        <f t="shared" ref="AP1476:AP1539" si="347">IF(AND(AO1476&lt;&gt;"",AN1476&lt;&gt;""),AO1476-AN1476,"")</f>
        <v>0.15000000000000036</v>
      </c>
      <c r="AQ1476" s="7">
        <v>2.38</v>
      </c>
      <c r="AR1476" s="7">
        <v>125.70350000000001</v>
      </c>
      <c r="AS1476" s="7">
        <v>2667.6001000000001</v>
      </c>
      <c r="AT1476" s="14">
        <v>316.52800000000002</v>
      </c>
      <c r="AU1476" s="14">
        <v>99.292500000000004</v>
      </c>
      <c r="AV1476" s="14">
        <v>71.8</v>
      </c>
      <c r="AY1476" s="6">
        <v>45602</v>
      </c>
      <c r="AZ1476" s="12">
        <v>0</v>
      </c>
      <c r="BA1476" s="12">
        <v>0</v>
      </c>
      <c r="BB1476" s="12">
        <v>0</v>
      </c>
      <c r="BE1476" s="6">
        <v>45602</v>
      </c>
      <c r="BF1476" t="s">
        <v>58</v>
      </c>
      <c r="BG1476" s="52">
        <v>5</v>
      </c>
    </row>
    <row r="1477" spans="1:59" x14ac:dyDescent="0.2">
      <c r="A1477" s="6">
        <v>45603</v>
      </c>
      <c r="B1477" s="12">
        <v>115.1412</v>
      </c>
      <c r="C1477" s="12">
        <v>146.8749</v>
      </c>
      <c r="D1477" s="12">
        <v>107.0547</v>
      </c>
      <c r="E1477" s="12">
        <v>49.644599999999997</v>
      </c>
      <c r="F1477" s="12">
        <v>199.119</v>
      </c>
      <c r="G1477" s="12"/>
      <c r="H1477" s="12">
        <v>17.918500000000002</v>
      </c>
      <c r="I1477" s="12">
        <v>53.151600000000002</v>
      </c>
      <c r="J1477" s="12">
        <v>15.5761</v>
      </c>
      <c r="K1477" s="12">
        <v>86.410300000000007</v>
      </c>
      <c r="L1477" s="12">
        <v>72.69</v>
      </c>
      <c r="M1477" s="12">
        <v>75.73</v>
      </c>
      <c r="O1477" s="6">
        <v>45603</v>
      </c>
      <c r="P1477" s="7">
        <f t="shared" ref="P1477:P1540" si="348">IF(AND(B1477&lt;&gt;"",B1476&lt;&gt;""),LN(B1477/B1476),"")</f>
        <v>1.2392469120911425E-3</v>
      </c>
      <c r="Q1477" s="7">
        <f t="shared" ref="Q1477:Q1540" si="349">IF(AND(C1477&lt;&gt;"",C1476&lt;&gt;""),LN(C1477/C1476),"")</f>
        <v>-6.0419699286243175E-3</v>
      </c>
      <c r="R1477" s="7">
        <f t="shared" ref="R1477:R1540" si="350">IF(AND(D1477&lt;&gt;"",D1476&lt;&gt;""),LN(D1477/D1476),"")</f>
        <v>-1.0883562488331115E-2</v>
      </c>
      <c r="S1477" s="7">
        <f t="shared" ref="S1477:S1540" si="351">IF(AND(E1477&lt;&gt;"",E1476&lt;&gt;""),LN(E1477/E1476),"")</f>
        <v>-3.5088213898026199E-3</v>
      </c>
      <c r="T1477" s="7">
        <f t="shared" ref="T1477:T1540" si="352">IF(AND(F1477&lt;&gt;"",F1476&lt;&gt;""),LN(F1477/F1476),"")</f>
        <v>2.0355535006750247E-2</v>
      </c>
      <c r="U1477" s="7" t="str">
        <f t="shared" ref="U1477:U1540" si="353">IF(AND(G1477&lt;&gt;"",G1476&lt;&gt;""),LN(G1477/G1476),"")</f>
        <v/>
      </c>
      <c r="V1477" s="7">
        <f t="shared" ref="V1477:V1540" si="354">IF(AND(H1477&lt;&gt;"",H1476&lt;&gt;""),LN(H1477/H1476),"")</f>
        <v>2.1931408831213181E-2</v>
      </c>
      <c r="W1477" s="7">
        <f t="shared" ref="W1477:W1540" si="355">IF(AND(I1477&lt;&gt;"",I1476&lt;&gt;""),LN(I1477/I1476),"")</f>
        <v>-1.893473590689403E-2</v>
      </c>
      <c r="X1477" s="7">
        <f t="shared" ref="X1477:X1540" si="356">IF(AND(J1477&lt;&gt;"",J1476&lt;&gt;""),LN(J1477/J1476),"")</f>
        <v>-5.7764144193753187E-4</v>
      </c>
      <c r="Y1477" s="7">
        <f t="shared" ref="Y1477:Y1540" si="357">IF(AND(K1477&lt;&gt;"",K1476&lt;&gt;""),LN(K1477/K1476),"")</f>
        <v>1.0994664126993562E-4</v>
      </c>
      <c r="Z1477" s="7">
        <v>7.7019999999999996E-3</v>
      </c>
      <c r="AA1477" s="7">
        <f t="shared" ref="AA1477:AA1540" si="358">IF(AND(L1477&lt;&gt;"",L1476&lt;&gt;""),LN(L1477/L1476),"")</f>
        <v>9.8155208456593458E-3</v>
      </c>
      <c r="AB1477" s="7">
        <f t="shared" ref="AB1477:AB1540" si="359">IF(AND(M1477&lt;&gt;"",M1476&lt;&gt;""),LN(M1477/M1476),"")</f>
        <v>-1.0377761446320745E-2</v>
      </c>
      <c r="AE1477" s="6">
        <v>45603</v>
      </c>
      <c r="AF1477" s="7">
        <v>15.2</v>
      </c>
      <c r="AG1477" s="7">
        <v>42.55</v>
      </c>
      <c r="AH1477" s="7">
        <v>104.08</v>
      </c>
      <c r="AI1477" s="7">
        <f t="shared" si="345"/>
        <v>3.0400000000000063</v>
      </c>
      <c r="AJ1477" s="7">
        <v>1.49</v>
      </c>
      <c r="AK1477" s="7">
        <v>41.276000000000003</v>
      </c>
      <c r="AL1477" s="7">
        <f t="shared" si="346"/>
        <v>39.786000000000001</v>
      </c>
      <c r="AM1477" s="7">
        <v>4.83</v>
      </c>
      <c r="AN1477" s="7">
        <v>4.21</v>
      </c>
      <c r="AO1477" s="7">
        <v>4.3099999999999996</v>
      </c>
      <c r="AP1477" s="7">
        <f t="shared" si="347"/>
        <v>9.9999999999999645E-2</v>
      </c>
      <c r="AQ1477" s="7">
        <v>2.33</v>
      </c>
      <c r="AR1477" s="7">
        <v>124.77500000000001</v>
      </c>
      <c r="AS1477" s="7">
        <v>2698.3998999999999</v>
      </c>
      <c r="AT1477" s="14">
        <v>316.52800000000002</v>
      </c>
      <c r="AU1477" s="14">
        <v>99.292500000000004</v>
      </c>
      <c r="AV1477" s="14">
        <v>71.8</v>
      </c>
      <c r="AY1477" s="6">
        <v>45603</v>
      </c>
      <c r="AZ1477" s="12">
        <v>0</v>
      </c>
      <c r="BA1477" s="12">
        <v>0</v>
      </c>
      <c r="BB1477" s="12">
        <v>0</v>
      </c>
      <c r="BE1477" s="6">
        <v>45603</v>
      </c>
      <c r="BF1477" t="s">
        <v>58</v>
      </c>
      <c r="BG1477" s="52">
        <v>5</v>
      </c>
    </row>
    <row r="1478" spans="1:59" x14ac:dyDescent="0.2">
      <c r="A1478" s="6">
        <v>45604</v>
      </c>
      <c r="B1478" s="12">
        <v>115.1031</v>
      </c>
      <c r="C1478" s="12">
        <v>147.0248</v>
      </c>
      <c r="D1478" s="12">
        <v>107.02589999999999</v>
      </c>
      <c r="E1478" s="12">
        <v>48.985399999999998</v>
      </c>
      <c r="F1478" s="12">
        <v>203.24979999999999</v>
      </c>
      <c r="G1478" s="12"/>
      <c r="H1478" s="12">
        <v>17.5853</v>
      </c>
      <c r="I1478" s="12">
        <v>52.4039</v>
      </c>
      <c r="J1478" s="12">
        <v>15.770300000000001</v>
      </c>
      <c r="K1478" s="12">
        <v>86.457499999999996</v>
      </c>
      <c r="L1478" s="12">
        <v>70.69</v>
      </c>
      <c r="M1478" s="12">
        <v>74.040000000000006</v>
      </c>
      <c r="O1478" s="6">
        <v>45604</v>
      </c>
      <c r="P1478" s="7">
        <f t="shared" si="348"/>
        <v>-3.3095282139667314E-4</v>
      </c>
      <c r="Q1478" s="7">
        <f t="shared" si="349"/>
        <v>1.0200759850947615E-3</v>
      </c>
      <c r="R1478" s="7">
        <f t="shared" si="350"/>
        <v>-2.6905754350225986E-4</v>
      </c>
      <c r="S1478" s="7">
        <f t="shared" si="351"/>
        <v>-1.3367328718638103E-2</v>
      </c>
      <c r="T1478" s="7">
        <f t="shared" si="352"/>
        <v>2.0533128468097739E-2</v>
      </c>
      <c r="U1478" s="7" t="str">
        <f t="shared" si="353"/>
        <v/>
      </c>
      <c r="V1478" s="7">
        <f t="shared" si="354"/>
        <v>-1.8770372911413674E-2</v>
      </c>
      <c r="W1478" s="7">
        <f t="shared" si="355"/>
        <v>-1.4167191777246319E-2</v>
      </c>
      <c r="X1478" s="7">
        <f t="shared" si="356"/>
        <v>1.2390736073445052E-2</v>
      </c>
      <c r="Y1478" s="7">
        <f t="shared" si="357"/>
        <v>5.4608204851263058E-4</v>
      </c>
      <c r="Z1478" s="7">
        <v>4.3220000000000003E-3</v>
      </c>
      <c r="AA1478" s="7">
        <f t="shared" si="358"/>
        <v>-2.7899703313681343E-2</v>
      </c>
      <c r="AB1478" s="7">
        <f t="shared" si="359"/>
        <v>-2.2568895420434557E-2</v>
      </c>
      <c r="AE1478" s="6">
        <v>45604</v>
      </c>
      <c r="AF1478" s="7">
        <v>14.94</v>
      </c>
      <c r="AG1478" s="7">
        <v>38.76</v>
      </c>
      <c r="AH1478" s="7">
        <v>99.85</v>
      </c>
      <c r="AI1478" s="7">
        <f t="shared" si="345"/>
        <v>3.3500000000000085</v>
      </c>
      <c r="AJ1478" s="7">
        <v>1.21</v>
      </c>
      <c r="AK1478" s="7">
        <v>42.408999999999999</v>
      </c>
      <c r="AL1478" s="7">
        <f t="shared" si="346"/>
        <v>41.198999999999998</v>
      </c>
      <c r="AM1478" s="7">
        <v>4.58</v>
      </c>
      <c r="AN1478" s="7">
        <v>4.26</v>
      </c>
      <c r="AO1478" s="7">
        <v>4.3</v>
      </c>
      <c r="AP1478" s="7">
        <f t="shared" si="347"/>
        <v>4.0000000000000036E-2</v>
      </c>
      <c r="AQ1478" s="7">
        <v>2.35</v>
      </c>
      <c r="AR1478" s="7">
        <v>125.58110000000001</v>
      </c>
      <c r="AS1478" s="7">
        <v>2687.5</v>
      </c>
      <c r="AT1478" s="14">
        <v>316.52800000000002</v>
      </c>
      <c r="AU1478" s="14">
        <v>99.292500000000004</v>
      </c>
      <c r="AV1478" s="14">
        <v>71.8</v>
      </c>
      <c r="AY1478" s="6">
        <v>45604</v>
      </c>
      <c r="AZ1478" s="12">
        <v>0</v>
      </c>
      <c r="BA1478" s="12">
        <v>0</v>
      </c>
      <c r="BB1478" s="12">
        <v>0</v>
      </c>
      <c r="BE1478" s="6">
        <v>45604</v>
      </c>
      <c r="BF1478" t="s">
        <v>58</v>
      </c>
      <c r="BG1478" s="52">
        <v>5</v>
      </c>
    </row>
    <row r="1479" spans="1:59" x14ac:dyDescent="0.2">
      <c r="A1479" s="6">
        <v>45607</v>
      </c>
      <c r="B1479" s="12">
        <v>114.4949</v>
      </c>
      <c r="C1479" s="12">
        <v>146.62190000000001</v>
      </c>
      <c r="D1479" s="12">
        <v>107.4671</v>
      </c>
      <c r="E1479" s="12">
        <v>49.256799999999998</v>
      </c>
      <c r="F1479" s="12">
        <v>212.35140000000001</v>
      </c>
      <c r="G1479" s="12"/>
      <c r="H1479" s="12">
        <v>17.483499999999999</v>
      </c>
      <c r="I1479" s="12">
        <v>52.308</v>
      </c>
      <c r="J1479" s="12">
        <v>15.7156</v>
      </c>
      <c r="K1479" s="12">
        <v>86.448099999999997</v>
      </c>
      <c r="L1479" s="12"/>
      <c r="M1479" s="12">
        <v>72.19</v>
      </c>
      <c r="O1479" s="6">
        <v>45607</v>
      </c>
      <c r="P1479" s="7">
        <f t="shared" si="348"/>
        <v>-5.2979679492213575E-3</v>
      </c>
      <c r="Q1479" s="7">
        <f t="shared" si="349"/>
        <v>-2.7441156520774208E-3</v>
      </c>
      <c r="R1479" s="7">
        <f t="shared" si="350"/>
        <v>4.1138929684712035E-3</v>
      </c>
      <c r="S1479" s="7">
        <f t="shared" si="351"/>
        <v>5.5251346248594187E-3</v>
      </c>
      <c r="T1479" s="7">
        <f t="shared" si="352"/>
        <v>4.380668520904972E-2</v>
      </c>
      <c r="U1479" s="7" t="str">
        <f t="shared" si="353"/>
        <v/>
      </c>
      <c r="V1479" s="7">
        <f t="shared" si="354"/>
        <v>-5.8057467575151293E-3</v>
      </c>
      <c r="W1479" s="7">
        <f t="shared" si="355"/>
        <v>-1.8316929940691529E-3</v>
      </c>
      <c r="X1479" s="7">
        <f t="shared" si="356"/>
        <v>-3.4745746528597847E-3</v>
      </c>
      <c r="Y1479" s="7">
        <f t="shared" si="357"/>
        <v>-1.0872985038384392E-4</v>
      </c>
      <c r="Z1479" s="7">
        <v>9.5200000000000005E-4</v>
      </c>
      <c r="AA1479" s="7" t="str">
        <f t="shared" si="358"/>
        <v/>
      </c>
      <c r="AB1479" s="7">
        <f t="shared" si="359"/>
        <v>-2.5303955554227268E-2</v>
      </c>
      <c r="AE1479" s="6">
        <v>45607</v>
      </c>
      <c r="AF1479" s="7">
        <v>14.97</v>
      </c>
      <c r="AG1479" s="7">
        <v>37.74</v>
      </c>
      <c r="AH1479" s="7"/>
      <c r="AI1479" s="7" t="str">
        <f t="shared" si="345"/>
        <v/>
      </c>
      <c r="AJ1479" s="7">
        <v>1.21</v>
      </c>
      <c r="AK1479" s="7">
        <v>43.728000000000002</v>
      </c>
      <c r="AL1479" s="7">
        <f t="shared" si="346"/>
        <v>42.518000000000001</v>
      </c>
      <c r="AM1479" s="7">
        <v>4.58</v>
      </c>
      <c r="AN1479" s="7"/>
      <c r="AO1479" s="7"/>
      <c r="AP1479" s="7" t="str">
        <f t="shared" si="347"/>
        <v/>
      </c>
      <c r="AQ1479" s="7"/>
      <c r="AR1479" s="7"/>
      <c r="AS1479" s="7">
        <v>2611.1999999999998</v>
      </c>
      <c r="AT1479" s="14">
        <v>316.52800000000002</v>
      </c>
      <c r="AU1479" s="14">
        <v>99.292500000000004</v>
      </c>
      <c r="AV1479" s="14">
        <v>71.8</v>
      </c>
      <c r="AY1479" s="6">
        <v>45607</v>
      </c>
      <c r="AZ1479" s="12">
        <v>0</v>
      </c>
      <c r="BA1479" s="12">
        <v>0</v>
      </c>
      <c r="BB1479" s="12">
        <v>0</v>
      </c>
      <c r="BE1479" s="6">
        <v>45607</v>
      </c>
      <c r="BF1479" t="s">
        <v>58</v>
      </c>
      <c r="BG1479" s="52">
        <v>5</v>
      </c>
    </row>
    <row r="1480" spans="1:59" x14ac:dyDescent="0.2">
      <c r="A1480" s="6">
        <v>45608</v>
      </c>
      <c r="B1480" s="12">
        <v>114.38079999999999</v>
      </c>
      <c r="C1480" s="12">
        <v>145.48830000000001</v>
      </c>
      <c r="D1480" s="12">
        <v>106.1148</v>
      </c>
      <c r="E1480" s="12">
        <v>48.752699999999997</v>
      </c>
      <c r="F1480" s="12">
        <v>211.5608</v>
      </c>
      <c r="G1480" s="12"/>
      <c r="H1480" s="12">
        <v>17.159600000000001</v>
      </c>
      <c r="I1480" s="12">
        <v>50.918100000000003</v>
      </c>
      <c r="J1480" s="12">
        <v>15.542400000000001</v>
      </c>
      <c r="K1480" s="12">
        <v>86.457499999999996</v>
      </c>
      <c r="L1480" s="12">
        <v>68.430000000000007</v>
      </c>
      <c r="M1480" s="12">
        <v>72.56</v>
      </c>
      <c r="O1480" s="6">
        <v>45608</v>
      </c>
      <c r="P1480" s="7">
        <f t="shared" si="348"/>
        <v>-9.9704782510583352E-4</v>
      </c>
      <c r="Q1480" s="7">
        <f t="shared" si="349"/>
        <v>-7.7614933729799303E-3</v>
      </c>
      <c r="R1480" s="7">
        <f t="shared" si="350"/>
        <v>-1.2663227276149543E-2</v>
      </c>
      <c r="S1480" s="7">
        <f t="shared" si="351"/>
        <v>-1.0286848627585776E-2</v>
      </c>
      <c r="T1480" s="7">
        <f t="shared" si="352"/>
        <v>-3.7300220028527163E-3</v>
      </c>
      <c r="U1480" s="7" t="str">
        <f t="shared" si="353"/>
        <v/>
      </c>
      <c r="V1480" s="7">
        <f t="shared" si="354"/>
        <v>-1.8699795252400533E-2</v>
      </c>
      <c r="W1480" s="7">
        <f t="shared" si="355"/>
        <v>-2.6930863484049279E-2</v>
      </c>
      <c r="X1480" s="7">
        <f t="shared" si="356"/>
        <v>-1.1082076434124986E-2</v>
      </c>
      <c r="Y1480" s="7">
        <f t="shared" si="357"/>
        <v>1.0872985038381357E-4</v>
      </c>
      <c r="Z1480" s="7">
        <v>-3.1110000000000001E-3</v>
      </c>
      <c r="AA1480" s="7" t="str">
        <f t="shared" si="358"/>
        <v/>
      </c>
      <c r="AB1480" s="7">
        <f t="shared" si="359"/>
        <v>5.1122736558116069E-3</v>
      </c>
      <c r="AE1480" s="6">
        <v>45608</v>
      </c>
      <c r="AF1480" s="7">
        <v>14.71</v>
      </c>
      <c r="AG1480" s="7">
        <v>34.32</v>
      </c>
      <c r="AH1480" s="7">
        <v>108.55</v>
      </c>
      <c r="AI1480" s="7">
        <f t="shared" si="345"/>
        <v>4.1299999999999955</v>
      </c>
      <c r="AJ1480" s="7">
        <v>1.92</v>
      </c>
      <c r="AK1480" s="7">
        <v>44.255000000000003</v>
      </c>
      <c r="AL1480" s="7">
        <f t="shared" si="346"/>
        <v>42.335000000000001</v>
      </c>
      <c r="AM1480" s="7">
        <v>4.58</v>
      </c>
      <c r="AN1480" s="7">
        <v>4.34</v>
      </c>
      <c r="AO1480" s="7">
        <v>4.43</v>
      </c>
      <c r="AP1480" s="7">
        <f t="shared" si="347"/>
        <v>8.9999999999999858E-2</v>
      </c>
      <c r="AQ1480" s="7">
        <v>2.35</v>
      </c>
      <c r="AR1480" s="7">
        <v>126.7762</v>
      </c>
      <c r="AS1480" s="7">
        <v>2600</v>
      </c>
      <c r="AT1480" s="14">
        <v>316.52800000000002</v>
      </c>
      <c r="AU1480" s="14">
        <v>99.292500000000004</v>
      </c>
      <c r="AV1480" s="14">
        <v>71.8</v>
      </c>
      <c r="AY1480" s="6">
        <v>45608</v>
      </c>
      <c r="AZ1480" s="12">
        <v>0</v>
      </c>
      <c r="BA1480" s="12">
        <v>0</v>
      </c>
      <c r="BB1480" s="12">
        <v>0</v>
      </c>
      <c r="BE1480" s="6">
        <v>45608</v>
      </c>
      <c r="BF1480" t="s">
        <v>58</v>
      </c>
      <c r="BG1480" s="52">
        <v>5</v>
      </c>
    </row>
    <row r="1481" spans="1:59" x14ac:dyDescent="0.2">
      <c r="A1481" s="6">
        <v>45609</v>
      </c>
      <c r="B1481" s="12">
        <v>115.4453</v>
      </c>
      <c r="C1481" s="12">
        <v>148.70179999999999</v>
      </c>
      <c r="D1481" s="12">
        <v>107.2465</v>
      </c>
      <c r="E1481" s="12">
        <v>49.557299999999998</v>
      </c>
      <c r="F1481" s="12">
        <v>207.52879999999999</v>
      </c>
      <c r="G1481" s="12"/>
      <c r="H1481" s="12">
        <v>17.872299999999999</v>
      </c>
      <c r="I1481" s="12">
        <v>51.914999999999999</v>
      </c>
      <c r="J1481" s="12">
        <v>15.587999999999999</v>
      </c>
      <c r="K1481" s="12">
        <v>86.476399999999998</v>
      </c>
      <c r="L1481" s="12">
        <v>68.760000000000005</v>
      </c>
      <c r="M1481" s="12">
        <v>72.86</v>
      </c>
      <c r="O1481" s="6">
        <v>45609</v>
      </c>
      <c r="P1481" s="7">
        <f t="shared" si="348"/>
        <v>9.26359201516452E-3</v>
      </c>
      <c r="Q1481" s="7">
        <f t="shared" si="349"/>
        <v>2.1847287294893554E-2</v>
      </c>
      <c r="R1481" s="7">
        <f t="shared" si="350"/>
        <v>1.060839630484171E-2</v>
      </c>
      <c r="S1481" s="7">
        <f t="shared" si="351"/>
        <v>1.6368995332428405E-2</v>
      </c>
      <c r="T1481" s="7">
        <f t="shared" si="352"/>
        <v>-1.9242302403476786E-2</v>
      </c>
      <c r="U1481" s="7" t="str">
        <f t="shared" si="353"/>
        <v/>
      </c>
      <c r="V1481" s="7">
        <f t="shared" si="354"/>
        <v>4.0694244455157139E-2</v>
      </c>
      <c r="W1481" s="7">
        <f t="shared" si="355"/>
        <v>1.9389306195210707E-2</v>
      </c>
      <c r="X1481" s="7">
        <f t="shared" si="356"/>
        <v>2.9296143071740137E-3</v>
      </c>
      <c r="Y1481" s="7">
        <f t="shared" si="357"/>
        <v>2.1858062618440105E-4</v>
      </c>
      <c r="Z1481" s="7">
        <v>4.86E-4</v>
      </c>
      <c r="AA1481" s="7">
        <f t="shared" si="358"/>
        <v>4.8108555502421662E-3</v>
      </c>
      <c r="AB1481" s="7">
        <f t="shared" si="359"/>
        <v>4.125985773536572E-3</v>
      </c>
      <c r="AE1481" s="6">
        <v>45609</v>
      </c>
      <c r="AF1481" s="7">
        <v>14.02</v>
      </c>
      <c r="AG1481" s="7">
        <v>37.119999999999997</v>
      </c>
      <c r="AH1481" s="7">
        <v>102.08</v>
      </c>
      <c r="AI1481" s="7">
        <f t="shared" si="345"/>
        <v>4.0999999999999943</v>
      </c>
      <c r="AJ1481" s="7">
        <v>2.06</v>
      </c>
      <c r="AK1481" s="7">
        <v>43.665999999999997</v>
      </c>
      <c r="AL1481" s="7">
        <f t="shared" si="346"/>
        <v>41.605999999999995</v>
      </c>
      <c r="AM1481" s="7">
        <v>4.58</v>
      </c>
      <c r="AN1481" s="7">
        <v>4.2699999999999996</v>
      </c>
      <c r="AO1481" s="7">
        <v>4.4400000000000004</v>
      </c>
      <c r="AP1481" s="7">
        <f t="shared" si="347"/>
        <v>0.17000000000000082</v>
      </c>
      <c r="AQ1481" s="7">
        <v>2.35</v>
      </c>
      <c r="AR1481" s="7">
        <v>126.9572</v>
      </c>
      <c r="AS1481" s="7">
        <v>2580.8000000000002</v>
      </c>
      <c r="AT1481" s="14">
        <v>316.52800000000002</v>
      </c>
      <c r="AU1481" s="14">
        <v>99.292500000000004</v>
      </c>
      <c r="AV1481" s="14">
        <v>71.8</v>
      </c>
      <c r="AY1481" s="6">
        <v>45609</v>
      </c>
      <c r="AZ1481" s="12">
        <v>0</v>
      </c>
      <c r="BA1481" s="12">
        <v>0</v>
      </c>
      <c r="BB1481" s="12">
        <v>0</v>
      </c>
      <c r="BE1481" s="6">
        <v>45609</v>
      </c>
      <c r="BF1481" t="s">
        <v>58</v>
      </c>
      <c r="BG1481" s="52">
        <v>5</v>
      </c>
    </row>
    <row r="1482" spans="1:59" x14ac:dyDescent="0.2">
      <c r="A1482" s="6">
        <v>45610</v>
      </c>
      <c r="B1482" s="12">
        <v>115.5219</v>
      </c>
      <c r="C1482" s="12">
        <v>151.5874</v>
      </c>
      <c r="D1482" s="12">
        <v>108.3015</v>
      </c>
      <c r="E1482" s="12">
        <v>49.121099999999998</v>
      </c>
      <c r="F1482" s="12">
        <v>208.2996</v>
      </c>
      <c r="G1482" s="12"/>
      <c r="H1482" s="12">
        <v>18.307300000000001</v>
      </c>
      <c r="I1482" s="12">
        <v>52.691499999999998</v>
      </c>
      <c r="J1482" s="12">
        <v>15.633599999999999</v>
      </c>
      <c r="K1482" s="12">
        <v>86.476399999999998</v>
      </c>
      <c r="L1482" s="12">
        <v>68.989999999999995</v>
      </c>
      <c r="M1482" s="12">
        <v>73.39</v>
      </c>
      <c r="O1482" s="6">
        <v>45610</v>
      </c>
      <c r="P1482" s="7">
        <f t="shared" si="348"/>
        <v>6.6329767004526165E-4</v>
      </c>
      <c r="Q1482" s="7">
        <f t="shared" si="349"/>
        <v>1.921939799563354E-2</v>
      </c>
      <c r="R1482" s="7">
        <f t="shared" si="350"/>
        <v>9.7890810835506437E-3</v>
      </c>
      <c r="S1482" s="7">
        <f t="shared" si="351"/>
        <v>-8.8408981330481591E-3</v>
      </c>
      <c r="T1482" s="7">
        <f t="shared" si="352"/>
        <v>3.7073027375173991E-3</v>
      </c>
      <c r="U1482" s="7" t="str">
        <f t="shared" si="353"/>
        <v/>
      </c>
      <c r="V1482" s="7">
        <f t="shared" si="354"/>
        <v>2.4047859188933797E-2</v>
      </c>
      <c r="W1482" s="7">
        <f t="shared" si="355"/>
        <v>1.4846386460635871E-2</v>
      </c>
      <c r="X1482" s="7">
        <f t="shared" si="356"/>
        <v>2.9210567314788831E-3</v>
      </c>
      <c r="Y1482" s="7">
        <f t="shared" si="357"/>
        <v>0</v>
      </c>
      <c r="Z1482" s="7">
        <v>-6.4510000000000001E-3</v>
      </c>
      <c r="AA1482" s="7">
        <f t="shared" si="358"/>
        <v>3.3393860433687298E-3</v>
      </c>
      <c r="AB1482" s="7">
        <f t="shared" si="359"/>
        <v>7.247894976553787E-3</v>
      </c>
      <c r="AE1482" s="6">
        <v>45610</v>
      </c>
      <c r="AF1482" s="7">
        <v>14.31</v>
      </c>
      <c r="AG1482" s="7">
        <v>30.9</v>
      </c>
      <c r="AH1482" s="7">
        <v>99.43</v>
      </c>
      <c r="AI1482" s="7">
        <f t="shared" si="345"/>
        <v>4.4000000000000057</v>
      </c>
      <c r="AJ1482" s="7">
        <v>2.11</v>
      </c>
      <c r="AK1482" s="7">
        <v>46.223999999999997</v>
      </c>
      <c r="AL1482" s="7">
        <f t="shared" si="346"/>
        <v>44.113999999999997</v>
      </c>
      <c r="AM1482" s="7">
        <v>4.58</v>
      </c>
      <c r="AN1482" s="7">
        <v>4.34</v>
      </c>
      <c r="AO1482" s="7">
        <v>4.43</v>
      </c>
      <c r="AP1482" s="7">
        <f t="shared" si="347"/>
        <v>8.9999999999999858E-2</v>
      </c>
      <c r="AQ1482" s="7">
        <v>2.33</v>
      </c>
      <c r="AR1482" s="7">
        <v>127.00149999999999</v>
      </c>
      <c r="AS1482" s="7">
        <v>2568.1999999999998</v>
      </c>
      <c r="AT1482" s="14">
        <v>316.52800000000002</v>
      </c>
      <c r="AU1482" s="14">
        <v>99.292500000000004</v>
      </c>
      <c r="AV1482" s="14">
        <v>71.8</v>
      </c>
      <c r="AY1482" s="6">
        <v>45610</v>
      </c>
      <c r="AZ1482" s="12">
        <v>0</v>
      </c>
      <c r="BA1482" s="12">
        <v>0</v>
      </c>
      <c r="BB1482" s="12">
        <v>0</v>
      </c>
      <c r="BE1482" s="6">
        <v>45610</v>
      </c>
      <c r="BF1482" t="s">
        <v>58</v>
      </c>
      <c r="BG1482" s="52">
        <v>5</v>
      </c>
    </row>
    <row r="1483" spans="1:59" x14ac:dyDescent="0.2">
      <c r="A1483" s="6">
        <v>45611</v>
      </c>
      <c r="B1483" s="12">
        <v>114.3242</v>
      </c>
      <c r="C1483" s="12">
        <v>151.23140000000001</v>
      </c>
      <c r="D1483" s="12">
        <v>107.7261</v>
      </c>
      <c r="E1483" s="12">
        <v>48.442500000000003</v>
      </c>
      <c r="F1483" s="12">
        <v>209.80170000000001</v>
      </c>
      <c r="G1483" s="12"/>
      <c r="H1483" s="12">
        <v>17.798200000000001</v>
      </c>
      <c r="I1483" s="12">
        <v>51.502899999999997</v>
      </c>
      <c r="J1483" s="12">
        <v>15.761200000000001</v>
      </c>
      <c r="K1483" s="12">
        <v>86.5047</v>
      </c>
      <c r="L1483" s="12">
        <v>67.33</v>
      </c>
      <c r="M1483" s="12">
        <v>73.45</v>
      </c>
      <c r="O1483" s="6">
        <v>45611</v>
      </c>
      <c r="P1483" s="7">
        <f t="shared" si="348"/>
        <v>-1.0421850452621922E-2</v>
      </c>
      <c r="Q1483" s="7">
        <f t="shared" si="349"/>
        <v>-2.3512421554235424E-3</v>
      </c>
      <c r="R1483" s="7">
        <f t="shared" si="350"/>
        <v>-5.3271096908833523E-3</v>
      </c>
      <c r="S1483" s="7">
        <f t="shared" si="351"/>
        <v>-1.3911150132349342E-2</v>
      </c>
      <c r="T1483" s="7">
        <f t="shared" si="352"/>
        <v>7.1853709267302428E-3</v>
      </c>
      <c r="U1483" s="7" t="str">
        <f t="shared" si="353"/>
        <v/>
      </c>
      <c r="V1483" s="7">
        <f t="shared" si="354"/>
        <v>-2.8202558819715898E-2</v>
      </c>
      <c r="W1483" s="7">
        <f t="shared" si="355"/>
        <v>-2.281603545213785E-2</v>
      </c>
      <c r="X1483" s="7">
        <f t="shared" si="356"/>
        <v>8.1287794551062383E-3</v>
      </c>
      <c r="Y1483" s="7">
        <f t="shared" si="357"/>
        <v>3.2720337947319015E-4</v>
      </c>
      <c r="Z1483" s="7">
        <v>-1.2891E-2</v>
      </c>
      <c r="AA1483" s="7">
        <f t="shared" si="358"/>
        <v>-2.4355664000827712E-2</v>
      </c>
      <c r="AB1483" s="7">
        <f t="shared" si="359"/>
        <v>8.1721606291489731E-4</v>
      </c>
      <c r="AE1483" s="6">
        <v>45611</v>
      </c>
      <c r="AF1483" s="7">
        <v>16.14</v>
      </c>
      <c r="AG1483" s="7">
        <v>35.07</v>
      </c>
      <c r="AH1483" s="7">
        <v>102.47</v>
      </c>
      <c r="AI1483" s="7">
        <f t="shared" si="345"/>
        <v>6.1200000000000045</v>
      </c>
      <c r="AJ1483" s="7">
        <v>1.65</v>
      </c>
      <c r="AK1483" s="7">
        <v>46.551000000000002</v>
      </c>
      <c r="AL1483" s="7">
        <f t="shared" si="346"/>
        <v>44.901000000000003</v>
      </c>
      <c r="AM1483" s="7">
        <v>4.58</v>
      </c>
      <c r="AN1483" s="7">
        <v>4.3099999999999996</v>
      </c>
      <c r="AO1483" s="7">
        <v>4.43</v>
      </c>
      <c r="AP1483" s="7">
        <f t="shared" si="347"/>
        <v>0.12000000000000011</v>
      </c>
      <c r="AQ1483" s="7">
        <v>2.33</v>
      </c>
      <c r="AR1483" s="7">
        <v>126.8848</v>
      </c>
      <c r="AS1483" s="7">
        <v>2565.6999999999998</v>
      </c>
      <c r="AT1483" s="14">
        <v>316.52800000000002</v>
      </c>
      <c r="AU1483" s="14">
        <v>99.292500000000004</v>
      </c>
      <c r="AV1483" s="14">
        <v>71.8</v>
      </c>
      <c r="AY1483" s="6">
        <v>45611</v>
      </c>
      <c r="AZ1483" s="12">
        <v>0</v>
      </c>
      <c r="BA1483" s="12">
        <v>0</v>
      </c>
      <c r="BB1483" s="12">
        <v>0</v>
      </c>
      <c r="BE1483" s="6">
        <v>45611</v>
      </c>
      <c r="BF1483" t="s">
        <v>58</v>
      </c>
      <c r="BG1483" s="52">
        <v>5</v>
      </c>
    </row>
    <row r="1484" spans="1:59" x14ac:dyDescent="0.2">
      <c r="A1484" s="6">
        <v>45614</v>
      </c>
      <c r="B1484" s="12">
        <v>115.2824</v>
      </c>
      <c r="C1484" s="12">
        <v>152.14940000000001</v>
      </c>
      <c r="D1484" s="12">
        <v>109.10720000000001</v>
      </c>
      <c r="E1484" s="12">
        <v>49.353700000000003</v>
      </c>
      <c r="F1484" s="12">
        <v>212.22290000000001</v>
      </c>
      <c r="G1484" s="12"/>
      <c r="H1484" s="12">
        <v>18.677499999999998</v>
      </c>
      <c r="I1484" s="12">
        <v>52.518900000000002</v>
      </c>
      <c r="J1484" s="12">
        <v>16.025500000000001</v>
      </c>
      <c r="K1484" s="12">
        <v>86.514099999999999</v>
      </c>
      <c r="L1484" s="12">
        <v>69.459999999999994</v>
      </c>
      <c r="M1484" s="12">
        <v>74.349999999999994</v>
      </c>
      <c r="O1484" s="6">
        <v>45614</v>
      </c>
      <c r="P1484" s="7">
        <f t="shared" si="348"/>
        <v>8.3464984252788008E-3</v>
      </c>
      <c r="Q1484" s="7">
        <f t="shared" si="349"/>
        <v>6.0518187161038677E-3</v>
      </c>
      <c r="R1484" s="7">
        <f t="shared" si="350"/>
        <v>1.2738990526284353E-2</v>
      </c>
      <c r="S1484" s="7">
        <f t="shared" si="351"/>
        <v>1.8635210147149403E-2</v>
      </c>
      <c r="T1484" s="7">
        <f t="shared" si="352"/>
        <v>1.1474338532070371E-2</v>
      </c>
      <c r="U1484" s="7" t="str">
        <f t="shared" si="353"/>
        <v/>
      </c>
      <c r="V1484" s="7">
        <f t="shared" si="354"/>
        <v>4.8222262278620684E-2</v>
      </c>
      <c r="W1484" s="7">
        <f t="shared" si="355"/>
        <v>1.9534988049210684E-2</v>
      </c>
      <c r="X1484" s="7">
        <f t="shared" si="356"/>
        <v>1.6629979904987113E-2</v>
      </c>
      <c r="Y1484" s="7">
        <f t="shared" si="357"/>
        <v>1.0865871233926292E-4</v>
      </c>
      <c r="Z1484" s="7">
        <v>4.0889999999999998E-3</v>
      </c>
      <c r="AA1484" s="7">
        <f t="shared" si="358"/>
        <v>3.1145144758738353E-2</v>
      </c>
      <c r="AB1484" s="7">
        <f t="shared" si="359"/>
        <v>1.217877028627767E-2</v>
      </c>
      <c r="AE1484" s="6">
        <v>45614</v>
      </c>
      <c r="AF1484" s="7">
        <v>15.58</v>
      </c>
      <c r="AG1484" s="7">
        <v>36.89</v>
      </c>
      <c r="AH1484" s="7">
        <v>102.01</v>
      </c>
      <c r="AI1484" s="7">
        <f t="shared" si="345"/>
        <v>4.8900000000000006</v>
      </c>
      <c r="AJ1484" s="7">
        <v>2.08</v>
      </c>
      <c r="AK1484" s="7">
        <v>46.9</v>
      </c>
      <c r="AL1484" s="7">
        <f t="shared" si="346"/>
        <v>44.82</v>
      </c>
      <c r="AM1484" s="7">
        <v>4.58</v>
      </c>
      <c r="AN1484" s="7">
        <v>4.29</v>
      </c>
      <c r="AO1484" s="7">
        <v>4.42</v>
      </c>
      <c r="AP1484" s="7">
        <f t="shared" si="347"/>
        <v>0.12999999999999989</v>
      </c>
      <c r="AQ1484" s="7">
        <v>2.34</v>
      </c>
      <c r="AR1484" s="7">
        <v>126.6045</v>
      </c>
      <c r="AS1484" s="7">
        <v>2610.6001000000001</v>
      </c>
      <c r="AT1484" s="14">
        <v>316.52800000000002</v>
      </c>
      <c r="AU1484" s="14">
        <v>99.292500000000004</v>
      </c>
      <c r="AV1484" s="14">
        <v>71.8</v>
      </c>
      <c r="AY1484" s="6">
        <v>45614</v>
      </c>
      <c r="AZ1484" s="12">
        <v>0</v>
      </c>
      <c r="BA1484" s="12">
        <v>0</v>
      </c>
      <c r="BB1484" s="12">
        <v>0</v>
      </c>
      <c r="BE1484" s="6">
        <v>45614</v>
      </c>
      <c r="BF1484" t="s">
        <v>58</v>
      </c>
      <c r="BG1484" s="52">
        <v>5</v>
      </c>
    </row>
    <row r="1485" spans="1:59" x14ac:dyDescent="0.2">
      <c r="A1485" s="6">
        <v>45615</v>
      </c>
      <c r="B1485" s="12">
        <v>113.6726</v>
      </c>
      <c r="C1485" s="12">
        <v>151.05160000000001</v>
      </c>
      <c r="D1485" s="12">
        <v>108.4646</v>
      </c>
      <c r="E1485" s="12">
        <v>48.956299999999999</v>
      </c>
      <c r="F1485" s="12">
        <v>217.45070000000001</v>
      </c>
      <c r="G1485" s="12"/>
      <c r="H1485" s="12">
        <v>18.973700000000001</v>
      </c>
      <c r="I1485" s="12">
        <v>53.391199999999998</v>
      </c>
      <c r="J1485" s="12">
        <v>16.3719</v>
      </c>
      <c r="K1485" s="12">
        <v>86.542400000000001</v>
      </c>
      <c r="L1485" s="12">
        <v>69.75</v>
      </c>
      <c r="M1485" s="12">
        <v>74.319999999999993</v>
      </c>
      <c r="O1485" s="6">
        <v>45615</v>
      </c>
      <c r="P1485" s="7">
        <f t="shared" si="348"/>
        <v>-1.4062383683782606E-2</v>
      </c>
      <c r="Q1485" s="7">
        <f t="shared" si="349"/>
        <v>-7.2414325627584387E-3</v>
      </c>
      <c r="R1485" s="7">
        <f t="shared" si="350"/>
        <v>-5.9070326992832489E-3</v>
      </c>
      <c r="S1485" s="7">
        <f t="shared" si="351"/>
        <v>-8.0846742868036729E-3</v>
      </c>
      <c r="T1485" s="7">
        <f t="shared" si="352"/>
        <v>2.4335020752666945E-2</v>
      </c>
      <c r="U1485" s="7" t="str">
        <f t="shared" si="353"/>
        <v/>
      </c>
      <c r="V1485" s="7">
        <f t="shared" si="354"/>
        <v>1.5734218867929046E-2</v>
      </c>
      <c r="W1485" s="7">
        <f t="shared" si="355"/>
        <v>1.6472833565508136E-2</v>
      </c>
      <c r="X1485" s="7">
        <f t="shared" si="356"/>
        <v>2.1385247054217845E-2</v>
      </c>
      <c r="Y1485" s="7">
        <f t="shared" si="357"/>
        <v>3.2706081831380642E-4</v>
      </c>
      <c r="Z1485" s="7">
        <v>3.6489999999999999E-3</v>
      </c>
      <c r="AA1485" s="7">
        <f t="shared" si="358"/>
        <v>4.166373385547123E-3</v>
      </c>
      <c r="AB1485" s="7">
        <f t="shared" si="359"/>
        <v>-4.0357840058103799E-4</v>
      </c>
      <c r="AE1485" s="6">
        <v>45615</v>
      </c>
      <c r="AF1485" s="7">
        <v>16.350000000000001</v>
      </c>
      <c r="AG1485" s="7">
        <v>37.28</v>
      </c>
      <c r="AH1485" s="7">
        <v>105.12</v>
      </c>
      <c r="AI1485" s="7">
        <f t="shared" si="345"/>
        <v>4.5699999999999932</v>
      </c>
      <c r="AJ1485" s="7">
        <v>2.1</v>
      </c>
      <c r="AK1485" s="7">
        <v>45.667999999999999</v>
      </c>
      <c r="AL1485" s="7">
        <f t="shared" si="346"/>
        <v>43.567999999999998</v>
      </c>
      <c r="AM1485" s="7">
        <v>4.58</v>
      </c>
      <c r="AN1485" s="7">
        <v>4.2699999999999996</v>
      </c>
      <c r="AO1485" s="7">
        <v>4.3899999999999997</v>
      </c>
      <c r="AP1485" s="7">
        <f t="shared" si="347"/>
        <v>0.12000000000000011</v>
      </c>
      <c r="AQ1485" s="7">
        <v>2.34</v>
      </c>
      <c r="AR1485" s="7">
        <v>126.3994</v>
      </c>
      <c r="AS1485" s="7">
        <v>2627.1001000000001</v>
      </c>
      <c r="AT1485" s="14">
        <v>316.52800000000002</v>
      </c>
      <c r="AU1485" s="14">
        <v>99.292500000000004</v>
      </c>
      <c r="AV1485" s="14">
        <v>71.8</v>
      </c>
      <c r="AY1485" s="6">
        <v>45615</v>
      </c>
      <c r="AZ1485" s="12">
        <v>0</v>
      </c>
      <c r="BA1485" s="12">
        <v>0</v>
      </c>
      <c r="BB1485" s="12">
        <v>0</v>
      </c>
      <c r="BE1485" s="6">
        <v>45615</v>
      </c>
      <c r="BF1485" t="s">
        <v>58</v>
      </c>
      <c r="BG1485" s="52">
        <v>5</v>
      </c>
    </row>
    <row r="1486" spans="1:59" x14ac:dyDescent="0.2">
      <c r="A1486" s="6">
        <v>45616</v>
      </c>
      <c r="B1486" s="12">
        <v>115.292</v>
      </c>
      <c r="C1486" s="12">
        <v>152.68889999999999</v>
      </c>
      <c r="D1486" s="12">
        <v>108.7907</v>
      </c>
      <c r="E1486" s="12">
        <v>49.353700000000003</v>
      </c>
      <c r="F1486" s="12">
        <v>218.0436</v>
      </c>
      <c r="G1486" s="12"/>
      <c r="H1486" s="12">
        <v>18.7515</v>
      </c>
      <c r="I1486" s="12">
        <v>52.4039</v>
      </c>
      <c r="J1486" s="12">
        <v>16.663599999999999</v>
      </c>
      <c r="K1486" s="12">
        <v>86.551900000000003</v>
      </c>
      <c r="L1486" s="12">
        <v>69.25</v>
      </c>
      <c r="M1486" s="12">
        <v>74.33</v>
      </c>
      <c r="O1486" s="6">
        <v>45616</v>
      </c>
      <c r="P1486" s="7">
        <f t="shared" si="348"/>
        <v>1.4145653986171475E-2</v>
      </c>
      <c r="Q1486" s="7">
        <f t="shared" si="349"/>
        <v>1.0781017734750683E-2</v>
      </c>
      <c r="R1486" s="7">
        <f t="shared" si="350"/>
        <v>3.002000364559347E-3</v>
      </c>
      <c r="S1486" s="7">
        <f t="shared" si="351"/>
        <v>8.0846742868036833E-3</v>
      </c>
      <c r="T1486" s="7">
        <f t="shared" si="352"/>
        <v>2.722884622454627E-3</v>
      </c>
      <c r="U1486" s="7" t="str">
        <f t="shared" si="353"/>
        <v/>
      </c>
      <c r="V1486" s="7">
        <f t="shared" si="354"/>
        <v>-1.1780060519157868E-2</v>
      </c>
      <c r="W1486" s="7">
        <f t="shared" si="355"/>
        <v>-1.8664922340309094E-2</v>
      </c>
      <c r="X1486" s="7">
        <f t="shared" si="356"/>
        <v>1.7660249207706639E-2</v>
      </c>
      <c r="Y1486" s="7">
        <f t="shared" si="357"/>
        <v>1.0976675730567504E-4</v>
      </c>
      <c r="Z1486" s="7">
        <v>3.39E-4</v>
      </c>
      <c r="AA1486" s="7">
        <f t="shared" si="358"/>
        <v>-7.1942756340270851E-3</v>
      </c>
      <c r="AB1486" s="7">
        <f t="shared" si="359"/>
        <v>1.3454423161901268E-4</v>
      </c>
      <c r="AE1486" s="6">
        <v>45616</v>
      </c>
      <c r="AF1486" s="7">
        <v>17.16</v>
      </c>
      <c r="AG1486" s="7">
        <v>36.74</v>
      </c>
      <c r="AH1486" s="7">
        <v>106.69</v>
      </c>
      <c r="AI1486" s="7">
        <f t="shared" si="345"/>
        <v>5.0799999999999983</v>
      </c>
      <c r="AJ1486" s="7">
        <v>2.3199999999999998</v>
      </c>
      <c r="AK1486" s="7">
        <v>46.795999999999999</v>
      </c>
      <c r="AL1486" s="7">
        <f t="shared" si="346"/>
        <v>44.475999999999999</v>
      </c>
      <c r="AM1486" s="7">
        <v>4.58</v>
      </c>
      <c r="AN1486" s="7">
        <v>4.3099999999999996</v>
      </c>
      <c r="AO1486" s="7">
        <v>4.41</v>
      </c>
      <c r="AP1486" s="7">
        <f t="shared" si="347"/>
        <v>0.10000000000000053</v>
      </c>
      <c r="AQ1486" s="7">
        <v>2.35</v>
      </c>
      <c r="AR1486" s="7">
        <v>126.88</v>
      </c>
      <c r="AS1486" s="7">
        <v>2648.2</v>
      </c>
      <c r="AT1486" s="14">
        <v>316.52800000000002</v>
      </c>
      <c r="AU1486" s="14">
        <v>99.292500000000004</v>
      </c>
      <c r="AV1486" s="14">
        <v>71.8</v>
      </c>
      <c r="AY1486" s="6">
        <v>45616</v>
      </c>
      <c r="AZ1486" s="12">
        <v>0</v>
      </c>
      <c r="BA1486" s="12">
        <v>0</v>
      </c>
      <c r="BB1486" s="12">
        <v>0</v>
      </c>
      <c r="BE1486" s="6">
        <v>45616</v>
      </c>
      <c r="BF1486" t="s">
        <v>58</v>
      </c>
      <c r="BG1486" s="52">
        <v>5</v>
      </c>
    </row>
    <row r="1487" spans="1:59" x14ac:dyDescent="0.2">
      <c r="A1487" s="6">
        <v>45617</v>
      </c>
      <c r="B1487" s="12">
        <v>116.8347</v>
      </c>
      <c r="C1487" s="12">
        <v>152.97280000000001</v>
      </c>
      <c r="D1487" s="12">
        <v>107.3232</v>
      </c>
      <c r="E1487" s="12">
        <v>49.964500000000001</v>
      </c>
      <c r="F1487" s="12">
        <v>222.3424</v>
      </c>
      <c r="G1487" s="12"/>
      <c r="H1487" s="12">
        <v>18.075900000000001</v>
      </c>
      <c r="I1487" s="12">
        <v>50.716900000000003</v>
      </c>
      <c r="J1487" s="12">
        <v>17.2926</v>
      </c>
      <c r="K1487" s="12">
        <v>86.561300000000003</v>
      </c>
      <c r="L1487" s="12">
        <v>70.39</v>
      </c>
      <c r="M1487" s="12">
        <v>75.09</v>
      </c>
      <c r="O1487" s="6">
        <v>45617</v>
      </c>
      <c r="P1487" s="7">
        <f t="shared" si="348"/>
        <v>1.3292074660285676E-2</v>
      </c>
      <c r="Q1487" s="7">
        <f t="shared" si="349"/>
        <v>1.8576097799504587E-3</v>
      </c>
      <c r="R1487" s="7">
        <f t="shared" si="350"/>
        <v>-1.3581010345706664E-2</v>
      </c>
      <c r="S1487" s="7">
        <f t="shared" si="351"/>
        <v>1.2300015519029001E-2</v>
      </c>
      <c r="T1487" s="7">
        <f t="shared" si="352"/>
        <v>1.9523493234488039E-2</v>
      </c>
      <c r="U1487" s="7" t="str">
        <f t="shared" si="353"/>
        <v/>
      </c>
      <c r="V1487" s="7">
        <f t="shared" si="354"/>
        <v>-3.6694189880248702E-2</v>
      </c>
      <c r="W1487" s="7">
        <f t="shared" si="355"/>
        <v>-3.2721827651067077E-2</v>
      </c>
      <c r="X1487" s="7">
        <f t="shared" si="356"/>
        <v>3.7051964499760941E-2</v>
      </c>
      <c r="Y1487" s="7">
        <f t="shared" si="357"/>
        <v>1.0859945988213877E-4</v>
      </c>
      <c r="Z1487" s="7">
        <v>5.3540000000000003E-3</v>
      </c>
      <c r="AA1487" s="7">
        <f t="shared" si="358"/>
        <v>1.632806255259241E-2</v>
      </c>
      <c r="AB1487" s="7">
        <f t="shared" si="359"/>
        <v>1.0172755374590498E-2</v>
      </c>
      <c r="AE1487" s="6">
        <v>45617</v>
      </c>
      <c r="AF1487" s="7">
        <v>16.87</v>
      </c>
      <c r="AG1487" s="7">
        <v>36.909999999999997</v>
      </c>
      <c r="AH1487" s="7">
        <v>101.9</v>
      </c>
      <c r="AI1487" s="7">
        <f t="shared" si="345"/>
        <v>4.7000000000000028</v>
      </c>
      <c r="AJ1487" s="7">
        <v>2.84</v>
      </c>
      <c r="AK1487" s="7">
        <v>48.302999999999997</v>
      </c>
      <c r="AL1487" s="7">
        <f t="shared" si="346"/>
        <v>45.462999999999994</v>
      </c>
      <c r="AM1487" s="7">
        <v>4.58</v>
      </c>
      <c r="AN1487" s="7">
        <v>4.34</v>
      </c>
      <c r="AO1487" s="7">
        <v>4.43</v>
      </c>
      <c r="AP1487" s="7">
        <f t="shared" si="347"/>
        <v>8.9999999999999858E-2</v>
      </c>
      <c r="AQ1487" s="7">
        <v>2.34</v>
      </c>
      <c r="AR1487" s="7">
        <v>127.10469999999999</v>
      </c>
      <c r="AS1487" s="7">
        <v>2672.1001000000001</v>
      </c>
      <c r="AT1487" s="14">
        <v>316.52800000000002</v>
      </c>
      <c r="AU1487" s="14">
        <v>99.292500000000004</v>
      </c>
      <c r="AV1487" s="14">
        <v>71.8</v>
      </c>
      <c r="AY1487" s="6">
        <v>45617</v>
      </c>
      <c r="AZ1487" s="12">
        <v>0</v>
      </c>
      <c r="BA1487" s="12">
        <v>0</v>
      </c>
      <c r="BB1487" s="12">
        <v>0</v>
      </c>
      <c r="BE1487" s="6">
        <v>45617</v>
      </c>
      <c r="BF1487" t="s">
        <v>58</v>
      </c>
      <c r="BG1487" s="52">
        <v>5</v>
      </c>
    </row>
    <row r="1488" spans="1:59" x14ac:dyDescent="0.2">
      <c r="A1488" s="6">
        <v>45618</v>
      </c>
      <c r="B1488" s="12">
        <v>116.70050000000001</v>
      </c>
      <c r="C1488" s="12">
        <v>153.66370000000001</v>
      </c>
      <c r="D1488" s="12">
        <v>107.1794</v>
      </c>
      <c r="E1488" s="12">
        <v>50.342599999999997</v>
      </c>
      <c r="F1488" s="12">
        <v>219.98050000000001</v>
      </c>
      <c r="G1488" s="12"/>
      <c r="H1488" s="12">
        <v>18.0944</v>
      </c>
      <c r="I1488" s="12">
        <v>50.939</v>
      </c>
      <c r="J1488" s="12">
        <v>17.383800000000001</v>
      </c>
      <c r="K1488" s="12">
        <v>86.589699999999993</v>
      </c>
      <c r="L1488" s="12">
        <v>71.680000000000007</v>
      </c>
      <c r="M1488" s="12">
        <v>76.099999999999994</v>
      </c>
      <c r="O1488" s="6">
        <v>45618</v>
      </c>
      <c r="P1488" s="7">
        <f t="shared" si="348"/>
        <v>-1.1492915395343178E-3</v>
      </c>
      <c r="Q1488" s="7">
        <f t="shared" si="349"/>
        <v>4.5063204750299766E-3</v>
      </c>
      <c r="R1488" s="7">
        <f t="shared" si="350"/>
        <v>-1.3407764898161101E-3</v>
      </c>
      <c r="S1488" s="7">
        <f t="shared" si="351"/>
        <v>7.5388839028781053E-3</v>
      </c>
      <c r="T1488" s="7">
        <f t="shared" si="352"/>
        <v>-1.0679629965952685E-2</v>
      </c>
      <c r="U1488" s="7" t="str">
        <f t="shared" si="353"/>
        <v/>
      </c>
      <c r="V1488" s="7">
        <f t="shared" si="354"/>
        <v>1.0229387985837225E-3</v>
      </c>
      <c r="W1488" s="7">
        <f t="shared" si="355"/>
        <v>4.3696500330047362E-3</v>
      </c>
      <c r="X1488" s="7">
        <f t="shared" si="356"/>
        <v>5.2600737261975705E-3</v>
      </c>
      <c r="Y1488" s="7">
        <f t="shared" si="357"/>
        <v>3.2803738072163617E-4</v>
      </c>
      <c r="Z1488" s="7">
        <v>3.094E-3</v>
      </c>
      <c r="AA1488" s="7">
        <f t="shared" si="358"/>
        <v>1.8160561046634986E-2</v>
      </c>
      <c r="AB1488" s="7">
        <f t="shared" si="359"/>
        <v>1.3360870755847529E-2</v>
      </c>
      <c r="AE1488" s="6">
        <v>45618</v>
      </c>
      <c r="AF1488" s="7">
        <v>15.24</v>
      </c>
      <c r="AG1488" s="7">
        <v>35.74</v>
      </c>
      <c r="AH1488" s="7">
        <v>99.14</v>
      </c>
      <c r="AI1488" s="7">
        <f t="shared" si="345"/>
        <v>4.4199999999999875</v>
      </c>
      <c r="AJ1488" s="7">
        <v>2.41</v>
      </c>
      <c r="AK1488" s="7">
        <v>47.018000000000001</v>
      </c>
      <c r="AL1488" s="7">
        <f t="shared" si="346"/>
        <v>44.608000000000004</v>
      </c>
      <c r="AM1488" s="7">
        <v>4.58</v>
      </c>
      <c r="AN1488" s="7">
        <v>4.37</v>
      </c>
      <c r="AO1488" s="7">
        <v>4.41</v>
      </c>
      <c r="AP1488" s="7">
        <f t="shared" si="347"/>
        <v>4.0000000000000036E-2</v>
      </c>
      <c r="AQ1488" s="7">
        <v>2.34</v>
      </c>
      <c r="AR1488" s="7">
        <v>127.4712</v>
      </c>
      <c r="AS1488" s="7">
        <v>2709.8998999999999</v>
      </c>
      <c r="AT1488" s="14">
        <v>316.52800000000002</v>
      </c>
      <c r="AU1488" s="14">
        <v>99.292500000000004</v>
      </c>
      <c r="AV1488" s="14">
        <v>71.8</v>
      </c>
      <c r="AY1488" s="6">
        <v>45618</v>
      </c>
      <c r="AZ1488" s="12">
        <v>0</v>
      </c>
      <c r="BA1488" s="12">
        <v>0</v>
      </c>
      <c r="BB1488" s="12">
        <v>0</v>
      </c>
      <c r="BE1488" s="6">
        <v>45618</v>
      </c>
      <c r="BF1488" t="s">
        <v>58</v>
      </c>
      <c r="BG1488" s="52">
        <v>5</v>
      </c>
    </row>
    <row r="1489" spans="1:59" x14ac:dyDescent="0.2">
      <c r="A1489" s="6">
        <v>45621</v>
      </c>
      <c r="B1489" s="12">
        <v>114.95659999999999</v>
      </c>
      <c r="C1489" s="12">
        <v>151.77090000000001</v>
      </c>
      <c r="D1489" s="12">
        <v>101.76049999999999</v>
      </c>
      <c r="E1489" s="12">
        <v>48.898099999999999</v>
      </c>
      <c r="F1489" s="12">
        <v>215.65209999999999</v>
      </c>
      <c r="G1489" s="12"/>
      <c r="H1489" s="12">
        <v>17.613099999999999</v>
      </c>
      <c r="I1489" s="12">
        <v>49.9925</v>
      </c>
      <c r="J1489" s="12">
        <v>17.2926</v>
      </c>
      <c r="K1489" s="12">
        <v>86.599100000000007</v>
      </c>
      <c r="L1489" s="12">
        <v>69.41</v>
      </c>
      <c r="M1489" s="12">
        <v>74.27</v>
      </c>
      <c r="O1489" s="6">
        <v>45621</v>
      </c>
      <c r="P1489" s="7">
        <f t="shared" si="348"/>
        <v>-1.5056157944595383E-2</v>
      </c>
      <c r="Q1489" s="7">
        <f t="shared" si="349"/>
        <v>-1.2394301305276748E-2</v>
      </c>
      <c r="R1489" s="7">
        <f t="shared" si="350"/>
        <v>-5.1882052889942382E-2</v>
      </c>
      <c r="S1489" s="7">
        <f t="shared" si="351"/>
        <v>-2.9113096241424167E-2</v>
      </c>
      <c r="T1489" s="7">
        <f t="shared" si="352"/>
        <v>-1.9872445012461333E-2</v>
      </c>
      <c r="U1489" s="7" t="str">
        <f t="shared" si="353"/>
        <v/>
      </c>
      <c r="V1489" s="7">
        <f t="shared" si="354"/>
        <v>-2.6959554776402651E-2</v>
      </c>
      <c r="W1489" s="7">
        <f t="shared" si="355"/>
        <v>-1.8755844243241733E-2</v>
      </c>
      <c r="X1489" s="7">
        <f t="shared" si="356"/>
        <v>-5.260073726197528E-3</v>
      </c>
      <c r="Y1489" s="7">
        <f t="shared" si="357"/>
        <v>1.0855205428107894E-4</v>
      </c>
      <c r="Z1489" s="7">
        <v>3.3860000000000001E-3</v>
      </c>
      <c r="AA1489" s="7">
        <f t="shared" si="358"/>
        <v>-3.2180819315182831E-2</v>
      </c>
      <c r="AB1489" s="7">
        <f t="shared" si="359"/>
        <v>-2.4341163186435061E-2</v>
      </c>
      <c r="AE1489" s="6">
        <v>45621</v>
      </c>
      <c r="AF1489" s="7">
        <v>14.6</v>
      </c>
      <c r="AG1489" s="7">
        <v>37.44</v>
      </c>
      <c r="AH1489" s="7">
        <v>99.96</v>
      </c>
      <c r="AI1489" s="7">
        <f t="shared" si="345"/>
        <v>4.8599999999999994</v>
      </c>
      <c r="AJ1489" s="7">
        <v>2.78</v>
      </c>
      <c r="AK1489" s="7">
        <v>47.732999999999997</v>
      </c>
      <c r="AL1489" s="7">
        <f t="shared" si="346"/>
        <v>44.952999999999996</v>
      </c>
      <c r="AM1489" s="7">
        <v>4.58</v>
      </c>
      <c r="AN1489" s="7">
        <v>4.21</v>
      </c>
      <c r="AO1489" s="7">
        <v>4.2699999999999996</v>
      </c>
      <c r="AP1489" s="7">
        <f t="shared" si="347"/>
        <v>5.9999999999999609E-2</v>
      </c>
      <c r="AQ1489" s="7">
        <v>2.29</v>
      </c>
      <c r="AR1489" s="7">
        <v>126.9948</v>
      </c>
      <c r="AS1489" s="7">
        <v>2616.8000000000002</v>
      </c>
      <c r="AT1489" s="14">
        <v>316.52800000000002</v>
      </c>
      <c r="AU1489" s="14">
        <v>99.292500000000004</v>
      </c>
      <c r="AV1489" s="14">
        <v>71.8</v>
      </c>
      <c r="AY1489" s="6">
        <v>45621</v>
      </c>
      <c r="AZ1489" s="12">
        <v>0</v>
      </c>
      <c r="BA1489" s="12">
        <v>0</v>
      </c>
      <c r="BB1489" s="12">
        <v>0</v>
      </c>
      <c r="BE1489" s="6">
        <v>45621</v>
      </c>
      <c r="BF1489" t="s">
        <v>58</v>
      </c>
      <c r="BG1489" s="52">
        <v>5</v>
      </c>
    </row>
    <row r="1490" spans="1:59" x14ac:dyDescent="0.2">
      <c r="A1490" s="6">
        <v>45622</v>
      </c>
      <c r="B1490" s="12">
        <v>113.0402</v>
      </c>
      <c r="C1490" s="12">
        <v>153.8246</v>
      </c>
      <c r="D1490" s="12">
        <v>102.4126</v>
      </c>
      <c r="E1490" s="12">
        <v>48.326099999999997</v>
      </c>
      <c r="F1490" s="12">
        <v>219.28880000000001</v>
      </c>
      <c r="G1490" s="12"/>
      <c r="H1490" s="12">
        <v>16.724599999999999</v>
      </c>
      <c r="I1490" s="12">
        <v>49.461199999999998</v>
      </c>
      <c r="J1490" s="12">
        <v>17.502300000000002</v>
      </c>
      <c r="K1490" s="12">
        <v>86.599100000000007</v>
      </c>
      <c r="L1490" s="12">
        <v>69.05</v>
      </c>
      <c r="M1490" s="12">
        <v>74.56</v>
      </c>
      <c r="O1490" s="6">
        <v>45622</v>
      </c>
      <c r="P1490" s="7">
        <f t="shared" si="348"/>
        <v>-1.6811158168966681E-2</v>
      </c>
      <c r="Q1490" s="7">
        <f t="shared" si="349"/>
        <v>1.3440845285555244E-2</v>
      </c>
      <c r="R1490" s="7">
        <f t="shared" si="350"/>
        <v>6.3877388090082992E-3</v>
      </c>
      <c r="S1490" s="7">
        <f t="shared" si="351"/>
        <v>-1.1766753539634734E-2</v>
      </c>
      <c r="T1490" s="7">
        <f t="shared" si="352"/>
        <v>1.6723121480387994E-2</v>
      </c>
      <c r="U1490" s="7" t="str">
        <f t="shared" si="353"/>
        <v/>
      </c>
      <c r="V1490" s="7">
        <f t="shared" si="354"/>
        <v>-5.1762253923204368E-2</v>
      </c>
      <c r="W1490" s="7">
        <f t="shared" si="355"/>
        <v>-1.0684470348145991E-2</v>
      </c>
      <c r="X1490" s="7">
        <f t="shared" si="356"/>
        <v>1.205363653519846E-2</v>
      </c>
      <c r="Y1490" s="7">
        <f t="shared" si="357"/>
        <v>0</v>
      </c>
      <c r="Z1490" s="7">
        <v>5.208E-3</v>
      </c>
      <c r="AA1490" s="7">
        <f t="shared" si="358"/>
        <v>-5.2000694961911618E-3</v>
      </c>
      <c r="AB1490" s="7">
        <f t="shared" si="359"/>
        <v>3.8970686961307885E-3</v>
      </c>
      <c r="AE1490" s="6">
        <v>45622</v>
      </c>
      <c r="AF1490" s="7">
        <v>14.1</v>
      </c>
      <c r="AG1490" s="7">
        <v>38.74</v>
      </c>
      <c r="AH1490" s="7">
        <v>99.18</v>
      </c>
      <c r="AI1490" s="7">
        <f t="shared" si="345"/>
        <v>5.5100000000000051</v>
      </c>
      <c r="AJ1490" s="7">
        <v>3.19</v>
      </c>
      <c r="AK1490" s="7">
        <v>47.216000000000001</v>
      </c>
      <c r="AL1490" s="7">
        <f t="shared" si="346"/>
        <v>44.026000000000003</v>
      </c>
      <c r="AM1490" s="7">
        <v>4.58</v>
      </c>
      <c r="AN1490" s="7">
        <v>4.21</v>
      </c>
      <c r="AO1490" s="7">
        <v>4.3</v>
      </c>
      <c r="AP1490" s="7">
        <f t="shared" si="347"/>
        <v>8.9999999999999858E-2</v>
      </c>
      <c r="AQ1490" s="7">
        <v>2.2799999999999998</v>
      </c>
      <c r="AR1490" s="7">
        <v>127.4301</v>
      </c>
      <c r="AS1490" s="7">
        <v>2620.3000000000002</v>
      </c>
      <c r="AT1490" s="14">
        <v>316.52800000000002</v>
      </c>
      <c r="AU1490" s="14">
        <v>99.292500000000004</v>
      </c>
      <c r="AV1490" s="14">
        <v>71.8</v>
      </c>
      <c r="AY1490" s="6">
        <v>45622</v>
      </c>
      <c r="AZ1490" s="12">
        <v>0</v>
      </c>
      <c r="BA1490" s="12">
        <v>0</v>
      </c>
      <c r="BB1490" s="12">
        <v>0</v>
      </c>
      <c r="BE1490" s="6">
        <v>45622</v>
      </c>
      <c r="BF1490" t="s">
        <v>58</v>
      </c>
      <c r="BG1490" s="52">
        <v>5</v>
      </c>
    </row>
    <row r="1491" spans="1:59" x14ac:dyDescent="0.2">
      <c r="A1491" s="6">
        <v>45623</v>
      </c>
      <c r="B1491" s="12">
        <v>112.7431</v>
      </c>
      <c r="C1491" s="12">
        <v>153.4271</v>
      </c>
      <c r="D1491" s="12">
        <v>102.99769999999999</v>
      </c>
      <c r="E1491" s="12">
        <v>48.781799999999997</v>
      </c>
      <c r="F1491" s="12">
        <v>219.16030000000001</v>
      </c>
      <c r="G1491" s="12"/>
      <c r="H1491" s="12">
        <v>15.5306</v>
      </c>
      <c r="I1491" s="12">
        <v>48.959000000000003</v>
      </c>
      <c r="J1491" s="12">
        <v>17.7028</v>
      </c>
      <c r="K1491" s="12">
        <v>86.627399999999994</v>
      </c>
      <c r="L1491" s="12">
        <v>69.03</v>
      </c>
      <c r="M1491" s="12">
        <v>73.91</v>
      </c>
      <c r="O1491" s="6">
        <v>45623</v>
      </c>
      <c r="P1491" s="7">
        <f t="shared" si="348"/>
        <v>-2.6317284890076051E-3</v>
      </c>
      <c r="Q1491" s="7">
        <f t="shared" si="349"/>
        <v>-2.5874566146882002E-3</v>
      </c>
      <c r="R1491" s="7">
        <f t="shared" si="350"/>
        <v>5.6969059724665001E-3</v>
      </c>
      <c r="S1491" s="7">
        <f t="shared" si="351"/>
        <v>9.3855050953777809E-3</v>
      </c>
      <c r="T1491" s="7">
        <f t="shared" si="352"/>
        <v>-5.8615699600781605E-4</v>
      </c>
      <c r="U1491" s="7" t="str">
        <f t="shared" si="353"/>
        <v/>
      </c>
      <c r="V1491" s="7">
        <f t="shared" si="354"/>
        <v>-7.4068418120838031E-2</v>
      </c>
      <c r="W1491" s="7">
        <f t="shared" si="355"/>
        <v>-1.020531066999545E-2</v>
      </c>
      <c r="X1491" s="7">
        <f t="shared" si="356"/>
        <v>1.1390518294210653E-2</v>
      </c>
      <c r="Y1491" s="7">
        <f t="shared" si="357"/>
        <v>3.2673984929286617E-4</v>
      </c>
      <c r="Z1491" s="7">
        <v>-3.0349999999999999E-3</v>
      </c>
      <c r="AA1491" s="7">
        <f t="shared" si="358"/>
        <v>-2.8968713991691958E-4</v>
      </c>
      <c r="AB1491" s="7">
        <f t="shared" si="359"/>
        <v>-8.7560335805404038E-3</v>
      </c>
      <c r="AE1491" s="6">
        <v>45623</v>
      </c>
      <c r="AF1491" s="7">
        <v>14.1</v>
      </c>
      <c r="AG1491" s="7">
        <v>37</v>
      </c>
      <c r="AH1491" s="7">
        <v>97.74</v>
      </c>
      <c r="AI1491" s="7">
        <f t="shared" si="345"/>
        <v>4.8799999999999955</v>
      </c>
      <c r="AJ1491" s="7">
        <v>3.39</v>
      </c>
      <c r="AK1491" s="7">
        <v>46.762</v>
      </c>
      <c r="AL1491" s="7">
        <f t="shared" si="346"/>
        <v>43.372</v>
      </c>
      <c r="AM1491" s="7">
        <v>4.58</v>
      </c>
      <c r="AN1491" s="7">
        <v>4.1900000000000004</v>
      </c>
      <c r="AO1491" s="7">
        <v>4.25</v>
      </c>
      <c r="AP1491" s="7">
        <f t="shared" si="347"/>
        <v>5.9999999999999609E-2</v>
      </c>
      <c r="AQ1491" s="7">
        <v>2.2599999999999998</v>
      </c>
      <c r="AR1491" s="7">
        <v>126.8205</v>
      </c>
      <c r="AS1491" s="7">
        <v>2639.8998999999999</v>
      </c>
      <c r="AT1491" s="14">
        <v>316.52800000000002</v>
      </c>
      <c r="AU1491" s="14">
        <v>99.292500000000004</v>
      </c>
      <c r="AV1491" s="14">
        <v>71.8</v>
      </c>
      <c r="AY1491" s="6">
        <v>45623</v>
      </c>
      <c r="AZ1491" s="12">
        <v>0</v>
      </c>
      <c r="BA1491" s="12">
        <v>0</v>
      </c>
      <c r="BB1491" s="12">
        <v>0</v>
      </c>
      <c r="BE1491" s="6">
        <v>45623</v>
      </c>
      <c r="BF1491" t="s">
        <v>58</v>
      </c>
      <c r="BG1491" s="52">
        <v>5</v>
      </c>
    </row>
    <row r="1492" spans="1:59" x14ac:dyDescent="0.2">
      <c r="A1492" s="6">
        <v>45625</v>
      </c>
      <c r="B1492" s="12">
        <v>113.03060000000001</v>
      </c>
      <c r="C1492" s="12">
        <v>153.2568</v>
      </c>
      <c r="D1492" s="12">
        <v>103.9088</v>
      </c>
      <c r="E1492" s="12">
        <v>49.033799999999999</v>
      </c>
      <c r="F1492" s="12">
        <v>221.37389999999999</v>
      </c>
      <c r="G1492" s="12"/>
      <c r="H1492" s="12">
        <v>14.975300000000001</v>
      </c>
      <c r="I1492" s="12">
        <v>48.93</v>
      </c>
      <c r="J1492" s="12">
        <v>18.103899999999999</v>
      </c>
      <c r="K1492" s="12">
        <v>86.646299999999997</v>
      </c>
      <c r="L1492" s="12">
        <v>68.260000000000005</v>
      </c>
      <c r="M1492" s="12">
        <v>74.16</v>
      </c>
      <c r="O1492" s="6">
        <v>45625</v>
      </c>
      <c r="P1492" s="7">
        <f t="shared" si="348"/>
        <v>2.5467993428660283E-3</v>
      </c>
      <c r="Q1492" s="7">
        <f t="shared" si="349"/>
        <v>-1.1105898777480229E-3</v>
      </c>
      <c r="R1492" s="7">
        <f t="shared" si="350"/>
        <v>8.8069334592492977E-3</v>
      </c>
      <c r="S1492" s="7">
        <f t="shared" si="351"/>
        <v>5.1525637531626891E-3</v>
      </c>
      <c r="T1492" s="7">
        <f t="shared" si="352"/>
        <v>1.0049701614343542E-2</v>
      </c>
      <c r="U1492" s="7" t="str">
        <f t="shared" si="353"/>
        <v/>
      </c>
      <c r="V1492" s="7">
        <f t="shared" si="354"/>
        <v>-3.6410094124651272E-2</v>
      </c>
      <c r="W1492" s="7">
        <f t="shared" si="355"/>
        <v>-5.9250785784741987E-4</v>
      </c>
      <c r="X1492" s="7">
        <f t="shared" si="356"/>
        <v>2.2404565515666913E-2</v>
      </c>
      <c r="Y1492" s="7">
        <f t="shared" si="357"/>
        <v>2.1815197661228852E-4</v>
      </c>
      <c r="Z1492" s="7">
        <v>6.1929999999999997E-3</v>
      </c>
      <c r="AA1492" s="7">
        <f t="shared" si="358"/>
        <v>-1.1217249236823129E-2</v>
      </c>
      <c r="AB1492" s="7">
        <f t="shared" si="359"/>
        <v>3.3767844608043099E-3</v>
      </c>
      <c r="AE1492" s="6">
        <v>45625</v>
      </c>
      <c r="AF1492" s="7">
        <v>13.51</v>
      </c>
      <c r="AG1492" s="7">
        <v>34.950000000000003</v>
      </c>
      <c r="AH1492" s="7">
        <v>95.22</v>
      </c>
      <c r="AI1492" s="7">
        <f t="shared" si="345"/>
        <v>5.8999999999999915</v>
      </c>
      <c r="AJ1492" s="7">
        <v>3.39</v>
      </c>
      <c r="AK1492" s="7">
        <v>47.811</v>
      </c>
      <c r="AL1492" s="7">
        <f t="shared" si="346"/>
        <v>44.420999999999999</v>
      </c>
      <c r="AM1492" s="7">
        <v>4.58</v>
      </c>
      <c r="AN1492" s="7">
        <v>4.13</v>
      </c>
      <c r="AO1492" s="7">
        <v>4.18</v>
      </c>
      <c r="AP1492" s="7">
        <f t="shared" si="347"/>
        <v>4.9999999999999822E-2</v>
      </c>
      <c r="AQ1492" s="7">
        <v>2.2599999999999998</v>
      </c>
      <c r="AR1492" s="7">
        <v>126.57980000000001</v>
      </c>
      <c r="AS1492" s="7">
        <v>2657</v>
      </c>
      <c r="AT1492" s="14">
        <v>316.52800000000002</v>
      </c>
      <c r="AU1492" s="14">
        <v>99.292500000000004</v>
      </c>
      <c r="AV1492" s="14">
        <v>71.8</v>
      </c>
      <c r="AY1492" s="6">
        <v>45625</v>
      </c>
      <c r="AZ1492" s="12">
        <v>0</v>
      </c>
      <c r="BA1492" s="12">
        <v>0</v>
      </c>
      <c r="BB1492" s="12">
        <v>0</v>
      </c>
      <c r="BE1492" s="6">
        <v>45625</v>
      </c>
      <c r="BF1492" t="s">
        <v>58</v>
      </c>
      <c r="BG1492" s="52">
        <v>5</v>
      </c>
    </row>
    <row r="1493" spans="1:59" x14ac:dyDescent="0.2">
      <c r="A1493" s="6">
        <v>45628</v>
      </c>
      <c r="B1493" s="12">
        <v>112.9252</v>
      </c>
      <c r="C1493" s="12">
        <v>153.52180000000001</v>
      </c>
      <c r="D1493" s="12">
        <v>101.7988</v>
      </c>
      <c r="E1493" s="12">
        <v>48.878700000000002</v>
      </c>
      <c r="F1493" s="12">
        <v>219.95089999999999</v>
      </c>
      <c r="G1493" s="12"/>
      <c r="H1493" s="12">
        <v>14.5403</v>
      </c>
      <c r="I1493" s="12">
        <v>48.476100000000002</v>
      </c>
      <c r="J1493" s="12">
        <v>17.7028</v>
      </c>
      <c r="K1493" s="12">
        <v>86.67</v>
      </c>
      <c r="L1493" s="12">
        <v>68.349999999999994</v>
      </c>
      <c r="M1493" s="12">
        <v>72.81</v>
      </c>
      <c r="O1493" s="6">
        <v>45628</v>
      </c>
      <c r="P1493" s="7">
        <f t="shared" si="348"/>
        <v>-9.3292588766987026E-4</v>
      </c>
      <c r="Q1493" s="7">
        <f t="shared" si="349"/>
        <v>1.7276307142174944E-3</v>
      </c>
      <c r="R1493" s="7">
        <f t="shared" si="350"/>
        <v>-2.051527511478525E-2</v>
      </c>
      <c r="S1493" s="7">
        <f t="shared" si="351"/>
        <v>-3.1681374641527957E-3</v>
      </c>
      <c r="T1493" s="7">
        <f t="shared" si="352"/>
        <v>-6.4487875211414981E-3</v>
      </c>
      <c r="U1493" s="7" t="str">
        <f t="shared" si="353"/>
        <v/>
      </c>
      <c r="V1493" s="7">
        <f t="shared" si="354"/>
        <v>-2.9478072560031217E-2</v>
      </c>
      <c r="W1493" s="7">
        <f t="shared" si="355"/>
        <v>-9.3198123204439477E-3</v>
      </c>
      <c r="X1493" s="7">
        <f t="shared" si="356"/>
        <v>-2.2404565515667028E-2</v>
      </c>
      <c r="Y1493" s="7">
        <f t="shared" si="357"/>
        <v>2.7348841566226612E-4</v>
      </c>
      <c r="Z1493" s="7">
        <v>1.7910000000000001E-3</v>
      </c>
      <c r="AA1493" s="7">
        <f t="shared" si="358"/>
        <v>1.317619691397364E-3</v>
      </c>
      <c r="AB1493" s="7">
        <f t="shared" si="359"/>
        <v>-1.8371612850979945E-2</v>
      </c>
      <c r="AE1493" s="6">
        <v>45628</v>
      </c>
      <c r="AF1493" s="7">
        <v>13.34</v>
      </c>
      <c r="AG1493" s="7">
        <v>34.71</v>
      </c>
      <c r="AH1493" s="7">
        <v>97.81</v>
      </c>
      <c r="AI1493" s="7">
        <f t="shared" si="345"/>
        <v>4.460000000000008</v>
      </c>
      <c r="AJ1493" s="7">
        <v>3.05</v>
      </c>
      <c r="AK1493" s="7">
        <v>48.655000000000001</v>
      </c>
      <c r="AL1493" s="7">
        <f t="shared" si="346"/>
        <v>45.605000000000004</v>
      </c>
      <c r="AM1493" s="7">
        <v>4.58</v>
      </c>
      <c r="AN1493" s="7">
        <v>4.17</v>
      </c>
      <c r="AO1493" s="7">
        <v>4.1900000000000004</v>
      </c>
      <c r="AP1493" s="7">
        <f t="shared" si="347"/>
        <v>2.0000000000000462E-2</v>
      </c>
      <c r="AQ1493" s="7">
        <v>2.2599999999999998</v>
      </c>
      <c r="AR1493" s="7">
        <v>127.1272</v>
      </c>
      <c r="AS1493" s="7">
        <v>2634.8998999999999</v>
      </c>
      <c r="AT1493" s="14">
        <v>316.52800000000002</v>
      </c>
      <c r="AU1493" s="14">
        <v>99.292500000000004</v>
      </c>
      <c r="AV1493" s="14">
        <v>71.8</v>
      </c>
      <c r="AY1493" s="6">
        <v>45628</v>
      </c>
      <c r="AZ1493" s="12">
        <v>0</v>
      </c>
      <c r="BA1493" s="12">
        <v>0</v>
      </c>
      <c r="BB1493" s="12">
        <v>0</v>
      </c>
      <c r="BE1493" s="6">
        <v>45628</v>
      </c>
      <c r="BF1493" t="s">
        <v>58</v>
      </c>
      <c r="BG1493" s="52">
        <v>5</v>
      </c>
    </row>
    <row r="1494" spans="1:59" x14ac:dyDescent="0.2">
      <c r="A1494" s="6">
        <v>45629</v>
      </c>
      <c r="B1494" s="12">
        <v>112.7527</v>
      </c>
      <c r="C1494" s="12">
        <v>153.2473</v>
      </c>
      <c r="D1494" s="12">
        <v>101.71250000000001</v>
      </c>
      <c r="E1494" s="12">
        <v>48.859299999999998</v>
      </c>
      <c r="F1494" s="12">
        <v>220.4845</v>
      </c>
      <c r="G1494" s="12"/>
      <c r="H1494" s="12">
        <v>15.817500000000001</v>
      </c>
      <c r="I1494" s="12">
        <v>50.002099999999999</v>
      </c>
      <c r="J1494" s="12">
        <v>17.556999999999999</v>
      </c>
      <c r="K1494" s="12">
        <v>86.688900000000004</v>
      </c>
      <c r="L1494" s="12">
        <v>70.150000000000006</v>
      </c>
      <c r="M1494" s="12">
        <v>74.8</v>
      </c>
      <c r="O1494" s="6">
        <v>45629</v>
      </c>
      <c r="P1494" s="7">
        <f t="shared" si="348"/>
        <v>-1.5287277451136588E-3</v>
      </c>
      <c r="Q1494" s="7">
        <f t="shared" si="349"/>
        <v>-1.7896200970873137E-3</v>
      </c>
      <c r="R1494" s="7">
        <f t="shared" si="350"/>
        <v>-8.481102049163827E-4</v>
      </c>
      <c r="S1494" s="7">
        <f t="shared" si="351"/>
        <v>-3.9697968558344949E-4</v>
      </c>
      <c r="T1494" s="7">
        <f t="shared" si="352"/>
        <v>2.4230580061144129E-3</v>
      </c>
      <c r="U1494" s="7" t="str">
        <f t="shared" si="353"/>
        <v/>
      </c>
      <c r="V1494" s="7">
        <f t="shared" si="354"/>
        <v>8.4192817409104545E-2</v>
      </c>
      <c r="W1494" s="7">
        <f t="shared" si="355"/>
        <v>3.0994111565582398E-2</v>
      </c>
      <c r="X1494" s="7">
        <f t="shared" si="356"/>
        <v>-8.2700883720581604E-3</v>
      </c>
      <c r="Y1494" s="7">
        <f t="shared" si="357"/>
        <v>2.1804476233845579E-4</v>
      </c>
      <c r="Z1494" s="7">
        <v>4.64E-4</v>
      </c>
      <c r="AA1494" s="7">
        <f t="shared" si="358"/>
        <v>2.5994243378511521E-2</v>
      </c>
      <c r="AB1494" s="7">
        <f t="shared" si="359"/>
        <v>2.6964576573811856E-2</v>
      </c>
      <c r="AE1494" s="6">
        <v>45629</v>
      </c>
      <c r="AF1494" s="7">
        <v>13.3</v>
      </c>
      <c r="AG1494" s="7">
        <v>34.549999999999997</v>
      </c>
      <c r="AH1494" s="7">
        <v>95.6</v>
      </c>
      <c r="AI1494" s="7">
        <f t="shared" si="345"/>
        <v>4.6499999999999915</v>
      </c>
      <c r="AJ1494" s="7">
        <v>2.94</v>
      </c>
      <c r="AK1494" s="7">
        <v>48.557000000000002</v>
      </c>
      <c r="AL1494" s="7">
        <f t="shared" si="346"/>
        <v>45.617000000000004</v>
      </c>
      <c r="AM1494" s="7">
        <v>4.58</v>
      </c>
      <c r="AN1494" s="7">
        <v>4.17</v>
      </c>
      <c r="AO1494" s="7">
        <v>4.2300000000000004</v>
      </c>
      <c r="AP1494" s="7">
        <f t="shared" si="347"/>
        <v>6.0000000000000497E-2</v>
      </c>
      <c r="AQ1494" s="7">
        <v>2.2799999999999998</v>
      </c>
      <c r="AR1494" s="7">
        <v>126.95650000000001</v>
      </c>
      <c r="AS1494" s="7">
        <v>2644.7</v>
      </c>
      <c r="AT1494" s="14">
        <v>316.52800000000002</v>
      </c>
      <c r="AU1494" s="14">
        <v>99.292500000000004</v>
      </c>
      <c r="AV1494" s="14">
        <v>71.8</v>
      </c>
      <c r="AY1494" s="6">
        <v>45629</v>
      </c>
      <c r="AZ1494" s="12">
        <v>0</v>
      </c>
      <c r="BA1494" s="12">
        <v>0</v>
      </c>
      <c r="BB1494" s="12">
        <v>0</v>
      </c>
      <c r="BE1494" s="6">
        <v>45629</v>
      </c>
      <c r="BF1494" t="s">
        <v>58</v>
      </c>
      <c r="BG1494" s="52">
        <v>5</v>
      </c>
    </row>
    <row r="1495" spans="1:59" x14ac:dyDescent="0.2">
      <c r="A1495" s="6">
        <v>45630</v>
      </c>
      <c r="B1495" s="12">
        <v>109.5044</v>
      </c>
      <c r="C1495" s="12">
        <v>149.84010000000001</v>
      </c>
      <c r="D1495" s="12">
        <v>99.276399999999995</v>
      </c>
      <c r="E1495" s="12">
        <v>47.405200000000001</v>
      </c>
      <c r="F1495" s="12">
        <v>221.0874</v>
      </c>
      <c r="G1495" s="12"/>
      <c r="H1495" s="12">
        <v>14.965999999999999</v>
      </c>
      <c r="I1495" s="12">
        <v>48.456800000000001</v>
      </c>
      <c r="J1495" s="12">
        <v>17.3017</v>
      </c>
      <c r="K1495" s="12">
        <v>86.698400000000007</v>
      </c>
      <c r="L1495" s="12">
        <v>68.81</v>
      </c>
      <c r="M1495" s="12">
        <v>74.680000000000007</v>
      </c>
      <c r="O1495" s="6">
        <v>45630</v>
      </c>
      <c r="P1495" s="7">
        <f t="shared" si="348"/>
        <v>-2.9232193783334116E-2</v>
      </c>
      <c r="Q1495" s="7">
        <f t="shared" si="349"/>
        <v>-2.248423087617029E-2</v>
      </c>
      <c r="R1495" s="7">
        <f t="shared" si="350"/>
        <v>-2.4242326863647246E-2</v>
      </c>
      <c r="S1495" s="7">
        <f t="shared" si="351"/>
        <v>-3.0212811754135548E-2</v>
      </c>
      <c r="T1495" s="7">
        <f t="shared" si="352"/>
        <v>2.7307008196778672E-3</v>
      </c>
      <c r="U1495" s="7" t="str">
        <f t="shared" si="353"/>
        <v/>
      </c>
      <c r="V1495" s="7">
        <f t="shared" si="354"/>
        <v>-5.5335960380735634E-2</v>
      </c>
      <c r="W1495" s="7">
        <f t="shared" si="355"/>
        <v>-3.1392325180465364E-2</v>
      </c>
      <c r="X1495" s="7">
        <f t="shared" si="356"/>
        <v>-1.4647968215161313E-2</v>
      </c>
      <c r="Y1495" s="7">
        <f t="shared" si="357"/>
        <v>1.0958126701917574E-4</v>
      </c>
      <c r="Z1495" s="7">
        <v>6.1900000000000002E-3</v>
      </c>
      <c r="AA1495" s="7">
        <f t="shared" si="358"/>
        <v>-1.9286723334081469E-2</v>
      </c>
      <c r="AB1495" s="7">
        <f t="shared" si="359"/>
        <v>-1.6055663069095673E-3</v>
      </c>
      <c r="AE1495" s="6">
        <v>45630</v>
      </c>
      <c r="AF1495" s="7">
        <v>13.45</v>
      </c>
      <c r="AG1495" s="7">
        <v>33.82</v>
      </c>
      <c r="AH1495" s="7">
        <v>92.25</v>
      </c>
      <c r="AI1495" s="7">
        <f t="shared" si="345"/>
        <v>5.8700000000000045</v>
      </c>
      <c r="AJ1495" s="7">
        <v>2.75</v>
      </c>
      <c r="AK1495" s="7">
        <v>47.045999999999999</v>
      </c>
      <c r="AL1495" s="7">
        <f t="shared" si="346"/>
        <v>44.295999999999999</v>
      </c>
      <c r="AM1495" s="7">
        <v>4.58</v>
      </c>
      <c r="AN1495" s="7">
        <v>4.13</v>
      </c>
      <c r="AO1495" s="7">
        <v>4.1900000000000004</v>
      </c>
      <c r="AP1495" s="7">
        <f t="shared" si="347"/>
        <v>6.0000000000000497E-2</v>
      </c>
      <c r="AQ1495" s="7">
        <v>2.29</v>
      </c>
      <c r="AR1495" s="7">
        <v>126.7574</v>
      </c>
      <c r="AS1495" s="7">
        <v>2653.8</v>
      </c>
      <c r="AT1495" s="14">
        <v>316.52800000000002</v>
      </c>
      <c r="AU1495" s="14">
        <v>99.292500000000004</v>
      </c>
      <c r="AV1495" s="14">
        <v>71.8</v>
      </c>
      <c r="AY1495" s="6">
        <v>45630</v>
      </c>
      <c r="AZ1495" s="12">
        <v>0</v>
      </c>
      <c r="BA1495" s="12">
        <v>0</v>
      </c>
      <c r="BB1495" s="12">
        <v>0</v>
      </c>
      <c r="BE1495" s="6">
        <v>45630</v>
      </c>
      <c r="BF1495" t="s">
        <v>58</v>
      </c>
      <c r="BG1495" s="52">
        <v>5</v>
      </c>
    </row>
    <row r="1496" spans="1:59" x14ac:dyDescent="0.2">
      <c r="A1496" s="6">
        <v>45631</v>
      </c>
      <c r="B1496" s="12">
        <v>109.98350000000001</v>
      </c>
      <c r="C1496" s="12">
        <v>150.7961</v>
      </c>
      <c r="D1496" s="12">
        <v>100.16840000000001</v>
      </c>
      <c r="E1496" s="12">
        <v>46.997999999999998</v>
      </c>
      <c r="F1496" s="12">
        <v>223.26150000000001</v>
      </c>
      <c r="G1496" s="12"/>
      <c r="H1496" s="12">
        <v>14.586600000000001</v>
      </c>
      <c r="I1496" s="12">
        <v>47.857900000000001</v>
      </c>
      <c r="J1496" s="12">
        <v>17.383800000000001</v>
      </c>
      <c r="K1496" s="12">
        <v>86.707899999999995</v>
      </c>
      <c r="L1496" s="12">
        <v>68.58</v>
      </c>
      <c r="M1496" s="12">
        <v>73.78</v>
      </c>
      <c r="O1496" s="6">
        <v>45631</v>
      </c>
      <c r="P1496" s="7">
        <f t="shared" si="348"/>
        <v>4.3656234436347686E-3</v>
      </c>
      <c r="Q1496" s="7">
        <f t="shared" si="349"/>
        <v>6.3598676563134436E-3</v>
      </c>
      <c r="R1496" s="7">
        <f t="shared" si="350"/>
        <v>8.9448904908156161E-3</v>
      </c>
      <c r="S1496" s="7">
        <f t="shared" si="351"/>
        <v>-8.6268797121104735E-3</v>
      </c>
      <c r="T1496" s="7">
        <f t="shared" si="352"/>
        <v>9.7856317368381993E-3</v>
      </c>
      <c r="U1496" s="7" t="str">
        <f t="shared" si="353"/>
        <v/>
      </c>
      <c r="V1496" s="7">
        <f t="shared" si="354"/>
        <v>-2.5677662606907056E-2</v>
      </c>
      <c r="W1496" s="7">
        <f t="shared" si="355"/>
        <v>-1.2436475825578837E-2</v>
      </c>
      <c r="X1496" s="7">
        <f t="shared" si="356"/>
        <v>4.7339754840079531E-3</v>
      </c>
      <c r="Y1496" s="7">
        <f t="shared" si="357"/>
        <v>1.095692602805607E-4</v>
      </c>
      <c r="Z1496" s="7">
        <v>-1.647E-3</v>
      </c>
      <c r="AA1496" s="7">
        <f t="shared" si="358"/>
        <v>-3.3481361796142404E-3</v>
      </c>
      <c r="AB1496" s="7">
        <f t="shared" si="359"/>
        <v>-1.2124626504992344E-2</v>
      </c>
      <c r="AE1496" s="6">
        <v>45631</v>
      </c>
      <c r="AF1496" s="7">
        <v>13.54</v>
      </c>
      <c r="AG1496" s="7">
        <v>29.45</v>
      </c>
      <c r="AH1496" s="7">
        <v>91.48</v>
      </c>
      <c r="AI1496" s="7">
        <f t="shared" si="345"/>
        <v>5.2000000000000028</v>
      </c>
      <c r="AJ1496" s="7">
        <v>2.95</v>
      </c>
      <c r="AK1496" s="7">
        <v>46.551000000000002</v>
      </c>
      <c r="AL1496" s="7">
        <f t="shared" si="346"/>
        <v>43.600999999999999</v>
      </c>
      <c r="AM1496" s="7">
        <v>4.58</v>
      </c>
      <c r="AN1496" s="7">
        <v>4.1500000000000004</v>
      </c>
      <c r="AO1496" s="7">
        <v>4.17</v>
      </c>
      <c r="AP1496" s="7">
        <f t="shared" si="347"/>
        <v>1.9999999999999574E-2</v>
      </c>
      <c r="AQ1496" s="7">
        <v>2.25</v>
      </c>
      <c r="AR1496" s="7">
        <v>126.4286</v>
      </c>
      <c r="AS1496" s="7">
        <v>2626.6001000000001</v>
      </c>
      <c r="AT1496" s="14">
        <v>316.52800000000002</v>
      </c>
      <c r="AU1496" s="14">
        <v>99.292500000000004</v>
      </c>
      <c r="AV1496" s="14">
        <v>71.8</v>
      </c>
      <c r="AY1496" s="6">
        <v>45631</v>
      </c>
      <c r="AZ1496" s="12">
        <v>0</v>
      </c>
      <c r="BA1496" s="12">
        <v>0</v>
      </c>
      <c r="BB1496" s="12">
        <v>0</v>
      </c>
      <c r="BE1496" s="6">
        <v>45631</v>
      </c>
      <c r="BF1496" t="s">
        <v>58</v>
      </c>
      <c r="BG1496" s="52">
        <v>5</v>
      </c>
    </row>
    <row r="1497" spans="1:59" x14ac:dyDescent="0.2">
      <c r="A1497" s="6">
        <v>45632</v>
      </c>
      <c r="B1497" s="12">
        <v>108.824</v>
      </c>
      <c r="C1497" s="12">
        <v>146.92509999999999</v>
      </c>
      <c r="D1497" s="12">
        <v>98.9983</v>
      </c>
      <c r="E1497" s="12">
        <v>46.086799999999997</v>
      </c>
      <c r="F1497" s="12">
        <v>219.3184</v>
      </c>
      <c r="G1497" s="12"/>
      <c r="H1497" s="12">
        <v>14.1516</v>
      </c>
      <c r="I1497" s="12">
        <v>47.133499999999998</v>
      </c>
      <c r="J1497" s="12">
        <v>17.556999999999999</v>
      </c>
      <c r="K1497" s="12">
        <v>86.745800000000003</v>
      </c>
      <c r="L1497" s="12">
        <v>68.58</v>
      </c>
      <c r="M1497" s="12">
        <v>73.78</v>
      </c>
      <c r="O1497" s="6">
        <v>45632</v>
      </c>
      <c r="P1497" s="7">
        <f t="shared" si="348"/>
        <v>-1.0598456210162316E-2</v>
      </c>
      <c r="Q1497" s="7">
        <f t="shared" si="349"/>
        <v>-2.6005660052615055E-2</v>
      </c>
      <c r="R1497" s="7">
        <f t="shared" si="350"/>
        <v>-1.175009137996154E-2</v>
      </c>
      <c r="S1497" s="7">
        <f t="shared" si="351"/>
        <v>-1.9578472668375608E-2</v>
      </c>
      <c r="T1497" s="7">
        <f t="shared" si="352"/>
        <v>-1.7819174955113631E-2</v>
      </c>
      <c r="U1497" s="7" t="str">
        <f t="shared" si="353"/>
        <v/>
      </c>
      <c r="V1497" s="7">
        <f t="shared" si="354"/>
        <v>-3.0275607149471993E-2</v>
      </c>
      <c r="W1497" s="7">
        <f t="shared" si="355"/>
        <v>-1.5252202684123221E-2</v>
      </c>
      <c r="X1497" s="7">
        <f t="shared" si="356"/>
        <v>9.9139927311534121E-3</v>
      </c>
      <c r="Y1497" s="7">
        <f t="shared" si="357"/>
        <v>4.3700423344290444E-4</v>
      </c>
      <c r="Z1497" s="7">
        <v>1.8940000000000001E-3</v>
      </c>
      <c r="AA1497" s="7">
        <f t="shared" si="358"/>
        <v>0</v>
      </c>
      <c r="AB1497" s="7">
        <f t="shared" si="359"/>
        <v>0</v>
      </c>
      <c r="AE1497" s="6">
        <v>45632</v>
      </c>
      <c r="AF1497" s="7">
        <v>12.77</v>
      </c>
      <c r="AG1497" s="7">
        <v>30.98</v>
      </c>
      <c r="AH1497" s="7">
        <v>83.2</v>
      </c>
      <c r="AI1497" s="7">
        <f t="shared" si="345"/>
        <v>5.2000000000000028</v>
      </c>
      <c r="AJ1497" s="7">
        <v>2.83</v>
      </c>
      <c r="AK1497" s="7">
        <v>46.48</v>
      </c>
      <c r="AL1497" s="7">
        <f t="shared" si="346"/>
        <v>43.65</v>
      </c>
      <c r="AM1497" s="7">
        <v>4.58</v>
      </c>
      <c r="AN1497" s="7">
        <v>4.0999999999999996</v>
      </c>
      <c r="AO1497" s="7">
        <v>4.1500000000000004</v>
      </c>
      <c r="AP1497" s="7">
        <f t="shared" si="347"/>
        <v>5.0000000000000711E-2</v>
      </c>
      <c r="AQ1497" s="7">
        <v>2.2400000000000002</v>
      </c>
      <c r="AR1497" s="7">
        <v>126.688</v>
      </c>
      <c r="AS1497" s="7">
        <v>2638.6001000000001</v>
      </c>
      <c r="AT1497" s="14">
        <v>316.52800000000002</v>
      </c>
      <c r="AU1497" s="14">
        <v>99.292500000000004</v>
      </c>
      <c r="AV1497" s="14">
        <v>71.8</v>
      </c>
      <c r="AY1497" s="6">
        <v>45632</v>
      </c>
      <c r="AZ1497" s="12">
        <v>0</v>
      </c>
      <c r="BA1497" s="12">
        <v>0</v>
      </c>
      <c r="BB1497" s="12">
        <v>0</v>
      </c>
      <c r="BE1497" s="6">
        <v>45632</v>
      </c>
      <c r="BF1497" t="s">
        <v>58</v>
      </c>
      <c r="BG1497" s="52">
        <v>5</v>
      </c>
    </row>
    <row r="1498" spans="1:59" x14ac:dyDescent="0.2">
      <c r="A1498" s="6">
        <v>45635</v>
      </c>
      <c r="B1498" s="12">
        <v>108.182</v>
      </c>
      <c r="C1498" s="12">
        <v>148.66659999999999</v>
      </c>
      <c r="D1498" s="12">
        <v>98.940700000000007</v>
      </c>
      <c r="E1498" s="12">
        <v>47.230699999999999</v>
      </c>
      <c r="F1498" s="12">
        <v>211.76830000000001</v>
      </c>
      <c r="G1498" s="12"/>
      <c r="H1498" s="12">
        <v>14.0868</v>
      </c>
      <c r="I1498" s="12">
        <v>47.2012</v>
      </c>
      <c r="J1498" s="12">
        <v>17.174099999999999</v>
      </c>
      <c r="K1498" s="12">
        <v>86.755300000000005</v>
      </c>
      <c r="L1498" s="12">
        <v>68.650000000000006</v>
      </c>
      <c r="M1498" s="12">
        <v>73.73</v>
      </c>
      <c r="O1498" s="6">
        <v>45635</v>
      </c>
      <c r="P1498" s="7">
        <f t="shared" si="348"/>
        <v>-5.9169043530676929E-3</v>
      </c>
      <c r="Q1498" s="7">
        <f t="shared" si="349"/>
        <v>1.1783281803514539E-2</v>
      </c>
      <c r="R1498" s="7">
        <f t="shared" si="350"/>
        <v>-5.8199750050121199E-4</v>
      </c>
      <c r="S1498" s="7">
        <f t="shared" si="351"/>
        <v>2.4517529941704953E-2</v>
      </c>
      <c r="T1498" s="7">
        <f t="shared" si="352"/>
        <v>-3.5031802766747465E-2</v>
      </c>
      <c r="U1498" s="7" t="str">
        <f t="shared" si="353"/>
        <v/>
      </c>
      <c r="V1498" s="7">
        <f t="shared" si="354"/>
        <v>-4.5895032114479104E-3</v>
      </c>
      <c r="W1498" s="7">
        <f t="shared" si="355"/>
        <v>1.4353151411424295E-3</v>
      </c>
      <c r="X1498" s="7">
        <f t="shared" si="356"/>
        <v>-2.2050295798402821E-2</v>
      </c>
      <c r="Y1498" s="7">
        <f t="shared" si="357"/>
        <v>1.0950939226885287E-4</v>
      </c>
      <c r="Z1498" s="7">
        <v>-5.1630000000000001E-3</v>
      </c>
      <c r="AA1498" s="7">
        <f t="shared" si="358"/>
        <v>1.0201851792058312E-3</v>
      </c>
      <c r="AB1498" s="7">
        <f t="shared" si="359"/>
        <v>-6.7792016697031533E-4</v>
      </c>
      <c r="AE1498" s="6">
        <v>45635</v>
      </c>
      <c r="AF1498" s="7">
        <v>14.19</v>
      </c>
      <c r="AG1498" s="7">
        <v>27.7</v>
      </c>
      <c r="AH1498" s="7">
        <v>85.63</v>
      </c>
      <c r="AI1498" s="7">
        <f t="shared" si="345"/>
        <v>5.0799999999999983</v>
      </c>
      <c r="AJ1498" s="7">
        <v>3.05</v>
      </c>
      <c r="AK1498" s="7">
        <v>44.854999999999997</v>
      </c>
      <c r="AL1498" s="7">
        <f t="shared" si="346"/>
        <v>41.805</v>
      </c>
      <c r="AM1498" s="7">
        <v>4.58</v>
      </c>
      <c r="AN1498" s="7">
        <v>4.13</v>
      </c>
      <c r="AO1498" s="7">
        <v>4.2</v>
      </c>
      <c r="AP1498" s="7">
        <f t="shared" si="347"/>
        <v>7.0000000000000284E-2</v>
      </c>
      <c r="AQ1498" s="7">
        <v>2.27</v>
      </c>
      <c r="AR1498" s="7">
        <v>126.5981</v>
      </c>
      <c r="AS1498" s="7">
        <v>2664.8998999999999</v>
      </c>
      <c r="AT1498" s="14">
        <v>316.52800000000002</v>
      </c>
      <c r="AU1498" s="14">
        <v>99.292500000000004</v>
      </c>
      <c r="AV1498" s="14">
        <v>71.8</v>
      </c>
      <c r="AY1498" s="6">
        <v>45635</v>
      </c>
      <c r="AZ1498" s="12">
        <v>0</v>
      </c>
      <c r="BA1498" s="12">
        <v>0</v>
      </c>
      <c r="BB1498" s="12">
        <v>0</v>
      </c>
      <c r="BE1498" s="6">
        <v>45635</v>
      </c>
      <c r="BF1498" t="s">
        <v>58</v>
      </c>
      <c r="BG1498" s="52">
        <v>5</v>
      </c>
    </row>
    <row r="1499" spans="1:59" x14ac:dyDescent="0.2">
      <c r="A1499" s="6">
        <v>45636</v>
      </c>
      <c r="B1499" s="12">
        <v>107.9616</v>
      </c>
      <c r="C1499" s="12">
        <v>148.5909</v>
      </c>
      <c r="D1499" s="12">
        <v>98.173400000000001</v>
      </c>
      <c r="E1499" s="12">
        <v>46.792499999999997</v>
      </c>
      <c r="F1499" s="12">
        <v>210.32550000000001</v>
      </c>
      <c r="G1499" s="12"/>
      <c r="H1499" s="12">
        <v>13.7258</v>
      </c>
      <c r="I1499" s="12">
        <v>47.2881</v>
      </c>
      <c r="J1499" s="12">
        <v>17.082999999999998</v>
      </c>
      <c r="K1499" s="12">
        <v>86.774199999999993</v>
      </c>
      <c r="L1499" s="12">
        <v>68.849999999999994</v>
      </c>
      <c r="M1499" s="12">
        <v>73.64</v>
      </c>
      <c r="O1499" s="6">
        <v>45636</v>
      </c>
      <c r="P1499" s="7">
        <f t="shared" si="348"/>
        <v>-2.0393856342605533E-3</v>
      </c>
      <c r="Q1499" s="7">
        <f t="shared" si="349"/>
        <v>-5.0932273625675141E-4</v>
      </c>
      <c r="R1499" s="7">
        <f t="shared" si="350"/>
        <v>-7.7853778662747408E-3</v>
      </c>
      <c r="S1499" s="7">
        <f t="shared" si="351"/>
        <v>-9.321171215571843E-3</v>
      </c>
      <c r="T1499" s="7">
        <f t="shared" si="352"/>
        <v>-6.8364217588618567E-3</v>
      </c>
      <c r="U1499" s="7" t="str">
        <f t="shared" si="353"/>
        <v/>
      </c>
      <c r="V1499" s="7">
        <f t="shared" si="354"/>
        <v>-2.5960915197420362E-2</v>
      </c>
      <c r="W1499" s="7">
        <f t="shared" si="355"/>
        <v>1.8393622240908828E-3</v>
      </c>
      <c r="X1499" s="7">
        <f t="shared" si="356"/>
        <v>-5.3186180237481812E-3</v>
      </c>
      <c r="Y1499" s="7">
        <f t="shared" si="357"/>
        <v>2.1783039857454638E-4</v>
      </c>
      <c r="Z1499" s="7">
        <v>-3.114E-3</v>
      </c>
      <c r="AA1499" s="7">
        <f t="shared" si="358"/>
        <v>2.9090929606837299E-3</v>
      </c>
      <c r="AB1499" s="7">
        <f t="shared" si="359"/>
        <v>-1.2214156366821198E-3</v>
      </c>
      <c r="AE1499" s="6">
        <v>45636</v>
      </c>
      <c r="AF1499" s="7">
        <v>14.18</v>
      </c>
      <c r="AG1499" s="7">
        <v>28.61</v>
      </c>
      <c r="AH1499" s="7">
        <v>90.1</v>
      </c>
      <c r="AI1499" s="7">
        <f t="shared" si="345"/>
        <v>4.7900000000000063</v>
      </c>
      <c r="AJ1499" s="7">
        <v>2.9</v>
      </c>
      <c r="AK1499" s="7">
        <v>45.552</v>
      </c>
      <c r="AL1499" s="7">
        <f t="shared" si="346"/>
        <v>42.652000000000001</v>
      </c>
      <c r="AM1499" s="7">
        <v>4.58</v>
      </c>
      <c r="AN1499" s="7">
        <v>4.1500000000000004</v>
      </c>
      <c r="AO1499" s="7">
        <v>4.22</v>
      </c>
      <c r="AP1499" s="7">
        <f t="shared" si="347"/>
        <v>6.9999999999999396E-2</v>
      </c>
      <c r="AQ1499" s="7">
        <v>2.29</v>
      </c>
      <c r="AR1499" s="7">
        <v>126.95699999999999</v>
      </c>
      <c r="AS1499" s="7">
        <v>2697.6001000000001</v>
      </c>
      <c r="AT1499" s="14">
        <v>316.52800000000002</v>
      </c>
      <c r="AU1499" s="14">
        <v>99.292500000000004</v>
      </c>
      <c r="AV1499" s="14">
        <v>71.8</v>
      </c>
      <c r="AY1499" s="6">
        <v>45636</v>
      </c>
      <c r="AZ1499" s="12">
        <v>0</v>
      </c>
      <c r="BA1499" s="12">
        <v>0</v>
      </c>
      <c r="BB1499" s="12">
        <v>0</v>
      </c>
      <c r="BE1499" s="6">
        <v>45636</v>
      </c>
      <c r="BF1499" t="s">
        <v>58</v>
      </c>
      <c r="BG1499" s="52">
        <v>5</v>
      </c>
    </row>
    <row r="1500" spans="1:59" x14ac:dyDescent="0.2">
      <c r="A1500" s="6">
        <v>45637</v>
      </c>
      <c r="B1500" s="12">
        <v>107.24299999999999</v>
      </c>
      <c r="C1500" s="12">
        <v>147.84309999999999</v>
      </c>
      <c r="D1500" s="12">
        <v>98.010400000000004</v>
      </c>
      <c r="E1500" s="12">
        <v>47.201500000000003</v>
      </c>
      <c r="F1500" s="12">
        <v>212.66759999999999</v>
      </c>
      <c r="G1500" s="12"/>
      <c r="H1500" s="12">
        <v>13.4701</v>
      </c>
      <c r="I1500" s="12">
        <v>46.264299999999999</v>
      </c>
      <c r="J1500" s="12">
        <v>17.484100000000002</v>
      </c>
      <c r="K1500" s="12">
        <v>86.783699999999996</v>
      </c>
      <c r="L1500" s="12">
        <v>70.569999999999993</v>
      </c>
      <c r="M1500" s="12">
        <v>74.38</v>
      </c>
      <c r="O1500" s="6">
        <v>45637</v>
      </c>
      <c r="P1500" s="7">
        <f t="shared" si="348"/>
        <v>-6.6783207309951548E-3</v>
      </c>
      <c r="Q1500" s="7">
        <f t="shared" si="349"/>
        <v>-5.0453158968494557E-3</v>
      </c>
      <c r="R1500" s="7">
        <f t="shared" si="350"/>
        <v>-1.6617074142438774E-3</v>
      </c>
      <c r="S1500" s="7">
        <f t="shared" si="351"/>
        <v>8.7027380766500385E-3</v>
      </c>
      <c r="T1500" s="7">
        <f t="shared" si="352"/>
        <v>1.1074052674464074E-2</v>
      </c>
      <c r="U1500" s="7" t="str">
        <f t="shared" si="353"/>
        <v/>
      </c>
      <c r="V1500" s="7">
        <f t="shared" si="354"/>
        <v>-1.8804859193229842E-2</v>
      </c>
      <c r="W1500" s="7">
        <f t="shared" si="355"/>
        <v>-2.1888072862740193E-2</v>
      </c>
      <c r="X1500" s="7">
        <f t="shared" si="356"/>
        <v>2.3208079534776539E-2</v>
      </c>
      <c r="Y1500" s="7">
        <f t="shared" si="357"/>
        <v>1.094735533155726E-4</v>
      </c>
      <c r="Z1500" s="7">
        <v>7.7010000000000004E-3</v>
      </c>
      <c r="AA1500" s="7">
        <f t="shared" si="358"/>
        <v>2.467489983807496E-2</v>
      </c>
      <c r="AB1500" s="7">
        <f t="shared" si="359"/>
        <v>9.998732132046783E-3</v>
      </c>
      <c r="AE1500" s="6">
        <v>45637</v>
      </c>
      <c r="AF1500" s="7">
        <v>13.58</v>
      </c>
      <c r="AG1500" s="7">
        <v>31.99</v>
      </c>
      <c r="AH1500" s="7">
        <v>82.4</v>
      </c>
      <c r="AI1500" s="7">
        <f t="shared" si="345"/>
        <v>3.8100000000000023</v>
      </c>
      <c r="AJ1500" s="7">
        <v>2.9</v>
      </c>
      <c r="AK1500" s="7">
        <v>44.694000000000003</v>
      </c>
      <c r="AL1500" s="7">
        <f t="shared" si="346"/>
        <v>41.794000000000004</v>
      </c>
      <c r="AM1500" s="7">
        <v>4.58</v>
      </c>
      <c r="AN1500" s="7">
        <v>4.1500000000000004</v>
      </c>
      <c r="AO1500" s="7">
        <v>4.26</v>
      </c>
      <c r="AP1500" s="7">
        <f t="shared" si="347"/>
        <v>0.10999999999999943</v>
      </c>
      <c r="AQ1500" s="7">
        <v>2.2999999999999998</v>
      </c>
      <c r="AR1500" s="7">
        <v>126.84829999999999</v>
      </c>
      <c r="AS1500" s="7">
        <v>2733.8</v>
      </c>
      <c r="AT1500" s="14">
        <v>316.52800000000002</v>
      </c>
      <c r="AU1500" s="14">
        <v>99.292500000000004</v>
      </c>
      <c r="AV1500" s="14">
        <v>71.8</v>
      </c>
      <c r="AY1500" s="6">
        <v>45637</v>
      </c>
      <c r="AZ1500" s="12">
        <v>0</v>
      </c>
      <c r="BA1500" s="12">
        <v>0</v>
      </c>
      <c r="BB1500" s="12">
        <v>0</v>
      </c>
      <c r="BE1500" s="6">
        <v>45637</v>
      </c>
      <c r="BF1500" t="s">
        <v>58</v>
      </c>
      <c r="BG1500" s="52">
        <v>5</v>
      </c>
    </row>
    <row r="1501" spans="1:59" x14ac:dyDescent="0.2">
      <c r="A1501" s="6">
        <v>45638</v>
      </c>
      <c r="B1501" s="12">
        <v>107.1472</v>
      </c>
      <c r="C1501" s="12">
        <v>146.42349999999999</v>
      </c>
      <c r="D1501" s="12">
        <v>96.782700000000006</v>
      </c>
      <c r="E1501" s="12">
        <v>46.928800000000003</v>
      </c>
      <c r="F1501" s="12">
        <v>212.10429999999999</v>
      </c>
      <c r="G1501" s="12"/>
      <c r="H1501" s="12">
        <v>13.0059</v>
      </c>
      <c r="I1501" s="12">
        <v>45.617199999999997</v>
      </c>
      <c r="J1501" s="12">
        <v>17.511399999999998</v>
      </c>
      <c r="K1501" s="12">
        <v>86.802599999999998</v>
      </c>
      <c r="L1501" s="12">
        <v>70.25</v>
      </c>
      <c r="M1501" s="12">
        <v>73.52</v>
      </c>
      <c r="O1501" s="6">
        <v>45638</v>
      </c>
      <c r="P1501" s="7">
        <f t="shared" si="348"/>
        <v>-8.9369762588263288E-4</v>
      </c>
      <c r="Q1501" s="7">
        <f t="shared" si="349"/>
        <v>-9.6484685171764305E-3</v>
      </c>
      <c r="R1501" s="7">
        <f t="shared" si="350"/>
        <v>-1.2605336186840935E-2</v>
      </c>
      <c r="S1501" s="7">
        <f t="shared" si="351"/>
        <v>-5.7941122660248078E-3</v>
      </c>
      <c r="T1501" s="7">
        <f t="shared" si="352"/>
        <v>-2.6522485607333173E-3</v>
      </c>
      <c r="U1501" s="7" t="str">
        <f t="shared" si="353"/>
        <v/>
      </c>
      <c r="V1501" s="7">
        <f t="shared" si="354"/>
        <v>-3.5069313641322458E-2</v>
      </c>
      <c r="W1501" s="7">
        <f t="shared" si="355"/>
        <v>-1.4085766975089571E-2</v>
      </c>
      <c r="X1501" s="7">
        <f t="shared" si="356"/>
        <v>1.5602009137096848E-3</v>
      </c>
      <c r="Y1501" s="7">
        <f t="shared" si="357"/>
        <v>2.1775912125199484E-4</v>
      </c>
      <c r="Z1501" s="7">
        <v>-5.1659999999999996E-3</v>
      </c>
      <c r="AA1501" s="7">
        <f t="shared" si="358"/>
        <v>-4.5448167988835914E-3</v>
      </c>
      <c r="AB1501" s="7">
        <f t="shared" si="359"/>
        <v>-1.162961044949239E-2</v>
      </c>
      <c r="AE1501" s="6">
        <v>45638</v>
      </c>
      <c r="AF1501" s="7">
        <v>13.92</v>
      </c>
      <c r="AG1501" s="7">
        <v>33.64</v>
      </c>
      <c r="AH1501" s="7">
        <v>82.66</v>
      </c>
      <c r="AI1501" s="7">
        <f t="shared" si="345"/>
        <v>3.269999999999996</v>
      </c>
      <c r="AJ1501" s="7">
        <v>3.12</v>
      </c>
      <c r="AK1501" s="7">
        <v>42.804000000000002</v>
      </c>
      <c r="AL1501" s="7">
        <f t="shared" si="346"/>
        <v>39.684000000000005</v>
      </c>
      <c r="AM1501" s="7">
        <v>4.58</v>
      </c>
      <c r="AN1501" s="7">
        <v>4.18</v>
      </c>
      <c r="AO1501" s="7">
        <v>4.32</v>
      </c>
      <c r="AP1501" s="7">
        <f t="shared" si="347"/>
        <v>0.14000000000000057</v>
      </c>
      <c r="AQ1501" s="7">
        <v>2.3199999999999998</v>
      </c>
      <c r="AR1501" s="7">
        <v>126.9556</v>
      </c>
      <c r="AS1501" s="7">
        <v>2687.5</v>
      </c>
      <c r="AT1501" s="14">
        <v>316.52800000000002</v>
      </c>
      <c r="AU1501" s="14">
        <v>99.292500000000004</v>
      </c>
      <c r="AV1501" s="14">
        <v>71.8</v>
      </c>
      <c r="AY1501" s="6">
        <v>45638</v>
      </c>
      <c r="AZ1501" s="12">
        <v>0</v>
      </c>
      <c r="BA1501" s="12">
        <v>0</v>
      </c>
      <c r="BB1501" s="12">
        <v>0</v>
      </c>
      <c r="BE1501" s="6">
        <v>45638</v>
      </c>
      <c r="BF1501" t="s">
        <v>58</v>
      </c>
      <c r="BG1501" s="52">
        <v>5</v>
      </c>
    </row>
    <row r="1502" spans="1:59" x14ac:dyDescent="0.2">
      <c r="A1502" s="6">
        <v>45639</v>
      </c>
      <c r="B1502" s="12">
        <v>106.2081</v>
      </c>
      <c r="C1502" s="12">
        <v>145.6285</v>
      </c>
      <c r="D1502" s="12">
        <v>96.888199999999998</v>
      </c>
      <c r="E1502" s="12">
        <v>46.3932</v>
      </c>
      <c r="F1502" s="12">
        <v>210.55279999999999</v>
      </c>
      <c r="G1502" s="12"/>
      <c r="H1502" s="12">
        <v>13.460599999999999</v>
      </c>
      <c r="I1502" s="12">
        <v>46.660299999999999</v>
      </c>
      <c r="J1502" s="12">
        <v>17.356400000000001</v>
      </c>
      <c r="K1502" s="12">
        <v>86.831100000000006</v>
      </c>
      <c r="L1502" s="12">
        <v>71.540000000000006</v>
      </c>
      <c r="M1502" s="12">
        <v>74.89</v>
      </c>
      <c r="O1502" s="6">
        <v>45639</v>
      </c>
      <c r="P1502" s="7">
        <f t="shared" si="348"/>
        <v>-8.803212901142627E-3</v>
      </c>
      <c r="Q1502" s="7">
        <f t="shared" si="349"/>
        <v>-5.4442494051688715E-3</v>
      </c>
      <c r="R1502" s="7">
        <f t="shared" si="350"/>
        <v>1.0894771536184547E-3</v>
      </c>
      <c r="S1502" s="7">
        <f t="shared" si="351"/>
        <v>-1.1478662713220752E-2</v>
      </c>
      <c r="T1502" s="7">
        <f t="shared" si="352"/>
        <v>-7.3416817976193517E-3</v>
      </c>
      <c r="U1502" s="7" t="str">
        <f t="shared" si="353"/>
        <v/>
      </c>
      <c r="V1502" s="7">
        <f t="shared" si="354"/>
        <v>3.4363799087741974E-2</v>
      </c>
      <c r="W1502" s="7">
        <f t="shared" si="355"/>
        <v>2.2608857679135327E-2</v>
      </c>
      <c r="X1502" s="7">
        <f t="shared" si="356"/>
        <v>-8.8907829579017907E-3</v>
      </c>
      <c r="Y1502" s="7">
        <f t="shared" si="357"/>
        <v>3.2827729013381159E-4</v>
      </c>
      <c r="Z1502" s="7">
        <v>-1.9900000000000001E-4</v>
      </c>
      <c r="AA1502" s="7">
        <f t="shared" si="358"/>
        <v>1.8196425617016621E-2</v>
      </c>
      <c r="AB1502" s="7">
        <f t="shared" si="359"/>
        <v>1.8462892213844121E-2</v>
      </c>
      <c r="AE1502" s="6">
        <v>45639</v>
      </c>
      <c r="AF1502" s="7">
        <v>13.81</v>
      </c>
      <c r="AG1502" s="7">
        <v>34.92</v>
      </c>
      <c r="AH1502" s="7">
        <v>85.66</v>
      </c>
      <c r="AI1502" s="7">
        <f t="shared" si="345"/>
        <v>3.3499999999999943</v>
      </c>
      <c r="AJ1502" s="7">
        <v>3.15</v>
      </c>
      <c r="AK1502" s="7">
        <v>41.215000000000003</v>
      </c>
      <c r="AL1502" s="7">
        <f t="shared" si="346"/>
        <v>38.065000000000005</v>
      </c>
      <c r="AM1502" s="7">
        <v>4.58</v>
      </c>
      <c r="AN1502" s="7">
        <v>4.25</v>
      </c>
      <c r="AO1502" s="7">
        <v>4.4000000000000004</v>
      </c>
      <c r="AP1502" s="7">
        <f t="shared" si="347"/>
        <v>0.15000000000000036</v>
      </c>
      <c r="AQ1502" s="7">
        <v>2.33</v>
      </c>
      <c r="AR1502" s="7">
        <v>127.3096</v>
      </c>
      <c r="AS1502" s="7">
        <v>2656</v>
      </c>
      <c r="AT1502" s="14">
        <v>316.52800000000002</v>
      </c>
      <c r="AU1502" s="14">
        <v>99.292500000000004</v>
      </c>
      <c r="AV1502" s="14">
        <v>71.8</v>
      </c>
      <c r="AY1502" s="6">
        <v>45639</v>
      </c>
      <c r="AZ1502" s="12">
        <v>0</v>
      </c>
      <c r="BA1502" s="12">
        <v>0</v>
      </c>
      <c r="BB1502" s="12">
        <v>0</v>
      </c>
      <c r="BE1502" s="6">
        <v>45639</v>
      </c>
      <c r="BF1502" t="s">
        <v>58</v>
      </c>
      <c r="BG1502" s="52">
        <v>5</v>
      </c>
    </row>
    <row r="1503" spans="1:59" x14ac:dyDescent="0.2">
      <c r="A1503" s="6">
        <v>45642</v>
      </c>
      <c r="B1503" s="12">
        <v>103.9372</v>
      </c>
      <c r="C1503" s="12">
        <v>141.36000000000001</v>
      </c>
      <c r="D1503" s="12">
        <v>95.497500000000002</v>
      </c>
      <c r="E1503" s="12">
        <v>45.380400000000002</v>
      </c>
      <c r="F1503" s="12">
        <v>208.0625</v>
      </c>
      <c r="G1503" s="12"/>
      <c r="H1503" s="12">
        <v>13.0817</v>
      </c>
      <c r="I1503" s="12">
        <v>45.858600000000003</v>
      </c>
      <c r="J1503" s="12">
        <v>17.046500000000002</v>
      </c>
      <c r="K1503" s="12">
        <v>86.840599999999995</v>
      </c>
      <c r="L1503" s="12">
        <v>71.03</v>
      </c>
      <c r="M1503" s="12">
        <v>74.3</v>
      </c>
      <c r="O1503" s="6">
        <v>45642</v>
      </c>
      <c r="P1503" s="7">
        <f t="shared" si="348"/>
        <v>-2.1613506486769105E-2</v>
      </c>
      <c r="Q1503" s="7">
        <f t="shared" si="349"/>
        <v>-2.974903035446793E-2</v>
      </c>
      <c r="R1503" s="7">
        <f t="shared" si="350"/>
        <v>-1.4457667322176982E-2</v>
      </c>
      <c r="S1503" s="7">
        <f t="shared" si="351"/>
        <v>-2.207260299976244E-2</v>
      </c>
      <c r="T1503" s="7">
        <f t="shared" si="352"/>
        <v>-1.1897937688187022E-2</v>
      </c>
      <c r="U1503" s="7" t="str">
        <f t="shared" si="353"/>
        <v/>
      </c>
      <c r="V1503" s="7">
        <f t="shared" si="354"/>
        <v>-2.8552592743389591E-2</v>
      </c>
      <c r="W1503" s="7">
        <f t="shared" si="355"/>
        <v>-1.7330946791741592E-2</v>
      </c>
      <c r="X1503" s="7">
        <f t="shared" si="356"/>
        <v>-1.8016410390888311E-2</v>
      </c>
      <c r="Y1503" s="7">
        <f t="shared" si="357"/>
        <v>1.0940181974910644E-4</v>
      </c>
      <c r="Z1503" s="7">
        <v>4.261E-3</v>
      </c>
      <c r="AA1503" s="7">
        <f t="shared" si="358"/>
        <v>-7.1544108211531194E-3</v>
      </c>
      <c r="AB1503" s="7">
        <f t="shared" si="359"/>
        <v>-7.909418537562286E-3</v>
      </c>
      <c r="AE1503" s="6">
        <v>45642</v>
      </c>
      <c r="AF1503" s="7">
        <v>14.69</v>
      </c>
      <c r="AG1503" s="7">
        <v>33.409999999999997</v>
      </c>
      <c r="AH1503" s="7">
        <v>90.88</v>
      </c>
      <c r="AI1503" s="7">
        <f t="shared" si="345"/>
        <v>3.269999999999996</v>
      </c>
      <c r="AJ1503" s="7">
        <v>2.87</v>
      </c>
      <c r="AK1503" s="7">
        <v>40.277000000000001</v>
      </c>
      <c r="AL1503" s="7">
        <f t="shared" si="346"/>
        <v>37.407000000000004</v>
      </c>
      <c r="AM1503" s="7">
        <v>4.58</v>
      </c>
      <c r="AN1503" s="7">
        <v>4.25</v>
      </c>
      <c r="AO1503" s="7">
        <v>4.3899999999999997</v>
      </c>
      <c r="AP1503" s="7">
        <f t="shared" si="347"/>
        <v>0.13999999999999968</v>
      </c>
      <c r="AQ1503" s="7">
        <v>2.3199999999999998</v>
      </c>
      <c r="AR1503" s="7">
        <v>127.2687</v>
      </c>
      <c r="AS1503" s="7">
        <v>2651.3998999999999</v>
      </c>
      <c r="AT1503" s="14">
        <v>316.52800000000002</v>
      </c>
      <c r="AU1503" s="14">
        <v>99.292500000000004</v>
      </c>
      <c r="AV1503" s="14">
        <v>71.8</v>
      </c>
      <c r="AY1503" s="6">
        <v>45642</v>
      </c>
      <c r="AZ1503" s="12">
        <v>0</v>
      </c>
      <c r="BA1503" s="12">
        <v>0</v>
      </c>
      <c r="BB1503" s="12">
        <v>0</v>
      </c>
      <c r="BE1503" s="6">
        <v>45642</v>
      </c>
      <c r="BF1503" t="s">
        <v>58</v>
      </c>
      <c r="BG1503" s="52">
        <v>5</v>
      </c>
    </row>
    <row r="1504" spans="1:59" x14ac:dyDescent="0.2">
      <c r="A1504" s="6">
        <v>45643</v>
      </c>
      <c r="B1504" s="12">
        <v>103.49639999999999</v>
      </c>
      <c r="C1504" s="12">
        <v>140.17699999999999</v>
      </c>
      <c r="D1504" s="12">
        <v>94.241100000000003</v>
      </c>
      <c r="E1504" s="12">
        <v>45.341500000000003</v>
      </c>
      <c r="F1504" s="12">
        <v>208.20079999999999</v>
      </c>
      <c r="G1504" s="12"/>
      <c r="H1504" s="12">
        <v>13.1006</v>
      </c>
      <c r="I1504" s="12">
        <v>45.539900000000003</v>
      </c>
      <c r="J1504" s="12">
        <v>16.991800000000001</v>
      </c>
      <c r="K1504" s="12">
        <v>86.85</v>
      </c>
      <c r="L1504" s="12">
        <v>70.31</v>
      </c>
      <c r="M1504" s="12">
        <v>73.16</v>
      </c>
      <c r="O1504" s="6">
        <v>45643</v>
      </c>
      <c r="P1504" s="7">
        <f t="shared" si="348"/>
        <v>-4.2500411072119151E-3</v>
      </c>
      <c r="Q1504" s="7">
        <f t="shared" si="349"/>
        <v>-8.4039182240537129E-3</v>
      </c>
      <c r="R1504" s="7">
        <f t="shared" si="350"/>
        <v>-1.3243676972431551E-2</v>
      </c>
      <c r="S1504" s="7">
        <f t="shared" si="351"/>
        <v>-8.5756586632297323E-4</v>
      </c>
      <c r="T1504" s="7">
        <f t="shared" si="352"/>
        <v>6.6448329741629418E-4</v>
      </c>
      <c r="U1504" s="7" t="str">
        <f t="shared" si="353"/>
        <v/>
      </c>
      <c r="V1504" s="7">
        <f t="shared" si="354"/>
        <v>1.443723682245946E-3</v>
      </c>
      <c r="W1504" s="7">
        <f t="shared" si="355"/>
        <v>-6.9738845093786682E-3</v>
      </c>
      <c r="X1504" s="7">
        <f t="shared" si="356"/>
        <v>-3.2140293191790154E-3</v>
      </c>
      <c r="Y1504" s="7">
        <f t="shared" si="357"/>
        <v>1.0823844248538899E-4</v>
      </c>
      <c r="Z1504" s="7">
        <v>-4.1279999999999997E-3</v>
      </c>
      <c r="AA1504" s="7">
        <f t="shared" si="358"/>
        <v>-1.0188286798648586E-2</v>
      </c>
      <c r="AB1504" s="7">
        <f t="shared" si="359"/>
        <v>-1.5462128201048524E-2</v>
      </c>
      <c r="AE1504" s="6">
        <v>45643</v>
      </c>
      <c r="AF1504" s="7">
        <v>15.87</v>
      </c>
      <c r="AG1504" s="7">
        <v>30.71</v>
      </c>
      <c r="AH1504" s="7">
        <v>90.42</v>
      </c>
      <c r="AI1504" s="7">
        <f t="shared" si="345"/>
        <v>2.8499999999999943</v>
      </c>
      <c r="AJ1504" s="7">
        <v>2.85</v>
      </c>
      <c r="AK1504" s="7">
        <v>42.064999999999998</v>
      </c>
      <c r="AL1504" s="7">
        <f t="shared" si="346"/>
        <v>39.214999999999996</v>
      </c>
      <c r="AM1504" s="7">
        <v>4.58</v>
      </c>
      <c r="AN1504" s="7">
        <v>4.25</v>
      </c>
      <c r="AO1504" s="7">
        <v>4.4000000000000004</v>
      </c>
      <c r="AP1504" s="7">
        <f t="shared" si="347"/>
        <v>0.15000000000000036</v>
      </c>
      <c r="AQ1504" s="7">
        <v>2.31</v>
      </c>
      <c r="AR1504" s="7">
        <v>127.5043</v>
      </c>
      <c r="AS1504" s="7">
        <v>2644.3998999999999</v>
      </c>
      <c r="AT1504" s="14">
        <v>316.52800000000002</v>
      </c>
      <c r="AU1504" s="14">
        <v>99.292500000000004</v>
      </c>
      <c r="AV1504" s="14">
        <v>71.8</v>
      </c>
      <c r="AY1504" s="6">
        <v>45643</v>
      </c>
      <c r="AZ1504" s="12">
        <v>0</v>
      </c>
      <c r="BA1504" s="12">
        <v>0</v>
      </c>
      <c r="BB1504" s="12">
        <v>0</v>
      </c>
      <c r="BE1504" s="6">
        <v>45643</v>
      </c>
      <c r="BF1504" t="s">
        <v>58</v>
      </c>
      <c r="BG1504" s="52">
        <v>5</v>
      </c>
    </row>
    <row r="1505" spans="1:59" x14ac:dyDescent="0.2">
      <c r="A1505" s="6">
        <v>45644</v>
      </c>
      <c r="B1505" s="12">
        <v>101.97280000000001</v>
      </c>
      <c r="C1505" s="12">
        <v>136.3629</v>
      </c>
      <c r="D1505" s="12">
        <v>91.929699999999997</v>
      </c>
      <c r="E1505" s="12">
        <v>44.815600000000003</v>
      </c>
      <c r="F1505" s="12">
        <v>204.2182</v>
      </c>
      <c r="G1505" s="12"/>
      <c r="H1505" s="12">
        <v>13.0533</v>
      </c>
      <c r="I1505" s="12">
        <v>46.525100000000002</v>
      </c>
      <c r="J1505" s="12">
        <v>16.590699999999998</v>
      </c>
      <c r="K1505" s="12">
        <v>86.85</v>
      </c>
      <c r="L1505" s="12">
        <v>70.8</v>
      </c>
      <c r="M1505" s="12">
        <v>74.569999999999993</v>
      </c>
      <c r="O1505" s="6">
        <v>45644</v>
      </c>
      <c r="P1505" s="7">
        <f t="shared" si="348"/>
        <v>-1.4830718436072397E-2</v>
      </c>
      <c r="Q1505" s="7">
        <f t="shared" si="349"/>
        <v>-2.7586195510036562E-2</v>
      </c>
      <c r="R1505" s="7">
        <f t="shared" si="350"/>
        <v>-2.4832237643344125E-2</v>
      </c>
      <c r="S1505" s="7">
        <f t="shared" si="351"/>
        <v>-1.1666434808103192E-2</v>
      </c>
      <c r="T1505" s="7">
        <f t="shared" si="352"/>
        <v>-1.9313968568203638E-2</v>
      </c>
      <c r="U1505" s="7" t="str">
        <f t="shared" si="353"/>
        <v/>
      </c>
      <c r="V1505" s="7">
        <f t="shared" si="354"/>
        <v>-3.6170553201752128E-3</v>
      </c>
      <c r="W1505" s="7">
        <f t="shared" si="355"/>
        <v>2.1403087146635618E-2</v>
      </c>
      <c r="X1505" s="7">
        <f t="shared" si="356"/>
        <v>-2.3888577340403071E-2</v>
      </c>
      <c r="Y1505" s="7">
        <f t="shared" si="357"/>
        <v>0</v>
      </c>
      <c r="Z1505" s="7">
        <v>-3.0256999999999999E-2</v>
      </c>
      <c r="AA1505" s="7">
        <f t="shared" si="358"/>
        <v>6.9449644886040206E-3</v>
      </c>
      <c r="AB1505" s="7">
        <f t="shared" si="359"/>
        <v>1.9089458033038447E-2</v>
      </c>
      <c r="AE1505" s="6">
        <v>45644</v>
      </c>
      <c r="AF1505" s="7">
        <v>27.62</v>
      </c>
      <c r="AG1505" s="7">
        <v>32.6</v>
      </c>
      <c r="AH1505" s="7">
        <v>87.21</v>
      </c>
      <c r="AI1505" s="7">
        <f t="shared" si="345"/>
        <v>3.769999999999996</v>
      </c>
      <c r="AJ1505" s="7">
        <v>3.01</v>
      </c>
      <c r="AK1505" s="7">
        <v>41.006999999999998</v>
      </c>
      <c r="AL1505" s="7">
        <f t="shared" si="346"/>
        <v>37.997</v>
      </c>
      <c r="AM1505" s="7">
        <v>4.58</v>
      </c>
      <c r="AN1505" s="7">
        <v>4.3499999999999996</v>
      </c>
      <c r="AO1505" s="7">
        <v>4.5</v>
      </c>
      <c r="AP1505" s="7">
        <f t="shared" si="347"/>
        <v>0.15000000000000036</v>
      </c>
      <c r="AQ1505" s="7">
        <v>2.3199999999999998</v>
      </c>
      <c r="AR1505" s="7">
        <v>127.6418</v>
      </c>
      <c r="AS1505" s="7">
        <v>2636.5</v>
      </c>
      <c r="AT1505" s="14">
        <v>316.52800000000002</v>
      </c>
      <c r="AU1505" s="14">
        <v>99.292500000000004</v>
      </c>
      <c r="AV1505" s="14">
        <v>71.8</v>
      </c>
      <c r="AY1505" s="6">
        <v>45644</v>
      </c>
      <c r="AZ1505" s="12">
        <v>0</v>
      </c>
      <c r="BA1505" s="12">
        <v>0</v>
      </c>
      <c r="BB1505" s="12">
        <v>0</v>
      </c>
      <c r="BE1505" s="6">
        <v>45644</v>
      </c>
      <c r="BF1505" t="s">
        <v>58</v>
      </c>
      <c r="BG1505" s="52">
        <v>5</v>
      </c>
    </row>
    <row r="1506" spans="1:59" x14ac:dyDescent="0.2">
      <c r="A1506" s="6">
        <v>45645</v>
      </c>
      <c r="B1506" s="12">
        <v>101.1009</v>
      </c>
      <c r="C1506" s="12">
        <v>133.5898</v>
      </c>
      <c r="D1506" s="12">
        <v>91.287099999999995</v>
      </c>
      <c r="E1506" s="12">
        <v>44.172899999999998</v>
      </c>
      <c r="F1506" s="12">
        <v>203.51660000000001</v>
      </c>
      <c r="G1506" s="12"/>
      <c r="H1506" s="12">
        <v>12.6365</v>
      </c>
      <c r="I1506" s="12">
        <v>45.626800000000003</v>
      </c>
      <c r="J1506" s="12">
        <v>16.654499999999999</v>
      </c>
      <c r="K1506" s="12">
        <v>86.862399999999994</v>
      </c>
      <c r="L1506" s="12">
        <v>70.099999999999994</v>
      </c>
      <c r="M1506" s="12">
        <v>73.75</v>
      </c>
      <c r="O1506" s="6">
        <v>45645</v>
      </c>
      <c r="P1506" s="7">
        <f t="shared" si="348"/>
        <v>-8.5870829917729062E-3</v>
      </c>
      <c r="Q1506" s="7">
        <f t="shared" si="349"/>
        <v>-2.0545803394798594E-2</v>
      </c>
      <c r="R1506" s="7">
        <f t="shared" si="350"/>
        <v>-7.0146693420796167E-3</v>
      </c>
      <c r="S1506" s="7">
        <f t="shared" si="351"/>
        <v>-1.4444814218685379E-2</v>
      </c>
      <c r="T1506" s="7">
        <f t="shared" si="352"/>
        <v>-3.4414560270882803E-3</v>
      </c>
      <c r="U1506" s="7" t="str">
        <f t="shared" si="353"/>
        <v/>
      </c>
      <c r="V1506" s="7">
        <f t="shared" si="354"/>
        <v>-3.2451523723789046E-2</v>
      </c>
      <c r="W1506" s="7">
        <f t="shared" si="355"/>
        <v>-1.949668872881891E-2</v>
      </c>
      <c r="X1506" s="7">
        <f t="shared" si="356"/>
        <v>3.838152775258708E-3</v>
      </c>
      <c r="Y1506" s="7">
        <f t="shared" si="357"/>
        <v>1.4276470788562659E-4</v>
      </c>
      <c r="Z1506" s="7">
        <v>-3.0699999999999998E-4</v>
      </c>
      <c r="AA1506" s="7">
        <f t="shared" si="358"/>
        <v>-9.9362066591297191E-3</v>
      </c>
      <c r="AB1506" s="7">
        <f t="shared" si="359"/>
        <v>-1.105728633577413E-2</v>
      </c>
      <c r="AE1506" s="6">
        <v>45645</v>
      </c>
      <c r="AF1506" s="7">
        <v>24.09</v>
      </c>
      <c r="AG1506" s="7">
        <v>30.5</v>
      </c>
      <c r="AH1506" s="7">
        <v>90.41</v>
      </c>
      <c r="AI1506" s="7">
        <f t="shared" si="345"/>
        <v>3.6500000000000057</v>
      </c>
      <c r="AJ1506" s="7">
        <v>3.15</v>
      </c>
      <c r="AK1506" s="7">
        <v>43.078000000000003</v>
      </c>
      <c r="AL1506" s="7">
        <f t="shared" si="346"/>
        <v>39.928000000000004</v>
      </c>
      <c r="AM1506" s="7">
        <v>4.33</v>
      </c>
      <c r="AN1506" s="7">
        <v>4.32</v>
      </c>
      <c r="AO1506" s="7">
        <v>4.57</v>
      </c>
      <c r="AP1506" s="7">
        <f t="shared" si="347"/>
        <v>0.25</v>
      </c>
      <c r="AQ1506" s="7">
        <v>2.29</v>
      </c>
      <c r="AR1506" s="7">
        <v>128.63659999999999</v>
      </c>
      <c r="AS1506" s="7">
        <v>2592.1999999999998</v>
      </c>
      <c r="AT1506" s="14">
        <v>316.52800000000002</v>
      </c>
      <c r="AU1506" s="14">
        <v>99.292500000000004</v>
      </c>
      <c r="AV1506" s="14">
        <v>71.8</v>
      </c>
      <c r="AY1506" s="6">
        <v>45645</v>
      </c>
      <c r="AZ1506" s="12">
        <v>0</v>
      </c>
      <c r="BA1506" s="12">
        <v>0</v>
      </c>
      <c r="BB1506" s="12">
        <v>0</v>
      </c>
      <c r="BE1506" s="6">
        <v>45645</v>
      </c>
      <c r="BF1506" t="s">
        <v>58</v>
      </c>
      <c r="BG1506" s="52">
        <v>5</v>
      </c>
    </row>
    <row r="1507" spans="1:59" x14ac:dyDescent="0.2">
      <c r="A1507" s="6">
        <v>45646</v>
      </c>
      <c r="B1507" s="12">
        <v>101.44580000000001</v>
      </c>
      <c r="C1507" s="12">
        <v>135.19880000000001</v>
      </c>
      <c r="D1507" s="12">
        <v>91.229500000000002</v>
      </c>
      <c r="E1507" s="12">
        <v>45.896500000000003</v>
      </c>
      <c r="F1507" s="12">
        <v>206.43190000000001</v>
      </c>
      <c r="G1507" s="12"/>
      <c r="H1507" s="12">
        <v>12.6744</v>
      </c>
      <c r="I1507" s="12">
        <v>45.868299999999998</v>
      </c>
      <c r="J1507" s="12">
        <v>17.192399999999999</v>
      </c>
      <c r="K1507" s="12">
        <v>86.900499999999994</v>
      </c>
      <c r="L1507" s="12">
        <v>69.709999999999994</v>
      </c>
      <c r="M1507" s="12">
        <v>73.19</v>
      </c>
      <c r="O1507" s="6">
        <v>45646</v>
      </c>
      <c r="P1507" s="7">
        <f t="shared" si="348"/>
        <v>3.4056376465907488E-3</v>
      </c>
      <c r="Q1507" s="7">
        <f t="shared" si="349"/>
        <v>1.1972376947276922E-2</v>
      </c>
      <c r="R1507" s="7">
        <f t="shared" si="350"/>
        <v>-6.3117548663767827E-4</v>
      </c>
      <c r="S1507" s="7">
        <f t="shared" si="351"/>
        <v>3.827738256035685E-2</v>
      </c>
      <c r="T1507" s="7">
        <f t="shared" si="352"/>
        <v>1.4223001891325641E-2</v>
      </c>
      <c r="U1507" s="7" t="str">
        <f t="shared" si="353"/>
        <v/>
      </c>
      <c r="V1507" s="7">
        <f t="shared" si="354"/>
        <v>2.9947594376948153E-3</v>
      </c>
      <c r="W1507" s="7">
        <f t="shared" si="355"/>
        <v>5.2789834829738728E-3</v>
      </c>
      <c r="X1507" s="7">
        <f t="shared" si="356"/>
        <v>3.1786975524896885E-2</v>
      </c>
      <c r="Y1507" s="7">
        <f t="shared" si="357"/>
        <v>4.3852859972507417E-4</v>
      </c>
      <c r="Z1507" s="7">
        <v>1.1939E-2</v>
      </c>
      <c r="AA1507" s="7">
        <f t="shared" si="358"/>
        <v>-5.5790145422370888E-3</v>
      </c>
      <c r="AB1507" s="7">
        <f t="shared" si="359"/>
        <v>-7.6221956067935373E-3</v>
      </c>
      <c r="AE1507" s="6">
        <v>45646</v>
      </c>
      <c r="AF1507" s="7">
        <v>18.36</v>
      </c>
      <c r="AG1507" s="7">
        <v>29.27</v>
      </c>
      <c r="AH1507" s="7">
        <v>91.75</v>
      </c>
      <c r="AI1507" s="7">
        <f t="shared" si="345"/>
        <v>3.480000000000004</v>
      </c>
      <c r="AJ1507" s="7">
        <v>3.1</v>
      </c>
      <c r="AK1507" s="7">
        <v>44.13</v>
      </c>
      <c r="AL1507" s="7">
        <f t="shared" si="346"/>
        <v>41.03</v>
      </c>
      <c r="AM1507" s="7">
        <v>4.33</v>
      </c>
      <c r="AN1507" s="7">
        <v>4.3</v>
      </c>
      <c r="AO1507" s="7">
        <v>4.5199999999999996</v>
      </c>
      <c r="AP1507" s="7">
        <f t="shared" si="347"/>
        <v>0.21999999999999975</v>
      </c>
      <c r="AQ1507" s="7">
        <v>2.29</v>
      </c>
      <c r="AR1507" s="7">
        <v>127.893</v>
      </c>
      <c r="AS1507" s="7">
        <v>2628.7</v>
      </c>
      <c r="AT1507" s="14">
        <v>316.52800000000002</v>
      </c>
      <c r="AU1507" s="14">
        <v>99.292500000000004</v>
      </c>
      <c r="AV1507" s="14">
        <v>71.8</v>
      </c>
      <c r="AY1507" s="6">
        <v>45646</v>
      </c>
      <c r="AZ1507" s="12">
        <v>0</v>
      </c>
      <c r="BA1507" s="12">
        <v>0</v>
      </c>
      <c r="BB1507" s="12">
        <v>0</v>
      </c>
      <c r="BE1507" s="6">
        <v>45646</v>
      </c>
      <c r="BF1507" t="s">
        <v>58</v>
      </c>
      <c r="BG1507" s="52">
        <v>5</v>
      </c>
    </row>
    <row r="1508" spans="1:59" x14ac:dyDescent="0.2">
      <c r="A1508" s="6">
        <v>45649</v>
      </c>
      <c r="B1508" s="12">
        <v>101.8578</v>
      </c>
      <c r="C1508" s="12">
        <v>135.31229999999999</v>
      </c>
      <c r="D1508" s="12">
        <v>92.438000000000002</v>
      </c>
      <c r="E1508" s="12">
        <v>46.588000000000001</v>
      </c>
      <c r="F1508" s="12">
        <v>206.9161</v>
      </c>
      <c r="G1508" s="12"/>
      <c r="H1508" s="12">
        <v>13.327999999999999</v>
      </c>
      <c r="I1508" s="12">
        <v>47.481299999999997</v>
      </c>
      <c r="J1508" s="12">
        <v>17.356400000000001</v>
      </c>
      <c r="K1508" s="12">
        <v>86.900499999999994</v>
      </c>
      <c r="L1508" s="12">
        <v>69.5</v>
      </c>
      <c r="M1508" s="12">
        <v>72.12</v>
      </c>
      <c r="O1508" s="6">
        <v>45649</v>
      </c>
      <c r="P1508" s="7">
        <f t="shared" si="348"/>
        <v>4.0530572405296176E-3</v>
      </c>
      <c r="Q1508" s="7">
        <f t="shared" si="349"/>
        <v>8.3915230584115147E-4</v>
      </c>
      <c r="R1508" s="7">
        <f t="shared" si="350"/>
        <v>1.3159839827495103E-2</v>
      </c>
      <c r="S1508" s="7">
        <f t="shared" si="351"/>
        <v>1.4954135804604266E-2</v>
      </c>
      <c r="T1508" s="7">
        <f t="shared" si="352"/>
        <v>2.3428211650884439E-3</v>
      </c>
      <c r="U1508" s="7" t="str">
        <f t="shared" si="353"/>
        <v/>
      </c>
      <c r="V1508" s="7">
        <f t="shared" si="354"/>
        <v>5.0282874345790846E-2</v>
      </c>
      <c r="W1508" s="7">
        <f t="shared" si="355"/>
        <v>3.4561702653883447E-2</v>
      </c>
      <c r="X1508" s="7">
        <f t="shared" si="356"/>
        <v>9.4938887503148717E-3</v>
      </c>
      <c r="Y1508" s="7">
        <f t="shared" si="357"/>
        <v>0</v>
      </c>
      <c r="Z1508" s="7">
        <v>5.9699999999999996E-3</v>
      </c>
      <c r="AA1508" s="7">
        <f t="shared" si="358"/>
        <v>-3.0170269275608019E-3</v>
      </c>
      <c r="AB1508" s="7">
        <f t="shared" si="359"/>
        <v>-1.4727401278019105E-2</v>
      </c>
      <c r="AE1508" s="6">
        <v>45649</v>
      </c>
      <c r="AF1508" s="7">
        <v>16.78</v>
      </c>
      <c r="AG1508" s="7">
        <v>30.16</v>
      </c>
      <c r="AH1508" s="7">
        <v>95.85</v>
      </c>
      <c r="AI1508" s="7">
        <f t="shared" si="345"/>
        <v>2.6200000000000045</v>
      </c>
      <c r="AJ1508" s="7">
        <v>2.89</v>
      </c>
      <c r="AK1508" s="7">
        <v>45.545000000000002</v>
      </c>
      <c r="AL1508" s="7">
        <f t="shared" si="346"/>
        <v>42.655000000000001</v>
      </c>
      <c r="AM1508" s="7">
        <v>4.33</v>
      </c>
      <c r="AN1508" s="7">
        <v>4.3</v>
      </c>
      <c r="AO1508" s="7">
        <v>4.59</v>
      </c>
      <c r="AP1508" s="7">
        <f t="shared" si="347"/>
        <v>0.29000000000000004</v>
      </c>
      <c r="AQ1508" s="7">
        <v>2.3199999999999998</v>
      </c>
      <c r="AR1508" s="7">
        <v>128.3021</v>
      </c>
      <c r="AS1508" s="7">
        <v>2612.3000000000002</v>
      </c>
      <c r="AT1508" s="14">
        <v>316.52800000000002</v>
      </c>
      <c r="AU1508" s="14">
        <v>99.292500000000004</v>
      </c>
      <c r="AV1508" s="14">
        <v>71.8</v>
      </c>
      <c r="AY1508" s="6">
        <v>45649</v>
      </c>
      <c r="AZ1508" s="12">
        <v>0</v>
      </c>
      <c r="BA1508" s="12">
        <v>0</v>
      </c>
      <c r="BB1508" s="12">
        <v>0</v>
      </c>
      <c r="BE1508" s="6">
        <v>45649</v>
      </c>
      <c r="BF1508" t="s">
        <v>58</v>
      </c>
      <c r="BG1508" s="52">
        <v>5</v>
      </c>
    </row>
    <row r="1509" spans="1:59" x14ac:dyDescent="0.2">
      <c r="A1509" s="6">
        <v>45650</v>
      </c>
      <c r="B1509" s="12">
        <v>101.9537</v>
      </c>
      <c r="C1509" s="12">
        <v>136.13570000000001</v>
      </c>
      <c r="D1509" s="12">
        <v>93.138199999999998</v>
      </c>
      <c r="E1509" s="12">
        <v>46.860599999999998</v>
      </c>
      <c r="F1509" s="12">
        <v>208.01300000000001</v>
      </c>
      <c r="G1509" s="12"/>
      <c r="H1509" s="12">
        <v>13.5932</v>
      </c>
      <c r="I1509" s="12">
        <v>48.070399999999999</v>
      </c>
      <c r="J1509" s="12">
        <v>17.866900000000001</v>
      </c>
      <c r="K1509" s="12">
        <v>86.919499999999999</v>
      </c>
      <c r="L1509" s="12">
        <v>70.87</v>
      </c>
      <c r="M1509" s="12">
        <v>73.5</v>
      </c>
      <c r="O1509" s="6">
        <v>45650</v>
      </c>
      <c r="P1509" s="7">
        <f t="shared" si="348"/>
        <v>9.4106571098747868E-4</v>
      </c>
      <c r="Q1509" s="7">
        <f t="shared" si="349"/>
        <v>6.0667422523629083E-3</v>
      </c>
      <c r="R1509" s="7">
        <f t="shared" si="350"/>
        <v>7.5462621047325748E-3</v>
      </c>
      <c r="S1509" s="7">
        <f t="shared" si="351"/>
        <v>5.8342398545834393E-3</v>
      </c>
      <c r="T1509" s="7">
        <f t="shared" si="352"/>
        <v>5.2871806544921279E-3</v>
      </c>
      <c r="U1509" s="7" t="str">
        <f t="shared" si="353"/>
        <v/>
      </c>
      <c r="V1509" s="7">
        <f t="shared" si="354"/>
        <v>1.9702582275837113E-2</v>
      </c>
      <c r="W1509" s="7">
        <f t="shared" si="355"/>
        <v>1.2330653753405177E-2</v>
      </c>
      <c r="X1509" s="7">
        <f t="shared" si="356"/>
        <v>2.89885245693574E-2</v>
      </c>
      <c r="Y1509" s="7">
        <f t="shared" si="357"/>
        <v>2.1861696094431146E-4</v>
      </c>
      <c r="Z1509" s="7">
        <v>1.1054E-2</v>
      </c>
      <c r="AA1509" s="7">
        <f t="shared" si="358"/>
        <v>1.952046025141831E-2</v>
      </c>
      <c r="AB1509" s="7">
        <f t="shared" si="359"/>
        <v>1.8954007883674455E-2</v>
      </c>
      <c r="AE1509" s="6">
        <v>45650</v>
      </c>
      <c r="AF1509" s="7">
        <v>14.27</v>
      </c>
      <c r="AG1509" s="7">
        <v>30.35</v>
      </c>
      <c r="AH1509" s="7">
        <v>96.95</v>
      </c>
      <c r="AI1509" s="7">
        <f t="shared" si="345"/>
        <v>2.6299999999999955</v>
      </c>
      <c r="AJ1509" s="7">
        <v>2.95</v>
      </c>
      <c r="AK1509" s="7">
        <v>45.731000000000002</v>
      </c>
      <c r="AL1509" s="7">
        <f t="shared" si="346"/>
        <v>42.780999999999999</v>
      </c>
      <c r="AM1509" s="7">
        <v>4.33</v>
      </c>
      <c r="AN1509" s="7">
        <v>4.29</v>
      </c>
      <c r="AO1509" s="7">
        <v>4.59</v>
      </c>
      <c r="AP1509" s="7">
        <f t="shared" si="347"/>
        <v>0.29999999999999982</v>
      </c>
      <c r="AQ1509" s="7">
        <v>2.35</v>
      </c>
      <c r="AR1509" s="7">
        <v>128.33770000000001</v>
      </c>
      <c r="AS1509" s="7">
        <v>2620</v>
      </c>
      <c r="AT1509" s="14">
        <v>316.52800000000002</v>
      </c>
      <c r="AU1509" s="14">
        <v>99.292500000000004</v>
      </c>
      <c r="AV1509" s="14">
        <v>71.8</v>
      </c>
      <c r="AY1509" s="6">
        <v>45650</v>
      </c>
      <c r="AZ1509" s="12">
        <v>0</v>
      </c>
      <c r="BA1509" s="12">
        <v>0</v>
      </c>
      <c r="BB1509" s="12">
        <v>0</v>
      </c>
      <c r="BE1509" s="6">
        <v>45650</v>
      </c>
      <c r="BF1509" t="s">
        <v>58</v>
      </c>
      <c r="BG1509" s="52">
        <v>5</v>
      </c>
    </row>
    <row r="1510" spans="1:59" x14ac:dyDescent="0.2">
      <c r="A1510" s="6">
        <v>45652</v>
      </c>
      <c r="B1510" s="12">
        <v>102.0399</v>
      </c>
      <c r="C1510" s="12">
        <v>136.26820000000001</v>
      </c>
      <c r="D1510" s="12">
        <v>92.927199999999999</v>
      </c>
      <c r="E1510" s="12">
        <v>46.938499999999998</v>
      </c>
      <c r="F1510" s="12">
        <v>207.79560000000001</v>
      </c>
      <c r="G1510" s="12"/>
      <c r="H1510" s="12">
        <v>13.337400000000001</v>
      </c>
      <c r="I1510" s="12">
        <v>47.548900000000003</v>
      </c>
      <c r="J1510" s="12">
        <v>17.556999999999999</v>
      </c>
      <c r="K1510" s="12">
        <v>86.938500000000005</v>
      </c>
      <c r="L1510" s="12">
        <v>70.38</v>
      </c>
      <c r="M1510" s="12"/>
      <c r="O1510" s="6">
        <v>45652</v>
      </c>
      <c r="P1510" s="7">
        <f t="shared" si="348"/>
        <v>8.4512460322879943E-4</v>
      </c>
      <c r="Q1510" s="7">
        <f t="shared" si="349"/>
        <v>9.728202162274229E-4</v>
      </c>
      <c r="R1510" s="7">
        <f t="shared" si="350"/>
        <v>-2.2680207115048775E-3</v>
      </c>
      <c r="S1510" s="7">
        <f t="shared" si="351"/>
        <v>1.6609971291821634E-3</v>
      </c>
      <c r="T1510" s="7">
        <f t="shared" si="352"/>
        <v>-1.0456735132912301E-3</v>
      </c>
      <c r="U1510" s="7" t="str">
        <f t="shared" si="353"/>
        <v/>
      </c>
      <c r="V1510" s="7">
        <f t="shared" si="354"/>
        <v>-1.899754875754197E-2</v>
      </c>
      <c r="W1510" s="7">
        <f t="shared" si="355"/>
        <v>-1.0907947889324336E-2</v>
      </c>
      <c r="X1510" s="7">
        <f t="shared" si="356"/>
        <v>-1.7497108237790625E-2</v>
      </c>
      <c r="Y1510" s="7">
        <f t="shared" si="357"/>
        <v>2.1856917801476889E-4</v>
      </c>
      <c r="Z1510" s="7">
        <v>6.7000000000000002E-5</v>
      </c>
      <c r="AA1510" s="7">
        <f t="shared" si="358"/>
        <v>-6.9380809287256425E-3</v>
      </c>
      <c r="AB1510" s="7" t="str">
        <f t="shared" si="359"/>
        <v/>
      </c>
      <c r="AE1510" s="6">
        <v>45652</v>
      </c>
      <c r="AF1510" s="7">
        <v>14.73</v>
      </c>
      <c r="AG1510" s="7">
        <v>30.01</v>
      </c>
      <c r="AH1510" s="7">
        <v>95.2</v>
      </c>
      <c r="AI1510" s="7" t="str">
        <f t="shared" si="345"/>
        <v/>
      </c>
      <c r="AJ1510" s="7">
        <v>2.96</v>
      </c>
      <c r="AK1510" s="7">
        <v>45.731000000000002</v>
      </c>
      <c r="AL1510" s="7">
        <f t="shared" si="346"/>
        <v>42.771000000000001</v>
      </c>
      <c r="AM1510" s="7">
        <v>4.33</v>
      </c>
      <c r="AN1510" s="7">
        <v>4.3</v>
      </c>
      <c r="AO1510" s="7">
        <v>4.58</v>
      </c>
      <c r="AP1510" s="7">
        <f t="shared" si="347"/>
        <v>0.28000000000000025</v>
      </c>
      <c r="AQ1510" s="7">
        <v>2.35</v>
      </c>
      <c r="AR1510" s="7">
        <v>128.3329</v>
      </c>
      <c r="AS1510" s="7">
        <v>2638.8</v>
      </c>
      <c r="AT1510" s="14">
        <v>316.52800000000002</v>
      </c>
      <c r="AU1510" s="14">
        <v>99.292500000000004</v>
      </c>
      <c r="AV1510" s="14">
        <v>71.8</v>
      </c>
      <c r="AY1510" s="6">
        <v>45652</v>
      </c>
      <c r="AZ1510" s="12">
        <v>0</v>
      </c>
      <c r="BA1510" s="12">
        <v>0</v>
      </c>
      <c r="BB1510" s="12">
        <v>0</v>
      </c>
      <c r="BE1510" s="6">
        <v>45652</v>
      </c>
      <c r="BF1510" t="s">
        <v>58</v>
      </c>
      <c r="BG1510" s="52">
        <v>5</v>
      </c>
    </row>
    <row r="1511" spans="1:59" x14ac:dyDescent="0.2">
      <c r="A1511" s="6">
        <v>45653</v>
      </c>
      <c r="B1511" s="12">
        <v>102.0303</v>
      </c>
      <c r="C1511" s="12">
        <v>136.28710000000001</v>
      </c>
      <c r="D1511" s="12">
        <v>92.9559</v>
      </c>
      <c r="E1511" s="12">
        <v>47.289099999999998</v>
      </c>
      <c r="F1511" s="12">
        <v>208.00309999999999</v>
      </c>
      <c r="G1511" s="12"/>
      <c r="H1511" s="12">
        <v>13.261699999999999</v>
      </c>
      <c r="I1511" s="12">
        <v>47.819299999999998</v>
      </c>
      <c r="J1511" s="12">
        <v>17.575199999999999</v>
      </c>
      <c r="K1511" s="12">
        <v>86.976600000000005</v>
      </c>
      <c r="L1511" s="12">
        <v>71.28</v>
      </c>
      <c r="M1511" s="12">
        <v>73.77</v>
      </c>
      <c r="O1511" s="6">
        <v>45653</v>
      </c>
      <c r="P1511" s="7">
        <f t="shared" si="348"/>
        <v>-9.4085270726357732E-5</v>
      </c>
      <c r="Q1511" s="7">
        <f t="shared" si="349"/>
        <v>1.3868745190642024E-4</v>
      </c>
      <c r="R1511" s="7">
        <f t="shared" si="350"/>
        <v>3.0879622976016935E-4</v>
      </c>
      <c r="S1511" s="7">
        <f t="shared" si="351"/>
        <v>7.4415907427935199E-3</v>
      </c>
      <c r="T1511" s="7">
        <f t="shared" si="352"/>
        <v>9.9807920142744267E-4</v>
      </c>
      <c r="U1511" s="7" t="str">
        <f t="shared" si="353"/>
        <v/>
      </c>
      <c r="V1511" s="7">
        <f t="shared" si="354"/>
        <v>-5.6919372744355986E-3</v>
      </c>
      <c r="W1511" s="7">
        <f t="shared" si="355"/>
        <v>5.6706685161787172E-3</v>
      </c>
      <c r="X1511" s="7">
        <f t="shared" si="356"/>
        <v>1.0360866457612276E-3</v>
      </c>
      <c r="Y1511" s="7">
        <f t="shared" si="357"/>
        <v>4.3814482594681074E-4</v>
      </c>
      <c r="Z1511" s="7">
        <v>-1.0581999999999999E-2</v>
      </c>
      <c r="AA1511" s="7">
        <f t="shared" si="358"/>
        <v>1.2706651269114883E-2</v>
      </c>
      <c r="AB1511" s="7" t="str">
        <f t="shared" si="359"/>
        <v/>
      </c>
      <c r="AE1511" s="6">
        <v>45653</v>
      </c>
      <c r="AF1511" s="7">
        <v>15.95</v>
      </c>
      <c r="AG1511" s="7">
        <v>30.21</v>
      </c>
      <c r="AH1511" s="7">
        <v>94.8</v>
      </c>
      <c r="AI1511" s="7">
        <f t="shared" si="345"/>
        <v>2.4899999999999949</v>
      </c>
      <c r="AJ1511" s="7">
        <v>2.91</v>
      </c>
      <c r="AK1511" s="7">
        <v>47.731000000000002</v>
      </c>
      <c r="AL1511" s="7">
        <f t="shared" si="346"/>
        <v>44.820999999999998</v>
      </c>
      <c r="AM1511" s="7">
        <v>4.33</v>
      </c>
      <c r="AN1511" s="7">
        <v>4.3099999999999996</v>
      </c>
      <c r="AO1511" s="7">
        <v>4.62</v>
      </c>
      <c r="AP1511" s="7">
        <f t="shared" si="347"/>
        <v>0.3100000000000005</v>
      </c>
      <c r="AQ1511" s="7">
        <v>2.34</v>
      </c>
      <c r="AR1511" s="7">
        <v>128.44999999999999</v>
      </c>
      <c r="AS1511" s="7">
        <v>2617.1999999999998</v>
      </c>
      <c r="AT1511" s="14">
        <v>316.52800000000002</v>
      </c>
      <c r="AU1511" s="14">
        <v>99.292500000000004</v>
      </c>
      <c r="AV1511" s="14">
        <v>71.8</v>
      </c>
      <c r="AY1511" s="6">
        <v>45653</v>
      </c>
      <c r="AZ1511" s="12">
        <v>0</v>
      </c>
      <c r="BA1511" s="12">
        <v>0</v>
      </c>
      <c r="BB1511" s="12">
        <v>0</v>
      </c>
      <c r="BE1511" s="6">
        <v>45653</v>
      </c>
      <c r="BF1511" t="s">
        <v>58</v>
      </c>
      <c r="BG1511" s="52">
        <v>5</v>
      </c>
    </row>
    <row r="1512" spans="1:59" x14ac:dyDescent="0.2">
      <c r="A1512" s="6">
        <v>45656</v>
      </c>
      <c r="B1512" s="12">
        <v>101.3404</v>
      </c>
      <c r="C1512" s="12">
        <v>135.40700000000001</v>
      </c>
      <c r="D1512" s="12">
        <v>93.119</v>
      </c>
      <c r="E1512" s="12">
        <v>47.191699999999997</v>
      </c>
      <c r="F1512" s="12">
        <v>210.56270000000001</v>
      </c>
      <c r="G1512" s="12"/>
      <c r="H1512" s="12">
        <v>13.157500000000001</v>
      </c>
      <c r="I1512" s="12">
        <v>47.036999999999999</v>
      </c>
      <c r="J1512" s="12">
        <v>17.839600000000001</v>
      </c>
      <c r="K1512" s="12">
        <v>86.976600000000005</v>
      </c>
      <c r="L1512" s="12">
        <v>71.73</v>
      </c>
      <c r="M1512" s="12">
        <v>74.239999999999995</v>
      </c>
      <c r="O1512" s="6">
        <v>45656</v>
      </c>
      <c r="P1512" s="7">
        <f t="shared" si="348"/>
        <v>-6.7846808458473067E-3</v>
      </c>
      <c r="Q1512" s="7">
        <f t="shared" si="349"/>
        <v>-6.4786322437170446E-3</v>
      </c>
      <c r="R1512" s="7">
        <f t="shared" si="350"/>
        <v>1.7530579542977464E-3</v>
      </c>
      <c r="S1512" s="7">
        <f t="shared" si="351"/>
        <v>-2.0617952960590665E-3</v>
      </c>
      <c r="T1512" s="7">
        <f t="shared" si="352"/>
        <v>1.2230487566656796E-2</v>
      </c>
      <c r="U1512" s="7" t="str">
        <f t="shared" si="353"/>
        <v/>
      </c>
      <c r="V1512" s="7">
        <f t="shared" si="354"/>
        <v>-7.8882434225493736E-3</v>
      </c>
      <c r="W1512" s="7">
        <f t="shared" si="355"/>
        <v>-1.6494797649932287E-2</v>
      </c>
      <c r="X1512" s="7">
        <f t="shared" si="356"/>
        <v>1.4931887943000949E-2</v>
      </c>
      <c r="Y1512" s="7">
        <f t="shared" si="357"/>
        <v>0</v>
      </c>
      <c r="Z1512" s="7">
        <v>-1.1476999999999999E-2</v>
      </c>
      <c r="AA1512" s="7">
        <f t="shared" si="358"/>
        <v>6.2932869757891417E-3</v>
      </c>
      <c r="AB1512" s="7">
        <f t="shared" si="359"/>
        <v>6.3509435817341465E-3</v>
      </c>
      <c r="AE1512" s="6">
        <v>45656</v>
      </c>
      <c r="AF1512" s="7">
        <v>17.399999999999999</v>
      </c>
      <c r="AG1512" s="7">
        <v>30.77</v>
      </c>
      <c r="AH1512" s="7">
        <v>99.08</v>
      </c>
      <c r="AI1512" s="7">
        <f t="shared" si="345"/>
        <v>2.5099999999999909</v>
      </c>
      <c r="AJ1512" s="7">
        <v>3.39</v>
      </c>
      <c r="AK1512" s="7">
        <v>47.633000000000003</v>
      </c>
      <c r="AL1512" s="7">
        <f t="shared" si="346"/>
        <v>44.243000000000002</v>
      </c>
      <c r="AM1512" s="7">
        <v>4.33</v>
      </c>
      <c r="AN1512" s="7">
        <v>4.24</v>
      </c>
      <c r="AO1512" s="7">
        <v>4.55</v>
      </c>
      <c r="AP1512" s="7">
        <f t="shared" si="347"/>
        <v>0.30999999999999961</v>
      </c>
      <c r="AQ1512" s="7">
        <v>2.31</v>
      </c>
      <c r="AR1512" s="7">
        <v>128.82050000000001</v>
      </c>
      <c r="AS1512" s="7">
        <v>2606.1001000000001</v>
      </c>
      <c r="AT1512" s="14">
        <v>316.52800000000002</v>
      </c>
      <c r="AU1512" s="14">
        <v>99.292500000000004</v>
      </c>
      <c r="AV1512" s="14">
        <v>71.8</v>
      </c>
      <c r="AY1512" s="6">
        <v>45656</v>
      </c>
      <c r="AZ1512" s="12">
        <v>0</v>
      </c>
      <c r="BA1512" s="12">
        <v>0</v>
      </c>
      <c r="BB1512" s="12">
        <v>0</v>
      </c>
      <c r="BE1512" s="6">
        <v>45656</v>
      </c>
      <c r="BF1512" t="s">
        <v>58</v>
      </c>
      <c r="BG1512" s="52">
        <v>5</v>
      </c>
    </row>
    <row r="1513" spans="1:59" x14ac:dyDescent="0.2">
      <c r="A1513" s="6">
        <v>45657</v>
      </c>
      <c r="B1513" s="12">
        <v>103.0748</v>
      </c>
      <c r="C1513" s="12">
        <v>137.0821</v>
      </c>
      <c r="D1513" s="12">
        <v>95.113900000000001</v>
      </c>
      <c r="E1513" s="12">
        <v>48.116900000000001</v>
      </c>
      <c r="F1513" s="12">
        <v>212.3415</v>
      </c>
      <c r="G1513" s="12"/>
      <c r="H1513" s="12">
        <v>13.441599999999999</v>
      </c>
      <c r="I1513" s="12">
        <v>47.993200000000002</v>
      </c>
      <c r="J1513" s="12">
        <v>17.857800000000001</v>
      </c>
      <c r="K1513" s="12">
        <v>86.995599999999996</v>
      </c>
      <c r="L1513" s="12">
        <v>72.44</v>
      </c>
      <c r="M1513" s="12">
        <v>74.58</v>
      </c>
      <c r="O1513" s="6">
        <v>45657</v>
      </c>
      <c r="P1513" s="7">
        <f t="shared" si="348"/>
        <v>1.6969791107656767E-2</v>
      </c>
      <c r="Q1513" s="7">
        <f t="shared" si="349"/>
        <v>1.2294958598062716E-2</v>
      </c>
      <c r="R1513" s="7">
        <f t="shared" si="350"/>
        <v>2.1196875711684278E-2</v>
      </c>
      <c r="S1513" s="7">
        <f t="shared" si="351"/>
        <v>1.9415437082729307E-2</v>
      </c>
      <c r="T1513" s="7">
        <f t="shared" si="352"/>
        <v>8.4123566998217589E-3</v>
      </c>
      <c r="U1513" s="7" t="str">
        <f t="shared" si="353"/>
        <v/>
      </c>
      <c r="V1513" s="7">
        <f t="shared" si="354"/>
        <v>2.1362437382648505E-2</v>
      </c>
      <c r="W1513" s="7">
        <f t="shared" si="355"/>
        <v>2.0124808159131244E-2</v>
      </c>
      <c r="X1513" s="7">
        <f t="shared" si="356"/>
        <v>1.0196821940509808E-3</v>
      </c>
      <c r="Y1513" s="7">
        <f t="shared" si="357"/>
        <v>2.1842570336551116E-4</v>
      </c>
      <c r="Z1513" s="7">
        <v>-3.6449999999999998E-3</v>
      </c>
      <c r="AA1513" s="7">
        <f t="shared" si="358"/>
        <v>9.8495628768695172E-3</v>
      </c>
      <c r="AB1513" s="7">
        <f t="shared" si="359"/>
        <v>4.5692862727297638E-3</v>
      </c>
      <c r="AE1513" s="6">
        <v>45657</v>
      </c>
      <c r="AF1513" s="7">
        <v>17.350000000000001</v>
      </c>
      <c r="AG1513" s="7">
        <v>30.02</v>
      </c>
      <c r="AH1513" s="7">
        <v>98.8</v>
      </c>
      <c r="AI1513" s="7">
        <f t="shared" si="345"/>
        <v>2.1400000000000006</v>
      </c>
      <c r="AJ1513" s="7">
        <v>3.4</v>
      </c>
      <c r="AK1513" s="7">
        <v>48.889000000000003</v>
      </c>
      <c r="AL1513" s="7">
        <f t="shared" si="346"/>
        <v>45.489000000000004</v>
      </c>
      <c r="AM1513" s="7">
        <v>4.33</v>
      </c>
      <c r="AN1513" s="7">
        <v>4.25</v>
      </c>
      <c r="AO1513" s="7">
        <v>4.58</v>
      </c>
      <c r="AP1513" s="7">
        <f t="shared" si="347"/>
        <v>0.33000000000000007</v>
      </c>
      <c r="AQ1513" s="7">
        <v>2.34</v>
      </c>
      <c r="AR1513" s="7">
        <v>129.2775</v>
      </c>
      <c r="AS1513" s="7">
        <v>2629.2</v>
      </c>
      <c r="AT1513" s="14">
        <v>316.52800000000002</v>
      </c>
      <c r="AU1513" s="14">
        <v>99.292500000000004</v>
      </c>
      <c r="AV1513" s="14">
        <v>71.8</v>
      </c>
      <c r="AY1513" s="6">
        <v>45657</v>
      </c>
      <c r="AZ1513" s="12">
        <v>0</v>
      </c>
      <c r="BA1513" s="12">
        <v>0</v>
      </c>
      <c r="BB1513" s="12">
        <v>0</v>
      </c>
      <c r="BE1513" s="6">
        <v>45657</v>
      </c>
      <c r="BF1513" t="s">
        <v>58</v>
      </c>
      <c r="BG1513" s="52">
        <v>5</v>
      </c>
    </row>
    <row r="1514" spans="1:59" x14ac:dyDescent="0.2">
      <c r="A1514" s="6">
        <v>45659</v>
      </c>
      <c r="B1514" s="12">
        <v>102.82559999999999</v>
      </c>
      <c r="C1514" s="12">
        <v>138.852</v>
      </c>
      <c r="D1514" s="12">
        <v>95.986699999999999</v>
      </c>
      <c r="E1514" s="12">
        <v>48.506399999999999</v>
      </c>
      <c r="F1514" s="12">
        <v>218.00409999999999</v>
      </c>
      <c r="G1514" s="12"/>
      <c r="H1514" s="12">
        <v>13.9153</v>
      </c>
      <c r="I1514" s="12">
        <v>48.3215</v>
      </c>
      <c r="J1514" s="12">
        <v>17.967199999999998</v>
      </c>
      <c r="K1514" s="12">
        <v>87.014600000000002</v>
      </c>
      <c r="L1514" s="12">
        <v>73.790000000000006</v>
      </c>
      <c r="M1514" s="12">
        <v>76.14</v>
      </c>
      <c r="O1514" s="6">
        <v>45659</v>
      </c>
      <c r="P1514" s="7">
        <f t="shared" si="348"/>
        <v>-2.4205890000903538E-3</v>
      </c>
      <c r="Q1514" s="7">
        <f t="shared" si="349"/>
        <v>1.2828601271688087E-2</v>
      </c>
      <c r="R1514" s="7">
        <f t="shared" si="350"/>
        <v>9.1345193978512439E-3</v>
      </c>
      <c r="S1514" s="7">
        <f t="shared" si="351"/>
        <v>8.0622812468974774E-3</v>
      </c>
      <c r="T1514" s="7">
        <f t="shared" si="352"/>
        <v>2.6318042248793482E-2</v>
      </c>
      <c r="U1514" s="7" t="str">
        <f t="shared" si="353"/>
        <v/>
      </c>
      <c r="V1514" s="7">
        <f t="shared" si="354"/>
        <v>3.463457858520623E-2</v>
      </c>
      <c r="W1514" s="7">
        <f t="shared" si="355"/>
        <v>6.8172619855374128E-3</v>
      </c>
      <c r="X1514" s="7">
        <f t="shared" si="356"/>
        <v>6.1074858374913785E-3</v>
      </c>
      <c r="Y1514" s="7">
        <f t="shared" si="357"/>
        <v>2.1837800399638135E-4</v>
      </c>
      <c r="Z1514" s="7">
        <v>-2.4599999999999999E-3</v>
      </c>
      <c r="AA1514" s="7">
        <f t="shared" si="358"/>
        <v>1.8464588055062788E-2</v>
      </c>
      <c r="AB1514" s="7">
        <f t="shared" si="359"/>
        <v>2.070137620367658E-2</v>
      </c>
      <c r="AE1514" s="6">
        <v>45659</v>
      </c>
      <c r="AF1514" s="7">
        <v>17.93</v>
      </c>
      <c r="AG1514" s="7">
        <v>29.54</v>
      </c>
      <c r="AH1514" s="7">
        <v>96.67</v>
      </c>
      <c r="AI1514" s="7">
        <f t="shared" si="345"/>
        <v>2.3499999999999943</v>
      </c>
      <c r="AJ1514" s="7">
        <v>3.65</v>
      </c>
      <c r="AK1514" s="7">
        <v>50.273000000000003</v>
      </c>
      <c r="AL1514" s="7">
        <f t="shared" si="346"/>
        <v>46.623000000000005</v>
      </c>
      <c r="AM1514" s="7">
        <v>4.33</v>
      </c>
      <c r="AN1514" s="7">
        <v>4.25</v>
      </c>
      <c r="AO1514" s="7">
        <v>4.57</v>
      </c>
      <c r="AP1514" s="7">
        <f t="shared" si="347"/>
        <v>0.32000000000000028</v>
      </c>
      <c r="AQ1514" s="7">
        <v>2.34</v>
      </c>
      <c r="AR1514" s="7">
        <v>129.4598</v>
      </c>
      <c r="AS1514" s="7">
        <v>2658.8998999999999</v>
      </c>
      <c r="AT1514" s="14">
        <v>316.52800000000002</v>
      </c>
      <c r="AU1514" s="14">
        <v>99.292500000000004</v>
      </c>
      <c r="AV1514" s="14">
        <v>71.8</v>
      </c>
      <c r="AY1514" s="6">
        <v>45659</v>
      </c>
      <c r="AZ1514" s="12">
        <v>0</v>
      </c>
      <c r="BA1514" s="12">
        <v>0</v>
      </c>
      <c r="BB1514" s="12">
        <v>0</v>
      </c>
      <c r="BE1514" s="6">
        <v>45659</v>
      </c>
      <c r="BF1514" t="s">
        <v>58</v>
      </c>
      <c r="BG1514" s="52">
        <v>5</v>
      </c>
    </row>
    <row r="1515" spans="1:59" x14ac:dyDescent="0.2">
      <c r="A1515" s="6">
        <v>45660</v>
      </c>
      <c r="B1515" s="12">
        <v>103.3527</v>
      </c>
      <c r="C1515" s="12">
        <v>139.93090000000001</v>
      </c>
      <c r="D1515" s="12">
        <v>96.955399999999997</v>
      </c>
      <c r="E1515" s="12">
        <v>49.188099999999999</v>
      </c>
      <c r="F1515" s="12">
        <v>219.86199999999999</v>
      </c>
      <c r="G1515" s="12"/>
      <c r="H1515" s="12">
        <v>13.4985</v>
      </c>
      <c r="I1515" s="12">
        <v>47.191499999999998</v>
      </c>
      <c r="J1515" s="12">
        <v>17.903400000000001</v>
      </c>
      <c r="K1515" s="12">
        <v>87.024100000000004</v>
      </c>
      <c r="L1515" s="12">
        <v>74.64</v>
      </c>
      <c r="M1515" s="12">
        <v>76.72</v>
      </c>
      <c r="O1515" s="6">
        <v>45660</v>
      </c>
      <c r="P1515" s="7">
        <f t="shared" si="348"/>
        <v>5.11306134882469E-3</v>
      </c>
      <c r="Q1515" s="7">
        <f t="shared" si="349"/>
        <v>7.7401116520596242E-3</v>
      </c>
      <c r="R1515" s="7">
        <f t="shared" si="350"/>
        <v>1.0041438747974562E-2</v>
      </c>
      <c r="S1515" s="7">
        <f t="shared" si="351"/>
        <v>1.3955976323784602E-2</v>
      </c>
      <c r="T1515" s="7">
        <f t="shared" si="352"/>
        <v>8.486206855558915E-3</v>
      </c>
      <c r="U1515" s="7" t="str">
        <f t="shared" si="353"/>
        <v/>
      </c>
      <c r="V1515" s="7">
        <f t="shared" si="354"/>
        <v>-3.041038605367603E-2</v>
      </c>
      <c r="W1515" s="7">
        <f t="shared" si="355"/>
        <v>-2.3662804562549662E-2</v>
      </c>
      <c r="X1515" s="7">
        <f t="shared" si="356"/>
        <v>-3.5572344636912649E-3</v>
      </c>
      <c r="Y1515" s="7">
        <f t="shared" si="357"/>
        <v>1.091711212441345E-4</v>
      </c>
      <c r="Z1515" s="7">
        <v>1.2426E-2</v>
      </c>
      <c r="AA1515" s="7">
        <f t="shared" si="358"/>
        <v>1.145333546881293E-2</v>
      </c>
      <c r="AB1515" s="7">
        <f t="shared" si="359"/>
        <v>7.5886796208315347E-3</v>
      </c>
      <c r="AE1515" s="6">
        <v>45660</v>
      </c>
      <c r="AF1515" s="7">
        <v>16.13</v>
      </c>
      <c r="AG1515" s="7">
        <v>29.98</v>
      </c>
      <c r="AH1515" s="7">
        <v>93.35</v>
      </c>
      <c r="AI1515" s="7">
        <f t="shared" si="345"/>
        <v>2.0799999999999983</v>
      </c>
      <c r="AJ1515" s="7">
        <v>3.4</v>
      </c>
      <c r="AK1515" s="7">
        <v>49.622</v>
      </c>
      <c r="AL1515" s="7">
        <f t="shared" si="346"/>
        <v>46.222000000000001</v>
      </c>
      <c r="AM1515" s="7">
        <v>4.33</v>
      </c>
      <c r="AN1515" s="7">
        <v>4.28</v>
      </c>
      <c r="AO1515" s="7">
        <v>4.5999999999999996</v>
      </c>
      <c r="AP1515" s="7">
        <f t="shared" si="347"/>
        <v>0.3199999999999994</v>
      </c>
      <c r="AQ1515" s="7">
        <v>2.34</v>
      </c>
      <c r="AR1515" s="7">
        <v>129.45349999999999</v>
      </c>
      <c r="AS1515" s="7">
        <v>2645</v>
      </c>
      <c r="AT1515" s="14">
        <v>316.52800000000002</v>
      </c>
      <c r="AU1515" s="14">
        <v>99.292500000000004</v>
      </c>
      <c r="AV1515" s="14">
        <v>71.8</v>
      </c>
      <c r="AY1515" s="6">
        <v>45660</v>
      </c>
      <c r="AZ1515" s="12">
        <v>0</v>
      </c>
      <c r="BA1515" s="12">
        <v>0</v>
      </c>
      <c r="BB1515" s="12">
        <v>0</v>
      </c>
      <c r="BE1515" s="6">
        <v>45660</v>
      </c>
      <c r="BF1515" t="s">
        <v>58</v>
      </c>
      <c r="BG1515" s="52">
        <v>5</v>
      </c>
    </row>
    <row r="1516" spans="1:59" x14ac:dyDescent="0.2">
      <c r="A1516" s="6">
        <v>45663</v>
      </c>
      <c r="B1516" s="12">
        <v>103.2377</v>
      </c>
      <c r="C1516" s="12">
        <v>139.3725</v>
      </c>
      <c r="D1516" s="12">
        <v>95.900400000000005</v>
      </c>
      <c r="E1516" s="12">
        <v>49.441299999999998</v>
      </c>
      <c r="F1516" s="12">
        <v>221.27510000000001</v>
      </c>
      <c r="G1516" s="12"/>
      <c r="H1516" s="12">
        <v>13.5174</v>
      </c>
      <c r="I1516" s="12">
        <v>46.525100000000002</v>
      </c>
      <c r="J1516" s="12">
        <v>17.885200000000001</v>
      </c>
      <c r="K1516" s="12">
        <v>87.033699999999996</v>
      </c>
      <c r="L1516" s="12">
        <v>74.31</v>
      </c>
      <c r="M1516" s="12">
        <v>77.27</v>
      </c>
      <c r="O1516" s="6">
        <v>45663</v>
      </c>
      <c r="P1516" s="7">
        <f t="shared" si="348"/>
        <v>-1.1133141896064868E-3</v>
      </c>
      <c r="Q1516" s="7">
        <f t="shared" si="349"/>
        <v>-3.9985245004820142E-3</v>
      </c>
      <c r="R1516" s="7">
        <f t="shared" si="350"/>
        <v>-1.0940926059196825E-2</v>
      </c>
      <c r="S1516" s="7">
        <f t="shared" si="351"/>
        <v>5.1343829778058778E-3</v>
      </c>
      <c r="T1516" s="7">
        <f t="shared" si="352"/>
        <v>6.4066469739330204E-3</v>
      </c>
      <c r="U1516" s="7" t="str">
        <f t="shared" si="353"/>
        <v/>
      </c>
      <c r="V1516" s="7">
        <f t="shared" si="354"/>
        <v>1.399176269039136E-3</v>
      </c>
      <c r="W1516" s="7">
        <f t="shared" si="355"/>
        <v>-1.4221839720484825E-2</v>
      </c>
      <c r="X1516" s="7">
        <f t="shared" si="356"/>
        <v>-1.0170837400139115E-3</v>
      </c>
      <c r="Y1516" s="7">
        <f t="shared" si="357"/>
        <v>1.1030818509399593E-4</v>
      </c>
      <c r="Z1516" s="7">
        <v>5.744E-3</v>
      </c>
      <c r="AA1516" s="7">
        <f t="shared" si="358"/>
        <v>-4.4310243697104883E-3</v>
      </c>
      <c r="AB1516" s="7">
        <f t="shared" si="359"/>
        <v>7.1433513703097621E-3</v>
      </c>
      <c r="AE1516" s="6">
        <v>45663</v>
      </c>
      <c r="AF1516" s="7">
        <v>16.04</v>
      </c>
      <c r="AG1516" s="7">
        <v>29.31</v>
      </c>
      <c r="AH1516" s="7">
        <v>97.89</v>
      </c>
      <c r="AI1516" s="7">
        <f t="shared" si="345"/>
        <v>2.9599999999999937</v>
      </c>
      <c r="AJ1516" s="7">
        <v>4.05</v>
      </c>
      <c r="AK1516" s="7">
        <v>47.326000000000001</v>
      </c>
      <c r="AL1516" s="7">
        <f t="shared" si="346"/>
        <v>43.276000000000003</v>
      </c>
      <c r="AM1516" s="7">
        <v>4.33</v>
      </c>
      <c r="AN1516" s="7">
        <v>4.28</v>
      </c>
      <c r="AO1516" s="7">
        <v>4.62</v>
      </c>
      <c r="AP1516" s="7">
        <f t="shared" si="347"/>
        <v>0.33999999999999986</v>
      </c>
      <c r="AQ1516" s="7">
        <v>2.34</v>
      </c>
      <c r="AR1516" s="7">
        <v>128.53800000000001</v>
      </c>
      <c r="AS1516" s="7">
        <v>2638.3998999999999</v>
      </c>
      <c r="AT1516" s="14">
        <v>316.52800000000002</v>
      </c>
      <c r="AU1516" s="14">
        <v>99.292500000000004</v>
      </c>
      <c r="AV1516" s="14">
        <v>71.8</v>
      </c>
      <c r="AY1516" s="6">
        <v>45663</v>
      </c>
      <c r="AZ1516" s="12">
        <v>0</v>
      </c>
      <c r="BA1516" s="12">
        <v>0</v>
      </c>
      <c r="BB1516" s="12">
        <v>0</v>
      </c>
      <c r="BE1516" s="6">
        <v>45663</v>
      </c>
      <c r="BF1516" t="s">
        <v>58</v>
      </c>
      <c r="BG1516" s="52">
        <v>5</v>
      </c>
    </row>
    <row r="1517" spans="1:59" x14ac:dyDescent="0.2">
      <c r="A1517" s="6">
        <v>45664</v>
      </c>
      <c r="B1517" s="12">
        <v>104.2055</v>
      </c>
      <c r="C1517" s="12">
        <v>141.57769999999999</v>
      </c>
      <c r="D1517" s="12">
        <v>97.511700000000005</v>
      </c>
      <c r="E1517" s="12">
        <v>50.200899999999997</v>
      </c>
      <c r="F1517" s="12">
        <v>220.87979999999999</v>
      </c>
      <c r="G1517" s="12"/>
      <c r="H1517" s="12">
        <v>15.061500000000001</v>
      </c>
      <c r="I1517" s="12">
        <v>51.054900000000004</v>
      </c>
      <c r="J1517" s="12">
        <v>17.7666</v>
      </c>
      <c r="K1517" s="12">
        <v>87.052700000000002</v>
      </c>
      <c r="L1517" s="12">
        <v>74.989999999999995</v>
      </c>
      <c r="M1517" s="12">
        <v>77.84</v>
      </c>
      <c r="O1517" s="6">
        <v>45664</v>
      </c>
      <c r="P1517" s="7">
        <f t="shared" si="348"/>
        <v>9.3308146201908325E-3</v>
      </c>
      <c r="Q1517" s="7">
        <f t="shared" si="349"/>
        <v>1.5698478147932089E-2</v>
      </c>
      <c r="R1517" s="7">
        <f t="shared" si="350"/>
        <v>1.6662217912213343E-2</v>
      </c>
      <c r="S1517" s="7">
        <f t="shared" si="351"/>
        <v>1.5246847521703358E-2</v>
      </c>
      <c r="T1517" s="7">
        <f t="shared" si="352"/>
        <v>-1.7880616287185797E-3</v>
      </c>
      <c r="U1517" s="7" t="str">
        <f t="shared" si="353"/>
        <v/>
      </c>
      <c r="V1517" s="7">
        <f t="shared" si="354"/>
        <v>0.10816407457644861</v>
      </c>
      <c r="W1517" s="7">
        <f t="shared" si="355"/>
        <v>9.290957242550564E-2</v>
      </c>
      <c r="X1517" s="7">
        <f t="shared" si="356"/>
        <v>-6.6532650522372764E-3</v>
      </c>
      <c r="Y1517" s="7">
        <f t="shared" si="357"/>
        <v>2.1828241695439062E-4</v>
      </c>
      <c r="Z1517" s="7">
        <v>-1.1368E-2</v>
      </c>
      <c r="AA1517" s="7">
        <f t="shared" si="358"/>
        <v>9.1092391439200598E-3</v>
      </c>
      <c r="AB1517" s="7">
        <f t="shared" si="359"/>
        <v>7.3496559322572021E-3</v>
      </c>
      <c r="AE1517" s="6">
        <v>45664</v>
      </c>
      <c r="AF1517" s="7">
        <v>17.82</v>
      </c>
      <c r="AG1517" s="7">
        <v>31.09</v>
      </c>
      <c r="AH1517" s="7">
        <v>102.78</v>
      </c>
      <c r="AI1517" s="7">
        <f t="shared" si="345"/>
        <v>2.8500000000000085</v>
      </c>
      <c r="AJ1517" s="7">
        <v>3.8</v>
      </c>
      <c r="AK1517" s="7">
        <v>47.473999999999997</v>
      </c>
      <c r="AL1517" s="7">
        <f t="shared" si="346"/>
        <v>43.673999999999999</v>
      </c>
      <c r="AM1517" s="7">
        <v>4.33</v>
      </c>
      <c r="AN1517" s="7">
        <v>4.3</v>
      </c>
      <c r="AO1517" s="7">
        <v>4.67</v>
      </c>
      <c r="AP1517" s="7">
        <f t="shared" si="347"/>
        <v>0.37000000000000011</v>
      </c>
      <c r="AQ1517" s="7">
        <v>2.38</v>
      </c>
      <c r="AR1517" s="7">
        <v>128.613</v>
      </c>
      <c r="AS1517" s="7">
        <v>2656.7</v>
      </c>
      <c r="AT1517" s="14">
        <v>316.52800000000002</v>
      </c>
      <c r="AU1517" s="14">
        <v>99.292500000000004</v>
      </c>
      <c r="AV1517" s="14">
        <v>71.8</v>
      </c>
      <c r="AY1517" s="6">
        <v>45664</v>
      </c>
      <c r="AZ1517" s="12">
        <v>0</v>
      </c>
      <c r="BA1517" s="12">
        <v>0</v>
      </c>
      <c r="BB1517" s="12">
        <v>0</v>
      </c>
      <c r="BE1517" s="6">
        <v>45664</v>
      </c>
      <c r="BF1517" t="s">
        <v>58</v>
      </c>
      <c r="BG1517" s="52">
        <v>5</v>
      </c>
    </row>
    <row r="1518" spans="1:59" x14ac:dyDescent="0.2">
      <c r="A1518" s="6">
        <v>45665</v>
      </c>
      <c r="B1518" s="12">
        <v>102.4615</v>
      </c>
      <c r="C1518" s="12">
        <v>142.24969999999999</v>
      </c>
      <c r="D1518" s="12">
        <v>97.463700000000003</v>
      </c>
      <c r="E1518" s="12">
        <v>49.850299999999997</v>
      </c>
      <c r="F1518" s="12">
        <v>222.5401</v>
      </c>
      <c r="G1518" s="12"/>
      <c r="H1518" s="12">
        <v>14.995100000000001</v>
      </c>
      <c r="I1518" s="12">
        <v>50.600999999999999</v>
      </c>
      <c r="J1518" s="12">
        <v>17.985399999999998</v>
      </c>
      <c r="K1518" s="12">
        <v>87.071700000000007</v>
      </c>
      <c r="L1518" s="12">
        <v>73.989999999999995</v>
      </c>
      <c r="M1518" s="12">
        <v>77.37</v>
      </c>
      <c r="O1518" s="6">
        <v>45665</v>
      </c>
      <c r="P1518" s="7">
        <f t="shared" si="348"/>
        <v>-1.6877792772340389E-2</v>
      </c>
      <c r="Q1518" s="7">
        <f t="shared" si="349"/>
        <v>4.7352810594127022E-3</v>
      </c>
      <c r="R1518" s="7">
        <f t="shared" si="350"/>
        <v>-4.9236981659954687E-4</v>
      </c>
      <c r="S1518" s="7">
        <f t="shared" si="351"/>
        <v>-7.0084403799248567E-3</v>
      </c>
      <c r="T1518" s="7">
        <f t="shared" si="352"/>
        <v>7.4886479344162616E-3</v>
      </c>
      <c r="U1518" s="7" t="str">
        <f t="shared" si="353"/>
        <v/>
      </c>
      <c r="V1518" s="7">
        <f t="shared" si="354"/>
        <v>-4.4183379370982467E-3</v>
      </c>
      <c r="W1518" s="7">
        <f t="shared" si="355"/>
        <v>-8.930185389575615E-3</v>
      </c>
      <c r="X1518" s="7">
        <f t="shared" si="356"/>
        <v>1.2240027505017464E-2</v>
      </c>
      <c r="Y1518" s="7">
        <f t="shared" si="357"/>
        <v>2.1823478013893984E-4</v>
      </c>
      <c r="Z1518" s="7">
        <v>1.4599999999999999E-3</v>
      </c>
      <c r="AA1518" s="7">
        <f t="shared" si="358"/>
        <v>-1.342482237583846E-2</v>
      </c>
      <c r="AB1518" s="7">
        <f t="shared" si="359"/>
        <v>-6.0563293163864674E-3</v>
      </c>
      <c r="AE1518" s="6">
        <v>45665</v>
      </c>
      <c r="AF1518" s="7">
        <v>17.7</v>
      </c>
      <c r="AG1518" s="7">
        <v>31.56</v>
      </c>
      <c r="AH1518" s="7">
        <v>100.76</v>
      </c>
      <c r="AI1518" s="7">
        <f t="shared" si="345"/>
        <v>3.3800000000000097</v>
      </c>
      <c r="AJ1518" s="7">
        <v>3.75</v>
      </c>
      <c r="AK1518" s="7">
        <v>45.558999999999997</v>
      </c>
      <c r="AL1518" s="7">
        <f t="shared" si="346"/>
        <v>41.808999999999997</v>
      </c>
      <c r="AM1518" s="7">
        <v>4.33</v>
      </c>
      <c r="AN1518" s="7">
        <v>4.28</v>
      </c>
      <c r="AO1518" s="7">
        <v>4.67</v>
      </c>
      <c r="AP1518" s="7">
        <f t="shared" si="347"/>
        <v>0.38999999999999968</v>
      </c>
      <c r="AQ1518" s="7">
        <v>2.4</v>
      </c>
      <c r="AR1518" s="7">
        <v>129.07849999999999</v>
      </c>
      <c r="AS1518" s="7">
        <v>2664.5</v>
      </c>
      <c r="AT1518" s="14">
        <v>316.52800000000002</v>
      </c>
      <c r="AU1518" s="14">
        <v>99.292500000000004</v>
      </c>
      <c r="AV1518" s="14">
        <v>71.8</v>
      </c>
      <c r="AY1518" s="6">
        <v>45665</v>
      </c>
      <c r="AZ1518" s="12">
        <v>0</v>
      </c>
      <c r="BA1518" s="12">
        <v>0</v>
      </c>
      <c r="BB1518" s="12">
        <v>0</v>
      </c>
      <c r="BE1518" s="6">
        <v>45665</v>
      </c>
      <c r="BF1518" t="s">
        <v>58</v>
      </c>
      <c r="BG1518" s="52">
        <v>5</v>
      </c>
    </row>
    <row r="1519" spans="1:59" x14ac:dyDescent="0.2">
      <c r="A1519" s="6">
        <v>45667</v>
      </c>
      <c r="B1519" s="12">
        <v>102.0878</v>
      </c>
      <c r="C1519" s="12">
        <v>144.9376</v>
      </c>
      <c r="D1519" s="12">
        <v>97.751400000000004</v>
      </c>
      <c r="E1519" s="12">
        <v>49.9574</v>
      </c>
      <c r="F1519" s="12">
        <v>222.56970000000001</v>
      </c>
      <c r="G1519" s="12"/>
      <c r="H1519" s="12">
        <v>16.321300000000001</v>
      </c>
      <c r="I1519" s="12">
        <v>52.976900000000001</v>
      </c>
      <c r="J1519" s="12">
        <v>17.7028</v>
      </c>
      <c r="K1519" s="12">
        <v>87.100300000000004</v>
      </c>
      <c r="L1519" s="12">
        <v>77.27</v>
      </c>
      <c r="M1519" s="12">
        <v>79.760000000000005</v>
      </c>
      <c r="O1519" s="6">
        <v>45667</v>
      </c>
      <c r="P1519" s="7">
        <f t="shared" si="348"/>
        <v>-3.6538909277105207E-3</v>
      </c>
      <c r="Q1519" s="7">
        <f t="shared" si="349"/>
        <v>1.8719340926954885E-2</v>
      </c>
      <c r="R1519" s="7">
        <f t="shared" si="350"/>
        <v>2.9475200257742568E-3</v>
      </c>
      <c r="S1519" s="7">
        <f t="shared" si="351"/>
        <v>2.1461278259560864E-3</v>
      </c>
      <c r="T1519" s="7">
        <f t="shared" si="352"/>
        <v>1.3300089121221899E-4</v>
      </c>
      <c r="U1519" s="7" t="str">
        <f t="shared" si="353"/>
        <v/>
      </c>
      <c r="V1519" s="7">
        <f t="shared" si="354"/>
        <v>8.4747522157901309E-2</v>
      </c>
      <c r="W1519" s="7">
        <f t="shared" si="355"/>
        <v>4.588463054172312E-2</v>
      </c>
      <c r="X1519" s="7">
        <f t="shared" si="356"/>
        <v>-1.5837498497321321E-2</v>
      </c>
      <c r="Y1519" s="7">
        <f t="shared" si="357"/>
        <v>3.2841099897851461E-4</v>
      </c>
      <c r="Z1519" s="7">
        <v>-1.5384999999999999E-2</v>
      </c>
      <c r="AA1519" s="7">
        <f t="shared" si="358"/>
        <v>4.3375833008032917E-2</v>
      </c>
      <c r="AB1519" s="7">
        <f t="shared" si="359"/>
        <v>3.0423017092219853E-2</v>
      </c>
      <c r="AE1519" s="6">
        <v>45667</v>
      </c>
      <c r="AF1519" s="7">
        <v>19.54</v>
      </c>
      <c r="AG1519" s="7">
        <v>33.909999999999997</v>
      </c>
      <c r="AH1519" s="7">
        <v>96.57</v>
      </c>
      <c r="AI1519" s="7">
        <f t="shared" si="345"/>
        <v>2.4900000000000091</v>
      </c>
      <c r="AJ1519" s="7">
        <v>4.13</v>
      </c>
      <c r="AK1519" s="7">
        <v>45.008000000000003</v>
      </c>
      <c r="AL1519" s="7">
        <f t="shared" si="346"/>
        <v>40.878</v>
      </c>
      <c r="AM1519" s="7">
        <v>4.33</v>
      </c>
      <c r="AN1519" s="7">
        <v>4.4000000000000004</v>
      </c>
      <c r="AO1519" s="7">
        <v>4.7699999999999996</v>
      </c>
      <c r="AP1519" s="7">
        <f t="shared" si="347"/>
        <v>0.36999999999999922</v>
      </c>
      <c r="AQ1519" s="7">
        <v>2.4300000000000002</v>
      </c>
      <c r="AR1519" s="7">
        <v>129.8664</v>
      </c>
      <c r="AS1519" s="7">
        <v>2708.5</v>
      </c>
      <c r="AT1519" s="14">
        <v>316.52800000000002</v>
      </c>
      <c r="AU1519" s="14">
        <v>99.292500000000004</v>
      </c>
      <c r="AV1519" s="14">
        <v>71.8</v>
      </c>
      <c r="AY1519" s="6">
        <v>45667</v>
      </c>
      <c r="AZ1519" s="12">
        <v>0</v>
      </c>
      <c r="BA1519" s="12">
        <v>0</v>
      </c>
      <c r="BB1519" s="12">
        <v>0</v>
      </c>
      <c r="BE1519" s="6">
        <v>45667</v>
      </c>
      <c r="BF1519" t="s">
        <v>58</v>
      </c>
      <c r="BG1519" s="52">
        <v>5</v>
      </c>
    </row>
    <row r="1520" spans="1:59" x14ac:dyDescent="0.2">
      <c r="A1520" s="6">
        <v>45670</v>
      </c>
      <c r="B1520" s="12">
        <v>104.7229</v>
      </c>
      <c r="C1520" s="12">
        <v>147.0292</v>
      </c>
      <c r="D1520" s="12">
        <v>99.966899999999995</v>
      </c>
      <c r="E1520" s="12">
        <v>51.301299999999998</v>
      </c>
      <c r="F1520" s="12">
        <v>226.74</v>
      </c>
      <c r="G1520" s="12"/>
      <c r="H1520" s="12">
        <v>17.334900000000001</v>
      </c>
      <c r="I1520" s="12">
        <v>54.686500000000002</v>
      </c>
      <c r="J1520" s="12">
        <v>17.7484</v>
      </c>
      <c r="K1520" s="12">
        <v>87.109800000000007</v>
      </c>
      <c r="L1520" s="12">
        <v>79.569999999999993</v>
      </c>
      <c r="M1520" s="12">
        <v>82.69</v>
      </c>
      <c r="O1520" s="6">
        <v>45670</v>
      </c>
      <c r="P1520" s="7">
        <f t="shared" si="348"/>
        <v>2.5484586777901913E-2</v>
      </c>
      <c r="Q1520" s="7">
        <f t="shared" si="349"/>
        <v>1.432790154023594E-2</v>
      </c>
      <c r="R1520" s="7">
        <f t="shared" si="350"/>
        <v>2.2411610181947993E-2</v>
      </c>
      <c r="S1520" s="7">
        <f t="shared" si="351"/>
        <v>2.6545450716389547E-2</v>
      </c>
      <c r="T1520" s="7">
        <f t="shared" si="352"/>
        <v>1.8563675611368041E-2</v>
      </c>
      <c r="U1520" s="7" t="str">
        <f t="shared" si="353"/>
        <v/>
      </c>
      <c r="V1520" s="7">
        <f t="shared" si="354"/>
        <v>6.025080721799253E-2</v>
      </c>
      <c r="W1520" s="7">
        <f t="shared" si="355"/>
        <v>3.1760908750651448E-2</v>
      </c>
      <c r="X1520" s="7">
        <f t="shared" si="356"/>
        <v>2.572551854294748E-3</v>
      </c>
      <c r="Y1520" s="7">
        <f t="shared" si="357"/>
        <v>1.0906371110990143E-4</v>
      </c>
      <c r="Z1520" s="7">
        <v>1.549E-3</v>
      </c>
      <c r="AA1520" s="7">
        <f t="shared" si="358"/>
        <v>2.933135544395099E-2</v>
      </c>
      <c r="AB1520" s="7">
        <f t="shared" si="359"/>
        <v>3.6076550080492292E-2</v>
      </c>
      <c r="AE1520" s="6">
        <v>45670</v>
      </c>
      <c r="AF1520" s="7">
        <v>19.190000000000001</v>
      </c>
      <c r="AG1520" s="7">
        <v>33.979999999999997</v>
      </c>
      <c r="AH1520" s="7">
        <v>103.51</v>
      </c>
      <c r="AI1520" s="7">
        <f t="shared" si="345"/>
        <v>3.1200000000000045</v>
      </c>
      <c r="AJ1520" s="7">
        <v>4.4000000000000004</v>
      </c>
      <c r="AK1520" s="7">
        <v>48.261000000000003</v>
      </c>
      <c r="AL1520" s="7">
        <f t="shared" si="346"/>
        <v>43.861000000000004</v>
      </c>
      <c r="AM1520" s="7">
        <v>4.33</v>
      </c>
      <c r="AN1520" s="7">
        <v>4.4000000000000004</v>
      </c>
      <c r="AO1520" s="7">
        <v>4.79</v>
      </c>
      <c r="AP1520" s="7">
        <f t="shared" si="347"/>
        <v>0.38999999999999968</v>
      </c>
      <c r="AQ1520" s="7">
        <v>2.4500000000000002</v>
      </c>
      <c r="AR1520" s="7">
        <v>130.04130000000001</v>
      </c>
      <c r="AS1520" s="7">
        <v>2673.5</v>
      </c>
      <c r="AT1520" s="14">
        <v>316.52800000000002</v>
      </c>
      <c r="AU1520" s="14">
        <v>99.292500000000004</v>
      </c>
      <c r="AV1520" s="14">
        <v>71.8</v>
      </c>
      <c r="AY1520" s="6">
        <v>45670</v>
      </c>
      <c r="AZ1520" s="12">
        <v>0</v>
      </c>
      <c r="BA1520" s="12">
        <v>0</v>
      </c>
      <c r="BB1520" s="12">
        <v>0</v>
      </c>
      <c r="BE1520" s="6">
        <v>45670</v>
      </c>
      <c r="BF1520" t="s">
        <v>58</v>
      </c>
      <c r="BG1520" s="52">
        <v>5</v>
      </c>
    </row>
    <row r="1521" spans="1:59" x14ac:dyDescent="0.2">
      <c r="A1521" s="6">
        <v>45671</v>
      </c>
      <c r="B1521" s="12">
        <v>105.1349</v>
      </c>
      <c r="C1521" s="12">
        <v>148.49619999999999</v>
      </c>
      <c r="D1521" s="12">
        <v>100.5904</v>
      </c>
      <c r="E1521" s="12">
        <v>50.716999999999999</v>
      </c>
      <c r="F1521" s="12">
        <v>240.2294</v>
      </c>
      <c r="G1521" s="12"/>
      <c r="H1521" s="12">
        <v>17.477</v>
      </c>
      <c r="I1521" s="12">
        <v>54.425699999999999</v>
      </c>
      <c r="J1521" s="12">
        <v>18.1677</v>
      </c>
      <c r="K1521" s="12">
        <v>87.128799999999998</v>
      </c>
      <c r="L1521" s="12">
        <v>78.2</v>
      </c>
      <c r="M1521" s="12">
        <v>82.39</v>
      </c>
      <c r="O1521" s="6">
        <v>45671</v>
      </c>
      <c r="P1521" s="7">
        <f t="shared" si="348"/>
        <v>3.9264733483671673E-3</v>
      </c>
      <c r="Q1521" s="7">
        <f t="shared" si="349"/>
        <v>9.928162181441106E-3</v>
      </c>
      <c r="R1521" s="7">
        <f t="shared" si="350"/>
        <v>6.2176944812637608E-3</v>
      </c>
      <c r="S1521" s="7">
        <f t="shared" si="351"/>
        <v>-1.145493287158842E-2</v>
      </c>
      <c r="T1521" s="7">
        <f t="shared" si="352"/>
        <v>5.7790313568071593E-2</v>
      </c>
      <c r="U1521" s="7" t="str">
        <f t="shared" si="353"/>
        <v/>
      </c>
      <c r="V1521" s="7">
        <f t="shared" si="354"/>
        <v>8.1639203399650508E-3</v>
      </c>
      <c r="W1521" s="7">
        <f t="shared" si="355"/>
        <v>-4.780409462127687E-3</v>
      </c>
      <c r="X1521" s="7">
        <f t="shared" si="356"/>
        <v>2.3349921103961797E-2</v>
      </c>
      <c r="Y1521" s="7">
        <f t="shared" si="357"/>
        <v>2.1809174402580175E-4</v>
      </c>
      <c r="Z1521" s="7">
        <v>1.3749999999999999E-3</v>
      </c>
      <c r="AA1521" s="7">
        <f t="shared" si="358"/>
        <v>-1.7367489838177982E-2</v>
      </c>
      <c r="AB1521" s="7">
        <f t="shared" si="359"/>
        <v>-3.6346054065766712E-3</v>
      </c>
      <c r="AE1521" s="6">
        <v>45671</v>
      </c>
      <c r="AF1521" s="7">
        <v>18.71</v>
      </c>
      <c r="AG1521" s="7">
        <v>33.51</v>
      </c>
      <c r="AH1521" s="7">
        <v>101.99</v>
      </c>
      <c r="AI1521" s="7">
        <f t="shared" si="345"/>
        <v>4.1899999999999977</v>
      </c>
      <c r="AJ1521" s="7">
        <v>4.32</v>
      </c>
      <c r="AK1521" s="7">
        <v>46.947000000000003</v>
      </c>
      <c r="AL1521" s="7">
        <f t="shared" si="346"/>
        <v>42.627000000000002</v>
      </c>
      <c r="AM1521" s="7">
        <v>4.33</v>
      </c>
      <c r="AN1521" s="7">
        <v>4.37</v>
      </c>
      <c r="AO1521" s="7">
        <v>4.78</v>
      </c>
      <c r="AP1521" s="7">
        <f t="shared" si="347"/>
        <v>0.41000000000000014</v>
      </c>
      <c r="AQ1521" s="7">
        <v>2.44</v>
      </c>
      <c r="AR1521" s="7">
        <v>129.38120000000001</v>
      </c>
      <c r="AS1521" s="7">
        <v>2677.5</v>
      </c>
      <c r="AT1521" s="14">
        <v>316.52800000000002</v>
      </c>
      <c r="AU1521" s="14">
        <v>99.292500000000004</v>
      </c>
      <c r="AV1521" s="14">
        <v>71.8</v>
      </c>
      <c r="AY1521" s="6">
        <v>45671</v>
      </c>
      <c r="AZ1521" s="12">
        <v>0</v>
      </c>
      <c r="BA1521" s="12">
        <v>0</v>
      </c>
      <c r="BB1521" s="12">
        <v>0</v>
      </c>
      <c r="BE1521" s="6">
        <v>45671</v>
      </c>
      <c r="BF1521" t="s">
        <v>58</v>
      </c>
      <c r="BG1521" s="52">
        <v>5</v>
      </c>
    </row>
    <row r="1522" spans="1:59" x14ac:dyDescent="0.2">
      <c r="A1522" s="6">
        <v>45672</v>
      </c>
      <c r="B1522" s="12">
        <v>106.8501</v>
      </c>
      <c r="C1522" s="12">
        <v>149.84960000000001</v>
      </c>
      <c r="D1522" s="12">
        <v>101.1658</v>
      </c>
      <c r="E1522" s="12">
        <v>51.320799999999998</v>
      </c>
      <c r="F1522" s="12">
        <v>242.98660000000001</v>
      </c>
      <c r="G1522" s="12"/>
      <c r="H1522" s="12">
        <v>17.713799999999999</v>
      </c>
      <c r="I1522" s="12">
        <v>54.551299999999998</v>
      </c>
      <c r="J1522" s="12">
        <v>18.268000000000001</v>
      </c>
      <c r="K1522" s="12">
        <v>87.138300000000001</v>
      </c>
      <c r="L1522" s="12">
        <v>80.73</v>
      </c>
      <c r="M1522" s="12">
        <v>83.48</v>
      </c>
      <c r="O1522" s="6">
        <v>45672</v>
      </c>
      <c r="P1522" s="7">
        <f t="shared" si="348"/>
        <v>1.6182630194244704E-2</v>
      </c>
      <c r="Q1522" s="7">
        <f t="shared" si="349"/>
        <v>9.0727557333518064E-3</v>
      </c>
      <c r="R1522" s="7">
        <f t="shared" si="350"/>
        <v>5.7039293964033372E-3</v>
      </c>
      <c r="S1522" s="7">
        <f t="shared" si="351"/>
        <v>1.1834967975814478E-2</v>
      </c>
      <c r="T1522" s="7">
        <f t="shared" si="352"/>
        <v>1.1411997629614304E-2</v>
      </c>
      <c r="U1522" s="7" t="str">
        <f t="shared" si="353"/>
        <v/>
      </c>
      <c r="V1522" s="7">
        <f t="shared" si="354"/>
        <v>1.3458266034743278E-2</v>
      </c>
      <c r="W1522" s="7">
        <f t="shared" si="355"/>
        <v>2.3050745682713022E-3</v>
      </c>
      <c r="X1522" s="7">
        <f t="shared" si="356"/>
        <v>5.5056032053665844E-3</v>
      </c>
      <c r="Y1522" s="7">
        <f t="shared" si="357"/>
        <v>1.0902803810267148E-4</v>
      </c>
      <c r="Z1522" s="7">
        <v>1.8027000000000001E-2</v>
      </c>
      <c r="AA1522" s="7">
        <f t="shared" si="358"/>
        <v>3.1840605855658843E-2</v>
      </c>
      <c r="AB1522" s="7">
        <f t="shared" si="359"/>
        <v>1.3143011881501342E-2</v>
      </c>
      <c r="AE1522" s="6">
        <v>45672</v>
      </c>
      <c r="AF1522" s="7">
        <v>16.12</v>
      </c>
      <c r="AG1522" s="7">
        <v>32.93</v>
      </c>
      <c r="AH1522" s="7">
        <v>93.1</v>
      </c>
      <c r="AI1522" s="7">
        <f t="shared" si="345"/>
        <v>2.75</v>
      </c>
      <c r="AJ1522" s="7">
        <v>4.45</v>
      </c>
      <c r="AK1522" s="7">
        <v>47.006</v>
      </c>
      <c r="AL1522" s="7">
        <f t="shared" si="346"/>
        <v>42.555999999999997</v>
      </c>
      <c r="AM1522" s="7">
        <v>4.33</v>
      </c>
      <c r="AN1522" s="7">
        <v>4.2699999999999996</v>
      </c>
      <c r="AO1522" s="7">
        <v>4.66</v>
      </c>
      <c r="AP1522" s="7">
        <f t="shared" si="347"/>
        <v>0.39000000000000057</v>
      </c>
      <c r="AQ1522" s="7">
        <v>2.42</v>
      </c>
      <c r="AR1522" s="7">
        <v>129.20920000000001</v>
      </c>
      <c r="AS1522" s="7">
        <v>2712.5</v>
      </c>
      <c r="AT1522" s="14">
        <v>316.52800000000002</v>
      </c>
      <c r="AU1522" s="14">
        <v>99.292500000000004</v>
      </c>
      <c r="AV1522" s="14">
        <v>71.8</v>
      </c>
      <c r="AY1522" s="6">
        <v>45672</v>
      </c>
      <c r="AZ1522" s="12">
        <v>0</v>
      </c>
      <c r="BA1522" s="12">
        <v>0</v>
      </c>
      <c r="BB1522" s="12">
        <v>0</v>
      </c>
      <c r="BE1522" s="6">
        <v>45672</v>
      </c>
      <c r="BF1522" t="s">
        <v>58</v>
      </c>
      <c r="BG1522" s="52">
        <v>5</v>
      </c>
    </row>
    <row r="1523" spans="1:59" x14ac:dyDescent="0.2">
      <c r="A1523" s="6">
        <v>45673</v>
      </c>
      <c r="B1523" s="12">
        <v>106.6681</v>
      </c>
      <c r="C1523" s="12">
        <v>150.8434</v>
      </c>
      <c r="D1523" s="12">
        <v>101.29049999999999</v>
      </c>
      <c r="E1523" s="12">
        <v>50.931199999999997</v>
      </c>
      <c r="F1523" s="12">
        <v>250.67500000000001</v>
      </c>
      <c r="G1523" s="12"/>
      <c r="H1523" s="12">
        <v>16.567599999999999</v>
      </c>
      <c r="I1523" s="12">
        <v>52.561599999999999</v>
      </c>
      <c r="J1523" s="12">
        <v>18.459399999999999</v>
      </c>
      <c r="K1523" s="12">
        <v>87.138300000000001</v>
      </c>
      <c r="L1523" s="12">
        <v>79.349999999999994</v>
      </c>
      <c r="M1523" s="12">
        <v>82.39</v>
      </c>
      <c r="O1523" s="6">
        <v>45673</v>
      </c>
      <c r="P1523" s="7">
        <f t="shared" si="348"/>
        <v>-1.7047731207751196E-3</v>
      </c>
      <c r="Q1523" s="7">
        <f t="shared" si="349"/>
        <v>6.6100881532189957E-3</v>
      </c>
      <c r="R1523" s="7">
        <f t="shared" si="350"/>
        <v>1.231870934808141E-3</v>
      </c>
      <c r="S1523" s="7">
        <f t="shared" si="351"/>
        <v>-7.6204257201100542E-3</v>
      </c>
      <c r="T1523" s="7">
        <f t="shared" si="352"/>
        <v>3.1150981622850453E-2</v>
      </c>
      <c r="U1523" s="7" t="str">
        <f t="shared" si="353"/>
        <v/>
      </c>
      <c r="V1523" s="7">
        <f t="shared" si="354"/>
        <v>-6.689501594325227E-2</v>
      </c>
      <c r="W1523" s="7">
        <f t="shared" si="355"/>
        <v>-3.7155728229176045E-2</v>
      </c>
      <c r="X1523" s="7">
        <f t="shared" si="356"/>
        <v>1.0422830515169988E-2</v>
      </c>
      <c r="Y1523" s="7">
        <f t="shared" si="357"/>
        <v>0</v>
      </c>
      <c r="Z1523" s="7">
        <v>-1.9250000000000001E-3</v>
      </c>
      <c r="AA1523" s="7">
        <f t="shared" si="358"/>
        <v>-1.7241806434506218E-2</v>
      </c>
      <c r="AB1523" s="7">
        <f t="shared" si="359"/>
        <v>-1.3143011881501342E-2</v>
      </c>
      <c r="AE1523" s="6">
        <v>45673</v>
      </c>
      <c r="AF1523" s="7">
        <v>16.600000000000001</v>
      </c>
      <c r="AG1523" s="7">
        <v>33.130000000000003</v>
      </c>
      <c r="AH1523" s="7">
        <v>92.72</v>
      </c>
      <c r="AI1523" s="7">
        <f t="shared" si="345"/>
        <v>3.0400000000000063</v>
      </c>
      <c r="AJ1523" s="7">
        <v>4.3</v>
      </c>
      <c r="AK1523" s="7">
        <v>46.241</v>
      </c>
      <c r="AL1523" s="7">
        <f t="shared" si="346"/>
        <v>41.941000000000003</v>
      </c>
      <c r="AM1523" s="7">
        <v>4.33</v>
      </c>
      <c r="AN1523" s="7">
        <v>4.2300000000000004</v>
      </c>
      <c r="AO1523" s="7">
        <v>4.6100000000000003</v>
      </c>
      <c r="AP1523" s="7">
        <f t="shared" si="347"/>
        <v>0.37999999999999989</v>
      </c>
      <c r="AQ1523" s="7">
        <v>2.42</v>
      </c>
      <c r="AR1523" s="7">
        <v>129.43600000000001</v>
      </c>
      <c r="AS1523" s="7">
        <v>2746.3998999999999</v>
      </c>
      <c r="AT1523" s="14">
        <v>316.52800000000002</v>
      </c>
      <c r="AU1523" s="14">
        <v>99.292500000000004</v>
      </c>
      <c r="AV1523" s="14">
        <v>71.8</v>
      </c>
      <c r="AY1523" s="6">
        <v>45673</v>
      </c>
      <c r="AZ1523" s="12">
        <v>0</v>
      </c>
      <c r="BA1523" s="12">
        <v>0</v>
      </c>
      <c r="BB1523" s="12">
        <v>0</v>
      </c>
      <c r="BE1523" s="6">
        <v>45673</v>
      </c>
      <c r="BF1523" t="s">
        <v>58</v>
      </c>
      <c r="BG1523" s="52">
        <v>5</v>
      </c>
    </row>
    <row r="1524" spans="1:59" x14ac:dyDescent="0.2">
      <c r="A1524" s="6">
        <v>45674</v>
      </c>
      <c r="B1524" s="12">
        <v>107.6263</v>
      </c>
      <c r="C1524" s="12">
        <v>152.82140000000001</v>
      </c>
      <c r="D1524" s="12">
        <v>101.52070000000001</v>
      </c>
      <c r="E1524" s="12">
        <v>50.609900000000003</v>
      </c>
      <c r="F1524" s="12">
        <v>249.78559999999999</v>
      </c>
      <c r="G1524" s="12"/>
      <c r="H1524" s="12">
        <v>16.444500000000001</v>
      </c>
      <c r="I1524" s="12">
        <v>51.016300000000001</v>
      </c>
      <c r="J1524" s="12">
        <v>18.495899999999999</v>
      </c>
      <c r="K1524" s="12">
        <v>87.185900000000004</v>
      </c>
      <c r="L1524" s="12">
        <v>78.56</v>
      </c>
      <c r="M1524" s="12">
        <v>83.02</v>
      </c>
      <c r="O1524" s="6">
        <v>45674</v>
      </c>
      <c r="P1524" s="7">
        <f t="shared" si="348"/>
        <v>8.9428971174970919E-3</v>
      </c>
      <c r="Q1524" s="7">
        <f t="shared" si="349"/>
        <v>1.3027706705699417E-2</v>
      </c>
      <c r="R1524" s="7">
        <f t="shared" si="350"/>
        <v>2.2700925674504417E-3</v>
      </c>
      <c r="S1524" s="7">
        <f t="shared" si="351"/>
        <v>-6.3284930404204987E-3</v>
      </c>
      <c r="T1524" s="7">
        <f t="shared" si="352"/>
        <v>-3.5543294970065971E-3</v>
      </c>
      <c r="U1524" s="7" t="str">
        <f t="shared" si="353"/>
        <v/>
      </c>
      <c r="V1524" s="7">
        <f t="shared" si="354"/>
        <v>-7.4579060751477745E-3</v>
      </c>
      <c r="W1524" s="7">
        <f t="shared" si="355"/>
        <v>-2.9840625609573176E-2</v>
      </c>
      <c r="X1524" s="7">
        <f t="shared" si="356"/>
        <v>1.9753600630342968E-3</v>
      </c>
      <c r="Y1524" s="7">
        <f t="shared" si="357"/>
        <v>5.4610893017714756E-4</v>
      </c>
      <c r="Z1524" s="7">
        <v>9.9900000000000006E-3</v>
      </c>
      <c r="AA1524" s="7">
        <f t="shared" si="358"/>
        <v>-1.0005782926207518E-2</v>
      </c>
      <c r="AB1524" s="7">
        <f t="shared" si="359"/>
        <v>7.6174722973940956E-3</v>
      </c>
      <c r="AE1524" s="6">
        <v>45674</v>
      </c>
      <c r="AF1524" s="7">
        <v>15.97</v>
      </c>
      <c r="AG1524" s="7">
        <v>33.520000000000003</v>
      </c>
      <c r="AH1524" s="7">
        <v>95.6</v>
      </c>
      <c r="AI1524" s="7">
        <f t="shared" si="345"/>
        <v>4.4599999999999937</v>
      </c>
      <c r="AJ1524" s="7">
        <v>9.86</v>
      </c>
      <c r="AK1524" s="7">
        <v>46.887</v>
      </c>
      <c r="AL1524" s="7">
        <f t="shared" si="346"/>
        <v>37.027000000000001</v>
      </c>
      <c r="AM1524" s="7">
        <v>4.33</v>
      </c>
      <c r="AN1524" s="7">
        <v>4.2699999999999996</v>
      </c>
      <c r="AO1524" s="7">
        <v>4.6100000000000003</v>
      </c>
      <c r="AP1524" s="7">
        <f t="shared" si="347"/>
        <v>0.34000000000000075</v>
      </c>
      <c r="AQ1524" s="7">
        <v>2.41</v>
      </c>
      <c r="AR1524" s="7">
        <v>129.48589999999999</v>
      </c>
      <c r="AS1524" s="7">
        <v>2744.3</v>
      </c>
      <c r="AT1524" s="14">
        <v>316.52800000000002</v>
      </c>
      <c r="AU1524" s="14">
        <v>99.292500000000004</v>
      </c>
      <c r="AV1524" s="14">
        <v>71.8</v>
      </c>
      <c r="AY1524" s="6">
        <v>45674</v>
      </c>
      <c r="AZ1524" s="12">
        <v>0</v>
      </c>
      <c r="BA1524" s="12">
        <v>0</v>
      </c>
      <c r="BB1524" s="12">
        <v>0</v>
      </c>
      <c r="BE1524" s="6">
        <v>45674</v>
      </c>
      <c r="BF1524" t="s">
        <v>58</v>
      </c>
      <c r="BG1524" s="52">
        <v>5</v>
      </c>
    </row>
    <row r="1525" spans="1:59" x14ac:dyDescent="0.2">
      <c r="A1525" s="6">
        <v>45678</v>
      </c>
      <c r="B1525" s="12">
        <v>106.81180000000001</v>
      </c>
      <c r="C1525" s="12">
        <v>149.76439999999999</v>
      </c>
      <c r="D1525" s="12">
        <v>100.0149</v>
      </c>
      <c r="E1525" s="12">
        <v>49.226999999999997</v>
      </c>
      <c r="F1525" s="12">
        <v>246.69239999999999</v>
      </c>
      <c r="G1525" s="12"/>
      <c r="H1525" s="12">
        <v>15.5351</v>
      </c>
      <c r="I1525" s="12">
        <v>46.206299999999999</v>
      </c>
      <c r="J1525" s="12">
        <v>19.0611</v>
      </c>
      <c r="K1525" s="12">
        <v>87.185900000000004</v>
      </c>
      <c r="L1525" s="12">
        <v>76.790000000000006</v>
      </c>
      <c r="M1525" s="12">
        <v>80.569999999999993</v>
      </c>
      <c r="O1525" s="6">
        <v>45678</v>
      </c>
      <c r="P1525" s="7">
        <f t="shared" si="348"/>
        <v>-7.5966343386239723E-3</v>
      </c>
      <c r="Q1525" s="7">
        <f t="shared" si="349"/>
        <v>-2.0206526642457086E-2</v>
      </c>
      <c r="R1525" s="7">
        <f t="shared" si="350"/>
        <v>-1.4943543686732121E-2</v>
      </c>
      <c r="S1525" s="7">
        <f t="shared" si="351"/>
        <v>-2.7704955868819561E-2</v>
      </c>
      <c r="T1525" s="7">
        <f t="shared" si="352"/>
        <v>-1.2460733499956328E-2</v>
      </c>
      <c r="U1525" s="7" t="str">
        <f t="shared" si="353"/>
        <v/>
      </c>
      <c r="V1525" s="7">
        <f t="shared" si="354"/>
        <v>-5.6889094898707887E-2</v>
      </c>
      <c r="W1525" s="7">
        <f t="shared" si="355"/>
        <v>-9.9029037076375059E-2</v>
      </c>
      <c r="X1525" s="7">
        <f t="shared" si="356"/>
        <v>3.0100523146681244E-2</v>
      </c>
      <c r="Y1525" s="7">
        <f t="shared" si="357"/>
        <v>0</v>
      </c>
      <c r="Z1525" s="7">
        <v>9.1120000000000003E-3</v>
      </c>
      <c r="AA1525" s="7">
        <f t="shared" si="358"/>
        <v>-2.2788240703758199E-2</v>
      </c>
      <c r="AB1525" s="7">
        <f t="shared" si="359"/>
        <v>-2.9955170835788157E-2</v>
      </c>
      <c r="AE1525" s="6">
        <v>45678</v>
      </c>
      <c r="AF1525" s="7">
        <v>15.06</v>
      </c>
      <c r="AG1525" s="7">
        <v>35.1</v>
      </c>
      <c r="AH1525" s="7">
        <v>96.78</v>
      </c>
      <c r="AI1525" s="7">
        <f t="shared" si="345"/>
        <v>3.7799999999999869</v>
      </c>
      <c r="AJ1525" s="7">
        <v>4.4000000000000004</v>
      </c>
      <c r="AK1525" s="7">
        <v>50.027000000000001</v>
      </c>
      <c r="AL1525" s="7">
        <f t="shared" si="346"/>
        <v>45.627000000000002</v>
      </c>
      <c r="AM1525" s="7">
        <v>4.33</v>
      </c>
      <c r="AN1525" s="7">
        <v>4.29</v>
      </c>
      <c r="AO1525" s="7">
        <v>4.57</v>
      </c>
      <c r="AP1525" s="7">
        <f t="shared" si="347"/>
        <v>0.28000000000000025</v>
      </c>
      <c r="AQ1525" s="7">
        <v>2.38</v>
      </c>
      <c r="AR1525" s="7">
        <v>128.4151</v>
      </c>
      <c r="AS1525" s="7">
        <v>2755</v>
      </c>
      <c r="AT1525" s="14">
        <v>316.52800000000002</v>
      </c>
      <c r="AU1525" s="14">
        <v>99.292500000000004</v>
      </c>
      <c r="AV1525" s="14">
        <v>71.8</v>
      </c>
      <c r="AY1525" s="6">
        <v>45678</v>
      </c>
      <c r="AZ1525" s="12">
        <v>0</v>
      </c>
      <c r="BA1525" s="12">
        <v>0</v>
      </c>
      <c r="BB1525" s="12">
        <v>0</v>
      </c>
      <c r="BE1525" s="6">
        <v>45678</v>
      </c>
      <c r="BF1525" t="s">
        <v>58</v>
      </c>
      <c r="BG1525" s="52">
        <v>5</v>
      </c>
    </row>
    <row r="1526" spans="1:59" x14ac:dyDescent="0.2">
      <c r="A1526" s="6">
        <v>45679</v>
      </c>
      <c r="B1526" s="12">
        <v>104.9529</v>
      </c>
      <c r="C1526" s="12">
        <v>148.0324</v>
      </c>
      <c r="D1526" s="12">
        <v>98.844800000000006</v>
      </c>
      <c r="E1526" s="12">
        <v>48.886200000000002</v>
      </c>
      <c r="F1526" s="12">
        <v>230.6139</v>
      </c>
      <c r="G1526" s="12"/>
      <c r="H1526" s="12">
        <v>15.7624</v>
      </c>
      <c r="I1526" s="12">
        <v>46.129100000000001</v>
      </c>
      <c r="J1526" s="12">
        <v>19.0702</v>
      </c>
      <c r="K1526" s="12">
        <v>87.204899999999995</v>
      </c>
      <c r="L1526" s="12">
        <v>76.12</v>
      </c>
      <c r="M1526" s="12">
        <v>80</v>
      </c>
      <c r="O1526" s="6">
        <v>45679</v>
      </c>
      <c r="P1526" s="7">
        <f t="shared" si="348"/>
        <v>-1.7556729223561319E-2</v>
      </c>
      <c r="Q1526" s="7">
        <f t="shared" si="349"/>
        <v>-1.1632223915784359E-2</v>
      </c>
      <c r="R1526" s="7">
        <f t="shared" si="350"/>
        <v>-1.1768231612762754E-2</v>
      </c>
      <c r="S1526" s="7">
        <f t="shared" si="351"/>
        <v>-6.9471053975908971E-3</v>
      </c>
      <c r="T1526" s="7">
        <f t="shared" si="352"/>
        <v>-6.7397332857824857E-2</v>
      </c>
      <c r="U1526" s="7" t="str">
        <f t="shared" si="353"/>
        <v/>
      </c>
      <c r="V1526" s="7">
        <f t="shared" si="354"/>
        <v>1.4525377197761348E-2</v>
      </c>
      <c r="W1526" s="7">
        <f t="shared" si="355"/>
        <v>-1.6721651281842418E-3</v>
      </c>
      <c r="X1526" s="7">
        <f t="shared" si="356"/>
        <v>4.7729818667387148E-4</v>
      </c>
      <c r="Y1526" s="7">
        <f t="shared" si="357"/>
        <v>2.1790140391778068E-4</v>
      </c>
      <c r="Z1526" s="7">
        <v>5.6059999999999999E-3</v>
      </c>
      <c r="AA1526" s="7">
        <f t="shared" si="358"/>
        <v>-8.7633809145035053E-3</v>
      </c>
      <c r="AB1526" s="7">
        <f t="shared" si="359"/>
        <v>-7.0997371152229328E-3</v>
      </c>
      <c r="AE1526" s="6">
        <v>45679</v>
      </c>
      <c r="AF1526" s="7">
        <v>15.1</v>
      </c>
      <c r="AG1526" s="7">
        <v>34.68</v>
      </c>
      <c r="AH1526" s="7">
        <v>89.9</v>
      </c>
      <c r="AI1526" s="7">
        <f t="shared" si="345"/>
        <v>3.8799999999999955</v>
      </c>
      <c r="AJ1526" s="7">
        <v>3.91</v>
      </c>
      <c r="AK1526" s="7">
        <v>48.716000000000001</v>
      </c>
      <c r="AL1526" s="7">
        <f t="shared" si="346"/>
        <v>44.805999999999997</v>
      </c>
      <c r="AM1526" s="7">
        <v>4.33</v>
      </c>
      <c r="AN1526" s="7">
        <v>4.29</v>
      </c>
      <c r="AO1526" s="7">
        <v>4.5999999999999996</v>
      </c>
      <c r="AP1526" s="7">
        <f t="shared" si="347"/>
        <v>0.30999999999999961</v>
      </c>
      <c r="AQ1526" s="7">
        <v>2.4</v>
      </c>
      <c r="AR1526" s="7">
        <v>128.34020000000001</v>
      </c>
      <c r="AS1526" s="7">
        <v>2767.6001000000001</v>
      </c>
      <c r="AT1526" s="14">
        <v>316.52800000000002</v>
      </c>
      <c r="AU1526" s="14">
        <v>99.292500000000004</v>
      </c>
      <c r="AV1526" s="14">
        <v>71.8</v>
      </c>
      <c r="AY1526" s="6">
        <v>45679</v>
      </c>
      <c r="AZ1526" s="12">
        <v>0</v>
      </c>
      <c r="BA1526" s="12">
        <v>0</v>
      </c>
      <c r="BB1526" s="12">
        <v>0</v>
      </c>
      <c r="BE1526" s="6">
        <v>45679</v>
      </c>
      <c r="BF1526" t="s">
        <v>58</v>
      </c>
      <c r="BG1526" s="52">
        <v>5</v>
      </c>
    </row>
    <row r="1527" spans="1:59" x14ac:dyDescent="0.2">
      <c r="A1527" s="6">
        <v>45680</v>
      </c>
      <c r="B1527" s="12">
        <v>105.547</v>
      </c>
      <c r="C1527" s="12">
        <v>147.65389999999999</v>
      </c>
      <c r="D1527" s="12">
        <v>99.736800000000002</v>
      </c>
      <c r="E1527" s="12">
        <v>49.022500000000001</v>
      </c>
      <c r="F1527" s="12">
        <v>231.53299999999999</v>
      </c>
      <c r="G1527" s="12"/>
      <c r="H1527" s="12">
        <v>15.961399999999999</v>
      </c>
      <c r="I1527" s="12">
        <v>46.090400000000002</v>
      </c>
      <c r="J1527" s="12">
        <v>19.197800000000001</v>
      </c>
      <c r="K1527" s="12">
        <v>87.204899999999995</v>
      </c>
      <c r="L1527" s="12">
        <v>75.03</v>
      </c>
      <c r="M1527" s="12">
        <v>78.62</v>
      </c>
      <c r="O1527" s="6">
        <v>45680</v>
      </c>
      <c r="P1527" s="7">
        <f t="shared" si="348"/>
        <v>5.6446732511541507E-3</v>
      </c>
      <c r="Q1527" s="7">
        <f t="shared" si="349"/>
        <v>-2.5601470662333994E-3</v>
      </c>
      <c r="R1527" s="7">
        <f t="shared" si="350"/>
        <v>8.9837729104775849E-3</v>
      </c>
      <c r="S1527" s="7">
        <f t="shared" si="351"/>
        <v>2.7842283280027297E-3</v>
      </c>
      <c r="T1527" s="7">
        <f t="shared" si="352"/>
        <v>3.9775284081139933E-3</v>
      </c>
      <c r="U1527" s="7" t="str">
        <f t="shared" si="353"/>
        <v/>
      </c>
      <c r="V1527" s="7">
        <f t="shared" si="354"/>
        <v>1.2545950373174606E-2</v>
      </c>
      <c r="W1527" s="7">
        <f t="shared" si="355"/>
        <v>-8.3930193227628902E-4</v>
      </c>
      <c r="X1527" s="7">
        <f t="shared" si="356"/>
        <v>6.6687819009188937E-3</v>
      </c>
      <c r="Y1527" s="7">
        <f t="shared" si="357"/>
        <v>0</v>
      </c>
      <c r="Z1527" s="7">
        <v>5.4429999999999999E-3</v>
      </c>
      <c r="AA1527" s="7">
        <f t="shared" si="358"/>
        <v>-1.4423008870311421E-2</v>
      </c>
      <c r="AB1527" s="7">
        <f t="shared" si="359"/>
        <v>-1.7400514680167335E-2</v>
      </c>
      <c r="AE1527" s="6">
        <v>45680</v>
      </c>
      <c r="AF1527" s="7">
        <v>15.02</v>
      </c>
      <c r="AG1527" s="7">
        <v>34.18</v>
      </c>
      <c r="AH1527" s="7">
        <v>88.51</v>
      </c>
      <c r="AI1527" s="7">
        <f t="shared" si="345"/>
        <v>3.5900000000000034</v>
      </c>
      <c r="AJ1527" s="7">
        <v>3.91</v>
      </c>
      <c r="AK1527" s="7">
        <v>49.122999999999998</v>
      </c>
      <c r="AL1527" s="7">
        <f t="shared" si="346"/>
        <v>45.212999999999994</v>
      </c>
      <c r="AM1527" s="7">
        <v>4.33</v>
      </c>
      <c r="AN1527" s="7">
        <v>4.29</v>
      </c>
      <c r="AO1527" s="7">
        <v>4.6500000000000004</v>
      </c>
      <c r="AP1527" s="7">
        <f t="shared" si="347"/>
        <v>0.36000000000000032</v>
      </c>
      <c r="AQ1527" s="7">
        <v>2.42</v>
      </c>
      <c r="AR1527" s="7">
        <v>128.21619999999999</v>
      </c>
      <c r="AS1527" s="7">
        <v>2763.1001000000001</v>
      </c>
      <c r="AT1527" s="14">
        <v>316.52800000000002</v>
      </c>
      <c r="AU1527" s="14">
        <v>99.292500000000004</v>
      </c>
      <c r="AV1527" s="14">
        <v>71.8</v>
      </c>
      <c r="AY1527" s="6">
        <v>45680</v>
      </c>
      <c r="AZ1527" s="12">
        <v>0</v>
      </c>
      <c r="BA1527" s="12">
        <v>0</v>
      </c>
      <c r="BB1527" s="12">
        <v>0</v>
      </c>
      <c r="BE1527" s="6">
        <v>45680</v>
      </c>
      <c r="BF1527" t="s">
        <v>58</v>
      </c>
      <c r="BG1527" s="52">
        <v>5</v>
      </c>
    </row>
    <row r="1528" spans="1:59" x14ac:dyDescent="0.2">
      <c r="A1528" s="6">
        <v>45681</v>
      </c>
      <c r="B1528" s="12">
        <v>104.11920000000001</v>
      </c>
      <c r="C1528" s="12">
        <v>147.31319999999999</v>
      </c>
      <c r="D1528" s="12">
        <v>97.665099999999995</v>
      </c>
      <c r="E1528" s="12">
        <v>48</v>
      </c>
      <c r="F1528" s="12">
        <v>229.13159999999999</v>
      </c>
      <c r="G1528" s="12">
        <v>23.8017</v>
      </c>
      <c r="H1528" s="12">
        <v>15.1562</v>
      </c>
      <c r="I1528" s="12">
        <v>44.883099999999999</v>
      </c>
      <c r="J1528" s="12">
        <v>19.188700000000001</v>
      </c>
      <c r="K1528" s="12">
        <v>87.242999999999995</v>
      </c>
      <c r="L1528" s="12">
        <v>74.97</v>
      </c>
      <c r="M1528" s="12">
        <v>78.709999999999994</v>
      </c>
      <c r="O1528" s="6">
        <v>45681</v>
      </c>
      <c r="P1528" s="7">
        <f t="shared" si="348"/>
        <v>-1.3619954687181269E-2</v>
      </c>
      <c r="Q1528" s="7">
        <f t="shared" si="349"/>
        <v>-2.3100891693511065E-3</v>
      </c>
      <c r="R1528" s="7">
        <f t="shared" si="350"/>
        <v>-2.0990436921740151E-2</v>
      </c>
      <c r="S1528" s="7">
        <f t="shared" si="351"/>
        <v>-2.1078365483643863E-2</v>
      </c>
      <c r="T1528" s="7">
        <f t="shared" si="352"/>
        <v>-1.0425900980993275E-2</v>
      </c>
      <c r="U1528" s="7" t="str">
        <f t="shared" si="353"/>
        <v/>
      </c>
      <c r="V1528" s="7">
        <f t="shared" si="354"/>
        <v>-5.1763618309552742E-2</v>
      </c>
      <c r="W1528" s="7">
        <f t="shared" si="355"/>
        <v>-2.6543353454136498E-2</v>
      </c>
      <c r="X1528" s="7">
        <f t="shared" si="356"/>
        <v>-4.7412502679169646E-4</v>
      </c>
      <c r="Y1528" s="7">
        <f t="shared" si="357"/>
        <v>4.368066409030956E-4</v>
      </c>
      <c r="Z1528" s="7">
        <v>-2.9239999999999999E-3</v>
      </c>
      <c r="AA1528" s="7">
        <f t="shared" si="358"/>
        <v>-8.0000004266669335E-4</v>
      </c>
      <c r="AB1528" s="7">
        <f t="shared" si="359"/>
        <v>1.1440921606443687E-3</v>
      </c>
      <c r="AE1528" s="6">
        <v>45681</v>
      </c>
      <c r="AF1528" s="7">
        <v>14.85</v>
      </c>
      <c r="AG1528" s="7">
        <v>29.98</v>
      </c>
      <c r="AH1528" s="7">
        <v>86.75</v>
      </c>
      <c r="AI1528" s="7">
        <f t="shared" si="345"/>
        <v>3.7399999999999949</v>
      </c>
      <c r="AJ1528" s="7">
        <v>3.84</v>
      </c>
      <c r="AK1528" s="7">
        <v>49.701999999999998</v>
      </c>
      <c r="AL1528" s="7">
        <f t="shared" si="346"/>
        <v>45.861999999999995</v>
      </c>
      <c r="AM1528" s="7">
        <v>4.33</v>
      </c>
      <c r="AN1528" s="7">
        <v>4.2699999999999996</v>
      </c>
      <c r="AO1528" s="7">
        <v>4.63</v>
      </c>
      <c r="AP1528" s="7">
        <f t="shared" si="347"/>
        <v>0.36000000000000032</v>
      </c>
      <c r="AQ1528" s="7">
        <v>2.4300000000000002</v>
      </c>
      <c r="AR1528" s="7">
        <v>127.4611</v>
      </c>
      <c r="AS1528" s="7">
        <v>2777.3</v>
      </c>
      <c r="AT1528" s="14">
        <v>316.52800000000002</v>
      </c>
      <c r="AU1528" s="14">
        <v>99.292500000000004</v>
      </c>
      <c r="AV1528" s="14">
        <v>71.8</v>
      </c>
      <c r="AY1528" s="6">
        <v>45681</v>
      </c>
      <c r="AZ1528" s="12">
        <v>0</v>
      </c>
      <c r="BA1528" s="12">
        <v>0</v>
      </c>
      <c r="BB1528" s="12">
        <v>0</v>
      </c>
      <c r="BE1528" s="6">
        <v>45681</v>
      </c>
      <c r="BF1528" t="s">
        <v>58</v>
      </c>
      <c r="BG1528" s="52">
        <v>5</v>
      </c>
    </row>
    <row r="1529" spans="1:59" x14ac:dyDescent="0.2">
      <c r="A1529" s="6">
        <v>45684</v>
      </c>
      <c r="B1529" s="12">
        <v>105.56610000000001</v>
      </c>
      <c r="C1529" s="12">
        <v>148.80850000000001</v>
      </c>
      <c r="D1529" s="12">
        <v>98.489900000000006</v>
      </c>
      <c r="E1529" s="12">
        <v>48.262900000000002</v>
      </c>
      <c r="F1529" s="12">
        <v>221.81870000000001</v>
      </c>
      <c r="G1529" s="12">
        <v>19.7653</v>
      </c>
      <c r="H1529" s="12">
        <v>15.1088</v>
      </c>
      <c r="I1529" s="12">
        <v>45.095599999999997</v>
      </c>
      <c r="J1529" s="12">
        <v>18.058399999999999</v>
      </c>
      <c r="K1529" s="12">
        <v>87.252499999999998</v>
      </c>
      <c r="L1529" s="12">
        <v>73.510000000000005</v>
      </c>
      <c r="M1529" s="12">
        <v>77.3</v>
      </c>
      <c r="O1529" s="6">
        <v>45684</v>
      </c>
      <c r="P1529" s="7">
        <f t="shared" si="348"/>
        <v>1.3800900351397589E-2</v>
      </c>
      <c r="Q1529" s="7">
        <f t="shared" si="349"/>
        <v>1.0099311935212029E-2</v>
      </c>
      <c r="R1529" s="7">
        <f t="shared" si="350"/>
        <v>8.4097255849211617E-3</v>
      </c>
      <c r="S1529" s="7">
        <f t="shared" si="351"/>
        <v>5.4621386564064362E-3</v>
      </c>
      <c r="T1529" s="7">
        <f t="shared" si="352"/>
        <v>-3.2436129430599807E-2</v>
      </c>
      <c r="U1529" s="7">
        <f t="shared" si="353"/>
        <v>-0.18582913171893936</v>
      </c>
      <c r="V1529" s="7">
        <f t="shared" si="354"/>
        <v>-3.1323336365751972E-3</v>
      </c>
      <c r="W1529" s="7">
        <f t="shared" si="355"/>
        <v>4.7233488608571629E-3</v>
      </c>
      <c r="X1529" s="7">
        <f t="shared" si="356"/>
        <v>-6.0710613621208311E-2</v>
      </c>
      <c r="Y1529" s="7">
        <f t="shared" si="357"/>
        <v>1.0888532952871882E-4</v>
      </c>
      <c r="Z1529" s="7">
        <v>-1.4246E-2</v>
      </c>
      <c r="AA1529" s="7">
        <f t="shared" si="358"/>
        <v>-1.9666582128974354E-2</v>
      </c>
      <c r="AB1529" s="7">
        <f t="shared" si="359"/>
        <v>-1.8076256560982502E-2</v>
      </c>
      <c r="AE1529" s="6">
        <v>45684</v>
      </c>
      <c r="AF1529" s="7">
        <v>17.899999999999999</v>
      </c>
      <c r="AG1529" s="7">
        <v>35.979999999999997</v>
      </c>
      <c r="AH1529" s="7">
        <v>95.05</v>
      </c>
      <c r="AI1529" s="7">
        <f t="shared" si="345"/>
        <v>3.789999999999992</v>
      </c>
      <c r="AJ1529" s="7">
        <v>3.71</v>
      </c>
      <c r="AK1529" s="7">
        <v>47.862000000000002</v>
      </c>
      <c r="AL1529" s="7">
        <f t="shared" si="346"/>
        <v>44.152000000000001</v>
      </c>
      <c r="AM1529" s="7">
        <v>4.33</v>
      </c>
      <c r="AN1529" s="7">
        <v>4.17</v>
      </c>
      <c r="AO1529" s="7">
        <v>4.53</v>
      </c>
      <c r="AP1529" s="7">
        <f t="shared" si="347"/>
        <v>0.36000000000000032</v>
      </c>
      <c r="AQ1529" s="7">
        <v>2.4</v>
      </c>
      <c r="AR1529" s="7">
        <v>128.09119999999999</v>
      </c>
      <c r="AS1529" s="7">
        <v>2737.5</v>
      </c>
      <c r="AT1529" s="14">
        <v>316.52800000000002</v>
      </c>
      <c r="AU1529" s="14">
        <v>99.292500000000004</v>
      </c>
      <c r="AV1529" s="14">
        <v>71.8</v>
      </c>
      <c r="AY1529" s="6">
        <v>45684</v>
      </c>
      <c r="AZ1529" s="12">
        <v>0</v>
      </c>
      <c r="BA1529" s="12">
        <v>0</v>
      </c>
      <c r="BB1529" s="12">
        <v>0</v>
      </c>
      <c r="BE1529" s="6">
        <v>45684</v>
      </c>
      <c r="BF1529" t="s">
        <v>58</v>
      </c>
      <c r="BG1529" s="52">
        <v>5</v>
      </c>
    </row>
    <row r="1530" spans="1:59" x14ac:dyDescent="0.2">
      <c r="A1530" s="6">
        <v>45685</v>
      </c>
      <c r="B1530" s="12">
        <v>103.52509999999999</v>
      </c>
      <c r="C1530" s="12">
        <v>147.84309999999999</v>
      </c>
      <c r="D1530" s="12">
        <v>97.233500000000006</v>
      </c>
      <c r="E1530" s="12">
        <v>47.717599999999997</v>
      </c>
      <c r="F1530" s="12">
        <v>223.80500000000001</v>
      </c>
      <c r="G1530" s="12">
        <v>19.834800000000001</v>
      </c>
      <c r="H1530" s="12">
        <v>15.544600000000001</v>
      </c>
      <c r="I1530" s="12">
        <v>44.786499999999997</v>
      </c>
      <c r="J1530" s="12">
        <v>18.550599999999999</v>
      </c>
      <c r="K1530" s="12">
        <v>87.252499999999998</v>
      </c>
      <c r="L1530" s="12">
        <v>74.150000000000006</v>
      </c>
      <c r="M1530" s="12">
        <v>78.010000000000005</v>
      </c>
      <c r="O1530" s="6">
        <v>45685</v>
      </c>
      <c r="P1530" s="7">
        <f t="shared" si="348"/>
        <v>-1.9523201624644448E-2</v>
      </c>
      <c r="Q1530" s="7">
        <f t="shared" si="349"/>
        <v>-6.5086681351573649E-3</v>
      </c>
      <c r="R1530" s="7">
        <f t="shared" si="350"/>
        <v>-1.2838702555674481E-2</v>
      </c>
      <c r="S1530" s="7">
        <f t="shared" si="351"/>
        <v>-1.1362846977375083E-2</v>
      </c>
      <c r="T1530" s="7">
        <f t="shared" si="352"/>
        <v>8.9147554527666834E-3</v>
      </c>
      <c r="U1530" s="7">
        <f t="shared" si="353"/>
        <v>3.5100957501518646E-3</v>
      </c>
      <c r="V1530" s="7">
        <f t="shared" si="354"/>
        <v>2.8435955906440026E-2</v>
      </c>
      <c r="W1530" s="7">
        <f t="shared" si="355"/>
        <v>-6.8779260502219051E-3</v>
      </c>
      <c r="X1530" s="7">
        <f t="shared" si="356"/>
        <v>2.6891183056601604E-2</v>
      </c>
      <c r="Y1530" s="7">
        <f t="shared" si="357"/>
        <v>0</v>
      </c>
      <c r="Z1530" s="7">
        <v>8.5559999999999994E-3</v>
      </c>
      <c r="AA1530" s="7">
        <f t="shared" si="358"/>
        <v>8.6686171979447977E-3</v>
      </c>
      <c r="AB1530" s="7">
        <f t="shared" si="359"/>
        <v>9.1430680068455648E-3</v>
      </c>
      <c r="AE1530" s="6">
        <v>45685</v>
      </c>
      <c r="AF1530" s="7">
        <v>16.41</v>
      </c>
      <c r="AG1530" s="7">
        <v>31.95</v>
      </c>
      <c r="AH1530" s="7">
        <v>92.83</v>
      </c>
      <c r="AI1530" s="7">
        <f t="shared" si="345"/>
        <v>3.8599999999999994</v>
      </c>
      <c r="AJ1530" s="7">
        <v>3.4</v>
      </c>
      <c r="AK1530" s="7">
        <v>48.223999999999997</v>
      </c>
      <c r="AL1530" s="7">
        <f t="shared" si="346"/>
        <v>44.823999999999998</v>
      </c>
      <c r="AM1530" s="7">
        <v>4.33</v>
      </c>
      <c r="AN1530" s="7">
        <v>4.1900000000000004</v>
      </c>
      <c r="AO1530" s="7">
        <v>4.55</v>
      </c>
      <c r="AP1530" s="7">
        <f t="shared" si="347"/>
        <v>0.35999999999999943</v>
      </c>
      <c r="AQ1530" s="7">
        <v>2.42</v>
      </c>
      <c r="AR1530" s="7">
        <v>128.2817</v>
      </c>
      <c r="AS1530" s="7">
        <v>2766.8</v>
      </c>
      <c r="AT1530" s="14">
        <v>316.52800000000002</v>
      </c>
      <c r="AU1530" s="14">
        <v>99.292500000000004</v>
      </c>
      <c r="AV1530" s="14">
        <v>71.8</v>
      </c>
      <c r="AY1530" s="6">
        <v>45685</v>
      </c>
      <c r="AZ1530" s="12">
        <v>0</v>
      </c>
      <c r="BA1530" s="12">
        <v>0</v>
      </c>
      <c r="BB1530" s="12">
        <v>0</v>
      </c>
      <c r="BE1530" s="6">
        <v>45685</v>
      </c>
      <c r="BF1530" t="s">
        <v>58</v>
      </c>
      <c r="BG1530" s="52">
        <v>5</v>
      </c>
    </row>
    <row r="1531" spans="1:59" x14ac:dyDescent="0.2">
      <c r="A1531" s="6">
        <v>45686</v>
      </c>
      <c r="B1531" s="12">
        <v>104.1288</v>
      </c>
      <c r="C1531" s="12">
        <v>147.351</v>
      </c>
      <c r="D1531" s="12">
        <v>97.406099999999995</v>
      </c>
      <c r="E1531" s="12">
        <v>47.552</v>
      </c>
      <c r="F1531" s="12">
        <v>225.35650000000001</v>
      </c>
      <c r="G1531" s="12">
        <v>19.7852</v>
      </c>
      <c r="H1531" s="12">
        <v>16.046600000000002</v>
      </c>
      <c r="I1531" s="12">
        <v>46.148400000000002</v>
      </c>
      <c r="J1531" s="12">
        <v>18.714700000000001</v>
      </c>
      <c r="K1531" s="12">
        <v>87.262</v>
      </c>
      <c r="L1531" s="12">
        <v>72.94</v>
      </c>
      <c r="M1531" s="12">
        <v>77.02</v>
      </c>
      <c r="O1531" s="6">
        <v>45686</v>
      </c>
      <c r="P1531" s="7">
        <f t="shared" si="348"/>
        <v>5.8144990375163597E-3</v>
      </c>
      <c r="Q1531" s="7">
        <f t="shared" si="349"/>
        <v>-3.334080564973075E-3</v>
      </c>
      <c r="R1531" s="7">
        <f t="shared" si="350"/>
        <v>1.7735347302573448E-3</v>
      </c>
      <c r="S1531" s="7">
        <f t="shared" si="351"/>
        <v>-3.4764534916284129E-3</v>
      </c>
      <c r="T1531" s="7">
        <f t="shared" si="352"/>
        <v>6.9084557366004933E-3</v>
      </c>
      <c r="U1531" s="7">
        <f t="shared" si="353"/>
        <v>-2.503787274692644E-3</v>
      </c>
      <c r="V1531" s="7">
        <f t="shared" si="354"/>
        <v>3.178367769584689E-2</v>
      </c>
      <c r="W1531" s="7">
        <f t="shared" si="355"/>
        <v>2.9955536068642444E-2</v>
      </c>
      <c r="X1531" s="7">
        <f t="shared" si="356"/>
        <v>8.807177761557209E-3</v>
      </c>
      <c r="Y1531" s="7">
        <f t="shared" si="357"/>
        <v>1.0887347480446578E-4</v>
      </c>
      <c r="Z1531" s="7">
        <v>-4.4929999999999996E-3</v>
      </c>
      <c r="AA1531" s="7">
        <f t="shared" si="358"/>
        <v>-1.6452883203406998E-2</v>
      </c>
      <c r="AB1531" s="7">
        <f t="shared" si="359"/>
        <v>-1.2771895213459079E-2</v>
      </c>
      <c r="AE1531" s="6">
        <v>45686</v>
      </c>
      <c r="AF1531" s="7">
        <v>16.559999999999999</v>
      </c>
      <c r="AG1531" s="7">
        <v>33.020000000000003</v>
      </c>
      <c r="AH1531" s="7">
        <v>90.73</v>
      </c>
      <c r="AI1531" s="7">
        <f t="shared" si="345"/>
        <v>4.0799999999999983</v>
      </c>
      <c r="AJ1531" s="7">
        <v>3.38</v>
      </c>
      <c r="AK1531" s="7">
        <v>51.155999999999999</v>
      </c>
      <c r="AL1531" s="7">
        <f t="shared" si="346"/>
        <v>47.775999999999996</v>
      </c>
      <c r="AM1531" s="7">
        <v>4.33</v>
      </c>
      <c r="AN1531" s="7">
        <v>4.21</v>
      </c>
      <c r="AO1531" s="7">
        <v>4.55</v>
      </c>
      <c r="AP1531" s="7">
        <f t="shared" si="347"/>
        <v>0.33999999999999986</v>
      </c>
      <c r="AQ1531" s="7">
        <v>2.4</v>
      </c>
      <c r="AR1531" s="7">
        <v>128.34180000000001</v>
      </c>
      <c r="AS1531" s="7">
        <v>2769.1001000000001</v>
      </c>
      <c r="AT1531" s="14">
        <v>316.52800000000002</v>
      </c>
      <c r="AU1531" s="14">
        <v>99.292500000000004</v>
      </c>
      <c r="AV1531" s="14">
        <v>71.8</v>
      </c>
      <c r="AY1531" s="6">
        <v>45686</v>
      </c>
      <c r="AZ1531" s="12">
        <v>0</v>
      </c>
      <c r="BA1531" s="12">
        <v>0</v>
      </c>
      <c r="BB1531" s="12">
        <v>0</v>
      </c>
      <c r="BE1531" s="6">
        <v>45686</v>
      </c>
      <c r="BF1531" t="s">
        <v>58</v>
      </c>
      <c r="BG1531" s="52">
        <v>5</v>
      </c>
    </row>
    <row r="1532" spans="1:59" x14ac:dyDescent="0.2">
      <c r="A1532" s="6">
        <v>45687</v>
      </c>
      <c r="B1532" s="12">
        <v>104.99120000000001</v>
      </c>
      <c r="C1532" s="12">
        <v>147.94730000000001</v>
      </c>
      <c r="D1532" s="12">
        <v>97.310199999999995</v>
      </c>
      <c r="E1532" s="12">
        <v>47.639699999999998</v>
      </c>
      <c r="F1532" s="12">
        <v>227.49109999999999</v>
      </c>
      <c r="G1532" s="12">
        <v>20.211600000000001</v>
      </c>
      <c r="H1532" s="12">
        <v>16.5581</v>
      </c>
      <c r="I1532" s="12">
        <v>46.293300000000002</v>
      </c>
      <c r="J1532" s="12">
        <v>19.216100000000001</v>
      </c>
      <c r="K1532" s="12">
        <v>87.271500000000003</v>
      </c>
      <c r="L1532" s="12">
        <v>73.099999999999994</v>
      </c>
      <c r="M1532" s="12">
        <v>77.42</v>
      </c>
      <c r="O1532" s="6">
        <v>45687</v>
      </c>
      <c r="P1532" s="7">
        <f t="shared" si="348"/>
        <v>8.2479427025652311E-3</v>
      </c>
      <c r="Q1532" s="7">
        <f t="shared" si="349"/>
        <v>4.038633547831183E-3</v>
      </c>
      <c r="R1532" s="7">
        <f t="shared" si="350"/>
        <v>-9.8502290516073077E-4</v>
      </c>
      <c r="S1532" s="7">
        <f t="shared" si="351"/>
        <v>1.8425981427586426E-3</v>
      </c>
      <c r="T1532" s="7">
        <f t="shared" si="352"/>
        <v>9.4275240055534081E-3</v>
      </c>
      <c r="U1532" s="7">
        <f t="shared" si="353"/>
        <v>2.1322513555725335E-2</v>
      </c>
      <c r="V1532" s="7">
        <f t="shared" si="354"/>
        <v>3.1378418946158768E-2</v>
      </c>
      <c r="W1532" s="7">
        <f t="shared" si="355"/>
        <v>3.1349514055263455E-3</v>
      </c>
      <c r="X1532" s="7">
        <f t="shared" si="356"/>
        <v>2.6439158015366775E-2</v>
      </c>
      <c r="Y1532" s="7">
        <f t="shared" si="357"/>
        <v>1.0886162266128177E-4</v>
      </c>
      <c r="Z1532" s="7">
        <v>5.3530000000000001E-3</v>
      </c>
      <c r="AA1532" s="7">
        <f t="shared" si="358"/>
        <v>2.1911813751985575E-3</v>
      </c>
      <c r="AB1532" s="7">
        <f t="shared" si="359"/>
        <v>5.1800167627393126E-3</v>
      </c>
      <c r="AE1532" s="6">
        <v>45687</v>
      </c>
      <c r="AF1532" s="7">
        <v>15.84</v>
      </c>
      <c r="AG1532" s="7">
        <v>31.05</v>
      </c>
      <c r="AH1532" s="7">
        <v>90.54</v>
      </c>
      <c r="AI1532" s="7">
        <f t="shared" si="345"/>
        <v>4.3200000000000074</v>
      </c>
      <c r="AJ1532" s="7">
        <v>3.12</v>
      </c>
      <c r="AK1532" s="7">
        <v>51.725999999999999</v>
      </c>
      <c r="AL1532" s="7">
        <f t="shared" si="346"/>
        <v>48.606000000000002</v>
      </c>
      <c r="AM1532" s="7">
        <v>4.33</v>
      </c>
      <c r="AN1532" s="7">
        <v>4.18</v>
      </c>
      <c r="AO1532" s="7">
        <v>4.5199999999999996</v>
      </c>
      <c r="AP1532" s="7">
        <f t="shared" si="347"/>
        <v>0.33999999999999986</v>
      </c>
      <c r="AQ1532" s="7">
        <v>2.38</v>
      </c>
      <c r="AR1532" s="7">
        <v>128.10040000000001</v>
      </c>
      <c r="AS1532" s="7">
        <v>2823</v>
      </c>
      <c r="AT1532" s="14">
        <v>316.52800000000002</v>
      </c>
      <c r="AU1532" s="14">
        <v>99.292500000000004</v>
      </c>
      <c r="AV1532" s="14">
        <v>71.8</v>
      </c>
      <c r="AY1532" s="6">
        <v>45687</v>
      </c>
      <c r="AZ1532" s="12">
        <v>0</v>
      </c>
      <c r="BA1532" s="12">
        <v>0</v>
      </c>
      <c r="BB1532" s="12">
        <v>0</v>
      </c>
      <c r="BE1532" s="6">
        <v>45687</v>
      </c>
      <c r="BF1532" t="s">
        <v>58</v>
      </c>
      <c r="BG1532" s="52">
        <v>5</v>
      </c>
    </row>
    <row r="1533" spans="1:59" x14ac:dyDescent="0.2">
      <c r="A1533" s="6">
        <v>45688</v>
      </c>
      <c r="B1533" s="12">
        <v>102.3657</v>
      </c>
      <c r="C1533" s="12">
        <v>141.19919999999999</v>
      </c>
      <c r="D1533" s="12">
        <v>94.787800000000004</v>
      </c>
      <c r="E1533" s="12">
        <v>45.429099999999998</v>
      </c>
      <c r="F1533" s="12">
        <v>221.01820000000001</v>
      </c>
      <c r="G1533" s="12">
        <v>20.280999999999999</v>
      </c>
      <c r="H1533" s="12">
        <v>16.406600000000001</v>
      </c>
      <c r="I1533" s="12">
        <v>45.9938</v>
      </c>
      <c r="J1533" s="12">
        <v>18.6691</v>
      </c>
      <c r="K1533" s="12">
        <v>87.3001</v>
      </c>
      <c r="L1533" s="12">
        <v>72.84</v>
      </c>
      <c r="M1533" s="12">
        <v>77.11</v>
      </c>
      <c r="O1533" s="6">
        <v>45688</v>
      </c>
      <c r="P1533" s="7">
        <f t="shared" si="348"/>
        <v>-2.5324841565537503E-2</v>
      </c>
      <c r="Q1533" s="7">
        <f t="shared" si="349"/>
        <v>-4.6684469950400542E-2</v>
      </c>
      <c r="R1533" s="7">
        <f t="shared" si="350"/>
        <v>-2.6263105122681787E-2</v>
      </c>
      <c r="S1533" s="7">
        <f t="shared" si="351"/>
        <v>-4.7513578360751867E-2</v>
      </c>
      <c r="T1533" s="7">
        <f t="shared" si="352"/>
        <v>-2.8866065678530613E-2</v>
      </c>
      <c r="U1533" s="7">
        <f t="shared" si="353"/>
        <v>3.4277901617914795E-3</v>
      </c>
      <c r="V1533" s="7">
        <f t="shared" si="354"/>
        <v>-9.1917151774352102E-3</v>
      </c>
      <c r="W1533" s="7">
        <f t="shared" si="355"/>
        <v>-6.4906374011809232E-3</v>
      </c>
      <c r="X1533" s="7">
        <f t="shared" si="356"/>
        <v>-2.8878718606613844E-2</v>
      </c>
      <c r="Y1533" s="7">
        <f t="shared" si="357"/>
        <v>3.276592556391225E-4</v>
      </c>
      <c r="Z1533" s="7">
        <v>-5.3359999999999996E-3</v>
      </c>
      <c r="AA1533" s="7">
        <f t="shared" si="358"/>
        <v>-3.5631118963255458E-3</v>
      </c>
      <c r="AB1533" s="7">
        <f t="shared" si="359"/>
        <v>-4.0121713046327601E-3</v>
      </c>
      <c r="AE1533" s="6">
        <v>45688</v>
      </c>
      <c r="AF1533" s="7">
        <v>16.43</v>
      </c>
      <c r="AG1533" s="7">
        <v>29.96</v>
      </c>
      <c r="AH1533" s="7">
        <v>91.76</v>
      </c>
      <c r="AI1533" s="7">
        <f t="shared" si="345"/>
        <v>4.269999999999996</v>
      </c>
      <c r="AJ1533" s="7">
        <v>2.93</v>
      </c>
      <c r="AK1533" s="7">
        <v>53.237000000000002</v>
      </c>
      <c r="AL1533" s="7">
        <f t="shared" si="346"/>
        <v>50.307000000000002</v>
      </c>
      <c r="AM1533" s="7">
        <v>4.33</v>
      </c>
      <c r="AN1533" s="7">
        <v>4.22</v>
      </c>
      <c r="AO1533" s="7">
        <v>4.58</v>
      </c>
      <c r="AP1533" s="7">
        <f t="shared" si="347"/>
        <v>0.36000000000000032</v>
      </c>
      <c r="AQ1533" s="7">
        <v>2.42</v>
      </c>
      <c r="AR1533" s="7">
        <v>128.4828</v>
      </c>
      <c r="AS1533" s="7">
        <v>2812.5</v>
      </c>
      <c r="AT1533" s="14">
        <v>316.52800000000002</v>
      </c>
      <c r="AU1533" s="14">
        <v>99.292500000000004</v>
      </c>
      <c r="AV1533" s="14">
        <v>71.8</v>
      </c>
      <c r="AY1533" s="6">
        <v>45688</v>
      </c>
      <c r="AZ1533" s="12">
        <v>0</v>
      </c>
      <c r="BA1533" s="12">
        <v>0</v>
      </c>
      <c r="BB1533" s="12">
        <v>0</v>
      </c>
      <c r="BE1533" s="6">
        <v>45688</v>
      </c>
      <c r="BF1533" t="s">
        <v>58</v>
      </c>
      <c r="BG1533" s="52">
        <v>5</v>
      </c>
    </row>
    <row r="1534" spans="1:59" x14ac:dyDescent="0.2">
      <c r="A1534" s="6">
        <v>45691</v>
      </c>
      <c r="B1534" s="12">
        <v>102.6148</v>
      </c>
      <c r="C1534" s="12">
        <v>141.34110000000001</v>
      </c>
      <c r="D1534" s="12">
        <v>94.452100000000002</v>
      </c>
      <c r="E1534" s="12">
        <v>45.156399999999998</v>
      </c>
      <c r="F1534" s="12">
        <v>226.8586</v>
      </c>
      <c r="G1534" s="12">
        <v>21.262899999999998</v>
      </c>
      <c r="H1534" s="12">
        <v>16.624400000000001</v>
      </c>
      <c r="I1534" s="12">
        <v>46.312600000000003</v>
      </c>
      <c r="J1534" s="12">
        <v>18.924399999999999</v>
      </c>
      <c r="K1534" s="12">
        <v>87.3249</v>
      </c>
      <c r="L1534" s="12">
        <v>73.52</v>
      </c>
      <c r="M1534" s="12">
        <v>76.489999999999995</v>
      </c>
      <c r="O1534" s="6">
        <v>45691</v>
      </c>
      <c r="P1534" s="7">
        <f t="shared" si="348"/>
        <v>2.4304762904170823E-3</v>
      </c>
      <c r="Q1534" s="7">
        <f t="shared" si="349"/>
        <v>1.0044585634736087E-3</v>
      </c>
      <c r="R1534" s="7">
        <f t="shared" si="350"/>
        <v>-3.5478813097467561E-3</v>
      </c>
      <c r="S1534" s="7">
        <f t="shared" si="351"/>
        <v>-6.0208493367038939E-3</v>
      </c>
      <c r="T1534" s="7">
        <f t="shared" si="352"/>
        <v>2.6081864836830622E-2</v>
      </c>
      <c r="U1534" s="7">
        <f t="shared" si="353"/>
        <v>4.7279282836289759E-2</v>
      </c>
      <c r="V1534" s="7">
        <f t="shared" si="354"/>
        <v>1.3187802767407776E-2</v>
      </c>
      <c r="W1534" s="7">
        <f t="shared" si="355"/>
        <v>6.9074575018317919E-3</v>
      </c>
      <c r="X1534" s="7">
        <f t="shared" si="356"/>
        <v>1.358234401167195E-2</v>
      </c>
      <c r="Y1534" s="7">
        <f t="shared" si="357"/>
        <v>2.840372245295543E-4</v>
      </c>
      <c r="Z1534" s="7">
        <v>-6.7520000000000002E-3</v>
      </c>
      <c r="AA1534" s="7">
        <f t="shared" si="358"/>
        <v>9.2922231880243934E-3</v>
      </c>
      <c r="AB1534" s="7">
        <f t="shared" si="359"/>
        <v>-8.0729605110946637E-3</v>
      </c>
      <c r="AE1534" s="6">
        <v>45691</v>
      </c>
      <c r="AF1534" s="7">
        <v>18.62</v>
      </c>
      <c r="AG1534" s="7">
        <v>35.299999999999997</v>
      </c>
      <c r="AH1534" s="7">
        <v>94.15</v>
      </c>
      <c r="AI1534" s="7">
        <f t="shared" si="345"/>
        <v>2.9699999999999989</v>
      </c>
      <c r="AJ1534" s="7">
        <v>3.3</v>
      </c>
      <c r="AK1534" s="7">
        <v>53.793999999999997</v>
      </c>
      <c r="AL1534" s="7">
        <f t="shared" si="346"/>
        <v>50.494</v>
      </c>
      <c r="AM1534" s="7">
        <v>4.33</v>
      </c>
      <c r="AN1534" s="7">
        <v>4.26</v>
      </c>
      <c r="AO1534" s="7">
        <v>4.54</v>
      </c>
      <c r="AP1534" s="7">
        <f t="shared" si="347"/>
        <v>0.28000000000000025</v>
      </c>
      <c r="AQ1534" s="7">
        <v>2.4500000000000002</v>
      </c>
      <c r="AR1534" s="7">
        <v>129.10900000000001</v>
      </c>
      <c r="AS1534" s="7">
        <v>2833.8998999999999</v>
      </c>
      <c r="AT1534" s="14">
        <v>316.52800000000002</v>
      </c>
      <c r="AU1534" s="14">
        <v>99.292500000000004</v>
      </c>
      <c r="AV1534" s="14">
        <v>71.8</v>
      </c>
      <c r="AY1534" s="6">
        <v>45691</v>
      </c>
      <c r="AZ1534" s="12">
        <v>0</v>
      </c>
      <c r="BA1534" s="12">
        <v>0</v>
      </c>
      <c r="BB1534" s="12">
        <v>0</v>
      </c>
      <c r="BE1534" s="6">
        <v>45691</v>
      </c>
      <c r="BF1534" t="s">
        <v>58</v>
      </c>
      <c r="BG1534" s="52">
        <v>5</v>
      </c>
    </row>
    <row r="1535" spans="1:59" x14ac:dyDescent="0.2">
      <c r="A1535" s="6">
        <v>45692</v>
      </c>
      <c r="B1535" s="12">
        <v>105.36490000000001</v>
      </c>
      <c r="C1535" s="12">
        <v>145.01329999999999</v>
      </c>
      <c r="D1535" s="12">
        <v>96.466200000000001</v>
      </c>
      <c r="E1535" s="12">
        <v>46.344499999999996</v>
      </c>
      <c r="F1535" s="12">
        <v>225.32679999999999</v>
      </c>
      <c r="G1535" s="12">
        <v>20.280999999999999</v>
      </c>
      <c r="H1535" s="12">
        <v>17.8748</v>
      </c>
      <c r="I1535" s="12">
        <v>48.398800000000001</v>
      </c>
      <c r="J1535" s="12">
        <v>18.933499999999999</v>
      </c>
      <c r="K1535" s="12">
        <v>87.3249</v>
      </c>
      <c r="L1535" s="12">
        <v>73.040000000000006</v>
      </c>
      <c r="M1535" s="12">
        <v>76.58</v>
      </c>
      <c r="O1535" s="6">
        <v>45692</v>
      </c>
      <c r="P1535" s="7">
        <f t="shared" si="348"/>
        <v>2.6447391720583278E-2</v>
      </c>
      <c r="Q1535" s="7">
        <f t="shared" si="349"/>
        <v>2.5649344467918351E-2</v>
      </c>
      <c r="R1535" s="7">
        <f t="shared" si="350"/>
        <v>2.1099860235965218E-2</v>
      </c>
      <c r="S1535" s="7">
        <f t="shared" si="351"/>
        <v>2.5970603078661354E-2</v>
      </c>
      <c r="T1535" s="7">
        <f t="shared" si="352"/>
        <v>-6.7751230332651355E-3</v>
      </c>
      <c r="U1535" s="7">
        <f t="shared" si="353"/>
        <v>-4.7279282836289675E-2</v>
      </c>
      <c r="V1535" s="7">
        <f t="shared" si="354"/>
        <v>7.2520404041201164E-2</v>
      </c>
      <c r="W1535" s="7">
        <f t="shared" si="355"/>
        <v>4.4060957728556088E-2</v>
      </c>
      <c r="X1535" s="7">
        <f t="shared" si="356"/>
        <v>4.8074511133806369E-4</v>
      </c>
      <c r="Y1535" s="7">
        <f t="shared" si="357"/>
        <v>0</v>
      </c>
      <c r="Z1535" s="7">
        <v>6.6860000000000001E-3</v>
      </c>
      <c r="AA1535" s="7">
        <f t="shared" si="358"/>
        <v>-6.5502417607184301E-3</v>
      </c>
      <c r="AB1535" s="7">
        <f t="shared" si="359"/>
        <v>1.1759327153739291E-3</v>
      </c>
      <c r="AE1535" s="6">
        <v>45692</v>
      </c>
      <c r="AF1535" s="7">
        <v>17.21</v>
      </c>
      <c r="AG1535" s="7">
        <v>33.619999999999997</v>
      </c>
      <c r="AH1535" s="7">
        <v>90.28</v>
      </c>
      <c r="AI1535" s="7">
        <f t="shared" si="345"/>
        <v>3.539999999999992</v>
      </c>
      <c r="AJ1535" s="7">
        <v>3.25</v>
      </c>
      <c r="AK1535" s="7">
        <v>52.048000000000002</v>
      </c>
      <c r="AL1535" s="7">
        <f t="shared" si="346"/>
        <v>48.798000000000002</v>
      </c>
      <c r="AM1535" s="7">
        <v>4.33</v>
      </c>
      <c r="AN1535" s="7">
        <v>4.21</v>
      </c>
      <c r="AO1535" s="7">
        <v>4.5199999999999996</v>
      </c>
      <c r="AP1535" s="7">
        <f t="shared" si="347"/>
        <v>0.30999999999999961</v>
      </c>
      <c r="AQ1535" s="7">
        <v>2.44</v>
      </c>
      <c r="AR1535" s="7">
        <v>128.10830000000001</v>
      </c>
      <c r="AS1535" s="7">
        <v>2853.3</v>
      </c>
      <c r="AT1535" s="14">
        <v>316.52800000000002</v>
      </c>
      <c r="AU1535" s="14">
        <v>99.292500000000004</v>
      </c>
      <c r="AV1535" s="14">
        <v>71.8</v>
      </c>
      <c r="AY1535" s="6">
        <v>45692</v>
      </c>
      <c r="AZ1535" s="12">
        <v>0</v>
      </c>
      <c r="BA1535" s="12">
        <v>0</v>
      </c>
      <c r="BB1535" s="12">
        <v>0</v>
      </c>
      <c r="BE1535" s="6">
        <v>45692</v>
      </c>
      <c r="BF1535" t="s">
        <v>58</v>
      </c>
      <c r="BG1535" s="52">
        <v>5</v>
      </c>
    </row>
    <row r="1536" spans="1:59" x14ac:dyDescent="0.2">
      <c r="A1536" s="6">
        <v>45693</v>
      </c>
      <c r="B1536" s="12">
        <v>105.2882</v>
      </c>
      <c r="C1536" s="12">
        <v>144.79560000000001</v>
      </c>
      <c r="D1536" s="12">
        <v>96.111400000000003</v>
      </c>
      <c r="E1536" s="12">
        <v>46.1205</v>
      </c>
      <c r="F1536" s="12">
        <v>227.87649999999999</v>
      </c>
      <c r="G1536" s="12">
        <v>19.517399999999999</v>
      </c>
      <c r="H1536" s="12">
        <v>17.514900000000001</v>
      </c>
      <c r="I1536" s="12">
        <v>47.9255</v>
      </c>
      <c r="J1536" s="12">
        <v>18.951699999999999</v>
      </c>
      <c r="K1536" s="12">
        <v>87.334500000000006</v>
      </c>
      <c r="L1536" s="12">
        <v>71.39</v>
      </c>
      <c r="M1536" s="12">
        <v>74.709999999999994</v>
      </c>
      <c r="O1536" s="6">
        <v>45693</v>
      </c>
      <c r="P1536" s="7">
        <f t="shared" si="348"/>
        <v>-7.2821148503819232E-4</v>
      </c>
      <c r="Q1536" s="7">
        <f t="shared" si="349"/>
        <v>-1.5023696025055729E-3</v>
      </c>
      <c r="R1536" s="7">
        <f t="shared" si="350"/>
        <v>-3.6847525510589917E-3</v>
      </c>
      <c r="S1536" s="7">
        <f t="shared" si="351"/>
        <v>-4.8450859935582589E-3</v>
      </c>
      <c r="T1536" s="7">
        <f t="shared" si="352"/>
        <v>1.125202266171065E-2</v>
      </c>
      <c r="U1536" s="7">
        <f t="shared" si="353"/>
        <v>-3.8378111779831213E-2</v>
      </c>
      <c r="V1536" s="7">
        <f t="shared" si="354"/>
        <v>-2.0339952465085583E-2</v>
      </c>
      <c r="W1536" s="7">
        <f t="shared" si="355"/>
        <v>-9.8272981813305234E-3</v>
      </c>
      <c r="X1536" s="7">
        <f t="shared" si="356"/>
        <v>9.6079743013533067E-4</v>
      </c>
      <c r="Y1536" s="7">
        <f t="shared" si="357"/>
        <v>1.0992823758323386E-4</v>
      </c>
      <c r="Z1536" s="7">
        <v>4.0470000000000002E-3</v>
      </c>
      <c r="AA1536" s="7">
        <f t="shared" si="358"/>
        <v>-2.2849432772343917E-2</v>
      </c>
      <c r="AB1536" s="7">
        <f t="shared" si="359"/>
        <v>-2.4721994061438629E-2</v>
      </c>
      <c r="AE1536" s="6">
        <v>45693</v>
      </c>
      <c r="AF1536" s="7">
        <v>15.77</v>
      </c>
      <c r="AG1536" s="7">
        <v>34.25</v>
      </c>
      <c r="AH1536" s="7">
        <v>94.68</v>
      </c>
      <c r="AI1536" s="7">
        <f t="shared" si="345"/>
        <v>3.3199999999999932</v>
      </c>
      <c r="AJ1536" s="7">
        <v>3.22</v>
      </c>
      <c r="AK1536" s="7">
        <v>53.438000000000002</v>
      </c>
      <c r="AL1536" s="7">
        <f t="shared" si="346"/>
        <v>50.218000000000004</v>
      </c>
      <c r="AM1536" s="7">
        <v>4.33</v>
      </c>
      <c r="AN1536" s="7">
        <v>4.17</v>
      </c>
      <c r="AO1536" s="7">
        <v>4.43</v>
      </c>
      <c r="AP1536" s="7">
        <f t="shared" si="347"/>
        <v>0.25999999999999979</v>
      </c>
      <c r="AQ1536" s="7">
        <v>2.42</v>
      </c>
      <c r="AR1536" s="7">
        <v>127.9751</v>
      </c>
      <c r="AS1536" s="7">
        <v>2871.6001000000001</v>
      </c>
      <c r="AT1536" s="14">
        <v>316.52800000000002</v>
      </c>
      <c r="AU1536" s="14">
        <v>99.292500000000004</v>
      </c>
      <c r="AV1536" s="14">
        <v>71.8</v>
      </c>
      <c r="AY1536" s="6">
        <v>45693</v>
      </c>
      <c r="AZ1536" s="12">
        <v>0</v>
      </c>
      <c r="BA1536" s="12">
        <v>0</v>
      </c>
      <c r="BB1536" s="12">
        <v>0</v>
      </c>
      <c r="BE1536" s="6">
        <v>45693</v>
      </c>
      <c r="BF1536" t="s">
        <v>58</v>
      </c>
      <c r="BG1536" s="52">
        <v>5</v>
      </c>
    </row>
    <row r="1537" spans="1:59" x14ac:dyDescent="0.2">
      <c r="A1537" s="6">
        <v>45694</v>
      </c>
      <c r="B1537" s="12">
        <v>103.89879999999999</v>
      </c>
      <c r="C1537" s="12">
        <v>143.76400000000001</v>
      </c>
      <c r="D1537" s="12">
        <v>95.852400000000003</v>
      </c>
      <c r="E1537" s="12">
        <v>45.750500000000002</v>
      </c>
      <c r="F1537" s="12">
        <v>216.04740000000001</v>
      </c>
      <c r="G1537" s="12">
        <v>17.335599999999999</v>
      </c>
      <c r="H1537" s="12">
        <v>16.9939</v>
      </c>
      <c r="I1537" s="12">
        <v>46.978999999999999</v>
      </c>
      <c r="J1537" s="12">
        <v>18.5688</v>
      </c>
      <c r="K1537" s="12">
        <v>87.3536</v>
      </c>
      <c r="L1537" s="12">
        <v>70.97</v>
      </c>
      <c r="M1537" s="12">
        <v>74.540000000000006</v>
      </c>
      <c r="O1537" s="6">
        <v>45694</v>
      </c>
      <c r="P1537" s="7">
        <f t="shared" si="348"/>
        <v>-1.328400361033053E-2</v>
      </c>
      <c r="Q1537" s="7">
        <f t="shared" si="349"/>
        <v>-7.1500265100156836E-3</v>
      </c>
      <c r="R1537" s="7">
        <f t="shared" si="350"/>
        <v>-2.698427069678861E-3</v>
      </c>
      <c r="S1537" s="7">
        <f t="shared" si="351"/>
        <v>-8.054816002141656E-3</v>
      </c>
      <c r="T1537" s="7">
        <f t="shared" si="352"/>
        <v>-5.3305987479188778E-2</v>
      </c>
      <c r="U1537" s="7">
        <f t="shared" si="353"/>
        <v>-0.11854418479762752</v>
      </c>
      <c r="V1537" s="7">
        <f t="shared" si="354"/>
        <v>-3.0197491106964267E-2</v>
      </c>
      <c r="W1537" s="7">
        <f t="shared" si="355"/>
        <v>-1.9947028494710126E-2</v>
      </c>
      <c r="X1537" s="7">
        <f t="shared" si="356"/>
        <v>-2.0410884346070884E-2</v>
      </c>
      <c r="Y1537" s="7">
        <f t="shared" si="357"/>
        <v>2.1867545729910154E-4</v>
      </c>
      <c r="Z1537" s="7">
        <v>3.47E-3</v>
      </c>
      <c r="AA1537" s="7">
        <f t="shared" si="358"/>
        <v>-5.900550977477651E-3</v>
      </c>
      <c r="AB1537" s="7">
        <f t="shared" si="359"/>
        <v>-2.2780579365973483E-3</v>
      </c>
      <c r="AE1537" s="6">
        <v>45694</v>
      </c>
      <c r="AF1537" s="7">
        <v>15.5</v>
      </c>
      <c r="AG1537" s="7">
        <v>36.25</v>
      </c>
      <c r="AH1537" s="7">
        <v>93.9</v>
      </c>
      <c r="AI1537" s="7">
        <f t="shared" si="345"/>
        <v>3.5700000000000074</v>
      </c>
      <c r="AJ1537" s="7">
        <v>3.31</v>
      </c>
      <c r="AK1537" s="7">
        <v>54.502000000000002</v>
      </c>
      <c r="AL1537" s="7">
        <f t="shared" si="346"/>
        <v>51.192</v>
      </c>
      <c r="AM1537" s="7">
        <v>4.33</v>
      </c>
      <c r="AN1537" s="7">
        <v>4.21</v>
      </c>
      <c r="AO1537" s="7">
        <v>4.45</v>
      </c>
      <c r="AP1537" s="7">
        <f t="shared" si="347"/>
        <v>0.24000000000000021</v>
      </c>
      <c r="AQ1537" s="7">
        <v>2.42</v>
      </c>
      <c r="AR1537" s="7">
        <v>128.20169999999999</v>
      </c>
      <c r="AS1537" s="7">
        <v>2856</v>
      </c>
      <c r="AT1537" s="14">
        <v>316.52800000000002</v>
      </c>
      <c r="AU1537" s="14">
        <v>99.292500000000004</v>
      </c>
      <c r="AV1537" s="14">
        <v>71.8</v>
      </c>
      <c r="AY1537" s="6">
        <v>45694</v>
      </c>
      <c r="AZ1537" s="12">
        <v>0</v>
      </c>
      <c r="BA1537" s="12">
        <v>0</v>
      </c>
      <c r="BB1537" s="12">
        <v>0</v>
      </c>
      <c r="BE1537" s="6">
        <v>45694</v>
      </c>
      <c r="BF1537" t="s">
        <v>58</v>
      </c>
      <c r="BG1537" s="52">
        <v>5</v>
      </c>
    </row>
    <row r="1538" spans="1:59" x14ac:dyDescent="0.2">
      <c r="A1538" s="6">
        <v>45695</v>
      </c>
      <c r="B1538" s="12">
        <v>104.3396</v>
      </c>
      <c r="C1538" s="12">
        <v>144.44540000000001</v>
      </c>
      <c r="D1538" s="12">
        <v>94.337000000000003</v>
      </c>
      <c r="E1538" s="12">
        <v>45.555700000000002</v>
      </c>
      <c r="F1538" s="12">
        <v>215.40350000000001</v>
      </c>
      <c r="G1538" s="12">
        <v>17.395099999999999</v>
      </c>
      <c r="H1538" s="12">
        <v>16.899100000000001</v>
      </c>
      <c r="I1538" s="12">
        <v>45.481900000000003</v>
      </c>
      <c r="J1538" s="12">
        <v>18.462299999999999</v>
      </c>
      <c r="K1538" s="12">
        <v>87.372699999999995</v>
      </c>
      <c r="L1538" s="12">
        <v>71.319999999999993</v>
      </c>
      <c r="M1538" s="12">
        <v>74.680000000000007</v>
      </c>
      <c r="O1538" s="6">
        <v>45695</v>
      </c>
      <c r="P1538" s="7">
        <f t="shared" si="348"/>
        <v>4.233615494449729E-3</v>
      </c>
      <c r="Q1538" s="7">
        <f t="shared" si="349"/>
        <v>4.7285152365601308E-3</v>
      </c>
      <c r="R1538" s="7">
        <f t="shared" si="350"/>
        <v>-1.5936030824122059E-2</v>
      </c>
      <c r="S1538" s="7">
        <f t="shared" si="351"/>
        <v>-4.2669675347436469E-3</v>
      </c>
      <c r="T1538" s="7">
        <f t="shared" si="352"/>
        <v>-2.9848146245534581E-3</v>
      </c>
      <c r="U1538" s="7">
        <f t="shared" si="353"/>
        <v>3.4263667712293891E-3</v>
      </c>
      <c r="V1538" s="7">
        <f t="shared" si="354"/>
        <v>-5.594090061147413E-3</v>
      </c>
      <c r="W1538" s="7">
        <f t="shared" si="355"/>
        <v>-3.2386248735935978E-2</v>
      </c>
      <c r="X1538" s="7">
        <f t="shared" si="356"/>
        <v>-5.7519378915206146E-3</v>
      </c>
      <c r="Y1538" s="7">
        <f t="shared" si="357"/>
        <v>2.1862764879774141E-4</v>
      </c>
      <c r="Z1538" s="7">
        <v>-9.1959999999999993E-3</v>
      </c>
      <c r="AA1538" s="7">
        <f t="shared" si="358"/>
        <v>4.9195404580481411E-3</v>
      </c>
      <c r="AB1538" s="7">
        <f t="shared" si="359"/>
        <v>1.8764246224094406E-3</v>
      </c>
      <c r="AE1538" s="6">
        <v>45695</v>
      </c>
      <c r="AF1538" s="7">
        <v>16.54</v>
      </c>
      <c r="AG1538" s="7">
        <v>29.66</v>
      </c>
      <c r="AH1538" s="7">
        <v>93.13</v>
      </c>
      <c r="AI1538" s="7">
        <f t="shared" si="345"/>
        <v>3.3600000000000136</v>
      </c>
      <c r="AJ1538" s="7">
        <v>3.32</v>
      </c>
      <c r="AK1538" s="7">
        <v>55.722999999999999</v>
      </c>
      <c r="AL1538" s="7">
        <f t="shared" si="346"/>
        <v>52.402999999999999</v>
      </c>
      <c r="AM1538" s="7">
        <v>4.33</v>
      </c>
      <c r="AN1538" s="7">
        <v>4.29</v>
      </c>
      <c r="AO1538" s="7">
        <v>4.49</v>
      </c>
      <c r="AP1538" s="7">
        <f t="shared" si="347"/>
        <v>0.20000000000000018</v>
      </c>
      <c r="AQ1538" s="7">
        <v>2.42</v>
      </c>
      <c r="AR1538" s="7">
        <v>128.42920000000001</v>
      </c>
      <c r="AS1538" s="7">
        <v>2867.3</v>
      </c>
      <c r="AT1538" s="14">
        <v>316.52800000000002</v>
      </c>
      <c r="AU1538" s="14">
        <v>99.292500000000004</v>
      </c>
      <c r="AV1538" s="14">
        <v>71.8</v>
      </c>
      <c r="AY1538" s="6">
        <v>45695</v>
      </c>
      <c r="AZ1538" s="12">
        <v>0</v>
      </c>
      <c r="BA1538" s="12">
        <v>0</v>
      </c>
      <c r="BB1538" s="12">
        <v>0</v>
      </c>
      <c r="BE1538" s="6">
        <v>45695</v>
      </c>
      <c r="BF1538" t="s">
        <v>58</v>
      </c>
      <c r="BG1538" s="52">
        <v>5</v>
      </c>
    </row>
    <row r="1539" spans="1:59" x14ac:dyDescent="0.2">
      <c r="A1539" s="6">
        <v>45698</v>
      </c>
      <c r="B1539" s="12">
        <v>106.3327</v>
      </c>
      <c r="C1539" s="12">
        <v>147.42670000000001</v>
      </c>
      <c r="D1539" s="12">
        <v>95.411199999999994</v>
      </c>
      <c r="E1539" s="12">
        <v>47.113799999999998</v>
      </c>
      <c r="F1539" s="12">
        <v>219.40520000000001</v>
      </c>
      <c r="G1539" s="12">
        <v>17.067799999999998</v>
      </c>
      <c r="H1539" s="12">
        <v>16.832799999999999</v>
      </c>
      <c r="I1539" s="12">
        <v>46.447800000000001</v>
      </c>
      <c r="J1539" s="12">
        <v>18.610499999999998</v>
      </c>
      <c r="K1539" s="12">
        <v>87.382199999999997</v>
      </c>
      <c r="L1539" s="12">
        <v>72.73</v>
      </c>
      <c r="M1539" s="12">
        <v>76.23</v>
      </c>
      <c r="O1539" s="6">
        <v>45698</v>
      </c>
      <c r="P1539" s="7">
        <f t="shared" si="348"/>
        <v>1.8921894020101061E-2</v>
      </c>
      <c r="Q1539" s="7">
        <f t="shared" si="349"/>
        <v>2.0429521631035674E-2</v>
      </c>
      <c r="R1539" s="7">
        <f t="shared" si="350"/>
        <v>1.1322494504949666E-2</v>
      </c>
      <c r="S1539" s="7">
        <f t="shared" si="351"/>
        <v>3.3630198649878949E-2</v>
      </c>
      <c r="T1539" s="7">
        <f t="shared" si="352"/>
        <v>1.840723513335436E-2</v>
      </c>
      <c r="U1539" s="7">
        <f t="shared" si="353"/>
        <v>-1.8994909943210896E-2</v>
      </c>
      <c r="V1539" s="7">
        <f t="shared" si="354"/>
        <v>-3.9310021301247142E-3</v>
      </c>
      <c r="W1539" s="7">
        <f t="shared" si="355"/>
        <v>2.1014656767727201E-2</v>
      </c>
      <c r="X1539" s="7">
        <f t="shared" si="356"/>
        <v>7.9951225392020844E-3</v>
      </c>
      <c r="Y1539" s="7">
        <f t="shared" si="357"/>
        <v>1.0872370399193309E-4</v>
      </c>
      <c r="Z1539" s="7">
        <v>6.7679999999999997E-3</v>
      </c>
      <c r="AA1539" s="7">
        <f t="shared" si="358"/>
        <v>1.957716117150991E-2</v>
      </c>
      <c r="AB1539" s="7">
        <f t="shared" si="359"/>
        <v>2.0542767326660459E-2</v>
      </c>
      <c r="AE1539" s="6">
        <v>45698</v>
      </c>
      <c r="AF1539" s="7">
        <v>15.81</v>
      </c>
      <c r="AG1539" s="7">
        <v>32.090000000000003</v>
      </c>
      <c r="AH1539" s="7">
        <v>87.68</v>
      </c>
      <c r="AI1539" s="7">
        <f t="shared" si="345"/>
        <v>3.5</v>
      </c>
      <c r="AJ1539" s="7">
        <v>3.48</v>
      </c>
      <c r="AK1539" s="7">
        <v>58.039000000000001</v>
      </c>
      <c r="AL1539" s="7">
        <f t="shared" si="346"/>
        <v>54.559000000000005</v>
      </c>
      <c r="AM1539" s="7">
        <v>4.33</v>
      </c>
      <c r="AN1539" s="7">
        <v>4.28</v>
      </c>
      <c r="AO1539" s="7">
        <v>4.51</v>
      </c>
      <c r="AP1539" s="7">
        <f t="shared" si="347"/>
        <v>0.22999999999999954</v>
      </c>
      <c r="AQ1539" s="7">
        <v>2.44</v>
      </c>
      <c r="AR1539" s="7">
        <v>128.63820000000001</v>
      </c>
      <c r="AS1539" s="7">
        <v>2914.3</v>
      </c>
      <c r="AT1539" s="14">
        <v>316.52800000000002</v>
      </c>
      <c r="AU1539" s="14">
        <v>99.292500000000004</v>
      </c>
      <c r="AV1539" s="14">
        <v>71.8</v>
      </c>
      <c r="AY1539" s="6">
        <v>45698</v>
      </c>
      <c r="AZ1539" s="12">
        <v>0</v>
      </c>
      <c r="BA1539" s="12">
        <v>0</v>
      </c>
      <c r="BB1539" s="12">
        <v>0</v>
      </c>
      <c r="BE1539" s="6">
        <v>45698</v>
      </c>
      <c r="BF1539" t="s">
        <v>58</v>
      </c>
      <c r="BG1539" s="52">
        <v>5</v>
      </c>
    </row>
    <row r="1540" spans="1:59" x14ac:dyDescent="0.2">
      <c r="A1540" s="6">
        <v>45699</v>
      </c>
      <c r="B1540" s="12">
        <v>107.0034</v>
      </c>
      <c r="C1540" s="12">
        <v>149.00729999999999</v>
      </c>
      <c r="D1540" s="12">
        <v>97.55</v>
      </c>
      <c r="E1540" s="12">
        <v>47.337800000000001</v>
      </c>
      <c r="F1540" s="12">
        <v>217.11709999999999</v>
      </c>
      <c r="G1540" s="12">
        <v>16.363700000000001</v>
      </c>
      <c r="H1540" s="12">
        <v>16.482299999999999</v>
      </c>
      <c r="I1540" s="12">
        <v>46.534700000000001</v>
      </c>
      <c r="J1540" s="12">
        <v>18.351099999999999</v>
      </c>
      <c r="K1540" s="12">
        <v>87.391800000000003</v>
      </c>
      <c r="L1540" s="12">
        <v>73.67</v>
      </c>
      <c r="M1540" s="12">
        <v>77.650000000000006</v>
      </c>
      <c r="O1540" s="6">
        <v>45699</v>
      </c>
      <c r="P1540" s="7">
        <f t="shared" si="348"/>
        <v>6.2877516718593107E-3</v>
      </c>
      <c r="Q1540" s="7">
        <f t="shared" si="349"/>
        <v>1.0664194926739489E-2</v>
      </c>
      <c r="R1540" s="7">
        <f t="shared" si="350"/>
        <v>2.2169095086482113E-2</v>
      </c>
      <c r="S1540" s="7">
        <f t="shared" si="351"/>
        <v>4.7431789394308975E-3</v>
      </c>
      <c r="T1540" s="7">
        <f t="shared" si="352"/>
        <v>-1.0483409234765513E-2</v>
      </c>
      <c r="U1540" s="7">
        <f t="shared" si="353"/>
        <v>-4.2128180449387799E-2</v>
      </c>
      <c r="V1540" s="7">
        <f t="shared" si="354"/>
        <v>-2.1042286092868037E-2</v>
      </c>
      <c r="W1540" s="7">
        <f t="shared" si="355"/>
        <v>1.8691694738449767E-3</v>
      </c>
      <c r="X1540" s="7">
        <f t="shared" si="356"/>
        <v>-1.4036419360892286E-2</v>
      </c>
      <c r="Y1540" s="7">
        <f t="shared" si="357"/>
        <v>1.0985615720496626E-4</v>
      </c>
      <c r="Z1540" s="7">
        <v>7.6000000000000004E-4</v>
      </c>
      <c r="AA1540" s="7">
        <f t="shared" si="358"/>
        <v>1.2841706528272753E-2</v>
      </c>
      <c r="AB1540" s="7">
        <f t="shared" si="359"/>
        <v>1.845646359451375E-2</v>
      </c>
      <c r="AE1540" s="6">
        <v>45699</v>
      </c>
      <c r="AF1540" s="7">
        <v>16.02</v>
      </c>
      <c r="AG1540" s="7">
        <v>29.76</v>
      </c>
      <c r="AH1540" s="7">
        <v>85.58</v>
      </c>
      <c r="AI1540" s="7">
        <f t="shared" ref="AI1540:AI1603" si="360">IF(AND(M1540&lt;&gt;"",L1540&lt;&gt;""),M1540-L1540,"")</f>
        <v>3.980000000000004</v>
      </c>
      <c r="AJ1540" s="7">
        <v>3.65</v>
      </c>
      <c r="AK1540" s="7">
        <v>57.765999999999998</v>
      </c>
      <c r="AL1540" s="7">
        <f t="shared" ref="AL1540:AL1603" si="361">IF(AND(AK1540&lt;&gt;"",AJ1540&lt;&gt;""),AK1540-AJ1540,"")</f>
        <v>54.116</v>
      </c>
      <c r="AM1540" s="7">
        <v>4.33</v>
      </c>
      <c r="AN1540" s="7">
        <v>4.29</v>
      </c>
      <c r="AO1540" s="7">
        <v>4.54</v>
      </c>
      <c r="AP1540" s="7">
        <f t="shared" ref="AP1540:AP1603" si="362">IF(AND(AO1540&lt;&gt;"",AN1540&lt;&gt;""),AO1540-AN1540,"")</f>
        <v>0.25</v>
      </c>
      <c r="AQ1540" s="7">
        <v>2.46</v>
      </c>
      <c r="AR1540" s="7">
        <v>128.43219999999999</v>
      </c>
      <c r="AS1540" s="7">
        <v>2912.5</v>
      </c>
      <c r="AT1540" s="14">
        <v>316.52800000000002</v>
      </c>
      <c r="AU1540" s="14">
        <v>99.292500000000004</v>
      </c>
      <c r="AV1540" s="14">
        <v>71.8</v>
      </c>
      <c r="AY1540" s="6">
        <v>45699</v>
      </c>
      <c r="AZ1540" s="12">
        <v>0</v>
      </c>
      <c r="BA1540" s="12">
        <v>0</v>
      </c>
      <c r="BB1540" s="12">
        <v>0</v>
      </c>
      <c r="BE1540" s="6">
        <v>45699</v>
      </c>
      <c r="BF1540" t="s">
        <v>58</v>
      </c>
      <c r="BG1540" s="52">
        <v>5</v>
      </c>
    </row>
    <row r="1541" spans="1:59" x14ac:dyDescent="0.2">
      <c r="A1541" s="6">
        <v>45700</v>
      </c>
      <c r="B1541" s="12">
        <v>103.78400000000001</v>
      </c>
      <c r="C1541" s="12">
        <v>146.60329999999999</v>
      </c>
      <c r="D1541" s="12">
        <v>94.375399999999999</v>
      </c>
      <c r="E1541" s="12">
        <v>46.578200000000002</v>
      </c>
      <c r="F1541" s="12">
        <v>207.33099999999999</v>
      </c>
      <c r="G1541" s="12">
        <v>15.104200000000001</v>
      </c>
      <c r="H1541" s="12">
        <v>16.766500000000001</v>
      </c>
      <c r="I1541" s="12">
        <v>46.2256</v>
      </c>
      <c r="J1541" s="12">
        <v>18.2029</v>
      </c>
      <c r="K1541" s="12">
        <v>87.401300000000006</v>
      </c>
      <c r="L1541" s="12">
        <v>71.72</v>
      </c>
      <c r="M1541" s="12">
        <v>75.38</v>
      </c>
      <c r="O1541" s="6">
        <v>45700</v>
      </c>
      <c r="P1541" s="7">
        <f t="shared" ref="P1541:P1604" si="363">IF(AND(B1541&lt;&gt;"",B1540&lt;&gt;""),LN(B1541/B1540),"")</f>
        <v>-3.0548793389292485E-2</v>
      </c>
      <c r="Q1541" s="7">
        <f t="shared" ref="Q1541:Q1604" si="364">IF(AND(C1541&lt;&gt;"",C1540&lt;&gt;""),LN(C1541/C1540),"")</f>
        <v>-1.6264998602794539E-2</v>
      </c>
      <c r="R1541" s="7">
        <f t="shared" ref="R1541:R1604" si="365">IF(AND(D1541&lt;&gt;"",D1540&lt;&gt;""),LN(D1541/D1540),"")</f>
        <v>-3.3084621098317481E-2</v>
      </c>
      <c r="S1541" s="7">
        <f t="shared" ref="S1541:S1604" si="366">IF(AND(E1541&lt;&gt;"",E1540&lt;&gt;""),LN(E1541/E1540),"")</f>
        <v>-1.6176510163101253E-2</v>
      </c>
      <c r="T1541" s="7">
        <f t="shared" ref="T1541:T1604" si="367">IF(AND(F1541&lt;&gt;"",F1540&lt;&gt;""),LN(F1541/F1540),"")</f>
        <v>-4.6120289339784626E-2</v>
      </c>
      <c r="U1541" s="7">
        <f t="shared" ref="U1541:U1604" si="368">IF(AND(G1541&lt;&gt;"",G1540&lt;&gt;""),LN(G1541/G1540),"")</f>
        <v>-8.0092616132266634E-2</v>
      </c>
      <c r="V1541" s="7">
        <f t="shared" ref="V1541:V1604" si="369">IF(AND(H1541&lt;&gt;"",H1540&lt;&gt;""),LN(H1541/H1540),"")</f>
        <v>1.7095770180227961E-2</v>
      </c>
      <c r="W1541" s="7">
        <f t="shared" ref="W1541:W1604" si="370">IF(AND(I1541&lt;&gt;"",I1540&lt;&gt;""),LN(I1541/I1540),"")</f>
        <v>-6.6645136782579684E-3</v>
      </c>
      <c r="X1541" s="7">
        <f t="shared" ref="X1541:X1604" si="371">IF(AND(J1541&lt;&gt;"",J1540&lt;&gt;""),LN(J1541/J1540),"")</f>
        <v>-8.108596159290684E-3</v>
      </c>
      <c r="Y1541" s="7">
        <f t="shared" ref="Y1541:Y1604" si="372">IF(AND(K1541&lt;&gt;"",K1540&lt;&gt;""),LN(K1541/K1540),"")</f>
        <v>1.0869994306822685E-4</v>
      </c>
      <c r="Z1541" s="7">
        <v>-3.2269999999999998E-3</v>
      </c>
      <c r="AA1541" s="7">
        <f t="shared" ref="AA1541:AA1604" si="373">IF(AND(L1541&lt;&gt;"",L1540&lt;&gt;""),LN(L1541/L1540),"")</f>
        <v>-2.6826011957790104E-2</v>
      </c>
      <c r="AB1541" s="7">
        <f t="shared" ref="AB1541:AB1604" si="374">IF(AND(M1541&lt;&gt;"",M1540&lt;&gt;""),LN(M1541/M1540),"")</f>
        <v>-2.9669561755706838E-2</v>
      </c>
      <c r="AE1541" s="6">
        <v>45700</v>
      </c>
      <c r="AF1541" s="7">
        <v>15.89</v>
      </c>
      <c r="AG1541" s="7">
        <v>31.79</v>
      </c>
      <c r="AH1541" s="7">
        <v>86.58</v>
      </c>
      <c r="AI1541" s="7">
        <f t="shared" si="360"/>
        <v>3.6599999999999966</v>
      </c>
      <c r="AJ1541" s="7">
        <v>3.97</v>
      </c>
      <c r="AK1541" s="7">
        <v>55.661000000000001</v>
      </c>
      <c r="AL1541" s="7">
        <f t="shared" si="361"/>
        <v>51.691000000000003</v>
      </c>
      <c r="AM1541" s="7">
        <v>4.33</v>
      </c>
      <c r="AN1541" s="7">
        <v>4.3600000000000003</v>
      </c>
      <c r="AO1541" s="7">
        <v>4.62</v>
      </c>
      <c r="AP1541" s="7">
        <f t="shared" si="362"/>
        <v>0.25999999999999979</v>
      </c>
      <c r="AQ1541" s="7">
        <v>2.46</v>
      </c>
      <c r="AR1541" s="7">
        <v>128.3288</v>
      </c>
      <c r="AS1541" s="7">
        <v>2909</v>
      </c>
      <c r="AT1541" s="14">
        <v>316.52800000000002</v>
      </c>
      <c r="AU1541" s="14">
        <v>99.292500000000004</v>
      </c>
      <c r="AV1541" s="14">
        <v>71.8</v>
      </c>
      <c r="AY1541" s="6">
        <v>45700</v>
      </c>
      <c r="AZ1541" s="12">
        <v>0</v>
      </c>
      <c r="BA1541" s="12">
        <v>0</v>
      </c>
      <c r="BB1541" s="12">
        <v>0</v>
      </c>
      <c r="BE1541" s="6">
        <v>45700</v>
      </c>
      <c r="BF1541" t="s">
        <v>58</v>
      </c>
      <c r="BG1541" s="52">
        <v>5</v>
      </c>
    </row>
    <row r="1542" spans="1:59" x14ac:dyDescent="0.2">
      <c r="A1542" s="6">
        <v>45701</v>
      </c>
      <c r="B1542" s="12">
        <v>104.5381</v>
      </c>
      <c r="C1542" s="12">
        <v>147.5308</v>
      </c>
      <c r="D1542" s="12">
        <v>92.936700000000002</v>
      </c>
      <c r="E1542" s="12">
        <v>46.626899999999999</v>
      </c>
      <c r="F1542" s="12">
        <v>207.99459999999999</v>
      </c>
      <c r="G1542" s="12">
        <v>15.1637</v>
      </c>
      <c r="H1542" s="12">
        <v>16.387599999999999</v>
      </c>
      <c r="I1542" s="12">
        <v>43.134900000000002</v>
      </c>
      <c r="J1542" s="12">
        <v>18.360399999999998</v>
      </c>
      <c r="K1542" s="12">
        <v>87.420400000000001</v>
      </c>
      <c r="L1542" s="12">
        <v>71.66</v>
      </c>
      <c r="M1542" s="12">
        <v>75.61</v>
      </c>
      <c r="O1542" s="6">
        <v>45701</v>
      </c>
      <c r="P1542" s="7">
        <f t="shared" si="363"/>
        <v>7.239781989602543E-3</v>
      </c>
      <c r="Q1542" s="7">
        <f t="shared" si="364"/>
        <v>6.3066681095565007E-3</v>
      </c>
      <c r="R1542" s="7">
        <f t="shared" si="365"/>
        <v>-1.5361829722917912E-2</v>
      </c>
      <c r="S1542" s="7">
        <f t="shared" si="366"/>
        <v>1.0450072889114019E-3</v>
      </c>
      <c r="T1542" s="7">
        <f t="shared" si="367"/>
        <v>3.1955678373996577E-3</v>
      </c>
      <c r="U1542" s="7">
        <f t="shared" si="368"/>
        <v>3.931562919255456E-3</v>
      </c>
      <c r="V1542" s="7">
        <f t="shared" si="369"/>
        <v>-2.2857896747073708E-2</v>
      </c>
      <c r="W1542" s="7">
        <f t="shared" si="370"/>
        <v>-6.9201342955279924E-2</v>
      </c>
      <c r="X1542" s="7">
        <f t="shared" si="371"/>
        <v>8.6152493986810172E-3</v>
      </c>
      <c r="Y1542" s="7">
        <f t="shared" si="372"/>
        <v>2.185083439412374E-4</v>
      </c>
      <c r="Z1542" s="7">
        <v>1.0501999999999999E-2</v>
      </c>
      <c r="AA1542" s="7">
        <f t="shared" si="373"/>
        <v>-8.3693686012437096E-4</v>
      </c>
      <c r="AB1542" s="7">
        <f t="shared" si="374"/>
        <v>3.0465617311891012E-3</v>
      </c>
      <c r="AE1542" s="6">
        <v>45701</v>
      </c>
      <c r="AF1542" s="7">
        <v>15.1</v>
      </c>
      <c r="AG1542" s="7">
        <v>31.47</v>
      </c>
      <c r="AH1542" s="7">
        <v>84.57</v>
      </c>
      <c r="AI1542" s="7">
        <f t="shared" si="360"/>
        <v>3.9500000000000028</v>
      </c>
      <c r="AJ1542" s="7">
        <v>4.43</v>
      </c>
      <c r="AK1542" s="7">
        <v>51.383000000000003</v>
      </c>
      <c r="AL1542" s="7">
        <f t="shared" si="361"/>
        <v>46.953000000000003</v>
      </c>
      <c r="AM1542" s="7">
        <v>4.33</v>
      </c>
      <c r="AN1542" s="7">
        <v>4.3099999999999996</v>
      </c>
      <c r="AO1542" s="7">
        <v>4.5199999999999996</v>
      </c>
      <c r="AP1542" s="7">
        <f t="shared" si="362"/>
        <v>0.20999999999999996</v>
      </c>
      <c r="AQ1542" s="7">
        <v>2.44</v>
      </c>
      <c r="AR1542" s="7">
        <v>127.8931</v>
      </c>
      <c r="AS1542" s="7">
        <v>2925.8998999999999</v>
      </c>
      <c r="AT1542" s="14">
        <v>316.52800000000002</v>
      </c>
      <c r="AU1542" s="14">
        <v>99.292500000000004</v>
      </c>
      <c r="AV1542" s="14">
        <v>71.8</v>
      </c>
      <c r="AY1542" s="6">
        <v>45701</v>
      </c>
      <c r="AZ1542" s="12">
        <v>0</v>
      </c>
      <c r="BA1542" s="12">
        <v>0</v>
      </c>
      <c r="BB1542" s="12">
        <v>0</v>
      </c>
      <c r="BE1542" s="6">
        <v>45701</v>
      </c>
      <c r="BF1542" t="s">
        <v>58</v>
      </c>
      <c r="BG1542" s="52">
        <v>5</v>
      </c>
    </row>
    <row r="1543" spans="1:59" x14ac:dyDescent="0.2">
      <c r="A1543" s="6">
        <v>45702</v>
      </c>
      <c r="B1543" s="12">
        <v>104.64449999999999</v>
      </c>
      <c r="C1543" s="12">
        <v>148.65049999999999</v>
      </c>
      <c r="D1543" s="12">
        <v>93.072100000000006</v>
      </c>
      <c r="E1543" s="12">
        <v>46.802199999999999</v>
      </c>
      <c r="F1543" s="12">
        <v>211.49109999999999</v>
      </c>
      <c r="G1543" s="12">
        <v>15.828099999999999</v>
      </c>
      <c r="H1543" s="12">
        <v>16.738099999999999</v>
      </c>
      <c r="I1543" s="12">
        <v>42.622999999999998</v>
      </c>
      <c r="J1543" s="12">
        <v>18.517900000000001</v>
      </c>
      <c r="K1543" s="12">
        <v>87.449100000000001</v>
      </c>
      <c r="L1543" s="12">
        <v>71.05</v>
      </c>
      <c r="M1543" s="12">
        <v>75.19</v>
      </c>
      <c r="O1543" s="6">
        <v>45702</v>
      </c>
      <c r="P1543" s="7">
        <f t="shared" si="363"/>
        <v>1.0172931130599187E-3</v>
      </c>
      <c r="Q1543" s="7">
        <f t="shared" si="364"/>
        <v>7.5609455035554832E-3</v>
      </c>
      <c r="R1543" s="7">
        <f t="shared" si="365"/>
        <v>1.4558453569386977E-3</v>
      </c>
      <c r="S1543" s="7">
        <f t="shared" si="366"/>
        <v>3.7525825618076494E-3</v>
      </c>
      <c r="T1543" s="7">
        <f t="shared" si="367"/>
        <v>1.667079939682823E-2</v>
      </c>
      <c r="U1543" s="7">
        <f t="shared" si="368"/>
        <v>4.2882427660678325E-2</v>
      </c>
      <c r="V1543" s="7">
        <f t="shared" si="369"/>
        <v>2.1162606739025813E-2</v>
      </c>
      <c r="W1543" s="7">
        <f t="shared" si="370"/>
        <v>-1.193840054110242E-2</v>
      </c>
      <c r="X1543" s="7">
        <f t="shared" si="371"/>
        <v>8.5416604126734609E-3</v>
      </c>
      <c r="Y1543" s="7">
        <f t="shared" si="372"/>
        <v>3.2824477976647887E-4</v>
      </c>
      <c r="Z1543" s="7">
        <v>-4.8999999999999998E-5</v>
      </c>
      <c r="AA1543" s="7">
        <f t="shared" si="373"/>
        <v>-8.5488573336980657E-3</v>
      </c>
      <c r="AB1543" s="7">
        <f t="shared" si="374"/>
        <v>-5.5703061802430641E-3</v>
      </c>
      <c r="AE1543" s="6">
        <v>45702</v>
      </c>
      <c r="AF1543" s="7">
        <v>14.77</v>
      </c>
      <c r="AG1543" s="7">
        <v>28.46</v>
      </c>
      <c r="AH1543" s="7">
        <v>84.67</v>
      </c>
      <c r="AI1543" s="7">
        <f t="shared" si="360"/>
        <v>4.1400000000000006</v>
      </c>
      <c r="AJ1543" s="7">
        <v>4.5999999999999996</v>
      </c>
      <c r="AK1543" s="7">
        <v>50.685000000000002</v>
      </c>
      <c r="AL1543" s="7">
        <f t="shared" si="361"/>
        <v>46.085000000000001</v>
      </c>
      <c r="AM1543" s="7">
        <v>4.33</v>
      </c>
      <c r="AN1543" s="7">
        <v>4.26</v>
      </c>
      <c r="AO1543" s="7">
        <v>4.47</v>
      </c>
      <c r="AP1543" s="7">
        <f t="shared" si="362"/>
        <v>0.20999999999999996</v>
      </c>
      <c r="AQ1543" s="7">
        <v>2.4300000000000002</v>
      </c>
      <c r="AR1543" s="7">
        <v>127.1491</v>
      </c>
      <c r="AS1543" s="7">
        <v>2883.6001000000001</v>
      </c>
      <c r="AT1543" s="14">
        <v>316.52800000000002</v>
      </c>
      <c r="AU1543" s="14">
        <v>99.292500000000004</v>
      </c>
      <c r="AV1543" s="14">
        <v>71.8</v>
      </c>
      <c r="AY1543" s="6">
        <v>45702</v>
      </c>
      <c r="AZ1543" s="12">
        <v>0</v>
      </c>
      <c r="BA1543" s="12">
        <v>0</v>
      </c>
      <c r="BB1543" s="12">
        <v>0</v>
      </c>
      <c r="BE1543" s="6">
        <v>45702</v>
      </c>
      <c r="BF1543" t="s">
        <v>58</v>
      </c>
      <c r="BG1543" s="52">
        <v>5</v>
      </c>
    </row>
    <row r="1544" spans="1:59" x14ac:dyDescent="0.2">
      <c r="A1544" s="6">
        <v>45706</v>
      </c>
      <c r="B1544" s="12">
        <v>106.48139999999999</v>
      </c>
      <c r="C1544" s="12">
        <v>149.43510000000001</v>
      </c>
      <c r="D1544" s="12">
        <v>94.222700000000003</v>
      </c>
      <c r="E1544" s="12">
        <v>47.561799999999998</v>
      </c>
      <c r="F1544" s="12">
        <v>213.60079999999999</v>
      </c>
      <c r="G1544" s="12">
        <v>16.790099999999999</v>
      </c>
      <c r="H1544" s="12">
        <v>16.709700000000002</v>
      </c>
      <c r="I1544" s="12">
        <v>42.284999999999997</v>
      </c>
      <c r="J1544" s="12">
        <v>18.805099999999999</v>
      </c>
      <c r="K1544" s="12">
        <v>87.468100000000007</v>
      </c>
      <c r="L1544" s="12">
        <v>72.209999999999994</v>
      </c>
      <c r="M1544" s="12">
        <v>76.459999999999994</v>
      </c>
      <c r="O1544" s="6">
        <v>45706</v>
      </c>
      <c r="P1544" s="7">
        <f t="shared" si="363"/>
        <v>1.7401430638063962E-2</v>
      </c>
      <c r="Q1544" s="7">
        <f t="shared" si="364"/>
        <v>5.2642718194945912E-3</v>
      </c>
      <c r="R1544" s="7">
        <f t="shared" si="365"/>
        <v>1.2286667592720959E-2</v>
      </c>
      <c r="S1544" s="7">
        <f t="shared" si="366"/>
        <v>1.6099707670855036E-2</v>
      </c>
      <c r="T1544" s="7">
        <f t="shared" si="367"/>
        <v>9.9259351747001488E-3</v>
      </c>
      <c r="U1544" s="7">
        <f t="shared" si="368"/>
        <v>5.9002585577025202E-2</v>
      </c>
      <c r="V1544" s="7">
        <f t="shared" si="369"/>
        <v>-1.698168897502259E-3</v>
      </c>
      <c r="W1544" s="7">
        <f t="shared" si="370"/>
        <v>-7.9616004475647692E-3</v>
      </c>
      <c r="X1544" s="7">
        <f t="shared" si="371"/>
        <v>1.5390277782735405E-2</v>
      </c>
      <c r="Y1544" s="7">
        <f t="shared" si="372"/>
        <v>2.1724564622259025E-4</v>
      </c>
      <c r="Z1544" s="7">
        <v>2.931E-3</v>
      </c>
      <c r="AA1544" s="7">
        <f t="shared" si="373"/>
        <v>1.6194685919980606E-2</v>
      </c>
      <c r="AB1544" s="7">
        <f t="shared" si="374"/>
        <v>1.6749484878331083E-2</v>
      </c>
      <c r="AE1544" s="6">
        <v>45706</v>
      </c>
      <c r="AF1544" s="7">
        <v>15.35</v>
      </c>
      <c r="AG1544" s="7">
        <v>27.47</v>
      </c>
      <c r="AH1544" s="7">
        <v>84.51</v>
      </c>
      <c r="AI1544" s="7">
        <f t="shared" si="360"/>
        <v>4.25</v>
      </c>
      <c r="AJ1544" s="7">
        <v>6.4</v>
      </c>
      <c r="AK1544" s="7">
        <v>49.215000000000003</v>
      </c>
      <c r="AL1544" s="7">
        <f t="shared" si="361"/>
        <v>42.815000000000005</v>
      </c>
      <c r="AM1544" s="7">
        <v>4.33</v>
      </c>
      <c r="AN1544" s="7">
        <v>4.29</v>
      </c>
      <c r="AO1544" s="7">
        <v>4.55</v>
      </c>
      <c r="AP1544" s="7">
        <f t="shared" si="362"/>
        <v>0.25999999999999979</v>
      </c>
      <c r="AQ1544" s="7">
        <v>2.4500000000000002</v>
      </c>
      <c r="AR1544" s="7">
        <v>127.2906</v>
      </c>
      <c r="AS1544" s="7">
        <v>2931.6001000000001</v>
      </c>
      <c r="AT1544" s="14">
        <v>316.52800000000002</v>
      </c>
      <c r="AU1544" s="14">
        <v>99.292500000000004</v>
      </c>
      <c r="AV1544" s="14">
        <v>71.8</v>
      </c>
      <c r="AY1544" s="6">
        <v>45706</v>
      </c>
      <c r="AZ1544" s="12">
        <v>0</v>
      </c>
      <c r="BA1544" s="12">
        <v>0</v>
      </c>
      <c r="BB1544" s="12">
        <v>0</v>
      </c>
      <c r="BE1544" s="6">
        <v>45706</v>
      </c>
      <c r="BF1544" t="s">
        <v>58</v>
      </c>
      <c r="BG1544" s="52">
        <v>5</v>
      </c>
    </row>
    <row r="1545" spans="1:59" x14ac:dyDescent="0.2">
      <c r="A1545" s="6">
        <v>45707</v>
      </c>
      <c r="B1545" s="12">
        <v>106.6361</v>
      </c>
      <c r="C1545" s="12">
        <v>150.45910000000001</v>
      </c>
      <c r="D1545" s="12">
        <v>96.272499999999994</v>
      </c>
      <c r="E1545" s="12">
        <v>49.655500000000004</v>
      </c>
      <c r="F1545" s="12">
        <v>216.73079999999999</v>
      </c>
      <c r="G1545" s="12">
        <v>15.976900000000001</v>
      </c>
      <c r="H1545" s="12">
        <v>16.5108</v>
      </c>
      <c r="I1545" s="12">
        <v>41.405999999999999</v>
      </c>
      <c r="J1545" s="12">
        <v>18.638300000000001</v>
      </c>
      <c r="K1545" s="12">
        <v>87.477699999999999</v>
      </c>
      <c r="L1545" s="12">
        <v>72.58</v>
      </c>
      <c r="M1545" s="12">
        <v>76.34</v>
      </c>
      <c r="O1545" s="6">
        <v>45707</v>
      </c>
      <c r="P1545" s="7">
        <f t="shared" si="363"/>
        <v>1.451781549345992E-3</v>
      </c>
      <c r="Q1545" s="7">
        <f t="shared" si="364"/>
        <v>6.8291015942014135E-3</v>
      </c>
      <c r="R1545" s="7">
        <f t="shared" si="365"/>
        <v>2.1521582885046665E-2</v>
      </c>
      <c r="S1545" s="7">
        <f t="shared" si="366"/>
        <v>4.3079241747435423E-2</v>
      </c>
      <c r="T1545" s="7">
        <f t="shared" si="367"/>
        <v>1.4547178024837746E-2</v>
      </c>
      <c r="U1545" s="7">
        <f t="shared" si="368"/>
        <v>-4.964549796932119E-2</v>
      </c>
      <c r="V1545" s="7">
        <f t="shared" si="369"/>
        <v>-1.1974676885141115E-2</v>
      </c>
      <c r="W1545" s="7">
        <f t="shared" si="370"/>
        <v>-2.1006615367665758E-2</v>
      </c>
      <c r="X1545" s="7">
        <f t="shared" si="371"/>
        <v>-8.9095062612281097E-3</v>
      </c>
      <c r="Y1545" s="7">
        <f t="shared" si="372"/>
        <v>1.0974827643343556E-4</v>
      </c>
      <c r="Z1545" s="7">
        <v>2.3519999999999999E-3</v>
      </c>
      <c r="AA1545" s="7">
        <f t="shared" si="373"/>
        <v>5.1108613218341552E-3</v>
      </c>
      <c r="AB1545" s="7">
        <f t="shared" si="374"/>
        <v>-1.5706809511829341E-3</v>
      </c>
      <c r="AE1545" s="6">
        <v>45707</v>
      </c>
      <c r="AF1545" s="7">
        <v>15.27</v>
      </c>
      <c r="AG1545" s="7">
        <v>28.36</v>
      </c>
      <c r="AH1545" s="7">
        <v>83.86</v>
      </c>
      <c r="AI1545" s="7">
        <f t="shared" si="360"/>
        <v>3.7600000000000051</v>
      </c>
      <c r="AJ1545" s="7">
        <v>7.15</v>
      </c>
      <c r="AK1545" s="7">
        <v>48.264000000000003</v>
      </c>
      <c r="AL1545" s="7">
        <f t="shared" si="361"/>
        <v>41.114000000000004</v>
      </c>
      <c r="AM1545" s="7">
        <v>4.33</v>
      </c>
      <c r="AN1545" s="7">
        <v>4.28</v>
      </c>
      <c r="AO1545" s="7">
        <v>4.53</v>
      </c>
      <c r="AP1545" s="7">
        <f t="shared" si="362"/>
        <v>0.25</v>
      </c>
      <c r="AQ1545" s="7">
        <v>2.4500000000000002</v>
      </c>
      <c r="AR1545" s="7">
        <v>127.7317</v>
      </c>
      <c r="AS1545" s="7">
        <v>2919.3998999999999</v>
      </c>
      <c r="AT1545" s="14">
        <v>316.52800000000002</v>
      </c>
      <c r="AU1545" s="14">
        <v>99.292500000000004</v>
      </c>
      <c r="AV1545" s="14">
        <v>71.8</v>
      </c>
      <c r="AY1545" s="6">
        <v>45707</v>
      </c>
      <c r="AZ1545" s="12">
        <v>0</v>
      </c>
      <c r="BA1545" s="12">
        <v>0</v>
      </c>
      <c r="BB1545" s="12">
        <v>0</v>
      </c>
      <c r="BE1545" s="6">
        <v>45707</v>
      </c>
      <c r="BF1545" t="s">
        <v>58</v>
      </c>
      <c r="BG1545" s="52">
        <v>5</v>
      </c>
    </row>
    <row r="1546" spans="1:59" x14ac:dyDescent="0.2">
      <c r="A1546" s="6">
        <v>45708</v>
      </c>
      <c r="B1546" s="12">
        <v>108.2796</v>
      </c>
      <c r="C1546" s="12">
        <v>151.95189999999999</v>
      </c>
      <c r="D1546" s="12">
        <v>98.622</v>
      </c>
      <c r="E1546" s="12">
        <v>50.726700000000001</v>
      </c>
      <c r="F1546" s="12">
        <v>224.7637</v>
      </c>
      <c r="G1546" s="12">
        <v>16.403300000000002</v>
      </c>
      <c r="H1546" s="12">
        <v>15.876099999999999</v>
      </c>
      <c r="I1546" s="12">
        <v>40.971400000000003</v>
      </c>
      <c r="J1546" s="12">
        <v>18.471599999999999</v>
      </c>
      <c r="K1546" s="12">
        <v>87.496799999999993</v>
      </c>
      <c r="L1546" s="12">
        <v>72.88</v>
      </c>
      <c r="M1546" s="12">
        <v>76.95</v>
      </c>
      <c r="O1546" s="6">
        <v>45708</v>
      </c>
      <c r="P1546" s="7">
        <f t="shared" si="363"/>
        <v>1.5294667054154467E-2</v>
      </c>
      <c r="Q1546" s="7">
        <f t="shared" si="364"/>
        <v>9.8727369398902629E-3</v>
      </c>
      <c r="R1546" s="7">
        <f t="shared" si="365"/>
        <v>2.4111648369852287E-2</v>
      </c>
      <c r="S1546" s="7">
        <f t="shared" si="366"/>
        <v>2.134323941259059E-2</v>
      </c>
      <c r="T1546" s="7">
        <f t="shared" si="367"/>
        <v>3.6393597690199619E-2</v>
      </c>
      <c r="U1546" s="7">
        <f t="shared" si="368"/>
        <v>2.6338605071878921E-2</v>
      </c>
      <c r="V1546" s="7">
        <f t="shared" si="369"/>
        <v>-3.9199878522829995E-2</v>
      </c>
      <c r="W1546" s="7">
        <f t="shared" si="370"/>
        <v>-1.0551535546680585E-2</v>
      </c>
      <c r="X1546" s="7">
        <f t="shared" si="371"/>
        <v>-8.9841859596855676E-3</v>
      </c>
      <c r="Y1546" s="7">
        <f t="shared" si="372"/>
        <v>2.1831752713518909E-4</v>
      </c>
      <c r="Z1546" s="7">
        <v>-4.169E-3</v>
      </c>
      <c r="AA1546" s="7">
        <f t="shared" si="373"/>
        <v>4.1248511667785672E-3</v>
      </c>
      <c r="AB1546" s="7">
        <f t="shared" si="374"/>
        <v>7.9588129678045232E-3</v>
      </c>
      <c r="AE1546" s="6">
        <v>45708</v>
      </c>
      <c r="AF1546" s="7">
        <v>15.66</v>
      </c>
      <c r="AG1546" s="7">
        <v>29.3</v>
      </c>
      <c r="AH1546" s="7">
        <v>86.26</v>
      </c>
      <c r="AI1546" s="7">
        <f t="shared" si="360"/>
        <v>4.0700000000000074</v>
      </c>
      <c r="AJ1546" s="7">
        <v>5.62</v>
      </c>
      <c r="AK1546" s="7">
        <v>47.494</v>
      </c>
      <c r="AL1546" s="7">
        <f t="shared" si="361"/>
        <v>41.874000000000002</v>
      </c>
      <c r="AM1546" s="7">
        <v>4.33</v>
      </c>
      <c r="AN1546" s="7">
        <v>4.28</v>
      </c>
      <c r="AO1546" s="7">
        <v>4.5</v>
      </c>
      <c r="AP1546" s="7">
        <f t="shared" si="362"/>
        <v>0.21999999999999975</v>
      </c>
      <c r="AQ1546" s="7">
        <v>2.4500000000000002</v>
      </c>
      <c r="AR1546" s="7">
        <v>127.1126</v>
      </c>
      <c r="AS1546" s="7">
        <v>2940</v>
      </c>
      <c r="AT1546" s="14">
        <v>316.52800000000002</v>
      </c>
      <c r="AU1546" s="14">
        <v>99.292500000000004</v>
      </c>
      <c r="AV1546" s="14">
        <v>71.8</v>
      </c>
      <c r="AY1546" s="6">
        <v>45708</v>
      </c>
      <c r="AZ1546" s="12">
        <v>0</v>
      </c>
      <c r="BA1546" s="12">
        <v>0</v>
      </c>
      <c r="BB1546" s="12">
        <v>0</v>
      </c>
      <c r="BE1546" s="6">
        <v>45708</v>
      </c>
      <c r="BF1546" t="s">
        <v>58</v>
      </c>
      <c r="BG1546" s="52">
        <v>5</v>
      </c>
    </row>
    <row r="1547" spans="1:59" x14ac:dyDescent="0.2">
      <c r="A1547" s="6">
        <v>45709</v>
      </c>
      <c r="B1547" s="12">
        <v>107.01309999999999</v>
      </c>
      <c r="C1547" s="12">
        <v>150.16239999999999</v>
      </c>
      <c r="D1547" s="12">
        <v>94.6965</v>
      </c>
      <c r="E1547" s="12">
        <v>49.1004</v>
      </c>
      <c r="F1547" s="12">
        <v>219.05850000000001</v>
      </c>
      <c r="G1547" s="12">
        <v>15.243</v>
      </c>
      <c r="H1547" s="12">
        <v>15.6677</v>
      </c>
      <c r="I1547" s="12">
        <v>39.822099999999999</v>
      </c>
      <c r="J1547" s="12">
        <v>17.9621</v>
      </c>
      <c r="K1547" s="12">
        <v>87.525499999999994</v>
      </c>
      <c r="L1547" s="12">
        <v>70.72</v>
      </c>
      <c r="M1547" s="12">
        <v>74.88</v>
      </c>
      <c r="O1547" s="6">
        <v>45709</v>
      </c>
      <c r="P1547" s="7">
        <f t="shared" si="363"/>
        <v>-1.1765513738419215E-2</v>
      </c>
      <c r="Q1547" s="7">
        <f t="shared" si="364"/>
        <v>-1.1846648295775761E-2</v>
      </c>
      <c r="R1547" s="7">
        <f t="shared" si="365"/>
        <v>-4.0617319760722519E-2</v>
      </c>
      <c r="S1547" s="7">
        <f t="shared" si="366"/>
        <v>-3.2585217789821125E-2</v>
      </c>
      <c r="T1547" s="7">
        <f t="shared" si="367"/>
        <v>-2.5710810679316534E-2</v>
      </c>
      <c r="U1547" s="7">
        <f t="shared" si="368"/>
        <v>-7.336215282071272E-2</v>
      </c>
      <c r="V1547" s="7">
        <f t="shared" si="369"/>
        <v>-1.321356540314346E-2</v>
      </c>
      <c r="W1547" s="7">
        <f t="shared" si="370"/>
        <v>-2.8452227756421703E-2</v>
      </c>
      <c r="X1547" s="7">
        <f t="shared" si="371"/>
        <v>-2.7970434879868476E-2</v>
      </c>
      <c r="Y1547" s="7">
        <f t="shared" si="372"/>
        <v>3.2795821169349275E-4</v>
      </c>
      <c r="Z1547" s="7">
        <v>-1.7252E-2</v>
      </c>
      <c r="AA1547" s="7">
        <f t="shared" si="373"/>
        <v>-3.0085834622314848E-2</v>
      </c>
      <c r="AB1547" s="7">
        <f t="shared" si="374"/>
        <v>-2.7269028115551749E-2</v>
      </c>
      <c r="AE1547" s="6">
        <v>45709</v>
      </c>
      <c r="AF1547" s="7">
        <v>18.21</v>
      </c>
      <c r="AG1547" s="7">
        <v>35.79</v>
      </c>
      <c r="AH1547" s="7">
        <v>91.83</v>
      </c>
      <c r="AI1547" s="7">
        <f t="shared" si="360"/>
        <v>4.1599999999999966</v>
      </c>
      <c r="AJ1547" s="7">
        <v>4.43</v>
      </c>
      <c r="AK1547" s="7">
        <v>47.195</v>
      </c>
      <c r="AL1547" s="7">
        <f t="shared" si="361"/>
        <v>42.765000000000001</v>
      </c>
      <c r="AM1547" s="7">
        <v>4.33</v>
      </c>
      <c r="AN1547" s="7">
        <v>4.1900000000000004</v>
      </c>
      <c r="AO1547" s="7">
        <v>4.42</v>
      </c>
      <c r="AP1547" s="7">
        <f t="shared" si="362"/>
        <v>0.22999999999999954</v>
      </c>
      <c r="AQ1547" s="7">
        <v>2.42</v>
      </c>
      <c r="AR1547" s="7">
        <v>127.1408</v>
      </c>
      <c r="AS1547" s="7">
        <v>2937.6001000000001</v>
      </c>
      <c r="AT1547" s="14">
        <v>316.52800000000002</v>
      </c>
      <c r="AU1547" s="14">
        <v>99.292500000000004</v>
      </c>
      <c r="AV1547" s="14">
        <v>71.8</v>
      </c>
      <c r="AY1547" s="6">
        <v>45709</v>
      </c>
      <c r="AZ1547" s="12">
        <v>0</v>
      </c>
      <c r="BA1547" s="12">
        <v>0</v>
      </c>
      <c r="BB1547" s="12">
        <v>0</v>
      </c>
      <c r="BE1547" s="6">
        <v>45709</v>
      </c>
      <c r="BF1547" t="s">
        <v>58</v>
      </c>
      <c r="BG1547" s="52">
        <v>5</v>
      </c>
    </row>
    <row r="1548" spans="1:59" x14ac:dyDescent="0.2">
      <c r="A1548" s="6">
        <v>45712</v>
      </c>
      <c r="B1548" s="12">
        <v>107.57380000000001</v>
      </c>
      <c r="C1548" s="12">
        <v>151.09059999999999</v>
      </c>
      <c r="D1548" s="12">
        <v>95.547300000000007</v>
      </c>
      <c r="E1548" s="12">
        <v>48.555100000000003</v>
      </c>
      <c r="F1548" s="12">
        <v>217.69159999999999</v>
      </c>
      <c r="G1548" s="12">
        <v>15.054600000000001</v>
      </c>
      <c r="H1548" s="12">
        <v>15.4877</v>
      </c>
      <c r="I1548" s="12">
        <v>40.517499999999998</v>
      </c>
      <c r="J1548" s="12">
        <v>17.573</v>
      </c>
      <c r="K1548" s="12">
        <v>87.534999999999997</v>
      </c>
      <c r="L1548" s="12">
        <v>71.06</v>
      </c>
      <c r="M1548" s="12">
        <v>74.89</v>
      </c>
      <c r="O1548" s="6">
        <v>45712</v>
      </c>
      <c r="P1548" s="7">
        <f t="shared" si="363"/>
        <v>5.2258667797932369E-3</v>
      </c>
      <c r="Q1548" s="7">
        <f t="shared" si="364"/>
        <v>6.1622817848462725E-3</v>
      </c>
      <c r="R1548" s="7">
        <f t="shared" si="365"/>
        <v>8.9443721384828857E-3</v>
      </c>
      <c r="S1548" s="7">
        <f t="shared" si="366"/>
        <v>-1.1167945842473936E-2</v>
      </c>
      <c r="T1548" s="7">
        <f t="shared" si="367"/>
        <v>-6.2594351460287297E-3</v>
      </c>
      <c r="U1548" s="7">
        <f t="shared" si="368"/>
        <v>-1.2436788945073711E-2</v>
      </c>
      <c r="V1548" s="7">
        <f t="shared" si="369"/>
        <v>-1.1555107801747793E-2</v>
      </c>
      <c r="W1548" s="7">
        <f t="shared" si="370"/>
        <v>1.7311944986720198E-2</v>
      </c>
      <c r="X1548" s="7">
        <f t="shared" si="371"/>
        <v>-2.1900349329314374E-2</v>
      </c>
      <c r="Y1548" s="7">
        <f t="shared" si="372"/>
        <v>1.085339069559948E-4</v>
      </c>
      <c r="Z1548" s="7">
        <v>-4.561E-3</v>
      </c>
      <c r="AA1548" s="7">
        <f t="shared" si="373"/>
        <v>4.7961722634930135E-3</v>
      </c>
      <c r="AB1548" s="7">
        <f t="shared" si="374"/>
        <v>1.3353809193916634E-4</v>
      </c>
      <c r="AE1548" s="6">
        <v>45712</v>
      </c>
      <c r="AF1548" s="7">
        <v>18.98</v>
      </c>
      <c r="AG1548" s="7">
        <v>31.3</v>
      </c>
      <c r="AH1548" s="7">
        <v>88.44</v>
      </c>
      <c r="AI1548" s="7">
        <f t="shared" si="360"/>
        <v>3.8299999999999983</v>
      </c>
      <c r="AJ1548" s="7">
        <v>3.86</v>
      </c>
      <c r="AK1548" s="7">
        <v>47.143999999999998</v>
      </c>
      <c r="AL1548" s="7">
        <f t="shared" si="361"/>
        <v>43.283999999999999</v>
      </c>
      <c r="AM1548" s="7">
        <v>4.33</v>
      </c>
      <c r="AN1548" s="7">
        <v>4.13</v>
      </c>
      <c r="AO1548" s="7">
        <v>4.4000000000000004</v>
      </c>
      <c r="AP1548" s="7">
        <f t="shared" si="362"/>
        <v>0.27000000000000046</v>
      </c>
      <c r="AQ1548" s="7">
        <v>2.42</v>
      </c>
      <c r="AR1548" s="7">
        <v>127.1921</v>
      </c>
      <c r="AS1548" s="7">
        <v>2947.8998999999999</v>
      </c>
      <c r="AT1548" s="14">
        <v>316.52800000000002</v>
      </c>
      <c r="AU1548" s="14">
        <v>99.292500000000004</v>
      </c>
      <c r="AV1548" s="14">
        <v>71.8</v>
      </c>
      <c r="AY1548" s="6">
        <v>45712</v>
      </c>
      <c r="AZ1548" s="12">
        <v>0</v>
      </c>
      <c r="BA1548" s="12">
        <v>0</v>
      </c>
      <c r="BB1548" s="12">
        <v>0</v>
      </c>
      <c r="BE1548" s="6">
        <v>45712</v>
      </c>
      <c r="BF1548" t="s">
        <v>58</v>
      </c>
      <c r="BG1548" s="52">
        <v>5</v>
      </c>
    </row>
    <row r="1549" spans="1:59" x14ac:dyDescent="0.2">
      <c r="A1549" s="6">
        <v>45713</v>
      </c>
      <c r="B1549" s="12">
        <v>106.08499999999999</v>
      </c>
      <c r="C1549" s="12">
        <v>149.68389999999999</v>
      </c>
      <c r="D1549" s="12">
        <v>93.864999999999995</v>
      </c>
      <c r="E1549" s="12">
        <v>47.610500000000002</v>
      </c>
      <c r="F1549" s="12">
        <v>213.9871</v>
      </c>
      <c r="G1549" s="12">
        <v>13.993399999999999</v>
      </c>
      <c r="H1549" s="12">
        <v>14.9383</v>
      </c>
      <c r="I1549" s="12">
        <v>39.754399999999997</v>
      </c>
      <c r="J1549" s="12">
        <v>17.526700000000002</v>
      </c>
      <c r="K1549" s="12">
        <v>87.534999999999997</v>
      </c>
      <c r="L1549" s="12">
        <v>69.150000000000006</v>
      </c>
      <c r="M1549" s="12">
        <v>73.11</v>
      </c>
      <c r="O1549" s="6">
        <v>45713</v>
      </c>
      <c r="P1549" s="7">
        <f t="shared" si="363"/>
        <v>-1.3936464089232296E-2</v>
      </c>
      <c r="Q1549" s="7">
        <f t="shared" si="364"/>
        <v>-9.3539196752500872E-3</v>
      </c>
      <c r="R1549" s="7">
        <f t="shared" si="365"/>
        <v>-1.7763833053878311E-2</v>
      </c>
      <c r="S1549" s="7">
        <f t="shared" si="366"/>
        <v>-1.9645910417667403E-2</v>
      </c>
      <c r="T1549" s="7">
        <f t="shared" si="367"/>
        <v>-1.7163649455985201E-2</v>
      </c>
      <c r="U1549" s="7">
        <f t="shared" si="368"/>
        <v>-7.3097802448186422E-2</v>
      </c>
      <c r="V1549" s="7">
        <f t="shared" si="369"/>
        <v>-3.6117775768925123E-2</v>
      </c>
      <c r="W1549" s="7">
        <f t="shared" si="370"/>
        <v>-1.9013452751785224E-2</v>
      </c>
      <c r="X1549" s="7">
        <f t="shared" si="371"/>
        <v>-2.6382007170655318E-3</v>
      </c>
      <c r="Y1549" s="7">
        <f t="shared" si="372"/>
        <v>0</v>
      </c>
      <c r="Z1549" s="7">
        <v>-4.986E-3</v>
      </c>
      <c r="AA1549" s="7">
        <f t="shared" si="373"/>
        <v>-2.7246532482113776E-2</v>
      </c>
      <c r="AB1549" s="7">
        <f t="shared" si="374"/>
        <v>-2.4055213956051189E-2</v>
      </c>
      <c r="AE1549" s="6">
        <v>45713</v>
      </c>
      <c r="AF1549" s="7">
        <v>19.43</v>
      </c>
      <c r="AG1549" s="7">
        <v>32.770000000000003</v>
      </c>
      <c r="AH1549" s="7">
        <v>96.61</v>
      </c>
      <c r="AI1549" s="7">
        <f t="shared" si="360"/>
        <v>3.9599999999999937</v>
      </c>
      <c r="AJ1549" s="7">
        <v>3.88</v>
      </c>
      <c r="AK1549" s="7">
        <v>44.290999999999997</v>
      </c>
      <c r="AL1549" s="7">
        <f t="shared" si="361"/>
        <v>40.410999999999994</v>
      </c>
      <c r="AM1549" s="7">
        <v>4.33</v>
      </c>
      <c r="AN1549" s="7">
        <v>4.07</v>
      </c>
      <c r="AO1549" s="7">
        <v>4.3</v>
      </c>
      <c r="AP1549" s="7">
        <f t="shared" si="362"/>
        <v>0.22999999999999954</v>
      </c>
      <c r="AQ1549" s="7">
        <v>2.38</v>
      </c>
      <c r="AR1549" s="7">
        <v>127.37520000000001</v>
      </c>
      <c r="AS1549" s="7">
        <v>2904.5</v>
      </c>
      <c r="AT1549" s="14">
        <v>316.52800000000002</v>
      </c>
      <c r="AU1549" s="14">
        <v>99.292500000000004</v>
      </c>
      <c r="AV1549" s="14">
        <v>71.8</v>
      </c>
      <c r="AY1549" s="6">
        <v>45713</v>
      </c>
      <c r="AZ1549" s="12">
        <v>0</v>
      </c>
      <c r="BA1549" s="12">
        <v>0</v>
      </c>
      <c r="BB1549" s="12">
        <v>0</v>
      </c>
      <c r="BE1549" s="6">
        <v>45713</v>
      </c>
      <c r="BF1549" t="s">
        <v>58</v>
      </c>
      <c r="BG1549" s="52">
        <v>5</v>
      </c>
    </row>
    <row r="1550" spans="1:59" x14ac:dyDescent="0.2">
      <c r="A1550" s="6">
        <v>45714</v>
      </c>
      <c r="B1550" s="12">
        <v>105.824</v>
      </c>
      <c r="C1550" s="12">
        <v>148.45910000000001</v>
      </c>
      <c r="D1550" s="12">
        <v>92.946399999999997</v>
      </c>
      <c r="E1550" s="12">
        <v>47.279400000000003</v>
      </c>
      <c r="F1550" s="12">
        <v>216.9091</v>
      </c>
      <c r="G1550" s="12">
        <v>14.082700000000001</v>
      </c>
      <c r="H1550" s="12">
        <v>15.127800000000001</v>
      </c>
      <c r="I1550" s="12">
        <v>39.368099999999998</v>
      </c>
      <c r="J1550" s="12">
        <v>17.748999999999999</v>
      </c>
      <c r="K1550" s="12">
        <v>87.554100000000005</v>
      </c>
      <c r="L1550" s="12">
        <v>68.87</v>
      </c>
      <c r="M1550" s="12">
        <v>73.489999999999995</v>
      </c>
      <c r="O1550" s="6">
        <v>45714</v>
      </c>
      <c r="P1550" s="7">
        <f t="shared" si="363"/>
        <v>-2.4633227656974759E-3</v>
      </c>
      <c r="Q1550" s="7">
        <f t="shared" si="364"/>
        <v>-8.2162377796032877E-3</v>
      </c>
      <c r="R1550" s="7">
        <f t="shared" si="365"/>
        <v>-9.8345968591865649E-3</v>
      </c>
      <c r="S1550" s="7">
        <f t="shared" si="366"/>
        <v>-6.9786424846713154E-3</v>
      </c>
      <c r="T1550" s="7">
        <f t="shared" si="367"/>
        <v>1.3562638939553298E-2</v>
      </c>
      <c r="U1550" s="7">
        <f t="shared" si="368"/>
        <v>6.3613038232281614E-3</v>
      </c>
      <c r="V1550" s="7">
        <f t="shared" si="369"/>
        <v>1.2605726007532566E-2</v>
      </c>
      <c r="W1550" s="7">
        <f t="shared" si="370"/>
        <v>-9.7646831037823123E-3</v>
      </c>
      <c r="X1550" s="7">
        <f t="shared" si="371"/>
        <v>1.2603743810565879E-2</v>
      </c>
      <c r="Y1550" s="7">
        <f t="shared" si="372"/>
        <v>2.1817463309567115E-4</v>
      </c>
      <c r="Z1550" s="7">
        <v>5.0500000000000002E-4</v>
      </c>
      <c r="AA1550" s="7">
        <f t="shared" si="373"/>
        <v>-4.0573885541604097E-3</v>
      </c>
      <c r="AB1550" s="7">
        <f t="shared" si="374"/>
        <v>5.1841862355552354E-3</v>
      </c>
      <c r="AE1550" s="6">
        <v>45714</v>
      </c>
      <c r="AF1550" s="7">
        <v>19.100000000000001</v>
      </c>
      <c r="AG1550" s="7">
        <v>33.36</v>
      </c>
      <c r="AH1550" s="7">
        <v>97.52</v>
      </c>
      <c r="AI1550" s="7">
        <f t="shared" si="360"/>
        <v>4.6199999999999903</v>
      </c>
      <c r="AJ1550" s="7">
        <v>3.9</v>
      </c>
      <c r="AK1550" s="7">
        <v>41.335999999999999</v>
      </c>
      <c r="AL1550" s="7">
        <f t="shared" si="361"/>
        <v>37.436</v>
      </c>
      <c r="AM1550" s="7">
        <v>4.33</v>
      </c>
      <c r="AN1550" s="7">
        <v>4.05</v>
      </c>
      <c r="AO1550" s="7">
        <v>4.25</v>
      </c>
      <c r="AP1550" s="7">
        <f t="shared" si="362"/>
        <v>0.20000000000000018</v>
      </c>
      <c r="AQ1550" s="7">
        <v>2.36</v>
      </c>
      <c r="AR1550" s="7">
        <v>127.2822</v>
      </c>
      <c r="AS1550" s="7">
        <v>2916.8</v>
      </c>
      <c r="AT1550" s="14">
        <v>316.52800000000002</v>
      </c>
      <c r="AU1550" s="14">
        <v>99.292500000000004</v>
      </c>
      <c r="AV1550" s="14">
        <v>71.8</v>
      </c>
      <c r="AY1550" s="6">
        <v>45714</v>
      </c>
      <c r="AZ1550" s="12">
        <v>0</v>
      </c>
      <c r="BA1550" s="12">
        <v>0</v>
      </c>
      <c r="BB1550" s="12">
        <v>0</v>
      </c>
      <c r="BE1550" s="6">
        <v>45714</v>
      </c>
      <c r="BF1550" t="s">
        <v>58</v>
      </c>
      <c r="BG1550" s="52">
        <v>5</v>
      </c>
    </row>
    <row r="1551" spans="1:59" x14ac:dyDescent="0.2">
      <c r="A1551" s="6">
        <v>45715</v>
      </c>
      <c r="B1551" s="12">
        <v>106.491</v>
      </c>
      <c r="C1551" s="12">
        <v>149.92320000000001</v>
      </c>
      <c r="D1551" s="12">
        <v>94.145399999999995</v>
      </c>
      <c r="E1551" s="12">
        <v>47.376800000000003</v>
      </c>
      <c r="F1551" s="12">
        <v>217.84020000000001</v>
      </c>
      <c r="G1551" s="12">
        <v>13.805</v>
      </c>
      <c r="H1551" s="12">
        <v>14.502599999999999</v>
      </c>
      <c r="I1551" s="12">
        <v>38.083500000000001</v>
      </c>
      <c r="J1551" s="12">
        <v>17.545200000000001</v>
      </c>
      <c r="K1551" s="12">
        <v>87.563599999999994</v>
      </c>
      <c r="L1551" s="12">
        <v>70.62</v>
      </c>
      <c r="M1551" s="12">
        <v>75.010000000000005</v>
      </c>
      <c r="O1551" s="6">
        <v>45715</v>
      </c>
      <c r="P1551" s="7">
        <f t="shared" si="363"/>
        <v>6.2831377369228008E-3</v>
      </c>
      <c r="Q1551" s="7">
        <f t="shared" si="364"/>
        <v>9.8136635474607645E-3</v>
      </c>
      <c r="R1551" s="7">
        <f t="shared" si="365"/>
        <v>1.2817412787429596E-2</v>
      </c>
      <c r="S1551" s="7">
        <f t="shared" si="366"/>
        <v>2.0579747417748123E-3</v>
      </c>
      <c r="T1551" s="7">
        <f t="shared" si="367"/>
        <v>4.2833946994756886E-3</v>
      </c>
      <c r="U1551" s="7">
        <f t="shared" si="368"/>
        <v>-1.991624832755497E-2</v>
      </c>
      <c r="V1551" s="7">
        <f t="shared" si="369"/>
        <v>-4.2206167053342437E-2</v>
      </c>
      <c r="W1551" s="7">
        <f t="shared" si="370"/>
        <v>-3.3174726230326954E-2</v>
      </c>
      <c r="X1551" s="7">
        <f t="shared" si="371"/>
        <v>-1.1548768076953753E-2</v>
      </c>
      <c r="Y1551" s="7">
        <f t="shared" si="372"/>
        <v>1.0849845571637027E-4</v>
      </c>
      <c r="Z1551" s="7">
        <v>-1.6091000000000001E-2</v>
      </c>
      <c r="AA1551" s="7">
        <f t="shared" si="373"/>
        <v>2.5092720943633507E-2</v>
      </c>
      <c r="AB1551" s="7">
        <f t="shared" si="374"/>
        <v>2.0472095440765174E-2</v>
      </c>
      <c r="AE1551" s="6">
        <v>45715</v>
      </c>
      <c r="AF1551" s="7">
        <v>21.13</v>
      </c>
      <c r="AG1551" s="7">
        <v>31.72</v>
      </c>
      <c r="AH1551" s="7">
        <v>96.27</v>
      </c>
      <c r="AI1551" s="7">
        <f t="shared" si="360"/>
        <v>4.3900000000000006</v>
      </c>
      <c r="AJ1551" s="7">
        <v>3.91</v>
      </c>
      <c r="AK1551" s="7">
        <v>44.93</v>
      </c>
      <c r="AL1551" s="7">
        <f t="shared" si="361"/>
        <v>41.019999999999996</v>
      </c>
      <c r="AM1551" s="7">
        <v>4.33</v>
      </c>
      <c r="AN1551" s="7">
        <v>4.07</v>
      </c>
      <c r="AO1551" s="7">
        <v>4.29</v>
      </c>
      <c r="AP1551" s="7">
        <f t="shared" si="362"/>
        <v>0.21999999999999975</v>
      </c>
      <c r="AQ1551" s="7">
        <v>2.37</v>
      </c>
      <c r="AR1551" s="7">
        <v>127.9704</v>
      </c>
      <c r="AS1551" s="7">
        <v>2883.2</v>
      </c>
      <c r="AT1551" s="14">
        <v>316.52800000000002</v>
      </c>
      <c r="AU1551" s="14">
        <v>99.292500000000004</v>
      </c>
      <c r="AV1551" s="14">
        <v>71.8</v>
      </c>
      <c r="AY1551" s="6">
        <v>45715</v>
      </c>
      <c r="AZ1551" s="12">
        <v>0</v>
      </c>
      <c r="BA1551" s="12">
        <v>0</v>
      </c>
      <c r="BB1551" s="12">
        <v>0</v>
      </c>
      <c r="BE1551" s="6">
        <v>45715</v>
      </c>
      <c r="BF1551" t="s">
        <v>58</v>
      </c>
      <c r="BG1551" s="52">
        <v>5</v>
      </c>
    </row>
    <row r="1552" spans="1:59" x14ac:dyDescent="0.2">
      <c r="A1552" s="6">
        <v>45716</v>
      </c>
      <c r="B1552" s="12">
        <v>107.6318</v>
      </c>
      <c r="C1552" s="12">
        <v>151.78919999999999</v>
      </c>
      <c r="D1552" s="12">
        <v>95.866399999999999</v>
      </c>
      <c r="E1552" s="12">
        <v>47.561799999999998</v>
      </c>
      <c r="F1552" s="12">
        <v>226.38820000000001</v>
      </c>
      <c r="G1552" s="12">
        <v>14.965299999999999</v>
      </c>
      <c r="H1552" s="12">
        <v>15.2035</v>
      </c>
      <c r="I1552" s="12">
        <v>38.489199999999997</v>
      </c>
      <c r="J1552" s="12">
        <v>17.869399999999999</v>
      </c>
      <c r="K1552" s="12">
        <v>87.582700000000003</v>
      </c>
      <c r="L1552" s="12">
        <v>69.97</v>
      </c>
      <c r="M1552" s="12">
        <v>74.760000000000005</v>
      </c>
      <c r="O1552" s="6">
        <v>45716</v>
      </c>
      <c r="P1552" s="7">
        <f t="shared" si="363"/>
        <v>1.0655668561778766E-2</v>
      </c>
      <c r="Q1552" s="7">
        <f t="shared" si="364"/>
        <v>1.2369553205956643E-2</v>
      </c>
      <c r="R1552" s="7">
        <f t="shared" si="365"/>
        <v>1.8115159829176539E-2</v>
      </c>
      <c r="S1552" s="7">
        <f t="shared" si="366"/>
        <v>3.8972606328329775E-3</v>
      </c>
      <c r="T1552" s="7">
        <f t="shared" si="367"/>
        <v>3.8489458359269528E-2</v>
      </c>
      <c r="U1552" s="7">
        <f t="shared" si="368"/>
        <v>8.0703342497420671E-2</v>
      </c>
      <c r="V1552" s="7">
        <f t="shared" si="369"/>
        <v>4.719772080645545E-2</v>
      </c>
      <c r="W1552" s="7">
        <f t="shared" si="370"/>
        <v>1.0596564996026825E-2</v>
      </c>
      <c r="X1552" s="7">
        <f t="shared" si="371"/>
        <v>1.8309344552994728E-2</v>
      </c>
      <c r="Y1552" s="7">
        <f t="shared" si="372"/>
        <v>2.1810338072494098E-4</v>
      </c>
      <c r="Z1552" s="7">
        <v>1.5485000000000001E-2</v>
      </c>
      <c r="AA1552" s="7">
        <f t="shared" si="373"/>
        <v>-9.2468117424350949E-3</v>
      </c>
      <c r="AB1552" s="7">
        <f t="shared" si="374"/>
        <v>-3.3384553941828072E-3</v>
      </c>
      <c r="AE1552" s="6">
        <v>45716</v>
      </c>
      <c r="AF1552" s="7">
        <v>19.63</v>
      </c>
      <c r="AG1552" s="7">
        <v>29.97</v>
      </c>
      <c r="AH1552" s="7">
        <v>104.46</v>
      </c>
      <c r="AI1552" s="7">
        <f t="shared" si="360"/>
        <v>4.7900000000000063</v>
      </c>
      <c r="AJ1552" s="7">
        <v>3.91</v>
      </c>
      <c r="AK1552" s="7">
        <v>44.32</v>
      </c>
      <c r="AL1552" s="7">
        <f t="shared" si="361"/>
        <v>40.409999999999997</v>
      </c>
      <c r="AM1552" s="7">
        <v>4.33</v>
      </c>
      <c r="AN1552" s="7">
        <v>3.99</v>
      </c>
      <c r="AO1552" s="7">
        <v>4.24</v>
      </c>
      <c r="AP1552" s="7">
        <f t="shared" si="362"/>
        <v>0.25</v>
      </c>
      <c r="AQ1552" s="7">
        <v>2.38</v>
      </c>
      <c r="AR1552" s="7">
        <v>128.28049999999999</v>
      </c>
      <c r="AS1552" s="7">
        <v>2836.8</v>
      </c>
      <c r="AT1552" s="14">
        <v>316.52800000000002</v>
      </c>
      <c r="AU1552" s="14">
        <v>99.292500000000004</v>
      </c>
      <c r="AV1552" s="14">
        <v>71.8</v>
      </c>
      <c r="AY1552" s="6">
        <v>45716</v>
      </c>
      <c r="AZ1552" s="12">
        <v>0</v>
      </c>
      <c r="BA1552" s="12">
        <v>0</v>
      </c>
      <c r="BB1552" s="12">
        <v>0</v>
      </c>
      <c r="BE1552" s="6">
        <v>45716</v>
      </c>
      <c r="BF1552" t="s">
        <v>58</v>
      </c>
      <c r="BG1552" s="52">
        <v>5</v>
      </c>
    </row>
    <row r="1553" spans="1:59" x14ac:dyDescent="0.2">
      <c r="A1553" s="6">
        <v>45719</v>
      </c>
      <c r="B1553" s="12">
        <v>104.18040000000001</v>
      </c>
      <c r="C1553" s="12">
        <v>146.4973</v>
      </c>
      <c r="D1553" s="12">
        <v>89.562299999999993</v>
      </c>
      <c r="E1553" s="12">
        <v>45.234299999999998</v>
      </c>
      <c r="F1553" s="12">
        <v>218.75139999999999</v>
      </c>
      <c r="G1553" s="12">
        <v>13.7951</v>
      </c>
      <c r="H1553" s="12">
        <v>15.3741</v>
      </c>
      <c r="I1553" s="12">
        <v>38.0062</v>
      </c>
      <c r="J1553" s="12">
        <v>17.628599999999999</v>
      </c>
      <c r="K1553" s="12">
        <v>87.600899999999996</v>
      </c>
      <c r="L1553" s="12">
        <v>68.63</v>
      </c>
      <c r="M1553" s="12">
        <v>72.849999999999994</v>
      </c>
      <c r="O1553" s="6">
        <v>45719</v>
      </c>
      <c r="P1553" s="7">
        <f t="shared" si="363"/>
        <v>-3.2592131279866106E-2</v>
      </c>
      <c r="Q1553" s="7">
        <f t="shared" si="364"/>
        <v>-3.5485717932298926E-2</v>
      </c>
      <c r="R1553" s="7">
        <f t="shared" si="365"/>
        <v>-6.8021083025307544E-2</v>
      </c>
      <c r="S1553" s="7">
        <f t="shared" si="366"/>
        <v>-5.0174269421636372E-2</v>
      </c>
      <c r="T1553" s="7">
        <f t="shared" si="367"/>
        <v>-3.4315299612139596E-2</v>
      </c>
      <c r="U1553" s="7">
        <f t="shared" si="368"/>
        <v>-8.1420731233300903E-2</v>
      </c>
      <c r="V1553" s="7">
        <f t="shared" si="369"/>
        <v>1.1158610890249604E-2</v>
      </c>
      <c r="W1553" s="7">
        <f t="shared" si="370"/>
        <v>-1.2628378147948925E-2</v>
      </c>
      <c r="X1553" s="7">
        <f t="shared" si="371"/>
        <v>-1.3567169622046705E-2</v>
      </c>
      <c r="Y1553" s="7">
        <f t="shared" si="372"/>
        <v>2.0778200773910083E-4</v>
      </c>
      <c r="Z1553" s="7">
        <v>-1.7675E-2</v>
      </c>
      <c r="AA1553" s="7">
        <f t="shared" si="373"/>
        <v>-1.933682183726209E-2</v>
      </c>
      <c r="AB1553" s="7">
        <f t="shared" si="374"/>
        <v>-2.5880449946148385E-2</v>
      </c>
      <c r="AE1553" s="6">
        <v>45719</v>
      </c>
      <c r="AF1553" s="7">
        <v>22.78</v>
      </c>
      <c r="AG1553" s="7">
        <v>38.520000000000003</v>
      </c>
      <c r="AH1553" s="7">
        <v>105.65</v>
      </c>
      <c r="AI1553" s="7">
        <f t="shared" si="360"/>
        <v>4.2199999999999989</v>
      </c>
      <c r="AJ1553" s="7">
        <v>3.8</v>
      </c>
      <c r="AK1553" s="7">
        <v>45.213000000000001</v>
      </c>
      <c r="AL1553" s="7">
        <f t="shared" si="361"/>
        <v>41.413000000000004</v>
      </c>
      <c r="AM1553" s="7">
        <v>4.33</v>
      </c>
      <c r="AN1553" s="7">
        <v>3.96</v>
      </c>
      <c r="AO1553" s="7">
        <v>4.16</v>
      </c>
      <c r="AP1553" s="7">
        <f t="shared" si="362"/>
        <v>0.20000000000000018</v>
      </c>
      <c r="AQ1553" s="7">
        <v>2.36</v>
      </c>
      <c r="AR1553" s="7">
        <v>127.75</v>
      </c>
      <c r="AS1553" s="7">
        <v>2890.2</v>
      </c>
      <c r="AT1553" s="14">
        <v>316.52800000000002</v>
      </c>
      <c r="AU1553" s="14">
        <v>99.292500000000004</v>
      </c>
      <c r="AV1553" s="14">
        <v>71.8</v>
      </c>
      <c r="AY1553" s="6">
        <v>45719</v>
      </c>
      <c r="AZ1553" s="12">
        <v>0</v>
      </c>
      <c r="BA1553" s="12">
        <v>0</v>
      </c>
      <c r="BB1553" s="12">
        <v>0</v>
      </c>
      <c r="BE1553" s="6">
        <v>45719</v>
      </c>
      <c r="BF1553" t="s">
        <v>58</v>
      </c>
      <c r="BG1553" s="52">
        <v>5</v>
      </c>
    </row>
    <row r="1554" spans="1:59" x14ac:dyDescent="0.2">
      <c r="A1554" s="6">
        <v>45720</v>
      </c>
      <c r="B1554" s="12">
        <v>103.96769999999999</v>
      </c>
      <c r="C1554" s="12">
        <v>145.45429999999999</v>
      </c>
      <c r="D1554" s="12">
        <v>87.638199999999998</v>
      </c>
      <c r="E1554" s="12">
        <v>45.312199999999997</v>
      </c>
      <c r="F1554" s="12">
        <v>217.8897</v>
      </c>
      <c r="G1554" s="12">
        <v>13.6562</v>
      </c>
      <c r="H1554" s="12">
        <v>15.724500000000001</v>
      </c>
      <c r="I1554" s="12">
        <v>38.015900000000002</v>
      </c>
      <c r="J1554" s="12">
        <v>17.1098</v>
      </c>
      <c r="K1554" s="12">
        <v>87.600899999999996</v>
      </c>
      <c r="L1554" s="12">
        <v>68.47</v>
      </c>
      <c r="M1554" s="12">
        <v>72.31</v>
      </c>
      <c r="O1554" s="6">
        <v>45720</v>
      </c>
      <c r="P1554" s="7">
        <f t="shared" si="363"/>
        <v>-2.0437378389226435E-3</v>
      </c>
      <c r="Q1554" s="7">
        <f t="shared" si="364"/>
        <v>-7.1450503250789447E-3</v>
      </c>
      <c r="R1554" s="7">
        <f t="shared" si="365"/>
        <v>-2.1717496558955322E-2</v>
      </c>
      <c r="S1554" s="7">
        <f t="shared" si="366"/>
        <v>1.7206632883602704E-3</v>
      </c>
      <c r="T1554" s="7">
        <f t="shared" si="367"/>
        <v>-3.9469537735307295E-3</v>
      </c>
      <c r="U1554" s="7">
        <f t="shared" si="368"/>
        <v>-1.0119825684307684E-2</v>
      </c>
      <c r="V1554" s="7">
        <f t="shared" si="369"/>
        <v>2.2535730184717027E-2</v>
      </c>
      <c r="W1554" s="7">
        <f t="shared" si="370"/>
        <v>2.5518895301873147E-4</v>
      </c>
      <c r="X1554" s="7">
        <f t="shared" si="371"/>
        <v>-2.9871184395138046E-2</v>
      </c>
      <c r="Y1554" s="7">
        <f t="shared" si="372"/>
        <v>0</v>
      </c>
      <c r="Z1554" s="7">
        <v>-1.1908E-2</v>
      </c>
      <c r="AA1554" s="7">
        <f t="shared" si="373"/>
        <v>-2.3340637875716675E-3</v>
      </c>
      <c r="AB1554" s="7">
        <f t="shared" si="374"/>
        <v>-7.440100454353251E-3</v>
      </c>
      <c r="AE1554" s="6">
        <v>45720</v>
      </c>
      <c r="AF1554" s="7">
        <v>23.51</v>
      </c>
      <c r="AG1554" s="7">
        <v>37.520000000000003</v>
      </c>
      <c r="AH1554" s="7">
        <v>108.87</v>
      </c>
      <c r="AI1554" s="7">
        <f t="shared" si="360"/>
        <v>3.8400000000000034</v>
      </c>
      <c r="AJ1554" s="7">
        <v>4.3899999999999997</v>
      </c>
      <c r="AK1554" s="7">
        <v>43.463999999999999</v>
      </c>
      <c r="AL1554" s="7">
        <f t="shared" si="361"/>
        <v>39.073999999999998</v>
      </c>
      <c r="AM1554" s="7">
        <v>4.33</v>
      </c>
      <c r="AN1554" s="7">
        <v>3.96</v>
      </c>
      <c r="AO1554" s="7">
        <v>4.22</v>
      </c>
      <c r="AP1554" s="7">
        <f t="shared" si="362"/>
        <v>0.25999999999999979</v>
      </c>
      <c r="AQ1554" s="7">
        <v>2.35</v>
      </c>
      <c r="AR1554" s="7">
        <v>127.9966</v>
      </c>
      <c r="AS1554" s="7">
        <v>2909.6001000000001</v>
      </c>
      <c r="AT1554" s="14">
        <v>316.52800000000002</v>
      </c>
      <c r="AU1554" s="14">
        <v>99.292500000000004</v>
      </c>
      <c r="AV1554" s="14">
        <v>71.8</v>
      </c>
      <c r="AY1554" s="6">
        <v>45720</v>
      </c>
      <c r="AZ1554" s="12">
        <v>0</v>
      </c>
      <c r="BA1554" s="12">
        <v>0</v>
      </c>
      <c r="BB1554" s="12">
        <v>0</v>
      </c>
      <c r="BE1554" s="6">
        <v>45720</v>
      </c>
      <c r="BF1554" t="s">
        <v>58</v>
      </c>
      <c r="BG1554" s="52">
        <v>5</v>
      </c>
    </row>
    <row r="1555" spans="1:59" x14ac:dyDescent="0.2">
      <c r="A1555" s="6">
        <v>45721</v>
      </c>
      <c r="B1555" s="12">
        <v>101.9375</v>
      </c>
      <c r="C1555" s="12">
        <v>144.31549999999999</v>
      </c>
      <c r="D1555" s="12">
        <v>85.936499999999995</v>
      </c>
      <c r="E1555" s="12">
        <v>44.318899999999999</v>
      </c>
      <c r="F1555" s="12">
        <v>215.49270000000001</v>
      </c>
      <c r="G1555" s="12">
        <v>14.112399999999999</v>
      </c>
      <c r="H1555" s="12">
        <v>14.9573</v>
      </c>
      <c r="I1555" s="12">
        <v>37.9193</v>
      </c>
      <c r="J1555" s="12">
        <v>16.8597</v>
      </c>
      <c r="K1555" s="12">
        <v>87.610500000000002</v>
      </c>
      <c r="L1555" s="12">
        <v>66.58</v>
      </c>
      <c r="M1555" s="12">
        <v>70.92</v>
      </c>
      <c r="O1555" s="6">
        <v>45721</v>
      </c>
      <c r="P1555" s="7">
        <f t="shared" si="363"/>
        <v>-1.9720393598062245E-2</v>
      </c>
      <c r="Q1555" s="7">
        <f t="shared" si="364"/>
        <v>-7.8600728094275416E-3</v>
      </c>
      <c r="R1555" s="7">
        <f t="shared" si="365"/>
        <v>-1.9608324519931025E-2</v>
      </c>
      <c r="S1555" s="7">
        <f t="shared" si="366"/>
        <v>-2.2165089266886717E-2</v>
      </c>
      <c r="T1555" s="7">
        <f t="shared" si="367"/>
        <v>-1.1061937183648306E-2</v>
      </c>
      <c r="U1555" s="7">
        <f t="shared" si="368"/>
        <v>3.2860212572004832E-2</v>
      </c>
      <c r="V1555" s="7">
        <f t="shared" si="369"/>
        <v>-5.0020530604398074E-2</v>
      </c>
      <c r="W1555" s="7">
        <f t="shared" si="370"/>
        <v>-2.544275964516755E-3</v>
      </c>
      <c r="X1555" s="7">
        <f t="shared" si="371"/>
        <v>-1.4725239943969973E-2</v>
      </c>
      <c r="Y1555" s="7">
        <f t="shared" si="372"/>
        <v>1.0958191087575088E-4</v>
      </c>
      <c r="Z1555" s="7">
        <v>1.0691000000000001E-2</v>
      </c>
      <c r="AA1555" s="7">
        <f t="shared" si="373"/>
        <v>-2.7991460986092676E-2</v>
      </c>
      <c r="AB1555" s="7">
        <f t="shared" si="374"/>
        <v>-1.9409950980853342E-2</v>
      </c>
      <c r="AE1555" s="6">
        <v>45721</v>
      </c>
      <c r="AF1555" s="7">
        <v>21.93</v>
      </c>
      <c r="AG1555" s="7">
        <v>35.04</v>
      </c>
      <c r="AH1555" s="7">
        <v>104.32</v>
      </c>
      <c r="AI1555" s="7">
        <f t="shared" si="360"/>
        <v>4.3400000000000034</v>
      </c>
      <c r="AJ1555" s="7">
        <v>4.4000000000000004</v>
      </c>
      <c r="AK1555" s="7">
        <v>41.508000000000003</v>
      </c>
      <c r="AL1555" s="7">
        <f t="shared" si="361"/>
        <v>37.108000000000004</v>
      </c>
      <c r="AM1555" s="7">
        <v>4.33</v>
      </c>
      <c r="AN1555" s="7">
        <v>3.99</v>
      </c>
      <c r="AO1555" s="7">
        <v>4.28</v>
      </c>
      <c r="AP1555" s="7">
        <f t="shared" si="362"/>
        <v>0.29000000000000004</v>
      </c>
      <c r="AQ1555" s="7">
        <v>2.34</v>
      </c>
      <c r="AR1555" s="7">
        <v>126.504</v>
      </c>
      <c r="AS1555" s="7">
        <v>2915.3</v>
      </c>
      <c r="AT1555" s="14">
        <v>316.52800000000002</v>
      </c>
      <c r="AU1555" s="14">
        <v>99.292500000000004</v>
      </c>
      <c r="AV1555" s="14">
        <v>71.8</v>
      </c>
      <c r="AY1555" s="6">
        <v>45721</v>
      </c>
      <c r="AZ1555" s="12">
        <v>0</v>
      </c>
      <c r="BA1555" s="12">
        <v>0</v>
      </c>
      <c r="BB1555" s="12">
        <v>0</v>
      </c>
      <c r="BE1555" s="6">
        <v>45721</v>
      </c>
      <c r="BF1555" t="s">
        <v>58</v>
      </c>
      <c r="BG1555" s="52">
        <v>5</v>
      </c>
    </row>
    <row r="1556" spans="1:59" x14ac:dyDescent="0.2">
      <c r="A1556" s="6">
        <v>45722</v>
      </c>
      <c r="B1556" s="12">
        <v>104.04510000000001</v>
      </c>
      <c r="C1556" s="12">
        <v>146.36340000000001</v>
      </c>
      <c r="D1556" s="12">
        <v>85.665800000000004</v>
      </c>
      <c r="E1556" s="12">
        <v>44.5137</v>
      </c>
      <c r="F1556" s="12">
        <v>213.3631</v>
      </c>
      <c r="G1556" s="12">
        <v>9.0248000000000008</v>
      </c>
      <c r="H1556" s="12">
        <v>15.3362</v>
      </c>
      <c r="I1556" s="12">
        <v>38.653399999999998</v>
      </c>
      <c r="J1556" s="12">
        <v>16.3965</v>
      </c>
      <c r="K1556" s="12">
        <v>87.620099999999994</v>
      </c>
      <c r="L1556" s="12">
        <v>66.62</v>
      </c>
      <c r="M1556" s="12">
        <v>71.08</v>
      </c>
      <c r="O1556" s="6">
        <v>45722</v>
      </c>
      <c r="P1556" s="7">
        <f t="shared" si="363"/>
        <v>2.046457860563956E-2</v>
      </c>
      <c r="Q1556" s="7">
        <f t="shared" si="364"/>
        <v>1.4090695153351304E-2</v>
      </c>
      <c r="R1556" s="7">
        <f t="shared" si="365"/>
        <v>-3.1549719851328532E-3</v>
      </c>
      <c r="S1556" s="7">
        <f t="shared" si="366"/>
        <v>4.3857843235425324E-3</v>
      </c>
      <c r="T1556" s="7">
        <f t="shared" si="367"/>
        <v>-9.9316250580363929E-3</v>
      </c>
      <c r="U1556" s="7">
        <f t="shared" si="368"/>
        <v>-0.44707750022536108</v>
      </c>
      <c r="V1556" s="7">
        <f t="shared" si="369"/>
        <v>2.5016571894329872E-2</v>
      </c>
      <c r="W1556" s="7">
        <f t="shared" si="370"/>
        <v>1.9174522815701152E-2</v>
      </c>
      <c r="X1556" s="7">
        <f t="shared" si="371"/>
        <v>-2.785826140123273E-2</v>
      </c>
      <c r="Y1556" s="7">
        <f t="shared" si="372"/>
        <v>1.095699039961607E-4</v>
      </c>
      <c r="Z1556" s="7">
        <v>-1.7911E-2</v>
      </c>
      <c r="AA1556" s="7">
        <f t="shared" si="373"/>
        <v>6.0060061865470056E-4</v>
      </c>
      <c r="AB1556" s="7">
        <f t="shared" si="374"/>
        <v>2.2535220804434748E-3</v>
      </c>
      <c r="AE1556" s="6">
        <v>45722</v>
      </c>
      <c r="AF1556" s="7">
        <v>24.87</v>
      </c>
      <c r="AG1556" s="7">
        <v>37.14</v>
      </c>
      <c r="AH1556" s="7">
        <v>108.95</v>
      </c>
      <c r="AI1556" s="7">
        <f t="shared" si="360"/>
        <v>4.4599999999999937</v>
      </c>
      <c r="AJ1556" s="7">
        <v>4.3899999999999997</v>
      </c>
      <c r="AK1556" s="7">
        <v>38.24</v>
      </c>
      <c r="AL1556" s="7">
        <f t="shared" si="361"/>
        <v>33.85</v>
      </c>
      <c r="AM1556" s="7">
        <v>4.33</v>
      </c>
      <c r="AN1556" s="7">
        <v>3.96</v>
      </c>
      <c r="AO1556" s="7">
        <v>4.29</v>
      </c>
      <c r="AP1556" s="7">
        <f t="shared" si="362"/>
        <v>0.33000000000000007</v>
      </c>
      <c r="AQ1556" s="7">
        <v>2.34</v>
      </c>
      <c r="AR1556" s="7">
        <v>126.1099</v>
      </c>
      <c r="AS1556" s="7">
        <v>2916.6001000000001</v>
      </c>
      <c r="AT1556" s="14">
        <v>316.52800000000002</v>
      </c>
      <c r="AU1556" s="14">
        <v>99.292500000000004</v>
      </c>
      <c r="AV1556" s="14">
        <v>71.8</v>
      </c>
      <c r="AY1556" s="6">
        <v>45722</v>
      </c>
      <c r="AZ1556" s="12">
        <v>0</v>
      </c>
      <c r="BA1556" s="12">
        <v>0</v>
      </c>
      <c r="BB1556" s="12">
        <v>0</v>
      </c>
      <c r="BE1556" s="6">
        <v>45722</v>
      </c>
      <c r="BF1556" t="s">
        <v>58</v>
      </c>
      <c r="BG1556" s="52">
        <v>5</v>
      </c>
    </row>
    <row r="1557" spans="1:59" x14ac:dyDescent="0.2">
      <c r="A1557" s="6">
        <v>45723</v>
      </c>
      <c r="B1557" s="12">
        <v>105.3986</v>
      </c>
      <c r="C1557" s="12">
        <v>149.60740000000001</v>
      </c>
      <c r="D1557" s="12">
        <v>87.628600000000006</v>
      </c>
      <c r="E1557" s="12">
        <v>46.003700000000002</v>
      </c>
      <c r="F1557" s="12">
        <v>218.10759999999999</v>
      </c>
      <c r="G1557" s="12">
        <v>9.1537000000000006</v>
      </c>
      <c r="H1557" s="12">
        <v>15.7056</v>
      </c>
      <c r="I1557" s="12">
        <v>38.692399999999999</v>
      </c>
      <c r="J1557" s="12">
        <v>16.174199999999999</v>
      </c>
      <c r="K1557" s="12">
        <v>87.6584</v>
      </c>
      <c r="L1557" s="12">
        <v>67.290000000000006</v>
      </c>
      <c r="M1557" s="12">
        <v>72.489999999999995</v>
      </c>
      <c r="O1557" s="6">
        <v>45723</v>
      </c>
      <c r="P1557" s="7">
        <f t="shared" si="363"/>
        <v>1.2924894299725591E-2</v>
      </c>
      <c r="Q1557" s="7">
        <f t="shared" si="364"/>
        <v>2.19219592856521E-2</v>
      </c>
      <c r="R1557" s="7">
        <f t="shared" si="365"/>
        <v>2.2653749231882681E-2</v>
      </c>
      <c r="S1557" s="7">
        <f t="shared" si="366"/>
        <v>3.2924821077022957E-2</v>
      </c>
      <c r="T1557" s="7">
        <f t="shared" si="367"/>
        <v>2.1993109799166837E-2</v>
      </c>
      <c r="U1557" s="7">
        <f t="shared" si="368"/>
        <v>1.4181825827400451E-2</v>
      </c>
      <c r="V1557" s="7">
        <f t="shared" si="369"/>
        <v>2.3801289785814139E-2</v>
      </c>
      <c r="W1557" s="7">
        <f t="shared" si="370"/>
        <v>1.0084582047172638E-3</v>
      </c>
      <c r="X1557" s="7">
        <f t="shared" si="371"/>
        <v>-1.3650517297768413E-2</v>
      </c>
      <c r="Y1557" s="7">
        <f t="shared" si="372"/>
        <v>4.3701880846282236E-4</v>
      </c>
      <c r="Z1557" s="7">
        <v>5.5890000000000002E-3</v>
      </c>
      <c r="AA1557" s="7">
        <f t="shared" si="373"/>
        <v>1.0006804434693078E-2</v>
      </c>
      <c r="AB1557" s="7">
        <f t="shared" si="374"/>
        <v>1.9642618026335813E-2</v>
      </c>
      <c r="AE1557" s="6">
        <v>45723</v>
      </c>
      <c r="AF1557" s="7">
        <v>23.37</v>
      </c>
      <c r="AG1557" s="7">
        <v>29.75</v>
      </c>
      <c r="AH1557" s="7">
        <v>104.41</v>
      </c>
      <c r="AI1557" s="7">
        <f t="shared" si="360"/>
        <v>5.1999999999999886</v>
      </c>
      <c r="AJ1557" s="7">
        <v>4.3899999999999997</v>
      </c>
      <c r="AK1557" s="7">
        <v>39.970999999999997</v>
      </c>
      <c r="AL1557" s="7">
        <f t="shared" si="361"/>
        <v>35.580999999999996</v>
      </c>
      <c r="AM1557" s="7">
        <v>4.33</v>
      </c>
      <c r="AN1557" s="7">
        <v>3.99</v>
      </c>
      <c r="AO1557" s="7">
        <v>4.32</v>
      </c>
      <c r="AP1557" s="7">
        <f t="shared" si="362"/>
        <v>0.33000000000000007</v>
      </c>
      <c r="AQ1557" s="7">
        <v>2.33</v>
      </c>
      <c r="AR1557" s="7">
        <v>125.98139999999999</v>
      </c>
      <c r="AS1557" s="7">
        <v>2904.7</v>
      </c>
      <c r="AT1557" s="14">
        <v>316.52800000000002</v>
      </c>
      <c r="AU1557" s="14">
        <v>99.292500000000004</v>
      </c>
      <c r="AV1557" s="14">
        <v>71.8</v>
      </c>
      <c r="AY1557" s="6">
        <v>45723</v>
      </c>
      <c r="AZ1557" s="12">
        <v>0</v>
      </c>
      <c r="BA1557" s="12">
        <v>0</v>
      </c>
      <c r="BB1557" s="12">
        <v>0</v>
      </c>
      <c r="BE1557" s="6">
        <v>45723</v>
      </c>
      <c r="BF1557" t="s">
        <v>58</v>
      </c>
      <c r="BG1557" s="52">
        <v>5</v>
      </c>
    </row>
    <row r="1558" spans="1:59" x14ac:dyDescent="0.2">
      <c r="A1558" s="6">
        <v>45726</v>
      </c>
      <c r="B1558" s="12">
        <v>108.08620000000001</v>
      </c>
      <c r="C1558" s="12">
        <v>150.78440000000001</v>
      </c>
      <c r="D1558" s="12">
        <v>89.823400000000007</v>
      </c>
      <c r="E1558" s="12">
        <v>46.356000000000002</v>
      </c>
      <c r="F1558" s="12">
        <v>212.36269999999999</v>
      </c>
      <c r="G1558" s="12">
        <v>8.8924000000000003</v>
      </c>
      <c r="H1558" s="12">
        <v>14.3415</v>
      </c>
      <c r="I1558" s="12">
        <v>37.511899999999997</v>
      </c>
      <c r="J1558" s="12">
        <v>15.988899999999999</v>
      </c>
      <c r="K1558" s="12">
        <v>87.668000000000006</v>
      </c>
      <c r="L1558" s="12">
        <v>66.31</v>
      </c>
      <c r="M1558" s="12">
        <v>71.08</v>
      </c>
      <c r="O1558" s="6">
        <v>45726</v>
      </c>
      <c r="P1558" s="7">
        <f t="shared" si="363"/>
        <v>2.5179703634919635E-2</v>
      </c>
      <c r="Q1558" s="7">
        <f t="shared" si="364"/>
        <v>7.8364723891977406E-3</v>
      </c>
      <c r="R1558" s="7">
        <f t="shared" si="365"/>
        <v>2.4738091751613435E-2</v>
      </c>
      <c r="S1558" s="7">
        <f t="shared" si="366"/>
        <v>7.628905435144607E-3</v>
      </c>
      <c r="T1558" s="7">
        <f t="shared" si="367"/>
        <v>-2.6692857107744276E-2</v>
      </c>
      <c r="U1558" s="7">
        <f t="shared" si="368"/>
        <v>-2.8961189790274487E-2</v>
      </c>
      <c r="V1558" s="7">
        <f t="shared" si="369"/>
        <v>-9.0859904442872425E-2</v>
      </c>
      <c r="W1558" s="7">
        <f t="shared" si="370"/>
        <v>-3.098498235111595E-2</v>
      </c>
      <c r="X1558" s="7">
        <f t="shared" si="371"/>
        <v>-1.1522648638200531E-2</v>
      </c>
      <c r="Y1558" s="7">
        <f t="shared" si="372"/>
        <v>1.0951003396632696E-4</v>
      </c>
      <c r="Z1558" s="7">
        <v>-2.6997E-2</v>
      </c>
      <c r="AA1558" s="7">
        <f t="shared" si="373"/>
        <v>-1.4670921819450469E-2</v>
      </c>
      <c r="AB1558" s="7">
        <f t="shared" si="374"/>
        <v>-1.9642618026335719E-2</v>
      </c>
      <c r="AE1558" s="6">
        <v>45726</v>
      </c>
      <c r="AF1558" s="7">
        <v>27.86</v>
      </c>
      <c r="AG1558" s="7">
        <v>34.82</v>
      </c>
      <c r="AH1558" s="7">
        <v>112.5</v>
      </c>
      <c r="AI1558" s="7">
        <f t="shared" si="360"/>
        <v>4.769999999999996</v>
      </c>
      <c r="AJ1558" s="7">
        <v>4.2300000000000004</v>
      </c>
      <c r="AK1558" s="7">
        <v>41.231999999999999</v>
      </c>
      <c r="AL1558" s="7">
        <f t="shared" si="361"/>
        <v>37.001999999999995</v>
      </c>
      <c r="AM1558" s="7">
        <v>4.33</v>
      </c>
      <c r="AN1558" s="7">
        <v>3.89</v>
      </c>
      <c r="AO1558" s="7">
        <v>4.22</v>
      </c>
      <c r="AP1558" s="7">
        <f t="shared" si="362"/>
        <v>0.32999999999999963</v>
      </c>
      <c r="AQ1558" s="7">
        <v>2.31</v>
      </c>
      <c r="AR1558" s="7">
        <v>126.268</v>
      </c>
      <c r="AS1558" s="7">
        <v>2891</v>
      </c>
      <c r="AT1558" s="14">
        <v>316.52800000000002</v>
      </c>
      <c r="AU1558" s="14">
        <v>99.292500000000004</v>
      </c>
      <c r="AV1558" s="14">
        <v>71.8</v>
      </c>
      <c r="AY1558" s="6">
        <v>45726</v>
      </c>
      <c r="AZ1558" s="12">
        <v>0</v>
      </c>
      <c r="BA1558" s="12">
        <v>0</v>
      </c>
      <c r="BB1558" s="12">
        <v>0</v>
      </c>
      <c r="BE1558" s="6">
        <v>45726</v>
      </c>
      <c r="BF1558" t="s">
        <v>58</v>
      </c>
      <c r="BG1558" s="52">
        <v>5</v>
      </c>
    </row>
    <row r="1559" spans="1:59" x14ac:dyDescent="0.2">
      <c r="A1559" s="6">
        <v>45727</v>
      </c>
      <c r="B1559" s="12">
        <v>105.5339</v>
      </c>
      <c r="C1559" s="12">
        <v>147.44470000000001</v>
      </c>
      <c r="D1559" s="12">
        <v>92.250299999999996</v>
      </c>
      <c r="E1559" s="12">
        <v>45.298900000000003</v>
      </c>
      <c r="F1559" s="12">
        <v>209.36150000000001</v>
      </c>
      <c r="G1559" s="12">
        <v>9.6077999999999992</v>
      </c>
      <c r="H1559" s="12">
        <v>14.767799999999999</v>
      </c>
      <c r="I1559" s="12">
        <v>37.141199999999998</v>
      </c>
      <c r="J1559" s="12">
        <v>16.516999999999999</v>
      </c>
      <c r="K1559" s="12">
        <v>87.677499999999995</v>
      </c>
      <c r="L1559" s="12">
        <v>66.52</v>
      </c>
      <c r="M1559" s="12">
        <v>71.510000000000005</v>
      </c>
      <c r="O1559" s="6">
        <v>45727</v>
      </c>
      <c r="P1559" s="7">
        <f t="shared" si="363"/>
        <v>-2.389682860564683E-2</v>
      </c>
      <c r="Q1559" s="7">
        <f t="shared" si="364"/>
        <v>-2.2397811719509459E-2</v>
      </c>
      <c r="R1559" s="7">
        <f t="shared" si="365"/>
        <v>2.6660014519954783E-2</v>
      </c>
      <c r="S1559" s="7">
        <f t="shared" si="366"/>
        <v>-2.3067983838688765E-2</v>
      </c>
      <c r="T1559" s="7">
        <f t="shared" si="367"/>
        <v>-1.4233239004830927E-2</v>
      </c>
      <c r="U1559" s="7">
        <f t="shared" si="368"/>
        <v>7.7378289228649505E-2</v>
      </c>
      <c r="V1559" s="7">
        <f t="shared" si="369"/>
        <v>2.929170266208541E-2</v>
      </c>
      <c r="W1559" s="7">
        <f t="shared" si="370"/>
        <v>-9.9313503898224333E-3</v>
      </c>
      <c r="X1559" s="7">
        <f t="shared" si="371"/>
        <v>3.2495422055059328E-2</v>
      </c>
      <c r="Y1559" s="7">
        <f t="shared" si="372"/>
        <v>1.083575000131908E-4</v>
      </c>
      <c r="Z1559" s="7">
        <v>-8.3479999999999995E-3</v>
      </c>
      <c r="AA1559" s="7">
        <f t="shared" si="373"/>
        <v>3.1619389439505835E-3</v>
      </c>
      <c r="AB1559" s="7">
        <f t="shared" si="374"/>
        <v>6.0312967738540488E-3</v>
      </c>
      <c r="AE1559" s="6">
        <v>45727</v>
      </c>
      <c r="AF1559" s="7">
        <v>26.92</v>
      </c>
      <c r="AG1559" s="7">
        <v>31.83</v>
      </c>
      <c r="AH1559" s="7">
        <v>114.6</v>
      </c>
      <c r="AI1559" s="7">
        <f t="shared" si="360"/>
        <v>4.9900000000000091</v>
      </c>
      <c r="AJ1559" s="7">
        <v>4.57</v>
      </c>
      <c r="AK1559" s="7">
        <v>42.71</v>
      </c>
      <c r="AL1559" s="7">
        <f t="shared" si="361"/>
        <v>38.14</v>
      </c>
      <c r="AM1559" s="7">
        <v>4.33</v>
      </c>
      <c r="AN1559" s="7">
        <v>3.94</v>
      </c>
      <c r="AO1559" s="7">
        <v>4.28</v>
      </c>
      <c r="AP1559" s="7">
        <f t="shared" si="362"/>
        <v>0.3400000000000003</v>
      </c>
      <c r="AQ1559" s="7">
        <v>2.31</v>
      </c>
      <c r="AR1559" s="7">
        <v>126.0457</v>
      </c>
      <c r="AS1559" s="7">
        <v>2912.8998999999999</v>
      </c>
      <c r="AT1559" s="14">
        <v>316.52800000000002</v>
      </c>
      <c r="AU1559" s="14">
        <v>99.292500000000004</v>
      </c>
      <c r="AV1559" s="14">
        <v>71.8</v>
      </c>
      <c r="AY1559" s="6">
        <v>45727</v>
      </c>
      <c r="AZ1559" s="12">
        <v>0</v>
      </c>
      <c r="BA1559" s="12">
        <v>0</v>
      </c>
      <c r="BB1559" s="12">
        <v>0</v>
      </c>
      <c r="BE1559" s="6">
        <v>45727</v>
      </c>
      <c r="BF1559" t="s">
        <v>58</v>
      </c>
      <c r="BG1559" s="52">
        <v>5</v>
      </c>
    </row>
    <row r="1560" spans="1:59" x14ac:dyDescent="0.2">
      <c r="A1560" s="6">
        <v>45728</v>
      </c>
      <c r="B1560" s="12">
        <v>105.50490000000001</v>
      </c>
      <c r="C1560" s="12">
        <v>146.09540000000001</v>
      </c>
      <c r="D1560" s="12">
        <v>94.512799999999999</v>
      </c>
      <c r="E1560" s="12">
        <v>45.122700000000002</v>
      </c>
      <c r="F1560" s="12">
        <v>213.1155</v>
      </c>
      <c r="G1560" s="12">
        <v>10.184100000000001</v>
      </c>
      <c r="H1560" s="12">
        <v>14.748900000000001</v>
      </c>
      <c r="I1560" s="12">
        <v>37.111899999999999</v>
      </c>
      <c r="J1560" s="12">
        <v>17.045000000000002</v>
      </c>
      <c r="K1560" s="12">
        <v>87.687100000000001</v>
      </c>
      <c r="L1560" s="12">
        <v>67.650000000000006</v>
      </c>
      <c r="M1560" s="12">
        <v>72.36</v>
      </c>
      <c r="O1560" s="6">
        <v>45728</v>
      </c>
      <c r="P1560" s="7">
        <f t="shared" si="363"/>
        <v>-2.7483098067775775E-4</v>
      </c>
      <c r="Q1560" s="7">
        <f t="shared" si="364"/>
        <v>-9.1933572504123377E-3</v>
      </c>
      <c r="R1560" s="7">
        <f t="shared" si="365"/>
        <v>2.4229740114790593E-2</v>
      </c>
      <c r="S1560" s="7">
        <f t="shared" si="366"/>
        <v>-3.8973038084873157E-3</v>
      </c>
      <c r="T1560" s="7">
        <f t="shared" si="367"/>
        <v>1.7771849375617595E-2</v>
      </c>
      <c r="U1560" s="7">
        <f t="shared" si="368"/>
        <v>5.8252411956977772E-2</v>
      </c>
      <c r="V1560" s="7">
        <f t="shared" si="369"/>
        <v>-1.2806311398647875E-3</v>
      </c>
      <c r="W1560" s="7">
        <f t="shared" si="370"/>
        <v>-7.8919268072934949E-4</v>
      </c>
      <c r="X1560" s="7">
        <f t="shared" si="371"/>
        <v>3.1466752050913295E-2</v>
      </c>
      <c r="Y1560" s="7">
        <f t="shared" si="372"/>
        <v>1.0948617919001363E-4</v>
      </c>
      <c r="Z1560" s="7">
        <v>5.293E-3</v>
      </c>
      <c r="AA1560" s="7">
        <f t="shared" si="373"/>
        <v>1.684470029207016E-2</v>
      </c>
      <c r="AB1560" s="7">
        <f t="shared" si="374"/>
        <v>1.1816360466789723E-2</v>
      </c>
      <c r="AE1560" s="6">
        <v>45728</v>
      </c>
      <c r="AF1560" s="7">
        <v>24.23</v>
      </c>
      <c r="AG1560" s="7">
        <v>31.09</v>
      </c>
      <c r="AH1560" s="7">
        <v>104.11</v>
      </c>
      <c r="AI1560" s="7">
        <f t="shared" si="360"/>
        <v>4.7099999999999937</v>
      </c>
      <c r="AJ1560" s="7">
        <v>4.18</v>
      </c>
      <c r="AK1560" s="7">
        <v>42.253999999999998</v>
      </c>
      <c r="AL1560" s="7">
        <f t="shared" si="361"/>
        <v>38.073999999999998</v>
      </c>
      <c r="AM1560" s="7">
        <v>4.33</v>
      </c>
      <c r="AN1560" s="7">
        <v>4.01</v>
      </c>
      <c r="AO1560" s="7">
        <v>4.32</v>
      </c>
      <c r="AP1560" s="7">
        <f t="shared" si="362"/>
        <v>0.3100000000000005</v>
      </c>
      <c r="AQ1560" s="7">
        <v>2.33</v>
      </c>
      <c r="AR1560" s="7">
        <v>125.8664</v>
      </c>
      <c r="AS1560" s="7">
        <v>2939.1001000000001</v>
      </c>
      <c r="AT1560" s="14">
        <v>316.52800000000002</v>
      </c>
      <c r="AU1560" s="14">
        <v>99.292500000000004</v>
      </c>
      <c r="AV1560" s="14">
        <v>71.8</v>
      </c>
      <c r="AY1560" s="6">
        <v>45728</v>
      </c>
      <c r="AZ1560" s="12">
        <v>0</v>
      </c>
      <c r="BA1560" s="12">
        <v>0</v>
      </c>
      <c r="BB1560" s="12">
        <v>0</v>
      </c>
      <c r="BE1560" s="6">
        <v>45728</v>
      </c>
      <c r="BF1560" t="s">
        <v>58</v>
      </c>
      <c r="BG1560" s="52">
        <v>5</v>
      </c>
    </row>
    <row r="1561" spans="1:59" x14ac:dyDescent="0.2">
      <c r="A1561" s="6">
        <v>45729</v>
      </c>
      <c r="B1561" s="12">
        <v>105.06019999999999</v>
      </c>
      <c r="C1561" s="12">
        <v>146.9949</v>
      </c>
      <c r="D1561" s="12">
        <v>93.004400000000004</v>
      </c>
      <c r="E1561" s="12">
        <v>44.486499999999999</v>
      </c>
      <c r="F1561" s="12">
        <v>209.53980000000001</v>
      </c>
      <c r="G1561" s="12">
        <v>9.6176999999999992</v>
      </c>
      <c r="H1561" s="12">
        <v>14.8057</v>
      </c>
      <c r="I1561" s="12">
        <v>37.814399999999999</v>
      </c>
      <c r="J1561" s="12">
        <v>16.831900000000001</v>
      </c>
      <c r="K1561" s="12">
        <v>87.706299999999999</v>
      </c>
      <c r="L1561" s="12">
        <v>66.819999999999993</v>
      </c>
      <c r="M1561" s="12">
        <v>70.819999999999993</v>
      </c>
      <c r="O1561" s="6">
        <v>45729</v>
      </c>
      <c r="P1561" s="7">
        <f t="shared" si="363"/>
        <v>-4.223878137098386E-3</v>
      </c>
      <c r="Q1561" s="7">
        <f t="shared" si="364"/>
        <v>6.1380593224088604E-3</v>
      </c>
      <c r="R1561" s="7">
        <f t="shared" si="365"/>
        <v>-1.6088471200615947E-2</v>
      </c>
      <c r="S1561" s="7">
        <f t="shared" si="366"/>
        <v>-1.4199673465516928E-2</v>
      </c>
      <c r="T1561" s="7">
        <f t="shared" si="367"/>
        <v>-1.6920574811574062E-2</v>
      </c>
      <c r="U1561" s="7">
        <f t="shared" si="368"/>
        <v>-5.7222529678228967E-2</v>
      </c>
      <c r="V1561" s="7">
        <f t="shared" si="369"/>
        <v>3.8437380260109445E-3</v>
      </c>
      <c r="W1561" s="7">
        <f t="shared" si="370"/>
        <v>1.8752309562985476E-2</v>
      </c>
      <c r="X1561" s="7">
        <f t="shared" si="371"/>
        <v>-1.2581010116854122E-2</v>
      </c>
      <c r="Y1561" s="7">
        <f t="shared" si="372"/>
        <v>2.1893640327059298E-4</v>
      </c>
      <c r="Z1561" s="7">
        <v>-1.342E-2</v>
      </c>
      <c r="AA1561" s="7">
        <f t="shared" si="373"/>
        <v>-1.2344917688186737E-2</v>
      </c>
      <c r="AB1561" s="7">
        <f t="shared" si="374"/>
        <v>-2.1512213843336781E-2</v>
      </c>
      <c r="AE1561" s="6">
        <v>45729</v>
      </c>
      <c r="AF1561" s="7">
        <v>24.66</v>
      </c>
      <c r="AG1561" s="7">
        <v>32.799999999999997</v>
      </c>
      <c r="AH1561" s="7">
        <v>106.19</v>
      </c>
      <c r="AI1561" s="7">
        <f t="shared" si="360"/>
        <v>4</v>
      </c>
      <c r="AJ1561" s="7">
        <v>3.89</v>
      </c>
      <c r="AK1561" s="7">
        <v>42.076000000000001</v>
      </c>
      <c r="AL1561" s="7">
        <f t="shared" si="361"/>
        <v>38.186</v>
      </c>
      <c r="AM1561" s="7">
        <v>4.33</v>
      </c>
      <c r="AN1561" s="7">
        <v>3.94</v>
      </c>
      <c r="AO1561" s="7">
        <v>4.2699999999999996</v>
      </c>
      <c r="AP1561" s="7">
        <f t="shared" si="362"/>
        <v>0.32999999999999963</v>
      </c>
      <c r="AQ1561" s="7">
        <v>2.29</v>
      </c>
      <c r="AR1561" s="7">
        <v>126.0031</v>
      </c>
      <c r="AS1561" s="7">
        <v>2984.3</v>
      </c>
      <c r="AT1561" s="14">
        <v>316.52800000000002</v>
      </c>
      <c r="AU1561" s="14">
        <v>99.292500000000004</v>
      </c>
      <c r="AV1561" s="14">
        <v>71.8</v>
      </c>
      <c r="AY1561" s="6">
        <v>45729</v>
      </c>
      <c r="AZ1561" s="12">
        <v>0</v>
      </c>
      <c r="BA1561" s="12">
        <v>0</v>
      </c>
      <c r="BB1561" s="12">
        <v>0</v>
      </c>
      <c r="BE1561" s="6">
        <v>45729</v>
      </c>
      <c r="BF1561" t="s">
        <v>58</v>
      </c>
      <c r="BG1561" s="52">
        <v>5</v>
      </c>
    </row>
    <row r="1562" spans="1:59" x14ac:dyDescent="0.2">
      <c r="A1562" s="6">
        <v>45730</v>
      </c>
      <c r="B1562" s="12">
        <v>108.1829</v>
      </c>
      <c r="C1562" s="12">
        <v>150.25810000000001</v>
      </c>
      <c r="D1562" s="12">
        <v>95.673000000000002</v>
      </c>
      <c r="E1562" s="12">
        <v>45.543599999999998</v>
      </c>
      <c r="F1562" s="12">
        <v>216.45349999999999</v>
      </c>
      <c r="G1562" s="12">
        <v>10.6411</v>
      </c>
      <c r="H1562" s="12">
        <v>14.8057</v>
      </c>
      <c r="I1562" s="12">
        <v>38.604599999999998</v>
      </c>
      <c r="J1562" s="12">
        <v>17.3507</v>
      </c>
      <c r="K1562" s="12">
        <v>87.725499999999997</v>
      </c>
      <c r="L1562" s="12">
        <v>67.430000000000007</v>
      </c>
      <c r="M1562" s="12">
        <v>71.94</v>
      </c>
      <c r="O1562" s="6">
        <v>45730</v>
      </c>
      <c r="P1562" s="7">
        <f t="shared" si="363"/>
        <v>2.9289794059110523E-2</v>
      </c>
      <c r="Q1562" s="7">
        <f t="shared" si="364"/>
        <v>2.1956589812628692E-2</v>
      </c>
      <c r="R1562" s="7">
        <f t="shared" si="365"/>
        <v>2.8289323128798241E-2</v>
      </c>
      <c r="S1562" s="7">
        <f t="shared" si="366"/>
        <v>2.3484336535145041E-2</v>
      </c>
      <c r="T1562" s="7">
        <f t="shared" si="367"/>
        <v>3.246204632076282E-2</v>
      </c>
      <c r="U1562" s="7">
        <f t="shared" si="368"/>
        <v>0.10111871117534584</v>
      </c>
      <c r="V1562" s="7">
        <f t="shared" si="369"/>
        <v>0</v>
      </c>
      <c r="W1562" s="7">
        <f t="shared" si="370"/>
        <v>2.0681457892383969E-2</v>
      </c>
      <c r="X1562" s="7">
        <f t="shared" si="371"/>
        <v>3.0356955927310705E-2</v>
      </c>
      <c r="Y1562" s="7">
        <f t="shared" si="372"/>
        <v>2.1888848061360169E-4</v>
      </c>
      <c r="Z1562" s="7">
        <v>2.0445000000000001E-2</v>
      </c>
      <c r="AA1562" s="7">
        <f t="shared" si="373"/>
        <v>9.0875858178802883E-3</v>
      </c>
      <c r="AB1562" s="7">
        <f t="shared" si="374"/>
        <v>1.5690991583720344E-2</v>
      </c>
      <c r="AE1562" s="6">
        <v>45730</v>
      </c>
      <c r="AF1562" s="7">
        <v>21.77</v>
      </c>
      <c r="AG1562" s="7">
        <v>33.520000000000003</v>
      </c>
      <c r="AH1562" s="7">
        <v>101.01</v>
      </c>
      <c r="AI1562" s="7">
        <f t="shared" si="360"/>
        <v>4.5099999999999909</v>
      </c>
      <c r="AJ1562" s="7">
        <v>3.89</v>
      </c>
      <c r="AK1562" s="7">
        <v>42.29</v>
      </c>
      <c r="AL1562" s="7">
        <f t="shared" si="361"/>
        <v>38.4</v>
      </c>
      <c r="AM1562" s="7">
        <v>4.33</v>
      </c>
      <c r="AN1562" s="7">
        <v>4.0199999999999996</v>
      </c>
      <c r="AO1562" s="7">
        <v>4.3099999999999996</v>
      </c>
      <c r="AP1562" s="7">
        <f t="shared" si="362"/>
        <v>0.29000000000000004</v>
      </c>
      <c r="AQ1562" s="7">
        <v>2.2999999999999998</v>
      </c>
      <c r="AR1562" s="7">
        <v>125.6942</v>
      </c>
      <c r="AS1562" s="7">
        <v>2994.5</v>
      </c>
      <c r="AT1562" s="14">
        <v>316.52800000000002</v>
      </c>
      <c r="AU1562" s="14">
        <v>99.292500000000004</v>
      </c>
      <c r="AV1562" s="14">
        <v>71.8</v>
      </c>
      <c r="AY1562" s="6">
        <v>45730</v>
      </c>
      <c r="AZ1562" s="12">
        <v>0</v>
      </c>
      <c r="BA1562" s="12">
        <v>0</v>
      </c>
      <c r="BB1562" s="12">
        <v>0</v>
      </c>
      <c r="BE1562" s="6">
        <v>45730</v>
      </c>
      <c r="BF1562" t="s">
        <v>58</v>
      </c>
      <c r="BG1562" s="52">
        <v>5</v>
      </c>
    </row>
    <row r="1563" spans="1:59" x14ac:dyDescent="0.2">
      <c r="A1563" s="6">
        <v>45733</v>
      </c>
      <c r="B1563" s="12">
        <v>109.9811</v>
      </c>
      <c r="C1563" s="12">
        <v>151.88489999999999</v>
      </c>
      <c r="D1563" s="12">
        <v>96.069500000000005</v>
      </c>
      <c r="E1563" s="12">
        <v>46.258200000000002</v>
      </c>
      <c r="F1563" s="12">
        <v>220.40559999999999</v>
      </c>
      <c r="G1563" s="12">
        <v>11.2174</v>
      </c>
      <c r="H1563" s="12">
        <v>15.266299999999999</v>
      </c>
      <c r="I1563" s="12">
        <v>39.316800000000001</v>
      </c>
      <c r="J1563" s="12">
        <v>17.508199999999999</v>
      </c>
      <c r="K1563" s="12">
        <v>87.744600000000005</v>
      </c>
      <c r="L1563" s="12">
        <v>67.84</v>
      </c>
      <c r="M1563" s="12">
        <v>71.930000000000007</v>
      </c>
      <c r="O1563" s="6">
        <v>45733</v>
      </c>
      <c r="P1563" s="7">
        <f t="shared" si="363"/>
        <v>1.6485219590958333E-2</v>
      </c>
      <c r="Q1563" s="7">
        <f t="shared" si="364"/>
        <v>1.0768515043568553E-2</v>
      </c>
      <c r="R1563" s="7">
        <f t="shared" si="365"/>
        <v>4.1357608789039232E-3</v>
      </c>
      <c r="S1563" s="7">
        <f t="shared" si="366"/>
        <v>1.5568636645826446E-2</v>
      </c>
      <c r="T1563" s="7">
        <f t="shared" si="367"/>
        <v>1.8093741531003855E-2</v>
      </c>
      <c r="U1563" s="7">
        <f t="shared" si="368"/>
        <v>5.2742282157522219E-2</v>
      </c>
      <c r="V1563" s="7">
        <f t="shared" si="369"/>
        <v>3.0635542936651584E-2</v>
      </c>
      <c r="W1563" s="7">
        <f t="shared" si="370"/>
        <v>1.8280468092366935E-2</v>
      </c>
      <c r="X1563" s="7">
        <f t="shared" si="371"/>
        <v>9.0364912124057655E-3</v>
      </c>
      <c r="Y1563" s="7">
        <f t="shared" si="372"/>
        <v>2.177009083079768E-4</v>
      </c>
      <c r="Z1563" s="7">
        <v>7.6819999999999996E-3</v>
      </c>
      <c r="AA1563" s="7">
        <f t="shared" si="373"/>
        <v>6.0619687371569701E-3</v>
      </c>
      <c r="AB1563" s="7">
        <f t="shared" si="374"/>
        <v>-1.3901438821291274E-4</v>
      </c>
      <c r="AE1563" s="6">
        <v>45733</v>
      </c>
      <c r="AF1563" s="7">
        <v>20.51</v>
      </c>
      <c r="AG1563" s="7">
        <v>30.9</v>
      </c>
      <c r="AH1563" s="7">
        <v>99.78</v>
      </c>
      <c r="AI1563" s="7">
        <f t="shared" si="360"/>
        <v>4.0900000000000034</v>
      </c>
      <c r="AJ1563" s="7">
        <v>4.1500000000000004</v>
      </c>
      <c r="AK1563" s="7">
        <v>41.247999999999998</v>
      </c>
      <c r="AL1563" s="7">
        <f t="shared" si="361"/>
        <v>37.097999999999999</v>
      </c>
      <c r="AM1563" s="7">
        <v>4.33</v>
      </c>
      <c r="AN1563" s="7">
        <v>4.0599999999999996</v>
      </c>
      <c r="AO1563" s="7">
        <v>4.3099999999999996</v>
      </c>
      <c r="AP1563" s="7">
        <f t="shared" si="362"/>
        <v>0.25</v>
      </c>
      <c r="AQ1563" s="7">
        <v>2.29</v>
      </c>
      <c r="AR1563" s="7">
        <v>125.36879999999999</v>
      </c>
      <c r="AS1563" s="7">
        <v>3000</v>
      </c>
      <c r="AT1563" s="14">
        <v>316.52800000000002</v>
      </c>
      <c r="AU1563" s="14">
        <v>99.292500000000004</v>
      </c>
      <c r="AV1563" s="14">
        <v>71.8</v>
      </c>
      <c r="AY1563" s="6">
        <v>45733</v>
      </c>
      <c r="AZ1563" s="12">
        <v>0</v>
      </c>
      <c r="BA1563" s="12">
        <v>0</v>
      </c>
      <c r="BB1563" s="12">
        <v>0</v>
      </c>
      <c r="BE1563" s="6">
        <v>45733</v>
      </c>
      <c r="BF1563" t="s">
        <v>58</v>
      </c>
      <c r="BG1563" s="52">
        <v>5</v>
      </c>
    </row>
    <row r="1564" spans="1:59" x14ac:dyDescent="0.2">
      <c r="A1564" s="6">
        <v>45734</v>
      </c>
      <c r="B1564" s="12">
        <v>109.8651</v>
      </c>
      <c r="C1564" s="12">
        <v>153.88489999999999</v>
      </c>
      <c r="D1564" s="12">
        <v>97.200699999999998</v>
      </c>
      <c r="E1564" s="12">
        <v>46.639899999999997</v>
      </c>
      <c r="F1564" s="12">
        <v>221.90119999999999</v>
      </c>
      <c r="G1564" s="12">
        <v>10.82</v>
      </c>
      <c r="H1564" s="12">
        <v>15.170299999999999</v>
      </c>
      <c r="I1564" s="12">
        <v>39.7851</v>
      </c>
      <c r="J1564" s="12">
        <v>17.304400000000001</v>
      </c>
      <c r="K1564" s="12">
        <v>87.744600000000005</v>
      </c>
      <c r="L1564" s="12">
        <v>67.489999999999995</v>
      </c>
      <c r="M1564" s="12">
        <v>71.930000000000007</v>
      </c>
      <c r="O1564" s="6">
        <v>45734</v>
      </c>
      <c r="P1564" s="7">
        <f t="shared" si="363"/>
        <v>-1.0552832913648131E-3</v>
      </c>
      <c r="Q1564" s="7">
        <f t="shared" si="364"/>
        <v>1.3081923216121968E-2</v>
      </c>
      <c r="R1564" s="7">
        <f t="shared" si="365"/>
        <v>1.1706025216806073E-2</v>
      </c>
      <c r="S1564" s="7">
        <f t="shared" si="366"/>
        <v>8.2176524171824195E-3</v>
      </c>
      <c r="T1564" s="7">
        <f t="shared" si="367"/>
        <v>6.7627524608657617E-3</v>
      </c>
      <c r="U1564" s="7">
        <f t="shared" si="368"/>
        <v>-3.6069870767630206E-2</v>
      </c>
      <c r="V1564" s="7">
        <f t="shared" si="369"/>
        <v>-6.3082156580214618E-3</v>
      </c>
      <c r="W1564" s="7">
        <f t="shared" si="370"/>
        <v>1.184056188914581E-2</v>
      </c>
      <c r="X1564" s="7">
        <f t="shared" si="371"/>
        <v>-1.1708538186609267E-2</v>
      </c>
      <c r="Y1564" s="7">
        <f t="shared" si="372"/>
        <v>0</v>
      </c>
      <c r="Z1564" s="7">
        <v>-1.0867E-2</v>
      </c>
      <c r="AA1564" s="7">
        <f t="shared" si="373"/>
        <v>-5.1725527283326012E-3</v>
      </c>
      <c r="AB1564" s="7">
        <f t="shared" si="374"/>
        <v>0</v>
      </c>
      <c r="AE1564" s="6">
        <v>45734</v>
      </c>
      <c r="AF1564" s="7">
        <v>21.7</v>
      </c>
      <c r="AG1564" s="7">
        <v>36.119999999999997</v>
      </c>
      <c r="AH1564" s="7">
        <v>96.68</v>
      </c>
      <c r="AI1564" s="7">
        <f t="shared" si="360"/>
        <v>4.4400000000000119</v>
      </c>
      <c r="AJ1564" s="7">
        <v>4.17</v>
      </c>
      <c r="AK1564" s="7">
        <v>40.755000000000003</v>
      </c>
      <c r="AL1564" s="7">
        <f t="shared" si="361"/>
        <v>36.585000000000001</v>
      </c>
      <c r="AM1564" s="7">
        <v>4.33</v>
      </c>
      <c r="AN1564" s="7">
        <v>4.04</v>
      </c>
      <c r="AO1564" s="7">
        <v>4.29</v>
      </c>
      <c r="AP1564" s="7">
        <f t="shared" si="362"/>
        <v>0.25</v>
      </c>
      <c r="AQ1564" s="7">
        <v>2.2999999999999998</v>
      </c>
      <c r="AR1564" s="7">
        <v>125.488</v>
      </c>
      <c r="AS1564" s="7">
        <v>3035.1001000000001</v>
      </c>
      <c r="AT1564" s="14">
        <v>316.52800000000002</v>
      </c>
      <c r="AU1564" s="14">
        <v>99.292500000000004</v>
      </c>
      <c r="AV1564" s="14">
        <v>71.8</v>
      </c>
      <c r="AY1564" s="6">
        <v>45734</v>
      </c>
      <c r="AZ1564" s="12">
        <v>0</v>
      </c>
      <c r="BA1564" s="12">
        <v>0</v>
      </c>
      <c r="BB1564" s="12">
        <v>0</v>
      </c>
      <c r="BE1564" s="6">
        <v>45734</v>
      </c>
      <c r="BF1564" t="s">
        <v>58</v>
      </c>
      <c r="BG1564" s="52">
        <v>5</v>
      </c>
    </row>
    <row r="1565" spans="1:59" x14ac:dyDescent="0.2">
      <c r="A1565" s="6">
        <v>45735</v>
      </c>
      <c r="B1565" s="12">
        <v>111.5763</v>
      </c>
      <c r="C1565" s="12">
        <v>156.9854</v>
      </c>
      <c r="D1565" s="12">
        <v>97.974199999999996</v>
      </c>
      <c r="E1565" s="12">
        <v>46.943300000000001</v>
      </c>
      <c r="F1565" s="12">
        <v>225.1104</v>
      </c>
      <c r="G1565" s="12">
        <v>11.128</v>
      </c>
      <c r="H1565" s="12">
        <v>15.9475</v>
      </c>
      <c r="I1565" s="12">
        <v>40.526499999999999</v>
      </c>
      <c r="J1565" s="12">
        <v>17.545200000000001</v>
      </c>
      <c r="K1565" s="12">
        <v>87.754199999999997</v>
      </c>
      <c r="L1565" s="12">
        <v>67.400000000000006</v>
      </c>
      <c r="M1565" s="12">
        <v>71.94</v>
      </c>
      <c r="O1565" s="6">
        <v>45735</v>
      </c>
      <c r="P1565" s="7">
        <f t="shared" si="363"/>
        <v>1.5455412246248995E-2</v>
      </c>
      <c r="Q1565" s="7">
        <f t="shared" si="364"/>
        <v>1.9947887021900968E-2</v>
      </c>
      <c r="R1565" s="7">
        <f t="shared" si="365"/>
        <v>7.9262656175031112E-3</v>
      </c>
      <c r="S1565" s="7">
        <f t="shared" si="366"/>
        <v>6.4840925080135014E-3</v>
      </c>
      <c r="T1565" s="7">
        <f t="shared" si="367"/>
        <v>1.4358710768264135E-2</v>
      </c>
      <c r="U1565" s="7">
        <f t="shared" si="368"/>
        <v>2.8068181202806415E-2</v>
      </c>
      <c r="V1565" s="7">
        <f t="shared" si="369"/>
        <v>4.9962508095637972E-2</v>
      </c>
      <c r="W1565" s="7">
        <f t="shared" si="370"/>
        <v>1.8463610789047843E-2</v>
      </c>
      <c r="X1565" s="7">
        <f t="shared" si="371"/>
        <v>1.3819603803135874E-2</v>
      </c>
      <c r="Y1565" s="7">
        <f t="shared" si="372"/>
        <v>1.0940245756173811E-4</v>
      </c>
      <c r="Z1565" s="7">
        <v>1.0832E-2</v>
      </c>
      <c r="AA1565" s="7">
        <f t="shared" si="373"/>
        <v>-1.3344208370536276E-3</v>
      </c>
      <c r="AB1565" s="7">
        <f t="shared" si="374"/>
        <v>1.3901438821290707E-4</v>
      </c>
      <c r="AE1565" s="6">
        <v>45735</v>
      </c>
      <c r="AF1565" s="7">
        <v>19.899999999999999</v>
      </c>
      <c r="AG1565" s="7">
        <v>33.869999999999997</v>
      </c>
      <c r="AH1565" s="7">
        <v>91.4</v>
      </c>
      <c r="AI1565" s="7">
        <f t="shared" si="360"/>
        <v>4.539999999999992</v>
      </c>
      <c r="AJ1565" s="7">
        <v>4.21</v>
      </c>
      <c r="AK1565" s="7">
        <v>43.354999999999997</v>
      </c>
      <c r="AL1565" s="7">
        <f t="shared" si="361"/>
        <v>39.144999999999996</v>
      </c>
      <c r="AM1565" s="7">
        <v>4.33</v>
      </c>
      <c r="AN1565" s="7">
        <v>3.99</v>
      </c>
      <c r="AO1565" s="7">
        <v>4.25</v>
      </c>
      <c r="AP1565" s="7">
        <f t="shared" si="362"/>
        <v>0.25999999999999979</v>
      </c>
      <c r="AQ1565" s="7">
        <v>2.31</v>
      </c>
      <c r="AR1565" s="7">
        <v>125.8006</v>
      </c>
      <c r="AS1565" s="7">
        <v>3035.8998999999999</v>
      </c>
      <c r="AT1565" s="14">
        <v>316.52800000000002</v>
      </c>
      <c r="AU1565" s="14">
        <v>99.292500000000004</v>
      </c>
      <c r="AV1565" s="14">
        <v>71.8</v>
      </c>
      <c r="AY1565" s="6">
        <v>45735</v>
      </c>
      <c r="AZ1565" s="12">
        <v>0</v>
      </c>
      <c r="BA1565" s="12">
        <v>0</v>
      </c>
      <c r="BB1565" s="12">
        <v>0</v>
      </c>
      <c r="BE1565" s="6">
        <v>45735</v>
      </c>
      <c r="BF1565" t="s">
        <v>58</v>
      </c>
      <c r="BG1565" s="52">
        <v>5</v>
      </c>
    </row>
    <row r="1566" spans="1:59" x14ac:dyDescent="0.2">
      <c r="A1566" s="6">
        <v>45736</v>
      </c>
      <c r="B1566" s="12">
        <v>112.05</v>
      </c>
      <c r="C1566" s="12">
        <v>157.67439999999999</v>
      </c>
      <c r="D1566" s="12">
        <v>98.921800000000005</v>
      </c>
      <c r="E1566" s="12">
        <v>46.943300000000001</v>
      </c>
      <c r="F1566" s="12">
        <v>228.04230000000001</v>
      </c>
      <c r="G1566" s="12">
        <v>11.7042</v>
      </c>
      <c r="H1566" s="12">
        <v>16.196999999999999</v>
      </c>
      <c r="I1566" s="12">
        <v>41.1509</v>
      </c>
      <c r="J1566" s="12">
        <v>17.4618</v>
      </c>
      <c r="K1566" s="12">
        <v>87.773300000000006</v>
      </c>
      <c r="L1566" s="12">
        <v>68.55</v>
      </c>
      <c r="M1566" s="12">
        <v>72.61</v>
      </c>
      <c r="O1566" s="6">
        <v>45736</v>
      </c>
      <c r="P1566" s="7">
        <f t="shared" si="363"/>
        <v>4.2365384438884978E-3</v>
      </c>
      <c r="Q1566" s="7">
        <f t="shared" si="364"/>
        <v>4.3793398532125487E-3</v>
      </c>
      <c r="R1566" s="7">
        <f t="shared" si="365"/>
        <v>9.6254603060478786E-3</v>
      </c>
      <c r="S1566" s="7">
        <f t="shared" si="366"/>
        <v>0</v>
      </c>
      <c r="T1566" s="7">
        <f t="shared" si="367"/>
        <v>1.2940189528791652E-2</v>
      </c>
      <c r="U1566" s="7">
        <f t="shared" si="368"/>
        <v>5.0483297125663081E-2</v>
      </c>
      <c r="V1566" s="7">
        <f t="shared" si="369"/>
        <v>1.5523962770286316E-2</v>
      </c>
      <c r="W1566" s="7">
        <f t="shared" si="370"/>
        <v>1.5289716961319847E-2</v>
      </c>
      <c r="X1566" s="7">
        <f t="shared" si="371"/>
        <v>-4.7647703479901087E-3</v>
      </c>
      <c r="Y1566" s="7">
        <f t="shared" si="372"/>
        <v>2.1762971700042263E-4</v>
      </c>
      <c r="Z1566" s="7">
        <v>-2.8960000000000001E-3</v>
      </c>
      <c r="AA1566" s="7">
        <f t="shared" si="373"/>
        <v>1.6918388090061943E-2</v>
      </c>
      <c r="AB1566" s="7">
        <f t="shared" si="374"/>
        <v>9.2702151246774455E-3</v>
      </c>
      <c r="AE1566" s="6">
        <v>45736</v>
      </c>
      <c r="AF1566" s="7">
        <v>19.8</v>
      </c>
      <c r="AG1566" s="7">
        <v>29.72</v>
      </c>
      <c r="AH1566" s="7">
        <v>95.74</v>
      </c>
      <c r="AI1566" s="7">
        <f t="shared" si="360"/>
        <v>4.0600000000000023</v>
      </c>
      <c r="AJ1566" s="7">
        <v>4.2300000000000004</v>
      </c>
      <c r="AK1566" s="7">
        <v>42.854999999999997</v>
      </c>
      <c r="AL1566" s="7">
        <f t="shared" si="361"/>
        <v>38.625</v>
      </c>
      <c r="AM1566" s="7">
        <v>4.33</v>
      </c>
      <c r="AN1566" s="7">
        <v>3.95</v>
      </c>
      <c r="AO1566" s="7">
        <v>4.24</v>
      </c>
      <c r="AP1566" s="7">
        <f t="shared" si="362"/>
        <v>0.29000000000000004</v>
      </c>
      <c r="AQ1566" s="7">
        <v>2.31</v>
      </c>
      <c r="AR1566" s="7">
        <v>125.985</v>
      </c>
      <c r="AS1566" s="7">
        <v>3040</v>
      </c>
      <c r="AT1566" s="14">
        <v>316.52800000000002</v>
      </c>
      <c r="AU1566" s="14">
        <v>99.292500000000004</v>
      </c>
      <c r="AV1566" s="14">
        <v>71.8</v>
      </c>
      <c r="AY1566" s="6">
        <v>45736</v>
      </c>
      <c r="AZ1566" s="12">
        <v>0</v>
      </c>
      <c r="BA1566" s="12">
        <v>0</v>
      </c>
      <c r="BB1566" s="12">
        <v>0</v>
      </c>
      <c r="BE1566" s="6">
        <v>45736</v>
      </c>
      <c r="BF1566" t="s">
        <v>58</v>
      </c>
      <c r="BG1566" s="52">
        <v>5</v>
      </c>
    </row>
    <row r="1567" spans="1:59" x14ac:dyDescent="0.2">
      <c r="A1567" s="6">
        <v>45737</v>
      </c>
      <c r="B1567" s="12">
        <v>111.66330000000001</v>
      </c>
      <c r="C1567" s="12">
        <v>157.65520000000001</v>
      </c>
      <c r="D1567" s="12">
        <v>98.544700000000006</v>
      </c>
      <c r="E1567" s="12">
        <v>46.923699999999997</v>
      </c>
      <c r="F1567" s="12">
        <v>224.6746</v>
      </c>
      <c r="G1567" s="12">
        <v>11.535299999999999</v>
      </c>
      <c r="H1567" s="12">
        <v>15.448600000000001</v>
      </c>
      <c r="I1567" s="12">
        <v>38.682600000000001</v>
      </c>
      <c r="J1567" s="12">
        <v>17.2303</v>
      </c>
      <c r="K1567" s="12">
        <v>87.802099999999996</v>
      </c>
      <c r="L1567" s="12">
        <v>68.52</v>
      </c>
      <c r="M1567" s="12">
        <v>72.64</v>
      </c>
      <c r="O1567" s="6">
        <v>45737</v>
      </c>
      <c r="P1567" s="7">
        <f t="shared" si="363"/>
        <v>-3.4571067982083889E-3</v>
      </c>
      <c r="Q1567" s="7">
        <f t="shared" si="364"/>
        <v>-1.2177734043177123E-4</v>
      </c>
      <c r="R1567" s="7">
        <f t="shared" si="365"/>
        <v>-3.8193866647640486E-3</v>
      </c>
      <c r="S1567" s="7">
        <f t="shared" si="366"/>
        <v>-4.1761215943526928E-4</v>
      </c>
      <c r="T1567" s="7">
        <f t="shared" si="367"/>
        <v>-1.4878004868892906E-2</v>
      </c>
      <c r="U1567" s="7">
        <f t="shared" si="368"/>
        <v>-1.4535852656944266E-2</v>
      </c>
      <c r="V1567" s="7">
        <f t="shared" si="369"/>
        <v>-4.7307655553013361E-2</v>
      </c>
      <c r="W1567" s="7">
        <f t="shared" si="370"/>
        <v>-6.1855911560151702E-2</v>
      </c>
      <c r="X1567" s="7">
        <f t="shared" si="371"/>
        <v>-1.3346176001421062E-2</v>
      </c>
      <c r="Y1567" s="7">
        <f t="shared" si="372"/>
        <v>3.2806418505428541E-4</v>
      </c>
      <c r="Z1567" s="7">
        <v>3.3E-4</v>
      </c>
      <c r="AA1567" s="7">
        <f t="shared" si="373"/>
        <v>-4.3773255240427605E-4</v>
      </c>
      <c r="AB1567" s="7">
        <f t="shared" si="374"/>
        <v>4.1308090088259565E-4</v>
      </c>
      <c r="AE1567" s="6">
        <v>45737</v>
      </c>
      <c r="AF1567" s="7">
        <v>19.28</v>
      </c>
      <c r="AG1567" s="7">
        <v>28.43</v>
      </c>
      <c r="AH1567" s="7">
        <v>94.54</v>
      </c>
      <c r="AI1567" s="7">
        <f t="shared" si="360"/>
        <v>4.1200000000000045</v>
      </c>
      <c r="AJ1567" s="7">
        <v>3.93</v>
      </c>
      <c r="AK1567" s="7">
        <v>42.604999999999997</v>
      </c>
      <c r="AL1567" s="7">
        <f t="shared" si="361"/>
        <v>38.674999999999997</v>
      </c>
      <c r="AM1567" s="7">
        <v>4.33</v>
      </c>
      <c r="AN1567" s="7">
        <v>3.94</v>
      </c>
      <c r="AO1567" s="7">
        <v>4.25</v>
      </c>
      <c r="AP1567" s="7">
        <f t="shared" si="362"/>
        <v>0.31000000000000005</v>
      </c>
      <c r="AQ1567" s="7">
        <v>2.33</v>
      </c>
      <c r="AR1567" s="7">
        <v>126.2679</v>
      </c>
      <c r="AS1567" s="7">
        <v>3018.2</v>
      </c>
      <c r="AT1567" s="14">
        <v>316.52800000000002</v>
      </c>
      <c r="AU1567" s="14">
        <v>99.292500000000004</v>
      </c>
      <c r="AV1567" s="14">
        <v>71.8</v>
      </c>
      <c r="AY1567" s="6">
        <v>45737</v>
      </c>
      <c r="AZ1567" s="12">
        <v>0</v>
      </c>
      <c r="BA1567" s="12">
        <v>0</v>
      </c>
      <c r="BB1567" s="12">
        <v>0</v>
      </c>
      <c r="BE1567" s="6">
        <v>45737</v>
      </c>
      <c r="BF1567" t="s">
        <v>58</v>
      </c>
      <c r="BG1567" s="52">
        <v>5</v>
      </c>
    </row>
    <row r="1568" spans="1:59" x14ac:dyDescent="0.2">
      <c r="A1568" s="6">
        <v>45740</v>
      </c>
      <c r="B1568" s="12">
        <v>111.9534</v>
      </c>
      <c r="C1568" s="12">
        <v>157.9136</v>
      </c>
      <c r="D1568" s="12">
        <v>98.805700000000002</v>
      </c>
      <c r="E1568" s="12">
        <v>46.904200000000003</v>
      </c>
      <c r="F1568" s="12">
        <v>231.37039999999999</v>
      </c>
      <c r="G1568" s="12">
        <v>11.4956</v>
      </c>
      <c r="H1568" s="12">
        <v>15.6309</v>
      </c>
      <c r="I1568" s="12">
        <v>39.004600000000003</v>
      </c>
      <c r="J1568" s="12">
        <v>17.489599999999999</v>
      </c>
      <c r="K1568" s="12">
        <v>87.802099999999996</v>
      </c>
      <c r="L1568" s="12">
        <v>69.459999999999994</v>
      </c>
      <c r="M1568" s="12">
        <v>73.959999999999994</v>
      </c>
      <c r="O1568" s="6">
        <v>45740</v>
      </c>
      <c r="P1568" s="7">
        <f t="shared" si="363"/>
        <v>2.5946198360617513E-3</v>
      </c>
      <c r="Q1568" s="7">
        <f t="shared" si="364"/>
        <v>1.6376781085592151E-3</v>
      </c>
      <c r="R1568" s="7">
        <f t="shared" si="365"/>
        <v>2.6450430520382233E-3</v>
      </c>
      <c r="S1568" s="7">
        <f t="shared" si="366"/>
        <v>-4.1565462470635105E-4</v>
      </c>
      <c r="T1568" s="7">
        <f t="shared" si="367"/>
        <v>2.9366756357243281E-2</v>
      </c>
      <c r="U1568" s="7">
        <f t="shared" si="368"/>
        <v>-3.4475456296907043E-3</v>
      </c>
      <c r="V1568" s="7">
        <f t="shared" si="369"/>
        <v>1.1731339998280278E-2</v>
      </c>
      <c r="W1568" s="7">
        <f t="shared" si="370"/>
        <v>8.289701365519965E-3</v>
      </c>
      <c r="X1568" s="7">
        <f t="shared" si="371"/>
        <v>1.4936956677589618E-2</v>
      </c>
      <c r="Y1568" s="7">
        <f t="shared" si="372"/>
        <v>0</v>
      </c>
      <c r="Z1568" s="7">
        <v>1.7749999999999998E-2</v>
      </c>
      <c r="AA1568" s="7">
        <f t="shared" si="373"/>
        <v>1.3625373860008696E-2</v>
      </c>
      <c r="AB1568" s="7">
        <f t="shared" si="374"/>
        <v>1.8008672225886136E-2</v>
      </c>
      <c r="AE1568" s="6">
        <v>45740</v>
      </c>
      <c r="AF1568" s="7">
        <v>17.48</v>
      </c>
      <c r="AG1568" s="7">
        <v>29.67</v>
      </c>
      <c r="AH1568" s="7">
        <v>95.22</v>
      </c>
      <c r="AI1568" s="7">
        <f t="shared" si="360"/>
        <v>4.5</v>
      </c>
      <c r="AJ1568" s="7">
        <v>4.03</v>
      </c>
      <c r="AK1568" s="7">
        <v>42.747999999999998</v>
      </c>
      <c r="AL1568" s="7">
        <f t="shared" si="361"/>
        <v>38.717999999999996</v>
      </c>
      <c r="AM1568" s="7">
        <v>4.33</v>
      </c>
      <c r="AN1568" s="7">
        <v>4.04</v>
      </c>
      <c r="AO1568" s="7">
        <v>4.34</v>
      </c>
      <c r="AP1568" s="7">
        <f t="shared" si="362"/>
        <v>0.29999999999999982</v>
      </c>
      <c r="AQ1568" s="7">
        <v>2.36</v>
      </c>
      <c r="AR1568" s="7">
        <v>126.1956</v>
      </c>
      <c r="AS1568" s="7">
        <v>3013.1001000000001</v>
      </c>
      <c r="AT1568" s="14">
        <v>316.52800000000002</v>
      </c>
      <c r="AU1568" s="14">
        <v>99.292500000000004</v>
      </c>
      <c r="AV1568" s="14">
        <v>71.8</v>
      </c>
      <c r="AY1568" s="6">
        <v>45740</v>
      </c>
      <c r="AZ1568" s="12">
        <v>0</v>
      </c>
      <c r="BA1568" s="12">
        <v>0</v>
      </c>
      <c r="BB1568" s="12">
        <v>0</v>
      </c>
      <c r="BE1568" s="6">
        <v>45740</v>
      </c>
      <c r="BF1568" t="s">
        <v>58</v>
      </c>
      <c r="BG1568" s="52">
        <v>5</v>
      </c>
    </row>
    <row r="1569" spans="1:59" x14ac:dyDescent="0.2">
      <c r="A1569" s="6">
        <v>45741</v>
      </c>
      <c r="B1569" s="12">
        <v>112.7171</v>
      </c>
      <c r="C1569" s="12">
        <v>158.79400000000001</v>
      </c>
      <c r="D1569" s="12">
        <v>99.153800000000004</v>
      </c>
      <c r="E1569" s="12">
        <v>47.9711</v>
      </c>
      <c r="F1569" s="12">
        <v>229.7955</v>
      </c>
      <c r="G1569" s="12">
        <v>11.3962</v>
      </c>
      <c r="H1569" s="12">
        <v>15.439</v>
      </c>
      <c r="I1569" s="12">
        <v>38.165599999999998</v>
      </c>
      <c r="J1569" s="12">
        <v>17.489599999999999</v>
      </c>
      <c r="K1569" s="12">
        <v>87.811700000000002</v>
      </c>
      <c r="L1569" s="12">
        <v>69.48</v>
      </c>
      <c r="M1569" s="12">
        <v>73.78</v>
      </c>
      <c r="O1569" s="6">
        <v>45741</v>
      </c>
      <c r="P1569" s="7">
        <f t="shared" si="363"/>
        <v>6.7984265083904415E-3</v>
      </c>
      <c r="Q1569" s="7">
        <f t="shared" si="364"/>
        <v>5.5597167090119049E-3</v>
      </c>
      <c r="R1569" s="7">
        <f t="shared" si="365"/>
        <v>3.5168846030509738E-3</v>
      </c>
      <c r="S1569" s="7">
        <f t="shared" si="366"/>
        <v>2.2491522568124606E-2</v>
      </c>
      <c r="T1569" s="7">
        <f t="shared" si="367"/>
        <v>-6.8301065732122484E-3</v>
      </c>
      <c r="U1569" s="7">
        <f t="shared" si="368"/>
        <v>-8.6843869609576786E-3</v>
      </c>
      <c r="V1569" s="7">
        <f t="shared" si="369"/>
        <v>-1.235294868973682E-2</v>
      </c>
      <c r="W1569" s="7">
        <f t="shared" si="370"/>
        <v>-2.1745001554802211E-2</v>
      </c>
      <c r="X1569" s="7">
        <f t="shared" si="371"/>
        <v>0</v>
      </c>
      <c r="Y1569" s="7">
        <f t="shared" si="372"/>
        <v>1.0933081579668853E-4</v>
      </c>
      <c r="Z1569" s="7">
        <v>2.4009999999999999E-3</v>
      </c>
      <c r="AA1569" s="7">
        <f t="shared" si="373"/>
        <v>2.8789405697642859E-4</v>
      </c>
      <c r="AB1569" s="7">
        <f t="shared" si="374"/>
        <v>-2.4367143503944001E-3</v>
      </c>
      <c r="AE1569" s="6">
        <v>45741</v>
      </c>
      <c r="AF1569" s="7">
        <v>17.149999999999999</v>
      </c>
      <c r="AG1569" s="7">
        <v>28.27</v>
      </c>
      <c r="AH1569" s="7">
        <v>93.57</v>
      </c>
      <c r="AI1569" s="7">
        <f t="shared" si="360"/>
        <v>4.2999999999999972</v>
      </c>
      <c r="AJ1569" s="7">
        <v>3.94</v>
      </c>
      <c r="AK1569" s="7">
        <v>41.555</v>
      </c>
      <c r="AL1569" s="7">
        <f t="shared" si="361"/>
        <v>37.615000000000002</v>
      </c>
      <c r="AM1569" s="7">
        <v>4.33</v>
      </c>
      <c r="AN1569" s="7">
        <v>3.96</v>
      </c>
      <c r="AO1569" s="7">
        <v>4.3099999999999996</v>
      </c>
      <c r="AP1569" s="7">
        <f t="shared" si="362"/>
        <v>0.34999999999999964</v>
      </c>
      <c r="AQ1569" s="7">
        <v>2.35</v>
      </c>
      <c r="AR1569" s="7">
        <v>126.0535</v>
      </c>
      <c r="AS1569" s="7">
        <v>3023.7</v>
      </c>
      <c r="AT1569" s="14">
        <v>316.52800000000002</v>
      </c>
      <c r="AU1569" s="14">
        <v>99.292500000000004</v>
      </c>
      <c r="AV1569" s="14">
        <v>71.8</v>
      </c>
      <c r="AY1569" s="6">
        <v>45741</v>
      </c>
      <c r="AZ1569" s="12">
        <v>0</v>
      </c>
      <c r="BA1569" s="12">
        <v>0</v>
      </c>
      <c r="BB1569" s="12">
        <v>0</v>
      </c>
      <c r="BE1569" s="6">
        <v>45741</v>
      </c>
      <c r="BF1569" t="s">
        <v>58</v>
      </c>
      <c r="BG1569" s="52">
        <v>5</v>
      </c>
    </row>
    <row r="1570" spans="1:59" x14ac:dyDescent="0.2">
      <c r="A1570" s="6">
        <v>45742</v>
      </c>
      <c r="B1570" s="12">
        <v>114.3413</v>
      </c>
      <c r="C1570" s="12">
        <v>160.73660000000001</v>
      </c>
      <c r="D1570" s="12">
        <v>99.782300000000006</v>
      </c>
      <c r="E1570" s="12">
        <v>48.695399999999999</v>
      </c>
      <c r="F1570" s="12">
        <v>230.24119999999999</v>
      </c>
      <c r="G1570" s="12">
        <v>11.1677</v>
      </c>
      <c r="H1570" s="12">
        <v>15.1127</v>
      </c>
      <c r="I1570" s="12">
        <v>38.3217</v>
      </c>
      <c r="J1570" s="12">
        <v>17.535900000000002</v>
      </c>
      <c r="K1570" s="12">
        <v>87.821299999999994</v>
      </c>
      <c r="L1570" s="12">
        <v>70.05</v>
      </c>
      <c r="M1570" s="12">
        <v>74.599999999999994</v>
      </c>
      <c r="O1570" s="6">
        <v>45742</v>
      </c>
      <c r="P1570" s="7">
        <f t="shared" si="363"/>
        <v>1.4306695577452413E-2</v>
      </c>
      <c r="Q1570" s="7">
        <f t="shared" si="364"/>
        <v>1.2159235665743003E-2</v>
      </c>
      <c r="R1570" s="7">
        <f t="shared" si="365"/>
        <v>6.3186328783649218E-3</v>
      </c>
      <c r="S1570" s="7">
        <f t="shared" si="366"/>
        <v>1.4985823525551119E-2</v>
      </c>
      <c r="T1570" s="7">
        <f t="shared" si="367"/>
        <v>1.937672100730649E-3</v>
      </c>
      <c r="U1570" s="7">
        <f t="shared" si="368"/>
        <v>-2.0254283304181279E-2</v>
      </c>
      <c r="V1570" s="7">
        <f t="shared" si="369"/>
        <v>-2.1361325728697894E-2</v>
      </c>
      <c r="W1570" s="7">
        <f t="shared" si="370"/>
        <v>4.0817290380346484E-3</v>
      </c>
      <c r="X1570" s="7">
        <f t="shared" si="371"/>
        <v>2.643789637167035E-3</v>
      </c>
      <c r="Y1570" s="7">
        <f t="shared" si="372"/>
        <v>1.0931886387588288E-4</v>
      </c>
      <c r="Z1570" s="7">
        <v>-1.201E-2</v>
      </c>
      <c r="AA1570" s="7">
        <f t="shared" si="373"/>
        <v>8.1703314101117062E-3</v>
      </c>
      <c r="AB1570" s="7">
        <f t="shared" si="374"/>
        <v>1.1052815041185604E-2</v>
      </c>
      <c r="AE1570" s="6">
        <v>45742</v>
      </c>
      <c r="AF1570" s="7">
        <v>18.329999999999998</v>
      </c>
      <c r="AG1570" s="7">
        <v>28.84</v>
      </c>
      <c r="AH1570" s="7">
        <v>91.41</v>
      </c>
      <c r="AI1570" s="7">
        <f t="shared" si="360"/>
        <v>4.5499999999999972</v>
      </c>
      <c r="AJ1570" s="7">
        <v>3.85</v>
      </c>
      <c r="AK1570" s="7">
        <v>40.869999999999997</v>
      </c>
      <c r="AL1570" s="7">
        <f t="shared" si="361"/>
        <v>37.019999999999996</v>
      </c>
      <c r="AM1570" s="7">
        <v>4.33</v>
      </c>
      <c r="AN1570" s="7">
        <v>3.98</v>
      </c>
      <c r="AO1570" s="7">
        <v>4.3499999999999996</v>
      </c>
      <c r="AP1570" s="7">
        <f t="shared" si="362"/>
        <v>0.36999999999999966</v>
      </c>
      <c r="AQ1570" s="7">
        <v>2.37</v>
      </c>
      <c r="AR1570" s="7">
        <v>126.2364</v>
      </c>
      <c r="AS1570" s="7">
        <v>3020.8998999999999</v>
      </c>
      <c r="AT1570" s="14">
        <v>316.52800000000002</v>
      </c>
      <c r="AU1570" s="14">
        <v>99.292500000000004</v>
      </c>
      <c r="AV1570" s="14">
        <v>71.8</v>
      </c>
      <c r="AY1570" s="6">
        <v>45742</v>
      </c>
      <c r="AZ1570" s="12">
        <v>0</v>
      </c>
      <c r="BA1570" s="12">
        <v>0</v>
      </c>
      <c r="BB1570" s="12">
        <v>0</v>
      </c>
      <c r="BE1570" s="6">
        <v>45742</v>
      </c>
      <c r="BF1570" t="s">
        <v>58</v>
      </c>
      <c r="BG1570" s="52">
        <v>5</v>
      </c>
    </row>
    <row r="1571" spans="1:59" x14ac:dyDescent="0.2">
      <c r="A1571" s="6">
        <v>45743</v>
      </c>
      <c r="B1571" s="12">
        <v>113.9739</v>
      </c>
      <c r="C1571" s="12">
        <v>159.4734</v>
      </c>
      <c r="D1571" s="12">
        <v>99.414900000000003</v>
      </c>
      <c r="E1571" s="12">
        <v>48.460500000000003</v>
      </c>
      <c r="F1571" s="12">
        <v>224.63499999999999</v>
      </c>
      <c r="G1571" s="12">
        <v>10.5815</v>
      </c>
      <c r="H1571" s="12">
        <v>14.306699999999999</v>
      </c>
      <c r="I1571" s="12">
        <v>37.121699999999997</v>
      </c>
      <c r="J1571" s="12">
        <v>17.489599999999999</v>
      </c>
      <c r="K1571" s="12">
        <v>87.840400000000002</v>
      </c>
      <c r="L1571" s="12">
        <v>70.3</v>
      </c>
      <c r="M1571" s="12">
        <v>74.72</v>
      </c>
      <c r="O1571" s="6">
        <v>45743</v>
      </c>
      <c r="P1571" s="7">
        <f t="shared" si="363"/>
        <v>-3.2183605570074215E-3</v>
      </c>
      <c r="Q1571" s="7">
        <f t="shared" si="364"/>
        <v>-7.8898632324854792E-3</v>
      </c>
      <c r="R1571" s="7">
        <f t="shared" si="365"/>
        <v>-3.6888110536785375E-3</v>
      </c>
      <c r="S1571" s="7">
        <f t="shared" si="366"/>
        <v>-4.835536652135099E-3</v>
      </c>
      <c r="T1571" s="7">
        <f t="shared" si="367"/>
        <v>-2.4650592323241259E-2</v>
      </c>
      <c r="U1571" s="7">
        <f t="shared" si="368"/>
        <v>-5.3918489876659523E-2</v>
      </c>
      <c r="V1571" s="7">
        <f t="shared" si="369"/>
        <v>-5.4807490923294871E-2</v>
      </c>
      <c r="W1571" s="7">
        <f t="shared" si="370"/>
        <v>-3.181461109230125E-2</v>
      </c>
      <c r="X1571" s="7">
        <f t="shared" si="371"/>
        <v>-2.6437896371670285E-3</v>
      </c>
      <c r="Y1571" s="7">
        <f t="shared" si="372"/>
        <v>2.1746345475732564E-4</v>
      </c>
      <c r="Z1571" s="7">
        <v>-2.6589999999999999E-3</v>
      </c>
      <c r="AA1571" s="7">
        <f t="shared" si="373"/>
        <v>3.5625260336033114E-3</v>
      </c>
      <c r="AB1571" s="7">
        <f t="shared" si="374"/>
        <v>1.6072867108720599E-3</v>
      </c>
      <c r="AE1571" s="6">
        <v>45743</v>
      </c>
      <c r="AF1571" s="7">
        <v>18.690000000000001</v>
      </c>
      <c r="AG1571" s="7">
        <v>28.49</v>
      </c>
      <c r="AH1571" s="7">
        <v>91.03</v>
      </c>
      <c r="AI1571" s="7">
        <f t="shared" si="360"/>
        <v>4.4200000000000017</v>
      </c>
      <c r="AJ1571" s="7">
        <v>3.88</v>
      </c>
      <c r="AK1571" s="7">
        <v>41.201999999999998</v>
      </c>
      <c r="AL1571" s="7">
        <f t="shared" si="361"/>
        <v>37.321999999999996</v>
      </c>
      <c r="AM1571" s="7">
        <v>4.33</v>
      </c>
      <c r="AN1571" s="7">
        <v>3.97</v>
      </c>
      <c r="AO1571" s="7">
        <v>4.38</v>
      </c>
      <c r="AP1571" s="7">
        <f t="shared" si="362"/>
        <v>0.4099999999999997</v>
      </c>
      <c r="AQ1571" s="7">
        <v>2.39</v>
      </c>
      <c r="AR1571" s="7">
        <v>126.3626</v>
      </c>
      <c r="AS1571" s="7">
        <v>3060.2</v>
      </c>
      <c r="AT1571" s="14">
        <v>316.52800000000002</v>
      </c>
      <c r="AU1571" s="14">
        <v>99.292500000000004</v>
      </c>
      <c r="AV1571" s="14">
        <v>71.8</v>
      </c>
      <c r="AY1571" s="6">
        <v>45743</v>
      </c>
      <c r="AZ1571" s="12">
        <v>0</v>
      </c>
      <c r="BA1571" s="12">
        <v>0</v>
      </c>
      <c r="BB1571" s="12">
        <v>0</v>
      </c>
      <c r="BE1571" s="6">
        <v>45743</v>
      </c>
      <c r="BF1571" t="s">
        <v>58</v>
      </c>
      <c r="BG1571" s="52">
        <v>5</v>
      </c>
    </row>
    <row r="1572" spans="1:59" x14ac:dyDescent="0.2">
      <c r="A1572" s="6">
        <v>45744</v>
      </c>
      <c r="B1572" s="12">
        <v>113.8193</v>
      </c>
      <c r="C1572" s="12">
        <v>158.9375</v>
      </c>
      <c r="D1572" s="12">
        <v>98.979799999999997</v>
      </c>
      <c r="E1572" s="12">
        <v>47.794899999999998</v>
      </c>
      <c r="F1572" s="12">
        <v>224.08029999999999</v>
      </c>
      <c r="G1572" s="12">
        <v>9.8859999999999992</v>
      </c>
      <c r="H1572" s="12">
        <v>14.3643</v>
      </c>
      <c r="I1572" s="12">
        <v>37.3461</v>
      </c>
      <c r="J1572" s="12">
        <v>17.332100000000001</v>
      </c>
      <c r="K1572" s="12">
        <v>87.869100000000003</v>
      </c>
      <c r="L1572" s="12">
        <v>69.739999999999995</v>
      </c>
      <c r="M1572" s="12">
        <v>74.69</v>
      </c>
      <c r="O1572" s="6">
        <v>45744</v>
      </c>
      <c r="P1572" s="7">
        <f t="shared" si="363"/>
        <v>-1.357371719059275E-3</v>
      </c>
      <c r="Q1572" s="7">
        <f t="shared" si="364"/>
        <v>-3.3660939748300501E-3</v>
      </c>
      <c r="R1572" s="7">
        <f t="shared" si="365"/>
        <v>-4.3862129136404701E-3</v>
      </c>
      <c r="S1572" s="7">
        <f t="shared" si="366"/>
        <v>-1.3830093878546734E-2</v>
      </c>
      <c r="T1572" s="7">
        <f t="shared" si="367"/>
        <v>-2.4723929964535082E-3</v>
      </c>
      <c r="U1572" s="7">
        <f t="shared" si="368"/>
        <v>-6.7987578433603826E-2</v>
      </c>
      <c r="V1572" s="7">
        <f t="shared" si="369"/>
        <v>4.0180026851410174E-3</v>
      </c>
      <c r="W1572" s="7">
        <f t="shared" si="370"/>
        <v>6.0267841731156801E-3</v>
      </c>
      <c r="X1572" s="7">
        <f t="shared" si="371"/>
        <v>-9.0461450218250836E-3</v>
      </c>
      <c r="Y1572" s="7">
        <f t="shared" si="372"/>
        <v>3.2667556683309718E-4</v>
      </c>
      <c r="Z1572" s="7">
        <v>-2.0344000000000001E-2</v>
      </c>
      <c r="AA1572" s="7">
        <f t="shared" si="373"/>
        <v>-7.9977575691141094E-3</v>
      </c>
      <c r="AB1572" s="7">
        <f t="shared" si="374"/>
        <v>-4.015795516118532E-4</v>
      </c>
      <c r="AE1572" s="6">
        <v>45744</v>
      </c>
      <c r="AF1572" s="7">
        <v>21.65</v>
      </c>
      <c r="AG1572" s="7">
        <v>28.7</v>
      </c>
      <c r="AH1572" s="7">
        <v>96.83</v>
      </c>
      <c r="AI1572" s="7">
        <f t="shared" si="360"/>
        <v>4.9500000000000028</v>
      </c>
      <c r="AJ1572" s="7">
        <v>3.89</v>
      </c>
      <c r="AK1572" s="7">
        <v>40.587000000000003</v>
      </c>
      <c r="AL1572" s="7">
        <f t="shared" si="361"/>
        <v>36.697000000000003</v>
      </c>
      <c r="AM1572" s="7">
        <v>4.33</v>
      </c>
      <c r="AN1572" s="7">
        <v>3.89</v>
      </c>
      <c r="AO1572" s="7">
        <v>4.2699999999999996</v>
      </c>
      <c r="AP1572" s="7">
        <f t="shared" si="362"/>
        <v>0.37999999999999945</v>
      </c>
      <c r="AQ1572" s="7">
        <v>2.37</v>
      </c>
      <c r="AR1572" s="7">
        <v>126.4187</v>
      </c>
      <c r="AS1572" s="7">
        <v>3086.5</v>
      </c>
      <c r="AT1572" s="14">
        <v>316.52800000000002</v>
      </c>
      <c r="AU1572" s="14">
        <v>99.292500000000004</v>
      </c>
      <c r="AV1572" s="14">
        <v>71.8</v>
      </c>
      <c r="AY1572" s="6">
        <v>45744</v>
      </c>
      <c r="AZ1572" s="12">
        <v>0</v>
      </c>
      <c r="BA1572" s="12">
        <v>0</v>
      </c>
      <c r="BB1572" s="12">
        <v>0</v>
      </c>
      <c r="BE1572" s="6">
        <v>45744</v>
      </c>
      <c r="BF1572" t="s">
        <v>58</v>
      </c>
      <c r="BG1572" s="52">
        <v>5</v>
      </c>
    </row>
    <row r="1573" spans="1:59" x14ac:dyDescent="0.2">
      <c r="A1573" s="6">
        <v>45747</v>
      </c>
      <c r="B1573" s="12">
        <v>114.9794</v>
      </c>
      <c r="C1573" s="12">
        <v>160.08580000000001</v>
      </c>
      <c r="D1573" s="12">
        <v>101.542</v>
      </c>
      <c r="E1573" s="12">
        <v>48.313600000000001</v>
      </c>
      <c r="F1573" s="12">
        <v>229.2012</v>
      </c>
      <c r="G1573" s="12">
        <v>10.2338</v>
      </c>
      <c r="H1573" s="12">
        <v>14.2492</v>
      </c>
      <c r="I1573" s="12">
        <v>36.6631</v>
      </c>
      <c r="J1573" s="12">
        <v>17.221</v>
      </c>
      <c r="K1573" s="12">
        <v>87.869100000000003</v>
      </c>
      <c r="L1573" s="12">
        <v>71.87</v>
      </c>
      <c r="M1573" s="12">
        <v>77.23</v>
      </c>
      <c r="O1573" s="6">
        <v>45747</v>
      </c>
      <c r="P1573" s="7">
        <f t="shared" si="363"/>
        <v>1.0140878788129483E-2</v>
      </c>
      <c r="Q1573" s="7">
        <f t="shared" si="364"/>
        <v>7.1988783208388274E-3</v>
      </c>
      <c r="R1573" s="7">
        <f t="shared" si="365"/>
        <v>2.5556717085059657E-2</v>
      </c>
      <c r="S1573" s="7">
        <f t="shared" si="366"/>
        <v>1.079415527864281E-2</v>
      </c>
      <c r="T1573" s="7">
        <f t="shared" si="367"/>
        <v>2.2595750670447473E-2</v>
      </c>
      <c r="U1573" s="7">
        <f t="shared" si="368"/>
        <v>3.4576352606370278E-2</v>
      </c>
      <c r="V1573" s="7">
        <f t="shared" si="369"/>
        <v>-8.0451969050838509E-3</v>
      </c>
      <c r="W1573" s="7">
        <f t="shared" si="370"/>
        <v>-1.8457688790503878E-2</v>
      </c>
      <c r="X1573" s="7">
        <f t="shared" si="371"/>
        <v>-6.4307042128463922E-3</v>
      </c>
      <c r="Y1573" s="7">
        <f t="shared" si="372"/>
        <v>0</v>
      </c>
      <c r="Z1573" s="7">
        <v>6.6899999999999998E-3</v>
      </c>
      <c r="AA1573" s="7">
        <f t="shared" si="373"/>
        <v>3.0084890232846356E-2</v>
      </c>
      <c r="AB1573" s="7">
        <f t="shared" si="374"/>
        <v>3.3441768212197222E-2</v>
      </c>
      <c r="AE1573" s="6">
        <v>45747</v>
      </c>
      <c r="AF1573" s="7">
        <v>22.28</v>
      </c>
      <c r="AG1573" s="7">
        <v>30.88</v>
      </c>
      <c r="AH1573" s="7">
        <v>101.35</v>
      </c>
      <c r="AI1573" s="7">
        <f t="shared" si="360"/>
        <v>5.3599999999999994</v>
      </c>
      <c r="AJ1573" s="7">
        <v>4.1100000000000003</v>
      </c>
      <c r="AK1573" s="7">
        <v>40.667000000000002</v>
      </c>
      <c r="AL1573" s="7">
        <f t="shared" si="361"/>
        <v>36.557000000000002</v>
      </c>
      <c r="AM1573" s="7">
        <v>4.33</v>
      </c>
      <c r="AN1573" s="7">
        <v>3.89</v>
      </c>
      <c r="AO1573" s="7">
        <v>4.2300000000000004</v>
      </c>
      <c r="AP1573" s="7">
        <f t="shared" si="362"/>
        <v>0.3400000000000003</v>
      </c>
      <c r="AQ1573" s="7">
        <v>2.38</v>
      </c>
      <c r="AR1573" s="7">
        <v>126.7075</v>
      </c>
      <c r="AS1573" s="7">
        <v>3122.8</v>
      </c>
      <c r="AT1573" s="14">
        <v>316.52800000000002</v>
      </c>
      <c r="AU1573" s="14">
        <v>99.292500000000004</v>
      </c>
      <c r="AV1573" s="14">
        <v>71.8</v>
      </c>
      <c r="AY1573" s="6">
        <v>45747</v>
      </c>
      <c r="AZ1573" s="12">
        <v>0</v>
      </c>
      <c r="BA1573" s="12">
        <v>0</v>
      </c>
      <c r="BB1573" s="12">
        <v>0</v>
      </c>
      <c r="BE1573" s="6">
        <v>45747</v>
      </c>
      <c r="BF1573" t="s">
        <v>58</v>
      </c>
      <c r="BG1573" s="52">
        <v>5</v>
      </c>
    </row>
    <row r="1574" spans="1:59" x14ac:dyDescent="0.2">
      <c r="A1574" s="6">
        <v>45748</v>
      </c>
      <c r="B1574" s="12">
        <v>115.0857</v>
      </c>
      <c r="C1574" s="12">
        <v>161.2533</v>
      </c>
      <c r="D1574" s="12">
        <v>101.8997</v>
      </c>
      <c r="E1574" s="12">
        <v>48.147199999999998</v>
      </c>
      <c r="F1574" s="12">
        <v>228.75550000000001</v>
      </c>
      <c r="G1574" s="12">
        <v>9.9357000000000006</v>
      </c>
      <c r="H1574" s="12">
        <v>14.421900000000001</v>
      </c>
      <c r="I1574" s="12">
        <v>37.170499999999997</v>
      </c>
      <c r="J1574" s="12">
        <v>17.3507</v>
      </c>
      <c r="K1574" s="12">
        <v>87.889300000000006</v>
      </c>
      <c r="L1574" s="12">
        <v>71.61</v>
      </c>
      <c r="M1574" s="12">
        <v>77.78</v>
      </c>
      <c r="O1574" s="6">
        <v>45748</v>
      </c>
      <c r="P1574" s="7">
        <f t="shared" si="363"/>
        <v>9.2408633525429987E-4</v>
      </c>
      <c r="Q1574" s="7">
        <f t="shared" si="364"/>
        <v>7.2664990795761079E-3</v>
      </c>
      <c r="R1574" s="7">
        <f t="shared" si="365"/>
        <v>3.5164901650048008E-3</v>
      </c>
      <c r="S1574" s="7">
        <f t="shared" si="366"/>
        <v>-3.4501095794033715E-3</v>
      </c>
      <c r="T1574" s="7">
        <f t="shared" si="367"/>
        <v>-1.9464728465408221E-3</v>
      </c>
      <c r="U1574" s="7">
        <f t="shared" si="368"/>
        <v>-2.9561635992554652E-2</v>
      </c>
      <c r="V1574" s="7">
        <f t="shared" si="369"/>
        <v>1.2047119831613946E-2</v>
      </c>
      <c r="W1574" s="7">
        <f t="shared" si="370"/>
        <v>1.3744636261319002E-2</v>
      </c>
      <c r="X1574" s="7">
        <f t="shared" si="371"/>
        <v>7.5032820775607348E-3</v>
      </c>
      <c r="Y1574" s="7">
        <f t="shared" si="372"/>
        <v>2.2986099200887386E-4</v>
      </c>
      <c r="Z1574" s="7">
        <v>2.82E-3</v>
      </c>
      <c r="AA1574" s="7">
        <f t="shared" si="373"/>
        <v>-3.6242024615028711E-3</v>
      </c>
      <c r="AB1574" s="7">
        <f t="shared" si="374"/>
        <v>7.0963461464286261E-3</v>
      </c>
      <c r="AE1574" s="6">
        <v>45748</v>
      </c>
      <c r="AF1574" s="7">
        <v>21.77</v>
      </c>
      <c r="AG1574" s="7">
        <v>30.57</v>
      </c>
      <c r="AH1574" s="7">
        <v>104.73</v>
      </c>
      <c r="AI1574" s="7">
        <f t="shared" si="360"/>
        <v>6.1700000000000017</v>
      </c>
      <c r="AJ1574" s="7">
        <v>3.96</v>
      </c>
      <c r="AK1574" s="7">
        <v>42.45</v>
      </c>
      <c r="AL1574" s="7">
        <f t="shared" si="361"/>
        <v>38.49</v>
      </c>
      <c r="AM1574" s="7">
        <v>4.33</v>
      </c>
      <c r="AN1574" s="7">
        <v>3.87</v>
      </c>
      <c r="AO1574" s="7">
        <v>4.17</v>
      </c>
      <c r="AP1574" s="7">
        <f t="shared" si="362"/>
        <v>0.29999999999999982</v>
      </c>
      <c r="AQ1574" s="7">
        <v>2.33</v>
      </c>
      <c r="AR1574" s="7">
        <v>126.43380000000001</v>
      </c>
      <c r="AS1574" s="7">
        <v>3118.8998999999999</v>
      </c>
      <c r="AT1574" s="14">
        <v>320.30200000000002</v>
      </c>
      <c r="AU1574" s="14">
        <v>101.1279</v>
      </c>
      <c r="AV1574" s="14">
        <v>52.2</v>
      </c>
      <c r="AY1574" s="6">
        <v>45748</v>
      </c>
      <c r="AZ1574" s="12">
        <v>0</v>
      </c>
      <c r="BA1574" s="12">
        <v>0</v>
      </c>
      <c r="BB1574" s="12">
        <v>0</v>
      </c>
      <c r="BE1574" s="6">
        <v>45748</v>
      </c>
      <c r="BF1574" t="s">
        <v>58</v>
      </c>
      <c r="BG1574" s="52">
        <v>5</v>
      </c>
    </row>
    <row r="1575" spans="1:59" x14ac:dyDescent="0.2">
      <c r="A1575" s="6">
        <v>45749</v>
      </c>
      <c r="B1575" s="12">
        <v>114.72799999999999</v>
      </c>
      <c r="C1575" s="12">
        <v>159.30109999999999</v>
      </c>
      <c r="D1575" s="12">
        <v>102.58620000000001</v>
      </c>
      <c r="E1575" s="12">
        <v>48.284300000000002</v>
      </c>
      <c r="F1575" s="12">
        <v>232.39060000000001</v>
      </c>
      <c r="G1575" s="12">
        <v>9.8958999999999993</v>
      </c>
      <c r="H1575" s="12">
        <v>14.3451</v>
      </c>
      <c r="I1575" s="12">
        <v>36.516800000000003</v>
      </c>
      <c r="J1575" s="12">
        <v>17.535900000000002</v>
      </c>
      <c r="K1575" s="12">
        <v>87.898899999999998</v>
      </c>
      <c r="L1575" s="12">
        <v>72.12</v>
      </c>
      <c r="M1575" s="12">
        <v>77.27</v>
      </c>
      <c r="O1575" s="6">
        <v>45749</v>
      </c>
      <c r="P1575" s="7">
        <f t="shared" si="363"/>
        <v>-3.1129587910380661E-3</v>
      </c>
      <c r="Q1575" s="7">
        <f t="shared" si="364"/>
        <v>-1.218029848029633E-2</v>
      </c>
      <c r="R1575" s="7">
        <f t="shared" si="365"/>
        <v>6.7144246048245178E-3</v>
      </c>
      <c r="S1575" s="7">
        <f t="shared" si="366"/>
        <v>2.843471114207729E-3</v>
      </c>
      <c r="T1575" s="7">
        <f t="shared" si="367"/>
        <v>1.5765829072998696E-2</v>
      </c>
      <c r="U1575" s="7">
        <f t="shared" si="368"/>
        <v>-4.0138015524200984E-3</v>
      </c>
      <c r="V1575" s="7">
        <f t="shared" si="369"/>
        <v>-5.3394641403781513E-3</v>
      </c>
      <c r="W1575" s="7">
        <f t="shared" si="370"/>
        <v>-1.7743007259578329E-2</v>
      </c>
      <c r="X1575" s="7">
        <f t="shared" si="371"/>
        <v>1.0617356794277897E-2</v>
      </c>
      <c r="Y1575" s="7">
        <f t="shared" si="372"/>
        <v>1.092223483662862E-4</v>
      </c>
      <c r="Z1575" s="7">
        <v>6.3080000000000002E-3</v>
      </c>
      <c r="AA1575" s="7">
        <f t="shared" si="373"/>
        <v>7.0966693162682224E-3</v>
      </c>
      <c r="AB1575" s="7">
        <f t="shared" si="374"/>
        <v>-6.5785467821088146E-3</v>
      </c>
      <c r="AE1575" s="6">
        <v>45749</v>
      </c>
      <c r="AF1575" s="7">
        <v>21.51</v>
      </c>
      <c r="AG1575" s="7">
        <v>29.98</v>
      </c>
      <c r="AH1575" s="7">
        <v>106.39</v>
      </c>
      <c r="AI1575" s="7">
        <f t="shared" si="360"/>
        <v>5.1499999999999915</v>
      </c>
      <c r="AJ1575" s="7">
        <v>4.04</v>
      </c>
      <c r="AK1575" s="7">
        <v>41.262999999999998</v>
      </c>
      <c r="AL1575" s="7">
        <f t="shared" si="361"/>
        <v>37.222999999999999</v>
      </c>
      <c r="AM1575" s="7">
        <v>4.33</v>
      </c>
      <c r="AN1575" s="7">
        <v>3.91</v>
      </c>
      <c r="AO1575" s="7">
        <v>4.2</v>
      </c>
      <c r="AP1575" s="7">
        <f t="shared" si="362"/>
        <v>0.29000000000000004</v>
      </c>
      <c r="AQ1575" s="7">
        <v>2.3199999999999998</v>
      </c>
      <c r="AR1575" s="7">
        <v>126.3811</v>
      </c>
      <c r="AS1575" s="7">
        <v>3139.8998999999999</v>
      </c>
      <c r="AT1575" s="14">
        <v>320.30200000000002</v>
      </c>
      <c r="AU1575" s="14">
        <v>101.1279</v>
      </c>
      <c r="AV1575" s="14">
        <v>52.2</v>
      </c>
      <c r="AY1575" s="6">
        <v>45749</v>
      </c>
      <c r="AZ1575" s="12">
        <v>0</v>
      </c>
      <c r="BA1575" s="12">
        <v>0</v>
      </c>
      <c r="BB1575" s="12">
        <v>0</v>
      </c>
      <c r="BE1575" s="6">
        <v>45749</v>
      </c>
      <c r="BF1575" t="s">
        <v>58</v>
      </c>
      <c r="BG1575" s="52">
        <v>5</v>
      </c>
    </row>
    <row r="1576" spans="1:59" x14ac:dyDescent="0.2">
      <c r="A1576" s="6">
        <v>45750</v>
      </c>
      <c r="B1576" s="12">
        <v>108.6953</v>
      </c>
      <c r="C1576" s="12">
        <v>149.39689999999999</v>
      </c>
      <c r="D1576" s="12">
        <v>92.095600000000005</v>
      </c>
      <c r="E1576" s="12">
        <v>42.9694</v>
      </c>
      <c r="F1576" s="12">
        <v>217.97880000000001</v>
      </c>
      <c r="G1576" s="12">
        <v>8.9222000000000001</v>
      </c>
      <c r="H1576" s="12">
        <v>13.7598</v>
      </c>
      <c r="I1576" s="12">
        <v>33.551000000000002</v>
      </c>
      <c r="J1576" s="12">
        <v>16.424299999999999</v>
      </c>
      <c r="K1576" s="12">
        <v>87.908600000000007</v>
      </c>
      <c r="L1576" s="12">
        <v>67.430000000000007</v>
      </c>
      <c r="M1576" s="12">
        <v>72.540000000000006</v>
      </c>
      <c r="O1576" s="6">
        <v>45750</v>
      </c>
      <c r="P1576" s="7">
        <f t="shared" si="363"/>
        <v>-5.4015554505017466E-2</v>
      </c>
      <c r="Q1576" s="7">
        <f t="shared" si="364"/>
        <v>-6.4189599284345381E-2</v>
      </c>
      <c r="R1576" s="7">
        <f t="shared" si="365"/>
        <v>-0.10787625280484675</v>
      </c>
      <c r="S1576" s="7">
        <f t="shared" si="366"/>
        <v>-0.11661822159866207</v>
      </c>
      <c r="T1576" s="7">
        <f t="shared" si="367"/>
        <v>-6.402176630162866E-2</v>
      </c>
      <c r="U1576" s="7">
        <f t="shared" si="368"/>
        <v>-0.10357797699279302</v>
      </c>
      <c r="V1576" s="7">
        <f t="shared" si="369"/>
        <v>-4.1657122963245384E-2</v>
      </c>
      <c r="W1576" s="7">
        <f t="shared" si="370"/>
        <v>-8.4705759434668307E-2</v>
      </c>
      <c r="X1576" s="7">
        <f t="shared" si="371"/>
        <v>-6.5488262692524071E-2</v>
      </c>
      <c r="Y1576" s="7">
        <f t="shared" si="372"/>
        <v>1.1034796592703885E-4</v>
      </c>
      <c r="Z1576" s="7">
        <v>-5.0536999999999999E-2</v>
      </c>
      <c r="AA1576" s="7">
        <f t="shared" si="373"/>
        <v>-6.724137558862589E-2</v>
      </c>
      <c r="AB1576" s="7">
        <f t="shared" si="374"/>
        <v>-6.3167648090736092E-2</v>
      </c>
      <c r="AE1576" s="6">
        <v>45750</v>
      </c>
      <c r="AF1576" s="7">
        <v>30.02</v>
      </c>
      <c r="AG1576" s="7">
        <v>35.450000000000003</v>
      </c>
      <c r="AH1576" s="7">
        <v>112</v>
      </c>
      <c r="AI1576" s="7">
        <f t="shared" si="360"/>
        <v>5.1099999999999994</v>
      </c>
      <c r="AJ1576" s="7">
        <v>4.21</v>
      </c>
      <c r="AK1576" s="7">
        <v>39.203000000000003</v>
      </c>
      <c r="AL1576" s="7">
        <f t="shared" si="361"/>
        <v>34.993000000000002</v>
      </c>
      <c r="AM1576" s="7">
        <v>4.33</v>
      </c>
      <c r="AN1576" s="7">
        <v>3.71</v>
      </c>
      <c r="AO1576" s="7">
        <v>4.0599999999999996</v>
      </c>
      <c r="AP1576" s="7">
        <f t="shared" si="362"/>
        <v>0.34999999999999964</v>
      </c>
      <c r="AQ1576" s="7">
        <v>2.2799999999999998</v>
      </c>
      <c r="AR1576" s="7">
        <v>124.7316</v>
      </c>
      <c r="AS1576" s="7">
        <v>3097</v>
      </c>
      <c r="AT1576" s="14">
        <v>320.30200000000002</v>
      </c>
      <c r="AU1576" s="14">
        <v>101.1279</v>
      </c>
      <c r="AV1576" s="14">
        <v>52.2</v>
      </c>
      <c r="AY1576" s="6">
        <v>45750</v>
      </c>
      <c r="AZ1576" s="12">
        <v>0</v>
      </c>
      <c r="BA1576" s="12">
        <v>1</v>
      </c>
      <c r="BB1576" s="12">
        <v>0</v>
      </c>
      <c r="BE1576" s="6">
        <v>45750</v>
      </c>
      <c r="BF1576" t="s">
        <v>58</v>
      </c>
      <c r="BG1576" s="52">
        <v>5</v>
      </c>
    </row>
    <row r="1577" spans="1:59" x14ac:dyDescent="0.2">
      <c r="A1577" s="6">
        <v>45751</v>
      </c>
      <c r="B1577" s="12">
        <v>100.874</v>
      </c>
      <c r="C1577" s="12">
        <v>137.10980000000001</v>
      </c>
      <c r="D1577" s="12">
        <v>83.432299999999998</v>
      </c>
      <c r="E1577" s="12">
        <v>39.680599999999998</v>
      </c>
      <c r="F1577" s="12">
        <v>195.37569999999999</v>
      </c>
      <c r="G1577" s="12">
        <v>7.4318999999999997</v>
      </c>
      <c r="H1577" s="12">
        <v>12.3109</v>
      </c>
      <c r="I1577" s="12">
        <v>31.082699999999999</v>
      </c>
      <c r="J1577" s="12">
        <v>14.969900000000001</v>
      </c>
      <c r="K1577" s="12">
        <v>87.937399999999997</v>
      </c>
      <c r="L1577" s="12">
        <v>62.42</v>
      </c>
      <c r="M1577" s="12">
        <v>68.36</v>
      </c>
      <c r="O1577" s="6">
        <v>45751</v>
      </c>
      <c r="P1577" s="7">
        <f t="shared" si="363"/>
        <v>-7.4676341639901334E-2</v>
      </c>
      <c r="Q1577" s="7">
        <f t="shared" si="364"/>
        <v>-8.582445813342128E-2</v>
      </c>
      <c r="R1577" s="7">
        <f t="shared" si="365"/>
        <v>-9.8791643406428681E-2</v>
      </c>
      <c r="S1577" s="7">
        <f t="shared" si="366"/>
        <v>-7.962583118916311E-2</v>
      </c>
      <c r="T1577" s="7">
        <f t="shared" si="367"/>
        <v>-0.10947343876509305</v>
      </c>
      <c r="U1577" s="7">
        <f t="shared" si="368"/>
        <v>-0.1827610068606664</v>
      </c>
      <c r="V1577" s="7">
        <f t="shared" si="369"/>
        <v>-0.11126624870034951</v>
      </c>
      <c r="W1577" s="7">
        <f t="shared" si="370"/>
        <v>-7.6415274919692938E-2</v>
      </c>
      <c r="X1577" s="7">
        <f t="shared" si="371"/>
        <v>-9.2720427119571458E-2</v>
      </c>
      <c r="Y1577" s="7">
        <f t="shared" si="372"/>
        <v>3.2755934462543106E-4</v>
      </c>
      <c r="Z1577" s="7">
        <v>-6.0326999999999999E-2</v>
      </c>
      <c r="AA1577" s="7">
        <f t="shared" si="373"/>
        <v>-7.7204285903857292E-2</v>
      </c>
      <c r="AB1577" s="7">
        <f t="shared" si="374"/>
        <v>-5.9350275607366269E-2</v>
      </c>
      <c r="AE1577" s="6">
        <v>45751</v>
      </c>
      <c r="AF1577" s="7">
        <v>45.31</v>
      </c>
      <c r="AG1577" s="7">
        <v>44.72</v>
      </c>
      <c r="AH1577" s="7">
        <v>125.71</v>
      </c>
      <c r="AI1577" s="7">
        <f t="shared" si="360"/>
        <v>5.9399999999999977</v>
      </c>
      <c r="AJ1577" s="7">
        <v>4.04</v>
      </c>
      <c r="AK1577" s="7">
        <v>36.401000000000003</v>
      </c>
      <c r="AL1577" s="7">
        <f t="shared" si="361"/>
        <v>32.361000000000004</v>
      </c>
      <c r="AM1577" s="7">
        <v>4.33</v>
      </c>
      <c r="AN1577" s="7">
        <v>3.68</v>
      </c>
      <c r="AO1577" s="7">
        <v>4.01</v>
      </c>
      <c r="AP1577" s="7">
        <f t="shared" si="362"/>
        <v>0.32999999999999963</v>
      </c>
      <c r="AQ1577" s="7">
        <v>2.1800000000000002</v>
      </c>
      <c r="AR1577" s="7">
        <v>125.8129</v>
      </c>
      <c r="AS1577" s="7">
        <v>3012</v>
      </c>
      <c r="AT1577" s="14">
        <v>320.30200000000002</v>
      </c>
      <c r="AU1577" s="14">
        <v>101.1279</v>
      </c>
      <c r="AV1577" s="14">
        <v>52.2</v>
      </c>
      <c r="AY1577" s="6">
        <v>45751</v>
      </c>
      <c r="AZ1577" s="12">
        <v>0</v>
      </c>
      <c r="BA1577" s="12">
        <v>1</v>
      </c>
      <c r="BB1577" s="12">
        <v>0</v>
      </c>
      <c r="BE1577" s="6">
        <v>45751</v>
      </c>
      <c r="BF1577" t="s">
        <v>58</v>
      </c>
      <c r="BG1577" s="52">
        <v>5</v>
      </c>
    </row>
    <row r="1578" spans="1:59" x14ac:dyDescent="0.2">
      <c r="A1578" s="6">
        <v>45754</v>
      </c>
      <c r="B1578" s="12">
        <v>99.520600000000002</v>
      </c>
      <c r="C1578" s="12">
        <v>134.1146</v>
      </c>
      <c r="D1578" s="12">
        <v>82.832800000000006</v>
      </c>
      <c r="E1578" s="12">
        <v>37.928600000000003</v>
      </c>
      <c r="F1578" s="12">
        <v>200.27860000000001</v>
      </c>
      <c r="G1578" s="12">
        <v>6.9550000000000001</v>
      </c>
      <c r="H1578" s="12">
        <v>13.7118</v>
      </c>
      <c r="I1578" s="12">
        <v>34.497300000000003</v>
      </c>
      <c r="J1578" s="12">
        <v>14.7013</v>
      </c>
      <c r="K1578" s="12">
        <v>87.947000000000003</v>
      </c>
      <c r="L1578" s="12">
        <v>61.05</v>
      </c>
      <c r="M1578" s="12">
        <v>66.13</v>
      </c>
      <c r="O1578" s="6">
        <v>45754</v>
      </c>
      <c r="P1578" s="7">
        <f t="shared" si="363"/>
        <v>-1.3507555370390136E-2</v>
      </c>
      <c r="Q1578" s="7">
        <f t="shared" si="364"/>
        <v>-2.2087406348752805E-2</v>
      </c>
      <c r="R1578" s="7">
        <f t="shared" si="365"/>
        <v>-7.2114063390328383E-3</v>
      </c>
      <c r="S1578" s="7">
        <f t="shared" si="366"/>
        <v>-4.515695834802811E-2</v>
      </c>
      <c r="T1578" s="7">
        <f t="shared" si="367"/>
        <v>2.4785025634902428E-2</v>
      </c>
      <c r="U1578" s="7">
        <f t="shared" si="368"/>
        <v>-6.6320720717297305E-2</v>
      </c>
      <c r="V1578" s="7">
        <f t="shared" si="369"/>
        <v>0.10777172716926181</v>
      </c>
      <c r="W1578" s="7">
        <f t="shared" si="370"/>
        <v>0.10422966579209278</v>
      </c>
      <c r="X1578" s="7">
        <f t="shared" si="371"/>
        <v>-1.8105593133842423E-2</v>
      </c>
      <c r="Y1578" s="7">
        <f t="shared" si="372"/>
        <v>1.0916260918577181E-4</v>
      </c>
      <c r="Z1578" s="7">
        <v>-1.7830000000000001E-3</v>
      </c>
      <c r="AA1578" s="7">
        <f t="shared" si="373"/>
        <v>-2.2192536285919776E-2</v>
      </c>
      <c r="AB1578" s="7">
        <f t="shared" si="374"/>
        <v>-3.3165356560819238E-2</v>
      </c>
      <c r="AE1578" s="6">
        <v>45754</v>
      </c>
      <c r="AF1578" s="7">
        <v>46.98</v>
      </c>
      <c r="AG1578" s="7">
        <v>52.81</v>
      </c>
      <c r="AH1578" s="7">
        <v>137.30000000000001</v>
      </c>
      <c r="AI1578" s="7">
        <f t="shared" si="360"/>
        <v>5.0799999999999983</v>
      </c>
      <c r="AJ1578" s="7">
        <v>3.97</v>
      </c>
      <c r="AK1578" s="7">
        <v>37</v>
      </c>
      <c r="AL1578" s="7">
        <f t="shared" si="361"/>
        <v>33.03</v>
      </c>
      <c r="AM1578" s="7">
        <v>4.33</v>
      </c>
      <c r="AN1578" s="7">
        <v>3.73</v>
      </c>
      <c r="AO1578" s="7">
        <v>4.1500000000000004</v>
      </c>
      <c r="AP1578" s="7">
        <f t="shared" si="362"/>
        <v>0.42000000000000037</v>
      </c>
      <c r="AQ1578" s="7">
        <v>2.19</v>
      </c>
      <c r="AR1578" s="7">
        <v>126.8282</v>
      </c>
      <c r="AS1578" s="7">
        <v>2951.3</v>
      </c>
      <c r="AT1578" s="14">
        <v>320.30200000000002</v>
      </c>
      <c r="AU1578" s="14">
        <v>101.1279</v>
      </c>
      <c r="AV1578" s="14">
        <v>52.2</v>
      </c>
      <c r="AY1578" s="6">
        <v>45754</v>
      </c>
      <c r="AZ1578" s="12">
        <v>0</v>
      </c>
      <c r="BA1578" s="12">
        <v>1</v>
      </c>
      <c r="BB1578" s="12">
        <v>0</v>
      </c>
      <c r="BE1578" s="6">
        <v>45754</v>
      </c>
      <c r="BF1578" t="s">
        <v>58</v>
      </c>
      <c r="BG1578" s="52">
        <v>5</v>
      </c>
    </row>
    <row r="1579" spans="1:59" x14ac:dyDescent="0.2">
      <c r="A1579" s="6">
        <v>45755</v>
      </c>
      <c r="B1579" s="12">
        <v>97.422600000000003</v>
      </c>
      <c r="C1579" s="12">
        <v>131.03319999999999</v>
      </c>
      <c r="D1579" s="12">
        <v>79.922499999999999</v>
      </c>
      <c r="E1579" s="12">
        <v>35.344499999999996</v>
      </c>
      <c r="F1579" s="12">
        <v>203.2105</v>
      </c>
      <c r="G1579" s="12">
        <v>7.7697000000000003</v>
      </c>
      <c r="H1579" s="12">
        <v>12.6851</v>
      </c>
      <c r="I1579" s="12">
        <v>32.4876</v>
      </c>
      <c r="J1579" s="12">
        <v>14.4975</v>
      </c>
      <c r="K1579" s="12">
        <v>87.966200000000001</v>
      </c>
      <c r="L1579" s="12">
        <v>60.04</v>
      </c>
      <c r="M1579" s="12">
        <v>64.86</v>
      </c>
      <c r="O1579" s="6">
        <v>45755</v>
      </c>
      <c r="P1579" s="7">
        <f t="shared" si="363"/>
        <v>-2.1306441324362473E-2</v>
      </c>
      <c r="Q1579" s="7">
        <f t="shared" si="364"/>
        <v>-2.3243932129535929E-2</v>
      </c>
      <c r="R1579" s="7">
        <f t="shared" si="365"/>
        <v>-3.5766703083724691E-2</v>
      </c>
      <c r="S1579" s="7">
        <f t="shared" si="366"/>
        <v>-7.0562651671664547E-2</v>
      </c>
      <c r="T1579" s="7">
        <f t="shared" si="367"/>
        <v>1.4532990374046493E-2</v>
      </c>
      <c r="U1579" s="7">
        <f t="shared" si="368"/>
        <v>0.11077072822015316</v>
      </c>
      <c r="V1579" s="7">
        <f t="shared" si="369"/>
        <v>-7.7828699637820825E-2</v>
      </c>
      <c r="W1579" s="7">
        <f t="shared" si="370"/>
        <v>-6.0022582035371745E-2</v>
      </c>
      <c r="X1579" s="7">
        <f t="shared" si="371"/>
        <v>-1.3959704480204504E-2</v>
      </c>
      <c r="Y1579" s="7">
        <f t="shared" si="372"/>
        <v>2.1828947544845343E-4</v>
      </c>
      <c r="Z1579" s="7">
        <v>-1.5786999999999999E-2</v>
      </c>
      <c r="AA1579" s="7">
        <f t="shared" si="373"/>
        <v>-1.6682193791452474E-2</v>
      </c>
      <c r="AB1579" s="7">
        <f t="shared" si="374"/>
        <v>-1.9391400807399001E-2</v>
      </c>
      <c r="AE1579" s="6">
        <v>45755</v>
      </c>
      <c r="AF1579" s="7">
        <v>52.33</v>
      </c>
      <c r="AG1579" s="7">
        <v>55.26</v>
      </c>
      <c r="AH1579" s="7">
        <v>139.88</v>
      </c>
      <c r="AI1579" s="7">
        <f t="shared" si="360"/>
        <v>4.82</v>
      </c>
      <c r="AJ1579" s="7">
        <v>3.85</v>
      </c>
      <c r="AK1579" s="7">
        <v>36.231000000000002</v>
      </c>
      <c r="AL1579" s="7">
        <f t="shared" si="361"/>
        <v>32.381</v>
      </c>
      <c r="AM1579" s="7">
        <v>4.33</v>
      </c>
      <c r="AN1579" s="7">
        <v>3.71</v>
      </c>
      <c r="AO1579" s="7">
        <v>4.26</v>
      </c>
      <c r="AP1579" s="7">
        <f t="shared" si="362"/>
        <v>0.54999999999999982</v>
      </c>
      <c r="AQ1579" s="7">
        <v>2.2200000000000002</v>
      </c>
      <c r="AR1579" s="7">
        <v>126.8668</v>
      </c>
      <c r="AS1579" s="7">
        <v>2968.3998999999999</v>
      </c>
      <c r="AT1579" s="14">
        <v>320.30200000000002</v>
      </c>
      <c r="AU1579" s="14">
        <v>101.1279</v>
      </c>
      <c r="AV1579" s="14">
        <v>52.2</v>
      </c>
      <c r="AY1579" s="6">
        <v>45755</v>
      </c>
      <c r="AZ1579" s="12">
        <v>1</v>
      </c>
      <c r="BA1579" s="12">
        <v>1</v>
      </c>
      <c r="BB1579" s="12">
        <v>0</v>
      </c>
      <c r="BE1579" s="6">
        <v>45755</v>
      </c>
      <c r="BF1579" t="s">
        <v>58</v>
      </c>
      <c r="BG1579" s="52">
        <v>5</v>
      </c>
    </row>
    <row r="1580" spans="1:59" x14ac:dyDescent="0.2">
      <c r="A1580" s="6">
        <v>45756</v>
      </c>
      <c r="B1580" s="12">
        <v>102.2855</v>
      </c>
      <c r="C1580" s="12">
        <v>139.7414</v>
      </c>
      <c r="D1580" s="12">
        <v>88.479399999999998</v>
      </c>
      <c r="E1580" s="12">
        <v>39.377200000000002</v>
      </c>
      <c r="F1580" s="12">
        <v>215.76009999999999</v>
      </c>
      <c r="G1580" s="12">
        <v>8.6738</v>
      </c>
      <c r="H1580" s="12">
        <v>13.769399999999999</v>
      </c>
      <c r="I1580" s="12">
        <v>33.560699999999997</v>
      </c>
      <c r="J1580" s="12">
        <v>15.442399999999999</v>
      </c>
      <c r="K1580" s="12">
        <v>87.966200000000001</v>
      </c>
      <c r="L1580" s="12">
        <v>62.63</v>
      </c>
      <c r="M1580" s="12">
        <v>67.3</v>
      </c>
      <c r="O1580" s="6">
        <v>45756</v>
      </c>
      <c r="P1580" s="7">
        <f t="shared" si="363"/>
        <v>4.8709706343831281E-2</v>
      </c>
      <c r="Q1580" s="7">
        <f t="shared" si="364"/>
        <v>6.4342845473699659E-2</v>
      </c>
      <c r="R1580" s="7">
        <f t="shared" si="365"/>
        <v>0.10171234142521182</v>
      </c>
      <c r="S1580" s="7">
        <f t="shared" si="366"/>
        <v>0.10804417535043069</v>
      </c>
      <c r="T1580" s="7">
        <f t="shared" si="367"/>
        <v>5.9924754711647515E-2</v>
      </c>
      <c r="U1580" s="7">
        <f t="shared" si="368"/>
        <v>0.11007543413883066</v>
      </c>
      <c r="V1580" s="7">
        <f t="shared" si="369"/>
        <v>8.2020662459548088E-2</v>
      </c>
      <c r="W1580" s="7">
        <f t="shared" si="370"/>
        <v>3.2497261476122793E-2</v>
      </c>
      <c r="X1580" s="7">
        <f t="shared" si="371"/>
        <v>6.3140752163069636E-2</v>
      </c>
      <c r="Y1580" s="7">
        <f t="shared" si="372"/>
        <v>0</v>
      </c>
      <c r="Z1580" s="7">
        <v>9.9862999999999993E-2</v>
      </c>
      <c r="AA1580" s="7">
        <f t="shared" si="373"/>
        <v>4.2233389772060391E-2</v>
      </c>
      <c r="AB1580" s="7">
        <f t="shared" si="374"/>
        <v>3.6929135771510233E-2</v>
      </c>
      <c r="AE1580" s="6">
        <v>45756</v>
      </c>
      <c r="AF1580" s="7">
        <v>33.619999999999997</v>
      </c>
      <c r="AG1580" s="7">
        <v>42.9</v>
      </c>
      <c r="AH1580" s="7">
        <v>128.83000000000001</v>
      </c>
      <c r="AI1580" s="7">
        <f t="shared" si="360"/>
        <v>4.6699999999999946</v>
      </c>
      <c r="AJ1580" s="7">
        <v>3.42</v>
      </c>
      <c r="AK1580" s="7">
        <v>33.665999999999997</v>
      </c>
      <c r="AL1580" s="7">
        <f t="shared" si="361"/>
        <v>30.245999999999995</v>
      </c>
      <c r="AM1580" s="7">
        <v>4.33</v>
      </c>
      <c r="AN1580" s="7">
        <v>3.91</v>
      </c>
      <c r="AO1580" s="7">
        <v>4.34</v>
      </c>
      <c r="AP1580" s="7">
        <f t="shared" si="362"/>
        <v>0.42999999999999972</v>
      </c>
      <c r="AQ1580" s="7">
        <v>2.27</v>
      </c>
      <c r="AR1580" s="7">
        <v>126.628</v>
      </c>
      <c r="AS1580" s="7">
        <v>3056.5</v>
      </c>
      <c r="AT1580" s="14">
        <v>320.30200000000002</v>
      </c>
      <c r="AU1580" s="14">
        <v>101.1279</v>
      </c>
      <c r="AV1580" s="14">
        <v>52.2</v>
      </c>
      <c r="AY1580" s="6">
        <v>45756</v>
      </c>
      <c r="AZ1580" s="12">
        <v>0</v>
      </c>
      <c r="BA1580" s="12">
        <v>1</v>
      </c>
      <c r="BB1580" s="12">
        <v>0</v>
      </c>
      <c r="BE1580" s="6">
        <v>45756</v>
      </c>
      <c r="BF1580" t="s">
        <v>58</v>
      </c>
      <c r="BG1580" s="52">
        <v>5</v>
      </c>
    </row>
    <row r="1581" spans="1:59" x14ac:dyDescent="0.2">
      <c r="A1581" s="6">
        <v>45757</v>
      </c>
      <c r="B1581" s="12">
        <v>96.610500000000002</v>
      </c>
      <c r="C1581" s="12">
        <v>129.16720000000001</v>
      </c>
      <c r="D1581" s="12">
        <v>80.531599999999997</v>
      </c>
      <c r="E1581" s="12">
        <v>35.696899999999999</v>
      </c>
      <c r="F1581" s="12">
        <v>210.8175</v>
      </c>
      <c r="G1581" s="12">
        <v>7.7598000000000003</v>
      </c>
      <c r="H1581" s="12">
        <v>13.462300000000001</v>
      </c>
      <c r="I1581" s="12">
        <v>32.477800000000002</v>
      </c>
      <c r="J1581" s="12">
        <v>14.738300000000001</v>
      </c>
      <c r="K1581" s="12">
        <v>87.975800000000007</v>
      </c>
      <c r="L1581" s="12">
        <v>60.57</v>
      </c>
      <c r="M1581" s="12">
        <v>65.37</v>
      </c>
      <c r="O1581" s="6">
        <v>45757</v>
      </c>
      <c r="P1581" s="7">
        <f t="shared" si="363"/>
        <v>-5.7080491967368883E-2</v>
      </c>
      <c r="Q1581" s="7">
        <f t="shared" si="364"/>
        <v>-7.8685882531075557E-2</v>
      </c>
      <c r="R1581" s="7">
        <f t="shared" si="365"/>
        <v>-9.412010257542687E-2</v>
      </c>
      <c r="S1581" s="7">
        <f t="shared" si="366"/>
        <v>-9.8123118319485295E-2</v>
      </c>
      <c r="T1581" s="7">
        <f t="shared" si="367"/>
        <v>-2.3174312010026305E-2</v>
      </c>
      <c r="U1581" s="7">
        <f t="shared" si="368"/>
        <v>-0.11135042706727336</v>
      </c>
      <c r="V1581" s="7">
        <f t="shared" si="369"/>
        <v>-2.2555552516037997E-2</v>
      </c>
      <c r="W1581" s="7">
        <f t="shared" si="370"/>
        <v>-3.2798960536679161E-2</v>
      </c>
      <c r="X1581" s="7">
        <f t="shared" si="371"/>
        <v>-4.6667425250399033E-2</v>
      </c>
      <c r="Y1581" s="7">
        <f t="shared" si="372"/>
        <v>1.0912687146379654E-4</v>
      </c>
      <c r="Z1581" s="7">
        <v>-4.4808000000000001E-2</v>
      </c>
      <c r="AA1581" s="7">
        <f t="shared" si="373"/>
        <v>-3.3444675544465695E-2</v>
      </c>
      <c r="AB1581" s="7">
        <f t="shared" si="374"/>
        <v>-2.9096799026043816E-2</v>
      </c>
      <c r="AE1581" s="6">
        <v>45757</v>
      </c>
      <c r="AF1581" s="7">
        <v>40.72</v>
      </c>
      <c r="AG1581" s="7">
        <v>49</v>
      </c>
      <c r="AH1581" s="7">
        <v>128.35</v>
      </c>
      <c r="AI1581" s="7">
        <f t="shared" si="360"/>
        <v>4.8000000000000043</v>
      </c>
      <c r="AJ1581" s="7">
        <v>3.7</v>
      </c>
      <c r="AK1581" s="7">
        <v>33.292999999999999</v>
      </c>
      <c r="AL1581" s="7">
        <f t="shared" si="361"/>
        <v>29.593</v>
      </c>
      <c r="AM1581" s="7">
        <v>4.33</v>
      </c>
      <c r="AN1581" s="7">
        <v>3.84</v>
      </c>
      <c r="AO1581" s="7">
        <v>4.4000000000000004</v>
      </c>
      <c r="AP1581" s="7">
        <f t="shared" si="362"/>
        <v>0.5600000000000005</v>
      </c>
      <c r="AQ1581" s="7">
        <v>2.19</v>
      </c>
      <c r="AR1581" s="7">
        <v>125.089</v>
      </c>
      <c r="AS1581" s="7">
        <v>3155.2</v>
      </c>
      <c r="AT1581" s="14">
        <v>320.30200000000002</v>
      </c>
      <c r="AU1581" s="14">
        <v>101.1279</v>
      </c>
      <c r="AV1581" s="14">
        <v>52.2</v>
      </c>
      <c r="AY1581" s="6">
        <v>45757</v>
      </c>
      <c r="AZ1581" s="12">
        <v>0</v>
      </c>
      <c r="BA1581" s="12">
        <v>1</v>
      </c>
      <c r="BB1581" s="12">
        <v>0</v>
      </c>
      <c r="BE1581" s="6">
        <v>45757</v>
      </c>
      <c r="BF1581" t="s">
        <v>58</v>
      </c>
      <c r="BG1581" s="52">
        <v>5</v>
      </c>
    </row>
    <row r="1582" spans="1:59" x14ac:dyDescent="0.2">
      <c r="A1582" s="6">
        <v>45758</v>
      </c>
      <c r="B1582" s="12">
        <v>99.713899999999995</v>
      </c>
      <c r="C1582" s="12">
        <v>129.78919999999999</v>
      </c>
      <c r="D1582" s="12">
        <v>83.528999999999996</v>
      </c>
      <c r="E1582" s="12">
        <v>36.871400000000001</v>
      </c>
      <c r="F1582" s="12">
        <v>218.2166</v>
      </c>
      <c r="G1582" s="12">
        <v>8.2266999999999992</v>
      </c>
      <c r="H1582" s="12">
        <v>14.8729</v>
      </c>
      <c r="I1582" s="12">
        <v>34.819299999999998</v>
      </c>
      <c r="J1582" s="12">
        <v>15.1274</v>
      </c>
      <c r="K1582" s="12">
        <v>88.014300000000006</v>
      </c>
      <c r="L1582" s="12">
        <v>61.91</v>
      </c>
      <c r="M1582" s="12">
        <v>66.83</v>
      </c>
      <c r="O1582" s="6">
        <v>45758</v>
      </c>
      <c r="P1582" s="7">
        <f t="shared" si="363"/>
        <v>3.1617654541033317E-2</v>
      </c>
      <c r="Q1582" s="7">
        <f t="shared" si="364"/>
        <v>4.8039067285791277E-3</v>
      </c>
      <c r="R1582" s="7">
        <f t="shared" si="365"/>
        <v>3.6544222967359881E-2</v>
      </c>
      <c r="S1582" s="7">
        <f t="shared" si="366"/>
        <v>3.2372332494156462E-2</v>
      </c>
      <c r="T1582" s="7">
        <f t="shared" si="367"/>
        <v>3.449531719956745E-2</v>
      </c>
      <c r="U1582" s="7">
        <f t="shared" si="368"/>
        <v>5.8428401557609241E-2</v>
      </c>
      <c r="V1582" s="7">
        <f t="shared" si="369"/>
        <v>9.9647578704323309E-2</v>
      </c>
      <c r="W1582" s="7">
        <f t="shared" si="370"/>
        <v>6.9615051739831041E-2</v>
      </c>
      <c r="X1582" s="7">
        <f t="shared" si="371"/>
        <v>2.6058121333753782E-2</v>
      </c>
      <c r="Y1582" s="7">
        <f t="shared" si="372"/>
        <v>4.3752461773898286E-4</v>
      </c>
      <c r="Z1582" s="7">
        <v>1.7686E-2</v>
      </c>
      <c r="AA1582" s="7">
        <f t="shared" si="373"/>
        <v>2.1881996538284869E-2</v>
      </c>
      <c r="AB1582" s="7">
        <f t="shared" si="374"/>
        <v>2.2088643898340397E-2</v>
      </c>
      <c r="AE1582" s="6">
        <v>45758</v>
      </c>
      <c r="AF1582" s="7">
        <v>37.56</v>
      </c>
      <c r="AG1582" s="7">
        <v>50.88</v>
      </c>
      <c r="AH1582" s="7">
        <v>137.26</v>
      </c>
      <c r="AI1582" s="7">
        <f t="shared" si="360"/>
        <v>4.9200000000000017</v>
      </c>
      <c r="AJ1582" s="7">
        <v>3.44</v>
      </c>
      <c r="AK1582" s="7">
        <v>33.463000000000001</v>
      </c>
      <c r="AL1582" s="7">
        <f t="shared" si="361"/>
        <v>30.023</v>
      </c>
      <c r="AM1582" s="7">
        <v>4.33</v>
      </c>
      <c r="AN1582" s="7">
        <v>3.96</v>
      </c>
      <c r="AO1582" s="7">
        <v>4.4800000000000004</v>
      </c>
      <c r="AP1582" s="7">
        <f t="shared" si="362"/>
        <v>0.52000000000000046</v>
      </c>
      <c r="AQ1582" s="7">
        <v>2.2000000000000002</v>
      </c>
      <c r="AR1582" s="7">
        <v>124.0163</v>
      </c>
      <c r="AS1582" s="7">
        <v>3222.2</v>
      </c>
      <c r="AT1582" s="14">
        <v>320.30200000000002</v>
      </c>
      <c r="AU1582" s="14">
        <v>101.1279</v>
      </c>
      <c r="AV1582" s="14">
        <v>52.2</v>
      </c>
      <c r="AY1582" s="6">
        <v>45758</v>
      </c>
      <c r="AZ1582" s="12">
        <v>0</v>
      </c>
      <c r="BA1582" s="12">
        <v>1</v>
      </c>
      <c r="BB1582" s="12">
        <v>0</v>
      </c>
      <c r="BE1582" s="6">
        <v>45758</v>
      </c>
      <c r="BF1582" t="s">
        <v>58</v>
      </c>
      <c r="BG1582" s="52">
        <v>5</v>
      </c>
    </row>
    <row r="1583" spans="1:59" x14ac:dyDescent="0.2">
      <c r="A1583" s="6">
        <v>45761</v>
      </c>
      <c r="B1583" s="12">
        <v>99.955600000000004</v>
      </c>
      <c r="C1583" s="12">
        <v>129.49260000000001</v>
      </c>
      <c r="D1583" s="12">
        <v>83.587000000000003</v>
      </c>
      <c r="E1583" s="12">
        <v>37.096600000000002</v>
      </c>
      <c r="F1583" s="12">
        <v>219.5438</v>
      </c>
      <c r="G1583" s="12">
        <v>8.3658000000000001</v>
      </c>
      <c r="H1583" s="12">
        <v>14.3835</v>
      </c>
      <c r="I1583" s="12">
        <v>33.492400000000004</v>
      </c>
      <c r="J1583" s="12">
        <v>15.581300000000001</v>
      </c>
      <c r="K1583" s="12">
        <v>88.014300000000006</v>
      </c>
      <c r="L1583" s="12">
        <v>61.99</v>
      </c>
      <c r="M1583" s="12">
        <v>67.180000000000007</v>
      </c>
      <c r="O1583" s="6">
        <v>45761</v>
      </c>
      <c r="P1583" s="7">
        <f t="shared" si="363"/>
        <v>2.4210018861702959E-3</v>
      </c>
      <c r="Q1583" s="7">
        <f t="shared" si="364"/>
        <v>-2.2878592278703894E-3</v>
      </c>
      <c r="R1583" s="7">
        <f t="shared" si="365"/>
        <v>6.9412865708584203E-4</v>
      </c>
      <c r="S1583" s="7">
        <f t="shared" si="366"/>
        <v>6.0891384334484317E-3</v>
      </c>
      <c r="T1583" s="7">
        <f t="shared" si="367"/>
        <v>6.0636095291743079E-3</v>
      </c>
      <c r="U1583" s="7">
        <f t="shared" si="368"/>
        <v>1.6767004222167346E-2</v>
      </c>
      <c r="V1583" s="7">
        <f t="shared" si="369"/>
        <v>-3.3459048715060752E-2</v>
      </c>
      <c r="W1583" s="7">
        <f t="shared" si="370"/>
        <v>-3.8853283327640278E-2</v>
      </c>
      <c r="X1583" s="7">
        <f t="shared" si="371"/>
        <v>2.9563808254857587E-2</v>
      </c>
      <c r="Y1583" s="7">
        <f t="shared" si="372"/>
        <v>0</v>
      </c>
      <c r="Z1583" s="7">
        <v>9.6550000000000004E-3</v>
      </c>
      <c r="AA1583" s="7">
        <f t="shared" si="373"/>
        <v>1.2913641826873684E-3</v>
      </c>
      <c r="AB1583" s="7">
        <f t="shared" si="374"/>
        <v>5.2235026611679733E-3</v>
      </c>
      <c r="AE1583" s="6">
        <v>45761</v>
      </c>
      <c r="AF1583" s="7">
        <v>30.89</v>
      </c>
      <c r="AG1583" s="7">
        <v>47.76</v>
      </c>
      <c r="AH1583" s="7">
        <v>132.46</v>
      </c>
      <c r="AI1583" s="7">
        <f t="shared" si="360"/>
        <v>5.1900000000000048</v>
      </c>
      <c r="AJ1583" s="7">
        <v>3.57</v>
      </c>
      <c r="AK1583" s="7">
        <v>34.499000000000002</v>
      </c>
      <c r="AL1583" s="7">
        <f t="shared" si="361"/>
        <v>30.929000000000002</v>
      </c>
      <c r="AM1583" s="7">
        <v>4.33</v>
      </c>
      <c r="AN1583" s="7">
        <v>3.84</v>
      </c>
      <c r="AO1583" s="7">
        <v>4.38</v>
      </c>
      <c r="AP1583" s="7">
        <f t="shared" si="362"/>
        <v>0.54</v>
      </c>
      <c r="AQ1583" s="7">
        <v>2.23</v>
      </c>
      <c r="AR1583" s="7">
        <v>123.6598</v>
      </c>
      <c r="AS1583" s="7">
        <v>3204.8</v>
      </c>
      <c r="AT1583" s="14">
        <v>320.30200000000002</v>
      </c>
      <c r="AU1583" s="14">
        <v>101.1279</v>
      </c>
      <c r="AV1583" s="14">
        <v>52.2</v>
      </c>
      <c r="AY1583" s="6">
        <v>45761</v>
      </c>
      <c r="AZ1583" s="12">
        <v>0</v>
      </c>
      <c r="BA1583" s="12">
        <v>1</v>
      </c>
      <c r="BB1583" s="12">
        <v>0</v>
      </c>
      <c r="BE1583" s="6">
        <v>45761</v>
      </c>
      <c r="BF1583" t="s">
        <v>58</v>
      </c>
      <c r="BG1583" s="52">
        <v>5</v>
      </c>
    </row>
    <row r="1584" spans="1:59" x14ac:dyDescent="0.2">
      <c r="A1584" s="6">
        <v>45762</v>
      </c>
      <c r="B1584" s="12">
        <v>99.675200000000004</v>
      </c>
      <c r="C1584" s="12">
        <v>128.74619999999999</v>
      </c>
      <c r="D1584" s="12">
        <v>82.881200000000007</v>
      </c>
      <c r="E1584" s="12">
        <v>36.998699999999999</v>
      </c>
      <c r="F1584" s="12">
        <v>224.79349999999999</v>
      </c>
      <c r="G1584" s="12">
        <v>8.2367000000000008</v>
      </c>
      <c r="H1584" s="12">
        <v>13.932499999999999</v>
      </c>
      <c r="I1584" s="12">
        <v>32.770499999999998</v>
      </c>
      <c r="J1584" s="12">
        <v>15.85</v>
      </c>
      <c r="K1584" s="12">
        <v>88.033500000000004</v>
      </c>
      <c r="L1584" s="12">
        <v>61.74</v>
      </c>
      <c r="M1584" s="12">
        <v>66.58</v>
      </c>
      <c r="O1584" s="6">
        <v>45762</v>
      </c>
      <c r="P1584" s="7">
        <f t="shared" si="363"/>
        <v>-2.8091876043059446E-3</v>
      </c>
      <c r="Q1584" s="7">
        <f t="shared" si="364"/>
        <v>-5.7807121045590753E-3</v>
      </c>
      <c r="R1584" s="7">
        <f t="shared" si="365"/>
        <v>-8.4797484357254666E-3</v>
      </c>
      <c r="S1584" s="7">
        <f t="shared" si="366"/>
        <v>-2.6425443171150917E-3</v>
      </c>
      <c r="T1584" s="7">
        <f t="shared" si="367"/>
        <v>2.363044598273286E-2</v>
      </c>
      <c r="U1584" s="7">
        <f t="shared" si="368"/>
        <v>-1.5552188178116145E-2</v>
      </c>
      <c r="V1584" s="7">
        <f t="shared" si="369"/>
        <v>-3.1857475818154173E-2</v>
      </c>
      <c r="W1584" s="7">
        <f t="shared" si="370"/>
        <v>-2.1789826969349738E-2</v>
      </c>
      <c r="X1584" s="7">
        <f t="shared" si="371"/>
        <v>1.7098023053548992E-2</v>
      </c>
      <c r="Y1584" s="7">
        <f t="shared" si="372"/>
        <v>2.1812257893744143E-4</v>
      </c>
      <c r="Z1584" s="7">
        <v>-2.8050000000000002E-3</v>
      </c>
      <c r="AA1584" s="7">
        <f t="shared" si="373"/>
        <v>-4.0410626398148042E-3</v>
      </c>
      <c r="AB1584" s="7">
        <f t="shared" si="374"/>
        <v>-8.9713520372678764E-3</v>
      </c>
      <c r="AE1584" s="6">
        <v>45762</v>
      </c>
      <c r="AF1584" s="7">
        <v>30.12</v>
      </c>
      <c r="AG1584" s="7">
        <v>42.31</v>
      </c>
      <c r="AH1584" s="7">
        <v>122.56</v>
      </c>
      <c r="AI1584" s="7">
        <f t="shared" si="360"/>
        <v>4.8399999999999963</v>
      </c>
      <c r="AJ1584" s="7">
        <v>3.27</v>
      </c>
      <c r="AK1584" s="7">
        <v>34.406999999999996</v>
      </c>
      <c r="AL1584" s="7">
        <f t="shared" si="361"/>
        <v>31.136999999999997</v>
      </c>
      <c r="AM1584" s="7">
        <v>4.33</v>
      </c>
      <c r="AN1584" s="7">
        <v>3.84</v>
      </c>
      <c r="AO1584" s="7">
        <v>4.3499999999999996</v>
      </c>
      <c r="AP1584" s="7">
        <f t="shared" si="362"/>
        <v>0.50999999999999979</v>
      </c>
      <c r="AQ1584" s="7">
        <v>2.19</v>
      </c>
      <c r="AR1584" s="7">
        <v>123.776</v>
      </c>
      <c r="AS1584" s="7">
        <v>3218.7</v>
      </c>
      <c r="AT1584" s="14">
        <v>320.30200000000002</v>
      </c>
      <c r="AU1584" s="14">
        <v>101.1279</v>
      </c>
      <c r="AV1584" s="14">
        <v>52.2</v>
      </c>
      <c r="AY1584" s="6">
        <v>45762</v>
      </c>
      <c r="AZ1584" s="12">
        <v>0</v>
      </c>
      <c r="BA1584" s="12">
        <v>1</v>
      </c>
      <c r="BB1584" s="12">
        <v>0</v>
      </c>
      <c r="BE1584" s="6">
        <v>45762</v>
      </c>
      <c r="BF1584" t="s">
        <v>58</v>
      </c>
      <c r="BG1584" s="52">
        <v>5</v>
      </c>
    </row>
    <row r="1585" spans="1:59" x14ac:dyDescent="0.2">
      <c r="A1585" s="6">
        <v>45763</v>
      </c>
      <c r="B1585" s="12">
        <v>100.729</v>
      </c>
      <c r="C1585" s="12">
        <v>129.5309</v>
      </c>
      <c r="D1585" s="12">
        <v>83.5</v>
      </c>
      <c r="E1585" s="12">
        <v>37.634900000000002</v>
      </c>
      <c r="F1585" s="12">
        <v>225.28870000000001</v>
      </c>
      <c r="G1585" s="12">
        <v>8.8229000000000006</v>
      </c>
      <c r="H1585" s="12">
        <v>14.1724</v>
      </c>
      <c r="I1585" s="12">
        <v>33.2973</v>
      </c>
      <c r="J1585" s="12">
        <v>15.673999999999999</v>
      </c>
      <c r="K1585" s="12">
        <v>88.043099999999995</v>
      </c>
      <c r="L1585" s="12">
        <v>62.88</v>
      </c>
      <c r="M1585" s="12">
        <v>67.94</v>
      </c>
      <c r="O1585" s="6">
        <v>45763</v>
      </c>
      <c r="P1585" s="7">
        <f t="shared" si="363"/>
        <v>1.051684258967394E-2</v>
      </c>
      <c r="Q1585" s="7">
        <f t="shared" si="364"/>
        <v>6.0764381701795241E-3</v>
      </c>
      <c r="R1585" s="7">
        <f t="shared" si="365"/>
        <v>7.4383746859742559E-3</v>
      </c>
      <c r="S1585" s="7">
        <f t="shared" si="366"/>
        <v>1.7049034490026503E-2</v>
      </c>
      <c r="T1585" s="7">
        <f t="shared" si="367"/>
        <v>2.2004878211990373E-3</v>
      </c>
      <c r="U1585" s="7">
        <f t="shared" si="368"/>
        <v>6.8750835893586104E-2</v>
      </c>
      <c r="V1585" s="7">
        <f t="shared" si="369"/>
        <v>1.7072170811722985E-2</v>
      </c>
      <c r="W1585" s="7">
        <f t="shared" si="370"/>
        <v>1.5947592165948574E-2</v>
      </c>
      <c r="X1585" s="7">
        <f t="shared" si="371"/>
        <v>-1.1166211692616789E-2</v>
      </c>
      <c r="Y1585" s="7">
        <f t="shared" si="372"/>
        <v>1.0904345051541101E-4</v>
      </c>
      <c r="Z1585" s="7">
        <v>-2.2478999999999999E-2</v>
      </c>
      <c r="AA1585" s="7">
        <f t="shared" si="373"/>
        <v>1.8296129046937823E-2</v>
      </c>
      <c r="AB1585" s="7">
        <f t="shared" si="374"/>
        <v>2.0220730585558885E-2</v>
      </c>
      <c r="AE1585" s="6">
        <v>45763</v>
      </c>
      <c r="AF1585" s="7">
        <v>32.64</v>
      </c>
      <c r="AG1585" s="7">
        <v>43.56</v>
      </c>
      <c r="AH1585" s="7">
        <v>119.4</v>
      </c>
      <c r="AI1585" s="7">
        <f t="shared" si="360"/>
        <v>5.0599999999999952</v>
      </c>
      <c r="AJ1585" s="7">
        <v>3.25</v>
      </c>
      <c r="AK1585" s="7">
        <v>35.311999999999998</v>
      </c>
      <c r="AL1585" s="7">
        <f t="shared" si="361"/>
        <v>32.061999999999998</v>
      </c>
      <c r="AM1585" s="7">
        <v>4.33</v>
      </c>
      <c r="AN1585" s="7">
        <v>3.77</v>
      </c>
      <c r="AO1585" s="7">
        <v>4.29</v>
      </c>
      <c r="AP1585" s="7">
        <f t="shared" si="362"/>
        <v>0.52</v>
      </c>
      <c r="AQ1585" s="7">
        <v>2.17</v>
      </c>
      <c r="AR1585" s="7">
        <v>123.2724</v>
      </c>
      <c r="AS1585" s="7">
        <v>3326.6001000000001</v>
      </c>
      <c r="AT1585" s="14">
        <v>320.30200000000002</v>
      </c>
      <c r="AU1585" s="14">
        <v>101.1279</v>
      </c>
      <c r="AV1585" s="14">
        <v>52.2</v>
      </c>
      <c r="AY1585" s="6">
        <v>45763</v>
      </c>
      <c r="AZ1585" s="12">
        <v>0</v>
      </c>
      <c r="BA1585" s="12">
        <v>1</v>
      </c>
      <c r="BB1585" s="12">
        <v>0</v>
      </c>
      <c r="BE1585" s="6">
        <v>45763</v>
      </c>
      <c r="BF1585" t="s">
        <v>58</v>
      </c>
      <c r="BG1585" s="52">
        <v>5</v>
      </c>
    </row>
    <row r="1586" spans="1:59" x14ac:dyDescent="0.2">
      <c r="A1586" s="6">
        <v>45764</v>
      </c>
      <c r="B1586" s="12">
        <v>103.3683</v>
      </c>
      <c r="C1586" s="12">
        <v>131.93279999999999</v>
      </c>
      <c r="D1586" s="12">
        <v>86.033199999999994</v>
      </c>
      <c r="E1586" s="12">
        <v>38.868200000000002</v>
      </c>
      <c r="F1586" s="12">
        <v>229.25069999999999</v>
      </c>
      <c r="G1586" s="12">
        <v>8.5646000000000004</v>
      </c>
      <c r="H1586" s="12">
        <v>14.815300000000001</v>
      </c>
      <c r="I1586" s="12">
        <v>34.468000000000004</v>
      </c>
      <c r="J1586" s="12">
        <v>15.998200000000001</v>
      </c>
      <c r="K1586" s="12">
        <v>88.081599999999995</v>
      </c>
      <c r="L1586" s="12">
        <v>65.069999999999993</v>
      </c>
      <c r="M1586" s="12">
        <v>69.33</v>
      </c>
      <c r="O1586" s="6">
        <v>45764</v>
      </c>
      <c r="P1586" s="7">
        <f t="shared" si="363"/>
        <v>2.5864596291581943E-2</v>
      </c>
      <c r="Q1586" s="7">
        <f t="shared" si="364"/>
        <v>1.8373239331150464E-2</v>
      </c>
      <c r="R1586" s="7">
        <f t="shared" si="365"/>
        <v>2.9886636411543491E-2</v>
      </c>
      <c r="S1586" s="7">
        <f t="shared" si="366"/>
        <v>3.2244624203167788E-2</v>
      </c>
      <c r="T1586" s="7">
        <f t="shared" si="367"/>
        <v>1.7433473735074086E-2</v>
      </c>
      <c r="U1586" s="7">
        <f t="shared" si="368"/>
        <v>-2.9713185169774253E-2</v>
      </c>
      <c r="V1586" s="7">
        <f t="shared" si="369"/>
        <v>4.4364019294106175E-2</v>
      </c>
      <c r="W1586" s="7">
        <f t="shared" si="370"/>
        <v>3.4555044759452078E-2</v>
      </c>
      <c r="X1586" s="7">
        <f t="shared" si="371"/>
        <v>2.047292728050875E-2</v>
      </c>
      <c r="Y1586" s="7">
        <f t="shared" si="372"/>
        <v>4.3719024774170736E-4</v>
      </c>
      <c r="Z1586" s="7">
        <v>1.426E-3</v>
      </c>
      <c r="AA1586" s="7">
        <f t="shared" si="373"/>
        <v>3.4235465385941348E-2</v>
      </c>
      <c r="AB1586" s="7">
        <f t="shared" si="374"/>
        <v>2.0252750221961262E-2</v>
      </c>
      <c r="AE1586" s="6">
        <v>45764</v>
      </c>
      <c r="AF1586" s="7">
        <v>29.65</v>
      </c>
      <c r="AG1586" s="7">
        <v>41.27</v>
      </c>
      <c r="AH1586" s="7">
        <v>114.64</v>
      </c>
      <c r="AI1586" s="7">
        <f t="shared" si="360"/>
        <v>4.2600000000000051</v>
      </c>
      <c r="AJ1586" s="7">
        <v>2.94</v>
      </c>
      <c r="AK1586" s="7">
        <v>35.656999999999996</v>
      </c>
      <c r="AL1586" s="7">
        <f t="shared" si="361"/>
        <v>32.716999999999999</v>
      </c>
      <c r="AM1586" s="7">
        <v>4.33</v>
      </c>
      <c r="AN1586" s="7">
        <v>3.81</v>
      </c>
      <c r="AO1586" s="7">
        <v>4.34</v>
      </c>
      <c r="AP1586" s="7">
        <f t="shared" si="362"/>
        <v>0.5299999999999998</v>
      </c>
      <c r="AQ1586" s="7">
        <v>2.23</v>
      </c>
      <c r="AR1586" s="7">
        <v>123.1298</v>
      </c>
      <c r="AS1586" s="7">
        <v>3308.7</v>
      </c>
      <c r="AT1586" s="14">
        <v>320.30200000000002</v>
      </c>
      <c r="AU1586" s="14">
        <v>101.1279</v>
      </c>
      <c r="AV1586" s="14">
        <v>52.2</v>
      </c>
      <c r="AY1586" s="6">
        <v>45764</v>
      </c>
      <c r="AZ1586" s="12">
        <v>0</v>
      </c>
      <c r="BA1586" s="12">
        <v>1</v>
      </c>
      <c r="BB1586" s="12">
        <v>0</v>
      </c>
      <c r="BE1586" s="6">
        <v>45764</v>
      </c>
      <c r="BF1586" t="s">
        <v>58</v>
      </c>
      <c r="BG1586" s="52">
        <v>5</v>
      </c>
    </row>
    <row r="1587" spans="1:59" x14ac:dyDescent="0.2">
      <c r="A1587" s="6">
        <v>45768</v>
      </c>
      <c r="B1587" s="12">
        <v>101.8505</v>
      </c>
      <c r="C1587" s="12">
        <v>127.97110000000001</v>
      </c>
      <c r="D1587" s="12">
        <v>84.650599999999997</v>
      </c>
      <c r="E1587" s="12">
        <v>38.192799999999998</v>
      </c>
      <c r="F1587" s="12">
        <v>221.21780000000001</v>
      </c>
      <c r="G1587" s="12">
        <v>8.4949999999999992</v>
      </c>
      <c r="H1587" s="12">
        <v>14.258800000000001</v>
      </c>
      <c r="I1587" s="12">
        <v>33.316800000000001</v>
      </c>
      <c r="J1587" s="12">
        <v>15.3405</v>
      </c>
      <c r="K1587" s="12">
        <v>88.091200000000001</v>
      </c>
      <c r="L1587" s="12">
        <v>63.48</v>
      </c>
      <c r="M1587" s="12"/>
      <c r="O1587" s="6">
        <v>45768</v>
      </c>
      <c r="P1587" s="7">
        <f t="shared" si="363"/>
        <v>-1.4792286826923592E-2</v>
      </c>
      <c r="Q1587" s="7">
        <f t="shared" si="364"/>
        <v>-3.0488244869311579E-2</v>
      </c>
      <c r="R1587" s="7">
        <f t="shared" si="365"/>
        <v>-1.6201071704878025E-2</v>
      </c>
      <c r="S1587" s="7">
        <f t="shared" si="366"/>
        <v>-1.7529419412796909E-2</v>
      </c>
      <c r="T1587" s="7">
        <f t="shared" si="367"/>
        <v>-3.5668427993648423E-2</v>
      </c>
      <c r="U1587" s="7">
        <f t="shared" si="368"/>
        <v>-8.1596738686936093E-3</v>
      </c>
      <c r="V1587" s="7">
        <f t="shared" si="369"/>
        <v>-3.8286170594818043E-2</v>
      </c>
      <c r="W1587" s="7">
        <f t="shared" si="370"/>
        <v>-3.3969583106228558E-2</v>
      </c>
      <c r="X1587" s="7">
        <f t="shared" si="371"/>
        <v>-4.1979825979141537E-2</v>
      </c>
      <c r="Y1587" s="7">
        <f t="shared" si="372"/>
        <v>1.0898390681761816E-4</v>
      </c>
      <c r="Z1587" s="7">
        <v>-2.4091000000000001E-2</v>
      </c>
      <c r="AA1587" s="7">
        <f t="shared" si="373"/>
        <v>-2.473871784868429E-2</v>
      </c>
      <c r="AB1587" s="7" t="str">
        <f t="shared" si="374"/>
        <v/>
      </c>
      <c r="AE1587" s="6">
        <v>45768</v>
      </c>
      <c r="AF1587" s="7">
        <v>33.82</v>
      </c>
      <c r="AG1587" s="7">
        <v>41.21</v>
      </c>
      <c r="AH1587" s="7">
        <v>128.56</v>
      </c>
      <c r="AI1587" s="7" t="str">
        <f t="shared" si="360"/>
        <v/>
      </c>
      <c r="AJ1587" s="7">
        <v>3.16</v>
      </c>
      <c r="AK1587" s="7">
        <v>35.656999999999996</v>
      </c>
      <c r="AL1587" s="7">
        <f t="shared" si="361"/>
        <v>32.497</v>
      </c>
      <c r="AM1587" s="7">
        <v>4.33</v>
      </c>
      <c r="AN1587" s="7">
        <v>3.75</v>
      </c>
      <c r="AO1587" s="7">
        <v>4.42</v>
      </c>
      <c r="AP1587" s="7">
        <f t="shared" si="362"/>
        <v>0.66999999999999993</v>
      </c>
      <c r="AQ1587" s="7">
        <v>2.2200000000000002</v>
      </c>
      <c r="AR1587" s="7">
        <v>122.3145</v>
      </c>
      <c r="AS1587" s="7">
        <v>3406.2</v>
      </c>
      <c r="AT1587" s="14">
        <v>320.30200000000002</v>
      </c>
      <c r="AU1587" s="14">
        <v>101.1279</v>
      </c>
      <c r="AV1587" s="14">
        <v>52.2</v>
      </c>
      <c r="AY1587" s="6">
        <v>45768</v>
      </c>
      <c r="AZ1587" s="12">
        <v>0</v>
      </c>
      <c r="BA1587" s="12">
        <v>1</v>
      </c>
      <c r="BB1587" s="12">
        <v>0</v>
      </c>
      <c r="BE1587" s="6">
        <v>45768</v>
      </c>
      <c r="BF1587" t="s">
        <v>58</v>
      </c>
      <c r="BG1587" s="52">
        <v>5</v>
      </c>
    </row>
    <row r="1588" spans="1:59" x14ac:dyDescent="0.2">
      <c r="A1588" s="6">
        <v>45769</v>
      </c>
      <c r="B1588" s="12">
        <v>104.7025</v>
      </c>
      <c r="C1588" s="12">
        <v>131.38730000000001</v>
      </c>
      <c r="D1588" s="12">
        <v>86.787400000000005</v>
      </c>
      <c r="E1588" s="12">
        <v>39.122700000000002</v>
      </c>
      <c r="F1588" s="12">
        <v>227.6164</v>
      </c>
      <c r="G1588" s="12">
        <v>8.5447000000000006</v>
      </c>
      <c r="H1588" s="12">
        <v>14.3643</v>
      </c>
      <c r="I1588" s="12">
        <v>33.609499999999997</v>
      </c>
      <c r="J1588" s="12">
        <v>15.7296</v>
      </c>
      <c r="K1588" s="12">
        <v>88.091200000000001</v>
      </c>
      <c r="L1588" s="12">
        <v>64.599999999999994</v>
      </c>
      <c r="M1588" s="12">
        <v>68.930000000000007</v>
      </c>
      <c r="O1588" s="6">
        <v>45769</v>
      </c>
      <c r="P1588" s="7">
        <f t="shared" si="363"/>
        <v>2.7616943496431297E-2</v>
      </c>
      <c r="Q1588" s="7">
        <f t="shared" si="364"/>
        <v>2.6344992756298091E-2</v>
      </c>
      <c r="R1588" s="7">
        <f t="shared" si="365"/>
        <v>2.4929253275586968E-2</v>
      </c>
      <c r="S1588" s="7">
        <f t="shared" si="366"/>
        <v>2.4055845017630473E-2</v>
      </c>
      <c r="T1588" s="7">
        <f t="shared" si="367"/>
        <v>2.851401932188706E-2</v>
      </c>
      <c r="U1588" s="7">
        <f t="shared" si="368"/>
        <v>5.8334525769112196E-3</v>
      </c>
      <c r="V1588" s="7">
        <f t="shared" si="369"/>
        <v>7.3717017203723907E-3</v>
      </c>
      <c r="W1588" s="7">
        <f t="shared" si="370"/>
        <v>8.746990830221936E-3</v>
      </c>
      <c r="X1588" s="7">
        <f t="shared" si="371"/>
        <v>2.5047897698482605E-2</v>
      </c>
      <c r="Y1588" s="7">
        <f t="shared" si="372"/>
        <v>0</v>
      </c>
      <c r="Z1588" s="7">
        <v>2.5684999999999999E-2</v>
      </c>
      <c r="AA1588" s="7">
        <f t="shared" si="373"/>
        <v>1.7489515130347862E-2</v>
      </c>
      <c r="AB1588" s="7" t="str">
        <f t="shared" si="374"/>
        <v/>
      </c>
      <c r="AE1588" s="6">
        <v>45769</v>
      </c>
      <c r="AF1588" s="7">
        <v>30.57</v>
      </c>
      <c r="AG1588" s="7">
        <v>43.15</v>
      </c>
      <c r="AH1588" s="7">
        <v>118.35</v>
      </c>
      <c r="AI1588" s="7">
        <f t="shared" si="360"/>
        <v>4.3300000000000125</v>
      </c>
      <c r="AJ1588" s="7">
        <v>3.12</v>
      </c>
      <c r="AK1588" s="7">
        <v>34.244</v>
      </c>
      <c r="AL1588" s="7">
        <f t="shared" si="361"/>
        <v>31.123999999999999</v>
      </c>
      <c r="AM1588" s="7">
        <v>4.33</v>
      </c>
      <c r="AN1588" s="7">
        <v>3.76</v>
      </c>
      <c r="AO1588" s="7">
        <v>4.41</v>
      </c>
      <c r="AP1588" s="7">
        <f t="shared" si="362"/>
        <v>0.65000000000000036</v>
      </c>
      <c r="AQ1588" s="7">
        <v>2.27</v>
      </c>
      <c r="AR1588" s="7">
        <v>122.4175</v>
      </c>
      <c r="AS1588" s="7">
        <v>3400.8</v>
      </c>
      <c r="AT1588" s="14">
        <v>320.30200000000002</v>
      </c>
      <c r="AU1588" s="14">
        <v>101.1279</v>
      </c>
      <c r="AV1588" s="14">
        <v>52.2</v>
      </c>
      <c r="AY1588" s="6">
        <v>45769</v>
      </c>
      <c r="AZ1588" s="12">
        <v>0</v>
      </c>
      <c r="BA1588" s="12">
        <v>1</v>
      </c>
      <c r="BB1588" s="12">
        <v>0</v>
      </c>
      <c r="BE1588" s="6">
        <v>45769</v>
      </c>
      <c r="BF1588" t="s">
        <v>58</v>
      </c>
      <c r="BG1588" s="52">
        <v>5</v>
      </c>
    </row>
    <row r="1589" spans="1:59" x14ac:dyDescent="0.2">
      <c r="A1589" s="6">
        <v>45770</v>
      </c>
      <c r="B1589" s="12">
        <v>103.8034</v>
      </c>
      <c r="C1589" s="12">
        <v>130.79400000000001</v>
      </c>
      <c r="D1589" s="12">
        <v>86.951800000000006</v>
      </c>
      <c r="E1589" s="12">
        <v>38.985700000000001</v>
      </c>
      <c r="F1589" s="12">
        <v>225.92259999999999</v>
      </c>
      <c r="G1589" s="12">
        <v>8.9123000000000001</v>
      </c>
      <c r="H1589" s="12">
        <v>15.0648</v>
      </c>
      <c r="I1589" s="12">
        <v>34.350999999999999</v>
      </c>
      <c r="J1589" s="12">
        <v>15.8407</v>
      </c>
      <c r="K1589" s="12">
        <v>88.110399999999998</v>
      </c>
      <c r="L1589" s="12">
        <v>62.64</v>
      </c>
      <c r="M1589" s="12">
        <v>68.260000000000005</v>
      </c>
      <c r="O1589" s="6">
        <v>45770</v>
      </c>
      <c r="P1589" s="7">
        <f t="shared" si="363"/>
        <v>-8.6242698433667431E-3</v>
      </c>
      <c r="Q1589" s="7">
        <f t="shared" si="364"/>
        <v>-4.5258835221584828E-3</v>
      </c>
      <c r="R1589" s="7">
        <f t="shared" si="365"/>
        <v>1.8924922995722112E-3</v>
      </c>
      <c r="S1589" s="7">
        <f t="shared" si="366"/>
        <v>-3.507948965543085E-3</v>
      </c>
      <c r="T1589" s="7">
        <f t="shared" si="367"/>
        <v>-7.469293158027023E-3</v>
      </c>
      <c r="U1589" s="7">
        <f t="shared" si="368"/>
        <v>4.2121137395111627E-2</v>
      </c>
      <c r="V1589" s="7">
        <f t="shared" si="369"/>
        <v>4.7614934996356911E-2</v>
      </c>
      <c r="W1589" s="7">
        <f t="shared" si="370"/>
        <v>2.1822365224609935E-2</v>
      </c>
      <c r="X1589" s="7">
        <f t="shared" si="371"/>
        <v>7.0382896985149573E-3</v>
      </c>
      <c r="Y1589" s="7">
        <f t="shared" si="372"/>
        <v>2.1793218763030745E-4</v>
      </c>
      <c r="Z1589" s="7">
        <v>1.5377E-2</v>
      </c>
      <c r="AA1589" s="7">
        <f t="shared" si="373"/>
        <v>-3.0810359106008454E-2</v>
      </c>
      <c r="AB1589" s="7">
        <f t="shared" si="374"/>
        <v>-9.7675534189995243E-3</v>
      </c>
      <c r="AE1589" s="6">
        <v>45770</v>
      </c>
      <c r="AF1589" s="7">
        <v>28.45</v>
      </c>
      <c r="AG1589" s="7">
        <v>43.56</v>
      </c>
      <c r="AH1589" s="7">
        <v>116.6</v>
      </c>
      <c r="AI1589" s="7">
        <f t="shared" si="360"/>
        <v>5.6200000000000045</v>
      </c>
      <c r="AJ1589" s="7">
        <v>3.12</v>
      </c>
      <c r="AK1589" s="7">
        <v>34.159999999999997</v>
      </c>
      <c r="AL1589" s="7">
        <f t="shared" si="361"/>
        <v>31.039999999999996</v>
      </c>
      <c r="AM1589" s="7">
        <v>4.33</v>
      </c>
      <c r="AN1589" s="7">
        <v>3.81</v>
      </c>
      <c r="AO1589" s="7">
        <v>4.4000000000000004</v>
      </c>
      <c r="AP1589" s="7">
        <f t="shared" si="362"/>
        <v>0.5900000000000003</v>
      </c>
      <c r="AQ1589" s="7">
        <v>2.29</v>
      </c>
      <c r="AR1589" s="7">
        <v>123.0252</v>
      </c>
      <c r="AS1589" s="7">
        <v>3276.3</v>
      </c>
      <c r="AT1589" s="14">
        <v>320.30200000000002</v>
      </c>
      <c r="AU1589" s="14">
        <v>101.1279</v>
      </c>
      <c r="AV1589" s="14">
        <v>52.2</v>
      </c>
      <c r="AY1589" s="6">
        <v>45770</v>
      </c>
      <c r="AZ1589" s="12">
        <v>0</v>
      </c>
      <c r="BA1589" s="12">
        <v>0</v>
      </c>
      <c r="BB1589" s="12">
        <v>0</v>
      </c>
      <c r="BE1589" s="6">
        <v>45770</v>
      </c>
      <c r="BF1589" t="s">
        <v>58</v>
      </c>
      <c r="BG1589" s="52">
        <v>5</v>
      </c>
    </row>
    <row r="1590" spans="1:59" x14ac:dyDescent="0.2">
      <c r="A1590" s="6">
        <v>45771</v>
      </c>
      <c r="B1590" s="12">
        <v>105.0215</v>
      </c>
      <c r="C1590" s="12">
        <v>133.08109999999999</v>
      </c>
      <c r="D1590" s="12">
        <v>88.759799999999998</v>
      </c>
      <c r="E1590" s="12">
        <v>39.514200000000002</v>
      </c>
      <c r="F1590" s="12">
        <v>230.06290000000001</v>
      </c>
      <c r="G1590" s="12">
        <v>8.6539999999999999</v>
      </c>
      <c r="H1590" s="12">
        <v>15.6309</v>
      </c>
      <c r="I1590" s="12">
        <v>35.111899999999999</v>
      </c>
      <c r="J1590" s="12">
        <v>16.294599999999999</v>
      </c>
      <c r="K1590" s="12">
        <v>88.110399999999998</v>
      </c>
      <c r="L1590" s="12">
        <v>63.55</v>
      </c>
      <c r="M1590" s="12">
        <v>67.5</v>
      </c>
      <c r="O1590" s="6">
        <v>45771</v>
      </c>
      <c r="P1590" s="7">
        <f t="shared" si="363"/>
        <v>1.1666365607431298E-2</v>
      </c>
      <c r="Q1590" s="7">
        <f t="shared" si="364"/>
        <v>1.7335150409621202E-2</v>
      </c>
      <c r="R1590" s="7">
        <f t="shared" si="365"/>
        <v>2.0579902655982765E-2</v>
      </c>
      <c r="S1590" s="7">
        <f t="shared" si="366"/>
        <v>1.3465188751273902E-2</v>
      </c>
      <c r="T1590" s="7">
        <f t="shared" si="367"/>
        <v>1.8160287058463405E-2</v>
      </c>
      <c r="U1590" s="7">
        <f t="shared" si="368"/>
        <v>-2.9410703293225093E-2</v>
      </c>
      <c r="V1590" s="7">
        <f t="shared" si="369"/>
        <v>3.6888827660231722E-2</v>
      </c>
      <c r="W1590" s="7">
        <f t="shared" si="370"/>
        <v>2.1908974026589631E-2</v>
      </c>
      <c r="X1590" s="7">
        <f t="shared" si="371"/>
        <v>2.8251187252014556E-2</v>
      </c>
      <c r="Y1590" s="7">
        <f t="shared" si="372"/>
        <v>0</v>
      </c>
      <c r="Z1590" s="7">
        <v>2.0830999999999999E-2</v>
      </c>
      <c r="AA1590" s="7">
        <f t="shared" si="373"/>
        <v>1.4422945952915425E-2</v>
      </c>
      <c r="AB1590" s="7">
        <f t="shared" si="374"/>
        <v>-1.1196345600076867E-2</v>
      </c>
      <c r="AE1590" s="6">
        <v>45771</v>
      </c>
      <c r="AF1590" s="7">
        <v>26.47</v>
      </c>
      <c r="AG1590" s="7">
        <v>44.37</v>
      </c>
      <c r="AH1590" s="7">
        <v>108.28</v>
      </c>
      <c r="AI1590" s="7">
        <f t="shared" si="360"/>
        <v>3.9500000000000028</v>
      </c>
      <c r="AJ1590" s="7">
        <v>2.87</v>
      </c>
      <c r="AK1590" s="7">
        <v>33.573999999999998</v>
      </c>
      <c r="AL1590" s="7">
        <f t="shared" si="361"/>
        <v>30.703999999999997</v>
      </c>
      <c r="AM1590" s="7">
        <v>4.33</v>
      </c>
      <c r="AN1590" s="7">
        <v>3.77</v>
      </c>
      <c r="AO1590" s="7">
        <v>4.32</v>
      </c>
      <c r="AP1590" s="7">
        <f t="shared" si="362"/>
        <v>0.55000000000000027</v>
      </c>
      <c r="AQ1590" s="7">
        <v>2.2999999999999998</v>
      </c>
      <c r="AR1590" s="7">
        <v>122.9251</v>
      </c>
      <c r="AS1590" s="7">
        <v>3332</v>
      </c>
      <c r="AT1590" s="14">
        <v>320.30200000000002</v>
      </c>
      <c r="AU1590" s="14">
        <v>101.1279</v>
      </c>
      <c r="AV1590" s="14">
        <v>52.2</v>
      </c>
      <c r="AY1590" s="6">
        <v>45771</v>
      </c>
      <c r="AZ1590" s="12">
        <v>0</v>
      </c>
      <c r="BA1590" s="12">
        <v>0</v>
      </c>
      <c r="BB1590" s="12">
        <v>0</v>
      </c>
      <c r="BE1590" s="6">
        <v>45771</v>
      </c>
      <c r="BF1590" t="s">
        <v>58</v>
      </c>
      <c r="BG1590" s="52">
        <v>5</v>
      </c>
    </row>
    <row r="1591" spans="1:59" x14ac:dyDescent="0.2">
      <c r="A1591" s="6">
        <v>45772</v>
      </c>
      <c r="B1591" s="12">
        <v>104.9635</v>
      </c>
      <c r="C1591" s="12">
        <v>132.75569999999999</v>
      </c>
      <c r="D1591" s="12">
        <v>88.682500000000005</v>
      </c>
      <c r="E1591" s="12">
        <v>39.504399999999997</v>
      </c>
      <c r="F1591" s="12">
        <v>230.96420000000001</v>
      </c>
      <c r="G1591" s="12">
        <v>8.5745000000000005</v>
      </c>
      <c r="H1591" s="12">
        <v>15.89</v>
      </c>
      <c r="I1591" s="12">
        <v>36.399700000000003</v>
      </c>
      <c r="J1591" s="12">
        <v>16.164899999999999</v>
      </c>
      <c r="K1591" s="12">
        <v>88.148899999999998</v>
      </c>
      <c r="L1591" s="12">
        <v>63.85</v>
      </c>
      <c r="M1591" s="12">
        <v>66.989999999999995</v>
      </c>
      <c r="O1591" s="6">
        <v>45772</v>
      </c>
      <c r="P1591" s="7">
        <f t="shared" si="363"/>
        <v>-5.5242042503023808E-4</v>
      </c>
      <c r="Q1591" s="7">
        <f t="shared" si="364"/>
        <v>-2.4481197676021241E-3</v>
      </c>
      <c r="R1591" s="7">
        <f t="shared" si="365"/>
        <v>-8.7126919443595728E-4</v>
      </c>
      <c r="S1591" s="7">
        <f t="shared" si="366"/>
        <v>-2.4804286712881485E-4</v>
      </c>
      <c r="T1591" s="7">
        <f t="shared" si="367"/>
        <v>3.9099703607272307E-3</v>
      </c>
      <c r="U1591" s="7">
        <f t="shared" si="368"/>
        <v>-9.2289594886282283E-3</v>
      </c>
      <c r="V1591" s="7">
        <f t="shared" si="369"/>
        <v>1.6440256199098197E-2</v>
      </c>
      <c r="W1591" s="7">
        <f t="shared" si="370"/>
        <v>3.6020428497776341E-2</v>
      </c>
      <c r="X1591" s="7">
        <f t="shared" si="371"/>
        <v>-7.9915396275537943E-3</v>
      </c>
      <c r="Y1591" s="7">
        <f t="shared" si="372"/>
        <v>4.3685638842644287E-4</v>
      </c>
      <c r="Z1591" s="7">
        <v>7.1989999999999997E-3</v>
      </c>
      <c r="AA1591" s="7">
        <f t="shared" si="373"/>
        <v>4.7095848430853881E-3</v>
      </c>
      <c r="AB1591" s="7">
        <f t="shared" si="374"/>
        <v>-7.5842433583080335E-3</v>
      </c>
      <c r="AE1591" s="6">
        <v>45772</v>
      </c>
      <c r="AF1591" s="7">
        <v>24.84</v>
      </c>
      <c r="AG1591" s="7">
        <v>43.53</v>
      </c>
      <c r="AH1591" s="7">
        <v>105.79</v>
      </c>
      <c r="AI1591" s="7">
        <f t="shared" si="360"/>
        <v>3.1399999999999935</v>
      </c>
      <c r="AJ1591" s="7">
        <v>2.71</v>
      </c>
      <c r="AK1591" s="7">
        <v>32.432000000000002</v>
      </c>
      <c r="AL1591" s="7">
        <f t="shared" si="361"/>
        <v>29.722000000000001</v>
      </c>
      <c r="AM1591" s="7">
        <v>4.33</v>
      </c>
      <c r="AN1591" s="7">
        <v>3.74</v>
      </c>
      <c r="AO1591" s="7">
        <v>4.29</v>
      </c>
      <c r="AP1591" s="7">
        <f t="shared" si="362"/>
        <v>0.54999999999999982</v>
      </c>
      <c r="AQ1591" s="7">
        <v>2.27</v>
      </c>
      <c r="AR1591" s="7">
        <v>122.8858</v>
      </c>
      <c r="AS1591" s="7">
        <v>3282.3998999999999</v>
      </c>
      <c r="AT1591" s="14">
        <v>320.30200000000002</v>
      </c>
      <c r="AU1591" s="14">
        <v>101.1279</v>
      </c>
      <c r="AV1591" s="14">
        <v>52.2</v>
      </c>
      <c r="AY1591" s="6">
        <v>45772</v>
      </c>
      <c r="AZ1591" s="12">
        <v>0</v>
      </c>
      <c r="BA1591" s="12">
        <v>0</v>
      </c>
      <c r="BB1591" s="12">
        <v>0</v>
      </c>
      <c r="BE1591" s="6">
        <v>45772</v>
      </c>
      <c r="BF1591" t="s">
        <v>58</v>
      </c>
      <c r="BG1591" s="52">
        <v>5</v>
      </c>
    </row>
    <row r="1592" spans="1:59" x14ac:dyDescent="0.2">
      <c r="A1592" s="6">
        <v>45775</v>
      </c>
      <c r="B1592" s="12">
        <v>105.0215</v>
      </c>
      <c r="C1592" s="12">
        <v>134.0667</v>
      </c>
      <c r="D1592" s="12">
        <v>89.852400000000003</v>
      </c>
      <c r="E1592" s="12">
        <v>39.651200000000003</v>
      </c>
      <c r="F1592" s="12">
        <v>235.34229999999999</v>
      </c>
      <c r="G1592" s="12">
        <v>8.5745000000000005</v>
      </c>
      <c r="H1592" s="12">
        <v>15.6309</v>
      </c>
      <c r="I1592" s="12">
        <v>35.6875</v>
      </c>
      <c r="J1592" s="12">
        <v>16.0075</v>
      </c>
      <c r="K1592" s="12">
        <v>88.158500000000004</v>
      </c>
      <c r="L1592" s="12">
        <v>63.3</v>
      </c>
      <c r="M1592" s="12">
        <v>66.13</v>
      </c>
      <c r="O1592" s="6">
        <v>45775</v>
      </c>
      <c r="P1592" s="7">
        <f t="shared" si="363"/>
        <v>5.5242042503020089E-4</v>
      </c>
      <c r="Q1592" s="7">
        <f t="shared" si="364"/>
        <v>9.8268402495798254E-3</v>
      </c>
      <c r="R1592" s="7">
        <f t="shared" si="365"/>
        <v>1.3105748457958338E-2</v>
      </c>
      <c r="S1592" s="7">
        <f t="shared" si="366"/>
        <v>3.7091543315706955E-3</v>
      </c>
      <c r="T1592" s="7">
        <f t="shared" si="367"/>
        <v>1.8778329925844113E-2</v>
      </c>
      <c r="U1592" s="7">
        <f t="shared" si="368"/>
        <v>0</v>
      </c>
      <c r="V1592" s="7">
        <f t="shared" si="369"/>
        <v>-1.64402561990982E-2</v>
      </c>
      <c r="W1592" s="7">
        <f t="shared" si="370"/>
        <v>-1.9760045434260857E-2</v>
      </c>
      <c r="X1592" s="7">
        <f t="shared" si="371"/>
        <v>-9.7848625426781004E-3</v>
      </c>
      <c r="Y1592" s="7">
        <f t="shared" si="372"/>
        <v>1.0890070421883523E-4</v>
      </c>
      <c r="Z1592" s="7">
        <v>3.8099999999999999E-4</v>
      </c>
      <c r="AA1592" s="7">
        <f t="shared" si="373"/>
        <v>-8.6512533284178426E-3</v>
      </c>
      <c r="AB1592" s="7">
        <f t="shared" si="374"/>
        <v>-1.292085283360522E-2</v>
      </c>
      <c r="AE1592" s="6">
        <v>45775</v>
      </c>
      <c r="AF1592" s="7">
        <v>25.15</v>
      </c>
      <c r="AG1592" s="7">
        <v>43.55</v>
      </c>
      <c r="AH1592" s="7">
        <v>110.01</v>
      </c>
      <c r="AI1592" s="7">
        <f t="shared" si="360"/>
        <v>2.8299999999999983</v>
      </c>
      <c r="AJ1592" s="7">
        <v>2.96</v>
      </c>
      <c r="AK1592" s="7">
        <v>32.398000000000003</v>
      </c>
      <c r="AL1592" s="7">
        <f t="shared" si="361"/>
        <v>29.438000000000002</v>
      </c>
      <c r="AM1592" s="7">
        <v>4.33</v>
      </c>
      <c r="AN1592" s="7">
        <v>3.67</v>
      </c>
      <c r="AO1592" s="7">
        <v>4.2300000000000004</v>
      </c>
      <c r="AP1592" s="7">
        <f t="shared" si="362"/>
        <v>0.5600000000000005</v>
      </c>
      <c r="AQ1592" s="7">
        <v>2.25</v>
      </c>
      <c r="AR1592" s="7">
        <v>122.7176</v>
      </c>
      <c r="AS1592" s="7">
        <v>3332.5</v>
      </c>
      <c r="AT1592" s="14">
        <v>320.30200000000002</v>
      </c>
      <c r="AU1592" s="14">
        <v>101.1279</v>
      </c>
      <c r="AV1592" s="14">
        <v>52.2</v>
      </c>
      <c r="AY1592" s="6">
        <v>45775</v>
      </c>
      <c r="AZ1592" s="12">
        <v>0</v>
      </c>
      <c r="BA1592" s="12">
        <v>0</v>
      </c>
      <c r="BB1592" s="12">
        <v>0</v>
      </c>
      <c r="BE1592" s="6">
        <v>45775</v>
      </c>
      <c r="BF1592" t="s">
        <v>58</v>
      </c>
      <c r="BG1592" s="52">
        <v>5</v>
      </c>
    </row>
    <row r="1593" spans="1:59" x14ac:dyDescent="0.2">
      <c r="A1593" s="6">
        <v>45776</v>
      </c>
      <c r="B1593" s="12">
        <v>104.76049999999999</v>
      </c>
      <c r="C1593" s="12">
        <v>133.30119999999999</v>
      </c>
      <c r="D1593" s="12">
        <v>88.837199999999996</v>
      </c>
      <c r="E1593" s="12">
        <v>39.494599999999998</v>
      </c>
      <c r="F1593" s="12">
        <v>235.5701</v>
      </c>
      <c r="G1593" s="12">
        <v>8.5447000000000006</v>
      </c>
      <c r="H1593" s="12">
        <v>16.053100000000001</v>
      </c>
      <c r="I1593" s="12">
        <v>36.877800000000001</v>
      </c>
      <c r="J1593" s="12">
        <v>15.7851</v>
      </c>
      <c r="K1593" s="12">
        <v>88.158500000000004</v>
      </c>
      <c r="L1593" s="12">
        <v>61.84</v>
      </c>
      <c r="M1593" s="12">
        <v>64.040000000000006</v>
      </c>
      <c r="O1593" s="6">
        <v>45776</v>
      </c>
      <c r="P1593" s="7">
        <f t="shared" si="363"/>
        <v>-2.4882986592553382E-3</v>
      </c>
      <c r="Q1593" s="7">
        <f t="shared" si="364"/>
        <v>-5.726207908226609E-3</v>
      </c>
      <c r="R1593" s="7">
        <f t="shared" si="365"/>
        <v>-1.1362842863128567E-2</v>
      </c>
      <c r="S1593" s="7">
        <f t="shared" si="366"/>
        <v>-3.9572587392282289E-3</v>
      </c>
      <c r="T1593" s="7">
        <f t="shared" si="367"/>
        <v>9.6748362442293382E-4</v>
      </c>
      <c r="U1593" s="7">
        <f t="shared" si="368"/>
        <v>-3.4814746132584215E-3</v>
      </c>
      <c r="V1593" s="7">
        <f t="shared" si="369"/>
        <v>2.6652252993576032E-2</v>
      </c>
      <c r="W1593" s="7">
        <f t="shared" si="370"/>
        <v>3.2809256564440913E-2</v>
      </c>
      <c r="X1593" s="7">
        <f t="shared" si="371"/>
        <v>-1.3990905292645786E-2</v>
      </c>
      <c r="Y1593" s="7">
        <f t="shared" si="372"/>
        <v>0</v>
      </c>
      <c r="Z1593" s="7">
        <v>6.2789999999999999E-3</v>
      </c>
      <c r="AA1593" s="7">
        <f t="shared" si="373"/>
        <v>-2.3334924870963846E-2</v>
      </c>
      <c r="AB1593" s="7">
        <f t="shared" si="374"/>
        <v>-3.2114613558056851E-2</v>
      </c>
      <c r="AE1593" s="6">
        <v>45776</v>
      </c>
      <c r="AF1593" s="7">
        <v>24.17</v>
      </c>
      <c r="AG1593" s="7">
        <v>48.41</v>
      </c>
      <c r="AH1593" s="7">
        <v>112.27</v>
      </c>
      <c r="AI1593" s="7">
        <f t="shared" si="360"/>
        <v>2.2000000000000028</v>
      </c>
      <c r="AJ1593" s="7">
        <v>3.17</v>
      </c>
      <c r="AK1593" s="7">
        <v>31.856000000000002</v>
      </c>
      <c r="AL1593" s="7">
        <f t="shared" si="361"/>
        <v>28.686</v>
      </c>
      <c r="AM1593" s="7">
        <v>4.33</v>
      </c>
      <c r="AN1593" s="7">
        <v>3.65</v>
      </c>
      <c r="AO1593" s="7">
        <v>4.1900000000000004</v>
      </c>
      <c r="AP1593" s="7">
        <f t="shared" si="362"/>
        <v>0.54000000000000048</v>
      </c>
      <c r="AQ1593" s="7">
        <v>2.23</v>
      </c>
      <c r="AR1593" s="7">
        <v>122.59439999999999</v>
      </c>
      <c r="AS1593" s="7">
        <v>3318.8</v>
      </c>
      <c r="AT1593" s="14">
        <v>320.30200000000002</v>
      </c>
      <c r="AU1593" s="14">
        <v>101.1279</v>
      </c>
      <c r="AV1593" s="14">
        <v>52.2</v>
      </c>
      <c r="AY1593" s="6">
        <v>45776</v>
      </c>
      <c r="AZ1593" s="12">
        <v>0</v>
      </c>
      <c r="BA1593" s="12">
        <v>0</v>
      </c>
      <c r="BB1593" s="12">
        <v>0</v>
      </c>
      <c r="BE1593" s="6">
        <v>45776</v>
      </c>
      <c r="BF1593" t="s">
        <v>58</v>
      </c>
      <c r="BG1593" s="52">
        <v>5</v>
      </c>
    </row>
    <row r="1594" spans="1:59" x14ac:dyDescent="0.2">
      <c r="A1594" s="6">
        <v>45777</v>
      </c>
      <c r="B1594" s="12">
        <v>102.1212</v>
      </c>
      <c r="C1594" s="12">
        <v>130.20070000000001</v>
      </c>
      <c r="D1594" s="12">
        <v>86.168599999999998</v>
      </c>
      <c r="E1594" s="12">
        <v>38.574599999999997</v>
      </c>
      <c r="F1594" s="12">
        <v>228.91390000000001</v>
      </c>
      <c r="G1594" s="12">
        <v>8.3360000000000003</v>
      </c>
      <c r="H1594" s="12">
        <v>16.129899999999999</v>
      </c>
      <c r="I1594" s="12">
        <v>36.770499999999998</v>
      </c>
      <c r="J1594" s="12">
        <v>15.321999999999999</v>
      </c>
      <c r="K1594" s="12">
        <v>88.168099999999995</v>
      </c>
      <c r="L1594" s="12">
        <v>59.55</v>
      </c>
      <c r="M1594" s="12">
        <v>63.37</v>
      </c>
      <c r="O1594" s="6">
        <v>45777</v>
      </c>
      <c r="P1594" s="7">
        <f t="shared" si="363"/>
        <v>-2.551644925661424E-2</v>
      </c>
      <c r="Q1594" s="7">
        <f t="shared" si="364"/>
        <v>-2.3534123290603084E-2</v>
      </c>
      <c r="R1594" s="7">
        <f t="shared" si="365"/>
        <v>-3.0499639029015025E-2</v>
      </c>
      <c r="S1594" s="7">
        <f t="shared" si="366"/>
        <v>-2.3569924915586633E-2</v>
      </c>
      <c r="T1594" s="7">
        <f t="shared" si="367"/>
        <v>-2.8662583384361597E-2</v>
      </c>
      <c r="U1594" s="7">
        <f t="shared" si="368"/>
        <v>-2.4727722689795263E-2</v>
      </c>
      <c r="V1594" s="7">
        <f t="shared" si="369"/>
        <v>4.7727151467747871E-3</v>
      </c>
      <c r="W1594" s="7">
        <f t="shared" si="370"/>
        <v>-2.9138507180598459E-3</v>
      </c>
      <c r="X1594" s="7">
        <f t="shared" si="371"/>
        <v>-2.9776753023545308E-2</v>
      </c>
      <c r="Y1594" s="7">
        <f t="shared" si="372"/>
        <v>1.088888461466964E-4</v>
      </c>
      <c r="Z1594" s="7">
        <v>3.97E-4</v>
      </c>
      <c r="AA1594" s="7">
        <f t="shared" si="373"/>
        <v>-3.7734108477857464E-2</v>
      </c>
      <c r="AB1594" s="7">
        <f t="shared" si="374"/>
        <v>-1.0517324793088464E-2</v>
      </c>
      <c r="AE1594" s="6">
        <v>45777</v>
      </c>
      <c r="AF1594" s="7">
        <v>24.7</v>
      </c>
      <c r="AG1594" s="7">
        <v>54.46</v>
      </c>
      <c r="AH1594" s="7">
        <v>112.48</v>
      </c>
      <c r="AI1594" s="7">
        <f t="shared" si="360"/>
        <v>3.8200000000000003</v>
      </c>
      <c r="AJ1594" s="7">
        <v>3.12</v>
      </c>
      <c r="AK1594" s="7">
        <v>32.317</v>
      </c>
      <c r="AL1594" s="7">
        <f t="shared" si="361"/>
        <v>29.196999999999999</v>
      </c>
      <c r="AM1594" s="7">
        <v>4.33</v>
      </c>
      <c r="AN1594" s="7">
        <v>3.6</v>
      </c>
      <c r="AO1594" s="7">
        <v>4.17</v>
      </c>
      <c r="AP1594" s="7">
        <f t="shared" si="362"/>
        <v>0.56999999999999984</v>
      </c>
      <c r="AQ1594" s="7">
        <v>2.23</v>
      </c>
      <c r="AR1594" s="7">
        <v>122.5921</v>
      </c>
      <c r="AS1594" s="7">
        <v>3305</v>
      </c>
      <c r="AT1594" s="14">
        <v>320.30200000000002</v>
      </c>
      <c r="AU1594" s="14">
        <v>101.1279</v>
      </c>
      <c r="AV1594" s="14">
        <v>52.2</v>
      </c>
      <c r="AY1594" s="6">
        <v>45777</v>
      </c>
      <c r="AZ1594" s="12">
        <v>1</v>
      </c>
      <c r="BA1594" s="12">
        <v>0</v>
      </c>
      <c r="BB1594" s="12">
        <v>0</v>
      </c>
      <c r="BE1594" s="6">
        <v>45777</v>
      </c>
      <c r="BF1594" t="s">
        <v>58</v>
      </c>
      <c r="BG1594" s="52">
        <v>5</v>
      </c>
    </row>
    <row r="1595" spans="1:59" x14ac:dyDescent="0.2">
      <c r="A1595" s="6">
        <v>45778</v>
      </c>
      <c r="B1595" s="12">
        <v>102.2662</v>
      </c>
      <c r="C1595" s="12">
        <v>130.3921</v>
      </c>
      <c r="D1595" s="12">
        <v>87.647900000000007</v>
      </c>
      <c r="E1595" s="12">
        <v>39.582700000000003</v>
      </c>
      <c r="F1595" s="12">
        <v>228.2998</v>
      </c>
      <c r="G1595" s="12">
        <v>8.6440000000000001</v>
      </c>
      <c r="H1595" s="12">
        <v>16.081900000000001</v>
      </c>
      <c r="I1595" s="12">
        <v>37.414400000000001</v>
      </c>
      <c r="J1595" s="12">
        <v>15.3127</v>
      </c>
      <c r="K1595" s="12">
        <v>88.189300000000003</v>
      </c>
      <c r="L1595" s="12">
        <v>60.59</v>
      </c>
      <c r="M1595" s="12">
        <v>62.37</v>
      </c>
      <c r="O1595" s="6">
        <v>45778</v>
      </c>
      <c r="P1595" s="7">
        <f t="shared" si="363"/>
        <v>1.4188743956449746E-3</v>
      </c>
      <c r="Q1595" s="7">
        <f t="shared" si="364"/>
        <v>1.4689587311508356E-3</v>
      </c>
      <c r="R1595" s="7">
        <f t="shared" si="365"/>
        <v>1.7021809986674994E-2</v>
      </c>
      <c r="S1595" s="7">
        <f t="shared" si="366"/>
        <v>2.5798125333417597E-2</v>
      </c>
      <c r="T1595" s="7">
        <f t="shared" si="367"/>
        <v>-2.6862728272661878E-3</v>
      </c>
      <c r="U1595" s="7">
        <f t="shared" si="368"/>
        <v>3.6281953633628516E-2</v>
      </c>
      <c r="V1595" s="7">
        <f t="shared" si="369"/>
        <v>-2.9802765153258098E-3</v>
      </c>
      <c r="W1595" s="7">
        <f t="shared" si="370"/>
        <v>1.7359763792070368E-2</v>
      </c>
      <c r="X1595" s="7">
        <f t="shared" si="371"/>
        <v>-6.0715465049070519E-4</v>
      </c>
      <c r="Y1595" s="7">
        <f t="shared" si="372"/>
        <v>2.4042087377251398E-4</v>
      </c>
      <c r="Z1595" s="7">
        <v>7.0619999999999997E-3</v>
      </c>
      <c r="AA1595" s="7">
        <f t="shared" si="373"/>
        <v>1.731356715558869E-2</v>
      </c>
      <c r="AB1595" s="7">
        <f t="shared" si="374"/>
        <v>-1.59061727973943E-2</v>
      </c>
      <c r="AE1595" s="6">
        <v>45778</v>
      </c>
      <c r="AF1595" s="7">
        <v>24.6</v>
      </c>
      <c r="AG1595" s="7">
        <v>51.96</v>
      </c>
      <c r="AH1595" s="7">
        <v>107.33</v>
      </c>
      <c r="AI1595" s="7">
        <f t="shared" si="360"/>
        <v>1.779999999999994</v>
      </c>
      <c r="AJ1595" s="7">
        <v>3.08</v>
      </c>
      <c r="AK1595" s="7">
        <v>32.149000000000001</v>
      </c>
      <c r="AL1595" s="7">
        <f t="shared" si="361"/>
        <v>29.069000000000003</v>
      </c>
      <c r="AM1595" s="7">
        <v>4.33</v>
      </c>
      <c r="AN1595" s="7">
        <v>3.7</v>
      </c>
      <c r="AO1595" s="7">
        <v>4.25</v>
      </c>
      <c r="AP1595" s="7">
        <f t="shared" si="362"/>
        <v>0.54999999999999982</v>
      </c>
      <c r="AQ1595" s="7">
        <v>2.25</v>
      </c>
      <c r="AR1595" s="7">
        <v>123.1405</v>
      </c>
      <c r="AS1595" s="7">
        <v>3210</v>
      </c>
      <c r="AT1595" s="14">
        <v>320.62</v>
      </c>
      <c r="AU1595" s="14">
        <v>100.96550000000001</v>
      </c>
      <c r="AV1595" s="14">
        <v>52.2</v>
      </c>
      <c r="AY1595" s="6">
        <v>45778</v>
      </c>
      <c r="AZ1595" s="12">
        <v>0</v>
      </c>
      <c r="BA1595" s="12">
        <v>0</v>
      </c>
      <c r="BB1595" s="12">
        <v>0</v>
      </c>
      <c r="BE1595" s="6">
        <v>45778</v>
      </c>
      <c r="BF1595" t="s">
        <v>58</v>
      </c>
      <c r="BG1595" s="52">
        <v>5</v>
      </c>
    </row>
    <row r="1596" spans="1:59" x14ac:dyDescent="0.2">
      <c r="A1596" s="6">
        <v>45779</v>
      </c>
      <c r="B1596" s="12">
        <v>102.6819</v>
      </c>
      <c r="C1596" s="12">
        <v>132.53559999999999</v>
      </c>
      <c r="D1596" s="12">
        <v>88.3827</v>
      </c>
      <c r="E1596" s="12">
        <v>39.749099999999999</v>
      </c>
      <c r="F1596" s="12">
        <v>233.54949999999999</v>
      </c>
      <c r="G1596" s="12">
        <v>8.7632999999999992</v>
      </c>
      <c r="H1596" s="12">
        <v>16.436900000000001</v>
      </c>
      <c r="I1596" s="12">
        <v>38.79</v>
      </c>
      <c r="J1596" s="12">
        <v>15.442399999999999</v>
      </c>
      <c r="K1596" s="12">
        <v>88.218299999999999</v>
      </c>
      <c r="L1596" s="12">
        <v>59.67</v>
      </c>
      <c r="M1596" s="12">
        <v>61.57</v>
      </c>
      <c r="O1596" s="6">
        <v>45779</v>
      </c>
      <c r="P1596" s="7">
        <f t="shared" si="363"/>
        <v>4.0566423409159457E-3</v>
      </c>
      <c r="Q1596" s="7">
        <f t="shared" si="364"/>
        <v>1.6305223748501813E-2</v>
      </c>
      <c r="R1596" s="7">
        <f t="shared" si="365"/>
        <v>8.3485969814512465E-3</v>
      </c>
      <c r="S1596" s="7">
        <f t="shared" si="366"/>
        <v>4.1950452159445102E-3</v>
      </c>
      <c r="T1596" s="7">
        <f t="shared" si="367"/>
        <v>2.2734368581564236E-2</v>
      </c>
      <c r="U1596" s="7">
        <f t="shared" si="368"/>
        <v>1.37071076941532E-2</v>
      </c>
      <c r="V1596" s="7">
        <f t="shared" si="369"/>
        <v>2.1834391396080489E-2</v>
      </c>
      <c r="W1596" s="7">
        <f t="shared" si="370"/>
        <v>3.610682439719539E-2</v>
      </c>
      <c r="X1596" s="7">
        <f t="shared" si="371"/>
        <v>8.4344234873899755E-3</v>
      </c>
      <c r="Y1596" s="7">
        <f t="shared" si="372"/>
        <v>3.2878402360475383E-4</v>
      </c>
      <c r="Z1596" s="7">
        <v>1.4735E-2</v>
      </c>
      <c r="AA1596" s="7">
        <f t="shared" si="373"/>
        <v>-1.5300481422907221E-2</v>
      </c>
      <c r="AB1596" s="7">
        <f t="shared" si="374"/>
        <v>-1.2909651614912473E-2</v>
      </c>
      <c r="AE1596" s="6">
        <v>45779</v>
      </c>
      <c r="AF1596" s="7">
        <v>22.68</v>
      </c>
      <c r="AG1596" s="7">
        <v>50.59</v>
      </c>
      <c r="AH1596" s="7">
        <v>101.4</v>
      </c>
      <c r="AI1596" s="7">
        <f t="shared" si="360"/>
        <v>1.8999999999999986</v>
      </c>
      <c r="AJ1596" s="7">
        <v>3.1</v>
      </c>
      <c r="AK1596" s="7">
        <v>33.078000000000003</v>
      </c>
      <c r="AL1596" s="7">
        <f t="shared" si="361"/>
        <v>29.978000000000002</v>
      </c>
      <c r="AM1596" s="7">
        <v>4.33</v>
      </c>
      <c r="AN1596" s="7">
        <v>3.83</v>
      </c>
      <c r="AO1596" s="7">
        <v>4.33</v>
      </c>
      <c r="AP1596" s="7">
        <f t="shared" si="362"/>
        <v>0.5</v>
      </c>
      <c r="AQ1596" s="7">
        <v>2.27</v>
      </c>
      <c r="AR1596" s="7">
        <v>122.4962</v>
      </c>
      <c r="AS1596" s="7">
        <v>3231.8998999999999</v>
      </c>
      <c r="AT1596" s="14">
        <v>320.62</v>
      </c>
      <c r="AU1596" s="14">
        <v>100.96550000000001</v>
      </c>
      <c r="AV1596" s="14">
        <v>52.2</v>
      </c>
      <c r="AY1596" s="6">
        <v>45779</v>
      </c>
      <c r="AZ1596" s="12">
        <v>0</v>
      </c>
      <c r="BA1596" s="12">
        <v>0</v>
      </c>
      <c r="BB1596" s="12">
        <v>0</v>
      </c>
      <c r="BE1596" s="6">
        <v>45779</v>
      </c>
      <c r="BF1596" t="s">
        <v>58</v>
      </c>
      <c r="BG1596" s="52">
        <v>5</v>
      </c>
    </row>
    <row r="1597" spans="1:59" x14ac:dyDescent="0.2">
      <c r="A1597" s="6">
        <v>45782</v>
      </c>
      <c r="B1597" s="12">
        <v>99.839600000000004</v>
      </c>
      <c r="C1597" s="12">
        <v>129.66480000000001</v>
      </c>
      <c r="D1597" s="12">
        <v>84.708600000000004</v>
      </c>
      <c r="E1597" s="12">
        <v>37.987299999999998</v>
      </c>
      <c r="F1597" s="12">
        <v>233.27209999999999</v>
      </c>
      <c r="G1597" s="12">
        <v>8.4949999999999992</v>
      </c>
      <c r="H1597" s="12">
        <v>17.0702</v>
      </c>
      <c r="I1597" s="12">
        <v>39.697299999999998</v>
      </c>
      <c r="J1597" s="12">
        <v>14.9977</v>
      </c>
      <c r="K1597" s="12">
        <v>88.218299999999999</v>
      </c>
      <c r="L1597" s="12">
        <v>58.5</v>
      </c>
      <c r="M1597" s="12"/>
      <c r="O1597" s="6">
        <v>45782</v>
      </c>
      <c r="P1597" s="7">
        <f t="shared" si="363"/>
        <v>-2.8070961719283465E-2</v>
      </c>
      <c r="Q1597" s="7">
        <f t="shared" si="364"/>
        <v>-2.1898629623929779E-2</v>
      </c>
      <c r="R1597" s="7">
        <f t="shared" si="365"/>
        <v>-4.2459117801617832E-2</v>
      </c>
      <c r="S1597" s="7">
        <f t="shared" si="366"/>
        <v>-4.5335305995298662E-2</v>
      </c>
      <c r="T1597" s="7">
        <f t="shared" si="367"/>
        <v>-1.1884627131691816E-3</v>
      </c>
      <c r="U1597" s="7">
        <f t="shared" si="368"/>
        <v>-3.1094791214897534E-2</v>
      </c>
      <c r="V1597" s="7">
        <f t="shared" si="369"/>
        <v>3.7805445828708463E-2</v>
      </c>
      <c r="W1597" s="7">
        <f t="shared" si="370"/>
        <v>2.3120693852912089E-2</v>
      </c>
      <c r="X1597" s="7">
        <f t="shared" si="371"/>
        <v>-2.9220116919409039E-2</v>
      </c>
      <c r="Y1597" s="7">
        <f t="shared" si="372"/>
        <v>0</v>
      </c>
      <c r="Z1597" s="7">
        <v>-5.751E-3</v>
      </c>
      <c r="AA1597" s="7">
        <f t="shared" si="373"/>
        <v>-1.9802627296179754E-2</v>
      </c>
      <c r="AB1597" s="7" t="str">
        <f t="shared" si="374"/>
        <v/>
      </c>
      <c r="AE1597" s="6">
        <v>45782</v>
      </c>
      <c r="AF1597" s="7">
        <v>23.64</v>
      </c>
      <c r="AG1597" s="7">
        <v>42.58</v>
      </c>
      <c r="AH1597" s="7">
        <v>104.45</v>
      </c>
      <c r="AI1597" s="7" t="str">
        <f t="shared" si="360"/>
        <v/>
      </c>
      <c r="AJ1597" s="7">
        <v>3.26</v>
      </c>
      <c r="AK1597" s="7">
        <v>32.93</v>
      </c>
      <c r="AL1597" s="7">
        <f t="shared" si="361"/>
        <v>29.67</v>
      </c>
      <c r="AM1597" s="7">
        <v>4.33</v>
      </c>
      <c r="AN1597" s="7">
        <v>3.83</v>
      </c>
      <c r="AO1597" s="7">
        <v>4.3600000000000003</v>
      </c>
      <c r="AP1597" s="7">
        <f t="shared" si="362"/>
        <v>0.53000000000000025</v>
      </c>
      <c r="AQ1597" s="7">
        <v>2.2799999999999998</v>
      </c>
      <c r="AR1597" s="7">
        <v>122.26130000000001</v>
      </c>
      <c r="AS1597" s="7">
        <v>3311.3</v>
      </c>
      <c r="AT1597" s="14">
        <v>320.62</v>
      </c>
      <c r="AU1597" s="14">
        <v>100.96550000000001</v>
      </c>
      <c r="AV1597" s="14">
        <v>52.2</v>
      </c>
      <c r="AY1597" s="6">
        <v>45782</v>
      </c>
      <c r="AZ1597" s="12">
        <v>0</v>
      </c>
      <c r="BA1597" s="12">
        <v>0</v>
      </c>
      <c r="BB1597" s="12">
        <v>0</v>
      </c>
      <c r="BE1597" s="6">
        <v>45782</v>
      </c>
      <c r="BF1597" t="s">
        <v>58</v>
      </c>
      <c r="BG1597" s="52">
        <v>5</v>
      </c>
    </row>
    <row r="1598" spans="1:59" x14ac:dyDescent="0.2">
      <c r="A1598" s="6">
        <v>45783</v>
      </c>
      <c r="B1598" s="12">
        <v>101.2317</v>
      </c>
      <c r="C1598" s="12">
        <v>129.76050000000001</v>
      </c>
      <c r="D1598" s="12">
        <v>84.727900000000005</v>
      </c>
      <c r="E1598" s="12">
        <v>38.447299999999998</v>
      </c>
      <c r="F1598" s="12">
        <v>232.2321</v>
      </c>
      <c r="G1598" s="12">
        <v>8.6440000000000001</v>
      </c>
      <c r="H1598" s="12">
        <v>16.859100000000002</v>
      </c>
      <c r="I1598" s="12">
        <v>39.6875</v>
      </c>
      <c r="J1598" s="12">
        <v>14.6457</v>
      </c>
      <c r="K1598" s="12">
        <v>88.237499999999997</v>
      </c>
      <c r="L1598" s="12">
        <v>60.42</v>
      </c>
      <c r="M1598" s="12">
        <v>62.37</v>
      </c>
      <c r="O1598" s="6">
        <v>45783</v>
      </c>
      <c r="P1598" s="7">
        <f t="shared" si="363"/>
        <v>1.3847050707496315E-2</v>
      </c>
      <c r="Q1598" s="7">
        <f t="shared" si="364"/>
        <v>7.3778466742439972E-4</v>
      </c>
      <c r="R1598" s="7">
        <f t="shared" si="365"/>
        <v>2.2781396078727002E-4</v>
      </c>
      <c r="S1598" s="7">
        <f t="shared" si="366"/>
        <v>1.2036579080433147E-2</v>
      </c>
      <c r="T1598" s="7">
        <f t="shared" si="367"/>
        <v>-4.4682807602835556E-3</v>
      </c>
      <c r="U1598" s="7">
        <f t="shared" si="368"/>
        <v>1.738768352074441E-2</v>
      </c>
      <c r="V1598" s="7">
        <f t="shared" si="369"/>
        <v>-1.2443682833353965E-2</v>
      </c>
      <c r="W1598" s="7">
        <f t="shared" si="370"/>
        <v>-2.468986518774522E-4</v>
      </c>
      <c r="X1598" s="7">
        <f t="shared" si="371"/>
        <v>-2.3750078991468443E-2</v>
      </c>
      <c r="Y1598" s="7">
        <f t="shared" si="372"/>
        <v>2.1761823726690571E-4</v>
      </c>
      <c r="Z1598" s="7">
        <v>-8.3929999999999994E-3</v>
      </c>
      <c r="AA1598" s="7">
        <f t="shared" si="373"/>
        <v>3.2293421720715088E-2</v>
      </c>
      <c r="AB1598" s="7" t="str">
        <f t="shared" si="374"/>
        <v/>
      </c>
      <c r="AE1598" s="6">
        <v>45783</v>
      </c>
      <c r="AF1598" s="7">
        <v>24.76</v>
      </c>
      <c r="AG1598" s="7">
        <v>42.14</v>
      </c>
      <c r="AH1598" s="7">
        <v>106.18</v>
      </c>
      <c r="AI1598" s="7">
        <f t="shared" si="360"/>
        <v>1.9499999999999957</v>
      </c>
      <c r="AJ1598" s="7">
        <v>3.08</v>
      </c>
      <c r="AK1598" s="7">
        <v>34.743000000000002</v>
      </c>
      <c r="AL1598" s="7">
        <f t="shared" si="361"/>
        <v>31.663000000000004</v>
      </c>
      <c r="AM1598" s="7">
        <v>4.33</v>
      </c>
      <c r="AN1598" s="7">
        <v>3.78</v>
      </c>
      <c r="AO1598" s="7">
        <v>4.3</v>
      </c>
      <c r="AP1598" s="7">
        <f t="shared" si="362"/>
        <v>0.52</v>
      </c>
      <c r="AQ1598" s="7">
        <v>2.2599999999999998</v>
      </c>
      <c r="AR1598" s="7">
        <v>122.04170000000001</v>
      </c>
      <c r="AS1598" s="7">
        <v>3411.3998999999999</v>
      </c>
      <c r="AT1598" s="14">
        <v>320.62</v>
      </c>
      <c r="AU1598" s="14">
        <v>100.96550000000001</v>
      </c>
      <c r="AV1598" s="14">
        <v>52.2</v>
      </c>
      <c r="AY1598" s="6">
        <v>45783</v>
      </c>
      <c r="AZ1598" s="12">
        <v>0</v>
      </c>
      <c r="BA1598" s="12">
        <v>0</v>
      </c>
      <c r="BB1598" s="12">
        <v>0</v>
      </c>
      <c r="BE1598" s="6">
        <v>45783</v>
      </c>
      <c r="BF1598" t="s">
        <v>58</v>
      </c>
      <c r="BG1598" s="52">
        <v>5</v>
      </c>
    </row>
    <row r="1599" spans="1:59" x14ac:dyDescent="0.2">
      <c r="A1599" s="6">
        <v>45784</v>
      </c>
      <c r="B1599" s="12">
        <v>101.13509999999999</v>
      </c>
      <c r="C1599" s="12">
        <v>129.94239999999999</v>
      </c>
      <c r="D1599" s="12">
        <v>84.805300000000003</v>
      </c>
      <c r="E1599" s="12">
        <v>38.183</v>
      </c>
      <c r="F1599" s="12">
        <v>236.49119999999999</v>
      </c>
      <c r="G1599" s="12">
        <v>8.9420999999999999</v>
      </c>
      <c r="H1599" s="12">
        <v>16.465699999999998</v>
      </c>
      <c r="I1599" s="12">
        <v>39.131399999999999</v>
      </c>
      <c r="J1599" s="12">
        <v>15.6462</v>
      </c>
      <c r="K1599" s="12">
        <v>88.237499999999997</v>
      </c>
      <c r="L1599" s="12">
        <v>59.42</v>
      </c>
      <c r="M1599" s="12">
        <v>60.31</v>
      </c>
      <c r="O1599" s="6">
        <v>45784</v>
      </c>
      <c r="P1599" s="7">
        <f t="shared" si="363"/>
        <v>-9.5470212838502026E-4</v>
      </c>
      <c r="Q1599" s="7">
        <f t="shared" si="364"/>
        <v>1.4008317176714066E-3</v>
      </c>
      <c r="R1599" s="7">
        <f t="shared" si="365"/>
        <v>9.1309555152203653E-4</v>
      </c>
      <c r="S1599" s="7">
        <f t="shared" si="366"/>
        <v>-6.8980820387377229E-3</v>
      </c>
      <c r="T1599" s="7">
        <f t="shared" si="367"/>
        <v>1.8173695334199134E-2</v>
      </c>
      <c r="U1599" s="7">
        <f t="shared" si="368"/>
        <v>3.3905022285114529E-2</v>
      </c>
      <c r="V1599" s="7">
        <f t="shared" si="369"/>
        <v>-2.3611141016834748E-2</v>
      </c>
      <c r="W1599" s="7">
        <f t="shared" si="370"/>
        <v>-1.4111062895299941E-2</v>
      </c>
      <c r="X1599" s="7">
        <f t="shared" si="371"/>
        <v>6.6081298980428457E-2</v>
      </c>
      <c r="Y1599" s="7">
        <f t="shared" si="372"/>
        <v>0</v>
      </c>
      <c r="Z1599" s="7">
        <v>4.1970000000000002E-3</v>
      </c>
      <c r="AA1599" s="7">
        <f t="shared" si="373"/>
        <v>-1.6689305924064389E-2</v>
      </c>
      <c r="AB1599" s="7">
        <f t="shared" si="374"/>
        <v>-3.3586463075135728E-2</v>
      </c>
      <c r="AE1599" s="6">
        <v>45784</v>
      </c>
      <c r="AF1599" s="7">
        <v>23.55</v>
      </c>
      <c r="AG1599" s="7">
        <v>42.66</v>
      </c>
      <c r="AH1599" s="7">
        <v>99.87</v>
      </c>
      <c r="AI1599" s="7">
        <f t="shared" si="360"/>
        <v>0.89000000000000057</v>
      </c>
      <c r="AJ1599" s="7">
        <v>3.18</v>
      </c>
      <c r="AK1599" s="7">
        <v>34.530999999999999</v>
      </c>
      <c r="AL1599" s="7">
        <f t="shared" si="361"/>
        <v>31.350999999999999</v>
      </c>
      <c r="AM1599" s="7">
        <v>4.33</v>
      </c>
      <c r="AN1599" s="7">
        <v>3.78</v>
      </c>
      <c r="AO1599" s="7">
        <v>4.26</v>
      </c>
      <c r="AP1599" s="7">
        <f t="shared" si="362"/>
        <v>0.48</v>
      </c>
      <c r="AQ1599" s="7">
        <v>2.25</v>
      </c>
      <c r="AR1599" s="7">
        <v>122.117</v>
      </c>
      <c r="AS1599" s="7">
        <v>3381.3998999999999</v>
      </c>
      <c r="AT1599" s="14">
        <v>320.62</v>
      </c>
      <c r="AU1599" s="14">
        <v>100.96550000000001</v>
      </c>
      <c r="AV1599" s="14">
        <v>52.2</v>
      </c>
      <c r="AY1599" s="6">
        <v>45784</v>
      </c>
      <c r="AZ1599" s="12">
        <v>0</v>
      </c>
      <c r="BA1599" s="12">
        <v>0</v>
      </c>
      <c r="BB1599" s="12">
        <v>0</v>
      </c>
      <c r="BE1599" s="6">
        <v>45784</v>
      </c>
      <c r="BF1599" t="s">
        <v>58</v>
      </c>
      <c r="BG1599" s="52">
        <v>5</v>
      </c>
    </row>
    <row r="1600" spans="1:59" x14ac:dyDescent="0.2">
      <c r="A1600" s="6">
        <v>45785</v>
      </c>
      <c r="B1600" s="12">
        <v>102.5466</v>
      </c>
      <c r="C1600" s="12">
        <v>131.13849999999999</v>
      </c>
      <c r="D1600" s="12">
        <v>85.878500000000003</v>
      </c>
      <c r="E1600" s="12">
        <v>40.561500000000002</v>
      </c>
      <c r="F1600" s="12">
        <v>235.05500000000001</v>
      </c>
      <c r="G1600" s="12">
        <v>9.1011000000000006</v>
      </c>
      <c r="H1600" s="12">
        <v>16.4177</v>
      </c>
      <c r="I1600" s="12">
        <v>39.6875</v>
      </c>
      <c r="J1600" s="12">
        <v>16.090800000000002</v>
      </c>
      <c r="K1600" s="12">
        <v>88.256799999999998</v>
      </c>
      <c r="L1600" s="12">
        <v>61.25</v>
      </c>
      <c r="M1600" s="12">
        <v>62.22</v>
      </c>
      <c r="O1600" s="6">
        <v>45785</v>
      </c>
      <c r="P1600" s="7">
        <f t="shared" si="363"/>
        <v>1.3860082628066579E-2</v>
      </c>
      <c r="Q1600" s="7">
        <f t="shared" si="364"/>
        <v>9.1627412674416698E-3</v>
      </c>
      <c r="R1600" s="7">
        <f t="shared" si="365"/>
        <v>1.2575465781278529E-2</v>
      </c>
      <c r="S1600" s="7">
        <f t="shared" si="366"/>
        <v>6.0428950466641318E-2</v>
      </c>
      <c r="T1600" s="7">
        <f t="shared" si="367"/>
        <v>-6.0914686237140995E-3</v>
      </c>
      <c r="U1600" s="7">
        <f t="shared" si="368"/>
        <v>1.7624824408637104E-2</v>
      </c>
      <c r="V1600" s="7">
        <f t="shared" si="369"/>
        <v>-2.9194082176278321E-3</v>
      </c>
      <c r="W1600" s="7">
        <f t="shared" si="370"/>
        <v>1.4111062895299984E-2</v>
      </c>
      <c r="X1600" s="7">
        <f t="shared" si="371"/>
        <v>2.8019604090380228E-2</v>
      </c>
      <c r="Y1600" s="7">
        <f t="shared" si="372"/>
        <v>2.1870394768471027E-4</v>
      </c>
      <c r="Z1600" s="7">
        <v>6.9439999999999997E-3</v>
      </c>
      <c r="AA1600" s="7">
        <f t="shared" si="373"/>
        <v>3.0332979390374715E-2</v>
      </c>
      <c r="AB1600" s="7">
        <f t="shared" si="374"/>
        <v>3.1178564006595542E-2</v>
      </c>
      <c r="AE1600" s="6">
        <v>45785</v>
      </c>
      <c r="AF1600" s="7">
        <v>22.48</v>
      </c>
      <c r="AG1600" s="7">
        <v>40.6</v>
      </c>
      <c r="AH1600" s="7">
        <v>98.66</v>
      </c>
      <c r="AI1600" s="7">
        <f t="shared" si="360"/>
        <v>0.96999999999999886</v>
      </c>
      <c r="AJ1600" s="7">
        <v>3.23</v>
      </c>
      <c r="AK1600" s="7">
        <v>35.341000000000001</v>
      </c>
      <c r="AL1600" s="7">
        <f t="shared" si="361"/>
        <v>32.111000000000004</v>
      </c>
      <c r="AM1600" s="7">
        <v>4.33</v>
      </c>
      <c r="AN1600" s="7">
        <v>3.9</v>
      </c>
      <c r="AO1600" s="7">
        <v>4.37</v>
      </c>
      <c r="AP1600" s="7">
        <f t="shared" si="362"/>
        <v>0.4700000000000002</v>
      </c>
      <c r="AQ1600" s="7">
        <v>2.29</v>
      </c>
      <c r="AR1600" s="7">
        <v>122.7568</v>
      </c>
      <c r="AS1600" s="7">
        <v>3296.6001000000001</v>
      </c>
      <c r="AT1600" s="14">
        <v>320.62</v>
      </c>
      <c r="AU1600" s="14">
        <v>100.96550000000001</v>
      </c>
      <c r="AV1600" s="14">
        <v>52.2</v>
      </c>
      <c r="AY1600" s="6">
        <v>45785</v>
      </c>
      <c r="AZ1600" s="12">
        <v>0</v>
      </c>
      <c r="BA1600" s="12">
        <v>0</v>
      </c>
      <c r="BB1600" s="12">
        <v>0</v>
      </c>
      <c r="BE1600" s="6">
        <v>45785</v>
      </c>
      <c r="BF1600" t="s">
        <v>58</v>
      </c>
      <c r="BG1600" s="52">
        <v>5</v>
      </c>
    </row>
    <row r="1601" spans="1:59" x14ac:dyDescent="0.2">
      <c r="A1601" s="6">
        <v>45786</v>
      </c>
      <c r="B1601" s="12">
        <v>103.7454</v>
      </c>
      <c r="C1601" s="12">
        <v>132.52610000000001</v>
      </c>
      <c r="D1601" s="12">
        <v>85.656099999999995</v>
      </c>
      <c r="E1601" s="12">
        <v>41.266300000000001</v>
      </c>
      <c r="F1601" s="12">
        <v>232.06729999999999</v>
      </c>
      <c r="G1601" s="12">
        <v>9.2898999999999994</v>
      </c>
      <c r="H1601" s="12">
        <v>16.648</v>
      </c>
      <c r="I1601" s="12">
        <v>40.116799999999998</v>
      </c>
      <c r="J1601" s="12">
        <v>16.249500000000001</v>
      </c>
      <c r="K1601" s="12">
        <v>88.285799999999995</v>
      </c>
      <c r="L1601" s="12">
        <v>62.37</v>
      </c>
      <c r="M1601" s="12">
        <v>64.260000000000005</v>
      </c>
      <c r="O1601" s="6">
        <v>45786</v>
      </c>
      <c r="P1601" s="7">
        <f t="shared" si="363"/>
        <v>1.1622491368467595E-2</v>
      </c>
      <c r="Q1601" s="7">
        <f t="shared" si="364"/>
        <v>1.0525590547753681E-2</v>
      </c>
      <c r="R1601" s="7">
        <f t="shared" si="365"/>
        <v>-2.5930643102651464E-3</v>
      </c>
      <c r="S1601" s="7">
        <f t="shared" si="366"/>
        <v>1.7226845396420404E-2</v>
      </c>
      <c r="T1601" s="7">
        <f t="shared" si="367"/>
        <v>-1.2792113507326735E-2</v>
      </c>
      <c r="U1601" s="7">
        <f t="shared" si="368"/>
        <v>2.0532503166772766E-2</v>
      </c>
      <c r="V1601" s="7">
        <f t="shared" si="369"/>
        <v>1.3930067959809103E-2</v>
      </c>
      <c r="W1601" s="7">
        <f t="shared" si="370"/>
        <v>1.0758922541922697E-2</v>
      </c>
      <c r="X1601" s="7">
        <f t="shared" si="371"/>
        <v>9.8144589801351587E-3</v>
      </c>
      <c r="Y1601" s="7">
        <f t="shared" si="372"/>
        <v>3.2853260641727792E-4</v>
      </c>
      <c r="Z1601" s="7">
        <v>-1.2750000000000001E-3</v>
      </c>
      <c r="AA1601" s="7">
        <f t="shared" si="373"/>
        <v>1.8120541113194836E-2</v>
      </c>
      <c r="AB1601" s="7">
        <f t="shared" si="374"/>
        <v>3.2260862218221477E-2</v>
      </c>
      <c r="AE1601" s="6">
        <v>45786</v>
      </c>
      <c r="AF1601" s="7">
        <v>21.9</v>
      </c>
      <c r="AG1601" s="7">
        <v>39.82</v>
      </c>
      <c r="AH1601" s="7">
        <v>100.4</v>
      </c>
      <c r="AI1601" s="7">
        <f t="shared" si="360"/>
        <v>1.8900000000000077</v>
      </c>
      <c r="AJ1601" s="7">
        <v>3.22</v>
      </c>
      <c r="AK1601" s="7">
        <v>34.618000000000002</v>
      </c>
      <c r="AL1601" s="7">
        <f t="shared" si="361"/>
        <v>31.398000000000003</v>
      </c>
      <c r="AM1601" s="7">
        <v>4.33</v>
      </c>
      <c r="AN1601" s="7">
        <v>3.88</v>
      </c>
      <c r="AO1601" s="7">
        <v>4.37</v>
      </c>
      <c r="AP1601" s="7">
        <f t="shared" si="362"/>
        <v>0.49000000000000021</v>
      </c>
      <c r="AQ1601" s="7">
        <v>2.29</v>
      </c>
      <c r="AR1601" s="7">
        <v>122.51909999999999</v>
      </c>
      <c r="AS1601" s="7">
        <v>3335.3998999999999</v>
      </c>
      <c r="AT1601" s="14">
        <v>320.62</v>
      </c>
      <c r="AU1601" s="14">
        <v>100.96550000000001</v>
      </c>
      <c r="AV1601" s="14">
        <v>52.2</v>
      </c>
      <c r="AY1601" s="6">
        <v>45786</v>
      </c>
      <c r="AZ1601" s="12">
        <v>0</v>
      </c>
      <c r="BA1601" s="12">
        <v>0</v>
      </c>
      <c r="BB1601" s="12">
        <v>0</v>
      </c>
      <c r="BE1601" s="6">
        <v>45786</v>
      </c>
      <c r="BF1601" t="s">
        <v>58</v>
      </c>
      <c r="BG1601" s="52">
        <v>5</v>
      </c>
    </row>
    <row r="1602" spans="1:59" x14ac:dyDescent="0.2">
      <c r="A1602" s="6">
        <v>45789</v>
      </c>
      <c r="B1602" s="12">
        <v>105.5339</v>
      </c>
      <c r="C1602" s="12">
        <v>135.5213</v>
      </c>
      <c r="D1602" s="12">
        <v>89.214200000000005</v>
      </c>
      <c r="E1602" s="12">
        <v>42.930199999999999</v>
      </c>
      <c r="F1602" s="12">
        <v>228.77189999999999</v>
      </c>
      <c r="G1602" s="12">
        <v>9.8462999999999994</v>
      </c>
      <c r="H1602" s="12">
        <v>16.801500000000001</v>
      </c>
      <c r="I1602" s="12">
        <v>41.082599999999999</v>
      </c>
      <c r="J1602" s="12">
        <v>16.4666</v>
      </c>
      <c r="K1602" s="12">
        <v>88.285799999999995</v>
      </c>
      <c r="L1602" s="12">
        <v>63.32</v>
      </c>
      <c r="M1602" s="12">
        <v>65.28</v>
      </c>
      <c r="O1602" s="6">
        <v>45789</v>
      </c>
      <c r="P1602" s="7">
        <f t="shared" si="363"/>
        <v>1.7092407537389796E-2</v>
      </c>
      <c r="Q1602" s="7">
        <f t="shared" si="364"/>
        <v>2.234921637766539E-2</v>
      </c>
      <c r="R1602" s="7">
        <f t="shared" si="365"/>
        <v>4.0699777425415543E-2</v>
      </c>
      <c r="S1602" s="7">
        <f t="shared" si="366"/>
        <v>3.9529354728372032E-2</v>
      </c>
      <c r="T1602" s="7">
        <f t="shared" si="367"/>
        <v>-1.4301978528350813E-2</v>
      </c>
      <c r="U1602" s="7">
        <f t="shared" si="368"/>
        <v>5.8167961592748979E-2</v>
      </c>
      <c r="V1602" s="7">
        <f t="shared" si="369"/>
        <v>9.1780790464336733E-3</v>
      </c>
      <c r="W1602" s="7">
        <f t="shared" si="370"/>
        <v>2.3789475001965259E-2</v>
      </c>
      <c r="X1602" s="7">
        <f t="shared" si="371"/>
        <v>1.3271947862980865E-2</v>
      </c>
      <c r="Y1602" s="7">
        <f t="shared" si="372"/>
        <v>0</v>
      </c>
      <c r="Z1602" s="7">
        <v>3.2513E-2</v>
      </c>
      <c r="AA1602" s="7">
        <f t="shared" si="373"/>
        <v>1.5116844474780256E-2</v>
      </c>
      <c r="AB1602" s="7">
        <f t="shared" si="374"/>
        <v>1.5748356968139112E-2</v>
      </c>
      <c r="AE1602" s="6">
        <v>45789</v>
      </c>
      <c r="AF1602" s="7">
        <v>18.39</v>
      </c>
      <c r="AG1602" s="7">
        <v>37.5</v>
      </c>
      <c r="AH1602" s="7">
        <v>102.9</v>
      </c>
      <c r="AI1602" s="7">
        <f t="shared" si="360"/>
        <v>1.9600000000000009</v>
      </c>
      <c r="AJ1602" s="7">
        <v>3.19</v>
      </c>
      <c r="AK1602" s="7">
        <v>35.39</v>
      </c>
      <c r="AL1602" s="7">
        <f t="shared" si="361"/>
        <v>32.200000000000003</v>
      </c>
      <c r="AM1602" s="7">
        <v>4.33</v>
      </c>
      <c r="AN1602" s="7">
        <v>3.98</v>
      </c>
      <c r="AO1602" s="7">
        <v>4.45</v>
      </c>
      <c r="AP1602" s="7">
        <f t="shared" si="362"/>
        <v>0.4700000000000002</v>
      </c>
      <c r="AQ1602" s="7">
        <v>2.29</v>
      </c>
      <c r="AR1602" s="7">
        <v>123.4863</v>
      </c>
      <c r="AS1602" s="7">
        <v>3220</v>
      </c>
      <c r="AT1602" s="14">
        <v>320.62</v>
      </c>
      <c r="AU1602" s="14">
        <v>100.96550000000001</v>
      </c>
      <c r="AV1602" s="14">
        <v>52.2</v>
      </c>
      <c r="AY1602" s="6">
        <v>45789</v>
      </c>
      <c r="AZ1602" s="12">
        <v>0</v>
      </c>
      <c r="BA1602" s="12">
        <v>0</v>
      </c>
      <c r="BB1602" s="12">
        <v>0</v>
      </c>
      <c r="BE1602" s="6">
        <v>45789</v>
      </c>
      <c r="BF1602" t="s">
        <v>58</v>
      </c>
      <c r="BG1602" s="52">
        <v>5</v>
      </c>
    </row>
    <row r="1603" spans="1:59" x14ac:dyDescent="0.2">
      <c r="A1603" s="6">
        <v>45790</v>
      </c>
      <c r="B1603" s="12">
        <v>105.824</v>
      </c>
      <c r="C1603" s="12">
        <v>136.2199</v>
      </c>
      <c r="D1603" s="12">
        <v>91.051299999999998</v>
      </c>
      <c r="E1603" s="12">
        <v>43.448999999999998</v>
      </c>
      <c r="F1603" s="12">
        <v>230.99529999999999</v>
      </c>
      <c r="G1603" s="12">
        <v>10.651</v>
      </c>
      <c r="H1603" s="12">
        <v>17.118200000000002</v>
      </c>
      <c r="I1603" s="12">
        <v>41.209499999999998</v>
      </c>
      <c r="J1603" s="12">
        <v>16.9954</v>
      </c>
      <c r="K1603" s="12">
        <v>88.305099999999996</v>
      </c>
      <c r="L1603" s="12">
        <v>65.040000000000006</v>
      </c>
      <c r="M1603" s="12">
        <v>66.930000000000007</v>
      </c>
      <c r="O1603" s="6">
        <v>45790</v>
      </c>
      <c r="P1603" s="7">
        <f t="shared" si="363"/>
        <v>2.7451084835116925E-3</v>
      </c>
      <c r="Q1603" s="7">
        <f t="shared" si="364"/>
        <v>5.1416681685284796E-3</v>
      </c>
      <c r="R1603" s="7">
        <f t="shared" si="365"/>
        <v>2.0382864199749079E-2</v>
      </c>
      <c r="S1603" s="7">
        <f t="shared" si="366"/>
        <v>1.2012295514414633E-2</v>
      </c>
      <c r="T1603" s="7">
        <f t="shared" si="367"/>
        <v>9.671926716470939E-3</v>
      </c>
      <c r="U1603" s="7">
        <f t="shared" si="368"/>
        <v>7.8558034363115675E-2</v>
      </c>
      <c r="V1603" s="7">
        <f t="shared" si="369"/>
        <v>1.8674056861296445E-2</v>
      </c>
      <c r="W1603" s="7">
        <f t="shared" si="370"/>
        <v>3.0841381028898916E-3</v>
      </c>
      <c r="X1603" s="7">
        <f t="shared" si="371"/>
        <v>3.160863227074448E-2</v>
      </c>
      <c r="Y1603" s="7">
        <f t="shared" si="372"/>
        <v>2.1858431070742772E-4</v>
      </c>
      <c r="Z1603" s="7">
        <v>6.5820000000000002E-3</v>
      </c>
      <c r="AA1603" s="7">
        <f t="shared" si="373"/>
        <v>2.6801230226743866E-2</v>
      </c>
      <c r="AB1603" s="7">
        <f t="shared" si="374"/>
        <v>2.496158645669937E-2</v>
      </c>
      <c r="AE1603" s="6">
        <v>45790</v>
      </c>
      <c r="AF1603" s="7">
        <v>18.22</v>
      </c>
      <c r="AG1603" s="7">
        <v>36.71</v>
      </c>
      <c r="AH1603" s="7">
        <v>100.13</v>
      </c>
      <c r="AI1603" s="7">
        <f t="shared" si="360"/>
        <v>1.8900000000000006</v>
      </c>
      <c r="AJ1603" s="7">
        <v>3.27</v>
      </c>
      <c r="AK1603" s="7">
        <v>35.744</v>
      </c>
      <c r="AL1603" s="7">
        <f t="shared" si="361"/>
        <v>32.473999999999997</v>
      </c>
      <c r="AM1603" s="7">
        <v>4.33</v>
      </c>
      <c r="AN1603" s="7">
        <v>4.0199999999999996</v>
      </c>
      <c r="AO1603" s="7">
        <v>4.49</v>
      </c>
      <c r="AP1603" s="7">
        <f t="shared" si="362"/>
        <v>0.47000000000000064</v>
      </c>
      <c r="AQ1603" s="7">
        <v>2.3199999999999998</v>
      </c>
      <c r="AR1603" s="7">
        <v>122.95829999999999</v>
      </c>
      <c r="AS1603" s="7">
        <v>3240.3</v>
      </c>
      <c r="AT1603" s="14">
        <v>320.62</v>
      </c>
      <c r="AU1603" s="14">
        <v>100.96550000000001</v>
      </c>
      <c r="AV1603" s="14">
        <v>52.2</v>
      </c>
      <c r="AY1603" s="6">
        <v>45790</v>
      </c>
      <c r="AZ1603" s="12">
        <v>0</v>
      </c>
      <c r="BA1603" s="12">
        <v>0</v>
      </c>
      <c r="BB1603" s="12">
        <v>0</v>
      </c>
      <c r="BE1603" s="6">
        <v>45790</v>
      </c>
      <c r="BF1603" t="s">
        <v>58</v>
      </c>
      <c r="BG1603" s="52">
        <v>5</v>
      </c>
    </row>
    <row r="1604" spans="1:59" x14ac:dyDescent="0.2">
      <c r="A1604" s="6">
        <v>45791</v>
      </c>
      <c r="B1604" s="12">
        <v>104.87649999999999</v>
      </c>
      <c r="C1604" s="12">
        <v>135.56909999999999</v>
      </c>
      <c r="D1604" s="12">
        <v>89.504300000000001</v>
      </c>
      <c r="E1604" s="12">
        <v>42.891100000000002</v>
      </c>
      <c r="F1604" s="12">
        <v>231.5214</v>
      </c>
      <c r="G1604" s="12">
        <v>10.0947</v>
      </c>
      <c r="H1604" s="12">
        <v>17.4636</v>
      </c>
      <c r="I1604" s="12">
        <v>40.858199999999997</v>
      </c>
      <c r="J1604" s="12">
        <v>17.1464</v>
      </c>
      <c r="K1604" s="12">
        <v>88.305099999999996</v>
      </c>
      <c r="L1604" s="12">
        <v>64.48</v>
      </c>
      <c r="M1604" s="12">
        <v>65.91</v>
      </c>
      <c r="O1604" s="6">
        <v>45791</v>
      </c>
      <c r="P1604" s="7">
        <f t="shared" si="363"/>
        <v>-8.9938693729365669E-3</v>
      </c>
      <c r="Q1604" s="7">
        <f t="shared" si="364"/>
        <v>-4.7890182739150338E-3</v>
      </c>
      <c r="R1604" s="7">
        <f t="shared" si="365"/>
        <v>-1.7136415121553891E-2</v>
      </c>
      <c r="S1604" s="7">
        <f t="shared" si="366"/>
        <v>-1.2923491282955002E-2</v>
      </c>
      <c r="T1604" s="7">
        <f t="shared" si="367"/>
        <v>2.2749458642129495E-3</v>
      </c>
      <c r="U1604" s="7">
        <f t="shared" si="368"/>
        <v>-5.3643250819827716E-2</v>
      </c>
      <c r="V1604" s="7">
        <f t="shared" si="369"/>
        <v>1.9976489726080536E-2</v>
      </c>
      <c r="W1604" s="7">
        <f t="shared" si="370"/>
        <v>-8.5612767440042432E-3</v>
      </c>
      <c r="X1604" s="7">
        <f t="shared" si="371"/>
        <v>8.8455198354655609E-3</v>
      </c>
      <c r="Y1604" s="7">
        <f t="shared" si="372"/>
        <v>0</v>
      </c>
      <c r="Z1604" s="7">
        <v>1.2769999999999999E-3</v>
      </c>
      <c r="AA1604" s="7">
        <f t="shared" si="373"/>
        <v>-8.647367041182295E-3</v>
      </c>
      <c r="AB1604" s="7">
        <f t="shared" si="374"/>
        <v>-1.5357122047922485E-2</v>
      </c>
      <c r="AE1604" s="6">
        <v>45791</v>
      </c>
      <c r="AF1604" s="7">
        <v>18.62</v>
      </c>
      <c r="AG1604" s="7">
        <v>36.72</v>
      </c>
      <c r="AH1604" s="7">
        <v>100.73</v>
      </c>
      <c r="AI1604" s="7">
        <f t="shared" ref="AI1604:AI1667" si="375">IF(AND(M1604&lt;&gt;"",L1604&lt;&gt;""),M1604-L1604,"")</f>
        <v>1.4299999999999926</v>
      </c>
      <c r="AJ1604" s="7">
        <v>3.31</v>
      </c>
      <c r="AK1604" s="7">
        <v>35.048000000000002</v>
      </c>
      <c r="AL1604" s="7">
        <f t="shared" ref="AL1604:AL1667" si="376">IF(AND(AK1604&lt;&gt;"",AJ1604&lt;&gt;""),AK1604-AJ1604,"")</f>
        <v>31.738000000000003</v>
      </c>
      <c r="AM1604" s="7">
        <v>4.33</v>
      </c>
      <c r="AN1604" s="7">
        <v>4.05</v>
      </c>
      <c r="AO1604" s="7">
        <v>4.53</v>
      </c>
      <c r="AP1604" s="7">
        <f t="shared" ref="AP1604:AP1667" si="377">IF(AND(AO1604&lt;&gt;"",AN1604&lt;&gt;""),AO1604-AN1604,"")</f>
        <v>0.48000000000000043</v>
      </c>
      <c r="AQ1604" s="7">
        <v>2.37</v>
      </c>
      <c r="AR1604" s="7">
        <v>122.6746</v>
      </c>
      <c r="AS1604" s="7">
        <v>3181.3998999999999</v>
      </c>
      <c r="AT1604" s="14">
        <v>320.62</v>
      </c>
      <c r="AU1604" s="14">
        <v>100.96550000000001</v>
      </c>
      <c r="AV1604" s="14">
        <v>52.2</v>
      </c>
      <c r="AY1604" s="6">
        <v>45791</v>
      </c>
      <c r="AZ1604" s="12">
        <v>0</v>
      </c>
      <c r="BA1604" s="12">
        <v>0</v>
      </c>
      <c r="BB1604" s="12">
        <v>0</v>
      </c>
      <c r="BE1604" s="6">
        <v>45791</v>
      </c>
      <c r="BF1604" t="s">
        <v>58</v>
      </c>
      <c r="BG1604" s="52">
        <v>5</v>
      </c>
    </row>
    <row r="1605" spans="1:59" x14ac:dyDescent="0.2">
      <c r="A1605" s="6">
        <v>45792</v>
      </c>
      <c r="B1605" s="12">
        <v>105.94</v>
      </c>
      <c r="C1605" s="12">
        <v>136.1337</v>
      </c>
      <c r="D1605" s="12">
        <v>89.881399999999999</v>
      </c>
      <c r="E1605" s="12">
        <v>42.450600000000001</v>
      </c>
      <c r="F1605" s="12">
        <v>233.97309999999999</v>
      </c>
      <c r="G1605" s="12">
        <v>9.7766999999999999</v>
      </c>
      <c r="H1605" s="12">
        <v>17.338899999999999</v>
      </c>
      <c r="I1605" s="12">
        <v>40.672899999999998</v>
      </c>
      <c r="J1605" s="12">
        <v>16.966999999999999</v>
      </c>
      <c r="K1605" s="12">
        <v>88.314700000000002</v>
      </c>
      <c r="L1605" s="12">
        <v>63.03</v>
      </c>
      <c r="M1605" s="12">
        <v>64.36</v>
      </c>
      <c r="O1605" s="6">
        <v>45792</v>
      </c>
      <c r="P1605" s="7">
        <f t="shared" ref="P1605:P1668" si="378">IF(AND(B1605&lt;&gt;"",B1604&lt;&gt;""),LN(B1605/B1604),"")</f>
        <v>1.008942868993485E-2</v>
      </c>
      <c r="Q1605" s="7">
        <f t="shared" ref="Q1605:Q1668" si="379">IF(AND(C1605&lt;&gt;"",C1604&lt;&gt;""),LN(C1605/C1604),"")</f>
        <v>4.1560176241841615E-3</v>
      </c>
      <c r="R1605" s="7">
        <f t="shared" ref="R1605:R1668" si="380">IF(AND(D1605&lt;&gt;"",D1604&lt;&gt;""),LN(D1605/D1604),"")</f>
        <v>4.204354700368459E-3</v>
      </c>
      <c r="S1605" s="7">
        <f t="shared" ref="S1605:S1668" si="381">IF(AND(E1605&lt;&gt;"",E1604&lt;&gt;""),LN(E1605/E1604),"")</f>
        <v>-1.032329827078716E-2</v>
      </c>
      <c r="T1605" s="7">
        <f t="shared" ref="T1605:T1668" si="382">IF(AND(F1605&lt;&gt;"",F1604&lt;&gt;""),LN(F1605/F1604),"")</f>
        <v>1.0533841625980317E-2</v>
      </c>
      <c r="U1605" s="7">
        <f t="shared" ref="U1605:U1668" si="383">IF(AND(G1605&lt;&gt;"",G1604&lt;&gt;""),LN(G1605/G1604),"")</f>
        <v>-3.2008529847413411E-2</v>
      </c>
      <c r="V1605" s="7">
        <f t="shared" ref="V1605:V1668" si="384">IF(AND(H1605&lt;&gt;"",H1604&lt;&gt;""),LN(H1605/H1604),"")</f>
        <v>-7.1661825245302024E-3</v>
      </c>
      <c r="W1605" s="7">
        <f t="shared" ref="W1605:W1668" si="385">IF(AND(I1605&lt;&gt;"",I1604&lt;&gt;""),LN(I1605/I1604),"")</f>
        <v>-4.5455125479904263E-3</v>
      </c>
      <c r="X1605" s="7">
        <f t="shared" ref="X1605:X1668" si="386">IF(AND(J1605&lt;&gt;"",J1604&lt;&gt;""),LN(J1605/J1604),"")</f>
        <v>-1.0517957979983289E-2</v>
      </c>
      <c r="Y1605" s="7">
        <f t="shared" ref="Y1605:Y1668" si="387">IF(AND(K1605&lt;&gt;"",K1604&lt;&gt;""),LN(K1605/K1604),"")</f>
        <v>1.0870808379885257E-4</v>
      </c>
      <c r="Z1605" s="7">
        <v>4.8719999999999996E-3</v>
      </c>
      <c r="AA1605" s="7">
        <f t="shared" ref="AA1605:AA1668" si="388">IF(AND(L1605&lt;&gt;"",L1604&lt;&gt;""),LN(L1605/L1604),"")</f>
        <v>-2.2744294673354166E-2</v>
      </c>
      <c r="AB1605" s="7">
        <f t="shared" ref="AB1605:AB1668" si="389">IF(AND(M1605&lt;&gt;"",M1604&lt;&gt;""),LN(M1605/M1604),"")</f>
        <v>-2.3797852940446063E-2</v>
      </c>
      <c r="AE1605" s="6">
        <v>45792</v>
      </c>
      <c r="AF1605" s="7">
        <v>17.829999999999998</v>
      </c>
      <c r="AG1605" s="7">
        <v>37.4</v>
      </c>
      <c r="AH1605" s="7">
        <v>98.65</v>
      </c>
      <c r="AI1605" s="7">
        <f t="shared" si="375"/>
        <v>1.3299999999999983</v>
      </c>
      <c r="AJ1605" s="7">
        <v>3.2</v>
      </c>
      <c r="AK1605" s="7">
        <v>35.293999999999997</v>
      </c>
      <c r="AL1605" s="7">
        <f t="shared" si="376"/>
        <v>32.093999999999994</v>
      </c>
      <c r="AM1605" s="7">
        <v>4.33</v>
      </c>
      <c r="AN1605" s="7">
        <v>3.96</v>
      </c>
      <c r="AO1605" s="7">
        <v>4.45</v>
      </c>
      <c r="AP1605" s="7">
        <f t="shared" si="377"/>
        <v>0.49000000000000021</v>
      </c>
      <c r="AQ1605" s="7">
        <v>2.34</v>
      </c>
      <c r="AR1605" s="7">
        <v>122.81740000000001</v>
      </c>
      <c r="AS1605" s="7">
        <v>3220.7</v>
      </c>
      <c r="AT1605" s="14">
        <v>320.62</v>
      </c>
      <c r="AU1605" s="14">
        <v>100.96550000000001</v>
      </c>
      <c r="AV1605" s="14">
        <v>52.2</v>
      </c>
      <c r="AY1605" s="6">
        <v>45792</v>
      </c>
      <c r="AZ1605" s="12">
        <v>0</v>
      </c>
      <c r="BA1605" s="12">
        <v>0</v>
      </c>
      <c r="BB1605" s="12">
        <v>0</v>
      </c>
      <c r="BE1605" s="6">
        <v>45792</v>
      </c>
      <c r="BF1605" t="s">
        <v>58</v>
      </c>
      <c r="BG1605" s="52">
        <v>5</v>
      </c>
    </row>
    <row r="1606" spans="1:59" x14ac:dyDescent="0.2">
      <c r="A1606" s="6">
        <v>45793</v>
      </c>
      <c r="B1606" s="12">
        <v>105.5595</v>
      </c>
      <c r="C1606" s="12">
        <v>135.98060000000001</v>
      </c>
      <c r="D1606" s="12">
        <v>89.369</v>
      </c>
      <c r="E1606" s="12">
        <v>42.127600000000001</v>
      </c>
      <c r="F1606" s="12">
        <v>233.3279</v>
      </c>
      <c r="G1606" s="12">
        <v>9.7270000000000003</v>
      </c>
      <c r="H1606" s="12">
        <v>17.578800000000001</v>
      </c>
      <c r="I1606" s="12">
        <v>41.043599999999998</v>
      </c>
      <c r="J1606" s="12">
        <v>16.9482</v>
      </c>
      <c r="K1606" s="12">
        <v>88.353300000000004</v>
      </c>
      <c r="L1606" s="12">
        <v>63.84</v>
      </c>
      <c r="M1606" s="12">
        <v>65.2</v>
      </c>
      <c r="O1606" s="6">
        <v>45793</v>
      </c>
      <c r="P1606" s="7">
        <f t="shared" si="378"/>
        <v>-3.5981211351429282E-3</v>
      </c>
      <c r="Q1606" s="7">
        <f t="shared" si="379"/>
        <v>-1.1252625544103474E-3</v>
      </c>
      <c r="R1606" s="7">
        <f t="shared" si="380"/>
        <v>-5.7171576262791679E-3</v>
      </c>
      <c r="S1606" s="7">
        <f t="shared" si="381"/>
        <v>-7.6379390969785231E-3</v>
      </c>
      <c r="T1606" s="7">
        <f t="shared" si="382"/>
        <v>-2.7613910947585237E-3</v>
      </c>
      <c r="U1606" s="7">
        <f t="shared" si="383"/>
        <v>-5.0964799064842038E-3</v>
      </c>
      <c r="V1606" s="7">
        <f t="shared" si="384"/>
        <v>1.3741098340973984E-2</v>
      </c>
      <c r="W1606" s="7">
        <f t="shared" si="385"/>
        <v>9.0728933059535683E-3</v>
      </c>
      <c r="X1606" s="7">
        <f t="shared" si="386"/>
        <v>-1.1086475636639689E-3</v>
      </c>
      <c r="Y1606" s="7">
        <f t="shared" si="387"/>
        <v>4.3697784108291302E-4</v>
      </c>
      <c r="Z1606" s="7">
        <v>6.3140000000000002E-3</v>
      </c>
      <c r="AA1606" s="7">
        <f t="shared" si="388"/>
        <v>1.2769149616534723E-2</v>
      </c>
      <c r="AB1606" s="7">
        <f t="shared" si="389"/>
        <v>1.2967146808424822E-2</v>
      </c>
      <c r="AE1606" s="6">
        <v>45793</v>
      </c>
      <c r="AF1606" s="7">
        <v>17.239999999999998</v>
      </c>
      <c r="AG1606" s="7">
        <v>37.880000000000003</v>
      </c>
      <c r="AH1606" s="7">
        <v>96.7</v>
      </c>
      <c r="AI1606" s="7">
        <f t="shared" si="375"/>
        <v>1.3599999999999994</v>
      </c>
      <c r="AJ1606" s="7">
        <v>3.01</v>
      </c>
      <c r="AK1606" s="7">
        <v>35.155999999999999</v>
      </c>
      <c r="AL1606" s="7">
        <f t="shared" si="376"/>
        <v>32.146000000000001</v>
      </c>
      <c r="AM1606" s="7">
        <v>4.33</v>
      </c>
      <c r="AN1606" s="7">
        <v>3.98</v>
      </c>
      <c r="AO1606" s="7">
        <v>4.43</v>
      </c>
      <c r="AP1606" s="7">
        <f t="shared" si="377"/>
        <v>0.44999999999999973</v>
      </c>
      <c r="AQ1606" s="7">
        <v>2.34</v>
      </c>
      <c r="AR1606" s="7">
        <v>123.0737</v>
      </c>
      <c r="AS1606" s="7">
        <v>3182</v>
      </c>
      <c r="AT1606" s="14">
        <v>320.62</v>
      </c>
      <c r="AU1606" s="14">
        <v>100.96550000000001</v>
      </c>
      <c r="AV1606" s="14">
        <v>52.2</v>
      </c>
      <c r="AY1606" s="6">
        <v>45793</v>
      </c>
      <c r="AZ1606" s="12">
        <v>0</v>
      </c>
      <c r="BA1606" s="12">
        <v>0</v>
      </c>
      <c r="BB1606" s="12">
        <v>0</v>
      </c>
      <c r="BE1606" s="6">
        <v>45793</v>
      </c>
      <c r="BF1606" t="s">
        <v>58</v>
      </c>
      <c r="BG1606" s="52">
        <v>5</v>
      </c>
    </row>
    <row r="1607" spans="1:59" x14ac:dyDescent="0.2">
      <c r="A1607" s="6">
        <v>45796</v>
      </c>
      <c r="B1607" s="12">
        <v>103.8813</v>
      </c>
      <c r="C1607" s="12">
        <v>134.1403</v>
      </c>
      <c r="D1607" s="12">
        <v>88.159800000000004</v>
      </c>
      <c r="E1607" s="12">
        <v>41.4131</v>
      </c>
      <c r="F1607" s="12">
        <v>231.48169999999999</v>
      </c>
      <c r="G1607" s="12">
        <v>10.045</v>
      </c>
      <c r="H1607" s="12">
        <v>17.6555</v>
      </c>
      <c r="I1607" s="12">
        <v>40.536299999999997</v>
      </c>
      <c r="J1607" s="12">
        <v>16.9954</v>
      </c>
      <c r="K1607" s="12">
        <v>88.353300000000004</v>
      </c>
      <c r="L1607" s="12">
        <v>63.98</v>
      </c>
      <c r="M1607" s="12">
        <v>66.25</v>
      </c>
      <c r="O1607" s="6">
        <v>45796</v>
      </c>
      <c r="P1607" s="7">
        <f t="shared" si="378"/>
        <v>-1.6025873825256814E-2</v>
      </c>
      <c r="Q1607" s="7">
        <f t="shared" si="379"/>
        <v>-1.3625961363718613E-2</v>
      </c>
      <c r="R1607" s="7">
        <f t="shared" si="380"/>
        <v>-1.3622789094036785E-2</v>
      </c>
      <c r="S1607" s="7">
        <f t="shared" si="381"/>
        <v>-1.710585193593701E-2</v>
      </c>
      <c r="T1607" s="7">
        <f t="shared" si="382"/>
        <v>-7.9439396642203512E-3</v>
      </c>
      <c r="U1607" s="7">
        <f t="shared" si="383"/>
        <v>3.2169474379594339E-2</v>
      </c>
      <c r="V1607" s="7">
        <f t="shared" si="384"/>
        <v>4.3537190268101216E-3</v>
      </c>
      <c r="W1607" s="7">
        <f t="shared" si="385"/>
        <v>-1.2437047338531614E-2</v>
      </c>
      <c r="X1607" s="7">
        <f t="shared" si="386"/>
        <v>2.7810857081816825E-3</v>
      </c>
      <c r="Y1607" s="7">
        <f t="shared" si="387"/>
        <v>0</v>
      </c>
      <c r="Z1607" s="7">
        <v>1.093E-3</v>
      </c>
      <c r="AA1607" s="7">
        <f t="shared" si="388"/>
        <v>2.1905813798184601E-3</v>
      </c>
      <c r="AB1607" s="7">
        <f t="shared" si="389"/>
        <v>1.5975995933724174E-2</v>
      </c>
      <c r="AE1607" s="6">
        <v>45796</v>
      </c>
      <c r="AF1607" s="7">
        <v>18.14</v>
      </c>
      <c r="AG1607" s="7">
        <v>38</v>
      </c>
      <c r="AH1607" s="7">
        <v>103.81</v>
      </c>
      <c r="AI1607" s="7">
        <f t="shared" si="375"/>
        <v>2.2700000000000031</v>
      </c>
      <c r="AJ1607" s="7">
        <v>2.96</v>
      </c>
      <c r="AK1607" s="7">
        <v>35.225000000000001</v>
      </c>
      <c r="AL1607" s="7">
        <f t="shared" si="376"/>
        <v>32.265000000000001</v>
      </c>
      <c r="AM1607" s="7">
        <v>4.33</v>
      </c>
      <c r="AN1607" s="7">
        <v>3.97</v>
      </c>
      <c r="AO1607" s="7">
        <v>4.46</v>
      </c>
      <c r="AP1607" s="7">
        <f t="shared" si="377"/>
        <v>0.48999999999999977</v>
      </c>
      <c r="AQ1607" s="7">
        <v>2.36</v>
      </c>
      <c r="AR1607" s="7">
        <v>122.4186</v>
      </c>
      <c r="AS1607" s="7">
        <v>3228.8998999999999</v>
      </c>
      <c r="AT1607" s="14">
        <v>320.62</v>
      </c>
      <c r="AU1607" s="14">
        <v>100.96550000000001</v>
      </c>
      <c r="AV1607" s="14">
        <v>52.2</v>
      </c>
      <c r="AY1607" s="6">
        <v>45796</v>
      </c>
      <c r="AZ1607" s="12">
        <v>0</v>
      </c>
      <c r="BA1607" s="12">
        <v>0</v>
      </c>
      <c r="BB1607" s="12">
        <v>0</v>
      </c>
      <c r="BE1607" s="6">
        <v>45796</v>
      </c>
      <c r="BF1607" t="s">
        <v>58</v>
      </c>
      <c r="BG1607" s="52">
        <v>5</v>
      </c>
    </row>
    <row r="1608" spans="1:59" x14ac:dyDescent="0.2">
      <c r="A1608" s="6">
        <v>45797</v>
      </c>
      <c r="B1608" s="12">
        <v>102.39830000000001</v>
      </c>
      <c r="C1608" s="12">
        <v>132.95859999999999</v>
      </c>
      <c r="D1608" s="12">
        <v>87.457700000000003</v>
      </c>
      <c r="E1608" s="12">
        <v>41.011800000000001</v>
      </c>
      <c r="F1608" s="12">
        <v>231.2236</v>
      </c>
      <c r="G1608" s="12">
        <v>10.3331</v>
      </c>
      <c r="H1608" s="12">
        <v>17.271699999999999</v>
      </c>
      <c r="I1608" s="12">
        <v>40.594799999999999</v>
      </c>
      <c r="J1608" s="12">
        <v>17.127500000000001</v>
      </c>
      <c r="K1608" s="12">
        <v>88.372600000000006</v>
      </c>
      <c r="L1608" s="12">
        <v>63.97</v>
      </c>
      <c r="M1608" s="12">
        <v>66.930000000000007</v>
      </c>
      <c r="O1608" s="6">
        <v>45797</v>
      </c>
      <c r="P1608" s="7">
        <f t="shared" si="378"/>
        <v>-1.43787902508809E-2</v>
      </c>
      <c r="Q1608" s="7">
        <f t="shared" si="379"/>
        <v>-8.8484655692991181E-3</v>
      </c>
      <c r="R1608" s="7">
        <f t="shared" si="380"/>
        <v>-7.9958288966151311E-3</v>
      </c>
      <c r="S1608" s="7">
        <f t="shared" si="381"/>
        <v>-9.7374257256939035E-3</v>
      </c>
      <c r="T1608" s="7">
        <f t="shared" si="382"/>
        <v>-1.1156130122957088E-3</v>
      </c>
      <c r="U1608" s="7">
        <f t="shared" si="383"/>
        <v>2.8277336650030897E-2</v>
      </c>
      <c r="V1608" s="7">
        <f t="shared" si="384"/>
        <v>-2.1978025659122307E-2</v>
      </c>
      <c r="W1608" s="7">
        <f t="shared" si="385"/>
        <v>1.4421106120452694E-3</v>
      </c>
      <c r="X1608" s="7">
        <f t="shared" si="386"/>
        <v>7.7426396895971311E-3</v>
      </c>
      <c r="Y1608" s="7">
        <f t="shared" si="387"/>
        <v>2.1841733528271567E-4</v>
      </c>
      <c r="Z1608" s="7">
        <v>-3.3679999999999999E-3</v>
      </c>
      <c r="AA1608" s="7">
        <f t="shared" si="388"/>
        <v>-1.5631105932565495E-4</v>
      </c>
      <c r="AB1608" s="7">
        <f t="shared" si="389"/>
        <v>1.0211832246219297E-2</v>
      </c>
      <c r="AE1608" s="6">
        <v>45797</v>
      </c>
      <c r="AF1608" s="7">
        <v>18.09</v>
      </c>
      <c r="AG1608" s="7">
        <v>34.619999999999997</v>
      </c>
      <c r="AH1608" s="7">
        <v>101.37</v>
      </c>
      <c r="AI1608" s="7">
        <f t="shared" si="375"/>
        <v>2.960000000000008</v>
      </c>
      <c r="AJ1608" s="7">
        <v>3.15</v>
      </c>
      <c r="AK1608" s="7">
        <v>36.978999999999999</v>
      </c>
      <c r="AL1608" s="7">
        <f t="shared" si="376"/>
        <v>33.829000000000001</v>
      </c>
      <c r="AM1608" s="7">
        <v>4.33</v>
      </c>
      <c r="AN1608" s="7">
        <v>3.97</v>
      </c>
      <c r="AO1608" s="7">
        <v>4.4800000000000004</v>
      </c>
      <c r="AP1608" s="7">
        <f t="shared" si="377"/>
        <v>0.51000000000000023</v>
      </c>
      <c r="AQ1608" s="7">
        <v>2.35</v>
      </c>
      <c r="AR1608" s="7">
        <v>122.3199</v>
      </c>
      <c r="AS1608" s="7">
        <v>3280.3</v>
      </c>
      <c r="AT1608" s="14">
        <v>320.62</v>
      </c>
      <c r="AU1608" s="14">
        <v>100.96550000000001</v>
      </c>
      <c r="AV1608" s="14">
        <v>52.2</v>
      </c>
      <c r="AY1608" s="6">
        <v>45797</v>
      </c>
      <c r="AZ1608" s="12">
        <v>0</v>
      </c>
      <c r="BA1608" s="12">
        <v>0</v>
      </c>
      <c r="BB1608" s="12">
        <v>0</v>
      </c>
      <c r="BE1608" s="6">
        <v>45797</v>
      </c>
      <c r="BF1608" t="s">
        <v>58</v>
      </c>
      <c r="BG1608" s="52">
        <v>5</v>
      </c>
    </row>
    <row r="1609" spans="1:59" x14ac:dyDescent="0.2">
      <c r="A1609" s="6">
        <v>45798</v>
      </c>
      <c r="B1609" s="12">
        <v>101.1396</v>
      </c>
      <c r="C1609" s="12">
        <v>131.3023</v>
      </c>
      <c r="D1609" s="12">
        <v>84.980999999999995</v>
      </c>
      <c r="E1609" s="12">
        <v>40.258099999999999</v>
      </c>
      <c r="F1609" s="12">
        <v>227.61060000000001</v>
      </c>
      <c r="G1609" s="12">
        <v>10.3331</v>
      </c>
      <c r="H1609" s="12">
        <v>16.983899999999998</v>
      </c>
      <c r="I1609" s="12">
        <v>39.921700000000001</v>
      </c>
      <c r="J1609" s="12">
        <v>16.768799999999999</v>
      </c>
      <c r="K1609" s="12">
        <v>88.382199999999997</v>
      </c>
      <c r="L1609" s="12">
        <v>62.93</v>
      </c>
      <c r="M1609" s="12">
        <v>65.86</v>
      </c>
      <c r="O1609" s="6">
        <v>45798</v>
      </c>
      <c r="P1609" s="7">
        <f t="shared" si="378"/>
        <v>-1.2368370175064354E-2</v>
      </c>
      <c r="Q1609" s="7">
        <f t="shared" si="379"/>
        <v>-1.2535503277495122E-2</v>
      </c>
      <c r="R1609" s="7">
        <f t="shared" si="380"/>
        <v>-2.872754581074587E-2</v>
      </c>
      <c r="S1609" s="7">
        <f t="shared" si="381"/>
        <v>-1.8548604320382727E-2</v>
      </c>
      <c r="T1609" s="7">
        <f t="shared" si="382"/>
        <v>-1.5748933610712706E-2</v>
      </c>
      <c r="U1609" s="7">
        <f t="shared" si="383"/>
        <v>0</v>
      </c>
      <c r="V1609" s="7">
        <f t="shared" si="384"/>
        <v>-1.6803487420143075E-2</v>
      </c>
      <c r="W1609" s="7">
        <f t="shared" si="385"/>
        <v>-1.671994388027943E-2</v>
      </c>
      <c r="X1609" s="7">
        <f t="shared" si="386"/>
        <v>-2.1165341970703598E-2</v>
      </c>
      <c r="Y1609" s="7">
        <f t="shared" si="387"/>
        <v>1.0862505583353263E-4</v>
      </c>
      <c r="Z1609" s="7">
        <v>-1.6993999999999999E-2</v>
      </c>
      <c r="AA1609" s="7">
        <f t="shared" si="388"/>
        <v>-1.6391225923204061E-2</v>
      </c>
      <c r="AB1609" s="7">
        <f t="shared" si="389"/>
        <v>-1.6116020164332681E-2</v>
      </c>
      <c r="AE1609" s="6">
        <v>45798</v>
      </c>
      <c r="AF1609" s="7">
        <v>20.87</v>
      </c>
      <c r="AG1609" s="7">
        <v>39.119999999999997</v>
      </c>
      <c r="AH1609" s="7">
        <v>102.1</v>
      </c>
      <c r="AI1609" s="7">
        <f t="shared" si="375"/>
        <v>2.9299999999999997</v>
      </c>
      <c r="AJ1609" s="7">
        <v>3.2</v>
      </c>
      <c r="AK1609" s="7">
        <v>36.621000000000002</v>
      </c>
      <c r="AL1609" s="7">
        <f t="shared" si="376"/>
        <v>33.420999999999999</v>
      </c>
      <c r="AM1609" s="7">
        <v>4.33</v>
      </c>
      <c r="AN1609" s="7">
        <v>4</v>
      </c>
      <c r="AO1609" s="7">
        <v>4.58</v>
      </c>
      <c r="AP1609" s="7">
        <f t="shared" si="377"/>
        <v>0.58000000000000007</v>
      </c>
      <c r="AQ1609" s="7">
        <v>2.35</v>
      </c>
      <c r="AR1609" s="7">
        <v>121.7496</v>
      </c>
      <c r="AS1609" s="7">
        <v>3309.3</v>
      </c>
      <c r="AT1609" s="14">
        <v>320.62</v>
      </c>
      <c r="AU1609" s="14">
        <v>100.96550000000001</v>
      </c>
      <c r="AV1609" s="14">
        <v>52.2</v>
      </c>
      <c r="AY1609" s="6">
        <v>45798</v>
      </c>
      <c r="AZ1609" s="12">
        <v>0</v>
      </c>
      <c r="BA1609" s="12">
        <v>0</v>
      </c>
      <c r="BB1609" s="12">
        <v>0</v>
      </c>
      <c r="BE1609" s="6">
        <v>45798</v>
      </c>
      <c r="BF1609" t="s">
        <v>58</v>
      </c>
      <c r="BG1609" s="52">
        <v>5</v>
      </c>
    </row>
    <row r="1610" spans="1:59" x14ac:dyDescent="0.2">
      <c r="A1610" s="6">
        <v>45799</v>
      </c>
      <c r="B1610" s="12">
        <v>100.46639999999999</v>
      </c>
      <c r="C1610" s="12">
        <v>131.04079999999999</v>
      </c>
      <c r="D1610" s="12">
        <v>83.9863</v>
      </c>
      <c r="E1610" s="12">
        <v>40.209200000000003</v>
      </c>
      <c r="F1610" s="12">
        <v>226.81649999999999</v>
      </c>
      <c r="G1610" s="12">
        <v>10.9094</v>
      </c>
      <c r="H1610" s="12">
        <v>16.4849</v>
      </c>
      <c r="I1610" s="12">
        <v>38.497300000000003</v>
      </c>
      <c r="J1610" s="12">
        <v>16.882100000000001</v>
      </c>
      <c r="K1610" s="12">
        <v>88.401499999999999</v>
      </c>
      <c r="L1610" s="12">
        <v>62.55</v>
      </c>
      <c r="M1610" s="12">
        <v>64.87</v>
      </c>
      <c r="O1610" s="6">
        <v>45799</v>
      </c>
      <c r="P1610" s="7">
        <f t="shared" si="378"/>
        <v>-6.6783974892994846E-3</v>
      </c>
      <c r="Q1610" s="7">
        <f t="shared" si="379"/>
        <v>-1.9935731994275433E-3</v>
      </c>
      <c r="R1610" s="7">
        <f t="shared" si="380"/>
        <v>-1.1774011788385495E-2</v>
      </c>
      <c r="S1610" s="7">
        <f t="shared" si="381"/>
        <v>-1.2154006912020656E-3</v>
      </c>
      <c r="T1610" s="7">
        <f t="shared" si="382"/>
        <v>-3.4949535725649124E-3</v>
      </c>
      <c r="U1610" s="7">
        <f t="shared" si="383"/>
        <v>5.4272467998698788E-2</v>
      </c>
      <c r="V1610" s="7">
        <f t="shared" si="384"/>
        <v>-2.9821026104552638E-2</v>
      </c>
      <c r="W1610" s="7">
        <f t="shared" si="385"/>
        <v>-3.6331926742486871E-2</v>
      </c>
      <c r="X1610" s="7">
        <f t="shared" si="386"/>
        <v>6.733872088554387E-3</v>
      </c>
      <c r="Y1610" s="7">
        <f t="shared" si="387"/>
        <v>2.1834592303101775E-4</v>
      </c>
      <c r="Z1610" s="7">
        <v>3.9500000000000001E-4</v>
      </c>
      <c r="AA1610" s="7">
        <f t="shared" si="388"/>
        <v>-6.0567606259221063E-3</v>
      </c>
      <c r="AB1610" s="7">
        <f t="shared" si="389"/>
        <v>-1.5146009723254163E-2</v>
      </c>
      <c r="AE1610" s="6">
        <v>45799</v>
      </c>
      <c r="AF1610" s="7">
        <v>20.28</v>
      </c>
      <c r="AG1610" s="7">
        <v>41.44</v>
      </c>
      <c r="AH1610" s="7">
        <v>99.47</v>
      </c>
      <c r="AI1610" s="7">
        <f t="shared" si="375"/>
        <v>2.3200000000000074</v>
      </c>
      <c r="AJ1610" s="7">
        <v>3</v>
      </c>
      <c r="AK1610" s="7">
        <v>36.356000000000002</v>
      </c>
      <c r="AL1610" s="7">
        <f t="shared" si="376"/>
        <v>33.356000000000002</v>
      </c>
      <c r="AM1610" s="7">
        <v>4.33</v>
      </c>
      <c r="AN1610" s="7">
        <v>4</v>
      </c>
      <c r="AO1610" s="7">
        <v>4.54</v>
      </c>
      <c r="AP1610" s="7">
        <f t="shared" si="377"/>
        <v>0.54</v>
      </c>
      <c r="AQ1610" s="7">
        <v>2.34</v>
      </c>
      <c r="AR1610" s="7">
        <v>122.0429</v>
      </c>
      <c r="AS1610" s="7">
        <v>3292.3</v>
      </c>
      <c r="AT1610" s="14">
        <v>320.62</v>
      </c>
      <c r="AU1610" s="14">
        <v>100.96550000000001</v>
      </c>
      <c r="AV1610" s="14">
        <v>52.2</v>
      </c>
      <c r="AY1610" s="6">
        <v>45799</v>
      </c>
      <c r="AZ1610" s="12">
        <v>0</v>
      </c>
      <c r="BA1610" s="12">
        <v>0</v>
      </c>
      <c r="BB1610" s="12">
        <v>0</v>
      </c>
      <c r="BE1610" s="6">
        <v>45799</v>
      </c>
      <c r="BF1610" t="s">
        <v>58</v>
      </c>
      <c r="BG1610" s="52">
        <v>5</v>
      </c>
    </row>
    <row r="1611" spans="1:59" x14ac:dyDescent="0.2">
      <c r="A1611" s="6">
        <v>45800</v>
      </c>
      <c r="B1611" s="12">
        <v>100.52500000000001</v>
      </c>
      <c r="C1611" s="12">
        <v>132.25149999999999</v>
      </c>
      <c r="D1611" s="12">
        <v>83.069699999999997</v>
      </c>
      <c r="E1611" s="12">
        <v>40.414700000000003</v>
      </c>
      <c r="F1611" s="12">
        <v>227.422</v>
      </c>
      <c r="G1611" s="12">
        <v>11.316700000000001</v>
      </c>
      <c r="H1611" s="12">
        <v>17.597999999999999</v>
      </c>
      <c r="I1611" s="12">
        <v>39.072899999999997</v>
      </c>
      <c r="J1611" s="12">
        <v>16.8537</v>
      </c>
      <c r="K1611" s="12">
        <v>88.440100000000001</v>
      </c>
      <c r="L1611" s="12">
        <v>62.89</v>
      </c>
      <c r="M1611" s="12">
        <v>65.41</v>
      </c>
      <c r="O1611" s="6">
        <v>45800</v>
      </c>
      <c r="P1611" s="7">
        <f t="shared" si="378"/>
        <v>5.8310954260150263E-4</v>
      </c>
      <c r="Q1611" s="7">
        <f t="shared" si="379"/>
        <v>9.1966877368675499E-3</v>
      </c>
      <c r="R1611" s="7">
        <f t="shared" si="380"/>
        <v>-1.0973675871346915E-2</v>
      </c>
      <c r="S1611" s="7">
        <f t="shared" si="381"/>
        <v>5.0977550088498165E-3</v>
      </c>
      <c r="T1611" s="7">
        <f t="shared" si="382"/>
        <v>2.6660019291006409E-3</v>
      </c>
      <c r="U1611" s="7">
        <f t="shared" si="383"/>
        <v>3.6654707924730134E-2</v>
      </c>
      <c r="V1611" s="7">
        <f t="shared" si="384"/>
        <v>6.5340448838789367E-2</v>
      </c>
      <c r="W1611" s="7">
        <f t="shared" si="385"/>
        <v>1.4841023096646496E-2</v>
      </c>
      <c r="X1611" s="7">
        <f t="shared" si="386"/>
        <v>-1.6836717498271835E-3</v>
      </c>
      <c r="Y1611" s="7">
        <f t="shared" si="387"/>
        <v>4.3654887326300844E-4</v>
      </c>
      <c r="Z1611" s="7">
        <v>-6.8490000000000001E-3</v>
      </c>
      <c r="AA1611" s="7">
        <f t="shared" si="388"/>
        <v>5.4209316424918717E-3</v>
      </c>
      <c r="AB1611" s="7">
        <f t="shared" si="389"/>
        <v>8.2898847481572974E-3</v>
      </c>
      <c r="AE1611" s="6">
        <v>45800</v>
      </c>
      <c r="AF1611" s="7">
        <v>22.29</v>
      </c>
      <c r="AG1611" s="7">
        <v>43.13</v>
      </c>
      <c r="AH1611" s="7">
        <v>100.91</v>
      </c>
      <c r="AI1611" s="7">
        <f t="shared" si="375"/>
        <v>2.519999999999996</v>
      </c>
      <c r="AJ1611" s="7">
        <v>2.93</v>
      </c>
      <c r="AK1611" s="7">
        <v>36.450000000000003</v>
      </c>
      <c r="AL1611" s="7">
        <f t="shared" si="376"/>
        <v>33.520000000000003</v>
      </c>
      <c r="AM1611" s="7">
        <v>4.33</v>
      </c>
      <c r="AN1611" s="7">
        <v>4</v>
      </c>
      <c r="AO1611" s="7">
        <v>4.51</v>
      </c>
      <c r="AP1611" s="7">
        <f t="shared" si="377"/>
        <v>0.50999999999999979</v>
      </c>
      <c r="AQ1611" s="7">
        <v>2.33</v>
      </c>
      <c r="AR1611" s="7">
        <v>121.3837</v>
      </c>
      <c r="AS1611" s="7">
        <v>3363.6001000000001</v>
      </c>
      <c r="AT1611" s="14">
        <v>320.62</v>
      </c>
      <c r="AU1611" s="14">
        <v>100.96550000000001</v>
      </c>
      <c r="AV1611" s="14">
        <v>52.2</v>
      </c>
      <c r="AY1611" s="6">
        <v>45800</v>
      </c>
      <c r="AZ1611" s="12">
        <v>0</v>
      </c>
      <c r="BA1611" s="12">
        <v>0</v>
      </c>
      <c r="BB1611" s="12">
        <v>0</v>
      </c>
      <c r="BE1611" s="6">
        <v>45800</v>
      </c>
      <c r="BF1611" t="s">
        <v>58</v>
      </c>
      <c r="BG1611" s="52">
        <v>5</v>
      </c>
    </row>
    <row r="1612" spans="1:59" x14ac:dyDescent="0.2">
      <c r="A1612" s="6">
        <v>45804</v>
      </c>
      <c r="B1612" s="12">
        <v>101.003</v>
      </c>
      <c r="C1612" s="12">
        <v>133.501</v>
      </c>
      <c r="D1612" s="12">
        <v>83.4208</v>
      </c>
      <c r="E1612" s="12">
        <v>40.737699999999997</v>
      </c>
      <c r="F1612" s="12">
        <v>229.94319999999999</v>
      </c>
      <c r="G1612" s="12">
        <v>12.3004</v>
      </c>
      <c r="H1612" s="12">
        <v>17.991399999999999</v>
      </c>
      <c r="I1612" s="12">
        <v>39.980200000000004</v>
      </c>
      <c r="J1612" s="12">
        <v>16.9482</v>
      </c>
      <c r="K1612" s="12">
        <v>88.440100000000001</v>
      </c>
      <c r="L1612" s="12">
        <v>61.61</v>
      </c>
      <c r="M1612" s="12">
        <v>64.319999999999993</v>
      </c>
      <c r="O1612" s="6">
        <v>45804</v>
      </c>
      <c r="P1612" s="7">
        <f t="shared" si="378"/>
        <v>4.7437665870942473E-3</v>
      </c>
      <c r="Q1612" s="7">
        <f t="shared" si="379"/>
        <v>9.4035556198572897E-3</v>
      </c>
      <c r="R1612" s="7">
        <f t="shared" si="380"/>
        <v>4.2176643167908456E-3</v>
      </c>
      <c r="S1612" s="7">
        <f t="shared" si="381"/>
        <v>7.9603734613219353E-3</v>
      </c>
      <c r="T1612" s="7">
        <f t="shared" si="382"/>
        <v>1.1024999443473085E-2</v>
      </c>
      <c r="U1612" s="7">
        <f t="shared" si="383"/>
        <v>8.3352271334443159E-2</v>
      </c>
      <c r="V1612" s="7">
        <f t="shared" si="384"/>
        <v>2.2108606722848007E-2</v>
      </c>
      <c r="W1612" s="7">
        <f t="shared" si="385"/>
        <v>2.2955199499951479E-2</v>
      </c>
      <c r="X1612" s="7">
        <f t="shared" si="386"/>
        <v>5.5914162341976457E-3</v>
      </c>
      <c r="Y1612" s="7">
        <f t="shared" si="387"/>
        <v>0</v>
      </c>
      <c r="Z1612" s="7">
        <v>2.0577999999999999E-2</v>
      </c>
      <c r="AA1612" s="7">
        <f t="shared" si="388"/>
        <v>-2.0562973528932684E-2</v>
      </c>
      <c r="AB1612" s="7">
        <f t="shared" si="389"/>
        <v>-1.6804527102410545E-2</v>
      </c>
      <c r="AE1612" s="6">
        <v>45804</v>
      </c>
      <c r="AF1612" s="7">
        <v>18.96</v>
      </c>
      <c r="AG1612" s="7">
        <v>41.94</v>
      </c>
      <c r="AH1612" s="7">
        <v>97.93</v>
      </c>
      <c r="AI1612" s="7">
        <f t="shared" si="375"/>
        <v>2.7099999999999937</v>
      </c>
      <c r="AJ1612" s="7">
        <v>3.2</v>
      </c>
      <c r="AK1612" s="7">
        <v>37.006</v>
      </c>
      <c r="AL1612" s="7">
        <f t="shared" si="376"/>
        <v>33.805999999999997</v>
      </c>
      <c r="AM1612" s="7">
        <v>4.33</v>
      </c>
      <c r="AN1612" s="7">
        <v>3.92</v>
      </c>
      <c r="AO1612" s="7">
        <v>4.43</v>
      </c>
      <c r="AP1612" s="7">
        <f t="shared" si="377"/>
        <v>0.50999999999999979</v>
      </c>
      <c r="AQ1612" s="7">
        <v>2.3199999999999998</v>
      </c>
      <c r="AR1612" s="7">
        <v>121.6099</v>
      </c>
      <c r="AS1612" s="7">
        <v>3299.1001000000001</v>
      </c>
      <c r="AT1612" s="14">
        <v>320.62</v>
      </c>
      <c r="AU1612" s="14">
        <v>100.96550000000001</v>
      </c>
      <c r="AV1612" s="14">
        <v>52.2</v>
      </c>
      <c r="AY1612" s="6">
        <v>45804</v>
      </c>
      <c r="AZ1612" s="12">
        <v>0</v>
      </c>
      <c r="BA1612" s="12">
        <v>0</v>
      </c>
      <c r="BB1612" s="12">
        <v>0</v>
      </c>
      <c r="BE1612" s="6">
        <v>45804</v>
      </c>
      <c r="BF1612" t="s">
        <v>58</v>
      </c>
      <c r="BG1612" s="52">
        <v>5</v>
      </c>
    </row>
    <row r="1613" spans="1:59" x14ac:dyDescent="0.2">
      <c r="A1613" s="6">
        <v>45805</v>
      </c>
      <c r="B1613" s="12">
        <v>99.627300000000005</v>
      </c>
      <c r="C1613" s="12">
        <v>131.74789999999999</v>
      </c>
      <c r="D1613" s="12">
        <v>82.474900000000005</v>
      </c>
      <c r="E1613" s="12">
        <v>40.2483</v>
      </c>
      <c r="F1613" s="12">
        <v>231.8887</v>
      </c>
      <c r="G1613" s="12">
        <v>11.902900000000001</v>
      </c>
      <c r="H1613" s="12">
        <v>16.8399</v>
      </c>
      <c r="I1613" s="12">
        <v>38.516800000000003</v>
      </c>
      <c r="J1613" s="12">
        <v>16.768799999999999</v>
      </c>
      <c r="K1613" s="12">
        <v>88.449799999999996</v>
      </c>
      <c r="L1613" s="12">
        <v>62.54</v>
      </c>
      <c r="M1613" s="12">
        <v>65.72</v>
      </c>
      <c r="O1613" s="6">
        <v>45805</v>
      </c>
      <c r="P1613" s="7">
        <f t="shared" si="378"/>
        <v>-1.3713995951888734E-2</v>
      </c>
      <c r="Q1613" s="7">
        <f t="shared" si="379"/>
        <v>-1.3218720433451179E-2</v>
      </c>
      <c r="R1613" s="7">
        <f t="shared" si="380"/>
        <v>-1.1403674123910496E-2</v>
      </c>
      <c r="S1613" s="7">
        <f t="shared" si="381"/>
        <v>-1.2086186685302707E-2</v>
      </c>
      <c r="T1613" s="7">
        <f t="shared" si="382"/>
        <v>8.4251932716133768E-3</v>
      </c>
      <c r="U1613" s="7">
        <f t="shared" si="383"/>
        <v>-3.2849714267732588E-2</v>
      </c>
      <c r="V1613" s="7">
        <f t="shared" si="384"/>
        <v>-6.6142795391948034E-2</v>
      </c>
      <c r="W1613" s="7">
        <f t="shared" si="385"/>
        <v>-3.7289821809814175E-2</v>
      </c>
      <c r="X1613" s="7">
        <f t="shared" si="386"/>
        <v>-1.0641616572924889E-2</v>
      </c>
      <c r="Y1613" s="7">
        <f t="shared" si="387"/>
        <v>1.0967274004584352E-4</v>
      </c>
      <c r="Z1613" s="7">
        <v>-5.8019999999999999E-3</v>
      </c>
      <c r="AA1613" s="7">
        <f t="shared" si="388"/>
        <v>1.4982157003215955E-2</v>
      </c>
      <c r="AB1613" s="7">
        <f t="shared" si="389"/>
        <v>2.1532668298356563E-2</v>
      </c>
      <c r="AE1613" s="6">
        <v>45805</v>
      </c>
      <c r="AF1613" s="7">
        <v>19.309999999999999</v>
      </c>
      <c r="AG1613" s="7">
        <v>40.42</v>
      </c>
      <c r="AH1613" s="7">
        <v>93.2</v>
      </c>
      <c r="AI1613" s="7">
        <f t="shared" si="375"/>
        <v>3.1799999999999997</v>
      </c>
      <c r="AJ1613" s="7">
        <v>3.09</v>
      </c>
      <c r="AK1613" s="7">
        <v>36.686999999999998</v>
      </c>
      <c r="AL1613" s="7">
        <f t="shared" si="376"/>
        <v>33.596999999999994</v>
      </c>
      <c r="AM1613" s="7">
        <v>4.33</v>
      </c>
      <c r="AN1613" s="7">
        <v>3.96</v>
      </c>
      <c r="AO1613" s="7">
        <v>4.47</v>
      </c>
      <c r="AP1613" s="7">
        <f t="shared" si="377"/>
        <v>0.50999999999999979</v>
      </c>
      <c r="AQ1613" s="7">
        <v>2.3199999999999998</v>
      </c>
      <c r="AR1613" s="7">
        <v>121.9888</v>
      </c>
      <c r="AS1613" s="7">
        <v>3293.6001000000001</v>
      </c>
      <c r="AT1613" s="14">
        <v>320.62</v>
      </c>
      <c r="AU1613" s="14">
        <v>100.96550000000001</v>
      </c>
      <c r="AV1613" s="14">
        <v>52.2</v>
      </c>
      <c r="AY1613" s="6">
        <v>45805</v>
      </c>
      <c r="AZ1613" s="12">
        <v>0</v>
      </c>
      <c r="BA1613" s="12">
        <v>0</v>
      </c>
      <c r="BB1613" s="12">
        <v>0</v>
      </c>
      <c r="BE1613" s="6">
        <v>45805</v>
      </c>
      <c r="BF1613" t="s">
        <v>58</v>
      </c>
      <c r="BG1613" s="52">
        <v>5</v>
      </c>
    </row>
    <row r="1614" spans="1:59" x14ac:dyDescent="0.2">
      <c r="A1614" s="6">
        <v>45806</v>
      </c>
      <c r="B1614" s="12">
        <v>100.1932</v>
      </c>
      <c r="C1614" s="12">
        <v>133.57849999999999</v>
      </c>
      <c r="D1614" s="12">
        <v>83.469499999999996</v>
      </c>
      <c r="E1614" s="12">
        <v>40.581099999999999</v>
      </c>
      <c r="F1614" s="12">
        <v>230.09209999999999</v>
      </c>
      <c r="G1614" s="12">
        <v>11.7738</v>
      </c>
      <c r="H1614" s="12">
        <v>16.8111</v>
      </c>
      <c r="I1614" s="12">
        <v>39.131399999999999</v>
      </c>
      <c r="J1614" s="12">
        <v>16.693200000000001</v>
      </c>
      <c r="K1614" s="12">
        <v>88.459400000000002</v>
      </c>
      <c r="L1614" s="12">
        <v>61.66</v>
      </c>
      <c r="M1614" s="12">
        <v>64.599999999999994</v>
      </c>
      <c r="O1614" s="6">
        <v>45806</v>
      </c>
      <c r="P1614" s="7">
        <f t="shared" si="378"/>
        <v>5.6640986578802739E-3</v>
      </c>
      <c r="Q1614" s="7">
        <f t="shared" si="379"/>
        <v>1.3799071993006942E-2</v>
      </c>
      <c r="R1614" s="7">
        <f t="shared" si="380"/>
        <v>1.1987291043315669E-2</v>
      </c>
      <c r="S1614" s="7">
        <f t="shared" si="381"/>
        <v>8.234674031756364E-3</v>
      </c>
      <c r="T1614" s="7">
        <f t="shared" si="382"/>
        <v>-7.7778516210934498E-3</v>
      </c>
      <c r="U1614" s="7">
        <f t="shared" si="383"/>
        <v>-1.0905344025873412E-2</v>
      </c>
      <c r="V1614" s="7">
        <f t="shared" si="384"/>
        <v>-1.7116880349292139E-3</v>
      </c>
      <c r="W1614" s="7">
        <f t="shared" si="385"/>
        <v>1.5830704006432314E-2</v>
      </c>
      <c r="X1614" s="7">
        <f t="shared" si="386"/>
        <v>-4.5185660528253612E-3</v>
      </c>
      <c r="Y1614" s="7">
        <f t="shared" si="387"/>
        <v>1.0853025178376112E-4</v>
      </c>
      <c r="Z1614" s="7">
        <v>3.9399999999999999E-3</v>
      </c>
      <c r="AA1614" s="7">
        <f t="shared" si="388"/>
        <v>-1.4170929571690931E-2</v>
      </c>
      <c r="AB1614" s="7">
        <f t="shared" si="389"/>
        <v>-1.7188882380511267E-2</v>
      </c>
      <c r="AE1614" s="6">
        <v>45806</v>
      </c>
      <c r="AF1614" s="7">
        <v>19.18</v>
      </c>
      <c r="AG1614" s="7">
        <v>40.26</v>
      </c>
      <c r="AH1614" s="7">
        <v>92.67</v>
      </c>
      <c r="AI1614" s="7">
        <f t="shared" si="375"/>
        <v>2.9399999999999977</v>
      </c>
      <c r="AJ1614" s="7">
        <v>2.97</v>
      </c>
      <c r="AK1614" s="7">
        <v>35.158000000000001</v>
      </c>
      <c r="AL1614" s="7">
        <f t="shared" si="376"/>
        <v>32.188000000000002</v>
      </c>
      <c r="AM1614" s="7">
        <v>4.33</v>
      </c>
      <c r="AN1614" s="7">
        <v>3.92</v>
      </c>
      <c r="AO1614" s="7">
        <v>4.43</v>
      </c>
      <c r="AP1614" s="7">
        <f t="shared" si="377"/>
        <v>0.50999999999999979</v>
      </c>
      <c r="AQ1614" s="7">
        <v>2.3199999999999998</v>
      </c>
      <c r="AR1614" s="7">
        <v>121.5617</v>
      </c>
      <c r="AS1614" s="7">
        <v>3317.1001000000001</v>
      </c>
      <c r="AT1614" s="14">
        <v>320.62</v>
      </c>
      <c r="AU1614" s="14">
        <v>100.96550000000001</v>
      </c>
      <c r="AV1614" s="14">
        <v>52.2</v>
      </c>
      <c r="AY1614" s="6">
        <v>45806</v>
      </c>
      <c r="AZ1614" s="12">
        <v>0</v>
      </c>
      <c r="BA1614" s="12">
        <v>0</v>
      </c>
      <c r="BB1614" s="12">
        <v>0</v>
      </c>
      <c r="BE1614" s="6">
        <v>45806</v>
      </c>
      <c r="BF1614" t="s">
        <v>58</v>
      </c>
      <c r="BG1614" s="52">
        <v>5</v>
      </c>
    </row>
    <row r="1615" spans="1:59" x14ac:dyDescent="0.2">
      <c r="A1615" s="6">
        <v>45807</v>
      </c>
      <c r="B1615" s="12">
        <v>99.812700000000007</v>
      </c>
      <c r="C1615" s="12">
        <v>132.40649999999999</v>
      </c>
      <c r="D1615" s="12">
        <v>83.225800000000007</v>
      </c>
      <c r="E1615" s="12">
        <v>39.915500000000002</v>
      </c>
      <c r="F1615" s="12">
        <v>235.2337</v>
      </c>
      <c r="G1615" s="12">
        <v>11.4956</v>
      </c>
      <c r="H1615" s="12">
        <v>17.540400000000002</v>
      </c>
      <c r="I1615" s="12">
        <v>39.161000000000001</v>
      </c>
      <c r="J1615" s="12">
        <v>16.5044</v>
      </c>
      <c r="K1615" s="12">
        <v>88.488299999999995</v>
      </c>
      <c r="L1615" s="12">
        <v>61.46</v>
      </c>
      <c r="M1615" s="12">
        <v>64.319999999999993</v>
      </c>
      <c r="O1615" s="6">
        <v>45807</v>
      </c>
      <c r="P1615" s="7">
        <f t="shared" si="378"/>
        <v>-3.8048923461553468E-3</v>
      </c>
      <c r="Q1615" s="7">
        <f t="shared" si="379"/>
        <v>-8.8125840550667064E-3</v>
      </c>
      <c r="R1615" s="7">
        <f t="shared" si="380"/>
        <v>-2.9238997574587704E-3</v>
      </c>
      <c r="S1615" s="7">
        <f t="shared" si="381"/>
        <v>-1.653772134114773E-2</v>
      </c>
      <c r="T1615" s="7">
        <f t="shared" si="382"/>
        <v>2.2099824520273825E-2</v>
      </c>
      <c r="U1615" s="7">
        <f t="shared" si="383"/>
        <v>-2.3912370421024745E-2</v>
      </c>
      <c r="V1615" s="7">
        <f t="shared" si="384"/>
        <v>4.2467409181770784E-2</v>
      </c>
      <c r="W1615" s="7">
        <f t="shared" si="385"/>
        <v>7.5613984014576087E-4</v>
      </c>
      <c r="X1615" s="7">
        <f t="shared" si="386"/>
        <v>-1.1374438847422364E-2</v>
      </c>
      <c r="Y1615" s="7">
        <f t="shared" si="387"/>
        <v>3.266501938930642E-4</v>
      </c>
      <c r="Z1615" s="7">
        <v>-1.119E-3</v>
      </c>
      <c r="AA1615" s="7">
        <f t="shared" si="388"/>
        <v>-3.2488657556656681E-3</v>
      </c>
      <c r="AB1615" s="7">
        <f t="shared" si="389"/>
        <v>-4.3437859178453078E-3</v>
      </c>
      <c r="AE1615" s="6">
        <v>45807</v>
      </c>
      <c r="AF1615" s="7">
        <v>18.57</v>
      </c>
      <c r="AG1615" s="7">
        <v>40.71</v>
      </c>
      <c r="AH1615" s="7">
        <v>92.11</v>
      </c>
      <c r="AI1615" s="7">
        <f t="shared" si="375"/>
        <v>2.8599999999999923</v>
      </c>
      <c r="AJ1615" s="7">
        <v>2.86</v>
      </c>
      <c r="AK1615" s="7">
        <v>34.228000000000002</v>
      </c>
      <c r="AL1615" s="7">
        <f t="shared" si="376"/>
        <v>31.368000000000002</v>
      </c>
      <c r="AM1615" s="7">
        <v>4.33</v>
      </c>
      <c r="AN1615" s="7">
        <v>3.89</v>
      </c>
      <c r="AO1615" s="7">
        <v>4.41</v>
      </c>
      <c r="AP1615" s="7">
        <f t="shared" si="377"/>
        <v>0.52</v>
      </c>
      <c r="AQ1615" s="7">
        <v>2.34</v>
      </c>
      <c r="AR1615" s="7">
        <v>121.76739999999999</v>
      </c>
      <c r="AS1615" s="7">
        <v>3288.8998999999999</v>
      </c>
      <c r="AT1615" s="14">
        <v>320.62</v>
      </c>
      <c r="AU1615" s="14">
        <v>100.96550000000001</v>
      </c>
      <c r="AV1615" s="14">
        <v>52.2</v>
      </c>
      <c r="AY1615" s="6">
        <v>45807</v>
      </c>
      <c r="AZ1615" s="12">
        <v>0</v>
      </c>
      <c r="BA1615" s="12">
        <v>0</v>
      </c>
      <c r="BB1615" s="12">
        <v>0</v>
      </c>
      <c r="BE1615" s="6">
        <v>45807</v>
      </c>
      <c r="BF1615" t="s">
        <v>58</v>
      </c>
      <c r="BG1615" s="52">
        <v>5</v>
      </c>
    </row>
    <row r="1616" spans="1:59" x14ac:dyDescent="0.2">
      <c r="A1616" s="6">
        <v>45810</v>
      </c>
      <c r="B1616" s="12">
        <v>100.5445</v>
      </c>
      <c r="C1616" s="12">
        <v>133.51070000000001</v>
      </c>
      <c r="D1616" s="12">
        <v>84.561700000000002</v>
      </c>
      <c r="E1616" s="12">
        <v>40.561500000000002</v>
      </c>
      <c r="F1616" s="12">
        <v>241.42740000000001</v>
      </c>
      <c r="G1616" s="12">
        <v>11.7142</v>
      </c>
      <c r="H1616" s="12">
        <v>17.386900000000001</v>
      </c>
      <c r="I1616" s="12">
        <v>39.052599999999998</v>
      </c>
      <c r="J1616" s="12">
        <v>16.5044</v>
      </c>
      <c r="K1616" s="12">
        <v>88.503799999999998</v>
      </c>
      <c r="L1616" s="12">
        <v>63.27</v>
      </c>
      <c r="M1616" s="12">
        <v>66.55</v>
      </c>
      <c r="O1616" s="6">
        <v>45810</v>
      </c>
      <c r="P1616" s="7">
        <f t="shared" si="378"/>
        <v>7.304985837690018E-3</v>
      </c>
      <c r="Q1616" s="7">
        <f t="shared" si="379"/>
        <v>8.3048884877709537E-3</v>
      </c>
      <c r="R1616" s="7">
        <f t="shared" si="380"/>
        <v>1.5924049516881419E-2</v>
      </c>
      <c r="S1616" s="7">
        <f t="shared" si="381"/>
        <v>1.6054621209251753E-2</v>
      </c>
      <c r="T1616" s="7">
        <f t="shared" si="382"/>
        <v>2.5989318705561749E-2</v>
      </c>
      <c r="U1616" s="7">
        <f t="shared" si="383"/>
        <v>1.8837427648829279E-2</v>
      </c>
      <c r="V1616" s="7">
        <f t="shared" si="384"/>
        <v>-8.7897425954743952E-3</v>
      </c>
      <c r="W1616" s="7">
        <f t="shared" si="385"/>
        <v>-2.7718982224801121E-3</v>
      </c>
      <c r="X1616" s="7">
        <f t="shared" si="386"/>
        <v>0</v>
      </c>
      <c r="Y1616" s="7">
        <f t="shared" si="387"/>
        <v>1.7514906077313965E-4</v>
      </c>
      <c r="Z1616" s="7">
        <v>5.6169999999999996E-3</v>
      </c>
      <c r="AA1616" s="7">
        <f t="shared" si="388"/>
        <v>2.9024726456454285E-2</v>
      </c>
      <c r="AB1616" s="7">
        <f t="shared" si="389"/>
        <v>3.408291997040977E-2</v>
      </c>
      <c r="AE1616" s="6">
        <v>45810</v>
      </c>
      <c r="AF1616" s="7">
        <v>18.36</v>
      </c>
      <c r="AG1616" s="7">
        <v>38.700000000000003</v>
      </c>
      <c r="AH1616" s="7">
        <v>95.76</v>
      </c>
      <c r="AI1616" s="7">
        <f t="shared" si="375"/>
        <v>3.279999999999994</v>
      </c>
      <c r="AJ1616" s="7">
        <v>3</v>
      </c>
      <c r="AK1616" s="7">
        <v>35.015000000000001</v>
      </c>
      <c r="AL1616" s="7">
        <f t="shared" si="376"/>
        <v>32.015000000000001</v>
      </c>
      <c r="AM1616" s="7">
        <v>4.33</v>
      </c>
      <c r="AN1616" s="7">
        <v>3.94</v>
      </c>
      <c r="AO1616" s="7">
        <v>4.46</v>
      </c>
      <c r="AP1616" s="7">
        <f t="shared" si="377"/>
        <v>0.52</v>
      </c>
      <c r="AQ1616" s="7">
        <v>2.33</v>
      </c>
      <c r="AR1616" s="7">
        <v>121.18810000000001</v>
      </c>
      <c r="AS1616" s="7">
        <v>3370.6001000000001</v>
      </c>
      <c r="AT1616" s="14">
        <v>320.62</v>
      </c>
      <c r="AU1616" s="14">
        <v>100.96550000000001</v>
      </c>
      <c r="AV1616" s="14">
        <v>52.2</v>
      </c>
      <c r="AY1616" s="6">
        <v>45810</v>
      </c>
      <c r="AZ1616" s="12">
        <v>0</v>
      </c>
      <c r="BA1616" s="12">
        <v>0</v>
      </c>
      <c r="BB1616" s="12">
        <v>1</v>
      </c>
      <c r="BE1616" s="6">
        <v>45810</v>
      </c>
      <c r="BF1616" t="s">
        <v>59</v>
      </c>
      <c r="BG1616" s="52">
        <v>6</v>
      </c>
    </row>
    <row r="1617" spans="1:59" x14ac:dyDescent="0.2">
      <c r="A1617" s="6">
        <v>45811</v>
      </c>
      <c r="B1617" s="12">
        <v>101.2762</v>
      </c>
      <c r="C1617" s="12">
        <v>135.167</v>
      </c>
      <c r="D1617" s="12">
        <v>85.721999999999994</v>
      </c>
      <c r="E1617" s="12">
        <v>41.784999999999997</v>
      </c>
      <c r="F1617" s="12">
        <v>242.51929999999999</v>
      </c>
      <c r="G1617" s="12">
        <v>14.1882</v>
      </c>
      <c r="H1617" s="12">
        <v>17.127800000000001</v>
      </c>
      <c r="I1617" s="12">
        <v>39.496000000000002</v>
      </c>
      <c r="J1617" s="12">
        <v>16.9009</v>
      </c>
      <c r="K1617" s="12">
        <v>88.523200000000003</v>
      </c>
      <c r="L1617" s="12">
        <v>64.099999999999994</v>
      </c>
      <c r="M1617" s="12">
        <v>67.48</v>
      </c>
      <c r="O1617" s="6">
        <v>45811</v>
      </c>
      <c r="P1617" s="7">
        <f t="shared" si="378"/>
        <v>7.2510223767891045E-3</v>
      </c>
      <c r="Q1617" s="7">
        <f t="shared" si="379"/>
        <v>1.2329426534348733E-2</v>
      </c>
      <c r="R1617" s="7">
        <f t="shared" si="380"/>
        <v>1.3628056683060542E-2</v>
      </c>
      <c r="S1617" s="7">
        <f t="shared" si="381"/>
        <v>2.971808260577732E-2</v>
      </c>
      <c r="T1617" s="7">
        <f t="shared" si="382"/>
        <v>4.5124880604478102E-3</v>
      </c>
      <c r="U1617" s="7">
        <f t="shared" si="383"/>
        <v>0.19160885212253206</v>
      </c>
      <c r="V1617" s="7">
        <f t="shared" si="384"/>
        <v>-1.5014174672976829E-2</v>
      </c>
      <c r="W1617" s="7">
        <f t="shared" si="385"/>
        <v>1.1289945581285755E-2</v>
      </c>
      <c r="X1617" s="7">
        <f t="shared" si="386"/>
        <v>2.3739862924964657E-2</v>
      </c>
      <c r="Y1617" s="7">
        <f t="shared" si="387"/>
        <v>2.1917560685844452E-4</v>
      </c>
      <c r="Z1617" s="7">
        <v>5.6860000000000001E-3</v>
      </c>
      <c r="AA1617" s="7">
        <f t="shared" si="388"/>
        <v>1.3033080767831277E-2</v>
      </c>
      <c r="AB1617" s="7">
        <f t="shared" si="389"/>
        <v>1.3877712836647113E-2</v>
      </c>
      <c r="AE1617" s="6">
        <v>45811</v>
      </c>
      <c r="AF1617" s="7">
        <v>17.690000000000001</v>
      </c>
      <c r="AG1617" s="7">
        <v>37.75</v>
      </c>
      <c r="AH1617" s="7">
        <v>100</v>
      </c>
      <c r="AI1617" s="7">
        <f t="shared" si="375"/>
        <v>3.3800000000000097</v>
      </c>
      <c r="AJ1617" s="7">
        <v>2.84</v>
      </c>
      <c r="AK1617" s="7">
        <v>35.847999999999999</v>
      </c>
      <c r="AL1617" s="7">
        <f t="shared" si="376"/>
        <v>33.007999999999996</v>
      </c>
      <c r="AM1617" s="7">
        <v>4.33</v>
      </c>
      <c r="AN1617" s="7">
        <v>3.96</v>
      </c>
      <c r="AO1617" s="7">
        <v>4.46</v>
      </c>
      <c r="AP1617" s="7">
        <f t="shared" si="377"/>
        <v>0.5</v>
      </c>
      <c r="AQ1617" s="7">
        <v>2.3199999999999998</v>
      </c>
      <c r="AR1617" s="7">
        <v>121.4592</v>
      </c>
      <c r="AS1617" s="7">
        <v>3350.2</v>
      </c>
      <c r="AT1617" s="14">
        <v>320.62</v>
      </c>
      <c r="AU1617" s="14">
        <v>100.96550000000001</v>
      </c>
      <c r="AV1617" s="14">
        <v>52.2</v>
      </c>
      <c r="AY1617" s="6">
        <v>45811</v>
      </c>
      <c r="AZ1617" s="12">
        <v>0</v>
      </c>
      <c r="BA1617" s="12">
        <v>0</v>
      </c>
      <c r="BB1617" s="12">
        <v>1</v>
      </c>
      <c r="BE1617" s="6">
        <v>45811</v>
      </c>
      <c r="BF1617" t="s">
        <v>59</v>
      </c>
      <c r="BG1617" s="52">
        <v>6</v>
      </c>
    </row>
    <row r="1618" spans="1:59" x14ac:dyDescent="0.2">
      <c r="A1618" s="6">
        <v>45812</v>
      </c>
      <c r="B1618" s="12">
        <v>99.812700000000007</v>
      </c>
      <c r="C1618" s="12">
        <v>133.05549999999999</v>
      </c>
      <c r="D1618" s="12">
        <v>83.8108</v>
      </c>
      <c r="E1618" s="12">
        <v>41.021599999999999</v>
      </c>
      <c r="F1618" s="12">
        <v>239.10480000000001</v>
      </c>
      <c r="G1618" s="12">
        <v>14.8141</v>
      </c>
      <c r="H1618" s="12">
        <v>17.4252</v>
      </c>
      <c r="I1618" s="12">
        <v>39.5749</v>
      </c>
      <c r="J1618" s="12">
        <v>16.551600000000001</v>
      </c>
      <c r="K1618" s="12">
        <v>88.523200000000003</v>
      </c>
      <c r="L1618" s="12">
        <v>63.57</v>
      </c>
      <c r="M1618" s="12">
        <v>66.69</v>
      </c>
      <c r="O1618" s="6">
        <v>45812</v>
      </c>
      <c r="P1618" s="7">
        <f t="shared" si="378"/>
        <v>-1.4556008214479117E-2</v>
      </c>
      <c r="Q1618" s="7">
        <f t="shared" si="379"/>
        <v>-1.5744716563333195E-2</v>
      </c>
      <c r="R1618" s="7">
        <f t="shared" si="380"/>
        <v>-2.254762464550799E-2</v>
      </c>
      <c r="S1618" s="7">
        <f t="shared" si="381"/>
        <v>-1.8438666206616779E-2</v>
      </c>
      <c r="T1618" s="7">
        <f t="shared" si="382"/>
        <v>-1.4179345294394505E-2</v>
      </c>
      <c r="U1618" s="7">
        <f t="shared" si="383"/>
        <v>4.3168796708052848E-2</v>
      </c>
      <c r="V1618" s="7">
        <f t="shared" si="384"/>
        <v>1.7214559909895812E-2</v>
      </c>
      <c r="W1618" s="7">
        <f t="shared" si="385"/>
        <v>1.9956779595640454E-3</v>
      </c>
      <c r="X1618" s="7">
        <f t="shared" si="386"/>
        <v>-2.0884101061592868E-2</v>
      </c>
      <c r="Y1618" s="7">
        <f t="shared" si="387"/>
        <v>0</v>
      </c>
      <c r="Z1618" s="7">
        <v>-2.6800000000000001E-4</v>
      </c>
      <c r="AA1618" s="7">
        <f t="shared" si="388"/>
        <v>-8.3027029783068213E-3</v>
      </c>
      <c r="AB1618" s="7">
        <f t="shared" si="389"/>
        <v>-1.1776241033552719E-2</v>
      </c>
      <c r="AE1618" s="6">
        <v>45812</v>
      </c>
      <c r="AF1618" s="7">
        <v>17.61</v>
      </c>
      <c r="AG1618" s="7">
        <v>37.700000000000003</v>
      </c>
      <c r="AH1618" s="7">
        <v>96.98</v>
      </c>
      <c r="AI1618" s="7">
        <f t="shared" si="375"/>
        <v>3.1199999999999974</v>
      </c>
      <c r="AJ1618" s="7">
        <v>2.8</v>
      </c>
      <c r="AK1618" s="7">
        <v>35.65</v>
      </c>
      <c r="AL1618" s="7">
        <f t="shared" si="376"/>
        <v>32.85</v>
      </c>
      <c r="AM1618" s="7">
        <v>4.33</v>
      </c>
      <c r="AN1618" s="7">
        <v>3.87</v>
      </c>
      <c r="AO1618" s="7">
        <v>4.37</v>
      </c>
      <c r="AP1618" s="7">
        <f t="shared" si="377"/>
        <v>0.5</v>
      </c>
      <c r="AQ1618" s="7">
        <v>2.31</v>
      </c>
      <c r="AR1618" s="7">
        <v>121.0539</v>
      </c>
      <c r="AS1618" s="7">
        <v>3373.5</v>
      </c>
      <c r="AT1618" s="14">
        <v>320.62</v>
      </c>
      <c r="AU1618" s="14">
        <v>100.96550000000001</v>
      </c>
      <c r="AV1618" s="14">
        <v>52.2</v>
      </c>
      <c r="AY1618" s="6">
        <v>45812</v>
      </c>
      <c r="AZ1618" s="12">
        <v>0</v>
      </c>
      <c r="BA1618" s="12">
        <v>0</v>
      </c>
      <c r="BB1618" s="12">
        <v>1</v>
      </c>
      <c r="BE1618" s="6">
        <v>45812</v>
      </c>
      <c r="BF1618" t="s">
        <v>59</v>
      </c>
      <c r="BG1618" s="52">
        <v>6</v>
      </c>
    </row>
    <row r="1619" spans="1:59" x14ac:dyDescent="0.2">
      <c r="A1619" s="6">
        <v>45813</v>
      </c>
      <c r="B1619" s="12">
        <v>99.354100000000003</v>
      </c>
      <c r="C1619" s="12">
        <v>132.6002</v>
      </c>
      <c r="D1619" s="12">
        <v>83.225800000000007</v>
      </c>
      <c r="E1619" s="12">
        <v>40.933500000000002</v>
      </c>
      <c r="F1619" s="12">
        <v>242.08260000000001</v>
      </c>
      <c r="G1619" s="12">
        <v>14.0192</v>
      </c>
      <c r="H1619" s="12">
        <v>17.3965</v>
      </c>
      <c r="I1619" s="12">
        <v>38.944200000000002</v>
      </c>
      <c r="J1619" s="12">
        <v>16.683800000000002</v>
      </c>
      <c r="K1619" s="12">
        <v>88.532899999999998</v>
      </c>
      <c r="L1619" s="12">
        <v>64.06</v>
      </c>
      <c r="M1619" s="12">
        <v>67.14</v>
      </c>
      <c r="O1619" s="6">
        <v>45813</v>
      </c>
      <c r="P1619" s="7">
        <f t="shared" si="378"/>
        <v>-4.6051933403695629E-3</v>
      </c>
      <c r="Q1619" s="7">
        <f t="shared" si="379"/>
        <v>-3.4277483659786731E-3</v>
      </c>
      <c r="R1619" s="7">
        <f t="shared" si="380"/>
        <v>-7.0044815544339249E-3</v>
      </c>
      <c r="S1619" s="7">
        <f t="shared" si="381"/>
        <v>-2.1499585489015045E-3</v>
      </c>
      <c r="T1619" s="7">
        <f t="shared" si="382"/>
        <v>1.2377040688444368E-2</v>
      </c>
      <c r="U1619" s="7">
        <f t="shared" si="383"/>
        <v>-5.5151611302141988E-2</v>
      </c>
      <c r="V1619" s="7">
        <f t="shared" si="384"/>
        <v>-1.64839778061808E-3</v>
      </c>
      <c r="W1619" s="7">
        <f t="shared" si="385"/>
        <v>-1.6065226544902899E-2</v>
      </c>
      <c r="X1619" s="7">
        <f t="shared" si="386"/>
        <v>7.9554148425446287E-3</v>
      </c>
      <c r="Y1619" s="7">
        <f t="shared" si="387"/>
        <v>1.0956979183085077E-4</v>
      </c>
      <c r="Z1619" s="7">
        <v>-4.8440000000000002E-3</v>
      </c>
      <c r="AA1619" s="7">
        <f t="shared" si="388"/>
        <v>7.6784832326948224E-3</v>
      </c>
      <c r="AB1619" s="7">
        <f t="shared" si="389"/>
        <v>6.7249749076739159E-3</v>
      </c>
      <c r="AE1619" s="6">
        <v>45813</v>
      </c>
      <c r="AF1619" s="7">
        <v>18.48</v>
      </c>
      <c r="AG1619" s="7">
        <v>34.89</v>
      </c>
      <c r="AH1619" s="7">
        <v>94.65</v>
      </c>
      <c r="AI1619" s="7">
        <f t="shared" si="375"/>
        <v>3.0799999999999983</v>
      </c>
      <c r="AJ1619" s="7">
        <v>2.86</v>
      </c>
      <c r="AK1619" s="7">
        <v>36.393000000000001</v>
      </c>
      <c r="AL1619" s="7">
        <f t="shared" si="376"/>
        <v>33.533000000000001</v>
      </c>
      <c r="AM1619" s="7">
        <v>4.33</v>
      </c>
      <c r="AN1619" s="7">
        <v>3.92</v>
      </c>
      <c r="AO1619" s="7">
        <v>4.4000000000000004</v>
      </c>
      <c r="AP1619" s="7">
        <f t="shared" si="377"/>
        <v>0.48000000000000043</v>
      </c>
      <c r="AQ1619" s="7">
        <v>2.29</v>
      </c>
      <c r="AR1619" s="7">
        <v>120.95959999999999</v>
      </c>
      <c r="AS1619" s="7">
        <v>3350.7</v>
      </c>
      <c r="AT1619" s="14">
        <v>320.62</v>
      </c>
      <c r="AU1619" s="14">
        <v>100.96550000000001</v>
      </c>
      <c r="AV1619" s="14">
        <v>52.2</v>
      </c>
      <c r="AY1619" s="6">
        <v>45813</v>
      </c>
      <c r="AZ1619" s="12">
        <v>0</v>
      </c>
      <c r="BA1619" s="12">
        <v>0</v>
      </c>
      <c r="BB1619" s="12">
        <v>1</v>
      </c>
      <c r="BE1619" s="6">
        <v>45813</v>
      </c>
      <c r="BF1619" t="s">
        <v>59</v>
      </c>
      <c r="BG1619" s="52">
        <v>6</v>
      </c>
    </row>
    <row r="1620" spans="1:59" x14ac:dyDescent="0.2">
      <c r="A1620" s="6">
        <v>45814</v>
      </c>
      <c r="B1620" s="12">
        <v>101.73480000000001</v>
      </c>
      <c r="C1620" s="12">
        <v>135.80629999999999</v>
      </c>
      <c r="D1620" s="12">
        <v>85.049199999999999</v>
      </c>
      <c r="E1620" s="12">
        <v>41.638199999999998</v>
      </c>
      <c r="F1620" s="12">
        <v>241.2885</v>
      </c>
      <c r="G1620" s="12">
        <v>15.1221</v>
      </c>
      <c r="H1620" s="12">
        <v>16.916699999999999</v>
      </c>
      <c r="I1620" s="12">
        <v>39.101900000000001</v>
      </c>
      <c r="J1620" s="12">
        <v>16.929300000000001</v>
      </c>
      <c r="K1620" s="12">
        <v>88.561899999999994</v>
      </c>
      <c r="L1620" s="12">
        <v>65.3</v>
      </c>
      <c r="M1620" s="12">
        <v>68.02</v>
      </c>
      <c r="O1620" s="6">
        <v>45814</v>
      </c>
      <c r="P1620" s="7">
        <f t="shared" si="378"/>
        <v>2.367919102425773E-2</v>
      </c>
      <c r="Q1620" s="7">
        <f t="shared" si="379"/>
        <v>2.3891019754858397E-2</v>
      </c>
      <c r="R1620" s="7">
        <f t="shared" si="380"/>
        <v>2.1672516654869377E-2</v>
      </c>
      <c r="S1620" s="7">
        <f t="shared" si="381"/>
        <v>1.7069216448838589E-2</v>
      </c>
      <c r="T1620" s="7">
        <f t="shared" si="382"/>
        <v>-3.2856772546132011E-3</v>
      </c>
      <c r="U1620" s="7">
        <f t="shared" si="383"/>
        <v>7.5729431358664764E-2</v>
      </c>
      <c r="V1620" s="7">
        <f t="shared" si="384"/>
        <v>-2.7967736866741637E-2</v>
      </c>
      <c r="W1620" s="7">
        <f t="shared" si="385"/>
        <v>4.0412067898621109E-3</v>
      </c>
      <c r="X1620" s="7">
        <f t="shared" si="386"/>
        <v>1.4607659838567046E-2</v>
      </c>
      <c r="Y1620" s="7">
        <f t="shared" si="387"/>
        <v>3.2750820757253876E-4</v>
      </c>
      <c r="Z1620" s="7">
        <v>1.0217E-2</v>
      </c>
      <c r="AA1620" s="7">
        <f t="shared" si="388"/>
        <v>1.9171892101373194E-2</v>
      </c>
      <c r="AB1620" s="7">
        <f t="shared" si="389"/>
        <v>1.3021788027160492E-2</v>
      </c>
      <c r="AE1620" s="6">
        <v>45814</v>
      </c>
      <c r="AF1620" s="7">
        <v>16.77</v>
      </c>
      <c r="AG1620" s="7">
        <v>35.72</v>
      </c>
      <c r="AH1620" s="7">
        <v>89.65</v>
      </c>
      <c r="AI1620" s="7">
        <f t="shared" si="375"/>
        <v>2.7199999999999989</v>
      </c>
      <c r="AJ1620" s="7">
        <v>2.68</v>
      </c>
      <c r="AK1620" s="7">
        <v>36.250999999999998</v>
      </c>
      <c r="AL1620" s="7">
        <f t="shared" si="376"/>
        <v>33.570999999999998</v>
      </c>
      <c r="AM1620" s="7">
        <v>4.33</v>
      </c>
      <c r="AN1620" s="7">
        <v>4.04</v>
      </c>
      <c r="AO1620" s="7">
        <v>4.51</v>
      </c>
      <c r="AP1620" s="7">
        <f t="shared" si="377"/>
        <v>0.46999999999999975</v>
      </c>
      <c r="AQ1620" s="7">
        <v>2.31</v>
      </c>
      <c r="AR1620" s="7">
        <v>121.161</v>
      </c>
      <c r="AS1620" s="7">
        <v>3322.7</v>
      </c>
      <c r="AT1620" s="14">
        <v>320.62</v>
      </c>
      <c r="AU1620" s="14">
        <v>100.96550000000001</v>
      </c>
      <c r="AV1620" s="14">
        <v>52.2</v>
      </c>
      <c r="AY1620" s="6">
        <v>45814</v>
      </c>
      <c r="AZ1620" s="12">
        <v>0</v>
      </c>
      <c r="BA1620" s="12">
        <v>0</v>
      </c>
      <c r="BB1620" s="12">
        <v>1</v>
      </c>
      <c r="BE1620" s="6">
        <v>45814</v>
      </c>
      <c r="BF1620" t="s">
        <v>59</v>
      </c>
      <c r="BG1620" s="52">
        <v>6</v>
      </c>
    </row>
    <row r="1621" spans="1:59" x14ac:dyDescent="0.2">
      <c r="A1621" s="6">
        <v>45817</v>
      </c>
      <c r="B1621" s="12">
        <v>102.4178</v>
      </c>
      <c r="C1621" s="12">
        <v>136.339</v>
      </c>
      <c r="D1621" s="12">
        <v>85.848799999999997</v>
      </c>
      <c r="E1621" s="12">
        <v>42.323399999999999</v>
      </c>
      <c r="F1621" s="12">
        <v>227.08449999999999</v>
      </c>
      <c r="G1621" s="12">
        <v>15.6388</v>
      </c>
      <c r="H1621" s="12">
        <v>16.7728</v>
      </c>
      <c r="I1621" s="12">
        <v>39.091999999999999</v>
      </c>
      <c r="J1621" s="12">
        <v>16.721499999999999</v>
      </c>
      <c r="K1621" s="12">
        <v>88.581299999999999</v>
      </c>
      <c r="L1621" s="12">
        <v>65.989999999999995</v>
      </c>
      <c r="M1621" s="12">
        <v>68.73</v>
      </c>
      <c r="O1621" s="6">
        <v>45817</v>
      </c>
      <c r="P1621" s="7">
        <f t="shared" si="378"/>
        <v>6.6910982098932438E-3</v>
      </c>
      <c r="Q1621" s="7">
        <f t="shared" si="379"/>
        <v>3.9148255019670255E-3</v>
      </c>
      <c r="R1621" s="7">
        <f t="shared" si="380"/>
        <v>9.3576968114147899E-3</v>
      </c>
      <c r="S1621" s="7">
        <f t="shared" si="381"/>
        <v>1.6322109440868503E-2</v>
      </c>
      <c r="T1621" s="7">
        <f t="shared" si="382"/>
        <v>-6.0671118068087747E-2</v>
      </c>
      <c r="U1621" s="7">
        <f t="shared" si="383"/>
        <v>3.35977558347305E-2</v>
      </c>
      <c r="V1621" s="7">
        <f t="shared" si="384"/>
        <v>-8.5427729790242043E-3</v>
      </c>
      <c r="W1621" s="7">
        <f t="shared" si="385"/>
        <v>-2.5321668449578835E-4</v>
      </c>
      <c r="X1621" s="7">
        <f t="shared" si="386"/>
        <v>-1.2350532017196535E-2</v>
      </c>
      <c r="Y1621" s="7">
        <f t="shared" si="387"/>
        <v>2.1903183500761954E-4</v>
      </c>
      <c r="Z1621" s="7">
        <v>9.01E-4</v>
      </c>
      <c r="AA1621" s="7">
        <f t="shared" si="388"/>
        <v>1.051117911294492E-2</v>
      </c>
      <c r="AB1621" s="7">
        <f t="shared" si="389"/>
        <v>1.0384005554464551E-2</v>
      </c>
      <c r="AE1621" s="6">
        <v>45817</v>
      </c>
      <c r="AF1621" s="7">
        <v>17.16</v>
      </c>
      <c r="AG1621" s="7">
        <v>34.42</v>
      </c>
      <c r="AH1621" s="7">
        <v>92.62</v>
      </c>
      <c r="AI1621" s="7">
        <f t="shared" si="375"/>
        <v>2.7400000000000091</v>
      </c>
      <c r="AJ1621" s="7">
        <v>3.13</v>
      </c>
      <c r="AK1621" s="7">
        <v>35.604999999999997</v>
      </c>
      <c r="AL1621" s="7">
        <f t="shared" si="376"/>
        <v>32.474999999999994</v>
      </c>
      <c r="AM1621" s="7">
        <v>4.33</v>
      </c>
      <c r="AN1621" s="7">
        <v>4.01</v>
      </c>
      <c r="AO1621" s="7">
        <v>4.49</v>
      </c>
      <c r="AP1621" s="7">
        <f t="shared" si="377"/>
        <v>0.48000000000000043</v>
      </c>
      <c r="AQ1621" s="7">
        <v>2.31</v>
      </c>
      <c r="AR1621" s="7">
        <v>120.91030000000001</v>
      </c>
      <c r="AS1621" s="7">
        <v>3332.1001000000001</v>
      </c>
      <c r="AT1621" s="14">
        <v>320.62</v>
      </c>
      <c r="AU1621" s="14">
        <v>100.96550000000001</v>
      </c>
      <c r="AV1621" s="14">
        <v>52.2</v>
      </c>
      <c r="AY1621" s="6">
        <v>45817</v>
      </c>
      <c r="AZ1621" s="12">
        <v>0</v>
      </c>
      <c r="BA1621" s="12">
        <v>0</v>
      </c>
      <c r="BB1621" s="12">
        <v>1</v>
      </c>
      <c r="BE1621" s="6">
        <v>45817</v>
      </c>
      <c r="BF1621" t="s">
        <v>59</v>
      </c>
      <c r="BG1621" s="52">
        <v>6</v>
      </c>
    </row>
    <row r="1622" spans="1:59" x14ac:dyDescent="0.2">
      <c r="A1622" s="6">
        <v>45818</v>
      </c>
      <c r="B1622" s="12">
        <v>104.6131</v>
      </c>
      <c r="C1622" s="12">
        <v>138.8476</v>
      </c>
      <c r="D1622" s="12">
        <v>88.910700000000006</v>
      </c>
      <c r="E1622" s="12">
        <v>43.219099999999997</v>
      </c>
      <c r="F1622" s="12">
        <v>228.4444</v>
      </c>
      <c r="G1622" s="12">
        <v>16.948699999999999</v>
      </c>
      <c r="H1622" s="12">
        <v>16.8399</v>
      </c>
      <c r="I1622" s="12">
        <v>39.121600000000001</v>
      </c>
      <c r="J1622" s="12">
        <v>16.985900000000001</v>
      </c>
      <c r="K1622" s="12">
        <v>88.590900000000005</v>
      </c>
      <c r="L1622" s="12">
        <v>65.66</v>
      </c>
      <c r="M1622" s="12">
        <v>68.41</v>
      </c>
      <c r="O1622" s="6">
        <v>45818</v>
      </c>
      <c r="P1622" s="7">
        <f t="shared" si="378"/>
        <v>2.120825717075972E-2</v>
      </c>
      <c r="Q1622" s="7">
        <f t="shared" si="379"/>
        <v>1.8232497460592845E-2</v>
      </c>
      <c r="R1622" s="7">
        <f t="shared" si="380"/>
        <v>3.5044885854768178E-2</v>
      </c>
      <c r="S1622" s="7">
        <f t="shared" si="381"/>
        <v>2.094240258160094E-2</v>
      </c>
      <c r="T1622" s="7">
        <f t="shared" si="382"/>
        <v>5.9706597754626374E-3</v>
      </c>
      <c r="U1622" s="7">
        <f t="shared" si="383"/>
        <v>8.0436128889128544E-2</v>
      </c>
      <c r="V1622" s="7">
        <f t="shared" si="384"/>
        <v>3.9925438380977313E-3</v>
      </c>
      <c r="W1622" s="7">
        <f t="shared" si="385"/>
        <v>7.5690164915452076E-4</v>
      </c>
      <c r="X1622" s="7">
        <f t="shared" si="386"/>
        <v>1.5688271588010873E-2</v>
      </c>
      <c r="Y1622" s="7">
        <f t="shared" si="387"/>
        <v>1.0836914605557281E-4</v>
      </c>
      <c r="Z1622" s="7">
        <v>5.6540000000000002E-3</v>
      </c>
      <c r="AA1622" s="7">
        <f t="shared" si="388"/>
        <v>-5.0133033218836571E-3</v>
      </c>
      <c r="AB1622" s="7">
        <f t="shared" si="389"/>
        <v>-4.6667723606073127E-3</v>
      </c>
      <c r="AE1622" s="6">
        <v>45818</v>
      </c>
      <c r="AF1622" s="7">
        <v>16.95</v>
      </c>
      <c r="AG1622" s="7">
        <v>35.049999999999997</v>
      </c>
      <c r="AH1622" s="7">
        <v>91.22</v>
      </c>
      <c r="AI1622" s="7">
        <f t="shared" si="375"/>
        <v>2.75</v>
      </c>
      <c r="AJ1622" s="7">
        <v>2.79</v>
      </c>
      <c r="AK1622" s="7">
        <v>34.637999999999998</v>
      </c>
      <c r="AL1622" s="7">
        <f t="shared" si="376"/>
        <v>31.847999999999999</v>
      </c>
      <c r="AM1622" s="7">
        <v>4.33</v>
      </c>
      <c r="AN1622" s="7">
        <v>4.01</v>
      </c>
      <c r="AO1622" s="7">
        <v>4.47</v>
      </c>
      <c r="AP1622" s="7">
        <f t="shared" si="377"/>
        <v>0.45999999999999996</v>
      </c>
      <c r="AQ1622" s="7">
        <v>2.29</v>
      </c>
      <c r="AR1622" s="7">
        <v>121.0485</v>
      </c>
      <c r="AS1622" s="7">
        <v>3320.8998999999999</v>
      </c>
      <c r="AT1622" s="14">
        <v>320.62</v>
      </c>
      <c r="AU1622" s="14">
        <v>100.96550000000001</v>
      </c>
      <c r="AV1622" s="14">
        <v>52.2</v>
      </c>
      <c r="AY1622" s="6">
        <v>45818</v>
      </c>
      <c r="AZ1622" s="12">
        <v>0</v>
      </c>
      <c r="BA1622" s="12">
        <v>0</v>
      </c>
      <c r="BB1622" s="12">
        <v>1</v>
      </c>
      <c r="BE1622" s="6">
        <v>45818</v>
      </c>
      <c r="BF1622" t="s">
        <v>59</v>
      </c>
      <c r="BG1622" s="52">
        <v>6</v>
      </c>
    </row>
    <row r="1623" spans="1:59" x14ac:dyDescent="0.2">
      <c r="A1623" s="6">
        <v>45819</v>
      </c>
      <c r="B1623" s="12">
        <v>106.6523</v>
      </c>
      <c r="C1623" s="12">
        <v>140.23269999999999</v>
      </c>
      <c r="D1623" s="12">
        <v>91.026600000000002</v>
      </c>
      <c r="E1623" s="12">
        <v>44.134399999999999</v>
      </c>
      <c r="F1623" s="12">
        <v>233.25839999999999</v>
      </c>
      <c r="G1623" s="12">
        <v>16.670200000000001</v>
      </c>
      <c r="H1623" s="12">
        <v>17.2333</v>
      </c>
      <c r="I1623" s="12">
        <v>40.629300000000001</v>
      </c>
      <c r="J1623" s="12">
        <v>17.231400000000001</v>
      </c>
      <c r="K1623" s="12">
        <v>88.590900000000005</v>
      </c>
      <c r="L1623" s="12">
        <v>68.91</v>
      </c>
      <c r="M1623" s="12">
        <v>71.290000000000006</v>
      </c>
      <c r="O1623" s="6">
        <v>45819</v>
      </c>
      <c r="P1623" s="7">
        <f t="shared" si="378"/>
        <v>1.9305227759677496E-2</v>
      </c>
      <c r="Q1623" s="7">
        <f t="shared" si="379"/>
        <v>9.9262568721116568E-3</v>
      </c>
      <c r="R1623" s="7">
        <f t="shared" si="380"/>
        <v>2.3519276263401324E-2</v>
      </c>
      <c r="S1623" s="7">
        <f t="shared" si="381"/>
        <v>2.0956996557829267E-2</v>
      </c>
      <c r="T1623" s="7">
        <f t="shared" si="382"/>
        <v>2.0853997254453704E-2</v>
      </c>
      <c r="U1623" s="7">
        <f t="shared" si="383"/>
        <v>-1.6568440428754237E-2</v>
      </c>
      <c r="V1623" s="7">
        <f t="shared" si="384"/>
        <v>2.3092488054157322E-2</v>
      </c>
      <c r="W1623" s="7">
        <f t="shared" si="385"/>
        <v>3.7814737076695096E-2</v>
      </c>
      <c r="X1623" s="7">
        <f t="shared" si="386"/>
        <v>1.4349712727071688E-2</v>
      </c>
      <c r="Y1623" s="7">
        <f t="shared" si="387"/>
        <v>0</v>
      </c>
      <c r="Z1623" s="7">
        <v>-2.856E-3</v>
      </c>
      <c r="AA1623" s="7">
        <f t="shared" si="388"/>
        <v>4.831139329567001E-2</v>
      </c>
      <c r="AB1623" s="7">
        <f t="shared" si="389"/>
        <v>4.1237052356630541E-2</v>
      </c>
      <c r="AE1623" s="6">
        <v>45819</v>
      </c>
      <c r="AF1623" s="7">
        <v>17.260000000000002</v>
      </c>
      <c r="AG1623" s="7">
        <v>43.24</v>
      </c>
      <c r="AH1623" s="7">
        <v>89.36</v>
      </c>
      <c r="AI1623" s="7">
        <f t="shared" si="375"/>
        <v>2.3800000000000097</v>
      </c>
      <c r="AJ1623" s="7">
        <v>2.73</v>
      </c>
      <c r="AK1623" s="7">
        <v>35.912999999999997</v>
      </c>
      <c r="AL1623" s="7">
        <f t="shared" si="376"/>
        <v>33.183</v>
      </c>
      <c r="AM1623" s="7">
        <v>4.33</v>
      </c>
      <c r="AN1623" s="7">
        <v>3.94</v>
      </c>
      <c r="AO1623" s="7">
        <v>4.41</v>
      </c>
      <c r="AP1623" s="7">
        <f t="shared" si="377"/>
        <v>0.4700000000000002</v>
      </c>
      <c r="AQ1623" s="7">
        <v>2.27</v>
      </c>
      <c r="AR1623" s="7">
        <v>120.587</v>
      </c>
      <c r="AS1623" s="7">
        <v>3321.3</v>
      </c>
      <c r="AT1623" s="14">
        <v>320.62</v>
      </c>
      <c r="AU1623" s="14">
        <v>100.96550000000001</v>
      </c>
      <c r="AV1623" s="14">
        <v>52.2</v>
      </c>
      <c r="AY1623" s="6">
        <v>45819</v>
      </c>
      <c r="AZ1623" s="12">
        <v>0</v>
      </c>
      <c r="BA1623" s="12">
        <v>0</v>
      </c>
      <c r="BB1623" s="12">
        <v>1</v>
      </c>
      <c r="BE1623" s="6">
        <v>45819</v>
      </c>
      <c r="BF1623" t="s">
        <v>59</v>
      </c>
      <c r="BG1623" s="52">
        <v>6</v>
      </c>
    </row>
    <row r="1624" spans="1:59" x14ac:dyDescent="0.2">
      <c r="A1624" s="6">
        <v>45820</v>
      </c>
      <c r="B1624" s="12">
        <v>107.0621</v>
      </c>
      <c r="C1624" s="12">
        <v>140.41679999999999</v>
      </c>
      <c r="D1624" s="12">
        <v>92.333299999999994</v>
      </c>
      <c r="E1624" s="12">
        <v>44.055700000000002</v>
      </c>
      <c r="F1624" s="12">
        <v>233.29810000000001</v>
      </c>
      <c r="G1624" s="12">
        <v>16.6205</v>
      </c>
      <c r="H1624" s="12">
        <v>17.805199999999999</v>
      </c>
      <c r="I1624" s="12">
        <v>41.230400000000003</v>
      </c>
      <c r="J1624" s="12">
        <v>17.420200000000001</v>
      </c>
      <c r="K1624" s="12">
        <v>88.6006</v>
      </c>
      <c r="L1624" s="12">
        <v>68.73</v>
      </c>
      <c r="M1624" s="12">
        <v>70.84</v>
      </c>
      <c r="O1624" s="6">
        <v>45820</v>
      </c>
      <c r="P1624" s="7">
        <f t="shared" si="378"/>
        <v>3.8350293874376959E-3</v>
      </c>
      <c r="Q1624" s="7">
        <f t="shared" si="379"/>
        <v>1.3119569171266201E-3</v>
      </c>
      <c r="R1624" s="7">
        <f t="shared" si="380"/>
        <v>1.4253085012745517E-2</v>
      </c>
      <c r="S1624" s="7">
        <f t="shared" si="381"/>
        <v>-1.7847813051850587E-3</v>
      </c>
      <c r="T1624" s="7">
        <f t="shared" si="382"/>
        <v>1.70183032905278E-4</v>
      </c>
      <c r="U1624" s="7">
        <f t="shared" si="383"/>
        <v>-2.9858210805710169E-3</v>
      </c>
      <c r="V1624" s="7">
        <f t="shared" si="384"/>
        <v>3.2646990858002711E-2</v>
      </c>
      <c r="W1624" s="7">
        <f t="shared" si="385"/>
        <v>1.4686367142847687E-2</v>
      </c>
      <c r="X1624" s="7">
        <f t="shared" si="386"/>
        <v>1.0897151548371918E-2</v>
      </c>
      <c r="Y1624" s="7">
        <f t="shared" si="387"/>
        <v>1.0948606462154663E-4</v>
      </c>
      <c r="Z1624" s="7">
        <v>3.9659999999999999E-3</v>
      </c>
      <c r="AA1624" s="7">
        <f t="shared" si="388"/>
        <v>-2.6155202356025831E-3</v>
      </c>
      <c r="AB1624" s="7">
        <f t="shared" si="389"/>
        <v>-6.3322522149043166E-3</v>
      </c>
      <c r="AE1624" s="6">
        <v>45820</v>
      </c>
      <c r="AF1624" s="7">
        <v>18.02</v>
      </c>
      <c r="AG1624" s="7">
        <v>45.37</v>
      </c>
      <c r="AH1624" s="7">
        <v>88.99</v>
      </c>
      <c r="AI1624" s="7">
        <f t="shared" si="375"/>
        <v>2.1099999999999994</v>
      </c>
      <c r="AJ1624" s="7">
        <v>2.9</v>
      </c>
      <c r="AK1624" s="7">
        <v>36.177</v>
      </c>
      <c r="AL1624" s="7">
        <f t="shared" si="376"/>
        <v>33.277000000000001</v>
      </c>
      <c r="AM1624" s="7">
        <v>4.33</v>
      </c>
      <c r="AN1624" s="7">
        <v>3.9</v>
      </c>
      <c r="AO1624" s="7">
        <v>4.3600000000000003</v>
      </c>
      <c r="AP1624" s="7">
        <f t="shared" si="377"/>
        <v>0.46000000000000041</v>
      </c>
      <c r="AQ1624" s="7">
        <v>2.25</v>
      </c>
      <c r="AR1624" s="7">
        <v>120.17230000000001</v>
      </c>
      <c r="AS1624" s="7">
        <v>3380.8998999999999</v>
      </c>
      <c r="AT1624" s="14">
        <v>320.62</v>
      </c>
      <c r="AU1624" s="14">
        <v>100.96550000000001</v>
      </c>
      <c r="AV1624" s="14">
        <v>52.2</v>
      </c>
      <c r="AY1624" s="6">
        <v>45820</v>
      </c>
      <c r="AZ1624" s="12">
        <v>0</v>
      </c>
      <c r="BA1624" s="12">
        <v>0</v>
      </c>
      <c r="BB1624" s="12">
        <v>1</v>
      </c>
      <c r="BE1624" s="6">
        <v>45820</v>
      </c>
      <c r="BF1624" t="s">
        <v>59</v>
      </c>
      <c r="BG1624" s="52">
        <v>6</v>
      </c>
    </row>
    <row r="1625" spans="1:59" x14ac:dyDescent="0.2">
      <c r="A1625" s="6">
        <v>45821</v>
      </c>
      <c r="B1625" s="12">
        <v>109.39400000000001</v>
      </c>
      <c r="C1625" s="12">
        <v>141.32730000000001</v>
      </c>
      <c r="D1625" s="12">
        <v>94.546800000000005</v>
      </c>
      <c r="E1625" s="12">
        <v>45.719099999999997</v>
      </c>
      <c r="F1625" s="12">
        <v>236.5737</v>
      </c>
      <c r="G1625" s="12">
        <v>17.545500000000001</v>
      </c>
      <c r="H1625" s="12">
        <v>19.133099999999999</v>
      </c>
      <c r="I1625" s="12">
        <v>42.767699999999998</v>
      </c>
      <c r="J1625" s="12">
        <v>17.297499999999999</v>
      </c>
      <c r="K1625" s="12">
        <v>88.639300000000006</v>
      </c>
      <c r="L1625" s="12">
        <v>73.84</v>
      </c>
      <c r="M1625" s="12">
        <v>76</v>
      </c>
      <c r="O1625" s="6">
        <v>45821</v>
      </c>
      <c r="P1625" s="7">
        <f t="shared" si="378"/>
        <v>2.154700393498914E-2</v>
      </c>
      <c r="Q1625" s="7">
        <f t="shared" si="379"/>
        <v>6.4633344205082387E-3</v>
      </c>
      <c r="R1625" s="7">
        <f t="shared" si="380"/>
        <v>2.3690093496689036E-2</v>
      </c>
      <c r="S1625" s="7">
        <f t="shared" si="381"/>
        <v>3.7061411271653903E-2</v>
      </c>
      <c r="T1625" s="7">
        <f t="shared" si="382"/>
        <v>1.3942752319426247E-2</v>
      </c>
      <c r="U1625" s="7">
        <f t="shared" si="383"/>
        <v>5.4160633566093311E-2</v>
      </c>
      <c r="V1625" s="7">
        <f t="shared" si="384"/>
        <v>7.1929269994669656E-2</v>
      </c>
      <c r="W1625" s="7">
        <f t="shared" si="385"/>
        <v>3.6607296436326452E-2</v>
      </c>
      <c r="X1625" s="7">
        <f t="shared" si="386"/>
        <v>-7.0684700238780873E-3</v>
      </c>
      <c r="Y1625" s="7">
        <f t="shared" si="387"/>
        <v>4.366962587434637E-4</v>
      </c>
      <c r="Z1625" s="7">
        <v>-1.1243E-2</v>
      </c>
      <c r="AA1625" s="7">
        <f t="shared" si="388"/>
        <v>7.1714805061082923E-2</v>
      </c>
      <c r="AB1625" s="7">
        <f t="shared" si="389"/>
        <v>7.0309527371698169E-2</v>
      </c>
      <c r="AE1625" s="6">
        <v>45821</v>
      </c>
      <c r="AF1625" s="7">
        <v>20.82</v>
      </c>
      <c r="AG1625" s="7">
        <v>57.23</v>
      </c>
      <c r="AH1625" s="7">
        <v>95.31</v>
      </c>
      <c r="AI1625" s="7">
        <f t="shared" si="375"/>
        <v>2.1599999999999966</v>
      </c>
      <c r="AJ1625" s="7">
        <v>2.65</v>
      </c>
      <c r="AK1625" s="7">
        <v>37.893999999999998</v>
      </c>
      <c r="AL1625" s="7">
        <f t="shared" si="376"/>
        <v>35.244</v>
      </c>
      <c r="AM1625" s="7">
        <v>4.33</v>
      </c>
      <c r="AN1625" s="7">
        <v>3.96</v>
      </c>
      <c r="AO1625" s="7">
        <v>4.41</v>
      </c>
      <c r="AP1625" s="7">
        <f t="shared" si="377"/>
        <v>0.45000000000000018</v>
      </c>
      <c r="AQ1625" s="7">
        <v>2.2799999999999998</v>
      </c>
      <c r="AR1625" s="7">
        <v>120.3245</v>
      </c>
      <c r="AS1625" s="7">
        <v>3431.2</v>
      </c>
      <c r="AT1625" s="14">
        <v>320.62</v>
      </c>
      <c r="AU1625" s="14">
        <v>100.96550000000001</v>
      </c>
      <c r="AV1625" s="14">
        <v>52.2</v>
      </c>
      <c r="AY1625" s="6">
        <v>45821</v>
      </c>
      <c r="AZ1625" s="12">
        <v>1</v>
      </c>
      <c r="BA1625" s="12">
        <v>0</v>
      </c>
      <c r="BB1625" s="12">
        <v>1</v>
      </c>
      <c r="BE1625" s="6">
        <v>45821</v>
      </c>
      <c r="BF1625" t="s">
        <v>59</v>
      </c>
      <c r="BG1625" s="52">
        <v>6</v>
      </c>
    </row>
    <row r="1626" spans="1:59" x14ac:dyDescent="0.2">
      <c r="A1626" s="6">
        <v>45824</v>
      </c>
      <c r="B1626" s="12">
        <v>109.7452</v>
      </c>
      <c r="C1626" s="12">
        <v>141.4435</v>
      </c>
      <c r="D1626" s="12">
        <v>92.635599999999997</v>
      </c>
      <c r="E1626" s="12">
        <v>44.616700000000002</v>
      </c>
      <c r="F1626" s="12">
        <v>231.87870000000001</v>
      </c>
      <c r="G1626" s="12">
        <v>17.306799999999999</v>
      </c>
      <c r="H1626" s="12">
        <v>18.309200000000001</v>
      </c>
      <c r="I1626" s="12">
        <v>40.836199999999998</v>
      </c>
      <c r="J1626" s="12">
        <v>17.137</v>
      </c>
      <c r="K1626" s="12">
        <v>88.639300000000006</v>
      </c>
      <c r="L1626" s="12">
        <v>72.53</v>
      </c>
      <c r="M1626" s="12">
        <v>75.05</v>
      </c>
      <c r="O1626" s="6">
        <v>45824</v>
      </c>
      <c r="P1626" s="7">
        <f t="shared" si="378"/>
        <v>3.2052713588328775E-3</v>
      </c>
      <c r="Q1626" s="7">
        <f t="shared" si="379"/>
        <v>8.2186708486685356E-4</v>
      </c>
      <c r="R1626" s="7">
        <f t="shared" si="380"/>
        <v>-2.0421432990503429E-2</v>
      </c>
      <c r="S1626" s="7">
        <f t="shared" si="381"/>
        <v>-2.4407925290545772E-2</v>
      </c>
      <c r="T1626" s="7">
        <f t="shared" si="382"/>
        <v>-2.0045397185367974E-2</v>
      </c>
      <c r="U1626" s="7">
        <f t="shared" si="383"/>
        <v>-1.3698018918439905E-2</v>
      </c>
      <c r="V1626" s="7">
        <f t="shared" si="384"/>
        <v>-4.4016153700801468E-2</v>
      </c>
      <c r="W1626" s="7">
        <f t="shared" si="385"/>
        <v>-4.6214201847499532E-2</v>
      </c>
      <c r="X1626" s="7">
        <f t="shared" si="386"/>
        <v>-9.322113712116888E-3</v>
      </c>
      <c r="Y1626" s="7">
        <f t="shared" si="387"/>
        <v>0</v>
      </c>
      <c r="Z1626" s="7">
        <v>9.469E-3</v>
      </c>
      <c r="AA1626" s="7">
        <f t="shared" si="388"/>
        <v>-1.790032081927578E-2</v>
      </c>
      <c r="AB1626" s="7">
        <f t="shared" si="389"/>
        <v>-1.2578782206860185E-2</v>
      </c>
      <c r="AE1626" s="6">
        <v>45824</v>
      </c>
      <c r="AF1626" s="7">
        <v>19.11</v>
      </c>
      <c r="AG1626" s="7">
        <v>56.6</v>
      </c>
      <c r="AH1626" s="7">
        <v>93.48</v>
      </c>
      <c r="AI1626" s="7">
        <f t="shared" si="375"/>
        <v>2.519999999999996</v>
      </c>
      <c r="AJ1626" s="7">
        <v>2.9</v>
      </c>
      <c r="AK1626" s="7">
        <v>37.905999999999999</v>
      </c>
      <c r="AL1626" s="7">
        <f t="shared" si="376"/>
        <v>35.006</v>
      </c>
      <c r="AM1626" s="7">
        <v>4.33</v>
      </c>
      <c r="AN1626" s="7">
        <v>3.97</v>
      </c>
      <c r="AO1626" s="7">
        <v>4.46</v>
      </c>
      <c r="AP1626" s="7">
        <f t="shared" si="377"/>
        <v>0.48999999999999977</v>
      </c>
      <c r="AQ1626" s="7">
        <v>2.2999999999999998</v>
      </c>
      <c r="AR1626" s="7">
        <v>120.15649999999999</v>
      </c>
      <c r="AS1626" s="7">
        <v>3396.3998999999999</v>
      </c>
      <c r="AT1626" s="14">
        <v>320.62</v>
      </c>
      <c r="AU1626" s="14">
        <v>100.96550000000001</v>
      </c>
      <c r="AV1626" s="14">
        <v>52.2</v>
      </c>
      <c r="AY1626" s="6">
        <v>45824</v>
      </c>
      <c r="AZ1626" s="12">
        <v>1</v>
      </c>
      <c r="BA1626" s="12">
        <v>0</v>
      </c>
      <c r="BB1626" s="12">
        <v>1</v>
      </c>
      <c r="BE1626" s="6">
        <v>45824</v>
      </c>
      <c r="BF1626" t="s">
        <v>59</v>
      </c>
      <c r="BG1626" s="52">
        <v>6</v>
      </c>
    </row>
    <row r="1627" spans="1:59" x14ac:dyDescent="0.2">
      <c r="A1627" s="6">
        <v>45825</v>
      </c>
      <c r="B1627" s="12">
        <v>111.2282</v>
      </c>
      <c r="C1627" s="12">
        <v>144.17490000000001</v>
      </c>
      <c r="D1627" s="12">
        <v>93.123099999999994</v>
      </c>
      <c r="E1627" s="12">
        <v>45.256500000000003</v>
      </c>
      <c r="F1627" s="12">
        <v>234.24109999999999</v>
      </c>
      <c r="G1627" s="12">
        <v>17.615100000000002</v>
      </c>
      <c r="H1627" s="12">
        <v>19.162099999999999</v>
      </c>
      <c r="I1627" s="12">
        <v>43.585599999999999</v>
      </c>
      <c r="J1627" s="12">
        <v>16.929300000000001</v>
      </c>
      <c r="K1627" s="12">
        <v>88.658699999999996</v>
      </c>
      <c r="L1627" s="12">
        <v>75.62</v>
      </c>
      <c r="M1627" s="12">
        <v>78.7</v>
      </c>
      <c r="O1627" s="6">
        <v>45825</v>
      </c>
      <c r="P1627" s="7">
        <f t="shared" si="378"/>
        <v>1.3422631552722846E-2</v>
      </c>
      <c r="Q1627" s="7">
        <f t="shared" si="379"/>
        <v>1.9126801841427739E-2</v>
      </c>
      <c r="R1627" s="7">
        <f t="shared" si="380"/>
        <v>5.248756792503387E-3</v>
      </c>
      <c r="S1627" s="7">
        <f t="shared" si="381"/>
        <v>1.4238077835676452E-2</v>
      </c>
      <c r="T1627" s="7">
        <f t="shared" si="382"/>
        <v>1.0136536692466282E-2</v>
      </c>
      <c r="U1627" s="7">
        <f t="shared" si="383"/>
        <v>1.7657000898639259E-2</v>
      </c>
      <c r="V1627" s="7">
        <f t="shared" si="384"/>
        <v>4.5530704116702285E-2</v>
      </c>
      <c r="W1627" s="7">
        <f t="shared" si="385"/>
        <v>6.5157877638642003E-2</v>
      </c>
      <c r="X1627" s="7">
        <f t="shared" si="386"/>
        <v>-1.2194020110262967E-2</v>
      </c>
      <c r="Y1627" s="7">
        <f t="shared" si="387"/>
        <v>2.1884059693193063E-4</v>
      </c>
      <c r="Z1627" s="7">
        <v>-8.5819999999999994E-3</v>
      </c>
      <c r="AA1627" s="7">
        <f t="shared" si="388"/>
        <v>4.1720529087465798E-2</v>
      </c>
      <c r="AB1627" s="7">
        <f t="shared" si="389"/>
        <v>4.7488597343886732E-2</v>
      </c>
      <c r="AE1627" s="6">
        <v>45825</v>
      </c>
      <c r="AF1627" s="7">
        <v>21.6</v>
      </c>
      <c r="AG1627" s="7">
        <v>71.56</v>
      </c>
      <c r="AH1627" s="7">
        <v>97.18</v>
      </c>
      <c r="AI1627" s="7">
        <f t="shared" si="375"/>
        <v>3.0799999999999983</v>
      </c>
      <c r="AJ1627" s="7">
        <v>2.9</v>
      </c>
      <c r="AK1627" s="7">
        <v>39.308999999999997</v>
      </c>
      <c r="AL1627" s="7">
        <f t="shared" si="376"/>
        <v>36.408999999999999</v>
      </c>
      <c r="AM1627" s="7">
        <v>4.33</v>
      </c>
      <c r="AN1627" s="7">
        <v>3.94</v>
      </c>
      <c r="AO1627" s="7">
        <v>4.3899999999999997</v>
      </c>
      <c r="AP1627" s="7">
        <f t="shared" si="377"/>
        <v>0.44999999999999973</v>
      </c>
      <c r="AQ1627" s="7">
        <v>2.31</v>
      </c>
      <c r="AR1627" s="7">
        <v>120.5048</v>
      </c>
      <c r="AS1627" s="7">
        <v>3386.6001000000001</v>
      </c>
      <c r="AT1627" s="14">
        <v>320.62</v>
      </c>
      <c r="AU1627" s="14">
        <v>100.96550000000001</v>
      </c>
      <c r="AV1627" s="14">
        <v>52.2</v>
      </c>
      <c r="AY1627" s="6">
        <v>45825</v>
      </c>
      <c r="AZ1627" s="12">
        <v>1</v>
      </c>
      <c r="BA1627" s="12">
        <v>0</v>
      </c>
      <c r="BB1627" s="12">
        <v>1</v>
      </c>
      <c r="BE1627" s="6">
        <v>45825</v>
      </c>
      <c r="BF1627" t="s">
        <v>59</v>
      </c>
      <c r="BG1627" s="52">
        <v>6</v>
      </c>
    </row>
    <row r="1628" spans="1:59" x14ac:dyDescent="0.2">
      <c r="A1628" s="6">
        <v>45826</v>
      </c>
      <c r="B1628" s="12">
        <v>110.4379</v>
      </c>
      <c r="C1628" s="12">
        <v>143.53559999999999</v>
      </c>
      <c r="D1628" s="12">
        <v>91.465400000000002</v>
      </c>
      <c r="E1628" s="12">
        <v>44.636400000000002</v>
      </c>
      <c r="F1628" s="12">
        <v>233.31800000000001</v>
      </c>
      <c r="G1628" s="12">
        <v>18.182099999999998</v>
      </c>
      <c r="H1628" s="12">
        <v>18.948899999999998</v>
      </c>
      <c r="I1628" s="12">
        <v>43.654499999999999</v>
      </c>
      <c r="J1628" s="12">
        <v>16.882100000000001</v>
      </c>
      <c r="K1628" s="12">
        <v>88.677999999999997</v>
      </c>
      <c r="L1628" s="12">
        <v>75.89</v>
      </c>
      <c r="M1628" s="12">
        <v>78.38</v>
      </c>
      <c r="O1628" s="6">
        <v>45826</v>
      </c>
      <c r="P1628" s="7">
        <f t="shared" si="378"/>
        <v>-7.1305747569923045E-3</v>
      </c>
      <c r="Q1628" s="7">
        <f t="shared" si="379"/>
        <v>-4.4440578439945014E-3</v>
      </c>
      <c r="R1628" s="7">
        <f t="shared" si="380"/>
        <v>-1.7961515115793039E-2</v>
      </c>
      <c r="S1628" s="7">
        <f t="shared" si="381"/>
        <v>-1.3796636578848139E-2</v>
      </c>
      <c r="T1628" s="7">
        <f t="shared" si="382"/>
        <v>-3.9485968698692274E-3</v>
      </c>
      <c r="U1628" s="7">
        <f t="shared" si="383"/>
        <v>3.168110487260855E-2</v>
      </c>
      <c r="V1628" s="7">
        <f t="shared" si="384"/>
        <v>-1.1188487526788854E-2</v>
      </c>
      <c r="W1628" s="7">
        <f t="shared" si="385"/>
        <v>1.5795491826652045E-3</v>
      </c>
      <c r="X1628" s="7">
        <f t="shared" si="386"/>
        <v>-2.7919595556811653E-3</v>
      </c>
      <c r="Y1628" s="7">
        <f t="shared" si="387"/>
        <v>2.1766504142921463E-4</v>
      </c>
      <c r="Z1628" s="7">
        <v>-1.5100000000000001E-4</v>
      </c>
      <c r="AA1628" s="7">
        <f t="shared" si="388"/>
        <v>3.5641249530346786E-3</v>
      </c>
      <c r="AB1628" s="7">
        <f t="shared" si="389"/>
        <v>-4.0743626518721992E-3</v>
      </c>
      <c r="AE1628" s="6">
        <v>45826</v>
      </c>
      <c r="AF1628" s="7">
        <v>20.14</v>
      </c>
      <c r="AG1628" s="7">
        <v>66.86</v>
      </c>
      <c r="AH1628" s="7">
        <v>93.64</v>
      </c>
      <c r="AI1628" s="7">
        <f t="shared" si="375"/>
        <v>2.4899999999999949</v>
      </c>
      <c r="AJ1628" s="7">
        <v>3.43</v>
      </c>
      <c r="AK1628" s="7">
        <v>38.692999999999998</v>
      </c>
      <c r="AL1628" s="7">
        <f t="shared" si="376"/>
        <v>35.262999999999998</v>
      </c>
      <c r="AM1628" s="7">
        <v>4.33</v>
      </c>
      <c r="AN1628" s="7">
        <v>3.94</v>
      </c>
      <c r="AO1628" s="7">
        <v>4.38</v>
      </c>
      <c r="AP1628" s="7">
        <f t="shared" si="377"/>
        <v>0.43999999999999995</v>
      </c>
      <c r="AQ1628" s="7">
        <v>2.31</v>
      </c>
      <c r="AR1628" s="7">
        <v>120.73050000000001</v>
      </c>
      <c r="AS1628" s="7">
        <v>3389.8</v>
      </c>
      <c r="AT1628" s="14">
        <v>320.62</v>
      </c>
      <c r="AU1628" s="14">
        <v>100.96550000000001</v>
      </c>
      <c r="AV1628" s="14">
        <v>52.2</v>
      </c>
      <c r="AY1628" s="6">
        <v>45826</v>
      </c>
      <c r="AZ1628" s="12">
        <v>1</v>
      </c>
      <c r="BA1628" s="12">
        <v>0</v>
      </c>
      <c r="BB1628" s="12">
        <v>1</v>
      </c>
      <c r="BE1628" s="6">
        <v>45826</v>
      </c>
      <c r="BF1628" t="s">
        <v>59</v>
      </c>
      <c r="BG1628" s="52">
        <v>6</v>
      </c>
    </row>
    <row r="1629" spans="1:59" x14ac:dyDescent="0.2">
      <c r="A1629" s="6">
        <v>45828</v>
      </c>
      <c r="B1629" s="12">
        <v>111.91119999999999</v>
      </c>
      <c r="C1629" s="12">
        <v>144.85290000000001</v>
      </c>
      <c r="D1629" s="12">
        <v>92.333299999999994</v>
      </c>
      <c r="E1629" s="12">
        <v>44.911999999999999</v>
      </c>
      <c r="F1629" s="12">
        <v>233.2088</v>
      </c>
      <c r="G1629" s="12">
        <v>18.908100000000001</v>
      </c>
      <c r="H1629" s="12">
        <v>18.3964</v>
      </c>
      <c r="I1629" s="12">
        <v>42.284799999999997</v>
      </c>
      <c r="J1629" s="12">
        <v>16.8537</v>
      </c>
      <c r="K1629" s="12">
        <v>88.697400000000002</v>
      </c>
      <c r="L1629" s="12">
        <v>75.72</v>
      </c>
      <c r="M1629" s="12">
        <v>78.73</v>
      </c>
      <c r="O1629" s="6">
        <v>45828</v>
      </c>
      <c r="P1629" s="7">
        <f t="shared" si="378"/>
        <v>1.3252327643301125E-2</v>
      </c>
      <c r="Q1629" s="7">
        <f t="shared" si="379"/>
        <v>9.1356566703126012E-3</v>
      </c>
      <c r="R1629" s="7">
        <f t="shared" si="380"/>
        <v>9.4440978171042196E-3</v>
      </c>
      <c r="S1629" s="7">
        <f t="shared" si="381"/>
        <v>6.1553499597572633E-3</v>
      </c>
      <c r="T1629" s="7">
        <f t="shared" si="382"/>
        <v>-4.6814031688776454E-4</v>
      </c>
      <c r="U1629" s="7">
        <f t="shared" si="383"/>
        <v>3.9152808054121753E-2</v>
      </c>
      <c r="V1629" s="7">
        <f t="shared" si="384"/>
        <v>-2.9590889051567176E-2</v>
      </c>
      <c r="W1629" s="7">
        <f t="shared" si="385"/>
        <v>-3.187868634204577E-2</v>
      </c>
      <c r="X1629" s="7">
        <f t="shared" si="386"/>
        <v>-1.6836717498271835E-3</v>
      </c>
      <c r="Y1629" s="7">
        <f t="shared" si="387"/>
        <v>2.1874510306793405E-4</v>
      </c>
      <c r="Z1629" s="7">
        <v>-2.3509999999999998E-3</v>
      </c>
      <c r="AA1629" s="7">
        <f t="shared" si="388"/>
        <v>-2.2425970746994192E-3</v>
      </c>
      <c r="AB1629" s="7">
        <f t="shared" si="389"/>
        <v>4.4554844248904752E-3</v>
      </c>
      <c r="AE1629" s="6">
        <v>45828</v>
      </c>
      <c r="AF1629" s="7">
        <v>20.62</v>
      </c>
      <c r="AG1629" s="7">
        <v>64.67</v>
      </c>
      <c r="AH1629" s="7">
        <v>90.1</v>
      </c>
      <c r="AI1629" s="7">
        <f t="shared" si="375"/>
        <v>3.0100000000000051</v>
      </c>
      <c r="AJ1629" s="7">
        <v>3.09</v>
      </c>
      <c r="AK1629" s="7">
        <v>40.929000000000002</v>
      </c>
      <c r="AL1629" s="7">
        <f t="shared" si="376"/>
        <v>37.838999999999999</v>
      </c>
      <c r="AM1629" s="7">
        <v>4.33</v>
      </c>
      <c r="AN1629" s="7">
        <v>3.9</v>
      </c>
      <c r="AO1629" s="7">
        <v>4.38</v>
      </c>
      <c r="AP1629" s="7">
        <f t="shared" si="377"/>
        <v>0.48</v>
      </c>
      <c r="AQ1629" s="7">
        <v>2.33</v>
      </c>
      <c r="AR1629" s="7">
        <v>121.0408</v>
      </c>
      <c r="AS1629" s="7">
        <v>3368.1001000000001</v>
      </c>
      <c r="AT1629" s="14">
        <v>320.62</v>
      </c>
      <c r="AU1629" s="14">
        <v>100.96550000000001</v>
      </c>
      <c r="AV1629" s="14">
        <v>52.2</v>
      </c>
      <c r="AY1629" s="6">
        <v>45828</v>
      </c>
      <c r="AZ1629" s="12">
        <v>1</v>
      </c>
      <c r="BA1629" s="12">
        <v>0</v>
      </c>
      <c r="BB1629" s="12">
        <v>1</v>
      </c>
      <c r="BE1629" s="6">
        <v>45828</v>
      </c>
      <c r="BF1629" t="s">
        <v>59</v>
      </c>
      <c r="BG1629" s="52">
        <v>6</v>
      </c>
    </row>
    <row r="1630" spans="1:59" x14ac:dyDescent="0.2">
      <c r="A1630" s="6">
        <v>45831</v>
      </c>
      <c r="B1630" s="12">
        <v>109.0232</v>
      </c>
      <c r="C1630" s="12">
        <v>142.2474</v>
      </c>
      <c r="D1630" s="12">
        <v>89.427499999999995</v>
      </c>
      <c r="E1630" s="12">
        <v>43.258400000000002</v>
      </c>
      <c r="F1630" s="12">
        <v>230.80670000000001</v>
      </c>
      <c r="G1630" s="12">
        <v>16.4514</v>
      </c>
      <c r="H1630" s="12">
        <v>18.008700000000001</v>
      </c>
      <c r="I1630" s="12">
        <v>41.6935</v>
      </c>
      <c r="J1630" s="12">
        <v>16.6555</v>
      </c>
      <c r="K1630" s="12">
        <v>88.716700000000003</v>
      </c>
      <c r="L1630" s="12">
        <v>69.36</v>
      </c>
      <c r="M1630" s="12">
        <v>74.34</v>
      </c>
      <c r="O1630" s="6">
        <v>45831</v>
      </c>
      <c r="P1630" s="7">
        <f t="shared" si="378"/>
        <v>-2.6144996057015448E-2</v>
      </c>
      <c r="Q1630" s="7">
        <f t="shared" si="379"/>
        <v>-1.8150949566767237E-2</v>
      </c>
      <c r="R1630" s="7">
        <f t="shared" si="380"/>
        <v>-3.1976615365989711E-2</v>
      </c>
      <c r="S1630" s="7">
        <f t="shared" si="381"/>
        <v>-3.7513585446654195E-2</v>
      </c>
      <c r="T1630" s="7">
        <f t="shared" si="382"/>
        <v>-1.0353625938078545E-2</v>
      </c>
      <c r="U1630" s="7">
        <f t="shared" si="383"/>
        <v>-0.13917982171064722</v>
      </c>
      <c r="V1630" s="7">
        <f t="shared" si="384"/>
        <v>-2.1300018837077165E-2</v>
      </c>
      <c r="W1630" s="7">
        <f t="shared" si="385"/>
        <v>-1.4082442058196342E-2</v>
      </c>
      <c r="X1630" s="7">
        <f t="shared" si="386"/>
        <v>-1.182972505320907E-2</v>
      </c>
      <c r="Y1630" s="7">
        <f t="shared" si="387"/>
        <v>2.1757008125216477E-4</v>
      </c>
      <c r="Z1630" s="7">
        <v>9.8289999999999992E-3</v>
      </c>
      <c r="AA1630" s="7">
        <f t="shared" si="388"/>
        <v>-8.7731993868835623E-2</v>
      </c>
      <c r="AB1630" s="7">
        <f t="shared" si="389"/>
        <v>-5.7375112327269807E-2</v>
      </c>
      <c r="AE1630" s="6">
        <v>45831</v>
      </c>
      <c r="AF1630" s="7">
        <v>19.829999999999998</v>
      </c>
      <c r="AG1630" s="7">
        <v>53.65</v>
      </c>
      <c r="AH1630" s="7">
        <v>95.03</v>
      </c>
      <c r="AI1630" s="7">
        <f t="shared" si="375"/>
        <v>4.980000000000004</v>
      </c>
      <c r="AJ1630" s="7">
        <v>3.5</v>
      </c>
      <c r="AK1630" s="7">
        <v>40.521999999999998</v>
      </c>
      <c r="AL1630" s="7">
        <f t="shared" si="376"/>
        <v>37.021999999999998</v>
      </c>
      <c r="AM1630" s="7">
        <v>4.33</v>
      </c>
      <c r="AN1630" s="7">
        <v>3.84</v>
      </c>
      <c r="AO1630" s="7">
        <v>4.34</v>
      </c>
      <c r="AP1630" s="7">
        <f t="shared" si="377"/>
        <v>0.5</v>
      </c>
      <c r="AQ1630" s="7">
        <v>2.2999999999999998</v>
      </c>
      <c r="AR1630" s="7">
        <v>121.1694</v>
      </c>
      <c r="AS1630" s="7">
        <v>3377.7</v>
      </c>
      <c r="AT1630" s="14">
        <v>320.62</v>
      </c>
      <c r="AU1630" s="14">
        <v>100.96550000000001</v>
      </c>
      <c r="AV1630" s="14">
        <v>52.2</v>
      </c>
      <c r="AY1630" s="6">
        <v>45831</v>
      </c>
      <c r="AZ1630" s="12">
        <v>1</v>
      </c>
      <c r="BA1630" s="12">
        <v>0</v>
      </c>
      <c r="BB1630" s="12">
        <v>1</v>
      </c>
      <c r="BE1630" s="6">
        <v>45831</v>
      </c>
      <c r="BF1630" t="s">
        <v>59</v>
      </c>
      <c r="BG1630" s="52">
        <v>6</v>
      </c>
    </row>
    <row r="1631" spans="1:59" x14ac:dyDescent="0.2">
      <c r="A1631" s="6">
        <v>45832</v>
      </c>
      <c r="B1631" s="12">
        <v>105.7058</v>
      </c>
      <c r="C1631" s="12">
        <v>139.04140000000001</v>
      </c>
      <c r="D1631" s="12">
        <v>87.165199999999999</v>
      </c>
      <c r="E1631" s="12">
        <v>41.811599999999999</v>
      </c>
      <c r="F1631" s="12">
        <v>238.17179999999999</v>
      </c>
      <c r="G1631" s="12">
        <v>16.630400000000002</v>
      </c>
      <c r="H1631" s="12">
        <v>16.991</v>
      </c>
      <c r="I1631" s="12">
        <v>39.860599999999998</v>
      </c>
      <c r="J1631" s="12">
        <v>16.7027</v>
      </c>
      <c r="K1631" s="12">
        <v>88.716700000000003</v>
      </c>
      <c r="L1631" s="12">
        <v>65.45</v>
      </c>
      <c r="M1631" s="12">
        <v>69.13</v>
      </c>
      <c r="O1631" s="6">
        <v>45832</v>
      </c>
      <c r="P1631" s="7">
        <f t="shared" si="378"/>
        <v>-3.0900939966961295E-2</v>
      </c>
      <c r="Q1631" s="7">
        <f t="shared" si="379"/>
        <v>-2.2796064647992244E-2</v>
      </c>
      <c r="R1631" s="7">
        <f t="shared" si="380"/>
        <v>-2.5623072450858517E-2</v>
      </c>
      <c r="S1631" s="7">
        <f t="shared" si="381"/>
        <v>-3.4017621179761294E-2</v>
      </c>
      <c r="T1631" s="7">
        <f t="shared" si="382"/>
        <v>3.1411698328141953E-2</v>
      </c>
      <c r="U1631" s="7">
        <f t="shared" si="383"/>
        <v>1.0821765858968883E-2</v>
      </c>
      <c r="V1631" s="7">
        <f t="shared" si="384"/>
        <v>-5.8171182357944599E-2</v>
      </c>
      <c r="W1631" s="7">
        <f t="shared" si="385"/>
        <v>-4.495687399942503E-2</v>
      </c>
      <c r="X1631" s="7">
        <f t="shared" si="386"/>
        <v>2.8298907914239791E-3</v>
      </c>
      <c r="Y1631" s="7">
        <f t="shared" si="387"/>
        <v>0</v>
      </c>
      <c r="Z1631" s="7">
        <v>1.0987E-2</v>
      </c>
      <c r="AA1631" s="7">
        <f t="shared" si="388"/>
        <v>-5.802384011637738E-2</v>
      </c>
      <c r="AB1631" s="7">
        <f t="shared" si="389"/>
        <v>-7.2660374911932515E-2</v>
      </c>
      <c r="AE1631" s="6">
        <v>45832</v>
      </c>
      <c r="AF1631" s="7">
        <v>17.48</v>
      </c>
      <c r="AG1631" s="7">
        <v>48.8</v>
      </c>
      <c r="AH1631" s="7">
        <v>92.62</v>
      </c>
      <c r="AI1631" s="7">
        <f t="shared" si="375"/>
        <v>3.6799999999999926</v>
      </c>
      <c r="AJ1631" s="7">
        <v>3.3</v>
      </c>
      <c r="AK1631" s="7">
        <v>35.615000000000002</v>
      </c>
      <c r="AL1631" s="7">
        <f t="shared" si="376"/>
        <v>32.315000000000005</v>
      </c>
      <c r="AM1631" s="7">
        <v>4.33</v>
      </c>
      <c r="AN1631" s="7">
        <v>3.75</v>
      </c>
      <c r="AO1631" s="7">
        <v>4.3</v>
      </c>
      <c r="AP1631" s="7">
        <f t="shared" si="377"/>
        <v>0.54999999999999982</v>
      </c>
      <c r="AQ1631" s="7">
        <v>2.29</v>
      </c>
      <c r="AR1631" s="7">
        <v>120.36450000000001</v>
      </c>
      <c r="AS1631" s="7">
        <v>3317.3998999999999</v>
      </c>
      <c r="AT1631" s="14">
        <v>320.62</v>
      </c>
      <c r="AU1631" s="14">
        <v>100.96550000000001</v>
      </c>
      <c r="AV1631" s="14">
        <v>52.2</v>
      </c>
      <c r="AY1631" s="6">
        <v>45832</v>
      </c>
      <c r="AZ1631" s="12">
        <v>0</v>
      </c>
      <c r="BA1631" s="12">
        <v>0</v>
      </c>
      <c r="BB1631" s="12">
        <v>1</v>
      </c>
      <c r="BE1631" s="6">
        <v>45832</v>
      </c>
      <c r="BF1631" t="s">
        <v>59</v>
      </c>
      <c r="BG1631" s="52">
        <v>6</v>
      </c>
    </row>
    <row r="1632" spans="1:59" x14ac:dyDescent="0.2">
      <c r="A1632" s="6">
        <v>45833</v>
      </c>
      <c r="B1632" s="12">
        <v>105.7351</v>
      </c>
      <c r="C1632" s="12">
        <v>138.73140000000001</v>
      </c>
      <c r="D1632" s="12">
        <v>86.784899999999993</v>
      </c>
      <c r="E1632" s="12">
        <v>41.752499999999998</v>
      </c>
      <c r="F1632" s="12">
        <v>234.56870000000001</v>
      </c>
      <c r="G1632" s="12">
        <v>16.073399999999999</v>
      </c>
      <c r="H1632" s="12">
        <v>17.117000000000001</v>
      </c>
      <c r="I1632" s="12">
        <v>40.333599999999997</v>
      </c>
      <c r="J1632" s="12">
        <v>16.683800000000002</v>
      </c>
      <c r="K1632" s="12">
        <v>88.726399999999998</v>
      </c>
      <c r="L1632" s="12">
        <v>65.98</v>
      </c>
      <c r="M1632" s="12">
        <v>68.400000000000006</v>
      </c>
      <c r="O1632" s="6">
        <v>45833</v>
      </c>
      <c r="P1632" s="7">
        <f t="shared" si="378"/>
        <v>2.7714600332813674E-4</v>
      </c>
      <c r="Q1632" s="7">
        <f t="shared" si="379"/>
        <v>-2.2320409248265537E-3</v>
      </c>
      <c r="R1632" s="7">
        <f t="shared" si="380"/>
        <v>-4.3725252921622123E-3</v>
      </c>
      <c r="S1632" s="7">
        <f t="shared" si="381"/>
        <v>-1.4144832494757242E-3</v>
      </c>
      <c r="T1632" s="7">
        <f t="shared" si="382"/>
        <v>-1.524375326997934E-2</v>
      </c>
      <c r="U1632" s="7">
        <f t="shared" si="383"/>
        <v>-3.4066614099097954E-2</v>
      </c>
      <c r="V1632" s="7">
        <f t="shared" si="384"/>
        <v>7.3883296099056528E-3</v>
      </c>
      <c r="W1632" s="7">
        <f t="shared" si="385"/>
        <v>1.1796501121269537E-2</v>
      </c>
      <c r="X1632" s="7">
        <f t="shared" si="386"/>
        <v>-1.1321942712733772E-3</v>
      </c>
      <c r="Y1632" s="7">
        <f t="shared" si="387"/>
        <v>1.0933082221463021E-4</v>
      </c>
      <c r="Z1632" s="7">
        <v>5.5999999999999995E-4</v>
      </c>
      <c r="AA1632" s="7">
        <f t="shared" si="388"/>
        <v>8.0651734445263603E-3</v>
      </c>
      <c r="AB1632" s="7">
        <f t="shared" si="389"/>
        <v>-1.0615965328668701E-2</v>
      </c>
      <c r="AE1632" s="6">
        <v>45833</v>
      </c>
      <c r="AF1632" s="7">
        <v>16.760000000000002</v>
      </c>
      <c r="AG1632" s="7">
        <v>42.75</v>
      </c>
      <c r="AH1632" s="7">
        <v>91.24</v>
      </c>
      <c r="AI1632" s="7">
        <f t="shared" si="375"/>
        <v>2.4200000000000017</v>
      </c>
      <c r="AJ1632" s="7">
        <v>3.26</v>
      </c>
      <c r="AK1632" s="7">
        <v>35.401000000000003</v>
      </c>
      <c r="AL1632" s="7">
        <f t="shared" si="376"/>
        <v>32.141000000000005</v>
      </c>
      <c r="AM1632" s="7">
        <v>4.33</v>
      </c>
      <c r="AN1632" s="7">
        <v>3.74</v>
      </c>
      <c r="AO1632" s="7">
        <v>4.29</v>
      </c>
      <c r="AP1632" s="7">
        <f t="shared" si="377"/>
        <v>0.54999999999999982</v>
      </c>
      <c r="AQ1632" s="7">
        <v>2.2799999999999998</v>
      </c>
      <c r="AR1632" s="7">
        <v>120.3336</v>
      </c>
      <c r="AS1632" s="7">
        <v>3327.1001000000001</v>
      </c>
      <c r="AT1632" s="14">
        <v>320.62</v>
      </c>
      <c r="AU1632" s="14">
        <v>100.96550000000001</v>
      </c>
      <c r="AV1632" s="14">
        <v>52.2</v>
      </c>
      <c r="AY1632" s="6">
        <v>45833</v>
      </c>
      <c r="AZ1632" s="12">
        <v>0</v>
      </c>
      <c r="BA1632" s="12">
        <v>0</v>
      </c>
      <c r="BB1632" s="12">
        <v>1</v>
      </c>
      <c r="BE1632" s="6">
        <v>45833</v>
      </c>
      <c r="BF1632" t="s">
        <v>59</v>
      </c>
      <c r="BG1632" s="52">
        <v>6</v>
      </c>
    </row>
    <row r="1633" spans="1:59" x14ac:dyDescent="0.2">
      <c r="A1633" s="6">
        <v>45834</v>
      </c>
      <c r="B1633" s="12">
        <v>107.31570000000001</v>
      </c>
      <c r="C1633" s="12">
        <v>139.9034</v>
      </c>
      <c r="D1633" s="12">
        <v>88.627899999999997</v>
      </c>
      <c r="E1633" s="12">
        <v>42.480899999999998</v>
      </c>
      <c r="F1633" s="12">
        <v>240.29589999999999</v>
      </c>
      <c r="G1633" s="12">
        <v>16.680199999999999</v>
      </c>
      <c r="H1633" s="12">
        <v>16.8553</v>
      </c>
      <c r="I1633" s="12">
        <v>40.323799999999999</v>
      </c>
      <c r="J1633" s="12">
        <v>17.165299999999998</v>
      </c>
      <c r="K1633" s="12">
        <v>88.736099999999993</v>
      </c>
      <c r="L1633" s="12">
        <v>66.44</v>
      </c>
      <c r="M1633" s="12">
        <v>68.569999999999993</v>
      </c>
      <c r="O1633" s="6">
        <v>45834</v>
      </c>
      <c r="P1633" s="7">
        <f t="shared" si="378"/>
        <v>1.4838048011507341E-2</v>
      </c>
      <c r="Q1633" s="7">
        <f t="shared" si="379"/>
        <v>8.4124948633025973E-3</v>
      </c>
      <c r="R1633" s="7">
        <f t="shared" si="380"/>
        <v>2.1014063061475758E-2</v>
      </c>
      <c r="S1633" s="7">
        <f t="shared" si="381"/>
        <v>1.7295233406296382E-2</v>
      </c>
      <c r="T1633" s="7">
        <f t="shared" si="382"/>
        <v>2.4122571857540714E-2</v>
      </c>
      <c r="U1633" s="7">
        <f t="shared" si="383"/>
        <v>3.7056655533502354E-2</v>
      </c>
      <c r="V1633" s="7">
        <f t="shared" si="384"/>
        <v>-1.540697431316322E-2</v>
      </c>
      <c r="W1633" s="7">
        <f t="shared" si="385"/>
        <v>-2.4300312304202906E-4</v>
      </c>
      <c r="X1633" s="7">
        <f t="shared" si="386"/>
        <v>2.8451715452037469E-2</v>
      </c>
      <c r="Y1633" s="7">
        <f t="shared" si="387"/>
        <v>1.0931887029271453E-4</v>
      </c>
      <c r="Z1633" s="7">
        <v>7.7929999999999996E-3</v>
      </c>
      <c r="AA1633" s="7">
        <f t="shared" si="388"/>
        <v>6.9476189446586933E-3</v>
      </c>
      <c r="AB1633" s="7">
        <f t="shared" si="389"/>
        <v>2.4822966677680988E-3</v>
      </c>
      <c r="AE1633" s="6">
        <v>45834</v>
      </c>
      <c r="AF1633" s="7">
        <v>16.59</v>
      </c>
      <c r="AG1633" s="7">
        <v>41.86</v>
      </c>
      <c r="AH1633" s="7">
        <v>89.47</v>
      </c>
      <c r="AI1633" s="7">
        <f t="shared" si="375"/>
        <v>2.1299999999999955</v>
      </c>
      <c r="AJ1633" s="7">
        <v>3.23</v>
      </c>
      <c r="AK1633" s="7">
        <v>34.024000000000001</v>
      </c>
      <c r="AL1633" s="7">
        <f t="shared" si="376"/>
        <v>30.794</v>
      </c>
      <c r="AM1633" s="7">
        <v>4.33</v>
      </c>
      <c r="AN1633" s="7">
        <v>3.7</v>
      </c>
      <c r="AO1633" s="7">
        <v>4.26</v>
      </c>
      <c r="AP1633" s="7">
        <f t="shared" si="377"/>
        <v>0.55999999999999961</v>
      </c>
      <c r="AQ1633" s="7">
        <v>2.2799999999999998</v>
      </c>
      <c r="AR1633" s="7">
        <v>119.6451</v>
      </c>
      <c r="AS1633" s="7">
        <v>3333.5</v>
      </c>
      <c r="AT1633" s="14">
        <v>320.62</v>
      </c>
      <c r="AU1633" s="14">
        <v>100.96550000000001</v>
      </c>
      <c r="AV1633" s="14">
        <v>52.2</v>
      </c>
      <c r="AY1633" s="6">
        <v>45834</v>
      </c>
      <c r="AZ1633" s="12">
        <v>0</v>
      </c>
      <c r="BA1633" s="12">
        <v>0</v>
      </c>
      <c r="BB1633" s="12">
        <v>1</v>
      </c>
      <c r="BE1633" s="6">
        <v>45834</v>
      </c>
      <c r="BF1633" t="s">
        <v>59</v>
      </c>
      <c r="BG1633" s="52">
        <v>6</v>
      </c>
    </row>
    <row r="1634" spans="1:59" x14ac:dyDescent="0.2">
      <c r="A1634" s="6">
        <v>45835</v>
      </c>
      <c r="B1634" s="12">
        <v>106.7206</v>
      </c>
      <c r="C1634" s="12">
        <v>139.27379999999999</v>
      </c>
      <c r="D1634" s="12">
        <v>87.925799999999995</v>
      </c>
      <c r="E1634" s="12">
        <v>41.929699999999997</v>
      </c>
      <c r="F1634" s="12">
        <v>238.22139999999999</v>
      </c>
      <c r="G1634" s="12">
        <v>15.6059</v>
      </c>
      <c r="H1634" s="12">
        <v>16.457899999999999</v>
      </c>
      <c r="I1634" s="12">
        <v>39.811399999999999</v>
      </c>
      <c r="J1634" s="12">
        <v>17.184200000000001</v>
      </c>
      <c r="K1634" s="12">
        <v>88.774799999999999</v>
      </c>
      <c r="L1634" s="12">
        <v>66.66</v>
      </c>
      <c r="M1634" s="12">
        <v>69.37</v>
      </c>
      <c r="O1634" s="6">
        <v>45835</v>
      </c>
      <c r="P1634" s="7">
        <f t="shared" si="378"/>
        <v>-5.5607533252220705E-3</v>
      </c>
      <c r="Q1634" s="7">
        <f t="shared" si="379"/>
        <v>-4.5104046273720718E-3</v>
      </c>
      <c r="R1634" s="7">
        <f t="shared" si="380"/>
        <v>-7.9534294785111523E-3</v>
      </c>
      <c r="S1634" s="7">
        <f t="shared" si="381"/>
        <v>-1.3060156774635413E-2</v>
      </c>
      <c r="T1634" s="7">
        <f t="shared" si="382"/>
        <v>-8.6705872350599667E-3</v>
      </c>
      <c r="U1634" s="7">
        <f t="shared" si="383"/>
        <v>-6.6573339384225549E-2</v>
      </c>
      <c r="V1634" s="7">
        <f t="shared" si="384"/>
        <v>-2.3859542307729156E-2</v>
      </c>
      <c r="W1634" s="7">
        <f t="shared" si="385"/>
        <v>-1.2788561916644658E-2</v>
      </c>
      <c r="X1634" s="7">
        <f t="shared" si="386"/>
        <v>1.1004528105109047E-3</v>
      </c>
      <c r="Y1634" s="7">
        <f t="shared" si="387"/>
        <v>4.3602956903648573E-4</v>
      </c>
      <c r="Z1634" s="7">
        <v>4.9560000000000003E-3</v>
      </c>
      <c r="AA1634" s="7">
        <f t="shared" si="388"/>
        <v>3.3057881344994103E-3</v>
      </c>
      <c r="AB1634" s="7">
        <f t="shared" si="389"/>
        <v>1.1599376100936991E-2</v>
      </c>
      <c r="AE1634" s="6">
        <v>45835</v>
      </c>
      <c r="AF1634" s="7">
        <v>16.32</v>
      </c>
      <c r="AG1634" s="7">
        <v>41.23</v>
      </c>
      <c r="AH1634" s="7">
        <v>87.93</v>
      </c>
      <c r="AI1634" s="7">
        <f t="shared" si="375"/>
        <v>2.710000000000008</v>
      </c>
      <c r="AJ1634" s="7">
        <v>3.23</v>
      </c>
      <c r="AK1634" s="7">
        <v>33.087000000000003</v>
      </c>
      <c r="AL1634" s="7">
        <f t="shared" si="376"/>
        <v>29.857000000000003</v>
      </c>
      <c r="AM1634" s="7">
        <v>4.33</v>
      </c>
      <c r="AN1634" s="7">
        <v>3.73</v>
      </c>
      <c r="AO1634" s="7">
        <v>4.29</v>
      </c>
      <c r="AP1634" s="7">
        <f t="shared" si="377"/>
        <v>0.56000000000000005</v>
      </c>
      <c r="AQ1634" s="7">
        <v>2.29</v>
      </c>
      <c r="AR1634" s="7">
        <v>119.65900000000001</v>
      </c>
      <c r="AS1634" s="7">
        <v>3273.7</v>
      </c>
      <c r="AT1634" s="14">
        <v>320.62</v>
      </c>
      <c r="AU1634" s="14">
        <v>100.96550000000001</v>
      </c>
      <c r="AV1634" s="14">
        <v>52.2</v>
      </c>
      <c r="AY1634" s="6">
        <v>45835</v>
      </c>
      <c r="AZ1634" s="12">
        <v>0</v>
      </c>
      <c r="BA1634" s="12">
        <v>0</v>
      </c>
      <c r="BB1634" s="12">
        <v>1</v>
      </c>
      <c r="BE1634" s="6">
        <v>45835</v>
      </c>
      <c r="BF1634" t="s">
        <v>59</v>
      </c>
      <c r="BG1634" s="52">
        <v>6</v>
      </c>
    </row>
    <row r="1635" spans="1:59" x14ac:dyDescent="0.2">
      <c r="A1635" s="6">
        <v>45838</v>
      </c>
      <c r="B1635" s="12">
        <v>105.179</v>
      </c>
      <c r="C1635" s="12">
        <v>138.6927</v>
      </c>
      <c r="D1635" s="12">
        <v>87.506500000000003</v>
      </c>
      <c r="E1635" s="12">
        <v>41.3489</v>
      </c>
      <c r="F1635" s="12">
        <v>241.71530000000001</v>
      </c>
      <c r="G1635" s="12">
        <v>15.496499999999999</v>
      </c>
      <c r="H1635" s="12">
        <v>15.9055</v>
      </c>
      <c r="I1635" s="12">
        <v>38.559899999999999</v>
      </c>
      <c r="J1635" s="12">
        <v>17.118099999999998</v>
      </c>
      <c r="K1635" s="12">
        <v>88.784499999999994</v>
      </c>
      <c r="L1635" s="12">
        <v>66.3</v>
      </c>
      <c r="M1635" s="12">
        <v>68.150000000000006</v>
      </c>
      <c r="O1635" s="6">
        <v>45838</v>
      </c>
      <c r="P1635" s="7">
        <f t="shared" si="378"/>
        <v>-1.4550543735346836E-2</v>
      </c>
      <c r="Q1635" s="7">
        <f t="shared" si="379"/>
        <v>-4.1810854656241436E-3</v>
      </c>
      <c r="R1635" s="7">
        <f t="shared" si="380"/>
        <v>-4.7802006634798831E-3</v>
      </c>
      <c r="S1635" s="7">
        <f t="shared" si="381"/>
        <v>-1.3948587435982011E-2</v>
      </c>
      <c r="T1635" s="7">
        <f t="shared" si="382"/>
        <v>1.4560093963565911E-2</v>
      </c>
      <c r="U1635" s="7">
        <f t="shared" si="383"/>
        <v>-7.0348559066918687E-3</v>
      </c>
      <c r="V1635" s="7">
        <f t="shared" si="384"/>
        <v>-3.4140643730508888E-2</v>
      </c>
      <c r="W1635" s="7">
        <f t="shared" si="385"/>
        <v>-3.1940427059349998E-2</v>
      </c>
      <c r="X1635" s="7">
        <f t="shared" si="386"/>
        <v>-3.8539737461267876E-3</v>
      </c>
      <c r="Y1635" s="7">
        <f t="shared" si="387"/>
        <v>1.0925927292613551E-4</v>
      </c>
      <c r="Z1635" s="7">
        <v>4.7699999999999999E-3</v>
      </c>
      <c r="AA1635" s="7">
        <f t="shared" si="388"/>
        <v>-5.4151756877767682E-3</v>
      </c>
      <c r="AB1635" s="7">
        <f t="shared" si="389"/>
        <v>-1.7743339254668294E-2</v>
      </c>
      <c r="AE1635" s="6">
        <v>45838</v>
      </c>
      <c r="AF1635" s="7">
        <v>16.73</v>
      </c>
      <c r="AG1635" s="7">
        <v>38.89</v>
      </c>
      <c r="AH1635" s="7">
        <v>90.26</v>
      </c>
      <c r="AI1635" s="7">
        <f t="shared" si="375"/>
        <v>1.8500000000000085</v>
      </c>
      <c r="AJ1635" s="7">
        <v>3.26</v>
      </c>
      <c r="AK1635" s="7">
        <v>32.898000000000003</v>
      </c>
      <c r="AL1635" s="7">
        <f t="shared" si="376"/>
        <v>29.638000000000005</v>
      </c>
      <c r="AM1635" s="7">
        <v>4.33</v>
      </c>
      <c r="AN1635" s="7">
        <v>3.72</v>
      </c>
      <c r="AO1635" s="7">
        <v>4.24</v>
      </c>
      <c r="AP1635" s="7">
        <f t="shared" si="377"/>
        <v>0.52</v>
      </c>
      <c r="AQ1635" s="7">
        <v>2.29</v>
      </c>
      <c r="AR1635" s="7">
        <v>119.4088</v>
      </c>
      <c r="AS1635" s="7">
        <v>3294.3998999999999</v>
      </c>
      <c r="AT1635" s="14">
        <v>320.62</v>
      </c>
      <c r="AU1635" s="14">
        <v>100.96550000000001</v>
      </c>
      <c r="AV1635" s="14">
        <v>52.2</v>
      </c>
      <c r="AY1635" s="6">
        <v>45838</v>
      </c>
      <c r="AZ1635" s="12">
        <v>0</v>
      </c>
      <c r="BA1635" s="12">
        <v>0</v>
      </c>
      <c r="BB1635" s="12">
        <v>1</v>
      </c>
      <c r="BE1635" s="6">
        <v>45838</v>
      </c>
      <c r="BF1635" t="s">
        <v>59</v>
      </c>
      <c r="BG1635" s="52">
        <v>6</v>
      </c>
    </row>
    <row r="1636" spans="1:59" x14ac:dyDescent="0.2">
      <c r="A1636" s="6">
        <v>45839</v>
      </c>
      <c r="B1636" s="12">
        <v>106.584</v>
      </c>
      <c r="C1636" s="12">
        <v>140.99789999999999</v>
      </c>
      <c r="D1636" s="12">
        <v>89.700500000000005</v>
      </c>
      <c r="E1636" s="12">
        <v>42.185600000000001</v>
      </c>
      <c r="F1636" s="12">
        <v>234.29069999999999</v>
      </c>
      <c r="G1636" s="12">
        <v>14.8401</v>
      </c>
      <c r="H1636" s="12">
        <v>15.992699999999999</v>
      </c>
      <c r="I1636" s="12">
        <v>39.318600000000004</v>
      </c>
      <c r="J1636" s="12">
        <v>16.815999999999999</v>
      </c>
      <c r="K1636" s="12">
        <v>88.8</v>
      </c>
      <c r="L1636" s="12">
        <v>66.64</v>
      </c>
      <c r="M1636" s="12">
        <v>67.63</v>
      </c>
      <c r="O1636" s="6">
        <v>45839</v>
      </c>
      <c r="P1636" s="7">
        <f t="shared" si="378"/>
        <v>1.3269746052843026E-2</v>
      </c>
      <c r="Q1636" s="7">
        <f t="shared" si="379"/>
        <v>1.64843022934874E-2</v>
      </c>
      <c r="R1636" s="7">
        <f t="shared" si="380"/>
        <v>2.4763266866416535E-2</v>
      </c>
      <c r="S1636" s="7">
        <f t="shared" si="381"/>
        <v>2.0033111642199425E-2</v>
      </c>
      <c r="T1636" s="7">
        <f t="shared" si="382"/>
        <v>-3.1197935295236106E-2</v>
      </c>
      <c r="U1636" s="7">
        <f t="shared" si="383"/>
        <v>-4.3281215714467774E-2</v>
      </c>
      <c r="V1636" s="7">
        <f t="shared" si="384"/>
        <v>5.4674067639548778E-3</v>
      </c>
      <c r="W1636" s="7">
        <f t="shared" si="385"/>
        <v>1.9484812977167483E-2</v>
      </c>
      <c r="X1636" s="7">
        <f t="shared" si="386"/>
        <v>-1.7805569111708445E-2</v>
      </c>
      <c r="Y1636" s="7">
        <f t="shared" si="387"/>
        <v>1.7456478509505496E-4</v>
      </c>
      <c r="Z1636" s="7">
        <v>-3.2400000000000001E-4</v>
      </c>
      <c r="AA1636" s="7">
        <f t="shared" si="388"/>
        <v>5.1151006667704089E-3</v>
      </c>
      <c r="AB1636" s="7">
        <f t="shared" si="389"/>
        <v>-7.6594865556932346E-3</v>
      </c>
      <c r="AE1636" s="6">
        <v>45839</v>
      </c>
      <c r="AF1636" s="7">
        <v>16.829999999999998</v>
      </c>
      <c r="AG1636" s="7">
        <v>38</v>
      </c>
      <c r="AH1636" s="7">
        <v>93.48</v>
      </c>
      <c r="AI1636" s="7">
        <f t="shared" si="375"/>
        <v>0.98999999999999488</v>
      </c>
      <c r="AJ1636" s="7">
        <v>3.14</v>
      </c>
      <c r="AK1636" s="7">
        <v>33.692999999999998</v>
      </c>
      <c r="AL1636" s="7">
        <f t="shared" si="376"/>
        <v>30.552999999999997</v>
      </c>
      <c r="AM1636" s="7">
        <v>4.33</v>
      </c>
      <c r="AN1636" s="7">
        <v>3.78</v>
      </c>
      <c r="AO1636" s="7">
        <v>4.26</v>
      </c>
      <c r="AP1636" s="7">
        <f t="shared" si="377"/>
        <v>0.48</v>
      </c>
      <c r="AQ1636" s="7">
        <v>2.29</v>
      </c>
      <c r="AR1636" s="7">
        <v>119.3436</v>
      </c>
      <c r="AS1636" s="7">
        <v>3336.7</v>
      </c>
      <c r="AT1636" s="14">
        <v>322.16899999999998</v>
      </c>
      <c r="AU1636" s="14">
        <v>101.89400000000001</v>
      </c>
      <c r="AV1636" s="14">
        <v>61.7</v>
      </c>
      <c r="AY1636" s="6">
        <v>45839</v>
      </c>
      <c r="AZ1636" s="12">
        <v>0</v>
      </c>
      <c r="BA1636" s="12">
        <v>0</v>
      </c>
      <c r="BB1636" s="12">
        <v>0</v>
      </c>
      <c r="BE1636" s="6">
        <v>45839</v>
      </c>
      <c r="BF1636" t="s">
        <v>60</v>
      </c>
      <c r="BG1636" s="52">
        <v>0</v>
      </c>
    </row>
    <row r="1637" spans="1:59" x14ac:dyDescent="0.2">
      <c r="A1637" s="6">
        <v>45840</v>
      </c>
      <c r="B1637" s="12">
        <v>108.35</v>
      </c>
      <c r="C1637" s="12">
        <v>143.3322</v>
      </c>
      <c r="D1637" s="12">
        <v>92.089500000000001</v>
      </c>
      <c r="E1637" s="12">
        <v>43.238700000000001</v>
      </c>
      <c r="F1637" s="12">
        <v>238.48939999999999</v>
      </c>
      <c r="G1637" s="12">
        <v>15.3772</v>
      </c>
      <c r="H1637" s="12">
        <v>16.467600000000001</v>
      </c>
      <c r="I1637" s="12">
        <v>41.240200000000002</v>
      </c>
      <c r="J1637" s="12">
        <v>16.9009</v>
      </c>
      <c r="K1637" s="12">
        <v>88.809799999999996</v>
      </c>
      <c r="L1637" s="12">
        <v>68.66</v>
      </c>
      <c r="M1637" s="12">
        <v>70.8</v>
      </c>
      <c r="O1637" s="6">
        <v>45840</v>
      </c>
      <c r="P1637" s="7">
        <f t="shared" si="378"/>
        <v>1.643332132445717E-2</v>
      </c>
      <c r="Q1637" s="7">
        <f t="shared" si="379"/>
        <v>1.6420016361258109E-2</v>
      </c>
      <c r="R1637" s="7">
        <f t="shared" si="380"/>
        <v>2.6284587062142584E-2</v>
      </c>
      <c r="S1637" s="7">
        <f t="shared" si="381"/>
        <v>2.465699698268348E-2</v>
      </c>
      <c r="T1637" s="7">
        <f t="shared" si="382"/>
        <v>1.776221287195855E-2</v>
      </c>
      <c r="U1637" s="7">
        <f t="shared" si="383"/>
        <v>3.5552916626154847E-2</v>
      </c>
      <c r="V1637" s="7">
        <f t="shared" si="384"/>
        <v>2.9262445955369962E-2</v>
      </c>
      <c r="W1637" s="7">
        <f t="shared" si="385"/>
        <v>4.7715819442369654E-2</v>
      </c>
      <c r="X1637" s="7">
        <f t="shared" si="386"/>
        <v>5.0360608143352201E-3</v>
      </c>
      <c r="Y1637" s="7">
        <f t="shared" si="387"/>
        <v>1.1035427110370801E-4</v>
      </c>
      <c r="Z1637" s="7">
        <v>4.5230000000000001E-3</v>
      </c>
      <c r="AA1637" s="7">
        <f t="shared" si="388"/>
        <v>2.9861790170958611E-2</v>
      </c>
      <c r="AB1637" s="7">
        <f t="shared" si="389"/>
        <v>4.5807329112825555E-2</v>
      </c>
      <c r="AE1637" s="6">
        <v>45840</v>
      </c>
      <c r="AF1637" s="7">
        <v>16.64</v>
      </c>
      <c r="AG1637" s="7">
        <v>40.24</v>
      </c>
      <c r="AH1637" s="7">
        <v>91.37</v>
      </c>
      <c r="AI1637" s="7">
        <f t="shared" si="375"/>
        <v>2.1400000000000006</v>
      </c>
      <c r="AJ1637" s="7">
        <v>3.1</v>
      </c>
      <c r="AK1637" s="7">
        <v>33.591000000000001</v>
      </c>
      <c r="AL1637" s="7">
        <f t="shared" si="376"/>
        <v>30.491</v>
      </c>
      <c r="AM1637" s="7">
        <v>4.33</v>
      </c>
      <c r="AN1637" s="7">
        <v>3.78</v>
      </c>
      <c r="AO1637" s="7">
        <v>4.3</v>
      </c>
      <c r="AP1637" s="7">
        <f t="shared" si="377"/>
        <v>0.52</v>
      </c>
      <c r="AQ1637" s="7">
        <v>2.2999999999999998</v>
      </c>
      <c r="AR1637" s="7">
        <v>119.30370000000001</v>
      </c>
      <c r="AS1637" s="7">
        <v>3348</v>
      </c>
      <c r="AT1637" s="14">
        <v>322.16899999999998</v>
      </c>
      <c r="AU1637" s="14">
        <v>101.89400000000001</v>
      </c>
      <c r="AV1637" s="14">
        <v>61.7</v>
      </c>
      <c r="AY1637" s="6">
        <v>45840</v>
      </c>
      <c r="AZ1637" s="12">
        <v>0</v>
      </c>
      <c r="BA1637" s="12">
        <v>0</v>
      </c>
      <c r="BB1637" s="12">
        <v>0</v>
      </c>
      <c r="BE1637" s="6">
        <v>45840</v>
      </c>
      <c r="BF1637" t="s">
        <v>60</v>
      </c>
      <c r="BG1637" s="52">
        <v>0</v>
      </c>
    </row>
    <row r="1638" spans="1:59" x14ac:dyDescent="0.2">
      <c r="A1638" s="6">
        <v>45841</v>
      </c>
      <c r="B1638" s="12">
        <v>109.47199999999999</v>
      </c>
      <c r="C1638" s="12">
        <v>143.71</v>
      </c>
      <c r="D1638" s="12">
        <v>91.348399999999998</v>
      </c>
      <c r="E1638" s="12">
        <v>43.110799999999998</v>
      </c>
      <c r="F1638" s="12">
        <v>237.8442</v>
      </c>
      <c r="G1638" s="12">
        <v>15.476599999999999</v>
      </c>
      <c r="H1638" s="12">
        <v>16.9038</v>
      </c>
      <c r="I1638" s="12">
        <v>41.831499999999998</v>
      </c>
      <c r="J1638" s="12">
        <v>16.966999999999999</v>
      </c>
      <c r="K1638" s="12">
        <v>88.8583</v>
      </c>
      <c r="L1638" s="12">
        <v>68.13</v>
      </c>
      <c r="M1638" s="12">
        <v>70.42</v>
      </c>
      <c r="O1638" s="6">
        <v>45841</v>
      </c>
      <c r="P1638" s="7">
        <f t="shared" si="378"/>
        <v>1.0302080812826029E-2</v>
      </c>
      <c r="Q1638" s="7">
        <f t="shared" si="379"/>
        <v>2.6323670746616549E-3</v>
      </c>
      <c r="R1638" s="7">
        <f t="shared" si="380"/>
        <v>-8.0801626287389725E-3</v>
      </c>
      <c r="S1638" s="7">
        <f t="shared" si="381"/>
        <v>-2.9623817980274901E-3</v>
      </c>
      <c r="T1638" s="7">
        <f t="shared" si="382"/>
        <v>-2.70902743196925E-3</v>
      </c>
      <c r="U1638" s="7">
        <f t="shared" si="383"/>
        <v>6.4433129075160151E-3</v>
      </c>
      <c r="V1638" s="7">
        <f t="shared" si="384"/>
        <v>2.6143634643144804E-2</v>
      </c>
      <c r="W1638" s="7">
        <f t="shared" si="385"/>
        <v>1.4236135444679984E-2</v>
      </c>
      <c r="X1638" s="7">
        <f t="shared" si="386"/>
        <v>3.9034061118719027E-3</v>
      </c>
      <c r="Y1638" s="7">
        <f t="shared" si="387"/>
        <v>5.4596183788437297E-4</v>
      </c>
      <c r="Z1638" s="7">
        <v>7.8499999999999993E-3</v>
      </c>
      <c r="AA1638" s="7">
        <f t="shared" si="388"/>
        <v>-7.7491432439692649E-3</v>
      </c>
      <c r="AB1638" s="7">
        <f t="shared" si="389"/>
        <v>-5.3816869727675576E-3</v>
      </c>
      <c r="AE1638" s="6">
        <v>45841</v>
      </c>
      <c r="AF1638" s="7">
        <v>16.38</v>
      </c>
      <c r="AG1638" s="7">
        <v>37.75</v>
      </c>
      <c r="AH1638" s="7">
        <v>86.09</v>
      </c>
      <c r="AI1638" s="7">
        <f t="shared" si="375"/>
        <v>2.2900000000000063</v>
      </c>
      <c r="AJ1638" s="7">
        <v>3.24</v>
      </c>
      <c r="AK1638" s="7">
        <v>33.621000000000002</v>
      </c>
      <c r="AL1638" s="7">
        <f t="shared" si="376"/>
        <v>30.381</v>
      </c>
      <c r="AM1638" s="7">
        <v>4.33</v>
      </c>
      <c r="AN1638" s="7">
        <v>3.88</v>
      </c>
      <c r="AO1638" s="7">
        <v>4.3499999999999996</v>
      </c>
      <c r="AP1638" s="7">
        <f t="shared" si="377"/>
        <v>0.46999999999999975</v>
      </c>
      <c r="AQ1638" s="7">
        <v>2.33</v>
      </c>
      <c r="AR1638" s="7">
        <v>119.23820000000001</v>
      </c>
      <c r="AS1638" s="7">
        <v>3331.6001000000001</v>
      </c>
      <c r="AT1638" s="14">
        <v>322.16899999999998</v>
      </c>
      <c r="AU1638" s="14">
        <v>101.89400000000001</v>
      </c>
      <c r="AV1638" s="14">
        <v>61.7</v>
      </c>
      <c r="AY1638" s="6">
        <v>45841</v>
      </c>
      <c r="AZ1638" s="12">
        <v>0</v>
      </c>
      <c r="BA1638" s="12">
        <v>0</v>
      </c>
      <c r="BB1638" s="12">
        <v>0</v>
      </c>
      <c r="BE1638" s="6">
        <v>45841</v>
      </c>
      <c r="BF1638" t="s">
        <v>60</v>
      </c>
      <c r="BG1638" s="52">
        <v>0</v>
      </c>
    </row>
    <row r="1639" spans="1:59" x14ac:dyDescent="0.2">
      <c r="A1639" s="6">
        <v>45845</v>
      </c>
      <c r="B1639" s="12">
        <v>108.4085</v>
      </c>
      <c r="C1639" s="12">
        <v>142.7704</v>
      </c>
      <c r="D1639" s="12">
        <v>90.246600000000001</v>
      </c>
      <c r="E1639" s="12">
        <v>42.667900000000003</v>
      </c>
      <c r="F1639" s="12">
        <v>236.7921</v>
      </c>
      <c r="G1639" s="12">
        <v>15.078799999999999</v>
      </c>
      <c r="H1639" s="12">
        <v>17.9603</v>
      </c>
      <c r="I1639" s="12">
        <v>42.560699999999997</v>
      </c>
      <c r="J1639" s="12">
        <v>16.7593</v>
      </c>
      <c r="K1639" s="12">
        <v>88.867999999999995</v>
      </c>
      <c r="L1639" s="12">
        <v>69.16</v>
      </c>
      <c r="M1639" s="12">
        <v>71.95</v>
      </c>
      <c r="O1639" s="6">
        <v>45845</v>
      </c>
      <c r="P1639" s="7">
        <f t="shared" si="378"/>
        <v>-9.7623095796762985E-3</v>
      </c>
      <c r="Q1639" s="7">
        <f t="shared" si="379"/>
        <v>-6.5596345799090704E-3</v>
      </c>
      <c r="R1639" s="7">
        <f t="shared" si="380"/>
        <v>-1.2134844245481408E-2</v>
      </c>
      <c r="S1639" s="7">
        <f t="shared" si="381"/>
        <v>-1.0326664682439663E-2</v>
      </c>
      <c r="T1639" s="7">
        <f t="shared" si="382"/>
        <v>-4.4332964974411436E-3</v>
      </c>
      <c r="U1639" s="7">
        <f t="shared" si="383"/>
        <v>-2.6039421977988503E-2</v>
      </c>
      <c r="V1639" s="7">
        <f t="shared" si="384"/>
        <v>6.062531779614292E-2</v>
      </c>
      <c r="W1639" s="7">
        <f t="shared" si="385"/>
        <v>1.7281648024350074E-2</v>
      </c>
      <c r="X1639" s="7">
        <f t="shared" si="386"/>
        <v>-1.2316952988878841E-2</v>
      </c>
      <c r="Y1639" s="7">
        <f t="shared" si="387"/>
        <v>1.0915660776852527E-4</v>
      </c>
      <c r="Z1639" s="7">
        <v>-7.4799999999999997E-3</v>
      </c>
      <c r="AA1639" s="7">
        <f t="shared" si="388"/>
        <v>1.5005016029512911E-2</v>
      </c>
      <c r="AB1639" s="7">
        <f t="shared" si="389"/>
        <v>2.1494119606470481E-2</v>
      </c>
      <c r="AE1639" s="6">
        <v>45845</v>
      </c>
      <c r="AF1639" s="7">
        <v>17.79</v>
      </c>
      <c r="AG1639" s="7">
        <v>41.23</v>
      </c>
      <c r="AH1639" s="7">
        <v>88.53</v>
      </c>
      <c r="AI1639" s="7">
        <f t="shared" si="375"/>
        <v>2.7900000000000063</v>
      </c>
      <c r="AJ1639" s="7">
        <v>3.24</v>
      </c>
      <c r="AK1639" s="7">
        <v>33.621000000000002</v>
      </c>
      <c r="AL1639" s="7">
        <f t="shared" si="376"/>
        <v>30.381</v>
      </c>
      <c r="AM1639" s="7">
        <v>4.33</v>
      </c>
      <c r="AN1639" s="7">
        <v>3.9</v>
      </c>
      <c r="AO1639" s="7">
        <v>4.4000000000000004</v>
      </c>
      <c r="AP1639" s="7">
        <f t="shared" si="377"/>
        <v>0.50000000000000044</v>
      </c>
      <c r="AQ1639" s="7">
        <v>2.35</v>
      </c>
      <c r="AR1639" s="7">
        <v>119.62009999999999</v>
      </c>
      <c r="AS1639" s="7">
        <v>3332.2</v>
      </c>
      <c r="AT1639" s="14">
        <v>322.16899999999998</v>
      </c>
      <c r="AU1639" s="14">
        <v>101.89400000000001</v>
      </c>
      <c r="AV1639" s="14">
        <v>61.7</v>
      </c>
      <c r="AY1639" s="6">
        <v>45845</v>
      </c>
      <c r="AZ1639" s="12">
        <v>0</v>
      </c>
      <c r="BA1639" s="12">
        <v>0</v>
      </c>
      <c r="BB1639" s="12">
        <v>0</v>
      </c>
      <c r="BE1639" s="6">
        <v>45845</v>
      </c>
      <c r="BF1639" t="s">
        <v>60</v>
      </c>
      <c r="BG1639" s="52">
        <v>0</v>
      </c>
    </row>
    <row r="1640" spans="1:59" x14ac:dyDescent="0.2">
      <c r="A1640" s="6">
        <v>45846</v>
      </c>
      <c r="B1640" s="12">
        <v>111.4136</v>
      </c>
      <c r="C1640" s="12">
        <v>148.42699999999999</v>
      </c>
      <c r="D1640" s="12">
        <v>93.405900000000003</v>
      </c>
      <c r="E1640" s="12">
        <v>45.030099999999997</v>
      </c>
      <c r="F1640" s="12">
        <v>235.02529999999999</v>
      </c>
      <c r="G1640" s="12">
        <v>15.675599999999999</v>
      </c>
      <c r="H1640" s="12">
        <v>17.708300000000001</v>
      </c>
      <c r="I1640" s="12">
        <v>42.255200000000002</v>
      </c>
      <c r="J1640" s="12">
        <v>16.8065</v>
      </c>
      <c r="K1640" s="12">
        <v>88.867999999999995</v>
      </c>
      <c r="L1640" s="12">
        <v>69.55</v>
      </c>
      <c r="M1640" s="12">
        <v>72.5</v>
      </c>
      <c r="O1640" s="6">
        <v>45846</v>
      </c>
      <c r="P1640" s="7">
        <f t="shared" si="378"/>
        <v>2.7342903411471785E-2</v>
      </c>
      <c r="Q1640" s="7">
        <f t="shared" si="379"/>
        <v>3.885550937864006E-2</v>
      </c>
      <c r="R1640" s="7">
        <f t="shared" si="380"/>
        <v>3.440858903144528E-2</v>
      </c>
      <c r="S1640" s="7">
        <f t="shared" si="381"/>
        <v>5.3884273969012214E-2</v>
      </c>
      <c r="T1640" s="7">
        <f t="shared" si="382"/>
        <v>-7.489373043106433E-3</v>
      </c>
      <c r="U1640" s="7">
        <f t="shared" si="383"/>
        <v>3.8815579481693611E-2</v>
      </c>
      <c r="V1640" s="7">
        <f t="shared" si="384"/>
        <v>-1.4130310298979905E-2</v>
      </c>
      <c r="W1640" s="7">
        <f t="shared" si="385"/>
        <v>-7.2038691136366902E-3</v>
      </c>
      <c r="X1640" s="7">
        <f t="shared" si="386"/>
        <v>2.8123882708473423E-3</v>
      </c>
      <c r="Y1640" s="7">
        <f t="shared" si="387"/>
        <v>0</v>
      </c>
      <c r="Z1640" s="7">
        <v>-5.4799999999999998E-4</v>
      </c>
      <c r="AA1640" s="7">
        <f t="shared" si="388"/>
        <v>5.6232575543622605E-3</v>
      </c>
      <c r="AB1640" s="7">
        <f t="shared" si="389"/>
        <v>7.6151285272521218E-3</v>
      </c>
      <c r="AE1640" s="6">
        <v>45846</v>
      </c>
      <c r="AF1640" s="7">
        <v>16.809999999999999</v>
      </c>
      <c r="AG1640" s="7">
        <v>35.71</v>
      </c>
      <c r="AH1640" s="7">
        <v>88.05</v>
      </c>
      <c r="AI1640" s="7">
        <f t="shared" si="375"/>
        <v>2.9500000000000028</v>
      </c>
      <c r="AJ1640" s="7">
        <v>3.2</v>
      </c>
      <c r="AK1640" s="7">
        <v>34.219000000000001</v>
      </c>
      <c r="AL1640" s="7">
        <f t="shared" si="376"/>
        <v>31.019000000000002</v>
      </c>
      <c r="AM1640" s="7">
        <v>4.33</v>
      </c>
      <c r="AN1640" s="7">
        <v>3.9</v>
      </c>
      <c r="AO1640" s="7">
        <v>4.42</v>
      </c>
      <c r="AP1640" s="7">
        <f t="shared" si="377"/>
        <v>0.52</v>
      </c>
      <c r="AQ1640" s="7">
        <v>2.35</v>
      </c>
      <c r="AR1640" s="7">
        <v>119.83710000000001</v>
      </c>
      <c r="AS1640" s="7">
        <v>3307</v>
      </c>
      <c r="AT1640" s="14">
        <v>322.16899999999998</v>
      </c>
      <c r="AU1640" s="14">
        <v>101.89400000000001</v>
      </c>
      <c r="AV1640" s="14">
        <v>61.7</v>
      </c>
      <c r="AY1640" s="6">
        <v>45846</v>
      </c>
      <c r="AZ1640" s="12">
        <v>0</v>
      </c>
      <c r="BA1640" s="12">
        <v>0</v>
      </c>
      <c r="BB1640" s="12">
        <v>0</v>
      </c>
      <c r="BE1640" s="6">
        <v>45846</v>
      </c>
      <c r="BF1640" t="s">
        <v>60</v>
      </c>
      <c r="BG1640" s="52">
        <v>0</v>
      </c>
    </row>
    <row r="1641" spans="1:59" x14ac:dyDescent="0.2">
      <c r="A1641" s="6">
        <v>45847</v>
      </c>
      <c r="B1641" s="12">
        <v>111.0331</v>
      </c>
      <c r="C1641" s="12">
        <v>148.2139</v>
      </c>
      <c r="D1641" s="12">
        <v>92.177300000000002</v>
      </c>
      <c r="E1641" s="12">
        <v>44.852899999999998</v>
      </c>
      <c r="F1641" s="12">
        <v>234.21129999999999</v>
      </c>
      <c r="G1641" s="12">
        <v>16.332000000000001</v>
      </c>
      <c r="H1641" s="12">
        <v>17.359300000000001</v>
      </c>
      <c r="I1641" s="12">
        <v>41.112099999999998</v>
      </c>
      <c r="J1641" s="12">
        <v>16.6555</v>
      </c>
      <c r="K1641" s="12">
        <v>88.877700000000004</v>
      </c>
      <c r="L1641" s="12">
        <v>69.61</v>
      </c>
      <c r="M1641" s="12">
        <v>71.98</v>
      </c>
      <c r="O1641" s="6">
        <v>45847</v>
      </c>
      <c r="P1641" s="7">
        <f t="shared" si="378"/>
        <v>-3.4210475687030469E-3</v>
      </c>
      <c r="Q1641" s="7">
        <f t="shared" si="379"/>
        <v>-1.4367542483714629E-3</v>
      </c>
      <c r="R1641" s="7">
        <f t="shared" si="380"/>
        <v>-1.3240616059755591E-2</v>
      </c>
      <c r="S1641" s="7">
        <f t="shared" si="381"/>
        <v>-3.9429086605997999E-3</v>
      </c>
      <c r="T1641" s="7">
        <f t="shared" si="382"/>
        <v>-3.4694685645751187E-3</v>
      </c>
      <c r="U1641" s="7">
        <f t="shared" si="383"/>
        <v>4.1021010158948622E-2</v>
      </c>
      <c r="V1641" s="7">
        <f t="shared" si="384"/>
        <v>-1.9905070383176619E-2</v>
      </c>
      <c r="W1641" s="7">
        <f t="shared" si="385"/>
        <v>-2.7424941086106051E-2</v>
      </c>
      <c r="X1641" s="7">
        <f t="shared" si="386"/>
        <v>-9.0252241330393626E-3</v>
      </c>
      <c r="Y1641" s="7">
        <f t="shared" si="387"/>
        <v>1.0914469390414753E-4</v>
      </c>
      <c r="Z1641" s="7">
        <v>5.9789999999999999E-3</v>
      </c>
      <c r="AA1641" s="7">
        <f t="shared" si="388"/>
        <v>8.6231681112316344E-4</v>
      </c>
      <c r="AB1641" s="7">
        <f t="shared" si="389"/>
        <v>-7.1982592097444079E-3</v>
      </c>
      <c r="AE1641" s="6">
        <v>45847</v>
      </c>
      <c r="AF1641" s="7">
        <v>15.94</v>
      </c>
      <c r="AG1641" s="7">
        <v>34.17</v>
      </c>
      <c r="AH1641" s="7">
        <v>84.31</v>
      </c>
      <c r="AI1641" s="7">
        <f t="shared" si="375"/>
        <v>2.3700000000000045</v>
      </c>
      <c r="AJ1641" s="7">
        <v>3.08</v>
      </c>
      <c r="AK1641" s="7">
        <v>34.304000000000002</v>
      </c>
      <c r="AL1641" s="7">
        <f t="shared" si="376"/>
        <v>31.224000000000004</v>
      </c>
      <c r="AM1641" s="7">
        <v>4.33</v>
      </c>
      <c r="AN1641" s="7">
        <v>3.86</v>
      </c>
      <c r="AO1641" s="7">
        <v>4.34</v>
      </c>
      <c r="AP1641" s="7">
        <f t="shared" si="377"/>
        <v>0.48</v>
      </c>
      <c r="AQ1641" s="7">
        <v>2.33</v>
      </c>
      <c r="AR1641" s="7">
        <v>119.7311</v>
      </c>
      <c r="AS1641" s="7">
        <v>3311.6001000000001</v>
      </c>
      <c r="AT1641" s="14">
        <v>322.16899999999998</v>
      </c>
      <c r="AU1641" s="14">
        <v>101.89400000000001</v>
      </c>
      <c r="AV1641" s="14">
        <v>61.7</v>
      </c>
      <c r="AY1641" s="6">
        <v>45847</v>
      </c>
      <c r="AZ1641" s="12">
        <v>0</v>
      </c>
      <c r="BA1641" s="12">
        <v>0</v>
      </c>
      <c r="BB1641" s="12">
        <v>0</v>
      </c>
      <c r="BE1641" s="6">
        <v>45847</v>
      </c>
      <c r="BF1641" t="s">
        <v>60</v>
      </c>
      <c r="BG1641" s="52">
        <v>0</v>
      </c>
    </row>
    <row r="1642" spans="1:59" x14ac:dyDescent="0.2">
      <c r="A1642" s="6">
        <v>45848</v>
      </c>
      <c r="B1642" s="12">
        <v>112.1356</v>
      </c>
      <c r="C1642" s="12">
        <v>149.3278</v>
      </c>
      <c r="D1642" s="12">
        <v>92.996399999999994</v>
      </c>
      <c r="E1642" s="12">
        <v>45.128500000000003</v>
      </c>
      <c r="F1642" s="12">
        <v>232.4941</v>
      </c>
      <c r="G1642" s="12">
        <v>16.7697</v>
      </c>
      <c r="H1642" s="12">
        <v>17.8827</v>
      </c>
      <c r="I1642" s="12">
        <v>44.886299999999999</v>
      </c>
      <c r="J1642" s="12">
        <v>16.4666</v>
      </c>
      <c r="K1642" s="12">
        <v>88.897199999999998</v>
      </c>
      <c r="L1642" s="12">
        <v>67.78</v>
      </c>
      <c r="M1642" s="12">
        <v>70.38</v>
      </c>
      <c r="O1642" s="6">
        <v>45848</v>
      </c>
      <c r="P1642" s="7">
        <f t="shared" si="378"/>
        <v>9.8804981990115361E-3</v>
      </c>
      <c r="Q1642" s="7">
        <f t="shared" si="379"/>
        <v>7.4873888524310565E-3</v>
      </c>
      <c r="R1642" s="7">
        <f t="shared" si="380"/>
        <v>8.8468863817615945E-3</v>
      </c>
      <c r="S1642" s="7">
        <f t="shared" si="381"/>
        <v>6.1257295799709037E-3</v>
      </c>
      <c r="T1642" s="7">
        <f t="shared" si="382"/>
        <v>-7.3588509978356545E-3</v>
      </c>
      <c r="U1642" s="7">
        <f t="shared" si="383"/>
        <v>2.6447313130119981E-2</v>
      </c>
      <c r="V1642" s="7">
        <f t="shared" si="384"/>
        <v>2.9705379217829821E-2</v>
      </c>
      <c r="W1642" s="7">
        <f t="shared" si="385"/>
        <v>8.7830143627626395E-2</v>
      </c>
      <c r="X1642" s="7">
        <f t="shared" si="386"/>
        <v>-1.1406405275156004E-2</v>
      </c>
      <c r="Y1642" s="7">
        <f t="shared" si="387"/>
        <v>2.1937855207003319E-4</v>
      </c>
      <c r="Z1642" s="7">
        <v>2.8159999999999999E-3</v>
      </c>
      <c r="AA1642" s="7">
        <f t="shared" si="388"/>
        <v>-2.6641069001669761E-2</v>
      </c>
      <c r="AB1642" s="7">
        <f t="shared" si="389"/>
        <v>-2.2479170757445679E-2</v>
      </c>
      <c r="AE1642" s="6">
        <v>45848</v>
      </c>
      <c r="AF1642" s="7">
        <v>15.78</v>
      </c>
      <c r="AG1642" s="7">
        <v>32.799999999999997</v>
      </c>
      <c r="AH1642" s="7">
        <v>81.58</v>
      </c>
      <c r="AI1642" s="7">
        <f t="shared" si="375"/>
        <v>2.5999999999999943</v>
      </c>
      <c r="AJ1642" s="7">
        <v>3.11</v>
      </c>
      <c r="AK1642" s="7">
        <v>35.17</v>
      </c>
      <c r="AL1642" s="7">
        <f t="shared" si="376"/>
        <v>32.06</v>
      </c>
      <c r="AM1642" s="7">
        <v>4.33</v>
      </c>
      <c r="AN1642" s="7">
        <v>3.86</v>
      </c>
      <c r="AO1642" s="7">
        <v>4.3499999999999996</v>
      </c>
      <c r="AP1642" s="7">
        <f t="shared" si="377"/>
        <v>0.48999999999999977</v>
      </c>
      <c r="AQ1642" s="7">
        <v>2.34</v>
      </c>
      <c r="AR1642" s="7">
        <v>119.8343</v>
      </c>
      <c r="AS1642" s="7">
        <v>3317.3998999999999</v>
      </c>
      <c r="AT1642" s="14">
        <v>322.16899999999998</v>
      </c>
      <c r="AU1642" s="14">
        <v>101.89400000000001</v>
      </c>
      <c r="AV1642" s="14">
        <v>61.7</v>
      </c>
      <c r="AY1642" s="6">
        <v>45848</v>
      </c>
      <c r="AZ1642" s="12">
        <v>0</v>
      </c>
      <c r="BA1642" s="12">
        <v>0</v>
      </c>
      <c r="BB1642" s="12">
        <v>0</v>
      </c>
      <c r="BE1642" s="6">
        <v>45848</v>
      </c>
      <c r="BF1642" t="s">
        <v>60</v>
      </c>
      <c r="BG1642" s="52">
        <v>0</v>
      </c>
    </row>
    <row r="1643" spans="1:59" x14ac:dyDescent="0.2">
      <c r="A1643" s="6">
        <v>45849</v>
      </c>
      <c r="B1643" s="12">
        <v>112.62350000000001</v>
      </c>
      <c r="C1643" s="12">
        <v>150.43199999999999</v>
      </c>
      <c r="D1643" s="12">
        <v>93.230400000000003</v>
      </c>
      <c r="E1643" s="12">
        <v>45.581299999999999</v>
      </c>
      <c r="F1643" s="12">
        <v>233.48670000000001</v>
      </c>
      <c r="G1643" s="12">
        <v>17.784199999999998</v>
      </c>
      <c r="H1643" s="12">
        <v>18.493400000000001</v>
      </c>
      <c r="I1643" s="12">
        <v>44.748399999999997</v>
      </c>
      <c r="J1643" s="12">
        <v>16.485499999999998</v>
      </c>
      <c r="K1643" s="12">
        <v>88.916600000000003</v>
      </c>
      <c r="L1643" s="12">
        <v>69.63</v>
      </c>
      <c r="M1643" s="12">
        <v>72.06</v>
      </c>
      <c r="O1643" s="6">
        <v>45849</v>
      </c>
      <c r="P1643" s="7">
        <f t="shared" si="378"/>
        <v>4.341544047550272E-3</v>
      </c>
      <c r="Q1643" s="7">
        <f t="shared" si="379"/>
        <v>7.3672653527735478E-3</v>
      </c>
      <c r="R1643" s="7">
        <f t="shared" si="380"/>
        <v>2.5130660372434089E-3</v>
      </c>
      <c r="S1643" s="7">
        <f t="shared" si="381"/>
        <v>9.9835687199647874E-3</v>
      </c>
      <c r="T1643" s="7">
        <f t="shared" si="382"/>
        <v>4.2602678105933371E-3</v>
      </c>
      <c r="U1643" s="7">
        <f t="shared" si="383"/>
        <v>5.8736736075087122E-2</v>
      </c>
      <c r="V1643" s="7">
        <f t="shared" si="384"/>
        <v>3.3580146618279544E-2</v>
      </c>
      <c r="W1643" s="7">
        <f t="shared" si="385"/>
        <v>-3.0769358027132455E-3</v>
      </c>
      <c r="X1643" s="7">
        <f t="shared" si="386"/>
        <v>1.1471197327341998E-3</v>
      </c>
      <c r="Y1643" s="7">
        <f t="shared" si="387"/>
        <v>2.182057869184428E-4</v>
      </c>
      <c r="Z1643" s="7">
        <v>-3.5209999999999998E-3</v>
      </c>
      <c r="AA1643" s="7">
        <f t="shared" si="388"/>
        <v>2.6928342775549931E-2</v>
      </c>
      <c r="AB1643" s="7">
        <f t="shared" si="389"/>
        <v>2.3589973426508117E-2</v>
      </c>
      <c r="AE1643" s="6">
        <v>45849</v>
      </c>
      <c r="AF1643" s="7">
        <v>16.399999999999999</v>
      </c>
      <c r="AG1643" s="7">
        <v>37.06</v>
      </c>
      <c r="AH1643" s="7">
        <v>85.48</v>
      </c>
      <c r="AI1643" s="7">
        <f t="shared" si="375"/>
        <v>2.4300000000000068</v>
      </c>
      <c r="AJ1643" s="7">
        <v>3.22</v>
      </c>
      <c r="AK1643" s="7">
        <v>35.561</v>
      </c>
      <c r="AL1643" s="7">
        <f t="shared" si="376"/>
        <v>32.341000000000001</v>
      </c>
      <c r="AM1643" s="7">
        <v>4.33</v>
      </c>
      <c r="AN1643" s="7">
        <v>3.9</v>
      </c>
      <c r="AO1643" s="7">
        <v>4.43</v>
      </c>
      <c r="AP1643" s="7">
        <f t="shared" si="377"/>
        <v>0.5299999999999998</v>
      </c>
      <c r="AQ1643" s="7">
        <v>2.37</v>
      </c>
      <c r="AR1643" s="7">
        <v>119.92140000000001</v>
      </c>
      <c r="AS1643" s="7">
        <v>3356</v>
      </c>
      <c r="AT1643" s="14">
        <v>322.16899999999998</v>
      </c>
      <c r="AU1643" s="14">
        <v>101.89400000000001</v>
      </c>
      <c r="AV1643" s="14">
        <v>61.7</v>
      </c>
      <c r="AY1643" s="6">
        <v>45849</v>
      </c>
      <c r="AZ1643" s="12">
        <v>0</v>
      </c>
      <c r="BA1643" s="12">
        <v>0</v>
      </c>
      <c r="BB1643" s="12">
        <v>0</v>
      </c>
      <c r="BE1643" s="6">
        <v>45849</v>
      </c>
      <c r="BF1643" t="s">
        <v>60</v>
      </c>
      <c r="BG1643" s="52">
        <v>0</v>
      </c>
    </row>
    <row r="1644" spans="1:59" x14ac:dyDescent="0.2">
      <c r="A1644" s="6">
        <v>45852</v>
      </c>
      <c r="B1644" s="12">
        <v>111.1502</v>
      </c>
      <c r="C1644" s="12">
        <v>146.8869</v>
      </c>
      <c r="D1644" s="12">
        <v>91.8262</v>
      </c>
      <c r="E1644" s="12">
        <v>44.360799999999998</v>
      </c>
      <c r="F1644" s="12">
        <v>239.74010000000001</v>
      </c>
      <c r="G1644" s="12">
        <v>16.690100000000001</v>
      </c>
      <c r="H1644" s="12">
        <v>18.0184</v>
      </c>
      <c r="I1644" s="12">
        <v>44.925699999999999</v>
      </c>
      <c r="J1644" s="12">
        <v>16.5138</v>
      </c>
      <c r="K1644" s="12">
        <v>88.926299999999998</v>
      </c>
      <c r="L1644" s="12">
        <v>68.19</v>
      </c>
      <c r="M1644" s="12">
        <v>70.959999999999994</v>
      </c>
      <c r="O1644" s="6">
        <v>45852</v>
      </c>
      <c r="P1644" s="7">
        <f t="shared" si="378"/>
        <v>-1.3167957526041257E-2</v>
      </c>
      <c r="Q1644" s="7">
        <f t="shared" si="379"/>
        <v>-2.3848251948747148E-2</v>
      </c>
      <c r="R1644" s="7">
        <f t="shared" si="380"/>
        <v>-1.5176188806990331E-2</v>
      </c>
      <c r="S1644" s="7">
        <f t="shared" si="381"/>
        <v>-2.7141348107423396E-2</v>
      </c>
      <c r="T1644" s="7">
        <f t="shared" si="382"/>
        <v>2.6430303725478447E-2</v>
      </c>
      <c r="U1644" s="7">
        <f t="shared" si="383"/>
        <v>-6.3494693394998858E-2</v>
      </c>
      <c r="V1644" s="7">
        <f t="shared" si="384"/>
        <v>-2.6020453669659844E-2</v>
      </c>
      <c r="W1644" s="7">
        <f t="shared" si="385"/>
        <v>3.9543241812716075E-3</v>
      </c>
      <c r="X1644" s="7">
        <f t="shared" si="386"/>
        <v>1.7151883184137481E-3</v>
      </c>
      <c r="Y1644" s="7">
        <f t="shared" si="387"/>
        <v>1.0908504089420819E-4</v>
      </c>
      <c r="Z1644" s="7">
        <v>1.9059999999999999E-3</v>
      </c>
      <c r="AA1644" s="7">
        <f t="shared" si="388"/>
        <v>-2.0897582421893785E-2</v>
      </c>
      <c r="AB1644" s="7">
        <f t="shared" si="389"/>
        <v>-1.5382767318623267E-2</v>
      </c>
      <c r="AE1644" s="6">
        <v>45852</v>
      </c>
      <c r="AF1644" s="7">
        <v>17.2</v>
      </c>
      <c r="AG1644" s="7">
        <v>33.53</v>
      </c>
      <c r="AH1644" s="7">
        <v>90.73</v>
      </c>
      <c r="AI1644" s="7">
        <f t="shared" si="375"/>
        <v>2.769999999999996</v>
      </c>
      <c r="AJ1644" s="7">
        <v>3.21</v>
      </c>
      <c r="AK1644" s="7">
        <v>35.454000000000001</v>
      </c>
      <c r="AL1644" s="7">
        <f t="shared" si="376"/>
        <v>32.244</v>
      </c>
      <c r="AM1644" s="7">
        <v>4.33</v>
      </c>
      <c r="AN1644" s="7">
        <v>3.9</v>
      </c>
      <c r="AO1644" s="7">
        <v>4.43</v>
      </c>
      <c r="AP1644" s="7">
        <f t="shared" si="377"/>
        <v>0.5299999999999998</v>
      </c>
      <c r="AQ1644" s="7">
        <v>2.39</v>
      </c>
      <c r="AR1644" s="7">
        <v>120.2209</v>
      </c>
      <c r="AS1644" s="7">
        <v>3351.5</v>
      </c>
      <c r="AT1644" s="14">
        <v>322.16899999999998</v>
      </c>
      <c r="AU1644" s="14">
        <v>101.89400000000001</v>
      </c>
      <c r="AV1644" s="14">
        <v>61.7</v>
      </c>
      <c r="AY1644" s="6">
        <v>45852</v>
      </c>
      <c r="AZ1644" s="12">
        <v>0</v>
      </c>
      <c r="BA1644" s="12">
        <v>0</v>
      </c>
      <c r="BB1644" s="12">
        <v>0</v>
      </c>
      <c r="BE1644" s="6">
        <v>45852</v>
      </c>
      <c r="BF1644" t="s">
        <v>60</v>
      </c>
      <c r="BG1644" s="52">
        <v>0</v>
      </c>
    </row>
    <row r="1645" spans="1:59" x14ac:dyDescent="0.2">
      <c r="A1645" s="6">
        <v>45853</v>
      </c>
      <c r="B1645" s="12">
        <v>110.1647</v>
      </c>
      <c r="C1645" s="12">
        <v>145.9571</v>
      </c>
      <c r="D1645" s="12">
        <v>90.246600000000001</v>
      </c>
      <c r="E1645" s="12">
        <v>42.0182</v>
      </c>
      <c r="F1645" s="12">
        <v>233.58600000000001</v>
      </c>
      <c r="G1645" s="12">
        <v>16.471299999999999</v>
      </c>
      <c r="H1645" s="12">
        <v>17.698599999999999</v>
      </c>
      <c r="I1645" s="12">
        <v>43.6447</v>
      </c>
      <c r="J1645" s="12">
        <v>16.6082</v>
      </c>
      <c r="K1645" s="12">
        <v>88.936000000000007</v>
      </c>
      <c r="L1645" s="12">
        <v>67.760000000000005</v>
      </c>
      <c r="M1645" s="12">
        <v>70.27</v>
      </c>
      <c r="O1645" s="6">
        <v>45853</v>
      </c>
      <c r="P1645" s="7">
        <f t="shared" si="378"/>
        <v>-8.9059210543082565E-3</v>
      </c>
      <c r="Q1645" s="7">
        <f t="shared" si="379"/>
        <v>-6.3501599792178572E-3</v>
      </c>
      <c r="R1645" s="7">
        <f t="shared" si="380"/>
        <v>-1.7351736583704525E-2</v>
      </c>
      <c r="S1645" s="7">
        <f t="shared" si="381"/>
        <v>-5.4253338829727153E-2</v>
      </c>
      <c r="T1645" s="7">
        <f t="shared" si="382"/>
        <v>-2.6005102246153707E-2</v>
      </c>
      <c r="U1645" s="7">
        <f t="shared" si="383"/>
        <v>-1.3196256802500287E-2</v>
      </c>
      <c r="V1645" s="7">
        <f t="shared" si="384"/>
        <v>-1.7907917598702913E-2</v>
      </c>
      <c r="W1645" s="7">
        <f t="shared" si="385"/>
        <v>-2.89281595488982E-2</v>
      </c>
      <c r="X1645" s="7">
        <f t="shared" si="386"/>
        <v>5.7001543144558058E-3</v>
      </c>
      <c r="Y1645" s="7">
        <f t="shared" si="387"/>
        <v>1.0907314264611385E-4</v>
      </c>
      <c r="Z1645" s="7">
        <v>-4.2820000000000002E-3</v>
      </c>
      <c r="AA1645" s="7">
        <f t="shared" si="388"/>
        <v>-6.3258761887625163E-3</v>
      </c>
      <c r="AB1645" s="7">
        <f t="shared" si="389"/>
        <v>-9.7713727972176794E-3</v>
      </c>
      <c r="AE1645" s="6">
        <v>45853</v>
      </c>
      <c r="AF1645" s="7">
        <v>17.38</v>
      </c>
      <c r="AG1645" s="7">
        <v>34.380000000000003</v>
      </c>
      <c r="AH1645" s="7">
        <v>88.95</v>
      </c>
      <c r="AI1645" s="7">
        <f t="shared" si="375"/>
        <v>2.5099999999999909</v>
      </c>
      <c r="AJ1645" s="7">
        <v>3.31</v>
      </c>
      <c r="AK1645" s="7">
        <v>34.445</v>
      </c>
      <c r="AL1645" s="7">
        <f t="shared" si="376"/>
        <v>31.135000000000002</v>
      </c>
      <c r="AM1645" s="7">
        <v>4.33</v>
      </c>
      <c r="AN1645" s="7">
        <v>3.95</v>
      </c>
      <c r="AO1645" s="7">
        <v>4.5</v>
      </c>
      <c r="AP1645" s="7">
        <f t="shared" si="377"/>
        <v>0.54999999999999982</v>
      </c>
      <c r="AQ1645" s="7">
        <v>2.41</v>
      </c>
      <c r="AR1645" s="7">
        <v>120.51049999999999</v>
      </c>
      <c r="AS1645" s="7">
        <v>3329.8</v>
      </c>
      <c r="AT1645" s="14">
        <v>322.16899999999998</v>
      </c>
      <c r="AU1645" s="14">
        <v>101.89400000000001</v>
      </c>
      <c r="AV1645" s="14">
        <v>61.7</v>
      </c>
      <c r="AY1645" s="6">
        <v>45853</v>
      </c>
      <c r="AZ1645" s="12">
        <v>0</v>
      </c>
      <c r="BA1645" s="12">
        <v>0</v>
      </c>
      <c r="BB1645" s="12">
        <v>0</v>
      </c>
      <c r="BE1645" s="6">
        <v>45853</v>
      </c>
      <c r="BF1645" t="s">
        <v>60</v>
      </c>
      <c r="BG1645" s="52">
        <v>0</v>
      </c>
    </row>
    <row r="1646" spans="1:59" x14ac:dyDescent="0.2">
      <c r="A1646" s="6">
        <v>45854</v>
      </c>
      <c r="B1646" s="12">
        <v>109.5013</v>
      </c>
      <c r="C1646" s="12">
        <v>145.21129999999999</v>
      </c>
      <c r="D1646" s="12">
        <v>89.232399999999998</v>
      </c>
      <c r="E1646" s="12">
        <v>41.959200000000003</v>
      </c>
      <c r="F1646" s="12">
        <v>229.79429999999999</v>
      </c>
      <c r="G1646" s="12">
        <v>16.212700000000002</v>
      </c>
      <c r="H1646" s="12">
        <v>17.727699999999999</v>
      </c>
      <c r="I1646" s="12">
        <v>42.196100000000001</v>
      </c>
      <c r="J1646" s="12">
        <v>16.4666</v>
      </c>
      <c r="K1646" s="12">
        <v>88.955399999999997</v>
      </c>
      <c r="L1646" s="12">
        <v>67.13</v>
      </c>
      <c r="M1646" s="12">
        <v>69.67</v>
      </c>
      <c r="O1646" s="6">
        <v>45854</v>
      </c>
      <c r="P1646" s="7">
        <f t="shared" si="378"/>
        <v>-6.0400973922980208E-3</v>
      </c>
      <c r="Q1646" s="7">
        <f t="shared" si="379"/>
        <v>-5.122819859705567E-3</v>
      </c>
      <c r="R1646" s="7">
        <f t="shared" si="380"/>
        <v>-1.1301721039205247E-2</v>
      </c>
      <c r="S1646" s="7">
        <f t="shared" si="381"/>
        <v>-1.4051401855155652E-3</v>
      </c>
      <c r="T1646" s="7">
        <f t="shared" si="382"/>
        <v>-1.6365756721777338E-2</v>
      </c>
      <c r="U1646" s="7">
        <f t="shared" si="383"/>
        <v>-1.5824586738194826E-2</v>
      </c>
      <c r="V1646" s="7">
        <f t="shared" si="384"/>
        <v>1.6428476326880033E-3</v>
      </c>
      <c r="W1646" s="7">
        <f t="shared" si="385"/>
        <v>-3.3754054814462371E-2</v>
      </c>
      <c r="X1646" s="7">
        <f t="shared" si="386"/>
        <v>-8.5624623656035334E-3</v>
      </c>
      <c r="Y1646" s="7">
        <f t="shared" si="387"/>
        <v>2.1811060092739089E-4</v>
      </c>
      <c r="Z1646" s="7">
        <v>3.3379999999999998E-3</v>
      </c>
      <c r="AA1646" s="7">
        <f t="shared" si="388"/>
        <v>-9.3410123931389616E-3</v>
      </c>
      <c r="AB1646" s="7">
        <f t="shared" si="389"/>
        <v>-8.5751561620787536E-3</v>
      </c>
      <c r="AE1646" s="6">
        <v>45854</v>
      </c>
      <c r="AF1646" s="7">
        <v>17.16</v>
      </c>
      <c r="AG1646" s="7">
        <v>33.159999999999997</v>
      </c>
      <c r="AH1646" s="7">
        <v>89.52</v>
      </c>
      <c r="AI1646" s="7">
        <f t="shared" si="375"/>
        <v>2.5400000000000063</v>
      </c>
      <c r="AJ1646" s="7">
        <v>3.42</v>
      </c>
      <c r="AK1646" s="7">
        <v>34.808999999999997</v>
      </c>
      <c r="AL1646" s="7">
        <f t="shared" si="376"/>
        <v>31.388999999999996</v>
      </c>
      <c r="AM1646" s="7">
        <v>4.33</v>
      </c>
      <c r="AN1646" s="7">
        <v>3.88</v>
      </c>
      <c r="AO1646" s="7">
        <v>4.46</v>
      </c>
      <c r="AP1646" s="7">
        <f t="shared" si="377"/>
        <v>0.58000000000000007</v>
      </c>
      <c r="AQ1646" s="7">
        <v>2.41</v>
      </c>
      <c r="AR1646" s="7">
        <v>120.4175</v>
      </c>
      <c r="AS1646" s="7">
        <v>3352.5</v>
      </c>
      <c r="AT1646" s="14">
        <v>322.16899999999998</v>
      </c>
      <c r="AU1646" s="14">
        <v>101.89400000000001</v>
      </c>
      <c r="AV1646" s="14">
        <v>61.7</v>
      </c>
      <c r="AY1646" s="6">
        <v>45854</v>
      </c>
      <c r="AZ1646" s="12">
        <v>0</v>
      </c>
      <c r="BA1646" s="12">
        <v>0</v>
      </c>
      <c r="BB1646" s="12">
        <v>0</v>
      </c>
      <c r="BE1646" s="6">
        <v>45854</v>
      </c>
      <c r="BF1646" t="s">
        <v>60</v>
      </c>
      <c r="BG1646" s="52">
        <v>0</v>
      </c>
    </row>
    <row r="1647" spans="1:59" x14ac:dyDescent="0.2">
      <c r="A1647" s="6">
        <v>45855</v>
      </c>
      <c r="B1647" s="12">
        <v>108.9451</v>
      </c>
      <c r="C1647" s="12">
        <v>146.62540000000001</v>
      </c>
      <c r="D1647" s="12">
        <v>90.500100000000003</v>
      </c>
      <c r="E1647" s="12">
        <v>42.864699999999999</v>
      </c>
      <c r="F1647" s="12">
        <v>229.95310000000001</v>
      </c>
      <c r="G1647" s="12">
        <v>16.192799999999998</v>
      </c>
      <c r="H1647" s="12">
        <v>17.844000000000001</v>
      </c>
      <c r="I1647" s="12">
        <v>43.102699999999999</v>
      </c>
      <c r="J1647" s="12">
        <v>16.561</v>
      </c>
      <c r="K1647" s="12">
        <v>88.955399999999997</v>
      </c>
      <c r="L1647" s="12">
        <v>68.760000000000005</v>
      </c>
      <c r="M1647" s="12">
        <v>71.319999999999993</v>
      </c>
      <c r="O1647" s="6">
        <v>45855</v>
      </c>
      <c r="P1647" s="7">
        <f t="shared" si="378"/>
        <v>-5.0923357120306288E-3</v>
      </c>
      <c r="Q1647" s="7">
        <f t="shared" si="379"/>
        <v>9.6911119636100343E-3</v>
      </c>
      <c r="R1647" s="7">
        <f t="shared" si="380"/>
        <v>1.4106753343704663E-2</v>
      </c>
      <c r="S1647" s="7">
        <f t="shared" si="381"/>
        <v>2.1350925819914338E-2</v>
      </c>
      <c r="T1647" s="7">
        <f t="shared" si="382"/>
        <v>6.9081415714479294E-4</v>
      </c>
      <c r="U1647" s="7">
        <f t="shared" si="383"/>
        <v>-1.2281867276544905E-3</v>
      </c>
      <c r="V1647" s="7">
        <f t="shared" si="384"/>
        <v>6.53892922700178E-3</v>
      </c>
      <c r="W1647" s="7">
        <f t="shared" si="385"/>
        <v>2.1257840449551143E-2</v>
      </c>
      <c r="X1647" s="7">
        <f t="shared" si="386"/>
        <v>5.7164466727783201E-3</v>
      </c>
      <c r="Y1647" s="7">
        <f t="shared" si="387"/>
        <v>0</v>
      </c>
      <c r="Z1647" s="7">
        <v>6.1009999999999997E-3</v>
      </c>
      <c r="AA1647" s="7">
        <f t="shared" si="388"/>
        <v>2.3991142563988398E-2</v>
      </c>
      <c r="AB1647" s="7">
        <f t="shared" si="389"/>
        <v>2.3406983952911929E-2</v>
      </c>
      <c r="AE1647" s="6">
        <v>45855</v>
      </c>
      <c r="AF1647" s="7">
        <v>16.52</v>
      </c>
      <c r="AG1647" s="7">
        <v>32.840000000000003</v>
      </c>
      <c r="AH1647" s="7">
        <v>85.57</v>
      </c>
      <c r="AI1647" s="7">
        <f t="shared" si="375"/>
        <v>2.5599999999999881</v>
      </c>
      <c r="AJ1647" s="7">
        <v>3.52</v>
      </c>
      <c r="AK1647" s="7">
        <v>34.406999999999996</v>
      </c>
      <c r="AL1647" s="7">
        <f t="shared" si="376"/>
        <v>30.886999999999997</v>
      </c>
      <c r="AM1647" s="7">
        <v>4.33</v>
      </c>
      <c r="AN1647" s="7">
        <v>3.91</v>
      </c>
      <c r="AO1647" s="7">
        <v>4.47</v>
      </c>
      <c r="AP1647" s="7">
        <f t="shared" si="377"/>
        <v>0.55999999999999961</v>
      </c>
      <c r="AQ1647" s="7">
        <v>2.4300000000000002</v>
      </c>
      <c r="AR1647" s="7">
        <v>120.6384</v>
      </c>
      <c r="AS1647" s="7">
        <v>3340.1001000000001</v>
      </c>
      <c r="AT1647" s="14">
        <v>322.16899999999998</v>
      </c>
      <c r="AU1647" s="14">
        <v>101.89400000000001</v>
      </c>
      <c r="AV1647" s="14">
        <v>61.7</v>
      </c>
      <c r="AY1647" s="6">
        <v>45855</v>
      </c>
      <c r="AZ1647" s="12">
        <v>0</v>
      </c>
      <c r="BA1647" s="12">
        <v>0</v>
      </c>
      <c r="BB1647" s="12">
        <v>0</v>
      </c>
      <c r="BE1647" s="6">
        <v>45855</v>
      </c>
      <c r="BF1647" t="s">
        <v>60</v>
      </c>
      <c r="BG1647" s="52">
        <v>0</v>
      </c>
    </row>
    <row r="1648" spans="1:59" x14ac:dyDescent="0.2">
      <c r="A1648" s="6">
        <v>45856</v>
      </c>
      <c r="B1648" s="12">
        <v>105.1497</v>
      </c>
      <c r="C1648" s="12">
        <v>145.32749999999999</v>
      </c>
      <c r="D1648" s="12">
        <v>89.359200000000001</v>
      </c>
      <c r="E1648" s="12">
        <v>42.933599999999998</v>
      </c>
      <c r="F1648" s="12">
        <v>242.46969999999999</v>
      </c>
      <c r="G1648" s="12">
        <v>15.8148</v>
      </c>
      <c r="H1648" s="12">
        <v>17.766400000000001</v>
      </c>
      <c r="I1648" s="12">
        <v>42.915500000000002</v>
      </c>
      <c r="J1648" s="12">
        <v>16.494900000000001</v>
      </c>
      <c r="K1648" s="12">
        <v>88.994299999999996</v>
      </c>
      <c r="L1648" s="12">
        <v>68.53</v>
      </c>
      <c r="M1648" s="12">
        <v>71.06</v>
      </c>
      <c r="O1648" s="6">
        <v>45856</v>
      </c>
      <c r="P1648" s="7">
        <f t="shared" si="378"/>
        <v>-3.5459036542578537E-2</v>
      </c>
      <c r="Q1648" s="7">
        <f t="shared" si="379"/>
        <v>-8.8912187569493741E-3</v>
      </c>
      <c r="R1648" s="7">
        <f t="shared" si="380"/>
        <v>-1.2686753508251854E-2</v>
      </c>
      <c r="S1648" s="7">
        <f t="shared" si="381"/>
        <v>1.6060927736521184E-3</v>
      </c>
      <c r="T1648" s="7">
        <f t="shared" si="382"/>
        <v>5.3001379030595451E-2</v>
      </c>
      <c r="U1648" s="7">
        <f t="shared" si="383"/>
        <v>-2.3620488543481324E-2</v>
      </c>
      <c r="V1648" s="7">
        <f t="shared" si="384"/>
        <v>-4.3582842558341538E-3</v>
      </c>
      <c r="W1648" s="7">
        <f t="shared" si="385"/>
        <v>-4.3525741189740725E-3</v>
      </c>
      <c r="X1648" s="7">
        <f t="shared" si="386"/>
        <v>-3.9992913883503982E-3</v>
      </c>
      <c r="Y1648" s="7">
        <f t="shared" si="387"/>
        <v>4.3720220511331244E-4</v>
      </c>
      <c r="Z1648" s="7">
        <v>-7.3300000000000004E-4</v>
      </c>
      <c r="AA1648" s="7">
        <f t="shared" si="388"/>
        <v>-3.3505749169162108E-3</v>
      </c>
      <c r="AB1648" s="7">
        <f t="shared" si="389"/>
        <v>-3.6522024020585585E-3</v>
      </c>
      <c r="AE1648" s="6">
        <v>45856</v>
      </c>
      <c r="AF1648" s="7">
        <v>16.41</v>
      </c>
      <c r="AG1648" s="7">
        <v>32.17</v>
      </c>
      <c r="AH1648" s="7">
        <v>83.29</v>
      </c>
      <c r="AI1648" s="7">
        <f t="shared" si="375"/>
        <v>2.5300000000000011</v>
      </c>
      <c r="AJ1648" s="7">
        <v>3.5</v>
      </c>
      <c r="AK1648" s="7">
        <v>33.594999999999999</v>
      </c>
      <c r="AL1648" s="7">
        <f t="shared" si="376"/>
        <v>30.094999999999999</v>
      </c>
      <c r="AM1648" s="7">
        <v>4.33</v>
      </c>
      <c r="AN1648" s="7">
        <v>3.88</v>
      </c>
      <c r="AO1648" s="7">
        <v>4.4400000000000004</v>
      </c>
      <c r="AP1648" s="7">
        <f t="shared" si="377"/>
        <v>0.5600000000000005</v>
      </c>
      <c r="AQ1648" s="7">
        <v>2.41</v>
      </c>
      <c r="AR1648" s="7">
        <v>120.35599999999999</v>
      </c>
      <c r="AS1648" s="7">
        <v>3353</v>
      </c>
      <c r="AT1648" s="14">
        <v>322.16899999999998</v>
      </c>
      <c r="AU1648" s="14">
        <v>101.89400000000001</v>
      </c>
      <c r="AV1648" s="14">
        <v>61.7</v>
      </c>
      <c r="AY1648" s="6">
        <v>45856</v>
      </c>
      <c r="AZ1648" s="12">
        <v>0</v>
      </c>
      <c r="BA1648" s="12">
        <v>0</v>
      </c>
      <c r="BB1648" s="12">
        <v>0</v>
      </c>
      <c r="BE1648" s="6">
        <v>45856</v>
      </c>
      <c r="BF1648" t="s">
        <v>60</v>
      </c>
      <c r="BG1648" s="52">
        <v>0</v>
      </c>
    </row>
    <row r="1649" spans="1:59" x14ac:dyDescent="0.2">
      <c r="A1649" s="6">
        <v>45859</v>
      </c>
      <c r="B1649" s="12">
        <v>105.4229</v>
      </c>
      <c r="C1649" s="12">
        <v>144.97880000000001</v>
      </c>
      <c r="D1649" s="12">
        <v>88.735100000000003</v>
      </c>
      <c r="E1649" s="12">
        <v>42.323399999999999</v>
      </c>
      <c r="F1649" s="12">
        <v>224.7619</v>
      </c>
      <c r="G1649" s="12">
        <v>15.088699999999999</v>
      </c>
      <c r="H1649" s="12">
        <v>17.533799999999999</v>
      </c>
      <c r="I1649" s="12">
        <v>42.196100000000001</v>
      </c>
      <c r="J1649" s="12">
        <v>16.277799999999999</v>
      </c>
      <c r="K1649" s="12">
        <v>89.0137</v>
      </c>
      <c r="L1649" s="12">
        <v>68.39</v>
      </c>
      <c r="M1649" s="12">
        <v>71.92</v>
      </c>
      <c r="O1649" s="6">
        <v>45859</v>
      </c>
      <c r="P1649" s="7">
        <f t="shared" si="378"/>
        <v>2.5948309826760211E-3</v>
      </c>
      <c r="Q1649" s="7">
        <f t="shared" si="379"/>
        <v>-2.402291425957478E-3</v>
      </c>
      <c r="R1649" s="7">
        <f t="shared" si="380"/>
        <v>-7.008675232466525E-3</v>
      </c>
      <c r="S1649" s="7">
        <f t="shared" si="381"/>
        <v>-1.4314611575390426E-2</v>
      </c>
      <c r="T1649" s="7">
        <f t="shared" si="382"/>
        <v>-7.5835134447484118E-2</v>
      </c>
      <c r="U1649" s="7">
        <f t="shared" si="383"/>
        <v>-4.7000091155112014E-2</v>
      </c>
      <c r="V1649" s="7">
        <f t="shared" si="384"/>
        <v>-1.3178586319246705E-2</v>
      </c>
      <c r="W1649" s="7">
        <f t="shared" si="385"/>
        <v>-1.6905266330577165E-2</v>
      </c>
      <c r="X1649" s="7">
        <f t="shared" si="386"/>
        <v>-1.3249025911319491E-2</v>
      </c>
      <c r="Y1649" s="7">
        <f t="shared" si="387"/>
        <v>2.1796773265026832E-4</v>
      </c>
      <c r="Z1649" s="7">
        <v>1.8940000000000001E-3</v>
      </c>
      <c r="AA1649" s="7">
        <f t="shared" si="388"/>
        <v>-2.0449904877275966E-3</v>
      </c>
      <c r="AB1649" s="7">
        <f t="shared" si="389"/>
        <v>1.2029799570483786E-2</v>
      </c>
      <c r="AE1649" s="6">
        <v>45859</v>
      </c>
      <c r="AF1649" s="7">
        <v>16.649999999999999</v>
      </c>
      <c r="AG1649" s="7">
        <v>31.38</v>
      </c>
      <c r="AH1649" s="7">
        <v>86.62</v>
      </c>
      <c r="AI1649" s="7">
        <f t="shared" si="375"/>
        <v>3.5300000000000011</v>
      </c>
      <c r="AJ1649" s="7">
        <v>3.5</v>
      </c>
      <c r="AK1649" s="7">
        <v>33.158999999999999</v>
      </c>
      <c r="AL1649" s="7">
        <f t="shared" si="376"/>
        <v>29.658999999999999</v>
      </c>
      <c r="AM1649" s="7">
        <v>4.33</v>
      </c>
      <c r="AN1649" s="7">
        <v>3.85</v>
      </c>
      <c r="AO1649" s="7">
        <v>4.38</v>
      </c>
      <c r="AP1649" s="7">
        <f t="shared" si="377"/>
        <v>0.5299999999999998</v>
      </c>
      <c r="AQ1649" s="7">
        <v>2.4</v>
      </c>
      <c r="AR1649" s="7">
        <v>119.9961</v>
      </c>
      <c r="AS1649" s="7">
        <v>3401.8998999999999</v>
      </c>
      <c r="AT1649" s="14">
        <v>322.16899999999998</v>
      </c>
      <c r="AU1649" s="14">
        <v>101.89400000000001</v>
      </c>
      <c r="AV1649" s="14">
        <v>61.7</v>
      </c>
      <c r="AY1649" s="6">
        <v>45859</v>
      </c>
      <c r="AZ1649" s="12">
        <v>0</v>
      </c>
      <c r="BA1649" s="12">
        <v>0</v>
      </c>
      <c r="BB1649" s="12">
        <v>0</v>
      </c>
      <c r="BE1649" s="6">
        <v>45859</v>
      </c>
      <c r="BF1649" t="s">
        <v>60</v>
      </c>
      <c r="BG1649" s="52">
        <v>0</v>
      </c>
    </row>
    <row r="1650" spans="1:59" x14ac:dyDescent="0.2">
      <c r="A1650" s="6">
        <v>45860</v>
      </c>
      <c r="B1650" s="12">
        <v>105.901</v>
      </c>
      <c r="C1650" s="12">
        <v>145.32749999999999</v>
      </c>
      <c r="D1650" s="12">
        <v>90.665899999999993</v>
      </c>
      <c r="E1650" s="12">
        <v>42.874600000000001</v>
      </c>
      <c r="F1650" s="12">
        <v>221.02969999999999</v>
      </c>
      <c r="G1650" s="12">
        <v>14.9793</v>
      </c>
      <c r="H1650" s="12">
        <v>17.727699999999999</v>
      </c>
      <c r="I1650" s="12">
        <v>42.560699999999997</v>
      </c>
      <c r="J1650" s="12">
        <v>16.3628</v>
      </c>
      <c r="K1650" s="12">
        <v>89.023399999999995</v>
      </c>
      <c r="L1650" s="12">
        <v>67.56</v>
      </c>
      <c r="M1650" s="12">
        <v>69.69</v>
      </c>
      <c r="O1650" s="6">
        <v>45860</v>
      </c>
      <c r="P1650" s="7">
        <f t="shared" si="378"/>
        <v>4.5248153731421454E-3</v>
      </c>
      <c r="Q1650" s="7">
        <f t="shared" si="379"/>
        <v>2.4022914259574776E-3</v>
      </c>
      <c r="R1650" s="7">
        <f t="shared" si="380"/>
        <v>2.1525794772856276E-2</v>
      </c>
      <c r="S1650" s="7">
        <f t="shared" si="381"/>
        <v>1.2939451408932391E-2</v>
      </c>
      <c r="T1650" s="7">
        <f t="shared" si="382"/>
        <v>-1.6744538041124413E-2</v>
      </c>
      <c r="U1650" s="7">
        <f t="shared" si="383"/>
        <v>-7.276871275316346E-3</v>
      </c>
      <c r="V1650" s="7">
        <f t="shared" si="384"/>
        <v>1.0997941348078997E-2</v>
      </c>
      <c r="W1650" s="7">
        <f t="shared" si="385"/>
        <v>8.6034925569184809E-3</v>
      </c>
      <c r="X1650" s="7">
        <f t="shared" si="386"/>
        <v>5.2082493668272924E-3</v>
      </c>
      <c r="Y1650" s="7">
        <f t="shared" si="387"/>
        <v>1.0896605268898062E-4</v>
      </c>
      <c r="Z1650" s="7">
        <v>1.4300000000000001E-4</v>
      </c>
      <c r="AA1650" s="7">
        <f t="shared" si="388"/>
        <v>-1.2210523170405307E-2</v>
      </c>
      <c r="AB1650" s="7">
        <f t="shared" si="389"/>
        <v>-3.1497554712937408E-2</v>
      </c>
      <c r="AE1650" s="6">
        <v>45860</v>
      </c>
      <c r="AF1650" s="7">
        <v>16.5</v>
      </c>
      <c r="AG1650" s="7">
        <v>32.26</v>
      </c>
      <c r="AH1650" s="7">
        <v>89.89</v>
      </c>
      <c r="AI1650" s="7">
        <f t="shared" si="375"/>
        <v>2.1299999999999955</v>
      </c>
      <c r="AJ1650" s="7">
        <v>3.16</v>
      </c>
      <c r="AK1650" s="7">
        <v>33.110999999999997</v>
      </c>
      <c r="AL1650" s="7">
        <f t="shared" si="376"/>
        <v>29.950999999999997</v>
      </c>
      <c r="AM1650" s="7">
        <v>4.33</v>
      </c>
      <c r="AN1650" s="7">
        <v>3.83</v>
      </c>
      <c r="AO1650" s="7">
        <v>4.3499999999999996</v>
      </c>
      <c r="AP1650" s="7">
        <f t="shared" si="377"/>
        <v>0.51999999999999957</v>
      </c>
      <c r="AQ1650" s="7">
        <v>2.39</v>
      </c>
      <c r="AR1650" s="7">
        <v>119.681</v>
      </c>
      <c r="AS1650" s="7">
        <v>3439.2</v>
      </c>
      <c r="AT1650" s="14">
        <v>322.16899999999998</v>
      </c>
      <c r="AU1650" s="14">
        <v>101.89400000000001</v>
      </c>
      <c r="AV1650" s="14">
        <v>61.7</v>
      </c>
      <c r="AY1650" s="6">
        <v>45860</v>
      </c>
      <c r="AZ1650" s="12">
        <v>0</v>
      </c>
      <c r="BA1650" s="12">
        <v>0</v>
      </c>
      <c r="BB1650" s="12">
        <v>0</v>
      </c>
      <c r="BE1650" s="6">
        <v>45860</v>
      </c>
      <c r="BF1650" t="s">
        <v>60</v>
      </c>
      <c r="BG1650" s="52">
        <v>0</v>
      </c>
    </row>
    <row r="1651" spans="1:59" x14ac:dyDescent="0.2">
      <c r="A1651" s="6">
        <v>45861</v>
      </c>
      <c r="B1651" s="12">
        <v>107.2572</v>
      </c>
      <c r="C1651" s="12">
        <v>148.3108</v>
      </c>
      <c r="D1651" s="12">
        <v>92.674599999999998</v>
      </c>
      <c r="E1651" s="12">
        <v>43.740699999999997</v>
      </c>
      <c r="F1651" s="12">
        <v>221.6352</v>
      </c>
      <c r="G1651" s="12">
        <v>14.680899999999999</v>
      </c>
      <c r="H1651" s="12">
        <v>18.309200000000001</v>
      </c>
      <c r="I1651" s="12">
        <v>44.097999999999999</v>
      </c>
      <c r="J1651" s="12">
        <v>16.4666</v>
      </c>
      <c r="K1651" s="12">
        <v>89.033100000000005</v>
      </c>
      <c r="L1651" s="12">
        <v>66.05</v>
      </c>
      <c r="M1651" s="12">
        <v>69.17</v>
      </c>
      <c r="O1651" s="6">
        <v>45861</v>
      </c>
      <c r="P1651" s="7">
        <f t="shared" si="378"/>
        <v>1.2724992988539317E-2</v>
      </c>
      <c r="Q1651" s="7">
        <f t="shared" si="379"/>
        <v>2.0320255585551276E-2</v>
      </c>
      <c r="R1651" s="7">
        <f t="shared" si="380"/>
        <v>2.1913111159078933E-2</v>
      </c>
      <c r="S1651" s="7">
        <f t="shared" si="381"/>
        <v>1.9999442782023157E-2</v>
      </c>
      <c r="T1651" s="7">
        <f t="shared" si="382"/>
        <v>2.735705395365121E-3</v>
      </c>
      <c r="U1651" s="7">
        <f t="shared" si="383"/>
        <v>-2.0121918816254154E-2</v>
      </c>
      <c r="V1651" s="7">
        <f t="shared" si="384"/>
        <v>3.2275277721280471E-2</v>
      </c>
      <c r="W1651" s="7">
        <f t="shared" si="385"/>
        <v>3.5483137683914659E-2</v>
      </c>
      <c r="X1651" s="7">
        <f t="shared" si="386"/>
        <v>6.3236212600642919E-3</v>
      </c>
      <c r="Y1651" s="7">
        <f t="shared" si="387"/>
        <v>1.0895418038211182E-4</v>
      </c>
      <c r="Z1651" s="7">
        <v>8.4709999999999994E-3</v>
      </c>
      <c r="AA1651" s="7">
        <f t="shared" si="388"/>
        <v>-2.2604060971265071E-2</v>
      </c>
      <c r="AB1651" s="7">
        <f t="shared" si="389"/>
        <v>-7.4895928379340934E-3</v>
      </c>
      <c r="AE1651" s="6">
        <v>45861</v>
      </c>
      <c r="AF1651" s="7">
        <v>15.37</v>
      </c>
      <c r="AG1651" s="7">
        <v>32.39</v>
      </c>
      <c r="AH1651" s="7">
        <v>85.95</v>
      </c>
      <c r="AI1651" s="7">
        <f t="shared" si="375"/>
        <v>3.1200000000000045</v>
      </c>
      <c r="AJ1651" s="7">
        <v>3.08</v>
      </c>
      <c r="AK1651" s="7">
        <v>32.69</v>
      </c>
      <c r="AL1651" s="7">
        <f t="shared" si="376"/>
        <v>29.61</v>
      </c>
      <c r="AM1651" s="7">
        <v>4.33</v>
      </c>
      <c r="AN1651" s="7">
        <v>3.88</v>
      </c>
      <c r="AO1651" s="7">
        <v>4.4000000000000004</v>
      </c>
      <c r="AP1651" s="7">
        <f t="shared" si="377"/>
        <v>0.52000000000000046</v>
      </c>
      <c r="AQ1651" s="7">
        <v>2.37</v>
      </c>
      <c r="AR1651" s="7">
        <v>119.5697</v>
      </c>
      <c r="AS1651" s="7">
        <v>3394.1001000000001</v>
      </c>
      <c r="AT1651" s="14">
        <v>322.16899999999998</v>
      </c>
      <c r="AU1651" s="14">
        <v>101.89400000000001</v>
      </c>
      <c r="AV1651" s="14">
        <v>61.7</v>
      </c>
      <c r="AY1651" s="6">
        <v>45861</v>
      </c>
      <c r="AZ1651" s="12">
        <v>0</v>
      </c>
      <c r="BA1651" s="12">
        <v>0</v>
      </c>
      <c r="BB1651" s="12">
        <v>0</v>
      </c>
      <c r="BE1651" s="6">
        <v>45861</v>
      </c>
      <c r="BF1651" t="s">
        <v>60</v>
      </c>
      <c r="BG1651" s="52">
        <v>0</v>
      </c>
    </row>
    <row r="1652" spans="1:59" x14ac:dyDescent="0.2">
      <c r="A1652" s="6">
        <v>45862</v>
      </c>
      <c r="B1652" s="12">
        <v>108.0963</v>
      </c>
      <c r="C1652" s="12">
        <v>150.9357</v>
      </c>
      <c r="D1652" s="12">
        <v>93.240200000000002</v>
      </c>
      <c r="E1652" s="12">
        <v>43.927700000000002</v>
      </c>
      <c r="F1652" s="12">
        <v>224.1266</v>
      </c>
      <c r="G1652" s="12">
        <v>14.3825</v>
      </c>
      <c r="H1652" s="12">
        <v>18.270399999999999</v>
      </c>
      <c r="I1652" s="12">
        <v>43.989600000000003</v>
      </c>
      <c r="J1652" s="12">
        <v>16.731000000000002</v>
      </c>
      <c r="K1652" s="12">
        <v>89.033100000000005</v>
      </c>
      <c r="L1652" s="12">
        <v>67.16</v>
      </c>
      <c r="M1652" s="12">
        <v>70.42</v>
      </c>
      <c r="O1652" s="6">
        <v>45862</v>
      </c>
      <c r="P1652" s="7">
        <f t="shared" si="378"/>
        <v>7.7928080703694733E-3</v>
      </c>
      <c r="Q1652" s="7">
        <f t="shared" si="379"/>
        <v>1.7543846463683201E-2</v>
      </c>
      <c r="R1652" s="7">
        <f t="shared" si="380"/>
        <v>6.0845262985385019E-3</v>
      </c>
      <c r="S1652" s="7">
        <f t="shared" si="381"/>
        <v>4.2660818175780128E-3</v>
      </c>
      <c r="T1652" s="7">
        <f t="shared" si="382"/>
        <v>1.1178283749234132E-2</v>
      </c>
      <c r="U1652" s="7">
        <f t="shared" si="383"/>
        <v>-2.0535139453712808E-2</v>
      </c>
      <c r="V1652" s="7">
        <f t="shared" si="384"/>
        <v>-2.1214017950507195E-3</v>
      </c>
      <c r="W1652" s="7">
        <f t="shared" si="385"/>
        <v>-2.4611876068573518E-3</v>
      </c>
      <c r="X1652" s="7">
        <f t="shared" si="386"/>
        <v>1.5929199140950711E-2</v>
      </c>
      <c r="Y1652" s="7">
        <f t="shared" si="387"/>
        <v>0</v>
      </c>
      <c r="Z1652" s="7">
        <v>3.3100000000000002E-4</v>
      </c>
      <c r="AA1652" s="7">
        <f t="shared" si="388"/>
        <v>1.6665801241005782E-2</v>
      </c>
      <c r="AB1652" s="7">
        <f t="shared" si="389"/>
        <v>1.7910071114413013E-2</v>
      </c>
      <c r="AE1652" s="6">
        <v>45862</v>
      </c>
      <c r="AF1652" s="7">
        <v>15.39</v>
      </c>
      <c r="AG1652" s="7">
        <v>32.369999999999997</v>
      </c>
      <c r="AH1652" s="7">
        <v>82.75</v>
      </c>
      <c r="AI1652" s="7">
        <f t="shared" si="375"/>
        <v>3.2600000000000051</v>
      </c>
      <c r="AJ1652" s="7">
        <v>3.13</v>
      </c>
      <c r="AK1652" s="7">
        <v>32.357999999999997</v>
      </c>
      <c r="AL1652" s="7">
        <f t="shared" si="376"/>
        <v>29.227999999999998</v>
      </c>
      <c r="AM1652" s="7">
        <v>4.33</v>
      </c>
      <c r="AN1652" s="7">
        <v>3.91</v>
      </c>
      <c r="AO1652" s="7">
        <v>4.43</v>
      </c>
      <c r="AP1652" s="7">
        <f t="shared" si="377"/>
        <v>0.51999999999999957</v>
      </c>
      <c r="AQ1652" s="7">
        <v>2.4500000000000002</v>
      </c>
      <c r="AR1652" s="7">
        <v>119.5664</v>
      </c>
      <c r="AS1652" s="7">
        <v>3371</v>
      </c>
      <c r="AT1652" s="14">
        <v>322.16899999999998</v>
      </c>
      <c r="AU1652" s="14">
        <v>101.89400000000001</v>
      </c>
      <c r="AV1652" s="14">
        <v>61.7</v>
      </c>
      <c r="AY1652" s="6">
        <v>45862</v>
      </c>
      <c r="AZ1652" s="12">
        <v>0</v>
      </c>
      <c r="BA1652" s="12">
        <v>0</v>
      </c>
      <c r="BB1652" s="12">
        <v>0</v>
      </c>
      <c r="BE1652" s="6">
        <v>45862</v>
      </c>
      <c r="BF1652" t="s">
        <v>60</v>
      </c>
      <c r="BG1652" s="52">
        <v>0</v>
      </c>
    </row>
    <row r="1653" spans="1:59" x14ac:dyDescent="0.2">
      <c r="A1653" s="6">
        <v>45863</v>
      </c>
      <c r="B1653" s="12">
        <v>107.7158</v>
      </c>
      <c r="C1653" s="12">
        <v>149.9768</v>
      </c>
      <c r="D1653" s="12">
        <v>92.586799999999997</v>
      </c>
      <c r="E1653" s="12">
        <v>44.006500000000003</v>
      </c>
      <c r="F1653" s="12">
        <v>223.69980000000001</v>
      </c>
      <c r="G1653" s="12">
        <v>14.481999999999999</v>
      </c>
      <c r="H1653" s="12">
        <v>17.950600000000001</v>
      </c>
      <c r="I1653" s="12">
        <v>43.447600000000001</v>
      </c>
      <c r="J1653" s="12">
        <v>16.731000000000002</v>
      </c>
      <c r="K1653" s="12">
        <v>89.062299999999993</v>
      </c>
      <c r="L1653" s="12">
        <v>66.38</v>
      </c>
      <c r="M1653" s="12">
        <v>69.23</v>
      </c>
      <c r="O1653" s="6">
        <v>45863</v>
      </c>
      <c r="P1653" s="7">
        <f t="shared" si="378"/>
        <v>-3.5262192830558081E-3</v>
      </c>
      <c r="Q1653" s="7">
        <f t="shared" si="379"/>
        <v>-6.3733028424776024E-3</v>
      </c>
      <c r="R1653" s="7">
        <f t="shared" si="380"/>
        <v>-7.0323762723963224E-3</v>
      </c>
      <c r="S1653" s="7">
        <f t="shared" si="381"/>
        <v>1.7922496842680258E-3</v>
      </c>
      <c r="T1653" s="7">
        <f t="shared" si="382"/>
        <v>-1.9060963320648965E-3</v>
      </c>
      <c r="U1653" s="7">
        <f t="shared" si="383"/>
        <v>6.8943092113175645E-3</v>
      </c>
      <c r="V1653" s="7">
        <f t="shared" si="384"/>
        <v>-1.7658723405756919E-2</v>
      </c>
      <c r="W1653" s="7">
        <f t="shared" si="385"/>
        <v>-1.2397628061105607E-2</v>
      </c>
      <c r="X1653" s="7">
        <f t="shared" si="386"/>
        <v>0</v>
      </c>
      <c r="Y1653" s="7">
        <f t="shared" si="387"/>
        <v>3.2791414333717991E-4</v>
      </c>
      <c r="Z1653" s="7">
        <v>4.215E-3</v>
      </c>
      <c r="AA1653" s="7">
        <f t="shared" si="388"/>
        <v>-1.1682025917511491E-2</v>
      </c>
      <c r="AB1653" s="7">
        <f t="shared" si="389"/>
        <v>-1.7043019036972338E-2</v>
      </c>
      <c r="AE1653" s="6">
        <v>45863</v>
      </c>
      <c r="AF1653" s="7">
        <v>14.93</v>
      </c>
      <c r="AG1653" s="7">
        <v>32.880000000000003</v>
      </c>
      <c r="AH1653" s="7">
        <v>82.09</v>
      </c>
      <c r="AI1653" s="7">
        <f t="shared" si="375"/>
        <v>2.8500000000000085</v>
      </c>
      <c r="AJ1653" s="7">
        <v>3.1</v>
      </c>
      <c r="AK1653" s="7">
        <v>32.499000000000002</v>
      </c>
      <c r="AL1653" s="7">
        <f t="shared" si="376"/>
        <v>29.399000000000001</v>
      </c>
      <c r="AM1653" s="7">
        <v>4.33</v>
      </c>
      <c r="AN1653" s="7">
        <v>3.91</v>
      </c>
      <c r="AO1653" s="7">
        <v>4.4000000000000004</v>
      </c>
      <c r="AP1653" s="7">
        <f t="shared" si="377"/>
        <v>0.49000000000000021</v>
      </c>
      <c r="AQ1653" s="7">
        <v>2.44</v>
      </c>
      <c r="AR1653" s="7">
        <v>119.98569999999999</v>
      </c>
      <c r="AS1653" s="7">
        <v>3334</v>
      </c>
      <c r="AT1653" s="14">
        <v>322.16899999999998</v>
      </c>
      <c r="AU1653" s="14">
        <v>101.89400000000001</v>
      </c>
      <c r="AV1653" s="14">
        <v>61.7</v>
      </c>
      <c r="AY1653" s="6">
        <v>45863</v>
      </c>
      <c r="AZ1653" s="12">
        <v>0</v>
      </c>
      <c r="BA1653" s="12">
        <v>0</v>
      </c>
      <c r="BB1653" s="12">
        <v>0</v>
      </c>
      <c r="BE1653" s="6">
        <v>45863</v>
      </c>
      <c r="BF1653" t="s">
        <v>60</v>
      </c>
      <c r="BG1653" s="52">
        <v>0</v>
      </c>
    </row>
    <row r="1654" spans="1:59" x14ac:dyDescent="0.2">
      <c r="A1654" s="6">
        <v>45866</v>
      </c>
      <c r="B1654" s="12">
        <v>108.73050000000001</v>
      </c>
      <c r="C1654" s="12">
        <v>151.3715</v>
      </c>
      <c r="D1654" s="12">
        <v>94.6053</v>
      </c>
      <c r="E1654" s="12">
        <v>44.833199999999998</v>
      </c>
      <c r="F1654" s="12">
        <v>226.7867</v>
      </c>
      <c r="G1654" s="12">
        <v>15.088699999999999</v>
      </c>
      <c r="H1654" s="12">
        <v>18.590299999999999</v>
      </c>
      <c r="I1654" s="12">
        <v>44.1768</v>
      </c>
      <c r="J1654" s="12">
        <v>16.787600000000001</v>
      </c>
      <c r="K1654" s="12">
        <v>89.072000000000003</v>
      </c>
      <c r="L1654" s="12">
        <v>67.81</v>
      </c>
      <c r="M1654" s="12">
        <v>70.87</v>
      </c>
      <c r="O1654" s="6">
        <v>45866</v>
      </c>
      <c r="P1654" s="7">
        <f t="shared" si="378"/>
        <v>9.376066336681449E-3</v>
      </c>
      <c r="Q1654" s="7">
        <f t="shared" si="379"/>
        <v>9.2564647512029183E-3</v>
      </c>
      <c r="R1654" s="7">
        <f t="shared" si="380"/>
        <v>2.1566916963444451E-2</v>
      </c>
      <c r="S1654" s="7">
        <f t="shared" si="381"/>
        <v>1.8611586111277147E-2</v>
      </c>
      <c r="T1654" s="7">
        <f t="shared" si="382"/>
        <v>1.3704953717633467E-2</v>
      </c>
      <c r="U1654" s="7">
        <f t="shared" si="383"/>
        <v>4.1039620333965895E-2</v>
      </c>
      <c r="V1654" s="7">
        <f t="shared" si="384"/>
        <v>3.5016398752097042E-2</v>
      </c>
      <c r="W1654" s="7">
        <f t="shared" si="385"/>
        <v>1.6644150121979808E-2</v>
      </c>
      <c r="X1654" s="7">
        <f t="shared" si="386"/>
        <v>3.3772325691927385E-3</v>
      </c>
      <c r="Y1654" s="7">
        <f t="shared" si="387"/>
        <v>1.0890659473885975E-4</v>
      </c>
      <c r="Z1654" s="7">
        <v>-2.5099999999999998E-4</v>
      </c>
      <c r="AA1654" s="7">
        <f t="shared" si="388"/>
        <v>2.1313870403922255E-2</v>
      </c>
      <c r="AB1654" s="7">
        <f t="shared" si="389"/>
        <v>2.3412918132230544E-2</v>
      </c>
      <c r="AE1654" s="6">
        <v>45866</v>
      </c>
      <c r="AF1654" s="7">
        <v>15.03</v>
      </c>
      <c r="AG1654" s="7">
        <v>35.369999999999997</v>
      </c>
      <c r="AH1654" s="7">
        <v>83.73</v>
      </c>
      <c r="AI1654" s="7">
        <f t="shared" si="375"/>
        <v>3.0600000000000023</v>
      </c>
      <c r="AJ1654" s="7">
        <v>3.12</v>
      </c>
      <c r="AK1654" s="7">
        <v>32.899000000000001</v>
      </c>
      <c r="AL1654" s="7">
        <f t="shared" si="376"/>
        <v>29.779</v>
      </c>
      <c r="AM1654" s="7">
        <v>4.33</v>
      </c>
      <c r="AN1654" s="7">
        <v>3.91</v>
      </c>
      <c r="AO1654" s="7">
        <v>4.42</v>
      </c>
      <c r="AP1654" s="7">
        <f t="shared" si="377"/>
        <v>0.50999999999999979</v>
      </c>
      <c r="AQ1654" s="7">
        <v>2.44</v>
      </c>
      <c r="AR1654" s="7">
        <v>120.61490000000001</v>
      </c>
      <c r="AS1654" s="7">
        <v>3309.1001000000001</v>
      </c>
      <c r="AT1654" s="14">
        <v>322.16899999999998</v>
      </c>
      <c r="AU1654" s="14">
        <v>101.89400000000001</v>
      </c>
      <c r="AV1654" s="14">
        <v>61.7</v>
      </c>
      <c r="AY1654" s="6">
        <v>45866</v>
      </c>
      <c r="AZ1654" s="12">
        <v>0</v>
      </c>
      <c r="BA1654" s="12">
        <v>0</v>
      </c>
      <c r="BB1654" s="12">
        <v>0</v>
      </c>
      <c r="BE1654" s="6">
        <v>45866</v>
      </c>
      <c r="BF1654" t="s">
        <v>60</v>
      </c>
      <c r="BG1654" s="52">
        <v>0</v>
      </c>
    </row>
    <row r="1655" spans="1:59" x14ac:dyDescent="0.2">
      <c r="A1655" s="6">
        <v>45867</v>
      </c>
      <c r="B1655" s="12">
        <v>110.13549999999999</v>
      </c>
      <c r="C1655" s="12">
        <v>152.09800000000001</v>
      </c>
      <c r="D1655" s="12">
        <v>95.551199999999994</v>
      </c>
      <c r="E1655" s="12">
        <v>44.744700000000002</v>
      </c>
      <c r="F1655" s="12">
        <v>233.25839999999999</v>
      </c>
      <c r="G1655" s="12">
        <v>15.586</v>
      </c>
      <c r="H1655" s="12">
        <v>18.474</v>
      </c>
      <c r="I1655" s="12">
        <v>44.442900000000002</v>
      </c>
      <c r="J1655" s="12">
        <v>17.1464</v>
      </c>
      <c r="K1655" s="12">
        <v>89.081699999999998</v>
      </c>
      <c r="L1655" s="12">
        <v>70.27</v>
      </c>
      <c r="M1655" s="12">
        <v>73.209999999999994</v>
      </c>
      <c r="O1655" s="6">
        <v>45867</v>
      </c>
      <c r="P1655" s="7">
        <f t="shared" si="378"/>
        <v>1.2839082362742475E-2</v>
      </c>
      <c r="Q1655" s="7">
        <f t="shared" si="379"/>
        <v>4.7879697162069726E-3</v>
      </c>
      <c r="R1655" s="7">
        <f t="shared" si="380"/>
        <v>9.9487296186727674E-3</v>
      </c>
      <c r="S1655" s="7">
        <f t="shared" si="381"/>
        <v>-1.9759344390598869E-3</v>
      </c>
      <c r="T1655" s="7">
        <f t="shared" si="382"/>
        <v>2.8136923781961594E-2</v>
      </c>
      <c r="U1655" s="7">
        <f t="shared" si="383"/>
        <v>3.2426956120774467E-2</v>
      </c>
      <c r="V1655" s="7">
        <f t="shared" si="384"/>
        <v>-6.2756011411682607E-3</v>
      </c>
      <c r="W1655" s="7">
        <f t="shared" si="385"/>
        <v>6.0054547634824972E-3</v>
      </c>
      <c r="X1655" s="7">
        <f t="shared" si="386"/>
        <v>2.1147720396066414E-2</v>
      </c>
      <c r="Y1655" s="7">
        <f t="shared" si="387"/>
        <v>1.0889473538395675E-4</v>
      </c>
      <c r="Z1655" s="7">
        <v>-2.6410000000000001E-3</v>
      </c>
      <c r="AA1655" s="7">
        <f t="shared" si="388"/>
        <v>3.5635288508355401E-2</v>
      </c>
      <c r="AB1655" s="7">
        <f t="shared" si="389"/>
        <v>3.2484810836386435E-2</v>
      </c>
      <c r="AE1655" s="6">
        <v>45867</v>
      </c>
      <c r="AF1655" s="7">
        <v>15.98</v>
      </c>
      <c r="AG1655" s="7">
        <v>38.04</v>
      </c>
      <c r="AH1655" s="7">
        <v>85.07</v>
      </c>
      <c r="AI1655" s="7">
        <f t="shared" si="375"/>
        <v>2.9399999999999977</v>
      </c>
      <c r="AJ1655" s="7">
        <v>3.08</v>
      </c>
      <c r="AK1655" s="7">
        <v>34.103000000000002</v>
      </c>
      <c r="AL1655" s="7">
        <f t="shared" si="376"/>
        <v>31.023000000000003</v>
      </c>
      <c r="AM1655" s="7">
        <v>4.33</v>
      </c>
      <c r="AN1655" s="7">
        <v>3.86</v>
      </c>
      <c r="AO1655" s="7">
        <v>4.34</v>
      </c>
      <c r="AP1655" s="7">
        <f t="shared" si="377"/>
        <v>0.48</v>
      </c>
      <c r="AQ1655" s="7">
        <v>2.4300000000000002</v>
      </c>
      <c r="AR1655" s="7">
        <v>120.9674</v>
      </c>
      <c r="AS1655" s="7">
        <v>3323.3998999999999</v>
      </c>
      <c r="AT1655" s="14">
        <v>322.16899999999998</v>
      </c>
      <c r="AU1655" s="14">
        <v>101.89400000000001</v>
      </c>
      <c r="AV1655" s="14">
        <v>61.7</v>
      </c>
      <c r="AY1655" s="6">
        <v>45867</v>
      </c>
      <c r="AZ1655" s="12">
        <v>0</v>
      </c>
      <c r="BA1655" s="12">
        <v>0</v>
      </c>
      <c r="BB1655" s="12">
        <v>0</v>
      </c>
      <c r="BE1655" s="6">
        <v>45867</v>
      </c>
      <c r="BF1655" t="s">
        <v>60</v>
      </c>
      <c r="BG1655" s="52">
        <v>0</v>
      </c>
    </row>
    <row r="1656" spans="1:59" x14ac:dyDescent="0.2">
      <c r="A1656" s="6">
        <v>45868</v>
      </c>
      <c r="B1656" s="12">
        <v>109.1793</v>
      </c>
      <c r="C1656" s="12">
        <v>148.73699999999999</v>
      </c>
      <c r="D1656" s="12">
        <v>94.263999999999996</v>
      </c>
      <c r="E1656" s="12">
        <v>43.711199999999998</v>
      </c>
      <c r="F1656" s="12">
        <v>231.56110000000001</v>
      </c>
      <c r="G1656" s="12">
        <v>15.277699999999999</v>
      </c>
      <c r="H1656" s="12">
        <v>18.163799999999998</v>
      </c>
      <c r="I1656" s="12">
        <v>45.034100000000002</v>
      </c>
      <c r="J1656" s="12">
        <v>17.0426</v>
      </c>
      <c r="K1656" s="12">
        <v>89.091399999999993</v>
      </c>
      <c r="L1656" s="12">
        <v>71.09</v>
      </c>
      <c r="M1656" s="12">
        <v>73.98</v>
      </c>
      <c r="O1656" s="6">
        <v>45868</v>
      </c>
      <c r="P1656" s="7">
        <f t="shared" si="378"/>
        <v>-8.7199410062933427E-3</v>
      </c>
      <c r="Q1656" s="7">
        <f t="shared" si="379"/>
        <v>-2.2345404286282618E-2</v>
      </c>
      <c r="R1656" s="7">
        <f t="shared" si="380"/>
        <v>-1.3562873066082242E-2</v>
      </c>
      <c r="S1656" s="7">
        <f t="shared" si="381"/>
        <v>-2.3368639782300138E-2</v>
      </c>
      <c r="T1656" s="7">
        <f t="shared" si="382"/>
        <v>-7.3030823525530135E-3</v>
      </c>
      <c r="U1656" s="7">
        <f t="shared" si="383"/>
        <v>-1.9978826573012323E-2</v>
      </c>
      <c r="V1656" s="7">
        <f t="shared" si="384"/>
        <v>-1.6933735785907744E-2</v>
      </c>
      <c r="W1656" s="7">
        <f t="shared" si="385"/>
        <v>1.3214761411513041E-2</v>
      </c>
      <c r="X1656" s="7">
        <f t="shared" si="386"/>
        <v>-6.0721471194653473E-3</v>
      </c>
      <c r="Y1656" s="7">
        <f t="shared" si="387"/>
        <v>1.0888287861167675E-4</v>
      </c>
      <c r="Z1656" s="7">
        <v>-1.2600000000000001E-3</v>
      </c>
      <c r="AA1656" s="7">
        <f t="shared" si="388"/>
        <v>1.1601714737285539E-2</v>
      </c>
      <c r="AB1656" s="7">
        <f t="shared" si="389"/>
        <v>1.0462762745756709E-2</v>
      </c>
      <c r="AE1656" s="6">
        <v>45868</v>
      </c>
      <c r="AF1656" s="7">
        <v>15.48</v>
      </c>
      <c r="AG1656" s="7">
        <v>37.75</v>
      </c>
      <c r="AH1656" s="7">
        <v>81.88</v>
      </c>
      <c r="AI1656" s="7">
        <f t="shared" si="375"/>
        <v>2.8900000000000006</v>
      </c>
      <c r="AJ1656" s="7">
        <v>2.98</v>
      </c>
      <c r="AK1656" s="7">
        <v>34.536999999999999</v>
      </c>
      <c r="AL1656" s="7">
        <f t="shared" si="376"/>
        <v>31.556999999999999</v>
      </c>
      <c r="AM1656" s="7">
        <v>4.33</v>
      </c>
      <c r="AN1656" s="7">
        <v>3.94</v>
      </c>
      <c r="AO1656" s="7">
        <v>4.38</v>
      </c>
      <c r="AP1656" s="7">
        <f t="shared" si="377"/>
        <v>0.43999999999999995</v>
      </c>
      <c r="AQ1656" s="7">
        <v>2.42</v>
      </c>
      <c r="AR1656" s="7">
        <v>121.4042</v>
      </c>
      <c r="AS1656" s="7">
        <v>3295.8</v>
      </c>
      <c r="AT1656" s="14">
        <v>322.16899999999998</v>
      </c>
      <c r="AU1656" s="14">
        <v>101.89400000000001</v>
      </c>
      <c r="AV1656" s="14">
        <v>61.7</v>
      </c>
      <c r="AY1656" s="6">
        <v>45868</v>
      </c>
      <c r="AZ1656" s="12">
        <v>0</v>
      </c>
      <c r="BA1656" s="12">
        <v>0</v>
      </c>
      <c r="BB1656" s="12">
        <v>0</v>
      </c>
      <c r="BE1656" s="6">
        <v>45868</v>
      </c>
      <c r="BF1656" t="s">
        <v>60</v>
      </c>
      <c r="BG1656" s="52">
        <v>0</v>
      </c>
    </row>
    <row r="1657" spans="1:59" x14ac:dyDescent="0.2">
      <c r="A1657" s="6">
        <v>45869</v>
      </c>
      <c r="B1657" s="12">
        <v>108.9256</v>
      </c>
      <c r="C1657" s="12">
        <v>146.87729999999999</v>
      </c>
      <c r="D1657" s="12">
        <v>92.967100000000002</v>
      </c>
      <c r="E1657" s="12">
        <v>43.248600000000003</v>
      </c>
      <c r="F1657" s="12">
        <v>234.1319</v>
      </c>
      <c r="G1657" s="12">
        <v>15.2479</v>
      </c>
      <c r="H1657" s="12">
        <v>17.8537</v>
      </c>
      <c r="I1657" s="12">
        <v>44.551299999999998</v>
      </c>
      <c r="J1657" s="12">
        <v>17.033100000000001</v>
      </c>
      <c r="K1657" s="12">
        <v>89.101100000000002</v>
      </c>
      <c r="L1657" s="12">
        <v>70.36</v>
      </c>
      <c r="M1657" s="12">
        <v>73.430000000000007</v>
      </c>
      <c r="O1657" s="6">
        <v>45869</v>
      </c>
      <c r="P1657" s="7">
        <f t="shared" si="378"/>
        <v>-2.326404536734673E-3</v>
      </c>
      <c r="Q1657" s="7">
        <f t="shared" si="379"/>
        <v>-1.258210129831251E-2</v>
      </c>
      <c r="R1657" s="7">
        <f t="shared" si="380"/>
        <v>-1.3853689287691387E-2</v>
      </c>
      <c r="S1657" s="7">
        <f t="shared" si="381"/>
        <v>-1.0639499258532593E-2</v>
      </c>
      <c r="T1657" s="7">
        <f t="shared" si="382"/>
        <v>1.1040862177988003E-2</v>
      </c>
      <c r="U1657" s="7">
        <f t="shared" si="383"/>
        <v>-1.952460195161878E-3</v>
      </c>
      <c r="V1657" s="7">
        <f t="shared" si="384"/>
        <v>-1.7219832725832128E-2</v>
      </c>
      <c r="W1657" s="7">
        <f t="shared" si="385"/>
        <v>-1.0778646392563051E-2</v>
      </c>
      <c r="X1657" s="7">
        <f t="shared" si="386"/>
        <v>-5.575821037353281E-4</v>
      </c>
      <c r="Y1657" s="7">
        <f t="shared" si="387"/>
        <v>1.0887102442113178E-4</v>
      </c>
      <c r="Z1657" s="7">
        <v>-3.7580000000000001E-3</v>
      </c>
      <c r="AA1657" s="7">
        <f t="shared" si="388"/>
        <v>-1.0321760072034395E-2</v>
      </c>
      <c r="AB1657" s="7">
        <f t="shared" si="389"/>
        <v>-7.4622149407887785E-3</v>
      </c>
      <c r="AE1657" s="6">
        <v>45869</v>
      </c>
      <c r="AF1657" s="7">
        <v>16.72</v>
      </c>
      <c r="AG1657" s="7">
        <v>36.78</v>
      </c>
      <c r="AH1657" s="7">
        <v>79.84</v>
      </c>
      <c r="AI1657" s="7">
        <f t="shared" si="375"/>
        <v>3.0700000000000074</v>
      </c>
      <c r="AJ1657" s="7">
        <v>2.99</v>
      </c>
      <c r="AK1657" s="7">
        <v>35.279000000000003</v>
      </c>
      <c r="AL1657" s="7">
        <f t="shared" si="376"/>
        <v>32.289000000000001</v>
      </c>
      <c r="AM1657" s="7">
        <v>4.33</v>
      </c>
      <c r="AN1657" s="7">
        <v>3.94</v>
      </c>
      <c r="AO1657" s="7">
        <v>4.37</v>
      </c>
      <c r="AP1657" s="7">
        <f t="shared" si="377"/>
        <v>0.43000000000000016</v>
      </c>
      <c r="AQ1657" s="7">
        <v>2.39</v>
      </c>
      <c r="AR1657" s="7">
        <v>121.721</v>
      </c>
      <c r="AS1657" s="7">
        <v>3293.2</v>
      </c>
      <c r="AT1657" s="14">
        <v>322.16899999999998</v>
      </c>
      <c r="AU1657" s="14">
        <v>101.89400000000001</v>
      </c>
      <c r="AV1657" s="14">
        <v>61.7</v>
      </c>
      <c r="AY1657" s="6">
        <v>45869</v>
      </c>
      <c r="AZ1657" s="12">
        <v>0</v>
      </c>
      <c r="BA1657" s="12">
        <v>0</v>
      </c>
      <c r="BB1657" s="12">
        <v>0</v>
      </c>
      <c r="BE1657" s="6">
        <v>45869</v>
      </c>
      <c r="BF1657" t="s">
        <v>60</v>
      </c>
      <c r="BG1657" s="52">
        <v>0</v>
      </c>
    </row>
    <row r="1658" spans="1:59" x14ac:dyDescent="0.2">
      <c r="A1658" s="6">
        <v>45870</v>
      </c>
      <c r="B1658" s="12">
        <v>106.9742</v>
      </c>
      <c r="C1658" s="12">
        <v>146.6448</v>
      </c>
      <c r="D1658" s="12">
        <v>90.451300000000003</v>
      </c>
      <c r="E1658" s="12">
        <v>42.726900000000001</v>
      </c>
      <c r="F1658" s="12">
        <v>236.54390000000001</v>
      </c>
      <c r="G1658" s="12">
        <v>14.8401</v>
      </c>
      <c r="H1658" s="12">
        <v>18.222000000000001</v>
      </c>
      <c r="I1658" s="12">
        <v>46.3645</v>
      </c>
      <c r="J1658" s="12">
        <v>16.7971</v>
      </c>
      <c r="K1658" s="12">
        <v>89.139099999999999</v>
      </c>
      <c r="L1658" s="12">
        <v>68.39</v>
      </c>
      <c r="M1658" s="12">
        <v>70.55</v>
      </c>
      <c r="O1658" s="6">
        <v>45870</v>
      </c>
      <c r="P1658" s="7">
        <f t="shared" si="378"/>
        <v>-1.8077396473541053E-2</v>
      </c>
      <c r="Q1658" s="7">
        <f t="shared" si="379"/>
        <v>-1.5842081303297105E-3</v>
      </c>
      <c r="R1658" s="7">
        <f t="shared" si="380"/>
        <v>-2.743408280379174E-2</v>
      </c>
      <c r="S1658" s="7">
        <f t="shared" si="381"/>
        <v>-1.21361644483447E-2</v>
      </c>
      <c r="T1658" s="7">
        <f t="shared" si="382"/>
        <v>1.0249182618514241E-2</v>
      </c>
      <c r="U1658" s="7">
        <f t="shared" si="383"/>
        <v>-2.7108812392190162E-2</v>
      </c>
      <c r="V1658" s="7">
        <f t="shared" si="384"/>
        <v>2.0418885632988173E-2</v>
      </c>
      <c r="W1658" s="7">
        <f t="shared" si="385"/>
        <v>3.9892746010574999E-2</v>
      </c>
      <c r="X1658" s="7">
        <f t="shared" si="386"/>
        <v>-1.3952257356373331E-2</v>
      </c>
      <c r="Y1658" s="7">
        <f t="shared" si="387"/>
        <v>4.2639091042010282E-4</v>
      </c>
      <c r="Z1658" s="7">
        <v>-1.6525999999999999E-2</v>
      </c>
      <c r="AA1658" s="7">
        <f t="shared" si="388"/>
        <v>-2.8398304759352705E-2</v>
      </c>
      <c r="AB1658" s="7">
        <f t="shared" si="389"/>
        <v>-4.0010893164696283E-2</v>
      </c>
      <c r="AE1658" s="6">
        <v>45870</v>
      </c>
      <c r="AF1658" s="7">
        <v>20.38</v>
      </c>
      <c r="AG1658" s="7">
        <v>39.369999999999997</v>
      </c>
      <c r="AH1658" s="7">
        <v>83.83</v>
      </c>
      <c r="AI1658" s="7">
        <f t="shared" si="375"/>
        <v>2.1599999999999966</v>
      </c>
      <c r="AJ1658" s="7">
        <v>3</v>
      </c>
      <c r="AK1658" s="7">
        <v>33.972000000000001</v>
      </c>
      <c r="AL1658" s="7">
        <f t="shared" si="376"/>
        <v>30.972000000000001</v>
      </c>
      <c r="AM1658" s="7">
        <v>4.33</v>
      </c>
      <c r="AN1658" s="7">
        <v>3.69</v>
      </c>
      <c r="AO1658" s="7">
        <v>4.2300000000000004</v>
      </c>
      <c r="AP1658" s="7">
        <f t="shared" si="377"/>
        <v>0.54000000000000048</v>
      </c>
      <c r="AQ1658" s="7">
        <v>2.33</v>
      </c>
      <c r="AR1658" s="7">
        <v>121.2122</v>
      </c>
      <c r="AS1658" s="7">
        <v>3347.7</v>
      </c>
      <c r="AT1658" s="14">
        <v>323.291</v>
      </c>
      <c r="AU1658" s="14">
        <v>101.6247</v>
      </c>
      <c r="AV1658" s="14">
        <v>58.2</v>
      </c>
      <c r="AY1658" s="6">
        <v>45870</v>
      </c>
      <c r="AZ1658" s="12">
        <v>0</v>
      </c>
      <c r="BA1658" s="12">
        <v>0</v>
      </c>
      <c r="BB1658" s="12">
        <v>0</v>
      </c>
      <c r="BE1658" s="6">
        <v>45870</v>
      </c>
      <c r="BF1658" t="s">
        <v>60</v>
      </c>
      <c r="BG1658" s="52">
        <v>0</v>
      </c>
    </row>
    <row r="1659" spans="1:59" x14ac:dyDescent="0.2">
      <c r="A1659" s="6">
        <v>45873</v>
      </c>
      <c r="B1659" s="12">
        <v>104.7594</v>
      </c>
      <c r="C1659" s="12">
        <v>146.2961</v>
      </c>
      <c r="D1659" s="12">
        <v>90.539100000000005</v>
      </c>
      <c r="E1659" s="12">
        <v>42.185600000000001</v>
      </c>
      <c r="F1659" s="12">
        <v>240.2165</v>
      </c>
      <c r="G1659" s="12">
        <v>14.85</v>
      </c>
      <c r="H1659" s="12">
        <v>18.6387</v>
      </c>
      <c r="I1659" s="12">
        <v>47.123199999999997</v>
      </c>
      <c r="J1659" s="12">
        <v>16.7971</v>
      </c>
      <c r="K1659" s="12">
        <v>89.148799999999994</v>
      </c>
      <c r="L1659" s="12">
        <v>67.33</v>
      </c>
      <c r="M1659" s="12">
        <v>69.56</v>
      </c>
      <c r="O1659" s="6">
        <v>45873</v>
      </c>
      <c r="P1659" s="7">
        <f t="shared" si="378"/>
        <v>-2.0921391645869293E-2</v>
      </c>
      <c r="Q1659" s="7">
        <f t="shared" si="379"/>
        <v>-2.3806861021655546E-3</v>
      </c>
      <c r="R1659" s="7">
        <f t="shared" si="380"/>
        <v>9.7021728099771121E-4</v>
      </c>
      <c r="S1659" s="7">
        <f t="shared" si="381"/>
        <v>-1.2749767881915548E-2</v>
      </c>
      <c r="T1659" s="7">
        <f t="shared" si="382"/>
        <v>1.5406785657989124E-2</v>
      </c>
      <c r="U1659" s="7">
        <f t="shared" si="383"/>
        <v>6.6688898770377427E-4</v>
      </c>
      <c r="V1659" s="7">
        <f t="shared" si="384"/>
        <v>2.2610409044387377E-2</v>
      </c>
      <c r="W1659" s="7">
        <f t="shared" si="385"/>
        <v>1.6231368554713358E-2</v>
      </c>
      <c r="X1659" s="7">
        <f t="shared" si="386"/>
        <v>0</v>
      </c>
      <c r="Y1659" s="7">
        <f t="shared" si="387"/>
        <v>1.0881276866877142E-4</v>
      </c>
      <c r="Z1659" s="7">
        <v>1.5086E-2</v>
      </c>
      <c r="AA1659" s="7">
        <f t="shared" si="388"/>
        <v>-1.5620712552815174E-2</v>
      </c>
      <c r="AB1659" s="7">
        <f t="shared" si="389"/>
        <v>-1.4131988812740665E-2</v>
      </c>
      <c r="AE1659" s="6">
        <v>45873</v>
      </c>
      <c r="AF1659" s="7">
        <v>17.52</v>
      </c>
      <c r="AG1659" s="7">
        <v>38.79</v>
      </c>
      <c r="AH1659" s="7">
        <v>87.95</v>
      </c>
      <c r="AI1659" s="7">
        <f t="shared" si="375"/>
        <v>2.230000000000004</v>
      </c>
      <c r="AJ1659" s="7">
        <v>2.89</v>
      </c>
      <c r="AK1659" s="7">
        <v>34.283000000000001</v>
      </c>
      <c r="AL1659" s="7">
        <f t="shared" si="376"/>
        <v>31.393000000000001</v>
      </c>
      <c r="AM1659" s="7">
        <v>4.33</v>
      </c>
      <c r="AN1659" s="7">
        <v>3.69</v>
      </c>
      <c r="AO1659" s="7">
        <v>4.22</v>
      </c>
      <c r="AP1659" s="7">
        <f t="shared" si="377"/>
        <v>0.5299999999999998</v>
      </c>
      <c r="AQ1659" s="7">
        <v>2.37</v>
      </c>
      <c r="AR1659" s="7">
        <v>120.9859</v>
      </c>
      <c r="AS1659" s="7">
        <v>3374.3998999999999</v>
      </c>
      <c r="AT1659" s="14">
        <v>323.291</v>
      </c>
      <c r="AU1659" s="14">
        <v>101.6247</v>
      </c>
      <c r="AV1659" s="14">
        <v>58.2</v>
      </c>
      <c r="AY1659" s="6">
        <v>45873</v>
      </c>
      <c r="AZ1659" s="12">
        <v>0</v>
      </c>
      <c r="BA1659" s="12">
        <v>0</v>
      </c>
      <c r="BB1659" s="12">
        <v>0</v>
      </c>
      <c r="BE1659" s="6">
        <v>45873</v>
      </c>
      <c r="BF1659" t="s">
        <v>60</v>
      </c>
      <c r="BG1659" s="52">
        <v>0</v>
      </c>
    </row>
    <row r="1660" spans="1:59" x14ac:dyDescent="0.2">
      <c r="A1660" s="6">
        <v>45874</v>
      </c>
      <c r="B1660" s="12">
        <v>104.6326</v>
      </c>
      <c r="C1660" s="12">
        <v>148.23330000000001</v>
      </c>
      <c r="D1660" s="12">
        <v>90.880399999999995</v>
      </c>
      <c r="E1660" s="12">
        <v>42.402099999999997</v>
      </c>
      <c r="F1660" s="12">
        <v>237.85409999999999</v>
      </c>
      <c r="G1660" s="12">
        <v>14.690899999999999</v>
      </c>
      <c r="H1660" s="12">
        <v>19.8794</v>
      </c>
      <c r="I1660" s="12">
        <v>48.286099999999998</v>
      </c>
      <c r="J1660" s="12">
        <v>16.740400000000001</v>
      </c>
      <c r="K1660" s="12">
        <v>89.148799999999994</v>
      </c>
      <c r="L1660" s="12">
        <v>66.2</v>
      </c>
      <c r="M1660" s="12">
        <v>69.14</v>
      </c>
      <c r="O1660" s="6">
        <v>45874</v>
      </c>
      <c r="P1660" s="7">
        <f t="shared" si="378"/>
        <v>-1.2111256924759596E-3</v>
      </c>
      <c r="Q1660" s="7">
        <f t="shared" si="379"/>
        <v>1.3154733860030221E-2</v>
      </c>
      <c r="R1660" s="7">
        <f t="shared" si="380"/>
        <v>3.7625547710515724E-3</v>
      </c>
      <c r="S1660" s="7">
        <f t="shared" si="381"/>
        <v>5.1189587317992911E-3</v>
      </c>
      <c r="T1660" s="7">
        <f t="shared" si="382"/>
        <v>-9.88313955807083E-3</v>
      </c>
      <c r="U1660" s="7">
        <f t="shared" si="383"/>
        <v>-1.077161077215689E-2</v>
      </c>
      <c r="V1660" s="7">
        <f t="shared" si="384"/>
        <v>6.444395535039657E-2</v>
      </c>
      <c r="W1660" s="7">
        <f t="shared" si="385"/>
        <v>2.4378285809274827E-2</v>
      </c>
      <c r="X1660" s="7">
        <f t="shared" si="386"/>
        <v>-3.3812928227554759E-3</v>
      </c>
      <c r="Y1660" s="7">
        <f t="shared" si="387"/>
        <v>0</v>
      </c>
      <c r="Z1660" s="7">
        <v>-5.0829999999999998E-3</v>
      </c>
      <c r="AA1660" s="7">
        <f t="shared" si="388"/>
        <v>-1.6925439614226954E-2</v>
      </c>
      <c r="AB1660" s="7">
        <f t="shared" si="389"/>
        <v>-6.0562549926037896E-3</v>
      </c>
      <c r="AE1660" s="6">
        <v>45874</v>
      </c>
      <c r="AF1660" s="7">
        <v>17.850000000000001</v>
      </c>
      <c r="AG1660" s="7">
        <v>35.299999999999997</v>
      </c>
      <c r="AH1660" s="7">
        <v>89.2</v>
      </c>
      <c r="AI1660" s="7">
        <f t="shared" si="375"/>
        <v>2.9399999999999977</v>
      </c>
      <c r="AJ1660" s="7">
        <v>2.98</v>
      </c>
      <c r="AK1660" s="7">
        <v>34.405999999999999</v>
      </c>
      <c r="AL1660" s="7">
        <f t="shared" si="376"/>
        <v>31.425999999999998</v>
      </c>
      <c r="AM1660" s="7">
        <v>4.33</v>
      </c>
      <c r="AN1660" s="7">
        <v>3.72</v>
      </c>
      <c r="AO1660" s="7">
        <v>4.22</v>
      </c>
      <c r="AP1660" s="7">
        <f t="shared" si="377"/>
        <v>0.49999999999999956</v>
      </c>
      <c r="AQ1660" s="7">
        <v>2.36</v>
      </c>
      <c r="AR1660" s="7">
        <v>120.90819999999999</v>
      </c>
      <c r="AS1660" s="7">
        <v>3381.8998999999999</v>
      </c>
      <c r="AT1660" s="14">
        <v>323.291</v>
      </c>
      <c r="AU1660" s="14">
        <v>101.6247</v>
      </c>
      <c r="AV1660" s="14">
        <v>58.2</v>
      </c>
      <c r="AY1660" s="6">
        <v>45874</v>
      </c>
      <c r="AZ1660" s="12">
        <v>0</v>
      </c>
      <c r="BA1660" s="12">
        <v>0</v>
      </c>
      <c r="BB1660" s="12">
        <v>0</v>
      </c>
      <c r="BE1660" s="6">
        <v>45874</v>
      </c>
      <c r="BF1660" t="s">
        <v>60</v>
      </c>
      <c r="BG1660" s="52">
        <v>0</v>
      </c>
    </row>
    <row r="1661" spans="1:59" x14ac:dyDescent="0.2">
      <c r="A1661" s="6">
        <v>45875</v>
      </c>
      <c r="B1661" s="12">
        <v>103.9203</v>
      </c>
      <c r="C1661" s="12">
        <v>147.98150000000001</v>
      </c>
      <c r="D1661" s="12">
        <v>90.792599999999993</v>
      </c>
      <c r="E1661" s="12">
        <v>41.870600000000003</v>
      </c>
      <c r="F1661" s="12">
        <v>234.1617</v>
      </c>
      <c r="G1661" s="12">
        <v>14.2532</v>
      </c>
      <c r="H1661" s="12">
        <v>19.171800000000001</v>
      </c>
      <c r="I1661" s="12">
        <v>46.9163</v>
      </c>
      <c r="J1661" s="12">
        <v>16.863199999999999</v>
      </c>
      <c r="K1661" s="12">
        <v>89.178100000000001</v>
      </c>
      <c r="L1661" s="12">
        <v>65.38</v>
      </c>
      <c r="M1661" s="12">
        <v>67.97</v>
      </c>
      <c r="O1661" s="6">
        <v>45875</v>
      </c>
      <c r="P1661" s="7">
        <f t="shared" si="378"/>
        <v>-6.8309073595674979E-3</v>
      </c>
      <c r="Q1661" s="7">
        <f t="shared" si="379"/>
        <v>-1.7001180268524667E-3</v>
      </c>
      <c r="R1661" s="7">
        <f t="shared" si="380"/>
        <v>-9.6657188284092986E-4</v>
      </c>
      <c r="S1661" s="7">
        <f t="shared" si="381"/>
        <v>-1.2613979315673344E-2</v>
      </c>
      <c r="T1661" s="7">
        <f t="shared" si="382"/>
        <v>-1.5645558134165703E-2</v>
      </c>
      <c r="U1661" s="7">
        <f t="shared" si="383"/>
        <v>-3.024681156852134E-2</v>
      </c>
      <c r="V1661" s="7">
        <f t="shared" si="384"/>
        <v>-3.6243570323303005E-2</v>
      </c>
      <c r="W1661" s="7">
        <f t="shared" si="385"/>
        <v>-2.8778571515640911E-2</v>
      </c>
      <c r="X1661" s="7">
        <f t="shared" si="386"/>
        <v>7.3087732650915635E-3</v>
      </c>
      <c r="Y1661" s="7">
        <f t="shared" si="387"/>
        <v>3.2860998832660919E-4</v>
      </c>
      <c r="Z1661" s="7">
        <v>7.6299999999999996E-3</v>
      </c>
      <c r="AA1661" s="7">
        <f t="shared" si="388"/>
        <v>-1.2464061646898122E-2</v>
      </c>
      <c r="AB1661" s="7">
        <f t="shared" si="389"/>
        <v>-1.7067003134931615E-2</v>
      </c>
      <c r="AE1661" s="6">
        <v>45875</v>
      </c>
      <c r="AF1661" s="7">
        <v>16.77</v>
      </c>
      <c r="AG1661" s="7">
        <v>36.67</v>
      </c>
      <c r="AH1661" s="7">
        <v>83.89</v>
      </c>
      <c r="AI1661" s="7">
        <f t="shared" si="375"/>
        <v>2.5900000000000034</v>
      </c>
      <c r="AJ1661" s="7">
        <v>3.02</v>
      </c>
      <c r="AK1661" s="7">
        <v>33.256999999999998</v>
      </c>
      <c r="AL1661" s="7">
        <f t="shared" si="376"/>
        <v>30.236999999999998</v>
      </c>
      <c r="AM1661" s="7">
        <v>4.33</v>
      </c>
      <c r="AN1661" s="7">
        <v>3.69</v>
      </c>
      <c r="AO1661" s="7">
        <v>4.22</v>
      </c>
      <c r="AP1661" s="7">
        <f t="shared" si="377"/>
        <v>0.5299999999999998</v>
      </c>
      <c r="AQ1661" s="7">
        <v>2.34</v>
      </c>
      <c r="AR1661" s="7">
        <v>120.5082</v>
      </c>
      <c r="AS1661" s="7">
        <v>3380</v>
      </c>
      <c r="AT1661" s="14">
        <v>323.291</v>
      </c>
      <c r="AU1661" s="14">
        <v>101.6247</v>
      </c>
      <c r="AV1661" s="14">
        <v>58.2</v>
      </c>
      <c r="AY1661" s="6">
        <v>45875</v>
      </c>
      <c r="AZ1661" s="12">
        <v>0</v>
      </c>
      <c r="BA1661" s="12">
        <v>0</v>
      </c>
      <c r="BB1661" s="12">
        <v>0</v>
      </c>
      <c r="BE1661" s="6">
        <v>45875</v>
      </c>
      <c r="BF1661" t="s">
        <v>60</v>
      </c>
      <c r="BG1661" s="52">
        <v>0</v>
      </c>
    </row>
    <row r="1662" spans="1:59" x14ac:dyDescent="0.2">
      <c r="A1662" s="6">
        <v>45876</v>
      </c>
      <c r="B1662" s="12">
        <v>103.374</v>
      </c>
      <c r="C1662" s="12">
        <v>148.34950000000001</v>
      </c>
      <c r="D1662" s="12">
        <v>90.295299999999997</v>
      </c>
      <c r="E1662" s="12">
        <v>42.9041</v>
      </c>
      <c r="F1662" s="12">
        <v>233.5264</v>
      </c>
      <c r="G1662" s="12">
        <v>13.5968</v>
      </c>
      <c r="H1662" s="12">
        <v>19.3172</v>
      </c>
      <c r="I1662" s="12">
        <v>46.334899999999998</v>
      </c>
      <c r="J1662" s="12">
        <v>16.636600000000001</v>
      </c>
      <c r="K1662" s="12">
        <v>89.178100000000001</v>
      </c>
      <c r="L1662" s="12">
        <v>64.900000000000006</v>
      </c>
      <c r="M1662" s="12">
        <v>66.989999999999995</v>
      </c>
      <c r="O1662" s="6">
        <v>45876</v>
      </c>
      <c r="P1662" s="7">
        <f t="shared" si="378"/>
        <v>-5.2707794158807983E-3</v>
      </c>
      <c r="Q1662" s="7">
        <f t="shared" si="379"/>
        <v>2.4837103723676971E-3</v>
      </c>
      <c r="R1662" s="7">
        <f t="shared" si="380"/>
        <v>-5.4923741468743499E-3</v>
      </c>
      <c r="S1662" s="7">
        <f t="shared" si="381"/>
        <v>2.4383482465276669E-2</v>
      </c>
      <c r="T1662" s="7">
        <f t="shared" si="382"/>
        <v>-2.7167695340281134E-3</v>
      </c>
      <c r="U1662" s="7">
        <f t="shared" si="383"/>
        <v>-4.7146971969675031E-2</v>
      </c>
      <c r="V1662" s="7">
        <f t="shared" si="384"/>
        <v>7.5554413819822353E-3</v>
      </c>
      <c r="W1662" s="7">
        <f t="shared" si="385"/>
        <v>-1.2469706205262434E-2</v>
      </c>
      <c r="X1662" s="7">
        <f t="shared" si="386"/>
        <v>-1.3528645311151815E-2</v>
      </c>
      <c r="Y1662" s="7">
        <f t="shared" si="387"/>
        <v>0</v>
      </c>
      <c r="Z1662" s="7">
        <v>-8.3799999999999999E-4</v>
      </c>
      <c r="AA1662" s="7">
        <f t="shared" si="388"/>
        <v>-7.3687775860201274E-3</v>
      </c>
      <c r="AB1662" s="7">
        <f t="shared" si="389"/>
        <v>-1.4523076838370728E-2</v>
      </c>
      <c r="AE1662" s="6">
        <v>45876</v>
      </c>
      <c r="AF1662" s="7">
        <v>16.57</v>
      </c>
      <c r="AG1662" s="7">
        <v>35.01</v>
      </c>
      <c r="AH1662" s="7">
        <v>80.150000000000006</v>
      </c>
      <c r="AI1662" s="7">
        <f t="shared" si="375"/>
        <v>2.0899999999999892</v>
      </c>
      <c r="AJ1662" s="7">
        <v>3.05</v>
      </c>
      <c r="AK1662" s="7">
        <v>32.951000000000001</v>
      </c>
      <c r="AL1662" s="7">
        <f t="shared" si="376"/>
        <v>29.901</v>
      </c>
      <c r="AM1662" s="7">
        <v>4.33</v>
      </c>
      <c r="AN1662" s="7">
        <v>3.72</v>
      </c>
      <c r="AO1662" s="7">
        <v>4.2300000000000004</v>
      </c>
      <c r="AP1662" s="7">
        <f t="shared" si="377"/>
        <v>0.51000000000000023</v>
      </c>
      <c r="AQ1662" s="7">
        <v>2.35</v>
      </c>
      <c r="AR1662" s="7">
        <v>120.5043</v>
      </c>
      <c r="AS1662" s="7">
        <v>3400.3</v>
      </c>
      <c r="AT1662" s="14">
        <v>323.291</v>
      </c>
      <c r="AU1662" s="14">
        <v>101.6247</v>
      </c>
      <c r="AV1662" s="14">
        <v>58.2</v>
      </c>
      <c r="AY1662" s="6">
        <v>45876</v>
      </c>
      <c r="AZ1662" s="12">
        <v>0</v>
      </c>
      <c r="BA1662" s="12">
        <v>0</v>
      </c>
      <c r="BB1662" s="12">
        <v>0</v>
      </c>
      <c r="BE1662" s="6">
        <v>45876</v>
      </c>
      <c r="BF1662" t="s">
        <v>60</v>
      </c>
      <c r="BG1662" s="52">
        <v>0</v>
      </c>
    </row>
    <row r="1663" spans="1:59" x14ac:dyDescent="0.2">
      <c r="A1663" s="6">
        <v>45877</v>
      </c>
      <c r="B1663" s="12">
        <v>104.2033</v>
      </c>
      <c r="C1663" s="12">
        <v>150.1414</v>
      </c>
      <c r="D1663" s="12">
        <v>91.572699999999998</v>
      </c>
      <c r="E1663" s="12">
        <v>43.622599999999998</v>
      </c>
      <c r="F1663" s="12">
        <v>229.60730000000001</v>
      </c>
      <c r="G1663" s="12">
        <v>12.283799999999999</v>
      </c>
      <c r="H1663" s="12">
        <v>18.551500000000001</v>
      </c>
      <c r="I1663" s="12">
        <v>45.034100000000002</v>
      </c>
      <c r="J1663" s="12">
        <v>16.626899999999999</v>
      </c>
      <c r="K1663" s="12">
        <v>89.207300000000004</v>
      </c>
      <c r="L1663" s="12">
        <v>64.94</v>
      </c>
      <c r="M1663" s="12">
        <v>67.17</v>
      </c>
      <c r="O1663" s="6">
        <v>45877</v>
      </c>
      <c r="P1663" s="7">
        <f t="shared" si="378"/>
        <v>7.9903189051057279E-3</v>
      </c>
      <c r="Q1663" s="7">
        <f t="shared" si="379"/>
        <v>1.2006540408395586E-2</v>
      </c>
      <c r="R1663" s="7">
        <f t="shared" si="380"/>
        <v>1.4047781982458997E-2</v>
      </c>
      <c r="S1663" s="7">
        <f t="shared" si="381"/>
        <v>1.6607972219683853E-2</v>
      </c>
      <c r="T1663" s="7">
        <f t="shared" si="382"/>
        <v>-1.6924674451349226E-2</v>
      </c>
      <c r="U1663" s="7">
        <f t="shared" si="383"/>
        <v>-0.10155314983390448</v>
      </c>
      <c r="V1663" s="7">
        <f t="shared" si="384"/>
        <v>-4.0445242427191358E-2</v>
      </c>
      <c r="W1663" s="7">
        <f t="shared" si="385"/>
        <v>-2.8475476261096963E-2</v>
      </c>
      <c r="X1663" s="7">
        <f t="shared" si="386"/>
        <v>-5.8322186630723068E-4</v>
      </c>
      <c r="Y1663" s="7">
        <f t="shared" si="387"/>
        <v>3.2738105540938326E-4</v>
      </c>
      <c r="Z1663" s="7">
        <v>7.7669999999999996E-3</v>
      </c>
      <c r="AA1663" s="7">
        <f t="shared" si="388"/>
        <v>6.1614296465555397E-4</v>
      </c>
      <c r="AB1663" s="7">
        <f t="shared" si="389"/>
        <v>2.6833647585970278E-3</v>
      </c>
      <c r="AE1663" s="6">
        <v>45877</v>
      </c>
      <c r="AF1663" s="7">
        <v>15.15</v>
      </c>
      <c r="AG1663" s="7">
        <v>34.06</v>
      </c>
      <c r="AH1663" s="7">
        <v>79.2</v>
      </c>
      <c r="AI1663" s="7">
        <f t="shared" si="375"/>
        <v>2.230000000000004</v>
      </c>
      <c r="AJ1663" s="7">
        <v>3.03</v>
      </c>
      <c r="AK1663" s="7">
        <v>32.445999999999998</v>
      </c>
      <c r="AL1663" s="7">
        <f t="shared" si="376"/>
        <v>29.415999999999997</v>
      </c>
      <c r="AM1663" s="7">
        <v>4.33</v>
      </c>
      <c r="AN1663" s="7">
        <v>3.76</v>
      </c>
      <c r="AO1663" s="7">
        <v>4.2699999999999996</v>
      </c>
      <c r="AP1663" s="7">
        <f t="shared" si="377"/>
        <v>0.50999999999999979</v>
      </c>
      <c r="AQ1663" s="7">
        <v>2.39</v>
      </c>
      <c r="AR1663" s="7">
        <v>120.3329</v>
      </c>
      <c r="AS1663" s="7">
        <v>3439.1001000000001</v>
      </c>
      <c r="AT1663" s="14">
        <v>323.291</v>
      </c>
      <c r="AU1663" s="14">
        <v>101.6247</v>
      </c>
      <c r="AV1663" s="14">
        <v>58.2</v>
      </c>
      <c r="AY1663" s="6">
        <v>45877</v>
      </c>
      <c r="AZ1663" s="12">
        <v>0</v>
      </c>
      <c r="BA1663" s="12">
        <v>0</v>
      </c>
      <c r="BB1663" s="12">
        <v>0</v>
      </c>
      <c r="BE1663" s="6">
        <v>45877</v>
      </c>
      <c r="BF1663" t="s">
        <v>60</v>
      </c>
      <c r="BG1663" s="52">
        <v>0</v>
      </c>
    </row>
    <row r="1664" spans="1:59" x14ac:dyDescent="0.2">
      <c r="A1664" s="6">
        <v>45880</v>
      </c>
      <c r="B1664" s="12">
        <v>103.2569</v>
      </c>
      <c r="C1664" s="12">
        <v>148.63040000000001</v>
      </c>
      <c r="D1664" s="12">
        <v>91.202200000000005</v>
      </c>
      <c r="E1664" s="12">
        <v>43.022199999999998</v>
      </c>
      <c r="F1664" s="12">
        <v>228.8314</v>
      </c>
      <c r="G1664" s="12">
        <v>12.0053</v>
      </c>
      <c r="H1664" s="12">
        <v>17.911799999999999</v>
      </c>
      <c r="I1664" s="12">
        <v>43.427900000000001</v>
      </c>
      <c r="J1664" s="12">
        <v>16.511500000000002</v>
      </c>
      <c r="K1664" s="12">
        <v>89.217100000000002</v>
      </c>
      <c r="L1664" s="12">
        <v>65.03</v>
      </c>
      <c r="M1664" s="12">
        <v>67.36</v>
      </c>
      <c r="O1664" s="6">
        <v>45880</v>
      </c>
      <c r="P1664" s="7">
        <f t="shared" si="378"/>
        <v>-9.123740988017829E-3</v>
      </c>
      <c r="Q1664" s="7">
        <f t="shared" si="379"/>
        <v>-1.0114829327824941E-2</v>
      </c>
      <c r="R1664" s="7">
        <f t="shared" si="380"/>
        <v>-4.0541727279963576E-3</v>
      </c>
      <c r="S1664" s="7">
        <f t="shared" si="381"/>
        <v>-1.3859103145456591E-2</v>
      </c>
      <c r="T1664" s="7">
        <f t="shared" si="382"/>
        <v>-3.3849705134260419E-3</v>
      </c>
      <c r="U1664" s="7">
        <f t="shared" si="383"/>
        <v>-2.2933102155797084E-2</v>
      </c>
      <c r="V1664" s="7">
        <f t="shared" si="384"/>
        <v>-3.5090934782794445E-2</v>
      </c>
      <c r="W1664" s="7">
        <f t="shared" si="385"/>
        <v>-3.6317888874403036E-2</v>
      </c>
      <c r="X1664" s="7">
        <f t="shared" si="386"/>
        <v>-6.9647578931673684E-3</v>
      </c>
      <c r="Y1664" s="7">
        <f t="shared" si="387"/>
        <v>1.0985044657397725E-4</v>
      </c>
      <c r="Z1664" s="7">
        <v>-1.9789999999999999E-3</v>
      </c>
      <c r="AA1664" s="7">
        <f t="shared" si="388"/>
        <v>1.3849352063605271E-3</v>
      </c>
      <c r="AB1664" s="7">
        <f t="shared" si="389"/>
        <v>2.8246506552980191E-3</v>
      </c>
      <c r="AE1664" s="6">
        <v>45880</v>
      </c>
      <c r="AF1664" s="7">
        <v>16.25</v>
      </c>
      <c r="AG1664" s="7">
        <v>31.4</v>
      </c>
      <c r="AH1664" s="7">
        <v>81.760000000000005</v>
      </c>
      <c r="AI1664" s="7">
        <f t="shared" si="375"/>
        <v>2.3299999999999983</v>
      </c>
      <c r="AJ1664" s="7">
        <v>3.05</v>
      </c>
      <c r="AK1664" s="7">
        <v>32.999000000000002</v>
      </c>
      <c r="AL1664" s="7">
        <f t="shared" si="376"/>
        <v>29.949000000000002</v>
      </c>
      <c r="AM1664" s="7">
        <v>4.33</v>
      </c>
      <c r="AN1664" s="7">
        <v>3.76</v>
      </c>
      <c r="AO1664" s="7">
        <v>4.2699999999999996</v>
      </c>
      <c r="AP1664" s="7">
        <f t="shared" si="377"/>
        <v>0.50999999999999979</v>
      </c>
      <c r="AQ1664" s="7">
        <v>2.4</v>
      </c>
      <c r="AR1664" s="7">
        <v>120.6892</v>
      </c>
      <c r="AS1664" s="7">
        <v>3353.1001000000001</v>
      </c>
      <c r="AT1664" s="14">
        <v>323.291</v>
      </c>
      <c r="AU1664" s="14">
        <v>101.6247</v>
      </c>
      <c r="AV1664" s="14">
        <v>58.2</v>
      </c>
      <c r="AY1664" s="6">
        <v>45880</v>
      </c>
      <c r="AZ1664" s="12">
        <v>0</v>
      </c>
      <c r="BA1664" s="12">
        <v>0</v>
      </c>
      <c r="BB1664" s="12">
        <v>0</v>
      </c>
      <c r="BE1664" s="6">
        <v>45880</v>
      </c>
      <c r="BF1664" t="s">
        <v>60</v>
      </c>
      <c r="BG1664" s="52">
        <v>0</v>
      </c>
    </row>
    <row r="1665" spans="1:59" x14ac:dyDescent="0.2">
      <c r="A1665" s="6">
        <v>45881</v>
      </c>
      <c r="B1665" s="12">
        <v>103.5496</v>
      </c>
      <c r="C1665" s="12">
        <v>149.58930000000001</v>
      </c>
      <c r="D1665" s="12">
        <v>92.235799999999998</v>
      </c>
      <c r="E1665" s="12">
        <v>43.455300000000001</v>
      </c>
      <c r="F1665" s="12">
        <v>228.55289999999999</v>
      </c>
      <c r="G1665" s="12">
        <v>12.114699999999999</v>
      </c>
      <c r="H1665" s="12">
        <v>18.008700000000001</v>
      </c>
      <c r="I1665" s="12">
        <v>44.265500000000003</v>
      </c>
      <c r="J1665" s="12">
        <v>16.732800000000001</v>
      </c>
      <c r="K1665" s="12">
        <v>89.226799999999997</v>
      </c>
      <c r="L1665" s="12">
        <v>64.22</v>
      </c>
      <c r="M1665" s="12">
        <v>66.8</v>
      </c>
      <c r="O1665" s="6">
        <v>45881</v>
      </c>
      <c r="P1665" s="7">
        <f t="shared" si="378"/>
        <v>2.8306672705406257E-3</v>
      </c>
      <c r="Q1665" s="7">
        <f t="shared" si="379"/>
        <v>6.4308515143356232E-3</v>
      </c>
      <c r="R1665" s="7">
        <f t="shared" si="380"/>
        <v>1.1269321936620622E-2</v>
      </c>
      <c r="S1665" s="7">
        <f t="shared" si="381"/>
        <v>1.0016562021925527E-2</v>
      </c>
      <c r="T1665" s="7">
        <f t="shared" si="382"/>
        <v>-1.2177944648231443E-3</v>
      </c>
      <c r="U1665" s="7">
        <f t="shared" si="383"/>
        <v>9.0713723223556642E-3</v>
      </c>
      <c r="V1665" s="7">
        <f t="shared" si="384"/>
        <v>5.3952609264222183E-3</v>
      </c>
      <c r="W1665" s="7">
        <f t="shared" si="385"/>
        <v>1.9103500900149457E-2</v>
      </c>
      <c r="X1665" s="7">
        <f t="shared" si="386"/>
        <v>1.3313757178753161E-2</v>
      </c>
      <c r="Y1665" s="7">
        <f t="shared" si="387"/>
        <v>1.0871764189807751E-4</v>
      </c>
      <c r="Z1665" s="7">
        <v>1.059E-2</v>
      </c>
      <c r="AA1665" s="7">
        <f t="shared" si="388"/>
        <v>-1.2534013219692587E-2</v>
      </c>
      <c r="AB1665" s="7">
        <f t="shared" si="389"/>
        <v>-8.3482893914712739E-3</v>
      </c>
      <c r="AE1665" s="6">
        <v>45881</v>
      </c>
      <c r="AF1665" s="7">
        <v>14.73</v>
      </c>
      <c r="AG1665" s="7">
        <v>30.31</v>
      </c>
      <c r="AH1665" s="7">
        <v>77.42</v>
      </c>
      <c r="AI1665" s="7">
        <f t="shared" si="375"/>
        <v>2.5799999999999983</v>
      </c>
      <c r="AJ1665" s="7">
        <v>2.93</v>
      </c>
      <c r="AK1665" s="7">
        <v>32.408999999999999</v>
      </c>
      <c r="AL1665" s="7">
        <f t="shared" si="376"/>
        <v>29.478999999999999</v>
      </c>
      <c r="AM1665" s="7">
        <v>4.33</v>
      </c>
      <c r="AN1665" s="7">
        <v>3.72</v>
      </c>
      <c r="AO1665" s="7">
        <v>4.29</v>
      </c>
      <c r="AP1665" s="7">
        <f t="shared" si="377"/>
        <v>0.56999999999999984</v>
      </c>
      <c r="AQ1665" s="7">
        <v>2.38</v>
      </c>
      <c r="AR1665" s="7">
        <v>120.2736</v>
      </c>
      <c r="AS1665" s="7">
        <v>3348.8998999999999</v>
      </c>
      <c r="AT1665" s="14">
        <v>323.291</v>
      </c>
      <c r="AU1665" s="14">
        <v>101.6247</v>
      </c>
      <c r="AV1665" s="14">
        <v>58.2</v>
      </c>
      <c r="AY1665" s="6">
        <v>45881</v>
      </c>
      <c r="AZ1665" s="12">
        <v>0</v>
      </c>
      <c r="BA1665" s="12">
        <v>0</v>
      </c>
      <c r="BB1665" s="12">
        <v>0</v>
      </c>
      <c r="BE1665" s="6">
        <v>45881</v>
      </c>
      <c r="BF1665" t="s">
        <v>60</v>
      </c>
      <c r="BG1665" s="52">
        <v>0</v>
      </c>
    </row>
    <row r="1666" spans="1:59" x14ac:dyDescent="0.2">
      <c r="A1666" s="6">
        <v>45882</v>
      </c>
      <c r="B1666" s="12">
        <v>104.9838</v>
      </c>
      <c r="C1666" s="12">
        <v>150.9744</v>
      </c>
      <c r="D1666" s="12">
        <v>93.493700000000004</v>
      </c>
      <c r="E1666" s="12">
        <v>44.0458</v>
      </c>
      <c r="F1666" s="12">
        <v>230.06489999999999</v>
      </c>
      <c r="G1666" s="12">
        <v>13.5669</v>
      </c>
      <c r="H1666" s="12">
        <v>18.251000000000001</v>
      </c>
      <c r="I1666" s="12">
        <v>44.752699999999997</v>
      </c>
      <c r="J1666" s="12">
        <v>16.829000000000001</v>
      </c>
      <c r="K1666" s="12">
        <v>89.236500000000007</v>
      </c>
      <c r="L1666" s="12">
        <v>63.68</v>
      </c>
      <c r="M1666" s="12">
        <v>66.25</v>
      </c>
      <c r="O1666" s="6">
        <v>45882</v>
      </c>
      <c r="P1666" s="7">
        <f t="shared" si="378"/>
        <v>1.3755327574019972E-2</v>
      </c>
      <c r="Q1666" s="7">
        <f t="shared" si="379"/>
        <v>9.2167470999213776E-3</v>
      </c>
      <c r="R1666" s="7">
        <f t="shared" si="380"/>
        <v>1.3545712812410638E-2</v>
      </c>
      <c r="S1666" s="7">
        <f t="shared" si="381"/>
        <v>1.3497178079879078E-2</v>
      </c>
      <c r="T1666" s="7">
        <f t="shared" si="382"/>
        <v>6.5937496458505799E-3</v>
      </c>
      <c r="U1666" s="7">
        <f t="shared" si="383"/>
        <v>0.11321341137872779</v>
      </c>
      <c r="V1666" s="7">
        <f t="shared" si="384"/>
        <v>1.3364898586317349E-2</v>
      </c>
      <c r="W1666" s="7">
        <f t="shared" si="385"/>
        <v>1.0946185491073405E-2</v>
      </c>
      <c r="X1666" s="7">
        <f t="shared" si="386"/>
        <v>5.7327237192617668E-3</v>
      </c>
      <c r="Y1666" s="7">
        <f t="shared" si="387"/>
        <v>1.0870582365734828E-4</v>
      </c>
      <c r="Z1666" s="7">
        <v>3.4169999999999999E-3</v>
      </c>
      <c r="AA1666" s="7">
        <f t="shared" si="388"/>
        <v>-8.4441471252403189E-3</v>
      </c>
      <c r="AB1666" s="7">
        <f t="shared" si="389"/>
        <v>-8.2676156762683632E-3</v>
      </c>
      <c r="AE1666" s="6">
        <v>45882</v>
      </c>
      <c r="AF1666" s="7">
        <v>14.49</v>
      </c>
      <c r="AG1666" s="7">
        <v>33.82</v>
      </c>
      <c r="AH1666" s="7">
        <v>77.31</v>
      </c>
      <c r="AI1666" s="7">
        <f t="shared" si="375"/>
        <v>2.5700000000000003</v>
      </c>
      <c r="AJ1666" s="7">
        <v>2.95</v>
      </c>
      <c r="AK1666" s="7">
        <v>32.6</v>
      </c>
      <c r="AL1666" s="7">
        <f t="shared" si="376"/>
        <v>29.650000000000002</v>
      </c>
      <c r="AM1666" s="7">
        <v>4.33</v>
      </c>
      <c r="AN1666" s="7">
        <v>3.67</v>
      </c>
      <c r="AO1666" s="7">
        <v>4.24</v>
      </c>
      <c r="AP1666" s="7">
        <f t="shared" si="377"/>
        <v>0.57000000000000028</v>
      </c>
      <c r="AQ1666" s="7">
        <v>2.37</v>
      </c>
      <c r="AR1666" s="7">
        <v>120.13</v>
      </c>
      <c r="AS1666" s="7">
        <v>3358.7</v>
      </c>
      <c r="AT1666" s="14">
        <v>323.291</v>
      </c>
      <c r="AU1666" s="14">
        <v>101.6247</v>
      </c>
      <c r="AV1666" s="14">
        <v>58.2</v>
      </c>
      <c r="AY1666" s="6">
        <v>45882</v>
      </c>
      <c r="AZ1666" s="12">
        <v>0</v>
      </c>
      <c r="BA1666" s="12">
        <v>0</v>
      </c>
      <c r="BB1666" s="12">
        <v>0</v>
      </c>
      <c r="BE1666" s="6">
        <v>45882</v>
      </c>
      <c r="BF1666" t="s">
        <v>60</v>
      </c>
      <c r="BG1666" s="52">
        <v>0</v>
      </c>
    </row>
    <row r="1667" spans="1:59" x14ac:dyDescent="0.2">
      <c r="A1667" s="6">
        <v>45883</v>
      </c>
      <c r="B1667" s="12">
        <v>104.7692</v>
      </c>
      <c r="C1667" s="12">
        <v>150.2867</v>
      </c>
      <c r="D1667" s="12">
        <v>93.269400000000005</v>
      </c>
      <c r="E1667" s="12">
        <v>44.0655</v>
      </c>
      <c r="F1667" s="12">
        <v>231.39779999999999</v>
      </c>
      <c r="G1667" s="12">
        <v>13.6365</v>
      </c>
      <c r="H1667" s="12">
        <v>18.047499999999999</v>
      </c>
      <c r="I1667" s="12">
        <v>44.663200000000003</v>
      </c>
      <c r="J1667" s="12">
        <v>16.723199999999999</v>
      </c>
      <c r="K1667" s="12">
        <v>89.246300000000005</v>
      </c>
      <c r="L1667" s="12">
        <v>64.989999999999995</v>
      </c>
      <c r="M1667" s="12">
        <v>68.12</v>
      </c>
      <c r="O1667" s="6">
        <v>45883</v>
      </c>
      <c r="P1667" s="7">
        <f t="shared" si="378"/>
        <v>-2.0462169778509998E-3</v>
      </c>
      <c r="Q1667" s="7">
        <f t="shared" si="379"/>
        <v>-4.5654828619659917E-3</v>
      </c>
      <c r="R1667" s="7">
        <f t="shared" si="380"/>
        <v>-2.4019745639392554E-3</v>
      </c>
      <c r="S1667" s="7">
        <f t="shared" si="381"/>
        <v>4.4716172223675392E-4</v>
      </c>
      <c r="T1667" s="7">
        <f t="shared" si="382"/>
        <v>5.7768643351273482E-3</v>
      </c>
      <c r="U1667" s="7">
        <f t="shared" si="383"/>
        <v>5.1170185981481656E-3</v>
      </c>
      <c r="V1667" s="7">
        <f t="shared" si="384"/>
        <v>-1.1212702016704578E-2</v>
      </c>
      <c r="W1667" s="7">
        <f t="shared" si="385"/>
        <v>-2.001881765759599E-3</v>
      </c>
      <c r="X1667" s="7">
        <f t="shared" si="386"/>
        <v>-6.3066118268347883E-3</v>
      </c>
      <c r="Y1667" s="7">
        <f t="shared" si="387"/>
        <v>1.0981450324456188E-4</v>
      </c>
      <c r="Z1667" s="7">
        <v>9.2999999999999997E-5</v>
      </c>
      <c r="AA1667" s="7">
        <f t="shared" si="388"/>
        <v>2.0362870370129908E-2</v>
      </c>
      <c r="AB1667" s="7">
        <f t="shared" si="389"/>
        <v>2.783539092815597E-2</v>
      </c>
      <c r="AE1667" s="6">
        <v>45883</v>
      </c>
      <c r="AF1667" s="7">
        <v>14.83</v>
      </c>
      <c r="AG1667" s="7">
        <v>35.96</v>
      </c>
      <c r="AH1667" s="7">
        <v>76.77</v>
      </c>
      <c r="AI1667" s="7">
        <f t="shared" si="375"/>
        <v>3.1300000000000097</v>
      </c>
      <c r="AJ1667" s="7">
        <v>2.78</v>
      </c>
      <c r="AK1667" s="7">
        <v>32.140999999999998</v>
      </c>
      <c r="AL1667" s="7">
        <f t="shared" si="376"/>
        <v>29.360999999999997</v>
      </c>
      <c r="AM1667" s="7">
        <v>4.33</v>
      </c>
      <c r="AN1667" s="7">
        <v>3.74</v>
      </c>
      <c r="AO1667" s="7">
        <v>4.29</v>
      </c>
      <c r="AP1667" s="7">
        <f t="shared" si="377"/>
        <v>0.54999999999999982</v>
      </c>
      <c r="AQ1667" s="7">
        <v>2.39</v>
      </c>
      <c r="AR1667" s="7">
        <v>120.6446</v>
      </c>
      <c r="AS1667" s="7">
        <v>3335.2</v>
      </c>
      <c r="AT1667" s="14">
        <v>323.291</v>
      </c>
      <c r="AU1667" s="14">
        <v>101.6247</v>
      </c>
      <c r="AV1667" s="14">
        <v>58.2</v>
      </c>
      <c r="AY1667" s="6">
        <v>45883</v>
      </c>
      <c r="AZ1667" s="12">
        <v>0</v>
      </c>
      <c r="BA1667" s="12">
        <v>0</v>
      </c>
      <c r="BB1667" s="12">
        <v>0</v>
      </c>
      <c r="BE1667" s="6">
        <v>45883</v>
      </c>
      <c r="BF1667" t="s">
        <v>60</v>
      </c>
      <c r="BG1667" s="52">
        <v>0</v>
      </c>
    </row>
    <row r="1668" spans="1:59" x14ac:dyDescent="0.2">
      <c r="A1668" s="6">
        <v>45884</v>
      </c>
      <c r="B1668" s="12">
        <v>104.8677</v>
      </c>
      <c r="C1668" s="12">
        <v>151.63300000000001</v>
      </c>
      <c r="D1668" s="12">
        <v>92.957400000000007</v>
      </c>
      <c r="E1668" s="12">
        <v>43.908000000000001</v>
      </c>
      <c r="F1668" s="12">
        <v>228.92099999999999</v>
      </c>
      <c r="G1668" s="12">
        <v>12.4231</v>
      </c>
      <c r="H1668" s="12">
        <v>18.212299999999999</v>
      </c>
      <c r="I1668" s="12">
        <v>44.703000000000003</v>
      </c>
      <c r="J1668" s="12">
        <v>16.5885</v>
      </c>
      <c r="K1668" s="12">
        <v>89.285300000000007</v>
      </c>
      <c r="L1668" s="12">
        <v>63.78</v>
      </c>
      <c r="M1668" s="12">
        <v>67.3</v>
      </c>
      <c r="O1668" s="6">
        <v>45884</v>
      </c>
      <c r="P1668" s="7">
        <f t="shared" si="378"/>
        <v>9.3972012797903103E-4</v>
      </c>
      <c r="Q1668" s="7">
        <f t="shared" si="379"/>
        <v>8.9183244639017365E-3</v>
      </c>
      <c r="R1668" s="7">
        <f t="shared" si="380"/>
        <v>-3.3507560879171864E-3</v>
      </c>
      <c r="S1668" s="7">
        <f t="shared" si="381"/>
        <v>-3.5806275361146239E-3</v>
      </c>
      <c r="T1668" s="7">
        <f t="shared" si="382"/>
        <v>-1.0761341498150606E-2</v>
      </c>
      <c r="U1668" s="7">
        <f t="shared" si="383"/>
        <v>-9.3192378463297046E-2</v>
      </c>
      <c r="V1668" s="7">
        <f t="shared" si="384"/>
        <v>9.0900189610760053E-3</v>
      </c>
      <c r="W1668" s="7">
        <f t="shared" si="385"/>
        <v>8.9071713089203654E-4</v>
      </c>
      <c r="X1668" s="7">
        <f t="shared" si="386"/>
        <v>-8.0872927027142317E-3</v>
      </c>
      <c r="Y1668" s="7">
        <f t="shared" si="387"/>
        <v>4.368974525558519E-4</v>
      </c>
      <c r="Z1668" s="7">
        <v>-2.3440000000000002E-3</v>
      </c>
      <c r="AA1668" s="7">
        <f t="shared" si="388"/>
        <v>-1.8793750324345812E-2</v>
      </c>
      <c r="AB1668" s="7">
        <f t="shared" si="389"/>
        <v>-1.211061914380553E-2</v>
      </c>
      <c r="AE1668" s="6">
        <v>45884</v>
      </c>
      <c r="AF1668" s="7">
        <v>15.09</v>
      </c>
      <c r="AG1668" s="7">
        <v>37.22</v>
      </c>
      <c r="AH1668" s="7">
        <v>76.66</v>
      </c>
      <c r="AI1668" s="7">
        <f t="shared" ref="AI1668:AI1731" si="390">IF(AND(M1668&lt;&gt;"",L1668&lt;&gt;""),M1668-L1668,"")</f>
        <v>3.519999999999996</v>
      </c>
      <c r="AJ1668" s="7">
        <v>2.98</v>
      </c>
      <c r="AK1668" s="7">
        <v>31.030999999999999</v>
      </c>
      <c r="AL1668" s="7">
        <f t="shared" ref="AL1668:AL1731" si="391">IF(AND(AK1668&lt;&gt;"",AJ1668&lt;&gt;""),AK1668-AJ1668,"")</f>
        <v>28.050999999999998</v>
      </c>
      <c r="AM1668" s="7">
        <v>4.33</v>
      </c>
      <c r="AN1668" s="7">
        <v>3.75</v>
      </c>
      <c r="AO1668" s="7">
        <v>4.33</v>
      </c>
      <c r="AP1668" s="7">
        <f t="shared" ref="AP1668:AP1731" si="392">IF(AND(AO1668&lt;&gt;"",AN1668&lt;&gt;""),AO1668-AN1668,"")</f>
        <v>0.58000000000000007</v>
      </c>
      <c r="AQ1668" s="7">
        <v>2.38</v>
      </c>
      <c r="AR1668" s="7">
        <v>120.3377</v>
      </c>
      <c r="AS1668" s="7">
        <v>3336</v>
      </c>
      <c r="AT1668" s="14">
        <v>323.291</v>
      </c>
      <c r="AU1668" s="14">
        <v>101.6247</v>
      </c>
      <c r="AV1668" s="14">
        <v>58.2</v>
      </c>
      <c r="AY1668" s="6">
        <v>45884</v>
      </c>
      <c r="AZ1668" s="12">
        <v>0</v>
      </c>
      <c r="BA1668" s="12">
        <v>0</v>
      </c>
      <c r="BB1668" s="12">
        <v>0</v>
      </c>
      <c r="BE1668" s="6">
        <v>45884</v>
      </c>
      <c r="BF1668" t="s">
        <v>60</v>
      </c>
      <c r="BG1668" s="52">
        <v>0</v>
      </c>
    </row>
    <row r="1669" spans="1:59" x14ac:dyDescent="0.2">
      <c r="A1669" s="6">
        <v>45887</v>
      </c>
      <c r="B1669" s="12">
        <v>105.0942</v>
      </c>
      <c r="C1669" s="12">
        <v>150.4417</v>
      </c>
      <c r="D1669" s="12">
        <v>92.416600000000003</v>
      </c>
      <c r="E1669" s="12">
        <v>43.514299999999999</v>
      </c>
      <c r="F1669" s="12">
        <v>228.72200000000001</v>
      </c>
      <c r="G1669" s="12">
        <v>12.313700000000001</v>
      </c>
      <c r="H1669" s="12">
        <v>18.3964</v>
      </c>
      <c r="I1669" s="12">
        <v>46.522500000000001</v>
      </c>
      <c r="J1669" s="12">
        <v>16.684699999999999</v>
      </c>
      <c r="K1669" s="12">
        <v>89.285300000000007</v>
      </c>
      <c r="L1669" s="12">
        <v>64.510000000000005</v>
      </c>
      <c r="M1669" s="12">
        <v>68.180000000000007</v>
      </c>
      <c r="O1669" s="6">
        <v>45887</v>
      </c>
      <c r="P1669" s="7">
        <f t="shared" ref="P1669:P1732" si="393">IF(AND(B1669&lt;&gt;"",B1668&lt;&gt;""),LN(B1669/B1668),"")</f>
        <v>2.1575351324437126E-3</v>
      </c>
      <c r="Q1669" s="7">
        <f t="shared" ref="Q1669:Q1732" si="394">IF(AND(C1669&lt;&gt;"",C1668&lt;&gt;""),LN(C1669/C1668),"")</f>
        <v>-7.8874938956853841E-3</v>
      </c>
      <c r="R1669" s="7">
        <f t="shared" ref="R1669:R1732" si="395">IF(AND(D1669&lt;&gt;"",D1668&lt;&gt;""),LN(D1669/D1668),"")</f>
        <v>-5.8347075020255997E-3</v>
      </c>
      <c r="S1669" s="7">
        <f t="shared" ref="S1669:S1732" si="396">IF(AND(E1669&lt;&gt;"",E1668&lt;&gt;""),LN(E1669/E1668),"")</f>
        <v>-9.0069161199668422E-3</v>
      </c>
      <c r="T1669" s="7">
        <f t="shared" ref="T1669:T1732" si="397">IF(AND(F1669&lt;&gt;"",F1668&lt;&gt;""),LN(F1669/F1668),"")</f>
        <v>-8.6967357762484504E-4</v>
      </c>
      <c r="U1669" s="7">
        <f t="shared" ref="U1669:U1732" si="398">IF(AND(G1669&lt;&gt;"",G1668&lt;&gt;""),LN(G1669/G1668),"")</f>
        <v>-8.8451791065523623E-3</v>
      </c>
      <c r="V1669" s="7">
        <f t="shared" ref="V1669:V1732" si="399">IF(AND(H1669&lt;&gt;"",H1668&lt;&gt;""),LN(H1669/H1668),"")</f>
        <v>1.0057803306388492E-2</v>
      </c>
      <c r="W1669" s="7">
        <f t="shared" ref="W1669:W1732" si="400">IF(AND(I1669&lt;&gt;"",I1668&lt;&gt;""),LN(I1669/I1668),"")</f>
        <v>3.9895453071812331E-2</v>
      </c>
      <c r="X1669" s="7">
        <f t="shared" ref="X1669:X1732" si="401">IF(AND(J1669&lt;&gt;"",J1668&lt;&gt;""),LN(J1669/J1668),"")</f>
        <v>5.782447618547704E-3</v>
      </c>
      <c r="Y1669" s="7">
        <f t="shared" ref="Y1669:Y1732" si="402">IF(AND(K1669&lt;&gt;"",K1668&lt;&gt;""),LN(K1669/K1668),"")</f>
        <v>0</v>
      </c>
      <c r="Z1669" s="7">
        <v>-2.1699999999999999E-4</v>
      </c>
      <c r="AA1669" s="7">
        <f t="shared" ref="AA1669:AA1732" si="403">IF(AND(L1669&lt;&gt;"",L1668&lt;&gt;""),LN(L1669/L1668),"")</f>
        <v>1.1380588962238878E-2</v>
      </c>
      <c r="AB1669" s="7">
        <f t="shared" ref="AB1669:AB1732" si="404">IF(AND(M1669&lt;&gt;"",M1668&lt;&gt;""),LN(M1669/M1668),"")</f>
        <v>1.2991030059075089E-2</v>
      </c>
      <c r="AE1669" s="6">
        <v>45887</v>
      </c>
      <c r="AF1669" s="7">
        <v>14.99</v>
      </c>
      <c r="AG1669" s="7">
        <v>32.15</v>
      </c>
      <c r="AH1669" s="7">
        <v>81.819999999999993</v>
      </c>
      <c r="AI1669" s="7">
        <f t="shared" si="390"/>
        <v>3.6700000000000017</v>
      </c>
      <c r="AJ1669" s="7">
        <v>2.96</v>
      </c>
      <c r="AK1669" s="7">
        <v>31.271999999999998</v>
      </c>
      <c r="AL1669" s="7">
        <f t="shared" si="391"/>
        <v>28.311999999999998</v>
      </c>
      <c r="AM1669" s="7">
        <v>4.33</v>
      </c>
      <c r="AN1669" s="7">
        <v>3.77</v>
      </c>
      <c r="AO1669" s="7">
        <v>4.34</v>
      </c>
      <c r="AP1669" s="7">
        <f t="shared" si="392"/>
        <v>0.56999999999999984</v>
      </c>
      <c r="AQ1669" s="7">
        <v>2.38</v>
      </c>
      <c r="AR1669" s="7">
        <v>120.5622</v>
      </c>
      <c r="AS1669" s="7">
        <v>3331.7</v>
      </c>
      <c r="AT1669" s="14">
        <v>323.291</v>
      </c>
      <c r="AU1669" s="14">
        <v>101.6247</v>
      </c>
      <c r="AV1669" s="14">
        <v>58.2</v>
      </c>
      <c r="AY1669" s="6">
        <v>45887</v>
      </c>
      <c r="AZ1669" s="12">
        <v>0</v>
      </c>
      <c r="BA1669" s="12">
        <v>0</v>
      </c>
      <c r="BB1669" s="12">
        <v>0</v>
      </c>
      <c r="BE1669" s="6">
        <v>45887</v>
      </c>
      <c r="BF1669" t="s">
        <v>60</v>
      </c>
      <c r="BG1669" s="52">
        <v>0</v>
      </c>
    </row>
    <row r="1670" spans="1:59" x14ac:dyDescent="0.2">
      <c r="A1670" s="6">
        <v>45888</v>
      </c>
      <c r="B1670" s="12">
        <v>105.7835</v>
      </c>
      <c r="C1670" s="12">
        <v>148.86490000000001</v>
      </c>
      <c r="D1670" s="12">
        <v>92.180700000000002</v>
      </c>
      <c r="E1670" s="12">
        <v>43.268300000000004</v>
      </c>
      <c r="F1670" s="12">
        <v>229.17959999999999</v>
      </c>
      <c r="G1670" s="12">
        <v>12.1844</v>
      </c>
      <c r="H1670" s="12">
        <v>17.921500000000002</v>
      </c>
      <c r="I1670" s="12">
        <v>45.339300000000001</v>
      </c>
      <c r="J1670" s="12">
        <v>16.694299999999998</v>
      </c>
      <c r="K1670" s="12">
        <v>89.3048</v>
      </c>
      <c r="L1670" s="12">
        <v>63.38</v>
      </c>
      <c r="M1670" s="12">
        <v>66.62</v>
      </c>
      <c r="O1670" s="6">
        <v>45888</v>
      </c>
      <c r="P1670" s="7">
        <f t="shared" si="393"/>
        <v>6.5374618080866866E-3</v>
      </c>
      <c r="Q1670" s="7">
        <f t="shared" si="394"/>
        <v>-1.0536450499782456E-2</v>
      </c>
      <c r="R1670" s="7">
        <f t="shared" si="395"/>
        <v>-2.555835089830451E-3</v>
      </c>
      <c r="S1670" s="7">
        <f t="shared" si="396"/>
        <v>-5.6693544305431364E-3</v>
      </c>
      <c r="T1670" s="7">
        <f t="shared" si="397"/>
        <v>1.9986833517617784E-3</v>
      </c>
      <c r="U1670" s="7">
        <f t="shared" si="398"/>
        <v>-1.0556018683160057E-2</v>
      </c>
      <c r="V1670" s="7">
        <f t="shared" si="399"/>
        <v>-2.6153883897813968E-2</v>
      </c>
      <c r="W1670" s="7">
        <f t="shared" si="400"/>
        <v>-2.5761860479086688E-2</v>
      </c>
      <c r="X1670" s="7">
        <f t="shared" si="401"/>
        <v>5.7521197547530454E-4</v>
      </c>
      <c r="Y1670" s="7">
        <f t="shared" si="402"/>
        <v>2.183771673511656E-4</v>
      </c>
      <c r="Z1670" s="7">
        <v>-5.4400000000000004E-3</v>
      </c>
      <c r="AA1670" s="7">
        <f t="shared" si="403"/>
        <v>-1.7671896281375665E-2</v>
      </c>
      <c r="AB1670" s="7">
        <f t="shared" si="404"/>
        <v>-2.314643394422353E-2</v>
      </c>
      <c r="AE1670" s="6">
        <v>45888</v>
      </c>
      <c r="AF1670" s="7">
        <v>15.57</v>
      </c>
      <c r="AG1670" s="7">
        <v>33.04</v>
      </c>
      <c r="AH1670" s="7">
        <v>82.15</v>
      </c>
      <c r="AI1670" s="7">
        <f t="shared" si="390"/>
        <v>3.240000000000002</v>
      </c>
      <c r="AJ1670" s="7">
        <v>2.87</v>
      </c>
      <c r="AK1670" s="7">
        <v>31.227</v>
      </c>
      <c r="AL1670" s="7">
        <f t="shared" si="391"/>
        <v>28.356999999999999</v>
      </c>
      <c r="AM1670" s="7">
        <v>4.33</v>
      </c>
      <c r="AN1670" s="7">
        <v>3.75</v>
      </c>
      <c r="AO1670" s="7">
        <v>4.3</v>
      </c>
      <c r="AP1670" s="7">
        <f t="shared" si="392"/>
        <v>0.54999999999999982</v>
      </c>
      <c r="AQ1670" s="7">
        <v>2.35</v>
      </c>
      <c r="AR1670" s="7">
        <v>120.72239999999999</v>
      </c>
      <c r="AS1670" s="7">
        <v>3313.3998999999999</v>
      </c>
      <c r="AT1670" s="14">
        <v>323.291</v>
      </c>
      <c r="AU1670" s="14">
        <v>101.6247</v>
      </c>
      <c r="AV1670" s="14">
        <v>58.2</v>
      </c>
      <c r="AY1670" s="6">
        <v>45888</v>
      </c>
      <c r="AZ1670" s="12">
        <v>0</v>
      </c>
      <c r="BA1670" s="12">
        <v>0</v>
      </c>
      <c r="BB1670" s="12">
        <v>0</v>
      </c>
      <c r="BE1670" s="6">
        <v>45888</v>
      </c>
      <c r="BF1670" t="s">
        <v>60</v>
      </c>
      <c r="BG1670" s="52">
        <v>0</v>
      </c>
    </row>
    <row r="1671" spans="1:59" x14ac:dyDescent="0.2">
      <c r="A1671" s="6">
        <v>45889</v>
      </c>
      <c r="B1671" s="12">
        <v>106.8766</v>
      </c>
      <c r="C1671" s="12">
        <v>150.05969999999999</v>
      </c>
      <c r="D1671" s="12">
        <v>93.291600000000003</v>
      </c>
      <c r="E1671" s="12">
        <v>43.573399999999999</v>
      </c>
      <c r="F1671" s="12">
        <v>234.75989999999999</v>
      </c>
      <c r="G1671" s="12">
        <v>12.492699999999999</v>
      </c>
      <c r="H1671" s="12">
        <v>18.454599999999999</v>
      </c>
      <c r="I1671" s="12">
        <v>45.975700000000003</v>
      </c>
      <c r="J1671" s="12">
        <v>16.6751</v>
      </c>
      <c r="K1671" s="12">
        <v>89.324299999999994</v>
      </c>
      <c r="L1671" s="12">
        <v>64.19</v>
      </c>
      <c r="M1671" s="12">
        <v>67.61</v>
      </c>
      <c r="O1671" s="6">
        <v>45889</v>
      </c>
      <c r="P1671" s="7">
        <f t="shared" si="393"/>
        <v>1.0280345274466411E-2</v>
      </c>
      <c r="Q1671" s="7">
        <f t="shared" si="394"/>
        <v>7.9940316906371104E-3</v>
      </c>
      <c r="R1671" s="7">
        <f t="shared" si="395"/>
        <v>1.1979290544147656E-2</v>
      </c>
      <c r="S1671" s="7">
        <f t="shared" si="396"/>
        <v>7.0266071556124602E-3</v>
      </c>
      <c r="T1671" s="7">
        <f t="shared" si="397"/>
        <v>2.4057314079316622E-2</v>
      </c>
      <c r="U1671" s="7">
        <f t="shared" si="398"/>
        <v>2.4988028718957948E-2</v>
      </c>
      <c r="V1671" s="7">
        <f t="shared" si="399"/>
        <v>2.93125525032439E-2</v>
      </c>
      <c r="W1671" s="7">
        <f t="shared" si="400"/>
        <v>1.3938789986439952E-2</v>
      </c>
      <c r="X1671" s="7">
        <f t="shared" si="401"/>
        <v>-1.1507550102056409E-3</v>
      </c>
      <c r="Y1671" s="7">
        <f t="shared" si="402"/>
        <v>2.1832948917568928E-4</v>
      </c>
      <c r="Z1671" s="7">
        <v>-2.6610000000000002E-3</v>
      </c>
      <c r="AA1671" s="7">
        <f t="shared" si="403"/>
        <v>1.2699081060911948E-2</v>
      </c>
      <c r="AB1671" s="7">
        <f t="shared" si="404"/>
        <v>1.4751068337052833E-2</v>
      </c>
      <c r="AE1671" s="6">
        <v>45889</v>
      </c>
      <c r="AF1671" s="7">
        <v>15.69</v>
      </c>
      <c r="AG1671" s="7">
        <v>32.51</v>
      </c>
      <c r="AH1671" s="7">
        <v>80.75</v>
      </c>
      <c r="AI1671" s="7">
        <f t="shared" si="390"/>
        <v>3.4200000000000017</v>
      </c>
      <c r="AJ1671" s="7">
        <v>2.8</v>
      </c>
      <c r="AK1671" s="7">
        <v>31.905999999999999</v>
      </c>
      <c r="AL1671" s="7">
        <f t="shared" si="391"/>
        <v>29.105999999999998</v>
      </c>
      <c r="AM1671" s="7">
        <v>4.33</v>
      </c>
      <c r="AN1671" s="7">
        <v>3.74</v>
      </c>
      <c r="AO1671" s="7">
        <v>4.29</v>
      </c>
      <c r="AP1671" s="7">
        <f t="shared" si="392"/>
        <v>0.54999999999999982</v>
      </c>
      <c r="AQ1671" s="7">
        <v>2.35</v>
      </c>
      <c r="AR1671" s="7">
        <v>120.7757</v>
      </c>
      <c r="AS1671" s="7">
        <v>3343.3998999999999</v>
      </c>
      <c r="AT1671" s="14">
        <v>323.291</v>
      </c>
      <c r="AU1671" s="14">
        <v>101.6247</v>
      </c>
      <c r="AV1671" s="14">
        <v>58.2</v>
      </c>
      <c r="AY1671" s="6">
        <v>45889</v>
      </c>
      <c r="AZ1671" s="12">
        <v>0</v>
      </c>
      <c r="BA1671" s="12">
        <v>0</v>
      </c>
      <c r="BB1671" s="12">
        <v>0</v>
      </c>
      <c r="BE1671" s="6">
        <v>45889</v>
      </c>
      <c r="BF1671" t="s">
        <v>60</v>
      </c>
      <c r="BG1671" s="52">
        <v>0</v>
      </c>
    </row>
    <row r="1672" spans="1:59" x14ac:dyDescent="0.2">
      <c r="A1672" s="6">
        <v>45890</v>
      </c>
      <c r="B1672" s="12">
        <v>107.5659</v>
      </c>
      <c r="C1672" s="12">
        <v>152.3417</v>
      </c>
      <c r="D1672" s="12">
        <v>93.183499999999995</v>
      </c>
      <c r="E1672" s="12">
        <v>43.858800000000002</v>
      </c>
      <c r="F1672" s="12">
        <v>239.3355</v>
      </c>
      <c r="G1672" s="12">
        <v>12.701599999999999</v>
      </c>
      <c r="H1672" s="12">
        <v>19.675799999999999</v>
      </c>
      <c r="I1672" s="12">
        <v>48.053699999999999</v>
      </c>
      <c r="J1672" s="12">
        <v>16.8001</v>
      </c>
      <c r="K1672" s="12">
        <v>89.324299999999994</v>
      </c>
      <c r="L1672" s="12">
        <v>64.56</v>
      </c>
      <c r="M1672" s="12">
        <v>68.41</v>
      </c>
      <c r="O1672" s="6">
        <v>45890</v>
      </c>
      <c r="P1672" s="7">
        <f t="shared" si="393"/>
        <v>6.4287850964335194E-3</v>
      </c>
      <c r="Q1672" s="7">
        <f t="shared" si="394"/>
        <v>1.509280921616188E-2</v>
      </c>
      <c r="R1672" s="7">
        <f t="shared" si="395"/>
        <v>-1.1594042540712187E-3</v>
      </c>
      <c r="S1672" s="7">
        <f t="shared" si="396"/>
        <v>6.5285104041620003E-3</v>
      </c>
      <c r="T1672" s="7">
        <f t="shared" si="397"/>
        <v>1.9303043540830001E-2</v>
      </c>
      <c r="U1672" s="7">
        <f t="shared" si="398"/>
        <v>1.6583496067330658E-2</v>
      </c>
      <c r="V1672" s="7">
        <f t="shared" si="399"/>
        <v>6.4075792309743876E-2</v>
      </c>
      <c r="W1672" s="7">
        <f t="shared" si="400"/>
        <v>4.4206139532863092E-2</v>
      </c>
      <c r="X1672" s="7">
        <f t="shared" si="401"/>
        <v>7.4682499872454683E-3</v>
      </c>
      <c r="Y1672" s="7">
        <f t="shared" si="402"/>
        <v>0</v>
      </c>
      <c r="Z1672" s="7">
        <v>-4.0200000000000001E-3</v>
      </c>
      <c r="AA1672" s="7">
        <f t="shared" si="403"/>
        <v>5.747588638006655E-3</v>
      </c>
      <c r="AB1672" s="7">
        <f t="shared" si="404"/>
        <v>1.1763111670320094E-2</v>
      </c>
      <c r="AE1672" s="6">
        <v>45890</v>
      </c>
      <c r="AF1672" s="7">
        <v>16.600000000000001</v>
      </c>
      <c r="AG1672" s="7">
        <v>31.54</v>
      </c>
      <c r="AH1672" s="7">
        <v>80.52</v>
      </c>
      <c r="AI1672" s="7">
        <f t="shared" si="390"/>
        <v>3.8499999999999943</v>
      </c>
      <c r="AJ1672" s="7">
        <v>2.88</v>
      </c>
      <c r="AK1672" s="7">
        <v>33.174999999999997</v>
      </c>
      <c r="AL1672" s="7">
        <f t="shared" si="391"/>
        <v>30.294999999999998</v>
      </c>
      <c r="AM1672" s="7">
        <v>4.33</v>
      </c>
      <c r="AN1672" s="7">
        <v>3.79</v>
      </c>
      <c r="AO1672" s="7">
        <v>4.33</v>
      </c>
      <c r="AP1672" s="7">
        <f t="shared" si="392"/>
        <v>0.54</v>
      </c>
      <c r="AQ1672" s="7">
        <v>2.39</v>
      </c>
      <c r="AR1672" s="7">
        <v>121.0843</v>
      </c>
      <c r="AS1672" s="7">
        <v>3336.8998999999999</v>
      </c>
      <c r="AT1672" s="14">
        <v>323.291</v>
      </c>
      <c r="AU1672" s="14">
        <v>101.6247</v>
      </c>
      <c r="AV1672" s="14">
        <v>58.2</v>
      </c>
      <c r="AY1672" s="6">
        <v>45890</v>
      </c>
      <c r="AZ1672" s="12">
        <v>0</v>
      </c>
      <c r="BA1672" s="12">
        <v>0</v>
      </c>
      <c r="BB1672" s="12">
        <v>0</v>
      </c>
      <c r="BE1672" s="6">
        <v>45890</v>
      </c>
      <c r="BF1672" t="s">
        <v>60</v>
      </c>
      <c r="BG1672" s="52">
        <v>0</v>
      </c>
    </row>
    <row r="1673" spans="1:59" x14ac:dyDescent="0.2">
      <c r="A1673" s="6">
        <v>45891</v>
      </c>
      <c r="B1673" s="12">
        <v>109.5847</v>
      </c>
      <c r="C1673" s="12">
        <v>154.91739999999999</v>
      </c>
      <c r="D1673" s="12">
        <v>95.149799999999999</v>
      </c>
      <c r="E1673" s="12">
        <v>45.108800000000002</v>
      </c>
      <c r="F1673" s="12">
        <v>236.30170000000001</v>
      </c>
      <c r="G1673" s="12">
        <v>12.7911</v>
      </c>
      <c r="H1673" s="12">
        <v>19.9375</v>
      </c>
      <c r="I1673" s="12">
        <v>48.690100000000001</v>
      </c>
      <c r="J1673" s="12">
        <v>16.848299999999998</v>
      </c>
      <c r="K1673" s="12">
        <v>89.353499999999997</v>
      </c>
      <c r="L1673" s="12">
        <v>64.08</v>
      </c>
      <c r="M1673" s="12">
        <v>68.290000000000006</v>
      </c>
      <c r="O1673" s="6">
        <v>45891</v>
      </c>
      <c r="P1673" s="7">
        <f t="shared" si="393"/>
        <v>1.8594083227455153E-2</v>
      </c>
      <c r="Q1673" s="7">
        <f t="shared" si="394"/>
        <v>1.6766047518623997E-2</v>
      </c>
      <c r="R1673" s="7">
        <f t="shared" si="395"/>
        <v>2.0881824403902405E-2</v>
      </c>
      <c r="S1673" s="7">
        <f t="shared" si="396"/>
        <v>2.8101966591705354E-2</v>
      </c>
      <c r="T1673" s="7">
        <f t="shared" si="397"/>
        <v>-1.2756954852340003E-2</v>
      </c>
      <c r="U1673" s="7">
        <f t="shared" si="398"/>
        <v>7.0216468025603267E-3</v>
      </c>
      <c r="V1673" s="7">
        <f t="shared" si="399"/>
        <v>1.3212926331245954E-2</v>
      </c>
      <c r="W1673" s="7">
        <f t="shared" si="400"/>
        <v>1.3156588428856229E-2</v>
      </c>
      <c r="X1673" s="7">
        <f t="shared" si="401"/>
        <v>2.8649227284457913E-3</v>
      </c>
      <c r="Y1673" s="7">
        <f t="shared" si="402"/>
        <v>3.26845307698646E-4</v>
      </c>
      <c r="Z1673" s="7">
        <v>1.524E-2</v>
      </c>
      <c r="AA1673" s="7">
        <f t="shared" si="403"/>
        <v>-7.4627212015896003E-3</v>
      </c>
      <c r="AB1673" s="7">
        <f t="shared" si="404"/>
        <v>-1.7556697999086396E-3</v>
      </c>
      <c r="AE1673" s="6">
        <v>45891</v>
      </c>
      <c r="AF1673" s="7">
        <v>14.22</v>
      </c>
      <c r="AG1673" s="7">
        <v>30.35</v>
      </c>
      <c r="AH1673" s="7">
        <v>78.099999999999994</v>
      </c>
      <c r="AI1673" s="7">
        <f t="shared" si="390"/>
        <v>4.210000000000008</v>
      </c>
      <c r="AJ1673" s="7">
        <v>2.76</v>
      </c>
      <c r="AK1673" s="7">
        <v>33.573</v>
      </c>
      <c r="AL1673" s="7">
        <f t="shared" si="391"/>
        <v>30.813000000000002</v>
      </c>
      <c r="AM1673" s="7">
        <v>4.33</v>
      </c>
      <c r="AN1673" s="7">
        <v>3.68</v>
      </c>
      <c r="AO1673" s="7">
        <v>4.26</v>
      </c>
      <c r="AP1673" s="7">
        <f t="shared" si="392"/>
        <v>0.57999999999999963</v>
      </c>
      <c r="AQ1673" s="7">
        <v>2.41</v>
      </c>
      <c r="AR1673" s="7">
        <v>120.2774</v>
      </c>
      <c r="AS1673" s="7">
        <v>3374.3998999999999</v>
      </c>
      <c r="AT1673" s="14">
        <v>323.291</v>
      </c>
      <c r="AU1673" s="14">
        <v>101.6247</v>
      </c>
      <c r="AV1673" s="14">
        <v>58.2</v>
      </c>
      <c r="AY1673" s="6">
        <v>45891</v>
      </c>
      <c r="AZ1673" s="12">
        <v>0</v>
      </c>
      <c r="BA1673" s="12">
        <v>0</v>
      </c>
      <c r="BB1673" s="12">
        <v>0</v>
      </c>
      <c r="BE1673" s="6">
        <v>45891</v>
      </c>
      <c r="BF1673" t="s">
        <v>60</v>
      </c>
      <c r="BG1673" s="52">
        <v>0</v>
      </c>
    </row>
    <row r="1674" spans="1:59" x14ac:dyDescent="0.2">
      <c r="A1674" s="6">
        <v>45894</v>
      </c>
      <c r="B1674" s="12">
        <v>110.0377</v>
      </c>
      <c r="C1674" s="12">
        <v>154.93700000000001</v>
      </c>
      <c r="D1674" s="12">
        <v>96.526200000000003</v>
      </c>
      <c r="E1674" s="12">
        <v>45.669899999999998</v>
      </c>
      <c r="F1674" s="12">
        <v>238.0822</v>
      </c>
      <c r="G1674" s="12">
        <v>13.278499999999999</v>
      </c>
      <c r="H1674" s="12">
        <v>19.8309</v>
      </c>
      <c r="I1674" s="12">
        <v>48.411700000000003</v>
      </c>
      <c r="J1674" s="12">
        <v>16.857900000000001</v>
      </c>
      <c r="K1674" s="12">
        <v>89.363200000000006</v>
      </c>
      <c r="L1674" s="12">
        <v>65.180000000000007</v>
      </c>
      <c r="M1674" s="12"/>
      <c r="O1674" s="6">
        <v>45894</v>
      </c>
      <c r="P1674" s="7">
        <f t="shared" si="393"/>
        <v>4.1252681185813813E-3</v>
      </c>
      <c r="Q1674" s="7">
        <f t="shared" si="394"/>
        <v>1.2651103244732721E-4</v>
      </c>
      <c r="R1674" s="7">
        <f t="shared" si="395"/>
        <v>1.4361982289804386E-2</v>
      </c>
      <c r="S1674" s="7">
        <f t="shared" si="396"/>
        <v>1.2362088147274623E-2</v>
      </c>
      <c r="T1674" s="7">
        <f t="shared" si="397"/>
        <v>7.5066137818428713E-3</v>
      </c>
      <c r="U1674" s="7">
        <f t="shared" si="398"/>
        <v>3.7396569277798199E-2</v>
      </c>
      <c r="V1674" s="7">
        <f t="shared" si="399"/>
        <v>-5.3610532641394518E-3</v>
      </c>
      <c r="W1674" s="7">
        <f t="shared" si="400"/>
        <v>-5.734203955868618E-3</v>
      </c>
      <c r="X1674" s="7">
        <f t="shared" si="401"/>
        <v>5.6962815503285805E-4</v>
      </c>
      <c r="Y1674" s="7">
        <f t="shared" si="402"/>
        <v>1.0855169113501957E-4</v>
      </c>
      <c r="Z1674" s="7">
        <v>-4.411E-3</v>
      </c>
      <c r="AA1674" s="7">
        <f t="shared" si="403"/>
        <v>1.7020370649311906E-2</v>
      </c>
      <c r="AB1674" s="7" t="str">
        <f t="shared" si="404"/>
        <v/>
      </c>
      <c r="AE1674" s="6">
        <v>45894</v>
      </c>
      <c r="AF1674" s="7">
        <v>14.79</v>
      </c>
      <c r="AG1674" s="7">
        <v>31.24</v>
      </c>
      <c r="AH1674" s="7">
        <v>77.56</v>
      </c>
      <c r="AI1674" s="7" t="str">
        <f t="shared" si="390"/>
        <v/>
      </c>
      <c r="AJ1674" s="7">
        <v>2.76</v>
      </c>
      <c r="AK1674" s="7">
        <v>33.774000000000001</v>
      </c>
      <c r="AL1674" s="7">
        <f t="shared" si="391"/>
        <v>31.014000000000003</v>
      </c>
      <c r="AM1674" s="7">
        <v>4.33</v>
      </c>
      <c r="AN1674" s="7">
        <v>3.73</v>
      </c>
      <c r="AO1674" s="7">
        <v>4.28</v>
      </c>
      <c r="AP1674" s="7">
        <f t="shared" si="392"/>
        <v>0.55000000000000027</v>
      </c>
      <c r="AQ1674" s="7">
        <v>2.41</v>
      </c>
      <c r="AR1674" s="7">
        <v>120.42140000000001</v>
      </c>
      <c r="AS1674" s="7">
        <v>3373.8</v>
      </c>
      <c r="AT1674" s="14">
        <v>323.291</v>
      </c>
      <c r="AU1674" s="14">
        <v>101.6247</v>
      </c>
      <c r="AV1674" s="14">
        <v>58.2</v>
      </c>
      <c r="AY1674" s="6">
        <v>45894</v>
      </c>
      <c r="AZ1674" s="12">
        <v>0</v>
      </c>
      <c r="BA1674" s="12">
        <v>0</v>
      </c>
      <c r="BB1674" s="12">
        <v>0</v>
      </c>
      <c r="BE1674" s="6">
        <v>45894</v>
      </c>
      <c r="BF1674" t="s">
        <v>60</v>
      </c>
      <c r="BG1674" s="52">
        <v>0</v>
      </c>
    </row>
    <row r="1675" spans="1:59" x14ac:dyDescent="0.2">
      <c r="A1675" s="6">
        <v>45895</v>
      </c>
      <c r="B1675" s="12">
        <v>109.7915</v>
      </c>
      <c r="C1675" s="12">
        <v>154.11429999999999</v>
      </c>
      <c r="D1675" s="12">
        <v>95.415300000000002</v>
      </c>
      <c r="E1675" s="12">
        <v>45.3155</v>
      </c>
      <c r="F1675" s="12">
        <v>240.3004</v>
      </c>
      <c r="G1675" s="12">
        <v>12.811</v>
      </c>
      <c r="H1675" s="12">
        <v>19.481999999999999</v>
      </c>
      <c r="I1675" s="12">
        <v>48.749699999999997</v>
      </c>
      <c r="J1675" s="12">
        <v>16.9252</v>
      </c>
      <c r="K1675" s="12">
        <v>89.373000000000005</v>
      </c>
      <c r="L1675" s="12">
        <v>63.6</v>
      </c>
      <c r="M1675" s="12">
        <v>66.89</v>
      </c>
      <c r="O1675" s="6">
        <v>45895</v>
      </c>
      <c r="P1675" s="7">
        <f t="shared" si="393"/>
        <v>-2.2399217477680347E-3</v>
      </c>
      <c r="Q1675" s="7">
        <f t="shared" si="394"/>
        <v>-5.3240477766526564E-3</v>
      </c>
      <c r="R1675" s="7">
        <f t="shared" si="395"/>
        <v>-1.1575531131797562E-2</v>
      </c>
      <c r="S1675" s="7">
        <f t="shared" si="396"/>
        <v>-7.7903002534494168E-3</v>
      </c>
      <c r="T1675" s="7">
        <f t="shared" si="397"/>
        <v>9.2738151335411394E-3</v>
      </c>
      <c r="U1675" s="7">
        <f t="shared" si="398"/>
        <v>-3.5842008987226372E-2</v>
      </c>
      <c r="V1675" s="7">
        <f t="shared" si="399"/>
        <v>-1.7750364932159982E-2</v>
      </c>
      <c r="W1675" s="7">
        <f t="shared" si="400"/>
        <v>6.957523532318338E-3</v>
      </c>
      <c r="X1675" s="7">
        <f t="shared" si="401"/>
        <v>3.9842459115871313E-3</v>
      </c>
      <c r="Y1675" s="7">
        <f t="shared" si="402"/>
        <v>1.096588157275827E-4</v>
      </c>
      <c r="Z1675" s="7">
        <v>4.1780000000000003E-3</v>
      </c>
      <c r="AA1675" s="7">
        <f t="shared" si="403"/>
        <v>-2.4539203063339159E-2</v>
      </c>
      <c r="AB1675" s="7" t="str">
        <f t="shared" si="404"/>
        <v/>
      </c>
      <c r="AE1675" s="6">
        <v>45895</v>
      </c>
      <c r="AF1675" s="7">
        <v>14.62</v>
      </c>
      <c r="AG1675" s="7">
        <v>33.729999999999997</v>
      </c>
      <c r="AH1675" s="7">
        <v>79.36</v>
      </c>
      <c r="AI1675" s="7">
        <f t="shared" si="390"/>
        <v>3.2899999999999991</v>
      </c>
      <c r="AJ1675" s="7">
        <v>2.82</v>
      </c>
      <c r="AK1675" s="7">
        <v>33.46</v>
      </c>
      <c r="AL1675" s="7">
        <f t="shared" si="391"/>
        <v>30.64</v>
      </c>
      <c r="AM1675" s="7">
        <v>4.33</v>
      </c>
      <c r="AN1675" s="7">
        <v>3.61</v>
      </c>
      <c r="AO1675" s="7">
        <v>4.26</v>
      </c>
      <c r="AP1675" s="7">
        <f t="shared" si="392"/>
        <v>0.64999999999999991</v>
      </c>
      <c r="AQ1675" s="7">
        <v>2.42</v>
      </c>
      <c r="AR1675" s="7">
        <v>120.5274</v>
      </c>
      <c r="AS1675" s="7">
        <v>3388.6001000000001</v>
      </c>
      <c r="AT1675" s="14">
        <v>323.291</v>
      </c>
      <c r="AU1675" s="14">
        <v>101.6247</v>
      </c>
      <c r="AV1675" s="14">
        <v>58.2</v>
      </c>
      <c r="AY1675" s="6">
        <v>45895</v>
      </c>
      <c r="AZ1675" s="12">
        <v>0</v>
      </c>
      <c r="BA1675" s="12">
        <v>0</v>
      </c>
      <c r="BB1675" s="12">
        <v>0</v>
      </c>
      <c r="BE1675" s="6">
        <v>45895</v>
      </c>
      <c r="BF1675" t="s">
        <v>60</v>
      </c>
      <c r="BG1675" s="52">
        <v>0</v>
      </c>
    </row>
    <row r="1676" spans="1:59" x14ac:dyDescent="0.2">
      <c r="A1676" s="6">
        <v>45896</v>
      </c>
      <c r="B1676" s="12">
        <v>111.03230000000001</v>
      </c>
      <c r="C1676" s="12">
        <v>155.9556</v>
      </c>
      <c r="D1676" s="12">
        <v>96.250900000000001</v>
      </c>
      <c r="E1676" s="12">
        <v>46.1325</v>
      </c>
      <c r="F1676" s="12">
        <v>240.3203</v>
      </c>
      <c r="G1676" s="12">
        <v>12.930300000000001</v>
      </c>
      <c r="H1676" s="12">
        <v>19.889099999999999</v>
      </c>
      <c r="I1676" s="12">
        <v>49.485500000000002</v>
      </c>
      <c r="J1676" s="12">
        <v>16.905999999999999</v>
      </c>
      <c r="K1676" s="12">
        <v>89.3827</v>
      </c>
      <c r="L1676" s="12">
        <v>64.489999999999995</v>
      </c>
      <c r="M1676" s="12">
        <v>67.75</v>
      </c>
      <c r="O1676" s="6">
        <v>45896</v>
      </c>
      <c r="P1676" s="7">
        <f t="shared" si="393"/>
        <v>1.1238037373858928E-2</v>
      </c>
      <c r="Q1676" s="7">
        <f t="shared" si="394"/>
        <v>1.1876816448431285E-2</v>
      </c>
      <c r="R1676" s="7">
        <f t="shared" si="395"/>
        <v>8.7193808198695981E-3</v>
      </c>
      <c r="S1676" s="7">
        <f t="shared" si="396"/>
        <v>1.7868553448630621E-2</v>
      </c>
      <c r="T1676" s="7">
        <f t="shared" si="397"/>
        <v>8.2809583571345706E-5</v>
      </c>
      <c r="U1676" s="7">
        <f t="shared" si="398"/>
        <v>9.2692174964591218E-3</v>
      </c>
      <c r="V1676" s="7">
        <f t="shared" si="399"/>
        <v>2.068088062457777E-2</v>
      </c>
      <c r="W1676" s="7">
        <f t="shared" si="400"/>
        <v>1.4980653790782417E-2</v>
      </c>
      <c r="X1676" s="7">
        <f t="shared" si="401"/>
        <v>-1.13504706078012E-3</v>
      </c>
      <c r="Y1676" s="7">
        <f t="shared" si="402"/>
        <v>1.0852800788465326E-4</v>
      </c>
      <c r="Z1676" s="7">
        <v>2.2759999999999998E-3</v>
      </c>
      <c r="AA1676" s="7">
        <f t="shared" si="403"/>
        <v>1.3896702676209412E-2</v>
      </c>
      <c r="AB1676" s="7">
        <f t="shared" si="404"/>
        <v>1.2774980629493659E-2</v>
      </c>
      <c r="AE1676" s="6">
        <v>45896</v>
      </c>
      <c r="AF1676" s="7">
        <v>14.85</v>
      </c>
      <c r="AG1676" s="7">
        <v>31.94</v>
      </c>
      <c r="AH1676" s="7">
        <v>77.66</v>
      </c>
      <c r="AI1676" s="7">
        <f t="shared" si="390"/>
        <v>3.2600000000000051</v>
      </c>
      <c r="AJ1676" s="7">
        <v>2.88</v>
      </c>
      <c r="AK1676" s="7">
        <v>32.551000000000002</v>
      </c>
      <c r="AL1676" s="7">
        <f t="shared" si="391"/>
        <v>29.671000000000003</v>
      </c>
      <c r="AM1676" s="7">
        <v>4.33</v>
      </c>
      <c r="AN1676" s="7">
        <v>3.59</v>
      </c>
      <c r="AO1676" s="7">
        <v>4.24</v>
      </c>
      <c r="AP1676" s="7">
        <f t="shared" si="392"/>
        <v>0.65000000000000036</v>
      </c>
      <c r="AQ1676" s="7">
        <v>2.4300000000000002</v>
      </c>
      <c r="AR1676" s="7">
        <v>120.7274</v>
      </c>
      <c r="AS1676" s="7">
        <v>3404.6001000000001</v>
      </c>
      <c r="AT1676" s="14">
        <v>323.291</v>
      </c>
      <c r="AU1676" s="14">
        <v>101.6247</v>
      </c>
      <c r="AV1676" s="14">
        <v>58.2</v>
      </c>
      <c r="AY1676" s="6">
        <v>45896</v>
      </c>
      <c r="AZ1676" s="12">
        <v>0</v>
      </c>
      <c r="BA1676" s="12">
        <v>0</v>
      </c>
      <c r="BB1676" s="12">
        <v>0</v>
      </c>
      <c r="BE1676" s="6">
        <v>45896</v>
      </c>
      <c r="BF1676" t="s">
        <v>60</v>
      </c>
      <c r="BG1676" s="52">
        <v>0</v>
      </c>
    </row>
    <row r="1677" spans="1:59" x14ac:dyDescent="0.2">
      <c r="A1677" s="6">
        <v>45897</v>
      </c>
      <c r="B1677" s="12">
        <v>111.6232</v>
      </c>
      <c r="C1677" s="12">
        <v>156.03389999999999</v>
      </c>
      <c r="D1677" s="12">
        <v>96.791700000000006</v>
      </c>
      <c r="E1677" s="12">
        <v>46.7624</v>
      </c>
      <c r="F1677" s="12">
        <v>240.85740000000001</v>
      </c>
      <c r="G1677" s="12">
        <v>12.751300000000001</v>
      </c>
      <c r="H1677" s="12">
        <v>20.082899999999999</v>
      </c>
      <c r="I1677" s="12">
        <v>49.604799999999997</v>
      </c>
      <c r="J1677" s="12">
        <v>16.992599999999999</v>
      </c>
      <c r="K1677" s="12">
        <v>89.392499999999998</v>
      </c>
      <c r="L1677" s="12">
        <v>64.959999999999994</v>
      </c>
      <c r="M1677" s="12">
        <v>68.61</v>
      </c>
      <c r="O1677" s="6">
        <v>45897</v>
      </c>
      <c r="P1677" s="7">
        <f t="shared" si="393"/>
        <v>5.3077636730560719E-3</v>
      </c>
      <c r="Q1677" s="7">
        <f t="shared" si="394"/>
        <v>5.0193997967190812E-4</v>
      </c>
      <c r="R1677" s="7">
        <f t="shared" si="395"/>
        <v>5.6029230311412685E-3</v>
      </c>
      <c r="S1677" s="7">
        <f t="shared" si="396"/>
        <v>1.3561770437831126E-2</v>
      </c>
      <c r="T1677" s="7">
        <f t="shared" si="397"/>
        <v>2.2324402110326588E-3</v>
      </c>
      <c r="U1677" s="7">
        <f t="shared" si="398"/>
        <v>-1.3940167179654267E-2</v>
      </c>
      <c r="V1677" s="7">
        <f t="shared" si="399"/>
        <v>9.6968637330457821E-3</v>
      </c>
      <c r="W1677" s="7">
        <f t="shared" si="400"/>
        <v>2.4079058725603435E-3</v>
      </c>
      <c r="X1677" s="7">
        <f t="shared" si="401"/>
        <v>5.1093666638463743E-3</v>
      </c>
      <c r="Y1677" s="7">
        <f t="shared" si="402"/>
        <v>1.0963489354014201E-4</v>
      </c>
      <c r="Z1677" s="7">
        <v>3.5349999999999999E-3</v>
      </c>
      <c r="AA1677" s="7">
        <f t="shared" si="403"/>
        <v>7.2615228311365305E-3</v>
      </c>
      <c r="AB1677" s="7">
        <f t="shared" si="404"/>
        <v>1.2613836942989143E-2</v>
      </c>
      <c r="AE1677" s="6">
        <v>45897</v>
      </c>
      <c r="AF1677" s="7">
        <v>14.43</v>
      </c>
      <c r="AG1677" s="7">
        <v>33.979999999999997</v>
      </c>
      <c r="AH1677" s="7">
        <v>77.55</v>
      </c>
      <c r="AI1677" s="7">
        <f t="shared" si="390"/>
        <v>3.6500000000000057</v>
      </c>
      <c r="AJ1677" s="7">
        <v>2.9</v>
      </c>
      <c r="AK1677" s="7">
        <v>31.559000000000001</v>
      </c>
      <c r="AL1677" s="7">
        <f t="shared" si="391"/>
        <v>28.659000000000002</v>
      </c>
      <c r="AM1677" s="7">
        <v>4.33</v>
      </c>
      <c r="AN1677" s="7">
        <v>3.62</v>
      </c>
      <c r="AO1677" s="7">
        <v>4.22</v>
      </c>
      <c r="AP1677" s="7">
        <f t="shared" si="392"/>
        <v>0.59999999999999964</v>
      </c>
      <c r="AQ1677" s="7">
        <v>2.41</v>
      </c>
      <c r="AR1677" s="7">
        <v>120.2595</v>
      </c>
      <c r="AS1677" s="7">
        <v>3431.8</v>
      </c>
      <c r="AT1677" s="14">
        <v>323.291</v>
      </c>
      <c r="AU1677" s="14">
        <v>101.6247</v>
      </c>
      <c r="AV1677" s="14">
        <v>58.2</v>
      </c>
      <c r="AY1677" s="6">
        <v>45897</v>
      </c>
      <c r="AZ1677" s="12">
        <v>0</v>
      </c>
      <c r="BA1677" s="12">
        <v>0</v>
      </c>
      <c r="BB1677" s="12">
        <v>0</v>
      </c>
      <c r="BE1677" s="6">
        <v>45897</v>
      </c>
      <c r="BF1677" t="s">
        <v>60</v>
      </c>
      <c r="BG1677" s="52">
        <v>0</v>
      </c>
    </row>
    <row r="1678" spans="1:59" x14ac:dyDescent="0.2">
      <c r="A1678" s="6">
        <v>45898</v>
      </c>
      <c r="B1678" s="12">
        <v>112.5488</v>
      </c>
      <c r="C1678" s="12">
        <v>157.28749999999999</v>
      </c>
      <c r="D1678" s="12">
        <v>97.302899999999994</v>
      </c>
      <c r="E1678" s="12">
        <v>46.860799999999998</v>
      </c>
      <c r="F1678" s="12">
        <v>240.53909999999999</v>
      </c>
      <c r="G1678" s="12">
        <v>12.930300000000001</v>
      </c>
      <c r="H1678" s="12">
        <v>20.257400000000001</v>
      </c>
      <c r="I1678" s="12">
        <v>50.111899999999999</v>
      </c>
      <c r="J1678" s="12">
        <v>17.0503</v>
      </c>
      <c r="K1678" s="12">
        <v>89.431399999999996</v>
      </c>
      <c r="L1678" s="12">
        <v>64.36</v>
      </c>
      <c r="M1678" s="12">
        <v>67.83</v>
      </c>
      <c r="O1678" s="6">
        <v>45898</v>
      </c>
      <c r="P1678" s="7">
        <f t="shared" si="393"/>
        <v>8.2579917211561479E-3</v>
      </c>
      <c r="Q1678" s="7">
        <f t="shared" si="394"/>
        <v>8.0020495841380841E-3</v>
      </c>
      <c r="R1678" s="7">
        <f t="shared" si="395"/>
        <v>5.2675466707851892E-3</v>
      </c>
      <c r="S1678" s="7">
        <f t="shared" si="396"/>
        <v>2.1020438573435473E-3</v>
      </c>
      <c r="T1678" s="7">
        <f t="shared" si="397"/>
        <v>-1.3224028275469447E-3</v>
      </c>
      <c r="U1678" s="7">
        <f t="shared" si="398"/>
        <v>1.394016717965429E-2</v>
      </c>
      <c r="V1678" s="7">
        <f t="shared" si="399"/>
        <v>8.651452190878919E-3</v>
      </c>
      <c r="W1678" s="7">
        <f t="shared" si="400"/>
        <v>1.0170901594224071E-2</v>
      </c>
      <c r="X1678" s="7">
        <f t="shared" si="401"/>
        <v>3.3898437120657024E-3</v>
      </c>
      <c r="Y1678" s="7">
        <f t="shared" si="402"/>
        <v>4.3506489472140919E-4</v>
      </c>
      <c r="Z1678" s="7">
        <v>-5.9820000000000003E-3</v>
      </c>
      <c r="AA1678" s="7">
        <f t="shared" si="403"/>
        <v>-9.2793737292399137E-3</v>
      </c>
      <c r="AB1678" s="7">
        <f t="shared" si="404"/>
        <v>-1.1433721744811267E-2</v>
      </c>
      <c r="AE1678" s="6">
        <v>45898</v>
      </c>
      <c r="AF1678" s="7">
        <v>15.36</v>
      </c>
      <c r="AG1678" s="7">
        <v>32.630000000000003</v>
      </c>
      <c r="AH1678" s="7">
        <v>79.39</v>
      </c>
      <c r="AI1678" s="7">
        <f t="shared" si="390"/>
        <v>3.4699999999999989</v>
      </c>
      <c r="AJ1678" s="7">
        <v>2.88</v>
      </c>
      <c r="AK1678" s="7">
        <v>31.622</v>
      </c>
      <c r="AL1678" s="7">
        <f t="shared" si="391"/>
        <v>28.742000000000001</v>
      </c>
      <c r="AM1678" s="7">
        <v>4.33</v>
      </c>
      <c r="AN1678" s="7">
        <v>3.59</v>
      </c>
      <c r="AO1678" s="7">
        <v>4.2300000000000004</v>
      </c>
      <c r="AP1678" s="7">
        <f t="shared" si="392"/>
        <v>0.64000000000000057</v>
      </c>
      <c r="AQ1678" s="7">
        <v>2.41</v>
      </c>
      <c r="AR1678" s="7">
        <v>120.20820000000001</v>
      </c>
      <c r="AS1678" s="7">
        <v>3473.7</v>
      </c>
      <c r="AT1678" s="14">
        <v>323.291</v>
      </c>
      <c r="AU1678" s="14">
        <v>101.6247</v>
      </c>
      <c r="AV1678" s="14">
        <v>58.2</v>
      </c>
      <c r="AY1678" s="6">
        <v>45898</v>
      </c>
      <c r="AZ1678" s="12">
        <v>0</v>
      </c>
      <c r="BA1678" s="12">
        <v>0</v>
      </c>
      <c r="BB1678" s="12">
        <v>0</v>
      </c>
      <c r="BE1678" s="6">
        <v>45898</v>
      </c>
      <c r="BF1678" t="s">
        <v>60</v>
      </c>
      <c r="BG1678" s="52">
        <v>0</v>
      </c>
    </row>
    <row r="1679" spans="1:59" x14ac:dyDescent="0.2">
      <c r="A1679" s="6">
        <v>45902</v>
      </c>
      <c r="B1679" s="12">
        <v>112.9427</v>
      </c>
      <c r="C1679" s="12">
        <v>158.49209999999999</v>
      </c>
      <c r="D1679" s="12">
        <v>97.322599999999994</v>
      </c>
      <c r="E1679" s="12">
        <v>47.293900000000001</v>
      </c>
      <c r="F1679" s="12">
        <v>239.58420000000001</v>
      </c>
      <c r="G1679" s="12">
        <v>12.930300000000001</v>
      </c>
      <c r="H1679" s="12">
        <v>20.247699999999998</v>
      </c>
      <c r="I1679" s="12">
        <v>50.310699999999997</v>
      </c>
      <c r="J1679" s="12">
        <v>17.031099999999999</v>
      </c>
      <c r="K1679" s="12">
        <v>89.453000000000003</v>
      </c>
      <c r="L1679" s="12">
        <v>65.95</v>
      </c>
      <c r="M1679" s="12">
        <v>68.09</v>
      </c>
      <c r="O1679" s="6">
        <v>45902</v>
      </c>
      <c r="P1679" s="7">
        <f t="shared" si="393"/>
        <v>3.493705090090408E-3</v>
      </c>
      <c r="Q1679" s="7">
        <f t="shared" si="394"/>
        <v>7.6294088857883366E-3</v>
      </c>
      <c r="R1679" s="7">
        <f t="shared" si="395"/>
        <v>2.0244007149411395E-4</v>
      </c>
      <c r="S1679" s="7">
        <f t="shared" si="396"/>
        <v>9.1998180584408305E-3</v>
      </c>
      <c r="T1679" s="7">
        <f t="shared" si="397"/>
        <v>-3.9777334658168857E-3</v>
      </c>
      <c r="U1679" s="7">
        <f t="shared" si="398"/>
        <v>0</v>
      </c>
      <c r="V1679" s="7">
        <f t="shared" si="399"/>
        <v>-4.7895204235667865E-4</v>
      </c>
      <c r="W1679" s="7">
        <f t="shared" si="400"/>
        <v>3.9592733049419737E-3</v>
      </c>
      <c r="X1679" s="7">
        <f t="shared" si="401"/>
        <v>-1.126714397365007E-3</v>
      </c>
      <c r="Y1679" s="7">
        <f t="shared" si="402"/>
        <v>2.4149674432182358E-4</v>
      </c>
      <c r="Z1679" s="7">
        <v>-7.4380000000000002E-3</v>
      </c>
      <c r="AA1679" s="7">
        <f t="shared" si="403"/>
        <v>2.4404557039141093E-2</v>
      </c>
      <c r="AB1679" s="7">
        <f t="shared" si="404"/>
        <v>3.8257845368872591E-3</v>
      </c>
      <c r="AE1679" s="6">
        <v>45902</v>
      </c>
      <c r="AF1679" s="7">
        <v>17.170000000000002</v>
      </c>
      <c r="AG1679" s="7">
        <v>34.28</v>
      </c>
      <c r="AH1679" s="7">
        <v>85.28</v>
      </c>
      <c r="AI1679" s="7">
        <f t="shared" si="390"/>
        <v>2.1400000000000006</v>
      </c>
      <c r="AJ1679" s="7">
        <v>2.7</v>
      </c>
      <c r="AK1679" s="7">
        <v>31.771999999999998</v>
      </c>
      <c r="AL1679" s="7">
        <f t="shared" si="391"/>
        <v>29.071999999999999</v>
      </c>
      <c r="AM1679" s="7">
        <v>4.33</v>
      </c>
      <c r="AN1679" s="7">
        <v>3.66</v>
      </c>
      <c r="AO1679" s="7">
        <v>4.28</v>
      </c>
      <c r="AP1679" s="7">
        <f t="shared" si="392"/>
        <v>0.62000000000000011</v>
      </c>
      <c r="AQ1679" s="7">
        <v>2.41</v>
      </c>
      <c r="AR1679" s="7">
        <v>120.6837</v>
      </c>
      <c r="AS1679" s="7">
        <v>3549.3998999999999</v>
      </c>
      <c r="AT1679" s="14">
        <v>323.291</v>
      </c>
      <c r="AU1679" s="14">
        <v>101.6247</v>
      </c>
      <c r="AV1679" s="14">
        <v>58.2</v>
      </c>
      <c r="AY1679" s="6">
        <v>45902</v>
      </c>
      <c r="AZ1679" s="12">
        <v>0</v>
      </c>
      <c r="BA1679" s="12">
        <v>0</v>
      </c>
      <c r="BB1679" s="12">
        <v>0</v>
      </c>
      <c r="BE1679" s="6">
        <v>45902</v>
      </c>
      <c r="BF1679" t="s">
        <v>60</v>
      </c>
      <c r="BG1679" s="52">
        <v>0</v>
      </c>
    </row>
    <row r="1680" spans="1:59" x14ac:dyDescent="0.2">
      <c r="A1680" s="6">
        <v>45903</v>
      </c>
      <c r="B1680" s="12">
        <v>110.2051</v>
      </c>
      <c r="C1680" s="12">
        <v>154.79990000000001</v>
      </c>
      <c r="D1680" s="12">
        <v>93.055700000000002</v>
      </c>
      <c r="E1680" s="12">
        <v>45.571399999999997</v>
      </c>
      <c r="F1680" s="12">
        <v>238.12200000000001</v>
      </c>
      <c r="G1680" s="12">
        <v>12.6518</v>
      </c>
      <c r="H1680" s="12">
        <v>21.139399999999998</v>
      </c>
      <c r="I1680" s="12">
        <v>51.364699999999999</v>
      </c>
      <c r="J1680" s="12">
        <v>16.905999999999999</v>
      </c>
      <c r="K1680" s="12">
        <v>89.462800000000001</v>
      </c>
      <c r="L1680" s="12">
        <v>64.36</v>
      </c>
      <c r="M1680" s="12">
        <v>67.760000000000005</v>
      </c>
      <c r="O1680" s="6">
        <v>45903</v>
      </c>
      <c r="P1680" s="7">
        <f t="shared" si="393"/>
        <v>-2.4537435318176332E-2</v>
      </c>
      <c r="Q1680" s="7">
        <f t="shared" si="394"/>
        <v>-2.3571434643288491E-2</v>
      </c>
      <c r="R1680" s="7">
        <f t="shared" si="395"/>
        <v>-4.4832994946344379E-2</v>
      </c>
      <c r="S1680" s="7">
        <f t="shared" si="396"/>
        <v>-3.7100996352024337E-2</v>
      </c>
      <c r="T1680" s="7">
        <f t="shared" si="397"/>
        <v>-6.1217734518043826E-3</v>
      </c>
      <c r="U1680" s="7">
        <f t="shared" si="398"/>
        <v>-2.1773896829724051E-2</v>
      </c>
      <c r="V1680" s="7">
        <f t="shared" si="399"/>
        <v>4.3097390970586444E-2</v>
      </c>
      <c r="W1680" s="7">
        <f t="shared" si="400"/>
        <v>2.0733387956989209E-2</v>
      </c>
      <c r="X1680" s="7">
        <f t="shared" si="401"/>
        <v>-7.3724959785472135E-3</v>
      </c>
      <c r="Y1680" s="7">
        <f t="shared" si="402"/>
        <v>1.0954873756029692E-4</v>
      </c>
      <c r="Z1680" s="7">
        <v>5.4050000000000001E-3</v>
      </c>
      <c r="AA1680" s="7">
        <f t="shared" si="403"/>
        <v>-2.4404557039141204E-2</v>
      </c>
      <c r="AB1680" s="7">
        <f t="shared" si="404"/>
        <v>-4.8583091510762946E-3</v>
      </c>
      <c r="AE1680" s="6">
        <v>45903</v>
      </c>
      <c r="AF1680" s="7">
        <v>16.350000000000001</v>
      </c>
      <c r="AG1680" s="7">
        <v>35.22</v>
      </c>
      <c r="AH1680" s="7">
        <v>89.67</v>
      </c>
      <c r="AI1680" s="7">
        <f t="shared" si="390"/>
        <v>3.4000000000000057</v>
      </c>
      <c r="AJ1680" s="7">
        <v>3</v>
      </c>
      <c r="AK1680" s="7">
        <v>32.112000000000002</v>
      </c>
      <c r="AL1680" s="7">
        <f t="shared" si="391"/>
        <v>29.112000000000002</v>
      </c>
      <c r="AM1680" s="7">
        <v>4.33</v>
      </c>
      <c r="AN1680" s="7">
        <v>3.61</v>
      </c>
      <c r="AO1680" s="7">
        <v>4.22</v>
      </c>
      <c r="AP1680" s="7">
        <f t="shared" si="392"/>
        <v>0.60999999999999988</v>
      </c>
      <c r="AQ1680" s="7">
        <v>2.4</v>
      </c>
      <c r="AR1680" s="7">
        <v>120.5052</v>
      </c>
      <c r="AS1680" s="7">
        <v>3593.2</v>
      </c>
      <c r="AT1680" s="14">
        <v>323.291</v>
      </c>
      <c r="AU1680" s="14">
        <v>101.6247</v>
      </c>
      <c r="AV1680" s="14">
        <v>58.2</v>
      </c>
      <c r="AY1680" s="6">
        <v>45903</v>
      </c>
      <c r="AZ1680" s="12">
        <v>0</v>
      </c>
      <c r="BA1680" s="12">
        <v>0</v>
      </c>
      <c r="BB1680" s="12">
        <v>0</v>
      </c>
      <c r="BE1680" s="6">
        <v>45903</v>
      </c>
      <c r="BF1680" t="s">
        <v>60</v>
      </c>
      <c r="BG1680" s="52">
        <v>0</v>
      </c>
    </row>
    <row r="1681" spans="1:59" x14ac:dyDescent="0.2">
      <c r="A1681" s="6">
        <v>45904</v>
      </c>
      <c r="B1681" s="12">
        <v>110.6876</v>
      </c>
      <c r="C1681" s="12">
        <v>154.4375</v>
      </c>
      <c r="D1681" s="12">
        <v>94.156800000000004</v>
      </c>
      <c r="E1681" s="12">
        <v>45.876600000000003</v>
      </c>
      <c r="F1681" s="12">
        <v>235.7148</v>
      </c>
      <c r="G1681" s="12">
        <v>12.801</v>
      </c>
      <c r="H1681" s="12">
        <v>21.1007</v>
      </c>
      <c r="I1681" s="12">
        <v>51.145899999999997</v>
      </c>
      <c r="J1681" s="12">
        <v>16.983000000000001</v>
      </c>
      <c r="K1681" s="12">
        <v>89.482299999999995</v>
      </c>
      <c r="L1681" s="12">
        <v>63.81</v>
      </c>
      <c r="M1681" s="12">
        <v>66.41</v>
      </c>
      <c r="O1681" s="6">
        <v>45904</v>
      </c>
      <c r="P1681" s="7">
        <f t="shared" si="393"/>
        <v>4.3686438472415106E-3</v>
      </c>
      <c r="Q1681" s="7">
        <f t="shared" si="394"/>
        <v>-2.3438314117572782E-3</v>
      </c>
      <c r="R1681" s="7">
        <f t="shared" si="395"/>
        <v>1.17632390670427E-2</v>
      </c>
      <c r="S1681" s="7">
        <f t="shared" si="396"/>
        <v>6.6748563806417168E-3</v>
      </c>
      <c r="T1681" s="7">
        <f t="shared" si="397"/>
        <v>-1.0160547721293109E-2</v>
      </c>
      <c r="U1681" s="7">
        <f t="shared" si="398"/>
        <v>1.1723795332940896E-2</v>
      </c>
      <c r="V1681" s="7">
        <f t="shared" si="399"/>
        <v>-1.8323825383150683E-3</v>
      </c>
      <c r="W1681" s="7">
        <f t="shared" si="400"/>
        <v>-4.2688333160629099E-3</v>
      </c>
      <c r="X1681" s="7">
        <f t="shared" si="401"/>
        <v>4.5442552158967264E-3</v>
      </c>
      <c r="Y1681" s="7">
        <f t="shared" si="402"/>
        <v>2.1794394009322864E-4</v>
      </c>
      <c r="Z1681" s="7">
        <v>8.3230000000000005E-3</v>
      </c>
      <c r="AA1681" s="7">
        <f t="shared" si="403"/>
        <v>-8.5824042439268979E-3</v>
      </c>
      <c r="AB1681" s="7">
        <f t="shared" si="404"/>
        <v>-2.0124402791176745E-2</v>
      </c>
      <c r="AE1681" s="6">
        <v>45904</v>
      </c>
      <c r="AF1681" s="7">
        <v>15.3</v>
      </c>
      <c r="AG1681" s="7">
        <v>35.03</v>
      </c>
      <c r="AH1681" s="7">
        <v>88.26</v>
      </c>
      <c r="AI1681" s="7">
        <f t="shared" si="390"/>
        <v>2.5999999999999943</v>
      </c>
      <c r="AJ1681" s="7">
        <v>3.11</v>
      </c>
      <c r="AK1681" s="7">
        <v>32.411999999999999</v>
      </c>
      <c r="AL1681" s="7">
        <f t="shared" si="391"/>
        <v>29.302</v>
      </c>
      <c r="AM1681" s="7">
        <v>4.33</v>
      </c>
      <c r="AN1681" s="7">
        <v>3.59</v>
      </c>
      <c r="AO1681" s="7">
        <v>4.17</v>
      </c>
      <c r="AP1681" s="7">
        <f t="shared" si="392"/>
        <v>0.58000000000000007</v>
      </c>
      <c r="AQ1681" s="7">
        <v>2.38</v>
      </c>
      <c r="AR1681" s="7">
        <v>120.7629</v>
      </c>
      <c r="AS1681" s="7">
        <v>3565.8</v>
      </c>
      <c r="AT1681" s="14">
        <v>323.291</v>
      </c>
      <c r="AU1681" s="14">
        <v>101.6247</v>
      </c>
      <c r="AV1681" s="14">
        <v>58.2</v>
      </c>
      <c r="AY1681" s="6">
        <v>45904</v>
      </c>
      <c r="AZ1681" s="12">
        <v>0</v>
      </c>
      <c r="BA1681" s="12">
        <v>0</v>
      </c>
      <c r="BB1681" s="12">
        <v>0</v>
      </c>
      <c r="BE1681" s="6">
        <v>45904</v>
      </c>
      <c r="BF1681" t="s">
        <v>60</v>
      </c>
      <c r="BG1681" s="52">
        <v>0</v>
      </c>
    </row>
    <row r="1682" spans="1:59" x14ac:dyDescent="0.2">
      <c r="A1682" s="6">
        <v>45905</v>
      </c>
      <c r="B1682" s="12">
        <v>107.5659</v>
      </c>
      <c r="C1682" s="12">
        <v>150.4906</v>
      </c>
      <c r="D1682" s="12">
        <v>91.384299999999996</v>
      </c>
      <c r="E1682" s="12">
        <v>45.187600000000003</v>
      </c>
      <c r="F1682" s="12">
        <v>234.53110000000001</v>
      </c>
      <c r="G1682" s="12">
        <v>12.7712</v>
      </c>
      <c r="H1682" s="12">
        <v>21.469000000000001</v>
      </c>
      <c r="I1682" s="12">
        <v>52.746699999999997</v>
      </c>
      <c r="J1682" s="12">
        <v>16.732800000000001</v>
      </c>
      <c r="K1682" s="12">
        <v>89.511600000000001</v>
      </c>
      <c r="L1682" s="12">
        <v>62.22</v>
      </c>
      <c r="M1682" s="12">
        <v>64.92</v>
      </c>
      <c r="O1682" s="6">
        <v>45905</v>
      </c>
      <c r="P1682" s="7">
        <f t="shared" si="393"/>
        <v>-2.8608135985495012E-2</v>
      </c>
      <c r="Q1682" s="7">
        <f t="shared" si="394"/>
        <v>-2.588885998227082E-2</v>
      </c>
      <c r="R1682" s="7">
        <f t="shared" si="395"/>
        <v>-2.9887786390999208E-2</v>
      </c>
      <c r="S1682" s="7">
        <f t="shared" si="396"/>
        <v>-1.5132470232810846E-2</v>
      </c>
      <c r="T1682" s="7">
        <f t="shared" si="397"/>
        <v>-5.0343979611008728E-3</v>
      </c>
      <c r="U1682" s="7">
        <f t="shared" si="398"/>
        <v>-2.3306570016948481E-3</v>
      </c>
      <c r="V1682" s="7">
        <f t="shared" si="399"/>
        <v>1.7303818900246754E-2</v>
      </c>
      <c r="W1682" s="7">
        <f t="shared" si="400"/>
        <v>3.0818878375356375E-2</v>
      </c>
      <c r="X1682" s="7">
        <f t="shared" si="401"/>
        <v>-1.4841978710958111E-2</v>
      </c>
      <c r="Y1682" s="7">
        <f t="shared" si="402"/>
        <v>3.2738546131143997E-4</v>
      </c>
      <c r="Z1682" s="7">
        <v>-2.8999999999999998E-3</v>
      </c>
      <c r="AA1682" s="7">
        <f t="shared" si="403"/>
        <v>-2.5233426410764627E-2</v>
      </c>
      <c r="AB1682" s="7">
        <f t="shared" si="404"/>
        <v>-2.26919049062318E-2</v>
      </c>
      <c r="AE1682" s="6">
        <v>45905</v>
      </c>
      <c r="AF1682" s="7">
        <v>15.18</v>
      </c>
      <c r="AG1682" s="7">
        <v>33.33</v>
      </c>
      <c r="AH1682" s="7">
        <v>85.29</v>
      </c>
      <c r="AI1682" s="7">
        <f t="shared" si="390"/>
        <v>2.7000000000000028</v>
      </c>
      <c r="AJ1682" s="7">
        <v>3.05</v>
      </c>
      <c r="AK1682" s="7">
        <v>31.969000000000001</v>
      </c>
      <c r="AL1682" s="7">
        <f t="shared" si="391"/>
        <v>28.919</v>
      </c>
      <c r="AM1682" s="7">
        <v>4.33</v>
      </c>
      <c r="AN1682" s="7">
        <v>3.51</v>
      </c>
      <c r="AO1682" s="7">
        <v>4.0999999999999996</v>
      </c>
      <c r="AP1682" s="7">
        <f t="shared" si="392"/>
        <v>0.58999999999999986</v>
      </c>
      <c r="AQ1682" s="7">
        <v>2.37</v>
      </c>
      <c r="AR1682" s="7">
        <v>120.12820000000001</v>
      </c>
      <c r="AS1682" s="7">
        <v>3613.2</v>
      </c>
      <c r="AT1682" s="14">
        <v>323.291</v>
      </c>
      <c r="AU1682" s="14">
        <v>101.6247</v>
      </c>
      <c r="AV1682" s="14">
        <v>58.2</v>
      </c>
      <c r="AY1682" s="6">
        <v>45905</v>
      </c>
      <c r="AZ1682" s="12">
        <v>0</v>
      </c>
      <c r="BA1682" s="12">
        <v>0</v>
      </c>
      <c r="BB1682" s="12">
        <v>0</v>
      </c>
      <c r="BE1682" s="6">
        <v>45905</v>
      </c>
      <c r="BF1682" t="s">
        <v>60</v>
      </c>
      <c r="BG1682" s="52">
        <v>0</v>
      </c>
    </row>
    <row r="1683" spans="1:59" x14ac:dyDescent="0.2">
      <c r="A1683" s="6">
        <v>45908</v>
      </c>
      <c r="B1683" s="12">
        <v>108.1765</v>
      </c>
      <c r="C1683" s="12">
        <v>150.8236</v>
      </c>
      <c r="D1683" s="12">
        <v>89.860399999999998</v>
      </c>
      <c r="E1683" s="12">
        <v>44.665900000000001</v>
      </c>
      <c r="F1683" s="12">
        <v>232.15369999999999</v>
      </c>
      <c r="G1683" s="12">
        <v>13.487299999999999</v>
      </c>
      <c r="H1683" s="12">
        <v>22.215299999999999</v>
      </c>
      <c r="I1683" s="12">
        <v>58.354500000000002</v>
      </c>
      <c r="J1683" s="12">
        <v>16.501899999999999</v>
      </c>
      <c r="K1683" s="12">
        <v>89.5214</v>
      </c>
      <c r="L1683" s="12">
        <v>62.6</v>
      </c>
      <c r="M1683" s="12">
        <v>65.44</v>
      </c>
      <c r="O1683" s="6">
        <v>45908</v>
      </c>
      <c r="P1683" s="7">
        <f t="shared" si="393"/>
        <v>5.6604694334321023E-3</v>
      </c>
      <c r="Q1683" s="7">
        <f t="shared" si="394"/>
        <v>2.2103182363976386E-3</v>
      </c>
      <c r="R1683" s="7">
        <f t="shared" si="395"/>
        <v>-1.6816336275744481E-2</v>
      </c>
      <c r="S1683" s="7">
        <f t="shared" si="396"/>
        <v>-1.1612365961527014E-2</v>
      </c>
      <c r="T1683" s="7">
        <f t="shared" si="397"/>
        <v>-1.0188549383951823E-2</v>
      </c>
      <c r="U1683" s="7">
        <f t="shared" si="398"/>
        <v>5.455586605708225E-2</v>
      </c>
      <c r="V1683" s="7">
        <f t="shared" si="399"/>
        <v>3.417120649818696E-2</v>
      </c>
      <c r="W1683" s="7">
        <f t="shared" si="400"/>
        <v>0.10103526542397076</v>
      </c>
      <c r="X1683" s="7">
        <f t="shared" si="401"/>
        <v>-1.3895339219414948E-2</v>
      </c>
      <c r="Y1683" s="7">
        <f t="shared" si="402"/>
        <v>1.094770238982372E-4</v>
      </c>
      <c r="Z1683" s="7">
        <v>2.454E-3</v>
      </c>
      <c r="AA1683" s="7">
        <f t="shared" si="403"/>
        <v>6.0887866365619131E-3</v>
      </c>
      <c r="AB1683" s="7">
        <f t="shared" si="404"/>
        <v>7.9779496481011784E-3</v>
      </c>
      <c r="AE1683" s="6">
        <v>45908</v>
      </c>
      <c r="AF1683" s="7">
        <v>15.11</v>
      </c>
      <c r="AG1683" s="7">
        <v>35.03</v>
      </c>
      <c r="AH1683" s="7">
        <v>84</v>
      </c>
      <c r="AI1683" s="7">
        <f t="shared" si="390"/>
        <v>2.8399999999999963</v>
      </c>
      <c r="AJ1683" s="7">
        <v>3.1</v>
      </c>
      <c r="AK1683" s="7">
        <v>33.064</v>
      </c>
      <c r="AL1683" s="7">
        <f t="shared" si="391"/>
        <v>29.963999999999999</v>
      </c>
      <c r="AM1683" s="7">
        <v>4.33</v>
      </c>
      <c r="AN1683" s="7">
        <v>3.49</v>
      </c>
      <c r="AO1683" s="7">
        <v>4.05</v>
      </c>
      <c r="AP1683" s="7">
        <f t="shared" si="392"/>
        <v>0.55999999999999961</v>
      </c>
      <c r="AQ1683" s="7">
        <v>2.35</v>
      </c>
      <c r="AR1683" s="7">
        <v>120.0971</v>
      </c>
      <c r="AS1683" s="7">
        <v>3638.1001000000001</v>
      </c>
      <c r="AT1683" s="14">
        <v>323.291</v>
      </c>
      <c r="AU1683" s="14">
        <v>101.6247</v>
      </c>
      <c r="AV1683" s="14">
        <v>58.2</v>
      </c>
      <c r="AY1683" s="6">
        <v>45908</v>
      </c>
      <c r="AZ1683" s="12">
        <v>0</v>
      </c>
      <c r="BA1683" s="12">
        <v>0</v>
      </c>
      <c r="BB1683" s="12">
        <v>0</v>
      </c>
      <c r="BE1683" s="6">
        <v>45908</v>
      </c>
      <c r="BF1683" t="s">
        <v>60</v>
      </c>
      <c r="BG1683" s="52">
        <v>0</v>
      </c>
    </row>
    <row r="1684" spans="1:59" x14ac:dyDescent="0.2">
      <c r="A1684" s="6">
        <v>45909</v>
      </c>
      <c r="B1684" s="12">
        <v>108.96429999999999</v>
      </c>
      <c r="C1684" s="12">
        <v>151.65610000000001</v>
      </c>
      <c r="D1684" s="12">
        <v>90.312700000000007</v>
      </c>
      <c r="E1684" s="12">
        <v>44.429699999999997</v>
      </c>
      <c r="F1684" s="12">
        <v>233.16839999999999</v>
      </c>
      <c r="G1684" s="12">
        <v>13.2188</v>
      </c>
      <c r="H1684" s="12">
        <v>21.798500000000001</v>
      </c>
      <c r="I1684" s="12">
        <v>56.803400000000003</v>
      </c>
      <c r="J1684" s="12">
        <v>16.521100000000001</v>
      </c>
      <c r="K1684" s="12">
        <v>89.531199999999998</v>
      </c>
      <c r="L1684" s="12">
        <v>62.97</v>
      </c>
      <c r="M1684" s="12">
        <v>67.97</v>
      </c>
      <c r="O1684" s="6">
        <v>45909</v>
      </c>
      <c r="P1684" s="7">
        <f t="shared" si="393"/>
        <v>7.2561532110498907E-3</v>
      </c>
      <c r="Q1684" s="7">
        <f t="shared" si="394"/>
        <v>5.5045155231245218E-3</v>
      </c>
      <c r="R1684" s="7">
        <f t="shared" si="395"/>
        <v>5.0207378362687573E-3</v>
      </c>
      <c r="S1684" s="7">
        <f t="shared" si="396"/>
        <v>-5.3021822258333207E-3</v>
      </c>
      <c r="T1684" s="7">
        <f t="shared" si="397"/>
        <v>4.3612869810769608E-3</v>
      </c>
      <c r="U1684" s="7">
        <f t="shared" si="398"/>
        <v>-2.0108443184052111E-2</v>
      </c>
      <c r="V1684" s="7">
        <f t="shared" si="399"/>
        <v>-1.8940080597354473E-2</v>
      </c>
      <c r="W1684" s="7">
        <f t="shared" si="400"/>
        <v>-2.6940293490981801E-2</v>
      </c>
      <c r="X1684" s="7">
        <f t="shared" si="401"/>
        <v>1.1628260402425056E-3</v>
      </c>
      <c r="Y1684" s="7">
        <f t="shared" si="402"/>
        <v>1.0946503999138226E-4</v>
      </c>
      <c r="Z1684" s="7">
        <v>2.3089999999999999E-3</v>
      </c>
      <c r="AA1684" s="7">
        <f t="shared" si="403"/>
        <v>5.8931443945983196E-3</v>
      </c>
      <c r="AB1684" s="7">
        <f t="shared" si="404"/>
        <v>3.7932739064055303E-2</v>
      </c>
      <c r="AE1684" s="6">
        <v>45909</v>
      </c>
      <c r="AF1684" s="7">
        <v>15.04</v>
      </c>
      <c r="AG1684" s="7">
        <v>33.44</v>
      </c>
      <c r="AH1684" s="7">
        <v>82.2</v>
      </c>
      <c r="AI1684" s="7">
        <f t="shared" si="390"/>
        <v>5</v>
      </c>
      <c r="AJ1684" s="7">
        <v>3.12</v>
      </c>
      <c r="AK1684" s="7">
        <v>32.930999999999997</v>
      </c>
      <c r="AL1684" s="7">
        <f t="shared" si="391"/>
        <v>29.810999999999996</v>
      </c>
      <c r="AM1684" s="7">
        <v>4.33</v>
      </c>
      <c r="AN1684" s="7">
        <v>3.54</v>
      </c>
      <c r="AO1684" s="7">
        <v>4.08</v>
      </c>
      <c r="AP1684" s="7">
        <f t="shared" si="392"/>
        <v>0.54</v>
      </c>
      <c r="AQ1684" s="7">
        <v>2.36</v>
      </c>
      <c r="AR1684" s="7">
        <v>120.15689999999999</v>
      </c>
      <c r="AS1684" s="7">
        <v>3643.3</v>
      </c>
      <c r="AT1684" s="14">
        <v>323.291</v>
      </c>
      <c r="AU1684" s="14">
        <v>101.6247</v>
      </c>
      <c r="AV1684" s="14">
        <v>58.2</v>
      </c>
      <c r="AY1684" s="6">
        <v>45909</v>
      </c>
      <c r="AZ1684" s="12">
        <v>0</v>
      </c>
      <c r="BA1684" s="12">
        <v>0</v>
      </c>
      <c r="BB1684" s="12">
        <v>0</v>
      </c>
      <c r="BE1684" s="6">
        <v>45909</v>
      </c>
      <c r="BF1684" t="s">
        <v>60</v>
      </c>
      <c r="BG1684" s="52">
        <v>0</v>
      </c>
    </row>
    <row r="1685" spans="1:59" x14ac:dyDescent="0.2">
      <c r="A1685" s="6">
        <v>45910</v>
      </c>
      <c r="B1685" s="12">
        <v>110.7861</v>
      </c>
      <c r="C1685" s="12">
        <v>154.53550000000001</v>
      </c>
      <c r="D1685" s="12">
        <v>92.731200000000001</v>
      </c>
      <c r="E1685" s="12">
        <v>45.8249</v>
      </c>
      <c r="F1685" s="12">
        <v>235.78440000000001</v>
      </c>
      <c r="G1685" s="12">
        <v>13.895200000000001</v>
      </c>
      <c r="H1685" s="12">
        <v>21.876100000000001</v>
      </c>
      <c r="I1685" s="12">
        <v>56.863100000000003</v>
      </c>
      <c r="J1685" s="12">
        <v>16.761700000000001</v>
      </c>
      <c r="K1685" s="12">
        <v>89.540999999999997</v>
      </c>
      <c r="L1685" s="12">
        <v>64.010000000000005</v>
      </c>
      <c r="M1685" s="12">
        <v>67.62</v>
      </c>
      <c r="O1685" s="6">
        <v>45910</v>
      </c>
      <c r="P1685" s="7">
        <f t="shared" si="393"/>
        <v>1.6581009533964748E-2</v>
      </c>
      <c r="Q1685" s="7">
        <f t="shared" si="394"/>
        <v>1.8808385880623942E-2</v>
      </c>
      <c r="R1685" s="7">
        <f t="shared" si="395"/>
        <v>2.6426892687090912E-2</v>
      </c>
      <c r="S1685" s="7">
        <f t="shared" si="396"/>
        <v>3.0919446777881804E-2</v>
      </c>
      <c r="T1685" s="7">
        <f t="shared" si="397"/>
        <v>1.1156888862796454E-2</v>
      </c>
      <c r="U1685" s="7">
        <f t="shared" si="398"/>
        <v>4.9903398012357957E-2</v>
      </c>
      <c r="V1685" s="7">
        <f t="shared" si="399"/>
        <v>3.5535566054195199E-3</v>
      </c>
      <c r="W1685" s="7">
        <f t="shared" si="400"/>
        <v>1.0504415195250615E-3</v>
      </c>
      <c r="X1685" s="7">
        <f t="shared" si="401"/>
        <v>1.4458170058466269E-2</v>
      </c>
      <c r="Y1685" s="7">
        <f t="shared" si="402"/>
        <v>1.0945305870799762E-4</v>
      </c>
      <c r="Z1685" s="7">
        <v>2.8869999999999998E-3</v>
      </c>
      <c r="AA1685" s="7">
        <f t="shared" si="403"/>
        <v>1.638089865326087E-2</v>
      </c>
      <c r="AB1685" s="7">
        <f t="shared" si="404"/>
        <v>-5.162634078806831E-3</v>
      </c>
      <c r="AE1685" s="6">
        <v>45910</v>
      </c>
      <c r="AF1685" s="7">
        <v>15.35</v>
      </c>
      <c r="AG1685" s="7">
        <v>33.35</v>
      </c>
      <c r="AH1685" s="7">
        <v>79.58</v>
      </c>
      <c r="AI1685" s="7">
        <f t="shared" si="390"/>
        <v>3.6099999999999994</v>
      </c>
      <c r="AJ1685" s="7">
        <v>2.89</v>
      </c>
      <c r="AK1685" s="7">
        <v>33.122</v>
      </c>
      <c r="AL1685" s="7">
        <f t="shared" si="391"/>
        <v>30.231999999999999</v>
      </c>
      <c r="AM1685" s="7">
        <v>4.33</v>
      </c>
      <c r="AN1685" s="7">
        <v>3.54</v>
      </c>
      <c r="AO1685" s="7">
        <v>4.04</v>
      </c>
      <c r="AP1685" s="7">
        <f t="shared" si="392"/>
        <v>0.5</v>
      </c>
      <c r="AQ1685" s="7">
        <v>2.35</v>
      </c>
      <c r="AR1685" s="7">
        <v>120.1223</v>
      </c>
      <c r="AS1685" s="7">
        <v>3643.6001000000001</v>
      </c>
      <c r="AT1685" s="14">
        <v>323.291</v>
      </c>
      <c r="AU1685" s="14">
        <v>101.6247</v>
      </c>
      <c r="AV1685" s="14">
        <v>58.2</v>
      </c>
      <c r="AY1685" s="6">
        <v>45910</v>
      </c>
      <c r="AZ1685" s="12">
        <v>0</v>
      </c>
      <c r="BA1685" s="12">
        <v>0</v>
      </c>
      <c r="BB1685" s="12">
        <v>0</v>
      </c>
      <c r="BE1685" s="6">
        <v>45910</v>
      </c>
      <c r="BF1685" t="s">
        <v>60</v>
      </c>
      <c r="BG1685" s="52">
        <v>0</v>
      </c>
    </row>
    <row r="1686" spans="1:59" x14ac:dyDescent="0.2">
      <c r="A1686" s="6">
        <v>45911</v>
      </c>
      <c r="B1686" s="12">
        <v>110.4316</v>
      </c>
      <c r="C1686" s="12">
        <v>154.98599999999999</v>
      </c>
      <c r="D1686" s="12">
        <v>92.544399999999996</v>
      </c>
      <c r="E1686" s="12">
        <v>45.537999999999997</v>
      </c>
      <c r="F1686" s="12">
        <v>235.8143</v>
      </c>
      <c r="G1686" s="12">
        <v>13.676299999999999</v>
      </c>
      <c r="H1686" s="12">
        <v>22.312200000000001</v>
      </c>
      <c r="I1686" s="12">
        <v>57.946800000000003</v>
      </c>
      <c r="J1686" s="12">
        <v>16.829000000000001</v>
      </c>
      <c r="K1686" s="12">
        <v>89.550799999999995</v>
      </c>
      <c r="L1686" s="12">
        <v>62.71</v>
      </c>
      <c r="M1686" s="12">
        <v>67.25</v>
      </c>
      <c r="O1686" s="6">
        <v>45911</v>
      </c>
      <c r="P1686" s="7">
        <f t="shared" si="393"/>
        <v>-3.2049904094552449E-3</v>
      </c>
      <c r="Q1686" s="7">
        <f t="shared" si="394"/>
        <v>2.9109468525671924E-3</v>
      </c>
      <c r="R1686" s="7">
        <f t="shared" si="395"/>
        <v>-2.016456169032056E-3</v>
      </c>
      <c r="S1686" s="7">
        <f t="shared" si="396"/>
        <v>-6.2804692724665922E-3</v>
      </c>
      <c r="T1686" s="7">
        <f t="shared" si="397"/>
        <v>1.2680272460482042E-4</v>
      </c>
      <c r="U1686" s="7">
        <f t="shared" si="398"/>
        <v>-1.5879048982540556E-2</v>
      </c>
      <c r="V1686" s="7">
        <f t="shared" si="399"/>
        <v>1.9738897377637035E-2</v>
      </c>
      <c r="W1686" s="7">
        <f t="shared" si="400"/>
        <v>1.8878723633750493E-2</v>
      </c>
      <c r="X1686" s="7">
        <f t="shared" si="401"/>
        <v>4.0070668399678393E-3</v>
      </c>
      <c r="Y1686" s="7">
        <f t="shared" si="402"/>
        <v>1.0944108004697328E-4</v>
      </c>
      <c r="Z1686" s="7">
        <v>8.2760000000000004E-3</v>
      </c>
      <c r="AA1686" s="7">
        <f t="shared" si="403"/>
        <v>-2.0518396598982636E-2</v>
      </c>
      <c r="AB1686" s="7">
        <f t="shared" si="404"/>
        <v>-5.4867787977914912E-3</v>
      </c>
      <c r="AE1686" s="6">
        <v>45911</v>
      </c>
      <c r="AF1686" s="7">
        <v>14.71</v>
      </c>
      <c r="AG1686" s="7">
        <v>33.96</v>
      </c>
      <c r="AH1686" s="7">
        <v>75.069999999999993</v>
      </c>
      <c r="AI1686" s="7">
        <f t="shared" si="390"/>
        <v>4.5399999999999991</v>
      </c>
      <c r="AJ1686" s="7">
        <v>2.81</v>
      </c>
      <c r="AK1686" s="7">
        <v>32.323</v>
      </c>
      <c r="AL1686" s="7">
        <f t="shared" si="391"/>
        <v>29.513000000000002</v>
      </c>
      <c r="AM1686" s="7">
        <v>4.33</v>
      </c>
      <c r="AN1686" s="7">
        <v>3.52</v>
      </c>
      <c r="AO1686" s="7">
        <v>4.01</v>
      </c>
      <c r="AP1686" s="7">
        <f t="shared" si="392"/>
        <v>0.48999999999999977</v>
      </c>
      <c r="AQ1686" s="7">
        <v>2.34</v>
      </c>
      <c r="AR1686" s="7">
        <v>119.9534</v>
      </c>
      <c r="AS1686" s="7">
        <v>3636.8998999999999</v>
      </c>
      <c r="AT1686" s="14">
        <v>323.291</v>
      </c>
      <c r="AU1686" s="14">
        <v>101.6247</v>
      </c>
      <c r="AV1686" s="14">
        <v>58.2</v>
      </c>
      <c r="AY1686" s="6">
        <v>45911</v>
      </c>
      <c r="AZ1686" s="12">
        <v>0</v>
      </c>
      <c r="BA1686" s="12">
        <v>0</v>
      </c>
      <c r="BB1686" s="12">
        <v>0</v>
      </c>
      <c r="BE1686" s="6">
        <v>45911</v>
      </c>
      <c r="BF1686" t="s">
        <v>60</v>
      </c>
      <c r="BG1686" s="52">
        <v>0</v>
      </c>
    </row>
    <row r="1687" spans="1:59" x14ac:dyDescent="0.2">
      <c r="A1687" s="6">
        <v>45912</v>
      </c>
      <c r="B1687" s="12">
        <v>110.4513</v>
      </c>
      <c r="C1687" s="12">
        <v>153.86949999999999</v>
      </c>
      <c r="D1687" s="12">
        <v>90.873099999999994</v>
      </c>
      <c r="E1687" s="12">
        <v>45.191600000000001</v>
      </c>
      <c r="F1687" s="12">
        <v>234.83940000000001</v>
      </c>
      <c r="G1687" s="12">
        <v>13.527100000000001</v>
      </c>
      <c r="H1687" s="12">
        <v>22.515799999999999</v>
      </c>
      <c r="I1687" s="12">
        <v>58.354500000000002</v>
      </c>
      <c r="J1687" s="12">
        <v>16.790500000000002</v>
      </c>
      <c r="K1687" s="12">
        <v>89.580100000000002</v>
      </c>
      <c r="L1687" s="12">
        <v>63.02</v>
      </c>
      <c r="M1687" s="12">
        <v>67.87</v>
      </c>
      <c r="O1687" s="6">
        <v>45912</v>
      </c>
      <c r="P1687" s="7">
        <f t="shared" si="393"/>
        <v>1.7837505802597062E-4</v>
      </c>
      <c r="Q1687" s="7">
        <f t="shared" si="394"/>
        <v>-7.2299496915924659E-3</v>
      </c>
      <c r="R1687" s="7">
        <f t="shared" si="395"/>
        <v>-1.8224501560558909E-2</v>
      </c>
      <c r="S1687" s="7">
        <f t="shared" si="396"/>
        <v>-7.6359133762761086E-3</v>
      </c>
      <c r="T1687" s="7">
        <f t="shared" si="397"/>
        <v>-4.1427546168354779E-3</v>
      </c>
      <c r="U1687" s="7">
        <f t="shared" si="398"/>
        <v>-1.0969327073230704E-2</v>
      </c>
      <c r="V1687" s="7">
        <f t="shared" si="399"/>
        <v>9.0836709186200779E-3</v>
      </c>
      <c r="W1687" s="7">
        <f t="shared" si="400"/>
        <v>7.0111283377062208E-3</v>
      </c>
      <c r="X1687" s="7">
        <f t="shared" si="401"/>
        <v>-2.2903384541585838E-3</v>
      </c>
      <c r="Y1687" s="7">
        <f t="shared" si="402"/>
        <v>3.2713507564925942E-4</v>
      </c>
      <c r="Z1687" s="7">
        <v>-3.3500000000000001E-4</v>
      </c>
      <c r="AA1687" s="7">
        <f t="shared" si="403"/>
        <v>4.9312117741992104E-3</v>
      </c>
      <c r="AB1687" s="7">
        <f t="shared" si="404"/>
        <v>9.1770922337184972E-3</v>
      </c>
      <c r="AE1687" s="6">
        <v>45912</v>
      </c>
      <c r="AF1687" s="7">
        <v>14.76</v>
      </c>
      <c r="AG1687" s="7">
        <v>31.77</v>
      </c>
      <c r="AH1687" s="7">
        <v>73.37</v>
      </c>
      <c r="AI1687" s="7">
        <f t="shared" si="390"/>
        <v>4.8500000000000014</v>
      </c>
      <c r="AJ1687" s="7">
        <v>2.86</v>
      </c>
      <c r="AK1687" s="7">
        <v>32.661999999999999</v>
      </c>
      <c r="AL1687" s="7">
        <f t="shared" si="391"/>
        <v>29.802</v>
      </c>
      <c r="AM1687" s="7">
        <v>4.33</v>
      </c>
      <c r="AN1687" s="7">
        <v>3.56</v>
      </c>
      <c r="AO1687" s="7">
        <v>4.0599999999999996</v>
      </c>
      <c r="AP1687" s="7">
        <f t="shared" si="392"/>
        <v>0.49999999999999956</v>
      </c>
      <c r="AQ1687" s="7">
        <v>2.36</v>
      </c>
      <c r="AR1687" s="7">
        <v>120.0611</v>
      </c>
      <c r="AS1687" s="7">
        <v>3649.3998999999999</v>
      </c>
      <c r="AT1687" s="14">
        <v>323.291</v>
      </c>
      <c r="AU1687" s="14">
        <v>101.6247</v>
      </c>
      <c r="AV1687" s="14">
        <v>58.2</v>
      </c>
      <c r="AY1687" s="6">
        <v>45912</v>
      </c>
      <c r="AZ1687" s="12">
        <v>0</v>
      </c>
      <c r="BA1687" s="12">
        <v>0</v>
      </c>
      <c r="BB1687" s="12">
        <v>0</v>
      </c>
      <c r="BE1687" s="6">
        <v>45912</v>
      </c>
      <c r="BF1687" t="s">
        <v>60</v>
      </c>
      <c r="BG1687" s="52">
        <v>0</v>
      </c>
    </row>
    <row r="1688" spans="1:59" x14ac:dyDescent="0.2">
      <c r="A1688" s="6">
        <v>45915</v>
      </c>
      <c r="B1688" s="12">
        <v>110.6384</v>
      </c>
      <c r="C1688" s="12">
        <v>154.06540000000001</v>
      </c>
      <c r="D1688" s="12">
        <v>90.774799999999999</v>
      </c>
      <c r="E1688" s="12">
        <v>44.993699999999997</v>
      </c>
      <c r="F1688" s="12">
        <v>231.58680000000001</v>
      </c>
      <c r="G1688" s="12">
        <v>13.5769</v>
      </c>
      <c r="H1688" s="12">
        <v>23.252400000000002</v>
      </c>
      <c r="I1688" s="12">
        <v>60.502200000000002</v>
      </c>
      <c r="J1688" s="12">
        <v>16.877099999999999</v>
      </c>
      <c r="K1688" s="12">
        <v>89.5899</v>
      </c>
      <c r="L1688" s="12">
        <v>63.66</v>
      </c>
      <c r="M1688" s="12">
        <v>67.88</v>
      </c>
      <c r="O1688" s="6">
        <v>45915</v>
      </c>
      <c r="P1688" s="7">
        <f t="shared" si="393"/>
        <v>1.692526107408832E-3</v>
      </c>
      <c r="Q1688" s="7">
        <f t="shared" si="394"/>
        <v>1.2723470215817653E-3</v>
      </c>
      <c r="R1688" s="7">
        <f t="shared" si="395"/>
        <v>-1.0823137464923674E-3</v>
      </c>
      <c r="S1688" s="7">
        <f t="shared" si="396"/>
        <v>-4.3887488902918772E-3</v>
      </c>
      <c r="T1688" s="7">
        <f t="shared" si="397"/>
        <v>-1.3947127005783549E-2</v>
      </c>
      <c r="U1688" s="7">
        <f t="shared" si="398"/>
        <v>3.67473849176164E-3</v>
      </c>
      <c r="V1688" s="7">
        <f t="shared" si="399"/>
        <v>3.2191067522463278E-2</v>
      </c>
      <c r="W1688" s="7">
        <f t="shared" si="400"/>
        <v>3.6143251430489055E-2</v>
      </c>
      <c r="X1688" s="7">
        <f t="shared" si="401"/>
        <v>5.1444231836925208E-3</v>
      </c>
      <c r="Y1688" s="7">
        <f t="shared" si="402"/>
        <v>1.0939331372189117E-4</v>
      </c>
      <c r="Z1688" s="7">
        <v>5.3099999999999996E-3</v>
      </c>
      <c r="AA1688" s="7">
        <f t="shared" si="403"/>
        <v>1.0104285524818103E-2</v>
      </c>
      <c r="AB1688" s="7">
        <f t="shared" si="404"/>
        <v>1.4732965035835579E-4</v>
      </c>
      <c r="AE1688" s="6">
        <v>45915</v>
      </c>
      <c r="AF1688" s="7">
        <v>15.69</v>
      </c>
      <c r="AG1688" s="7">
        <v>30.98</v>
      </c>
      <c r="AH1688" s="7">
        <v>76.88</v>
      </c>
      <c r="AI1688" s="7">
        <f t="shared" si="390"/>
        <v>4.2199999999999989</v>
      </c>
      <c r="AJ1688" s="7">
        <v>3</v>
      </c>
      <c r="AK1688" s="7">
        <v>32.154000000000003</v>
      </c>
      <c r="AL1688" s="7">
        <f t="shared" si="391"/>
        <v>29.154000000000003</v>
      </c>
      <c r="AM1688" s="7">
        <v>4.33</v>
      </c>
      <c r="AN1688" s="7">
        <v>3.54</v>
      </c>
      <c r="AO1688" s="7">
        <v>4.05</v>
      </c>
      <c r="AP1688" s="7">
        <f t="shared" si="392"/>
        <v>0.50999999999999979</v>
      </c>
      <c r="AQ1688" s="7">
        <v>2.37</v>
      </c>
      <c r="AR1688" s="7">
        <v>119.56440000000001</v>
      </c>
      <c r="AS1688" s="7">
        <v>3682.2</v>
      </c>
      <c r="AT1688" s="14">
        <v>323.291</v>
      </c>
      <c r="AU1688" s="14">
        <v>101.6247</v>
      </c>
      <c r="AV1688" s="14">
        <v>58.2</v>
      </c>
      <c r="AY1688" s="6">
        <v>45915</v>
      </c>
      <c r="AZ1688" s="12">
        <v>0</v>
      </c>
      <c r="BA1688" s="12">
        <v>0</v>
      </c>
      <c r="BB1688" s="12">
        <v>0</v>
      </c>
      <c r="BE1688" s="6">
        <v>45915</v>
      </c>
      <c r="BF1688" t="s">
        <v>60</v>
      </c>
      <c r="BG1688" s="52">
        <v>0</v>
      </c>
    </row>
    <row r="1689" spans="1:59" x14ac:dyDescent="0.2">
      <c r="A1689" s="6">
        <v>45916</v>
      </c>
      <c r="B1689" s="12">
        <v>112.9329</v>
      </c>
      <c r="C1689" s="12">
        <v>156.24940000000001</v>
      </c>
      <c r="D1689" s="12">
        <v>92.947500000000005</v>
      </c>
      <c r="E1689" s="12">
        <v>47.259700000000002</v>
      </c>
      <c r="F1689" s="12">
        <v>233.6557</v>
      </c>
      <c r="G1689" s="12">
        <v>14.0245</v>
      </c>
      <c r="H1689" s="12">
        <v>22.932500000000001</v>
      </c>
      <c r="I1689" s="12">
        <v>60.3033</v>
      </c>
      <c r="J1689" s="12">
        <v>16.915600000000001</v>
      </c>
      <c r="K1689" s="12">
        <v>89.599699999999999</v>
      </c>
      <c r="L1689" s="12">
        <v>64.89</v>
      </c>
      <c r="M1689" s="12">
        <v>69.69</v>
      </c>
      <c r="O1689" s="6">
        <v>45916</v>
      </c>
      <c r="P1689" s="7">
        <f t="shared" si="393"/>
        <v>2.0526611094451943E-2</v>
      </c>
      <c r="Q1689" s="7">
        <f t="shared" si="394"/>
        <v>1.4076261019877478E-2</v>
      </c>
      <c r="R1689" s="7">
        <f t="shared" si="395"/>
        <v>2.3653103576823205E-2</v>
      </c>
      <c r="S1689" s="7">
        <f t="shared" si="396"/>
        <v>4.9135443906322969E-2</v>
      </c>
      <c r="T1689" s="7">
        <f t="shared" si="397"/>
        <v>8.8939150562494761E-3</v>
      </c>
      <c r="U1689" s="7">
        <f t="shared" si="398"/>
        <v>3.243598095571909E-2</v>
      </c>
      <c r="V1689" s="7">
        <f t="shared" si="399"/>
        <v>-1.3853234110726377E-2</v>
      </c>
      <c r="W1689" s="7">
        <f t="shared" si="400"/>
        <v>-3.2928994081525579E-3</v>
      </c>
      <c r="X1689" s="7">
        <f t="shared" si="401"/>
        <v>2.2785996181257698E-3</v>
      </c>
      <c r="Y1689" s="7">
        <f t="shared" si="402"/>
        <v>1.0938134813359562E-4</v>
      </c>
      <c r="Z1689" s="7">
        <v>-1.3780000000000001E-3</v>
      </c>
      <c r="AA1689" s="7">
        <f t="shared" si="403"/>
        <v>1.9137106779130303E-2</v>
      </c>
      <c r="AB1689" s="7">
        <f t="shared" si="404"/>
        <v>2.6315395084401866E-2</v>
      </c>
      <c r="AE1689" s="6">
        <v>45916</v>
      </c>
      <c r="AF1689" s="7">
        <v>16.36</v>
      </c>
      <c r="AG1689" s="7">
        <v>33.17</v>
      </c>
      <c r="AH1689" s="7">
        <v>77.09</v>
      </c>
      <c r="AI1689" s="7">
        <f t="shared" si="390"/>
        <v>4.7999999999999972</v>
      </c>
      <c r="AJ1689" s="7">
        <v>3.07</v>
      </c>
      <c r="AK1689" s="7">
        <v>32.329000000000001</v>
      </c>
      <c r="AL1689" s="7">
        <f t="shared" si="391"/>
        <v>29.259</v>
      </c>
      <c r="AM1689" s="7">
        <v>4.33</v>
      </c>
      <c r="AN1689" s="7">
        <v>3.51</v>
      </c>
      <c r="AO1689" s="7">
        <v>4.04</v>
      </c>
      <c r="AP1689" s="7">
        <f t="shared" si="392"/>
        <v>0.53000000000000025</v>
      </c>
      <c r="AQ1689" s="7">
        <v>2.37</v>
      </c>
      <c r="AR1689" s="7">
        <v>119.1348</v>
      </c>
      <c r="AS1689" s="7">
        <v>3688.8998999999999</v>
      </c>
      <c r="AT1689" s="14">
        <v>323.291</v>
      </c>
      <c r="AU1689" s="14">
        <v>101.6247</v>
      </c>
      <c r="AV1689" s="14">
        <v>58.2</v>
      </c>
      <c r="AY1689" s="6">
        <v>45916</v>
      </c>
      <c r="AZ1689" s="12">
        <v>0</v>
      </c>
      <c r="BA1689" s="12">
        <v>0</v>
      </c>
      <c r="BB1689" s="12">
        <v>0</v>
      </c>
      <c r="BE1689" s="6">
        <v>45916</v>
      </c>
      <c r="BF1689" t="s">
        <v>60</v>
      </c>
      <c r="BG1689" s="52">
        <v>0</v>
      </c>
    </row>
    <row r="1690" spans="1:59" x14ac:dyDescent="0.2">
      <c r="A1690" s="6">
        <v>45917</v>
      </c>
      <c r="B1690" s="12">
        <v>113.53360000000001</v>
      </c>
      <c r="C1690" s="12">
        <v>156.78800000000001</v>
      </c>
      <c r="D1690" s="12">
        <v>92.239699999999999</v>
      </c>
      <c r="E1690" s="12">
        <v>46.695700000000002</v>
      </c>
      <c r="F1690" s="12">
        <v>234.0735</v>
      </c>
      <c r="G1690" s="12">
        <v>13.875299999999999</v>
      </c>
      <c r="H1690" s="12">
        <v>23.097300000000001</v>
      </c>
      <c r="I1690" s="12">
        <v>59.9056</v>
      </c>
      <c r="J1690" s="12">
        <v>16.8675</v>
      </c>
      <c r="K1690" s="12">
        <v>89.609399999999994</v>
      </c>
      <c r="L1690" s="12">
        <v>64.41</v>
      </c>
      <c r="M1690" s="12">
        <v>69.19</v>
      </c>
      <c r="O1690" s="6">
        <v>45917</v>
      </c>
      <c r="P1690" s="7">
        <f t="shared" si="393"/>
        <v>5.3049913235526372E-3</v>
      </c>
      <c r="Q1690" s="7">
        <f t="shared" si="394"/>
        <v>3.4411257663077327E-3</v>
      </c>
      <c r="R1690" s="7">
        <f t="shared" si="395"/>
        <v>-7.6441940545698582E-3</v>
      </c>
      <c r="S1690" s="7">
        <f t="shared" si="396"/>
        <v>-1.2005840528025899E-2</v>
      </c>
      <c r="T1690" s="7">
        <f t="shared" si="397"/>
        <v>1.7865042897504998E-3</v>
      </c>
      <c r="U1690" s="7">
        <f t="shared" si="398"/>
        <v>-1.0695519128999551E-2</v>
      </c>
      <c r="V1690" s="7">
        <f t="shared" si="399"/>
        <v>7.1606091778272174E-3</v>
      </c>
      <c r="W1690" s="7">
        <f t="shared" si="400"/>
        <v>-6.6168387037193622E-3</v>
      </c>
      <c r="X1690" s="7">
        <f t="shared" si="401"/>
        <v>-2.8475795591527456E-3</v>
      </c>
      <c r="Y1690" s="7">
        <f t="shared" si="402"/>
        <v>1.0825343143248302E-4</v>
      </c>
      <c r="Z1690" s="7">
        <v>-1.243E-3</v>
      </c>
      <c r="AA1690" s="7">
        <f t="shared" si="403"/>
        <v>-7.4246280742778096E-3</v>
      </c>
      <c r="AB1690" s="7">
        <f t="shared" si="404"/>
        <v>-7.2004919397077403E-3</v>
      </c>
      <c r="AE1690" s="6">
        <v>45917</v>
      </c>
      <c r="AF1690" s="7">
        <v>15.72</v>
      </c>
      <c r="AG1690" s="7">
        <v>31.05</v>
      </c>
      <c r="AH1690" s="7">
        <v>75.95</v>
      </c>
      <c r="AI1690" s="7">
        <f t="shared" si="390"/>
        <v>4.7800000000000011</v>
      </c>
      <c r="AJ1690" s="7">
        <v>3.19</v>
      </c>
      <c r="AK1690" s="7">
        <v>32.401000000000003</v>
      </c>
      <c r="AL1690" s="7">
        <f t="shared" si="391"/>
        <v>29.211000000000002</v>
      </c>
      <c r="AM1690" s="7">
        <v>4.33</v>
      </c>
      <c r="AN1690" s="7">
        <v>3.52</v>
      </c>
      <c r="AO1690" s="7">
        <v>4.0599999999999996</v>
      </c>
      <c r="AP1690" s="7">
        <f t="shared" si="392"/>
        <v>0.53999999999999959</v>
      </c>
      <c r="AQ1690" s="7">
        <v>2.38</v>
      </c>
      <c r="AR1690" s="7">
        <v>119.15819999999999</v>
      </c>
      <c r="AS1690" s="7">
        <v>3681.8</v>
      </c>
      <c r="AT1690" s="14">
        <v>323.291</v>
      </c>
      <c r="AU1690" s="14">
        <v>101.6247</v>
      </c>
      <c r="AV1690" s="14">
        <v>58.2</v>
      </c>
      <c r="AY1690" s="6">
        <v>45917</v>
      </c>
      <c r="AZ1690" s="12">
        <v>0</v>
      </c>
      <c r="BA1690" s="12">
        <v>0</v>
      </c>
      <c r="BB1690" s="12">
        <v>0</v>
      </c>
      <c r="BE1690" s="6">
        <v>45917</v>
      </c>
      <c r="BF1690" t="s">
        <v>60</v>
      </c>
      <c r="BG1690" s="52">
        <v>0</v>
      </c>
    </row>
    <row r="1691" spans="1:59" x14ac:dyDescent="0.2">
      <c r="A1691" s="6">
        <v>45918</v>
      </c>
      <c r="B1691" s="12">
        <v>112.1943</v>
      </c>
      <c r="C1691" s="12">
        <v>155.56379999999999</v>
      </c>
      <c r="D1691" s="12">
        <v>91.9054</v>
      </c>
      <c r="E1691" s="12">
        <v>46.863900000000001</v>
      </c>
      <c r="F1691" s="12">
        <v>233.09870000000001</v>
      </c>
      <c r="G1691" s="12">
        <v>13.7658</v>
      </c>
      <c r="H1691" s="12">
        <v>23.136099999999999</v>
      </c>
      <c r="I1691" s="12">
        <v>59.338799999999999</v>
      </c>
      <c r="J1691" s="12">
        <v>16.780899999999999</v>
      </c>
      <c r="K1691" s="12">
        <v>89.619200000000006</v>
      </c>
      <c r="L1691" s="12">
        <v>63.91</v>
      </c>
      <c r="M1691" s="12">
        <v>67.83</v>
      </c>
      <c r="O1691" s="6">
        <v>45918</v>
      </c>
      <c r="P1691" s="7">
        <f t="shared" si="393"/>
        <v>-1.1866638694875711E-2</v>
      </c>
      <c r="Q1691" s="7">
        <f t="shared" si="394"/>
        <v>-7.8386375127657334E-3</v>
      </c>
      <c r="R1691" s="7">
        <f t="shared" si="395"/>
        <v>-3.6308364138451163E-3</v>
      </c>
      <c r="S1691" s="7">
        <f t="shared" si="396"/>
        <v>3.5955729013259661E-3</v>
      </c>
      <c r="T1691" s="7">
        <f t="shared" si="397"/>
        <v>-4.1731995813380158E-3</v>
      </c>
      <c r="U1691" s="7">
        <f t="shared" si="398"/>
        <v>-7.9230256983417544E-3</v>
      </c>
      <c r="V1691" s="7">
        <f t="shared" si="399"/>
        <v>1.6784406558385562E-3</v>
      </c>
      <c r="W1691" s="7">
        <f t="shared" si="400"/>
        <v>-9.5065976888633035E-3</v>
      </c>
      <c r="X1691" s="7">
        <f t="shared" si="401"/>
        <v>-5.1473586386081667E-3</v>
      </c>
      <c r="Y1691" s="7">
        <f t="shared" si="402"/>
        <v>1.0935754684001866E-4</v>
      </c>
      <c r="Z1691" s="7">
        <v>4.6610000000000002E-3</v>
      </c>
      <c r="AA1691" s="7">
        <f t="shared" si="403"/>
        <v>-7.7930568966089282E-3</v>
      </c>
      <c r="AB1691" s="7">
        <f t="shared" si="404"/>
        <v>-1.9851768552731471E-2</v>
      </c>
      <c r="AE1691" s="6">
        <v>45918</v>
      </c>
      <c r="AF1691" s="7">
        <v>15.7</v>
      </c>
      <c r="AG1691" s="7">
        <v>31.88</v>
      </c>
      <c r="AH1691" s="7">
        <v>71.91</v>
      </c>
      <c r="AI1691" s="7">
        <f t="shared" si="390"/>
        <v>3.9200000000000017</v>
      </c>
      <c r="AJ1691" s="7">
        <v>3.1</v>
      </c>
      <c r="AK1691" s="7">
        <v>32.951999999999998</v>
      </c>
      <c r="AL1691" s="7">
        <f t="shared" si="391"/>
        <v>29.851999999999997</v>
      </c>
      <c r="AM1691" s="7">
        <v>4.08</v>
      </c>
      <c r="AN1691" s="7">
        <v>3.57</v>
      </c>
      <c r="AO1691" s="7">
        <v>4.1100000000000003</v>
      </c>
      <c r="AP1691" s="7">
        <f t="shared" si="392"/>
        <v>0.54000000000000048</v>
      </c>
      <c r="AQ1691" s="7">
        <v>2.38</v>
      </c>
      <c r="AR1691" s="7">
        <v>119.66160000000001</v>
      </c>
      <c r="AS1691" s="7">
        <v>3643.7</v>
      </c>
      <c r="AT1691" s="14">
        <v>323.291</v>
      </c>
      <c r="AU1691" s="14">
        <v>101.6247</v>
      </c>
      <c r="AV1691" s="14">
        <v>58.2</v>
      </c>
      <c r="AY1691" s="6">
        <v>45918</v>
      </c>
      <c r="AZ1691" s="12">
        <v>0</v>
      </c>
      <c r="BA1691" s="12">
        <v>0</v>
      </c>
      <c r="BB1691" s="12">
        <v>0</v>
      </c>
      <c r="BE1691" s="6">
        <v>45918</v>
      </c>
      <c r="BF1691" t="s">
        <v>60</v>
      </c>
      <c r="BG1691" s="52">
        <v>0</v>
      </c>
    </row>
    <row r="1692" spans="1:59" x14ac:dyDescent="0.2">
      <c r="A1692" s="6">
        <v>45919</v>
      </c>
      <c r="B1692" s="12">
        <v>111.10120000000001</v>
      </c>
      <c r="C1692" s="12">
        <v>152.9881</v>
      </c>
      <c r="D1692" s="12">
        <v>90.371700000000004</v>
      </c>
      <c r="E1692" s="12">
        <v>45.617100000000001</v>
      </c>
      <c r="F1692" s="12">
        <v>230.27379999999999</v>
      </c>
      <c r="G1692" s="12">
        <v>13.1952</v>
      </c>
      <c r="H1692" s="12">
        <v>22.496400000000001</v>
      </c>
      <c r="I1692" s="12">
        <v>58.473799999999997</v>
      </c>
      <c r="J1692" s="12">
        <v>16.6462</v>
      </c>
      <c r="K1692" s="12">
        <v>89.658299999999997</v>
      </c>
      <c r="L1692" s="12">
        <v>63.02</v>
      </c>
      <c r="M1692" s="12">
        <v>67.05</v>
      </c>
      <c r="O1692" s="6">
        <v>45919</v>
      </c>
      <c r="P1692" s="7">
        <f t="shared" si="393"/>
        <v>-9.7906919917249927E-3</v>
      </c>
      <c r="Q1692" s="7">
        <f t="shared" si="394"/>
        <v>-1.6695796272870687E-2</v>
      </c>
      <c r="R1692" s="7">
        <f t="shared" si="395"/>
        <v>-1.6828621867151249E-2</v>
      </c>
      <c r="S1692" s="7">
        <f t="shared" si="396"/>
        <v>-2.69650100236144E-2</v>
      </c>
      <c r="T1692" s="7">
        <f t="shared" si="397"/>
        <v>-1.2192933320430661E-2</v>
      </c>
      <c r="U1692" s="7">
        <f t="shared" si="398"/>
        <v>-4.2334128225080266E-2</v>
      </c>
      <c r="V1692" s="7">
        <f t="shared" si="399"/>
        <v>-2.8038871826330535E-2</v>
      </c>
      <c r="W1692" s="7">
        <f t="shared" si="400"/>
        <v>-1.4684601542034532E-2</v>
      </c>
      <c r="X1692" s="7">
        <f t="shared" si="401"/>
        <v>-8.0593727306359809E-3</v>
      </c>
      <c r="Y1692" s="7">
        <f t="shared" si="402"/>
        <v>4.3619529076371221E-4</v>
      </c>
      <c r="Z1692" s="7">
        <v>4.9410000000000001E-3</v>
      </c>
      <c r="AA1692" s="7">
        <f t="shared" si="403"/>
        <v>-1.4023707333061713E-2</v>
      </c>
      <c r="AB1692" s="7">
        <f t="shared" si="404"/>
        <v>-1.1565965230300644E-2</v>
      </c>
      <c r="AE1692" s="6">
        <v>45919</v>
      </c>
      <c r="AF1692" s="7">
        <v>15.45</v>
      </c>
      <c r="AG1692" s="7">
        <v>30.53</v>
      </c>
      <c r="AH1692" s="7">
        <v>72.510000000000005</v>
      </c>
      <c r="AI1692" s="7">
        <f t="shared" si="390"/>
        <v>4.029999999999994</v>
      </c>
      <c r="AJ1692" s="7">
        <v>2.89</v>
      </c>
      <c r="AK1692" s="7">
        <v>32.308</v>
      </c>
      <c r="AL1692" s="7">
        <f t="shared" si="391"/>
        <v>29.417999999999999</v>
      </c>
      <c r="AM1692" s="7">
        <v>4.08</v>
      </c>
      <c r="AN1692" s="7">
        <v>3.57</v>
      </c>
      <c r="AO1692" s="7">
        <v>4.1399999999999997</v>
      </c>
      <c r="AP1692" s="7">
        <f t="shared" si="392"/>
        <v>0.56999999999999984</v>
      </c>
      <c r="AQ1692" s="7">
        <v>2.39</v>
      </c>
      <c r="AR1692" s="7">
        <v>119.78579999999999</v>
      </c>
      <c r="AS1692" s="7">
        <v>3671.5</v>
      </c>
      <c r="AT1692" s="14">
        <v>323.291</v>
      </c>
      <c r="AU1692" s="14">
        <v>101.6247</v>
      </c>
      <c r="AV1692" s="14">
        <v>58.2</v>
      </c>
      <c r="AY1692" s="6">
        <v>45919</v>
      </c>
      <c r="AZ1692" s="12">
        <v>0</v>
      </c>
      <c r="BA1692" s="12">
        <v>0</v>
      </c>
      <c r="BB1692" s="12">
        <v>0</v>
      </c>
      <c r="BE1692" s="6">
        <v>45919</v>
      </c>
      <c r="BF1692" t="s">
        <v>60</v>
      </c>
      <c r="BG1692" s="52">
        <v>0</v>
      </c>
    </row>
    <row r="1693" spans="1:59" x14ac:dyDescent="0.2">
      <c r="A1693" s="6">
        <v>45922</v>
      </c>
      <c r="B1693" s="12">
        <v>110.3134</v>
      </c>
      <c r="C1693" s="12">
        <v>152.8314</v>
      </c>
      <c r="D1693" s="12">
        <v>90.4602</v>
      </c>
      <c r="E1693" s="12">
        <v>45.280700000000003</v>
      </c>
      <c r="F1693" s="12">
        <v>229.57749999999999</v>
      </c>
      <c r="G1693" s="12">
        <v>14.161199999999999</v>
      </c>
      <c r="H1693" s="12">
        <v>22.3995</v>
      </c>
      <c r="I1693" s="12">
        <v>57.479500000000002</v>
      </c>
      <c r="J1693" s="12">
        <v>16.482600000000001</v>
      </c>
      <c r="K1693" s="12">
        <v>89.668099999999995</v>
      </c>
      <c r="L1693" s="12">
        <v>62.99</v>
      </c>
      <c r="M1693" s="12">
        <v>66.87</v>
      </c>
      <c r="O1693" s="6">
        <v>45922</v>
      </c>
      <c r="P1693" s="7">
        <f t="shared" si="393"/>
        <v>-7.1160919328001468E-3</v>
      </c>
      <c r="Q1693" s="7">
        <f t="shared" si="394"/>
        <v>-1.0247875868852764E-3</v>
      </c>
      <c r="R1693" s="7">
        <f t="shared" si="395"/>
        <v>9.7880967977155976E-4</v>
      </c>
      <c r="S1693" s="7">
        <f t="shared" si="396"/>
        <v>-7.4017530860232186E-3</v>
      </c>
      <c r="T1693" s="7">
        <f t="shared" si="397"/>
        <v>-3.0283725723926074E-3</v>
      </c>
      <c r="U1693" s="7">
        <f t="shared" si="398"/>
        <v>7.065270334061223E-2</v>
      </c>
      <c r="V1693" s="7">
        <f t="shared" si="399"/>
        <v>-4.3166592257131197E-3</v>
      </c>
      <c r="W1693" s="7">
        <f t="shared" si="400"/>
        <v>-1.7150428174059131E-2</v>
      </c>
      <c r="X1693" s="7">
        <f t="shared" si="401"/>
        <v>-9.8766831224850558E-3</v>
      </c>
      <c r="Y1693" s="7">
        <f t="shared" si="402"/>
        <v>1.0929790605012084E-4</v>
      </c>
      <c r="Z1693" s="7">
        <v>4.7200000000000002E-3</v>
      </c>
      <c r="AA1693" s="7">
        <f t="shared" si="403"/>
        <v>-4.7615269529086821E-4</v>
      </c>
      <c r="AB1693" s="7">
        <f t="shared" si="404"/>
        <v>-2.6881736618001909E-3</v>
      </c>
      <c r="AE1693" s="6">
        <v>45922</v>
      </c>
      <c r="AF1693" s="7">
        <v>16.100000000000001</v>
      </c>
      <c r="AG1693" s="7">
        <v>30.88</v>
      </c>
      <c r="AH1693" s="7">
        <v>75.8</v>
      </c>
      <c r="AI1693" s="7">
        <f t="shared" si="390"/>
        <v>3.8800000000000026</v>
      </c>
      <c r="AJ1693" s="7">
        <v>2.9</v>
      </c>
      <c r="AK1693" s="7">
        <v>31.844000000000001</v>
      </c>
      <c r="AL1693" s="7">
        <f t="shared" si="391"/>
        <v>28.944000000000003</v>
      </c>
      <c r="AM1693" s="7">
        <v>4.09</v>
      </c>
      <c r="AN1693" s="7">
        <v>3.61</v>
      </c>
      <c r="AO1693" s="7">
        <v>4.1500000000000004</v>
      </c>
      <c r="AP1693" s="7">
        <f t="shared" si="392"/>
        <v>0.54000000000000048</v>
      </c>
      <c r="AQ1693" s="7">
        <v>2.37</v>
      </c>
      <c r="AR1693" s="7">
        <v>119.8152</v>
      </c>
      <c r="AS1693" s="7">
        <v>3740.7</v>
      </c>
      <c r="AT1693" s="14">
        <v>323.291</v>
      </c>
      <c r="AU1693" s="14">
        <v>101.6247</v>
      </c>
      <c r="AV1693" s="14">
        <v>58.2</v>
      </c>
      <c r="AY1693" s="6">
        <v>45922</v>
      </c>
      <c r="AZ1693" s="12">
        <v>0</v>
      </c>
      <c r="BA1693" s="12">
        <v>0</v>
      </c>
      <c r="BB1693" s="12">
        <v>0</v>
      </c>
      <c r="BE1693" s="6">
        <v>45922</v>
      </c>
      <c r="BF1693" t="s">
        <v>60</v>
      </c>
      <c r="BG1693" s="52">
        <v>0</v>
      </c>
    </row>
    <row r="1694" spans="1:59" x14ac:dyDescent="0.2">
      <c r="A1694" s="6">
        <v>45923</v>
      </c>
      <c r="B1694" s="12">
        <v>112.214</v>
      </c>
      <c r="C1694" s="12">
        <v>154.17310000000001</v>
      </c>
      <c r="D1694" s="12">
        <v>91.895600000000002</v>
      </c>
      <c r="E1694" s="12">
        <v>45.933799999999998</v>
      </c>
      <c r="F1694" s="12">
        <v>233.66569999999999</v>
      </c>
      <c r="G1694" s="12">
        <v>14.5098</v>
      </c>
      <c r="H1694" s="12">
        <v>23.281500000000001</v>
      </c>
      <c r="I1694" s="12">
        <v>58.5732</v>
      </c>
      <c r="J1694" s="12">
        <v>16.4634</v>
      </c>
      <c r="K1694" s="12">
        <v>89.668099999999995</v>
      </c>
      <c r="L1694" s="12">
        <v>63.76</v>
      </c>
      <c r="M1694" s="12">
        <v>67.959999999999994</v>
      </c>
      <c r="O1694" s="6">
        <v>45923</v>
      </c>
      <c r="P1694" s="7">
        <f t="shared" si="393"/>
        <v>1.7082356753610375E-2</v>
      </c>
      <c r="Q1694" s="7">
        <f t="shared" si="394"/>
        <v>8.7406441405147601E-3</v>
      </c>
      <c r="R1694" s="7">
        <f t="shared" si="395"/>
        <v>1.574317511783923E-2</v>
      </c>
      <c r="S1694" s="7">
        <f t="shared" si="396"/>
        <v>1.4320336372118103E-2</v>
      </c>
      <c r="T1694" s="7">
        <f t="shared" si="397"/>
        <v>1.7650798282945405E-2</v>
      </c>
      <c r="U1694" s="7">
        <f t="shared" si="398"/>
        <v>2.4318452766016598E-2</v>
      </c>
      <c r="V1694" s="7">
        <f t="shared" si="399"/>
        <v>3.8620416593915963E-2</v>
      </c>
      <c r="W1694" s="7">
        <f t="shared" si="400"/>
        <v>1.8848891592951989E-2</v>
      </c>
      <c r="X1694" s="7">
        <f t="shared" si="401"/>
        <v>-1.1655437487761563E-3</v>
      </c>
      <c r="Y1694" s="7">
        <f t="shared" si="402"/>
        <v>0</v>
      </c>
      <c r="Z1694" s="7">
        <v>-5.4580000000000002E-3</v>
      </c>
      <c r="AA1694" s="7">
        <f t="shared" si="403"/>
        <v>1.2150050848121792E-2</v>
      </c>
      <c r="AB1694" s="7">
        <f t="shared" si="404"/>
        <v>1.6168860737843963E-2</v>
      </c>
      <c r="AE1694" s="6">
        <v>45923</v>
      </c>
      <c r="AF1694" s="7">
        <v>16.64</v>
      </c>
      <c r="AG1694" s="7">
        <v>32.58</v>
      </c>
      <c r="AH1694" s="7">
        <v>75.66</v>
      </c>
      <c r="AI1694" s="7">
        <f t="shared" si="390"/>
        <v>4.1999999999999957</v>
      </c>
      <c r="AJ1694" s="7">
        <v>2.86</v>
      </c>
      <c r="AK1694" s="7">
        <v>32.265000000000001</v>
      </c>
      <c r="AL1694" s="7">
        <f t="shared" si="391"/>
        <v>29.405000000000001</v>
      </c>
      <c r="AM1694" s="7">
        <v>4.09</v>
      </c>
      <c r="AN1694" s="7">
        <v>3.53</v>
      </c>
      <c r="AO1694" s="7">
        <v>4.12</v>
      </c>
      <c r="AP1694" s="7">
        <f t="shared" si="392"/>
        <v>0.5900000000000003</v>
      </c>
      <c r="AQ1694" s="7">
        <v>2.37</v>
      </c>
      <c r="AR1694" s="7">
        <v>119.6202</v>
      </c>
      <c r="AS1694" s="7">
        <v>3780.6001000000001</v>
      </c>
      <c r="AT1694" s="14">
        <v>323.291</v>
      </c>
      <c r="AU1694" s="14">
        <v>101.6247</v>
      </c>
      <c r="AV1694" s="14">
        <v>58.2</v>
      </c>
      <c r="AY1694" s="6">
        <v>45923</v>
      </c>
      <c r="AZ1694" s="12">
        <v>0</v>
      </c>
      <c r="BA1694" s="12">
        <v>0</v>
      </c>
      <c r="BB1694" s="12">
        <v>0</v>
      </c>
      <c r="BE1694" s="6">
        <v>45923</v>
      </c>
      <c r="BF1694" t="s">
        <v>60</v>
      </c>
      <c r="BG1694" s="52">
        <v>0</v>
      </c>
    </row>
    <row r="1695" spans="1:59" x14ac:dyDescent="0.2">
      <c r="A1695" s="6">
        <v>45924</v>
      </c>
      <c r="B1695" s="12">
        <v>112.8147</v>
      </c>
      <c r="C1695" s="12">
        <v>155.89680000000001</v>
      </c>
      <c r="D1695" s="12">
        <v>94.019199999999998</v>
      </c>
      <c r="E1695" s="12">
        <v>46.398899999999998</v>
      </c>
      <c r="F1695" s="12">
        <v>235.35669999999999</v>
      </c>
      <c r="G1695" s="12">
        <v>14.469900000000001</v>
      </c>
      <c r="H1695" s="12">
        <v>22.9422</v>
      </c>
      <c r="I1695" s="12">
        <v>57.747999999999998</v>
      </c>
      <c r="J1695" s="12">
        <v>16.7424</v>
      </c>
      <c r="K1695" s="12">
        <v>89.687700000000007</v>
      </c>
      <c r="L1695" s="12">
        <v>65.400000000000006</v>
      </c>
      <c r="M1695" s="12">
        <v>69.64</v>
      </c>
      <c r="O1695" s="6">
        <v>45924</v>
      </c>
      <c r="P1695" s="7">
        <f t="shared" si="393"/>
        <v>5.3388872339207435E-3</v>
      </c>
      <c r="Q1695" s="7">
        <f t="shared" si="394"/>
        <v>1.1118252731439888E-2</v>
      </c>
      <c r="R1695" s="7">
        <f t="shared" si="395"/>
        <v>2.2845866644828433E-2</v>
      </c>
      <c r="S1695" s="7">
        <f t="shared" si="396"/>
        <v>1.0074522543136202E-2</v>
      </c>
      <c r="T1695" s="7">
        <f t="shared" si="397"/>
        <v>7.210774270026951E-3</v>
      </c>
      <c r="U1695" s="7">
        <f t="shared" si="398"/>
        <v>-2.7536534341049594E-3</v>
      </c>
      <c r="V1695" s="7">
        <f t="shared" si="399"/>
        <v>-1.4681044320357224E-2</v>
      </c>
      <c r="W1695" s="7">
        <f t="shared" si="400"/>
        <v>-1.4188537320573512E-2</v>
      </c>
      <c r="X1695" s="7">
        <f t="shared" si="401"/>
        <v>1.6804688681640437E-2</v>
      </c>
      <c r="Y1695" s="7">
        <f t="shared" si="402"/>
        <v>2.185599805307333E-4</v>
      </c>
      <c r="Z1695" s="7">
        <v>-3.1870000000000002E-3</v>
      </c>
      <c r="AA1695" s="7">
        <f t="shared" si="403"/>
        <v>2.5396223981193483E-2</v>
      </c>
      <c r="AB1695" s="7">
        <f t="shared" si="404"/>
        <v>2.441981809625721E-2</v>
      </c>
      <c r="AE1695" s="6">
        <v>45924</v>
      </c>
      <c r="AF1695" s="7">
        <v>16.18</v>
      </c>
      <c r="AG1695" s="7">
        <v>34.08</v>
      </c>
      <c r="AH1695" s="7">
        <v>75.13</v>
      </c>
      <c r="AI1695" s="7">
        <f t="shared" si="390"/>
        <v>4.2399999999999949</v>
      </c>
      <c r="AJ1695" s="7">
        <v>2.88</v>
      </c>
      <c r="AK1695" s="7">
        <v>31.902999999999999</v>
      </c>
      <c r="AL1695" s="7">
        <f t="shared" si="391"/>
        <v>29.023</v>
      </c>
      <c r="AM1695" s="7">
        <v>4.09</v>
      </c>
      <c r="AN1695" s="7">
        <v>3.57</v>
      </c>
      <c r="AO1695" s="7">
        <v>4.16</v>
      </c>
      <c r="AP1695" s="7">
        <f t="shared" si="392"/>
        <v>0.5900000000000003</v>
      </c>
      <c r="AQ1695" s="7">
        <v>2.38</v>
      </c>
      <c r="AR1695" s="7">
        <v>120.1707</v>
      </c>
      <c r="AS1695" s="7">
        <v>3732.1001000000001</v>
      </c>
      <c r="AT1695" s="14">
        <v>323.291</v>
      </c>
      <c r="AU1695" s="14">
        <v>101.6247</v>
      </c>
      <c r="AV1695" s="14">
        <v>58.2</v>
      </c>
      <c r="AY1695" s="6">
        <v>45924</v>
      </c>
      <c r="AZ1695" s="12">
        <v>0</v>
      </c>
      <c r="BA1695" s="12">
        <v>0</v>
      </c>
      <c r="BB1695" s="12">
        <v>0</v>
      </c>
      <c r="BE1695" s="6">
        <v>45924</v>
      </c>
      <c r="BF1695" t="s">
        <v>60</v>
      </c>
      <c r="BG1695" s="52">
        <v>0</v>
      </c>
    </row>
    <row r="1696" spans="1:59" x14ac:dyDescent="0.2">
      <c r="A1696" s="6">
        <v>45925</v>
      </c>
      <c r="B1696" s="12">
        <v>113.82899999999999</v>
      </c>
      <c r="C1696" s="12">
        <v>157.405</v>
      </c>
      <c r="D1696" s="12">
        <v>95.179299999999998</v>
      </c>
      <c r="E1696" s="12">
        <v>46.497799999999998</v>
      </c>
      <c r="F1696" s="12">
        <v>236.3613</v>
      </c>
      <c r="G1696" s="12">
        <v>14.689</v>
      </c>
      <c r="H1696" s="12">
        <v>22.389800000000001</v>
      </c>
      <c r="I1696" s="12">
        <v>57.360199999999999</v>
      </c>
      <c r="J1696" s="12">
        <v>16.751999999999999</v>
      </c>
      <c r="K1696" s="12">
        <v>89.687700000000007</v>
      </c>
      <c r="L1696" s="12">
        <v>65.510000000000005</v>
      </c>
      <c r="M1696" s="12">
        <v>70.48</v>
      </c>
      <c r="O1696" s="6">
        <v>45925</v>
      </c>
      <c r="P1696" s="7">
        <f t="shared" si="393"/>
        <v>8.9506725461360719E-3</v>
      </c>
      <c r="Q1696" s="7">
        <f t="shared" si="394"/>
        <v>9.6278518046511476E-3</v>
      </c>
      <c r="R1696" s="7">
        <f t="shared" si="395"/>
        <v>1.2263464447808181E-2</v>
      </c>
      <c r="S1696" s="7">
        <f t="shared" si="396"/>
        <v>2.129247591468974E-3</v>
      </c>
      <c r="T1696" s="7">
        <f t="shared" si="397"/>
        <v>4.2593308662332349E-3</v>
      </c>
      <c r="U1696" s="7">
        <f t="shared" si="398"/>
        <v>1.5028284579799885E-2</v>
      </c>
      <c r="V1696" s="7">
        <f t="shared" si="399"/>
        <v>-2.437251144526497E-2</v>
      </c>
      <c r="W1696" s="7">
        <f t="shared" si="400"/>
        <v>-6.7380337319331617E-3</v>
      </c>
      <c r="X1696" s="7">
        <f t="shared" si="401"/>
        <v>5.7323016760247149E-4</v>
      </c>
      <c r="Y1696" s="7">
        <f t="shared" si="402"/>
        <v>0</v>
      </c>
      <c r="Z1696" s="7">
        <v>-4.6239999999999996E-3</v>
      </c>
      <c r="AA1696" s="7">
        <f t="shared" si="403"/>
        <v>1.6805442806319155E-3</v>
      </c>
      <c r="AB1696" s="7">
        <f t="shared" si="404"/>
        <v>1.1989866727935731E-2</v>
      </c>
      <c r="AE1696" s="6">
        <v>45925</v>
      </c>
      <c r="AF1696" s="7">
        <v>16.739999999999998</v>
      </c>
      <c r="AG1696" s="7">
        <v>36.85</v>
      </c>
      <c r="AH1696" s="7">
        <v>75.44</v>
      </c>
      <c r="AI1696" s="7">
        <f t="shared" si="390"/>
        <v>4.9699999999999989</v>
      </c>
      <c r="AJ1696" s="7">
        <v>2.98</v>
      </c>
      <c r="AK1696" s="7">
        <v>32.456000000000003</v>
      </c>
      <c r="AL1696" s="7">
        <f t="shared" si="391"/>
        <v>29.476000000000003</v>
      </c>
      <c r="AM1696" s="7">
        <v>4.09</v>
      </c>
      <c r="AN1696" s="7">
        <v>3.64</v>
      </c>
      <c r="AO1696" s="7">
        <v>4.18</v>
      </c>
      <c r="AP1696" s="7">
        <f t="shared" si="392"/>
        <v>0.53999999999999959</v>
      </c>
      <c r="AQ1696" s="7">
        <v>2.38</v>
      </c>
      <c r="AR1696" s="7">
        <v>120.5419</v>
      </c>
      <c r="AS1696" s="7">
        <v>3736.8998999999999</v>
      </c>
      <c r="AT1696" s="14">
        <v>323.291</v>
      </c>
      <c r="AU1696" s="14">
        <v>101.6247</v>
      </c>
      <c r="AV1696" s="14">
        <v>58.2</v>
      </c>
      <c r="AY1696" s="6">
        <v>45925</v>
      </c>
      <c r="AZ1696" s="12">
        <v>0</v>
      </c>
      <c r="BA1696" s="12">
        <v>0</v>
      </c>
      <c r="BB1696" s="12">
        <v>0</v>
      </c>
      <c r="BE1696" s="6">
        <v>45925</v>
      </c>
      <c r="BF1696" t="s">
        <v>60</v>
      </c>
      <c r="BG1696" s="52">
        <v>0</v>
      </c>
    </row>
    <row r="1697" spans="1:59" x14ac:dyDescent="0.2">
      <c r="A1697" s="6">
        <v>45926</v>
      </c>
      <c r="B1697" s="12">
        <v>115.4342</v>
      </c>
      <c r="C1697" s="12">
        <v>156.85659999999999</v>
      </c>
      <c r="D1697" s="12">
        <v>96.821200000000005</v>
      </c>
      <c r="E1697" s="12">
        <v>46.972799999999999</v>
      </c>
      <c r="F1697" s="12">
        <v>237.167</v>
      </c>
      <c r="G1697" s="12">
        <v>14.768700000000001</v>
      </c>
      <c r="H1697" s="12">
        <v>22.380099999999999</v>
      </c>
      <c r="I1697" s="12">
        <v>57.479500000000002</v>
      </c>
      <c r="J1697" s="12">
        <v>16.8001</v>
      </c>
      <c r="K1697" s="12">
        <v>89.716999999999999</v>
      </c>
      <c r="L1697" s="12">
        <v>66.5</v>
      </c>
      <c r="M1697" s="12">
        <v>71.150000000000006</v>
      </c>
      <c r="O1697" s="6">
        <v>45926</v>
      </c>
      <c r="P1697" s="7">
        <f t="shared" si="393"/>
        <v>1.4003348384945503E-2</v>
      </c>
      <c r="Q1697" s="7">
        <f t="shared" si="394"/>
        <v>-3.490089509243407E-3</v>
      </c>
      <c r="R1697" s="7">
        <f t="shared" si="395"/>
        <v>1.7103497388501872E-2</v>
      </c>
      <c r="S1697" s="7">
        <f t="shared" si="396"/>
        <v>1.0163711134663286E-2</v>
      </c>
      <c r="T1697" s="7">
        <f t="shared" si="397"/>
        <v>3.4029677952220369E-3</v>
      </c>
      <c r="U1697" s="7">
        <f t="shared" si="398"/>
        <v>5.4111620711996865E-3</v>
      </c>
      <c r="V1697" s="7">
        <f t="shared" si="399"/>
        <v>-4.3332686254754271E-4</v>
      </c>
      <c r="W1697" s="7">
        <f t="shared" si="400"/>
        <v>2.0776794595545631E-3</v>
      </c>
      <c r="X1697" s="7">
        <f t="shared" si="401"/>
        <v>2.8671846442693727E-3</v>
      </c>
      <c r="Y1697" s="7">
        <f t="shared" si="402"/>
        <v>3.2663581567818003E-4</v>
      </c>
      <c r="Z1697" s="7">
        <v>5.7130000000000002E-3</v>
      </c>
      <c r="AA1697" s="7">
        <f t="shared" si="403"/>
        <v>1.4999144918023299E-2</v>
      </c>
      <c r="AB1697" s="7">
        <f t="shared" si="404"/>
        <v>9.4613429079372629E-3</v>
      </c>
      <c r="AE1697" s="6">
        <v>45926</v>
      </c>
      <c r="AF1697" s="7">
        <v>15.29</v>
      </c>
      <c r="AG1697" s="7">
        <v>35.85</v>
      </c>
      <c r="AH1697" s="7">
        <v>74.38</v>
      </c>
      <c r="AI1697" s="7">
        <f t="shared" si="390"/>
        <v>4.6500000000000057</v>
      </c>
      <c r="AJ1697" s="7">
        <v>2.9</v>
      </c>
      <c r="AK1697" s="7">
        <v>32.697000000000003</v>
      </c>
      <c r="AL1697" s="7">
        <f t="shared" si="391"/>
        <v>29.797000000000004</v>
      </c>
      <c r="AM1697" s="7">
        <v>4.09</v>
      </c>
      <c r="AN1697" s="7">
        <v>3.63</v>
      </c>
      <c r="AO1697" s="7">
        <v>4.2</v>
      </c>
      <c r="AP1697" s="7">
        <f t="shared" si="392"/>
        <v>0.57000000000000028</v>
      </c>
      <c r="AQ1697" s="7">
        <v>2.38</v>
      </c>
      <c r="AR1697" s="7">
        <v>120.4349</v>
      </c>
      <c r="AS1697" s="7">
        <v>3775.3</v>
      </c>
      <c r="AT1697" s="14">
        <v>323.291</v>
      </c>
      <c r="AU1697" s="14">
        <v>101.6247</v>
      </c>
      <c r="AV1697" s="14">
        <v>58.2</v>
      </c>
      <c r="AY1697" s="6">
        <v>45926</v>
      </c>
      <c r="AZ1697" s="12">
        <v>0</v>
      </c>
      <c r="BA1697" s="12">
        <v>0</v>
      </c>
      <c r="BB1697" s="12">
        <v>0</v>
      </c>
      <c r="BE1697" s="6">
        <v>45926</v>
      </c>
      <c r="BF1697" t="s">
        <v>60</v>
      </c>
      <c r="BG1697" s="52">
        <v>0</v>
      </c>
    </row>
    <row r="1698" spans="1:59" x14ac:dyDescent="0.2">
      <c r="A1698" s="6">
        <v>45929</v>
      </c>
      <c r="B1698" s="12">
        <v>112.4799</v>
      </c>
      <c r="C1698" s="12">
        <v>152.88030000000001</v>
      </c>
      <c r="D1698" s="12">
        <v>94.235500000000002</v>
      </c>
      <c r="E1698" s="12">
        <v>47.596200000000003</v>
      </c>
      <c r="F1698" s="12">
        <v>234.21279999999999</v>
      </c>
      <c r="G1698" s="12">
        <v>14.161199999999999</v>
      </c>
      <c r="H1698" s="12">
        <v>22.108699999999999</v>
      </c>
      <c r="I1698" s="12">
        <v>56.773600000000002</v>
      </c>
      <c r="J1698" s="12">
        <v>16.55</v>
      </c>
      <c r="K1698" s="12">
        <v>89.726799999999997</v>
      </c>
      <c r="L1698" s="12">
        <v>64.27</v>
      </c>
      <c r="M1698" s="12">
        <v>69</v>
      </c>
      <c r="O1698" s="6">
        <v>45929</v>
      </c>
      <c r="P1698" s="7">
        <f t="shared" si="393"/>
        <v>-2.5926131638155828E-2</v>
      </c>
      <c r="Q1698" s="7">
        <f t="shared" si="394"/>
        <v>-2.5676749916803642E-2</v>
      </c>
      <c r="R1698" s="7">
        <f t="shared" si="395"/>
        <v>-2.706901022944468E-2</v>
      </c>
      <c r="S1698" s="7">
        <f t="shared" si="396"/>
        <v>1.3184215337085961E-2</v>
      </c>
      <c r="T1698" s="7">
        <f t="shared" si="397"/>
        <v>-1.2534430530294146E-2</v>
      </c>
      <c r="U1698" s="7">
        <f t="shared" si="398"/>
        <v>-4.2004245982911241E-2</v>
      </c>
      <c r="V1698" s="7">
        <f t="shared" si="399"/>
        <v>-1.2200974932762775E-2</v>
      </c>
      <c r="W1698" s="7">
        <f t="shared" si="400"/>
        <v>-1.2356933548241907E-2</v>
      </c>
      <c r="X1698" s="7">
        <f t="shared" si="401"/>
        <v>-1.4998736949378332E-2</v>
      </c>
      <c r="Y1698" s="7">
        <f t="shared" si="402"/>
        <v>1.092263985688118E-4</v>
      </c>
      <c r="Z1698" s="7">
        <v>2.8059999999999999E-3</v>
      </c>
      <c r="AA1698" s="7">
        <f t="shared" si="403"/>
        <v>-3.4108988278613667E-2</v>
      </c>
      <c r="AB1698" s="7">
        <f t="shared" si="404"/>
        <v>-3.0683819938602096E-2</v>
      </c>
      <c r="AE1698" s="6">
        <v>45929</v>
      </c>
      <c r="AF1698" s="7">
        <v>16.12</v>
      </c>
      <c r="AG1698" s="7">
        <v>35.54</v>
      </c>
      <c r="AH1698" s="7">
        <v>75.510000000000005</v>
      </c>
      <c r="AI1698" s="7">
        <f t="shared" si="390"/>
        <v>4.730000000000004</v>
      </c>
      <c r="AJ1698" s="7">
        <v>2.93</v>
      </c>
      <c r="AK1698" s="7">
        <v>32.06</v>
      </c>
      <c r="AL1698" s="7">
        <f t="shared" si="391"/>
        <v>29.130000000000003</v>
      </c>
      <c r="AM1698" s="7">
        <v>4.09</v>
      </c>
      <c r="AN1698" s="7">
        <v>3.63</v>
      </c>
      <c r="AO1698" s="7">
        <v>4.1500000000000004</v>
      </c>
      <c r="AP1698" s="7">
        <f t="shared" si="392"/>
        <v>0.52000000000000046</v>
      </c>
      <c r="AQ1698" s="7">
        <v>2.35</v>
      </c>
      <c r="AR1698" s="7">
        <v>120.11499999999999</v>
      </c>
      <c r="AS1698" s="7">
        <v>3820.8998999999999</v>
      </c>
      <c r="AT1698" s="14">
        <v>323.291</v>
      </c>
      <c r="AU1698" s="14">
        <v>101.6247</v>
      </c>
      <c r="AV1698" s="14">
        <v>58.2</v>
      </c>
      <c r="AY1698" s="6">
        <v>45929</v>
      </c>
      <c r="AZ1698" s="12">
        <v>0</v>
      </c>
      <c r="BA1698" s="12">
        <v>0</v>
      </c>
      <c r="BB1698" s="12">
        <v>0</v>
      </c>
      <c r="BE1698" s="6">
        <v>45929</v>
      </c>
      <c r="BF1698" t="s">
        <v>60</v>
      </c>
      <c r="BG1698" s="52">
        <v>0</v>
      </c>
    </row>
    <row r="1699" spans="1:59" x14ac:dyDescent="0.2">
      <c r="A1699" s="6">
        <v>45930</v>
      </c>
      <c r="B1699" s="12">
        <v>111.03230000000001</v>
      </c>
      <c r="C1699" s="12">
        <v>152.08699999999999</v>
      </c>
      <c r="D1699" s="12">
        <v>92.996700000000004</v>
      </c>
      <c r="E1699" s="12">
        <v>46.755099999999999</v>
      </c>
      <c r="F1699" s="12">
        <v>233.7353</v>
      </c>
      <c r="G1699" s="12">
        <v>14.1313</v>
      </c>
      <c r="H1699" s="12">
        <v>22.089300000000001</v>
      </c>
      <c r="I1699" s="12">
        <v>55.729599999999998</v>
      </c>
      <c r="J1699" s="12">
        <v>16.511500000000002</v>
      </c>
      <c r="K1699" s="12">
        <v>89.726799999999997</v>
      </c>
      <c r="L1699" s="12">
        <v>63.17</v>
      </c>
      <c r="M1699" s="12">
        <v>68.52</v>
      </c>
      <c r="O1699" s="6">
        <v>45930</v>
      </c>
      <c r="P1699" s="7">
        <f t="shared" si="393"/>
        <v>-1.2953389041359653E-2</v>
      </c>
      <c r="Q1699" s="7">
        <f t="shared" si="394"/>
        <v>-5.2025367264820254E-3</v>
      </c>
      <c r="R1699" s="7">
        <f t="shared" si="395"/>
        <v>-1.3232959686019731E-2</v>
      </c>
      <c r="S1699" s="7">
        <f t="shared" si="396"/>
        <v>-1.782958542405659E-2</v>
      </c>
      <c r="T1699" s="7">
        <f t="shared" si="397"/>
        <v>-2.0408253211456617E-3</v>
      </c>
      <c r="U1699" s="7">
        <f t="shared" si="398"/>
        <v>-2.1136351422746959E-3</v>
      </c>
      <c r="V1699" s="7">
        <f t="shared" si="399"/>
        <v>-8.7786783319994443E-4</v>
      </c>
      <c r="W1699" s="7">
        <f t="shared" si="400"/>
        <v>-1.8560004854027607E-2</v>
      </c>
      <c r="X1699" s="7">
        <f t="shared" si="401"/>
        <v>-2.3289939901505246E-3</v>
      </c>
      <c r="Y1699" s="7">
        <f t="shared" si="402"/>
        <v>0</v>
      </c>
      <c r="Z1699" s="7">
        <v>3.7599999999999999E-3</v>
      </c>
      <c r="AA1699" s="7">
        <f t="shared" si="403"/>
        <v>-1.726345447258569E-2</v>
      </c>
      <c r="AB1699" s="7">
        <f t="shared" si="404"/>
        <v>-6.9808311413403169E-3</v>
      </c>
      <c r="AE1699" s="6">
        <v>45930</v>
      </c>
      <c r="AF1699" s="7">
        <v>16.28</v>
      </c>
      <c r="AG1699" s="7">
        <v>35.58</v>
      </c>
      <c r="AH1699" s="7">
        <v>77.930000000000007</v>
      </c>
      <c r="AI1699" s="7">
        <f t="shared" si="390"/>
        <v>5.3499999999999943</v>
      </c>
      <c r="AJ1699" s="7">
        <v>3.12</v>
      </c>
      <c r="AK1699" s="7">
        <v>31.411000000000001</v>
      </c>
      <c r="AL1699" s="7">
        <f t="shared" si="391"/>
        <v>28.291</v>
      </c>
      <c r="AM1699" s="7">
        <v>4.09</v>
      </c>
      <c r="AN1699" s="7">
        <v>3.6</v>
      </c>
      <c r="AO1699" s="7">
        <v>4.16</v>
      </c>
      <c r="AP1699" s="7">
        <f t="shared" si="392"/>
        <v>0.56000000000000005</v>
      </c>
      <c r="AQ1699" s="7">
        <v>2.36</v>
      </c>
      <c r="AR1699" s="7">
        <v>120.13679999999999</v>
      </c>
      <c r="AS1699" s="7">
        <v>3840.8</v>
      </c>
      <c r="AT1699" s="14">
        <v>323.291</v>
      </c>
      <c r="AU1699" s="14">
        <v>101.6247</v>
      </c>
      <c r="AV1699" s="14">
        <v>58.2</v>
      </c>
      <c r="AY1699" s="6">
        <v>45930</v>
      </c>
      <c r="AZ1699" s="12">
        <v>0</v>
      </c>
      <c r="BA1699" s="12">
        <v>0</v>
      </c>
      <c r="BB1699" s="12">
        <v>0</v>
      </c>
      <c r="BE1699" s="6">
        <v>45930</v>
      </c>
      <c r="BF1699" t="s">
        <v>60</v>
      </c>
      <c r="BG1699" s="52">
        <v>0</v>
      </c>
    </row>
    <row r="1700" spans="1:59" x14ac:dyDescent="0.2">
      <c r="A1700" s="6">
        <v>45931</v>
      </c>
      <c r="B1700" s="12">
        <v>110.2839</v>
      </c>
      <c r="C1700" s="12">
        <v>151.39169999999999</v>
      </c>
      <c r="D1700" s="12">
        <v>93.852000000000004</v>
      </c>
      <c r="E1700" s="12">
        <v>47.220199999999998</v>
      </c>
      <c r="F1700" s="12">
        <v>230.88050000000001</v>
      </c>
      <c r="G1700" s="12">
        <v>14.6591</v>
      </c>
      <c r="H1700" s="12">
        <v>22.166799999999999</v>
      </c>
      <c r="I1700" s="12">
        <v>56.206800000000001</v>
      </c>
      <c r="J1700" s="12">
        <v>16.347899999999999</v>
      </c>
      <c r="K1700" s="12">
        <v>89.747399999999999</v>
      </c>
      <c r="L1700" s="12">
        <v>62.59</v>
      </c>
      <c r="M1700" s="12">
        <v>66.67</v>
      </c>
      <c r="O1700" s="6">
        <v>45931</v>
      </c>
      <c r="P1700" s="7">
        <f t="shared" si="393"/>
        <v>-6.763199916712947E-3</v>
      </c>
      <c r="Q1700" s="7">
        <f t="shared" si="394"/>
        <v>-4.5822076908802137E-3</v>
      </c>
      <c r="R1700" s="7">
        <f t="shared" si="395"/>
        <v>9.1550647547539114E-3</v>
      </c>
      <c r="S1700" s="7">
        <f t="shared" si="396"/>
        <v>9.8984264480258249E-3</v>
      </c>
      <c r="T1700" s="7">
        <f t="shared" si="397"/>
        <v>-1.2289017840365792E-2</v>
      </c>
      <c r="U1700" s="7">
        <f t="shared" si="398"/>
        <v>3.6669107737066317E-2</v>
      </c>
      <c r="V1700" s="7">
        <f t="shared" si="399"/>
        <v>3.5023456301229152E-3</v>
      </c>
      <c r="W1700" s="7">
        <f t="shared" si="400"/>
        <v>8.526321928527732E-3</v>
      </c>
      <c r="X1700" s="7">
        <f t="shared" si="401"/>
        <v>-9.9576591058017916E-3</v>
      </c>
      <c r="Y1700" s="7">
        <f t="shared" si="402"/>
        <v>2.2955945857910755E-4</v>
      </c>
      <c r="Z1700" s="7">
        <v>3.4020000000000001E-3</v>
      </c>
      <c r="AA1700" s="7">
        <f t="shared" si="403"/>
        <v>-9.2239839739989369E-3</v>
      </c>
      <c r="AB1700" s="7">
        <f t="shared" si="404"/>
        <v>-2.7370596825950378E-2</v>
      </c>
      <c r="AE1700" s="6">
        <v>45931</v>
      </c>
      <c r="AF1700" s="7">
        <v>16.29</v>
      </c>
      <c r="AG1700" s="7">
        <v>36.39</v>
      </c>
      <c r="AH1700" s="7">
        <v>73.5</v>
      </c>
      <c r="AI1700" s="7">
        <f t="shared" si="390"/>
        <v>4.0799999999999983</v>
      </c>
      <c r="AJ1700" s="7">
        <v>3.24</v>
      </c>
      <c r="AK1700" s="7">
        <v>31.335000000000001</v>
      </c>
      <c r="AL1700" s="7">
        <f t="shared" si="391"/>
        <v>28.094999999999999</v>
      </c>
      <c r="AM1700" s="7">
        <v>4.09</v>
      </c>
      <c r="AN1700" s="7">
        <v>3.55</v>
      </c>
      <c r="AO1700" s="7">
        <v>4.12</v>
      </c>
      <c r="AP1700" s="7">
        <f t="shared" si="392"/>
        <v>0.57000000000000028</v>
      </c>
      <c r="AQ1700" s="7">
        <v>2.35</v>
      </c>
      <c r="AR1700" s="7">
        <v>120.1502</v>
      </c>
      <c r="AS1700" s="7">
        <v>3867.5</v>
      </c>
      <c r="AT1700" s="14">
        <v>323.291</v>
      </c>
      <c r="AU1700" s="14">
        <v>101.2075</v>
      </c>
      <c r="AV1700" s="14">
        <v>53.6</v>
      </c>
      <c r="AY1700" s="6">
        <v>45931</v>
      </c>
      <c r="AZ1700" s="12">
        <v>0</v>
      </c>
      <c r="BA1700" s="12">
        <v>0</v>
      </c>
      <c r="BB1700" s="12">
        <v>0</v>
      </c>
      <c r="BE1700" s="6">
        <v>45931</v>
      </c>
      <c r="BF1700" t="s">
        <v>60</v>
      </c>
      <c r="BG1700" s="52">
        <v>0</v>
      </c>
    </row>
    <row r="1701" spans="1:59" x14ac:dyDescent="0.2">
      <c r="A1701" s="6">
        <v>45932</v>
      </c>
      <c r="B1701" s="12">
        <v>109.5945</v>
      </c>
      <c r="C1701" s="12">
        <v>150.20660000000001</v>
      </c>
      <c r="D1701" s="12">
        <v>91.807100000000005</v>
      </c>
      <c r="E1701" s="12">
        <v>43.7667</v>
      </c>
      <c r="F1701" s="12">
        <v>230.56219999999999</v>
      </c>
      <c r="G1701" s="12">
        <v>13.723000000000001</v>
      </c>
      <c r="H1701" s="12">
        <v>22.002099999999999</v>
      </c>
      <c r="I1701" s="12">
        <v>55.978200000000001</v>
      </c>
      <c r="J1701" s="12">
        <v>16.2806</v>
      </c>
      <c r="K1701" s="12">
        <v>89.757199999999997</v>
      </c>
      <c r="L1701" s="12">
        <v>61.28</v>
      </c>
      <c r="M1701" s="12">
        <v>65.44</v>
      </c>
      <c r="O1701" s="6">
        <v>45932</v>
      </c>
      <c r="P1701" s="7">
        <f t="shared" si="393"/>
        <v>-6.2707592839648376E-3</v>
      </c>
      <c r="Q1701" s="7">
        <f t="shared" si="394"/>
        <v>-7.8588380600306713E-3</v>
      </c>
      <c r="R1701" s="7">
        <f t="shared" si="395"/>
        <v>-2.2029436723841625E-2</v>
      </c>
      <c r="S1701" s="7">
        <f t="shared" si="396"/>
        <v>-7.5948512886858346E-2</v>
      </c>
      <c r="T1701" s="7">
        <f t="shared" si="397"/>
        <v>-1.3795864599611947E-3</v>
      </c>
      <c r="U1701" s="7">
        <f t="shared" si="398"/>
        <v>-6.5988045744861654E-2</v>
      </c>
      <c r="V1701" s="7">
        <f t="shared" si="399"/>
        <v>-7.4577706649273205E-3</v>
      </c>
      <c r="W1701" s="7">
        <f t="shared" si="400"/>
        <v>-4.0754167919380344E-3</v>
      </c>
      <c r="X1701" s="7">
        <f t="shared" si="401"/>
        <v>-4.125233795000495E-3</v>
      </c>
      <c r="Y1701" s="7">
        <f t="shared" si="402"/>
        <v>1.091894024969884E-4</v>
      </c>
      <c r="Z1701" s="7">
        <v>1.1509999999999999E-3</v>
      </c>
      <c r="AA1701" s="7">
        <f t="shared" si="403"/>
        <v>-2.1151995504274278E-2</v>
      </c>
      <c r="AB1701" s="7">
        <f t="shared" si="404"/>
        <v>-1.8621384335477137E-2</v>
      </c>
      <c r="AE1701" s="6">
        <v>45932</v>
      </c>
      <c r="AF1701" s="7">
        <v>16.63</v>
      </c>
      <c r="AG1701" s="7">
        <v>37.619999999999997</v>
      </c>
      <c r="AH1701" s="7">
        <v>71.209999999999994</v>
      </c>
      <c r="AI1701" s="7">
        <f t="shared" si="390"/>
        <v>4.1599999999999966</v>
      </c>
      <c r="AJ1701" s="7">
        <v>3.32</v>
      </c>
      <c r="AK1701" s="7">
        <v>31.454999999999998</v>
      </c>
      <c r="AL1701" s="7">
        <f t="shared" si="391"/>
        <v>28.134999999999998</v>
      </c>
      <c r="AM1701" s="7">
        <v>4.09</v>
      </c>
      <c r="AN1701" s="7">
        <v>3.55</v>
      </c>
      <c r="AO1701" s="7">
        <v>4.0999999999999996</v>
      </c>
      <c r="AP1701" s="7">
        <f t="shared" si="392"/>
        <v>0.54999999999999982</v>
      </c>
      <c r="AQ1701" s="7">
        <v>2.34</v>
      </c>
      <c r="AR1701" s="7">
        <v>120.42959999999999</v>
      </c>
      <c r="AS1701" s="7">
        <v>3839.7</v>
      </c>
      <c r="AT1701" s="14">
        <v>323.291</v>
      </c>
      <c r="AU1701" s="14">
        <v>101.2075</v>
      </c>
      <c r="AV1701" s="14">
        <v>53.6</v>
      </c>
      <c r="AY1701" s="6">
        <v>45932</v>
      </c>
      <c r="AZ1701" s="12">
        <v>0</v>
      </c>
      <c r="BA1701" s="12">
        <v>0</v>
      </c>
      <c r="BB1701" s="12">
        <v>0</v>
      </c>
      <c r="BE1701" s="6">
        <v>45932</v>
      </c>
      <c r="BF1701" t="s">
        <v>60</v>
      </c>
      <c r="BG1701" s="52">
        <v>0</v>
      </c>
    </row>
    <row r="1702" spans="1:59" x14ac:dyDescent="0.2">
      <c r="A1702" s="6">
        <v>45933</v>
      </c>
      <c r="B1702" s="12">
        <v>111.53449999999999</v>
      </c>
      <c r="C1702" s="12">
        <v>150.38290000000001</v>
      </c>
      <c r="D1702" s="12">
        <v>92.573899999999995</v>
      </c>
      <c r="E1702" s="12">
        <v>44.380200000000002</v>
      </c>
      <c r="F1702" s="12">
        <v>231.0496</v>
      </c>
      <c r="G1702" s="12">
        <v>13.892300000000001</v>
      </c>
      <c r="H1702" s="12">
        <v>22.447900000000001</v>
      </c>
      <c r="I1702" s="12">
        <v>56.9724</v>
      </c>
      <c r="J1702" s="12">
        <v>16.165099999999999</v>
      </c>
      <c r="K1702" s="12">
        <v>89.776799999999994</v>
      </c>
      <c r="L1702" s="12">
        <v>61.65</v>
      </c>
      <c r="M1702" s="12">
        <v>66.13</v>
      </c>
      <c r="O1702" s="6">
        <v>45933</v>
      </c>
      <c r="P1702" s="7">
        <f t="shared" si="393"/>
        <v>1.754676930797144E-2</v>
      </c>
      <c r="Q1702" s="7">
        <f t="shared" si="394"/>
        <v>1.1730284671664488E-3</v>
      </c>
      <c r="R1702" s="7">
        <f t="shared" si="395"/>
        <v>8.3176077878197256E-3</v>
      </c>
      <c r="S1702" s="7">
        <f t="shared" si="396"/>
        <v>1.3920169773794677E-2</v>
      </c>
      <c r="T1702" s="7">
        <f t="shared" si="397"/>
        <v>2.1117318973492812E-3</v>
      </c>
      <c r="U1702" s="7">
        <f t="shared" si="398"/>
        <v>1.2261472523842777E-2</v>
      </c>
      <c r="V1702" s="7">
        <f t="shared" si="399"/>
        <v>2.0059165262064371E-2</v>
      </c>
      <c r="W1702" s="7">
        <f t="shared" si="400"/>
        <v>1.7604610810951521E-2</v>
      </c>
      <c r="X1702" s="7">
        <f t="shared" si="401"/>
        <v>-7.1196175690938597E-3</v>
      </c>
      <c r="Y1702" s="7">
        <f t="shared" si="402"/>
        <v>2.1834304452488388E-4</v>
      </c>
      <c r="Z1702" s="7">
        <v>-1.5E-5</v>
      </c>
      <c r="AA1702" s="7">
        <f t="shared" si="403"/>
        <v>6.0197041780174817E-3</v>
      </c>
      <c r="AB1702" s="7">
        <f t="shared" si="404"/>
        <v>1.0488809392079249E-2</v>
      </c>
      <c r="AE1702" s="6">
        <v>45933</v>
      </c>
      <c r="AF1702" s="7">
        <v>16.649999999999999</v>
      </c>
      <c r="AG1702" s="7">
        <v>36.5</v>
      </c>
      <c r="AH1702" s="7">
        <v>69.53</v>
      </c>
      <c r="AI1702" s="7">
        <f t="shared" si="390"/>
        <v>4.4799999999999969</v>
      </c>
      <c r="AJ1702" s="7">
        <v>3.19</v>
      </c>
      <c r="AK1702" s="7">
        <v>31.437999999999999</v>
      </c>
      <c r="AL1702" s="7">
        <f t="shared" si="391"/>
        <v>28.247999999999998</v>
      </c>
      <c r="AM1702" s="7">
        <v>4.09</v>
      </c>
      <c r="AN1702" s="7">
        <v>3.58</v>
      </c>
      <c r="AO1702" s="7">
        <v>4.13</v>
      </c>
      <c r="AP1702" s="7">
        <f t="shared" si="392"/>
        <v>0.54999999999999982</v>
      </c>
      <c r="AQ1702" s="7">
        <v>2.33</v>
      </c>
      <c r="AR1702" s="7">
        <v>120.0881</v>
      </c>
      <c r="AS1702" s="7">
        <v>3880.8</v>
      </c>
      <c r="AT1702" s="14">
        <v>323.291</v>
      </c>
      <c r="AU1702" s="14">
        <v>101.2075</v>
      </c>
      <c r="AV1702" s="14">
        <v>53.6</v>
      </c>
      <c r="AY1702" s="6">
        <v>45933</v>
      </c>
      <c r="AZ1702" s="12">
        <v>0</v>
      </c>
      <c r="BA1702" s="12">
        <v>0</v>
      </c>
      <c r="BB1702" s="12">
        <v>0</v>
      </c>
      <c r="BE1702" s="6">
        <v>45933</v>
      </c>
      <c r="BF1702" t="s">
        <v>60</v>
      </c>
      <c r="BG1702" s="52">
        <v>0</v>
      </c>
    </row>
    <row r="1703" spans="1:59" x14ac:dyDescent="0.2">
      <c r="A1703" s="6">
        <v>45936</v>
      </c>
      <c r="B1703" s="12">
        <v>112.4602</v>
      </c>
      <c r="C1703" s="12">
        <v>150.8432</v>
      </c>
      <c r="D1703" s="12">
        <v>93.311300000000003</v>
      </c>
      <c r="E1703" s="12">
        <v>44.924500000000002</v>
      </c>
      <c r="F1703" s="12">
        <v>232.02440000000001</v>
      </c>
      <c r="G1703" s="12">
        <v>13.892300000000001</v>
      </c>
      <c r="H1703" s="12">
        <v>22.273499999999999</v>
      </c>
      <c r="I1703" s="12">
        <v>55.918500000000002</v>
      </c>
      <c r="J1703" s="12">
        <v>16.0304</v>
      </c>
      <c r="K1703" s="12">
        <v>89.796499999999995</v>
      </c>
      <c r="L1703" s="12">
        <v>62.49</v>
      </c>
      <c r="M1703" s="12">
        <v>67.09</v>
      </c>
      <c r="O1703" s="6">
        <v>45936</v>
      </c>
      <c r="P1703" s="7">
        <f t="shared" si="393"/>
        <v>8.2654211916238837E-3</v>
      </c>
      <c r="Q1703" s="7">
        <f t="shared" si="394"/>
        <v>3.056178453828896E-3</v>
      </c>
      <c r="R1703" s="7">
        <f t="shared" si="395"/>
        <v>7.9339707318698931E-3</v>
      </c>
      <c r="S1703" s="7">
        <f t="shared" si="396"/>
        <v>1.2189878918373868E-2</v>
      </c>
      <c r="T1703" s="7">
        <f t="shared" si="397"/>
        <v>4.2101324621027988E-3</v>
      </c>
      <c r="U1703" s="7">
        <f t="shared" si="398"/>
        <v>0</v>
      </c>
      <c r="V1703" s="7">
        <f t="shared" si="399"/>
        <v>-7.7994375882508198E-3</v>
      </c>
      <c r="W1703" s="7">
        <f t="shared" si="400"/>
        <v>-1.8671666509011885E-2</v>
      </c>
      <c r="X1703" s="7">
        <f t="shared" si="401"/>
        <v>-8.3676778401636908E-3</v>
      </c>
      <c r="Y1703" s="7">
        <f t="shared" si="402"/>
        <v>2.1940901101703733E-4</v>
      </c>
      <c r="Z1703" s="7">
        <v>3.5799999999999998E-3</v>
      </c>
      <c r="AA1703" s="7">
        <f t="shared" si="403"/>
        <v>1.353331433063704E-2</v>
      </c>
      <c r="AB1703" s="7">
        <f t="shared" si="404"/>
        <v>1.441249988822578E-2</v>
      </c>
      <c r="AE1703" s="6">
        <v>45936</v>
      </c>
      <c r="AF1703" s="7">
        <v>16.37</v>
      </c>
      <c r="AG1703" s="7">
        <v>32.44</v>
      </c>
      <c r="AH1703" s="7">
        <v>72.989999999999995</v>
      </c>
      <c r="AI1703" s="7">
        <f t="shared" si="390"/>
        <v>4.6000000000000014</v>
      </c>
      <c r="AJ1703" s="7">
        <v>3.32</v>
      </c>
      <c r="AK1703" s="7">
        <v>33.116</v>
      </c>
      <c r="AL1703" s="7">
        <f t="shared" si="391"/>
        <v>29.795999999999999</v>
      </c>
      <c r="AM1703" s="7">
        <v>4.09</v>
      </c>
      <c r="AN1703" s="7">
        <v>3.6</v>
      </c>
      <c r="AO1703" s="7">
        <v>4.18</v>
      </c>
      <c r="AP1703" s="7">
        <f t="shared" si="392"/>
        <v>0.57999999999999963</v>
      </c>
      <c r="AQ1703" s="7">
        <v>2.34</v>
      </c>
      <c r="AR1703" s="7">
        <v>120.2722</v>
      </c>
      <c r="AS1703" s="7">
        <v>3948.5</v>
      </c>
      <c r="AT1703" s="14">
        <v>323.291</v>
      </c>
      <c r="AU1703" s="14">
        <v>101.2075</v>
      </c>
      <c r="AV1703" s="14">
        <v>53.6</v>
      </c>
      <c r="AY1703" s="6">
        <v>45936</v>
      </c>
      <c r="AZ1703" s="12">
        <v>0</v>
      </c>
      <c r="BA1703" s="12">
        <v>0</v>
      </c>
      <c r="BB1703" s="12">
        <v>0</v>
      </c>
      <c r="BE1703" s="6">
        <v>45936</v>
      </c>
      <c r="BF1703" t="s">
        <v>60</v>
      </c>
      <c r="BG1703" s="52">
        <v>0</v>
      </c>
    </row>
    <row r="1704" spans="1:59" x14ac:dyDescent="0.2">
      <c r="A1704" s="6">
        <v>45937</v>
      </c>
      <c r="B1704" s="12">
        <v>112.5193</v>
      </c>
      <c r="C1704" s="12">
        <v>151.7149</v>
      </c>
      <c r="D1704" s="12">
        <v>93.625900000000001</v>
      </c>
      <c r="E1704" s="12">
        <v>44.855200000000004</v>
      </c>
      <c r="F1704" s="12">
        <v>234.0934</v>
      </c>
      <c r="G1704" s="12">
        <v>12.8467</v>
      </c>
      <c r="H1704" s="12">
        <v>21.2654</v>
      </c>
      <c r="I1704" s="12">
        <v>54.019399999999997</v>
      </c>
      <c r="J1704" s="12">
        <v>16.04</v>
      </c>
      <c r="K1704" s="12">
        <v>89.796499999999995</v>
      </c>
      <c r="L1704" s="12">
        <v>62.52</v>
      </c>
      <c r="M1704" s="12">
        <v>67.099999999999994</v>
      </c>
      <c r="O1704" s="6">
        <v>45937</v>
      </c>
      <c r="P1704" s="7">
        <f t="shared" si="393"/>
        <v>5.2538121348324736E-4</v>
      </c>
      <c r="Q1704" s="7">
        <f t="shared" si="394"/>
        <v>5.7622150055066197E-3</v>
      </c>
      <c r="R1704" s="7">
        <f t="shared" si="395"/>
        <v>3.3658394049475653E-3</v>
      </c>
      <c r="S1704" s="7">
        <f t="shared" si="396"/>
        <v>-1.5437791341090974E-3</v>
      </c>
      <c r="T1704" s="7">
        <f t="shared" si="397"/>
        <v>8.8776424696797949E-3</v>
      </c>
      <c r="U1704" s="7">
        <f t="shared" si="398"/>
        <v>-7.8247760789796408E-2</v>
      </c>
      <c r="V1704" s="7">
        <f t="shared" si="399"/>
        <v>-4.6316292241815354E-2</v>
      </c>
      <c r="W1704" s="7">
        <f t="shared" si="400"/>
        <v>-3.455203222607129E-2</v>
      </c>
      <c r="X1704" s="7">
        <f t="shared" si="401"/>
        <v>5.9868291550696355E-4</v>
      </c>
      <c r="Y1704" s="7">
        <f t="shared" si="402"/>
        <v>0</v>
      </c>
      <c r="Z1704" s="7">
        <v>-3.7139999999999999E-3</v>
      </c>
      <c r="AA1704" s="7">
        <f t="shared" si="403"/>
        <v>4.799616122854747E-4</v>
      </c>
      <c r="AB1704" s="7">
        <f t="shared" si="404"/>
        <v>1.4904240283925721E-4</v>
      </c>
      <c r="AE1704" s="6">
        <v>45937</v>
      </c>
      <c r="AF1704" s="7">
        <v>17.239999999999998</v>
      </c>
      <c r="AG1704" s="7">
        <v>31.82</v>
      </c>
      <c r="AH1704" s="7">
        <v>75.430000000000007</v>
      </c>
      <c r="AI1704" s="7">
        <f t="shared" si="390"/>
        <v>4.5799999999999912</v>
      </c>
      <c r="AJ1704" s="7">
        <v>3.32</v>
      </c>
      <c r="AK1704" s="7">
        <v>33.246000000000002</v>
      </c>
      <c r="AL1704" s="7">
        <f t="shared" si="391"/>
        <v>29.926000000000002</v>
      </c>
      <c r="AM1704" s="7">
        <v>4.09</v>
      </c>
      <c r="AN1704" s="7">
        <v>3.57</v>
      </c>
      <c r="AO1704" s="7">
        <v>4.1399999999999997</v>
      </c>
      <c r="AP1704" s="7">
        <f t="shared" si="392"/>
        <v>0.56999999999999984</v>
      </c>
      <c r="AQ1704" s="7">
        <v>2.35</v>
      </c>
      <c r="AR1704" s="7">
        <v>120.4884</v>
      </c>
      <c r="AS1704" s="7">
        <v>3976.6001000000001</v>
      </c>
      <c r="AT1704" s="14">
        <v>323.291</v>
      </c>
      <c r="AU1704" s="14">
        <v>101.2075</v>
      </c>
      <c r="AV1704" s="14">
        <v>53.6</v>
      </c>
      <c r="AY1704" s="6">
        <v>45937</v>
      </c>
      <c r="AZ1704" s="12">
        <v>0</v>
      </c>
      <c r="BA1704" s="12">
        <v>0</v>
      </c>
      <c r="BB1704" s="12">
        <v>0</v>
      </c>
      <c r="BE1704" s="6">
        <v>45937</v>
      </c>
      <c r="BF1704" t="s">
        <v>60</v>
      </c>
      <c r="BG1704" s="52">
        <v>0</v>
      </c>
    </row>
    <row r="1705" spans="1:59" x14ac:dyDescent="0.2">
      <c r="A1705" s="6">
        <v>45938</v>
      </c>
      <c r="B1705" s="12">
        <v>112.283</v>
      </c>
      <c r="C1705" s="12">
        <v>150.56899999999999</v>
      </c>
      <c r="D1705" s="12">
        <v>92.1708</v>
      </c>
      <c r="E1705" s="12">
        <v>44.568199999999997</v>
      </c>
      <c r="F1705" s="12">
        <v>234.4913</v>
      </c>
      <c r="G1705" s="12">
        <v>12.976100000000001</v>
      </c>
      <c r="H1705" s="12">
        <v>21.565899999999999</v>
      </c>
      <c r="I1705" s="12">
        <v>53.790700000000001</v>
      </c>
      <c r="J1705" s="12">
        <v>16.04</v>
      </c>
      <c r="K1705" s="12">
        <v>89.816100000000006</v>
      </c>
      <c r="L1705" s="12">
        <v>63.37</v>
      </c>
      <c r="M1705" s="12">
        <v>67.42</v>
      </c>
      <c r="O1705" s="6">
        <v>45938</v>
      </c>
      <c r="P1705" s="7">
        <f t="shared" si="393"/>
        <v>-2.1022924323277842E-3</v>
      </c>
      <c r="Q1705" s="7">
        <f t="shared" si="394"/>
        <v>-7.5816508189302956E-3</v>
      </c>
      <c r="R1705" s="7">
        <f t="shared" si="395"/>
        <v>-1.5663677026607734E-2</v>
      </c>
      <c r="S1705" s="7">
        <f t="shared" si="396"/>
        <v>-6.4189235799063694E-3</v>
      </c>
      <c r="T1705" s="7">
        <f t="shared" si="397"/>
        <v>1.6983059653322026E-3</v>
      </c>
      <c r="U1705" s="7">
        <f t="shared" si="398"/>
        <v>1.0022234856961116E-2</v>
      </c>
      <c r="V1705" s="7">
        <f t="shared" si="399"/>
        <v>1.4032024740358117E-2</v>
      </c>
      <c r="W1705" s="7">
        <f t="shared" si="400"/>
        <v>-4.2426515336067205E-3</v>
      </c>
      <c r="X1705" s="7">
        <f t="shared" si="401"/>
        <v>0</v>
      </c>
      <c r="Y1705" s="7">
        <f t="shared" si="402"/>
        <v>2.1824749575257563E-4</v>
      </c>
      <c r="Z1705" s="7">
        <v>5.9449999999999998E-3</v>
      </c>
      <c r="AA1705" s="7">
        <f t="shared" si="403"/>
        <v>1.350405778214973E-2</v>
      </c>
      <c r="AB1705" s="7">
        <f t="shared" si="404"/>
        <v>4.7576658282785997E-3</v>
      </c>
      <c r="AE1705" s="6">
        <v>45938</v>
      </c>
      <c r="AF1705" s="7">
        <v>16.3</v>
      </c>
      <c r="AG1705" s="7">
        <v>31.53</v>
      </c>
      <c r="AH1705" s="7">
        <v>74.87</v>
      </c>
      <c r="AI1705" s="7">
        <f t="shared" si="390"/>
        <v>4.0500000000000043</v>
      </c>
      <c r="AJ1705" s="7">
        <v>3.35</v>
      </c>
      <c r="AK1705" s="7">
        <v>32.700000000000003</v>
      </c>
      <c r="AL1705" s="7">
        <f t="shared" si="391"/>
        <v>29.35</v>
      </c>
      <c r="AM1705" s="7">
        <v>4.0999999999999996</v>
      </c>
      <c r="AN1705" s="7">
        <v>3.58</v>
      </c>
      <c r="AO1705" s="7">
        <v>4.13</v>
      </c>
      <c r="AP1705" s="7">
        <f t="shared" si="392"/>
        <v>0.54999999999999982</v>
      </c>
      <c r="AQ1705" s="7">
        <v>2.35</v>
      </c>
      <c r="AR1705" s="7">
        <v>120.7766</v>
      </c>
      <c r="AS1705" s="7">
        <v>4043.3</v>
      </c>
      <c r="AT1705" s="14">
        <v>323.291</v>
      </c>
      <c r="AU1705" s="14">
        <v>101.2075</v>
      </c>
      <c r="AV1705" s="14">
        <v>53.6</v>
      </c>
      <c r="AY1705" s="6">
        <v>45938</v>
      </c>
      <c r="AZ1705" s="12">
        <v>0</v>
      </c>
      <c r="BA1705" s="12">
        <v>0</v>
      </c>
      <c r="BB1705" s="12">
        <v>0</v>
      </c>
      <c r="BE1705" s="6">
        <v>45938</v>
      </c>
      <c r="BF1705" t="s">
        <v>60</v>
      </c>
      <c r="BG1705" s="52">
        <v>0</v>
      </c>
    </row>
    <row r="1706" spans="1:59" x14ac:dyDescent="0.2">
      <c r="A1706" s="6">
        <v>45939</v>
      </c>
      <c r="B1706" s="12">
        <v>111.18989999999999</v>
      </c>
      <c r="C1706" s="12">
        <v>148.51230000000001</v>
      </c>
      <c r="D1706" s="12">
        <v>90.401200000000003</v>
      </c>
      <c r="E1706" s="12">
        <v>44.053699999999999</v>
      </c>
      <c r="F1706" s="12">
        <v>230.15440000000001</v>
      </c>
      <c r="G1706" s="12">
        <v>12.528</v>
      </c>
      <c r="H1706" s="12">
        <v>22.283100000000001</v>
      </c>
      <c r="I1706" s="12">
        <v>55.212600000000002</v>
      </c>
      <c r="J1706" s="12">
        <v>15.991899999999999</v>
      </c>
      <c r="K1706" s="12">
        <v>89.816100000000006</v>
      </c>
      <c r="L1706" s="12">
        <v>62.36</v>
      </c>
      <c r="M1706" s="12">
        <v>67.23</v>
      </c>
      <c r="O1706" s="6">
        <v>45939</v>
      </c>
      <c r="P1706" s="7">
        <f t="shared" si="393"/>
        <v>-9.7829197004310683E-3</v>
      </c>
      <c r="Q1706" s="7">
        <f t="shared" si="394"/>
        <v>-1.3753667788152079E-2</v>
      </c>
      <c r="R1706" s="7">
        <f t="shared" si="395"/>
        <v>-1.9385835935351661E-2</v>
      </c>
      <c r="S1706" s="7">
        <f t="shared" si="396"/>
        <v>-1.1611255918654459E-2</v>
      </c>
      <c r="T1706" s="7">
        <f t="shared" si="397"/>
        <v>-1.8668098937836448E-2</v>
      </c>
      <c r="U1706" s="7">
        <f t="shared" si="398"/>
        <v>-3.5143064630056439E-2</v>
      </c>
      <c r="V1706" s="7">
        <f t="shared" si="399"/>
        <v>3.2715180100199096E-2</v>
      </c>
      <c r="W1706" s="7">
        <f t="shared" si="400"/>
        <v>2.6090598333294985E-2</v>
      </c>
      <c r="X1706" s="7">
        <f t="shared" si="401"/>
        <v>-3.0032583863836603E-3</v>
      </c>
      <c r="Y1706" s="7">
        <f t="shared" si="402"/>
        <v>0</v>
      </c>
      <c r="Z1706" s="7">
        <v>-2.9009999999999999E-3</v>
      </c>
      <c r="AA1706" s="7">
        <f t="shared" si="403"/>
        <v>-1.6066519145849847E-2</v>
      </c>
      <c r="AB1706" s="7">
        <f t="shared" si="404"/>
        <v>-2.8221333249692916E-3</v>
      </c>
      <c r="AE1706" s="6">
        <v>45939</v>
      </c>
      <c r="AF1706" s="7">
        <v>16.43</v>
      </c>
      <c r="AG1706" s="7">
        <v>32.479999999999997</v>
      </c>
      <c r="AH1706" s="7">
        <v>74.12</v>
      </c>
      <c r="AI1706" s="7">
        <f t="shared" si="390"/>
        <v>4.8700000000000045</v>
      </c>
      <c r="AJ1706" s="7">
        <v>3.25</v>
      </c>
      <c r="AK1706" s="7">
        <v>32.363</v>
      </c>
      <c r="AL1706" s="7">
        <f t="shared" si="391"/>
        <v>29.113</v>
      </c>
      <c r="AM1706" s="7">
        <v>4.0999999999999996</v>
      </c>
      <c r="AN1706" s="7">
        <v>3.6</v>
      </c>
      <c r="AO1706" s="7">
        <v>4.1399999999999997</v>
      </c>
      <c r="AP1706" s="7">
        <f t="shared" si="392"/>
        <v>0.53999999999999959</v>
      </c>
      <c r="AQ1706" s="7">
        <v>2.34</v>
      </c>
      <c r="AR1706" s="7">
        <v>121.0902</v>
      </c>
      <c r="AS1706" s="7">
        <v>3946.3</v>
      </c>
      <c r="AT1706" s="14">
        <v>323.291</v>
      </c>
      <c r="AU1706" s="14">
        <v>101.2075</v>
      </c>
      <c r="AV1706" s="14">
        <v>53.6</v>
      </c>
      <c r="AY1706" s="6">
        <v>45939</v>
      </c>
      <c r="AZ1706" s="12">
        <v>0</v>
      </c>
      <c r="BA1706" s="12">
        <v>0</v>
      </c>
      <c r="BB1706" s="12">
        <v>0</v>
      </c>
      <c r="BE1706" s="6">
        <v>45939</v>
      </c>
      <c r="BF1706" t="s">
        <v>60</v>
      </c>
      <c r="BG1706" s="52">
        <v>0</v>
      </c>
    </row>
    <row r="1707" spans="1:59" x14ac:dyDescent="0.2">
      <c r="A1707" s="6">
        <v>45940</v>
      </c>
      <c r="B1707" s="12">
        <v>109.0431</v>
      </c>
      <c r="C1707" s="12">
        <v>145.8288</v>
      </c>
      <c r="D1707" s="12">
        <v>86.163700000000006</v>
      </c>
      <c r="E1707" s="12">
        <v>41.708500000000001</v>
      </c>
      <c r="F1707" s="12">
        <v>226.16560000000001</v>
      </c>
      <c r="G1707" s="12">
        <v>9.4108999999999998</v>
      </c>
      <c r="H1707" s="12">
        <v>22.031099999999999</v>
      </c>
      <c r="I1707" s="12">
        <v>53.800699999999999</v>
      </c>
      <c r="J1707" s="12">
        <v>15.6744</v>
      </c>
      <c r="K1707" s="12">
        <v>89.8553</v>
      </c>
      <c r="L1707" s="12">
        <v>59.75</v>
      </c>
      <c r="M1707" s="12">
        <v>64.41</v>
      </c>
      <c r="O1707" s="6">
        <v>45940</v>
      </c>
      <c r="P1707" s="7">
        <f t="shared" si="393"/>
        <v>-1.9496333435176608E-2</v>
      </c>
      <c r="Q1707" s="7">
        <f t="shared" si="394"/>
        <v>-1.8234452163406922E-2</v>
      </c>
      <c r="R1707" s="7">
        <f t="shared" si="395"/>
        <v>-4.8008566359028906E-2</v>
      </c>
      <c r="S1707" s="7">
        <f t="shared" si="396"/>
        <v>-5.4704399351185304E-2</v>
      </c>
      <c r="T1707" s="7">
        <f t="shared" si="397"/>
        <v>-1.7482913737280406E-2</v>
      </c>
      <c r="U1707" s="7">
        <f t="shared" si="398"/>
        <v>-0.28609754729160281</v>
      </c>
      <c r="V1707" s="7">
        <f t="shared" si="399"/>
        <v>-1.1373452142104879E-2</v>
      </c>
      <c r="W1707" s="7">
        <f t="shared" si="400"/>
        <v>-2.5904709869555471E-2</v>
      </c>
      <c r="X1707" s="7">
        <f t="shared" si="401"/>
        <v>-2.0053535777564715E-2</v>
      </c>
      <c r="Y1707" s="7">
        <f t="shared" si="402"/>
        <v>4.3635214755353638E-4</v>
      </c>
      <c r="Z1707" s="7">
        <v>-2.7400000000000001E-2</v>
      </c>
      <c r="AA1707" s="7">
        <f t="shared" si="403"/>
        <v>-4.2754853377955676E-2</v>
      </c>
      <c r="AB1707" s="7">
        <f t="shared" si="404"/>
        <v>-4.2850675922146128E-2</v>
      </c>
      <c r="AE1707" s="6">
        <v>45940</v>
      </c>
      <c r="AF1707" s="7">
        <v>21.66</v>
      </c>
      <c r="AG1707" s="7">
        <v>37.729999999999997</v>
      </c>
      <c r="AH1707" s="7">
        <v>81.650000000000006</v>
      </c>
      <c r="AI1707" s="7">
        <f t="shared" si="390"/>
        <v>4.6599999999999966</v>
      </c>
      <c r="AJ1707" s="7">
        <v>2.9</v>
      </c>
      <c r="AK1707" s="7">
        <v>32.17</v>
      </c>
      <c r="AL1707" s="7">
        <f t="shared" si="391"/>
        <v>29.270000000000003</v>
      </c>
      <c r="AM1707" s="7">
        <v>4.0999999999999996</v>
      </c>
      <c r="AN1707" s="7">
        <v>3.52</v>
      </c>
      <c r="AO1707" s="7">
        <v>4.05</v>
      </c>
      <c r="AP1707" s="7">
        <f t="shared" si="392"/>
        <v>0.5299999999999998</v>
      </c>
      <c r="AQ1707" s="7">
        <v>2.2999999999999998</v>
      </c>
      <c r="AR1707" s="7">
        <v>121.1163</v>
      </c>
      <c r="AS1707" s="7">
        <v>3975.8998999999999</v>
      </c>
      <c r="AT1707" s="14">
        <v>323.291</v>
      </c>
      <c r="AU1707" s="14">
        <v>101.2075</v>
      </c>
      <c r="AV1707" s="14">
        <v>53.6</v>
      </c>
      <c r="AY1707" s="6">
        <v>45940</v>
      </c>
      <c r="AZ1707" s="12">
        <v>0</v>
      </c>
      <c r="BA1707" s="12">
        <v>0</v>
      </c>
      <c r="BB1707" s="12">
        <v>0</v>
      </c>
      <c r="BE1707" s="6">
        <v>45940</v>
      </c>
      <c r="BF1707" t="s">
        <v>60</v>
      </c>
      <c r="BG1707" s="52">
        <v>0</v>
      </c>
    </row>
    <row r="1708" spans="1:59" x14ac:dyDescent="0.2">
      <c r="A1708" s="6">
        <v>45943</v>
      </c>
      <c r="B1708" s="12">
        <v>110.5301</v>
      </c>
      <c r="C1708" s="12">
        <v>148.80609999999999</v>
      </c>
      <c r="D1708" s="12">
        <v>87.284599999999998</v>
      </c>
      <c r="E1708" s="12">
        <v>41.975700000000003</v>
      </c>
      <c r="F1708" s="12">
        <v>225.79759999999999</v>
      </c>
      <c r="G1708" s="12">
        <v>9.0025999999999993</v>
      </c>
      <c r="H1708" s="12">
        <v>22.089300000000001</v>
      </c>
      <c r="I1708" s="12">
        <v>53.840499999999999</v>
      </c>
      <c r="J1708" s="12">
        <v>15.8957</v>
      </c>
      <c r="K1708" s="12">
        <v>89.865200000000002</v>
      </c>
      <c r="L1708" s="12"/>
      <c r="M1708" s="12">
        <v>64.150000000000006</v>
      </c>
      <c r="O1708" s="6">
        <v>45943</v>
      </c>
      <c r="P1708" s="7">
        <f t="shared" si="393"/>
        <v>1.3544665136078368E-2</v>
      </c>
      <c r="Q1708" s="7">
        <f t="shared" si="394"/>
        <v>2.0210785250287792E-2</v>
      </c>
      <c r="R1708" s="7">
        <f t="shared" si="395"/>
        <v>1.2925068790067811E-2</v>
      </c>
      <c r="S1708" s="7">
        <f t="shared" si="396"/>
        <v>6.3859344544751184E-3</v>
      </c>
      <c r="T1708" s="7">
        <f t="shared" si="397"/>
        <v>-1.628451525803649E-3</v>
      </c>
      <c r="U1708" s="7">
        <f t="shared" si="398"/>
        <v>-4.4355167452096514E-2</v>
      </c>
      <c r="V1708" s="7">
        <f t="shared" si="399"/>
        <v>2.6382369043536692E-3</v>
      </c>
      <c r="W1708" s="7">
        <f t="shared" si="400"/>
        <v>7.3949383347114315E-4</v>
      </c>
      <c r="X1708" s="7">
        <f t="shared" si="401"/>
        <v>1.4019824124634208E-2</v>
      </c>
      <c r="Y1708" s="7">
        <f t="shared" si="402"/>
        <v>1.1017107130264003E-4</v>
      </c>
      <c r="Z1708" s="7">
        <v>1.5228E-2</v>
      </c>
      <c r="AA1708" s="7" t="str">
        <f t="shared" si="403"/>
        <v/>
      </c>
      <c r="AB1708" s="7">
        <f t="shared" si="404"/>
        <v>-4.0448094971537694E-3</v>
      </c>
      <c r="AE1708" s="6">
        <v>45943</v>
      </c>
      <c r="AF1708" s="7">
        <v>19.03</v>
      </c>
      <c r="AG1708" s="7">
        <v>35.92</v>
      </c>
      <c r="AH1708" s="7"/>
      <c r="AI1708" s="7" t="str">
        <f t="shared" si="390"/>
        <v/>
      </c>
      <c r="AJ1708" s="7">
        <v>2.9</v>
      </c>
      <c r="AK1708" s="7">
        <v>31.475000000000001</v>
      </c>
      <c r="AL1708" s="7">
        <f t="shared" si="391"/>
        <v>28.575000000000003</v>
      </c>
      <c r="AM1708" s="7">
        <v>4.0999999999999996</v>
      </c>
      <c r="AN1708" s="7"/>
      <c r="AO1708" s="7"/>
      <c r="AP1708" s="7" t="str">
        <f t="shared" si="392"/>
        <v/>
      </c>
      <c r="AQ1708" s="7"/>
      <c r="AR1708" s="7"/>
      <c r="AS1708" s="7">
        <v>4108.6000999999997</v>
      </c>
      <c r="AT1708" s="14">
        <v>323.291</v>
      </c>
      <c r="AU1708" s="14">
        <v>101.2075</v>
      </c>
      <c r="AV1708" s="14">
        <v>53.6</v>
      </c>
      <c r="AY1708" s="6">
        <v>45943</v>
      </c>
      <c r="AZ1708" s="12">
        <v>0</v>
      </c>
      <c r="BA1708" s="12">
        <v>0</v>
      </c>
      <c r="BB1708" s="12">
        <v>0</v>
      </c>
      <c r="BE1708" s="6">
        <v>45943</v>
      </c>
      <c r="BF1708" t="s">
        <v>60</v>
      </c>
      <c r="BG1708" s="52">
        <v>0</v>
      </c>
    </row>
    <row r="1709" spans="1:59" x14ac:dyDescent="0.2">
      <c r="A1709" s="6">
        <v>45944</v>
      </c>
      <c r="B1709" s="12">
        <v>110.5793</v>
      </c>
      <c r="C1709" s="12">
        <v>149.24690000000001</v>
      </c>
      <c r="D1709" s="12">
        <v>86.684799999999996</v>
      </c>
      <c r="E1709" s="12">
        <v>41.8371</v>
      </c>
      <c r="F1709" s="12">
        <v>225.02170000000001</v>
      </c>
      <c r="G1709" s="12">
        <v>8.9627999999999997</v>
      </c>
      <c r="H1709" s="12">
        <v>21.333300000000001</v>
      </c>
      <c r="I1709" s="12">
        <v>53.094700000000003</v>
      </c>
      <c r="J1709" s="12">
        <v>15.9053</v>
      </c>
      <c r="K1709" s="12">
        <v>89.865200000000002</v>
      </c>
      <c r="L1709" s="12">
        <v>59.52</v>
      </c>
      <c r="M1709" s="12">
        <v>63</v>
      </c>
      <c r="O1709" s="6">
        <v>45944</v>
      </c>
      <c r="P1709" s="7">
        <f t="shared" si="393"/>
        <v>4.4502857691268655E-4</v>
      </c>
      <c r="Q1709" s="7">
        <f t="shared" si="394"/>
        <v>2.9578653553476073E-3</v>
      </c>
      <c r="R1709" s="7">
        <f t="shared" si="395"/>
        <v>-6.895492846405539E-3</v>
      </c>
      <c r="S1709" s="7">
        <f t="shared" si="396"/>
        <v>-3.307373726738813E-3</v>
      </c>
      <c r="T1709" s="7">
        <f t="shared" si="397"/>
        <v>-3.4421807855657804E-3</v>
      </c>
      <c r="U1709" s="7">
        <f t="shared" si="398"/>
        <v>-4.4307463358637675E-3</v>
      </c>
      <c r="V1709" s="7">
        <f t="shared" si="399"/>
        <v>-3.4824096192738005E-2</v>
      </c>
      <c r="W1709" s="7">
        <f t="shared" si="400"/>
        <v>-1.3948860478688527E-2</v>
      </c>
      <c r="X1709" s="7">
        <f t="shared" si="401"/>
        <v>6.0375461725195383E-4</v>
      </c>
      <c r="Y1709" s="7">
        <f t="shared" si="402"/>
        <v>0</v>
      </c>
      <c r="Z1709" s="7">
        <v>-1.222E-3</v>
      </c>
      <c r="AA1709" s="7" t="str">
        <f t="shared" si="403"/>
        <v/>
      </c>
      <c r="AB1709" s="7">
        <f t="shared" si="404"/>
        <v>-1.8089364670112875E-2</v>
      </c>
      <c r="AE1709" s="6">
        <v>45944</v>
      </c>
      <c r="AF1709" s="7">
        <v>20.81</v>
      </c>
      <c r="AG1709" s="7">
        <v>37.9</v>
      </c>
      <c r="AH1709" s="7">
        <v>79.95</v>
      </c>
      <c r="AI1709" s="7">
        <f t="shared" si="390"/>
        <v>3.4799999999999969</v>
      </c>
      <c r="AJ1709" s="7">
        <v>2.83</v>
      </c>
      <c r="AK1709" s="7">
        <v>31.800999999999998</v>
      </c>
      <c r="AL1709" s="7">
        <f t="shared" si="391"/>
        <v>28.970999999999997</v>
      </c>
      <c r="AM1709" s="7">
        <v>4.0999999999999996</v>
      </c>
      <c r="AN1709" s="7">
        <v>3.48</v>
      </c>
      <c r="AO1709" s="7">
        <v>4.03</v>
      </c>
      <c r="AP1709" s="7">
        <f t="shared" si="392"/>
        <v>0.55000000000000027</v>
      </c>
      <c r="AQ1709" s="7">
        <v>2.2999999999999998</v>
      </c>
      <c r="AR1709" s="7">
        <v>121.18219999999999</v>
      </c>
      <c r="AS1709" s="7">
        <v>4138.7002000000002</v>
      </c>
      <c r="AT1709" s="14">
        <v>323.291</v>
      </c>
      <c r="AU1709" s="14">
        <v>101.2075</v>
      </c>
      <c r="AV1709" s="14">
        <v>53.6</v>
      </c>
      <c r="AY1709" s="6">
        <v>45944</v>
      </c>
      <c r="AZ1709" s="12">
        <v>0</v>
      </c>
      <c r="BA1709" s="12">
        <v>0</v>
      </c>
      <c r="BB1709" s="12">
        <v>0</v>
      </c>
      <c r="BE1709" s="6">
        <v>45944</v>
      </c>
      <c r="BF1709" t="s">
        <v>60</v>
      </c>
      <c r="BG1709" s="52">
        <v>0</v>
      </c>
    </row>
    <row r="1710" spans="1:59" x14ac:dyDescent="0.2">
      <c r="A1710" s="6">
        <v>45945</v>
      </c>
      <c r="B1710" s="12">
        <v>109.9097</v>
      </c>
      <c r="C1710" s="12">
        <v>148.9726</v>
      </c>
      <c r="D1710" s="12">
        <v>86.262100000000004</v>
      </c>
      <c r="E1710" s="12">
        <v>41.441299999999998</v>
      </c>
      <c r="F1710" s="12">
        <v>224.03700000000001</v>
      </c>
      <c r="G1710" s="12">
        <v>9.1021999999999998</v>
      </c>
      <c r="H1710" s="12">
        <v>22.040800000000001</v>
      </c>
      <c r="I1710" s="12">
        <v>54.258099999999999</v>
      </c>
      <c r="J1710" s="12">
        <v>16.261299999999999</v>
      </c>
      <c r="K1710" s="12">
        <v>89.875</v>
      </c>
      <c r="L1710" s="12">
        <v>59.08</v>
      </c>
      <c r="M1710" s="12">
        <v>62.33</v>
      </c>
      <c r="O1710" s="6">
        <v>45945</v>
      </c>
      <c r="P1710" s="7">
        <f t="shared" si="393"/>
        <v>-6.0737910599900167E-3</v>
      </c>
      <c r="Q1710" s="7">
        <f t="shared" si="394"/>
        <v>-1.8395851200494453E-3</v>
      </c>
      <c r="R1710" s="7">
        <f t="shared" si="395"/>
        <v>-4.8882153041038927E-3</v>
      </c>
      <c r="S1710" s="7">
        <f t="shared" si="396"/>
        <v>-9.5055375754736649E-3</v>
      </c>
      <c r="T1710" s="7">
        <f t="shared" si="397"/>
        <v>-4.3856252124079538E-3</v>
      </c>
      <c r="U1710" s="7">
        <f t="shared" si="398"/>
        <v>1.5433464376863755E-2</v>
      </c>
      <c r="V1710" s="7">
        <f t="shared" si="399"/>
        <v>3.2626049076282117E-2</v>
      </c>
      <c r="W1710" s="7">
        <f t="shared" si="400"/>
        <v>2.1675178440592864E-2</v>
      </c>
      <c r="X1710" s="7">
        <f t="shared" si="401"/>
        <v>2.2135664706971449E-2</v>
      </c>
      <c r="Y1710" s="7">
        <f t="shared" si="402"/>
        <v>1.0904627912626973E-4</v>
      </c>
      <c r="Z1710" s="7">
        <v>4.4299999999999999E-3</v>
      </c>
      <c r="AA1710" s="7">
        <f t="shared" si="403"/>
        <v>-7.4199328616574231E-3</v>
      </c>
      <c r="AB1710" s="7">
        <f t="shared" si="404"/>
        <v>-1.0691875570773494E-2</v>
      </c>
      <c r="AE1710" s="6">
        <v>45945</v>
      </c>
      <c r="AF1710" s="7">
        <v>20.64</v>
      </c>
      <c r="AG1710" s="7">
        <v>36.619999999999997</v>
      </c>
      <c r="AH1710" s="7">
        <v>75.11</v>
      </c>
      <c r="AI1710" s="7">
        <f t="shared" si="390"/>
        <v>3.25</v>
      </c>
      <c r="AJ1710" s="7">
        <v>2.79</v>
      </c>
      <c r="AK1710" s="7">
        <v>31.826000000000001</v>
      </c>
      <c r="AL1710" s="7">
        <f t="shared" si="391"/>
        <v>29.036000000000001</v>
      </c>
      <c r="AM1710" s="7">
        <v>4.0999999999999996</v>
      </c>
      <c r="AN1710" s="7">
        <v>3.5</v>
      </c>
      <c r="AO1710" s="7">
        <v>4.05</v>
      </c>
      <c r="AP1710" s="7">
        <f t="shared" si="392"/>
        <v>0.54999999999999982</v>
      </c>
      <c r="AQ1710" s="7">
        <v>2.29</v>
      </c>
      <c r="AR1710" s="7">
        <v>120.8642</v>
      </c>
      <c r="AS1710" s="7">
        <v>4176.8999000000003</v>
      </c>
      <c r="AT1710" s="14">
        <v>323.291</v>
      </c>
      <c r="AU1710" s="14">
        <v>101.2075</v>
      </c>
      <c r="AV1710" s="14">
        <v>53.6</v>
      </c>
      <c r="AY1710" s="6">
        <v>45945</v>
      </c>
      <c r="AZ1710" s="12">
        <v>0</v>
      </c>
      <c r="BA1710" s="12">
        <v>0</v>
      </c>
      <c r="BB1710" s="12">
        <v>0</v>
      </c>
      <c r="BE1710" s="6">
        <v>45945</v>
      </c>
      <c r="BF1710" t="s">
        <v>60</v>
      </c>
      <c r="BG1710" s="52">
        <v>0</v>
      </c>
    </row>
    <row r="1711" spans="1:59" x14ac:dyDescent="0.2">
      <c r="A1711" s="6">
        <v>45946</v>
      </c>
      <c r="B1711" s="12">
        <v>108.95440000000001</v>
      </c>
      <c r="C1711" s="12">
        <v>148.58090000000001</v>
      </c>
      <c r="D1711" s="12">
        <v>85.446100000000001</v>
      </c>
      <c r="E1711" s="12">
        <v>40.610100000000003</v>
      </c>
      <c r="F1711" s="12">
        <v>218.90430000000001</v>
      </c>
      <c r="G1711" s="12">
        <v>9.0922999999999998</v>
      </c>
      <c r="H1711" s="12">
        <v>22.302499999999998</v>
      </c>
      <c r="I1711" s="12">
        <v>55.4114</v>
      </c>
      <c r="J1711" s="12">
        <v>16.049600000000002</v>
      </c>
      <c r="K1711" s="12">
        <v>89.884799999999998</v>
      </c>
      <c r="L1711" s="12">
        <v>58.29</v>
      </c>
      <c r="M1711" s="12">
        <v>61.08</v>
      </c>
      <c r="O1711" s="6">
        <v>45946</v>
      </c>
      <c r="P1711" s="7">
        <f t="shared" si="393"/>
        <v>-8.7296734980330248E-3</v>
      </c>
      <c r="Q1711" s="7">
        <f t="shared" si="394"/>
        <v>-2.6328053695286804E-3</v>
      </c>
      <c r="R1711" s="7">
        <f t="shared" si="395"/>
        <v>-9.5045681323803772E-3</v>
      </c>
      <c r="S1711" s="7">
        <f t="shared" si="396"/>
        <v>-2.0261163972701772E-2</v>
      </c>
      <c r="T1711" s="7">
        <f t="shared" si="397"/>
        <v>-2.3176568777197457E-2</v>
      </c>
      <c r="U1711" s="7">
        <f t="shared" si="398"/>
        <v>-1.0882410593335238E-3</v>
      </c>
      <c r="V1711" s="7">
        <f t="shared" si="399"/>
        <v>1.1803498539177771E-2</v>
      </c>
      <c r="W1711" s="7">
        <f t="shared" si="400"/>
        <v>2.1033058726624223E-2</v>
      </c>
      <c r="X1711" s="7">
        <f t="shared" si="401"/>
        <v>-1.3104124576193834E-2</v>
      </c>
      <c r="Y1711" s="7">
        <f t="shared" si="402"/>
        <v>1.0903438933180682E-4</v>
      </c>
      <c r="Z1711" s="7">
        <v>-6.8339999999999998E-3</v>
      </c>
      <c r="AA1711" s="7">
        <f t="shared" si="403"/>
        <v>-1.3461905605720649E-2</v>
      </c>
      <c r="AB1711" s="7">
        <f t="shared" si="404"/>
        <v>-2.0258370470327591E-2</v>
      </c>
      <c r="AE1711" s="6">
        <v>45946</v>
      </c>
      <c r="AF1711" s="7">
        <v>25.31</v>
      </c>
      <c r="AG1711" s="7">
        <v>38.26</v>
      </c>
      <c r="AH1711" s="7">
        <v>81.23</v>
      </c>
      <c r="AI1711" s="7">
        <f t="shared" si="390"/>
        <v>2.7899999999999991</v>
      </c>
      <c r="AJ1711" s="7">
        <v>2.82</v>
      </c>
      <c r="AK1711" s="7">
        <v>32.378</v>
      </c>
      <c r="AL1711" s="7">
        <f t="shared" si="391"/>
        <v>29.558</v>
      </c>
      <c r="AM1711" s="7">
        <v>4.1100000000000003</v>
      </c>
      <c r="AN1711" s="7">
        <v>3.41</v>
      </c>
      <c r="AO1711" s="7">
        <v>3.99</v>
      </c>
      <c r="AP1711" s="7">
        <f t="shared" si="392"/>
        <v>0.58000000000000007</v>
      </c>
      <c r="AQ1711" s="7">
        <v>2.2799999999999998</v>
      </c>
      <c r="AR1711" s="7">
        <v>120.6698</v>
      </c>
      <c r="AS1711" s="7">
        <v>4280.2002000000002</v>
      </c>
      <c r="AT1711" s="14">
        <v>323.291</v>
      </c>
      <c r="AU1711" s="14">
        <v>101.2075</v>
      </c>
      <c r="AV1711" s="14">
        <v>53.6</v>
      </c>
      <c r="AY1711" s="6">
        <v>45946</v>
      </c>
      <c r="AZ1711" s="12">
        <v>0</v>
      </c>
      <c r="BA1711" s="12">
        <v>0</v>
      </c>
      <c r="BB1711" s="12">
        <v>0</v>
      </c>
      <c r="BE1711" s="6">
        <v>45946</v>
      </c>
      <c r="BF1711" t="s">
        <v>60</v>
      </c>
      <c r="BG1711" s="52">
        <v>0</v>
      </c>
    </row>
    <row r="1712" spans="1:59" x14ac:dyDescent="0.2">
      <c r="A1712" s="6">
        <v>45947</v>
      </c>
      <c r="B1712" s="12">
        <v>110.5301</v>
      </c>
      <c r="C1712" s="12">
        <v>149.92259999999999</v>
      </c>
      <c r="D1712" s="12">
        <v>85.023300000000006</v>
      </c>
      <c r="E1712" s="12">
        <v>40.471600000000002</v>
      </c>
      <c r="F1712" s="12">
        <v>217.80019999999999</v>
      </c>
      <c r="G1712" s="12">
        <v>8.8432999999999993</v>
      </c>
      <c r="H1712" s="12">
        <v>22.6418</v>
      </c>
      <c r="I1712" s="12">
        <v>57.141500000000001</v>
      </c>
      <c r="J1712" s="12">
        <v>15.8283</v>
      </c>
      <c r="K1712" s="12">
        <v>89.904399999999995</v>
      </c>
      <c r="L1712" s="12">
        <v>58.3</v>
      </c>
      <c r="M1712" s="12">
        <v>61.23</v>
      </c>
      <c r="O1712" s="6">
        <v>45947</v>
      </c>
      <c r="P1712" s="7">
        <f t="shared" si="393"/>
        <v>1.4358435981110251E-2</v>
      </c>
      <c r="Q1712" s="7">
        <f t="shared" si="394"/>
        <v>8.9895698742816794E-3</v>
      </c>
      <c r="R1712" s="7">
        <f t="shared" si="395"/>
        <v>-4.9604312204622435E-3</v>
      </c>
      <c r="S1712" s="7">
        <f t="shared" si="396"/>
        <v>-3.4163105782148368E-3</v>
      </c>
      <c r="T1712" s="7">
        <f t="shared" si="397"/>
        <v>-5.0565192367089179E-3</v>
      </c>
      <c r="U1712" s="7">
        <f t="shared" si="398"/>
        <v>-2.7767791329733449E-2</v>
      </c>
      <c r="V1712" s="7">
        <f t="shared" si="399"/>
        <v>1.5098975669155168E-2</v>
      </c>
      <c r="W1712" s="7">
        <f t="shared" si="400"/>
        <v>3.0745299013122434E-2</v>
      </c>
      <c r="X1712" s="7">
        <f t="shared" si="401"/>
        <v>-1.3884450050682907E-2</v>
      </c>
      <c r="Y1712" s="7">
        <f t="shared" si="402"/>
        <v>2.1803311964939905E-4</v>
      </c>
      <c r="Z1712" s="7">
        <v>5.6600000000000001E-3</v>
      </c>
      <c r="AA1712" s="7">
        <f t="shared" si="403"/>
        <v>1.7154129898822577E-4</v>
      </c>
      <c r="AB1712" s="7">
        <f t="shared" si="404"/>
        <v>2.4527851394313465E-3</v>
      </c>
      <c r="AE1712" s="6">
        <v>45947</v>
      </c>
      <c r="AF1712" s="7">
        <v>20.78</v>
      </c>
      <c r="AG1712" s="7">
        <v>37.24</v>
      </c>
      <c r="AH1712" s="7">
        <v>78.62</v>
      </c>
      <c r="AI1712" s="7">
        <f t="shared" si="390"/>
        <v>2.9299999999999997</v>
      </c>
      <c r="AJ1712" s="7">
        <v>2.65</v>
      </c>
      <c r="AK1712" s="7">
        <v>31.815999999999999</v>
      </c>
      <c r="AL1712" s="7">
        <f t="shared" si="391"/>
        <v>29.166</v>
      </c>
      <c r="AM1712" s="7">
        <v>4.1100000000000003</v>
      </c>
      <c r="AN1712" s="7">
        <v>3.46</v>
      </c>
      <c r="AO1712" s="7">
        <v>4.0199999999999996</v>
      </c>
      <c r="AP1712" s="7">
        <f t="shared" si="392"/>
        <v>0.55999999999999961</v>
      </c>
      <c r="AQ1712" s="7">
        <v>2.27</v>
      </c>
      <c r="AR1712" s="7">
        <v>120.7028</v>
      </c>
      <c r="AS1712" s="7">
        <v>4189.8999000000003</v>
      </c>
      <c r="AT1712" s="14">
        <v>323.291</v>
      </c>
      <c r="AU1712" s="14">
        <v>101.2075</v>
      </c>
      <c r="AV1712" s="14">
        <v>53.6</v>
      </c>
      <c r="AY1712" s="6">
        <v>45947</v>
      </c>
      <c r="AZ1712" s="12">
        <v>0</v>
      </c>
      <c r="BA1712" s="12">
        <v>0</v>
      </c>
      <c r="BB1712" s="12">
        <v>0</v>
      </c>
      <c r="BE1712" s="6">
        <v>45947</v>
      </c>
      <c r="BF1712" t="s">
        <v>60</v>
      </c>
      <c r="BG1712" s="52">
        <v>0</v>
      </c>
    </row>
    <row r="1713" spans="1:59" x14ac:dyDescent="0.2">
      <c r="A1713" s="6">
        <v>45950</v>
      </c>
      <c r="B1713" s="12">
        <v>110.98309999999999</v>
      </c>
      <c r="C1713" s="12">
        <v>151.2937</v>
      </c>
      <c r="D1713" s="12">
        <v>85.593500000000006</v>
      </c>
      <c r="E1713" s="12">
        <v>40.600200000000001</v>
      </c>
      <c r="F1713" s="12">
        <v>220.14769999999999</v>
      </c>
      <c r="G1713" s="12">
        <v>9.2515999999999998</v>
      </c>
      <c r="H1713" s="12">
        <v>22.796800000000001</v>
      </c>
      <c r="I1713" s="12">
        <v>57.608800000000002</v>
      </c>
      <c r="J1713" s="12">
        <v>16.136199999999999</v>
      </c>
      <c r="K1713" s="12">
        <v>89.924000000000007</v>
      </c>
      <c r="L1713" s="12">
        <v>58.34</v>
      </c>
      <c r="M1713" s="12">
        <v>60.71</v>
      </c>
      <c r="O1713" s="6">
        <v>45950</v>
      </c>
      <c r="P1713" s="7">
        <f t="shared" si="393"/>
        <v>4.0900554143292207E-3</v>
      </c>
      <c r="Q1713" s="7">
        <f t="shared" si="394"/>
        <v>9.1038198773745575E-3</v>
      </c>
      <c r="R1713" s="7">
        <f t="shared" si="395"/>
        <v>6.6840091110836356E-3</v>
      </c>
      <c r="S1713" s="7">
        <f t="shared" si="396"/>
        <v>3.1724991392953787E-3</v>
      </c>
      <c r="T1713" s="7">
        <f t="shared" si="397"/>
        <v>1.0720555952891987E-2</v>
      </c>
      <c r="U1713" s="7">
        <f t="shared" si="398"/>
        <v>4.5136399382525831E-2</v>
      </c>
      <c r="V1713" s="7">
        <f t="shared" si="399"/>
        <v>6.8224197581395604E-3</v>
      </c>
      <c r="W1713" s="7">
        <f t="shared" si="400"/>
        <v>8.1446860396541809E-3</v>
      </c>
      <c r="X1713" s="7">
        <f t="shared" si="401"/>
        <v>1.9265718124209828E-2</v>
      </c>
      <c r="Y1713" s="7">
        <f t="shared" si="402"/>
        <v>2.179855915709108E-4</v>
      </c>
      <c r="Z1713" s="7">
        <v>1.0347E-2</v>
      </c>
      <c r="AA1713" s="7">
        <f t="shared" si="403"/>
        <v>6.8587108312876668E-4</v>
      </c>
      <c r="AB1713" s="7">
        <f t="shared" si="404"/>
        <v>-8.528836347520323E-3</v>
      </c>
      <c r="AE1713" s="6">
        <v>45950</v>
      </c>
      <c r="AF1713" s="7">
        <v>18.23</v>
      </c>
      <c r="AG1713" s="7">
        <v>36.770000000000003</v>
      </c>
      <c r="AH1713" s="7">
        <v>77.22</v>
      </c>
      <c r="AI1713" s="7">
        <f t="shared" si="390"/>
        <v>2.3699999999999974</v>
      </c>
      <c r="AJ1713" s="7">
        <v>2.99</v>
      </c>
      <c r="AK1713" s="7">
        <v>31.739000000000001</v>
      </c>
      <c r="AL1713" s="7">
        <f t="shared" si="391"/>
        <v>28.749000000000002</v>
      </c>
      <c r="AM1713" s="7">
        <v>4.1100000000000003</v>
      </c>
      <c r="AN1713" s="7">
        <v>3.46</v>
      </c>
      <c r="AO1713" s="7">
        <v>4</v>
      </c>
      <c r="AP1713" s="7">
        <f t="shared" si="392"/>
        <v>0.54</v>
      </c>
      <c r="AQ1713" s="7">
        <v>2.2599999999999998</v>
      </c>
      <c r="AR1713" s="7">
        <v>120.62090000000001</v>
      </c>
      <c r="AS1713" s="7">
        <v>4336.3999000000003</v>
      </c>
      <c r="AT1713" s="14">
        <v>323.291</v>
      </c>
      <c r="AU1713" s="14">
        <v>101.2075</v>
      </c>
      <c r="AV1713" s="14">
        <v>53.6</v>
      </c>
      <c r="AY1713" s="6">
        <v>45950</v>
      </c>
      <c r="AZ1713" s="12">
        <v>0</v>
      </c>
      <c r="BA1713" s="12">
        <v>0</v>
      </c>
      <c r="BB1713" s="12">
        <v>0</v>
      </c>
      <c r="BE1713" s="6">
        <v>45950</v>
      </c>
      <c r="BF1713" t="s">
        <v>60</v>
      </c>
      <c r="BG1713" s="52">
        <v>0</v>
      </c>
    </row>
    <row r="1714" spans="1:59" x14ac:dyDescent="0.2">
      <c r="A1714" s="6">
        <v>45951</v>
      </c>
      <c r="B1714" s="12">
        <v>110.99290000000001</v>
      </c>
      <c r="C1714" s="12">
        <v>150.61799999999999</v>
      </c>
      <c r="D1714" s="12">
        <v>84.954499999999996</v>
      </c>
      <c r="E1714" s="12">
        <v>40.481499999999997</v>
      </c>
      <c r="F1714" s="12">
        <v>221.0429</v>
      </c>
      <c r="G1714" s="12">
        <v>9.5702999999999996</v>
      </c>
      <c r="H1714" s="12">
        <v>22.1281</v>
      </c>
      <c r="I1714" s="12">
        <v>56.554900000000004</v>
      </c>
      <c r="J1714" s="12">
        <v>16.1266</v>
      </c>
      <c r="K1714" s="12">
        <v>89.924000000000007</v>
      </c>
      <c r="L1714" s="12">
        <v>58.66</v>
      </c>
      <c r="M1714" s="12">
        <v>61</v>
      </c>
      <c r="O1714" s="6">
        <v>45951</v>
      </c>
      <c r="P1714" s="7">
        <f t="shared" si="393"/>
        <v>8.8297834057533622E-5</v>
      </c>
      <c r="Q1714" s="7">
        <f t="shared" si="394"/>
        <v>-4.4761506638474786E-3</v>
      </c>
      <c r="R1714" s="7">
        <f t="shared" si="395"/>
        <v>-7.4935266334561611E-3</v>
      </c>
      <c r="S1714" s="7">
        <f t="shared" si="396"/>
        <v>-2.9279130752816822E-3</v>
      </c>
      <c r="T1714" s="7">
        <f t="shared" si="397"/>
        <v>4.0581156014431168E-3</v>
      </c>
      <c r="U1714" s="7">
        <f t="shared" si="398"/>
        <v>3.3868043396701249E-2</v>
      </c>
      <c r="V1714" s="7">
        <f t="shared" si="399"/>
        <v>-2.9771881159661451E-2</v>
      </c>
      <c r="W1714" s="7">
        <f t="shared" si="400"/>
        <v>-1.8463486018763284E-2</v>
      </c>
      <c r="X1714" s="7">
        <f t="shared" si="401"/>
        <v>-5.9511265502841082E-4</v>
      </c>
      <c r="Y1714" s="7">
        <f t="shared" si="402"/>
        <v>0</v>
      </c>
      <c r="Z1714" s="7">
        <v>-1.5E-5</v>
      </c>
      <c r="AA1714" s="7">
        <f t="shared" si="403"/>
        <v>5.4700991097294434E-3</v>
      </c>
      <c r="AB1714" s="7">
        <f t="shared" si="404"/>
        <v>4.7654350309685031E-3</v>
      </c>
      <c r="AE1714" s="6">
        <v>45951</v>
      </c>
      <c r="AF1714" s="7">
        <v>17.87</v>
      </c>
      <c r="AG1714" s="7">
        <v>35.869999999999997</v>
      </c>
      <c r="AH1714" s="7">
        <v>77.180000000000007</v>
      </c>
      <c r="AI1714" s="7">
        <f t="shared" si="390"/>
        <v>2.3400000000000034</v>
      </c>
      <c r="AJ1714" s="7">
        <v>3.28</v>
      </c>
      <c r="AK1714" s="7">
        <v>32.200000000000003</v>
      </c>
      <c r="AL1714" s="7">
        <f t="shared" si="391"/>
        <v>28.92</v>
      </c>
      <c r="AM1714" s="7">
        <v>4.1100000000000003</v>
      </c>
      <c r="AN1714" s="7">
        <v>3.45</v>
      </c>
      <c r="AO1714" s="7">
        <v>3.98</v>
      </c>
      <c r="AP1714" s="7">
        <f t="shared" si="392"/>
        <v>0.5299999999999998</v>
      </c>
      <c r="AQ1714" s="7">
        <v>2.2799999999999998</v>
      </c>
      <c r="AR1714" s="7">
        <v>120.8895</v>
      </c>
      <c r="AS1714" s="7">
        <v>4087.7</v>
      </c>
      <c r="AT1714" s="14">
        <v>323.291</v>
      </c>
      <c r="AU1714" s="14">
        <v>101.2075</v>
      </c>
      <c r="AV1714" s="14">
        <v>53.6</v>
      </c>
      <c r="AY1714" s="6">
        <v>45951</v>
      </c>
      <c r="AZ1714" s="12">
        <v>0</v>
      </c>
      <c r="BA1714" s="12">
        <v>0</v>
      </c>
      <c r="BB1714" s="12">
        <v>0</v>
      </c>
      <c r="BE1714" s="6">
        <v>45951</v>
      </c>
      <c r="BF1714" t="s">
        <v>60</v>
      </c>
      <c r="BG1714" s="52">
        <v>0</v>
      </c>
    </row>
    <row r="1715" spans="1:59" x14ac:dyDescent="0.2">
      <c r="A1715" s="6">
        <v>45952</v>
      </c>
      <c r="B1715" s="12">
        <v>112.9624</v>
      </c>
      <c r="C1715" s="12">
        <v>152.3613</v>
      </c>
      <c r="D1715" s="12">
        <v>85.937600000000003</v>
      </c>
      <c r="E1715" s="12">
        <v>41.292900000000003</v>
      </c>
      <c r="F1715" s="12">
        <v>223.27109999999999</v>
      </c>
      <c r="G1715" s="12">
        <v>9.5006000000000004</v>
      </c>
      <c r="H1715" s="12">
        <v>22.864699999999999</v>
      </c>
      <c r="I1715" s="12">
        <v>58.105899999999998</v>
      </c>
      <c r="J1715" s="12">
        <v>16.270900000000001</v>
      </c>
      <c r="K1715" s="12">
        <v>89.943700000000007</v>
      </c>
      <c r="L1715" s="12">
        <v>59.3</v>
      </c>
      <c r="M1715" s="12">
        <v>62.28</v>
      </c>
      <c r="O1715" s="6">
        <v>45952</v>
      </c>
      <c r="P1715" s="7">
        <f t="shared" si="393"/>
        <v>1.7588784675564118E-2</v>
      </c>
      <c r="Q1715" s="7">
        <f t="shared" si="394"/>
        <v>1.1507843861241374E-2</v>
      </c>
      <c r="R1715" s="7">
        <f t="shared" si="395"/>
        <v>1.1505632444952119E-2</v>
      </c>
      <c r="S1715" s="7">
        <f t="shared" si="396"/>
        <v>1.9845492726706181E-2</v>
      </c>
      <c r="T1715" s="7">
        <f t="shared" si="397"/>
        <v>1.002992784206809E-2</v>
      </c>
      <c r="U1715" s="7">
        <f t="shared" si="398"/>
        <v>-7.3095984290520565E-3</v>
      </c>
      <c r="V1715" s="7">
        <f t="shared" si="399"/>
        <v>3.2745942460677795E-2</v>
      </c>
      <c r="W1715" s="7">
        <f t="shared" si="400"/>
        <v>2.7055359963941705E-2</v>
      </c>
      <c r="X1715" s="7">
        <f t="shared" si="401"/>
        <v>8.9081536689585399E-3</v>
      </c>
      <c r="Y1715" s="7">
        <f t="shared" si="402"/>
        <v>2.1904989143439185E-4</v>
      </c>
      <c r="Z1715" s="7">
        <v>-5.2119999999999996E-3</v>
      </c>
      <c r="AA1715" s="7">
        <f t="shared" si="403"/>
        <v>1.0851242454374702E-2</v>
      </c>
      <c r="AB1715" s="7">
        <f t="shared" si="404"/>
        <v>2.076648279248625E-2</v>
      </c>
      <c r="AE1715" s="6">
        <v>45952</v>
      </c>
      <c r="AF1715" s="7">
        <v>18.600000000000001</v>
      </c>
      <c r="AG1715" s="7">
        <v>38.090000000000003</v>
      </c>
      <c r="AH1715" s="7">
        <v>75.489999999999995</v>
      </c>
      <c r="AI1715" s="7">
        <f t="shared" si="390"/>
        <v>2.980000000000004</v>
      </c>
      <c r="AJ1715" s="7">
        <v>3.45</v>
      </c>
      <c r="AK1715" s="7">
        <v>31.768000000000001</v>
      </c>
      <c r="AL1715" s="7">
        <f t="shared" si="391"/>
        <v>28.318000000000001</v>
      </c>
      <c r="AM1715" s="7">
        <v>4.1100000000000003</v>
      </c>
      <c r="AN1715" s="7">
        <v>3.45</v>
      </c>
      <c r="AO1715" s="7">
        <v>3.97</v>
      </c>
      <c r="AP1715" s="7">
        <f t="shared" si="392"/>
        <v>0.52</v>
      </c>
      <c r="AQ1715" s="7">
        <v>2.29</v>
      </c>
      <c r="AR1715" s="7">
        <v>120.89579999999999</v>
      </c>
      <c r="AS1715" s="7">
        <v>4044.3998999999999</v>
      </c>
      <c r="AT1715" s="14">
        <v>323.291</v>
      </c>
      <c r="AU1715" s="14">
        <v>101.2075</v>
      </c>
      <c r="AV1715" s="14">
        <v>53.6</v>
      </c>
      <c r="AY1715" s="6">
        <v>45952</v>
      </c>
      <c r="AZ1715" s="12">
        <v>0</v>
      </c>
      <c r="BA1715" s="12">
        <v>0</v>
      </c>
      <c r="BB1715" s="12">
        <v>0</v>
      </c>
      <c r="BE1715" s="6">
        <v>45952</v>
      </c>
      <c r="BF1715" t="s">
        <v>60</v>
      </c>
      <c r="BG1715" s="52">
        <v>0</v>
      </c>
    </row>
    <row r="1716" spans="1:59" x14ac:dyDescent="0.2">
      <c r="A1716" s="6">
        <v>45953</v>
      </c>
      <c r="B1716" s="12">
        <v>114.2131</v>
      </c>
      <c r="C1716" s="12">
        <v>153.33080000000001</v>
      </c>
      <c r="D1716" s="12">
        <v>88.562700000000007</v>
      </c>
      <c r="E1716" s="12">
        <v>42.430900000000001</v>
      </c>
      <c r="F1716" s="12">
        <v>220.3665</v>
      </c>
      <c r="G1716" s="12">
        <v>9.6000999999999994</v>
      </c>
      <c r="H1716" s="12">
        <v>23.601299999999998</v>
      </c>
      <c r="I1716" s="12">
        <v>59.985100000000003</v>
      </c>
      <c r="J1716" s="12">
        <v>16.213200000000001</v>
      </c>
      <c r="K1716" s="12">
        <v>89.953500000000005</v>
      </c>
      <c r="L1716" s="12">
        <v>62.44</v>
      </c>
      <c r="M1716" s="12">
        <v>66.319999999999993</v>
      </c>
      <c r="O1716" s="6">
        <v>45953</v>
      </c>
      <c r="P1716" s="7">
        <f t="shared" si="393"/>
        <v>1.1010981698224606E-2</v>
      </c>
      <c r="Q1716" s="7">
        <f t="shared" si="394"/>
        <v>6.343004942204614E-3</v>
      </c>
      <c r="R1716" s="7">
        <f t="shared" si="395"/>
        <v>3.008932424393888E-2</v>
      </c>
      <c r="S1716" s="7">
        <f t="shared" si="396"/>
        <v>2.7186298040945679E-2</v>
      </c>
      <c r="T1716" s="7">
        <f t="shared" si="397"/>
        <v>-1.3094658812582698E-2</v>
      </c>
      <c r="U1716" s="7">
        <f t="shared" si="398"/>
        <v>1.0418560579347848E-2</v>
      </c>
      <c r="V1716" s="7">
        <f t="shared" si="399"/>
        <v>3.1707558726105714E-2</v>
      </c>
      <c r="W1716" s="7">
        <f t="shared" si="400"/>
        <v>3.1828990293473629E-2</v>
      </c>
      <c r="X1716" s="7">
        <f t="shared" si="401"/>
        <v>-3.5525109627640096E-3</v>
      </c>
      <c r="Y1716" s="7">
        <f t="shared" si="402"/>
        <v>1.089511121874315E-4</v>
      </c>
      <c r="Z1716" s="7">
        <v>5.9119999999999997E-3</v>
      </c>
      <c r="AA1716" s="7">
        <f t="shared" si="403"/>
        <v>5.1596789643551591E-2</v>
      </c>
      <c r="AB1716" s="7">
        <f t="shared" si="404"/>
        <v>6.2851163861241816E-2</v>
      </c>
      <c r="AE1716" s="6">
        <v>45953</v>
      </c>
      <c r="AF1716" s="7">
        <v>17.3</v>
      </c>
      <c r="AG1716" s="7">
        <v>40.46</v>
      </c>
      <c r="AH1716" s="7">
        <v>74.05</v>
      </c>
      <c r="AI1716" s="7">
        <f t="shared" si="390"/>
        <v>3.8799999999999955</v>
      </c>
      <c r="AJ1716" s="7">
        <v>3.34</v>
      </c>
      <c r="AK1716" s="7">
        <v>32.454000000000001</v>
      </c>
      <c r="AL1716" s="7">
        <f t="shared" si="391"/>
        <v>29.114000000000001</v>
      </c>
      <c r="AM1716" s="7">
        <v>4.1100000000000003</v>
      </c>
      <c r="AN1716" s="7">
        <v>3.48</v>
      </c>
      <c r="AO1716" s="7">
        <v>4.01</v>
      </c>
      <c r="AP1716" s="7">
        <f t="shared" si="392"/>
        <v>0.5299999999999998</v>
      </c>
      <c r="AQ1716" s="7">
        <v>2.2999999999999998</v>
      </c>
      <c r="AR1716" s="7">
        <v>120.95310000000001</v>
      </c>
      <c r="AS1716" s="7">
        <v>4125.5</v>
      </c>
      <c r="AT1716" s="14">
        <v>323.291</v>
      </c>
      <c r="AU1716" s="14">
        <v>101.2075</v>
      </c>
      <c r="AV1716" s="14">
        <v>53.6</v>
      </c>
      <c r="AY1716" s="6">
        <v>45953</v>
      </c>
      <c r="AZ1716" s="12">
        <v>0</v>
      </c>
      <c r="BA1716" s="12">
        <v>0</v>
      </c>
      <c r="BB1716" s="12">
        <v>0</v>
      </c>
      <c r="BE1716" s="6">
        <v>45953</v>
      </c>
      <c r="BF1716" t="s">
        <v>60</v>
      </c>
      <c r="BG1716" s="52">
        <v>0</v>
      </c>
    </row>
    <row r="1717" spans="1:59" x14ac:dyDescent="0.2">
      <c r="A1717" s="6">
        <v>45954</v>
      </c>
      <c r="B1717" s="12">
        <v>113.63209999999999</v>
      </c>
      <c r="C1717" s="12">
        <v>152.35149999999999</v>
      </c>
      <c r="D1717" s="12">
        <v>86.547200000000004</v>
      </c>
      <c r="E1717" s="12">
        <v>42.124099999999999</v>
      </c>
      <c r="F1717" s="12">
        <v>218.42679999999999</v>
      </c>
      <c r="G1717" s="12">
        <v>9.4507999999999992</v>
      </c>
      <c r="H1717" s="12">
        <v>22.816199999999998</v>
      </c>
      <c r="I1717" s="12">
        <v>60.024900000000002</v>
      </c>
      <c r="J1717" s="12">
        <v>16.0977</v>
      </c>
      <c r="K1717" s="12">
        <v>89.982900000000001</v>
      </c>
      <c r="L1717" s="12">
        <v>62.27</v>
      </c>
      <c r="M1717" s="12">
        <v>65.8</v>
      </c>
      <c r="O1717" s="6">
        <v>45954</v>
      </c>
      <c r="P1717" s="7">
        <f t="shared" si="393"/>
        <v>-5.0999648822938597E-3</v>
      </c>
      <c r="Q1717" s="7">
        <f t="shared" si="394"/>
        <v>-6.4073278062483788E-3</v>
      </c>
      <c r="R1717" s="7">
        <f t="shared" si="395"/>
        <v>-2.3020845883666863E-2</v>
      </c>
      <c r="S1717" s="7">
        <f t="shared" si="396"/>
        <v>-7.2568469371700828E-3</v>
      </c>
      <c r="T1717" s="7">
        <f t="shared" si="397"/>
        <v>-8.8411223907765707E-3</v>
      </c>
      <c r="U1717" s="7">
        <f t="shared" si="398"/>
        <v>-1.5674121079020841E-2</v>
      </c>
      <c r="V1717" s="7">
        <f t="shared" si="399"/>
        <v>-3.38309852883509E-2</v>
      </c>
      <c r="W1717" s="7">
        <f t="shared" si="400"/>
        <v>6.6327808447833351E-4</v>
      </c>
      <c r="X1717" s="7">
        <f t="shared" si="401"/>
        <v>-7.1493206292701297E-3</v>
      </c>
      <c r="Y1717" s="7">
        <f t="shared" si="402"/>
        <v>3.2678213259365986E-4</v>
      </c>
      <c r="Z1717" s="7">
        <v>8.1390000000000004E-3</v>
      </c>
      <c r="AA1717" s="7">
        <f t="shared" si="403"/>
        <v>-2.726326762870632E-3</v>
      </c>
      <c r="AB1717" s="7">
        <f t="shared" si="404"/>
        <v>-7.8716724957679403E-3</v>
      </c>
      <c r="AE1717" s="6">
        <v>45954</v>
      </c>
      <c r="AF1717" s="7">
        <v>16.37</v>
      </c>
      <c r="AG1717" s="7">
        <v>38.700000000000003</v>
      </c>
      <c r="AH1717" s="7">
        <v>68.94</v>
      </c>
      <c r="AI1717" s="7">
        <f t="shared" si="390"/>
        <v>3.529999999999994</v>
      </c>
      <c r="AJ1717" s="7">
        <v>3.21</v>
      </c>
      <c r="AK1717" s="7">
        <v>32.015999999999998</v>
      </c>
      <c r="AL1717" s="7">
        <f t="shared" si="391"/>
        <v>28.805999999999997</v>
      </c>
      <c r="AM1717" s="7">
        <v>4.1100000000000003</v>
      </c>
      <c r="AN1717" s="7">
        <v>3.48</v>
      </c>
      <c r="AO1717" s="7">
        <v>4.0199999999999996</v>
      </c>
      <c r="AP1717" s="7">
        <f t="shared" si="392"/>
        <v>0.53999999999999959</v>
      </c>
      <c r="AQ1717" s="7">
        <v>2.29</v>
      </c>
      <c r="AR1717" s="7">
        <v>120.9345</v>
      </c>
      <c r="AS1717" s="7">
        <v>4118.3999000000003</v>
      </c>
      <c r="AT1717" s="14">
        <v>323.291</v>
      </c>
      <c r="AU1717" s="14">
        <v>101.2075</v>
      </c>
      <c r="AV1717" s="14">
        <v>53.6</v>
      </c>
      <c r="AY1717" s="6">
        <v>45954</v>
      </c>
      <c r="AZ1717" s="12">
        <v>0</v>
      </c>
      <c r="BA1717" s="12">
        <v>0</v>
      </c>
      <c r="BB1717" s="12">
        <v>0</v>
      </c>
      <c r="BE1717" s="6">
        <v>45954</v>
      </c>
      <c r="BF1717" t="s">
        <v>60</v>
      </c>
      <c r="BG1717" s="52">
        <v>0</v>
      </c>
    </row>
    <row r="1718" spans="1:59" x14ac:dyDescent="0.2">
      <c r="A1718" s="6">
        <v>45957</v>
      </c>
      <c r="B1718" s="12">
        <v>114.1737</v>
      </c>
      <c r="C1718" s="12">
        <v>152.0772</v>
      </c>
      <c r="D1718" s="12">
        <v>87.196100000000001</v>
      </c>
      <c r="E1718" s="12">
        <v>41.856900000000003</v>
      </c>
      <c r="F1718" s="12">
        <v>218.63570000000001</v>
      </c>
      <c r="G1718" s="12">
        <v>9.3213000000000008</v>
      </c>
      <c r="H1718" s="12">
        <v>23.106999999999999</v>
      </c>
      <c r="I1718" s="12">
        <v>59.8459</v>
      </c>
      <c r="J1718" s="12">
        <v>16.270900000000001</v>
      </c>
      <c r="K1718" s="12">
        <v>89.982900000000001</v>
      </c>
      <c r="L1718" s="12">
        <v>62.13</v>
      </c>
      <c r="M1718" s="12">
        <v>65.52</v>
      </c>
      <c r="O1718" s="6">
        <v>45957</v>
      </c>
      <c r="P1718" s="7">
        <f t="shared" si="393"/>
        <v>4.7549361819410304E-3</v>
      </c>
      <c r="Q1718" s="7">
        <f t="shared" si="394"/>
        <v>-1.8020644849251618E-3</v>
      </c>
      <c r="R1718" s="7">
        <f t="shared" si="395"/>
        <v>7.4696752872604379E-3</v>
      </c>
      <c r="S1718" s="7">
        <f t="shared" si="396"/>
        <v>-6.3633655619874012E-3</v>
      </c>
      <c r="T1718" s="7">
        <f t="shared" si="397"/>
        <v>9.5592742872104279E-4</v>
      </c>
      <c r="U1718" s="7">
        <f t="shared" si="398"/>
        <v>-1.3797290058267648E-2</v>
      </c>
      <c r="V1718" s="7">
        <f t="shared" si="399"/>
        <v>1.2664791954502026E-2</v>
      </c>
      <c r="W1718" s="7">
        <f t="shared" si="400"/>
        <v>-2.9865510708028701E-3</v>
      </c>
      <c r="X1718" s="7">
        <f t="shared" si="401"/>
        <v>1.0701831592034075E-2</v>
      </c>
      <c r="Y1718" s="7">
        <f t="shared" si="402"/>
        <v>0</v>
      </c>
      <c r="Z1718" s="7">
        <v>1.1729E-2</v>
      </c>
      <c r="AA1718" s="7">
        <f t="shared" si="403"/>
        <v>-2.2508048087581528E-3</v>
      </c>
      <c r="AB1718" s="7">
        <f t="shared" si="404"/>
        <v>-4.2643987864575397E-3</v>
      </c>
      <c r="AE1718" s="6">
        <v>45957</v>
      </c>
      <c r="AF1718" s="7">
        <v>15.79</v>
      </c>
      <c r="AG1718" s="7">
        <v>38.96</v>
      </c>
      <c r="AH1718" s="7">
        <v>66.87</v>
      </c>
      <c r="AI1718" s="7">
        <f t="shared" si="390"/>
        <v>3.3899999999999935</v>
      </c>
      <c r="AJ1718" s="7">
        <v>3.3</v>
      </c>
      <c r="AK1718" s="7">
        <v>31.4</v>
      </c>
      <c r="AL1718" s="7">
        <f t="shared" si="391"/>
        <v>28.099999999999998</v>
      </c>
      <c r="AM1718" s="7">
        <v>4.12</v>
      </c>
      <c r="AN1718" s="7">
        <v>3.48</v>
      </c>
      <c r="AO1718" s="7">
        <v>4.01</v>
      </c>
      <c r="AP1718" s="7">
        <f t="shared" si="392"/>
        <v>0.5299999999999998</v>
      </c>
      <c r="AQ1718" s="7">
        <v>2.2799999999999998</v>
      </c>
      <c r="AR1718" s="7">
        <v>120.7988</v>
      </c>
      <c r="AS1718" s="7">
        <v>4001.8998999999999</v>
      </c>
      <c r="AT1718" s="14">
        <v>323.291</v>
      </c>
      <c r="AU1718" s="14">
        <v>101.2075</v>
      </c>
      <c r="AV1718" s="14">
        <v>53.6</v>
      </c>
      <c r="AY1718" s="6">
        <v>45957</v>
      </c>
      <c r="AZ1718" s="12">
        <v>0</v>
      </c>
      <c r="BA1718" s="12">
        <v>0</v>
      </c>
      <c r="BB1718" s="12">
        <v>0</v>
      </c>
      <c r="BE1718" s="6">
        <v>45957</v>
      </c>
      <c r="BF1718" t="s">
        <v>60</v>
      </c>
      <c r="BG1718" s="52">
        <v>0</v>
      </c>
    </row>
    <row r="1719" spans="1:59" x14ac:dyDescent="0.2">
      <c r="A1719" s="6">
        <v>45958</v>
      </c>
      <c r="B1719" s="12">
        <v>113.27760000000001</v>
      </c>
      <c r="C1719" s="12">
        <v>150.95099999999999</v>
      </c>
      <c r="D1719" s="12">
        <v>85.328100000000006</v>
      </c>
      <c r="E1719" s="12">
        <v>40.402299999999997</v>
      </c>
      <c r="F1719" s="12">
        <v>214.85589999999999</v>
      </c>
      <c r="G1719" s="12">
        <v>9.3512000000000004</v>
      </c>
      <c r="H1719" s="12">
        <v>23.484999999999999</v>
      </c>
      <c r="I1719" s="12">
        <v>61.088799999999999</v>
      </c>
      <c r="J1719" s="12">
        <v>16.347899999999999</v>
      </c>
      <c r="K1719" s="12">
        <v>89.992699999999999</v>
      </c>
      <c r="L1719" s="12">
        <v>60.97</v>
      </c>
      <c r="M1719" s="12">
        <v>64.03</v>
      </c>
      <c r="O1719" s="6">
        <v>45958</v>
      </c>
      <c r="P1719" s="7">
        <f t="shared" si="393"/>
        <v>-7.8795296957285699E-3</v>
      </c>
      <c r="Q1719" s="7">
        <f t="shared" si="394"/>
        <v>-7.4330058071683256E-3</v>
      </c>
      <c r="R1719" s="7">
        <f t="shared" si="395"/>
        <v>-2.1655779338302875E-2</v>
      </c>
      <c r="S1719" s="7">
        <f t="shared" si="396"/>
        <v>-3.5369943857457335E-2</v>
      </c>
      <c r="T1719" s="7">
        <f t="shared" si="397"/>
        <v>-1.7439303530576135E-2</v>
      </c>
      <c r="U1719" s="7">
        <f t="shared" si="398"/>
        <v>3.2025733625078621E-3</v>
      </c>
      <c r="V1719" s="7">
        <f t="shared" si="399"/>
        <v>1.6226317552589069E-2</v>
      </c>
      <c r="W1719" s="7">
        <f t="shared" si="400"/>
        <v>2.0555618256679876E-2</v>
      </c>
      <c r="X1719" s="7">
        <f t="shared" si="401"/>
        <v>4.7212124925787918E-3</v>
      </c>
      <c r="Y1719" s="7">
        <f t="shared" si="402"/>
        <v>1.0890365149157799E-4</v>
      </c>
      <c r="Z1719" s="7">
        <v>2.6519999999999998E-3</v>
      </c>
      <c r="AA1719" s="7">
        <f t="shared" si="403"/>
        <v>-1.8847024155877842E-2</v>
      </c>
      <c r="AB1719" s="7">
        <f t="shared" si="404"/>
        <v>-2.3003716014103084E-2</v>
      </c>
      <c r="AE1719" s="6">
        <v>45958</v>
      </c>
      <c r="AF1719" s="7">
        <v>16.420000000000002</v>
      </c>
      <c r="AG1719" s="7">
        <v>37.18</v>
      </c>
      <c r="AH1719" s="7">
        <v>67.3</v>
      </c>
      <c r="AI1719" s="7">
        <f t="shared" si="390"/>
        <v>3.0600000000000023</v>
      </c>
      <c r="AJ1719" s="7">
        <v>3.44</v>
      </c>
      <c r="AK1719" s="7">
        <v>31.494</v>
      </c>
      <c r="AL1719" s="7">
        <f t="shared" si="391"/>
        <v>28.053999999999998</v>
      </c>
      <c r="AM1719" s="7">
        <v>4.12</v>
      </c>
      <c r="AN1719" s="7">
        <v>3.47</v>
      </c>
      <c r="AO1719" s="7">
        <v>3.99</v>
      </c>
      <c r="AP1719" s="7">
        <f t="shared" si="392"/>
        <v>0.52</v>
      </c>
      <c r="AQ1719" s="7">
        <v>2.2799999999999998</v>
      </c>
      <c r="AR1719" s="7">
        <v>120.6361</v>
      </c>
      <c r="AS1719" s="7">
        <v>3966.2</v>
      </c>
      <c r="AT1719" s="14">
        <v>323.291</v>
      </c>
      <c r="AU1719" s="14">
        <v>101.2075</v>
      </c>
      <c r="AV1719" s="14">
        <v>53.6</v>
      </c>
      <c r="AY1719" s="6">
        <v>45958</v>
      </c>
      <c r="AZ1719" s="12">
        <v>0</v>
      </c>
      <c r="BA1719" s="12">
        <v>0</v>
      </c>
      <c r="BB1719" s="12">
        <v>0</v>
      </c>
      <c r="BE1719" s="6">
        <v>45958</v>
      </c>
      <c r="BF1719" t="s">
        <v>60</v>
      </c>
      <c r="BG1719" s="52">
        <v>0</v>
      </c>
    </row>
    <row r="1720" spans="1:59" x14ac:dyDescent="0.2">
      <c r="A1720" s="6">
        <v>45959</v>
      </c>
      <c r="B1720" s="12">
        <v>114.6759</v>
      </c>
      <c r="C1720" s="12">
        <v>151.90100000000001</v>
      </c>
      <c r="D1720" s="12">
        <v>86.596299999999999</v>
      </c>
      <c r="E1720" s="12">
        <v>40.154899999999998</v>
      </c>
      <c r="F1720" s="12">
        <v>210.01169999999999</v>
      </c>
      <c r="G1720" s="12">
        <v>8.7636000000000003</v>
      </c>
      <c r="H1720" s="12">
        <v>23.989000000000001</v>
      </c>
      <c r="I1720" s="12">
        <v>61.675400000000003</v>
      </c>
      <c r="J1720" s="12">
        <v>16.290199999999999</v>
      </c>
      <c r="K1720" s="12">
        <v>90.022199999999998</v>
      </c>
      <c r="L1720" s="12">
        <v>61.26</v>
      </c>
      <c r="M1720" s="12">
        <v>65.010000000000005</v>
      </c>
      <c r="O1720" s="6">
        <v>45959</v>
      </c>
      <c r="P1720" s="7">
        <f t="shared" si="393"/>
        <v>1.2268445438983387E-2</v>
      </c>
      <c r="Q1720" s="7">
        <f t="shared" si="394"/>
        <v>6.2737120174569195E-3</v>
      </c>
      <c r="R1720" s="7">
        <f t="shared" si="395"/>
        <v>1.475326367662669E-2</v>
      </c>
      <c r="S1720" s="7">
        <f t="shared" si="396"/>
        <v>-6.1422387522528507E-3</v>
      </c>
      <c r="T1720" s="7">
        <f t="shared" si="397"/>
        <v>-2.2804327412073246E-2</v>
      </c>
      <c r="U1720" s="7">
        <f t="shared" si="398"/>
        <v>-6.4897897879496194E-2</v>
      </c>
      <c r="V1720" s="7">
        <f t="shared" si="399"/>
        <v>2.1233472468826738E-2</v>
      </c>
      <c r="W1720" s="7">
        <f t="shared" si="400"/>
        <v>9.5566046851468956E-3</v>
      </c>
      <c r="X1720" s="7">
        <f t="shared" si="401"/>
        <v>-3.5357487176924146E-3</v>
      </c>
      <c r="Y1720" s="7">
        <f t="shared" si="402"/>
        <v>3.2775065024145283E-4</v>
      </c>
      <c r="Z1720" s="7">
        <v>4.8000000000000001E-4</v>
      </c>
      <c r="AA1720" s="7">
        <f t="shared" si="403"/>
        <v>4.7451614849043791E-3</v>
      </c>
      <c r="AB1720" s="7">
        <f t="shared" si="404"/>
        <v>1.5189380685666722E-2</v>
      </c>
      <c r="AE1720" s="6">
        <v>45959</v>
      </c>
      <c r="AF1720" s="7">
        <v>16.920000000000002</v>
      </c>
      <c r="AG1720" s="7">
        <v>37.14</v>
      </c>
      <c r="AH1720" s="7">
        <v>65.75</v>
      </c>
      <c r="AI1720" s="7">
        <f t="shared" si="390"/>
        <v>3.7500000000000071</v>
      </c>
      <c r="AJ1720" s="7">
        <v>3.36</v>
      </c>
      <c r="AK1720" s="7">
        <v>31.869</v>
      </c>
      <c r="AL1720" s="7">
        <f t="shared" si="391"/>
        <v>28.509</v>
      </c>
      <c r="AM1720" s="7">
        <v>4.12</v>
      </c>
      <c r="AN1720" s="7">
        <v>3.59</v>
      </c>
      <c r="AO1720" s="7">
        <v>4.08</v>
      </c>
      <c r="AP1720" s="7">
        <f t="shared" si="392"/>
        <v>0.49000000000000021</v>
      </c>
      <c r="AQ1720" s="7">
        <v>2.2999999999999998</v>
      </c>
      <c r="AR1720" s="7">
        <v>120.5312</v>
      </c>
      <c r="AS1720" s="7">
        <v>3983.7</v>
      </c>
      <c r="AT1720" s="14">
        <v>323.291</v>
      </c>
      <c r="AU1720" s="14">
        <v>101.2075</v>
      </c>
      <c r="AV1720" s="14">
        <v>53.6</v>
      </c>
      <c r="AY1720" s="6">
        <v>45959</v>
      </c>
      <c r="AZ1720" s="12">
        <v>0</v>
      </c>
      <c r="BA1720" s="12">
        <v>0</v>
      </c>
      <c r="BB1720" s="12">
        <v>0</v>
      </c>
      <c r="BE1720" s="6">
        <v>45959</v>
      </c>
      <c r="BF1720" t="s">
        <v>60</v>
      </c>
      <c r="BG1720" s="52">
        <v>0</v>
      </c>
    </row>
    <row r="1721" spans="1:59" x14ac:dyDescent="0.2">
      <c r="A1721" s="6">
        <v>45960</v>
      </c>
      <c r="B1721" s="12">
        <v>112.9427</v>
      </c>
      <c r="C1721" s="12">
        <v>150.3535</v>
      </c>
      <c r="D1721" s="12">
        <v>86.655299999999997</v>
      </c>
      <c r="E1721" s="12">
        <v>40.273699999999998</v>
      </c>
      <c r="F1721" s="12">
        <v>210.39959999999999</v>
      </c>
      <c r="G1721" s="12">
        <v>8.5444999999999993</v>
      </c>
      <c r="H1721" s="12">
        <v>23.620699999999999</v>
      </c>
      <c r="I1721" s="12">
        <v>60.790500000000002</v>
      </c>
      <c r="J1721" s="12">
        <v>16.136199999999999</v>
      </c>
      <c r="K1721" s="12">
        <v>90.022199999999998</v>
      </c>
      <c r="L1721" s="12">
        <v>61.36</v>
      </c>
      <c r="M1721" s="12">
        <v>65.11</v>
      </c>
      <c r="O1721" s="6">
        <v>45960</v>
      </c>
      <c r="P1721" s="7">
        <f t="shared" si="393"/>
        <v>-1.522927826131832E-2</v>
      </c>
      <c r="Q1721" s="7">
        <f t="shared" si="394"/>
        <v>-1.0239804679314117E-2</v>
      </c>
      <c r="R1721" s="7">
        <f t="shared" si="395"/>
        <v>6.8109041741330235E-4</v>
      </c>
      <c r="S1721" s="7">
        <f t="shared" si="396"/>
        <v>2.9541751665148981E-3</v>
      </c>
      <c r="T1721" s="7">
        <f t="shared" si="397"/>
        <v>1.8453362698634993E-3</v>
      </c>
      <c r="U1721" s="7">
        <f t="shared" si="398"/>
        <v>-2.5318978327100981E-2</v>
      </c>
      <c r="V1721" s="7">
        <f t="shared" si="399"/>
        <v>-1.5471945715925405E-2</v>
      </c>
      <c r="W1721" s="7">
        <f t="shared" si="400"/>
        <v>-1.4451621240623267E-2</v>
      </c>
      <c r="X1721" s="7">
        <f t="shared" si="401"/>
        <v>-9.4985047888164528E-3</v>
      </c>
      <c r="Y1721" s="7">
        <f t="shared" si="402"/>
        <v>0</v>
      </c>
      <c r="Z1721" s="7">
        <v>-1.1058999999999999E-2</v>
      </c>
      <c r="AA1721" s="7">
        <f t="shared" si="403"/>
        <v>1.6310556543715023E-3</v>
      </c>
      <c r="AB1721" s="7">
        <f t="shared" si="404"/>
        <v>1.5370430323931781E-3</v>
      </c>
      <c r="AE1721" s="6">
        <v>45960</v>
      </c>
      <c r="AF1721" s="7">
        <v>16.91</v>
      </c>
      <c r="AG1721" s="7">
        <v>34.74</v>
      </c>
      <c r="AH1721" s="7">
        <v>66.88</v>
      </c>
      <c r="AI1721" s="7">
        <f t="shared" si="390"/>
        <v>3.75</v>
      </c>
      <c r="AJ1721" s="7">
        <v>3.46</v>
      </c>
      <c r="AK1721" s="7">
        <v>31.047999999999998</v>
      </c>
      <c r="AL1721" s="7">
        <f t="shared" si="391"/>
        <v>27.587999999999997</v>
      </c>
      <c r="AM1721" s="7">
        <v>3.87</v>
      </c>
      <c r="AN1721" s="7">
        <v>3.61</v>
      </c>
      <c r="AO1721" s="7">
        <v>4.1100000000000003</v>
      </c>
      <c r="AP1721" s="7">
        <f t="shared" si="392"/>
        <v>0.50000000000000044</v>
      </c>
      <c r="AQ1721" s="7">
        <v>2.29</v>
      </c>
      <c r="AR1721" s="7">
        <v>121.28319999999999</v>
      </c>
      <c r="AS1721" s="7">
        <v>4001.3</v>
      </c>
      <c r="AT1721" s="14">
        <v>323.291</v>
      </c>
      <c r="AU1721" s="14">
        <v>101.2075</v>
      </c>
      <c r="AV1721" s="14">
        <v>53.6</v>
      </c>
      <c r="AY1721" s="6">
        <v>45960</v>
      </c>
      <c r="AZ1721" s="12">
        <v>0</v>
      </c>
      <c r="BA1721" s="12">
        <v>0</v>
      </c>
      <c r="BB1721" s="12">
        <v>0</v>
      </c>
      <c r="BE1721" s="6">
        <v>45960</v>
      </c>
      <c r="BF1721" t="s">
        <v>60</v>
      </c>
      <c r="BG1721" s="52">
        <v>0</v>
      </c>
    </row>
    <row r="1722" spans="1:59" x14ac:dyDescent="0.2">
      <c r="A1722" s="6">
        <v>45961</v>
      </c>
      <c r="B1722" s="12">
        <v>112.6178</v>
      </c>
      <c r="C1722" s="12">
        <v>154.46690000000001</v>
      </c>
      <c r="D1722" s="12">
        <v>87.363200000000006</v>
      </c>
      <c r="E1722" s="12">
        <v>40.768500000000003</v>
      </c>
      <c r="F1722" s="12">
        <v>210.87700000000001</v>
      </c>
      <c r="G1722" s="12">
        <v>8.5345999999999993</v>
      </c>
      <c r="H1722" s="12">
        <v>24.270099999999999</v>
      </c>
      <c r="I1722" s="12">
        <v>61.347299999999997</v>
      </c>
      <c r="J1722" s="12">
        <v>16.193999999999999</v>
      </c>
      <c r="K1722" s="12">
        <v>90.041799999999995</v>
      </c>
      <c r="L1722" s="12">
        <v>61.75</v>
      </c>
      <c r="M1722" s="12">
        <v>65.44</v>
      </c>
      <c r="O1722" s="6">
        <v>45961</v>
      </c>
      <c r="P1722" s="7">
        <f t="shared" si="393"/>
        <v>-2.8808255408159559E-3</v>
      </c>
      <c r="Q1722" s="7">
        <f t="shared" si="394"/>
        <v>2.6990645723827224E-2</v>
      </c>
      <c r="R1722" s="7">
        <f t="shared" si="395"/>
        <v>8.1359614625151067E-3</v>
      </c>
      <c r="S1722" s="7">
        <f t="shared" si="396"/>
        <v>1.2211073941737444E-2</v>
      </c>
      <c r="T1722" s="7">
        <f t="shared" si="397"/>
        <v>2.2664453917355717E-3</v>
      </c>
      <c r="U1722" s="7">
        <f t="shared" si="398"/>
        <v>-1.1593118031750112E-3</v>
      </c>
      <c r="V1722" s="7">
        <f t="shared" si="399"/>
        <v>2.7121693811305667E-2</v>
      </c>
      <c r="W1722" s="7">
        <f t="shared" si="400"/>
        <v>9.1176336446921417E-3</v>
      </c>
      <c r="X1722" s="7">
        <f t="shared" si="401"/>
        <v>3.5756080433118819E-3</v>
      </c>
      <c r="Y1722" s="7">
        <f t="shared" si="402"/>
        <v>2.1770037406040901E-4</v>
      </c>
      <c r="Z1722" s="7">
        <v>3.2750000000000001E-3</v>
      </c>
      <c r="AA1722" s="7">
        <f t="shared" si="403"/>
        <v>6.3358184490859238E-3</v>
      </c>
      <c r="AB1722" s="7">
        <f t="shared" si="404"/>
        <v>5.0555450457209451E-3</v>
      </c>
      <c r="AE1722" s="6">
        <v>45961</v>
      </c>
      <c r="AF1722" s="7">
        <v>17.440000000000001</v>
      </c>
      <c r="AG1722" s="7">
        <v>36.200000000000003</v>
      </c>
      <c r="AH1722" s="7">
        <v>66.61</v>
      </c>
      <c r="AI1722" s="7">
        <f t="shared" si="390"/>
        <v>3.6899999999999977</v>
      </c>
      <c r="AJ1722" s="7">
        <v>3.57</v>
      </c>
      <c r="AK1722" s="7">
        <v>31.122</v>
      </c>
      <c r="AL1722" s="7">
        <f t="shared" si="391"/>
        <v>27.552</v>
      </c>
      <c r="AM1722" s="7">
        <v>3.86</v>
      </c>
      <c r="AN1722" s="7">
        <v>3.6</v>
      </c>
      <c r="AO1722" s="7">
        <v>4.1100000000000003</v>
      </c>
      <c r="AP1722" s="7">
        <f t="shared" si="392"/>
        <v>0.51000000000000023</v>
      </c>
      <c r="AQ1722" s="7">
        <v>2.2999999999999998</v>
      </c>
      <c r="AR1722" s="7">
        <v>121.38590000000001</v>
      </c>
      <c r="AS1722" s="7">
        <v>3982.2</v>
      </c>
      <c r="AT1722" s="14">
        <v>323.291</v>
      </c>
      <c r="AU1722" s="14">
        <v>101.2075</v>
      </c>
      <c r="AV1722" s="14">
        <v>53.6</v>
      </c>
      <c r="AY1722" s="6">
        <v>45961</v>
      </c>
      <c r="AZ1722" s="12">
        <v>0</v>
      </c>
      <c r="BA1722" s="12">
        <v>0</v>
      </c>
      <c r="BB1722" s="12">
        <v>0</v>
      </c>
      <c r="BE1722" s="6">
        <v>45961</v>
      </c>
      <c r="BF1722" t="s">
        <v>60</v>
      </c>
      <c r="BG1722" s="52">
        <v>0</v>
      </c>
    </row>
    <row r="1723" spans="1:59" x14ac:dyDescent="0.2">
      <c r="A1723" s="6">
        <v>45964</v>
      </c>
      <c r="B1723" s="12">
        <v>112.0269</v>
      </c>
      <c r="C1723" s="12">
        <v>150.86279999999999</v>
      </c>
      <c r="D1723" s="12">
        <v>87.078100000000006</v>
      </c>
      <c r="E1723" s="12">
        <v>40.491399999999999</v>
      </c>
      <c r="F1723" s="12">
        <v>208.49969999999999</v>
      </c>
      <c r="G1723" s="12">
        <v>8.3254000000000001</v>
      </c>
      <c r="H1723" s="12">
        <v>23.494700000000002</v>
      </c>
      <c r="I1723" s="12">
        <v>61.267800000000001</v>
      </c>
      <c r="J1723" s="12">
        <v>16.193999999999999</v>
      </c>
      <c r="K1723" s="12">
        <v>90.054599999999994</v>
      </c>
      <c r="L1723" s="12">
        <v>61.79</v>
      </c>
      <c r="M1723" s="12">
        <v>65.790000000000006</v>
      </c>
      <c r="O1723" s="6">
        <v>45964</v>
      </c>
      <c r="P1723" s="7">
        <f t="shared" si="393"/>
        <v>-5.2607638888774151E-3</v>
      </c>
      <c r="Q1723" s="7">
        <f t="shared" si="394"/>
        <v>-2.3609019395257388E-2</v>
      </c>
      <c r="R1723" s="7">
        <f t="shared" si="395"/>
        <v>-3.2687242510488807E-3</v>
      </c>
      <c r="S1723" s="7">
        <f t="shared" si="396"/>
        <v>-6.820118510737402E-3</v>
      </c>
      <c r="T1723" s="7">
        <f t="shared" si="397"/>
        <v>-1.133742272389868E-2</v>
      </c>
      <c r="U1723" s="7">
        <f t="shared" si="398"/>
        <v>-2.4817406541366268E-2</v>
      </c>
      <c r="V1723" s="7">
        <f t="shared" si="399"/>
        <v>-3.2470276244092433E-2</v>
      </c>
      <c r="W1723" s="7">
        <f t="shared" si="400"/>
        <v>-1.296740958335109E-3</v>
      </c>
      <c r="X1723" s="7">
        <f t="shared" si="401"/>
        <v>0</v>
      </c>
      <c r="Y1723" s="7">
        <f t="shared" si="402"/>
        <v>1.4214609533058677E-4</v>
      </c>
      <c r="Z1723" s="7">
        <v>1.8749999999999999E-3</v>
      </c>
      <c r="AA1723" s="7">
        <f t="shared" si="403"/>
        <v>6.4756356480155034E-4</v>
      </c>
      <c r="AB1723" s="7">
        <f t="shared" si="404"/>
        <v>5.3341588034149243E-3</v>
      </c>
      <c r="AE1723" s="6">
        <v>45964</v>
      </c>
      <c r="AF1723" s="7">
        <v>17.170000000000002</v>
      </c>
      <c r="AG1723" s="7">
        <v>34.31</v>
      </c>
      <c r="AH1723" s="7">
        <v>67.23</v>
      </c>
      <c r="AI1723" s="7">
        <f t="shared" si="390"/>
        <v>4.0000000000000071</v>
      </c>
      <c r="AJ1723" s="7">
        <v>3.37</v>
      </c>
      <c r="AK1723" s="7">
        <v>31.741</v>
      </c>
      <c r="AL1723" s="7">
        <f t="shared" si="391"/>
        <v>28.370999999999999</v>
      </c>
      <c r="AM1723" s="7">
        <v>3.87</v>
      </c>
      <c r="AN1723" s="7">
        <v>3.6</v>
      </c>
      <c r="AO1723" s="7">
        <v>4.13</v>
      </c>
      <c r="AP1723" s="7">
        <f t="shared" si="392"/>
        <v>0.5299999999999998</v>
      </c>
      <c r="AQ1723" s="7">
        <v>2.31</v>
      </c>
      <c r="AR1723" s="7">
        <v>121.4512</v>
      </c>
      <c r="AS1723" s="7">
        <v>4000.3</v>
      </c>
      <c r="AT1723" s="14">
        <v>323.291</v>
      </c>
      <c r="AU1723" s="14">
        <v>101.2075</v>
      </c>
      <c r="AV1723" s="14">
        <v>53.6</v>
      </c>
      <c r="AY1723" s="6">
        <v>45964</v>
      </c>
      <c r="AZ1723" s="12">
        <v>0</v>
      </c>
      <c r="BA1723" s="12">
        <v>0</v>
      </c>
      <c r="BB1723" s="12">
        <v>0</v>
      </c>
      <c r="BE1723" s="6">
        <v>45964</v>
      </c>
      <c r="BF1723" t="s">
        <v>60</v>
      </c>
      <c r="BG1723" s="52">
        <v>0</v>
      </c>
    </row>
    <row r="1724" spans="1:59" x14ac:dyDescent="0.2">
      <c r="A1724" s="6">
        <v>45965</v>
      </c>
      <c r="B1724" s="12">
        <v>112.4011</v>
      </c>
      <c r="C1724" s="12">
        <v>150.22620000000001</v>
      </c>
      <c r="D1724" s="12">
        <v>86.429199999999994</v>
      </c>
      <c r="E1724" s="12">
        <v>39.660200000000003</v>
      </c>
      <c r="F1724" s="12">
        <v>205.65479999999999</v>
      </c>
      <c r="G1724" s="12">
        <v>7.9370000000000003</v>
      </c>
      <c r="H1724" s="12">
        <v>22.5642</v>
      </c>
      <c r="I1724" s="12">
        <v>60.392800000000001</v>
      </c>
      <c r="J1724" s="12">
        <v>15.9245</v>
      </c>
      <c r="K1724" s="12">
        <v>90.064400000000006</v>
      </c>
      <c r="L1724" s="12">
        <v>61.38</v>
      </c>
      <c r="M1724" s="12">
        <v>65.040000000000006</v>
      </c>
      <c r="O1724" s="6">
        <v>45965</v>
      </c>
      <c r="P1724" s="7">
        <f t="shared" si="393"/>
        <v>3.3347028603043292E-3</v>
      </c>
      <c r="Q1724" s="7">
        <f t="shared" si="394"/>
        <v>-4.2286563017253434E-3</v>
      </c>
      <c r="R1724" s="7">
        <f t="shared" si="395"/>
        <v>-7.4798354349579956E-3</v>
      </c>
      <c r="S1724" s="7">
        <f t="shared" si="396"/>
        <v>-2.0741439941663543E-2</v>
      </c>
      <c r="T1724" s="7">
        <f t="shared" si="397"/>
        <v>-1.3738567357575834E-2</v>
      </c>
      <c r="U1724" s="7">
        <f t="shared" si="398"/>
        <v>-4.7775712651546516E-2</v>
      </c>
      <c r="V1724" s="7">
        <f t="shared" si="399"/>
        <v>-4.0410284283972316E-2</v>
      </c>
      <c r="W1724" s="7">
        <f t="shared" si="400"/>
        <v>-1.4384526912935517E-2</v>
      </c>
      <c r="X1724" s="7">
        <f t="shared" si="401"/>
        <v>-1.6781999472851403E-2</v>
      </c>
      <c r="Y1724" s="7">
        <f t="shared" si="402"/>
        <v>1.0881694890255925E-4</v>
      </c>
      <c r="Z1724" s="7">
        <v>-1.1924000000000001E-2</v>
      </c>
      <c r="AA1724" s="7">
        <f t="shared" si="403"/>
        <v>-6.6574898812979833E-3</v>
      </c>
      <c r="AB1724" s="7">
        <f t="shared" si="404"/>
        <v>-1.1465385858351381E-2</v>
      </c>
      <c r="AE1724" s="6">
        <v>45965</v>
      </c>
      <c r="AF1724" s="7">
        <v>19</v>
      </c>
      <c r="AG1724" s="7">
        <v>34.270000000000003</v>
      </c>
      <c r="AH1724" s="7">
        <v>68.02</v>
      </c>
      <c r="AI1724" s="7">
        <f t="shared" si="390"/>
        <v>3.6600000000000037</v>
      </c>
      <c r="AJ1724" s="7">
        <v>3.35</v>
      </c>
      <c r="AK1724" s="7">
        <v>32.551000000000002</v>
      </c>
      <c r="AL1724" s="7">
        <f t="shared" si="391"/>
        <v>29.201000000000001</v>
      </c>
      <c r="AM1724" s="7">
        <v>3.87</v>
      </c>
      <c r="AN1724" s="7">
        <v>3.58</v>
      </c>
      <c r="AO1724" s="7">
        <v>4.0999999999999996</v>
      </c>
      <c r="AP1724" s="7">
        <f t="shared" si="392"/>
        <v>0.51999999999999957</v>
      </c>
      <c r="AQ1724" s="7">
        <v>2.29</v>
      </c>
      <c r="AR1724" s="7">
        <v>121.8271</v>
      </c>
      <c r="AS1724" s="7">
        <v>3947.7</v>
      </c>
      <c r="AT1724" s="14">
        <v>323.291</v>
      </c>
      <c r="AU1724" s="14">
        <v>101.2075</v>
      </c>
      <c r="AV1724" s="14">
        <v>53.6</v>
      </c>
      <c r="AY1724" s="6">
        <v>45965</v>
      </c>
      <c r="AZ1724" s="12">
        <v>0</v>
      </c>
      <c r="BA1724" s="12">
        <v>0</v>
      </c>
      <c r="BB1724" s="12">
        <v>0</v>
      </c>
      <c r="BE1724" s="6">
        <v>45965</v>
      </c>
      <c r="BF1724" t="s">
        <v>60</v>
      </c>
      <c r="BG1724" s="52">
        <v>0</v>
      </c>
    </row>
    <row r="1725" spans="1:59" x14ac:dyDescent="0.2">
      <c r="A1725" s="6">
        <v>45966</v>
      </c>
      <c r="B1725" s="12">
        <v>111.9481</v>
      </c>
      <c r="C1725" s="12">
        <v>149.51130000000001</v>
      </c>
      <c r="D1725" s="12">
        <v>86.222700000000003</v>
      </c>
      <c r="E1725" s="12">
        <v>39.333599999999997</v>
      </c>
      <c r="F1725" s="12">
        <v>204.54079999999999</v>
      </c>
      <c r="G1725" s="12">
        <v>7.718</v>
      </c>
      <c r="H1725" s="12">
        <v>22.6127</v>
      </c>
      <c r="I1725" s="12">
        <v>60.949599999999997</v>
      </c>
      <c r="J1725" s="12">
        <v>16.270900000000001</v>
      </c>
      <c r="K1725" s="12">
        <v>90.074299999999994</v>
      </c>
      <c r="L1725" s="12">
        <v>60.4</v>
      </c>
      <c r="M1725" s="12">
        <v>63.54</v>
      </c>
      <c r="O1725" s="6">
        <v>45966</v>
      </c>
      <c r="P1725" s="7">
        <f t="shared" si="393"/>
        <v>-4.0383528502702902E-3</v>
      </c>
      <c r="Q1725" s="7">
        <f t="shared" si="394"/>
        <v>-4.7701829474621994E-3</v>
      </c>
      <c r="R1725" s="7">
        <f t="shared" si="395"/>
        <v>-2.3920976075944489E-3</v>
      </c>
      <c r="S1725" s="7">
        <f t="shared" si="396"/>
        <v>-8.2690505076916474E-3</v>
      </c>
      <c r="T1725" s="7">
        <f t="shared" si="397"/>
        <v>-5.4315684456960871E-3</v>
      </c>
      <c r="U1725" s="7">
        <f t="shared" si="398"/>
        <v>-2.7980106993311507E-2</v>
      </c>
      <c r="V1725" s="7">
        <f t="shared" si="399"/>
        <v>2.1471158327602559E-3</v>
      </c>
      <c r="W1725" s="7">
        <f t="shared" si="400"/>
        <v>9.1774006121480723E-3</v>
      </c>
      <c r="X1725" s="7">
        <f t="shared" si="401"/>
        <v>2.1519432443469461E-2</v>
      </c>
      <c r="Y1725" s="7">
        <f t="shared" si="402"/>
        <v>1.099153042623552E-4</v>
      </c>
      <c r="Z1725" s="7">
        <v>3.4589999999999998E-3</v>
      </c>
      <c r="AA1725" s="7">
        <f t="shared" si="403"/>
        <v>-1.6094944250820913E-2</v>
      </c>
      <c r="AB1725" s="7">
        <f t="shared" si="404"/>
        <v>-2.3332836398185137E-2</v>
      </c>
      <c r="AE1725" s="6">
        <v>45966</v>
      </c>
      <c r="AF1725" s="7">
        <v>18.010000000000002</v>
      </c>
      <c r="AG1725" s="7">
        <v>33.69</v>
      </c>
      <c r="AH1725" s="7">
        <v>72.42</v>
      </c>
      <c r="AI1725" s="7">
        <f t="shared" si="390"/>
        <v>3.1400000000000006</v>
      </c>
      <c r="AJ1725" s="7">
        <v>3.51</v>
      </c>
      <c r="AK1725" s="7">
        <v>31.818999999999999</v>
      </c>
      <c r="AL1725" s="7">
        <f t="shared" si="391"/>
        <v>28.308999999999997</v>
      </c>
      <c r="AM1725" s="7">
        <v>3.87</v>
      </c>
      <c r="AN1725" s="7">
        <v>3.63</v>
      </c>
      <c r="AO1725" s="7">
        <v>4.17</v>
      </c>
      <c r="AP1725" s="7">
        <f t="shared" si="392"/>
        <v>0.54</v>
      </c>
      <c r="AQ1725" s="7">
        <v>2.2999999999999998</v>
      </c>
      <c r="AR1725" s="7">
        <v>121.84820000000001</v>
      </c>
      <c r="AS1725" s="7">
        <v>3980.3</v>
      </c>
      <c r="AT1725" s="14">
        <v>323.291</v>
      </c>
      <c r="AU1725" s="14">
        <v>101.2075</v>
      </c>
      <c r="AV1725" s="14">
        <v>53.6</v>
      </c>
      <c r="AY1725" s="6">
        <v>45966</v>
      </c>
      <c r="AZ1725" s="12">
        <v>0</v>
      </c>
      <c r="BA1725" s="12">
        <v>0</v>
      </c>
      <c r="BB1725" s="12">
        <v>0</v>
      </c>
      <c r="BE1725" s="6">
        <v>45966</v>
      </c>
      <c r="BF1725" t="s">
        <v>60</v>
      </c>
      <c r="BG1725" s="52">
        <v>0</v>
      </c>
    </row>
    <row r="1726" spans="1:59" x14ac:dyDescent="0.2">
      <c r="A1726" s="6">
        <v>45967</v>
      </c>
      <c r="B1726" s="12">
        <v>112.7556</v>
      </c>
      <c r="C1726" s="12">
        <v>149.78550000000001</v>
      </c>
      <c r="D1726" s="12">
        <v>84.217100000000002</v>
      </c>
      <c r="E1726" s="12">
        <v>39.877899999999997</v>
      </c>
      <c r="F1726" s="12">
        <v>206.9281</v>
      </c>
      <c r="G1726" s="12">
        <v>7.718</v>
      </c>
      <c r="H1726" s="12">
        <v>22.9907</v>
      </c>
      <c r="I1726" s="12">
        <v>62.838700000000003</v>
      </c>
      <c r="J1726" s="12">
        <v>16.232399999999998</v>
      </c>
      <c r="K1726" s="12">
        <v>90.084100000000007</v>
      </c>
      <c r="L1726" s="12">
        <v>60.24</v>
      </c>
      <c r="M1726" s="12">
        <v>63.41</v>
      </c>
      <c r="O1726" s="6">
        <v>45967</v>
      </c>
      <c r="P1726" s="7">
        <f t="shared" si="393"/>
        <v>7.1872735168663701E-3</v>
      </c>
      <c r="Q1726" s="7">
        <f t="shared" si="394"/>
        <v>1.8322954118751575E-3</v>
      </c>
      <c r="R1726" s="7">
        <f t="shared" si="395"/>
        <v>-2.3535495554046465E-2</v>
      </c>
      <c r="S1726" s="7">
        <f t="shared" si="396"/>
        <v>1.3743170297645872E-2</v>
      </c>
      <c r="T1726" s="7">
        <f t="shared" si="397"/>
        <v>1.1603923347021464E-2</v>
      </c>
      <c r="U1726" s="7">
        <f t="shared" si="398"/>
        <v>0</v>
      </c>
      <c r="V1726" s="7">
        <f t="shared" si="399"/>
        <v>1.6578090984576407E-2</v>
      </c>
      <c r="W1726" s="7">
        <f t="shared" si="400"/>
        <v>3.0523832563827843E-2</v>
      </c>
      <c r="X1726" s="7">
        <f t="shared" si="401"/>
        <v>-2.3689913335293235E-3</v>
      </c>
      <c r="Y1726" s="7">
        <f t="shared" si="402"/>
        <v>1.087931510235446E-4</v>
      </c>
      <c r="Z1726" s="7">
        <v>-1.0787E-2</v>
      </c>
      <c r="AA1726" s="7">
        <f t="shared" si="403"/>
        <v>-2.652521449131117E-3</v>
      </c>
      <c r="AB1726" s="7">
        <f t="shared" si="404"/>
        <v>-2.0480511294299051E-3</v>
      </c>
      <c r="AE1726" s="6">
        <v>45967</v>
      </c>
      <c r="AF1726" s="7">
        <v>19.5</v>
      </c>
      <c r="AG1726" s="7">
        <v>33.76</v>
      </c>
      <c r="AH1726" s="7">
        <v>72.44</v>
      </c>
      <c r="AI1726" s="7">
        <f t="shared" si="390"/>
        <v>3.1699999999999946</v>
      </c>
      <c r="AJ1726" s="7">
        <v>3.71</v>
      </c>
      <c r="AK1726" s="7">
        <v>31.547999999999998</v>
      </c>
      <c r="AL1726" s="7">
        <f t="shared" si="391"/>
        <v>27.837999999999997</v>
      </c>
      <c r="AM1726" s="7">
        <v>3.87</v>
      </c>
      <c r="AN1726" s="7">
        <v>3.57</v>
      </c>
      <c r="AO1726" s="7">
        <v>4.1100000000000003</v>
      </c>
      <c r="AP1726" s="7">
        <f t="shared" si="392"/>
        <v>0.54000000000000048</v>
      </c>
      <c r="AQ1726" s="7">
        <v>2.2799999999999998</v>
      </c>
      <c r="AR1726" s="7">
        <v>121.6948</v>
      </c>
      <c r="AS1726" s="7">
        <v>3979.8998999999999</v>
      </c>
      <c r="AT1726" s="14">
        <v>323.291</v>
      </c>
      <c r="AU1726" s="14">
        <v>101.2075</v>
      </c>
      <c r="AV1726" s="14">
        <v>53.6</v>
      </c>
      <c r="AY1726" s="6">
        <v>45967</v>
      </c>
      <c r="AZ1726" s="12">
        <v>0</v>
      </c>
      <c r="BA1726" s="12">
        <v>0</v>
      </c>
      <c r="BB1726" s="12">
        <v>0</v>
      </c>
      <c r="BE1726" s="6">
        <v>45967</v>
      </c>
      <c r="BF1726" t="s">
        <v>60</v>
      </c>
      <c r="BG1726" s="52">
        <v>0</v>
      </c>
    </row>
    <row r="1727" spans="1:59" x14ac:dyDescent="0.2">
      <c r="A1727" s="6">
        <v>45968</v>
      </c>
      <c r="B1727" s="12">
        <v>115.4342</v>
      </c>
      <c r="C1727" s="12">
        <v>151.82259999999999</v>
      </c>
      <c r="D1727" s="12">
        <v>85.367400000000004</v>
      </c>
      <c r="E1727" s="12">
        <v>40.877299999999998</v>
      </c>
      <c r="F1727" s="12">
        <v>207.352</v>
      </c>
      <c r="G1727" s="12">
        <v>7.9569999999999999</v>
      </c>
      <c r="H1727" s="12">
        <v>22.932500000000001</v>
      </c>
      <c r="I1727" s="12">
        <v>63.604300000000002</v>
      </c>
      <c r="J1727" s="12">
        <v>16.146999999999998</v>
      </c>
      <c r="K1727" s="12">
        <v>90.113699999999994</v>
      </c>
      <c r="L1727" s="12">
        <v>60.54</v>
      </c>
      <c r="M1727" s="12">
        <v>63.72</v>
      </c>
      <c r="O1727" s="6">
        <v>45968</v>
      </c>
      <c r="P1727" s="7">
        <f t="shared" si="393"/>
        <v>2.347802609800578E-2</v>
      </c>
      <c r="Q1727" s="7">
        <f t="shared" si="394"/>
        <v>1.3508463314914718E-2</v>
      </c>
      <c r="R1727" s="7">
        <f t="shared" si="395"/>
        <v>1.3566306380136114E-2</v>
      </c>
      <c r="S1727" s="7">
        <f t="shared" si="396"/>
        <v>2.4752611014284241E-2</v>
      </c>
      <c r="T1727" s="7">
        <f t="shared" si="397"/>
        <v>2.0464422401099904E-3</v>
      </c>
      <c r="U1727" s="7">
        <f t="shared" si="398"/>
        <v>3.0496781279970676E-2</v>
      </c>
      <c r="V1727" s="7">
        <f t="shared" si="399"/>
        <v>-2.5346679307635929E-3</v>
      </c>
      <c r="W1727" s="7">
        <f t="shared" si="400"/>
        <v>1.2109952410296672E-2</v>
      </c>
      <c r="X1727" s="7">
        <f t="shared" si="401"/>
        <v>-5.2749710015274802E-3</v>
      </c>
      <c r="Y1727" s="7">
        <f t="shared" si="402"/>
        <v>3.2852787621389572E-4</v>
      </c>
      <c r="Z1727" s="7">
        <v>9.8400000000000007E-4</v>
      </c>
      <c r="AA1727" s="7">
        <f t="shared" si="403"/>
        <v>4.9677201019344471E-3</v>
      </c>
      <c r="AB1727" s="7">
        <f t="shared" si="404"/>
        <v>4.8769073299076687E-3</v>
      </c>
      <c r="AE1727" s="6">
        <v>45968</v>
      </c>
      <c r="AF1727" s="7">
        <v>19.079999999999998</v>
      </c>
      <c r="AG1727" s="7">
        <v>33.33</v>
      </c>
      <c r="AH1727" s="7">
        <v>74.41</v>
      </c>
      <c r="AI1727" s="7">
        <f t="shared" si="390"/>
        <v>3.1799999999999997</v>
      </c>
      <c r="AJ1727" s="7">
        <v>3.76</v>
      </c>
      <c r="AK1727" s="7">
        <v>31.201000000000001</v>
      </c>
      <c r="AL1727" s="7">
        <f t="shared" si="391"/>
        <v>27.441000000000003</v>
      </c>
      <c r="AM1727" s="7">
        <v>3.87</v>
      </c>
      <c r="AN1727" s="7">
        <v>3.55</v>
      </c>
      <c r="AO1727" s="7">
        <v>4.1100000000000003</v>
      </c>
      <c r="AP1727" s="7">
        <f t="shared" si="392"/>
        <v>0.5600000000000005</v>
      </c>
      <c r="AQ1727" s="7">
        <v>2.2799999999999998</v>
      </c>
      <c r="AR1727" s="7">
        <v>121.38800000000001</v>
      </c>
      <c r="AS1727" s="7">
        <v>3999.3998999999999</v>
      </c>
      <c r="AT1727" s="14">
        <v>323.291</v>
      </c>
      <c r="AU1727" s="14">
        <v>101.2075</v>
      </c>
      <c r="AV1727" s="14">
        <v>53.6</v>
      </c>
      <c r="AY1727" s="6">
        <v>45968</v>
      </c>
      <c r="AZ1727" s="12">
        <v>0</v>
      </c>
      <c r="BA1727" s="12">
        <v>0</v>
      </c>
      <c r="BB1727" s="12">
        <v>0</v>
      </c>
      <c r="BE1727" s="6">
        <v>45968</v>
      </c>
      <c r="BF1727" t="s">
        <v>60</v>
      </c>
      <c r="BG1727" s="52">
        <v>0</v>
      </c>
    </row>
    <row r="1728" spans="1:59" x14ac:dyDescent="0.2">
      <c r="A1728" s="6">
        <v>45971</v>
      </c>
      <c r="B1728" s="12">
        <v>116.419</v>
      </c>
      <c r="C1728" s="12">
        <v>152.43960000000001</v>
      </c>
      <c r="D1728" s="12">
        <v>86.743799999999993</v>
      </c>
      <c r="E1728" s="12">
        <v>41.362200000000001</v>
      </c>
      <c r="F1728" s="12">
        <v>210.9923</v>
      </c>
      <c r="G1728" s="12">
        <v>8.4549000000000003</v>
      </c>
      <c r="H1728" s="12">
        <v>23.359000000000002</v>
      </c>
      <c r="I1728" s="12">
        <v>64.151200000000003</v>
      </c>
      <c r="J1728" s="12">
        <v>16.3826</v>
      </c>
      <c r="K1728" s="12">
        <v>90.133300000000006</v>
      </c>
      <c r="L1728" s="12">
        <v>60.94</v>
      </c>
      <c r="M1728" s="12">
        <v>63.01</v>
      </c>
      <c r="O1728" s="6">
        <v>45971</v>
      </c>
      <c r="P1728" s="7">
        <f t="shared" si="393"/>
        <v>8.4950815641074377E-3</v>
      </c>
      <c r="Q1728" s="7">
        <f t="shared" si="394"/>
        <v>4.0557180336220876E-3</v>
      </c>
      <c r="R1728" s="7">
        <f t="shared" si="395"/>
        <v>1.599465163740104E-2</v>
      </c>
      <c r="S1728" s="7">
        <f t="shared" si="396"/>
        <v>1.1792523527398237E-2</v>
      </c>
      <c r="T1728" s="7">
        <f t="shared" si="397"/>
        <v>1.7403807746429967E-2</v>
      </c>
      <c r="U1728" s="7">
        <f t="shared" si="398"/>
        <v>6.0694110564090797E-2</v>
      </c>
      <c r="V1728" s="7">
        <f t="shared" si="399"/>
        <v>1.8427230422876667E-2</v>
      </c>
      <c r="W1728" s="7">
        <f t="shared" si="400"/>
        <v>8.5617189206187785E-3</v>
      </c>
      <c r="X1728" s="7">
        <f t="shared" si="401"/>
        <v>1.4485522087870994E-2</v>
      </c>
      <c r="Y1728" s="7">
        <f t="shared" si="402"/>
        <v>2.1747934864126166E-4</v>
      </c>
      <c r="Z1728" s="7">
        <v>1.5484E-2</v>
      </c>
      <c r="AA1728" s="7">
        <f t="shared" si="403"/>
        <v>6.5854699639903867E-3</v>
      </c>
      <c r="AB1728" s="7">
        <f t="shared" si="404"/>
        <v>-1.1205041087883711E-2</v>
      </c>
      <c r="AE1728" s="6">
        <v>45971</v>
      </c>
      <c r="AF1728" s="7">
        <v>17.600000000000001</v>
      </c>
      <c r="AG1728" s="7">
        <v>32.119999999999997</v>
      </c>
      <c r="AH1728" s="7">
        <v>78.86</v>
      </c>
      <c r="AI1728" s="7">
        <f t="shared" si="390"/>
        <v>2.0700000000000003</v>
      </c>
      <c r="AJ1728" s="7">
        <v>3.8</v>
      </c>
      <c r="AK1728" s="7">
        <v>31.071000000000002</v>
      </c>
      <c r="AL1728" s="7">
        <f t="shared" si="391"/>
        <v>27.271000000000001</v>
      </c>
      <c r="AM1728" s="7">
        <v>3.87</v>
      </c>
      <c r="AN1728" s="7">
        <v>3.58</v>
      </c>
      <c r="AO1728" s="7">
        <v>4.13</v>
      </c>
      <c r="AP1728" s="7">
        <f t="shared" si="392"/>
        <v>0.54999999999999982</v>
      </c>
      <c r="AQ1728" s="7">
        <v>2.29</v>
      </c>
      <c r="AR1728" s="7">
        <v>121.2984</v>
      </c>
      <c r="AS1728" s="7">
        <v>4111.7997999999998</v>
      </c>
      <c r="AT1728" s="14">
        <v>323.291</v>
      </c>
      <c r="AU1728" s="14">
        <v>101.2075</v>
      </c>
      <c r="AV1728" s="14">
        <v>53.6</v>
      </c>
      <c r="AY1728" s="6">
        <v>45971</v>
      </c>
      <c r="AZ1728" s="12">
        <v>0</v>
      </c>
      <c r="BA1728" s="12">
        <v>0</v>
      </c>
      <c r="BB1728" s="12">
        <v>0</v>
      </c>
      <c r="BE1728" s="6">
        <v>45971</v>
      </c>
      <c r="BF1728" t="s">
        <v>60</v>
      </c>
      <c r="BG1728" s="52">
        <v>0</v>
      </c>
    </row>
    <row r="1729" spans="1:59" x14ac:dyDescent="0.2">
      <c r="A1729" s="6">
        <v>45972</v>
      </c>
      <c r="B1729" s="12">
        <v>117.9552</v>
      </c>
      <c r="C1729" s="12">
        <v>153.01740000000001</v>
      </c>
      <c r="D1729" s="12">
        <v>89.162400000000005</v>
      </c>
      <c r="E1729" s="12">
        <v>41.4116</v>
      </c>
      <c r="F1729" s="12">
        <v>211.44110000000001</v>
      </c>
      <c r="G1729" s="12">
        <v>7.4988999999999999</v>
      </c>
      <c r="H1729" s="12">
        <v>23.359000000000002</v>
      </c>
      <c r="I1729" s="12">
        <v>62.242100000000001</v>
      </c>
      <c r="J1729" s="12">
        <v>16.392399999999999</v>
      </c>
      <c r="K1729" s="12">
        <v>90.123500000000007</v>
      </c>
      <c r="L1729" s="12"/>
      <c r="M1729" s="12">
        <v>63.86</v>
      </c>
      <c r="O1729" s="6">
        <v>45972</v>
      </c>
      <c r="P1729" s="7">
        <f t="shared" si="393"/>
        <v>1.3109139141943655E-2</v>
      </c>
      <c r="Q1729" s="7">
        <f t="shared" si="394"/>
        <v>3.7831883973679257E-3</v>
      </c>
      <c r="R1729" s="7">
        <f t="shared" si="395"/>
        <v>2.7500479523540854E-2</v>
      </c>
      <c r="S1729" s="7">
        <f t="shared" si="396"/>
        <v>1.1936145462713293E-3</v>
      </c>
      <c r="T1729" s="7">
        <f t="shared" si="397"/>
        <v>2.1248327848024605E-3</v>
      </c>
      <c r="U1729" s="7">
        <f t="shared" si="398"/>
        <v>-0.11998981184049788</v>
      </c>
      <c r="V1729" s="7">
        <f t="shared" si="399"/>
        <v>0</v>
      </c>
      <c r="W1729" s="7">
        <f t="shared" si="400"/>
        <v>-3.0211177383290815E-2</v>
      </c>
      <c r="X1729" s="7">
        <f t="shared" si="401"/>
        <v>5.9801679890515605E-4</v>
      </c>
      <c r="Y1729" s="7">
        <f t="shared" si="402"/>
        <v>-1.0873376216217477E-4</v>
      </c>
      <c r="Z1729" s="7">
        <v>2.287E-3</v>
      </c>
      <c r="AA1729" s="7" t="str">
        <f t="shared" si="403"/>
        <v/>
      </c>
      <c r="AB1729" s="7">
        <f t="shared" si="404"/>
        <v>1.33997433326718E-2</v>
      </c>
      <c r="AE1729" s="6">
        <v>45972</v>
      </c>
      <c r="AF1729" s="7">
        <v>17.28</v>
      </c>
      <c r="AG1729" s="7">
        <v>32.020000000000003</v>
      </c>
      <c r="AH1729" s="7"/>
      <c r="AI1729" s="7" t="str">
        <f t="shared" si="390"/>
        <v/>
      </c>
      <c r="AJ1729" s="7"/>
      <c r="AK1729" s="7">
        <v>31.102</v>
      </c>
      <c r="AL1729" s="7" t="str">
        <f t="shared" si="391"/>
        <v/>
      </c>
      <c r="AM1729" s="7">
        <v>3.87</v>
      </c>
      <c r="AN1729" s="7"/>
      <c r="AO1729" s="7"/>
      <c r="AP1729" s="7" t="str">
        <f t="shared" si="392"/>
        <v/>
      </c>
      <c r="AQ1729" s="7"/>
      <c r="AR1729" s="7"/>
      <c r="AS1729" s="7">
        <v>4106.7997999999998</v>
      </c>
      <c r="AT1729" s="14">
        <v>323.291</v>
      </c>
      <c r="AU1729" s="14">
        <v>101.2075</v>
      </c>
      <c r="AV1729" s="14">
        <v>53.6</v>
      </c>
      <c r="AY1729" s="6">
        <v>45972</v>
      </c>
      <c r="AZ1729" s="12">
        <v>0</v>
      </c>
      <c r="BA1729" s="12">
        <v>0</v>
      </c>
      <c r="BB1729" s="12">
        <v>0</v>
      </c>
      <c r="BE1729" s="6">
        <v>45972</v>
      </c>
      <c r="BF1729" t="s">
        <v>60</v>
      </c>
      <c r="BG1729" s="52">
        <v>0</v>
      </c>
    </row>
    <row r="1730" spans="1:59" x14ac:dyDescent="0.2">
      <c r="A1730" s="6">
        <v>45973</v>
      </c>
      <c r="B1730" s="12">
        <v>116.3205</v>
      </c>
      <c r="C1730" s="12">
        <v>150.15770000000001</v>
      </c>
      <c r="D1730" s="12">
        <v>87.569699999999997</v>
      </c>
      <c r="E1730" s="12">
        <v>41.4908</v>
      </c>
      <c r="F1730" s="12">
        <v>212.9871</v>
      </c>
      <c r="G1730" s="12">
        <v>8.0963999999999992</v>
      </c>
      <c r="H1730" s="12">
        <v>24.114999999999998</v>
      </c>
      <c r="I1730" s="12">
        <v>62.659799999999997</v>
      </c>
      <c r="J1730" s="12">
        <v>16.274699999999999</v>
      </c>
      <c r="K1730" s="12">
        <v>90.133300000000006</v>
      </c>
      <c r="L1730" s="12">
        <v>59.3</v>
      </c>
      <c r="M1730" s="12">
        <v>61.88</v>
      </c>
      <c r="O1730" s="6">
        <v>45973</v>
      </c>
      <c r="P1730" s="7">
        <f t="shared" si="393"/>
        <v>-1.395557909632144E-2</v>
      </c>
      <c r="Q1730" s="7">
        <f t="shared" si="394"/>
        <v>-1.8865565250636304E-2</v>
      </c>
      <c r="R1730" s="7">
        <f t="shared" si="395"/>
        <v>-1.802437835829087E-2</v>
      </c>
      <c r="S1730" s="7">
        <f t="shared" si="396"/>
        <v>1.9106810923357933E-3</v>
      </c>
      <c r="T1730" s="7">
        <f t="shared" si="397"/>
        <v>7.2851277911159477E-3</v>
      </c>
      <c r="U1730" s="7">
        <f t="shared" si="398"/>
        <v>7.6663175320252033E-2</v>
      </c>
      <c r="V1730" s="7">
        <f t="shared" si="399"/>
        <v>3.1851704696384778E-2</v>
      </c>
      <c r="W1730" s="7">
        <f t="shared" si="400"/>
        <v>6.6884740291935892E-3</v>
      </c>
      <c r="X1730" s="7">
        <f t="shared" si="401"/>
        <v>-7.2060580412437623E-3</v>
      </c>
      <c r="Y1730" s="7">
        <f t="shared" si="402"/>
        <v>1.0873376216212785E-4</v>
      </c>
      <c r="Z1730" s="7">
        <v>5.5599999999999996E-4</v>
      </c>
      <c r="AA1730" s="7" t="str">
        <f t="shared" si="403"/>
        <v/>
      </c>
      <c r="AB1730" s="7">
        <f t="shared" si="404"/>
        <v>-3.1496161581770495E-2</v>
      </c>
      <c r="AE1730" s="6">
        <v>45973</v>
      </c>
      <c r="AF1730" s="7">
        <v>17.510000000000002</v>
      </c>
      <c r="AG1730" s="7">
        <v>33</v>
      </c>
      <c r="AH1730" s="7">
        <v>81.12</v>
      </c>
      <c r="AI1730" s="7">
        <f t="shared" si="390"/>
        <v>2.5800000000000054</v>
      </c>
      <c r="AJ1730" s="7">
        <v>3.6</v>
      </c>
      <c r="AK1730" s="7">
        <v>30.933</v>
      </c>
      <c r="AL1730" s="7">
        <f t="shared" si="391"/>
        <v>27.332999999999998</v>
      </c>
      <c r="AM1730" s="7">
        <v>3.87</v>
      </c>
      <c r="AN1730" s="7">
        <v>3.56</v>
      </c>
      <c r="AO1730" s="7">
        <v>4.08</v>
      </c>
      <c r="AP1730" s="7">
        <f t="shared" si="392"/>
        <v>0.52</v>
      </c>
      <c r="AQ1730" s="7">
        <v>2.27</v>
      </c>
      <c r="AR1730" s="7">
        <v>121.0458</v>
      </c>
      <c r="AS1730" s="7">
        <v>4204.3999000000003</v>
      </c>
      <c r="AT1730" s="14">
        <v>323.291</v>
      </c>
      <c r="AU1730" s="14">
        <v>101.2075</v>
      </c>
      <c r="AV1730" s="14">
        <v>53.6</v>
      </c>
      <c r="AY1730" s="6">
        <v>45973</v>
      </c>
      <c r="AZ1730" s="12">
        <v>0</v>
      </c>
      <c r="BA1730" s="12">
        <v>0</v>
      </c>
      <c r="BB1730" s="12">
        <v>0</v>
      </c>
      <c r="BE1730" s="6">
        <v>45973</v>
      </c>
      <c r="BF1730" t="s">
        <v>60</v>
      </c>
      <c r="BG1730" s="52">
        <v>0</v>
      </c>
    </row>
    <row r="1731" spans="1:59" x14ac:dyDescent="0.2">
      <c r="A1731" s="6">
        <v>45974</v>
      </c>
      <c r="B1731" s="12">
        <v>116.9803</v>
      </c>
      <c r="C1731" s="12">
        <v>152.37100000000001</v>
      </c>
      <c r="D1731" s="12">
        <v>87.913799999999995</v>
      </c>
      <c r="E1731" s="12">
        <v>41.579900000000002</v>
      </c>
      <c r="F1731" s="12">
        <v>212.73769999999999</v>
      </c>
      <c r="G1731" s="12">
        <v>7.8274999999999997</v>
      </c>
      <c r="H1731" s="12">
        <v>24.279800000000002</v>
      </c>
      <c r="I1731" s="12">
        <v>61.406999999999996</v>
      </c>
      <c r="J1731" s="12">
        <v>16.323699999999999</v>
      </c>
      <c r="K1731" s="12">
        <v>90.143199999999993</v>
      </c>
      <c r="L1731" s="12">
        <v>59.54</v>
      </c>
      <c r="M1731" s="12">
        <v>62.14</v>
      </c>
      <c r="O1731" s="6">
        <v>45974</v>
      </c>
      <c r="P1731" s="7">
        <f t="shared" si="393"/>
        <v>5.6562322896351784E-3</v>
      </c>
      <c r="Q1731" s="7">
        <f t="shared" si="394"/>
        <v>1.4632261265698859E-2</v>
      </c>
      <c r="R1731" s="7">
        <f t="shared" si="395"/>
        <v>3.9217412579866089E-3</v>
      </c>
      <c r="S1731" s="7">
        <f t="shared" si="396"/>
        <v>2.1451615110442443E-3</v>
      </c>
      <c r="T1731" s="7">
        <f t="shared" si="397"/>
        <v>-1.1716490490127061E-3</v>
      </c>
      <c r="U1731" s="7">
        <f t="shared" si="398"/>
        <v>-3.3776344220819175E-2</v>
      </c>
      <c r="V1731" s="7">
        <f t="shared" si="399"/>
        <v>6.8106754041463982E-3</v>
      </c>
      <c r="W1731" s="7">
        <f t="shared" si="400"/>
        <v>-2.0196258520527897E-2</v>
      </c>
      <c r="X1731" s="7">
        <f t="shared" si="401"/>
        <v>3.0062847811016752E-3</v>
      </c>
      <c r="Y1731" s="7">
        <f t="shared" si="402"/>
        <v>1.0983128705008541E-4</v>
      </c>
      <c r="Z1731" s="7">
        <v>-1.6733000000000001E-2</v>
      </c>
      <c r="AA1731" s="7">
        <f t="shared" si="403"/>
        <v>4.0390495839505748E-3</v>
      </c>
      <c r="AB1731" s="7">
        <f t="shared" si="404"/>
        <v>4.1928782600359578E-3</v>
      </c>
      <c r="AE1731" s="6">
        <v>45974</v>
      </c>
      <c r="AF1731" s="7">
        <v>20</v>
      </c>
      <c r="AG1731" s="7">
        <v>32.630000000000003</v>
      </c>
      <c r="AH1731" s="7">
        <v>79.099999999999994</v>
      </c>
      <c r="AI1731" s="7">
        <f t="shared" si="390"/>
        <v>2.6000000000000014</v>
      </c>
      <c r="AJ1731" s="7">
        <v>3.6</v>
      </c>
      <c r="AK1731" s="7">
        <v>30.457999999999998</v>
      </c>
      <c r="AL1731" s="7">
        <f t="shared" si="391"/>
        <v>26.857999999999997</v>
      </c>
      <c r="AM1731" s="7">
        <v>3.88</v>
      </c>
      <c r="AN1731" s="7">
        <v>3.58</v>
      </c>
      <c r="AO1731" s="7">
        <v>4.1100000000000003</v>
      </c>
      <c r="AP1731" s="7">
        <f t="shared" si="392"/>
        <v>0.53000000000000025</v>
      </c>
      <c r="AQ1731" s="7">
        <v>2.2799999999999998</v>
      </c>
      <c r="AR1731" s="7">
        <v>120.77249999999999</v>
      </c>
      <c r="AS1731" s="7">
        <v>4186.8999000000003</v>
      </c>
      <c r="AT1731" s="14">
        <v>323.291</v>
      </c>
      <c r="AU1731" s="14">
        <v>101.2075</v>
      </c>
      <c r="AV1731" s="14">
        <v>53.6</v>
      </c>
      <c r="AY1731" s="6">
        <v>45974</v>
      </c>
      <c r="AZ1731" s="12">
        <v>0</v>
      </c>
      <c r="BA1731" s="12">
        <v>0</v>
      </c>
      <c r="BB1731" s="12">
        <v>0</v>
      </c>
      <c r="BE1731" s="6">
        <v>45974</v>
      </c>
      <c r="BF1731" t="s">
        <v>60</v>
      </c>
      <c r="BG1731" s="52">
        <v>0</v>
      </c>
    </row>
    <row r="1732" spans="1:59" x14ac:dyDescent="0.2">
      <c r="A1732" s="6">
        <v>45975</v>
      </c>
      <c r="B1732" s="12">
        <v>118.50020000000001</v>
      </c>
      <c r="C1732" s="12">
        <v>154.369</v>
      </c>
      <c r="D1732" s="12">
        <v>89.8309</v>
      </c>
      <c r="E1732" s="12">
        <v>42.312100000000001</v>
      </c>
      <c r="F1732" s="12">
        <v>214.62270000000001</v>
      </c>
      <c r="G1732" s="12">
        <v>7.9470000000000001</v>
      </c>
      <c r="H1732" s="12">
        <v>24.6966</v>
      </c>
      <c r="I1732" s="12">
        <v>61.496400000000001</v>
      </c>
      <c r="J1732" s="12">
        <v>16.6967</v>
      </c>
      <c r="K1732" s="12">
        <v>90.182599999999994</v>
      </c>
      <c r="L1732" s="12">
        <v>60.87</v>
      </c>
      <c r="M1732" s="12">
        <v>63.45</v>
      </c>
      <c r="O1732" s="6">
        <v>45975</v>
      </c>
      <c r="P1732" s="7">
        <f t="shared" si="393"/>
        <v>1.2909103784936373E-2</v>
      </c>
      <c r="Q1732" s="7">
        <f t="shared" si="394"/>
        <v>1.3027503798721859E-2</v>
      </c>
      <c r="R1732" s="7">
        <f t="shared" si="395"/>
        <v>2.1572225160074152E-2</v>
      </c>
      <c r="S1732" s="7">
        <f t="shared" si="396"/>
        <v>1.7456219732043057E-2</v>
      </c>
      <c r="T1732" s="7">
        <f t="shared" si="397"/>
        <v>8.8216513483696003E-3</v>
      </c>
      <c r="U1732" s="7">
        <f t="shared" si="398"/>
        <v>1.5151324739618704E-2</v>
      </c>
      <c r="V1732" s="7">
        <f t="shared" si="399"/>
        <v>1.7020853412106275E-2</v>
      </c>
      <c r="W1732" s="7">
        <f t="shared" si="400"/>
        <v>1.4548013442676787E-3</v>
      </c>
      <c r="X1732" s="7">
        <f t="shared" si="401"/>
        <v>2.2593055579773393E-2</v>
      </c>
      <c r="Y1732" s="7">
        <f t="shared" si="402"/>
        <v>4.3698683856636949E-4</v>
      </c>
      <c r="Z1732" s="7">
        <v>-1.64E-4</v>
      </c>
      <c r="AA1732" s="7">
        <f t="shared" si="403"/>
        <v>2.2092086918202618E-2</v>
      </c>
      <c r="AB1732" s="7">
        <f t="shared" si="404"/>
        <v>2.0862290195495289E-2</v>
      </c>
      <c r="AE1732" s="6">
        <v>45975</v>
      </c>
      <c r="AF1732" s="7">
        <v>19.829999999999998</v>
      </c>
      <c r="AG1732" s="7">
        <v>33.119999999999997</v>
      </c>
      <c r="AH1732" s="7">
        <v>79.709999999999994</v>
      </c>
      <c r="AI1732" s="7">
        <f t="shared" ref="AI1732:AI1795" si="405">IF(AND(M1732&lt;&gt;"",L1732&lt;&gt;""),M1732-L1732,"")</f>
        <v>2.5800000000000054</v>
      </c>
      <c r="AJ1732" s="7">
        <v>3.49</v>
      </c>
      <c r="AK1732" s="7">
        <v>31.25</v>
      </c>
      <c r="AL1732" s="7">
        <f t="shared" ref="AL1732:AL1795" si="406">IF(AND(AK1732&lt;&gt;"",AJ1732&lt;&gt;""),AK1732-AJ1732,"")</f>
        <v>27.759999999999998</v>
      </c>
      <c r="AM1732" s="7">
        <v>3.88</v>
      </c>
      <c r="AN1732" s="7">
        <v>3.62</v>
      </c>
      <c r="AO1732" s="7">
        <v>4.1399999999999997</v>
      </c>
      <c r="AP1732" s="7">
        <f t="shared" ref="AP1732:AP1795" si="407">IF(AND(AO1732&lt;&gt;"",AN1732&lt;&gt;""),AO1732-AN1732,"")</f>
        <v>0.51999999999999957</v>
      </c>
      <c r="AQ1732" s="7">
        <v>2.2799999999999998</v>
      </c>
      <c r="AR1732" s="7">
        <v>120.9666</v>
      </c>
      <c r="AS1732" s="7">
        <v>4087.6001000000001</v>
      </c>
      <c r="AT1732" s="14">
        <v>323.291</v>
      </c>
      <c r="AU1732" s="14">
        <v>101.2075</v>
      </c>
      <c r="AV1732" s="14">
        <v>53.6</v>
      </c>
      <c r="AY1732" s="6">
        <v>45975</v>
      </c>
      <c r="AZ1732" s="12">
        <v>0</v>
      </c>
      <c r="BA1732" s="12">
        <v>0</v>
      </c>
      <c r="BB1732" s="12">
        <v>0</v>
      </c>
      <c r="BE1732" s="6">
        <v>45975</v>
      </c>
      <c r="BF1732" t="s">
        <v>60</v>
      </c>
      <c r="BG1732" s="52">
        <v>0</v>
      </c>
    </row>
    <row r="1733" spans="1:59" x14ac:dyDescent="0.2">
      <c r="A1733" s="6">
        <v>45978</v>
      </c>
      <c r="B1733" s="12">
        <v>116.9008</v>
      </c>
      <c r="C1733" s="12">
        <v>151.6267</v>
      </c>
      <c r="D1733" s="12">
        <v>88.034899999999993</v>
      </c>
      <c r="E1733" s="12">
        <v>41.253300000000003</v>
      </c>
      <c r="F1733" s="12">
        <v>214.64269999999999</v>
      </c>
      <c r="G1733" s="12">
        <v>8.0764999999999993</v>
      </c>
      <c r="H1733" s="12">
        <v>24.522099999999998</v>
      </c>
      <c r="I1733" s="12">
        <v>61.218000000000004</v>
      </c>
      <c r="J1733" s="12">
        <v>16.628</v>
      </c>
      <c r="K1733" s="12">
        <v>90.182599999999994</v>
      </c>
      <c r="L1733" s="12">
        <v>60.66</v>
      </c>
      <c r="M1733" s="12">
        <v>63.16</v>
      </c>
      <c r="O1733" s="6">
        <v>45978</v>
      </c>
      <c r="P1733" s="7">
        <f t="shared" ref="P1733:P1796" si="408">IF(AND(B1733&lt;&gt;"",B1732&lt;&gt;""),LN(B1733/B1732),"")</f>
        <v>-1.3588936426923066E-2</v>
      </c>
      <c r="Q1733" s="7">
        <f t="shared" ref="Q1733:Q1796" si="409">IF(AND(C1733&lt;&gt;"",C1732&lt;&gt;""),LN(C1733/C1732),"")</f>
        <v>-1.7924261157407684E-2</v>
      </c>
      <c r="R1733" s="7">
        <f t="shared" ref="R1733:R1796" si="410">IF(AND(D1733&lt;&gt;"",D1732&lt;&gt;""),LN(D1733/D1732),"")</f>
        <v>-2.0195687349652588E-2</v>
      </c>
      <c r="S1733" s="7">
        <f t="shared" ref="S1733:S1796" si="411">IF(AND(E1733&lt;&gt;"",E1732&lt;&gt;""),LN(E1733/E1732),"")</f>
        <v>-2.5341987575752255E-2</v>
      </c>
      <c r="T1733" s="7">
        <f t="shared" ref="T1733:T1796" si="412">IF(AND(F1733&lt;&gt;"",F1732&lt;&gt;""),LN(F1733/F1732),"")</f>
        <v>9.318244617169844E-5</v>
      </c>
      <c r="U1733" s="7">
        <f t="shared" ref="U1733:U1796" si="413">IF(AND(G1733&lt;&gt;"",G1732&lt;&gt;""),LN(G1733/G1732),"")</f>
        <v>1.6164111413633189E-2</v>
      </c>
      <c r="V1733" s="7">
        <f t="shared" ref="V1733:V1796" si="414">IF(AND(H1733&lt;&gt;"",H1732&lt;&gt;""),LN(H1733/H1732),"")</f>
        <v>-7.0908305645055849E-3</v>
      </c>
      <c r="W1733" s="7">
        <f t="shared" ref="W1733:W1796" si="415">IF(AND(I1733&lt;&gt;"",I1732&lt;&gt;""),LN(I1733/I1732),"")</f>
        <v>-4.5373725925504744E-3</v>
      </c>
      <c r="X1733" s="7">
        <f t="shared" ref="X1733:X1796" si="416">IF(AND(J1733&lt;&gt;"",J1732&lt;&gt;""),LN(J1733/J1732),"")</f>
        <v>-4.1230737155003071E-3</v>
      </c>
      <c r="Y1733" s="7">
        <f t="shared" ref="Y1733:Y1796" si="417">IF(AND(K1733&lt;&gt;"",K1732&lt;&gt;""),LN(K1733/K1732),"")</f>
        <v>0</v>
      </c>
      <c r="Z1733" s="7">
        <v>-9.3600000000000003E-3</v>
      </c>
      <c r="AA1733" s="7">
        <f t="shared" ref="AA1733:AA1796" si="418">IF(AND(L1733&lt;&gt;"",L1732&lt;&gt;""),LN(L1733/L1732),"")</f>
        <v>-3.4559402453979765E-3</v>
      </c>
      <c r="AB1733" s="7">
        <f t="shared" ref="AB1733:AB1796" si="419">IF(AND(M1733&lt;&gt;"",M1732&lt;&gt;""),LN(M1733/M1732),"")</f>
        <v>-4.5810047729554441E-3</v>
      </c>
      <c r="AE1733" s="6">
        <v>45978</v>
      </c>
      <c r="AF1733" s="7">
        <v>22.38</v>
      </c>
      <c r="AG1733" s="7">
        <v>32.380000000000003</v>
      </c>
      <c r="AH1733" s="7">
        <v>82.58</v>
      </c>
      <c r="AI1733" s="7">
        <f t="shared" si="405"/>
        <v>2.5</v>
      </c>
      <c r="AJ1733" s="7">
        <v>3.71</v>
      </c>
      <c r="AK1733" s="7">
        <v>31.417999999999999</v>
      </c>
      <c r="AL1733" s="7">
        <f t="shared" si="406"/>
        <v>27.707999999999998</v>
      </c>
      <c r="AM1733" s="7">
        <v>3.88</v>
      </c>
      <c r="AN1733" s="7">
        <v>3.6</v>
      </c>
      <c r="AO1733" s="7">
        <v>4.13</v>
      </c>
      <c r="AP1733" s="7">
        <f t="shared" si="407"/>
        <v>0.5299999999999998</v>
      </c>
      <c r="AQ1733" s="7">
        <v>2.2799999999999998</v>
      </c>
      <c r="AR1733" s="7">
        <v>121.1146</v>
      </c>
      <c r="AS1733" s="7">
        <v>4068.3</v>
      </c>
      <c r="AT1733" s="14">
        <v>323.291</v>
      </c>
      <c r="AU1733" s="14">
        <v>101.2075</v>
      </c>
      <c r="AV1733" s="14">
        <v>53.6</v>
      </c>
      <c r="AY1733" s="6">
        <v>45978</v>
      </c>
      <c r="AZ1733" s="12">
        <v>0</v>
      </c>
      <c r="BA1733" s="12">
        <v>0</v>
      </c>
      <c r="BB1733" s="12">
        <v>0</v>
      </c>
      <c r="BE1733" s="6">
        <v>45978</v>
      </c>
      <c r="BF1733" t="s">
        <v>60</v>
      </c>
      <c r="BG1733" s="52">
        <v>0</v>
      </c>
    </row>
    <row r="1734" spans="1:59" x14ac:dyDescent="0.2">
      <c r="A1734" s="6">
        <v>45979</v>
      </c>
      <c r="B1734" s="12">
        <v>118.2419</v>
      </c>
      <c r="C1734" s="12">
        <v>152.1318</v>
      </c>
      <c r="D1734" s="12">
        <v>88.987499999999997</v>
      </c>
      <c r="E1734" s="12">
        <v>42.074599999999997</v>
      </c>
      <c r="F1734" s="12">
        <v>211.8999</v>
      </c>
      <c r="G1734" s="12">
        <v>7.8673000000000002</v>
      </c>
      <c r="H1734" s="12">
        <v>24.977699999999999</v>
      </c>
      <c r="I1734" s="12">
        <v>61.923999999999999</v>
      </c>
      <c r="J1734" s="12">
        <v>16.657499999999999</v>
      </c>
      <c r="K1734" s="12">
        <v>90.202299999999994</v>
      </c>
      <c r="L1734" s="12">
        <v>61.51</v>
      </c>
      <c r="M1734" s="12">
        <v>64.86</v>
      </c>
      <c r="O1734" s="6">
        <v>45979</v>
      </c>
      <c r="P1734" s="7">
        <f t="shared" si="408"/>
        <v>1.1406814172413342E-2</v>
      </c>
      <c r="Q1734" s="7">
        <f t="shared" si="409"/>
        <v>3.3256713180867458E-3</v>
      </c>
      <c r="R1734" s="7">
        <f t="shared" si="410"/>
        <v>1.0762583664082663E-2</v>
      </c>
      <c r="S1734" s="7">
        <f t="shared" si="411"/>
        <v>1.9713123617782536E-2</v>
      </c>
      <c r="T1734" s="7">
        <f t="shared" si="412"/>
        <v>-1.2860791887211804E-2</v>
      </c>
      <c r="U1734" s="7">
        <f t="shared" si="413"/>
        <v>-2.6243681774277917E-2</v>
      </c>
      <c r="V1734" s="7">
        <f t="shared" si="414"/>
        <v>1.8408675026782957E-2</v>
      </c>
      <c r="W1734" s="7">
        <f t="shared" si="415"/>
        <v>1.1466562756995992E-2</v>
      </c>
      <c r="X1734" s="7">
        <f t="shared" si="416"/>
        <v>1.7725440641641306E-3</v>
      </c>
      <c r="Y1734" s="7">
        <f t="shared" si="417"/>
        <v>2.1842183107692362E-4</v>
      </c>
      <c r="Z1734" s="7">
        <v>-8.4329999999999995E-3</v>
      </c>
      <c r="AA1734" s="7">
        <f t="shared" si="418"/>
        <v>1.3915260959841778E-2</v>
      </c>
      <c r="AB1734" s="7">
        <f t="shared" si="419"/>
        <v>2.6559911491730637E-2</v>
      </c>
      <c r="AE1734" s="6">
        <v>45979</v>
      </c>
      <c r="AF1734" s="7">
        <v>24.69</v>
      </c>
      <c r="AG1734" s="7">
        <v>33.33</v>
      </c>
      <c r="AH1734" s="7">
        <v>83.18</v>
      </c>
      <c r="AI1734" s="7">
        <f t="shared" si="405"/>
        <v>3.3500000000000014</v>
      </c>
      <c r="AJ1734" s="7">
        <v>3.7</v>
      </c>
      <c r="AK1734" s="7">
        <v>31.693999999999999</v>
      </c>
      <c r="AL1734" s="7">
        <f t="shared" si="406"/>
        <v>27.994</v>
      </c>
      <c r="AM1734" s="7">
        <v>3.88</v>
      </c>
      <c r="AN1734" s="7">
        <v>3.58</v>
      </c>
      <c r="AO1734" s="7">
        <v>4.12</v>
      </c>
      <c r="AP1734" s="7">
        <f t="shared" si="407"/>
        <v>0.54</v>
      </c>
      <c r="AQ1734" s="7">
        <v>2.27</v>
      </c>
      <c r="AR1734" s="7">
        <v>121.2127</v>
      </c>
      <c r="AS1734" s="7">
        <v>4061.3</v>
      </c>
      <c r="AT1734" s="14">
        <v>323.291</v>
      </c>
      <c r="AU1734" s="14">
        <v>101.2075</v>
      </c>
      <c r="AV1734" s="14">
        <v>53.6</v>
      </c>
      <c r="AY1734" s="6">
        <v>45979</v>
      </c>
      <c r="AZ1734" s="12">
        <v>0</v>
      </c>
      <c r="BA1734" s="12">
        <v>0</v>
      </c>
      <c r="BB1734" s="12">
        <v>0</v>
      </c>
      <c r="BE1734" s="6">
        <v>45979</v>
      </c>
      <c r="BF1734" t="s">
        <v>60</v>
      </c>
      <c r="BG1734" s="52">
        <v>0</v>
      </c>
    </row>
    <row r="1735" spans="1:59" x14ac:dyDescent="0.2">
      <c r="A1735" s="6">
        <v>45980</v>
      </c>
      <c r="B1735" s="12">
        <v>116.57299999999999</v>
      </c>
      <c r="C1735" s="12">
        <v>150.2304</v>
      </c>
      <c r="D1735" s="12">
        <v>87.300600000000003</v>
      </c>
      <c r="E1735" s="12">
        <v>41.015799999999999</v>
      </c>
      <c r="F1735" s="12">
        <v>209.06739999999999</v>
      </c>
      <c r="G1735" s="12">
        <v>7.7378999999999998</v>
      </c>
      <c r="H1735" s="12">
        <v>24.4252</v>
      </c>
      <c r="I1735" s="12">
        <v>60.750700000000002</v>
      </c>
      <c r="J1735" s="12">
        <v>16.6084</v>
      </c>
      <c r="K1735" s="12">
        <v>90.202299999999994</v>
      </c>
      <c r="L1735" s="12">
        <v>60.27</v>
      </c>
      <c r="M1735" s="12">
        <v>63.78</v>
      </c>
      <c r="O1735" s="6">
        <v>45980</v>
      </c>
      <c r="P1735" s="7">
        <f t="shared" si="408"/>
        <v>-1.4214839872874268E-2</v>
      </c>
      <c r="Q1735" s="7">
        <f t="shared" si="409"/>
        <v>-1.2577134736016187E-2</v>
      </c>
      <c r="R1735" s="7">
        <f t="shared" si="410"/>
        <v>-1.9138574755819343E-2</v>
      </c>
      <c r="S1735" s="7">
        <f t="shared" si="411"/>
        <v>-2.548687487502645E-2</v>
      </c>
      <c r="T1735" s="7">
        <f t="shared" si="412"/>
        <v>-1.3457305338426893E-2</v>
      </c>
      <c r="U1735" s="7">
        <f t="shared" si="413"/>
        <v>-1.6584595638560472E-2</v>
      </c>
      <c r="V1735" s="7">
        <f t="shared" si="414"/>
        <v>-2.2368040572515176E-2</v>
      </c>
      <c r="W1735" s="7">
        <f t="shared" si="415"/>
        <v>-1.9129221890201321E-2</v>
      </c>
      <c r="X1735" s="7">
        <f t="shared" si="416"/>
        <v>-2.9519739826905532E-3</v>
      </c>
      <c r="Y1735" s="7">
        <f t="shared" si="417"/>
        <v>0</v>
      </c>
      <c r="Z1735" s="7">
        <v>3.8560000000000001E-3</v>
      </c>
      <c r="AA1735" s="7">
        <f t="shared" si="418"/>
        <v>-2.0365295725324133E-2</v>
      </c>
      <c r="AB1735" s="7">
        <f t="shared" si="419"/>
        <v>-1.6791439297260277E-2</v>
      </c>
      <c r="AE1735" s="6">
        <v>45980</v>
      </c>
      <c r="AF1735" s="7">
        <v>23.66</v>
      </c>
      <c r="AG1735" s="7">
        <v>34.119999999999997</v>
      </c>
      <c r="AH1735" s="7">
        <v>84.32</v>
      </c>
      <c r="AI1735" s="7">
        <f t="shared" si="405"/>
        <v>3.509999999999998</v>
      </c>
      <c r="AJ1735" s="7">
        <v>3.94</v>
      </c>
      <c r="AK1735" s="7">
        <v>30.94</v>
      </c>
      <c r="AL1735" s="7">
        <f t="shared" si="406"/>
        <v>27</v>
      </c>
      <c r="AM1735" s="7">
        <v>3.88</v>
      </c>
      <c r="AN1735" s="7">
        <v>3.58</v>
      </c>
      <c r="AO1735" s="7">
        <v>4.13</v>
      </c>
      <c r="AP1735" s="7">
        <f t="shared" si="407"/>
        <v>0.54999999999999982</v>
      </c>
      <c r="AQ1735" s="7">
        <v>2.27</v>
      </c>
      <c r="AR1735" s="7">
        <v>121.4978</v>
      </c>
      <c r="AS1735" s="7">
        <v>4077.7</v>
      </c>
      <c r="AT1735" s="14">
        <v>323.291</v>
      </c>
      <c r="AU1735" s="14">
        <v>101.2075</v>
      </c>
      <c r="AV1735" s="14">
        <v>53.6</v>
      </c>
      <c r="AY1735" s="6">
        <v>45980</v>
      </c>
      <c r="AZ1735" s="12">
        <v>0</v>
      </c>
      <c r="BA1735" s="12">
        <v>0</v>
      </c>
      <c r="BB1735" s="12">
        <v>0</v>
      </c>
      <c r="BE1735" s="6">
        <v>45980</v>
      </c>
      <c r="BF1735" t="s">
        <v>60</v>
      </c>
      <c r="BG1735" s="52">
        <v>0</v>
      </c>
    </row>
    <row r="1736" spans="1:59" x14ac:dyDescent="0.2">
      <c r="A1736" s="6">
        <v>45981</v>
      </c>
      <c r="B1736" s="12">
        <v>116.2452</v>
      </c>
      <c r="C1736" s="12">
        <v>148.85390000000001</v>
      </c>
      <c r="D1736" s="12">
        <v>86.794600000000003</v>
      </c>
      <c r="E1736" s="12">
        <v>40.778300000000002</v>
      </c>
      <c r="F1736" s="12">
        <v>207.62119999999999</v>
      </c>
      <c r="G1736" s="12">
        <v>7.1204000000000001</v>
      </c>
      <c r="H1736" s="12">
        <v>24.221699999999998</v>
      </c>
      <c r="I1736" s="12">
        <v>59.816099999999999</v>
      </c>
      <c r="J1736" s="12">
        <v>16.333500000000001</v>
      </c>
      <c r="K1736" s="12">
        <v>90.221900000000005</v>
      </c>
      <c r="L1736" s="12">
        <v>60.07</v>
      </c>
      <c r="M1736" s="12">
        <v>63.64</v>
      </c>
      <c r="O1736" s="6">
        <v>45981</v>
      </c>
      <c r="P1736" s="7">
        <f t="shared" si="408"/>
        <v>-2.815932917674676E-3</v>
      </c>
      <c r="Q1736" s="7">
        <f t="shared" si="409"/>
        <v>-9.2048276629144981E-3</v>
      </c>
      <c r="R1736" s="7">
        <f t="shared" si="410"/>
        <v>-5.8129279246801795E-3</v>
      </c>
      <c r="S1736" s="7">
        <f t="shared" si="411"/>
        <v>-5.8072811477592979E-3</v>
      </c>
      <c r="T1736" s="7">
        <f t="shared" si="412"/>
        <v>-6.9414224766004874E-3</v>
      </c>
      <c r="U1736" s="7">
        <f t="shared" si="413"/>
        <v>-8.3166429337696329E-2</v>
      </c>
      <c r="V1736" s="7">
        <f t="shared" si="414"/>
        <v>-8.366460639519872E-3</v>
      </c>
      <c r="W1736" s="7">
        <f t="shared" si="415"/>
        <v>-1.5503749298300631E-2</v>
      </c>
      <c r="X1736" s="7">
        <f t="shared" si="416"/>
        <v>-1.6690377999776188E-2</v>
      </c>
      <c r="Y1736" s="7">
        <f t="shared" si="417"/>
        <v>2.1726575567027984E-4</v>
      </c>
      <c r="Z1736" s="7">
        <v>-1.536E-2</v>
      </c>
      <c r="AA1736" s="7">
        <f t="shared" si="418"/>
        <v>-3.323918632882714E-3</v>
      </c>
      <c r="AB1736" s="7">
        <f t="shared" si="419"/>
        <v>-2.1974581123254521E-3</v>
      </c>
      <c r="AE1736" s="6">
        <v>45981</v>
      </c>
      <c r="AF1736" s="7">
        <v>26.42</v>
      </c>
      <c r="AG1736" s="7">
        <v>36.380000000000003</v>
      </c>
      <c r="AH1736" s="7">
        <v>77.81</v>
      </c>
      <c r="AI1736" s="7">
        <f t="shared" si="405"/>
        <v>3.5700000000000003</v>
      </c>
      <c r="AJ1736" s="7">
        <v>3.97</v>
      </c>
      <c r="AK1736" s="7">
        <v>31.158999999999999</v>
      </c>
      <c r="AL1736" s="7">
        <f t="shared" si="406"/>
        <v>27.189</v>
      </c>
      <c r="AM1736" s="7">
        <v>3.88</v>
      </c>
      <c r="AN1736" s="7">
        <v>3.55</v>
      </c>
      <c r="AO1736" s="7">
        <v>4.0999999999999996</v>
      </c>
      <c r="AP1736" s="7">
        <f t="shared" si="407"/>
        <v>0.54999999999999982</v>
      </c>
      <c r="AQ1736" s="7">
        <v>2.2400000000000002</v>
      </c>
      <c r="AR1736" s="7">
        <v>121.6889</v>
      </c>
      <c r="AS1736" s="7">
        <v>4056.5</v>
      </c>
      <c r="AT1736" s="14">
        <v>323.291</v>
      </c>
      <c r="AU1736" s="14">
        <v>101.2075</v>
      </c>
      <c r="AV1736" s="14">
        <v>53.6</v>
      </c>
      <c r="AY1736" s="6">
        <v>45981</v>
      </c>
      <c r="AZ1736" s="12">
        <v>0</v>
      </c>
      <c r="BA1736" s="12">
        <v>0</v>
      </c>
      <c r="BB1736" s="12">
        <v>0</v>
      </c>
      <c r="BE1736" s="6">
        <v>45981</v>
      </c>
      <c r="BF1736" t="s">
        <v>60</v>
      </c>
      <c r="BG1736" s="52">
        <v>0</v>
      </c>
    </row>
    <row r="1737" spans="1:59" x14ac:dyDescent="0.2">
      <c r="A1737" s="6">
        <v>45982</v>
      </c>
      <c r="B1737" s="12">
        <v>116.3048</v>
      </c>
      <c r="C1737" s="12">
        <v>148.52709999999999</v>
      </c>
      <c r="D1737" s="12">
        <v>86.695300000000003</v>
      </c>
      <c r="E1737" s="12">
        <v>41.005899999999997</v>
      </c>
      <c r="F1737" s="12">
        <v>204.95830000000001</v>
      </c>
      <c r="G1737" s="12">
        <v>7.22</v>
      </c>
      <c r="H1737" s="12">
        <v>25.1037</v>
      </c>
      <c r="I1737" s="12">
        <v>61.486499999999999</v>
      </c>
      <c r="J1737" s="12">
        <v>16.2059</v>
      </c>
      <c r="K1737" s="12">
        <v>90.241600000000005</v>
      </c>
      <c r="L1737" s="12">
        <v>58.86</v>
      </c>
      <c r="M1737" s="12">
        <v>62.78</v>
      </c>
      <c r="O1737" s="6">
        <v>45982</v>
      </c>
      <c r="P1737" s="7">
        <f t="shared" si="408"/>
        <v>5.1257795145073098E-4</v>
      </c>
      <c r="Q1737" s="7">
        <f t="shared" si="409"/>
        <v>-2.1978548162284155E-3</v>
      </c>
      <c r="R1737" s="7">
        <f t="shared" si="410"/>
        <v>-1.1447353516685062E-3</v>
      </c>
      <c r="S1737" s="7">
        <f t="shared" si="411"/>
        <v>5.5658816145118034E-3</v>
      </c>
      <c r="T1737" s="7">
        <f t="shared" si="412"/>
        <v>-1.2908721725698145E-2</v>
      </c>
      <c r="U1737" s="7">
        <f t="shared" si="413"/>
        <v>1.3891049283594073E-2</v>
      </c>
      <c r="V1737" s="7">
        <f t="shared" si="414"/>
        <v>3.5766320045034751E-2</v>
      </c>
      <c r="W1737" s="7">
        <f t="shared" si="415"/>
        <v>2.7542783031304998E-2</v>
      </c>
      <c r="X1737" s="7">
        <f t="shared" si="416"/>
        <v>-7.8428400067085489E-3</v>
      </c>
      <c r="Y1737" s="7">
        <f t="shared" si="417"/>
        <v>2.1832669850960359E-4</v>
      </c>
      <c r="Z1737" s="7">
        <v>9.9120000000000007E-3</v>
      </c>
      <c r="AA1737" s="7">
        <f t="shared" si="418"/>
        <v>-2.0348806056743329E-2</v>
      </c>
      <c r="AB1737" s="7">
        <f t="shared" si="419"/>
        <v>-1.3605652055778598E-2</v>
      </c>
      <c r="AE1737" s="6">
        <v>45982</v>
      </c>
      <c r="AF1737" s="7">
        <v>23.43</v>
      </c>
      <c r="AG1737" s="7">
        <v>35.97</v>
      </c>
      <c r="AH1737" s="7">
        <v>78.81</v>
      </c>
      <c r="AI1737" s="7">
        <f t="shared" si="405"/>
        <v>3.9200000000000017</v>
      </c>
      <c r="AJ1737" s="7">
        <v>4.13</v>
      </c>
      <c r="AK1737" s="7">
        <v>30.198</v>
      </c>
      <c r="AL1737" s="7">
        <f t="shared" si="406"/>
        <v>26.068000000000001</v>
      </c>
      <c r="AM1737" s="7">
        <v>3.88</v>
      </c>
      <c r="AN1737" s="7">
        <v>3.51</v>
      </c>
      <c r="AO1737" s="7">
        <v>4.0599999999999996</v>
      </c>
      <c r="AP1737" s="7">
        <f t="shared" si="407"/>
        <v>0.54999999999999982</v>
      </c>
      <c r="AQ1737" s="7">
        <v>2.2400000000000002</v>
      </c>
      <c r="AR1737" s="7">
        <v>121.8653</v>
      </c>
      <c r="AS1737" s="7">
        <v>4076.7</v>
      </c>
      <c r="AT1737" s="14">
        <v>323.291</v>
      </c>
      <c r="AU1737" s="14">
        <v>101.2075</v>
      </c>
      <c r="AV1737" s="14">
        <v>53.6</v>
      </c>
      <c r="AY1737" s="6">
        <v>45982</v>
      </c>
      <c r="AZ1737" s="12">
        <v>0</v>
      </c>
      <c r="BA1737" s="12">
        <v>0</v>
      </c>
      <c r="BB1737" s="12">
        <v>0</v>
      </c>
      <c r="BE1737" s="6">
        <v>45982</v>
      </c>
      <c r="BF1737" t="s">
        <v>60</v>
      </c>
      <c r="BG1737" s="52">
        <v>0</v>
      </c>
    </row>
    <row r="1738" spans="1:59" x14ac:dyDescent="0.2">
      <c r="A1738" s="6">
        <v>45985</v>
      </c>
      <c r="B1738" s="12">
        <v>115.2021</v>
      </c>
      <c r="C1738" s="12">
        <v>148.29929999999999</v>
      </c>
      <c r="D1738" s="12">
        <v>86.883899999999997</v>
      </c>
      <c r="E1738" s="12">
        <v>40.996000000000002</v>
      </c>
      <c r="F1738" s="12">
        <v>204.04069999999999</v>
      </c>
      <c r="G1738" s="12">
        <v>7.0109000000000004</v>
      </c>
      <c r="H1738" s="12">
        <v>24.192599999999999</v>
      </c>
      <c r="I1738" s="12">
        <v>59.8459</v>
      </c>
      <c r="J1738" s="12">
        <v>16.186299999999999</v>
      </c>
      <c r="K1738" s="12">
        <v>90.241600000000005</v>
      </c>
      <c r="L1738" s="12">
        <v>59.11</v>
      </c>
      <c r="M1738" s="12">
        <v>64.83</v>
      </c>
      <c r="O1738" s="6">
        <v>45985</v>
      </c>
      <c r="P1738" s="7">
        <f t="shared" si="408"/>
        <v>-9.5263539815585389E-3</v>
      </c>
      <c r="Q1738" s="7">
        <f t="shared" si="409"/>
        <v>-1.5349042047703965E-3</v>
      </c>
      <c r="R1738" s="7">
        <f t="shared" si="410"/>
        <v>2.1730722830606191E-3</v>
      </c>
      <c r="S1738" s="7">
        <f t="shared" si="411"/>
        <v>-2.4145782105281755E-4</v>
      </c>
      <c r="T1738" s="7">
        <f t="shared" si="412"/>
        <v>-4.4870600639955252E-3</v>
      </c>
      <c r="U1738" s="7">
        <f t="shared" si="413"/>
        <v>-2.9388872082153742E-2</v>
      </c>
      <c r="V1738" s="7">
        <f t="shared" si="414"/>
        <v>-3.6968444355594848E-2</v>
      </c>
      <c r="W1738" s="7">
        <f t="shared" si="415"/>
        <v>-2.7044713458407081E-2</v>
      </c>
      <c r="X1738" s="7">
        <f t="shared" si="416"/>
        <v>-1.2101680276133682E-3</v>
      </c>
      <c r="Y1738" s="7">
        <f t="shared" si="417"/>
        <v>0</v>
      </c>
      <c r="Z1738" s="7">
        <v>1.4611000000000001E-2</v>
      </c>
      <c r="AA1738" s="7">
        <f t="shared" si="418"/>
        <v>4.2383720309513264E-3</v>
      </c>
      <c r="AB1738" s="7">
        <f t="shared" si="419"/>
        <v>3.2131907773096796E-2</v>
      </c>
      <c r="AE1738" s="6">
        <v>45985</v>
      </c>
      <c r="AF1738" s="7">
        <v>20.52</v>
      </c>
      <c r="AG1738" s="7">
        <v>36.299999999999997</v>
      </c>
      <c r="AH1738" s="7">
        <v>76.819999999999993</v>
      </c>
      <c r="AI1738" s="7">
        <f t="shared" si="405"/>
        <v>5.7199999999999989</v>
      </c>
      <c r="AJ1738" s="7">
        <v>4.1500000000000004</v>
      </c>
      <c r="AK1738" s="7">
        <v>29.747</v>
      </c>
      <c r="AL1738" s="7">
        <f t="shared" si="406"/>
        <v>25.597000000000001</v>
      </c>
      <c r="AM1738" s="7">
        <v>3.88</v>
      </c>
      <c r="AN1738" s="7">
        <v>3.46</v>
      </c>
      <c r="AO1738" s="7">
        <v>4.04</v>
      </c>
      <c r="AP1738" s="7">
        <f t="shared" si="407"/>
        <v>0.58000000000000007</v>
      </c>
      <c r="AQ1738" s="7">
        <v>2.23</v>
      </c>
      <c r="AR1738" s="7">
        <v>121.9171</v>
      </c>
      <c r="AS1738" s="7">
        <v>4091.8998999999999</v>
      </c>
      <c r="AT1738" s="14">
        <v>323.291</v>
      </c>
      <c r="AU1738" s="14">
        <v>101.2075</v>
      </c>
      <c r="AV1738" s="14">
        <v>53.6</v>
      </c>
      <c r="AY1738" s="6">
        <v>45985</v>
      </c>
      <c r="AZ1738" s="12">
        <v>0</v>
      </c>
      <c r="BA1738" s="12">
        <v>0</v>
      </c>
      <c r="BB1738" s="12">
        <v>0</v>
      </c>
      <c r="BE1738" s="6">
        <v>45985</v>
      </c>
      <c r="BF1738" t="s">
        <v>60</v>
      </c>
      <c r="BG1738" s="52">
        <v>0</v>
      </c>
    </row>
    <row r="1739" spans="1:59" x14ac:dyDescent="0.2">
      <c r="A1739" s="6">
        <v>45986</v>
      </c>
      <c r="B1739" s="12">
        <v>113.7518</v>
      </c>
      <c r="C1739" s="12">
        <v>147.09110000000001</v>
      </c>
      <c r="D1739" s="12">
        <v>85.951099999999997</v>
      </c>
      <c r="E1739" s="12">
        <v>40.976300000000002</v>
      </c>
      <c r="F1739" s="12">
        <v>204.3698</v>
      </c>
      <c r="G1739" s="12">
        <v>6.8615000000000004</v>
      </c>
      <c r="H1739" s="12">
        <v>23.252400000000002</v>
      </c>
      <c r="I1739" s="12">
        <v>58.523499999999999</v>
      </c>
      <c r="J1739" s="12">
        <v>15.9704</v>
      </c>
      <c r="K1739" s="12">
        <v>90.261300000000006</v>
      </c>
      <c r="L1739" s="12">
        <v>58.25</v>
      </c>
      <c r="M1739" s="12">
        <v>63.99</v>
      </c>
      <c r="O1739" s="6">
        <v>45986</v>
      </c>
      <c r="P1739" s="7">
        <f t="shared" si="408"/>
        <v>-1.2669095380625233E-2</v>
      </c>
      <c r="Q1739" s="7">
        <f t="shared" si="409"/>
        <v>-8.1804062530476136E-3</v>
      </c>
      <c r="R1739" s="7">
        <f t="shared" si="410"/>
        <v>-1.0794214795468772E-2</v>
      </c>
      <c r="S1739" s="7">
        <f t="shared" si="411"/>
        <v>-4.8065018010385674E-4</v>
      </c>
      <c r="T1739" s="7">
        <f t="shared" si="412"/>
        <v>1.6116141540481604E-3</v>
      </c>
      <c r="U1739" s="7">
        <f t="shared" si="413"/>
        <v>-2.1540004095030162E-2</v>
      </c>
      <c r="V1739" s="7">
        <f t="shared" si="414"/>
        <v>-3.9638448764469716E-2</v>
      </c>
      <c r="W1739" s="7">
        <f t="shared" si="415"/>
        <v>-2.2344542086714918E-2</v>
      </c>
      <c r="X1739" s="7">
        <f t="shared" si="416"/>
        <v>-1.3428196561459641E-2</v>
      </c>
      <c r="Y1739" s="7">
        <f t="shared" si="417"/>
        <v>2.1827904236683613E-4</v>
      </c>
      <c r="Z1739" s="7">
        <v>9.3620000000000005E-3</v>
      </c>
      <c r="AA1739" s="7">
        <f t="shared" si="418"/>
        <v>-1.4656022390468157E-2</v>
      </c>
      <c r="AB1739" s="7">
        <f t="shared" si="419"/>
        <v>-1.3041638035535342E-2</v>
      </c>
      <c r="AE1739" s="6">
        <v>45986</v>
      </c>
      <c r="AF1739" s="7">
        <v>18.559999999999999</v>
      </c>
      <c r="AG1739" s="7">
        <v>37.57</v>
      </c>
      <c r="AH1739" s="7">
        <v>72.819999999999993</v>
      </c>
      <c r="AI1739" s="7">
        <f t="shared" si="405"/>
        <v>5.740000000000002</v>
      </c>
      <c r="AJ1739" s="7">
        <v>4.12</v>
      </c>
      <c r="AK1739" s="7">
        <v>29.385999999999999</v>
      </c>
      <c r="AL1739" s="7">
        <f t="shared" si="406"/>
        <v>25.265999999999998</v>
      </c>
      <c r="AM1739" s="7">
        <v>3.88</v>
      </c>
      <c r="AN1739" s="7">
        <v>3.43</v>
      </c>
      <c r="AO1739" s="7">
        <v>4.01</v>
      </c>
      <c r="AP1739" s="7">
        <f t="shared" si="407"/>
        <v>0.57999999999999963</v>
      </c>
      <c r="AQ1739" s="7">
        <v>2.2200000000000002</v>
      </c>
      <c r="AR1739" s="7">
        <v>121.6335</v>
      </c>
      <c r="AS1739" s="7">
        <v>4139.2002000000002</v>
      </c>
      <c r="AT1739" s="14">
        <v>323.291</v>
      </c>
      <c r="AU1739" s="14">
        <v>101.2075</v>
      </c>
      <c r="AV1739" s="14">
        <v>53.6</v>
      </c>
      <c r="AY1739" s="6">
        <v>45986</v>
      </c>
      <c r="AZ1739" s="12">
        <v>0</v>
      </c>
      <c r="BA1739" s="12">
        <v>0</v>
      </c>
      <c r="BB1739" s="12">
        <v>0</v>
      </c>
      <c r="BE1739" s="6">
        <v>45986</v>
      </c>
      <c r="BF1739" t="s">
        <v>60</v>
      </c>
      <c r="BG1739" s="52">
        <v>0</v>
      </c>
    </row>
    <row r="1740" spans="1:59" x14ac:dyDescent="0.2">
      <c r="A1740" s="6">
        <v>45987</v>
      </c>
      <c r="B1740" s="12">
        <v>114.01009999999999</v>
      </c>
      <c r="C1740" s="12">
        <v>148.0616</v>
      </c>
      <c r="D1740" s="12">
        <v>86.417500000000004</v>
      </c>
      <c r="E1740" s="12">
        <v>40.9861</v>
      </c>
      <c r="F1740" s="12">
        <v>205.2475</v>
      </c>
      <c r="G1740" s="12">
        <v>7.1005000000000003</v>
      </c>
      <c r="H1740" s="12">
        <v>22.796800000000001</v>
      </c>
      <c r="I1740" s="12">
        <v>57.579000000000001</v>
      </c>
      <c r="J1740" s="12">
        <v>16.127400000000002</v>
      </c>
      <c r="K1740" s="12">
        <v>90.271199999999993</v>
      </c>
      <c r="L1740" s="12">
        <v>58.81</v>
      </c>
      <c r="M1740" s="12">
        <v>64.81</v>
      </c>
      <c r="O1740" s="6">
        <v>45987</v>
      </c>
      <c r="P1740" s="7">
        <f t="shared" si="408"/>
        <v>2.2681590796029901E-3</v>
      </c>
      <c r="Q1740" s="7">
        <f t="shared" si="409"/>
        <v>6.5762806685243725E-3</v>
      </c>
      <c r="R1740" s="7">
        <f t="shared" si="410"/>
        <v>5.4116717111592138E-3</v>
      </c>
      <c r="S1740" s="7">
        <f t="shared" si="411"/>
        <v>2.391340430904446E-4</v>
      </c>
      <c r="T1740" s="7">
        <f t="shared" si="412"/>
        <v>4.2854700876396477E-3</v>
      </c>
      <c r="U1740" s="7">
        <f t="shared" si="413"/>
        <v>3.4239127375379763E-2</v>
      </c>
      <c r="V1740" s="7">
        <f t="shared" si="414"/>
        <v>-1.9788177279303883E-2</v>
      </c>
      <c r="W1740" s="7">
        <f t="shared" si="415"/>
        <v>-1.6270465084049255E-2</v>
      </c>
      <c r="X1740" s="7">
        <f t="shared" si="416"/>
        <v>9.7826799396732306E-3</v>
      </c>
      <c r="Y1740" s="7">
        <f t="shared" si="417"/>
        <v>1.0967554329443675E-4</v>
      </c>
      <c r="Z1740" s="7">
        <v>6.8799999999999998E-3</v>
      </c>
      <c r="AA1740" s="7">
        <f t="shared" si="418"/>
        <v>9.5678160260547727E-3</v>
      </c>
      <c r="AB1740" s="7">
        <f t="shared" si="419"/>
        <v>1.2733091288255805E-2</v>
      </c>
      <c r="AE1740" s="6">
        <v>45987</v>
      </c>
      <c r="AF1740" s="7">
        <v>17.190000000000001</v>
      </c>
      <c r="AG1740" s="7">
        <v>35.700000000000003</v>
      </c>
      <c r="AH1740" s="7">
        <v>71.900000000000006</v>
      </c>
      <c r="AI1740" s="7">
        <f t="shared" si="405"/>
        <v>6</v>
      </c>
      <c r="AJ1740" s="7">
        <v>4.59</v>
      </c>
      <c r="AK1740" s="7">
        <v>29.367999999999999</v>
      </c>
      <c r="AL1740" s="7">
        <f t="shared" si="406"/>
        <v>24.777999999999999</v>
      </c>
      <c r="AM1740" s="7">
        <v>3.88</v>
      </c>
      <c r="AN1740" s="7">
        <v>3.45</v>
      </c>
      <c r="AO1740" s="7">
        <v>4</v>
      </c>
      <c r="AP1740" s="7">
        <f t="shared" si="407"/>
        <v>0.54999999999999982</v>
      </c>
      <c r="AQ1740" s="7">
        <v>2.23</v>
      </c>
      <c r="AR1740" s="7">
        <v>121.2437</v>
      </c>
      <c r="AS1740" s="7">
        <v>4165.2002000000002</v>
      </c>
      <c r="AT1740" s="14">
        <v>323.291</v>
      </c>
      <c r="AU1740" s="14">
        <v>101.2075</v>
      </c>
      <c r="AV1740" s="14">
        <v>53.6</v>
      </c>
      <c r="AY1740" s="6">
        <v>45987</v>
      </c>
      <c r="AZ1740" s="12">
        <v>0</v>
      </c>
      <c r="BA1740" s="12">
        <v>0</v>
      </c>
      <c r="BB1740" s="12">
        <v>0</v>
      </c>
      <c r="BE1740" s="6">
        <v>45987</v>
      </c>
      <c r="BF1740" t="s">
        <v>60</v>
      </c>
      <c r="BG1740" s="52">
        <v>0</v>
      </c>
    </row>
    <row r="1741" spans="1:59" x14ac:dyDescent="0.2">
      <c r="A1741" s="6">
        <v>45989</v>
      </c>
      <c r="B1741" s="12">
        <v>115.1525</v>
      </c>
      <c r="C1741" s="12">
        <v>149.66589999999999</v>
      </c>
      <c r="D1741" s="12">
        <v>88.005099999999999</v>
      </c>
      <c r="E1741" s="12">
        <v>41.560099999999998</v>
      </c>
      <c r="F1741" s="12">
        <v>207.91050000000001</v>
      </c>
      <c r="G1741" s="12">
        <v>7.4291999999999998</v>
      </c>
      <c r="H1741" s="12">
        <v>22.796800000000001</v>
      </c>
      <c r="I1741" s="12">
        <v>57.002299999999998</v>
      </c>
      <c r="J1741" s="12">
        <v>16.4023</v>
      </c>
      <c r="K1741" s="12">
        <v>90.300700000000006</v>
      </c>
      <c r="L1741" s="12">
        <v>58.58</v>
      </c>
      <c r="M1741" s="12">
        <v>64.069999999999993</v>
      </c>
      <c r="O1741" s="6">
        <v>45989</v>
      </c>
      <c r="P1741" s="7">
        <f t="shared" si="408"/>
        <v>9.9702958817160913E-3</v>
      </c>
      <c r="Q1741" s="7">
        <f t="shared" si="409"/>
        <v>1.0777073180203467E-2</v>
      </c>
      <c r="R1741" s="7">
        <f t="shared" si="410"/>
        <v>1.8204565747786648E-2</v>
      </c>
      <c r="S1741" s="7">
        <f t="shared" si="411"/>
        <v>1.390758755559778E-2</v>
      </c>
      <c r="T1741" s="7">
        <f t="shared" si="412"/>
        <v>1.2891130648743658E-2</v>
      </c>
      <c r="U1741" s="7">
        <f t="shared" si="413"/>
        <v>4.525297722811903E-2</v>
      </c>
      <c r="V1741" s="7">
        <f t="shared" si="414"/>
        <v>0</v>
      </c>
      <c r="W1741" s="7">
        <f t="shared" si="415"/>
        <v>-1.0066299994182421E-2</v>
      </c>
      <c r="X1741" s="7">
        <f t="shared" si="416"/>
        <v>1.6901880083354959E-2</v>
      </c>
      <c r="Y1741" s="7">
        <f t="shared" si="417"/>
        <v>3.2673965619736824E-4</v>
      </c>
      <c r="Z1741" s="7">
        <v>5.4440000000000001E-3</v>
      </c>
      <c r="AA1741" s="7">
        <f t="shared" si="418"/>
        <v>-3.9185670722772133E-3</v>
      </c>
      <c r="AB1741" s="7">
        <f t="shared" si="419"/>
        <v>-1.1483676788694566E-2</v>
      </c>
      <c r="AE1741" s="6">
        <v>45989</v>
      </c>
      <c r="AF1741" s="7">
        <v>16.350000000000001</v>
      </c>
      <c r="AG1741" s="7">
        <v>35.950000000000003</v>
      </c>
      <c r="AH1741" s="7">
        <v>68.95</v>
      </c>
      <c r="AI1741" s="7">
        <f t="shared" si="405"/>
        <v>5.4899999999999949</v>
      </c>
      <c r="AJ1741" s="7"/>
      <c r="AK1741" s="7">
        <v>28.817</v>
      </c>
      <c r="AL1741" s="7" t="str">
        <f t="shared" si="406"/>
        <v/>
      </c>
      <c r="AM1741" s="7">
        <v>3.89</v>
      </c>
      <c r="AN1741" s="7">
        <v>3.47</v>
      </c>
      <c r="AO1741" s="7">
        <v>4.0199999999999996</v>
      </c>
      <c r="AP1741" s="7">
        <f t="shared" si="407"/>
        <v>0.54999999999999938</v>
      </c>
      <c r="AQ1741" s="7">
        <v>2.23</v>
      </c>
      <c r="AR1741" s="7">
        <v>121.0527</v>
      </c>
      <c r="AS1741" s="7">
        <v>4218.2997999999998</v>
      </c>
      <c r="AT1741" s="14">
        <v>323.291</v>
      </c>
      <c r="AU1741" s="14">
        <v>101.2075</v>
      </c>
      <c r="AV1741" s="14">
        <v>53.6</v>
      </c>
      <c r="AY1741" s="6">
        <v>45989</v>
      </c>
      <c r="AZ1741" s="12">
        <v>0</v>
      </c>
      <c r="BA1741" s="12">
        <v>0</v>
      </c>
      <c r="BB1741" s="12">
        <v>0</v>
      </c>
      <c r="BE1741" s="6">
        <v>45989</v>
      </c>
      <c r="BF1741" t="s">
        <v>60</v>
      </c>
      <c r="BG1741" s="52">
        <v>0</v>
      </c>
    </row>
    <row r="1742" spans="1:59" x14ac:dyDescent="0.2">
      <c r="A1742" s="6">
        <v>45992</v>
      </c>
      <c r="B1742" s="12">
        <v>115.8578</v>
      </c>
      <c r="C1742" s="12">
        <v>151.06219999999999</v>
      </c>
      <c r="D1742" s="12">
        <v>89.563000000000002</v>
      </c>
      <c r="E1742" s="12">
        <v>41.896500000000003</v>
      </c>
      <c r="F1742" s="12">
        <v>210.13460000000001</v>
      </c>
      <c r="G1742" s="12">
        <v>6.8516000000000004</v>
      </c>
      <c r="H1742" s="12">
        <v>22.147400000000001</v>
      </c>
      <c r="I1742" s="12">
        <v>55.242400000000004</v>
      </c>
      <c r="J1742" s="12">
        <v>16.52</v>
      </c>
      <c r="K1742" s="12">
        <v>90.311599999999999</v>
      </c>
      <c r="L1742" s="12">
        <v>59.47</v>
      </c>
      <c r="M1742" s="12">
        <v>64.22</v>
      </c>
      <c r="O1742" s="6">
        <v>45992</v>
      </c>
      <c r="P1742" s="7">
        <f t="shared" si="408"/>
        <v>6.1062402108758773E-3</v>
      </c>
      <c r="Q1742" s="7">
        <f t="shared" si="409"/>
        <v>9.2861959621624839E-3</v>
      </c>
      <c r="R1742" s="7">
        <f t="shared" si="410"/>
        <v>1.7547520922095886E-2</v>
      </c>
      <c r="S1742" s="7">
        <f t="shared" si="411"/>
        <v>8.061718831610715E-3</v>
      </c>
      <c r="T1742" s="7">
        <f t="shared" si="412"/>
        <v>1.064057913703835E-2</v>
      </c>
      <c r="U1742" s="7">
        <f t="shared" si="413"/>
        <v>-8.0935979689356785E-2</v>
      </c>
      <c r="V1742" s="7">
        <f t="shared" si="414"/>
        <v>-2.890006712153969E-2</v>
      </c>
      <c r="W1742" s="7">
        <f t="shared" si="415"/>
        <v>-3.1360843522663537E-2</v>
      </c>
      <c r="X1742" s="7">
        <f t="shared" si="416"/>
        <v>7.1501991934969419E-3</v>
      </c>
      <c r="Y1742" s="7">
        <f t="shared" si="417"/>
        <v>1.2070052829434506E-4</v>
      </c>
      <c r="Z1742" s="7">
        <v>-4.5760000000000002E-3</v>
      </c>
      <c r="AA1742" s="7">
        <f t="shared" si="418"/>
        <v>1.5078642318914827E-2</v>
      </c>
      <c r="AB1742" s="7">
        <f t="shared" si="419"/>
        <v>2.3384530104377022E-3</v>
      </c>
      <c r="AE1742" s="6">
        <v>45992</v>
      </c>
      <c r="AF1742" s="7">
        <v>17.239999999999998</v>
      </c>
      <c r="AG1742" s="7">
        <v>35.82</v>
      </c>
      <c r="AH1742" s="7">
        <v>71.349999999999994</v>
      </c>
      <c r="AI1742" s="7">
        <f t="shared" si="405"/>
        <v>4.75</v>
      </c>
      <c r="AJ1742" s="7">
        <v>5.08</v>
      </c>
      <c r="AK1742" s="7">
        <v>28.227</v>
      </c>
      <c r="AL1742" s="7">
        <f t="shared" si="406"/>
        <v>23.146999999999998</v>
      </c>
      <c r="AM1742" s="7">
        <v>3.89</v>
      </c>
      <c r="AN1742" s="7">
        <v>3.54</v>
      </c>
      <c r="AO1742" s="7">
        <v>4.09</v>
      </c>
      <c r="AP1742" s="7">
        <f t="shared" si="407"/>
        <v>0.54999999999999982</v>
      </c>
      <c r="AQ1742" s="7">
        <v>2.2400000000000002</v>
      </c>
      <c r="AR1742" s="7">
        <v>120.9862</v>
      </c>
      <c r="AS1742" s="7">
        <v>4239.2997999999998</v>
      </c>
      <c r="AT1742" s="14">
        <v>326.03100000000001</v>
      </c>
      <c r="AU1742" s="14">
        <v>101.6781</v>
      </c>
      <c r="AV1742" s="14">
        <v>52.9</v>
      </c>
      <c r="AY1742" s="6">
        <v>45992</v>
      </c>
      <c r="AZ1742" s="12">
        <v>0</v>
      </c>
      <c r="BA1742" s="12">
        <v>0</v>
      </c>
      <c r="BB1742" s="12">
        <v>0</v>
      </c>
      <c r="BE1742" s="6">
        <v>45992</v>
      </c>
      <c r="BF1742" t="s">
        <v>60</v>
      </c>
      <c r="BG1742" s="52">
        <v>0</v>
      </c>
    </row>
    <row r="1743" spans="1:59" x14ac:dyDescent="0.2">
      <c r="A1743" s="6">
        <v>45993</v>
      </c>
      <c r="B1743" s="12">
        <v>114.616</v>
      </c>
      <c r="C1743" s="12">
        <v>148.7944</v>
      </c>
      <c r="D1743" s="12">
        <v>88.600499999999997</v>
      </c>
      <c r="E1743" s="12">
        <v>41.540300000000002</v>
      </c>
      <c r="F1743" s="12">
        <v>208.72829999999999</v>
      </c>
      <c r="G1743" s="12">
        <v>6.6025999999999998</v>
      </c>
      <c r="H1743" s="12">
        <v>22.583600000000001</v>
      </c>
      <c r="I1743" s="12">
        <v>56.027900000000002</v>
      </c>
      <c r="J1743" s="12">
        <v>16.284500000000001</v>
      </c>
      <c r="K1743" s="12">
        <v>90.341200000000001</v>
      </c>
      <c r="L1743" s="12">
        <v>58.81</v>
      </c>
      <c r="M1743" s="12">
        <v>63.37</v>
      </c>
      <c r="O1743" s="6">
        <v>45993</v>
      </c>
      <c r="P1743" s="7">
        <f t="shared" si="408"/>
        <v>-1.0776166462807065E-2</v>
      </c>
      <c r="Q1743" s="7">
        <f t="shared" si="409"/>
        <v>-1.5126185246557835E-2</v>
      </c>
      <c r="R1743" s="7">
        <f t="shared" si="410"/>
        <v>-1.0804787330487701E-2</v>
      </c>
      <c r="S1743" s="7">
        <f t="shared" si="411"/>
        <v>-8.5382508428810799E-3</v>
      </c>
      <c r="T1743" s="7">
        <f t="shared" si="412"/>
        <v>-6.7148715444106935E-3</v>
      </c>
      <c r="U1743" s="7">
        <f t="shared" si="413"/>
        <v>-3.7018690789124495E-2</v>
      </c>
      <c r="V1743" s="7">
        <f t="shared" si="414"/>
        <v>1.9503871028510124E-2</v>
      </c>
      <c r="W1743" s="7">
        <f t="shared" si="415"/>
        <v>1.4119006578327842E-2</v>
      </c>
      <c r="X1743" s="7">
        <f t="shared" si="416"/>
        <v>-1.4358032936998116E-2</v>
      </c>
      <c r="Y1743" s="7">
        <f t="shared" si="417"/>
        <v>3.2770043160022523E-4</v>
      </c>
      <c r="Z1743" s="7">
        <v>1.8500000000000001E-3</v>
      </c>
      <c r="AA1743" s="7">
        <f t="shared" si="418"/>
        <v>-1.116007524663766E-2</v>
      </c>
      <c r="AB1743" s="7">
        <f t="shared" si="419"/>
        <v>-1.3324125325942298E-2</v>
      </c>
      <c r="AE1743" s="6">
        <v>45993</v>
      </c>
      <c r="AF1743" s="7">
        <v>16.59</v>
      </c>
      <c r="AG1743" s="7">
        <v>35.89</v>
      </c>
      <c r="AH1743" s="7">
        <v>69.91</v>
      </c>
      <c r="AI1743" s="7">
        <f t="shared" si="405"/>
        <v>4.5599999999999952</v>
      </c>
      <c r="AJ1743" s="7">
        <v>4.83</v>
      </c>
      <c r="AK1743" s="7">
        <v>28.05</v>
      </c>
      <c r="AL1743" s="7">
        <f t="shared" si="406"/>
        <v>23.22</v>
      </c>
      <c r="AM1743" s="7">
        <v>3.89</v>
      </c>
      <c r="AN1743" s="7">
        <v>3.51</v>
      </c>
      <c r="AO1743" s="7">
        <v>4.09</v>
      </c>
      <c r="AP1743" s="7">
        <f t="shared" si="407"/>
        <v>0.58000000000000007</v>
      </c>
      <c r="AQ1743" s="7">
        <v>2.2400000000000002</v>
      </c>
      <c r="AR1743" s="7">
        <v>121.1467</v>
      </c>
      <c r="AS1743" s="7">
        <v>4186.6000999999997</v>
      </c>
      <c r="AT1743" s="14">
        <v>326.03100000000001</v>
      </c>
      <c r="AU1743" s="14">
        <v>101.6781</v>
      </c>
      <c r="AV1743" s="14">
        <v>52.9</v>
      </c>
      <c r="AY1743" s="6">
        <v>45993</v>
      </c>
      <c r="AZ1743" s="12">
        <v>0</v>
      </c>
      <c r="BA1743" s="12">
        <v>0</v>
      </c>
      <c r="BB1743" s="12">
        <v>0</v>
      </c>
      <c r="BE1743" s="6">
        <v>45993</v>
      </c>
      <c r="BF1743" t="s">
        <v>60</v>
      </c>
      <c r="BG1743" s="52">
        <v>0</v>
      </c>
    </row>
    <row r="1744" spans="1:59" x14ac:dyDescent="0.2">
      <c r="A1744" s="6">
        <v>45994</v>
      </c>
      <c r="B1744" s="12">
        <v>117.02</v>
      </c>
      <c r="C1744" s="12">
        <v>150.1215</v>
      </c>
      <c r="D1744" s="12">
        <v>91.100999999999999</v>
      </c>
      <c r="E1744" s="12">
        <v>42.005400000000002</v>
      </c>
      <c r="F1744" s="12">
        <v>207.91050000000001</v>
      </c>
      <c r="G1744" s="12">
        <v>6.8615000000000004</v>
      </c>
      <c r="H1744" s="12">
        <v>22.874400000000001</v>
      </c>
      <c r="I1744" s="12">
        <v>56.256599999999999</v>
      </c>
      <c r="J1744" s="12">
        <v>16.4023</v>
      </c>
      <c r="K1744" s="12">
        <v>90.351100000000002</v>
      </c>
      <c r="L1744" s="12">
        <v>59.09</v>
      </c>
      <c r="M1744" s="12">
        <v>63.75</v>
      </c>
      <c r="O1744" s="6">
        <v>45994</v>
      </c>
      <c r="P1744" s="7">
        <f t="shared" si="408"/>
        <v>2.075744976901887E-2</v>
      </c>
      <c r="Q1744" s="7">
        <f t="shared" si="409"/>
        <v>8.8794789410980412E-3</v>
      </c>
      <c r="R1744" s="7">
        <f t="shared" si="410"/>
        <v>2.7831280218105218E-2</v>
      </c>
      <c r="S1744" s="7">
        <f t="shared" si="411"/>
        <v>1.1134141070711619E-2</v>
      </c>
      <c r="T1744" s="7">
        <f t="shared" si="412"/>
        <v>-3.9257075926276159E-3</v>
      </c>
      <c r="U1744" s="7">
        <f t="shared" si="413"/>
        <v>3.8462565874982431E-2</v>
      </c>
      <c r="V1744" s="7">
        <f t="shared" si="414"/>
        <v>1.2794402169322233E-2</v>
      </c>
      <c r="W1744" s="7">
        <f t="shared" si="415"/>
        <v>4.0735865815129816E-3</v>
      </c>
      <c r="X1744" s="7">
        <f t="shared" si="416"/>
        <v>7.2078337435011472E-3</v>
      </c>
      <c r="Y1744" s="7">
        <f t="shared" si="417"/>
        <v>1.0957854883583243E-4</v>
      </c>
      <c r="Z1744" s="7">
        <v>3.457E-3</v>
      </c>
      <c r="AA1744" s="7">
        <f t="shared" si="418"/>
        <v>4.7497968857186448E-3</v>
      </c>
      <c r="AB1744" s="7">
        <f t="shared" si="419"/>
        <v>5.9786207031099414E-3</v>
      </c>
      <c r="AE1744" s="6">
        <v>45994</v>
      </c>
      <c r="AF1744" s="7">
        <v>16.079999999999998</v>
      </c>
      <c r="AG1744" s="7">
        <v>33.72</v>
      </c>
      <c r="AH1744" s="7">
        <v>66.459999999999994</v>
      </c>
      <c r="AI1744" s="7">
        <f t="shared" si="405"/>
        <v>4.6599999999999966</v>
      </c>
      <c r="AJ1744" s="7">
        <v>4.8600000000000003</v>
      </c>
      <c r="AK1744" s="7">
        <v>28.206</v>
      </c>
      <c r="AL1744" s="7">
        <f t="shared" si="406"/>
        <v>23.346</v>
      </c>
      <c r="AM1744" s="7">
        <v>3.89</v>
      </c>
      <c r="AN1744" s="7">
        <v>3.49</v>
      </c>
      <c r="AO1744" s="7">
        <v>4.0599999999999996</v>
      </c>
      <c r="AP1744" s="7">
        <f t="shared" si="407"/>
        <v>0.5699999999999994</v>
      </c>
      <c r="AQ1744" s="7">
        <v>2.2400000000000002</v>
      </c>
      <c r="AR1744" s="7">
        <v>120.7336</v>
      </c>
      <c r="AS1744" s="7">
        <v>4199.2997999999998</v>
      </c>
      <c r="AT1744" s="14">
        <v>326.03100000000001</v>
      </c>
      <c r="AU1744" s="14">
        <v>101.6781</v>
      </c>
      <c r="AV1744" s="14">
        <v>52.9</v>
      </c>
      <c r="AY1744" s="6">
        <v>45994</v>
      </c>
      <c r="AZ1744" s="12">
        <v>0</v>
      </c>
      <c r="BA1744" s="12">
        <v>0</v>
      </c>
      <c r="BB1744" s="12">
        <v>0</v>
      </c>
      <c r="BE1744" s="6">
        <v>45994</v>
      </c>
      <c r="BF1744" t="s">
        <v>60</v>
      </c>
      <c r="BG1744" s="52">
        <v>0</v>
      </c>
    </row>
    <row r="1745" spans="1:59" x14ac:dyDescent="0.2">
      <c r="A1745" s="6">
        <v>45995</v>
      </c>
      <c r="B1745" s="12">
        <v>116.3644</v>
      </c>
      <c r="C1745" s="12">
        <v>150.785</v>
      </c>
      <c r="D1745" s="12">
        <v>92.400899999999993</v>
      </c>
      <c r="E1745" s="12">
        <v>42.223100000000002</v>
      </c>
      <c r="F1745" s="12">
        <v>207.352</v>
      </c>
      <c r="G1745" s="12">
        <v>6.9909999999999997</v>
      </c>
      <c r="H1745" s="12">
        <v>22.525500000000001</v>
      </c>
      <c r="I1745" s="12">
        <v>55.620199999999997</v>
      </c>
      <c r="J1745" s="12">
        <v>16.490600000000001</v>
      </c>
      <c r="K1745" s="12">
        <v>90.361000000000004</v>
      </c>
      <c r="L1745" s="12">
        <v>59.82</v>
      </c>
      <c r="M1745" s="12">
        <v>64.150000000000006</v>
      </c>
      <c r="O1745" s="6">
        <v>45995</v>
      </c>
      <c r="P1745" s="7">
        <f t="shared" si="408"/>
        <v>-5.6182137663308386E-3</v>
      </c>
      <c r="Q1745" s="7">
        <f t="shared" si="409"/>
        <v>4.4100149071207607E-3</v>
      </c>
      <c r="R1745" s="7">
        <f t="shared" si="410"/>
        <v>1.416793770586797E-2</v>
      </c>
      <c r="S1745" s="7">
        <f t="shared" si="411"/>
        <v>5.1692831944562872E-3</v>
      </c>
      <c r="T1745" s="7">
        <f t="shared" si="412"/>
        <v>-2.689866466375786E-3</v>
      </c>
      <c r="U1745" s="7">
        <f t="shared" si="413"/>
        <v>1.8697530802297184E-2</v>
      </c>
      <c r="V1745" s="7">
        <f t="shared" si="414"/>
        <v>-1.5370380503080745E-2</v>
      </c>
      <c r="W1745" s="7">
        <f t="shared" si="415"/>
        <v>-1.1376922906653358E-2</v>
      </c>
      <c r="X1745" s="7">
        <f t="shared" si="416"/>
        <v>5.3689526985253363E-3</v>
      </c>
      <c r="Y1745" s="7">
        <f t="shared" si="417"/>
        <v>1.0956654269308718E-4</v>
      </c>
      <c r="Z1745" s="7">
        <v>7.3099999999999999E-4</v>
      </c>
      <c r="AA1745" s="7">
        <f t="shared" si="418"/>
        <v>1.227834784421873E-2</v>
      </c>
      <c r="AB1745" s="7">
        <f t="shared" si="419"/>
        <v>6.2549070231099728E-3</v>
      </c>
      <c r="AE1745" s="6">
        <v>45995</v>
      </c>
      <c r="AF1745" s="7">
        <v>15.78</v>
      </c>
      <c r="AG1745" s="7">
        <v>33.299999999999997</v>
      </c>
      <c r="AH1745" s="7">
        <v>65.69</v>
      </c>
      <c r="AI1745" s="7">
        <f t="shared" si="405"/>
        <v>4.3300000000000054</v>
      </c>
      <c r="AJ1745" s="7">
        <v>4.8899999999999997</v>
      </c>
      <c r="AK1745" s="7">
        <v>27.088000000000001</v>
      </c>
      <c r="AL1745" s="7">
        <f t="shared" si="406"/>
        <v>22.198</v>
      </c>
      <c r="AM1745" s="7">
        <v>3.89</v>
      </c>
      <c r="AN1745" s="7">
        <v>3.52</v>
      </c>
      <c r="AO1745" s="7">
        <v>4.1100000000000003</v>
      </c>
      <c r="AP1745" s="7">
        <f t="shared" si="407"/>
        <v>0.5900000000000003</v>
      </c>
      <c r="AQ1745" s="7">
        <v>2.2599999999999998</v>
      </c>
      <c r="AR1745" s="7">
        <v>120.67659999999999</v>
      </c>
      <c r="AS1745" s="7">
        <v>4211.7997999999998</v>
      </c>
      <c r="AT1745" s="14">
        <v>326.03100000000001</v>
      </c>
      <c r="AU1745" s="14">
        <v>101.6781</v>
      </c>
      <c r="AV1745" s="14">
        <v>52.9</v>
      </c>
      <c r="AY1745" s="6">
        <v>45995</v>
      </c>
      <c r="AZ1745" s="12">
        <v>0</v>
      </c>
      <c r="BA1745" s="12">
        <v>0</v>
      </c>
      <c r="BB1745" s="12">
        <v>0</v>
      </c>
      <c r="BE1745" s="6">
        <v>45995</v>
      </c>
      <c r="BF1745" t="s">
        <v>60</v>
      </c>
      <c r="BG1745" s="52">
        <v>0</v>
      </c>
    </row>
    <row r="1746" spans="1:59" x14ac:dyDescent="0.2">
      <c r="A1746" s="6">
        <v>45996</v>
      </c>
      <c r="B1746" s="12">
        <v>115.7684</v>
      </c>
      <c r="C1746" s="12">
        <v>148.54689999999999</v>
      </c>
      <c r="D1746" s="12">
        <v>92.966499999999996</v>
      </c>
      <c r="E1746" s="12">
        <v>41.985599999999998</v>
      </c>
      <c r="F1746" s="12">
        <v>205.14779999999999</v>
      </c>
      <c r="G1746" s="12">
        <v>6.7918000000000003</v>
      </c>
      <c r="H1746" s="12">
        <v>22.661200000000001</v>
      </c>
      <c r="I1746" s="12">
        <v>55.570500000000003</v>
      </c>
      <c r="J1746" s="12">
        <v>16.490600000000001</v>
      </c>
      <c r="K1746" s="12">
        <v>90.380700000000004</v>
      </c>
      <c r="L1746" s="12">
        <v>60.23</v>
      </c>
      <c r="M1746" s="12">
        <v>64.42</v>
      </c>
      <c r="O1746" s="6">
        <v>45996</v>
      </c>
      <c r="P1746" s="7">
        <f t="shared" si="408"/>
        <v>-5.135002977802278E-3</v>
      </c>
      <c r="Q1746" s="7">
        <f t="shared" si="409"/>
        <v>-1.4954247834027391E-2</v>
      </c>
      <c r="R1746" s="7">
        <f t="shared" si="410"/>
        <v>6.1024943465233334E-3</v>
      </c>
      <c r="S1746" s="7">
        <f t="shared" si="411"/>
        <v>-5.6407622902351151E-3</v>
      </c>
      <c r="T1746" s="7">
        <f t="shared" si="412"/>
        <v>-1.0687137202655206E-2</v>
      </c>
      <c r="U1746" s="7">
        <f t="shared" si="413"/>
        <v>-2.8907605361894104E-2</v>
      </c>
      <c r="V1746" s="7">
        <f t="shared" si="414"/>
        <v>6.006210143378877E-3</v>
      </c>
      <c r="W1746" s="7">
        <f t="shared" si="415"/>
        <v>-8.9395971623279047E-4</v>
      </c>
      <c r="X1746" s="7">
        <f t="shared" si="416"/>
        <v>0</v>
      </c>
      <c r="Y1746" s="7">
        <f t="shared" si="417"/>
        <v>2.1799064718332984E-4</v>
      </c>
      <c r="Z1746" s="7">
        <v>1.8979999999999999E-3</v>
      </c>
      <c r="AA1746" s="7">
        <f t="shared" si="418"/>
        <v>6.8305138538277558E-3</v>
      </c>
      <c r="AB1746" s="7">
        <f t="shared" si="419"/>
        <v>4.2000528414073762E-3</v>
      </c>
      <c r="AE1746" s="6">
        <v>45996</v>
      </c>
      <c r="AF1746" s="7">
        <v>15.41</v>
      </c>
      <c r="AG1746" s="7">
        <v>32.06</v>
      </c>
      <c r="AH1746" s="7">
        <v>67.28</v>
      </c>
      <c r="AI1746" s="7">
        <f t="shared" si="405"/>
        <v>4.1900000000000048</v>
      </c>
      <c r="AJ1746" s="7">
        <v>5.19</v>
      </c>
      <c r="AK1746" s="7">
        <v>27.265999999999998</v>
      </c>
      <c r="AL1746" s="7">
        <f t="shared" si="406"/>
        <v>22.075999999999997</v>
      </c>
      <c r="AM1746" s="7">
        <v>3.89</v>
      </c>
      <c r="AN1746" s="7">
        <v>3.56</v>
      </c>
      <c r="AO1746" s="7">
        <v>4.1399999999999997</v>
      </c>
      <c r="AP1746" s="7">
        <f t="shared" si="407"/>
        <v>0.57999999999999963</v>
      </c>
      <c r="AQ1746" s="7">
        <v>2.2599999999999998</v>
      </c>
      <c r="AR1746" s="7">
        <v>120.6863</v>
      </c>
      <c r="AS1746" s="7">
        <v>4212.8999000000003</v>
      </c>
      <c r="AT1746" s="14">
        <v>326.03100000000001</v>
      </c>
      <c r="AU1746" s="14">
        <v>101.6781</v>
      </c>
      <c r="AV1746" s="14">
        <v>52.9</v>
      </c>
      <c r="AY1746" s="6">
        <v>45996</v>
      </c>
      <c r="AZ1746" s="12">
        <v>0</v>
      </c>
      <c r="BA1746" s="12">
        <v>0</v>
      </c>
      <c r="BB1746" s="12">
        <v>0</v>
      </c>
      <c r="BE1746" s="6">
        <v>45996</v>
      </c>
      <c r="BF1746" t="s">
        <v>60</v>
      </c>
      <c r="BG1746" s="52">
        <v>0</v>
      </c>
    </row>
    <row r="1747" spans="1:59" x14ac:dyDescent="0.2">
      <c r="A1747" s="6">
        <v>45999</v>
      </c>
      <c r="B1747" s="12">
        <v>115.21210000000001</v>
      </c>
      <c r="C1747" s="12">
        <v>147.26939999999999</v>
      </c>
      <c r="D1747" s="12">
        <v>92.162800000000004</v>
      </c>
      <c r="E1747" s="12">
        <v>40.9268</v>
      </c>
      <c r="F1747" s="12">
        <v>200.27070000000001</v>
      </c>
      <c r="G1747" s="12">
        <v>6.5727000000000002</v>
      </c>
      <c r="H1747" s="12">
        <v>22.787199999999999</v>
      </c>
      <c r="I1747" s="12">
        <v>55.252299999999998</v>
      </c>
      <c r="J1747" s="12">
        <v>16.490600000000001</v>
      </c>
      <c r="K1747" s="12">
        <v>90.390600000000006</v>
      </c>
      <c r="L1747" s="12">
        <v>59.04</v>
      </c>
      <c r="M1747" s="12">
        <v>63.3</v>
      </c>
      <c r="O1747" s="6">
        <v>45999</v>
      </c>
      <c r="P1747" s="7">
        <f t="shared" si="408"/>
        <v>-4.8168661477039762E-3</v>
      </c>
      <c r="Q1747" s="7">
        <f t="shared" si="409"/>
        <v>-8.6371707161385404E-3</v>
      </c>
      <c r="R1747" s="7">
        <f t="shared" si="410"/>
        <v>-8.6826347759621746E-3</v>
      </c>
      <c r="S1747" s="7">
        <f t="shared" si="411"/>
        <v>-2.5541597166043043E-2</v>
      </c>
      <c r="T1747" s="7">
        <f t="shared" si="412"/>
        <v>-2.4060743577510313E-2</v>
      </c>
      <c r="U1747" s="7">
        <f t="shared" si="413"/>
        <v>-3.2791295187807538E-2</v>
      </c>
      <c r="V1747" s="7">
        <f t="shared" si="414"/>
        <v>5.5447638559815715E-3</v>
      </c>
      <c r="W1747" s="7">
        <f t="shared" si="415"/>
        <v>-5.7425164212823203E-3</v>
      </c>
      <c r="X1747" s="7">
        <f t="shared" si="416"/>
        <v>0</v>
      </c>
      <c r="Y1747" s="7">
        <f t="shared" si="417"/>
        <v>1.0953066122674662E-4</v>
      </c>
      <c r="Z1747" s="7">
        <v>-3.009E-3</v>
      </c>
      <c r="AA1747" s="7">
        <f t="shared" si="418"/>
        <v>-1.9955386763412561E-2</v>
      </c>
      <c r="AB1747" s="7">
        <f t="shared" si="419"/>
        <v>-1.7538814752922297E-2</v>
      </c>
      <c r="AE1747" s="6">
        <v>45999</v>
      </c>
      <c r="AF1747" s="7">
        <v>16.66</v>
      </c>
      <c r="AG1747" s="7">
        <v>33.03</v>
      </c>
      <c r="AH1747" s="7">
        <v>72.3</v>
      </c>
      <c r="AI1747" s="7">
        <f t="shared" si="405"/>
        <v>4.259999999999998</v>
      </c>
      <c r="AJ1747" s="7">
        <v>5.19</v>
      </c>
      <c r="AK1747" s="7">
        <v>26.870999999999999</v>
      </c>
      <c r="AL1747" s="7">
        <f t="shared" si="406"/>
        <v>21.680999999999997</v>
      </c>
      <c r="AM1747" s="7">
        <v>3.89</v>
      </c>
      <c r="AN1747" s="7">
        <v>3.57</v>
      </c>
      <c r="AO1747" s="7">
        <v>4.17</v>
      </c>
      <c r="AP1747" s="7">
        <f t="shared" si="407"/>
        <v>0.60000000000000009</v>
      </c>
      <c r="AQ1747" s="7">
        <v>2.2599999999999998</v>
      </c>
      <c r="AR1747" s="7">
        <v>120.776</v>
      </c>
      <c r="AS1747" s="7">
        <v>4187.2002000000002</v>
      </c>
      <c r="AT1747" s="14">
        <v>326.03100000000001</v>
      </c>
      <c r="AU1747" s="14">
        <v>101.6781</v>
      </c>
      <c r="AV1747" s="14">
        <v>52.9</v>
      </c>
      <c r="AY1747" s="6">
        <v>45999</v>
      </c>
      <c r="AZ1747" s="12">
        <v>0</v>
      </c>
      <c r="BA1747" s="12">
        <v>0</v>
      </c>
      <c r="BB1747" s="12">
        <v>0</v>
      </c>
      <c r="BE1747" s="6">
        <v>45999</v>
      </c>
      <c r="BF1747" t="s">
        <v>60</v>
      </c>
      <c r="BG1747" s="52">
        <v>0</v>
      </c>
    </row>
    <row r="1748" spans="1:59" x14ac:dyDescent="0.2">
      <c r="A1748" s="6">
        <v>46000</v>
      </c>
      <c r="B1748" s="12">
        <v>117.467</v>
      </c>
      <c r="C1748" s="12">
        <v>147.0515</v>
      </c>
      <c r="D1748" s="12">
        <v>92.708500000000001</v>
      </c>
      <c r="E1748" s="12">
        <v>41.114800000000002</v>
      </c>
      <c r="F1748" s="12">
        <v>198.1962</v>
      </c>
      <c r="G1748" s="12">
        <v>6.6025999999999998</v>
      </c>
      <c r="H1748" s="12">
        <v>22.0505</v>
      </c>
      <c r="I1748" s="12">
        <v>54.417099999999998</v>
      </c>
      <c r="J1748" s="12">
        <v>16.363</v>
      </c>
      <c r="K1748" s="12">
        <v>90.410300000000007</v>
      </c>
      <c r="L1748" s="12">
        <v>58.4</v>
      </c>
      <c r="M1748" s="12">
        <v>62.62</v>
      </c>
      <c r="O1748" s="6">
        <v>46000</v>
      </c>
      <c r="P1748" s="7">
        <f t="shared" si="408"/>
        <v>1.9382665606085168E-2</v>
      </c>
      <c r="Q1748" s="7">
        <f t="shared" si="409"/>
        <v>-1.4806970202351935E-3</v>
      </c>
      <c r="R1748" s="7">
        <f t="shared" si="410"/>
        <v>5.9035835730844267E-3</v>
      </c>
      <c r="S1748" s="7">
        <f t="shared" si="411"/>
        <v>4.5830488207891911E-3</v>
      </c>
      <c r="T1748" s="7">
        <f t="shared" si="412"/>
        <v>-1.0412502233478794E-2</v>
      </c>
      <c r="U1748" s="7">
        <f t="shared" si="413"/>
        <v>4.5388038724220089E-3</v>
      </c>
      <c r="V1748" s="7">
        <f t="shared" si="414"/>
        <v>-3.2863697432942748E-2</v>
      </c>
      <c r="W1748" s="7">
        <f t="shared" si="415"/>
        <v>-1.5231525787398562E-2</v>
      </c>
      <c r="X1748" s="7">
        <f t="shared" si="416"/>
        <v>-7.767833151101973E-3</v>
      </c>
      <c r="Y1748" s="7">
        <f t="shared" si="417"/>
        <v>2.179192700695807E-4</v>
      </c>
      <c r="Z1748" s="7">
        <v>-8.6399999999999997E-4</v>
      </c>
      <c r="AA1748" s="7">
        <f t="shared" si="418"/>
        <v>-1.0899290458035742E-2</v>
      </c>
      <c r="AB1748" s="7">
        <f t="shared" si="419"/>
        <v>-1.0800613251870827E-2</v>
      </c>
      <c r="AE1748" s="6">
        <v>46000</v>
      </c>
      <c r="AF1748" s="7">
        <v>16.93</v>
      </c>
      <c r="AG1748" s="7">
        <v>30.82</v>
      </c>
      <c r="AH1748" s="7">
        <v>75.38</v>
      </c>
      <c r="AI1748" s="7">
        <f t="shared" si="405"/>
        <v>4.2199999999999989</v>
      </c>
      <c r="AJ1748" s="7">
        <v>4.76</v>
      </c>
      <c r="AK1748" s="7">
        <v>27.489000000000001</v>
      </c>
      <c r="AL1748" s="7">
        <f t="shared" si="406"/>
        <v>22.728999999999999</v>
      </c>
      <c r="AM1748" s="7">
        <v>3.89</v>
      </c>
      <c r="AN1748" s="7">
        <v>3.61</v>
      </c>
      <c r="AO1748" s="7">
        <v>4.18</v>
      </c>
      <c r="AP1748" s="7">
        <f t="shared" si="407"/>
        <v>0.56999999999999984</v>
      </c>
      <c r="AQ1748" s="7">
        <v>2.2599999999999998</v>
      </c>
      <c r="AR1748" s="7">
        <v>120.6832</v>
      </c>
      <c r="AS1748" s="7">
        <v>4206.7002000000002</v>
      </c>
      <c r="AT1748" s="14">
        <v>326.03100000000001</v>
      </c>
      <c r="AU1748" s="14">
        <v>101.6781</v>
      </c>
      <c r="AV1748" s="14">
        <v>52.9</v>
      </c>
      <c r="AY1748" s="6">
        <v>46000</v>
      </c>
      <c r="AZ1748" s="12">
        <v>0</v>
      </c>
      <c r="BA1748" s="12">
        <v>0</v>
      </c>
      <c r="BB1748" s="12">
        <v>0</v>
      </c>
      <c r="BE1748" s="6">
        <v>46000</v>
      </c>
      <c r="BF1748" t="s">
        <v>60</v>
      </c>
      <c r="BG1748" s="52">
        <v>0</v>
      </c>
    </row>
    <row r="1749" spans="1:59" x14ac:dyDescent="0.2">
      <c r="A1749" s="6">
        <v>46001</v>
      </c>
      <c r="B1749" s="12">
        <v>118.74850000000001</v>
      </c>
      <c r="C1749" s="12">
        <v>149.94319999999999</v>
      </c>
      <c r="D1749" s="12">
        <v>96.052499999999995</v>
      </c>
      <c r="E1749" s="12">
        <v>41.552700000000002</v>
      </c>
      <c r="F1749" s="12">
        <v>192.4015</v>
      </c>
      <c r="G1749" s="12">
        <v>6.0449000000000002</v>
      </c>
      <c r="H1749" s="12">
        <v>22.089300000000001</v>
      </c>
      <c r="I1749" s="12">
        <v>54.069099999999999</v>
      </c>
      <c r="J1749" s="12">
        <v>16.146999999999998</v>
      </c>
      <c r="K1749" s="12">
        <v>90.410300000000007</v>
      </c>
      <c r="L1749" s="12">
        <v>58.67</v>
      </c>
      <c r="M1749" s="12">
        <v>63.12</v>
      </c>
      <c r="O1749" s="6">
        <v>46001</v>
      </c>
      <c r="P1749" s="7">
        <f t="shared" si="408"/>
        <v>1.0850368181686287E-2</v>
      </c>
      <c r="Q1749" s="7">
        <f t="shared" si="409"/>
        <v>1.9473690157247852E-2</v>
      </c>
      <c r="R1749" s="7">
        <f t="shared" si="410"/>
        <v>3.5434754982611387E-2</v>
      </c>
      <c r="S1749" s="7">
        <f t="shared" si="411"/>
        <v>1.0594347133371266E-2</v>
      </c>
      <c r="T1749" s="7">
        <f t="shared" si="412"/>
        <v>-2.9673114700103382E-2</v>
      </c>
      <c r="U1749" s="7">
        <f t="shared" si="413"/>
        <v>-8.8248569519830372E-2</v>
      </c>
      <c r="V1749" s="7">
        <f t="shared" si="414"/>
        <v>1.7580510103537834E-3</v>
      </c>
      <c r="W1749" s="7">
        <f t="shared" si="415"/>
        <v>-6.4155845375947571E-3</v>
      </c>
      <c r="X1749" s="7">
        <f t="shared" si="416"/>
        <v>-1.3288414547274618E-2</v>
      </c>
      <c r="Y1749" s="7">
        <f t="shared" si="417"/>
        <v>0</v>
      </c>
      <c r="Z1749" s="7">
        <v>6.6100000000000004E-3</v>
      </c>
      <c r="AA1749" s="7">
        <f t="shared" si="418"/>
        <v>4.6126331035871472E-3</v>
      </c>
      <c r="AB1749" s="7">
        <f t="shared" si="419"/>
        <v>7.9529606393592134E-3</v>
      </c>
      <c r="AE1749" s="6">
        <v>46001</v>
      </c>
      <c r="AF1749" s="7">
        <v>15.77</v>
      </c>
      <c r="AG1749" s="7">
        <v>30.78</v>
      </c>
      <c r="AH1749" s="7">
        <v>68.62</v>
      </c>
      <c r="AI1749" s="7">
        <f t="shared" si="405"/>
        <v>4.4499999999999957</v>
      </c>
      <c r="AJ1749" s="7">
        <v>4.62</v>
      </c>
      <c r="AK1749" s="7">
        <v>26.602</v>
      </c>
      <c r="AL1749" s="7">
        <f t="shared" si="406"/>
        <v>21.981999999999999</v>
      </c>
      <c r="AM1749" s="7">
        <v>3.89</v>
      </c>
      <c r="AN1749" s="7">
        <v>3.54</v>
      </c>
      <c r="AO1749" s="7">
        <v>4.13</v>
      </c>
      <c r="AP1749" s="7">
        <f t="shared" si="407"/>
        <v>0.58999999999999986</v>
      </c>
      <c r="AQ1749" s="7">
        <v>2.25</v>
      </c>
      <c r="AR1749" s="7">
        <v>120.6752</v>
      </c>
      <c r="AS1749" s="7">
        <v>4196.3999000000003</v>
      </c>
      <c r="AT1749" s="14">
        <v>326.03100000000001</v>
      </c>
      <c r="AU1749" s="14">
        <v>101.6781</v>
      </c>
      <c r="AV1749" s="14">
        <v>52.9</v>
      </c>
      <c r="AY1749" s="6">
        <v>46001</v>
      </c>
      <c r="AZ1749" s="12">
        <v>0</v>
      </c>
      <c r="BA1749" s="12">
        <v>0</v>
      </c>
      <c r="BB1749" s="12">
        <v>0</v>
      </c>
      <c r="BE1749" s="6">
        <v>46001</v>
      </c>
      <c r="BF1749" t="s">
        <v>60</v>
      </c>
      <c r="BG1749" s="52">
        <v>0</v>
      </c>
    </row>
    <row r="1750" spans="1:59" x14ac:dyDescent="0.2">
      <c r="A1750" s="6">
        <v>46002</v>
      </c>
      <c r="B1750" s="12">
        <v>118.74850000000001</v>
      </c>
      <c r="C1750" s="12">
        <v>149.25989999999999</v>
      </c>
      <c r="D1750" s="12">
        <v>95.963200000000001</v>
      </c>
      <c r="E1750" s="12">
        <v>41.005299999999998</v>
      </c>
      <c r="F1750" s="12">
        <v>191.0949</v>
      </c>
      <c r="G1750" s="12">
        <v>6.2141999999999999</v>
      </c>
      <c r="H1750" s="12">
        <v>22.254100000000001</v>
      </c>
      <c r="I1750" s="12">
        <v>52.915799999999997</v>
      </c>
      <c r="J1750" s="12">
        <v>16.107800000000001</v>
      </c>
      <c r="K1750" s="12">
        <v>90.420199999999994</v>
      </c>
      <c r="L1750" s="12">
        <v>57.76</v>
      </c>
      <c r="M1750" s="12">
        <v>61.87</v>
      </c>
      <c r="O1750" s="6">
        <v>46002</v>
      </c>
      <c r="P1750" s="7">
        <f t="shared" si="408"/>
        <v>0</v>
      </c>
      <c r="Q1750" s="7">
        <f t="shared" si="409"/>
        <v>-4.5674739861071975E-3</v>
      </c>
      <c r="R1750" s="7">
        <f t="shared" si="410"/>
        <v>-9.3013234270030961E-4</v>
      </c>
      <c r="S1750" s="7">
        <f t="shared" si="411"/>
        <v>-1.3261174497115374E-2</v>
      </c>
      <c r="T1750" s="7">
        <f t="shared" si="412"/>
        <v>-6.8141711670207982E-3</v>
      </c>
      <c r="U1750" s="7">
        <f t="shared" si="413"/>
        <v>2.7622054508013204E-2</v>
      </c>
      <c r="V1750" s="7">
        <f t="shared" si="414"/>
        <v>7.4329329165222146E-3</v>
      </c>
      <c r="W1750" s="7">
        <f t="shared" si="415"/>
        <v>-2.1560887147868576E-2</v>
      </c>
      <c r="X1750" s="7">
        <f t="shared" si="416"/>
        <v>-2.4306471780702983E-3</v>
      </c>
      <c r="Y1750" s="7">
        <f t="shared" si="417"/>
        <v>1.0949480325375007E-4</v>
      </c>
      <c r="Z1750" s="7">
        <v>2.3240000000000001E-3</v>
      </c>
      <c r="AA1750" s="7">
        <f t="shared" si="418"/>
        <v>-1.5632028353197765E-2</v>
      </c>
      <c r="AB1750" s="7">
        <f t="shared" si="419"/>
        <v>-2.00022669947214E-2</v>
      </c>
      <c r="AE1750" s="6">
        <v>46002</v>
      </c>
      <c r="AF1750" s="7">
        <v>14.85</v>
      </c>
      <c r="AG1750" s="7">
        <v>31.88</v>
      </c>
      <c r="AH1750" s="7">
        <v>69.239999999999995</v>
      </c>
      <c r="AI1750" s="7">
        <f t="shared" si="405"/>
        <v>4.1099999999999994</v>
      </c>
      <c r="AJ1750" s="7">
        <v>4.3499999999999996</v>
      </c>
      <c r="AK1750" s="7">
        <v>26.805</v>
      </c>
      <c r="AL1750" s="7">
        <f t="shared" si="406"/>
        <v>22.454999999999998</v>
      </c>
      <c r="AM1750" s="7">
        <v>3.64</v>
      </c>
      <c r="AN1750" s="7">
        <v>3.52</v>
      </c>
      <c r="AO1750" s="7">
        <v>4.1399999999999997</v>
      </c>
      <c r="AP1750" s="7">
        <f t="shared" si="407"/>
        <v>0.61999999999999966</v>
      </c>
      <c r="AQ1750" s="7">
        <v>2.25</v>
      </c>
      <c r="AR1750" s="7">
        <v>119.98</v>
      </c>
      <c r="AS1750" s="7">
        <v>4285.5</v>
      </c>
      <c r="AT1750" s="14">
        <v>326.03100000000001</v>
      </c>
      <c r="AU1750" s="14">
        <v>101.6781</v>
      </c>
      <c r="AV1750" s="14">
        <v>52.9</v>
      </c>
      <c r="AY1750" s="6">
        <v>46002</v>
      </c>
      <c r="AZ1750" s="12">
        <v>0</v>
      </c>
      <c r="BA1750" s="12">
        <v>0</v>
      </c>
      <c r="BB1750" s="12">
        <v>0</v>
      </c>
      <c r="BE1750" s="6">
        <v>46002</v>
      </c>
      <c r="BF1750" t="s">
        <v>60</v>
      </c>
      <c r="BG1750" s="52">
        <v>0</v>
      </c>
    </row>
    <row r="1751" spans="1:59" x14ac:dyDescent="0.2">
      <c r="A1751" s="6">
        <v>46003</v>
      </c>
      <c r="B1751" s="12">
        <v>118.0333</v>
      </c>
      <c r="C1751" s="12">
        <v>148.53700000000001</v>
      </c>
      <c r="D1751" s="12">
        <v>94.802199999999999</v>
      </c>
      <c r="E1751" s="12">
        <v>40.875900000000001</v>
      </c>
      <c r="F1751" s="12">
        <v>188.86080000000001</v>
      </c>
      <c r="G1751" s="12">
        <v>6.1246</v>
      </c>
      <c r="H1751" s="12">
        <v>22.1571</v>
      </c>
      <c r="I1751" s="12">
        <v>51.692799999999998</v>
      </c>
      <c r="J1751" s="12">
        <v>16.254999999999999</v>
      </c>
      <c r="K1751" s="12">
        <v>90.459699999999998</v>
      </c>
      <c r="L1751" s="12">
        <v>57.61</v>
      </c>
      <c r="M1751" s="12">
        <v>62.11</v>
      </c>
      <c r="O1751" s="6">
        <v>46003</v>
      </c>
      <c r="P1751" s="7">
        <f t="shared" si="408"/>
        <v>-6.0410232124157746E-3</v>
      </c>
      <c r="Q1751" s="7">
        <f t="shared" si="409"/>
        <v>-4.8549962740047385E-3</v>
      </c>
      <c r="R1751" s="7">
        <f t="shared" si="410"/>
        <v>-1.2172168900740622E-2</v>
      </c>
      <c r="S1751" s="7">
        <f t="shared" si="411"/>
        <v>-3.1606793189238921E-3</v>
      </c>
      <c r="T1751" s="7">
        <f t="shared" si="412"/>
        <v>-1.1759927524071638E-2</v>
      </c>
      <c r="U1751" s="7">
        <f t="shared" si="413"/>
        <v>-1.4523547664947036E-2</v>
      </c>
      <c r="V1751" s="7">
        <f t="shared" si="414"/>
        <v>-4.3682744102692319E-3</v>
      </c>
      <c r="W1751" s="7">
        <f t="shared" si="415"/>
        <v>-2.3383464192029874E-2</v>
      </c>
      <c r="X1751" s="7">
        <f t="shared" si="416"/>
        <v>9.0969270344551292E-3</v>
      </c>
      <c r="Y1751" s="7">
        <f t="shared" si="417"/>
        <v>4.3675389723119137E-4</v>
      </c>
      <c r="Z1751" s="7">
        <v>-1.081E-2</v>
      </c>
      <c r="AA1751" s="7">
        <f t="shared" si="418"/>
        <v>-2.6003308402789741E-3</v>
      </c>
      <c r="AB1751" s="7">
        <f t="shared" si="419"/>
        <v>3.8715970283141072E-3</v>
      </c>
      <c r="AE1751" s="6">
        <v>46003</v>
      </c>
      <c r="AF1751" s="7">
        <v>15.74</v>
      </c>
      <c r="AG1751" s="7">
        <v>29.93</v>
      </c>
      <c r="AH1751" s="7">
        <v>69.25</v>
      </c>
      <c r="AI1751" s="7">
        <f t="shared" si="405"/>
        <v>4.5</v>
      </c>
      <c r="AJ1751" s="7">
        <v>4.07</v>
      </c>
      <c r="AK1751" s="7">
        <v>27.684000000000001</v>
      </c>
      <c r="AL1751" s="7">
        <f t="shared" si="406"/>
        <v>23.614000000000001</v>
      </c>
      <c r="AM1751" s="7">
        <v>3.64</v>
      </c>
      <c r="AN1751" s="7">
        <v>3.52</v>
      </c>
      <c r="AO1751" s="7">
        <v>4.1900000000000004</v>
      </c>
      <c r="AP1751" s="7">
        <f t="shared" si="407"/>
        <v>0.67000000000000037</v>
      </c>
      <c r="AQ1751" s="7">
        <v>2.2599999999999998</v>
      </c>
      <c r="AR1751" s="7">
        <v>120.1442</v>
      </c>
      <c r="AS1751" s="7">
        <v>4300.1000999999997</v>
      </c>
      <c r="AT1751" s="14">
        <v>326.03100000000001</v>
      </c>
      <c r="AU1751" s="14">
        <v>101.6781</v>
      </c>
      <c r="AV1751" s="14">
        <v>52.9</v>
      </c>
      <c r="AY1751" s="6">
        <v>46003</v>
      </c>
      <c r="AZ1751" s="12">
        <v>0</v>
      </c>
      <c r="BA1751" s="12">
        <v>0</v>
      </c>
      <c r="BB1751" s="12">
        <v>0</v>
      </c>
      <c r="BE1751" s="6">
        <v>46003</v>
      </c>
      <c r="BF1751" t="s">
        <v>60</v>
      </c>
      <c r="BG1751" s="52">
        <v>0</v>
      </c>
    </row>
    <row r="1752" spans="1:59" x14ac:dyDescent="0.2">
      <c r="A1752" s="6">
        <v>46006</v>
      </c>
      <c r="B1752" s="12">
        <v>116.9803</v>
      </c>
      <c r="C1752" s="12">
        <v>148.34880000000001</v>
      </c>
      <c r="D1752" s="12">
        <v>93.631299999999996</v>
      </c>
      <c r="E1752" s="12">
        <v>40.000100000000003</v>
      </c>
      <c r="F1752" s="12">
        <v>188.3322</v>
      </c>
      <c r="G1752" s="12">
        <v>5.9218999999999999</v>
      </c>
      <c r="H1752" s="12">
        <v>22.0505</v>
      </c>
      <c r="I1752" s="12">
        <v>51.782299999999999</v>
      </c>
      <c r="J1752" s="12">
        <v>16.196100000000001</v>
      </c>
      <c r="K1752" s="12">
        <v>90.459699999999998</v>
      </c>
      <c r="L1752" s="12">
        <v>56.97</v>
      </c>
      <c r="M1752" s="12">
        <v>61.55</v>
      </c>
      <c r="O1752" s="6">
        <v>46006</v>
      </c>
      <c r="P1752" s="7">
        <f t="shared" si="408"/>
        <v>-8.9612434910700221E-3</v>
      </c>
      <c r="Q1752" s="7">
        <f t="shared" si="409"/>
        <v>-1.2678277318024353E-3</v>
      </c>
      <c r="R1752" s="7">
        <f t="shared" si="410"/>
        <v>-1.2427886449600467E-2</v>
      </c>
      <c r="S1752" s="7">
        <f t="shared" si="411"/>
        <v>-2.1658693212829639E-2</v>
      </c>
      <c r="T1752" s="7">
        <f t="shared" si="412"/>
        <v>-2.8028110068093926E-3</v>
      </c>
      <c r="U1752" s="7">
        <f t="shared" si="413"/>
        <v>-3.3656104826076727E-2</v>
      </c>
      <c r="V1752" s="7">
        <f t="shared" si="414"/>
        <v>-4.8227095166065862E-3</v>
      </c>
      <c r="W1752" s="7">
        <f t="shared" si="415"/>
        <v>1.729885205601742E-3</v>
      </c>
      <c r="X1752" s="7">
        <f t="shared" si="416"/>
        <v>-3.6300812409746515E-3</v>
      </c>
      <c r="Y1752" s="7">
        <f t="shared" si="417"/>
        <v>0</v>
      </c>
      <c r="Z1752" s="7">
        <v>-1.5120000000000001E-3</v>
      </c>
      <c r="AA1752" s="7">
        <f t="shared" si="418"/>
        <v>-1.1171350251987528E-2</v>
      </c>
      <c r="AB1752" s="7">
        <f t="shared" si="419"/>
        <v>-9.0571539407491609E-3</v>
      </c>
      <c r="AE1752" s="6">
        <v>46006</v>
      </c>
      <c r="AF1752" s="7">
        <v>16.5</v>
      </c>
      <c r="AG1752" s="7">
        <v>32.85</v>
      </c>
      <c r="AH1752" s="7">
        <v>73.31</v>
      </c>
      <c r="AI1752" s="7">
        <f t="shared" si="405"/>
        <v>4.5799999999999983</v>
      </c>
      <c r="AJ1752" s="7">
        <v>3.9</v>
      </c>
      <c r="AK1752" s="7">
        <v>27.425000000000001</v>
      </c>
      <c r="AL1752" s="7">
        <f t="shared" si="406"/>
        <v>23.525000000000002</v>
      </c>
      <c r="AM1752" s="7">
        <v>3.64</v>
      </c>
      <c r="AN1752" s="7">
        <v>3.51</v>
      </c>
      <c r="AO1752" s="7">
        <v>4.18</v>
      </c>
      <c r="AP1752" s="7">
        <f t="shared" si="407"/>
        <v>0.66999999999999993</v>
      </c>
      <c r="AQ1752" s="7">
        <v>2.25</v>
      </c>
      <c r="AR1752" s="7">
        <v>119.95610000000001</v>
      </c>
      <c r="AS1752" s="7">
        <v>4306.7002000000002</v>
      </c>
      <c r="AT1752" s="14">
        <v>326.03100000000001</v>
      </c>
      <c r="AU1752" s="14">
        <v>101.6781</v>
      </c>
      <c r="AV1752" s="14">
        <v>52.9</v>
      </c>
      <c r="AY1752" s="6">
        <v>46006</v>
      </c>
      <c r="AZ1752" s="12">
        <v>0</v>
      </c>
      <c r="BA1752" s="12">
        <v>0</v>
      </c>
      <c r="BB1752" s="12">
        <v>0</v>
      </c>
      <c r="BE1752" s="6">
        <v>46006</v>
      </c>
      <c r="BF1752" t="s">
        <v>60</v>
      </c>
      <c r="BG1752" s="52">
        <v>0</v>
      </c>
    </row>
    <row r="1753" spans="1:59" x14ac:dyDescent="0.2">
      <c r="A1753" s="6">
        <v>46007</v>
      </c>
      <c r="B1753" s="12">
        <v>113.9207</v>
      </c>
      <c r="C1753" s="12">
        <v>145.32830000000001</v>
      </c>
      <c r="D1753" s="12">
        <v>90.069100000000006</v>
      </c>
      <c r="E1753" s="12">
        <v>38.7361</v>
      </c>
      <c r="F1753" s="12">
        <v>188.78100000000001</v>
      </c>
      <c r="G1753" s="12">
        <v>5.9119000000000002</v>
      </c>
      <c r="H1753" s="12">
        <v>21.798500000000001</v>
      </c>
      <c r="I1753" s="12">
        <v>51.096200000000003</v>
      </c>
      <c r="J1753" s="12">
        <v>16.058700000000002</v>
      </c>
      <c r="K1753" s="12">
        <v>90.4696</v>
      </c>
      <c r="L1753" s="12">
        <v>55.44</v>
      </c>
      <c r="M1753" s="12">
        <v>59.93</v>
      </c>
      <c r="O1753" s="6">
        <v>46007</v>
      </c>
      <c r="P1753" s="7">
        <f t="shared" si="408"/>
        <v>-2.650295224482993E-2</v>
      </c>
      <c r="Q1753" s="7">
        <f t="shared" si="409"/>
        <v>-2.0570936671683911E-2</v>
      </c>
      <c r="R1753" s="7">
        <f t="shared" si="410"/>
        <v>-3.8787575775696109E-2</v>
      </c>
      <c r="S1753" s="7">
        <f t="shared" si="411"/>
        <v>-3.2109972340580613E-2</v>
      </c>
      <c r="T1753" s="7">
        <f t="shared" si="412"/>
        <v>2.3801882929691065E-3</v>
      </c>
      <c r="U1753" s="7">
        <f t="shared" si="413"/>
        <v>-1.6900745965443714E-3</v>
      </c>
      <c r="V1753" s="7">
        <f t="shared" si="414"/>
        <v>-1.1494117284465517E-2</v>
      </c>
      <c r="W1753" s="7">
        <f t="shared" si="415"/>
        <v>-1.3338261579039345E-2</v>
      </c>
      <c r="X1753" s="7">
        <f t="shared" si="416"/>
        <v>-8.519713723428508E-3</v>
      </c>
      <c r="Y1753" s="7">
        <f t="shared" si="417"/>
        <v>1.0943501146448263E-4</v>
      </c>
      <c r="Z1753" s="7">
        <v>-2.7360000000000002E-3</v>
      </c>
      <c r="AA1753" s="7">
        <f t="shared" si="418"/>
        <v>-2.7223458610656427E-2</v>
      </c>
      <c r="AB1753" s="7">
        <f t="shared" si="419"/>
        <v>-2.667263816036854E-2</v>
      </c>
      <c r="AE1753" s="6">
        <v>46007</v>
      </c>
      <c r="AF1753" s="7">
        <v>16.48</v>
      </c>
      <c r="AG1753" s="7">
        <v>36.229999999999997</v>
      </c>
      <c r="AH1753" s="7">
        <v>67.14</v>
      </c>
      <c r="AI1753" s="7">
        <f t="shared" si="405"/>
        <v>4.490000000000002</v>
      </c>
      <c r="AJ1753" s="7">
        <v>3.58</v>
      </c>
      <c r="AK1753" s="7">
        <v>26.763999999999999</v>
      </c>
      <c r="AL1753" s="7">
        <f t="shared" si="406"/>
        <v>23.183999999999997</v>
      </c>
      <c r="AM1753" s="7">
        <v>3.64</v>
      </c>
      <c r="AN1753" s="7">
        <v>3.48</v>
      </c>
      <c r="AO1753" s="7">
        <v>4.1500000000000004</v>
      </c>
      <c r="AP1753" s="7">
        <f t="shared" si="407"/>
        <v>0.67000000000000037</v>
      </c>
      <c r="AQ1753" s="7">
        <v>2.23</v>
      </c>
      <c r="AR1753" s="7">
        <v>119.89019999999999</v>
      </c>
      <c r="AS1753" s="7">
        <v>4304.5</v>
      </c>
      <c r="AT1753" s="14">
        <v>326.03100000000001</v>
      </c>
      <c r="AU1753" s="14">
        <v>101.6781</v>
      </c>
      <c r="AV1753" s="14">
        <v>52.9</v>
      </c>
      <c r="AY1753" s="6">
        <v>46007</v>
      </c>
      <c r="AZ1753" s="12">
        <v>0</v>
      </c>
      <c r="BA1753" s="12">
        <v>0</v>
      </c>
      <c r="BB1753" s="12">
        <v>0</v>
      </c>
      <c r="BE1753" s="6">
        <v>46007</v>
      </c>
      <c r="BF1753" t="s">
        <v>60</v>
      </c>
      <c r="BG1753" s="52">
        <v>0</v>
      </c>
    </row>
    <row r="1754" spans="1:59" x14ac:dyDescent="0.2">
      <c r="A1754" s="6">
        <v>46008</v>
      </c>
      <c r="B1754" s="12">
        <v>116.6326</v>
      </c>
      <c r="C1754" s="12">
        <v>148.07149999999999</v>
      </c>
      <c r="D1754" s="12">
        <v>94.226699999999994</v>
      </c>
      <c r="E1754" s="12">
        <v>40.438000000000002</v>
      </c>
      <c r="F1754" s="12">
        <v>189.84819999999999</v>
      </c>
      <c r="G1754" s="12">
        <v>5.9318</v>
      </c>
      <c r="H1754" s="12">
        <v>22.225000000000001</v>
      </c>
      <c r="I1754" s="12">
        <v>51.533700000000003</v>
      </c>
      <c r="J1754" s="12">
        <v>16.088200000000001</v>
      </c>
      <c r="K1754" s="12">
        <v>90.479500000000002</v>
      </c>
      <c r="L1754" s="12">
        <v>56.07</v>
      </c>
      <c r="M1754" s="12">
        <v>60.61</v>
      </c>
      <c r="O1754" s="6">
        <v>46008</v>
      </c>
      <c r="P1754" s="7">
        <f t="shared" si="408"/>
        <v>2.3526230867340136E-2</v>
      </c>
      <c r="Q1754" s="7">
        <f t="shared" si="409"/>
        <v>1.8699944159407428E-2</v>
      </c>
      <c r="R1754" s="7">
        <f t="shared" si="410"/>
        <v>4.5126427393917472E-2</v>
      </c>
      <c r="S1754" s="7">
        <f t="shared" si="411"/>
        <v>4.2997955174878311E-2</v>
      </c>
      <c r="T1754" s="7">
        <f t="shared" si="412"/>
        <v>5.6371924094414877E-3</v>
      </c>
      <c r="U1754" s="7">
        <f t="shared" si="413"/>
        <v>3.3604395124521578E-3</v>
      </c>
      <c r="V1754" s="7">
        <f t="shared" si="414"/>
        <v>1.9376621311708028E-2</v>
      </c>
      <c r="W1754" s="7">
        <f t="shared" si="415"/>
        <v>8.5258321433860813E-3</v>
      </c>
      <c r="X1754" s="7">
        <f t="shared" si="416"/>
        <v>1.8353252276701168E-3</v>
      </c>
      <c r="Y1754" s="7">
        <f t="shared" si="417"/>
        <v>1.0942303675320543E-4</v>
      </c>
      <c r="Z1754" s="7">
        <v>-1.1065E-2</v>
      </c>
      <c r="AA1754" s="7">
        <f t="shared" si="418"/>
        <v>1.1299555253933466E-2</v>
      </c>
      <c r="AB1754" s="7">
        <f t="shared" si="419"/>
        <v>1.1282681493099678E-2</v>
      </c>
      <c r="AE1754" s="6">
        <v>46008</v>
      </c>
      <c r="AF1754" s="7">
        <v>17.62</v>
      </c>
      <c r="AG1754" s="7">
        <v>36.74</v>
      </c>
      <c r="AH1754" s="7">
        <v>62.74</v>
      </c>
      <c r="AI1754" s="7">
        <f t="shared" si="405"/>
        <v>4.5399999999999991</v>
      </c>
      <c r="AJ1754" s="7">
        <v>3.66</v>
      </c>
      <c r="AK1754" s="7">
        <v>27.356999999999999</v>
      </c>
      <c r="AL1754" s="7">
        <f t="shared" si="406"/>
        <v>23.696999999999999</v>
      </c>
      <c r="AM1754" s="7">
        <v>3.64</v>
      </c>
      <c r="AN1754" s="7">
        <v>3.49</v>
      </c>
      <c r="AO1754" s="7">
        <v>4.16</v>
      </c>
      <c r="AP1754" s="7">
        <f t="shared" si="407"/>
        <v>0.66999999999999993</v>
      </c>
      <c r="AQ1754" s="7">
        <v>2.2400000000000002</v>
      </c>
      <c r="AR1754" s="7">
        <v>120.155</v>
      </c>
      <c r="AS1754" s="7">
        <v>4347.5</v>
      </c>
      <c r="AT1754" s="14">
        <v>326.03100000000001</v>
      </c>
      <c r="AU1754" s="14">
        <v>101.6781</v>
      </c>
      <c r="AV1754" s="14">
        <v>52.9</v>
      </c>
      <c r="AY1754" s="6">
        <v>46008</v>
      </c>
      <c r="AZ1754" s="12">
        <v>0</v>
      </c>
      <c r="BA1754" s="12">
        <v>0</v>
      </c>
      <c r="BB1754" s="12">
        <v>0</v>
      </c>
      <c r="BE1754" s="6">
        <v>46008</v>
      </c>
      <c r="BF1754" t="s">
        <v>60</v>
      </c>
      <c r="BG1754" s="52">
        <v>0</v>
      </c>
    </row>
    <row r="1755" spans="1:59" x14ac:dyDescent="0.2">
      <c r="A1755" s="6">
        <v>46009</v>
      </c>
      <c r="B1755" s="12">
        <v>115.7684</v>
      </c>
      <c r="C1755" s="12">
        <v>146.25919999999999</v>
      </c>
      <c r="D1755" s="12">
        <v>91.517799999999994</v>
      </c>
      <c r="E1755" s="12">
        <v>39.542299999999997</v>
      </c>
      <c r="F1755" s="12">
        <v>189.34950000000001</v>
      </c>
      <c r="G1755" s="12">
        <v>6.0517000000000003</v>
      </c>
      <c r="H1755" s="12">
        <v>21.323599999999999</v>
      </c>
      <c r="I1755" s="12">
        <v>50.688600000000001</v>
      </c>
      <c r="J1755" s="12">
        <v>15.9115</v>
      </c>
      <c r="K1755" s="12">
        <v>90.494299999999996</v>
      </c>
      <c r="L1755" s="12">
        <v>56.22</v>
      </c>
      <c r="M1755" s="12">
        <v>60.69</v>
      </c>
      <c r="O1755" s="6">
        <v>46009</v>
      </c>
      <c r="P1755" s="7">
        <f t="shared" si="408"/>
        <v>-7.4371795590917915E-3</v>
      </c>
      <c r="Q1755" s="7">
        <f t="shared" si="409"/>
        <v>-1.2314875096698753E-2</v>
      </c>
      <c r="R1755" s="7">
        <f t="shared" si="410"/>
        <v>-2.9170092030358669E-2</v>
      </c>
      <c r="S1755" s="7">
        <f t="shared" si="411"/>
        <v>-2.2398951951543022E-2</v>
      </c>
      <c r="T1755" s="7">
        <f t="shared" si="412"/>
        <v>-2.6302917318251954E-3</v>
      </c>
      <c r="U1755" s="7">
        <f t="shared" si="413"/>
        <v>2.0011516041868245E-2</v>
      </c>
      <c r="V1755" s="7">
        <f t="shared" si="414"/>
        <v>-4.1403340822106616E-2</v>
      </c>
      <c r="W1755" s="7">
        <f t="shared" si="415"/>
        <v>-1.6534929352619247E-2</v>
      </c>
      <c r="X1755" s="7">
        <f t="shared" si="416"/>
        <v>-1.1043965786712337E-2</v>
      </c>
      <c r="Y1755" s="7">
        <f t="shared" si="417"/>
        <v>1.6355958744285589E-4</v>
      </c>
      <c r="Z1755" s="7">
        <v>7.5230000000000002E-3</v>
      </c>
      <c r="AA1755" s="7">
        <f t="shared" si="418"/>
        <v>2.6716553428046057E-3</v>
      </c>
      <c r="AB1755" s="7">
        <f t="shared" si="419"/>
        <v>1.3190438845701326E-3</v>
      </c>
      <c r="AE1755" s="6">
        <v>46009</v>
      </c>
      <c r="AF1755" s="7">
        <v>16.87</v>
      </c>
      <c r="AG1755" s="7">
        <v>33.6</v>
      </c>
      <c r="AH1755" s="7">
        <v>60.01</v>
      </c>
      <c r="AI1755" s="7">
        <f t="shared" si="405"/>
        <v>4.4699999999999989</v>
      </c>
      <c r="AJ1755" s="7">
        <v>3.87</v>
      </c>
      <c r="AK1755" s="7">
        <v>27.652000000000001</v>
      </c>
      <c r="AL1755" s="7">
        <f t="shared" si="406"/>
        <v>23.782</v>
      </c>
      <c r="AM1755" s="7">
        <v>3.64</v>
      </c>
      <c r="AN1755" s="7">
        <v>3.46</v>
      </c>
      <c r="AO1755" s="7">
        <v>4.12</v>
      </c>
      <c r="AP1755" s="7">
        <f t="shared" si="407"/>
        <v>0.66000000000000014</v>
      </c>
      <c r="AQ1755" s="7">
        <v>2.2400000000000002</v>
      </c>
      <c r="AR1755" s="7">
        <v>120.0528</v>
      </c>
      <c r="AS1755" s="7">
        <v>4339.5</v>
      </c>
      <c r="AT1755" s="14">
        <v>326.03100000000001</v>
      </c>
      <c r="AU1755" s="14">
        <v>101.6781</v>
      </c>
      <c r="AV1755" s="14">
        <v>52.9</v>
      </c>
      <c r="AY1755" s="6">
        <v>46009</v>
      </c>
      <c r="AZ1755" s="12">
        <v>0</v>
      </c>
      <c r="BA1755" s="12">
        <v>0</v>
      </c>
      <c r="BB1755" s="12">
        <v>0</v>
      </c>
      <c r="BE1755" s="6">
        <v>46009</v>
      </c>
      <c r="BF1755" t="s">
        <v>60</v>
      </c>
      <c r="BG1755" s="52">
        <v>0</v>
      </c>
    </row>
    <row r="1756" spans="1:59" x14ac:dyDescent="0.2">
      <c r="A1756" s="6">
        <v>46010</v>
      </c>
      <c r="B1756" s="12">
        <v>115.9174</v>
      </c>
      <c r="C1756" s="12">
        <v>146.3186</v>
      </c>
      <c r="D1756" s="12">
        <v>91.23</v>
      </c>
      <c r="E1756" s="12">
        <v>39.4328</v>
      </c>
      <c r="F1756" s="12">
        <v>189.25980000000001</v>
      </c>
      <c r="G1756" s="12">
        <v>6.3413000000000004</v>
      </c>
      <c r="H1756" s="12">
        <v>21.052199999999999</v>
      </c>
      <c r="I1756" s="12">
        <v>50.966999999999999</v>
      </c>
      <c r="J1756" s="12">
        <v>16.088200000000001</v>
      </c>
      <c r="K1756" s="12">
        <v>90.524100000000004</v>
      </c>
      <c r="L1756" s="12">
        <v>56.8</v>
      </c>
      <c r="M1756" s="12">
        <v>61.35</v>
      </c>
      <c r="O1756" s="6">
        <v>46010</v>
      </c>
      <c r="P1756" s="7">
        <f t="shared" si="408"/>
        <v>1.2862248833706796E-3</v>
      </c>
      <c r="Q1756" s="7">
        <f t="shared" si="409"/>
        <v>4.0604585047898889E-4</v>
      </c>
      <c r="R1756" s="7">
        <f t="shared" si="410"/>
        <v>-3.1496985236378347E-3</v>
      </c>
      <c r="S1756" s="7">
        <f t="shared" si="411"/>
        <v>-2.7730277053993934E-3</v>
      </c>
      <c r="T1756" s="7">
        <f t="shared" si="412"/>
        <v>-4.7383939949865523E-4</v>
      </c>
      <c r="U1756" s="7">
        <f t="shared" si="413"/>
        <v>4.674457044091495E-2</v>
      </c>
      <c r="V1756" s="7">
        <f t="shared" si="414"/>
        <v>-1.2809372846448093E-2</v>
      </c>
      <c r="W1756" s="7">
        <f t="shared" si="415"/>
        <v>5.4773312247725706E-3</v>
      </c>
      <c r="X1756" s="7">
        <f t="shared" si="416"/>
        <v>1.104396578671242E-2</v>
      </c>
      <c r="Y1756" s="7">
        <f t="shared" si="417"/>
        <v>3.2924830038497837E-4</v>
      </c>
      <c r="Z1756" s="7">
        <v>9.0229999999999998E-3</v>
      </c>
      <c r="AA1756" s="7">
        <f t="shared" si="418"/>
        <v>1.0263760248719901E-2</v>
      </c>
      <c r="AB1756" s="7">
        <f t="shared" si="419"/>
        <v>1.0816231309156694E-2</v>
      </c>
      <c r="AE1756" s="6">
        <v>46010</v>
      </c>
      <c r="AF1756" s="7">
        <v>14.91</v>
      </c>
      <c r="AG1756" s="7">
        <v>33.619999999999997</v>
      </c>
      <c r="AH1756" s="7">
        <v>59.41</v>
      </c>
      <c r="AI1756" s="7">
        <f t="shared" si="405"/>
        <v>4.5500000000000043</v>
      </c>
      <c r="AJ1756" s="7">
        <v>3.58</v>
      </c>
      <c r="AK1756" s="7">
        <v>28.161000000000001</v>
      </c>
      <c r="AL1756" s="7">
        <f t="shared" si="406"/>
        <v>24.581000000000003</v>
      </c>
      <c r="AM1756" s="7">
        <v>3.64</v>
      </c>
      <c r="AN1756" s="7">
        <v>3.48</v>
      </c>
      <c r="AO1756" s="7">
        <v>4.16</v>
      </c>
      <c r="AP1756" s="7">
        <f t="shared" si="407"/>
        <v>0.68000000000000016</v>
      </c>
      <c r="AQ1756" s="7">
        <v>2.2400000000000002</v>
      </c>
      <c r="AR1756" s="7">
        <v>120.1652</v>
      </c>
      <c r="AS1756" s="7">
        <v>4361.3999000000003</v>
      </c>
      <c r="AT1756" s="14">
        <v>326.03100000000001</v>
      </c>
      <c r="AU1756" s="14">
        <v>101.6781</v>
      </c>
      <c r="AV1756" s="14">
        <v>52.9</v>
      </c>
      <c r="AY1756" s="6">
        <v>46010</v>
      </c>
      <c r="AZ1756" s="12">
        <v>0</v>
      </c>
      <c r="BA1756" s="12">
        <v>0</v>
      </c>
      <c r="BB1756" s="12">
        <v>0</v>
      </c>
      <c r="BE1756" s="6">
        <v>46010</v>
      </c>
      <c r="BF1756" t="s">
        <v>60</v>
      </c>
      <c r="BG1756" s="52">
        <v>0</v>
      </c>
    </row>
    <row r="1757" spans="1:59" x14ac:dyDescent="0.2">
      <c r="A1757" s="6">
        <v>46013</v>
      </c>
      <c r="B1757" s="12">
        <v>117.3677</v>
      </c>
      <c r="C1757" s="12">
        <v>148.34880000000001</v>
      </c>
      <c r="D1757" s="12">
        <v>92.589500000000001</v>
      </c>
      <c r="E1757" s="12">
        <v>40.079700000000003</v>
      </c>
      <c r="F1757" s="12">
        <v>188.8708</v>
      </c>
      <c r="G1757" s="12">
        <v>6.6009000000000002</v>
      </c>
      <c r="H1757" s="12">
        <v>21.168500000000002</v>
      </c>
      <c r="I1757" s="12">
        <v>50.917299999999997</v>
      </c>
      <c r="J1757" s="12">
        <v>15.9998</v>
      </c>
      <c r="K1757" s="12">
        <v>90.524100000000004</v>
      </c>
      <c r="L1757" s="12">
        <v>58.18</v>
      </c>
      <c r="M1757" s="12">
        <v>62.22</v>
      </c>
      <c r="O1757" s="6">
        <v>46013</v>
      </c>
      <c r="P1757" s="7">
        <f t="shared" si="408"/>
        <v>1.2433873271767214E-2</v>
      </c>
      <c r="Q1757" s="7">
        <f t="shared" si="409"/>
        <v>1.3779821758496087E-2</v>
      </c>
      <c r="R1757" s="7">
        <f t="shared" si="410"/>
        <v>1.4791953936787637E-2</v>
      </c>
      <c r="S1757" s="7">
        <f t="shared" si="411"/>
        <v>1.6272014430489454E-2</v>
      </c>
      <c r="T1757" s="7">
        <f t="shared" si="412"/>
        <v>-2.0574909157230932E-3</v>
      </c>
      <c r="U1757" s="7">
        <f t="shared" si="413"/>
        <v>4.0122208623649527E-2</v>
      </c>
      <c r="V1757" s="7">
        <f t="shared" si="414"/>
        <v>5.5091599215602548E-3</v>
      </c>
      <c r="W1757" s="7">
        <f t="shared" si="415"/>
        <v>-9.7561653644686447E-4</v>
      </c>
      <c r="X1757" s="7">
        <f t="shared" si="416"/>
        <v>-5.5098618574799651E-3</v>
      </c>
      <c r="Y1757" s="7">
        <f t="shared" si="417"/>
        <v>0</v>
      </c>
      <c r="Z1757" s="7">
        <v>6.2110000000000004E-3</v>
      </c>
      <c r="AA1757" s="7">
        <f t="shared" si="418"/>
        <v>2.4005327339949929E-2</v>
      </c>
      <c r="AB1757" s="7">
        <f t="shared" si="419"/>
        <v>1.4081320312570506E-2</v>
      </c>
      <c r="AE1757" s="6">
        <v>46013</v>
      </c>
      <c r="AF1757" s="7">
        <v>14.08</v>
      </c>
      <c r="AG1757" s="7">
        <v>33.03</v>
      </c>
      <c r="AH1757" s="7">
        <v>61.7</v>
      </c>
      <c r="AI1757" s="7">
        <f t="shared" si="405"/>
        <v>4.0399999999999991</v>
      </c>
      <c r="AJ1757" s="7">
        <v>3.67</v>
      </c>
      <c r="AK1757" s="7">
        <v>27.687000000000001</v>
      </c>
      <c r="AL1757" s="7">
        <f t="shared" si="406"/>
        <v>24.017000000000003</v>
      </c>
      <c r="AM1757" s="7">
        <v>3.64</v>
      </c>
      <c r="AN1757" s="7">
        <v>3.44</v>
      </c>
      <c r="AO1757" s="7">
        <v>4.17</v>
      </c>
      <c r="AP1757" s="7">
        <f t="shared" si="407"/>
        <v>0.73</v>
      </c>
      <c r="AQ1757" s="7">
        <v>2.23</v>
      </c>
      <c r="AR1757" s="7">
        <v>119.99120000000001</v>
      </c>
      <c r="AS1757" s="7">
        <v>4444.6000999999997</v>
      </c>
      <c r="AT1757" s="14">
        <v>326.03100000000001</v>
      </c>
      <c r="AU1757" s="14">
        <v>101.6781</v>
      </c>
      <c r="AV1757" s="14">
        <v>52.9</v>
      </c>
      <c r="AY1757" s="6">
        <v>46013</v>
      </c>
      <c r="AZ1757" s="12">
        <v>0</v>
      </c>
      <c r="BA1757" s="12">
        <v>0</v>
      </c>
      <c r="BB1757" s="12">
        <v>0</v>
      </c>
      <c r="BE1757" s="6">
        <v>46013</v>
      </c>
      <c r="BF1757" t="s">
        <v>60</v>
      </c>
      <c r="BG1757" s="52">
        <v>0</v>
      </c>
    </row>
    <row r="1758" spans="1:59" x14ac:dyDescent="0.2">
      <c r="A1758" s="6">
        <v>46014</v>
      </c>
      <c r="B1758" s="12">
        <v>118.6293</v>
      </c>
      <c r="C1758" s="12">
        <v>149.05189999999999</v>
      </c>
      <c r="D1758" s="12">
        <v>92.013900000000007</v>
      </c>
      <c r="E1758" s="12">
        <v>39.910499999999999</v>
      </c>
      <c r="F1758" s="12">
        <v>191.19470000000001</v>
      </c>
      <c r="G1758" s="12">
        <v>7.0202999999999998</v>
      </c>
      <c r="H1758" s="12">
        <v>20.848600000000001</v>
      </c>
      <c r="I1758" s="12">
        <v>50.499699999999997</v>
      </c>
      <c r="J1758" s="12">
        <v>16.058700000000002</v>
      </c>
      <c r="K1758" s="12">
        <v>90.524100000000004</v>
      </c>
      <c r="L1758" s="12">
        <v>58.55</v>
      </c>
      <c r="M1758" s="12">
        <v>63.7</v>
      </c>
      <c r="O1758" s="6">
        <v>46014</v>
      </c>
      <c r="P1758" s="7">
        <f t="shared" si="408"/>
        <v>1.0691763184853617E-2</v>
      </c>
      <c r="Q1758" s="7">
        <f t="shared" si="409"/>
        <v>4.7283097176858465E-3</v>
      </c>
      <c r="R1758" s="7">
        <f t="shared" si="410"/>
        <v>-6.2360917010932443E-3</v>
      </c>
      <c r="S1758" s="7">
        <f t="shared" si="411"/>
        <v>-4.2305245480669411E-3</v>
      </c>
      <c r="T1758" s="7">
        <f t="shared" si="412"/>
        <v>1.2229097151358536E-2</v>
      </c>
      <c r="U1758" s="7">
        <f t="shared" si="413"/>
        <v>6.1599948795270879E-2</v>
      </c>
      <c r="V1758" s="7">
        <f t="shared" si="414"/>
        <v>-1.5227427945549495E-2</v>
      </c>
      <c r="W1758" s="7">
        <f t="shared" si="415"/>
        <v>-8.2353522618311536E-3</v>
      </c>
      <c r="X1758" s="7">
        <f t="shared" si="416"/>
        <v>3.6745366298098687E-3</v>
      </c>
      <c r="Y1758" s="7">
        <f t="shared" si="417"/>
        <v>0</v>
      </c>
      <c r="Z1758" s="7">
        <v>4.5599999999999998E-3</v>
      </c>
      <c r="AA1758" s="7">
        <f t="shared" si="418"/>
        <v>6.3394369766707837E-3</v>
      </c>
      <c r="AB1758" s="7">
        <f t="shared" si="419"/>
        <v>2.3508071108626804E-2</v>
      </c>
      <c r="AE1758" s="6">
        <v>46014</v>
      </c>
      <c r="AF1758" s="7">
        <v>14</v>
      </c>
      <c r="AG1758" s="7">
        <v>33.020000000000003</v>
      </c>
      <c r="AH1758" s="7">
        <v>61.17</v>
      </c>
      <c r="AI1758" s="7">
        <f t="shared" si="405"/>
        <v>5.1500000000000057</v>
      </c>
      <c r="AJ1758" s="7">
        <v>3.38</v>
      </c>
      <c r="AK1758" s="7">
        <v>27.731999999999999</v>
      </c>
      <c r="AL1758" s="7">
        <f t="shared" si="406"/>
        <v>24.352</v>
      </c>
      <c r="AM1758" s="7">
        <v>3.64</v>
      </c>
      <c r="AN1758" s="7">
        <v>3.48</v>
      </c>
      <c r="AO1758" s="7">
        <v>4.18</v>
      </c>
      <c r="AP1758" s="7">
        <f t="shared" si="407"/>
        <v>0.69999999999999973</v>
      </c>
      <c r="AQ1758" s="7">
        <v>2.2400000000000002</v>
      </c>
      <c r="AR1758" s="7">
        <v>119.70569999999999</v>
      </c>
      <c r="AS1758" s="7">
        <v>4482.7997999999998</v>
      </c>
      <c r="AT1758" s="14">
        <v>326.03100000000001</v>
      </c>
      <c r="AU1758" s="14">
        <v>101.6781</v>
      </c>
      <c r="AV1758" s="14">
        <v>52.9</v>
      </c>
      <c r="AY1758" s="6">
        <v>46014</v>
      </c>
      <c r="AZ1758" s="12">
        <v>0</v>
      </c>
      <c r="BA1758" s="12">
        <v>0</v>
      </c>
      <c r="BB1758" s="12">
        <v>0</v>
      </c>
      <c r="BE1758" s="6">
        <v>46014</v>
      </c>
      <c r="BF1758" t="s">
        <v>60</v>
      </c>
      <c r="BG1758" s="52">
        <v>0</v>
      </c>
    </row>
    <row r="1759" spans="1:59" x14ac:dyDescent="0.2">
      <c r="A1759" s="6">
        <v>46015</v>
      </c>
      <c r="B1759" s="12">
        <v>118.4306</v>
      </c>
      <c r="C1759" s="12">
        <v>149.042</v>
      </c>
      <c r="D1759" s="12">
        <v>91.091099999999997</v>
      </c>
      <c r="E1759" s="12">
        <v>39.811</v>
      </c>
      <c r="F1759" s="12">
        <v>189.82830000000001</v>
      </c>
      <c r="G1759" s="12">
        <v>7.2201000000000004</v>
      </c>
      <c r="H1759" s="12">
        <v>20.771100000000001</v>
      </c>
      <c r="I1759" s="12">
        <v>50.718400000000003</v>
      </c>
      <c r="J1759" s="12">
        <v>16.088200000000001</v>
      </c>
      <c r="K1759" s="12">
        <v>90.553799999999995</v>
      </c>
      <c r="L1759" s="12">
        <v>58.72</v>
      </c>
      <c r="M1759" s="12">
        <v>63.7</v>
      </c>
      <c r="O1759" s="6">
        <v>46015</v>
      </c>
      <c r="P1759" s="7">
        <f t="shared" si="408"/>
        <v>-1.6763699514974193E-3</v>
      </c>
      <c r="Q1759" s="7">
        <f t="shared" si="409"/>
        <v>-6.642202342028807E-5</v>
      </c>
      <c r="R1759" s="7">
        <f t="shared" si="410"/>
        <v>-1.0079547940450899E-2</v>
      </c>
      <c r="S1759" s="7">
        <f t="shared" si="411"/>
        <v>-2.4961911570936996E-3</v>
      </c>
      <c r="T1759" s="7">
        <f t="shared" si="412"/>
        <v>-7.1723011866116002E-3</v>
      </c>
      <c r="U1759" s="7">
        <f t="shared" si="413"/>
        <v>2.8062851056992442E-2</v>
      </c>
      <c r="V1759" s="7">
        <f t="shared" si="414"/>
        <v>-3.7242022203433198E-3</v>
      </c>
      <c r="W1759" s="7">
        <f t="shared" si="415"/>
        <v>4.3213682204590754E-3</v>
      </c>
      <c r="X1759" s="7">
        <f t="shared" si="416"/>
        <v>1.8353252276701168E-3</v>
      </c>
      <c r="Y1759" s="7">
        <f t="shared" si="417"/>
        <v>3.2803561634322018E-4</v>
      </c>
      <c r="Z1759" s="7">
        <v>3.5109999999999998E-3</v>
      </c>
      <c r="AA1759" s="7">
        <f t="shared" si="418"/>
        <v>2.8992942625337454E-3</v>
      </c>
      <c r="AB1759" s="7">
        <f t="shared" si="419"/>
        <v>0</v>
      </c>
      <c r="AE1759" s="6">
        <v>46015</v>
      </c>
      <c r="AF1759" s="7">
        <v>13.47</v>
      </c>
      <c r="AG1759" s="7">
        <v>31.71</v>
      </c>
      <c r="AH1759" s="7">
        <v>59.48</v>
      </c>
      <c r="AI1759" s="7">
        <f t="shared" si="405"/>
        <v>4.980000000000004</v>
      </c>
      <c r="AJ1759" s="7">
        <v>3.31</v>
      </c>
      <c r="AK1759" s="7">
        <v>28.094999999999999</v>
      </c>
      <c r="AL1759" s="7">
        <f t="shared" si="406"/>
        <v>24.785</v>
      </c>
      <c r="AM1759" s="7">
        <v>3.64</v>
      </c>
      <c r="AN1759" s="7">
        <v>3.47</v>
      </c>
      <c r="AO1759" s="7">
        <v>4.1500000000000004</v>
      </c>
      <c r="AP1759" s="7">
        <f t="shared" si="407"/>
        <v>0.68000000000000016</v>
      </c>
      <c r="AQ1759" s="7">
        <v>2.2400000000000002</v>
      </c>
      <c r="AR1759" s="7">
        <v>119.4372</v>
      </c>
      <c r="AS1759" s="7">
        <v>4480.6000999999997</v>
      </c>
      <c r="AT1759" s="14">
        <v>326.03100000000001</v>
      </c>
      <c r="AU1759" s="14">
        <v>101.6781</v>
      </c>
      <c r="AV1759" s="14">
        <v>52.9</v>
      </c>
      <c r="AY1759" s="6">
        <v>46015</v>
      </c>
      <c r="AZ1759" s="12">
        <v>0</v>
      </c>
      <c r="BA1759" s="12">
        <v>0</v>
      </c>
      <c r="BB1759" s="12">
        <v>0</v>
      </c>
      <c r="BE1759" s="6">
        <v>46015</v>
      </c>
      <c r="BF1759" t="s">
        <v>60</v>
      </c>
      <c r="BG1759" s="52">
        <v>0</v>
      </c>
    </row>
    <row r="1760" spans="1:59" x14ac:dyDescent="0.2">
      <c r="A1760" s="6">
        <v>46017</v>
      </c>
      <c r="B1760" s="12">
        <v>118.32129999999999</v>
      </c>
      <c r="C1760" s="12">
        <v>148.5667</v>
      </c>
      <c r="D1760" s="12">
        <v>90.833100000000002</v>
      </c>
      <c r="E1760" s="12">
        <v>39.661700000000003</v>
      </c>
      <c r="F1760" s="12">
        <v>188.81100000000001</v>
      </c>
      <c r="G1760" s="12">
        <v>6.9405000000000001</v>
      </c>
      <c r="H1760" s="12">
        <v>21.139399999999998</v>
      </c>
      <c r="I1760" s="12">
        <v>51.155900000000003</v>
      </c>
      <c r="J1760" s="12">
        <v>15.950699999999999</v>
      </c>
      <c r="K1760" s="12">
        <v>90.583600000000004</v>
      </c>
      <c r="L1760" s="12">
        <v>56.6</v>
      </c>
      <c r="M1760" s="12"/>
      <c r="O1760" s="6">
        <v>46017</v>
      </c>
      <c r="P1760" s="7">
        <f t="shared" si="408"/>
        <v>-9.2332950878279722E-4</v>
      </c>
      <c r="Q1760" s="7">
        <f t="shared" si="409"/>
        <v>-3.1941297690730361E-3</v>
      </c>
      <c r="R1760" s="7">
        <f t="shared" si="410"/>
        <v>-2.8363480280762941E-3</v>
      </c>
      <c r="S1760" s="7">
        <f t="shared" si="411"/>
        <v>-3.7572694935464213E-3</v>
      </c>
      <c r="T1760" s="7">
        <f t="shared" si="412"/>
        <v>-5.3734646551615159E-3</v>
      </c>
      <c r="U1760" s="7">
        <f t="shared" si="413"/>
        <v>-3.9494985191304309E-2</v>
      </c>
      <c r="V1760" s="7">
        <f t="shared" si="414"/>
        <v>1.7576000338415058E-2</v>
      </c>
      <c r="W1760" s="7">
        <f t="shared" si="415"/>
        <v>8.5890688741843118E-3</v>
      </c>
      <c r="X1760" s="7">
        <f t="shared" si="416"/>
        <v>-8.5833686039593158E-3</v>
      </c>
      <c r="Y1760" s="7">
        <f t="shared" si="417"/>
        <v>3.2903199746560954E-4</v>
      </c>
      <c r="Z1760" s="7">
        <v>-1.01E-4</v>
      </c>
      <c r="AA1760" s="7">
        <f t="shared" si="418"/>
        <v>-3.6771399097122896E-2</v>
      </c>
      <c r="AB1760" s="7" t="str">
        <f t="shared" si="419"/>
        <v/>
      </c>
      <c r="AE1760" s="6">
        <v>46017</v>
      </c>
      <c r="AF1760" s="7">
        <v>13.6</v>
      </c>
      <c r="AG1760" s="7">
        <v>32.22</v>
      </c>
      <c r="AH1760" s="7">
        <v>58.5</v>
      </c>
      <c r="AI1760" s="7" t="str">
        <f t="shared" si="405"/>
        <v/>
      </c>
      <c r="AJ1760" s="7"/>
      <c r="AK1760" s="7">
        <v>28.094999999999999</v>
      </c>
      <c r="AL1760" s="7" t="str">
        <f t="shared" si="406"/>
        <v/>
      </c>
      <c r="AM1760" s="7">
        <v>3.64</v>
      </c>
      <c r="AN1760" s="7">
        <v>3.46</v>
      </c>
      <c r="AO1760" s="7">
        <v>4.1399999999999997</v>
      </c>
      <c r="AP1760" s="7">
        <f t="shared" si="407"/>
        <v>0.67999999999999972</v>
      </c>
      <c r="AQ1760" s="7">
        <v>2.23</v>
      </c>
      <c r="AR1760" s="7">
        <v>119.4723</v>
      </c>
      <c r="AS1760" s="7">
        <v>4529.1000999999997</v>
      </c>
      <c r="AT1760" s="14">
        <v>326.03100000000001</v>
      </c>
      <c r="AU1760" s="14">
        <v>101.6781</v>
      </c>
      <c r="AV1760" s="14">
        <v>52.9</v>
      </c>
      <c r="AY1760" s="6">
        <v>46017</v>
      </c>
      <c r="AZ1760" s="12">
        <v>0</v>
      </c>
      <c r="BA1760" s="12">
        <v>0</v>
      </c>
      <c r="BB1760" s="12">
        <v>0</v>
      </c>
      <c r="BE1760" s="6">
        <v>46017</v>
      </c>
      <c r="BF1760" t="s">
        <v>60</v>
      </c>
      <c r="BG1760" s="52">
        <v>0</v>
      </c>
    </row>
    <row r="1761" spans="1:59" x14ac:dyDescent="0.2">
      <c r="A1761" s="6">
        <v>46020</v>
      </c>
      <c r="B1761" s="12">
        <v>119.7319</v>
      </c>
      <c r="C1761" s="12">
        <v>149.5273</v>
      </c>
      <c r="D1761" s="12">
        <v>91.914699999999996</v>
      </c>
      <c r="E1761" s="12">
        <v>40.219000000000001</v>
      </c>
      <c r="F1761" s="12">
        <v>192.09229999999999</v>
      </c>
      <c r="G1761" s="12">
        <v>7.0103999999999997</v>
      </c>
      <c r="H1761" s="12">
        <v>21.4496</v>
      </c>
      <c r="I1761" s="12">
        <v>51.334899999999998</v>
      </c>
      <c r="J1761" s="12">
        <v>15.9704</v>
      </c>
      <c r="K1761" s="12">
        <v>90.583600000000004</v>
      </c>
      <c r="L1761" s="12">
        <v>57.89</v>
      </c>
      <c r="M1761" s="12">
        <v>63.1</v>
      </c>
      <c r="O1761" s="6">
        <v>46020</v>
      </c>
      <c r="P1761" s="7">
        <f t="shared" si="408"/>
        <v>1.1851271145842526E-2</v>
      </c>
      <c r="Q1761" s="7">
        <f t="shared" si="409"/>
        <v>6.4449692049139513E-3</v>
      </c>
      <c r="R1761" s="7">
        <f t="shared" si="410"/>
        <v>1.1837216419846889E-2</v>
      </c>
      <c r="S1761" s="7">
        <f t="shared" si="411"/>
        <v>1.3953534263347632E-2</v>
      </c>
      <c r="T1761" s="7">
        <f t="shared" si="412"/>
        <v>1.7229470955142271E-2</v>
      </c>
      <c r="U1761" s="7">
        <f t="shared" si="413"/>
        <v>1.0020942726476773E-2</v>
      </c>
      <c r="V1761" s="7">
        <f t="shared" si="414"/>
        <v>1.4567399356005269E-2</v>
      </c>
      <c r="W1761" s="7">
        <f t="shared" si="415"/>
        <v>3.4929999960765026E-3</v>
      </c>
      <c r="X1761" s="7">
        <f t="shared" si="416"/>
        <v>1.234293461130607E-3</v>
      </c>
      <c r="Y1761" s="7">
        <f t="shared" si="417"/>
        <v>0</v>
      </c>
      <c r="Z1761" s="7">
        <v>-3.5699999999999998E-3</v>
      </c>
      <c r="AA1761" s="7">
        <f t="shared" si="418"/>
        <v>2.2535672881775898E-2</v>
      </c>
      <c r="AB1761" s="7" t="str">
        <f t="shared" si="419"/>
        <v/>
      </c>
      <c r="AE1761" s="6">
        <v>46020</v>
      </c>
      <c r="AF1761" s="7">
        <v>14.2</v>
      </c>
      <c r="AG1761" s="7">
        <v>32.159999999999997</v>
      </c>
      <c r="AH1761" s="7">
        <v>59.21</v>
      </c>
      <c r="AI1761" s="7">
        <f t="shared" si="405"/>
        <v>5.2100000000000009</v>
      </c>
      <c r="AJ1761" s="7">
        <v>4.3499999999999996</v>
      </c>
      <c r="AK1761" s="7">
        <v>28.533999999999999</v>
      </c>
      <c r="AL1761" s="7">
        <f t="shared" si="406"/>
        <v>24.183999999999997</v>
      </c>
      <c r="AM1761" s="7">
        <v>3.64</v>
      </c>
      <c r="AN1761" s="7">
        <v>3.45</v>
      </c>
      <c r="AO1761" s="7">
        <v>4.12</v>
      </c>
      <c r="AP1761" s="7">
        <f t="shared" si="407"/>
        <v>0.66999999999999993</v>
      </c>
      <c r="AQ1761" s="7">
        <v>2.2200000000000002</v>
      </c>
      <c r="AR1761" s="7">
        <v>119.5899</v>
      </c>
      <c r="AS1761" s="7">
        <v>4325.1000999999997</v>
      </c>
      <c r="AT1761" s="14">
        <v>326.03100000000001</v>
      </c>
      <c r="AU1761" s="14">
        <v>101.6781</v>
      </c>
      <c r="AV1761" s="14">
        <v>52.9</v>
      </c>
      <c r="AY1761" s="6">
        <v>46020</v>
      </c>
      <c r="AZ1761" s="12">
        <v>0</v>
      </c>
      <c r="BA1761" s="12">
        <v>0</v>
      </c>
      <c r="BB1761" s="12">
        <v>0</v>
      </c>
      <c r="BE1761" s="6">
        <v>46020</v>
      </c>
      <c r="BF1761" t="s">
        <v>60</v>
      </c>
      <c r="BG1761" s="52">
        <v>0</v>
      </c>
    </row>
    <row r="1762" spans="1:59" x14ac:dyDescent="0.2">
      <c r="A1762" s="6">
        <v>46021</v>
      </c>
      <c r="B1762" s="12">
        <v>120.1889</v>
      </c>
      <c r="C1762" s="12">
        <v>150.83449999999999</v>
      </c>
      <c r="D1762" s="12">
        <v>93.373400000000004</v>
      </c>
      <c r="E1762" s="12">
        <v>41.264099999999999</v>
      </c>
      <c r="F1762" s="12">
        <v>192.93010000000001</v>
      </c>
      <c r="G1762" s="12">
        <v>7.0004</v>
      </c>
      <c r="H1762" s="12">
        <v>21.052199999999999</v>
      </c>
      <c r="I1762" s="12">
        <v>50.410200000000003</v>
      </c>
      <c r="J1762" s="12">
        <v>16.235399999999998</v>
      </c>
      <c r="K1762" s="12">
        <v>90.593500000000006</v>
      </c>
      <c r="L1762" s="12">
        <v>57.79</v>
      </c>
      <c r="M1762" s="12">
        <v>62.3</v>
      </c>
      <c r="O1762" s="6">
        <v>46021</v>
      </c>
      <c r="P1762" s="7">
        <f t="shared" si="408"/>
        <v>3.8095951055836805E-3</v>
      </c>
      <c r="Q1762" s="7">
        <f t="shared" si="409"/>
        <v>8.70422439313253E-3</v>
      </c>
      <c r="R1762" s="7">
        <f t="shared" si="410"/>
        <v>1.5745535054278125E-2</v>
      </c>
      <c r="S1762" s="7">
        <f t="shared" si="411"/>
        <v>2.5653351772685799E-2</v>
      </c>
      <c r="T1762" s="7">
        <f t="shared" si="412"/>
        <v>4.3519614562537506E-3</v>
      </c>
      <c r="U1762" s="7">
        <f t="shared" si="413"/>
        <v>-1.4274704796385083E-3</v>
      </c>
      <c r="V1762" s="7">
        <f t="shared" si="414"/>
        <v>-1.8700929450087844E-2</v>
      </c>
      <c r="W1762" s="7">
        <f t="shared" si="415"/>
        <v>-1.8177297206887391E-2</v>
      </c>
      <c r="X1762" s="7">
        <f t="shared" si="416"/>
        <v>1.6457034502490933E-2</v>
      </c>
      <c r="Y1762" s="7">
        <f t="shared" si="417"/>
        <v>1.0928533473435722E-4</v>
      </c>
      <c r="Z1762" s="7">
        <v>-1.222E-3</v>
      </c>
      <c r="AA1762" s="7">
        <f t="shared" si="418"/>
        <v>-1.7289077612266991E-3</v>
      </c>
      <c r="AB1762" s="7">
        <f t="shared" si="419"/>
        <v>-1.2759343753760099E-2</v>
      </c>
      <c r="AE1762" s="6">
        <v>46021</v>
      </c>
      <c r="AF1762" s="7">
        <v>14.33</v>
      </c>
      <c r="AG1762" s="7">
        <v>30.76</v>
      </c>
      <c r="AH1762" s="7">
        <v>63.98</v>
      </c>
      <c r="AI1762" s="7">
        <f t="shared" si="405"/>
        <v>4.509999999999998</v>
      </c>
      <c r="AJ1762" s="7">
        <v>4.4000000000000004</v>
      </c>
      <c r="AK1762" s="7">
        <v>27.765999999999998</v>
      </c>
      <c r="AL1762" s="7">
        <f t="shared" si="406"/>
        <v>23.366</v>
      </c>
      <c r="AM1762" s="7">
        <v>3.64</v>
      </c>
      <c r="AN1762" s="7">
        <v>3.45</v>
      </c>
      <c r="AO1762" s="7">
        <v>4.1399999999999997</v>
      </c>
      <c r="AP1762" s="7">
        <f t="shared" si="407"/>
        <v>0.6899999999999995</v>
      </c>
      <c r="AQ1762" s="7">
        <v>2.2400000000000002</v>
      </c>
      <c r="AR1762" s="7">
        <v>119.4939</v>
      </c>
      <c r="AS1762" s="7">
        <v>4370.1000999999997</v>
      </c>
      <c r="AT1762" s="14">
        <v>326.03100000000001</v>
      </c>
      <c r="AU1762" s="14">
        <v>101.6781</v>
      </c>
      <c r="AV1762" s="14">
        <v>52.9</v>
      </c>
      <c r="AY1762" s="6">
        <v>46021</v>
      </c>
      <c r="AZ1762" s="12">
        <v>0</v>
      </c>
      <c r="BA1762" s="12">
        <v>0</v>
      </c>
      <c r="BB1762" s="12">
        <v>0</v>
      </c>
      <c r="BE1762" s="6">
        <v>46021</v>
      </c>
      <c r="BF1762" t="s">
        <v>60</v>
      </c>
      <c r="BG1762" s="52">
        <v>0</v>
      </c>
    </row>
    <row r="1763" spans="1:59" x14ac:dyDescent="0.2">
      <c r="A1763" s="6">
        <v>46022</v>
      </c>
      <c r="B1763" s="12">
        <v>119.5432</v>
      </c>
      <c r="C1763" s="12">
        <v>150.93350000000001</v>
      </c>
      <c r="D1763" s="12">
        <v>92.887100000000004</v>
      </c>
      <c r="E1763" s="12">
        <v>40.925699999999999</v>
      </c>
      <c r="F1763" s="12">
        <v>193.8776</v>
      </c>
      <c r="G1763" s="12">
        <v>6.8106</v>
      </c>
      <c r="H1763" s="12">
        <v>21.149100000000001</v>
      </c>
      <c r="I1763" s="12">
        <v>50.539400000000001</v>
      </c>
      <c r="J1763" s="12">
        <v>16.186299999999999</v>
      </c>
      <c r="K1763" s="12">
        <v>90.603399999999993</v>
      </c>
      <c r="L1763" s="12">
        <v>57.26</v>
      </c>
      <c r="M1763" s="12">
        <v>61.35</v>
      </c>
      <c r="O1763" s="6">
        <v>46022</v>
      </c>
      <c r="P1763" s="7">
        <f t="shared" si="408"/>
        <v>-5.3868594270284698E-3</v>
      </c>
      <c r="Q1763" s="7">
        <f t="shared" si="409"/>
        <v>6.5613321194915326E-4</v>
      </c>
      <c r="R1763" s="7">
        <f t="shared" si="410"/>
        <v>-5.2217309088437571E-3</v>
      </c>
      <c r="S1763" s="7">
        <f t="shared" si="411"/>
        <v>-8.2346449856867364E-3</v>
      </c>
      <c r="T1763" s="7">
        <f t="shared" si="412"/>
        <v>4.8990849720976365E-3</v>
      </c>
      <c r="U1763" s="7">
        <f t="shared" si="413"/>
        <v>-2.7487068272653598E-2</v>
      </c>
      <c r="V1763" s="7">
        <f t="shared" si="414"/>
        <v>4.5922836639713631E-3</v>
      </c>
      <c r="W1763" s="7">
        <f t="shared" si="415"/>
        <v>2.5596945514113445E-3</v>
      </c>
      <c r="X1763" s="7">
        <f t="shared" si="416"/>
        <v>-3.0288379410313843E-3</v>
      </c>
      <c r="Y1763" s="7">
        <f t="shared" si="417"/>
        <v>1.0927339275485691E-4</v>
      </c>
      <c r="Z1763" s="7">
        <v>-7.437E-3</v>
      </c>
      <c r="AA1763" s="7">
        <f t="shared" si="418"/>
        <v>-9.2134506597176709E-3</v>
      </c>
      <c r="AB1763" s="7">
        <f t="shared" si="419"/>
        <v>-1.5366254636486956E-2</v>
      </c>
      <c r="AE1763" s="6">
        <v>46022</v>
      </c>
      <c r="AF1763" s="7">
        <v>14.95</v>
      </c>
      <c r="AG1763" s="7">
        <v>30.17</v>
      </c>
      <c r="AH1763" s="7">
        <v>63.96</v>
      </c>
      <c r="AI1763" s="7">
        <f t="shared" si="405"/>
        <v>4.0900000000000034</v>
      </c>
      <c r="AJ1763" s="7">
        <v>4</v>
      </c>
      <c r="AK1763" s="7">
        <v>28.161000000000001</v>
      </c>
      <c r="AL1763" s="7">
        <f t="shared" si="406"/>
        <v>24.161000000000001</v>
      </c>
      <c r="AM1763" s="7">
        <v>3.64</v>
      </c>
      <c r="AN1763" s="7">
        <v>3.47</v>
      </c>
      <c r="AO1763" s="7">
        <v>4.18</v>
      </c>
      <c r="AP1763" s="7">
        <f t="shared" si="407"/>
        <v>0.70999999999999952</v>
      </c>
      <c r="AQ1763" s="7">
        <v>2.25</v>
      </c>
      <c r="AR1763" s="7">
        <v>119.7456</v>
      </c>
      <c r="AS1763" s="7">
        <v>4325.6000999999997</v>
      </c>
      <c r="AT1763" s="14">
        <v>326.03100000000001</v>
      </c>
      <c r="AU1763" s="14">
        <v>101.6781</v>
      </c>
      <c r="AV1763" s="14">
        <v>52.9</v>
      </c>
      <c r="AY1763" s="6">
        <v>46022</v>
      </c>
      <c r="AZ1763" s="12">
        <v>0</v>
      </c>
      <c r="BA1763" s="12">
        <v>0</v>
      </c>
      <c r="BB1763" s="12">
        <v>0</v>
      </c>
      <c r="BE1763" s="6">
        <v>46022</v>
      </c>
      <c r="BF1763" t="s">
        <v>60</v>
      </c>
      <c r="BG1763" s="52">
        <v>0</v>
      </c>
    </row>
    <row r="1764" spans="1:59" x14ac:dyDescent="0.2">
      <c r="A1764" s="6">
        <v>46024</v>
      </c>
      <c r="B1764" s="12">
        <v>121.8379</v>
      </c>
      <c r="C1764" s="12">
        <v>154.3897</v>
      </c>
      <c r="D1764" s="12">
        <v>95.953299999999999</v>
      </c>
      <c r="E1764" s="12">
        <v>42.179699999999997</v>
      </c>
      <c r="F1764" s="12">
        <v>197.27860000000001</v>
      </c>
      <c r="G1764" s="12">
        <v>7.0303000000000004</v>
      </c>
      <c r="H1764" s="12">
        <v>19.947199999999999</v>
      </c>
      <c r="I1764" s="12">
        <v>49.405900000000003</v>
      </c>
      <c r="J1764" s="12">
        <v>16.284500000000001</v>
      </c>
      <c r="K1764" s="12">
        <v>90.643100000000004</v>
      </c>
      <c r="L1764" s="12">
        <v>57.21</v>
      </c>
      <c r="M1764" s="12">
        <v>61.98</v>
      </c>
      <c r="O1764" s="6">
        <v>46024</v>
      </c>
      <c r="P1764" s="7">
        <f t="shared" si="408"/>
        <v>1.9013660399328093E-2</v>
      </c>
      <c r="Q1764" s="7">
        <f t="shared" si="409"/>
        <v>2.2640583060379006E-2</v>
      </c>
      <c r="R1764" s="7">
        <f t="shared" si="410"/>
        <v>3.2476837585429984E-2</v>
      </c>
      <c r="S1764" s="7">
        <f t="shared" si="411"/>
        <v>3.0180835079506141E-2</v>
      </c>
      <c r="T1764" s="7">
        <f t="shared" si="412"/>
        <v>1.7389910768730268E-2</v>
      </c>
      <c r="U1764" s="7">
        <f t="shared" si="413"/>
        <v>3.1749157158042406E-2</v>
      </c>
      <c r="V1764" s="7">
        <f t="shared" si="414"/>
        <v>-5.850856878681155E-2</v>
      </c>
      <c r="W1764" s="7">
        <f t="shared" si="415"/>
        <v>-2.2683379844172142E-2</v>
      </c>
      <c r="X1764" s="7">
        <f t="shared" si="416"/>
        <v>6.0485297180673707E-3</v>
      </c>
      <c r="Y1764" s="7">
        <f t="shared" si="417"/>
        <v>4.3807743194946945E-4</v>
      </c>
      <c r="Z1764" s="7">
        <v>1.8309999999999999E-3</v>
      </c>
      <c r="AA1764" s="7">
        <f t="shared" si="418"/>
        <v>-8.7359138953157882E-4</v>
      </c>
      <c r="AB1764" s="7">
        <f t="shared" si="419"/>
        <v>1.0216581202681749E-2</v>
      </c>
      <c r="AE1764" s="6">
        <v>46024</v>
      </c>
      <c r="AF1764" s="7">
        <v>14.51</v>
      </c>
      <c r="AG1764" s="7">
        <v>28.4</v>
      </c>
      <c r="AH1764" s="7">
        <v>62.36</v>
      </c>
      <c r="AI1764" s="7">
        <f t="shared" si="405"/>
        <v>4.769999999999996</v>
      </c>
      <c r="AJ1764" s="7"/>
      <c r="AK1764" s="7">
        <v>29.004000000000001</v>
      </c>
      <c r="AL1764" s="7" t="str">
        <f t="shared" si="406"/>
        <v/>
      </c>
      <c r="AM1764" s="7">
        <v>3.64</v>
      </c>
      <c r="AN1764" s="7">
        <v>3.47</v>
      </c>
      <c r="AO1764" s="7">
        <v>4.1900000000000004</v>
      </c>
      <c r="AP1764" s="7">
        <f t="shared" si="407"/>
        <v>0.7200000000000002</v>
      </c>
      <c r="AQ1764" s="7">
        <v>2.25</v>
      </c>
      <c r="AR1764" s="7">
        <v>119.60590000000001</v>
      </c>
      <c r="AS1764" s="7">
        <v>4314.3999000000003</v>
      </c>
      <c r="AT1764" s="14">
        <v>326.03100000000001</v>
      </c>
      <c r="AU1764" s="14">
        <v>101.6781</v>
      </c>
      <c r="AV1764" s="14">
        <v>52.9</v>
      </c>
      <c r="AY1764" s="6">
        <v>46024</v>
      </c>
      <c r="AZ1764" s="12">
        <v>0</v>
      </c>
      <c r="BA1764" s="12">
        <v>0</v>
      </c>
      <c r="BB1764" s="12">
        <v>0</v>
      </c>
      <c r="BE1764" s="6">
        <v>46024</v>
      </c>
      <c r="BF1764" t="s">
        <v>60</v>
      </c>
      <c r="BG1764" s="52">
        <v>0</v>
      </c>
    </row>
    <row r="1765" spans="1:59" x14ac:dyDescent="0.2">
      <c r="A1765" s="6">
        <v>46027</v>
      </c>
      <c r="B1765" s="12">
        <v>124.53</v>
      </c>
      <c r="C1765" s="12">
        <v>162.2627</v>
      </c>
      <c r="D1765" s="12">
        <v>98.433999999999997</v>
      </c>
      <c r="E1765" s="12">
        <v>41.035200000000003</v>
      </c>
      <c r="F1765" s="12">
        <v>198.1962</v>
      </c>
      <c r="G1765" s="12">
        <v>6.8205999999999998</v>
      </c>
      <c r="H1765" s="12">
        <v>20.1508</v>
      </c>
      <c r="I1765" s="12">
        <v>49.226999999999997</v>
      </c>
      <c r="J1765" s="12">
        <v>16.117599999999999</v>
      </c>
      <c r="K1765" s="12">
        <v>90.643100000000004</v>
      </c>
      <c r="L1765" s="12">
        <v>58.1</v>
      </c>
      <c r="M1765" s="12">
        <v>63</v>
      </c>
      <c r="O1765" s="6">
        <v>46027</v>
      </c>
      <c r="P1765" s="7">
        <f t="shared" si="408"/>
        <v>2.1855178013663129E-2</v>
      </c>
      <c r="Q1765" s="7">
        <f t="shared" si="409"/>
        <v>4.9736701268117793E-2</v>
      </c>
      <c r="R1765" s="7">
        <f t="shared" si="410"/>
        <v>2.5524658057021202E-2</v>
      </c>
      <c r="S1765" s="7">
        <f t="shared" si="411"/>
        <v>-2.7508827691859992E-2</v>
      </c>
      <c r="T1765" s="7">
        <f t="shared" si="412"/>
        <v>4.6405062808322853E-3</v>
      </c>
      <c r="U1765" s="7">
        <f t="shared" si="413"/>
        <v>-3.0281934640002797E-2</v>
      </c>
      <c r="V1765" s="7">
        <f t="shared" si="414"/>
        <v>1.0155207229256337E-2</v>
      </c>
      <c r="W1765" s="7">
        <f t="shared" si="415"/>
        <v>-3.6275967995578976E-3</v>
      </c>
      <c r="X1765" s="7">
        <f t="shared" si="416"/>
        <v>-1.030189253627131E-2</v>
      </c>
      <c r="Y1765" s="7">
        <f t="shared" si="417"/>
        <v>0</v>
      </c>
      <c r="Z1765" s="7">
        <v>6.6379999999999998E-3</v>
      </c>
      <c r="AA1765" s="7">
        <f t="shared" si="418"/>
        <v>1.5436955577428069E-2</v>
      </c>
      <c r="AB1765" s="7">
        <f t="shared" si="419"/>
        <v>1.6322974031930521E-2</v>
      </c>
      <c r="AE1765" s="6">
        <v>46027</v>
      </c>
      <c r="AF1765" s="7">
        <v>14.9</v>
      </c>
      <c r="AG1765" s="7">
        <v>29.41</v>
      </c>
      <c r="AH1765" s="7">
        <v>64.709999999999994</v>
      </c>
      <c r="AI1765" s="7">
        <f t="shared" si="405"/>
        <v>4.8999999999999986</v>
      </c>
      <c r="AJ1765" s="7">
        <v>2.82</v>
      </c>
      <c r="AK1765" s="7">
        <v>27.399000000000001</v>
      </c>
      <c r="AL1765" s="7">
        <f t="shared" si="406"/>
        <v>24.579000000000001</v>
      </c>
      <c r="AM1765" s="7">
        <v>3.64</v>
      </c>
      <c r="AN1765" s="7">
        <v>3.46</v>
      </c>
      <c r="AO1765" s="7">
        <v>4.17</v>
      </c>
      <c r="AP1765" s="7">
        <f t="shared" si="407"/>
        <v>0.71</v>
      </c>
      <c r="AQ1765" s="7">
        <v>2.2599999999999998</v>
      </c>
      <c r="AR1765" s="7">
        <v>119.61920000000001</v>
      </c>
      <c r="AS1765" s="7">
        <v>4436.8999000000003</v>
      </c>
      <c r="AT1765" s="14">
        <v>326.03100000000001</v>
      </c>
      <c r="AU1765" s="14">
        <v>101.6781</v>
      </c>
      <c r="AV1765" s="14">
        <v>52.9</v>
      </c>
      <c r="AY1765" s="6">
        <v>46027</v>
      </c>
      <c r="AZ1765" s="12">
        <v>0</v>
      </c>
      <c r="BA1765" s="12">
        <v>0</v>
      </c>
      <c r="BB1765" s="12">
        <v>0</v>
      </c>
      <c r="BE1765" s="6">
        <v>46027</v>
      </c>
      <c r="BF1765" t="s">
        <v>60</v>
      </c>
      <c r="BG1765" s="52">
        <v>0</v>
      </c>
    </row>
    <row r="1766" spans="1:59" x14ac:dyDescent="0.2">
      <c r="A1766" s="6">
        <v>46028</v>
      </c>
      <c r="B1766" s="12">
        <v>120.24850000000001</v>
      </c>
      <c r="C1766" s="12">
        <v>155.02350000000001</v>
      </c>
      <c r="D1766" s="12">
        <v>96.360100000000003</v>
      </c>
      <c r="E1766" s="12">
        <v>41.5428</v>
      </c>
      <c r="F1766" s="12">
        <v>194.077</v>
      </c>
      <c r="G1766" s="12">
        <v>6.9504000000000001</v>
      </c>
      <c r="H1766" s="12">
        <v>20.945599999999999</v>
      </c>
      <c r="I1766" s="12">
        <v>51.4343</v>
      </c>
      <c r="J1766" s="12">
        <v>15.950699999999999</v>
      </c>
      <c r="K1766" s="12">
        <v>90.653000000000006</v>
      </c>
      <c r="L1766" s="12">
        <v>56.97</v>
      </c>
      <c r="M1766" s="12">
        <v>62.1</v>
      </c>
      <c r="O1766" s="6">
        <v>46028</v>
      </c>
      <c r="P1766" s="7">
        <f t="shared" si="408"/>
        <v>-3.4986215837461657E-2</v>
      </c>
      <c r="Q1766" s="7">
        <f t="shared" si="409"/>
        <v>-4.5639908458635567E-2</v>
      </c>
      <c r="R1766" s="7">
        <f t="shared" si="410"/>
        <v>-2.1294057311140337E-2</v>
      </c>
      <c r="S1766" s="7">
        <f t="shared" si="411"/>
        <v>1.2293986129344642E-2</v>
      </c>
      <c r="T1766" s="7">
        <f t="shared" si="412"/>
        <v>-2.1002461626125336E-2</v>
      </c>
      <c r="U1766" s="7">
        <f t="shared" si="413"/>
        <v>1.8851767352118607E-2</v>
      </c>
      <c r="V1766" s="7">
        <f t="shared" si="414"/>
        <v>3.8684610605867635E-2</v>
      </c>
      <c r="W1766" s="7">
        <f t="shared" si="415"/>
        <v>4.3863011619326715E-2</v>
      </c>
      <c r="X1766" s="7">
        <f t="shared" si="416"/>
        <v>-1.0409127204386278E-2</v>
      </c>
      <c r="Y1766" s="7">
        <f t="shared" si="417"/>
        <v>1.0921360150429354E-4</v>
      </c>
      <c r="Z1766" s="7">
        <v>5.9300000000000004E-3</v>
      </c>
      <c r="AA1766" s="7">
        <f t="shared" si="418"/>
        <v>-1.9640850365561437E-2</v>
      </c>
      <c r="AB1766" s="7">
        <f t="shared" si="419"/>
        <v>-1.4388737452099556E-2</v>
      </c>
      <c r="AE1766" s="6">
        <v>46028</v>
      </c>
      <c r="AF1766" s="7">
        <v>14.75</v>
      </c>
      <c r="AG1766" s="7">
        <v>30.06</v>
      </c>
      <c r="AH1766" s="7">
        <v>65.819999999999993</v>
      </c>
      <c r="AI1766" s="7">
        <f t="shared" si="405"/>
        <v>5.1300000000000026</v>
      </c>
      <c r="AJ1766" s="7">
        <v>2.85</v>
      </c>
      <c r="AK1766" s="7">
        <v>28.071999999999999</v>
      </c>
      <c r="AL1766" s="7">
        <f t="shared" si="406"/>
        <v>25.221999999999998</v>
      </c>
      <c r="AM1766" s="7">
        <v>3.64</v>
      </c>
      <c r="AN1766" s="7">
        <v>3.47</v>
      </c>
      <c r="AO1766" s="7">
        <v>4.18</v>
      </c>
      <c r="AP1766" s="7">
        <f t="shared" si="407"/>
        <v>0.70999999999999952</v>
      </c>
      <c r="AQ1766" s="7">
        <v>2.27</v>
      </c>
      <c r="AR1766" s="7">
        <v>119.7807</v>
      </c>
      <c r="AS1766" s="7">
        <v>4482.2002000000002</v>
      </c>
      <c r="AT1766" s="14">
        <v>326.03100000000001</v>
      </c>
      <c r="AU1766" s="14">
        <v>101.6781</v>
      </c>
      <c r="AV1766" s="14">
        <v>52.9</v>
      </c>
      <c r="AY1766" s="6">
        <v>46028</v>
      </c>
      <c r="AZ1766" s="12">
        <v>0</v>
      </c>
      <c r="BA1766" s="12">
        <v>0</v>
      </c>
      <c r="BB1766" s="12">
        <v>0</v>
      </c>
      <c r="BE1766" s="6">
        <v>46028</v>
      </c>
      <c r="BF1766" t="s">
        <v>60</v>
      </c>
      <c r="BG1766" s="52">
        <v>0</v>
      </c>
    </row>
    <row r="1767" spans="1:59" x14ac:dyDescent="0.2">
      <c r="A1767" s="6">
        <v>46029</v>
      </c>
      <c r="B1767" s="12">
        <v>117.7054</v>
      </c>
      <c r="C1767" s="12">
        <v>153.69649999999999</v>
      </c>
      <c r="D1767" s="12">
        <v>93.214600000000004</v>
      </c>
      <c r="E1767" s="12">
        <v>40.796300000000002</v>
      </c>
      <c r="F1767" s="12">
        <v>195.5531</v>
      </c>
      <c r="G1767" s="12">
        <v>6.8106</v>
      </c>
      <c r="H1767" s="12">
        <v>22.9422</v>
      </c>
      <c r="I1767" s="12">
        <v>55.789200000000001</v>
      </c>
      <c r="J1767" s="12">
        <v>16.215800000000002</v>
      </c>
      <c r="K1767" s="12">
        <v>90.672799999999995</v>
      </c>
      <c r="L1767" s="12">
        <v>56.01</v>
      </c>
      <c r="M1767" s="12">
        <v>61.08</v>
      </c>
      <c r="O1767" s="6">
        <v>46029</v>
      </c>
      <c r="P1767" s="7">
        <f t="shared" si="408"/>
        <v>-2.1375542327499265E-2</v>
      </c>
      <c r="Q1767" s="7">
        <f t="shared" si="409"/>
        <v>-8.5968396781767407E-3</v>
      </c>
      <c r="R1767" s="7">
        <f t="shared" si="410"/>
        <v>-3.3187853737781686E-2</v>
      </c>
      <c r="S1767" s="7">
        <f t="shared" si="411"/>
        <v>-1.8132830063929031E-2</v>
      </c>
      <c r="T1767" s="7">
        <f t="shared" si="412"/>
        <v>7.5769662659689067E-3</v>
      </c>
      <c r="U1767" s="7">
        <f t="shared" si="413"/>
        <v>-2.0318989870158195E-2</v>
      </c>
      <c r="V1767" s="7">
        <f t="shared" si="414"/>
        <v>9.1049409013157237E-2</v>
      </c>
      <c r="W1767" s="7">
        <f t="shared" si="415"/>
        <v>8.1275037186812615E-2</v>
      </c>
      <c r="X1767" s="7">
        <f t="shared" si="416"/>
        <v>1.6483360160684621E-2</v>
      </c>
      <c r="Y1767" s="7">
        <f t="shared" si="417"/>
        <v>2.1839142668825235E-4</v>
      </c>
      <c r="Z1767" s="7">
        <v>-3.2290000000000001E-3</v>
      </c>
      <c r="AA1767" s="7">
        <f t="shared" si="418"/>
        <v>-1.6994567270563317E-2</v>
      </c>
      <c r="AB1767" s="7">
        <f t="shared" si="419"/>
        <v>-1.6561508589001427E-2</v>
      </c>
      <c r="AE1767" s="6">
        <v>46029</v>
      </c>
      <c r="AF1767" s="7">
        <v>15.38</v>
      </c>
      <c r="AG1767" s="7">
        <v>32.979999999999997</v>
      </c>
      <c r="AH1767" s="7">
        <v>66.150000000000006</v>
      </c>
      <c r="AI1767" s="7">
        <f t="shared" si="405"/>
        <v>5.07</v>
      </c>
      <c r="AJ1767" s="7">
        <v>3.1</v>
      </c>
      <c r="AK1767" s="7">
        <v>28.777000000000001</v>
      </c>
      <c r="AL1767" s="7">
        <f t="shared" si="406"/>
        <v>25.677</v>
      </c>
      <c r="AM1767" s="7">
        <v>3.64</v>
      </c>
      <c r="AN1767" s="7">
        <v>3.47</v>
      </c>
      <c r="AO1767" s="7">
        <v>4.1500000000000004</v>
      </c>
      <c r="AP1767" s="7">
        <f t="shared" si="407"/>
        <v>0.68000000000000016</v>
      </c>
      <c r="AQ1767" s="7">
        <v>2.27</v>
      </c>
      <c r="AR1767" s="7">
        <v>119.8719</v>
      </c>
      <c r="AS1767" s="7">
        <v>4449.2997999999998</v>
      </c>
      <c r="AT1767" s="14">
        <v>326.03100000000001</v>
      </c>
      <c r="AU1767" s="14">
        <v>101.6781</v>
      </c>
      <c r="AV1767" s="14">
        <v>52.9</v>
      </c>
      <c r="AY1767" s="6">
        <v>46029</v>
      </c>
      <c r="AZ1767" s="12">
        <v>0</v>
      </c>
      <c r="BA1767" s="12">
        <v>0</v>
      </c>
      <c r="BB1767" s="12">
        <v>0</v>
      </c>
      <c r="BE1767" s="6">
        <v>46029</v>
      </c>
      <c r="BF1767" t="s">
        <v>60</v>
      </c>
      <c r="BG1767" s="52">
        <v>0</v>
      </c>
    </row>
    <row r="1768" spans="1:59" x14ac:dyDescent="0.2">
      <c r="A1768" s="6">
        <v>46030</v>
      </c>
      <c r="B1768" s="12">
        <v>122.0962</v>
      </c>
      <c r="C1768" s="12">
        <v>157.7072</v>
      </c>
      <c r="D1768" s="12">
        <v>97.957700000000003</v>
      </c>
      <c r="E1768" s="12">
        <v>43.025700000000001</v>
      </c>
      <c r="F1768" s="12">
        <v>195.982</v>
      </c>
      <c r="G1768" s="12">
        <v>7.5096999999999996</v>
      </c>
      <c r="H1768" s="12">
        <v>23.678899999999999</v>
      </c>
      <c r="I1768" s="12">
        <v>55.858899999999998</v>
      </c>
      <c r="J1768" s="12">
        <v>16.578900000000001</v>
      </c>
      <c r="K1768" s="12">
        <v>90.672799999999995</v>
      </c>
      <c r="L1768" s="12">
        <v>57.74</v>
      </c>
      <c r="M1768" s="12">
        <v>63.34</v>
      </c>
      <c r="O1768" s="6">
        <v>46030</v>
      </c>
      <c r="P1768" s="7">
        <f t="shared" si="408"/>
        <v>3.6624366033140378E-2</v>
      </c>
      <c r="Q1768" s="7">
        <f t="shared" si="409"/>
        <v>2.5760270584002314E-2</v>
      </c>
      <c r="R1768" s="7">
        <f t="shared" si="410"/>
        <v>4.9631391053962332E-2</v>
      </c>
      <c r="S1768" s="7">
        <f t="shared" si="411"/>
        <v>5.3206220552588369E-2</v>
      </c>
      <c r="T1768" s="7">
        <f t="shared" si="412"/>
        <v>2.1908644796134863E-3</v>
      </c>
      <c r="U1768" s="7">
        <f t="shared" si="413"/>
        <v>9.7715296233256407E-2</v>
      </c>
      <c r="V1768" s="7">
        <f t="shared" si="414"/>
        <v>3.1606346777287228E-2</v>
      </c>
      <c r="W1768" s="7">
        <f t="shared" si="415"/>
        <v>1.2485659685155469E-3</v>
      </c>
      <c r="X1768" s="7">
        <f t="shared" si="416"/>
        <v>2.2144726936393144E-2</v>
      </c>
      <c r="Y1768" s="7">
        <f t="shared" si="417"/>
        <v>0</v>
      </c>
      <c r="Z1768" s="7">
        <v>-1.02E-4</v>
      </c>
      <c r="AA1768" s="7">
        <f t="shared" si="418"/>
        <v>3.0419928013048204E-2</v>
      </c>
      <c r="AB1768" s="7">
        <f t="shared" si="419"/>
        <v>3.6332560760062152E-2</v>
      </c>
      <c r="AE1768" s="6">
        <v>46030</v>
      </c>
      <c r="AF1768" s="7">
        <v>15.45</v>
      </c>
      <c r="AG1768" s="7">
        <v>35.799999999999997</v>
      </c>
      <c r="AH1768" s="7">
        <v>66.94</v>
      </c>
      <c r="AI1768" s="7">
        <f t="shared" si="405"/>
        <v>5.6000000000000014</v>
      </c>
      <c r="AJ1768" s="7">
        <v>2.92</v>
      </c>
      <c r="AK1768" s="7">
        <v>27.699000000000002</v>
      </c>
      <c r="AL1768" s="7">
        <f t="shared" si="406"/>
        <v>24.779000000000003</v>
      </c>
      <c r="AM1768" s="7">
        <v>3.64</v>
      </c>
      <c r="AN1768" s="7">
        <v>3.49</v>
      </c>
      <c r="AO1768" s="7">
        <v>4.1900000000000004</v>
      </c>
      <c r="AP1768" s="7">
        <f t="shared" si="407"/>
        <v>0.70000000000000018</v>
      </c>
      <c r="AQ1768" s="7">
        <v>2.27</v>
      </c>
      <c r="AR1768" s="7">
        <v>120.0904</v>
      </c>
      <c r="AS1768" s="7">
        <v>4449.7002000000002</v>
      </c>
      <c r="AT1768" s="14">
        <v>326.03100000000001</v>
      </c>
      <c r="AU1768" s="14">
        <v>101.6781</v>
      </c>
      <c r="AV1768" s="14">
        <v>52.9</v>
      </c>
      <c r="AY1768" s="6">
        <v>46030</v>
      </c>
      <c r="AZ1768" s="12">
        <v>0</v>
      </c>
      <c r="BA1768" s="12">
        <v>0</v>
      </c>
      <c r="BB1768" s="12">
        <v>0</v>
      </c>
      <c r="BE1768" s="6">
        <v>46030</v>
      </c>
      <c r="BF1768" t="s">
        <v>60</v>
      </c>
      <c r="BG1768" s="52">
        <v>0</v>
      </c>
    </row>
    <row r="1769" spans="1:59" x14ac:dyDescent="0.2">
      <c r="A1769" s="6">
        <v>46031</v>
      </c>
      <c r="B1769" s="12">
        <v>123.78489999999999</v>
      </c>
      <c r="C1769" s="12">
        <v>160.53960000000001</v>
      </c>
      <c r="D1769" s="12">
        <v>96.757000000000005</v>
      </c>
      <c r="E1769" s="12">
        <v>42.657499999999999</v>
      </c>
      <c r="F1769" s="12">
        <v>193.66810000000001</v>
      </c>
      <c r="G1769" s="12">
        <v>7.2201000000000004</v>
      </c>
      <c r="H1769" s="12">
        <v>24.212</v>
      </c>
      <c r="I1769" s="12">
        <v>54.496699999999997</v>
      </c>
      <c r="J1769" s="12">
        <v>16.6477</v>
      </c>
      <c r="K1769" s="12">
        <v>90.692599999999999</v>
      </c>
      <c r="L1769" s="12">
        <v>58.96</v>
      </c>
      <c r="M1769" s="12">
        <v>65.11</v>
      </c>
      <c r="O1769" s="6">
        <v>46031</v>
      </c>
      <c r="P1769" s="7">
        <f t="shared" si="408"/>
        <v>1.3736123289361517E-2</v>
      </c>
      <c r="Q1769" s="7">
        <f t="shared" si="409"/>
        <v>1.7800491873222676E-2</v>
      </c>
      <c r="R1769" s="7">
        <f t="shared" si="410"/>
        <v>-1.2333072123481103E-2</v>
      </c>
      <c r="S1769" s="7">
        <f t="shared" si="411"/>
        <v>-8.5945031566629915E-3</v>
      </c>
      <c r="T1769" s="7">
        <f t="shared" si="412"/>
        <v>-1.1876949089455947E-2</v>
      </c>
      <c r="U1769" s="7">
        <f t="shared" si="413"/>
        <v>-3.9326715016136743E-2</v>
      </c>
      <c r="V1769" s="7">
        <f t="shared" si="414"/>
        <v>2.2264021795298853E-2</v>
      </c>
      <c r="W1769" s="7">
        <f t="shared" si="415"/>
        <v>-2.4688718858548016E-2</v>
      </c>
      <c r="X1769" s="7">
        <f t="shared" si="416"/>
        <v>4.1412662341094976E-3</v>
      </c>
      <c r="Y1769" s="7">
        <f t="shared" si="417"/>
        <v>2.1834374228668648E-4</v>
      </c>
      <c r="Z1769" s="7">
        <v>6.5919999999999998E-3</v>
      </c>
      <c r="AA1769" s="7">
        <f t="shared" si="418"/>
        <v>2.0909073646292051E-2</v>
      </c>
      <c r="AB1769" s="7">
        <f t="shared" si="419"/>
        <v>2.7561106138276798E-2</v>
      </c>
      <c r="AE1769" s="6">
        <v>46031</v>
      </c>
      <c r="AF1769" s="7">
        <v>14.49</v>
      </c>
      <c r="AG1769" s="7">
        <v>36.799999999999997</v>
      </c>
      <c r="AH1769" s="7">
        <v>61.55</v>
      </c>
      <c r="AI1769" s="7">
        <f t="shared" si="405"/>
        <v>6.1499999999999986</v>
      </c>
      <c r="AJ1769" s="7">
        <v>2.87</v>
      </c>
      <c r="AK1769" s="7">
        <v>28.373999999999999</v>
      </c>
      <c r="AL1769" s="7">
        <f t="shared" si="406"/>
        <v>25.503999999999998</v>
      </c>
      <c r="AM1769" s="7">
        <v>3.64</v>
      </c>
      <c r="AN1769" s="7">
        <v>3.54</v>
      </c>
      <c r="AO1769" s="7">
        <v>4.18</v>
      </c>
      <c r="AP1769" s="7">
        <f t="shared" si="407"/>
        <v>0.63999999999999968</v>
      </c>
      <c r="AQ1769" s="7">
        <v>2.2799999999999998</v>
      </c>
      <c r="AR1769" s="7">
        <v>120.22150000000001</v>
      </c>
      <c r="AS1769" s="7">
        <v>4490.2997999999998</v>
      </c>
      <c r="AT1769" s="14">
        <v>326.03100000000001</v>
      </c>
      <c r="AU1769" s="14">
        <v>101.6781</v>
      </c>
      <c r="AV1769" s="14">
        <v>52.9</v>
      </c>
      <c r="AY1769" s="6">
        <v>46031</v>
      </c>
      <c r="AZ1769" s="12">
        <v>0</v>
      </c>
      <c r="BA1769" s="12">
        <v>0</v>
      </c>
      <c r="BB1769" s="12">
        <v>0</v>
      </c>
      <c r="BE1769" s="6">
        <v>46031</v>
      </c>
      <c r="BF1769" t="s">
        <v>60</v>
      </c>
      <c r="BG1769" s="52">
        <v>0</v>
      </c>
    </row>
    <row r="1770" spans="1:59" x14ac:dyDescent="0.2">
      <c r="A1770" s="6">
        <v>46034</v>
      </c>
      <c r="B1770" s="12">
        <v>123.2088</v>
      </c>
      <c r="C1770" s="12">
        <v>160.76730000000001</v>
      </c>
      <c r="D1770" s="12">
        <v>94.762600000000006</v>
      </c>
      <c r="E1770" s="12">
        <v>42.518099999999997</v>
      </c>
      <c r="F1770" s="12">
        <v>192.93010000000001</v>
      </c>
      <c r="G1770" s="12">
        <v>7.3699000000000003</v>
      </c>
      <c r="H1770" s="12">
        <v>24.396100000000001</v>
      </c>
      <c r="I1770" s="12">
        <v>54.616</v>
      </c>
      <c r="J1770" s="12">
        <v>16.834199999999999</v>
      </c>
      <c r="K1770" s="12">
        <v>90.702600000000004</v>
      </c>
      <c r="L1770" s="12">
        <v>59.39</v>
      </c>
      <c r="M1770" s="12">
        <v>65.400000000000006</v>
      </c>
      <c r="O1770" s="6">
        <v>46034</v>
      </c>
      <c r="P1770" s="7">
        <f t="shared" si="408"/>
        <v>-4.6649047706489762E-3</v>
      </c>
      <c r="Q1770" s="7">
        <f t="shared" si="409"/>
        <v>1.4173367463803986E-3</v>
      </c>
      <c r="R1770" s="7">
        <f t="shared" si="410"/>
        <v>-2.0827864062223117E-2</v>
      </c>
      <c r="S1770" s="7">
        <f t="shared" si="411"/>
        <v>-3.2732407981198291E-3</v>
      </c>
      <c r="T1770" s="7">
        <f t="shared" si="412"/>
        <v>-3.8179220516614269E-3</v>
      </c>
      <c r="U1770" s="7">
        <f t="shared" si="413"/>
        <v>2.0535334363829701E-2</v>
      </c>
      <c r="V1770" s="7">
        <f t="shared" si="414"/>
        <v>7.5749054289965109E-3</v>
      </c>
      <c r="W1770" s="7">
        <f t="shared" si="415"/>
        <v>2.1867307387494453E-3</v>
      </c>
      <c r="X1770" s="7">
        <f t="shared" si="416"/>
        <v>1.1140462690041047E-2</v>
      </c>
      <c r="Y1770" s="7">
        <f t="shared" si="417"/>
        <v>1.1025650083496962E-4</v>
      </c>
      <c r="Z1770" s="7">
        <v>1.5690000000000001E-3</v>
      </c>
      <c r="AA1770" s="7">
        <f t="shared" si="418"/>
        <v>7.2666141466876796E-3</v>
      </c>
      <c r="AB1770" s="7">
        <f t="shared" si="419"/>
        <v>4.4441112143823692E-3</v>
      </c>
      <c r="AE1770" s="6">
        <v>46034</v>
      </c>
      <c r="AF1770" s="7">
        <v>15.12</v>
      </c>
      <c r="AG1770" s="7">
        <v>38.85</v>
      </c>
      <c r="AH1770" s="7">
        <v>62.9</v>
      </c>
      <c r="AI1770" s="7">
        <f t="shared" si="405"/>
        <v>6.0100000000000051</v>
      </c>
      <c r="AJ1770" s="7">
        <v>2.9</v>
      </c>
      <c r="AK1770" s="7">
        <v>30.245999999999999</v>
      </c>
      <c r="AL1770" s="7">
        <f t="shared" si="406"/>
        <v>27.346</v>
      </c>
      <c r="AM1770" s="7">
        <v>3.64</v>
      </c>
      <c r="AN1770" s="7">
        <v>3.54</v>
      </c>
      <c r="AO1770" s="7">
        <v>4.1900000000000004</v>
      </c>
      <c r="AP1770" s="7">
        <f t="shared" si="407"/>
        <v>0.65000000000000036</v>
      </c>
      <c r="AQ1770" s="7">
        <v>2.29</v>
      </c>
      <c r="AR1770" s="7">
        <v>119.9958</v>
      </c>
      <c r="AS1770" s="7">
        <v>4604.2997999999998</v>
      </c>
      <c r="AT1770" s="14">
        <v>326.03100000000001</v>
      </c>
      <c r="AU1770" s="14">
        <v>101.6781</v>
      </c>
      <c r="AV1770" s="14">
        <v>52.9</v>
      </c>
      <c r="AY1770" s="6">
        <v>46034</v>
      </c>
      <c r="AZ1770" s="12">
        <v>0</v>
      </c>
      <c r="BA1770" s="12">
        <v>0</v>
      </c>
      <c r="BB1770" s="12">
        <v>0</v>
      </c>
      <c r="BE1770" s="6">
        <v>46034</v>
      </c>
      <c r="BF1770" t="s">
        <v>60</v>
      </c>
      <c r="BG1770" s="52">
        <v>0</v>
      </c>
    </row>
    <row r="1771" spans="1:59" x14ac:dyDescent="0.2">
      <c r="A1771" s="6">
        <v>46035</v>
      </c>
      <c r="B1771" s="12">
        <v>125.7021</v>
      </c>
      <c r="C1771" s="12">
        <v>162.2825</v>
      </c>
      <c r="D1771" s="12">
        <v>95.715100000000007</v>
      </c>
      <c r="E1771" s="12">
        <v>43.1053</v>
      </c>
      <c r="F1771" s="12">
        <v>193.17939999999999</v>
      </c>
      <c r="G1771" s="12">
        <v>7.8692000000000002</v>
      </c>
      <c r="H1771" s="12">
        <v>25.229700000000001</v>
      </c>
      <c r="I1771" s="12">
        <v>59.746499999999997</v>
      </c>
      <c r="J1771" s="12">
        <v>17.079499999999999</v>
      </c>
      <c r="K1771" s="12">
        <v>90.712500000000006</v>
      </c>
      <c r="L1771" s="12">
        <v>60.85</v>
      </c>
      <c r="M1771" s="12">
        <v>67.58</v>
      </c>
      <c r="O1771" s="6">
        <v>46035</v>
      </c>
      <c r="P1771" s="7">
        <f t="shared" si="408"/>
        <v>2.0034344780615828E-2</v>
      </c>
      <c r="Q1771" s="7">
        <f t="shared" si="409"/>
        <v>9.3806658357805627E-3</v>
      </c>
      <c r="R1771" s="7">
        <f t="shared" si="410"/>
        <v>1.0001254104577809E-2</v>
      </c>
      <c r="S1771" s="7">
        <f t="shared" si="411"/>
        <v>1.371609176595545E-2</v>
      </c>
      <c r="T1771" s="7">
        <f t="shared" si="412"/>
        <v>1.2913436972863811E-3</v>
      </c>
      <c r="U1771" s="7">
        <f t="shared" si="413"/>
        <v>6.5552267831812741E-2</v>
      </c>
      <c r="V1771" s="7">
        <f t="shared" si="414"/>
        <v>3.3598588517414568E-2</v>
      </c>
      <c r="W1771" s="7">
        <f t="shared" si="415"/>
        <v>8.9783731574059764E-2</v>
      </c>
      <c r="X1771" s="7">
        <f t="shared" si="416"/>
        <v>1.4466382490843317E-2</v>
      </c>
      <c r="Y1771" s="7">
        <f t="shared" si="417"/>
        <v>1.0914196238152167E-4</v>
      </c>
      <c r="Z1771" s="7">
        <v>-2.0010000000000002E-3</v>
      </c>
      <c r="AA1771" s="7">
        <f t="shared" si="418"/>
        <v>2.4285957405767427E-2</v>
      </c>
      <c r="AB1771" s="7">
        <f t="shared" si="419"/>
        <v>3.2789822822990755E-2</v>
      </c>
      <c r="AE1771" s="6">
        <v>46035</v>
      </c>
      <c r="AF1771" s="7">
        <v>15.98</v>
      </c>
      <c r="AG1771" s="7">
        <v>40.43</v>
      </c>
      <c r="AH1771" s="7">
        <v>60.79</v>
      </c>
      <c r="AI1771" s="7">
        <f t="shared" si="405"/>
        <v>6.7299999999999969</v>
      </c>
      <c r="AJ1771" s="7">
        <v>3</v>
      </c>
      <c r="AK1771" s="7">
        <v>31.472999999999999</v>
      </c>
      <c r="AL1771" s="7">
        <f t="shared" si="406"/>
        <v>28.472999999999999</v>
      </c>
      <c r="AM1771" s="7">
        <v>3.64</v>
      </c>
      <c r="AN1771" s="7">
        <v>3.53</v>
      </c>
      <c r="AO1771" s="7">
        <v>4.18</v>
      </c>
      <c r="AP1771" s="7">
        <f t="shared" si="407"/>
        <v>0.64999999999999991</v>
      </c>
      <c r="AQ1771" s="7">
        <v>2.2999999999999998</v>
      </c>
      <c r="AR1771" s="7">
        <v>120.1401</v>
      </c>
      <c r="AS1771" s="7">
        <v>4589.2002000000002</v>
      </c>
      <c r="AT1771" s="14">
        <v>326.03100000000001</v>
      </c>
      <c r="AU1771" s="14">
        <v>101.6781</v>
      </c>
      <c r="AV1771" s="14">
        <v>52.9</v>
      </c>
      <c r="AY1771" s="6">
        <v>46035</v>
      </c>
      <c r="AZ1771" s="12">
        <v>0</v>
      </c>
      <c r="BA1771" s="12">
        <v>0</v>
      </c>
      <c r="BB1771" s="12">
        <v>0</v>
      </c>
      <c r="BE1771" s="6">
        <v>46035</v>
      </c>
      <c r="BF1771" t="s">
        <v>60</v>
      </c>
      <c r="BG1771" s="52">
        <v>0</v>
      </c>
    </row>
    <row r="1772" spans="1:59" x14ac:dyDescent="0.2">
      <c r="A1772" s="6">
        <v>46036</v>
      </c>
      <c r="B1772" s="12">
        <v>129.33789999999999</v>
      </c>
      <c r="C1772" s="12">
        <v>165.6199</v>
      </c>
      <c r="D1772" s="12">
        <v>99.565200000000004</v>
      </c>
      <c r="E1772" s="12">
        <v>44.110599999999998</v>
      </c>
      <c r="F1772" s="12">
        <v>199.1935</v>
      </c>
      <c r="G1772" s="12">
        <v>7.9090999999999996</v>
      </c>
      <c r="H1772" s="12">
        <v>25.307200000000002</v>
      </c>
      <c r="I1772" s="12">
        <v>58.951099999999997</v>
      </c>
      <c r="J1772" s="12">
        <v>17.177700000000002</v>
      </c>
      <c r="K1772" s="12">
        <v>90.722399999999993</v>
      </c>
      <c r="L1772" s="12">
        <v>61.84</v>
      </c>
      <c r="M1772" s="12">
        <v>68.87</v>
      </c>
      <c r="O1772" s="6">
        <v>46036</v>
      </c>
      <c r="P1772" s="7">
        <f t="shared" si="408"/>
        <v>2.8513537709591641E-2</v>
      </c>
      <c r="Q1772" s="7">
        <f t="shared" si="409"/>
        <v>2.0356760121952151E-2</v>
      </c>
      <c r="R1772" s="7">
        <f t="shared" si="410"/>
        <v>3.9436635190434596E-2</v>
      </c>
      <c r="S1772" s="7">
        <f t="shared" si="411"/>
        <v>2.3054156994960762E-2</v>
      </c>
      <c r="T1772" s="7">
        <f t="shared" si="412"/>
        <v>3.065742326128099E-2</v>
      </c>
      <c r="U1772" s="7">
        <f t="shared" si="413"/>
        <v>5.0575898608664011E-3</v>
      </c>
      <c r="V1772" s="7">
        <f t="shared" si="414"/>
        <v>3.0670682512356122E-3</v>
      </c>
      <c r="W1772" s="7">
        <f t="shared" si="415"/>
        <v>-1.3402324999497239E-2</v>
      </c>
      <c r="X1772" s="7">
        <f t="shared" si="416"/>
        <v>5.7331170658910229E-3</v>
      </c>
      <c r="Y1772" s="7">
        <f t="shared" si="417"/>
        <v>1.0913005171339677E-4</v>
      </c>
      <c r="Z1772" s="7">
        <v>-4.927E-3</v>
      </c>
      <c r="AA1772" s="7">
        <f t="shared" si="418"/>
        <v>1.6138584845630442E-2</v>
      </c>
      <c r="AB1772" s="7">
        <f t="shared" si="419"/>
        <v>1.8908588270463138E-2</v>
      </c>
      <c r="AE1772" s="6">
        <v>46036</v>
      </c>
      <c r="AF1772" s="7">
        <v>16.75</v>
      </c>
      <c r="AG1772" s="7">
        <v>44.19</v>
      </c>
      <c r="AH1772" s="7">
        <v>58.11</v>
      </c>
      <c r="AI1772" s="7">
        <f t="shared" si="405"/>
        <v>7.0300000000000011</v>
      </c>
      <c r="AJ1772" s="7">
        <v>3.13</v>
      </c>
      <c r="AK1772" s="7">
        <v>31.812999999999999</v>
      </c>
      <c r="AL1772" s="7">
        <f t="shared" si="406"/>
        <v>28.683</v>
      </c>
      <c r="AM1772" s="7">
        <v>3.64</v>
      </c>
      <c r="AN1772" s="7">
        <v>3.51</v>
      </c>
      <c r="AO1772" s="7">
        <v>4.1500000000000004</v>
      </c>
      <c r="AP1772" s="7">
        <f t="shared" si="407"/>
        <v>0.64000000000000057</v>
      </c>
      <c r="AQ1772" s="7">
        <v>2.29</v>
      </c>
      <c r="AR1772" s="7">
        <v>119.9537</v>
      </c>
      <c r="AS1772" s="7">
        <v>4626.2997999999998</v>
      </c>
      <c r="AT1772" s="14">
        <v>326.03100000000001</v>
      </c>
      <c r="AU1772" s="14">
        <v>101.6781</v>
      </c>
      <c r="AV1772" s="14">
        <v>52.9</v>
      </c>
      <c r="AY1772" s="6">
        <v>46036</v>
      </c>
      <c r="AZ1772" s="12">
        <v>0</v>
      </c>
      <c r="BA1772" s="12">
        <v>0</v>
      </c>
      <c r="BB1772" s="12">
        <v>0</v>
      </c>
      <c r="BE1772" s="6">
        <v>46036</v>
      </c>
      <c r="BF1772" t="s">
        <v>60</v>
      </c>
      <c r="BG1772" s="52">
        <v>0</v>
      </c>
    </row>
    <row r="1773" spans="1:59" x14ac:dyDescent="0.2">
      <c r="A1773" s="6">
        <v>46037</v>
      </c>
      <c r="B1773" s="12">
        <v>128.27500000000001</v>
      </c>
      <c r="C1773" s="12">
        <v>164.55029999999999</v>
      </c>
      <c r="D1773" s="12">
        <v>98.1661</v>
      </c>
      <c r="E1773" s="12">
        <v>42.966000000000001</v>
      </c>
      <c r="F1773" s="12">
        <v>202.2056</v>
      </c>
      <c r="G1773" s="12">
        <v>7.9490999999999996</v>
      </c>
      <c r="H1773" s="12">
        <v>25.152100000000001</v>
      </c>
      <c r="I1773" s="12">
        <v>58.036299999999997</v>
      </c>
      <c r="J1773" s="12">
        <v>17.138400000000001</v>
      </c>
      <c r="K1773" s="12">
        <v>90.722399999999993</v>
      </c>
      <c r="L1773" s="12">
        <v>59.13</v>
      </c>
      <c r="M1773" s="12">
        <v>66.16</v>
      </c>
      <c r="O1773" s="6">
        <v>46037</v>
      </c>
      <c r="P1773" s="7">
        <f t="shared" si="408"/>
        <v>-8.2519627821277999E-3</v>
      </c>
      <c r="Q1773" s="7">
        <f t="shared" si="409"/>
        <v>-6.479105271815719E-3</v>
      </c>
      <c r="R1773" s="7">
        <f t="shared" si="410"/>
        <v>-1.4151764035516061E-2</v>
      </c>
      <c r="S1773" s="7">
        <f t="shared" si="411"/>
        <v>-2.6291011129221303E-2</v>
      </c>
      <c r="T1773" s="7">
        <f t="shared" si="412"/>
        <v>1.5008287457976999E-2</v>
      </c>
      <c r="U1773" s="7">
        <f t="shared" si="413"/>
        <v>5.044719429772848E-3</v>
      </c>
      <c r="V1773" s="7">
        <f t="shared" si="414"/>
        <v>-6.1475481612228745E-3</v>
      </c>
      <c r="W1773" s="7">
        <f t="shared" si="415"/>
        <v>-1.5639609845142607E-2</v>
      </c>
      <c r="X1773" s="7">
        <f t="shared" si="416"/>
        <v>-2.2904710722659984E-3</v>
      </c>
      <c r="Y1773" s="7">
        <f t="shared" si="417"/>
        <v>0</v>
      </c>
      <c r="Z1773" s="7">
        <v>2.7200000000000002E-3</v>
      </c>
      <c r="AA1773" s="7">
        <f t="shared" si="418"/>
        <v>-4.4811994446428027E-2</v>
      </c>
      <c r="AB1773" s="7">
        <f t="shared" si="419"/>
        <v>-4.014461884117107E-2</v>
      </c>
      <c r="AE1773" s="6">
        <v>46037</v>
      </c>
      <c r="AF1773" s="7">
        <v>15.84</v>
      </c>
      <c r="AG1773" s="7">
        <v>42.06</v>
      </c>
      <c r="AH1773" s="7">
        <v>56.14</v>
      </c>
      <c r="AI1773" s="7">
        <f t="shared" si="405"/>
        <v>7.029999999999994</v>
      </c>
      <c r="AJ1773" s="7">
        <v>2.92</v>
      </c>
      <c r="AK1773" s="7">
        <v>33.158000000000001</v>
      </c>
      <c r="AL1773" s="7">
        <f t="shared" si="406"/>
        <v>30.238</v>
      </c>
      <c r="AM1773" s="7">
        <v>3.64</v>
      </c>
      <c r="AN1773" s="7">
        <v>3.56</v>
      </c>
      <c r="AO1773" s="7">
        <v>4.17</v>
      </c>
      <c r="AP1773" s="7">
        <f t="shared" si="407"/>
        <v>0.60999999999999988</v>
      </c>
      <c r="AQ1773" s="7">
        <v>2.29</v>
      </c>
      <c r="AR1773" s="7">
        <v>119.99509999999999</v>
      </c>
      <c r="AS1773" s="7">
        <v>4616.2997999999998</v>
      </c>
      <c r="AT1773" s="14">
        <v>326.03100000000001</v>
      </c>
      <c r="AU1773" s="14">
        <v>101.6781</v>
      </c>
      <c r="AV1773" s="14">
        <v>52.9</v>
      </c>
      <c r="AY1773" s="6">
        <v>46037</v>
      </c>
      <c r="AZ1773" s="12">
        <v>0</v>
      </c>
      <c r="BA1773" s="12">
        <v>0</v>
      </c>
      <c r="BB1773" s="12">
        <v>0</v>
      </c>
      <c r="BE1773" s="6">
        <v>46037</v>
      </c>
      <c r="BF1773" t="s">
        <v>60</v>
      </c>
      <c r="BG1773" s="52">
        <v>0</v>
      </c>
    </row>
    <row r="1774" spans="1:59" x14ac:dyDescent="0.2">
      <c r="A1774" s="6">
        <v>46038</v>
      </c>
      <c r="B1774" s="12">
        <v>129.03</v>
      </c>
      <c r="C1774" s="12">
        <v>164.64930000000001</v>
      </c>
      <c r="D1774" s="12">
        <v>97.431799999999996</v>
      </c>
      <c r="E1774" s="12">
        <v>42.498199999999997</v>
      </c>
      <c r="F1774" s="12">
        <v>206.1551</v>
      </c>
      <c r="G1774" s="12">
        <v>8.7879000000000005</v>
      </c>
      <c r="H1774" s="12">
        <v>25.4817</v>
      </c>
      <c r="I1774" s="12">
        <v>58.7423</v>
      </c>
      <c r="J1774" s="12">
        <v>17.0305</v>
      </c>
      <c r="K1774" s="12">
        <v>90.762</v>
      </c>
      <c r="L1774" s="12">
        <v>59.4</v>
      </c>
      <c r="M1774" s="12">
        <v>66.97</v>
      </c>
      <c r="O1774" s="6">
        <v>46038</v>
      </c>
      <c r="P1774" s="7">
        <f t="shared" si="408"/>
        <v>5.8685386357260868E-3</v>
      </c>
      <c r="Q1774" s="7">
        <f t="shared" si="409"/>
        <v>6.0145882913871073E-4</v>
      </c>
      <c r="R1774" s="7">
        <f t="shared" si="410"/>
        <v>-7.5082958421002471E-3</v>
      </c>
      <c r="S1774" s="7">
        <f t="shared" si="411"/>
        <v>-1.0947383160574347E-2</v>
      </c>
      <c r="T1774" s="7">
        <f t="shared" si="412"/>
        <v>1.9343796560422739E-2</v>
      </c>
      <c r="U1774" s="7">
        <f t="shared" si="413"/>
        <v>0.10031706059361715</v>
      </c>
      <c r="V1774" s="7">
        <f t="shared" si="414"/>
        <v>1.3019155407775379E-2</v>
      </c>
      <c r="W1774" s="7">
        <f t="shared" si="415"/>
        <v>1.2091403759467734E-2</v>
      </c>
      <c r="X1774" s="7">
        <f t="shared" si="416"/>
        <v>-6.3157057242468929E-3</v>
      </c>
      <c r="Y1774" s="7">
        <f t="shared" si="417"/>
        <v>4.3640115214834817E-4</v>
      </c>
      <c r="Z1774" s="7">
        <v>-8.3799999999999999E-4</v>
      </c>
      <c r="AA1774" s="7">
        <f t="shared" si="418"/>
        <v>4.5558165358606613E-3</v>
      </c>
      <c r="AB1774" s="7">
        <f t="shared" si="419"/>
        <v>1.2168707206522932E-2</v>
      </c>
      <c r="AE1774" s="6">
        <v>46038</v>
      </c>
      <c r="AF1774" s="7">
        <v>15.86</v>
      </c>
      <c r="AG1774" s="7">
        <v>43.19</v>
      </c>
      <c r="AH1774" s="7">
        <v>58.05</v>
      </c>
      <c r="AI1774" s="7">
        <f t="shared" si="405"/>
        <v>7.57</v>
      </c>
      <c r="AJ1774" s="7">
        <v>3.06</v>
      </c>
      <c r="AK1774" s="7">
        <v>36.878999999999998</v>
      </c>
      <c r="AL1774" s="7">
        <f t="shared" si="406"/>
        <v>33.818999999999996</v>
      </c>
      <c r="AM1774" s="7">
        <v>3.64</v>
      </c>
      <c r="AN1774" s="7">
        <v>3.59</v>
      </c>
      <c r="AO1774" s="7">
        <v>4.24</v>
      </c>
      <c r="AP1774" s="7">
        <f t="shared" si="407"/>
        <v>0.65000000000000036</v>
      </c>
      <c r="AQ1774" s="7">
        <v>2.33</v>
      </c>
      <c r="AR1774" s="7">
        <v>120.0838</v>
      </c>
      <c r="AS1774" s="7">
        <v>4588.3999000000003</v>
      </c>
      <c r="AT1774" s="14">
        <v>326.03100000000001</v>
      </c>
      <c r="AU1774" s="14">
        <v>101.6781</v>
      </c>
      <c r="AV1774" s="14">
        <v>52.9</v>
      </c>
      <c r="AY1774" s="6">
        <v>46038</v>
      </c>
      <c r="AZ1774" s="12">
        <v>0</v>
      </c>
      <c r="BA1774" s="12">
        <v>0</v>
      </c>
      <c r="BB1774" s="12">
        <v>0</v>
      </c>
      <c r="BE1774" s="6">
        <v>46038</v>
      </c>
      <c r="BF1774" t="s">
        <v>60</v>
      </c>
      <c r="BG1774" s="52">
        <v>0</v>
      </c>
    </row>
    <row r="1775" spans="1:59" x14ac:dyDescent="0.2">
      <c r="A1775" s="6">
        <v>46042</v>
      </c>
      <c r="B1775" s="12">
        <v>129.59620000000001</v>
      </c>
      <c r="C1775" s="12">
        <v>163.6986</v>
      </c>
      <c r="D1775" s="12">
        <v>94.782399999999996</v>
      </c>
      <c r="E1775" s="12">
        <v>42.040399999999998</v>
      </c>
      <c r="F1775" s="12">
        <v>202.50479999999999</v>
      </c>
      <c r="G1775" s="12">
        <v>8.4682999999999993</v>
      </c>
      <c r="H1775" s="12">
        <v>25.123100000000001</v>
      </c>
      <c r="I1775" s="12">
        <v>57.728099999999998</v>
      </c>
      <c r="J1775" s="12">
        <v>17.1188</v>
      </c>
      <c r="K1775" s="12">
        <v>90.762</v>
      </c>
      <c r="L1775" s="12">
        <v>60.3</v>
      </c>
      <c r="M1775" s="12">
        <v>67.680000000000007</v>
      </c>
      <c r="O1775" s="6">
        <v>46042</v>
      </c>
      <c r="P1775" s="7">
        <f t="shared" si="408"/>
        <v>4.3785270368969387E-3</v>
      </c>
      <c r="Q1775" s="7">
        <f t="shared" si="409"/>
        <v>-5.7908252600519794E-3</v>
      </c>
      <c r="R1775" s="7">
        <f t="shared" si="410"/>
        <v>-2.7568908052316529E-2</v>
      </c>
      <c r="S1775" s="7">
        <f t="shared" si="411"/>
        <v>-1.0830661380938873E-2</v>
      </c>
      <c r="T1775" s="7">
        <f t="shared" si="412"/>
        <v>-1.7865208145052873E-2</v>
      </c>
      <c r="U1775" s="7">
        <f t="shared" si="413"/>
        <v>-3.7045995167416336E-2</v>
      </c>
      <c r="V1775" s="7">
        <f t="shared" si="414"/>
        <v>-1.4172805844426581E-2</v>
      </c>
      <c r="W1775" s="7">
        <f t="shared" si="415"/>
        <v>-1.741602390456802E-2</v>
      </c>
      <c r="X1775" s="7">
        <f t="shared" si="416"/>
        <v>5.1714206023649881E-3</v>
      </c>
      <c r="Y1775" s="7">
        <f t="shared" si="417"/>
        <v>0</v>
      </c>
      <c r="Z1775" s="7">
        <v>-2.0566999999999998E-2</v>
      </c>
      <c r="AA1775" s="7">
        <f t="shared" si="418"/>
        <v>1.5037877364540502E-2</v>
      </c>
      <c r="AB1775" s="7">
        <f t="shared" si="419"/>
        <v>1.0545957376009028E-2</v>
      </c>
      <c r="AE1775" s="6">
        <v>46042</v>
      </c>
      <c r="AF1775" s="7">
        <v>20.09</v>
      </c>
      <c r="AG1775" s="7">
        <v>42.78</v>
      </c>
      <c r="AH1775" s="7">
        <v>66.67</v>
      </c>
      <c r="AI1775" s="7">
        <f t="shared" si="405"/>
        <v>7.3800000000000097</v>
      </c>
      <c r="AJ1775" s="7">
        <v>4</v>
      </c>
      <c r="AK1775" s="7">
        <v>35.887</v>
      </c>
      <c r="AL1775" s="7">
        <f t="shared" si="406"/>
        <v>31.887</v>
      </c>
      <c r="AM1775" s="7">
        <v>3.64</v>
      </c>
      <c r="AN1775" s="7">
        <v>3.6</v>
      </c>
      <c r="AO1775" s="7">
        <v>4.3</v>
      </c>
      <c r="AP1775" s="7">
        <f t="shared" si="407"/>
        <v>0.69999999999999973</v>
      </c>
      <c r="AQ1775" s="7">
        <v>2.33</v>
      </c>
      <c r="AR1775" s="7">
        <v>119.4455</v>
      </c>
      <c r="AS1775" s="7">
        <v>4759.6000999999997</v>
      </c>
      <c r="AT1775" s="14">
        <v>326.03100000000001</v>
      </c>
      <c r="AU1775" s="14">
        <v>101.6781</v>
      </c>
      <c r="AV1775" s="14">
        <v>52.9</v>
      </c>
      <c r="AY1775" s="6">
        <v>46042</v>
      </c>
      <c r="AZ1775" s="12">
        <v>0</v>
      </c>
      <c r="BA1775" s="12">
        <v>0</v>
      </c>
      <c r="BB1775" s="12">
        <v>0</v>
      </c>
      <c r="BE1775" s="6">
        <v>46042</v>
      </c>
      <c r="BF1775" t="s">
        <v>60</v>
      </c>
      <c r="BG1775" s="52">
        <v>0</v>
      </c>
    </row>
    <row r="1776" spans="1:59" x14ac:dyDescent="0.2">
      <c r="A1776" s="6">
        <v>46043</v>
      </c>
      <c r="B1776" s="12">
        <v>132.7253</v>
      </c>
      <c r="C1776" s="12">
        <v>165.1148</v>
      </c>
      <c r="D1776" s="12">
        <v>96.399799999999999</v>
      </c>
      <c r="E1776" s="12">
        <v>43.304400000000001</v>
      </c>
      <c r="F1776" s="12">
        <v>206.7535</v>
      </c>
      <c r="G1776" s="12">
        <v>9.0375999999999994</v>
      </c>
      <c r="H1776" s="12">
        <v>25.559200000000001</v>
      </c>
      <c r="I1776" s="12">
        <v>58.463900000000002</v>
      </c>
      <c r="J1776" s="12">
        <v>17.3249</v>
      </c>
      <c r="K1776" s="12">
        <v>90.771900000000002</v>
      </c>
      <c r="L1776" s="12">
        <v>60.38</v>
      </c>
      <c r="M1776" s="12">
        <v>66.72</v>
      </c>
      <c r="O1776" s="6">
        <v>46043</v>
      </c>
      <c r="P1776" s="7">
        <f t="shared" si="408"/>
        <v>2.3858116279205692E-2</v>
      </c>
      <c r="Q1776" s="7">
        <f t="shared" si="409"/>
        <v>8.6140574384144901E-3</v>
      </c>
      <c r="R1776" s="7">
        <f t="shared" si="410"/>
        <v>1.6920388908852467E-2</v>
      </c>
      <c r="S1776" s="7">
        <f t="shared" si="411"/>
        <v>2.962318576265538E-2</v>
      </c>
      <c r="T1776" s="7">
        <f t="shared" si="412"/>
        <v>2.0763672448942731E-2</v>
      </c>
      <c r="U1776" s="7">
        <f t="shared" si="413"/>
        <v>6.5063872293768546E-2</v>
      </c>
      <c r="V1776" s="7">
        <f t="shared" si="414"/>
        <v>1.7209588485761627E-2</v>
      </c>
      <c r="W1776" s="7">
        <f t="shared" si="415"/>
        <v>1.266541303953784E-2</v>
      </c>
      <c r="X1776" s="7">
        <f t="shared" si="416"/>
        <v>1.1967498254545923E-2</v>
      </c>
      <c r="Y1776" s="7">
        <f t="shared" si="417"/>
        <v>1.090705373465454E-4</v>
      </c>
      <c r="Z1776" s="7">
        <v>1.1475000000000001E-2</v>
      </c>
      <c r="AA1776" s="7">
        <f t="shared" si="418"/>
        <v>1.3258205455530235E-3</v>
      </c>
      <c r="AB1776" s="7">
        <f t="shared" si="419"/>
        <v>-1.4285957247476654E-2</v>
      </c>
      <c r="AE1776" s="6">
        <v>46043</v>
      </c>
      <c r="AF1776" s="7">
        <v>16.899999999999999</v>
      </c>
      <c r="AG1776" s="7">
        <v>45.45</v>
      </c>
      <c r="AH1776" s="7">
        <v>59.56</v>
      </c>
      <c r="AI1776" s="7">
        <f t="shared" si="405"/>
        <v>6.3399999999999963</v>
      </c>
      <c r="AJ1776" s="7">
        <v>4.96</v>
      </c>
      <c r="AK1776" s="7">
        <v>39.207999999999998</v>
      </c>
      <c r="AL1776" s="7">
        <f t="shared" si="406"/>
        <v>34.247999999999998</v>
      </c>
      <c r="AM1776" s="7">
        <v>3.64</v>
      </c>
      <c r="AN1776" s="7">
        <v>3.6</v>
      </c>
      <c r="AO1776" s="7">
        <v>4.26</v>
      </c>
      <c r="AP1776" s="7">
        <f t="shared" si="407"/>
        <v>0.6599999999999997</v>
      </c>
      <c r="AQ1776" s="7">
        <v>2.34</v>
      </c>
      <c r="AR1776" s="7">
        <v>119.34310000000001</v>
      </c>
      <c r="AS1776" s="7">
        <v>4831.7997999999998</v>
      </c>
      <c r="AT1776" s="14">
        <v>326.03100000000001</v>
      </c>
      <c r="AU1776" s="14">
        <v>101.6781</v>
      </c>
      <c r="AV1776" s="14">
        <v>52.9</v>
      </c>
      <c r="AY1776" s="6">
        <v>46043</v>
      </c>
      <c r="AZ1776" s="12">
        <v>0</v>
      </c>
      <c r="BA1776" s="12">
        <v>0</v>
      </c>
      <c r="BB1776" s="12">
        <v>0</v>
      </c>
      <c r="BE1776" s="6">
        <v>46043</v>
      </c>
      <c r="BF1776" t="s">
        <v>60</v>
      </c>
      <c r="BG1776" s="52">
        <v>0</v>
      </c>
    </row>
    <row r="1777" spans="1:59" x14ac:dyDescent="0.2">
      <c r="A1777" s="6">
        <v>46044</v>
      </c>
      <c r="B1777" s="12">
        <v>132.7551</v>
      </c>
      <c r="C1777" s="12">
        <v>165.0455</v>
      </c>
      <c r="D1777" s="12">
        <v>96.131900000000002</v>
      </c>
      <c r="E1777" s="12">
        <v>42.946100000000001</v>
      </c>
      <c r="F1777" s="12">
        <v>206.2449</v>
      </c>
      <c r="G1777" s="12">
        <v>9.5168999999999997</v>
      </c>
      <c r="H1777" s="12">
        <v>24.5318</v>
      </c>
      <c r="I1777" s="12">
        <v>56.763599999999997</v>
      </c>
      <c r="J1777" s="12">
        <v>17.776499999999999</v>
      </c>
      <c r="K1777" s="12">
        <v>90.781899999999993</v>
      </c>
      <c r="L1777" s="12">
        <v>59.24</v>
      </c>
      <c r="M1777" s="12">
        <v>65.459999999999994</v>
      </c>
      <c r="O1777" s="6">
        <v>46044</v>
      </c>
      <c r="P1777" s="7">
        <f t="shared" si="408"/>
        <v>2.244986833313883E-4</v>
      </c>
      <c r="Q1777" s="7">
        <f t="shared" si="409"/>
        <v>-4.1979608703842004E-4</v>
      </c>
      <c r="R1777" s="7">
        <f t="shared" si="410"/>
        <v>-2.7829201414536976E-3</v>
      </c>
      <c r="S1777" s="7">
        <f t="shared" si="411"/>
        <v>-8.3084054262051819E-3</v>
      </c>
      <c r="T1777" s="7">
        <f t="shared" si="412"/>
        <v>-2.4629647819728027E-3</v>
      </c>
      <c r="U1777" s="7">
        <f t="shared" si="413"/>
        <v>5.1675513091548352E-2</v>
      </c>
      <c r="V1777" s="7">
        <f t="shared" si="414"/>
        <v>-4.1027095001460276E-2</v>
      </c>
      <c r="W1777" s="7">
        <f t="shared" si="415"/>
        <v>-2.9514194512125922E-2</v>
      </c>
      <c r="X1777" s="7">
        <f t="shared" si="416"/>
        <v>2.5732587260938963E-2</v>
      </c>
      <c r="Y1777" s="7">
        <f t="shared" si="417"/>
        <v>1.1016018403464782E-4</v>
      </c>
      <c r="Z1777" s="7">
        <v>5.2100000000000002E-3</v>
      </c>
      <c r="AA1777" s="7">
        <f t="shared" si="418"/>
        <v>-1.9060934879094743E-2</v>
      </c>
      <c r="AB1777" s="7">
        <f t="shared" si="419"/>
        <v>-1.9065488977456975E-2</v>
      </c>
      <c r="AE1777" s="6">
        <v>46044</v>
      </c>
      <c r="AF1777" s="7">
        <v>15.64</v>
      </c>
      <c r="AG1777" s="7">
        <v>44.7</v>
      </c>
      <c r="AH1777" s="7">
        <v>56.5</v>
      </c>
      <c r="AI1777" s="7">
        <f t="shared" si="405"/>
        <v>6.2199999999999918</v>
      </c>
      <c r="AJ1777" s="7">
        <v>8.42</v>
      </c>
      <c r="AK1777" s="7">
        <v>38.079000000000001</v>
      </c>
      <c r="AL1777" s="7">
        <f t="shared" si="406"/>
        <v>29.658999999999999</v>
      </c>
      <c r="AM1777" s="7">
        <v>3.64</v>
      </c>
      <c r="AN1777" s="7">
        <v>3.61</v>
      </c>
      <c r="AO1777" s="7">
        <v>4.26</v>
      </c>
      <c r="AP1777" s="7">
        <f t="shared" si="407"/>
        <v>0.64999999999999991</v>
      </c>
      <c r="AQ1777" s="7">
        <v>2.31</v>
      </c>
      <c r="AR1777" s="7">
        <v>119.1962</v>
      </c>
      <c r="AS1777" s="7">
        <v>4908.7997999999998</v>
      </c>
      <c r="AT1777" s="14">
        <v>326.03100000000001</v>
      </c>
      <c r="AU1777" s="14">
        <v>101.6781</v>
      </c>
      <c r="AV1777" s="14">
        <v>52.9</v>
      </c>
      <c r="AY1777" s="6">
        <v>46044</v>
      </c>
      <c r="AZ1777" s="12">
        <v>0</v>
      </c>
      <c r="BA1777" s="12">
        <v>0</v>
      </c>
      <c r="BB1777" s="12">
        <v>0</v>
      </c>
      <c r="BE1777" s="6">
        <v>46044</v>
      </c>
      <c r="BF1777" t="s">
        <v>60</v>
      </c>
      <c r="BG1777" s="52">
        <v>0</v>
      </c>
    </row>
    <row r="1778" spans="1:59" x14ac:dyDescent="0.2">
      <c r="A1778" s="6">
        <v>46045</v>
      </c>
      <c r="B1778" s="12">
        <v>134.0763</v>
      </c>
      <c r="C1778" s="12">
        <v>165.10489999999999</v>
      </c>
      <c r="D1778" s="12">
        <v>97.590500000000006</v>
      </c>
      <c r="E1778" s="12">
        <v>43.891599999999997</v>
      </c>
      <c r="F1778" s="12">
        <v>206.80340000000001</v>
      </c>
      <c r="G1778" s="12">
        <v>9.8664000000000005</v>
      </c>
      <c r="H1778" s="12">
        <v>25.258800000000001</v>
      </c>
      <c r="I1778" s="12">
        <v>58.195399999999999</v>
      </c>
      <c r="J1778" s="12">
        <v>17.6587</v>
      </c>
      <c r="K1778" s="12">
        <v>90.811599999999999</v>
      </c>
      <c r="L1778" s="12">
        <v>60.7</v>
      </c>
      <c r="M1778" s="12">
        <v>68.16</v>
      </c>
      <c r="O1778" s="6">
        <v>46045</v>
      </c>
      <c r="P1778" s="7">
        <f t="shared" si="408"/>
        <v>9.9029634244284428E-3</v>
      </c>
      <c r="Q1778" s="7">
        <f t="shared" si="409"/>
        <v>3.598360058985606E-4</v>
      </c>
      <c r="R1778" s="7">
        <f t="shared" si="410"/>
        <v>1.505894583191341E-2</v>
      </c>
      <c r="S1778" s="7">
        <f t="shared" si="411"/>
        <v>2.1777116761185749E-2</v>
      </c>
      <c r="T1778" s="7">
        <f t="shared" si="412"/>
        <v>2.7042858685859803E-3</v>
      </c>
      <c r="U1778" s="7">
        <f t="shared" si="413"/>
        <v>3.6065879747511055E-2</v>
      </c>
      <c r="V1778" s="7">
        <f t="shared" si="414"/>
        <v>2.9204374742145576E-2</v>
      </c>
      <c r="W1778" s="7">
        <f t="shared" si="415"/>
        <v>2.4911038585342573E-2</v>
      </c>
      <c r="X1778" s="7">
        <f t="shared" si="416"/>
        <v>-6.6487805322402935E-3</v>
      </c>
      <c r="Y1778" s="7">
        <f t="shared" si="417"/>
        <v>3.2710422195534602E-4</v>
      </c>
      <c r="Z1778" s="7">
        <v>3.6299999999999999E-4</v>
      </c>
      <c r="AA1778" s="7">
        <f t="shared" si="418"/>
        <v>2.4346708665854495E-2</v>
      </c>
      <c r="AB1778" s="7">
        <f t="shared" si="419"/>
        <v>4.0418613448025838E-2</v>
      </c>
      <c r="AE1778" s="6">
        <v>46045</v>
      </c>
      <c r="AF1778" s="7">
        <v>16.09</v>
      </c>
      <c r="AG1778" s="7">
        <v>47.64</v>
      </c>
      <c r="AH1778" s="7">
        <v>56.25</v>
      </c>
      <c r="AI1778" s="7">
        <f t="shared" si="405"/>
        <v>7.4599999999999937</v>
      </c>
      <c r="AJ1778" s="7">
        <v>30.72</v>
      </c>
      <c r="AK1778" s="7">
        <v>40.039000000000001</v>
      </c>
      <c r="AL1778" s="7">
        <f t="shared" si="406"/>
        <v>9.3190000000000026</v>
      </c>
      <c r="AM1778" s="7">
        <v>3.64</v>
      </c>
      <c r="AN1778" s="7">
        <v>3.6</v>
      </c>
      <c r="AO1778" s="7">
        <v>4.24</v>
      </c>
      <c r="AP1778" s="7">
        <f t="shared" si="407"/>
        <v>0.64000000000000012</v>
      </c>
      <c r="AQ1778" s="7">
        <v>2.3199999999999998</v>
      </c>
      <c r="AR1778" s="7">
        <v>118.8976</v>
      </c>
      <c r="AS1778" s="7">
        <v>4976.2002000000002</v>
      </c>
      <c r="AT1778" s="14">
        <v>326.03100000000001</v>
      </c>
      <c r="AU1778" s="14">
        <v>101.6781</v>
      </c>
      <c r="AV1778" s="14">
        <v>52.9</v>
      </c>
      <c r="AY1778" s="6">
        <v>46045</v>
      </c>
      <c r="AZ1778" s="12">
        <v>0</v>
      </c>
      <c r="BA1778" s="12">
        <v>0</v>
      </c>
      <c r="BB1778" s="12">
        <v>0</v>
      </c>
      <c r="BE1778" s="6">
        <v>46045</v>
      </c>
      <c r="BF1778" t="s">
        <v>60</v>
      </c>
      <c r="BG1778" s="52">
        <v>0</v>
      </c>
    </row>
    <row r="1779" spans="1:59" x14ac:dyDescent="0.2">
      <c r="A1779" s="6">
        <v>46048</v>
      </c>
      <c r="B1779" s="12">
        <v>133.94720000000001</v>
      </c>
      <c r="C1779" s="12">
        <v>165.87729999999999</v>
      </c>
      <c r="D1779" s="12">
        <v>97.689800000000005</v>
      </c>
      <c r="E1779" s="12">
        <v>43.712499999999999</v>
      </c>
      <c r="F1779" s="12">
        <v>205.96559999999999</v>
      </c>
      <c r="G1779" s="12">
        <v>9.3671000000000006</v>
      </c>
      <c r="H1779" s="12">
        <v>25.8597</v>
      </c>
      <c r="I1779" s="12">
        <v>57.071899999999999</v>
      </c>
      <c r="J1779" s="12">
        <v>17.629200000000001</v>
      </c>
      <c r="K1779" s="12">
        <v>90.811599999999999</v>
      </c>
      <c r="L1779" s="12">
        <v>60.46</v>
      </c>
      <c r="M1779" s="12">
        <v>67.7</v>
      </c>
      <c r="O1779" s="6">
        <v>46048</v>
      </c>
      <c r="P1779" s="7">
        <f t="shared" si="408"/>
        <v>-9.6334843761207575E-4</v>
      </c>
      <c r="Q1779" s="7">
        <f t="shared" si="409"/>
        <v>4.6673289509850851E-3</v>
      </c>
      <c r="R1779" s="7">
        <f t="shared" si="410"/>
        <v>1.0169997542889718E-3</v>
      </c>
      <c r="S1779" s="7">
        <f t="shared" si="411"/>
        <v>-4.0888554194861955E-3</v>
      </c>
      <c r="T1779" s="7">
        <f t="shared" si="412"/>
        <v>-4.0594189510371782E-3</v>
      </c>
      <c r="U1779" s="7">
        <f t="shared" si="413"/>
        <v>-5.19314953229707E-2</v>
      </c>
      <c r="V1779" s="7">
        <f t="shared" si="414"/>
        <v>2.3511162492685943E-2</v>
      </c>
      <c r="W1779" s="7">
        <f t="shared" si="415"/>
        <v>-1.949443737074677E-2</v>
      </c>
      <c r="X1779" s="7">
        <f t="shared" si="416"/>
        <v>-1.6719615999909333E-3</v>
      </c>
      <c r="Y1779" s="7">
        <f t="shared" si="417"/>
        <v>0</v>
      </c>
      <c r="Z1779" s="7">
        <v>5.0650000000000001E-3</v>
      </c>
      <c r="AA1779" s="7">
        <f t="shared" si="418"/>
        <v>-3.9617087141406724E-3</v>
      </c>
      <c r="AB1779" s="7">
        <f t="shared" si="419"/>
        <v>-6.7717026028309268E-3</v>
      </c>
      <c r="AE1779" s="6">
        <v>46048</v>
      </c>
      <c r="AF1779" s="7">
        <v>16.149999999999999</v>
      </c>
      <c r="AG1779" s="7">
        <v>47.78</v>
      </c>
      <c r="AH1779" s="7">
        <v>55.77</v>
      </c>
      <c r="AI1779" s="7">
        <f t="shared" si="405"/>
        <v>7.240000000000002</v>
      </c>
      <c r="AJ1779" s="7">
        <v>25.01</v>
      </c>
      <c r="AK1779" s="7">
        <v>39.112000000000002</v>
      </c>
      <c r="AL1779" s="7">
        <f t="shared" si="406"/>
        <v>14.102</v>
      </c>
      <c r="AM1779" s="7">
        <v>3.64</v>
      </c>
      <c r="AN1779" s="7">
        <v>3.56</v>
      </c>
      <c r="AO1779" s="7">
        <v>4.22</v>
      </c>
      <c r="AP1779" s="7">
        <f t="shared" si="407"/>
        <v>0.6599999999999997</v>
      </c>
      <c r="AQ1779" s="7">
        <v>2.3199999999999998</v>
      </c>
      <c r="AR1779" s="7">
        <v>118.05249999999999</v>
      </c>
      <c r="AS1779" s="7">
        <v>5079.7002000000002</v>
      </c>
      <c r="AT1779" s="14">
        <v>326.03100000000001</v>
      </c>
      <c r="AU1779" s="14">
        <v>101.6781</v>
      </c>
      <c r="AV1779" s="14">
        <v>52.9</v>
      </c>
      <c r="AY1779" s="6">
        <v>46048</v>
      </c>
      <c r="AZ1779" s="12">
        <v>0</v>
      </c>
      <c r="BA1779" s="12">
        <v>0</v>
      </c>
      <c r="BB1779" s="12">
        <v>0</v>
      </c>
      <c r="BE1779" s="6">
        <v>46048</v>
      </c>
      <c r="BF1779" t="s">
        <v>60</v>
      </c>
      <c r="BG1779" s="52">
        <v>0</v>
      </c>
    </row>
    <row r="1780" spans="1:59" x14ac:dyDescent="0.2">
      <c r="A1780" s="6">
        <v>46049</v>
      </c>
      <c r="B1780" s="12">
        <v>135.92400000000001</v>
      </c>
      <c r="C1780" s="12">
        <v>167.41229999999999</v>
      </c>
      <c r="D1780" s="12">
        <v>99.098799999999997</v>
      </c>
      <c r="E1780" s="12">
        <v>44.339500000000001</v>
      </c>
      <c r="F1780" s="12">
        <v>205.18770000000001</v>
      </c>
      <c r="G1780" s="12">
        <v>8.8978000000000002</v>
      </c>
      <c r="H1780" s="12">
        <v>26.208600000000001</v>
      </c>
      <c r="I1780" s="12">
        <v>59.656999999999996</v>
      </c>
      <c r="J1780" s="12">
        <v>17.619399999999999</v>
      </c>
      <c r="K1780" s="12">
        <v>90.8215</v>
      </c>
      <c r="L1780" s="12">
        <v>62.04</v>
      </c>
      <c r="M1780" s="12">
        <v>70.28</v>
      </c>
      <c r="O1780" s="6">
        <v>46049</v>
      </c>
      <c r="P1780" s="7">
        <f t="shared" si="408"/>
        <v>1.4650213556571628E-2</v>
      </c>
      <c r="Q1780" s="7">
        <f t="shared" si="409"/>
        <v>9.2112736395131688E-3</v>
      </c>
      <c r="R1780" s="7">
        <f t="shared" si="410"/>
        <v>1.432017991150075E-2</v>
      </c>
      <c r="S1780" s="7">
        <f t="shared" si="411"/>
        <v>1.4241825235316505E-2</v>
      </c>
      <c r="T1780" s="7">
        <f t="shared" si="412"/>
        <v>-3.7839945743058669E-3</v>
      </c>
      <c r="U1780" s="7">
        <f t="shared" si="413"/>
        <v>-5.1399494776546061E-2</v>
      </c>
      <c r="V1780" s="7">
        <f t="shared" si="414"/>
        <v>1.34018288331484E-2</v>
      </c>
      <c r="W1780" s="7">
        <f t="shared" si="415"/>
        <v>4.4299616431926682E-2</v>
      </c>
      <c r="X1780" s="7">
        <f t="shared" si="416"/>
        <v>-5.5605046739500615E-4</v>
      </c>
      <c r="Y1780" s="7">
        <f t="shared" si="417"/>
        <v>1.0901096782251015E-4</v>
      </c>
      <c r="Z1780" s="7">
        <v>3.9760000000000004E-3</v>
      </c>
      <c r="AA1780" s="7">
        <f t="shared" si="418"/>
        <v>2.5797348957026109E-2</v>
      </c>
      <c r="AB1780" s="7">
        <f t="shared" si="419"/>
        <v>3.740108340066705E-2</v>
      </c>
      <c r="AE1780" s="6">
        <v>46049</v>
      </c>
      <c r="AF1780" s="7">
        <v>16.350000000000001</v>
      </c>
      <c r="AG1780" s="7">
        <v>49.61</v>
      </c>
      <c r="AH1780" s="7">
        <v>56.12</v>
      </c>
      <c r="AI1780" s="7">
        <f t="shared" si="405"/>
        <v>8.240000000000002</v>
      </c>
      <c r="AJ1780" s="7">
        <v>17.190000000000001</v>
      </c>
      <c r="AK1780" s="7">
        <v>38.761000000000003</v>
      </c>
      <c r="AL1780" s="7">
        <f t="shared" si="406"/>
        <v>21.571000000000002</v>
      </c>
      <c r="AM1780" s="7">
        <v>3.64</v>
      </c>
      <c r="AN1780" s="7">
        <v>3.53</v>
      </c>
      <c r="AO1780" s="7">
        <v>4.24</v>
      </c>
      <c r="AP1780" s="7">
        <f t="shared" si="407"/>
        <v>0.71000000000000041</v>
      </c>
      <c r="AQ1780" s="7">
        <v>2.34</v>
      </c>
      <c r="AR1780" s="7">
        <v>117.45229999999999</v>
      </c>
      <c r="AS1780" s="7">
        <v>5079.8999000000003</v>
      </c>
      <c r="AT1780" s="14">
        <v>326.03100000000001</v>
      </c>
      <c r="AU1780" s="14">
        <v>101.6781</v>
      </c>
      <c r="AV1780" s="14">
        <v>52.9</v>
      </c>
      <c r="AY1780" s="6">
        <v>46049</v>
      </c>
      <c r="AZ1780" s="12">
        <v>0</v>
      </c>
      <c r="BA1780" s="12">
        <v>0</v>
      </c>
      <c r="BB1780" s="12">
        <v>0</v>
      </c>
      <c r="BE1780" s="6">
        <v>46049</v>
      </c>
      <c r="BF1780" t="s">
        <v>60</v>
      </c>
      <c r="BG1780" s="52">
        <v>0</v>
      </c>
    </row>
    <row r="1781" spans="1:59" x14ac:dyDescent="0.2">
      <c r="A1781" s="6">
        <v>46050</v>
      </c>
      <c r="B1781" s="12">
        <v>136.66909999999999</v>
      </c>
      <c r="C1781" s="12">
        <v>168.28380000000001</v>
      </c>
      <c r="D1781" s="12">
        <v>100.6071</v>
      </c>
      <c r="E1781" s="12">
        <v>44.618200000000002</v>
      </c>
      <c r="F1781" s="12">
        <v>207.49160000000001</v>
      </c>
      <c r="G1781" s="12">
        <v>9.4969000000000001</v>
      </c>
      <c r="H1781" s="12">
        <v>27.197299999999998</v>
      </c>
      <c r="I1781" s="12">
        <v>62.142699999999998</v>
      </c>
      <c r="J1781" s="12">
        <v>17.9041</v>
      </c>
      <c r="K1781" s="12">
        <v>90.831500000000005</v>
      </c>
      <c r="L1781" s="12">
        <v>62.75</v>
      </c>
      <c r="M1781" s="12">
        <v>70.900000000000006</v>
      </c>
      <c r="O1781" s="6">
        <v>46050</v>
      </c>
      <c r="P1781" s="7">
        <f t="shared" si="408"/>
        <v>5.4667697432106022E-3</v>
      </c>
      <c r="Q1781" s="7">
        <f t="shared" si="409"/>
        <v>5.1922078206932676E-3</v>
      </c>
      <c r="R1781" s="7">
        <f t="shared" si="410"/>
        <v>1.5105499434186881E-2</v>
      </c>
      <c r="S1781" s="7">
        <f t="shared" si="411"/>
        <v>6.2659199114546331E-3</v>
      </c>
      <c r="T1781" s="7">
        <f t="shared" si="412"/>
        <v>1.1165686944044923E-2</v>
      </c>
      <c r="U1781" s="7">
        <f t="shared" si="413"/>
        <v>6.5161374394314631E-2</v>
      </c>
      <c r="V1781" s="7">
        <f t="shared" si="414"/>
        <v>3.7030102487508008E-2</v>
      </c>
      <c r="W1781" s="7">
        <f t="shared" si="415"/>
        <v>4.0821860420308227E-2</v>
      </c>
      <c r="X1781" s="7">
        <f t="shared" si="416"/>
        <v>1.6029169183178964E-2</v>
      </c>
      <c r="Y1781" s="7">
        <f t="shared" si="417"/>
        <v>1.1010002598476112E-4</v>
      </c>
      <c r="Z1781" s="7">
        <v>-1.01E-4</v>
      </c>
      <c r="AA1781" s="7">
        <f t="shared" si="418"/>
        <v>1.1379239703555272E-2</v>
      </c>
      <c r="AB1781" s="7">
        <f t="shared" si="419"/>
        <v>8.7831702191854908E-3</v>
      </c>
      <c r="AE1781" s="6">
        <v>46050</v>
      </c>
      <c r="AF1781" s="7">
        <v>16.350000000000001</v>
      </c>
      <c r="AG1781" s="7">
        <v>50.39</v>
      </c>
      <c r="AH1781" s="7">
        <v>57.43</v>
      </c>
      <c r="AI1781" s="7">
        <f t="shared" si="405"/>
        <v>8.1500000000000057</v>
      </c>
      <c r="AJ1781" s="7">
        <v>9.34</v>
      </c>
      <c r="AK1781" s="7">
        <v>38.860999999999997</v>
      </c>
      <c r="AL1781" s="7">
        <f t="shared" si="406"/>
        <v>29.520999999999997</v>
      </c>
      <c r="AM1781" s="7">
        <v>3.64</v>
      </c>
      <c r="AN1781" s="7">
        <v>3.56</v>
      </c>
      <c r="AO1781" s="7">
        <v>4.26</v>
      </c>
      <c r="AP1781" s="7">
        <f t="shared" si="407"/>
        <v>0.69999999999999973</v>
      </c>
      <c r="AQ1781" s="7">
        <v>2.36</v>
      </c>
      <c r="AR1781" s="7">
        <v>117.5117</v>
      </c>
      <c r="AS1781" s="7">
        <v>5301.6000999999997</v>
      </c>
      <c r="AT1781" s="14">
        <v>326.03100000000001</v>
      </c>
      <c r="AU1781" s="14">
        <v>101.6781</v>
      </c>
      <c r="AV1781" s="14">
        <v>52.9</v>
      </c>
      <c r="AY1781" s="6">
        <v>46050</v>
      </c>
      <c r="AZ1781" s="12">
        <v>0</v>
      </c>
      <c r="BA1781" s="12">
        <v>0</v>
      </c>
      <c r="BB1781" s="12">
        <v>0</v>
      </c>
      <c r="BE1781" s="6">
        <v>46050</v>
      </c>
      <c r="BF1781" t="s">
        <v>60</v>
      </c>
      <c r="BG1781" s="52">
        <v>0</v>
      </c>
    </row>
    <row r="1782" spans="1:59" x14ac:dyDescent="0.2">
      <c r="A1782" s="6">
        <v>46051</v>
      </c>
      <c r="B1782" s="12">
        <v>139.5797</v>
      </c>
      <c r="C1782" s="12">
        <v>169.5316</v>
      </c>
      <c r="D1782" s="12">
        <v>102.00620000000001</v>
      </c>
      <c r="E1782" s="12">
        <v>45.205399999999997</v>
      </c>
      <c r="F1782" s="12">
        <v>212.42850000000001</v>
      </c>
      <c r="G1782" s="12">
        <v>9.6567000000000007</v>
      </c>
      <c r="H1782" s="12">
        <v>27.439599999999999</v>
      </c>
      <c r="I1782" s="12">
        <v>63.0077</v>
      </c>
      <c r="J1782" s="12">
        <v>18.188700000000001</v>
      </c>
      <c r="K1782" s="12">
        <v>90.851299999999995</v>
      </c>
      <c r="L1782" s="12">
        <v>64.77</v>
      </c>
      <c r="M1782" s="12">
        <v>71</v>
      </c>
      <c r="O1782" s="6">
        <v>46051</v>
      </c>
      <c r="P1782" s="7">
        <f t="shared" si="408"/>
        <v>2.1073088531850387E-2</v>
      </c>
      <c r="Q1782" s="7">
        <f t="shared" si="409"/>
        <v>7.3875002436351407E-3</v>
      </c>
      <c r="R1782" s="7">
        <f t="shared" si="410"/>
        <v>1.3810764034717574E-2</v>
      </c>
      <c r="S1782" s="7">
        <f t="shared" si="411"/>
        <v>1.3074701192612915E-2</v>
      </c>
      <c r="T1782" s="7">
        <f t="shared" si="412"/>
        <v>2.351460423368041E-2</v>
      </c>
      <c r="U1782" s="7">
        <f t="shared" si="413"/>
        <v>1.6686545389490572E-2</v>
      </c>
      <c r="V1782" s="7">
        <f t="shared" si="414"/>
        <v>8.8695218229577089E-3</v>
      </c>
      <c r="W1782" s="7">
        <f t="shared" si="415"/>
        <v>1.3823587850686376E-2</v>
      </c>
      <c r="X1782" s="7">
        <f t="shared" si="416"/>
        <v>1.5770785238582361E-2</v>
      </c>
      <c r="Y1782" s="7">
        <f t="shared" si="417"/>
        <v>2.1796229558741287E-4</v>
      </c>
      <c r="Z1782" s="7">
        <v>-1.9859999999999999E-3</v>
      </c>
      <c r="AA1782" s="7">
        <f t="shared" si="418"/>
        <v>3.1683955182932301E-2</v>
      </c>
      <c r="AB1782" s="7">
        <f t="shared" si="419"/>
        <v>1.4094435032336039E-3</v>
      </c>
      <c r="AE1782" s="6">
        <v>46051</v>
      </c>
      <c r="AF1782" s="7">
        <v>16.88</v>
      </c>
      <c r="AG1782" s="7">
        <v>55.37</v>
      </c>
      <c r="AH1782" s="7">
        <v>60.73</v>
      </c>
      <c r="AI1782" s="7">
        <f t="shared" si="405"/>
        <v>6.230000000000004</v>
      </c>
      <c r="AJ1782" s="7">
        <v>10.25</v>
      </c>
      <c r="AK1782" s="7">
        <v>40.113</v>
      </c>
      <c r="AL1782" s="7">
        <f t="shared" si="406"/>
        <v>29.863</v>
      </c>
      <c r="AM1782" s="7">
        <v>3.64</v>
      </c>
      <c r="AN1782" s="7">
        <v>3.53</v>
      </c>
      <c r="AO1782" s="7">
        <v>4.24</v>
      </c>
      <c r="AP1782" s="7">
        <f t="shared" si="407"/>
        <v>0.71000000000000041</v>
      </c>
      <c r="AQ1782" s="7">
        <v>2.35</v>
      </c>
      <c r="AR1782" s="7">
        <v>117.4396</v>
      </c>
      <c r="AS1782" s="7">
        <v>5318.3999000000003</v>
      </c>
      <c r="AT1782" s="14">
        <v>326.03100000000001</v>
      </c>
      <c r="AU1782" s="14">
        <v>101.6781</v>
      </c>
      <c r="AV1782" s="14">
        <v>52.9</v>
      </c>
      <c r="AY1782" s="6">
        <v>46051</v>
      </c>
      <c r="AZ1782" s="12">
        <v>1</v>
      </c>
      <c r="BA1782" s="12">
        <v>0</v>
      </c>
      <c r="BB1782" s="12">
        <v>0</v>
      </c>
      <c r="BE1782" s="6">
        <v>46051</v>
      </c>
      <c r="BF1782" t="s">
        <v>60</v>
      </c>
      <c r="BG1782" s="52">
        <v>0</v>
      </c>
    </row>
    <row r="1783" spans="1:59" x14ac:dyDescent="0.2">
      <c r="A1783" s="6">
        <v>46052</v>
      </c>
      <c r="B1783" s="12">
        <v>140.46369999999999</v>
      </c>
      <c r="C1783" s="12">
        <v>175.18629999999999</v>
      </c>
      <c r="D1783" s="12">
        <v>103.4251</v>
      </c>
      <c r="E1783" s="12">
        <v>45.1755</v>
      </c>
      <c r="F1783" s="12">
        <v>210.9624</v>
      </c>
      <c r="G1783" s="12">
        <v>9.7865000000000002</v>
      </c>
      <c r="H1783" s="12">
        <v>27.7013</v>
      </c>
      <c r="I1783" s="12">
        <v>63.256300000000003</v>
      </c>
      <c r="J1783" s="12">
        <v>18.110199999999999</v>
      </c>
      <c r="K1783" s="12">
        <v>90.871099999999998</v>
      </c>
      <c r="L1783" s="12">
        <v>64.5</v>
      </c>
      <c r="M1783" s="12">
        <v>72.25</v>
      </c>
      <c r="O1783" s="6">
        <v>46052</v>
      </c>
      <c r="P1783" s="7">
        <f t="shared" si="408"/>
        <v>6.3133281213717954E-3</v>
      </c>
      <c r="Q1783" s="7">
        <f t="shared" si="409"/>
        <v>3.281063897483371E-2</v>
      </c>
      <c r="R1783" s="7">
        <f t="shared" si="410"/>
        <v>1.381408348051838E-2</v>
      </c>
      <c r="S1783" s="7">
        <f t="shared" si="411"/>
        <v>-6.6164424321468122E-4</v>
      </c>
      <c r="T1783" s="7">
        <f t="shared" si="412"/>
        <v>-6.9255426127109469E-3</v>
      </c>
      <c r="U1783" s="7">
        <f t="shared" si="413"/>
        <v>1.3351910006511626E-2</v>
      </c>
      <c r="V1783" s="7">
        <f t="shared" si="414"/>
        <v>9.4921180080310818E-3</v>
      </c>
      <c r="W1783" s="7">
        <f t="shared" si="415"/>
        <v>3.9377862452619396E-3</v>
      </c>
      <c r="X1783" s="7">
        <f t="shared" si="416"/>
        <v>-4.325206679961246E-3</v>
      </c>
      <c r="Y1783" s="7">
        <f t="shared" si="417"/>
        <v>2.1791479837768529E-4</v>
      </c>
      <c r="Z1783" s="7">
        <v>-2.9870000000000001E-3</v>
      </c>
      <c r="AA1783" s="7">
        <f t="shared" si="418"/>
        <v>-4.177309393098857E-3</v>
      </c>
      <c r="AB1783" s="7">
        <f t="shared" si="419"/>
        <v>1.7452449951226207E-2</v>
      </c>
      <c r="AE1783" s="6">
        <v>46052</v>
      </c>
      <c r="AF1783" s="7">
        <v>17.440000000000001</v>
      </c>
      <c r="AG1783" s="7">
        <v>55.91</v>
      </c>
      <c r="AH1783" s="7">
        <v>59.2</v>
      </c>
      <c r="AI1783" s="7">
        <f t="shared" si="405"/>
        <v>7.75</v>
      </c>
      <c r="AJ1783" s="7">
        <v>7.18</v>
      </c>
      <c r="AK1783" s="7">
        <v>39.284999999999997</v>
      </c>
      <c r="AL1783" s="7">
        <f t="shared" si="406"/>
        <v>32.104999999999997</v>
      </c>
      <c r="AM1783" s="7">
        <v>3.64</v>
      </c>
      <c r="AN1783" s="7">
        <v>3.52</v>
      </c>
      <c r="AO1783" s="7">
        <v>4.26</v>
      </c>
      <c r="AP1783" s="7">
        <f t="shared" si="407"/>
        <v>0.73999999999999977</v>
      </c>
      <c r="AQ1783" s="7">
        <v>2.36</v>
      </c>
      <c r="AR1783" s="7">
        <v>117.89960000000001</v>
      </c>
      <c r="AS1783" s="7">
        <v>4713.8999000000003</v>
      </c>
      <c r="AT1783" s="14">
        <v>326.03100000000001</v>
      </c>
      <c r="AU1783" s="14">
        <v>101.6781</v>
      </c>
      <c r="AV1783" s="14">
        <v>52.9</v>
      </c>
      <c r="AY1783" s="6">
        <v>46052</v>
      </c>
      <c r="AZ1783" s="12">
        <v>1</v>
      </c>
      <c r="BA1783" s="12">
        <v>0</v>
      </c>
      <c r="BB1783" s="12">
        <v>0</v>
      </c>
      <c r="BE1783" s="6">
        <v>46052</v>
      </c>
      <c r="BF1783" t="s">
        <v>60</v>
      </c>
      <c r="BG1783" s="52">
        <v>0</v>
      </c>
    </row>
    <row r="1784" spans="1:59" x14ac:dyDescent="0.2">
      <c r="A1784" s="6">
        <v>46055</v>
      </c>
      <c r="B1784" s="12">
        <v>137.4836</v>
      </c>
      <c r="C1784" s="12">
        <v>172.3441</v>
      </c>
      <c r="D1784" s="12">
        <v>101.004</v>
      </c>
      <c r="E1784" s="12">
        <v>43.593000000000004</v>
      </c>
      <c r="F1784" s="12">
        <v>207.2123</v>
      </c>
      <c r="G1784" s="12">
        <v>9.0076000000000001</v>
      </c>
      <c r="H1784" s="12">
        <v>27.681899999999999</v>
      </c>
      <c r="I1784" s="12">
        <v>63.355800000000002</v>
      </c>
      <c r="J1784" s="12">
        <v>17.805900000000001</v>
      </c>
      <c r="K1784" s="12">
        <v>90.885000000000005</v>
      </c>
      <c r="L1784" s="12">
        <v>61.6</v>
      </c>
      <c r="M1784" s="12">
        <v>67.72</v>
      </c>
      <c r="O1784" s="6">
        <v>46055</v>
      </c>
      <c r="P1784" s="7">
        <f t="shared" si="408"/>
        <v>-2.1444455137213686E-2</v>
      </c>
      <c r="Q1784" s="7">
        <f t="shared" si="409"/>
        <v>-1.6356919386928459E-2</v>
      </c>
      <c r="R1784" s="7">
        <f t="shared" si="410"/>
        <v>-2.3687559213784019E-2</v>
      </c>
      <c r="S1784" s="7">
        <f t="shared" si="411"/>
        <v>-3.5658317478995061E-2</v>
      </c>
      <c r="T1784" s="7">
        <f t="shared" si="412"/>
        <v>-1.7936046986814603E-2</v>
      </c>
      <c r="U1784" s="7">
        <f t="shared" si="413"/>
        <v>-8.293521952239391E-2</v>
      </c>
      <c r="V1784" s="7">
        <f t="shared" si="414"/>
        <v>-7.0057348775318248E-4</v>
      </c>
      <c r="W1784" s="7">
        <f t="shared" si="415"/>
        <v>1.5717300397545117E-3</v>
      </c>
      <c r="X1784" s="7">
        <f t="shared" si="416"/>
        <v>-1.6945452405406368E-2</v>
      </c>
      <c r="Y1784" s="7">
        <f t="shared" si="417"/>
        <v>1.5295222583565165E-4</v>
      </c>
      <c r="Z1784" s="7">
        <v>4.9589999999999999E-3</v>
      </c>
      <c r="AA1784" s="7">
        <f t="shared" si="418"/>
        <v>-4.6003353262252723E-2</v>
      </c>
      <c r="AB1784" s="7">
        <f t="shared" si="419"/>
        <v>-6.4750769727607002E-2</v>
      </c>
      <c r="AE1784" s="6">
        <v>46055</v>
      </c>
      <c r="AF1784" s="7">
        <v>16.34</v>
      </c>
      <c r="AG1784" s="7">
        <v>48.7</v>
      </c>
      <c r="AH1784" s="7">
        <v>59.3</v>
      </c>
      <c r="AI1784" s="7">
        <f t="shared" si="405"/>
        <v>6.1199999999999974</v>
      </c>
      <c r="AJ1784" s="7">
        <v>4.4000000000000004</v>
      </c>
      <c r="AK1784" s="7">
        <v>33.945</v>
      </c>
      <c r="AL1784" s="7">
        <f t="shared" si="406"/>
        <v>29.545000000000002</v>
      </c>
      <c r="AM1784" s="7">
        <v>3.64</v>
      </c>
      <c r="AN1784" s="7">
        <v>3.57</v>
      </c>
      <c r="AO1784" s="7">
        <v>4.29</v>
      </c>
      <c r="AP1784" s="7">
        <f t="shared" si="407"/>
        <v>0.7200000000000002</v>
      </c>
      <c r="AQ1784" s="7">
        <v>2.35</v>
      </c>
      <c r="AR1784" s="7">
        <v>118.3609</v>
      </c>
      <c r="AS1784" s="7">
        <v>4622.5</v>
      </c>
      <c r="AT1784" s="14">
        <v>326.03100000000001</v>
      </c>
      <c r="AU1784" s="14">
        <v>101.6781</v>
      </c>
      <c r="AV1784" s="14">
        <v>52.9</v>
      </c>
      <c r="AY1784" s="6">
        <v>46055</v>
      </c>
      <c r="AZ1784" s="12">
        <v>0</v>
      </c>
      <c r="BA1784" s="12">
        <v>0</v>
      </c>
      <c r="BB1784" s="12">
        <v>0</v>
      </c>
      <c r="BE1784" s="6">
        <v>46055</v>
      </c>
      <c r="BF1784" t="s">
        <v>60</v>
      </c>
      <c r="BG1784" s="52">
        <v>0</v>
      </c>
    </row>
    <row r="1785" spans="1:59" x14ac:dyDescent="0.2">
      <c r="A1785" s="6">
        <v>46056</v>
      </c>
      <c r="B1785" s="12">
        <v>142.7783</v>
      </c>
      <c r="C1785" s="12">
        <v>176.3152</v>
      </c>
      <c r="D1785" s="12">
        <v>104.09990000000001</v>
      </c>
      <c r="E1785" s="12">
        <v>45.046100000000003</v>
      </c>
      <c r="F1785" s="12">
        <v>210.40389999999999</v>
      </c>
      <c r="G1785" s="12">
        <v>9.4670000000000005</v>
      </c>
      <c r="H1785" s="12">
        <v>27.953299999999999</v>
      </c>
      <c r="I1785" s="12">
        <v>64.598600000000005</v>
      </c>
      <c r="J1785" s="12">
        <v>18.070900000000002</v>
      </c>
      <c r="K1785" s="12">
        <v>90.885000000000005</v>
      </c>
      <c r="L1785" s="12">
        <v>62.62</v>
      </c>
      <c r="M1785" s="12">
        <v>70.010000000000005</v>
      </c>
      <c r="O1785" s="6">
        <v>46056</v>
      </c>
      <c r="P1785" s="7">
        <f t="shared" si="408"/>
        <v>3.7788440308164681E-2</v>
      </c>
      <c r="Q1785" s="7">
        <f t="shared" si="409"/>
        <v>2.2780242652664068E-2</v>
      </c>
      <c r="R1785" s="7">
        <f t="shared" si="410"/>
        <v>3.0190894988228956E-2</v>
      </c>
      <c r="S1785" s="7">
        <f t="shared" si="411"/>
        <v>3.2789822822990755E-2</v>
      </c>
      <c r="T1785" s="7">
        <f t="shared" si="412"/>
        <v>1.5285145255654302E-2</v>
      </c>
      <c r="U1785" s="7">
        <f t="shared" si="413"/>
        <v>4.9743401708706787E-2</v>
      </c>
      <c r="V1785" s="7">
        <f t="shared" si="414"/>
        <v>9.7564905979281909E-3</v>
      </c>
      <c r="W1785" s="7">
        <f t="shared" si="415"/>
        <v>1.9426281296849472E-2</v>
      </c>
      <c r="X1785" s="7">
        <f t="shared" si="416"/>
        <v>1.477304662139998E-2</v>
      </c>
      <c r="Y1785" s="7">
        <f t="shared" si="417"/>
        <v>0</v>
      </c>
      <c r="Z1785" s="7">
        <v>-8.4910000000000003E-3</v>
      </c>
      <c r="AA1785" s="7">
        <f t="shared" si="418"/>
        <v>1.6422845358785427E-2</v>
      </c>
      <c r="AB1785" s="7">
        <f t="shared" si="419"/>
        <v>3.3256531724171638E-2</v>
      </c>
      <c r="AE1785" s="6">
        <v>46056</v>
      </c>
      <c r="AF1785" s="7">
        <v>18</v>
      </c>
      <c r="AG1785" s="7">
        <v>52.34</v>
      </c>
      <c r="AH1785" s="7">
        <v>57.54</v>
      </c>
      <c r="AI1785" s="7">
        <f t="shared" si="405"/>
        <v>7.3900000000000077</v>
      </c>
      <c r="AJ1785" s="7">
        <v>4.1100000000000003</v>
      </c>
      <c r="AK1785" s="7">
        <v>32.86</v>
      </c>
      <c r="AL1785" s="7">
        <f t="shared" si="406"/>
        <v>28.75</v>
      </c>
      <c r="AM1785" s="7">
        <v>3.64</v>
      </c>
      <c r="AN1785" s="7">
        <v>3.57</v>
      </c>
      <c r="AO1785" s="7">
        <v>4.28</v>
      </c>
      <c r="AP1785" s="7">
        <f t="shared" si="407"/>
        <v>0.71000000000000041</v>
      </c>
      <c r="AQ1785" s="7">
        <v>2.36</v>
      </c>
      <c r="AR1785" s="7">
        <v>117.9764</v>
      </c>
      <c r="AS1785" s="7">
        <v>4903.7002000000002</v>
      </c>
      <c r="AT1785" s="14">
        <v>326.03100000000001</v>
      </c>
      <c r="AU1785" s="14">
        <v>101.6781</v>
      </c>
      <c r="AV1785" s="14">
        <v>52.9</v>
      </c>
      <c r="AY1785" s="6">
        <v>46056</v>
      </c>
      <c r="AZ1785" s="12">
        <v>0</v>
      </c>
      <c r="BA1785" s="12">
        <v>0</v>
      </c>
      <c r="BB1785" s="12">
        <v>0</v>
      </c>
      <c r="BE1785" s="6">
        <v>46056</v>
      </c>
      <c r="BF1785" t="s">
        <v>60</v>
      </c>
      <c r="BG1785" s="52">
        <v>0</v>
      </c>
    </row>
    <row r="1786" spans="1:59" x14ac:dyDescent="0.2">
      <c r="A1786" s="6">
        <v>46057</v>
      </c>
      <c r="B1786" s="12">
        <v>146.61279999999999</v>
      </c>
      <c r="C1786" s="12">
        <v>179.4743</v>
      </c>
      <c r="D1786" s="12">
        <v>106.75920000000001</v>
      </c>
      <c r="E1786" s="12">
        <v>46.4694</v>
      </c>
      <c r="F1786" s="12">
        <v>213.2962</v>
      </c>
      <c r="G1786" s="12">
        <v>9.5968</v>
      </c>
      <c r="H1786" s="12">
        <v>27.332999999999998</v>
      </c>
      <c r="I1786" s="12">
        <v>64.131299999999996</v>
      </c>
      <c r="J1786" s="12">
        <v>18.031700000000001</v>
      </c>
      <c r="K1786" s="12">
        <v>90.904899999999998</v>
      </c>
      <c r="L1786" s="12">
        <v>64.56</v>
      </c>
      <c r="M1786" s="12">
        <v>71.150000000000006</v>
      </c>
      <c r="O1786" s="6">
        <v>46057</v>
      </c>
      <c r="P1786" s="7">
        <f t="shared" si="408"/>
        <v>2.6502020481817552E-2</v>
      </c>
      <c r="Q1786" s="7">
        <f t="shared" si="409"/>
        <v>1.7758719826779058E-2</v>
      </c>
      <c r="R1786" s="7">
        <f t="shared" si="410"/>
        <v>2.5224816059342004E-2</v>
      </c>
      <c r="S1786" s="7">
        <f t="shared" si="411"/>
        <v>3.1107621628030286E-2</v>
      </c>
      <c r="T1786" s="7">
        <f t="shared" si="412"/>
        <v>1.365279322153683E-2</v>
      </c>
      <c r="U1786" s="7">
        <f t="shared" si="413"/>
        <v>1.3617642425798602E-2</v>
      </c>
      <c r="V1786" s="7">
        <f t="shared" si="414"/>
        <v>-2.2440497210334944E-2</v>
      </c>
      <c r="W1786" s="7">
        <f t="shared" si="415"/>
        <v>-7.2601944479090581E-3</v>
      </c>
      <c r="X1786" s="7">
        <f t="shared" si="416"/>
        <v>-2.1715896032391338E-3</v>
      </c>
      <c r="Y1786" s="7">
        <f t="shared" si="417"/>
        <v>2.1893405606673689E-4</v>
      </c>
      <c r="Z1786" s="7">
        <v>-4.8560000000000001E-3</v>
      </c>
      <c r="AA1786" s="7">
        <f t="shared" si="418"/>
        <v>3.051030806343372E-2</v>
      </c>
      <c r="AB1786" s="7">
        <f t="shared" si="419"/>
        <v>1.6152235546755111E-2</v>
      </c>
      <c r="AE1786" s="6">
        <v>46057</v>
      </c>
      <c r="AF1786" s="7">
        <v>18.64</v>
      </c>
      <c r="AG1786" s="7">
        <v>55.13</v>
      </c>
      <c r="AH1786" s="7">
        <v>57.51</v>
      </c>
      <c r="AI1786" s="7">
        <f t="shared" si="405"/>
        <v>6.5900000000000034</v>
      </c>
      <c r="AJ1786" s="7">
        <v>6.88</v>
      </c>
      <c r="AK1786" s="7">
        <v>33.500999999999998</v>
      </c>
      <c r="AL1786" s="7">
        <f t="shared" si="406"/>
        <v>26.620999999999999</v>
      </c>
      <c r="AM1786" s="7">
        <v>3.64</v>
      </c>
      <c r="AN1786" s="7">
        <v>3.57</v>
      </c>
      <c r="AO1786" s="7">
        <v>4.29</v>
      </c>
      <c r="AP1786" s="7">
        <f t="shared" si="407"/>
        <v>0.7200000000000002</v>
      </c>
      <c r="AQ1786" s="7">
        <v>2.35</v>
      </c>
      <c r="AR1786" s="7">
        <v>118.2602</v>
      </c>
      <c r="AS1786" s="7">
        <v>4920.3999000000003</v>
      </c>
      <c r="AT1786" s="14">
        <v>326.03100000000001</v>
      </c>
      <c r="AU1786" s="14">
        <v>101.6781</v>
      </c>
      <c r="AV1786" s="14">
        <v>52.9</v>
      </c>
      <c r="AY1786" s="6">
        <v>46057</v>
      </c>
      <c r="AZ1786" s="12">
        <v>1</v>
      </c>
      <c r="BA1786" s="12">
        <v>0</v>
      </c>
      <c r="BB1786" s="12">
        <v>0</v>
      </c>
      <c r="BE1786" s="6">
        <v>46057</v>
      </c>
      <c r="BF1786" t="s">
        <v>60</v>
      </c>
      <c r="BG1786" s="52">
        <v>0</v>
      </c>
    </row>
    <row r="1787" spans="1:59" x14ac:dyDescent="0.2">
      <c r="A1787" s="6">
        <v>46058</v>
      </c>
      <c r="B1787" s="12">
        <v>145.11279999999999</v>
      </c>
      <c r="C1787" s="12">
        <v>177.49369999999999</v>
      </c>
      <c r="D1787" s="12">
        <v>104.16930000000001</v>
      </c>
      <c r="E1787" s="12">
        <v>44.876899999999999</v>
      </c>
      <c r="F1787" s="12">
        <v>209.98500000000001</v>
      </c>
      <c r="G1787" s="12">
        <v>9.3071999999999999</v>
      </c>
      <c r="H1787" s="12">
        <v>27.139099999999999</v>
      </c>
      <c r="I1787" s="12">
        <v>65.0261</v>
      </c>
      <c r="J1787" s="12">
        <v>17.855</v>
      </c>
      <c r="K1787" s="12">
        <v>90.904899999999998</v>
      </c>
      <c r="L1787" s="12">
        <v>62.9</v>
      </c>
      <c r="M1787" s="12">
        <v>69.87</v>
      </c>
      <c r="O1787" s="6">
        <v>46058</v>
      </c>
      <c r="P1787" s="7">
        <f t="shared" si="408"/>
        <v>-1.0283727032230979E-2</v>
      </c>
      <c r="Q1787" s="7">
        <f t="shared" si="409"/>
        <v>-1.1096906862445872E-2</v>
      </c>
      <c r="R1787" s="7">
        <f t="shared" si="410"/>
        <v>-2.4558370876197531E-2</v>
      </c>
      <c r="S1787" s="7">
        <f t="shared" si="411"/>
        <v>-3.4870845712683091E-2</v>
      </c>
      <c r="T1787" s="7">
        <f t="shared" si="412"/>
        <v>-1.5645710440074446E-2</v>
      </c>
      <c r="U1787" s="7">
        <f t="shared" si="413"/>
        <v>-3.0641415398192855E-2</v>
      </c>
      <c r="V1787" s="7">
        <f t="shared" si="414"/>
        <v>-7.1192709283678397E-3</v>
      </c>
      <c r="W1787" s="7">
        <f t="shared" si="415"/>
        <v>1.3856183482997129E-2</v>
      </c>
      <c r="X1787" s="7">
        <f t="shared" si="416"/>
        <v>-9.847739022992387E-3</v>
      </c>
      <c r="Y1787" s="7">
        <f t="shared" si="417"/>
        <v>0</v>
      </c>
      <c r="Z1787" s="7">
        <v>-1.2567999999999999E-2</v>
      </c>
      <c r="AA1787" s="7">
        <f t="shared" si="418"/>
        <v>-2.6048860255298536E-2</v>
      </c>
      <c r="AB1787" s="7">
        <f t="shared" si="419"/>
        <v>-1.815395197150204E-2</v>
      </c>
      <c r="AE1787" s="6">
        <v>46058</v>
      </c>
      <c r="AF1787" s="7">
        <v>21.77</v>
      </c>
      <c r="AG1787" s="7">
        <v>54.97</v>
      </c>
      <c r="AH1787" s="7">
        <v>62.16</v>
      </c>
      <c r="AI1787" s="7">
        <f t="shared" si="405"/>
        <v>6.970000000000006</v>
      </c>
      <c r="AJ1787" s="7">
        <v>5.28</v>
      </c>
      <c r="AK1787" s="7">
        <v>33.734999999999999</v>
      </c>
      <c r="AL1787" s="7">
        <f t="shared" si="406"/>
        <v>28.454999999999998</v>
      </c>
      <c r="AM1787" s="7">
        <v>3.64</v>
      </c>
      <c r="AN1787" s="7">
        <v>3.47</v>
      </c>
      <c r="AO1787" s="7">
        <v>4.21</v>
      </c>
      <c r="AP1787" s="7">
        <f t="shared" si="407"/>
        <v>0.73999999999999977</v>
      </c>
      <c r="AQ1787" s="7">
        <v>2.3199999999999998</v>
      </c>
      <c r="AR1787" s="7">
        <v>118.5034</v>
      </c>
      <c r="AS1787" s="7">
        <v>4861.3999000000003</v>
      </c>
      <c r="AT1787" s="14">
        <v>326.03100000000001</v>
      </c>
      <c r="AU1787" s="14">
        <v>101.6781</v>
      </c>
      <c r="AV1787" s="14">
        <v>52.9</v>
      </c>
      <c r="AY1787" s="6">
        <v>46058</v>
      </c>
      <c r="AZ1787" s="12">
        <v>1</v>
      </c>
      <c r="BA1787" s="12">
        <v>0</v>
      </c>
      <c r="BB1787" s="12">
        <v>0</v>
      </c>
      <c r="BE1787" s="6">
        <v>46058</v>
      </c>
      <c r="BF1787" t="s">
        <v>60</v>
      </c>
      <c r="BG1787" s="52">
        <v>0</v>
      </c>
    </row>
    <row r="1788" spans="1:59" x14ac:dyDescent="0.2">
      <c r="A1788" s="6">
        <v>46059</v>
      </c>
      <c r="B1788" s="12">
        <v>148.06309999999999</v>
      </c>
      <c r="C1788" s="12">
        <v>179.1079</v>
      </c>
      <c r="D1788" s="12">
        <v>106.789</v>
      </c>
      <c r="E1788" s="12">
        <v>46.091200000000001</v>
      </c>
      <c r="F1788" s="12">
        <v>213.11</v>
      </c>
      <c r="G1788" s="12">
        <v>9.8864000000000001</v>
      </c>
      <c r="H1788" s="12">
        <v>28.466999999999999</v>
      </c>
      <c r="I1788" s="12">
        <v>68.038799999999995</v>
      </c>
      <c r="J1788" s="12">
        <v>17.940000000000001</v>
      </c>
      <c r="K1788" s="12">
        <v>90.934799999999996</v>
      </c>
      <c r="L1788" s="12">
        <v>63.77</v>
      </c>
      <c r="M1788" s="12">
        <v>70.45</v>
      </c>
      <c r="O1788" s="6">
        <v>46059</v>
      </c>
      <c r="P1788" s="7">
        <f t="shared" si="408"/>
        <v>2.0127163230007173E-2</v>
      </c>
      <c r="Q1788" s="7">
        <f t="shared" si="409"/>
        <v>9.0533022021086935E-3</v>
      </c>
      <c r="R1788" s="7">
        <f t="shared" si="410"/>
        <v>2.4837464778121519E-2</v>
      </c>
      <c r="S1788" s="7">
        <f t="shared" si="411"/>
        <v>2.6698856664968622E-2</v>
      </c>
      <c r="T1788" s="7">
        <f t="shared" si="412"/>
        <v>1.4772364734336291E-2</v>
      </c>
      <c r="U1788" s="7">
        <f t="shared" si="413"/>
        <v>6.0371781150218101E-2</v>
      </c>
      <c r="V1788" s="7">
        <f t="shared" si="414"/>
        <v>4.7770029188267955E-2</v>
      </c>
      <c r="W1788" s="7">
        <f t="shared" si="415"/>
        <v>4.5289402925647981E-2</v>
      </c>
      <c r="X1788" s="7">
        <f t="shared" si="416"/>
        <v>4.749275584238404E-3</v>
      </c>
      <c r="Y1788" s="7">
        <f t="shared" si="417"/>
        <v>3.2886108225515376E-4</v>
      </c>
      <c r="Z1788" s="7">
        <v>1.9002999999999999E-2</v>
      </c>
      <c r="AA1788" s="7">
        <f t="shared" si="418"/>
        <v>1.3736696620785523E-2</v>
      </c>
      <c r="AB1788" s="7">
        <f t="shared" si="419"/>
        <v>8.2668657803299083E-3</v>
      </c>
      <c r="AE1788" s="6">
        <v>46059</v>
      </c>
      <c r="AF1788" s="7">
        <v>17.760000000000002</v>
      </c>
      <c r="AG1788" s="7">
        <v>53.18</v>
      </c>
      <c r="AH1788" s="7">
        <v>63.62</v>
      </c>
      <c r="AI1788" s="7">
        <f t="shared" si="405"/>
        <v>6.68</v>
      </c>
      <c r="AJ1788" s="7">
        <v>4.37</v>
      </c>
      <c r="AK1788" s="7">
        <v>35.694000000000003</v>
      </c>
      <c r="AL1788" s="7">
        <f t="shared" si="406"/>
        <v>31.324000000000002</v>
      </c>
      <c r="AM1788" s="7">
        <v>3.64</v>
      </c>
      <c r="AN1788" s="7">
        <v>3.5</v>
      </c>
      <c r="AO1788" s="7">
        <v>4.22</v>
      </c>
      <c r="AP1788" s="7">
        <f t="shared" si="407"/>
        <v>0.71999999999999975</v>
      </c>
      <c r="AQ1788" s="7">
        <v>2.34</v>
      </c>
      <c r="AR1788" s="7">
        <v>118.2407</v>
      </c>
      <c r="AS1788" s="7">
        <v>4951.2002000000002</v>
      </c>
      <c r="AT1788" s="14">
        <v>326.03100000000001</v>
      </c>
      <c r="AU1788" s="14">
        <v>101.6781</v>
      </c>
      <c r="AV1788" s="14">
        <v>52.9</v>
      </c>
      <c r="AY1788" s="6">
        <v>46059</v>
      </c>
      <c r="AZ1788" s="12">
        <v>1</v>
      </c>
      <c r="BA1788" s="12">
        <v>0</v>
      </c>
      <c r="BB1788" s="12">
        <v>0</v>
      </c>
      <c r="BE1788" s="6">
        <v>46059</v>
      </c>
      <c r="BF1788" t="s">
        <v>60</v>
      </c>
      <c r="BG1788" s="52">
        <v>0</v>
      </c>
    </row>
    <row r="1789" spans="1:59" x14ac:dyDescent="0.2">
      <c r="A1789" s="6">
        <v>46062</v>
      </c>
      <c r="B1789" s="12">
        <v>150.2088</v>
      </c>
      <c r="C1789" s="12">
        <v>180.83109999999999</v>
      </c>
      <c r="D1789" s="12">
        <v>107.86060000000001</v>
      </c>
      <c r="E1789" s="12">
        <v>46.439500000000002</v>
      </c>
      <c r="F1789" s="12">
        <v>215.65</v>
      </c>
      <c r="G1789" s="12">
        <v>10.156000000000001</v>
      </c>
      <c r="H1789" s="12">
        <v>28.205300000000001</v>
      </c>
      <c r="I1789" s="12">
        <v>67.322900000000004</v>
      </c>
      <c r="J1789" s="12">
        <v>18.05</v>
      </c>
      <c r="K1789" s="12">
        <v>90.934799999999996</v>
      </c>
      <c r="L1789" s="12">
        <v>64.53</v>
      </c>
      <c r="M1789" s="12">
        <v>71.19</v>
      </c>
      <c r="O1789" s="6">
        <v>46062</v>
      </c>
      <c r="P1789" s="7">
        <f t="shared" si="408"/>
        <v>1.4387791908840188E-2</v>
      </c>
      <c r="Q1789" s="7">
        <f t="shared" si="409"/>
        <v>9.5750289098827171E-3</v>
      </c>
      <c r="R1789" s="7">
        <f t="shared" si="410"/>
        <v>9.9847276932237255E-3</v>
      </c>
      <c r="S1789" s="7">
        <f t="shared" si="411"/>
        <v>7.5283477812216216E-3</v>
      </c>
      <c r="T1789" s="7">
        <f t="shared" si="412"/>
        <v>1.1848258764617542E-2</v>
      </c>
      <c r="U1789" s="7">
        <f t="shared" si="413"/>
        <v>2.690458851785393E-2</v>
      </c>
      <c r="V1789" s="7">
        <f t="shared" si="414"/>
        <v>-9.2356181123742012E-3</v>
      </c>
      <c r="W1789" s="7">
        <f t="shared" si="415"/>
        <v>-1.0577684455852051E-2</v>
      </c>
      <c r="X1789" s="7">
        <f t="shared" si="416"/>
        <v>6.1128281482398265E-3</v>
      </c>
      <c r="Y1789" s="7">
        <f t="shared" si="417"/>
        <v>0</v>
      </c>
      <c r="Z1789" s="7">
        <v>4.81E-3</v>
      </c>
      <c r="AA1789" s="7">
        <f t="shared" si="418"/>
        <v>1.1847371620568044E-2</v>
      </c>
      <c r="AB1789" s="7">
        <f t="shared" si="419"/>
        <v>1.0449120771092685E-2</v>
      </c>
      <c r="AE1789" s="6">
        <v>46062</v>
      </c>
      <c r="AF1789" s="7">
        <v>17.36</v>
      </c>
      <c r="AG1789" s="7">
        <v>50.79</v>
      </c>
      <c r="AH1789" s="7">
        <v>62.74</v>
      </c>
      <c r="AI1789" s="7">
        <f t="shared" si="405"/>
        <v>6.6599999999999966</v>
      </c>
      <c r="AJ1789" s="7">
        <v>3.25</v>
      </c>
      <c r="AK1789" s="7">
        <v>33.496000000000002</v>
      </c>
      <c r="AL1789" s="7">
        <f t="shared" si="406"/>
        <v>30.246000000000002</v>
      </c>
      <c r="AM1789" s="7">
        <v>3.64</v>
      </c>
      <c r="AN1789" s="7">
        <v>3.48</v>
      </c>
      <c r="AO1789" s="7">
        <v>4.22</v>
      </c>
      <c r="AP1789" s="7">
        <f t="shared" si="407"/>
        <v>0.73999999999999977</v>
      </c>
      <c r="AQ1789" s="7">
        <v>2.35</v>
      </c>
      <c r="AR1789" s="7">
        <v>117.6392</v>
      </c>
      <c r="AS1789" s="7">
        <v>5050.8999000000003</v>
      </c>
      <c r="AT1789" s="14">
        <v>326.03100000000001</v>
      </c>
      <c r="AU1789" s="14">
        <v>101.6781</v>
      </c>
      <c r="AV1789" s="14">
        <v>52.9</v>
      </c>
      <c r="AY1789" s="6">
        <v>46062</v>
      </c>
      <c r="AZ1789" s="12">
        <v>0</v>
      </c>
      <c r="BA1789" s="12">
        <v>0</v>
      </c>
      <c r="BB1789" s="12">
        <v>0</v>
      </c>
      <c r="BE1789" s="6">
        <v>46062</v>
      </c>
      <c r="BF1789" t="s">
        <v>60</v>
      </c>
      <c r="BG1789" s="52">
        <v>0</v>
      </c>
    </row>
    <row r="1790" spans="1:59" x14ac:dyDescent="0.2">
      <c r="A1790" s="6">
        <v>46063</v>
      </c>
      <c r="B1790" s="12">
        <v>150.58629999999999</v>
      </c>
      <c r="C1790" s="12">
        <v>180.49430000000001</v>
      </c>
      <c r="D1790" s="12">
        <v>106.6699</v>
      </c>
      <c r="E1790" s="12">
        <v>46.051299999999998</v>
      </c>
      <c r="F1790" s="12">
        <v>218.37</v>
      </c>
      <c r="G1790" s="12">
        <v>10.126099999999999</v>
      </c>
      <c r="H1790" s="12">
        <v>28.1568</v>
      </c>
      <c r="I1790" s="12">
        <v>67.750500000000002</v>
      </c>
      <c r="J1790" s="12">
        <v>18.11</v>
      </c>
      <c r="K1790" s="12">
        <v>90.944699999999997</v>
      </c>
      <c r="L1790" s="12">
        <v>64.2</v>
      </c>
      <c r="M1790" s="12">
        <v>71.010000000000005</v>
      </c>
      <c r="O1790" s="6">
        <v>46063</v>
      </c>
      <c r="P1790" s="7">
        <f t="shared" si="408"/>
        <v>2.5100156099157182E-3</v>
      </c>
      <c r="Q1790" s="7">
        <f t="shared" si="409"/>
        <v>-1.864248112883672E-3</v>
      </c>
      <c r="R1790" s="7">
        <f t="shared" si="410"/>
        <v>-1.1100633493910132E-2</v>
      </c>
      <c r="S1790" s="7">
        <f t="shared" si="411"/>
        <v>-8.3943977037630995E-3</v>
      </c>
      <c r="T1790" s="7">
        <f t="shared" si="412"/>
        <v>1.2534148704424132E-2</v>
      </c>
      <c r="U1790" s="7">
        <f t="shared" si="413"/>
        <v>-2.9484147756326045E-3</v>
      </c>
      <c r="V1790" s="7">
        <f t="shared" si="414"/>
        <v>-1.7210150782523185E-3</v>
      </c>
      <c r="W1790" s="7">
        <f t="shared" si="415"/>
        <v>6.331393574401066E-3</v>
      </c>
      <c r="X1790" s="7">
        <f t="shared" si="416"/>
        <v>3.3185871164319231E-3</v>
      </c>
      <c r="Y1790" s="7">
        <f t="shared" si="417"/>
        <v>1.088632859644399E-4</v>
      </c>
      <c r="Z1790" s="7">
        <v>-2.6410000000000001E-3</v>
      </c>
      <c r="AA1790" s="7">
        <f t="shared" si="418"/>
        <v>-5.1270212518328782E-3</v>
      </c>
      <c r="AB1790" s="7">
        <f t="shared" si="419"/>
        <v>-2.531646921779508E-3</v>
      </c>
      <c r="AE1790" s="6">
        <v>46063</v>
      </c>
      <c r="AF1790" s="7">
        <v>17.79</v>
      </c>
      <c r="AG1790" s="7">
        <v>48.02</v>
      </c>
      <c r="AH1790" s="7">
        <v>64.55</v>
      </c>
      <c r="AI1790" s="7">
        <f t="shared" si="405"/>
        <v>6.8100000000000023</v>
      </c>
      <c r="AJ1790" s="7">
        <v>3.18</v>
      </c>
      <c r="AK1790" s="7">
        <v>31.846</v>
      </c>
      <c r="AL1790" s="7">
        <f t="shared" si="406"/>
        <v>28.666</v>
      </c>
      <c r="AM1790" s="7">
        <v>3.64</v>
      </c>
      <c r="AN1790" s="7">
        <v>3.45</v>
      </c>
      <c r="AO1790" s="7">
        <v>4.16</v>
      </c>
      <c r="AP1790" s="7">
        <f t="shared" si="407"/>
        <v>0.71</v>
      </c>
      <c r="AQ1790" s="7">
        <v>2.3199999999999998</v>
      </c>
      <c r="AR1790" s="7">
        <v>117.52160000000001</v>
      </c>
      <c r="AS1790" s="7">
        <v>5003.7997999999998</v>
      </c>
      <c r="AT1790" s="14">
        <v>326.03100000000001</v>
      </c>
      <c r="AU1790" s="14">
        <v>101.6781</v>
      </c>
      <c r="AV1790" s="14">
        <v>52.9</v>
      </c>
      <c r="AY1790" s="6">
        <v>46063</v>
      </c>
      <c r="AZ1790" s="12">
        <v>0</v>
      </c>
      <c r="BA1790" s="12">
        <v>0</v>
      </c>
      <c r="BB1790" s="12">
        <v>0</v>
      </c>
      <c r="BE1790" s="6">
        <v>46063</v>
      </c>
      <c r="BF1790" t="s">
        <v>60</v>
      </c>
      <c r="BG1790" s="52">
        <v>0</v>
      </c>
    </row>
    <row r="1791" spans="1:59" x14ac:dyDescent="0.2">
      <c r="A1791" s="6">
        <v>46064</v>
      </c>
      <c r="B1791" s="12">
        <v>154.53</v>
      </c>
      <c r="C1791" s="12">
        <v>184.01990000000001</v>
      </c>
      <c r="D1791" s="12">
        <v>110.35120000000001</v>
      </c>
      <c r="E1791" s="12">
        <v>47.016800000000003</v>
      </c>
      <c r="F1791" s="12">
        <v>219.41</v>
      </c>
      <c r="G1791" s="12">
        <v>9.7666000000000004</v>
      </c>
      <c r="H1791" s="12">
        <v>29.193899999999999</v>
      </c>
      <c r="I1791" s="12">
        <v>69.490499999999997</v>
      </c>
      <c r="J1791" s="12">
        <v>18.21</v>
      </c>
      <c r="K1791" s="12">
        <v>90.964600000000004</v>
      </c>
      <c r="L1791" s="12">
        <v>64.8</v>
      </c>
      <c r="M1791" s="12">
        <v>71.52</v>
      </c>
      <c r="O1791" s="6">
        <v>46064</v>
      </c>
      <c r="P1791" s="7">
        <f t="shared" si="408"/>
        <v>2.5851910473293493E-2</v>
      </c>
      <c r="Q1791" s="7">
        <f t="shared" si="409"/>
        <v>1.9344705607932097E-2</v>
      </c>
      <c r="R1791" s="7">
        <f t="shared" si="410"/>
        <v>3.3928987967629012E-2</v>
      </c>
      <c r="S1791" s="7">
        <f t="shared" si="411"/>
        <v>2.0748992162244694E-2</v>
      </c>
      <c r="T1791" s="7">
        <f t="shared" si="412"/>
        <v>4.7512538555821507E-3</v>
      </c>
      <c r="U1791" s="7">
        <f t="shared" si="413"/>
        <v>-3.6147847673750781E-2</v>
      </c>
      <c r="V1791" s="7">
        <f t="shared" si="414"/>
        <v>3.6170894872039464E-2</v>
      </c>
      <c r="W1791" s="7">
        <f t="shared" si="415"/>
        <v>2.5358212773867992E-2</v>
      </c>
      <c r="X1791" s="7">
        <f t="shared" si="416"/>
        <v>5.5066218441947373E-3</v>
      </c>
      <c r="Y1791" s="7">
        <f t="shared" si="417"/>
        <v>2.1879035408728929E-4</v>
      </c>
      <c r="Z1791" s="7">
        <v>-2.31E-4</v>
      </c>
      <c r="AA1791" s="7">
        <f t="shared" si="418"/>
        <v>9.3023926623134103E-3</v>
      </c>
      <c r="AB1791" s="7">
        <f t="shared" si="419"/>
        <v>7.1564186712563468E-3</v>
      </c>
      <c r="AE1791" s="6">
        <v>46064</v>
      </c>
      <c r="AF1791" s="7">
        <v>17.649999999999999</v>
      </c>
      <c r="AG1791" s="7">
        <v>44.33</v>
      </c>
      <c r="AH1791" s="7">
        <v>61.35</v>
      </c>
      <c r="AI1791" s="7">
        <f t="shared" si="405"/>
        <v>6.7199999999999989</v>
      </c>
      <c r="AJ1791" s="7">
        <v>3.25</v>
      </c>
      <c r="AK1791" s="7">
        <v>32.167000000000002</v>
      </c>
      <c r="AL1791" s="7">
        <f t="shared" si="406"/>
        <v>28.917000000000002</v>
      </c>
      <c r="AM1791" s="7">
        <v>3.64</v>
      </c>
      <c r="AN1791" s="7">
        <v>3.52</v>
      </c>
      <c r="AO1791" s="7">
        <v>4.18</v>
      </c>
      <c r="AP1791" s="7">
        <f t="shared" si="407"/>
        <v>0.6599999999999997</v>
      </c>
      <c r="AQ1791" s="7">
        <v>2.3199999999999998</v>
      </c>
      <c r="AR1791" s="7">
        <v>117.4601</v>
      </c>
      <c r="AS1791" s="7">
        <v>5071.6000999999997</v>
      </c>
      <c r="AT1791" s="14">
        <v>326.03100000000001</v>
      </c>
      <c r="AU1791" s="14">
        <v>101.6781</v>
      </c>
      <c r="AV1791" s="14">
        <v>52.9</v>
      </c>
      <c r="AY1791" s="6">
        <v>46064</v>
      </c>
      <c r="AZ1791" s="12">
        <v>0</v>
      </c>
      <c r="BA1791" s="12">
        <v>0</v>
      </c>
      <c r="BB1791" s="12">
        <v>0</v>
      </c>
      <c r="BE1791" s="6">
        <v>46064</v>
      </c>
      <c r="BF1791" t="s">
        <v>60</v>
      </c>
      <c r="BG1791" s="52">
        <v>0</v>
      </c>
    </row>
    <row r="1792" spans="1:59" x14ac:dyDescent="0.2">
      <c r="A1792" s="6">
        <v>46065</v>
      </c>
      <c r="B1792" s="12">
        <v>149.93</v>
      </c>
      <c r="C1792" s="12">
        <v>180.63300000000001</v>
      </c>
      <c r="D1792" s="12">
        <v>109.9742</v>
      </c>
      <c r="E1792" s="12">
        <v>45.274999999999999</v>
      </c>
      <c r="F1792" s="12">
        <v>217.69</v>
      </c>
      <c r="G1792" s="12">
        <v>9.2672000000000008</v>
      </c>
      <c r="H1792" s="12">
        <v>28.777100000000001</v>
      </c>
      <c r="I1792" s="12">
        <v>67.382599999999996</v>
      </c>
      <c r="J1792" s="12">
        <v>18.260000000000002</v>
      </c>
      <c r="K1792" s="12">
        <v>90.964600000000004</v>
      </c>
      <c r="L1792" s="12">
        <v>63.08</v>
      </c>
      <c r="M1792" s="12">
        <v>69.8</v>
      </c>
      <c r="O1792" s="6">
        <v>46065</v>
      </c>
      <c r="P1792" s="7">
        <f t="shared" si="408"/>
        <v>-3.0219733738791776E-2</v>
      </c>
      <c r="Q1792" s="7">
        <f t="shared" si="409"/>
        <v>-1.8576555391540135E-2</v>
      </c>
      <c r="R1792" s="7">
        <f t="shared" si="410"/>
        <v>-3.4222143060929412E-3</v>
      </c>
      <c r="S1792" s="7">
        <f t="shared" si="411"/>
        <v>-3.7749980880201164E-2</v>
      </c>
      <c r="T1792" s="7">
        <f t="shared" si="412"/>
        <v>-7.870093241013577E-3</v>
      </c>
      <c r="U1792" s="7">
        <f t="shared" si="413"/>
        <v>-5.2487117063897741E-2</v>
      </c>
      <c r="V1792" s="7">
        <f t="shared" si="414"/>
        <v>-1.4379851378733403E-2</v>
      </c>
      <c r="W1792" s="7">
        <f t="shared" si="415"/>
        <v>-3.0803228228464281E-2</v>
      </c>
      <c r="X1792" s="7">
        <f t="shared" si="416"/>
        <v>2.7419814273059243E-3</v>
      </c>
      <c r="Y1792" s="7">
        <f t="shared" si="417"/>
        <v>0</v>
      </c>
      <c r="Z1792" s="7">
        <v>-1.5569E-2</v>
      </c>
      <c r="AA1792" s="7">
        <f t="shared" si="418"/>
        <v>-2.6901841263391405E-2</v>
      </c>
      <c r="AB1792" s="7">
        <f t="shared" si="419"/>
        <v>-2.4343121096931944E-2</v>
      </c>
      <c r="AE1792" s="6">
        <v>46065</v>
      </c>
      <c r="AF1792" s="7">
        <v>20.82</v>
      </c>
      <c r="AG1792" s="7">
        <v>42</v>
      </c>
      <c r="AH1792" s="7">
        <v>68.569999999999993</v>
      </c>
      <c r="AI1792" s="7">
        <f t="shared" si="405"/>
        <v>6.7199999999999989</v>
      </c>
      <c r="AJ1792" s="7">
        <v>3.43</v>
      </c>
      <c r="AK1792" s="7">
        <v>32.994</v>
      </c>
      <c r="AL1792" s="7">
        <f t="shared" si="406"/>
        <v>29.564</v>
      </c>
      <c r="AM1792" s="7">
        <v>3.64</v>
      </c>
      <c r="AN1792" s="7">
        <v>3.47</v>
      </c>
      <c r="AO1792" s="7">
        <v>4.09</v>
      </c>
      <c r="AP1792" s="7">
        <f t="shared" si="407"/>
        <v>0.61999999999999966</v>
      </c>
      <c r="AQ1792" s="7">
        <v>2.29</v>
      </c>
      <c r="AR1792" s="7">
        <v>117.5376</v>
      </c>
      <c r="AS1792" s="7">
        <v>4923.7002000000002</v>
      </c>
      <c r="AT1792" s="14">
        <v>326.03100000000001</v>
      </c>
      <c r="AU1792" s="14">
        <v>101.6781</v>
      </c>
      <c r="AV1792" s="14">
        <v>52.9</v>
      </c>
      <c r="AY1792" s="6">
        <v>46065</v>
      </c>
      <c r="AZ1792" s="12">
        <v>0</v>
      </c>
      <c r="BA1792" s="12">
        <v>0</v>
      </c>
      <c r="BB1792" s="12">
        <v>0</v>
      </c>
      <c r="BE1792" s="6">
        <v>46065</v>
      </c>
      <c r="BF1792" t="s">
        <v>60</v>
      </c>
      <c r="BG1792" s="52">
        <v>0</v>
      </c>
    </row>
    <row r="1793" spans="1:59" x14ac:dyDescent="0.2">
      <c r="A1793" s="6">
        <v>46066</v>
      </c>
      <c r="B1793" s="12">
        <v>148.44999999999999</v>
      </c>
      <c r="C1793" s="12">
        <v>181.96</v>
      </c>
      <c r="D1793" s="12">
        <v>110.56950000000001</v>
      </c>
      <c r="E1793" s="12">
        <v>45.8523</v>
      </c>
      <c r="F1793" s="12">
        <v>220.79</v>
      </c>
      <c r="G1793" s="12">
        <v>9.3470999999999993</v>
      </c>
      <c r="H1793" s="12">
        <v>29.9693</v>
      </c>
      <c r="I1793" s="12">
        <v>70.106899999999996</v>
      </c>
      <c r="J1793" s="12">
        <v>18.75</v>
      </c>
      <c r="K1793" s="12">
        <v>91.004400000000004</v>
      </c>
      <c r="L1793" s="12">
        <v>63.05</v>
      </c>
      <c r="M1793" s="12">
        <v>69.959999999999994</v>
      </c>
      <c r="O1793" s="6">
        <v>46066</v>
      </c>
      <c r="P1793" s="7">
        <f t="shared" si="408"/>
        <v>-9.9203172970431571E-3</v>
      </c>
      <c r="Q1793" s="7">
        <f t="shared" si="409"/>
        <v>7.3195341584694753E-3</v>
      </c>
      <c r="R1793" s="7">
        <f t="shared" si="410"/>
        <v>5.3984896940537158E-3</v>
      </c>
      <c r="S1793" s="7">
        <f t="shared" si="411"/>
        <v>1.2670357251727852E-2</v>
      </c>
      <c r="T1793" s="7">
        <f t="shared" si="412"/>
        <v>1.4139991109406343E-2</v>
      </c>
      <c r="U1793" s="7">
        <f t="shared" si="413"/>
        <v>8.5848504339437245E-3</v>
      </c>
      <c r="V1793" s="7">
        <f t="shared" si="414"/>
        <v>4.0593592403366026E-2</v>
      </c>
      <c r="W1793" s="7">
        <f t="shared" si="415"/>
        <v>3.9634395657891543E-2</v>
      </c>
      <c r="X1793" s="7">
        <f t="shared" si="416"/>
        <v>2.6480877249597246E-2</v>
      </c>
      <c r="Y1793" s="7">
        <f t="shared" si="417"/>
        <v>4.3743715286283859E-4</v>
      </c>
      <c r="Z1793" s="7">
        <v>7.0399999999999998E-4</v>
      </c>
      <c r="AA1793" s="7">
        <f t="shared" si="418"/>
        <v>-4.7569968390913392E-4</v>
      </c>
      <c r="AB1793" s="7">
        <f t="shared" si="419"/>
        <v>2.2896403820744388E-3</v>
      </c>
      <c r="AE1793" s="6">
        <v>46066</v>
      </c>
      <c r="AF1793" s="7">
        <v>20.6</v>
      </c>
      <c r="AG1793" s="7">
        <v>42.18</v>
      </c>
      <c r="AH1793" s="7">
        <v>70.099999999999994</v>
      </c>
      <c r="AI1793" s="7">
        <f t="shared" si="405"/>
        <v>6.9099999999999966</v>
      </c>
      <c r="AJ1793" s="7">
        <v>3.24</v>
      </c>
      <c r="AK1793" s="7">
        <v>32.5</v>
      </c>
      <c r="AL1793" s="7">
        <f t="shared" si="406"/>
        <v>29.259999999999998</v>
      </c>
      <c r="AM1793" s="7">
        <v>3.64</v>
      </c>
      <c r="AN1793" s="7">
        <v>3.4</v>
      </c>
      <c r="AO1793" s="7">
        <v>4.04</v>
      </c>
      <c r="AP1793" s="7">
        <f t="shared" si="407"/>
        <v>0.64000000000000012</v>
      </c>
      <c r="AQ1793" s="7">
        <v>2.27</v>
      </c>
      <c r="AR1793" s="7">
        <v>117.5258</v>
      </c>
      <c r="AS1793" s="7">
        <v>5022</v>
      </c>
      <c r="AT1793" s="14">
        <v>326.03100000000001</v>
      </c>
      <c r="AU1793" s="14">
        <v>101.6781</v>
      </c>
      <c r="AV1793" s="14">
        <v>52.9</v>
      </c>
      <c r="AY1793" s="6">
        <v>46066</v>
      </c>
      <c r="AZ1793" s="12">
        <v>0</v>
      </c>
      <c r="BA1793" s="12">
        <v>0</v>
      </c>
      <c r="BB1793" s="12">
        <v>0</v>
      </c>
      <c r="BE1793" s="6">
        <v>46066</v>
      </c>
      <c r="BF1793" t="s">
        <v>60</v>
      </c>
      <c r="BG1793" s="52">
        <v>0</v>
      </c>
    </row>
    <row r="1794" spans="1:59" x14ac:dyDescent="0.2">
      <c r="A1794" s="6">
        <v>46070</v>
      </c>
      <c r="B1794" s="12">
        <v>146.19</v>
      </c>
      <c r="C1794" s="12">
        <v>180.55</v>
      </c>
      <c r="D1794" s="12">
        <v>107.94</v>
      </c>
      <c r="E1794" s="12">
        <v>45.722900000000003</v>
      </c>
      <c r="F1794" s="12">
        <v>219.01</v>
      </c>
      <c r="G1794" s="12">
        <v>8.7578999999999994</v>
      </c>
      <c r="H1794" s="12">
        <v>30.550899999999999</v>
      </c>
      <c r="I1794" s="12">
        <v>69.619699999999995</v>
      </c>
      <c r="J1794" s="12">
        <v>18.61</v>
      </c>
      <c r="K1794" s="12">
        <v>91.014300000000006</v>
      </c>
      <c r="L1794" s="12">
        <v>62.53</v>
      </c>
      <c r="M1794" s="12">
        <v>69.77</v>
      </c>
      <c r="O1794" s="6">
        <v>46070</v>
      </c>
      <c r="P1794" s="7">
        <f t="shared" si="408"/>
        <v>-1.5341055686244231E-2</v>
      </c>
      <c r="Q1794" s="7">
        <f t="shared" si="409"/>
        <v>-7.779134978336529E-3</v>
      </c>
      <c r="R1794" s="7">
        <f t="shared" si="410"/>
        <v>-2.4068765331340967E-2</v>
      </c>
      <c r="S1794" s="7">
        <f t="shared" si="411"/>
        <v>-2.8260945348614879E-3</v>
      </c>
      <c r="T1794" s="7">
        <f t="shared" si="412"/>
        <v>-8.0946326477758807E-3</v>
      </c>
      <c r="U1794" s="7">
        <f t="shared" si="413"/>
        <v>-6.5109984581068953E-2</v>
      </c>
      <c r="V1794" s="7">
        <f t="shared" si="414"/>
        <v>1.9220620719693483E-2</v>
      </c>
      <c r="W1794" s="7">
        <f t="shared" si="415"/>
        <v>-6.9736467422438463E-3</v>
      </c>
      <c r="X1794" s="7">
        <f t="shared" si="416"/>
        <v>-7.4946817622604991E-3</v>
      </c>
      <c r="Y1794" s="7">
        <f t="shared" si="417"/>
        <v>1.0878003204913673E-4</v>
      </c>
      <c r="Z1794" s="7">
        <v>1.6119999999999999E-3</v>
      </c>
      <c r="AA1794" s="7">
        <f t="shared" si="418"/>
        <v>-8.2816208317219864E-3</v>
      </c>
      <c r="AB1794" s="7">
        <f t="shared" si="419"/>
        <v>-2.7195321992560884E-3</v>
      </c>
      <c r="AE1794" s="6">
        <v>46070</v>
      </c>
      <c r="AF1794" s="7">
        <v>20.29</v>
      </c>
      <c r="AG1794" s="7">
        <v>42.54</v>
      </c>
      <c r="AH1794" s="7">
        <v>68.84</v>
      </c>
      <c r="AI1794" s="7">
        <f t="shared" si="405"/>
        <v>7.2399999999999949</v>
      </c>
      <c r="AJ1794" s="7">
        <v>3.13</v>
      </c>
      <c r="AK1794" s="7">
        <v>29.821999999999999</v>
      </c>
      <c r="AL1794" s="7">
        <f t="shared" si="406"/>
        <v>26.692</v>
      </c>
      <c r="AM1794" s="7">
        <v>3.64</v>
      </c>
      <c r="AN1794" s="7">
        <v>3.43</v>
      </c>
      <c r="AO1794" s="7">
        <v>4.05</v>
      </c>
      <c r="AP1794" s="7">
        <f t="shared" si="407"/>
        <v>0.61999999999999966</v>
      </c>
      <c r="AQ1794" s="7">
        <v>2.2599999999999998</v>
      </c>
      <c r="AR1794" s="7">
        <v>117.7375</v>
      </c>
      <c r="AS1794" s="7">
        <v>4882.8999000000003</v>
      </c>
      <c r="AT1794" s="14">
        <v>326.03100000000001</v>
      </c>
      <c r="AU1794" s="14">
        <v>101.6781</v>
      </c>
      <c r="AV1794" s="14">
        <v>52.9</v>
      </c>
      <c r="AY1794" s="6">
        <v>46070</v>
      </c>
      <c r="AZ1794" s="12">
        <v>0</v>
      </c>
      <c r="BA1794" s="12">
        <v>0</v>
      </c>
      <c r="BB1794" s="12">
        <v>0</v>
      </c>
      <c r="BE1794" s="6">
        <v>46070</v>
      </c>
      <c r="BF1794" t="s">
        <v>60</v>
      </c>
      <c r="BG1794" s="52">
        <v>0</v>
      </c>
    </row>
    <row r="1795" spans="1:59" x14ac:dyDescent="0.2">
      <c r="A1795" s="6">
        <v>46071</v>
      </c>
      <c r="B1795" s="12">
        <v>150.68</v>
      </c>
      <c r="C1795" s="12">
        <v>183.87</v>
      </c>
      <c r="D1795" s="12">
        <v>110.52</v>
      </c>
      <c r="E1795" s="12">
        <v>46.8874</v>
      </c>
      <c r="F1795" s="12">
        <v>223.72</v>
      </c>
      <c r="G1795" s="12">
        <v>9.5368999999999993</v>
      </c>
      <c r="H1795" s="12">
        <v>32.256799999999998</v>
      </c>
      <c r="I1795" s="12">
        <v>70.335599999999999</v>
      </c>
      <c r="J1795" s="12">
        <v>18.86</v>
      </c>
      <c r="K1795" s="12">
        <v>91.024299999999997</v>
      </c>
      <c r="L1795" s="12">
        <v>65.33</v>
      </c>
      <c r="M1795" s="12">
        <v>71.78</v>
      </c>
      <c r="O1795" s="6">
        <v>46071</v>
      </c>
      <c r="P1795" s="7">
        <f t="shared" si="408"/>
        <v>3.025123730031596E-2</v>
      </c>
      <c r="Q1795" s="7">
        <f t="shared" si="409"/>
        <v>1.8221238442283322E-2</v>
      </c>
      <c r="R1795" s="7">
        <f t="shared" si="410"/>
        <v>2.3620982864718969E-2</v>
      </c>
      <c r="S1795" s="7">
        <f t="shared" si="411"/>
        <v>2.5149716154791866E-2</v>
      </c>
      <c r="T1795" s="7">
        <f t="shared" si="412"/>
        <v>2.1277879078911866E-2</v>
      </c>
      <c r="U1795" s="7">
        <f t="shared" si="413"/>
        <v>8.5212334882163232E-2</v>
      </c>
      <c r="V1795" s="7">
        <f t="shared" si="414"/>
        <v>5.4334728643180348E-2</v>
      </c>
      <c r="W1795" s="7">
        <f t="shared" si="415"/>
        <v>1.023049850938423E-2</v>
      </c>
      <c r="X1795" s="7">
        <f t="shared" si="416"/>
        <v>1.3344206551152132E-2</v>
      </c>
      <c r="Y1795" s="7">
        <f t="shared" si="417"/>
        <v>1.0986680857846229E-4</v>
      </c>
      <c r="Z1795" s="7">
        <v>5.025E-3</v>
      </c>
      <c r="AA1795" s="7">
        <f t="shared" si="418"/>
        <v>4.3804907273452459E-2</v>
      </c>
      <c r="AB1795" s="7">
        <f t="shared" si="419"/>
        <v>2.8401767768315978E-2</v>
      </c>
      <c r="AE1795" s="6">
        <v>46071</v>
      </c>
      <c r="AF1795" s="7">
        <v>19.62</v>
      </c>
      <c r="AG1795" s="7">
        <v>51.49</v>
      </c>
      <c r="AH1795" s="7">
        <v>64.19</v>
      </c>
      <c r="AI1795" s="7">
        <f t="shared" si="405"/>
        <v>6.4500000000000028</v>
      </c>
      <c r="AJ1795" s="7">
        <v>2.98</v>
      </c>
      <c r="AK1795" s="7">
        <v>31.481000000000002</v>
      </c>
      <c r="AL1795" s="7">
        <f t="shared" si="406"/>
        <v>28.501000000000001</v>
      </c>
      <c r="AM1795" s="7">
        <v>3.64</v>
      </c>
      <c r="AN1795" s="7">
        <v>3.47</v>
      </c>
      <c r="AO1795" s="7">
        <v>4.09</v>
      </c>
      <c r="AP1795" s="7">
        <f t="shared" si="407"/>
        <v>0.61999999999999966</v>
      </c>
      <c r="AQ1795" s="7">
        <v>2.29</v>
      </c>
      <c r="AR1795" s="7">
        <v>117.8426</v>
      </c>
      <c r="AS1795" s="7">
        <v>4986.5</v>
      </c>
      <c r="AT1795" s="14">
        <v>326.03100000000001</v>
      </c>
      <c r="AU1795" s="14">
        <v>101.6781</v>
      </c>
      <c r="AV1795" s="14">
        <v>52.9</v>
      </c>
      <c r="AY1795" s="6">
        <v>46071</v>
      </c>
      <c r="AZ1795" s="12">
        <v>0</v>
      </c>
      <c r="BA1795" s="12">
        <v>0</v>
      </c>
      <c r="BB1795" s="12">
        <v>0</v>
      </c>
      <c r="BE1795" s="6">
        <v>46071</v>
      </c>
      <c r="BF1795" t="s">
        <v>60</v>
      </c>
      <c r="BG1795" s="52">
        <v>0</v>
      </c>
    </row>
    <row r="1796" spans="1:59" x14ac:dyDescent="0.2">
      <c r="A1796" s="6">
        <v>46072</v>
      </c>
      <c r="B1796" s="12">
        <v>150.97</v>
      </c>
      <c r="C1796" s="12">
        <v>184.78</v>
      </c>
      <c r="D1796" s="12">
        <v>111.59</v>
      </c>
      <c r="E1796" s="12">
        <v>51.286499999999997</v>
      </c>
      <c r="F1796" s="12">
        <v>226.19</v>
      </c>
      <c r="G1796" s="12">
        <v>9.8764000000000003</v>
      </c>
      <c r="H1796" s="12">
        <v>32.780200000000001</v>
      </c>
      <c r="I1796" s="12">
        <v>72.025899999999993</v>
      </c>
      <c r="J1796" s="12">
        <v>18.899999999999999</v>
      </c>
      <c r="K1796" s="12">
        <v>91.024299999999997</v>
      </c>
      <c r="L1796" s="12">
        <v>66.66</v>
      </c>
      <c r="M1796" s="12">
        <v>73.17</v>
      </c>
      <c r="O1796" s="6">
        <v>46072</v>
      </c>
      <c r="P1796" s="7">
        <f t="shared" si="408"/>
        <v>1.9227587558043417E-3</v>
      </c>
      <c r="Q1796" s="7">
        <f t="shared" si="409"/>
        <v>4.9369420768489904E-3</v>
      </c>
      <c r="R1796" s="7">
        <f t="shared" si="410"/>
        <v>9.6349401423941779E-3</v>
      </c>
      <c r="S1796" s="7">
        <f t="shared" si="411"/>
        <v>8.9678577008736909E-2</v>
      </c>
      <c r="T1796" s="7">
        <f t="shared" si="412"/>
        <v>1.0980084086502662E-2</v>
      </c>
      <c r="U1796" s="7">
        <f t="shared" si="413"/>
        <v>3.4979587826173802E-2</v>
      </c>
      <c r="V1796" s="7">
        <f t="shared" si="414"/>
        <v>1.6095800849689326E-2</v>
      </c>
      <c r="W1796" s="7">
        <f t="shared" si="415"/>
        <v>2.3747704776936589E-2</v>
      </c>
      <c r="X1796" s="7">
        <f t="shared" si="416"/>
        <v>2.118644860285155E-3</v>
      </c>
      <c r="Y1796" s="7">
        <f t="shared" si="417"/>
        <v>0</v>
      </c>
      <c r="Z1796" s="7">
        <v>-2.6410000000000001E-3</v>
      </c>
      <c r="AA1796" s="7">
        <f t="shared" si="418"/>
        <v>2.015372402693473E-2</v>
      </c>
      <c r="AB1796" s="7">
        <f t="shared" si="419"/>
        <v>1.9179615176477507E-2</v>
      </c>
      <c r="AE1796" s="6">
        <v>46072</v>
      </c>
      <c r="AF1796" s="7">
        <v>20.23</v>
      </c>
      <c r="AG1796" s="7">
        <v>56.73</v>
      </c>
      <c r="AH1796" s="7">
        <v>68.03</v>
      </c>
      <c r="AI1796" s="7">
        <f t="shared" ref="AI1796:AI1826" si="420">IF(AND(M1796&lt;&gt;"",L1796&lt;&gt;""),M1796-L1796,"")</f>
        <v>6.5100000000000051</v>
      </c>
      <c r="AJ1796" s="7">
        <v>3.09</v>
      </c>
      <c r="AK1796" s="7">
        <v>33.523000000000003</v>
      </c>
      <c r="AL1796" s="7">
        <f t="shared" ref="AL1796:AL1859" si="421">IF(AND(AK1796&lt;&gt;"",AJ1796&lt;&gt;""),AK1796-AJ1796,"")</f>
        <v>30.433000000000003</v>
      </c>
      <c r="AM1796" s="7">
        <v>3.64</v>
      </c>
      <c r="AN1796" s="7">
        <v>3.47</v>
      </c>
      <c r="AO1796" s="7">
        <v>4.08</v>
      </c>
      <c r="AP1796" s="7">
        <f t="shared" ref="AP1796:AP1859" si="422">IF(AND(AO1796&lt;&gt;"",AN1796&lt;&gt;""),AO1796-AN1796,"")</f>
        <v>0.60999999999999988</v>
      </c>
      <c r="AQ1796" s="7">
        <v>2.29</v>
      </c>
      <c r="AR1796" s="7">
        <v>118.2354</v>
      </c>
      <c r="AS1796" s="7">
        <v>4975.8999000000003</v>
      </c>
      <c r="AT1796" s="14">
        <v>326.03100000000001</v>
      </c>
      <c r="AU1796" s="14">
        <v>101.6781</v>
      </c>
      <c r="AV1796" s="14">
        <v>52.9</v>
      </c>
      <c r="AY1796" s="6">
        <v>46072</v>
      </c>
      <c r="AZ1796" s="12">
        <v>1</v>
      </c>
      <c r="BA1796" s="12">
        <v>0</v>
      </c>
      <c r="BB1796" s="12">
        <v>0</v>
      </c>
      <c r="BE1796" s="6">
        <v>46072</v>
      </c>
      <c r="BF1796" t="s">
        <v>60</v>
      </c>
      <c r="BG1796" s="52">
        <v>0</v>
      </c>
    </row>
    <row r="1797" spans="1:59" x14ac:dyDescent="0.2">
      <c r="A1797" s="6">
        <v>46073</v>
      </c>
      <c r="B1797" s="12">
        <v>147.28</v>
      </c>
      <c r="C1797" s="12">
        <v>183.93</v>
      </c>
      <c r="D1797" s="12">
        <v>110.53</v>
      </c>
      <c r="E1797" s="12">
        <v>51.594999999999999</v>
      </c>
      <c r="F1797" s="12">
        <v>226.47</v>
      </c>
      <c r="G1797" s="12">
        <v>9.6767000000000003</v>
      </c>
      <c r="H1797" s="12">
        <v>33.652500000000003</v>
      </c>
      <c r="I1797" s="12">
        <v>71.250399999999999</v>
      </c>
      <c r="J1797" s="12">
        <v>18.98</v>
      </c>
      <c r="K1797" s="12">
        <v>91.054100000000005</v>
      </c>
      <c r="L1797" s="12">
        <v>66.69</v>
      </c>
      <c r="M1797" s="12">
        <v>72.75</v>
      </c>
      <c r="O1797" s="6">
        <v>46073</v>
      </c>
      <c r="P1797" s="7">
        <f t="shared" ref="P1797:P1826" si="423">IF(AND(B1797&lt;&gt;"",B1796&lt;&gt;""),LN(B1797/B1796),"")</f>
        <v>-2.4745604654822183E-2</v>
      </c>
      <c r="Q1797" s="7">
        <f t="shared" ref="Q1797:Q1826" si="424">IF(AND(C1797&lt;&gt;"",C1796&lt;&gt;""),LN(C1797/C1796),"")</f>
        <v>-4.6106777998928339E-3</v>
      </c>
      <c r="R1797" s="7">
        <f t="shared" ref="R1797:R1826" si="425">IF(AND(D1797&lt;&gt;"",D1796&lt;&gt;""),LN(D1797/D1796),"")</f>
        <v>-9.5444628747458956E-3</v>
      </c>
      <c r="S1797" s="7">
        <f t="shared" ref="S1797:S1826" si="426">IF(AND(E1797&lt;&gt;"",E1796&lt;&gt;""),LN(E1797/E1796),"")</f>
        <v>5.997208917805516E-3</v>
      </c>
      <c r="T1797" s="7">
        <f t="shared" ref="T1797:T1826" si="427">IF(AND(F1797&lt;&gt;"",F1796&lt;&gt;""),LN(F1797/F1796),"")</f>
        <v>1.2371317797533468E-3</v>
      </c>
      <c r="U1797" s="7">
        <f t="shared" ref="U1797:U1826" si="428">IF(AND(G1797&lt;&gt;"",G1796&lt;&gt;""),LN(G1797/G1796),"")</f>
        <v>-2.0427138815500182E-2</v>
      </c>
      <c r="V1797" s="7">
        <f t="shared" ref="V1797:V1826" si="429">IF(AND(H1797&lt;&gt;"",H1796&lt;&gt;""),LN(H1797/H1796),"")</f>
        <v>2.6262672957771269E-2</v>
      </c>
      <c r="W1797" s="7">
        <f t="shared" ref="W1797:W1826" si="430">IF(AND(I1797&lt;&gt;"",I1796&lt;&gt;""),LN(I1797/I1796),"")</f>
        <v>-1.0825343385661735E-2</v>
      </c>
      <c r="X1797" s="7">
        <f t="shared" ref="X1797:X1826" si="431">IF(AND(J1797&lt;&gt;"",J1796&lt;&gt;""),LN(J1797/J1796),"")</f>
        <v>4.2238711161852434E-3</v>
      </c>
      <c r="Y1797" s="7">
        <f t="shared" ref="Y1797:Y1826" si="432">IF(AND(K1797&lt;&gt;"",K1796&lt;&gt;""),LN(K1797/K1796),"")</f>
        <v>3.2733152604681298E-4</v>
      </c>
      <c r="Z1797" s="7">
        <v>7.2059999999999997E-3</v>
      </c>
      <c r="AA1797" s="7">
        <f t="shared" ref="AA1797:AA1826" si="433">IF(AND(L1797&lt;&gt;"",L1796&lt;&gt;""),LN(L1797/L1796),"")</f>
        <v>4.4994376462123456E-4</v>
      </c>
      <c r="AB1797" s="7">
        <f t="shared" ref="AB1797:AB1826" si="434">IF(AND(M1797&lt;&gt;"",M1796&lt;&gt;""),LN(M1797/M1796),"")</f>
        <v>-5.7565948443367449E-3</v>
      </c>
      <c r="AE1797" s="6">
        <v>46073</v>
      </c>
      <c r="AF1797" s="7">
        <v>19.09</v>
      </c>
      <c r="AG1797" s="7">
        <v>56.12</v>
      </c>
      <c r="AH1797" s="7">
        <v>64.27</v>
      </c>
      <c r="AI1797" s="7">
        <f t="shared" si="420"/>
        <v>6.0600000000000023</v>
      </c>
      <c r="AJ1797" s="7">
        <v>3.15</v>
      </c>
      <c r="AK1797" s="7">
        <v>32.029000000000003</v>
      </c>
      <c r="AL1797" s="7">
        <f t="shared" si="421"/>
        <v>28.879000000000005</v>
      </c>
      <c r="AM1797" s="7">
        <v>3.64</v>
      </c>
      <c r="AN1797" s="7">
        <v>3.48</v>
      </c>
      <c r="AO1797" s="7">
        <v>4.08</v>
      </c>
      <c r="AP1797" s="7">
        <f t="shared" si="422"/>
        <v>0.60000000000000009</v>
      </c>
      <c r="AQ1797" s="7">
        <v>2.2799999999999998</v>
      </c>
      <c r="AR1797" s="7">
        <v>117.99169999999999</v>
      </c>
      <c r="AS1797" s="7">
        <v>5059.2997999999998</v>
      </c>
      <c r="AT1797" s="14">
        <v>326.03100000000001</v>
      </c>
      <c r="AU1797" s="14">
        <v>101.6781</v>
      </c>
      <c r="AV1797" s="14">
        <v>52.9</v>
      </c>
      <c r="AY1797" s="6">
        <v>46073</v>
      </c>
      <c r="AZ1797" s="12">
        <v>1</v>
      </c>
      <c r="BA1797" s="12">
        <v>0</v>
      </c>
      <c r="BB1797" s="12">
        <v>0</v>
      </c>
      <c r="BE1797" s="6">
        <v>46073</v>
      </c>
      <c r="BF1797" t="s">
        <v>60</v>
      </c>
      <c r="BG1797" s="52">
        <v>0</v>
      </c>
    </row>
    <row r="1798" spans="1:59" x14ac:dyDescent="0.2">
      <c r="A1798" s="6">
        <v>46076</v>
      </c>
      <c r="B1798" s="12">
        <v>150.76</v>
      </c>
      <c r="C1798" s="12">
        <v>184.91</v>
      </c>
      <c r="D1798" s="12">
        <v>109.88</v>
      </c>
      <c r="E1798" s="12">
        <v>52.182200000000002</v>
      </c>
      <c r="F1798" s="12">
        <v>223.35</v>
      </c>
      <c r="G1798" s="12">
        <v>9.4169999999999998</v>
      </c>
      <c r="H1798" s="12">
        <v>34.011099999999999</v>
      </c>
      <c r="I1798" s="12">
        <v>71.389600000000002</v>
      </c>
      <c r="J1798" s="12">
        <v>18.82</v>
      </c>
      <c r="K1798" s="12">
        <v>91.054100000000005</v>
      </c>
      <c r="L1798" s="12">
        <v>66.36</v>
      </c>
      <c r="M1798" s="12">
        <v>71.900000000000006</v>
      </c>
      <c r="O1798" s="6">
        <v>46076</v>
      </c>
      <c r="P1798" s="7">
        <f t="shared" si="423"/>
        <v>2.3353631474112114E-2</v>
      </c>
      <c r="Q1798" s="7">
        <f t="shared" si="424"/>
        <v>5.3139697761883931E-3</v>
      </c>
      <c r="R1798" s="7">
        <f t="shared" si="425"/>
        <v>-5.8981160957909812E-3</v>
      </c>
      <c r="S1798" s="7">
        <f t="shared" si="426"/>
        <v>1.1316671999919403E-2</v>
      </c>
      <c r="T1798" s="7">
        <f t="shared" si="427"/>
        <v>-1.3872438021515516E-2</v>
      </c>
      <c r="U1798" s="7">
        <f t="shared" si="428"/>
        <v>-2.7204367546936208E-2</v>
      </c>
      <c r="V1798" s="7">
        <f t="shared" si="429"/>
        <v>1.0599594388358847E-2</v>
      </c>
      <c r="W1798" s="7">
        <f t="shared" si="430"/>
        <v>1.9517673049494067E-3</v>
      </c>
      <c r="X1798" s="7">
        <f t="shared" si="431"/>
        <v>-8.4656590245482388E-3</v>
      </c>
      <c r="Y1798" s="7">
        <f t="shared" si="432"/>
        <v>0</v>
      </c>
      <c r="Z1798" s="7">
        <v>-1.0264000000000001E-2</v>
      </c>
      <c r="AA1798" s="7">
        <f t="shared" si="433"/>
        <v>-4.9605513219710962E-3</v>
      </c>
      <c r="AB1798" s="7">
        <f t="shared" si="434"/>
        <v>-1.1752641324600847E-2</v>
      </c>
      <c r="AE1798" s="6">
        <v>46076</v>
      </c>
      <c r="AF1798" s="7">
        <v>21.01</v>
      </c>
      <c r="AG1798" s="7">
        <v>59.05</v>
      </c>
      <c r="AH1798" s="7">
        <v>68.03</v>
      </c>
      <c r="AI1798" s="7">
        <f t="shared" si="420"/>
        <v>5.5400000000000063</v>
      </c>
      <c r="AJ1798" s="7">
        <v>3.13</v>
      </c>
      <c r="AK1798" s="7">
        <v>31.834</v>
      </c>
      <c r="AL1798" s="7">
        <f t="shared" si="421"/>
        <v>28.704000000000001</v>
      </c>
      <c r="AM1798" s="7">
        <v>3.64</v>
      </c>
      <c r="AN1798" s="7">
        <v>3.43</v>
      </c>
      <c r="AO1798" s="7">
        <v>4.03</v>
      </c>
      <c r="AP1798" s="7">
        <f t="shared" si="422"/>
        <v>0.60000000000000009</v>
      </c>
      <c r="AQ1798" s="7">
        <v>2.2599999999999998</v>
      </c>
      <c r="AR1798" s="7">
        <v>117.9395</v>
      </c>
      <c r="AS1798" s="7">
        <v>5204.7002000000002</v>
      </c>
      <c r="AT1798" s="14">
        <v>326.03100000000001</v>
      </c>
      <c r="AU1798" s="14">
        <v>101.6781</v>
      </c>
      <c r="AV1798" s="14">
        <v>52.9</v>
      </c>
      <c r="AY1798" s="6">
        <v>46076</v>
      </c>
      <c r="AZ1798" s="12">
        <v>1</v>
      </c>
      <c r="BA1798" s="12">
        <v>0</v>
      </c>
      <c r="BB1798" s="12">
        <v>0</v>
      </c>
      <c r="BE1798" s="6">
        <v>46076</v>
      </c>
      <c r="BF1798" t="s">
        <v>60</v>
      </c>
      <c r="BG1798" s="52">
        <v>0</v>
      </c>
    </row>
    <row r="1799" spans="1:59" x14ac:dyDescent="0.2">
      <c r="A1799" s="6">
        <v>46077</v>
      </c>
      <c r="B1799" s="12">
        <v>149.26</v>
      </c>
      <c r="C1799" s="12">
        <v>185.34</v>
      </c>
      <c r="D1799" s="12">
        <v>110.59</v>
      </c>
      <c r="E1799" s="12">
        <v>51.704500000000003</v>
      </c>
      <c r="F1799" s="12">
        <v>220.96</v>
      </c>
      <c r="G1799" s="12">
        <v>9.3371999999999993</v>
      </c>
      <c r="H1799" s="12">
        <v>35.397100000000002</v>
      </c>
      <c r="I1799" s="12">
        <v>72.950599999999994</v>
      </c>
      <c r="J1799" s="12">
        <v>18.8</v>
      </c>
      <c r="K1799" s="12">
        <v>91.073999999999998</v>
      </c>
      <c r="L1799" s="12">
        <v>65.62</v>
      </c>
      <c r="M1799" s="12">
        <v>71.209999999999994</v>
      </c>
      <c r="O1799" s="6">
        <v>46077</v>
      </c>
      <c r="P1799" s="7">
        <f t="shared" si="423"/>
        <v>-9.9994166956933524E-3</v>
      </c>
      <c r="Q1799" s="7">
        <f t="shared" si="424"/>
        <v>2.322755939650509E-3</v>
      </c>
      <c r="R1799" s="7">
        <f t="shared" si="425"/>
        <v>6.4408078601956038E-3</v>
      </c>
      <c r="S1799" s="7">
        <f t="shared" si="426"/>
        <v>-9.1966222220728616E-3</v>
      </c>
      <c r="T1799" s="7">
        <f t="shared" si="427"/>
        <v>-1.0758358137145638E-2</v>
      </c>
      <c r="U1799" s="7">
        <f t="shared" si="428"/>
        <v>-8.5101450991785788E-3</v>
      </c>
      <c r="V1799" s="7">
        <f t="shared" si="429"/>
        <v>3.9942953955603433E-2</v>
      </c>
      <c r="W1799" s="7">
        <f t="shared" si="430"/>
        <v>2.1630299273447319E-2</v>
      </c>
      <c r="X1799" s="7">
        <f t="shared" si="431"/>
        <v>-1.0632643213300003E-3</v>
      </c>
      <c r="Y1799" s="7">
        <f t="shared" si="432"/>
        <v>2.1852750980424132E-4</v>
      </c>
      <c r="Z1799" s="7">
        <v>7.2420000000000002E-3</v>
      </c>
      <c r="AA1799" s="7">
        <f t="shared" si="433"/>
        <v>-1.1213937789288126E-2</v>
      </c>
      <c r="AB1799" s="7">
        <f t="shared" si="434"/>
        <v>-9.6430067329677308E-3</v>
      </c>
      <c r="AE1799" s="6">
        <v>46077</v>
      </c>
      <c r="AF1799" s="7">
        <v>19.55</v>
      </c>
      <c r="AG1799" s="7">
        <v>58.82</v>
      </c>
      <c r="AH1799" s="7">
        <v>65.27</v>
      </c>
      <c r="AI1799" s="7">
        <f t="shared" si="420"/>
        <v>5.5899999999999892</v>
      </c>
      <c r="AJ1799" s="7">
        <v>2.99</v>
      </c>
      <c r="AK1799" s="7">
        <v>30.890999999999998</v>
      </c>
      <c r="AL1799" s="7">
        <f t="shared" si="421"/>
        <v>27.900999999999996</v>
      </c>
      <c r="AM1799" s="7">
        <v>3.64</v>
      </c>
      <c r="AN1799" s="7">
        <v>3.43</v>
      </c>
      <c r="AO1799" s="7">
        <v>4.04</v>
      </c>
      <c r="AP1799" s="7">
        <f t="shared" si="422"/>
        <v>0.60999999999999988</v>
      </c>
      <c r="AQ1799" s="7">
        <v>2.2599999999999998</v>
      </c>
      <c r="AR1799" s="7">
        <v>117.94629999999999</v>
      </c>
      <c r="AS1799" s="7">
        <v>5155.7997999999998</v>
      </c>
      <c r="AT1799" s="14">
        <v>326.03100000000001</v>
      </c>
      <c r="AU1799" s="14">
        <v>101.6781</v>
      </c>
      <c r="AV1799" s="14">
        <v>52.9</v>
      </c>
      <c r="AY1799" s="6">
        <v>46077</v>
      </c>
      <c r="AZ1799" s="12">
        <v>1</v>
      </c>
      <c r="BA1799" s="12">
        <v>0</v>
      </c>
      <c r="BB1799" s="12">
        <v>0</v>
      </c>
      <c r="BE1799" s="6">
        <v>46077</v>
      </c>
      <c r="BF1799" t="s">
        <v>60</v>
      </c>
      <c r="BG1799" s="52">
        <v>0</v>
      </c>
    </row>
    <row r="1800" spans="1:59" x14ac:dyDescent="0.2">
      <c r="A1800" s="6">
        <v>46078</v>
      </c>
      <c r="B1800" s="12">
        <v>149.06</v>
      </c>
      <c r="C1800" s="12">
        <v>184.22</v>
      </c>
      <c r="D1800" s="12">
        <v>110.01</v>
      </c>
      <c r="E1800" s="12">
        <v>50.699300000000001</v>
      </c>
      <c r="F1800" s="12">
        <v>220.68</v>
      </c>
      <c r="G1800" s="12">
        <v>9.2972000000000001</v>
      </c>
      <c r="H1800" s="12">
        <v>35.338999999999999</v>
      </c>
      <c r="I1800" s="12">
        <v>73.378100000000003</v>
      </c>
      <c r="J1800" s="12">
        <v>18.59</v>
      </c>
      <c r="K1800" s="12">
        <v>91.0839</v>
      </c>
      <c r="L1800" s="12">
        <v>65.3</v>
      </c>
      <c r="M1800" s="12">
        <v>70.69</v>
      </c>
      <c r="O1800" s="6">
        <v>46078</v>
      </c>
      <c r="P1800" s="7">
        <f t="shared" si="423"/>
        <v>-1.3408422496935118E-3</v>
      </c>
      <c r="Q1800" s="7">
        <f t="shared" si="424"/>
        <v>-6.0612805984558661E-3</v>
      </c>
      <c r="R1800" s="7">
        <f t="shared" si="425"/>
        <v>-5.2583983359242737E-3</v>
      </c>
      <c r="S1800" s="7">
        <f t="shared" si="426"/>
        <v>-1.9632714549814537E-2</v>
      </c>
      <c r="T1800" s="7">
        <f t="shared" si="427"/>
        <v>-1.2680012567519933E-3</v>
      </c>
      <c r="U1800" s="7">
        <f t="shared" si="428"/>
        <v>-4.2931418706124644E-3</v>
      </c>
      <c r="V1800" s="7">
        <f t="shared" si="429"/>
        <v>-1.6427259366991935E-3</v>
      </c>
      <c r="W1800" s="7">
        <f t="shared" si="430"/>
        <v>5.8430262316394848E-3</v>
      </c>
      <c r="X1800" s="7">
        <f t="shared" si="431"/>
        <v>-1.123306810255096E-2</v>
      </c>
      <c r="Y1800" s="7">
        <f t="shared" si="432"/>
        <v>1.0869690537438277E-4</v>
      </c>
      <c r="Z1800" s="7">
        <v>8.4030000000000007E-3</v>
      </c>
      <c r="AA1800" s="7">
        <f t="shared" si="433"/>
        <v>-4.8884912505703579E-3</v>
      </c>
      <c r="AB1800" s="7">
        <f t="shared" si="434"/>
        <v>-7.3291378111707056E-3</v>
      </c>
      <c r="AE1800" s="6">
        <v>46078</v>
      </c>
      <c r="AF1800" s="7">
        <v>17.93</v>
      </c>
      <c r="AG1800" s="7">
        <v>58.97</v>
      </c>
      <c r="AH1800" s="7">
        <v>62.43</v>
      </c>
      <c r="AI1800" s="7">
        <f t="shared" si="420"/>
        <v>5.3900000000000006</v>
      </c>
      <c r="AJ1800" s="7">
        <v>3.02</v>
      </c>
      <c r="AK1800" s="7">
        <v>31.05</v>
      </c>
      <c r="AL1800" s="7">
        <f t="shared" si="421"/>
        <v>28.03</v>
      </c>
      <c r="AM1800" s="7">
        <v>3.64</v>
      </c>
      <c r="AN1800" s="7">
        <v>3.45</v>
      </c>
      <c r="AO1800" s="7">
        <v>4.05</v>
      </c>
      <c r="AP1800" s="7">
        <f t="shared" si="422"/>
        <v>0.59999999999999964</v>
      </c>
      <c r="AQ1800" s="7">
        <v>2.2799999999999998</v>
      </c>
      <c r="AR1800" s="7">
        <v>117.76900000000001</v>
      </c>
      <c r="AS1800" s="7">
        <v>5206.3999000000003</v>
      </c>
      <c r="AT1800" s="14">
        <v>326.03100000000001</v>
      </c>
      <c r="AU1800" s="14">
        <v>101.6781</v>
      </c>
      <c r="AV1800" s="14">
        <v>52.9</v>
      </c>
      <c r="AY1800" s="6">
        <v>46078</v>
      </c>
      <c r="AZ1800" s="12">
        <v>1</v>
      </c>
      <c r="BA1800" s="12">
        <v>0</v>
      </c>
      <c r="BB1800" s="12">
        <v>0</v>
      </c>
      <c r="BE1800" s="6">
        <v>46078</v>
      </c>
      <c r="BF1800" t="s">
        <v>60</v>
      </c>
      <c r="BG1800" s="52">
        <v>0</v>
      </c>
    </row>
    <row r="1801" spans="1:59" x14ac:dyDescent="0.2">
      <c r="A1801" s="6">
        <v>46079</v>
      </c>
      <c r="B1801" s="12">
        <v>148.54</v>
      </c>
      <c r="C1801" s="12">
        <v>184.16</v>
      </c>
      <c r="D1801" s="12">
        <v>110.7</v>
      </c>
      <c r="E1801" s="12">
        <v>51.186999999999998</v>
      </c>
      <c r="F1801" s="12">
        <v>232.51</v>
      </c>
      <c r="G1801" s="12">
        <v>9.4570000000000007</v>
      </c>
      <c r="H1801" s="12">
        <v>36.133800000000001</v>
      </c>
      <c r="I1801" s="12">
        <v>76.569800000000001</v>
      </c>
      <c r="J1801" s="12">
        <v>18.690000000000001</v>
      </c>
      <c r="K1801" s="12">
        <v>91.093900000000005</v>
      </c>
      <c r="L1801" s="12">
        <v>65.099999999999994</v>
      </c>
      <c r="M1801" s="12">
        <v>71.66</v>
      </c>
      <c r="O1801" s="6">
        <v>46079</v>
      </c>
      <c r="P1801" s="7">
        <f t="shared" si="423"/>
        <v>-3.4946272123974613E-3</v>
      </c>
      <c r="Q1801" s="7">
        <f t="shared" si="424"/>
        <v>-3.2575058651702709E-4</v>
      </c>
      <c r="R1801" s="7">
        <f t="shared" si="425"/>
        <v>6.2525689632467766E-3</v>
      </c>
      <c r="S1801" s="7">
        <f t="shared" si="426"/>
        <v>9.5734897601031342E-3</v>
      </c>
      <c r="T1801" s="7">
        <f t="shared" si="427"/>
        <v>5.2219546450933109E-2</v>
      </c>
      <c r="U1801" s="7">
        <f t="shared" si="428"/>
        <v>1.7041928475240154E-2</v>
      </c>
      <c r="V1801" s="7">
        <f t="shared" si="429"/>
        <v>2.2241545439813562E-2</v>
      </c>
      <c r="W1801" s="7">
        <f t="shared" si="430"/>
        <v>4.2577217154465836E-2</v>
      </c>
      <c r="X1801" s="7">
        <f t="shared" si="431"/>
        <v>5.3648197341189261E-3</v>
      </c>
      <c r="Y1801" s="7">
        <f t="shared" si="432"/>
        <v>1.0978286059046784E-4</v>
      </c>
      <c r="Z1801" s="7">
        <v>-5.5700000000000003E-3</v>
      </c>
      <c r="AA1801" s="7">
        <f t="shared" si="433"/>
        <v>-3.0674870678618345E-3</v>
      </c>
      <c r="AB1801" s="7">
        <f t="shared" si="434"/>
        <v>1.3628591693944965E-2</v>
      </c>
      <c r="AE1801" s="6">
        <v>46079</v>
      </c>
      <c r="AF1801" s="7">
        <v>18.63</v>
      </c>
      <c r="AG1801" s="7">
        <v>59.8</v>
      </c>
      <c r="AH1801" s="7">
        <v>63.93</v>
      </c>
      <c r="AI1801" s="7">
        <f t="shared" si="420"/>
        <v>6.5600000000000023</v>
      </c>
      <c r="AJ1801" s="7">
        <v>2.94</v>
      </c>
      <c r="AK1801" s="7">
        <v>32.223999999999997</v>
      </c>
      <c r="AL1801" s="7">
        <f t="shared" si="421"/>
        <v>29.283999999999995</v>
      </c>
      <c r="AM1801" s="7">
        <v>3.64</v>
      </c>
      <c r="AN1801" s="7">
        <v>3.42</v>
      </c>
      <c r="AO1801" s="7">
        <v>4.0199999999999996</v>
      </c>
      <c r="AP1801" s="7">
        <f t="shared" si="422"/>
        <v>0.59999999999999964</v>
      </c>
      <c r="AQ1801" s="7">
        <v>2.2799999999999998</v>
      </c>
      <c r="AR1801" s="7">
        <v>117.9042</v>
      </c>
      <c r="AS1801" s="7">
        <v>5176.5</v>
      </c>
      <c r="AT1801" s="14">
        <v>326.03100000000001</v>
      </c>
      <c r="AU1801" s="14">
        <v>101.6781</v>
      </c>
      <c r="AV1801" s="14">
        <v>52.9</v>
      </c>
      <c r="AY1801" s="6">
        <v>46079</v>
      </c>
      <c r="AZ1801" s="12">
        <v>1</v>
      </c>
      <c r="BA1801" s="12">
        <v>0</v>
      </c>
      <c r="BB1801" s="12">
        <v>0</v>
      </c>
      <c r="BE1801" s="6">
        <v>46079</v>
      </c>
      <c r="BF1801" t="s">
        <v>60</v>
      </c>
      <c r="BG1801" s="52">
        <v>0</v>
      </c>
    </row>
    <row r="1802" spans="1:59" x14ac:dyDescent="0.2">
      <c r="A1802" s="6">
        <v>46080</v>
      </c>
      <c r="B1802" s="12">
        <v>152.5</v>
      </c>
      <c r="C1802" s="12">
        <v>186.76</v>
      </c>
      <c r="D1802" s="12">
        <v>113.46</v>
      </c>
      <c r="E1802" s="12">
        <v>52.8292</v>
      </c>
      <c r="F1802" s="12">
        <v>235.73</v>
      </c>
      <c r="G1802" s="12">
        <v>9.6767000000000003</v>
      </c>
      <c r="H1802" s="12">
        <v>36.783200000000001</v>
      </c>
      <c r="I1802" s="12">
        <v>78.627899999999997</v>
      </c>
      <c r="J1802" s="12">
        <v>18.84</v>
      </c>
      <c r="K1802" s="12">
        <v>91.113799999999998</v>
      </c>
      <c r="L1802" s="12">
        <v>66.959999999999994</v>
      </c>
      <c r="M1802" s="12">
        <v>71.319999999999993</v>
      </c>
      <c r="O1802" s="6">
        <v>46080</v>
      </c>
      <c r="P1802" s="7">
        <f t="shared" si="423"/>
        <v>2.6310313806316068E-2</v>
      </c>
      <c r="Q1802" s="7">
        <f t="shared" si="424"/>
        <v>1.4019425129163696E-2</v>
      </c>
      <c r="R1802" s="7">
        <f t="shared" si="425"/>
        <v>2.4626512183829764E-2</v>
      </c>
      <c r="S1802" s="7">
        <f t="shared" si="426"/>
        <v>3.1578474594531898E-2</v>
      </c>
      <c r="T1802" s="7">
        <f t="shared" si="427"/>
        <v>1.3753847428693022E-2</v>
      </c>
      <c r="U1802" s="7">
        <f t="shared" si="428"/>
        <v>2.2965726041487198E-2</v>
      </c>
      <c r="V1802" s="7">
        <f t="shared" si="429"/>
        <v>1.7812503814792022E-2</v>
      </c>
      <c r="W1802" s="7">
        <f t="shared" si="430"/>
        <v>2.6523855150583808E-2</v>
      </c>
      <c r="X1802" s="7">
        <f t="shared" si="431"/>
        <v>7.9936476807453642E-3</v>
      </c>
      <c r="Y1802" s="7">
        <f t="shared" si="432"/>
        <v>2.1843204298299426E-4</v>
      </c>
      <c r="Z1802" s="7">
        <v>-4.8139999999999997E-3</v>
      </c>
      <c r="AA1802" s="7">
        <f t="shared" si="433"/>
        <v>2.8170876966696224E-2</v>
      </c>
      <c r="AB1802" s="7">
        <f t="shared" si="434"/>
        <v>-4.7559188818681432E-3</v>
      </c>
      <c r="AE1802" s="6">
        <v>46080</v>
      </c>
      <c r="AF1802" s="7">
        <v>19.86</v>
      </c>
      <c r="AG1802" s="7">
        <v>64.680000000000007</v>
      </c>
      <c r="AH1802" s="7">
        <v>73.38</v>
      </c>
      <c r="AI1802" s="7">
        <f t="shared" si="420"/>
        <v>4.3599999999999994</v>
      </c>
      <c r="AJ1802" s="7">
        <v>2.99</v>
      </c>
      <c r="AK1802" s="7">
        <v>31.959</v>
      </c>
      <c r="AL1802" s="7">
        <f t="shared" si="421"/>
        <v>28.969000000000001</v>
      </c>
      <c r="AM1802" s="7">
        <v>3.64</v>
      </c>
      <c r="AN1802" s="7">
        <v>3.38</v>
      </c>
      <c r="AO1802" s="7">
        <v>3.97</v>
      </c>
      <c r="AP1802" s="7">
        <f t="shared" si="422"/>
        <v>0.5900000000000003</v>
      </c>
      <c r="AQ1802" s="7">
        <v>2.25</v>
      </c>
      <c r="AR1802" s="7">
        <v>117.8223</v>
      </c>
      <c r="AS1802" s="7">
        <v>5230.5</v>
      </c>
      <c r="AT1802" s="14">
        <v>326.03100000000001</v>
      </c>
      <c r="AU1802" s="14">
        <v>101.6781</v>
      </c>
      <c r="AV1802" s="14">
        <v>52.9</v>
      </c>
      <c r="AY1802" s="6">
        <v>46080</v>
      </c>
      <c r="AZ1802" s="12">
        <v>1</v>
      </c>
      <c r="BA1802" s="12">
        <v>0</v>
      </c>
      <c r="BB1802" s="12">
        <v>0</v>
      </c>
      <c r="BE1802" s="6">
        <v>46080</v>
      </c>
      <c r="BF1802" t="s">
        <v>60</v>
      </c>
      <c r="BG1802" s="52">
        <v>0</v>
      </c>
    </row>
    <row r="1803" spans="1:59" x14ac:dyDescent="0.2">
      <c r="A1803" s="6">
        <v>46083</v>
      </c>
      <c r="B1803" s="12">
        <v>154.22</v>
      </c>
      <c r="C1803" s="12">
        <v>189.6</v>
      </c>
      <c r="D1803" s="12">
        <v>118.24</v>
      </c>
      <c r="E1803" s="12">
        <v>53.953800000000001</v>
      </c>
      <c r="F1803" s="12">
        <v>248.93</v>
      </c>
      <c r="G1803" s="12">
        <v>11.3644</v>
      </c>
      <c r="H1803" s="12">
        <v>38.401800000000001</v>
      </c>
      <c r="I1803" s="12">
        <v>77.832499999999996</v>
      </c>
      <c r="J1803" s="12">
        <v>19.100000000000001</v>
      </c>
      <c r="K1803" s="12">
        <v>91.1267</v>
      </c>
      <c r="L1803" s="12">
        <v>71.13</v>
      </c>
      <c r="M1803" s="12">
        <v>77.239999999999995</v>
      </c>
      <c r="O1803" s="6">
        <v>46083</v>
      </c>
      <c r="P1803" s="7">
        <f t="shared" si="423"/>
        <v>1.1215558357348228E-2</v>
      </c>
      <c r="Q1803" s="7">
        <f t="shared" si="424"/>
        <v>1.509221971818518E-2</v>
      </c>
      <c r="R1803" s="7">
        <f t="shared" si="425"/>
        <v>4.1266105301470589E-2</v>
      </c>
      <c r="S1803" s="7">
        <f t="shared" si="426"/>
        <v>2.1064056661837256E-2</v>
      </c>
      <c r="T1803" s="7">
        <f t="shared" si="427"/>
        <v>5.4484650159960332E-2</v>
      </c>
      <c r="U1803" s="7">
        <f t="shared" si="428"/>
        <v>0.16076472817124932</v>
      </c>
      <c r="V1803" s="7">
        <f t="shared" si="429"/>
        <v>4.3063114297102779E-2</v>
      </c>
      <c r="W1803" s="7">
        <f t="shared" si="430"/>
        <v>-1.0167516537764824E-2</v>
      </c>
      <c r="X1803" s="7">
        <f t="shared" si="431"/>
        <v>1.3706065904367296E-2</v>
      </c>
      <c r="Y1803" s="7">
        <f t="shared" si="432"/>
        <v>1.4157116581167155E-4</v>
      </c>
      <c r="Z1803" s="7">
        <v>5.6800000000000004E-4</v>
      </c>
      <c r="AA1803" s="7">
        <f t="shared" si="433"/>
        <v>6.0413762564204047E-2</v>
      </c>
      <c r="AB1803" s="7">
        <f t="shared" si="434"/>
        <v>7.9740664565374056E-2</v>
      </c>
      <c r="AE1803" s="6">
        <v>46083</v>
      </c>
      <c r="AF1803" s="7">
        <v>21.44</v>
      </c>
      <c r="AG1803" s="7">
        <v>68.900000000000006</v>
      </c>
      <c r="AH1803" s="7">
        <v>73.209999999999994</v>
      </c>
      <c r="AI1803" s="7">
        <f t="shared" si="420"/>
        <v>6.1099999999999994</v>
      </c>
      <c r="AJ1803" s="7">
        <v>2.99</v>
      </c>
      <c r="AK1803" s="7">
        <v>44.506</v>
      </c>
      <c r="AL1803" s="7">
        <f t="shared" si="421"/>
        <v>41.515999999999998</v>
      </c>
      <c r="AM1803" s="7">
        <v>3.64</v>
      </c>
      <c r="AN1803" s="7">
        <v>3.47</v>
      </c>
      <c r="AO1803" s="7">
        <v>4.05</v>
      </c>
      <c r="AP1803" s="7">
        <f t="shared" si="422"/>
        <v>0.57999999999999963</v>
      </c>
      <c r="AQ1803" s="7">
        <v>2.29</v>
      </c>
      <c r="AR1803" s="7">
        <v>118.667</v>
      </c>
      <c r="AS1803" s="7">
        <v>5294.3999000000003</v>
      </c>
      <c r="AT1803" s="14">
        <v>326.03100000000001</v>
      </c>
      <c r="AU1803" s="14">
        <v>101.6781</v>
      </c>
      <c r="AV1803" s="14">
        <v>52.9</v>
      </c>
      <c r="AY1803" s="6">
        <v>46083</v>
      </c>
      <c r="AZ1803" s="12">
        <v>1</v>
      </c>
      <c r="BA1803" s="12">
        <v>0</v>
      </c>
      <c r="BB1803" s="12">
        <v>1</v>
      </c>
      <c r="BE1803" s="6">
        <v>46083</v>
      </c>
      <c r="BF1803" t="s">
        <v>61</v>
      </c>
      <c r="BG1803" s="52">
        <v>7</v>
      </c>
    </row>
    <row r="1804" spans="1:59" x14ac:dyDescent="0.2">
      <c r="A1804" s="6">
        <v>46084</v>
      </c>
      <c r="B1804" s="12">
        <v>151.83000000000001</v>
      </c>
      <c r="C1804" s="12">
        <v>188.77</v>
      </c>
      <c r="D1804" s="12">
        <v>118.52</v>
      </c>
      <c r="E1804" s="12">
        <v>53.426299999999998</v>
      </c>
      <c r="F1804" s="12">
        <v>246.07</v>
      </c>
      <c r="G1804" s="12">
        <v>11.4443</v>
      </c>
      <c r="H1804" s="12">
        <v>35.998100000000001</v>
      </c>
      <c r="I1804" s="12">
        <v>78.956100000000006</v>
      </c>
      <c r="J1804" s="12">
        <v>18.86</v>
      </c>
      <c r="K1804" s="12">
        <v>91.136700000000005</v>
      </c>
      <c r="L1804" s="12">
        <v>74.48</v>
      </c>
      <c r="M1804" s="12">
        <v>83.28</v>
      </c>
      <c r="O1804" s="6">
        <v>46084</v>
      </c>
      <c r="P1804" s="7">
        <f t="shared" si="423"/>
        <v>-1.5618680510718172E-2</v>
      </c>
      <c r="Q1804" s="7">
        <f t="shared" si="424"/>
        <v>-4.3872470402789732E-3</v>
      </c>
      <c r="R1804" s="7">
        <f t="shared" si="425"/>
        <v>2.3652655054728958E-3</v>
      </c>
      <c r="S1804" s="7">
        <f t="shared" si="426"/>
        <v>-9.8249907256662203E-3</v>
      </c>
      <c r="T1804" s="7">
        <f t="shared" si="427"/>
        <v>-1.1555684143407774E-2</v>
      </c>
      <c r="U1804" s="7">
        <f t="shared" si="428"/>
        <v>7.0061272084312749E-3</v>
      </c>
      <c r="V1804" s="7">
        <f t="shared" si="429"/>
        <v>-6.4638174209546415E-2</v>
      </c>
      <c r="W1804" s="7">
        <f t="shared" si="430"/>
        <v>1.4332920062721867E-2</v>
      </c>
      <c r="X1804" s="7">
        <f t="shared" si="431"/>
        <v>-1.264505784727281E-2</v>
      </c>
      <c r="Y1804" s="7">
        <f t="shared" si="432"/>
        <v>1.0973130107344941E-4</v>
      </c>
      <c r="Z1804" s="7">
        <v>-8.8529999999999998E-3</v>
      </c>
      <c r="AA1804" s="7">
        <f t="shared" si="433"/>
        <v>4.6021444223387949E-2</v>
      </c>
      <c r="AB1804" s="7">
        <f t="shared" si="434"/>
        <v>7.5290966746399846E-2</v>
      </c>
      <c r="AE1804" s="6">
        <v>46084</v>
      </c>
      <c r="AF1804" s="7">
        <v>23.57</v>
      </c>
      <c r="AG1804" s="7">
        <v>73.989999999999995</v>
      </c>
      <c r="AH1804" s="7">
        <v>77.75</v>
      </c>
      <c r="AI1804" s="7">
        <f t="shared" si="420"/>
        <v>8.7999999999999972</v>
      </c>
      <c r="AJ1804" s="7">
        <v>3.1</v>
      </c>
      <c r="AK1804" s="7">
        <v>54.29</v>
      </c>
      <c r="AL1804" s="7">
        <f t="shared" si="421"/>
        <v>51.19</v>
      </c>
      <c r="AM1804" s="7">
        <v>3.64</v>
      </c>
      <c r="AN1804" s="7">
        <v>3.51</v>
      </c>
      <c r="AO1804" s="7">
        <v>4.0599999999999996</v>
      </c>
      <c r="AP1804" s="7">
        <f t="shared" si="422"/>
        <v>0.54999999999999982</v>
      </c>
      <c r="AQ1804" s="7">
        <v>2.29</v>
      </c>
      <c r="AR1804" s="7">
        <v>119.4341</v>
      </c>
      <c r="AS1804" s="7">
        <v>5107.3999000000003</v>
      </c>
      <c r="AT1804" s="14">
        <v>326.03100000000001</v>
      </c>
      <c r="AU1804" s="14">
        <v>101.6781</v>
      </c>
      <c r="AV1804" s="14">
        <v>52.9</v>
      </c>
      <c r="AY1804" s="6">
        <v>46084</v>
      </c>
      <c r="AZ1804" s="12">
        <v>1</v>
      </c>
      <c r="BA1804" s="12">
        <v>0</v>
      </c>
      <c r="BB1804" s="12">
        <v>1</v>
      </c>
      <c r="BE1804" s="6">
        <v>46084</v>
      </c>
      <c r="BF1804" t="s">
        <v>61</v>
      </c>
      <c r="BG1804" s="52">
        <v>7</v>
      </c>
    </row>
    <row r="1805" spans="1:59" x14ac:dyDescent="0.2">
      <c r="A1805" s="6">
        <v>46085</v>
      </c>
      <c r="B1805" s="12">
        <v>149.82</v>
      </c>
      <c r="C1805" s="12">
        <v>186.03</v>
      </c>
      <c r="D1805" s="12">
        <v>115.65</v>
      </c>
      <c r="E1805" s="12">
        <v>53.356699999999996</v>
      </c>
      <c r="F1805" s="12">
        <v>248.98</v>
      </c>
      <c r="G1805" s="12">
        <v>11.1447</v>
      </c>
      <c r="H1805" s="12">
        <v>35.164499999999997</v>
      </c>
      <c r="I1805" s="12">
        <v>79.7316</v>
      </c>
      <c r="J1805" s="12">
        <v>18.760000000000002</v>
      </c>
      <c r="K1805" s="12">
        <v>91.146699999999996</v>
      </c>
      <c r="L1805" s="12">
        <v>74.58</v>
      </c>
      <c r="M1805" s="12">
        <v>81.56</v>
      </c>
      <c r="O1805" s="6">
        <v>46085</v>
      </c>
      <c r="P1805" s="7">
        <f t="shared" si="423"/>
        <v>-1.3326900374359641E-2</v>
      </c>
      <c r="Q1805" s="7">
        <f t="shared" si="424"/>
        <v>-1.4621391750746143E-2</v>
      </c>
      <c r="R1805" s="7">
        <f t="shared" si="425"/>
        <v>-2.4513334027916167E-2</v>
      </c>
      <c r="S1805" s="7">
        <f t="shared" si="426"/>
        <v>-1.3035784695324018E-3</v>
      </c>
      <c r="T1805" s="7">
        <f t="shared" si="427"/>
        <v>1.1756523653231002E-2</v>
      </c>
      <c r="U1805" s="7">
        <f t="shared" si="428"/>
        <v>-2.6527740879407822E-2</v>
      </c>
      <c r="V1805" s="7">
        <f t="shared" si="429"/>
        <v>-2.3429108309991221E-2</v>
      </c>
      <c r="W1805" s="7">
        <f t="shared" si="430"/>
        <v>9.7739922335018988E-3</v>
      </c>
      <c r="X1805" s="7">
        <f t="shared" si="431"/>
        <v>-5.3163336272326698E-3</v>
      </c>
      <c r="Y1805" s="7">
        <f t="shared" si="432"/>
        <v>1.0971926143612195E-4</v>
      </c>
      <c r="Z1805" s="7">
        <v>7.0309999999999999E-3</v>
      </c>
      <c r="AA1805" s="7">
        <f t="shared" si="433"/>
        <v>1.3417417818631485E-3</v>
      </c>
      <c r="AB1805" s="7">
        <f t="shared" si="434"/>
        <v>-2.0869478600459009E-2</v>
      </c>
      <c r="AE1805" s="6">
        <v>46085</v>
      </c>
      <c r="AF1805" s="7">
        <v>21.15</v>
      </c>
      <c r="AG1805" s="7">
        <v>75.2</v>
      </c>
      <c r="AH1805" s="7">
        <v>70.03</v>
      </c>
      <c r="AI1805" s="7">
        <f t="shared" si="420"/>
        <v>6.980000000000004</v>
      </c>
      <c r="AJ1805" s="7">
        <v>2.87</v>
      </c>
      <c r="AK1805" s="7">
        <v>48.767000000000003</v>
      </c>
      <c r="AL1805" s="7">
        <f t="shared" si="421"/>
        <v>45.897000000000006</v>
      </c>
      <c r="AM1805" s="7">
        <v>3.64</v>
      </c>
      <c r="AN1805" s="7">
        <v>3.54</v>
      </c>
      <c r="AO1805" s="7">
        <v>4.09</v>
      </c>
      <c r="AP1805" s="7">
        <f t="shared" si="422"/>
        <v>0.54999999999999982</v>
      </c>
      <c r="AQ1805" s="7">
        <v>2.29</v>
      </c>
      <c r="AR1805" s="7">
        <v>119.0705</v>
      </c>
      <c r="AS1805" s="7">
        <v>5120.2002000000002</v>
      </c>
      <c r="AT1805" s="14">
        <v>326.03100000000001</v>
      </c>
      <c r="AU1805" s="14">
        <v>101.6781</v>
      </c>
      <c r="AV1805" s="14">
        <v>52.9</v>
      </c>
      <c r="AY1805" s="6">
        <v>46085</v>
      </c>
      <c r="AZ1805" s="12">
        <v>1</v>
      </c>
      <c r="BA1805" s="12">
        <v>0</v>
      </c>
      <c r="BB1805" s="12">
        <v>1</v>
      </c>
      <c r="BE1805" s="6">
        <v>46085</v>
      </c>
      <c r="BF1805" t="s">
        <v>61</v>
      </c>
      <c r="BG1805" s="52">
        <v>7</v>
      </c>
    </row>
    <row r="1806" spans="1:59" x14ac:dyDescent="0.2">
      <c r="A1806" s="6">
        <v>46086</v>
      </c>
      <c r="B1806" s="12">
        <v>150.76</v>
      </c>
      <c r="C1806" s="12">
        <v>189.9</v>
      </c>
      <c r="D1806" s="12">
        <v>116.82</v>
      </c>
      <c r="E1806" s="12">
        <v>52.988399999999999</v>
      </c>
      <c r="F1806" s="12">
        <v>249.54</v>
      </c>
      <c r="G1806" s="12">
        <v>12.2631</v>
      </c>
      <c r="H1806" s="12">
        <v>33.846299999999999</v>
      </c>
      <c r="I1806" s="12">
        <v>78.27</v>
      </c>
      <c r="J1806" s="12">
        <v>18.670000000000002</v>
      </c>
      <c r="K1806" s="12">
        <v>91.156599999999997</v>
      </c>
      <c r="L1806" s="12">
        <v>80.88</v>
      </c>
      <c r="M1806" s="12">
        <v>88.59</v>
      </c>
      <c r="O1806" s="6">
        <v>46086</v>
      </c>
      <c r="P1806" s="7">
        <f t="shared" si="423"/>
        <v>6.2545948791977975E-3</v>
      </c>
      <c r="Q1806" s="7">
        <f t="shared" si="424"/>
        <v>2.0589666788344015E-2</v>
      </c>
      <c r="R1806" s="7">
        <f t="shared" si="425"/>
        <v>1.0065899934715095E-2</v>
      </c>
      <c r="S1806" s="7">
        <f t="shared" si="426"/>
        <v>-6.9265339444694058E-3</v>
      </c>
      <c r="T1806" s="7">
        <f t="shared" si="427"/>
        <v>2.2466510292354015E-3</v>
      </c>
      <c r="U1806" s="7">
        <f t="shared" si="428"/>
        <v>9.5630704782937809E-2</v>
      </c>
      <c r="V1806" s="7">
        <f t="shared" si="429"/>
        <v>-3.8207363352280171E-2</v>
      </c>
      <c r="W1806" s="7">
        <f t="shared" si="430"/>
        <v>-1.8501606224887213E-2</v>
      </c>
      <c r="X1806" s="7">
        <f t="shared" si="431"/>
        <v>-4.8089860244474071E-3</v>
      </c>
      <c r="Y1806" s="7">
        <f t="shared" si="432"/>
        <v>1.0861021177059149E-4</v>
      </c>
      <c r="Z1806" s="7">
        <v>-5.5909999999999996E-3</v>
      </c>
      <c r="AA1806" s="7">
        <f t="shared" si="433"/>
        <v>8.1094199961541144E-2</v>
      </c>
      <c r="AB1806" s="7">
        <f t="shared" si="434"/>
        <v>8.2680038717686533E-2</v>
      </c>
      <c r="AE1806" s="6">
        <v>46086</v>
      </c>
      <c r="AF1806" s="7">
        <v>23.75</v>
      </c>
      <c r="AG1806" s="7">
        <v>83.83</v>
      </c>
      <c r="AH1806" s="7">
        <v>74.53</v>
      </c>
      <c r="AI1806" s="7">
        <f t="shared" si="420"/>
        <v>7.710000000000008</v>
      </c>
      <c r="AJ1806" s="7">
        <v>2.9</v>
      </c>
      <c r="AK1806" s="7">
        <v>50.731000000000002</v>
      </c>
      <c r="AL1806" s="7">
        <f t="shared" si="421"/>
        <v>47.831000000000003</v>
      </c>
      <c r="AM1806" s="7">
        <v>3.64</v>
      </c>
      <c r="AN1806" s="7">
        <v>3.57</v>
      </c>
      <c r="AO1806" s="7">
        <v>4.13</v>
      </c>
      <c r="AP1806" s="7">
        <f t="shared" si="422"/>
        <v>0.56000000000000005</v>
      </c>
      <c r="AQ1806" s="7">
        <v>2.31</v>
      </c>
      <c r="AR1806" s="7">
        <v>119.56829999999999</v>
      </c>
      <c r="AS1806" s="7">
        <v>5065.2997999999998</v>
      </c>
      <c r="AT1806" s="14">
        <v>326.03100000000001</v>
      </c>
      <c r="AU1806" s="14">
        <v>101.6781</v>
      </c>
      <c r="AV1806" s="14">
        <v>52.9</v>
      </c>
      <c r="AY1806" s="6">
        <v>46086</v>
      </c>
      <c r="AZ1806" s="12">
        <v>1</v>
      </c>
      <c r="BA1806" s="12">
        <v>0</v>
      </c>
      <c r="BB1806" s="12">
        <v>1</v>
      </c>
      <c r="BE1806" s="6">
        <v>46086</v>
      </c>
      <c r="BF1806" t="s">
        <v>61</v>
      </c>
      <c r="BG1806" s="52">
        <v>7</v>
      </c>
    </row>
    <row r="1807" spans="1:59" x14ac:dyDescent="0.2">
      <c r="A1807" s="6">
        <v>46087</v>
      </c>
      <c r="B1807" s="12">
        <v>151.21</v>
      </c>
      <c r="C1807" s="12">
        <v>189.94</v>
      </c>
      <c r="D1807" s="12">
        <v>117.07</v>
      </c>
      <c r="E1807" s="12">
        <v>53.933900000000001</v>
      </c>
      <c r="F1807" s="12">
        <v>255.15</v>
      </c>
      <c r="G1807" s="12">
        <v>12.462899999999999</v>
      </c>
      <c r="H1807" s="12">
        <v>33.497399999999999</v>
      </c>
      <c r="I1807" s="12">
        <v>76.849999999999994</v>
      </c>
      <c r="J1807" s="12">
        <v>18.739999999999998</v>
      </c>
      <c r="K1807" s="12">
        <v>91.176599999999993</v>
      </c>
      <c r="L1807" s="12">
        <v>90.77</v>
      </c>
      <c r="M1807" s="12">
        <v>95.74</v>
      </c>
      <c r="O1807" s="6">
        <v>46087</v>
      </c>
      <c r="P1807" s="7">
        <f t="shared" si="423"/>
        <v>2.9804307256433319E-3</v>
      </c>
      <c r="Q1807" s="7">
        <f t="shared" si="424"/>
        <v>2.1061499656615379E-4</v>
      </c>
      <c r="R1807" s="7">
        <f t="shared" si="425"/>
        <v>2.1377578794176985E-3</v>
      </c>
      <c r="S1807" s="7">
        <f t="shared" si="426"/>
        <v>1.7686201027088396E-2</v>
      </c>
      <c r="T1807" s="7">
        <f t="shared" si="427"/>
        <v>2.2232384527105103E-2</v>
      </c>
      <c r="U1807" s="7">
        <f t="shared" si="428"/>
        <v>1.6161477703675296E-2</v>
      </c>
      <c r="V1807" s="7">
        <f t="shared" si="429"/>
        <v>-1.0361863744505219E-2</v>
      </c>
      <c r="W1807" s="7">
        <f t="shared" si="430"/>
        <v>-1.8308917832141901E-2</v>
      </c>
      <c r="X1807" s="7">
        <f t="shared" si="431"/>
        <v>3.7423192566447467E-3</v>
      </c>
      <c r="Y1807" s="7">
        <f t="shared" si="432"/>
        <v>2.193785890907352E-4</v>
      </c>
      <c r="Z1807" s="7">
        <v>-1.3194000000000001E-2</v>
      </c>
      <c r="AA1807" s="7">
        <f t="shared" si="433"/>
        <v>0.11536225982631985</v>
      </c>
      <c r="AB1807" s="7">
        <f t="shared" si="434"/>
        <v>7.7617199540421802E-2</v>
      </c>
      <c r="AE1807" s="6">
        <v>46087</v>
      </c>
      <c r="AF1807" s="7">
        <v>29.49</v>
      </c>
      <c r="AG1807" s="7">
        <v>103.6</v>
      </c>
      <c r="AH1807" s="7">
        <v>81.260000000000005</v>
      </c>
      <c r="AI1807" s="7">
        <f t="shared" si="420"/>
        <v>4.9699999999999989</v>
      </c>
      <c r="AJ1807" s="7">
        <v>3.1</v>
      </c>
      <c r="AK1807" s="7">
        <v>53.384999999999998</v>
      </c>
      <c r="AL1807" s="7">
        <f t="shared" si="421"/>
        <v>50.284999999999997</v>
      </c>
      <c r="AM1807" s="7">
        <v>3.64</v>
      </c>
      <c r="AN1807" s="7">
        <v>3.56</v>
      </c>
      <c r="AO1807" s="7">
        <v>4.1500000000000004</v>
      </c>
      <c r="AP1807" s="7">
        <f t="shared" si="422"/>
        <v>0.5900000000000003</v>
      </c>
      <c r="AQ1807" s="7">
        <v>2.35</v>
      </c>
      <c r="AR1807" s="7">
        <v>119.491</v>
      </c>
      <c r="AS1807" s="7">
        <v>5146.1000999999997</v>
      </c>
      <c r="AT1807" s="14">
        <v>326.03100000000001</v>
      </c>
      <c r="AU1807" s="14">
        <v>101.6781</v>
      </c>
      <c r="AV1807" s="14">
        <v>52.9</v>
      </c>
      <c r="AY1807" s="6">
        <v>46087</v>
      </c>
      <c r="AZ1807" s="12">
        <v>1</v>
      </c>
      <c r="BA1807" s="12">
        <v>1</v>
      </c>
      <c r="BB1807" s="12">
        <v>1</v>
      </c>
      <c r="BE1807" s="6">
        <v>46087</v>
      </c>
      <c r="BF1807" t="s">
        <v>61</v>
      </c>
      <c r="BG1807" s="52">
        <v>7</v>
      </c>
    </row>
    <row r="1808" spans="1:59" x14ac:dyDescent="0.2">
      <c r="A1808" s="6">
        <v>46090</v>
      </c>
      <c r="B1808" s="12">
        <v>150.44</v>
      </c>
      <c r="C1808" s="12">
        <v>189.44</v>
      </c>
      <c r="D1808" s="12">
        <v>117.03</v>
      </c>
      <c r="E1808" s="12">
        <v>54.76</v>
      </c>
      <c r="F1808" s="12">
        <v>250.8</v>
      </c>
      <c r="G1808" s="12">
        <v>11.494199999999999</v>
      </c>
      <c r="H1808" s="12">
        <v>34.398800000000001</v>
      </c>
      <c r="I1808" s="12">
        <v>76.28</v>
      </c>
      <c r="J1808" s="12">
        <v>18.59</v>
      </c>
      <c r="K1808" s="12">
        <v>91.186499999999995</v>
      </c>
      <c r="L1808" s="12">
        <v>94.65</v>
      </c>
      <c r="M1808" s="12">
        <v>94.35</v>
      </c>
      <c r="O1808" s="6">
        <v>46090</v>
      </c>
      <c r="P1808" s="7">
        <f t="shared" si="423"/>
        <v>-5.1052655224422573E-3</v>
      </c>
      <c r="Q1808" s="7">
        <f t="shared" si="424"/>
        <v>-2.6358811191655685E-3</v>
      </c>
      <c r="R1808" s="7">
        <f t="shared" si="425"/>
        <v>-3.4173430490619399E-4</v>
      </c>
      <c r="S1808" s="7">
        <f t="shared" si="426"/>
        <v>1.5200777720645887E-2</v>
      </c>
      <c r="T1808" s="7">
        <f t="shared" si="427"/>
        <v>-1.7195798751214849E-2</v>
      </c>
      <c r="U1808" s="7">
        <f t="shared" si="428"/>
        <v>-8.0913670744775193E-2</v>
      </c>
      <c r="V1808" s="7">
        <f t="shared" si="429"/>
        <v>2.6553856171211608E-2</v>
      </c>
      <c r="W1808" s="7">
        <f t="shared" si="430"/>
        <v>-7.4446892523864182E-3</v>
      </c>
      <c r="X1808" s="7">
        <f t="shared" si="431"/>
        <v>-8.0364750769234029E-3</v>
      </c>
      <c r="Y1808" s="7">
        <f t="shared" si="432"/>
        <v>1.0857459661216418E-4</v>
      </c>
      <c r="Z1808" s="7">
        <v>8.7220000000000006E-3</v>
      </c>
      <c r="AA1808" s="7">
        <f t="shared" si="433"/>
        <v>4.1857043116796167E-2</v>
      </c>
      <c r="AB1808" s="7">
        <f t="shared" si="434"/>
        <v>-1.4624912149803746E-2</v>
      </c>
      <c r="AE1808" s="6">
        <v>46090</v>
      </c>
      <c r="AF1808" s="7">
        <v>25.5</v>
      </c>
      <c r="AG1808" s="7">
        <v>100.53</v>
      </c>
      <c r="AH1808" s="7">
        <v>79.739999999999995</v>
      </c>
      <c r="AI1808" s="7">
        <f t="shared" si="420"/>
        <v>-0.30000000000001137</v>
      </c>
      <c r="AJ1808" s="7">
        <v>3.25</v>
      </c>
      <c r="AK1808" s="7">
        <v>56.453000000000003</v>
      </c>
      <c r="AL1808" s="7">
        <f t="shared" si="421"/>
        <v>53.203000000000003</v>
      </c>
      <c r="AM1808" s="7">
        <v>3.64</v>
      </c>
      <c r="AN1808" s="7">
        <v>3.56</v>
      </c>
      <c r="AO1808" s="7">
        <v>4.12</v>
      </c>
      <c r="AP1808" s="7">
        <f t="shared" si="422"/>
        <v>0.56000000000000005</v>
      </c>
      <c r="AQ1808" s="7">
        <v>2.34</v>
      </c>
      <c r="AR1808" s="7">
        <v>119.5151</v>
      </c>
      <c r="AS1808" s="7">
        <v>5091.5</v>
      </c>
      <c r="AT1808" s="14">
        <v>326.03100000000001</v>
      </c>
      <c r="AU1808" s="14">
        <v>101.6781</v>
      </c>
      <c r="AV1808" s="14">
        <v>52.9</v>
      </c>
      <c r="AY1808" s="6">
        <v>46090</v>
      </c>
      <c r="AZ1808" s="12">
        <v>1</v>
      </c>
      <c r="BA1808" s="12">
        <v>0</v>
      </c>
      <c r="BB1808" s="12">
        <v>1</v>
      </c>
      <c r="BE1808" s="6">
        <v>46090</v>
      </c>
      <c r="BF1808" t="s">
        <v>61</v>
      </c>
      <c r="BG1808" s="52">
        <v>7</v>
      </c>
    </row>
    <row r="1809" spans="1:59" x14ac:dyDescent="0.2">
      <c r="A1809" s="6">
        <v>46091</v>
      </c>
      <c r="B1809" s="12">
        <v>148.13</v>
      </c>
      <c r="C1809" s="12">
        <v>186.29</v>
      </c>
      <c r="D1809" s="12">
        <v>114.15</v>
      </c>
      <c r="E1809" s="12">
        <v>53.12</v>
      </c>
      <c r="F1809" s="12">
        <v>245.76</v>
      </c>
      <c r="G1809" s="12">
        <v>11.3843</v>
      </c>
      <c r="H1809" s="12">
        <v>34.156500000000001</v>
      </c>
      <c r="I1809" s="12">
        <v>75.290000000000006</v>
      </c>
      <c r="J1809" s="12">
        <v>18.3</v>
      </c>
      <c r="K1809" s="12">
        <v>91.1965</v>
      </c>
      <c r="L1809" s="12">
        <v>83.71</v>
      </c>
      <c r="M1809" s="12">
        <v>89.84</v>
      </c>
      <c r="O1809" s="6">
        <v>46091</v>
      </c>
      <c r="P1809" s="7">
        <f t="shared" si="423"/>
        <v>-1.5474067008174906E-2</v>
      </c>
      <c r="Q1809" s="7">
        <f t="shared" si="424"/>
        <v>-1.6767752394023703E-2</v>
      </c>
      <c r="R1809" s="7">
        <f t="shared" si="425"/>
        <v>-2.4916939210870317E-2</v>
      </c>
      <c r="S1809" s="7">
        <f t="shared" si="426"/>
        <v>-3.0406495252069794E-2</v>
      </c>
      <c r="T1809" s="7">
        <f t="shared" si="427"/>
        <v>-2.0300358799458369E-2</v>
      </c>
      <c r="U1809" s="7">
        <f t="shared" si="428"/>
        <v>-9.6073471008246494E-3</v>
      </c>
      <c r="V1809" s="7">
        <f t="shared" si="429"/>
        <v>-7.0687753952792106E-3</v>
      </c>
      <c r="W1809" s="7">
        <f t="shared" si="430"/>
        <v>-1.3063456870187298E-2</v>
      </c>
      <c r="X1809" s="7">
        <f t="shared" si="431"/>
        <v>-1.5722741885977349E-2</v>
      </c>
      <c r="Y1809" s="7">
        <f t="shared" si="432"/>
        <v>1.0965934336005571E-4</v>
      </c>
      <c r="Z1809" s="7">
        <v>-1.6080000000000001E-3</v>
      </c>
      <c r="AA1809" s="7">
        <f t="shared" si="433"/>
        <v>-0.12282743298336703</v>
      </c>
      <c r="AB1809" s="7">
        <f t="shared" si="434"/>
        <v>-4.8980961384371399E-2</v>
      </c>
      <c r="AE1809" s="6">
        <v>46091</v>
      </c>
      <c r="AF1809" s="7">
        <v>24.93</v>
      </c>
      <c r="AG1809" s="7">
        <v>108.19</v>
      </c>
      <c r="AH1809" s="7">
        <v>76.33</v>
      </c>
      <c r="AI1809" s="7">
        <f t="shared" si="420"/>
        <v>6.1300000000000097</v>
      </c>
      <c r="AJ1809" s="7">
        <v>3.08</v>
      </c>
      <c r="AK1809" s="7">
        <v>47.393000000000001</v>
      </c>
      <c r="AL1809" s="7">
        <f t="shared" si="421"/>
        <v>44.313000000000002</v>
      </c>
      <c r="AM1809" s="7">
        <v>3.64</v>
      </c>
      <c r="AN1809" s="7">
        <v>3.57</v>
      </c>
      <c r="AO1809" s="7">
        <v>4.1500000000000004</v>
      </c>
      <c r="AP1809" s="7">
        <f t="shared" si="422"/>
        <v>0.58000000000000052</v>
      </c>
      <c r="AQ1809" s="7">
        <v>2.33</v>
      </c>
      <c r="AR1809" s="7">
        <v>118.7255</v>
      </c>
      <c r="AS1809" s="7">
        <v>5229.7002000000002</v>
      </c>
      <c r="AT1809" s="14">
        <v>326.03100000000001</v>
      </c>
      <c r="AU1809" s="14">
        <v>101.6781</v>
      </c>
      <c r="AV1809" s="14">
        <v>52.9</v>
      </c>
      <c r="AY1809" s="6">
        <v>46091</v>
      </c>
      <c r="AZ1809" s="12">
        <v>1</v>
      </c>
      <c r="BA1809" s="12">
        <v>0</v>
      </c>
      <c r="BB1809" s="12">
        <v>1</v>
      </c>
      <c r="BE1809" s="6">
        <v>46091</v>
      </c>
      <c r="BF1809" t="s">
        <v>61</v>
      </c>
      <c r="BG1809" s="52">
        <v>7</v>
      </c>
    </row>
    <row r="1810" spans="1:59" x14ac:dyDescent="0.2">
      <c r="A1810" s="6">
        <v>46092</v>
      </c>
      <c r="B1810" s="12">
        <v>151.58000000000001</v>
      </c>
      <c r="C1810" s="12">
        <v>191.79</v>
      </c>
      <c r="D1810" s="12">
        <v>117.03</v>
      </c>
      <c r="E1810" s="12">
        <v>55.58</v>
      </c>
      <c r="F1810" s="12">
        <v>250.32</v>
      </c>
      <c r="G1810" s="12">
        <v>12.4429</v>
      </c>
      <c r="H1810" s="12">
        <v>32.47</v>
      </c>
      <c r="I1810" s="12">
        <v>73.260000000000005</v>
      </c>
      <c r="J1810" s="12">
        <v>18.75</v>
      </c>
      <c r="K1810" s="12">
        <v>91.1965</v>
      </c>
      <c r="L1810" s="12">
        <v>86.8</v>
      </c>
      <c r="M1810" s="12">
        <v>90.98</v>
      </c>
      <c r="O1810" s="6">
        <v>46092</v>
      </c>
      <c r="P1810" s="7">
        <f t="shared" si="423"/>
        <v>2.3023271789922299E-2</v>
      </c>
      <c r="Q1810" s="7">
        <f t="shared" si="424"/>
        <v>2.9096424145127964E-2</v>
      </c>
      <c r="R1810" s="7">
        <f t="shared" si="425"/>
        <v>2.4916939210870199E-2</v>
      </c>
      <c r="S1810" s="7">
        <f t="shared" si="426"/>
        <v>4.5269919146179213E-2</v>
      </c>
      <c r="T1810" s="7">
        <f t="shared" si="427"/>
        <v>1.8384649401319352E-2</v>
      </c>
      <c r="U1810" s="7">
        <f t="shared" si="428"/>
        <v>8.8914965897940609E-2</v>
      </c>
      <c r="V1810" s="7">
        <f t="shared" si="429"/>
        <v>-5.0636318539937525E-2</v>
      </c>
      <c r="W1810" s="7">
        <f t="shared" si="430"/>
        <v>-2.7332566511362615E-2</v>
      </c>
      <c r="X1810" s="7">
        <f t="shared" si="431"/>
        <v>2.4292692569044483E-2</v>
      </c>
      <c r="Y1810" s="7">
        <f t="shared" si="432"/>
        <v>0</v>
      </c>
      <c r="Z1810" s="7">
        <v>-1.256E-3</v>
      </c>
      <c r="AA1810" s="7">
        <f t="shared" si="433"/>
        <v>3.6248176994339611E-2</v>
      </c>
      <c r="AB1810" s="7">
        <f t="shared" si="434"/>
        <v>1.260939171167021E-2</v>
      </c>
      <c r="AE1810" s="6">
        <v>46092</v>
      </c>
      <c r="AF1810" s="7">
        <v>24.23</v>
      </c>
      <c r="AG1810" s="7">
        <v>120.91</v>
      </c>
      <c r="AH1810" s="7">
        <v>78.59</v>
      </c>
      <c r="AI1810" s="7">
        <f t="shared" si="420"/>
        <v>4.1800000000000068</v>
      </c>
      <c r="AJ1810" s="7">
        <v>3.15</v>
      </c>
      <c r="AK1810" s="7">
        <v>49.988999999999997</v>
      </c>
      <c r="AL1810" s="7">
        <f t="shared" si="421"/>
        <v>46.838999999999999</v>
      </c>
      <c r="AM1810" s="7">
        <v>3.64</v>
      </c>
      <c r="AN1810" s="7">
        <v>3.64</v>
      </c>
      <c r="AO1810" s="7">
        <v>4.21</v>
      </c>
      <c r="AP1810" s="7">
        <f t="shared" si="422"/>
        <v>0.56999999999999984</v>
      </c>
      <c r="AQ1810" s="7">
        <v>2.36</v>
      </c>
      <c r="AR1810" s="7">
        <v>119.2885</v>
      </c>
      <c r="AS1810" s="7">
        <v>5167.3999000000003</v>
      </c>
      <c r="AT1810" s="14">
        <v>326.03100000000001</v>
      </c>
      <c r="AU1810" s="14">
        <v>101.6781</v>
      </c>
      <c r="AV1810" s="14">
        <v>52.9</v>
      </c>
      <c r="AY1810" s="6">
        <v>46092</v>
      </c>
      <c r="AZ1810" s="12">
        <v>1</v>
      </c>
      <c r="BA1810" s="12">
        <v>0</v>
      </c>
      <c r="BB1810" s="12">
        <v>1</v>
      </c>
      <c r="BE1810" s="6">
        <v>46092</v>
      </c>
      <c r="BF1810" t="s">
        <v>61</v>
      </c>
      <c r="BG1810" s="52">
        <v>7</v>
      </c>
    </row>
    <row r="1811" spans="1:59" x14ac:dyDescent="0.2">
      <c r="A1811" s="6">
        <v>46093</v>
      </c>
      <c r="B1811" s="12">
        <v>153.53</v>
      </c>
      <c r="C1811" s="12">
        <v>196.97</v>
      </c>
      <c r="D1811" s="12">
        <v>120.26</v>
      </c>
      <c r="E1811" s="12">
        <v>58.41</v>
      </c>
      <c r="F1811" s="12">
        <v>253.84</v>
      </c>
      <c r="G1811" s="12">
        <v>12.7525</v>
      </c>
      <c r="H1811" s="12">
        <v>30.77</v>
      </c>
      <c r="I1811" s="12">
        <v>67.42</v>
      </c>
      <c r="J1811" s="12">
        <v>18.559999999999999</v>
      </c>
      <c r="K1811" s="12">
        <v>91.216499999999996</v>
      </c>
      <c r="L1811" s="12">
        <v>95.61</v>
      </c>
      <c r="M1811" s="12">
        <v>102.38</v>
      </c>
      <c r="O1811" s="6">
        <v>46093</v>
      </c>
      <c r="P1811" s="7">
        <f t="shared" si="423"/>
        <v>1.2782449286924565E-2</v>
      </c>
      <c r="Q1811" s="7">
        <f t="shared" si="424"/>
        <v>2.6650409430858196E-2</v>
      </c>
      <c r="R1811" s="7">
        <f t="shared" si="425"/>
        <v>2.722575342474786E-2</v>
      </c>
      <c r="S1811" s="7">
        <f t="shared" si="426"/>
        <v>4.9663683737860405E-2</v>
      </c>
      <c r="T1811" s="7">
        <f t="shared" si="427"/>
        <v>1.396404791431342E-2</v>
      </c>
      <c r="U1811" s="7">
        <f t="shared" si="428"/>
        <v>2.4577151700855317E-2</v>
      </c>
      <c r="V1811" s="7">
        <f t="shared" si="429"/>
        <v>-5.3776396780804064E-2</v>
      </c>
      <c r="W1811" s="7">
        <f t="shared" si="430"/>
        <v>-8.3073047544753684E-2</v>
      </c>
      <c r="X1811" s="7">
        <f t="shared" si="431"/>
        <v>-1.0185025058365412E-2</v>
      </c>
      <c r="Y1811" s="7">
        <f t="shared" si="432"/>
        <v>2.1928261779730171E-4</v>
      </c>
      <c r="Z1811" s="7">
        <v>-1.5301E-2</v>
      </c>
      <c r="AA1811" s="7">
        <f t="shared" si="433"/>
        <v>9.6670795431050338E-2</v>
      </c>
      <c r="AB1811" s="7">
        <f t="shared" si="434"/>
        <v>0.11805167888757907</v>
      </c>
      <c r="AE1811" s="6">
        <v>46093</v>
      </c>
      <c r="AF1811" s="7">
        <v>27.29</v>
      </c>
      <c r="AG1811" s="7">
        <v>120.22</v>
      </c>
      <c r="AH1811" s="7">
        <v>95.3</v>
      </c>
      <c r="AI1811" s="7">
        <f t="shared" si="420"/>
        <v>6.769999999999996</v>
      </c>
      <c r="AJ1811" s="7">
        <v>3.27</v>
      </c>
      <c r="AK1811" s="7">
        <v>50.87</v>
      </c>
      <c r="AL1811" s="7">
        <f t="shared" si="421"/>
        <v>47.599999999999994</v>
      </c>
      <c r="AM1811" s="7">
        <v>3.64</v>
      </c>
      <c r="AN1811" s="7">
        <v>3.76</v>
      </c>
      <c r="AO1811" s="7">
        <v>4.2699999999999996</v>
      </c>
      <c r="AP1811" s="7">
        <f t="shared" si="422"/>
        <v>0.50999999999999979</v>
      </c>
      <c r="AQ1811" s="7">
        <v>2.38</v>
      </c>
      <c r="AR1811" s="7">
        <v>119.8227</v>
      </c>
      <c r="AS1811" s="7">
        <v>5115.7997999999998</v>
      </c>
      <c r="AT1811" s="14">
        <v>326.03100000000001</v>
      </c>
      <c r="AU1811" s="14">
        <v>101.6781</v>
      </c>
      <c r="AV1811" s="14">
        <v>52.9</v>
      </c>
      <c r="AY1811" s="6">
        <v>46093</v>
      </c>
      <c r="AZ1811" s="12">
        <v>1</v>
      </c>
      <c r="BA1811" s="12">
        <v>0</v>
      </c>
      <c r="BB1811" s="12">
        <v>1</v>
      </c>
      <c r="BE1811" s="6">
        <v>46093</v>
      </c>
      <c r="BF1811" t="s">
        <v>61</v>
      </c>
      <c r="BG1811" s="52">
        <v>7</v>
      </c>
    </row>
    <row r="1812" spans="1:59" x14ac:dyDescent="0.2">
      <c r="A1812" s="6">
        <v>46094</v>
      </c>
      <c r="B1812" s="12">
        <v>156.12</v>
      </c>
      <c r="C1812" s="12">
        <v>196.82</v>
      </c>
      <c r="D1812" s="12">
        <v>121.89</v>
      </c>
      <c r="E1812" s="12">
        <v>57.88</v>
      </c>
      <c r="F1812" s="12">
        <v>252.27</v>
      </c>
      <c r="G1812" s="12">
        <v>13.082000000000001</v>
      </c>
      <c r="H1812" s="12">
        <v>30.18</v>
      </c>
      <c r="I1812" s="12">
        <v>66.39</v>
      </c>
      <c r="J1812" s="12">
        <v>18.75</v>
      </c>
      <c r="K1812" s="12">
        <v>91.246399999999994</v>
      </c>
      <c r="L1812" s="12">
        <v>98.48</v>
      </c>
      <c r="M1812" s="12">
        <v>103.23</v>
      </c>
      <c r="O1812" s="6">
        <v>46094</v>
      </c>
      <c r="P1812" s="7">
        <f t="shared" si="423"/>
        <v>1.6728954641606585E-2</v>
      </c>
      <c r="Q1812" s="7">
        <f t="shared" si="424"/>
        <v>-7.6182740676384924E-4</v>
      </c>
      <c r="R1812" s="7">
        <f t="shared" si="425"/>
        <v>1.3462933056322325E-2</v>
      </c>
      <c r="S1812" s="7">
        <f t="shared" si="426"/>
        <v>-9.11520628893479E-3</v>
      </c>
      <c r="T1812" s="7">
        <f t="shared" si="427"/>
        <v>-6.2042047620237788E-3</v>
      </c>
      <c r="U1812" s="7">
        <f t="shared" si="428"/>
        <v>2.5509908724076439E-2</v>
      </c>
      <c r="V1812" s="7">
        <f t="shared" si="429"/>
        <v>-1.936073599424765E-2</v>
      </c>
      <c r="W1812" s="7">
        <f t="shared" si="430"/>
        <v>-1.5395267074846725E-2</v>
      </c>
      <c r="X1812" s="7">
        <f t="shared" si="431"/>
        <v>1.0185025058365412E-2</v>
      </c>
      <c r="Y1812" s="7">
        <f t="shared" si="432"/>
        <v>3.2773786087623405E-4</v>
      </c>
      <c r="Z1812" s="7">
        <v>-5.6759999999999996E-3</v>
      </c>
      <c r="AA1812" s="7">
        <f t="shared" si="433"/>
        <v>2.9576064778843444E-2</v>
      </c>
      <c r="AB1812" s="7">
        <f t="shared" si="434"/>
        <v>8.2681274480617024E-3</v>
      </c>
      <c r="AE1812" s="6">
        <v>46094</v>
      </c>
      <c r="AF1812" s="7">
        <v>27.19</v>
      </c>
      <c r="AG1812" s="7">
        <v>119.02</v>
      </c>
      <c r="AH1812" s="7">
        <v>91.17</v>
      </c>
      <c r="AI1812" s="7">
        <f t="shared" si="420"/>
        <v>4.75</v>
      </c>
      <c r="AJ1812" s="7">
        <v>3.2</v>
      </c>
      <c r="AK1812" s="7">
        <v>50.115000000000002</v>
      </c>
      <c r="AL1812" s="7">
        <f t="shared" si="421"/>
        <v>46.914999999999999</v>
      </c>
      <c r="AM1812" s="7">
        <v>3.64</v>
      </c>
      <c r="AN1812" s="7">
        <v>3.73</v>
      </c>
      <c r="AO1812" s="7">
        <v>4.28</v>
      </c>
      <c r="AP1812" s="7">
        <f t="shared" si="422"/>
        <v>0.55000000000000027</v>
      </c>
      <c r="AQ1812" s="7">
        <v>2.36</v>
      </c>
      <c r="AR1812" s="7">
        <v>120.5518</v>
      </c>
      <c r="AS1812" s="7">
        <v>5052.5</v>
      </c>
      <c r="AT1812" s="14">
        <v>326.03100000000001</v>
      </c>
      <c r="AU1812" s="14">
        <v>101.6781</v>
      </c>
      <c r="AV1812" s="14">
        <v>52.9</v>
      </c>
      <c r="AY1812" s="6">
        <v>46094</v>
      </c>
      <c r="AZ1812" s="12">
        <v>1</v>
      </c>
      <c r="BA1812" s="12">
        <v>0</v>
      </c>
      <c r="BB1812" s="12">
        <v>1</v>
      </c>
      <c r="BE1812" s="6">
        <v>46094</v>
      </c>
      <c r="BF1812" t="s">
        <v>61</v>
      </c>
      <c r="BG1812" s="52">
        <v>7</v>
      </c>
    </row>
    <row r="1813" spans="1:59" x14ac:dyDescent="0.2">
      <c r="A1813" s="6">
        <v>46097</v>
      </c>
      <c r="B1813" s="12">
        <v>157.22999999999999</v>
      </c>
      <c r="C1813" s="12">
        <v>196.84</v>
      </c>
      <c r="D1813" s="12">
        <v>121.32</v>
      </c>
      <c r="E1813" s="12">
        <v>57.25</v>
      </c>
      <c r="F1813" s="12">
        <v>251.29</v>
      </c>
      <c r="G1813" s="12">
        <v>12.28</v>
      </c>
      <c r="H1813" s="12">
        <v>31.83</v>
      </c>
      <c r="I1813" s="12">
        <v>68.42</v>
      </c>
      <c r="J1813" s="12">
        <v>18.739999999999998</v>
      </c>
      <c r="K1813" s="12">
        <v>91.246399999999994</v>
      </c>
      <c r="L1813" s="12">
        <v>93.39</v>
      </c>
      <c r="M1813" s="12">
        <v>101.04</v>
      </c>
      <c r="O1813" s="6">
        <v>46097</v>
      </c>
      <c r="P1813" s="7">
        <f t="shared" si="423"/>
        <v>7.0847591697703639E-3</v>
      </c>
      <c r="Q1813" s="7">
        <f t="shared" si="424"/>
        <v>1.016105269379845E-4</v>
      </c>
      <c r="R1813" s="7">
        <f t="shared" si="425"/>
        <v>-4.6873158473647219E-3</v>
      </c>
      <c r="S1813" s="7">
        <f t="shared" si="426"/>
        <v>-1.094425932893414E-2</v>
      </c>
      <c r="T1813" s="7">
        <f t="shared" si="427"/>
        <v>-3.8922918311401471E-3</v>
      </c>
      <c r="U1813" s="7">
        <f t="shared" si="428"/>
        <v>-6.3265316820024745E-2</v>
      </c>
      <c r="V1813" s="7">
        <f t="shared" si="429"/>
        <v>5.3229787954298495E-2</v>
      </c>
      <c r="W1813" s="7">
        <f t="shared" si="430"/>
        <v>3.0118736818390678E-2</v>
      </c>
      <c r="X1813" s="7">
        <f t="shared" si="431"/>
        <v>-5.3347560614374495E-4</v>
      </c>
      <c r="Y1813" s="7">
        <f t="shared" si="432"/>
        <v>0</v>
      </c>
      <c r="Z1813" s="7">
        <v>1.0125E-2</v>
      </c>
      <c r="AA1813" s="7">
        <f t="shared" si="433"/>
        <v>-5.3069208754571578E-2</v>
      </c>
      <c r="AB1813" s="7">
        <f t="shared" si="434"/>
        <v>-2.1443030435262963E-2</v>
      </c>
      <c r="AE1813" s="6">
        <v>46097</v>
      </c>
      <c r="AF1813" s="7">
        <v>23.51</v>
      </c>
      <c r="AG1813" s="7">
        <v>101.97</v>
      </c>
      <c r="AH1813" s="7">
        <v>85.25</v>
      </c>
      <c r="AI1813" s="7">
        <f t="shared" si="420"/>
        <v>7.6500000000000057</v>
      </c>
      <c r="AJ1813" s="7">
        <v>3.03</v>
      </c>
      <c r="AK1813" s="7">
        <v>50.887</v>
      </c>
      <c r="AL1813" s="7">
        <f t="shared" si="421"/>
        <v>47.856999999999999</v>
      </c>
      <c r="AM1813" s="7">
        <v>3.64</v>
      </c>
      <c r="AN1813" s="7">
        <v>3.68</v>
      </c>
      <c r="AO1813" s="7">
        <v>4.2300000000000004</v>
      </c>
      <c r="AP1813" s="7">
        <f t="shared" si="422"/>
        <v>0.55000000000000027</v>
      </c>
      <c r="AQ1813" s="7">
        <v>2.36</v>
      </c>
      <c r="AR1813" s="7">
        <v>120.09699999999999</v>
      </c>
      <c r="AS1813" s="7">
        <v>4994</v>
      </c>
      <c r="AT1813" s="14">
        <v>326.03100000000001</v>
      </c>
      <c r="AU1813" s="14">
        <v>101.6781</v>
      </c>
      <c r="AV1813" s="14">
        <v>52.9</v>
      </c>
      <c r="AY1813" s="6">
        <v>46097</v>
      </c>
      <c r="AZ1813" s="12">
        <v>1</v>
      </c>
      <c r="BA1813" s="12">
        <v>0</v>
      </c>
      <c r="BB1813" s="12">
        <v>1</v>
      </c>
      <c r="BE1813" s="6">
        <v>46097</v>
      </c>
      <c r="BF1813" t="s">
        <v>61</v>
      </c>
      <c r="BG1813" s="52">
        <v>7</v>
      </c>
    </row>
    <row r="1814" spans="1:59" x14ac:dyDescent="0.2">
      <c r="A1814" s="6">
        <v>46098</v>
      </c>
      <c r="B1814" s="12">
        <v>158.81</v>
      </c>
      <c r="C1814" s="12">
        <v>197.97</v>
      </c>
      <c r="D1814" s="12">
        <v>122.87</v>
      </c>
      <c r="E1814" s="12">
        <v>57.73</v>
      </c>
      <c r="F1814" s="12">
        <v>251.5</v>
      </c>
      <c r="G1814" s="12">
        <v>12.97</v>
      </c>
      <c r="H1814" s="12">
        <v>31.3</v>
      </c>
      <c r="I1814" s="12">
        <v>66.3</v>
      </c>
      <c r="J1814" s="12">
        <v>18.79</v>
      </c>
      <c r="K1814" s="12">
        <v>91.256299999999996</v>
      </c>
      <c r="L1814" s="12">
        <v>96.01</v>
      </c>
      <c r="M1814" s="12">
        <v>108.39</v>
      </c>
      <c r="O1814" s="6">
        <v>46098</v>
      </c>
      <c r="P1814" s="7">
        <f t="shared" si="423"/>
        <v>9.9988176403707288E-3</v>
      </c>
      <c r="Q1814" s="7">
        <f t="shared" si="424"/>
        <v>5.7242880656624374E-3</v>
      </c>
      <c r="R1814" s="7">
        <f t="shared" si="425"/>
        <v>1.2695203059099727E-2</v>
      </c>
      <c r="S1814" s="7">
        <f t="shared" si="426"/>
        <v>8.3493266384931722E-3</v>
      </c>
      <c r="T1814" s="7">
        <f t="shared" si="427"/>
        <v>8.3533885801774152E-4</v>
      </c>
      <c r="U1814" s="7">
        <f t="shared" si="428"/>
        <v>5.4667075609356242E-2</v>
      </c>
      <c r="V1814" s="7">
        <f t="shared" si="429"/>
        <v>-1.6791143747893849E-2</v>
      </c>
      <c r="W1814" s="7">
        <f t="shared" si="430"/>
        <v>-3.1475282357641902E-2</v>
      </c>
      <c r="X1814" s="7">
        <f t="shared" si="431"/>
        <v>2.6645366150978289E-3</v>
      </c>
      <c r="Y1814" s="7">
        <f t="shared" si="432"/>
        <v>1.0849154571103267E-4</v>
      </c>
      <c r="Z1814" s="7">
        <v>2.627E-3</v>
      </c>
      <c r="AA1814" s="7">
        <f t="shared" si="433"/>
        <v>2.7668079587905958E-2</v>
      </c>
      <c r="AB1814" s="7">
        <f t="shared" si="434"/>
        <v>7.0219355785422918E-2</v>
      </c>
      <c r="AE1814" s="6">
        <v>46098</v>
      </c>
      <c r="AF1814" s="7">
        <v>22.37</v>
      </c>
      <c r="AG1814" s="7">
        <v>95.92</v>
      </c>
      <c r="AH1814" s="7">
        <v>79.23</v>
      </c>
      <c r="AI1814" s="7">
        <f t="shared" si="420"/>
        <v>12.379999999999995</v>
      </c>
      <c r="AJ1814" s="7">
        <v>3.14</v>
      </c>
      <c r="AK1814" s="7">
        <v>51.558999999999997</v>
      </c>
      <c r="AL1814" s="7">
        <f t="shared" si="421"/>
        <v>48.418999999999997</v>
      </c>
      <c r="AM1814" s="7">
        <v>3.64</v>
      </c>
      <c r="AN1814" s="7">
        <v>3.68</v>
      </c>
      <c r="AO1814" s="7">
        <v>4.2</v>
      </c>
      <c r="AP1814" s="7">
        <f t="shared" si="422"/>
        <v>0.52</v>
      </c>
      <c r="AQ1814" s="7">
        <v>2.37</v>
      </c>
      <c r="AR1814" s="7">
        <v>119.83280000000001</v>
      </c>
      <c r="AS1814" s="7">
        <v>5001</v>
      </c>
      <c r="AT1814" s="14">
        <v>326.03100000000001</v>
      </c>
      <c r="AU1814" s="14">
        <v>101.6781</v>
      </c>
      <c r="AV1814" s="14">
        <v>52.9</v>
      </c>
      <c r="AY1814" s="6">
        <v>46098</v>
      </c>
      <c r="AZ1814" s="12">
        <v>1</v>
      </c>
      <c r="BA1814" s="12">
        <v>0</v>
      </c>
      <c r="BB1814" s="12">
        <v>1</v>
      </c>
      <c r="BE1814" s="6">
        <v>46098</v>
      </c>
      <c r="BF1814" t="s">
        <v>61</v>
      </c>
      <c r="BG1814" s="52">
        <v>7</v>
      </c>
    </row>
    <row r="1815" spans="1:59" x14ac:dyDescent="0.2">
      <c r="A1815" s="6">
        <v>46099</v>
      </c>
      <c r="B1815" s="12">
        <v>157.59</v>
      </c>
      <c r="C1815" s="12">
        <v>198.61</v>
      </c>
      <c r="D1815" s="12">
        <v>123.65</v>
      </c>
      <c r="E1815" s="12">
        <v>58.38</v>
      </c>
      <c r="F1815" s="12">
        <v>266.22000000000003</v>
      </c>
      <c r="G1815" s="12">
        <v>14.85</v>
      </c>
      <c r="H1815" s="12">
        <v>32.159999999999997</v>
      </c>
      <c r="I1815" s="12">
        <v>68.56</v>
      </c>
      <c r="J1815" s="12">
        <v>18.66</v>
      </c>
      <c r="K1815" s="12">
        <v>91.276300000000006</v>
      </c>
      <c r="L1815" s="12">
        <v>96.12</v>
      </c>
      <c r="M1815" s="12">
        <v>118.09</v>
      </c>
      <c r="O1815" s="6">
        <v>46099</v>
      </c>
      <c r="P1815" s="7">
        <f t="shared" si="423"/>
        <v>-7.7117954885753195E-3</v>
      </c>
      <c r="Q1815" s="7">
        <f t="shared" si="424"/>
        <v>3.227598747260336E-3</v>
      </c>
      <c r="R1815" s="7">
        <f t="shared" si="425"/>
        <v>6.3281080879452611E-3</v>
      </c>
      <c r="S1815" s="7">
        <f t="shared" si="426"/>
        <v>1.1196396353126496E-2</v>
      </c>
      <c r="T1815" s="7">
        <f t="shared" si="427"/>
        <v>5.6880045079079372E-2</v>
      </c>
      <c r="U1815" s="7">
        <f t="shared" si="428"/>
        <v>0.13536086692035601</v>
      </c>
      <c r="V1815" s="7">
        <f t="shared" si="429"/>
        <v>2.7105346764658023E-2</v>
      </c>
      <c r="W1815" s="7">
        <f t="shared" si="430"/>
        <v>3.3519377097707623E-2</v>
      </c>
      <c r="X1815" s="7">
        <f t="shared" si="431"/>
        <v>-6.9426180061761154E-3</v>
      </c>
      <c r="Y1815" s="7">
        <f t="shared" si="432"/>
        <v>2.1913893825046293E-4</v>
      </c>
      <c r="Z1815" s="7">
        <v>-1.4052E-2</v>
      </c>
      <c r="AA1815" s="7">
        <f t="shared" si="433"/>
        <v>1.145058158735642E-3</v>
      </c>
      <c r="AB1815" s="7">
        <f t="shared" si="434"/>
        <v>8.5711211785531621E-2</v>
      </c>
      <c r="AE1815" s="6">
        <v>46099</v>
      </c>
      <c r="AF1815" s="7">
        <v>25.09</v>
      </c>
      <c r="AG1815" s="7">
        <v>97.28</v>
      </c>
      <c r="AH1815" s="7">
        <v>81.25</v>
      </c>
      <c r="AI1815" s="7">
        <f t="shared" si="420"/>
        <v>21.97</v>
      </c>
      <c r="AJ1815" s="7">
        <v>3.12</v>
      </c>
      <c r="AK1815" s="7">
        <v>54.661999999999999</v>
      </c>
      <c r="AL1815" s="7">
        <f t="shared" si="421"/>
        <v>51.542000000000002</v>
      </c>
      <c r="AM1815" s="7">
        <v>3.64</v>
      </c>
      <c r="AN1815" s="7">
        <v>3.76</v>
      </c>
      <c r="AO1815" s="7">
        <v>4.26</v>
      </c>
      <c r="AP1815" s="7">
        <f t="shared" si="422"/>
        <v>0.5</v>
      </c>
      <c r="AQ1815" s="7">
        <v>2.4</v>
      </c>
      <c r="AR1815" s="7">
        <v>119.9276</v>
      </c>
      <c r="AS1815" s="7">
        <v>4889.8999000000003</v>
      </c>
      <c r="AT1815" s="14">
        <v>326.03100000000001</v>
      </c>
      <c r="AU1815" s="14">
        <v>101.6781</v>
      </c>
      <c r="AV1815" s="14">
        <v>52.9</v>
      </c>
      <c r="AY1815" s="6">
        <v>46099</v>
      </c>
      <c r="AZ1815" s="12">
        <v>1</v>
      </c>
      <c r="BA1815" s="12">
        <v>0</v>
      </c>
      <c r="BB1815" s="12">
        <v>1</v>
      </c>
      <c r="BE1815" s="6">
        <v>46099</v>
      </c>
      <c r="BF1815" t="s">
        <v>61</v>
      </c>
      <c r="BG1815" s="52">
        <v>7</v>
      </c>
    </row>
    <row r="1816" spans="1:59" x14ac:dyDescent="0.2">
      <c r="A1816" s="6">
        <v>46100</v>
      </c>
      <c r="B1816" s="12">
        <v>158.16</v>
      </c>
      <c r="C1816" s="12">
        <v>201.44</v>
      </c>
      <c r="D1816" s="12">
        <v>126.02</v>
      </c>
      <c r="E1816" s="12">
        <v>59.58</v>
      </c>
      <c r="F1816" s="12">
        <v>281.87</v>
      </c>
      <c r="G1816" s="12">
        <v>14.29</v>
      </c>
      <c r="H1816" s="12">
        <v>32.880000000000003</v>
      </c>
      <c r="I1816" s="12">
        <v>69.16</v>
      </c>
      <c r="J1816" s="12">
        <v>18.96</v>
      </c>
      <c r="K1816" s="12">
        <v>91.276300000000006</v>
      </c>
      <c r="L1816" s="12">
        <v>96.11</v>
      </c>
      <c r="M1816" s="12">
        <v>111.05</v>
      </c>
      <c r="O1816" s="6">
        <v>46100</v>
      </c>
      <c r="P1816" s="7">
        <f t="shared" si="423"/>
        <v>3.6104552283815557E-3</v>
      </c>
      <c r="Q1816" s="7">
        <f t="shared" si="424"/>
        <v>1.4148467485336729E-2</v>
      </c>
      <c r="R1816" s="7">
        <f t="shared" si="425"/>
        <v>1.8985630546484084E-2</v>
      </c>
      <c r="S1816" s="7">
        <f t="shared" si="426"/>
        <v>2.0346581859167559E-2</v>
      </c>
      <c r="T1816" s="7">
        <f t="shared" si="427"/>
        <v>5.7122937121541338E-2</v>
      </c>
      <c r="U1816" s="7">
        <f t="shared" si="428"/>
        <v>-3.8439873306932569E-2</v>
      </c>
      <c r="V1816" s="7">
        <f t="shared" si="429"/>
        <v>2.2141125877213719E-2</v>
      </c>
      <c r="W1816" s="7">
        <f t="shared" si="430"/>
        <v>8.7133865255652268E-3</v>
      </c>
      <c r="X1816" s="7">
        <f t="shared" si="431"/>
        <v>1.594930140767804E-2</v>
      </c>
      <c r="Y1816" s="7">
        <f t="shared" si="432"/>
        <v>0</v>
      </c>
      <c r="Z1816" s="7">
        <v>-2.467E-3</v>
      </c>
      <c r="AA1816" s="7">
        <f t="shared" si="433"/>
        <v>-1.0404203307526961E-4</v>
      </c>
      <c r="AB1816" s="7">
        <f t="shared" si="434"/>
        <v>-6.1466495272753816E-2</v>
      </c>
      <c r="AE1816" s="6">
        <v>46100</v>
      </c>
      <c r="AF1816" s="7">
        <v>24.06</v>
      </c>
      <c r="AG1816" s="7">
        <v>92.68</v>
      </c>
      <c r="AH1816" s="7">
        <v>84.88</v>
      </c>
      <c r="AI1816" s="7">
        <f t="shared" si="420"/>
        <v>14.939999999999998</v>
      </c>
      <c r="AJ1816" s="7">
        <v>3.21</v>
      </c>
      <c r="AK1816" s="7">
        <v>61.851999999999997</v>
      </c>
      <c r="AL1816" s="7">
        <f t="shared" si="421"/>
        <v>58.641999999999996</v>
      </c>
      <c r="AM1816" s="7">
        <v>3.64</v>
      </c>
      <c r="AN1816" s="7">
        <v>3.79</v>
      </c>
      <c r="AO1816" s="7">
        <v>4.25</v>
      </c>
      <c r="AP1816" s="7">
        <f t="shared" si="422"/>
        <v>0.45999999999999996</v>
      </c>
      <c r="AQ1816" s="7">
        <v>2.37</v>
      </c>
      <c r="AR1816" s="7">
        <v>120.1802</v>
      </c>
      <c r="AS1816" s="7">
        <v>4600.7002000000002</v>
      </c>
      <c r="AT1816" s="14">
        <v>326.03100000000001</v>
      </c>
      <c r="AU1816" s="14">
        <v>101.6781</v>
      </c>
      <c r="AV1816" s="14">
        <v>52.9</v>
      </c>
      <c r="AY1816" s="6">
        <v>46100</v>
      </c>
      <c r="AZ1816" s="12">
        <v>1</v>
      </c>
      <c r="BA1816" s="12">
        <v>0</v>
      </c>
      <c r="BB1816" s="12">
        <v>1</v>
      </c>
      <c r="BE1816" s="6">
        <v>46100</v>
      </c>
      <c r="BF1816" t="s">
        <v>61</v>
      </c>
      <c r="BG1816" s="52">
        <v>7</v>
      </c>
    </row>
    <row r="1817" spans="1:59" x14ac:dyDescent="0.2">
      <c r="A1817" s="6">
        <v>46101</v>
      </c>
      <c r="B1817" s="12">
        <v>159.66999999999999</v>
      </c>
      <c r="C1817" s="12">
        <v>201.73</v>
      </c>
      <c r="D1817" s="12">
        <v>126.92</v>
      </c>
      <c r="E1817" s="12">
        <v>60.71</v>
      </c>
      <c r="F1817" s="12">
        <v>280.89</v>
      </c>
      <c r="G1817" s="12">
        <v>15.81</v>
      </c>
      <c r="H1817" s="12">
        <v>32.17</v>
      </c>
      <c r="I1817" s="12">
        <v>67.98</v>
      </c>
      <c r="J1817" s="12">
        <v>19.010000000000002</v>
      </c>
      <c r="K1817" s="12">
        <v>91.306200000000004</v>
      </c>
      <c r="L1817" s="12">
        <v>98.71</v>
      </c>
      <c r="M1817" s="12">
        <v>118.42</v>
      </c>
      <c r="O1817" s="6">
        <v>46101</v>
      </c>
      <c r="P1817" s="7">
        <f t="shared" si="423"/>
        <v>9.5020064892484216E-3</v>
      </c>
      <c r="Q1817" s="7">
        <f t="shared" si="424"/>
        <v>1.438599350222141E-3</v>
      </c>
      <c r="R1817" s="7">
        <f t="shared" si="425"/>
        <v>7.1163422010854828E-3</v>
      </c>
      <c r="S1817" s="7">
        <f t="shared" si="426"/>
        <v>1.8788481857206548E-2</v>
      </c>
      <c r="T1817" s="7">
        <f t="shared" si="427"/>
        <v>-3.4828381215070573E-3</v>
      </c>
      <c r="U1817" s="7">
        <f t="shared" si="428"/>
        <v>0.10108265927960479</v>
      </c>
      <c r="V1817" s="7">
        <f t="shared" si="429"/>
        <v>-2.1830228937044258E-2</v>
      </c>
      <c r="W1817" s="7">
        <f t="shared" si="430"/>
        <v>-1.7209116547119655E-2</v>
      </c>
      <c r="X1817" s="7">
        <f t="shared" si="431"/>
        <v>2.633659673461988E-3</v>
      </c>
      <c r="Y1817" s="7">
        <f t="shared" si="432"/>
        <v>3.2752317738324527E-4</v>
      </c>
      <c r="Z1817" s="7">
        <v>-1.444E-2</v>
      </c>
      <c r="AA1817" s="7">
        <f t="shared" si="433"/>
        <v>2.6692889594603541E-2</v>
      </c>
      <c r="AB1817" s="7">
        <f t="shared" si="434"/>
        <v>6.4257076763193643E-2</v>
      </c>
      <c r="AE1817" s="6">
        <v>46101</v>
      </c>
      <c r="AF1817" s="7">
        <v>26.78</v>
      </c>
      <c r="AG1817" s="7">
        <v>91.85</v>
      </c>
      <c r="AH1817" s="7">
        <v>108.84</v>
      </c>
      <c r="AI1817" s="7">
        <f t="shared" si="420"/>
        <v>19.710000000000008</v>
      </c>
      <c r="AJ1817" s="7">
        <v>3.04</v>
      </c>
      <c r="AK1817" s="7">
        <v>59.255000000000003</v>
      </c>
      <c r="AL1817" s="7">
        <f t="shared" si="421"/>
        <v>56.215000000000003</v>
      </c>
      <c r="AM1817" s="7">
        <v>3.64</v>
      </c>
      <c r="AN1817" s="7">
        <v>3.88</v>
      </c>
      <c r="AO1817" s="7">
        <v>4.3899999999999997</v>
      </c>
      <c r="AP1817" s="7">
        <f t="shared" si="422"/>
        <v>0.50999999999999979</v>
      </c>
      <c r="AQ1817" s="7">
        <v>2.38</v>
      </c>
      <c r="AR1817" s="7">
        <v>120.2757</v>
      </c>
      <c r="AS1817" s="7">
        <v>4570.3999000000003</v>
      </c>
      <c r="AT1817" s="14">
        <v>326.03100000000001</v>
      </c>
      <c r="AU1817" s="14">
        <v>101.6781</v>
      </c>
      <c r="AV1817" s="14">
        <v>52.9</v>
      </c>
      <c r="AY1817" s="6">
        <v>46101</v>
      </c>
      <c r="AZ1817" s="12">
        <v>1</v>
      </c>
      <c r="BA1817" s="12">
        <v>0</v>
      </c>
      <c r="BB1817" s="12">
        <v>1</v>
      </c>
      <c r="BE1817" s="6">
        <v>46101</v>
      </c>
      <c r="BF1817" t="s">
        <v>61</v>
      </c>
      <c r="BG1817" s="52">
        <v>7</v>
      </c>
    </row>
    <row r="1818" spans="1:59" x14ac:dyDescent="0.2">
      <c r="A1818" s="6">
        <v>46104</v>
      </c>
      <c r="B1818" s="12">
        <v>161.13</v>
      </c>
      <c r="C1818" s="12">
        <v>205.21</v>
      </c>
      <c r="D1818" s="12">
        <v>127.19</v>
      </c>
      <c r="E1818" s="12">
        <v>60.31</v>
      </c>
      <c r="F1818" s="12">
        <v>287.2</v>
      </c>
      <c r="G1818" s="12">
        <v>15.8</v>
      </c>
      <c r="H1818" s="12">
        <v>33.83</v>
      </c>
      <c r="I1818" s="12">
        <v>70.680000000000007</v>
      </c>
      <c r="J1818" s="12">
        <v>19.059999999999999</v>
      </c>
      <c r="K1818" s="12">
        <v>91.316199999999995</v>
      </c>
      <c r="L1818" s="12">
        <v>89.33</v>
      </c>
      <c r="M1818" s="12">
        <v>103.79</v>
      </c>
      <c r="O1818" s="6">
        <v>46104</v>
      </c>
      <c r="P1818" s="7">
        <f t="shared" si="423"/>
        <v>9.1023072338676601E-3</v>
      </c>
      <c r="Q1818" s="7">
        <f t="shared" si="424"/>
        <v>1.7103675406413721E-2</v>
      </c>
      <c r="R1818" s="7">
        <f t="shared" si="425"/>
        <v>2.1250647483983631E-3</v>
      </c>
      <c r="S1818" s="7">
        <f t="shared" si="426"/>
        <v>-6.6105016794472844E-3</v>
      </c>
      <c r="T1818" s="7">
        <f t="shared" si="427"/>
        <v>2.2215703555161656E-2</v>
      </c>
      <c r="U1818" s="7">
        <f t="shared" si="428"/>
        <v>-6.3271118845950982E-4</v>
      </c>
      <c r="V1818" s="7">
        <f t="shared" si="429"/>
        <v>5.0313641541682122E-2</v>
      </c>
      <c r="W1818" s="7">
        <f t="shared" si="430"/>
        <v>3.8949103183525784E-2</v>
      </c>
      <c r="X1818" s="7">
        <f t="shared" si="431"/>
        <v>2.6267417257180422E-3</v>
      </c>
      <c r="Y1818" s="7">
        <f t="shared" si="432"/>
        <v>1.0951559074874662E-4</v>
      </c>
      <c r="Z1818" s="7">
        <v>1.0444999999999999E-2</v>
      </c>
      <c r="AA1818" s="7">
        <f t="shared" si="433"/>
        <v>-9.9848880716048832E-2</v>
      </c>
      <c r="AB1818" s="7">
        <f t="shared" si="434"/>
        <v>-0.13186800012643243</v>
      </c>
      <c r="AE1818" s="6">
        <v>46104</v>
      </c>
      <c r="AF1818" s="7">
        <v>26.15</v>
      </c>
      <c r="AG1818" s="7">
        <v>89.78</v>
      </c>
      <c r="AH1818" s="7">
        <v>98.15</v>
      </c>
      <c r="AI1818" s="7">
        <f t="shared" si="420"/>
        <v>14.460000000000008</v>
      </c>
      <c r="AJ1818" s="7">
        <v>2.94</v>
      </c>
      <c r="AK1818" s="7">
        <v>56.683</v>
      </c>
      <c r="AL1818" s="7">
        <f t="shared" si="421"/>
        <v>53.743000000000002</v>
      </c>
      <c r="AM1818" s="7">
        <v>3.64</v>
      </c>
      <c r="AN1818" s="7">
        <v>3.83</v>
      </c>
      <c r="AO1818" s="7">
        <v>4.34</v>
      </c>
      <c r="AP1818" s="7">
        <f t="shared" si="422"/>
        <v>0.50999999999999979</v>
      </c>
      <c r="AQ1818" s="7">
        <v>2.33</v>
      </c>
      <c r="AR1818" s="7">
        <v>119.9371</v>
      </c>
      <c r="AS1818" s="7">
        <v>4404.1000999999997</v>
      </c>
      <c r="AT1818" s="14">
        <v>326.03100000000001</v>
      </c>
      <c r="AU1818" s="14">
        <v>101.6781</v>
      </c>
      <c r="AV1818" s="14">
        <v>52.9</v>
      </c>
      <c r="AY1818" s="6">
        <v>46104</v>
      </c>
      <c r="AZ1818" s="12">
        <v>1</v>
      </c>
      <c r="BA1818" s="12">
        <v>0</v>
      </c>
      <c r="BB1818" s="12">
        <v>1</v>
      </c>
      <c r="BE1818" s="6">
        <v>46104</v>
      </c>
      <c r="BF1818" t="s">
        <v>61</v>
      </c>
      <c r="BG1818" s="52">
        <v>7</v>
      </c>
    </row>
    <row r="1819" spans="1:59" x14ac:dyDescent="0.2">
      <c r="A1819" s="6">
        <v>46105</v>
      </c>
      <c r="B1819" s="12">
        <v>165.38</v>
      </c>
      <c r="C1819" s="12">
        <v>206.79</v>
      </c>
      <c r="D1819" s="12">
        <v>129.35</v>
      </c>
      <c r="E1819" s="12">
        <v>61.25</v>
      </c>
      <c r="F1819" s="12">
        <v>294.58</v>
      </c>
      <c r="G1819" s="12">
        <v>16.600000000000001</v>
      </c>
      <c r="H1819" s="12">
        <v>35.44</v>
      </c>
      <c r="I1819" s="12">
        <v>75.12</v>
      </c>
      <c r="J1819" s="12">
        <v>19.21</v>
      </c>
      <c r="K1819" s="12">
        <v>91.326099999999997</v>
      </c>
      <c r="L1819" s="12">
        <v>93.18</v>
      </c>
      <c r="M1819" s="12">
        <v>108.42</v>
      </c>
      <c r="O1819" s="6">
        <v>46105</v>
      </c>
      <c r="P1819" s="7">
        <f t="shared" si="423"/>
        <v>2.6034363708542896E-2</v>
      </c>
      <c r="Q1819" s="7">
        <f t="shared" si="424"/>
        <v>7.6699405129971067E-3</v>
      </c>
      <c r="R1819" s="7">
        <f t="shared" si="425"/>
        <v>1.6839877168645077E-2</v>
      </c>
      <c r="S1819" s="7">
        <f t="shared" si="426"/>
        <v>1.5465921961940856E-2</v>
      </c>
      <c r="T1819" s="7">
        <f t="shared" si="427"/>
        <v>2.5371775887327776E-2</v>
      </c>
      <c r="U1819" s="7">
        <f t="shared" si="428"/>
        <v>4.9392755329576474E-2</v>
      </c>
      <c r="V1819" s="7">
        <f t="shared" si="429"/>
        <v>4.6493142944263169E-2</v>
      </c>
      <c r="W1819" s="7">
        <f t="shared" si="430"/>
        <v>6.0924187448511857E-2</v>
      </c>
      <c r="X1819" s="7">
        <f t="shared" si="431"/>
        <v>7.8390785544092366E-3</v>
      </c>
      <c r="Y1819" s="7">
        <f t="shared" si="432"/>
        <v>1.0840862176722262E-4</v>
      </c>
      <c r="Z1819" s="7">
        <v>-3.362E-3</v>
      </c>
      <c r="AA1819" s="7">
        <f t="shared" si="433"/>
        <v>4.2195728674903003E-2</v>
      </c>
      <c r="AB1819" s="7">
        <f t="shared" si="434"/>
        <v>4.3642946854994501E-2</v>
      </c>
      <c r="AE1819" s="6">
        <v>46105</v>
      </c>
      <c r="AF1819" s="7">
        <v>26.95</v>
      </c>
      <c r="AG1819" s="7">
        <v>89.34</v>
      </c>
      <c r="AH1819" s="7">
        <v>103.01</v>
      </c>
      <c r="AI1819" s="7">
        <f t="shared" si="420"/>
        <v>15.239999999999995</v>
      </c>
      <c r="AJ1819" s="7">
        <v>2.9</v>
      </c>
      <c r="AK1819" s="7">
        <v>54.040999999999997</v>
      </c>
      <c r="AL1819" s="7">
        <f t="shared" si="421"/>
        <v>51.140999999999998</v>
      </c>
      <c r="AM1819" s="7">
        <v>3.64</v>
      </c>
      <c r="AN1819" s="7">
        <v>3.9</v>
      </c>
      <c r="AO1819" s="7">
        <v>4.3899999999999997</v>
      </c>
      <c r="AP1819" s="7">
        <f t="shared" si="422"/>
        <v>0.48999999999999977</v>
      </c>
      <c r="AQ1819" s="7">
        <v>2.33</v>
      </c>
      <c r="AR1819" s="7">
        <v>120.12949999999999</v>
      </c>
      <c r="AS1819" s="7">
        <v>4399.2997999999998</v>
      </c>
      <c r="AT1819" s="14">
        <v>326.03100000000001</v>
      </c>
      <c r="AU1819" s="14">
        <v>101.6781</v>
      </c>
      <c r="AV1819" s="14">
        <v>52.9</v>
      </c>
      <c r="AY1819" s="6">
        <v>46105</v>
      </c>
      <c r="AZ1819" s="12">
        <v>1</v>
      </c>
      <c r="BA1819" s="12">
        <v>0</v>
      </c>
      <c r="BB1819" s="12">
        <v>1</v>
      </c>
      <c r="BE1819" s="6">
        <v>46105</v>
      </c>
      <c r="BF1819" t="s">
        <v>61</v>
      </c>
      <c r="BG1819" s="52">
        <v>7</v>
      </c>
    </row>
    <row r="1820" spans="1:59" x14ac:dyDescent="0.2">
      <c r="A1820" s="6">
        <v>46106</v>
      </c>
      <c r="B1820" s="12">
        <v>163.26</v>
      </c>
      <c r="C1820" s="12">
        <v>205.15</v>
      </c>
      <c r="D1820" s="12">
        <v>128.93</v>
      </c>
      <c r="E1820" s="12">
        <v>61.85</v>
      </c>
      <c r="F1820" s="12">
        <v>284.39</v>
      </c>
      <c r="G1820" s="12">
        <v>16.71</v>
      </c>
      <c r="H1820" s="12">
        <v>33.75</v>
      </c>
      <c r="I1820" s="12">
        <v>72.39</v>
      </c>
      <c r="J1820" s="12">
        <v>19.14</v>
      </c>
      <c r="K1820" s="12">
        <v>91.316199999999995</v>
      </c>
      <c r="L1820" s="12">
        <v>91.51</v>
      </c>
      <c r="M1820" s="12">
        <v>109.14</v>
      </c>
      <c r="O1820" s="6">
        <v>46106</v>
      </c>
      <c r="P1820" s="7">
        <f t="shared" si="423"/>
        <v>-1.290183427081071E-2</v>
      </c>
      <c r="Q1820" s="7">
        <f t="shared" si="424"/>
        <v>-7.9623666774749358E-3</v>
      </c>
      <c r="R1820" s="7">
        <f t="shared" si="425"/>
        <v>-3.2522872092918217E-3</v>
      </c>
      <c r="S1820" s="7">
        <f t="shared" si="426"/>
        <v>9.7482494136606566E-3</v>
      </c>
      <c r="T1820" s="7">
        <f t="shared" si="427"/>
        <v>-3.5204077494522326E-2</v>
      </c>
      <c r="U1820" s="7">
        <f t="shared" si="428"/>
        <v>6.6046472448048343E-3</v>
      </c>
      <c r="V1820" s="7">
        <f t="shared" si="429"/>
        <v>-4.886070841834135E-2</v>
      </c>
      <c r="W1820" s="7">
        <f t="shared" si="430"/>
        <v>-3.7018666594957457E-2</v>
      </c>
      <c r="X1820" s="7">
        <f t="shared" si="431"/>
        <v>-3.650590755657063E-3</v>
      </c>
      <c r="Y1820" s="7">
        <f t="shared" si="432"/>
        <v>-1.0840862176725561E-4</v>
      </c>
      <c r="Z1820" s="7">
        <v>5.5570000000000003E-3</v>
      </c>
      <c r="AA1820" s="7">
        <f t="shared" si="433"/>
        <v>-1.808485046136394E-2</v>
      </c>
      <c r="AB1820" s="7">
        <f t="shared" si="434"/>
        <v>6.61888792589377E-3</v>
      </c>
      <c r="AE1820" s="6">
        <v>46106</v>
      </c>
      <c r="AF1820" s="7">
        <v>25.33</v>
      </c>
      <c r="AG1820" s="7">
        <v>90.16</v>
      </c>
      <c r="AH1820" s="7">
        <v>97.59</v>
      </c>
      <c r="AI1820" s="7">
        <f t="shared" si="420"/>
        <v>17.629999999999995</v>
      </c>
      <c r="AJ1820" s="7">
        <v>2.94</v>
      </c>
      <c r="AK1820" s="7">
        <v>52.816000000000003</v>
      </c>
      <c r="AL1820" s="7">
        <f t="shared" si="421"/>
        <v>49.876000000000005</v>
      </c>
      <c r="AM1820" s="7">
        <v>3.64</v>
      </c>
      <c r="AN1820" s="7">
        <v>3.84</v>
      </c>
      <c r="AO1820" s="7">
        <v>4.33</v>
      </c>
      <c r="AP1820" s="7">
        <f t="shared" si="422"/>
        <v>0.49000000000000021</v>
      </c>
      <c r="AQ1820" s="7">
        <v>2.31</v>
      </c>
      <c r="AR1820" s="7">
        <v>120.12820000000001</v>
      </c>
      <c r="AS1820" s="7">
        <v>4549.7997999999998</v>
      </c>
      <c r="AT1820" s="14">
        <v>326.03100000000001</v>
      </c>
      <c r="AU1820" s="14">
        <v>101.6781</v>
      </c>
      <c r="AV1820" s="14">
        <v>52.9</v>
      </c>
      <c r="AY1820" s="6">
        <v>46106</v>
      </c>
      <c r="AZ1820" s="12">
        <v>1</v>
      </c>
      <c r="BA1820" s="12">
        <v>0</v>
      </c>
      <c r="BB1820" s="12">
        <v>1</v>
      </c>
      <c r="BE1820" s="6">
        <v>46106</v>
      </c>
      <c r="BF1820" t="s">
        <v>61</v>
      </c>
      <c r="BG1820" s="52">
        <v>7</v>
      </c>
    </row>
    <row r="1821" spans="1:59" x14ac:dyDescent="0.2">
      <c r="A1821" s="6">
        <v>46107</v>
      </c>
      <c r="B1821" s="12">
        <v>165.43</v>
      </c>
      <c r="C1821" s="12">
        <v>207.79</v>
      </c>
      <c r="D1821" s="12">
        <v>133.25</v>
      </c>
      <c r="E1821" s="12">
        <v>64.36</v>
      </c>
      <c r="F1821" s="12">
        <v>291.39999999999998</v>
      </c>
      <c r="G1821" s="12">
        <v>16.82</v>
      </c>
      <c r="H1821" s="12">
        <v>33.57</v>
      </c>
      <c r="I1821" s="12">
        <v>73.91</v>
      </c>
      <c r="J1821" s="12">
        <v>19.440000000000001</v>
      </c>
      <c r="K1821" s="12">
        <v>91.336100000000002</v>
      </c>
      <c r="L1821" s="12">
        <v>96.18</v>
      </c>
      <c r="M1821" s="12">
        <v>113.39</v>
      </c>
      <c r="O1821" s="6">
        <v>46107</v>
      </c>
      <c r="P1821" s="7">
        <f t="shared" si="423"/>
        <v>1.3204122595714811E-2</v>
      </c>
      <c r="Q1821" s="7">
        <f t="shared" si="424"/>
        <v>1.2786535423593558E-2</v>
      </c>
      <c r="R1821" s="7">
        <f t="shared" si="425"/>
        <v>3.2957441623207566E-2</v>
      </c>
      <c r="S1821" s="7">
        <f t="shared" si="426"/>
        <v>3.9780223285685534E-2</v>
      </c>
      <c r="T1821" s="7">
        <f t="shared" si="427"/>
        <v>2.4350358194229656E-2</v>
      </c>
      <c r="U1821" s="7">
        <f t="shared" si="428"/>
        <v>6.5613119374995201E-3</v>
      </c>
      <c r="V1821" s="7">
        <f t="shared" si="429"/>
        <v>-5.3476063265952417E-3</v>
      </c>
      <c r="W1821" s="7">
        <f t="shared" si="430"/>
        <v>2.077996849174522E-2</v>
      </c>
      <c r="X1821" s="7">
        <f t="shared" si="431"/>
        <v>1.5552413007484785E-2</v>
      </c>
      <c r="Y1821" s="7">
        <f t="shared" si="432"/>
        <v>2.1790035032413378E-4</v>
      </c>
      <c r="Z1821" s="7">
        <v>-1.8020000000000001E-2</v>
      </c>
      <c r="AA1821" s="7">
        <f t="shared" si="433"/>
        <v>4.977317992222971E-2</v>
      </c>
      <c r="AB1821" s="7">
        <f t="shared" si="434"/>
        <v>3.8201742225662493E-2</v>
      </c>
      <c r="AE1821" s="6">
        <v>46107</v>
      </c>
      <c r="AF1821" s="7">
        <v>27.44</v>
      </c>
      <c r="AG1821" s="7">
        <v>92.37</v>
      </c>
      <c r="AH1821" s="7">
        <v>115.02</v>
      </c>
      <c r="AI1821" s="7">
        <f t="shared" si="420"/>
        <v>17.209999999999994</v>
      </c>
      <c r="AJ1821" s="7">
        <v>2.99</v>
      </c>
      <c r="AK1821" s="7">
        <v>55.218000000000004</v>
      </c>
      <c r="AL1821" s="7">
        <f t="shared" si="421"/>
        <v>52.228000000000002</v>
      </c>
      <c r="AM1821" s="7">
        <v>3.64</v>
      </c>
      <c r="AN1821" s="7">
        <v>3.96</v>
      </c>
      <c r="AO1821" s="7">
        <v>4.42</v>
      </c>
      <c r="AP1821" s="7">
        <f t="shared" si="422"/>
        <v>0.45999999999999996</v>
      </c>
      <c r="AQ1821" s="7">
        <v>2.34</v>
      </c>
      <c r="AR1821" s="7">
        <v>120.389</v>
      </c>
      <c r="AS1821" s="7">
        <v>4375.5</v>
      </c>
      <c r="AT1821" s="14">
        <v>326.03100000000001</v>
      </c>
      <c r="AU1821" s="14">
        <v>101.6781</v>
      </c>
      <c r="AV1821" s="14">
        <v>52.9</v>
      </c>
      <c r="AY1821" s="6">
        <v>46107</v>
      </c>
      <c r="AZ1821" s="12">
        <v>1</v>
      </c>
      <c r="BA1821" s="12">
        <v>0</v>
      </c>
      <c r="BB1821" s="12">
        <v>1</v>
      </c>
      <c r="BE1821" s="6">
        <v>46107</v>
      </c>
      <c r="BF1821" t="s">
        <v>61</v>
      </c>
      <c r="BG1821" s="52">
        <v>7</v>
      </c>
    </row>
    <row r="1822" spans="1:59" x14ac:dyDescent="0.2">
      <c r="A1822" s="6">
        <v>46108</v>
      </c>
      <c r="B1822" s="12">
        <v>170.99</v>
      </c>
      <c r="C1822" s="12">
        <v>211.15</v>
      </c>
      <c r="D1822" s="12">
        <v>133.80000000000001</v>
      </c>
      <c r="E1822" s="12">
        <v>65.319999999999993</v>
      </c>
      <c r="F1822" s="12">
        <v>296.91000000000003</v>
      </c>
      <c r="G1822" s="12">
        <v>17.53</v>
      </c>
      <c r="H1822" s="12">
        <v>33.65</v>
      </c>
      <c r="I1822" s="12">
        <v>75.709999999999994</v>
      </c>
      <c r="J1822" s="12">
        <v>19.670000000000002</v>
      </c>
      <c r="K1822" s="12">
        <v>91.366</v>
      </c>
      <c r="L1822" s="12">
        <v>101.26</v>
      </c>
      <c r="M1822" s="12">
        <v>121.47</v>
      </c>
      <c r="O1822" s="6">
        <v>46108</v>
      </c>
      <c r="P1822" s="7">
        <f t="shared" si="423"/>
        <v>3.3056930641576908E-2</v>
      </c>
      <c r="Q1822" s="7">
        <f t="shared" si="424"/>
        <v>1.6040827068163951E-2</v>
      </c>
      <c r="R1822" s="7">
        <f t="shared" si="425"/>
        <v>4.1190846481742264E-3</v>
      </c>
      <c r="S1822" s="7">
        <f t="shared" si="426"/>
        <v>1.4805945978081731E-2</v>
      </c>
      <c r="T1822" s="7">
        <f t="shared" si="427"/>
        <v>1.8732168815605119E-2</v>
      </c>
      <c r="U1822" s="7">
        <f t="shared" si="428"/>
        <v>4.1345044388341239E-2</v>
      </c>
      <c r="V1822" s="7">
        <f t="shared" si="429"/>
        <v>2.3802450987932076E-3</v>
      </c>
      <c r="W1822" s="7">
        <f t="shared" si="430"/>
        <v>2.4062115318419872E-2</v>
      </c>
      <c r="X1822" s="7">
        <f t="shared" si="431"/>
        <v>1.1761833368674701E-2</v>
      </c>
      <c r="Y1822" s="7">
        <f t="shared" si="432"/>
        <v>3.2730877496141834E-4</v>
      </c>
      <c r="Z1822" s="7">
        <v>-1.7198999999999999E-2</v>
      </c>
      <c r="AA1822" s="7">
        <f t="shared" si="433"/>
        <v>5.1470030692246593E-2</v>
      </c>
      <c r="AB1822" s="7">
        <f t="shared" si="434"/>
        <v>6.8834114728430942E-2</v>
      </c>
      <c r="AE1822" s="6">
        <v>46108</v>
      </c>
      <c r="AF1822" s="7">
        <v>31.05</v>
      </c>
      <c r="AG1822" s="7">
        <v>96.64</v>
      </c>
      <c r="AH1822" s="7">
        <v>111.95</v>
      </c>
      <c r="AI1822" s="7">
        <f t="shared" si="420"/>
        <v>20.209999999999994</v>
      </c>
      <c r="AJ1822" s="7">
        <v>2.99</v>
      </c>
      <c r="AK1822" s="7">
        <v>54.177</v>
      </c>
      <c r="AL1822" s="7">
        <f t="shared" si="421"/>
        <v>51.186999999999998</v>
      </c>
      <c r="AM1822" s="7">
        <v>3.64</v>
      </c>
      <c r="AN1822" s="7">
        <v>3.88</v>
      </c>
      <c r="AO1822" s="7">
        <v>4.4400000000000004</v>
      </c>
      <c r="AP1822" s="7">
        <f t="shared" si="422"/>
        <v>0.5600000000000005</v>
      </c>
      <c r="AQ1822" s="7">
        <v>2.31</v>
      </c>
      <c r="AR1822" s="7">
        <v>120.88509999999999</v>
      </c>
      <c r="AS1822" s="7">
        <v>4492</v>
      </c>
      <c r="AT1822" s="14">
        <v>326.03100000000001</v>
      </c>
      <c r="AU1822" s="14">
        <v>101.6781</v>
      </c>
      <c r="AV1822" s="14">
        <v>52.9</v>
      </c>
      <c r="AY1822" s="6">
        <v>46108</v>
      </c>
      <c r="AZ1822" s="12">
        <v>1</v>
      </c>
      <c r="BA1822" s="12">
        <v>1</v>
      </c>
      <c r="BB1822" s="12">
        <v>1</v>
      </c>
      <c r="BE1822" s="6">
        <v>46108</v>
      </c>
      <c r="BF1822" t="s">
        <v>61</v>
      </c>
      <c r="BG1822" s="52">
        <v>7</v>
      </c>
    </row>
    <row r="1823" spans="1:59" x14ac:dyDescent="0.2">
      <c r="A1823" s="6">
        <v>46111</v>
      </c>
      <c r="B1823" s="12">
        <v>171.47</v>
      </c>
      <c r="C1823" s="12">
        <v>210.71</v>
      </c>
      <c r="D1823" s="12">
        <v>132.88999999999999</v>
      </c>
      <c r="E1823" s="12">
        <v>66.239999999999995</v>
      </c>
      <c r="F1823" s="12">
        <v>293.64</v>
      </c>
      <c r="G1823" s="12">
        <v>16.89</v>
      </c>
      <c r="H1823" s="12">
        <v>33.39</v>
      </c>
      <c r="I1823" s="12">
        <v>73.66</v>
      </c>
      <c r="J1823" s="12">
        <v>19.59</v>
      </c>
      <c r="K1823" s="12">
        <v>91.376000000000005</v>
      </c>
      <c r="L1823" s="12">
        <v>104.69</v>
      </c>
      <c r="M1823" s="12">
        <v>121.88</v>
      </c>
      <c r="O1823" s="6">
        <v>46111</v>
      </c>
      <c r="P1823" s="7">
        <f t="shared" si="423"/>
        <v>2.80324893025832E-3</v>
      </c>
      <c r="Q1823" s="7">
        <f t="shared" si="424"/>
        <v>-2.0860008512364704E-3</v>
      </c>
      <c r="R1823" s="7">
        <f t="shared" si="425"/>
        <v>-6.824429350711864E-3</v>
      </c>
      <c r="S1823" s="7">
        <f t="shared" si="426"/>
        <v>1.398624197473987E-2</v>
      </c>
      <c r="T1823" s="7">
        <f t="shared" si="427"/>
        <v>-1.1074535334129013E-2</v>
      </c>
      <c r="U1823" s="7">
        <f t="shared" si="428"/>
        <v>-3.7191968113434497E-2</v>
      </c>
      <c r="V1823" s="7">
        <f t="shared" si="429"/>
        <v>-7.7566021351736297E-3</v>
      </c>
      <c r="W1823" s="7">
        <f t="shared" si="430"/>
        <v>-2.745034109829601E-2</v>
      </c>
      <c r="X1823" s="7">
        <f t="shared" si="431"/>
        <v>-4.0754004445183682E-3</v>
      </c>
      <c r="Y1823" s="7">
        <f t="shared" si="432"/>
        <v>1.0944391557485995E-4</v>
      </c>
      <c r="Z1823" s="7">
        <v>-3.349E-3</v>
      </c>
      <c r="AA1823" s="7">
        <f t="shared" si="433"/>
        <v>3.3312135789500416E-2</v>
      </c>
      <c r="AB1823" s="7">
        <f t="shared" si="434"/>
        <v>3.3696354053289199E-3</v>
      </c>
      <c r="AE1823" s="6">
        <v>46111</v>
      </c>
      <c r="AF1823" s="7">
        <v>30.61</v>
      </c>
      <c r="AG1823" s="7">
        <v>95.84</v>
      </c>
      <c r="AH1823" s="7">
        <v>108.33</v>
      </c>
      <c r="AI1823" s="7">
        <f t="shared" si="420"/>
        <v>17.189999999999998</v>
      </c>
      <c r="AJ1823" s="7">
        <v>2.88</v>
      </c>
      <c r="AK1823" s="7">
        <v>54.814</v>
      </c>
      <c r="AL1823" s="7">
        <f t="shared" si="421"/>
        <v>51.933999999999997</v>
      </c>
      <c r="AM1823" s="7">
        <v>3.64</v>
      </c>
      <c r="AN1823" s="7">
        <v>3.82</v>
      </c>
      <c r="AO1823" s="7">
        <v>4.3499999999999996</v>
      </c>
      <c r="AP1823" s="7">
        <f t="shared" si="422"/>
        <v>0.5299999999999998</v>
      </c>
      <c r="AQ1823" s="7">
        <v>2.31</v>
      </c>
      <c r="AR1823" s="7"/>
      <c r="AS1823" s="7">
        <v>4526</v>
      </c>
      <c r="AT1823" s="14">
        <v>326.03100000000001</v>
      </c>
      <c r="AU1823" s="14">
        <v>101.6781</v>
      </c>
      <c r="AV1823" s="14">
        <v>52.9</v>
      </c>
      <c r="AY1823" s="6">
        <v>46111</v>
      </c>
      <c r="AZ1823" s="12">
        <v>1</v>
      </c>
      <c r="BA1823" s="12">
        <v>1</v>
      </c>
      <c r="BB1823" s="12">
        <v>1</v>
      </c>
      <c r="BE1823" s="6">
        <v>46111</v>
      </c>
      <c r="BF1823" t="s">
        <v>61</v>
      </c>
      <c r="BG1823" s="52">
        <v>7</v>
      </c>
    </row>
    <row r="1824" spans="1:59" x14ac:dyDescent="0.2">
      <c r="A1824" s="6">
        <v>46112</v>
      </c>
      <c r="B1824" s="12">
        <v>169.66</v>
      </c>
      <c r="C1824" s="12">
        <v>206.9</v>
      </c>
      <c r="D1824" s="12">
        <v>132</v>
      </c>
      <c r="E1824" s="12">
        <v>65</v>
      </c>
      <c r="F1824" s="12">
        <v>283.76</v>
      </c>
      <c r="G1824" s="12">
        <v>15.76</v>
      </c>
      <c r="H1824" s="12">
        <v>34.86</v>
      </c>
      <c r="I1824" s="12">
        <v>74.66</v>
      </c>
      <c r="J1824" s="12">
        <v>19.3</v>
      </c>
      <c r="K1824" s="12">
        <v>91.376000000000005</v>
      </c>
      <c r="L1824" s="12"/>
      <c r="M1824" s="12"/>
      <c r="O1824" s="6">
        <v>46112</v>
      </c>
      <c r="P1824" s="7">
        <f t="shared" si="423"/>
        <v>-1.0611889811171289E-2</v>
      </c>
      <c r="Q1824" s="7">
        <f t="shared" si="424"/>
        <v>-1.8247195777218797E-2</v>
      </c>
      <c r="R1824" s="7">
        <f t="shared" si="425"/>
        <v>-6.7197957570454443E-3</v>
      </c>
      <c r="S1824" s="7">
        <f t="shared" si="426"/>
        <v>-1.8897240181367115E-2</v>
      </c>
      <c r="T1824" s="7">
        <f t="shared" si="427"/>
        <v>-3.4225716777214164E-2</v>
      </c>
      <c r="U1824" s="7">
        <f t="shared" si="428"/>
        <v>-6.9246646389975672E-2</v>
      </c>
      <c r="V1824" s="7">
        <f t="shared" si="429"/>
        <v>4.3083586136311698E-2</v>
      </c>
      <c r="W1824" s="7">
        <f t="shared" si="430"/>
        <v>1.3484562469518624E-2</v>
      </c>
      <c r="X1824" s="7">
        <f t="shared" si="431"/>
        <v>-1.4914136045609518E-2</v>
      </c>
      <c r="Y1824" s="7">
        <f t="shared" si="432"/>
        <v>0</v>
      </c>
      <c r="Z1824" s="7">
        <v>2.8653000000000001E-2</v>
      </c>
      <c r="AA1824" s="7" t="str">
        <f t="shared" si="433"/>
        <v/>
      </c>
      <c r="AB1824" s="7" t="str">
        <f t="shared" si="434"/>
        <v/>
      </c>
      <c r="AE1824" s="6">
        <v>46112</v>
      </c>
      <c r="AF1824" s="7">
        <v>25.25</v>
      </c>
      <c r="AG1824" s="7">
        <v>89.39</v>
      </c>
      <c r="AH1824" s="7">
        <v>96.05</v>
      </c>
      <c r="AI1824" s="7" t="str">
        <f t="shared" si="420"/>
        <v/>
      </c>
      <c r="AJ1824" s="7"/>
      <c r="AK1824" s="7">
        <v>50.756999999999998</v>
      </c>
      <c r="AL1824" s="7" t="str">
        <f t="shared" si="421"/>
        <v/>
      </c>
      <c r="AM1824" s="7">
        <v>3.64</v>
      </c>
      <c r="AN1824" s="7">
        <v>3.79</v>
      </c>
      <c r="AO1824" s="7">
        <v>4.3</v>
      </c>
      <c r="AP1824" s="7">
        <f t="shared" si="422"/>
        <v>0.50999999999999979</v>
      </c>
      <c r="AQ1824" s="7">
        <v>2.2999999999999998</v>
      </c>
      <c r="AR1824" s="7"/>
      <c r="AS1824" s="7">
        <v>4647.6000999999997</v>
      </c>
      <c r="AT1824" s="14">
        <v>326.03100000000001</v>
      </c>
      <c r="AU1824" s="14">
        <v>101.6781</v>
      </c>
      <c r="AV1824" s="14">
        <v>52.9</v>
      </c>
      <c r="AY1824" s="6">
        <v>46112</v>
      </c>
      <c r="AZ1824" s="12">
        <v>1</v>
      </c>
      <c r="BA1824" s="12">
        <v>0</v>
      </c>
      <c r="BB1824" s="12">
        <v>1</v>
      </c>
      <c r="BE1824" s="6">
        <v>46112</v>
      </c>
      <c r="BF1824" t="s">
        <v>61</v>
      </c>
      <c r="BG1824" s="52">
        <v>7</v>
      </c>
    </row>
    <row r="1825" spans="1:59" x14ac:dyDescent="0.2">
      <c r="A1825" s="6">
        <v>46113</v>
      </c>
      <c r="B1825" s="12">
        <v>160.78</v>
      </c>
      <c r="C1825" s="12">
        <v>197.41</v>
      </c>
      <c r="D1825" s="12">
        <v>128.38</v>
      </c>
      <c r="E1825" s="12">
        <v>62.23</v>
      </c>
      <c r="F1825" s="12">
        <v>275.83999999999997</v>
      </c>
      <c r="G1825" s="12">
        <v>14.68</v>
      </c>
      <c r="H1825" s="12">
        <v>34.83</v>
      </c>
      <c r="I1825" s="12">
        <v>74.099999999999994</v>
      </c>
      <c r="J1825" s="12">
        <v>19.02</v>
      </c>
      <c r="K1825" s="12">
        <v>91.4</v>
      </c>
      <c r="L1825" s="12"/>
      <c r="M1825" s="12"/>
      <c r="O1825" s="6">
        <v>46113</v>
      </c>
      <c r="P1825" s="7">
        <f t="shared" si="423"/>
        <v>-5.3759463479773915E-2</v>
      </c>
      <c r="Q1825" s="7">
        <f t="shared" si="424"/>
        <v>-4.6952800473920885E-2</v>
      </c>
      <c r="R1825" s="7">
        <f t="shared" si="425"/>
        <v>-2.7807306702738798E-2</v>
      </c>
      <c r="S1825" s="7">
        <f t="shared" si="426"/>
        <v>-4.3550071314510587E-2</v>
      </c>
      <c r="T1825" s="7">
        <f t="shared" si="427"/>
        <v>-2.8307822990038131E-2</v>
      </c>
      <c r="U1825" s="7">
        <f t="shared" si="428"/>
        <v>-7.0989061243363585E-2</v>
      </c>
      <c r="V1825" s="7">
        <f t="shared" si="429"/>
        <v>-8.6095571396508275E-4</v>
      </c>
      <c r="W1825" s="7">
        <f t="shared" si="430"/>
        <v>-7.5289411843966203E-3</v>
      </c>
      <c r="X1825" s="7">
        <f t="shared" si="431"/>
        <v>-1.4614038793595628E-2</v>
      </c>
      <c r="Y1825" s="7">
        <f t="shared" si="432"/>
        <v>2.6261653759731564E-4</v>
      </c>
      <c r="Z1825" s="7">
        <v>7.5059999999999997E-3</v>
      </c>
      <c r="AA1825" s="7" t="str">
        <f t="shared" si="433"/>
        <v/>
      </c>
      <c r="AB1825" s="7" t="str">
        <f t="shared" si="434"/>
        <v/>
      </c>
      <c r="AE1825" s="6">
        <v>46113</v>
      </c>
      <c r="AF1825" s="7">
        <v>24.54</v>
      </c>
      <c r="AG1825" s="7">
        <v>91.8</v>
      </c>
      <c r="AH1825" s="7">
        <v>90.19</v>
      </c>
      <c r="AI1825" s="7" t="str">
        <f t="shared" si="420"/>
        <v/>
      </c>
      <c r="AJ1825" s="7"/>
      <c r="AK1825" s="7">
        <v>47.51</v>
      </c>
      <c r="AL1825" s="7" t="str">
        <f t="shared" si="421"/>
        <v/>
      </c>
      <c r="AM1825" s="7">
        <v>3.64</v>
      </c>
      <c r="AN1825" s="7">
        <v>3.81</v>
      </c>
      <c r="AO1825" s="7">
        <v>4.33</v>
      </c>
      <c r="AP1825" s="7">
        <f t="shared" si="422"/>
        <v>0.52</v>
      </c>
      <c r="AQ1825" s="7">
        <v>2.31</v>
      </c>
      <c r="AR1825" s="7"/>
      <c r="AS1825" s="7">
        <v>4783.2002000000002</v>
      </c>
      <c r="AT1825" s="14">
        <v>326.03100000000001</v>
      </c>
      <c r="AU1825" s="14">
        <v>101.6781</v>
      </c>
      <c r="AV1825" s="14">
        <v>52.9</v>
      </c>
      <c r="AY1825" s="6">
        <v>46113</v>
      </c>
      <c r="AZ1825" s="12">
        <v>1</v>
      </c>
      <c r="BA1825" s="12">
        <v>0</v>
      </c>
      <c r="BB1825" s="12">
        <v>1</v>
      </c>
      <c r="BE1825" s="6">
        <v>46113</v>
      </c>
      <c r="BF1825" t="s">
        <v>61</v>
      </c>
      <c r="BG1825" s="52">
        <v>7</v>
      </c>
    </row>
    <row r="1826" spans="1:59" x14ac:dyDescent="0.2">
      <c r="A1826" s="6">
        <v>46114</v>
      </c>
      <c r="B1826" s="12">
        <v>160.69</v>
      </c>
      <c r="C1826" s="12">
        <v>198.97</v>
      </c>
      <c r="D1826" s="12">
        <v>130.52000000000001</v>
      </c>
      <c r="E1826" s="12">
        <v>62.97</v>
      </c>
      <c r="F1826" s="12">
        <v>281.16000000000003</v>
      </c>
      <c r="G1826" s="12">
        <v>14.64</v>
      </c>
      <c r="H1826" s="12">
        <v>36.6</v>
      </c>
      <c r="I1826" s="12">
        <v>76.430000000000007</v>
      </c>
      <c r="J1826" s="12">
        <v>18.93</v>
      </c>
      <c r="K1826" s="12">
        <v>91.42</v>
      </c>
      <c r="L1826" s="12"/>
      <c r="M1826" s="12"/>
      <c r="O1826" s="6">
        <v>46114</v>
      </c>
      <c r="P1826" s="7">
        <f t="shared" si="423"/>
        <v>-5.5992784615292626E-4</v>
      </c>
      <c r="Q1826" s="7">
        <f t="shared" si="424"/>
        <v>7.8712753135801346E-3</v>
      </c>
      <c r="R1826" s="7">
        <f t="shared" si="425"/>
        <v>1.653185584148794E-2</v>
      </c>
      <c r="S1826" s="7">
        <f t="shared" si="426"/>
        <v>1.1821223919524757E-2</v>
      </c>
      <c r="T1826" s="7">
        <f t="shared" si="427"/>
        <v>1.9102914832376569E-2</v>
      </c>
      <c r="U1826" s="7">
        <f t="shared" si="428"/>
        <v>-2.728514653203951E-3</v>
      </c>
      <c r="V1826" s="7">
        <f t="shared" si="429"/>
        <v>4.956915602941081E-2</v>
      </c>
      <c r="W1826" s="7">
        <f t="shared" si="430"/>
        <v>3.095975695275158E-2</v>
      </c>
      <c r="X1826" s="7">
        <f t="shared" si="431"/>
        <v>-4.7430918960127367E-3</v>
      </c>
      <c r="Y1826" s="7">
        <f t="shared" si="432"/>
        <v>2.1879444349389121E-4</v>
      </c>
      <c r="Z1826" s="7">
        <v>8.9999999999999998E-4</v>
      </c>
      <c r="AA1826" s="7" t="str">
        <f t="shared" si="433"/>
        <v/>
      </c>
      <c r="AB1826" s="7" t="str">
        <f t="shared" si="434"/>
        <v/>
      </c>
      <c r="AE1826" s="6">
        <v>46114</v>
      </c>
      <c r="AH1826">
        <v>84.41</v>
      </c>
      <c r="AI1826" t="str">
        <f t="shared" si="420"/>
        <v/>
      </c>
      <c r="AK1826">
        <v>50.043999999999997</v>
      </c>
      <c r="AL1826" t="str">
        <f t="shared" si="421"/>
        <v/>
      </c>
      <c r="AM1826">
        <v>3.64</v>
      </c>
      <c r="AN1826">
        <v>3.79</v>
      </c>
      <c r="AO1826">
        <v>4.3099999999999996</v>
      </c>
      <c r="AP1826">
        <f t="shared" si="422"/>
        <v>0.51999999999999957</v>
      </c>
      <c r="AQ1826">
        <v>2.34</v>
      </c>
      <c r="AS1826">
        <v>4651.5</v>
      </c>
      <c r="AT1826" s="14">
        <v>326.03100000000001</v>
      </c>
      <c r="AU1826" s="14">
        <v>101.6781</v>
      </c>
      <c r="AV1826" s="14">
        <v>52.9</v>
      </c>
      <c r="AY1826" s="6">
        <v>46114</v>
      </c>
      <c r="AZ1826" s="12">
        <v>0</v>
      </c>
      <c r="BA1826" s="12">
        <v>0</v>
      </c>
      <c r="BB1826" s="12">
        <v>1</v>
      </c>
      <c r="BE1826" s="6">
        <v>46114</v>
      </c>
      <c r="BF1826" t="s">
        <v>61</v>
      </c>
      <c r="BG1826" s="52">
        <v>7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O1848"/>
  <sheetViews>
    <sheetView workbookViewId="0"/>
  </sheetViews>
  <sheetFormatPr baseColWidth="10" defaultColWidth="8.83203125" defaultRowHeight="15" x14ac:dyDescent="0.2"/>
  <cols>
    <col min="1" max="15" width="25" customWidth="1"/>
  </cols>
  <sheetData>
    <row r="1" spans="1:7" ht="19" x14ac:dyDescent="0.25">
      <c r="A1" s="1" t="s">
        <v>62</v>
      </c>
    </row>
    <row r="2" spans="1:7" x14ac:dyDescent="0.2">
      <c r="A2" s="2" t="s">
        <v>63</v>
      </c>
    </row>
    <row r="3" spans="1:7" ht="16" x14ac:dyDescent="0.2">
      <c r="A3" s="8" t="s">
        <v>6</v>
      </c>
      <c r="B3" s="5" t="s">
        <v>64</v>
      </c>
      <c r="C3" s="5" t="s">
        <v>65</v>
      </c>
      <c r="D3" s="5" t="s">
        <v>32</v>
      </c>
      <c r="E3" s="5" t="s">
        <v>33</v>
      </c>
      <c r="F3" s="5" t="s">
        <v>66</v>
      </c>
      <c r="G3" s="5" t="s">
        <v>17</v>
      </c>
    </row>
    <row r="4" spans="1:7" x14ac:dyDescent="0.2">
      <c r="A4" s="6">
        <v>43467</v>
      </c>
      <c r="B4">
        <v>0</v>
      </c>
      <c r="C4" t="s">
        <v>67</v>
      </c>
      <c r="D4">
        <v>23.22</v>
      </c>
      <c r="E4">
        <v>54.72</v>
      </c>
      <c r="F4">
        <v>0.16</v>
      </c>
      <c r="G4">
        <v>46.31</v>
      </c>
    </row>
    <row r="5" spans="1:7" x14ac:dyDescent="0.2">
      <c r="A5" s="6">
        <v>43468</v>
      </c>
      <c r="B5">
        <v>0</v>
      </c>
      <c r="C5" t="s">
        <v>67</v>
      </c>
      <c r="D5">
        <v>25.45</v>
      </c>
      <c r="E5">
        <v>53.57</v>
      </c>
      <c r="F5">
        <v>0.17</v>
      </c>
      <c r="G5">
        <v>46.92</v>
      </c>
    </row>
    <row r="6" spans="1:7" x14ac:dyDescent="0.2">
      <c r="A6" s="6">
        <v>43469</v>
      </c>
      <c r="B6">
        <v>0</v>
      </c>
      <c r="C6" t="s">
        <v>67</v>
      </c>
      <c r="D6">
        <v>21.38</v>
      </c>
      <c r="E6">
        <v>51.52</v>
      </c>
      <c r="F6">
        <v>0.17</v>
      </c>
      <c r="G6">
        <v>47.76</v>
      </c>
    </row>
    <row r="7" spans="1:7" x14ac:dyDescent="0.2">
      <c r="A7" s="6">
        <v>43472</v>
      </c>
      <c r="B7">
        <v>0</v>
      </c>
      <c r="C7" t="s">
        <v>67</v>
      </c>
      <c r="D7">
        <v>21.4</v>
      </c>
      <c r="E7">
        <v>50.42</v>
      </c>
      <c r="F7">
        <v>0.17</v>
      </c>
      <c r="G7">
        <v>48.27</v>
      </c>
    </row>
    <row r="8" spans="1:7" x14ac:dyDescent="0.2">
      <c r="A8" s="6">
        <v>43473</v>
      </c>
      <c r="B8">
        <v>0</v>
      </c>
      <c r="C8" t="s">
        <v>67</v>
      </c>
      <c r="D8">
        <v>20.47</v>
      </c>
      <c r="E8">
        <v>46.08</v>
      </c>
      <c r="F8">
        <v>0.15</v>
      </c>
      <c r="G8">
        <v>49.58</v>
      </c>
    </row>
    <row r="9" spans="1:7" x14ac:dyDescent="0.2">
      <c r="A9" s="6">
        <v>43474</v>
      </c>
      <c r="B9">
        <v>0</v>
      </c>
      <c r="C9" t="s">
        <v>67</v>
      </c>
      <c r="D9">
        <v>19.98</v>
      </c>
      <c r="E9">
        <v>44.36</v>
      </c>
      <c r="F9">
        <v>0.18</v>
      </c>
      <c r="G9">
        <v>52.19</v>
      </c>
    </row>
    <row r="10" spans="1:7" x14ac:dyDescent="0.2">
      <c r="A10" s="6">
        <v>43475</v>
      </c>
      <c r="B10">
        <v>0</v>
      </c>
      <c r="C10" t="s">
        <v>67</v>
      </c>
      <c r="D10">
        <v>19.5</v>
      </c>
      <c r="E10">
        <v>42.99</v>
      </c>
      <c r="F10">
        <v>0.18</v>
      </c>
      <c r="G10">
        <v>52.42</v>
      </c>
    </row>
    <row r="11" spans="1:7" x14ac:dyDescent="0.2">
      <c r="A11" s="6">
        <v>43476</v>
      </c>
      <c r="B11">
        <v>0</v>
      </c>
      <c r="C11" t="s">
        <v>67</v>
      </c>
      <c r="D11">
        <v>18.190000000000001</v>
      </c>
      <c r="E11">
        <v>40.99</v>
      </c>
      <c r="F11">
        <v>0.16</v>
      </c>
      <c r="G11">
        <v>51.44</v>
      </c>
    </row>
    <row r="12" spans="1:7" x14ac:dyDescent="0.2">
      <c r="A12" s="6">
        <v>43479</v>
      </c>
      <c r="B12">
        <v>0</v>
      </c>
      <c r="C12" t="s">
        <v>67</v>
      </c>
      <c r="D12">
        <v>19.07</v>
      </c>
      <c r="E12">
        <v>40.81</v>
      </c>
      <c r="F12">
        <v>0.18</v>
      </c>
      <c r="G12">
        <v>50.31</v>
      </c>
    </row>
    <row r="13" spans="1:7" x14ac:dyDescent="0.2">
      <c r="A13" s="6">
        <v>43480</v>
      </c>
      <c r="B13">
        <v>0</v>
      </c>
      <c r="C13" t="s">
        <v>67</v>
      </c>
      <c r="D13">
        <v>18.600000000000001</v>
      </c>
      <c r="E13">
        <v>39.75</v>
      </c>
      <c r="F13">
        <v>0.19</v>
      </c>
      <c r="G13">
        <v>51.8</v>
      </c>
    </row>
    <row r="14" spans="1:7" x14ac:dyDescent="0.2">
      <c r="A14" s="6">
        <v>43481</v>
      </c>
      <c r="B14">
        <v>0</v>
      </c>
      <c r="C14" t="s">
        <v>67</v>
      </c>
      <c r="D14">
        <v>19.04</v>
      </c>
      <c r="E14">
        <v>38.770000000000003</v>
      </c>
      <c r="F14">
        <v>0.18</v>
      </c>
      <c r="G14">
        <v>52.08</v>
      </c>
    </row>
    <row r="15" spans="1:7" x14ac:dyDescent="0.2">
      <c r="A15" s="6">
        <v>43482</v>
      </c>
      <c r="B15">
        <v>0</v>
      </c>
      <c r="C15" t="s">
        <v>67</v>
      </c>
      <c r="D15">
        <v>18.059999999999999</v>
      </c>
      <c r="E15">
        <v>37.03</v>
      </c>
      <c r="F15">
        <v>0.19</v>
      </c>
      <c r="G15">
        <v>51.83</v>
      </c>
    </row>
    <row r="16" spans="1:7" x14ac:dyDescent="0.2">
      <c r="A16" s="6">
        <v>43483</v>
      </c>
      <c r="B16">
        <v>0</v>
      </c>
      <c r="C16" t="s">
        <v>67</v>
      </c>
      <c r="D16">
        <v>17.8</v>
      </c>
      <c r="E16">
        <v>35.630000000000003</v>
      </c>
      <c r="F16">
        <v>0.17</v>
      </c>
      <c r="G16">
        <v>53.6</v>
      </c>
    </row>
    <row r="17" spans="1:7" x14ac:dyDescent="0.2">
      <c r="A17" s="6">
        <v>43487</v>
      </c>
      <c r="B17">
        <v>0</v>
      </c>
      <c r="C17" t="s">
        <v>67</v>
      </c>
      <c r="D17">
        <v>20.8</v>
      </c>
      <c r="E17">
        <v>38.26</v>
      </c>
      <c r="F17">
        <v>0.16</v>
      </c>
      <c r="G17">
        <v>52.59</v>
      </c>
    </row>
    <row r="18" spans="1:7" x14ac:dyDescent="0.2">
      <c r="A18" s="6">
        <v>43488</v>
      </c>
      <c r="B18">
        <v>0</v>
      </c>
      <c r="C18" t="s">
        <v>67</v>
      </c>
      <c r="D18">
        <v>19.52</v>
      </c>
      <c r="E18">
        <v>37.69</v>
      </c>
      <c r="F18">
        <v>0.18</v>
      </c>
      <c r="G18">
        <v>52.44</v>
      </c>
    </row>
    <row r="19" spans="1:7" x14ac:dyDescent="0.2">
      <c r="A19" s="6">
        <v>43489</v>
      </c>
      <c r="B19">
        <v>0</v>
      </c>
      <c r="C19" t="s">
        <v>67</v>
      </c>
      <c r="D19">
        <v>18.89</v>
      </c>
      <c r="E19">
        <v>36.75</v>
      </c>
      <c r="F19">
        <v>0.16</v>
      </c>
      <c r="G19">
        <v>52.94</v>
      </c>
    </row>
    <row r="20" spans="1:7" x14ac:dyDescent="0.2">
      <c r="A20" s="6">
        <v>43490</v>
      </c>
      <c r="B20">
        <v>0</v>
      </c>
      <c r="C20" t="s">
        <v>67</v>
      </c>
      <c r="D20">
        <v>17.420000000000002</v>
      </c>
      <c r="E20">
        <v>35.21</v>
      </c>
      <c r="F20">
        <v>0.16</v>
      </c>
      <c r="G20">
        <v>53.53</v>
      </c>
    </row>
    <row r="21" spans="1:7" x14ac:dyDescent="0.2">
      <c r="A21" s="6">
        <v>43493</v>
      </c>
      <c r="B21">
        <v>0</v>
      </c>
      <c r="C21" t="s">
        <v>67</v>
      </c>
      <c r="D21">
        <v>18.87</v>
      </c>
      <c r="E21">
        <v>37.61</v>
      </c>
      <c r="F21">
        <v>0.15</v>
      </c>
      <c r="G21">
        <v>51.79</v>
      </c>
    </row>
    <row r="22" spans="1:7" x14ac:dyDescent="0.2">
      <c r="A22" s="6">
        <v>43494</v>
      </c>
      <c r="B22">
        <v>0</v>
      </c>
      <c r="C22" t="s">
        <v>67</v>
      </c>
      <c r="D22">
        <v>19.13</v>
      </c>
      <c r="E22">
        <v>37.130000000000003</v>
      </c>
      <c r="F22">
        <v>0.16</v>
      </c>
      <c r="G22">
        <v>53.07</v>
      </c>
    </row>
    <row r="23" spans="1:7" x14ac:dyDescent="0.2">
      <c r="A23" s="6">
        <v>43495</v>
      </c>
      <c r="B23">
        <v>0</v>
      </c>
      <c r="C23" t="s">
        <v>67</v>
      </c>
      <c r="D23">
        <v>17.66</v>
      </c>
      <c r="E23">
        <v>35.590000000000003</v>
      </c>
      <c r="F23">
        <v>0.18</v>
      </c>
      <c r="G23">
        <v>54.18</v>
      </c>
    </row>
    <row r="24" spans="1:7" x14ac:dyDescent="0.2">
      <c r="A24" s="6">
        <v>43496</v>
      </c>
      <c r="B24">
        <v>0</v>
      </c>
      <c r="C24" t="s">
        <v>67</v>
      </c>
      <c r="D24">
        <v>16.57</v>
      </c>
      <c r="E24">
        <v>34.97</v>
      </c>
      <c r="F24">
        <v>0.18</v>
      </c>
      <c r="G24">
        <v>53.84</v>
      </c>
    </row>
    <row r="25" spans="1:7" x14ac:dyDescent="0.2">
      <c r="A25" s="6">
        <v>43497</v>
      </c>
      <c r="B25">
        <v>0</v>
      </c>
      <c r="C25" t="s">
        <v>67</v>
      </c>
      <c r="D25">
        <v>16.14</v>
      </c>
      <c r="E25">
        <v>33.4</v>
      </c>
      <c r="F25">
        <v>0.18</v>
      </c>
      <c r="G25">
        <v>55.29</v>
      </c>
    </row>
    <row r="26" spans="1:7" x14ac:dyDescent="0.2">
      <c r="A26" s="6">
        <v>43500</v>
      </c>
      <c r="B26">
        <v>0</v>
      </c>
      <c r="C26" t="s">
        <v>67</v>
      </c>
      <c r="D26">
        <v>15.73</v>
      </c>
      <c r="E26">
        <v>33.700000000000003</v>
      </c>
      <c r="F26">
        <v>0.2</v>
      </c>
      <c r="G26">
        <v>54.57</v>
      </c>
    </row>
    <row r="27" spans="1:7" x14ac:dyDescent="0.2">
      <c r="A27" s="6">
        <v>43501</v>
      </c>
      <c r="B27">
        <v>0</v>
      </c>
      <c r="C27" t="s">
        <v>67</v>
      </c>
      <c r="D27">
        <v>15.57</v>
      </c>
      <c r="E27">
        <v>34.57</v>
      </c>
      <c r="F27">
        <v>0.18</v>
      </c>
      <c r="G27">
        <v>53.69</v>
      </c>
    </row>
    <row r="28" spans="1:7" x14ac:dyDescent="0.2">
      <c r="A28" s="6">
        <v>43502</v>
      </c>
      <c r="B28">
        <v>0</v>
      </c>
      <c r="C28" t="s">
        <v>67</v>
      </c>
      <c r="D28">
        <v>15.38</v>
      </c>
      <c r="E28">
        <v>33.020000000000003</v>
      </c>
      <c r="F28">
        <v>0.18</v>
      </c>
      <c r="G28">
        <v>53.94</v>
      </c>
    </row>
    <row r="29" spans="1:7" x14ac:dyDescent="0.2">
      <c r="A29" s="6">
        <v>43503</v>
      </c>
      <c r="B29">
        <v>0</v>
      </c>
      <c r="C29" t="s">
        <v>67</v>
      </c>
      <c r="D29">
        <v>16.37</v>
      </c>
      <c r="E29">
        <v>34.340000000000003</v>
      </c>
      <c r="F29">
        <v>0.17</v>
      </c>
      <c r="G29">
        <v>52.68</v>
      </c>
    </row>
    <row r="30" spans="1:7" x14ac:dyDescent="0.2">
      <c r="A30" s="6">
        <v>43504</v>
      </c>
      <c r="B30">
        <v>0</v>
      </c>
      <c r="C30" t="s">
        <v>67</v>
      </c>
      <c r="D30">
        <v>15.72</v>
      </c>
      <c r="E30">
        <v>32.56</v>
      </c>
      <c r="F30">
        <v>0.18</v>
      </c>
      <c r="G30">
        <v>52.75</v>
      </c>
    </row>
    <row r="31" spans="1:7" x14ac:dyDescent="0.2">
      <c r="A31" s="6">
        <v>43507</v>
      </c>
      <c r="B31">
        <v>0</v>
      </c>
      <c r="C31" t="s">
        <v>67</v>
      </c>
      <c r="D31">
        <v>15.97</v>
      </c>
      <c r="E31">
        <v>33.340000000000003</v>
      </c>
      <c r="F31">
        <v>0.17</v>
      </c>
      <c r="G31">
        <v>52.43</v>
      </c>
    </row>
    <row r="32" spans="1:7" x14ac:dyDescent="0.2">
      <c r="A32" s="6">
        <v>43508</v>
      </c>
      <c r="B32">
        <v>0</v>
      </c>
      <c r="C32" t="s">
        <v>67</v>
      </c>
      <c r="D32">
        <v>15.43</v>
      </c>
      <c r="E32">
        <v>32.69</v>
      </c>
      <c r="F32">
        <v>0.18</v>
      </c>
      <c r="G32">
        <v>53.14</v>
      </c>
    </row>
    <row r="33" spans="1:7" x14ac:dyDescent="0.2">
      <c r="A33" s="6">
        <v>43509</v>
      </c>
      <c r="B33">
        <v>0</v>
      </c>
      <c r="C33" t="s">
        <v>67</v>
      </c>
      <c r="D33">
        <v>15.65</v>
      </c>
      <c r="E33">
        <v>32.26</v>
      </c>
      <c r="F33">
        <v>0.18</v>
      </c>
      <c r="G33">
        <v>53.84</v>
      </c>
    </row>
    <row r="34" spans="1:7" x14ac:dyDescent="0.2">
      <c r="A34" s="6">
        <v>43510</v>
      </c>
      <c r="B34">
        <v>0</v>
      </c>
      <c r="C34" t="s">
        <v>67</v>
      </c>
      <c r="D34">
        <v>16.22</v>
      </c>
      <c r="E34">
        <v>32.1</v>
      </c>
      <c r="F34">
        <v>0.16</v>
      </c>
      <c r="G34">
        <v>54.4</v>
      </c>
    </row>
    <row r="35" spans="1:7" x14ac:dyDescent="0.2">
      <c r="A35" s="6">
        <v>43511</v>
      </c>
      <c r="B35">
        <v>0</v>
      </c>
      <c r="C35" t="s">
        <v>67</v>
      </c>
      <c r="D35">
        <v>14.91</v>
      </c>
      <c r="E35">
        <v>29.46</v>
      </c>
      <c r="F35">
        <v>0.14000000000000001</v>
      </c>
      <c r="G35">
        <v>55.58</v>
      </c>
    </row>
    <row r="36" spans="1:7" x14ac:dyDescent="0.2">
      <c r="A36" s="6">
        <v>43515</v>
      </c>
      <c r="B36">
        <v>0</v>
      </c>
      <c r="C36" t="s">
        <v>67</v>
      </c>
      <c r="D36">
        <v>14.88</v>
      </c>
      <c r="E36">
        <v>31</v>
      </c>
      <c r="F36">
        <v>0.15</v>
      </c>
      <c r="G36">
        <v>56.12</v>
      </c>
    </row>
    <row r="37" spans="1:7" x14ac:dyDescent="0.2">
      <c r="A37" s="6">
        <v>43516</v>
      </c>
      <c r="B37">
        <v>0</v>
      </c>
      <c r="C37" t="s">
        <v>67</v>
      </c>
      <c r="D37">
        <v>14.02</v>
      </c>
      <c r="E37">
        <v>30.76</v>
      </c>
      <c r="F37">
        <v>0.15</v>
      </c>
      <c r="G37">
        <v>56.9</v>
      </c>
    </row>
    <row r="38" spans="1:7" x14ac:dyDescent="0.2">
      <c r="A38" s="6">
        <v>43517</v>
      </c>
      <c r="B38">
        <v>0</v>
      </c>
      <c r="C38" t="s">
        <v>67</v>
      </c>
      <c r="D38">
        <v>14.46</v>
      </c>
      <c r="E38">
        <v>30.16</v>
      </c>
      <c r="F38">
        <v>0.16</v>
      </c>
      <c r="G38">
        <v>56.95</v>
      </c>
    </row>
    <row r="39" spans="1:7" x14ac:dyDescent="0.2">
      <c r="A39" s="6">
        <v>43518</v>
      </c>
      <c r="B39">
        <v>0</v>
      </c>
      <c r="C39" t="s">
        <v>67</v>
      </c>
      <c r="D39">
        <v>13.51</v>
      </c>
      <c r="E39">
        <v>29.85</v>
      </c>
      <c r="F39">
        <v>0.17</v>
      </c>
      <c r="G39">
        <v>57.01</v>
      </c>
    </row>
    <row r="40" spans="1:7" x14ac:dyDescent="0.2">
      <c r="A40" s="6">
        <v>43521</v>
      </c>
      <c r="B40">
        <v>0</v>
      </c>
      <c r="C40" t="s">
        <v>67</v>
      </c>
      <c r="D40">
        <v>14.85</v>
      </c>
      <c r="E40">
        <v>32.69</v>
      </c>
      <c r="F40">
        <v>0.16</v>
      </c>
      <c r="G40">
        <v>55.32</v>
      </c>
    </row>
    <row r="41" spans="1:7" x14ac:dyDescent="0.2">
      <c r="A41" s="6">
        <v>43522</v>
      </c>
      <c r="B41">
        <v>0</v>
      </c>
      <c r="C41" t="s">
        <v>67</v>
      </c>
      <c r="D41">
        <v>15.17</v>
      </c>
      <c r="E41">
        <v>31.57</v>
      </c>
      <c r="F41">
        <v>0.16</v>
      </c>
      <c r="G41">
        <v>55.4</v>
      </c>
    </row>
    <row r="42" spans="1:7" x14ac:dyDescent="0.2">
      <c r="A42" s="6">
        <v>43523</v>
      </c>
      <c r="B42">
        <v>0</v>
      </c>
      <c r="C42" t="s">
        <v>67</v>
      </c>
      <c r="D42">
        <v>14.7</v>
      </c>
      <c r="E42">
        <v>31.01</v>
      </c>
      <c r="F42">
        <v>0.19</v>
      </c>
      <c r="G42">
        <v>56.92</v>
      </c>
    </row>
    <row r="43" spans="1:7" x14ac:dyDescent="0.2">
      <c r="A43" s="6">
        <v>43524</v>
      </c>
      <c r="B43">
        <v>0</v>
      </c>
      <c r="C43" t="s">
        <v>67</v>
      </c>
      <c r="D43">
        <v>14.78</v>
      </c>
      <c r="E43">
        <v>30.27</v>
      </c>
      <c r="F43">
        <v>0.21</v>
      </c>
      <c r="G43">
        <v>57.21</v>
      </c>
    </row>
    <row r="44" spans="1:7" x14ac:dyDescent="0.2">
      <c r="A44" s="6">
        <v>43525</v>
      </c>
      <c r="B44">
        <v>0</v>
      </c>
      <c r="C44" t="s">
        <v>67</v>
      </c>
      <c r="D44">
        <v>13.57</v>
      </c>
      <c r="E44">
        <v>30.31</v>
      </c>
      <c r="F44">
        <v>0.21</v>
      </c>
      <c r="G44">
        <v>55.76</v>
      </c>
    </row>
    <row r="45" spans="1:7" x14ac:dyDescent="0.2">
      <c r="A45" s="6">
        <v>43528</v>
      </c>
      <c r="B45">
        <v>0</v>
      </c>
      <c r="C45" t="s">
        <v>67</v>
      </c>
      <c r="D45">
        <v>14.63</v>
      </c>
      <c r="E45">
        <v>30.2</v>
      </c>
      <c r="F45">
        <v>0.17</v>
      </c>
      <c r="G45">
        <v>56.6</v>
      </c>
    </row>
    <row r="46" spans="1:7" x14ac:dyDescent="0.2">
      <c r="A46" s="6">
        <v>43529</v>
      </c>
      <c r="B46">
        <v>0</v>
      </c>
      <c r="C46" t="s">
        <v>67</v>
      </c>
      <c r="D46">
        <v>14.74</v>
      </c>
      <c r="E46">
        <v>30.21</v>
      </c>
      <c r="F46">
        <v>0.17</v>
      </c>
      <c r="G46">
        <v>56.55</v>
      </c>
    </row>
    <row r="47" spans="1:7" x14ac:dyDescent="0.2">
      <c r="A47" s="6">
        <v>43530</v>
      </c>
      <c r="B47">
        <v>1</v>
      </c>
      <c r="C47" t="s">
        <v>68</v>
      </c>
      <c r="D47">
        <v>15.74</v>
      </c>
      <c r="E47">
        <v>29.69</v>
      </c>
      <c r="F47">
        <v>0.17</v>
      </c>
      <c r="G47">
        <v>56.22</v>
      </c>
    </row>
    <row r="48" spans="1:7" x14ac:dyDescent="0.2">
      <c r="A48" s="6">
        <v>43531</v>
      </c>
      <c r="B48">
        <v>0</v>
      </c>
      <c r="C48" t="s">
        <v>67</v>
      </c>
      <c r="D48">
        <v>16.59</v>
      </c>
      <c r="E48">
        <v>30.43</v>
      </c>
      <c r="F48">
        <v>0.17</v>
      </c>
      <c r="G48">
        <v>56.6</v>
      </c>
    </row>
    <row r="49" spans="1:7" x14ac:dyDescent="0.2">
      <c r="A49" s="6">
        <v>43532</v>
      </c>
      <c r="B49">
        <v>1</v>
      </c>
      <c r="C49" t="s">
        <v>68</v>
      </c>
      <c r="D49">
        <v>16.05</v>
      </c>
      <c r="E49">
        <v>29.77</v>
      </c>
      <c r="F49">
        <v>0.17</v>
      </c>
      <c r="G49">
        <v>55.77</v>
      </c>
    </row>
    <row r="50" spans="1:7" x14ac:dyDescent="0.2">
      <c r="A50" s="6">
        <v>43535</v>
      </c>
      <c r="B50">
        <v>1</v>
      </c>
      <c r="C50" t="s">
        <v>68</v>
      </c>
      <c r="D50">
        <v>14.33</v>
      </c>
      <c r="E50">
        <v>29.18</v>
      </c>
      <c r="F50">
        <v>0.17</v>
      </c>
      <c r="G50">
        <v>56.79</v>
      </c>
    </row>
    <row r="51" spans="1:7" x14ac:dyDescent="0.2">
      <c r="A51" s="6">
        <v>43536</v>
      </c>
      <c r="B51">
        <v>1</v>
      </c>
      <c r="C51" t="s">
        <v>68</v>
      </c>
      <c r="D51">
        <v>13.77</v>
      </c>
      <c r="E51">
        <v>28.56</v>
      </c>
      <c r="F51">
        <v>0.16</v>
      </c>
      <c r="G51">
        <v>56.89</v>
      </c>
    </row>
    <row r="52" spans="1:7" x14ac:dyDescent="0.2">
      <c r="A52" s="6">
        <v>43537</v>
      </c>
      <c r="B52">
        <v>1</v>
      </c>
      <c r="C52" t="s">
        <v>68</v>
      </c>
      <c r="D52">
        <v>13.41</v>
      </c>
      <c r="E52">
        <v>28.13</v>
      </c>
      <c r="F52">
        <v>0.16</v>
      </c>
      <c r="G52">
        <v>58.27</v>
      </c>
    </row>
    <row r="53" spans="1:7" x14ac:dyDescent="0.2">
      <c r="A53" s="6">
        <v>43538</v>
      </c>
      <c r="B53">
        <v>1</v>
      </c>
      <c r="C53" t="s">
        <v>68</v>
      </c>
      <c r="D53">
        <v>13.5</v>
      </c>
      <c r="E53">
        <v>27.22</v>
      </c>
      <c r="F53">
        <v>0.17</v>
      </c>
      <c r="G53">
        <v>58.59</v>
      </c>
    </row>
    <row r="54" spans="1:7" x14ac:dyDescent="0.2">
      <c r="A54" s="6">
        <v>43539</v>
      </c>
      <c r="B54">
        <v>1</v>
      </c>
      <c r="C54" t="s">
        <v>68</v>
      </c>
      <c r="D54">
        <v>12.88</v>
      </c>
      <c r="E54">
        <v>26.27</v>
      </c>
      <c r="F54">
        <v>0.16</v>
      </c>
      <c r="G54">
        <v>58.51</v>
      </c>
    </row>
    <row r="55" spans="1:7" x14ac:dyDescent="0.2">
      <c r="A55" s="6">
        <v>43542</v>
      </c>
      <c r="B55">
        <v>1</v>
      </c>
      <c r="C55" t="s">
        <v>68</v>
      </c>
      <c r="D55">
        <v>13.1</v>
      </c>
      <c r="E55">
        <v>26.48</v>
      </c>
      <c r="F55">
        <v>0.15</v>
      </c>
      <c r="G55">
        <v>59.09</v>
      </c>
    </row>
    <row r="56" spans="1:7" x14ac:dyDescent="0.2">
      <c r="A56" s="6">
        <v>43543</v>
      </c>
      <c r="B56">
        <v>1</v>
      </c>
      <c r="C56" t="s">
        <v>68</v>
      </c>
      <c r="D56">
        <v>13.56</v>
      </c>
      <c r="E56">
        <v>28.44</v>
      </c>
      <c r="F56">
        <v>0.15</v>
      </c>
      <c r="G56">
        <v>59.12</v>
      </c>
    </row>
    <row r="57" spans="1:7" x14ac:dyDescent="0.2">
      <c r="A57" s="6">
        <v>43544</v>
      </c>
      <c r="B57">
        <v>1</v>
      </c>
      <c r="C57" t="s">
        <v>68</v>
      </c>
      <c r="D57">
        <v>13.91</v>
      </c>
      <c r="E57">
        <v>27.21</v>
      </c>
      <c r="F57">
        <v>0.14000000000000001</v>
      </c>
      <c r="G57">
        <v>60.12</v>
      </c>
    </row>
    <row r="58" spans="1:7" x14ac:dyDescent="0.2">
      <c r="A58" s="6">
        <v>43545</v>
      </c>
      <c r="B58">
        <v>1</v>
      </c>
      <c r="C58" t="s">
        <v>68</v>
      </c>
      <c r="D58">
        <v>13.63</v>
      </c>
      <c r="E58">
        <v>27.14</v>
      </c>
      <c r="F58">
        <v>0.13</v>
      </c>
      <c r="G58">
        <v>59.98</v>
      </c>
    </row>
    <row r="59" spans="1:7" x14ac:dyDescent="0.2">
      <c r="A59" s="6">
        <v>43546</v>
      </c>
      <c r="B59">
        <v>1</v>
      </c>
      <c r="C59" t="s">
        <v>68</v>
      </c>
      <c r="D59">
        <v>16.48</v>
      </c>
      <c r="E59">
        <v>27.78</v>
      </c>
      <c r="F59">
        <v>0.13</v>
      </c>
      <c r="G59">
        <v>58.87</v>
      </c>
    </row>
    <row r="60" spans="1:7" x14ac:dyDescent="0.2">
      <c r="A60" s="6">
        <v>43549</v>
      </c>
      <c r="B60">
        <v>1</v>
      </c>
      <c r="C60" t="s">
        <v>68</v>
      </c>
      <c r="D60">
        <v>16.329999999999998</v>
      </c>
      <c r="E60">
        <v>29.32</v>
      </c>
      <c r="F60">
        <v>0.17</v>
      </c>
      <c r="G60">
        <v>58.71</v>
      </c>
    </row>
    <row r="61" spans="1:7" x14ac:dyDescent="0.2">
      <c r="A61" s="6">
        <v>43550</v>
      </c>
      <c r="B61">
        <v>1</v>
      </c>
      <c r="C61" t="s">
        <v>68</v>
      </c>
      <c r="D61">
        <v>14.68</v>
      </c>
      <c r="E61">
        <v>27.92</v>
      </c>
      <c r="F61">
        <v>0.17</v>
      </c>
      <c r="G61">
        <v>59.87</v>
      </c>
    </row>
    <row r="62" spans="1:7" x14ac:dyDescent="0.2">
      <c r="A62" s="6">
        <v>43551</v>
      </c>
      <c r="B62">
        <v>1</v>
      </c>
      <c r="C62" t="s">
        <v>68</v>
      </c>
      <c r="D62">
        <v>15.15</v>
      </c>
      <c r="E62">
        <v>28.11</v>
      </c>
      <c r="F62">
        <v>0.17</v>
      </c>
      <c r="G62">
        <v>59.39</v>
      </c>
    </row>
    <row r="63" spans="1:7" x14ac:dyDescent="0.2">
      <c r="A63" s="6">
        <v>43552</v>
      </c>
      <c r="B63">
        <v>1</v>
      </c>
      <c r="C63" t="s">
        <v>68</v>
      </c>
      <c r="D63">
        <v>14.43</v>
      </c>
      <c r="E63">
        <v>28.52</v>
      </c>
      <c r="F63">
        <v>0.16</v>
      </c>
      <c r="G63">
        <v>59.29</v>
      </c>
    </row>
    <row r="64" spans="1:7" x14ac:dyDescent="0.2">
      <c r="A64" s="6">
        <v>43553</v>
      </c>
      <c r="B64">
        <v>1</v>
      </c>
      <c r="C64" t="s">
        <v>68</v>
      </c>
      <c r="D64">
        <v>13.71</v>
      </c>
      <c r="E64">
        <v>26.75</v>
      </c>
      <c r="F64">
        <v>0.14000000000000001</v>
      </c>
      <c r="G64">
        <v>60.19</v>
      </c>
    </row>
    <row r="65" spans="1:7" x14ac:dyDescent="0.2">
      <c r="A65" s="6">
        <v>43556</v>
      </c>
      <c r="B65">
        <v>0</v>
      </c>
      <c r="C65" t="s">
        <v>67</v>
      </c>
      <c r="D65">
        <v>13.4</v>
      </c>
      <c r="E65">
        <v>26.23</v>
      </c>
      <c r="F65">
        <v>0.16</v>
      </c>
      <c r="G65">
        <v>61.59</v>
      </c>
    </row>
    <row r="66" spans="1:7" x14ac:dyDescent="0.2">
      <c r="A66" s="6">
        <v>43557</v>
      </c>
      <c r="B66">
        <v>0</v>
      </c>
      <c r="C66" t="s">
        <v>67</v>
      </c>
      <c r="D66">
        <v>13.36</v>
      </c>
      <c r="E66">
        <v>26.28</v>
      </c>
      <c r="F66">
        <v>0.18</v>
      </c>
      <c r="G66">
        <v>62.53</v>
      </c>
    </row>
    <row r="67" spans="1:7" x14ac:dyDescent="0.2">
      <c r="A67" s="6">
        <v>43558</v>
      </c>
      <c r="B67">
        <v>0</v>
      </c>
      <c r="C67" t="s">
        <v>67</v>
      </c>
      <c r="D67">
        <v>13.74</v>
      </c>
      <c r="E67">
        <v>25.57</v>
      </c>
      <c r="F67">
        <v>0.19</v>
      </c>
      <c r="G67">
        <v>62.46</v>
      </c>
    </row>
    <row r="68" spans="1:7" x14ac:dyDescent="0.2">
      <c r="A68" s="6">
        <v>43559</v>
      </c>
      <c r="B68">
        <v>0</v>
      </c>
      <c r="C68" t="s">
        <v>67</v>
      </c>
      <c r="D68">
        <v>13.58</v>
      </c>
      <c r="E68">
        <v>25.22</v>
      </c>
      <c r="F68">
        <v>0.18</v>
      </c>
      <c r="G68">
        <v>62.12</v>
      </c>
    </row>
    <row r="69" spans="1:7" x14ac:dyDescent="0.2">
      <c r="A69" s="6">
        <v>43560</v>
      </c>
      <c r="B69">
        <v>0</v>
      </c>
      <c r="C69" t="s">
        <v>67</v>
      </c>
      <c r="D69">
        <v>12.82</v>
      </c>
      <c r="E69">
        <v>24</v>
      </c>
      <c r="F69">
        <v>0.15</v>
      </c>
      <c r="G69">
        <v>63.1</v>
      </c>
    </row>
    <row r="70" spans="1:7" x14ac:dyDescent="0.2">
      <c r="A70" s="6">
        <v>43563</v>
      </c>
      <c r="B70">
        <v>0</v>
      </c>
      <c r="C70" t="s">
        <v>67</v>
      </c>
      <c r="D70">
        <v>13.18</v>
      </c>
      <c r="E70">
        <v>24.33</v>
      </c>
      <c r="F70">
        <v>0.16</v>
      </c>
      <c r="G70">
        <v>64.37</v>
      </c>
    </row>
    <row r="71" spans="1:7" x14ac:dyDescent="0.2">
      <c r="A71" s="6">
        <v>43564</v>
      </c>
      <c r="B71">
        <v>0</v>
      </c>
      <c r="C71" t="s">
        <v>67</v>
      </c>
      <c r="D71">
        <v>14.28</v>
      </c>
      <c r="E71">
        <v>24.66</v>
      </c>
      <c r="F71">
        <v>0.16</v>
      </c>
      <c r="G71">
        <v>64.05</v>
      </c>
    </row>
    <row r="72" spans="1:7" x14ac:dyDescent="0.2">
      <c r="A72" s="6">
        <v>43565</v>
      </c>
      <c r="B72">
        <v>0</v>
      </c>
      <c r="C72" t="s">
        <v>67</v>
      </c>
      <c r="D72">
        <v>13.3</v>
      </c>
      <c r="E72">
        <v>24.68</v>
      </c>
      <c r="F72">
        <v>0.17</v>
      </c>
      <c r="G72">
        <v>64.62</v>
      </c>
    </row>
    <row r="73" spans="1:7" x14ac:dyDescent="0.2">
      <c r="A73" s="6">
        <v>43566</v>
      </c>
      <c r="B73">
        <v>0</v>
      </c>
      <c r="C73" t="s">
        <v>67</v>
      </c>
      <c r="D73">
        <v>13.02</v>
      </c>
      <c r="E73">
        <v>25.7</v>
      </c>
      <c r="F73">
        <v>0.16</v>
      </c>
      <c r="G73">
        <v>63.61</v>
      </c>
    </row>
    <row r="74" spans="1:7" x14ac:dyDescent="0.2">
      <c r="A74" s="6">
        <v>43567</v>
      </c>
      <c r="B74">
        <v>0</v>
      </c>
      <c r="C74" t="s">
        <v>67</v>
      </c>
      <c r="D74">
        <v>12.01</v>
      </c>
      <c r="E74">
        <v>25.7</v>
      </c>
      <c r="F74">
        <v>0.16</v>
      </c>
      <c r="G74">
        <v>63.86</v>
      </c>
    </row>
    <row r="75" spans="1:7" x14ac:dyDescent="0.2">
      <c r="A75" s="6">
        <v>43570</v>
      </c>
      <c r="B75">
        <v>0</v>
      </c>
      <c r="C75" t="s">
        <v>67</v>
      </c>
      <c r="D75">
        <v>12.32</v>
      </c>
      <c r="E75">
        <v>25.51</v>
      </c>
      <c r="F75">
        <v>0.15</v>
      </c>
      <c r="G75">
        <v>63.43</v>
      </c>
    </row>
    <row r="76" spans="1:7" x14ac:dyDescent="0.2">
      <c r="A76" s="6">
        <v>43571</v>
      </c>
      <c r="B76">
        <v>0</v>
      </c>
      <c r="C76" t="s">
        <v>67</v>
      </c>
      <c r="D76">
        <v>12.18</v>
      </c>
      <c r="E76">
        <v>25.57</v>
      </c>
      <c r="F76">
        <v>0.19</v>
      </c>
      <c r="G76">
        <v>64.010000000000005</v>
      </c>
    </row>
    <row r="77" spans="1:7" x14ac:dyDescent="0.2">
      <c r="A77" s="6">
        <v>43572</v>
      </c>
      <c r="B77">
        <v>0</v>
      </c>
      <c r="C77" t="s">
        <v>67</v>
      </c>
      <c r="D77">
        <v>12.6</v>
      </c>
      <c r="E77">
        <v>25.19</v>
      </c>
      <c r="F77">
        <v>0.19</v>
      </c>
      <c r="G77">
        <v>63.74</v>
      </c>
    </row>
    <row r="78" spans="1:7" x14ac:dyDescent="0.2">
      <c r="A78" s="6">
        <v>43573</v>
      </c>
      <c r="B78">
        <v>0</v>
      </c>
      <c r="C78" t="s">
        <v>67</v>
      </c>
      <c r="D78">
        <v>12.09</v>
      </c>
      <c r="E78">
        <v>24.45</v>
      </c>
      <c r="F78">
        <v>0.19</v>
      </c>
      <c r="G78">
        <v>64.02</v>
      </c>
    </row>
    <row r="79" spans="1:7" x14ac:dyDescent="0.2">
      <c r="A79" s="6">
        <v>43577</v>
      </c>
      <c r="B79">
        <v>0</v>
      </c>
      <c r="C79" t="s">
        <v>67</v>
      </c>
      <c r="D79">
        <v>12.42</v>
      </c>
      <c r="E79">
        <v>26.07</v>
      </c>
      <c r="F79">
        <v>0.21</v>
      </c>
      <c r="G79">
        <v>65.66</v>
      </c>
    </row>
    <row r="80" spans="1:7" x14ac:dyDescent="0.2">
      <c r="A80" s="6">
        <v>43578</v>
      </c>
      <c r="B80">
        <v>0</v>
      </c>
      <c r="C80" t="s">
        <v>67</v>
      </c>
      <c r="D80">
        <v>12.28</v>
      </c>
      <c r="E80">
        <v>26.56</v>
      </c>
      <c r="F80">
        <v>0.21</v>
      </c>
      <c r="G80">
        <v>66.239999999999995</v>
      </c>
    </row>
    <row r="81" spans="1:7" x14ac:dyDescent="0.2">
      <c r="A81" s="6">
        <v>43579</v>
      </c>
      <c r="B81">
        <v>0</v>
      </c>
      <c r="C81" t="s">
        <v>67</v>
      </c>
      <c r="D81">
        <v>13.14</v>
      </c>
      <c r="E81">
        <v>25.28</v>
      </c>
      <c r="F81">
        <v>0.21</v>
      </c>
      <c r="G81">
        <v>65.959999999999994</v>
      </c>
    </row>
    <row r="82" spans="1:7" x14ac:dyDescent="0.2">
      <c r="A82" s="6">
        <v>43580</v>
      </c>
      <c r="B82">
        <v>0</v>
      </c>
      <c r="C82" t="s">
        <v>67</v>
      </c>
      <c r="D82">
        <v>13.25</v>
      </c>
      <c r="E82">
        <v>25.57</v>
      </c>
      <c r="F82">
        <v>0.21</v>
      </c>
      <c r="G82">
        <v>65.23</v>
      </c>
    </row>
    <row r="83" spans="1:7" x14ac:dyDescent="0.2">
      <c r="A83" s="6">
        <v>43581</v>
      </c>
      <c r="B83">
        <v>0</v>
      </c>
      <c r="C83" t="s">
        <v>67</v>
      </c>
      <c r="D83">
        <v>12.73</v>
      </c>
      <c r="E83">
        <v>31.24</v>
      </c>
      <c r="F83">
        <v>0.23</v>
      </c>
      <c r="G83">
        <v>63.29</v>
      </c>
    </row>
    <row r="84" spans="1:7" x14ac:dyDescent="0.2">
      <c r="A84" s="6">
        <v>43584</v>
      </c>
      <c r="B84">
        <v>0</v>
      </c>
      <c r="C84" t="s">
        <v>67</v>
      </c>
      <c r="D84">
        <v>13.11</v>
      </c>
      <c r="E84">
        <v>29.04</v>
      </c>
      <c r="F84">
        <v>0.24</v>
      </c>
      <c r="G84">
        <v>63.39</v>
      </c>
    </row>
    <row r="85" spans="1:7" x14ac:dyDescent="0.2">
      <c r="A85" s="6">
        <v>43585</v>
      </c>
      <c r="B85">
        <v>0</v>
      </c>
      <c r="C85" t="s">
        <v>67</v>
      </c>
      <c r="D85">
        <v>13.12</v>
      </c>
      <c r="E85">
        <v>29.31</v>
      </c>
      <c r="F85">
        <v>0.24</v>
      </c>
      <c r="G85">
        <v>63.83</v>
      </c>
    </row>
    <row r="86" spans="1:7" x14ac:dyDescent="0.2">
      <c r="A86" s="6">
        <v>43586</v>
      </c>
      <c r="B86">
        <v>1</v>
      </c>
      <c r="C86" t="s">
        <v>68</v>
      </c>
      <c r="D86">
        <v>14.8</v>
      </c>
      <c r="E86">
        <v>29.41</v>
      </c>
      <c r="F86">
        <v>0.21</v>
      </c>
      <c r="G86">
        <v>63.55</v>
      </c>
    </row>
    <row r="87" spans="1:7" x14ac:dyDescent="0.2">
      <c r="A87" s="6">
        <v>43587</v>
      </c>
      <c r="B87">
        <v>0</v>
      </c>
      <c r="C87" t="s">
        <v>67</v>
      </c>
      <c r="D87">
        <v>14.42</v>
      </c>
      <c r="E87">
        <v>30.49</v>
      </c>
      <c r="F87">
        <v>0.2</v>
      </c>
      <c r="G87">
        <v>61.75</v>
      </c>
    </row>
    <row r="88" spans="1:7" x14ac:dyDescent="0.2">
      <c r="A88" s="6">
        <v>43588</v>
      </c>
      <c r="B88">
        <v>1</v>
      </c>
      <c r="C88" t="s">
        <v>68</v>
      </c>
      <c r="D88">
        <v>12.87</v>
      </c>
      <c r="E88">
        <v>29.88</v>
      </c>
      <c r="F88">
        <v>0.21</v>
      </c>
      <c r="G88">
        <v>61.98</v>
      </c>
    </row>
    <row r="89" spans="1:7" x14ac:dyDescent="0.2">
      <c r="A89" s="6">
        <v>43591</v>
      </c>
      <c r="B89">
        <v>0</v>
      </c>
      <c r="C89" t="s">
        <v>67</v>
      </c>
      <c r="D89">
        <v>15.44</v>
      </c>
      <c r="E89">
        <v>30.91</v>
      </c>
      <c r="F89">
        <v>0.2</v>
      </c>
      <c r="G89">
        <v>62.3</v>
      </c>
    </row>
    <row r="90" spans="1:7" x14ac:dyDescent="0.2">
      <c r="A90" s="6">
        <v>43592</v>
      </c>
      <c r="B90">
        <v>0</v>
      </c>
      <c r="C90" t="s">
        <v>67</v>
      </c>
      <c r="D90">
        <v>19.32</v>
      </c>
      <c r="E90">
        <v>34.07</v>
      </c>
      <c r="F90">
        <v>0.17</v>
      </c>
      <c r="G90">
        <v>61.41</v>
      </c>
    </row>
    <row r="91" spans="1:7" x14ac:dyDescent="0.2">
      <c r="A91" s="6">
        <v>43593</v>
      </c>
      <c r="B91">
        <v>0</v>
      </c>
      <c r="C91" t="s">
        <v>67</v>
      </c>
      <c r="D91">
        <v>19.399999999999999</v>
      </c>
      <c r="E91">
        <v>32.229999999999997</v>
      </c>
      <c r="F91">
        <v>0.19</v>
      </c>
      <c r="G91">
        <v>62.13</v>
      </c>
    </row>
    <row r="92" spans="1:7" x14ac:dyDescent="0.2">
      <c r="A92" s="6">
        <v>43594</v>
      </c>
      <c r="B92">
        <v>0</v>
      </c>
      <c r="C92" t="s">
        <v>67</v>
      </c>
      <c r="D92">
        <v>19.100000000000001</v>
      </c>
      <c r="E92">
        <v>32.479999999999997</v>
      </c>
      <c r="F92">
        <v>0.19</v>
      </c>
      <c r="G92">
        <v>61.58</v>
      </c>
    </row>
    <row r="93" spans="1:7" x14ac:dyDescent="0.2">
      <c r="A93" s="6">
        <v>43595</v>
      </c>
      <c r="B93">
        <v>0</v>
      </c>
      <c r="C93" t="s">
        <v>67</v>
      </c>
      <c r="D93">
        <v>16.04</v>
      </c>
      <c r="E93">
        <v>32.799999999999997</v>
      </c>
      <c r="F93">
        <v>0.21</v>
      </c>
      <c r="G93">
        <v>61.65</v>
      </c>
    </row>
    <row r="94" spans="1:7" x14ac:dyDescent="0.2">
      <c r="A94" s="6">
        <v>43598</v>
      </c>
      <c r="B94">
        <v>0</v>
      </c>
      <c r="C94" t="s">
        <v>67</v>
      </c>
      <c r="D94">
        <v>20.55</v>
      </c>
      <c r="E94">
        <v>34.6</v>
      </c>
      <c r="F94">
        <v>0.22</v>
      </c>
      <c r="G94">
        <v>60.97</v>
      </c>
    </row>
    <row r="95" spans="1:7" x14ac:dyDescent="0.2">
      <c r="A95" s="6">
        <v>43599</v>
      </c>
      <c r="B95">
        <v>0</v>
      </c>
      <c r="C95" t="s">
        <v>67</v>
      </c>
      <c r="D95">
        <v>18.059999999999999</v>
      </c>
      <c r="E95">
        <v>32.130000000000003</v>
      </c>
      <c r="F95">
        <v>0.22</v>
      </c>
      <c r="G95">
        <v>61.82</v>
      </c>
    </row>
    <row r="96" spans="1:7" x14ac:dyDescent="0.2">
      <c r="A96" s="6">
        <v>43600</v>
      </c>
      <c r="B96">
        <v>1</v>
      </c>
      <c r="C96" t="s">
        <v>68</v>
      </c>
      <c r="D96">
        <v>16.440000000000001</v>
      </c>
      <c r="E96">
        <v>29.26</v>
      </c>
      <c r="F96">
        <v>0.21</v>
      </c>
      <c r="G96">
        <v>62.03</v>
      </c>
    </row>
    <row r="97" spans="1:7" x14ac:dyDescent="0.2">
      <c r="A97" s="6">
        <v>43601</v>
      </c>
      <c r="B97">
        <v>1</v>
      </c>
      <c r="C97" t="s">
        <v>68</v>
      </c>
      <c r="D97">
        <v>15.29</v>
      </c>
      <c r="E97">
        <v>29.42</v>
      </c>
      <c r="F97">
        <v>0.2</v>
      </c>
      <c r="G97">
        <v>62.93</v>
      </c>
    </row>
    <row r="98" spans="1:7" x14ac:dyDescent="0.2">
      <c r="A98" s="6">
        <v>43602</v>
      </c>
      <c r="B98">
        <v>1</v>
      </c>
      <c r="C98" t="s">
        <v>68</v>
      </c>
      <c r="D98">
        <v>15.96</v>
      </c>
      <c r="E98">
        <v>29.44</v>
      </c>
      <c r="F98">
        <v>0.19</v>
      </c>
      <c r="G98">
        <v>62.77</v>
      </c>
    </row>
    <row r="99" spans="1:7" x14ac:dyDescent="0.2">
      <c r="A99" s="6">
        <v>43605</v>
      </c>
      <c r="B99">
        <v>1</v>
      </c>
      <c r="C99" t="s">
        <v>68</v>
      </c>
      <c r="D99">
        <v>16.309999999999999</v>
      </c>
      <c r="E99">
        <v>27.63</v>
      </c>
      <c r="F99">
        <v>0.2</v>
      </c>
      <c r="G99">
        <v>63.12</v>
      </c>
    </row>
    <row r="100" spans="1:7" x14ac:dyDescent="0.2">
      <c r="A100" s="6">
        <v>43606</v>
      </c>
      <c r="B100">
        <v>1</v>
      </c>
      <c r="C100" t="s">
        <v>68</v>
      </c>
      <c r="D100">
        <v>14.95</v>
      </c>
      <c r="E100">
        <v>26.93</v>
      </c>
      <c r="F100">
        <v>0.17</v>
      </c>
      <c r="G100">
        <v>63.02</v>
      </c>
    </row>
    <row r="101" spans="1:7" x14ac:dyDescent="0.2">
      <c r="A101" s="6">
        <v>43607</v>
      </c>
      <c r="B101">
        <v>1</v>
      </c>
      <c r="C101" t="s">
        <v>68</v>
      </c>
      <c r="D101">
        <v>14.75</v>
      </c>
      <c r="E101">
        <v>28.19</v>
      </c>
      <c r="F101">
        <v>0.16</v>
      </c>
      <c r="G101">
        <v>61.42</v>
      </c>
    </row>
    <row r="102" spans="1:7" x14ac:dyDescent="0.2">
      <c r="A102" s="6">
        <v>43608</v>
      </c>
      <c r="B102">
        <v>0</v>
      </c>
      <c r="C102" t="s">
        <v>67</v>
      </c>
      <c r="D102">
        <v>16.920000000000002</v>
      </c>
      <c r="E102">
        <v>33.79</v>
      </c>
      <c r="F102">
        <v>0.19</v>
      </c>
      <c r="G102">
        <v>57.65</v>
      </c>
    </row>
    <row r="103" spans="1:7" x14ac:dyDescent="0.2">
      <c r="A103" s="6">
        <v>43609</v>
      </c>
      <c r="B103">
        <v>0</v>
      </c>
      <c r="C103" t="s">
        <v>67</v>
      </c>
      <c r="D103">
        <v>15.85</v>
      </c>
      <c r="E103">
        <v>33.19</v>
      </c>
      <c r="F103">
        <v>0.16</v>
      </c>
      <c r="G103">
        <v>58.4</v>
      </c>
    </row>
    <row r="104" spans="1:7" x14ac:dyDescent="0.2">
      <c r="A104" s="6">
        <v>43613</v>
      </c>
      <c r="B104">
        <v>0</v>
      </c>
      <c r="C104" t="s">
        <v>67</v>
      </c>
      <c r="D104">
        <v>17.5</v>
      </c>
      <c r="E104">
        <v>34.36</v>
      </c>
      <c r="F104">
        <v>0.14000000000000001</v>
      </c>
      <c r="G104">
        <v>58.91</v>
      </c>
    </row>
    <row r="105" spans="1:7" x14ac:dyDescent="0.2">
      <c r="A105" s="6">
        <v>43614</v>
      </c>
      <c r="B105">
        <v>0</v>
      </c>
      <c r="C105" t="s">
        <v>67</v>
      </c>
      <c r="D105">
        <v>17.899999999999999</v>
      </c>
      <c r="E105">
        <v>36.43</v>
      </c>
      <c r="F105">
        <v>0.16</v>
      </c>
      <c r="G105">
        <v>58.84</v>
      </c>
    </row>
    <row r="106" spans="1:7" x14ac:dyDescent="0.2">
      <c r="A106" s="6">
        <v>43615</v>
      </c>
      <c r="B106">
        <v>3</v>
      </c>
      <c r="C106" t="s">
        <v>69</v>
      </c>
      <c r="D106">
        <v>17.3</v>
      </c>
      <c r="E106">
        <v>39.619999999999997</v>
      </c>
      <c r="F106">
        <v>0.16</v>
      </c>
      <c r="G106">
        <v>56.47</v>
      </c>
    </row>
    <row r="107" spans="1:7" x14ac:dyDescent="0.2">
      <c r="A107" s="6">
        <v>43616</v>
      </c>
      <c r="B107">
        <v>3</v>
      </c>
      <c r="C107" t="s">
        <v>69</v>
      </c>
      <c r="D107">
        <v>18.71</v>
      </c>
      <c r="E107">
        <v>46.91</v>
      </c>
      <c r="F107">
        <v>0.19</v>
      </c>
      <c r="G107">
        <v>53.49</v>
      </c>
    </row>
    <row r="108" spans="1:7" x14ac:dyDescent="0.2">
      <c r="A108" s="6">
        <v>43619</v>
      </c>
      <c r="B108">
        <v>3</v>
      </c>
      <c r="C108" t="s">
        <v>69</v>
      </c>
      <c r="D108">
        <v>18.86</v>
      </c>
      <c r="E108">
        <v>46.78</v>
      </c>
      <c r="F108">
        <v>0.25</v>
      </c>
      <c r="G108">
        <v>53.25</v>
      </c>
    </row>
    <row r="109" spans="1:7" x14ac:dyDescent="0.2">
      <c r="A109" s="6">
        <v>43620</v>
      </c>
      <c r="B109">
        <v>3</v>
      </c>
      <c r="C109" t="s">
        <v>69</v>
      </c>
      <c r="D109">
        <v>16.97</v>
      </c>
      <c r="E109">
        <v>43.46</v>
      </c>
      <c r="F109">
        <v>0.24</v>
      </c>
      <c r="G109">
        <v>53.5</v>
      </c>
    </row>
    <row r="110" spans="1:7" x14ac:dyDescent="0.2">
      <c r="A110" s="6">
        <v>43621</v>
      </c>
      <c r="B110">
        <v>3</v>
      </c>
      <c r="C110" t="s">
        <v>69</v>
      </c>
      <c r="D110">
        <v>16.09</v>
      </c>
      <c r="E110">
        <v>45.19</v>
      </c>
      <c r="F110">
        <v>0.28999999999999998</v>
      </c>
      <c r="G110">
        <v>51.57</v>
      </c>
    </row>
    <row r="111" spans="1:7" x14ac:dyDescent="0.2">
      <c r="A111" s="6">
        <v>43622</v>
      </c>
      <c r="B111">
        <v>0</v>
      </c>
      <c r="C111" t="s">
        <v>67</v>
      </c>
      <c r="D111">
        <v>15.93</v>
      </c>
      <c r="E111">
        <v>40.659999999999997</v>
      </c>
      <c r="F111">
        <v>0.24</v>
      </c>
      <c r="G111">
        <v>52.59</v>
      </c>
    </row>
    <row r="112" spans="1:7" x14ac:dyDescent="0.2">
      <c r="A112" s="6">
        <v>43623</v>
      </c>
      <c r="B112">
        <v>0</v>
      </c>
      <c r="C112" t="s">
        <v>67</v>
      </c>
      <c r="D112">
        <v>16.3</v>
      </c>
      <c r="E112">
        <v>38.75</v>
      </c>
      <c r="F112">
        <v>0.24</v>
      </c>
      <c r="G112">
        <v>53.95</v>
      </c>
    </row>
    <row r="113" spans="1:7" x14ac:dyDescent="0.2">
      <c r="A113" s="6">
        <v>43626</v>
      </c>
      <c r="B113">
        <v>0</v>
      </c>
      <c r="C113" t="s">
        <v>67</v>
      </c>
      <c r="D113">
        <v>15.94</v>
      </c>
      <c r="E113">
        <v>39.119999999999997</v>
      </c>
      <c r="F113">
        <v>0.25</v>
      </c>
      <c r="G113">
        <v>53.33</v>
      </c>
    </row>
    <row r="114" spans="1:7" x14ac:dyDescent="0.2">
      <c r="A114" s="6">
        <v>43627</v>
      </c>
      <c r="B114">
        <v>0</v>
      </c>
      <c r="C114" t="s">
        <v>67</v>
      </c>
      <c r="D114">
        <v>15.99</v>
      </c>
      <c r="E114">
        <v>38.69</v>
      </c>
      <c r="F114">
        <v>0.22</v>
      </c>
      <c r="G114">
        <v>53.3</v>
      </c>
    </row>
    <row r="115" spans="1:7" x14ac:dyDescent="0.2">
      <c r="A115" s="6">
        <v>43628</v>
      </c>
      <c r="B115">
        <v>3</v>
      </c>
      <c r="C115" t="s">
        <v>69</v>
      </c>
      <c r="D115">
        <v>15.91</v>
      </c>
      <c r="E115">
        <v>43.06</v>
      </c>
      <c r="F115">
        <v>0.25</v>
      </c>
      <c r="G115">
        <v>51.13</v>
      </c>
    </row>
    <row r="116" spans="1:7" x14ac:dyDescent="0.2">
      <c r="A116" s="6">
        <v>43629</v>
      </c>
      <c r="B116">
        <v>0</v>
      </c>
      <c r="C116" t="s">
        <v>67</v>
      </c>
      <c r="D116">
        <v>15.82</v>
      </c>
      <c r="E116">
        <v>41.56</v>
      </c>
      <c r="F116">
        <v>0.27</v>
      </c>
      <c r="G116">
        <v>52.38</v>
      </c>
    </row>
    <row r="117" spans="1:7" x14ac:dyDescent="0.2">
      <c r="A117" s="6">
        <v>43630</v>
      </c>
      <c r="B117">
        <v>0</v>
      </c>
      <c r="C117" t="s">
        <v>67</v>
      </c>
      <c r="D117">
        <v>15.28</v>
      </c>
      <c r="E117">
        <v>42.89</v>
      </c>
      <c r="F117">
        <v>0.25</v>
      </c>
      <c r="G117">
        <v>52.47</v>
      </c>
    </row>
    <row r="118" spans="1:7" x14ac:dyDescent="0.2">
      <c r="A118" s="6">
        <v>43633</v>
      </c>
      <c r="B118">
        <v>3</v>
      </c>
      <c r="C118" t="s">
        <v>69</v>
      </c>
      <c r="D118">
        <v>15.35</v>
      </c>
      <c r="E118">
        <v>46.15</v>
      </c>
      <c r="F118">
        <v>0.23</v>
      </c>
      <c r="G118">
        <v>51.94</v>
      </c>
    </row>
    <row r="119" spans="1:7" x14ac:dyDescent="0.2">
      <c r="A119" s="6">
        <v>43634</v>
      </c>
      <c r="B119">
        <v>3</v>
      </c>
      <c r="C119" t="s">
        <v>69</v>
      </c>
      <c r="D119">
        <v>15.15</v>
      </c>
      <c r="E119">
        <v>43.43</v>
      </c>
      <c r="F119">
        <v>0.2</v>
      </c>
      <c r="G119">
        <v>53.86</v>
      </c>
    </row>
    <row r="120" spans="1:7" x14ac:dyDescent="0.2">
      <c r="A120" s="6">
        <v>43635</v>
      </c>
      <c r="B120">
        <v>0</v>
      </c>
      <c r="C120" t="s">
        <v>67</v>
      </c>
      <c r="D120">
        <v>14.33</v>
      </c>
      <c r="E120">
        <v>40.79</v>
      </c>
      <c r="F120">
        <v>0.28999999999999998</v>
      </c>
      <c r="G120">
        <v>53.74</v>
      </c>
    </row>
    <row r="121" spans="1:7" x14ac:dyDescent="0.2">
      <c r="A121" s="6">
        <v>43636</v>
      </c>
      <c r="B121">
        <v>0</v>
      </c>
      <c r="C121" t="s">
        <v>67</v>
      </c>
      <c r="D121">
        <v>14.75</v>
      </c>
      <c r="E121">
        <v>41.66</v>
      </c>
      <c r="F121">
        <v>0.28999999999999998</v>
      </c>
      <c r="G121">
        <v>56.88</v>
      </c>
    </row>
    <row r="122" spans="1:7" x14ac:dyDescent="0.2">
      <c r="A122" s="6">
        <v>43637</v>
      </c>
      <c r="B122">
        <v>0</v>
      </c>
      <c r="C122" t="s">
        <v>67</v>
      </c>
      <c r="D122">
        <v>15.4</v>
      </c>
      <c r="E122">
        <v>42.13</v>
      </c>
      <c r="F122">
        <v>0.3</v>
      </c>
      <c r="G122">
        <v>57.35</v>
      </c>
    </row>
    <row r="123" spans="1:7" x14ac:dyDescent="0.2">
      <c r="A123" s="6">
        <v>43640</v>
      </c>
      <c r="B123">
        <v>0</v>
      </c>
      <c r="C123" t="s">
        <v>67</v>
      </c>
      <c r="D123">
        <v>15.26</v>
      </c>
      <c r="E123">
        <v>41</v>
      </c>
      <c r="F123">
        <v>0.3</v>
      </c>
      <c r="G123">
        <v>57.73</v>
      </c>
    </row>
    <row r="124" spans="1:7" x14ac:dyDescent="0.2">
      <c r="A124" s="6">
        <v>43641</v>
      </c>
      <c r="B124">
        <v>0</v>
      </c>
      <c r="C124" t="s">
        <v>67</v>
      </c>
      <c r="D124">
        <v>16.28</v>
      </c>
      <c r="E124">
        <v>40.26</v>
      </c>
      <c r="F124">
        <v>0.28999999999999998</v>
      </c>
      <c r="G124">
        <v>57.63</v>
      </c>
    </row>
    <row r="125" spans="1:7" x14ac:dyDescent="0.2">
      <c r="A125" s="6">
        <v>43642</v>
      </c>
      <c r="B125">
        <v>0</v>
      </c>
      <c r="C125" t="s">
        <v>67</v>
      </c>
      <c r="D125">
        <v>16.21</v>
      </c>
      <c r="E125">
        <v>38.450000000000003</v>
      </c>
      <c r="F125">
        <v>0.28000000000000003</v>
      </c>
      <c r="G125">
        <v>59.17</v>
      </c>
    </row>
    <row r="126" spans="1:7" x14ac:dyDescent="0.2">
      <c r="A126" s="6">
        <v>43643</v>
      </c>
      <c r="B126">
        <v>0</v>
      </c>
      <c r="C126" t="s">
        <v>67</v>
      </c>
      <c r="D126">
        <v>15.82</v>
      </c>
      <c r="E126">
        <v>37.840000000000003</v>
      </c>
      <c r="F126">
        <v>0.27</v>
      </c>
      <c r="G126">
        <v>59.18</v>
      </c>
    </row>
    <row r="127" spans="1:7" x14ac:dyDescent="0.2">
      <c r="A127" s="6">
        <v>43644</v>
      </c>
      <c r="B127">
        <v>0</v>
      </c>
      <c r="C127" t="s">
        <v>67</v>
      </c>
      <c r="D127">
        <v>15.08</v>
      </c>
      <c r="E127">
        <v>39.46</v>
      </c>
      <c r="F127">
        <v>0.25</v>
      </c>
      <c r="G127">
        <v>58.2</v>
      </c>
    </row>
    <row r="128" spans="1:7" x14ac:dyDescent="0.2">
      <c r="A128" s="6">
        <v>43647</v>
      </c>
      <c r="B128">
        <v>0</v>
      </c>
      <c r="C128" t="s">
        <v>67</v>
      </c>
      <c r="D128">
        <v>14.06</v>
      </c>
      <c r="E128">
        <v>35.92</v>
      </c>
      <c r="F128">
        <v>0.25</v>
      </c>
      <c r="G128">
        <v>58.91</v>
      </c>
    </row>
    <row r="129" spans="1:7" x14ac:dyDescent="0.2">
      <c r="A129" s="6">
        <v>43648</v>
      </c>
      <c r="B129">
        <v>0</v>
      </c>
      <c r="C129" t="s">
        <v>67</v>
      </c>
      <c r="D129">
        <v>12.93</v>
      </c>
      <c r="E129">
        <v>37.770000000000003</v>
      </c>
      <c r="F129">
        <v>0.21</v>
      </c>
      <c r="G129">
        <v>56</v>
      </c>
    </row>
    <row r="130" spans="1:7" x14ac:dyDescent="0.2">
      <c r="A130" s="6">
        <v>43649</v>
      </c>
      <c r="B130">
        <v>0</v>
      </c>
      <c r="C130" t="s">
        <v>67</v>
      </c>
      <c r="D130">
        <v>12.57</v>
      </c>
      <c r="E130">
        <v>36.72</v>
      </c>
      <c r="F130">
        <v>0.19</v>
      </c>
      <c r="G130">
        <v>57.06</v>
      </c>
    </row>
    <row r="131" spans="1:7" x14ac:dyDescent="0.2">
      <c r="A131" s="6">
        <v>43651</v>
      </c>
      <c r="B131">
        <v>0</v>
      </c>
      <c r="C131" t="s">
        <v>67</v>
      </c>
      <c r="D131">
        <v>13.28</v>
      </c>
      <c r="E131">
        <v>34.700000000000003</v>
      </c>
      <c r="F131">
        <v>0.17</v>
      </c>
    </row>
    <row r="132" spans="1:7" x14ac:dyDescent="0.2">
      <c r="A132" s="6">
        <v>43654</v>
      </c>
      <c r="B132">
        <v>0</v>
      </c>
      <c r="C132" t="s">
        <v>67</v>
      </c>
      <c r="D132">
        <v>13.96</v>
      </c>
      <c r="E132">
        <v>34</v>
      </c>
      <c r="F132">
        <v>0.17</v>
      </c>
      <c r="G132">
        <v>57.35</v>
      </c>
    </row>
    <row r="133" spans="1:7" x14ac:dyDescent="0.2">
      <c r="A133" s="6">
        <v>43655</v>
      </c>
      <c r="B133">
        <v>0</v>
      </c>
      <c r="C133" t="s">
        <v>67</v>
      </c>
      <c r="D133">
        <v>14.09</v>
      </c>
      <c r="E133">
        <v>30.3</v>
      </c>
      <c r="F133">
        <v>0.15</v>
      </c>
      <c r="G133">
        <v>57.57</v>
      </c>
    </row>
    <row r="134" spans="1:7" x14ac:dyDescent="0.2">
      <c r="A134" s="6">
        <v>43656</v>
      </c>
      <c r="B134">
        <v>0</v>
      </c>
      <c r="C134" t="s">
        <v>67</v>
      </c>
      <c r="D134">
        <v>13.03</v>
      </c>
      <c r="E134">
        <v>30.76</v>
      </c>
      <c r="F134">
        <v>0.25</v>
      </c>
      <c r="G134">
        <v>60.28</v>
      </c>
    </row>
    <row r="135" spans="1:7" x14ac:dyDescent="0.2">
      <c r="A135" s="6">
        <v>43657</v>
      </c>
      <c r="B135">
        <v>0</v>
      </c>
      <c r="C135" t="s">
        <v>67</v>
      </c>
      <c r="D135">
        <v>12.93</v>
      </c>
      <c r="E135">
        <v>29.86</v>
      </c>
      <c r="F135">
        <v>0.28000000000000003</v>
      </c>
      <c r="G135">
        <v>59.93</v>
      </c>
    </row>
    <row r="136" spans="1:7" x14ac:dyDescent="0.2">
      <c r="A136" s="6">
        <v>43658</v>
      </c>
      <c r="B136">
        <v>0</v>
      </c>
      <c r="C136" t="s">
        <v>67</v>
      </c>
      <c r="D136">
        <v>12.39</v>
      </c>
      <c r="E136">
        <v>30.39</v>
      </c>
      <c r="F136">
        <v>0.28000000000000003</v>
      </c>
      <c r="G136">
        <v>59.99</v>
      </c>
    </row>
    <row r="137" spans="1:7" x14ac:dyDescent="0.2">
      <c r="A137" s="6">
        <v>43661</v>
      </c>
      <c r="B137">
        <v>0</v>
      </c>
      <c r="C137" t="s">
        <v>67</v>
      </c>
      <c r="D137">
        <v>12.68</v>
      </c>
      <c r="E137">
        <v>30.83</v>
      </c>
      <c r="F137">
        <v>0.26</v>
      </c>
      <c r="G137">
        <v>59.3</v>
      </c>
    </row>
    <row r="138" spans="1:7" x14ac:dyDescent="0.2">
      <c r="A138" s="6">
        <v>43662</v>
      </c>
      <c r="B138">
        <v>0</v>
      </c>
      <c r="C138" t="s">
        <v>67</v>
      </c>
      <c r="D138">
        <v>12.86</v>
      </c>
      <c r="E138">
        <v>32.06</v>
      </c>
      <c r="F138">
        <v>0.26</v>
      </c>
      <c r="G138">
        <v>57.44</v>
      </c>
    </row>
    <row r="139" spans="1:7" x14ac:dyDescent="0.2">
      <c r="A139" s="6">
        <v>43663</v>
      </c>
      <c r="B139">
        <v>0</v>
      </c>
      <c r="C139" t="s">
        <v>67</v>
      </c>
      <c r="D139">
        <v>13.97</v>
      </c>
      <c r="E139">
        <v>34.94</v>
      </c>
      <c r="F139">
        <v>0.23</v>
      </c>
      <c r="G139">
        <v>56.5</v>
      </c>
    </row>
    <row r="140" spans="1:7" x14ac:dyDescent="0.2">
      <c r="A140" s="6">
        <v>43664</v>
      </c>
      <c r="B140">
        <v>0</v>
      </c>
      <c r="C140" t="s">
        <v>67</v>
      </c>
      <c r="D140">
        <v>13.53</v>
      </c>
      <c r="E140">
        <v>33.07</v>
      </c>
      <c r="F140">
        <v>0.27</v>
      </c>
      <c r="G140">
        <v>55.08</v>
      </c>
    </row>
    <row r="141" spans="1:7" x14ac:dyDescent="0.2">
      <c r="A141" s="6">
        <v>43665</v>
      </c>
      <c r="B141">
        <v>0</v>
      </c>
      <c r="C141" t="s">
        <v>67</v>
      </c>
      <c r="D141">
        <v>14.45</v>
      </c>
      <c r="E141">
        <v>34.840000000000003</v>
      </c>
      <c r="F141">
        <v>0.25</v>
      </c>
      <c r="G141">
        <v>55.42</v>
      </c>
    </row>
    <row r="142" spans="1:7" x14ac:dyDescent="0.2">
      <c r="A142" s="6">
        <v>43668</v>
      </c>
      <c r="B142">
        <v>0</v>
      </c>
      <c r="C142" t="s">
        <v>67</v>
      </c>
      <c r="D142">
        <v>13.53</v>
      </c>
      <c r="E142">
        <v>33.630000000000003</v>
      </c>
      <c r="F142">
        <v>0.25</v>
      </c>
      <c r="G142">
        <v>55.87</v>
      </c>
    </row>
    <row r="143" spans="1:7" x14ac:dyDescent="0.2">
      <c r="A143" s="6">
        <v>43669</v>
      </c>
      <c r="B143">
        <v>0</v>
      </c>
      <c r="C143" t="s">
        <v>67</v>
      </c>
      <c r="D143">
        <v>12.61</v>
      </c>
      <c r="E143">
        <v>32.25</v>
      </c>
      <c r="F143">
        <v>0.25</v>
      </c>
      <c r="G143">
        <v>56.58</v>
      </c>
    </row>
    <row r="144" spans="1:7" x14ac:dyDescent="0.2">
      <c r="A144" s="6">
        <v>43670</v>
      </c>
      <c r="B144">
        <v>0</v>
      </c>
      <c r="C144" t="s">
        <v>67</v>
      </c>
      <c r="D144">
        <v>12.07</v>
      </c>
      <c r="E144">
        <v>32.86</v>
      </c>
      <c r="F144">
        <v>0.22</v>
      </c>
      <c r="G144">
        <v>55.9</v>
      </c>
    </row>
    <row r="145" spans="1:7" x14ac:dyDescent="0.2">
      <c r="A145" s="6">
        <v>43671</v>
      </c>
      <c r="B145">
        <v>0</v>
      </c>
      <c r="C145" t="s">
        <v>67</v>
      </c>
      <c r="D145">
        <v>12.74</v>
      </c>
      <c r="E145">
        <v>31.95</v>
      </c>
      <c r="F145">
        <v>0.22</v>
      </c>
      <c r="G145">
        <v>55.88</v>
      </c>
    </row>
    <row r="146" spans="1:7" x14ac:dyDescent="0.2">
      <c r="A146" s="6">
        <v>43672</v>
      </c>
      <c r="B146">
        <v>0</v>
      </c>
      <c r="C146" t="s">
        <v>67</v>
      </c>
      <c r="D146">
        <v>12.16</v>
      </c>
      <c r="E146">
        <v>32.29</v>
      </c>
      <c r="F146">
        <v>0.22</v>
      </c>
      <c r="G146">
        <v>56.04</v>
      </c>
    </row>
    <row r="147" spans="1:7" x14ac:dyDescent="0.2">
      <c r="A147" s="6">
        <v>43675</v>
      </c>
      <c r="B147">
        <v>0</v>
      </c>
      <c r="C147" t="s">
        <v>67</v>
      </c>
      <c r="D147">
        <v>12.83</v>
      </c>
      <c r="E147">
        <v>31.63</v>
      </c>
      <c r="F147">
        <v>0.21</v>
      </c>
      <c r="G147">
        <v>56.85</v>
      </c>
    </row>
    <row r="148" spans="1:7" x14ac:dyDescent="0.2">
      <c r="A148" s="6">
        <v>43676</v>
      </c>
      <c r="B148">
        <v>0</v>
      </c>
      <c r="C148" t="s">
        <v>67</v>
      </c>
      <c r="D148">
        <v>13.94</v>
      </c>
      <c r="E148">
        <v>30.07</v>
      </c>
      <c r="F148">
        <v>0.21</v>
      </c>
      <c r="G148">
        <v>58.04</v>
      </c>
    </row>
    <row r="149" spans="1:7" x14ac:dyDescent="0.2">
      <c r="A149" s="6">
        <v>43677</v>
      </c>
      <c r="B149">
        <v>0</v>
      </c>
      <c r="C149" t="s">
        <v>67</v>
      </c>
      <c r="D149">
        <v>16.12</v>
      </c>
      <c r="E149">
        <v>30.77</v>
      </c>
      <c r="F149">
        <v>0.13</v>
      </c>
      <c r="G149">
        <v>58.53</v>
      </c>
    </row>
    <row r="150" spans="1:7" x14ac:dyDescent="0.2">
      <c r="A150" s="6">
        <v>43678</v>
      </c>
      <c r="B150">
        <v>0</v>
      </c>
      <c r="C150" t="s">
        <v>67</v>
      </c>
      <c r="D150">
        <v>17.87</v>
      </c>
      <c r="E150">
        <v>36.43</v>
      </c>
      <c r="F150">
        <v>0.17</v>
      </c>
      <c r="G150">
        <v>53.64</v>
      </c>
    </row>
    <row r="151" spans="1:7" x14ac:dyDescent="0.2">
      <c r="A151" s="6">
        <v>43679</v>
      </c>
      <c r="B151">
        <v>0</v>
      </c>
      <c r="C151" t="s">
        <v>67</v>
      </c>
      <c r="D151">
        <v>17.61</v>
      </c>
      <c r="E151">
        <v>35.56</v>
      </c>
      <c r="F151">
        <v>0.14000000000000001</v>
      </c>
      <c r="G151">
        <v>55.67</v>
      </c>
    </row>
    <row r="152" spans="1:7" x14ac:dyDescent="0.2">
      <c r="A152" s="6">
        <v>43682</v>
      </c>
      <c r="B152">
        <v>0</v>
      </c>
      <c r="C152" t="s">
        <v>67</v>
      </c>
      <c r="D152">
        <v>24.59</v>
      </c>
      <c r="E152">
        <v>37.04</v>
      </c>
      <c r="F152">
        <v>0.16</v>
      </c>
      <c r="G152">
        <v>54.63</v>
      </c>
    </row>
    <row r="153" spans="1:7" x14ac:dyDescent="0.2">
      <c r="A153" s="6">
        <v>43683</v>
      </c>
      <c r="B153">
        <v>0</v>
      </c>
      <c r="C153" t="s">
        <v>67</v>
      </c>
      <c r="D153">
        <v>20.170000000000002</v>
      </c>
      <c r="E153">
        <v>36.43</v>
      </c>
      <c r="F153">
        <v>0.13</v>
      </c>
      <c r="G153">
        <v>53.6</v>
      </c>
    </row>
    <row r="154" spans="1:7" x14ac:dyDescent="0.2">
      <c r="A154" s="6">
        <v>43684</v>
      </c>
      <c r="B154">
        <v>0</v>
      </c>
      <c r="C154" t="s">
        <v>67</v>
      </c>
      <c r="D154">
        <v>19.489999999999998</v>
      </c>
      <c r="E154">
        <v>38.1</v>
      </c>
      <c r="F154">
        <v>0.12</v>
      </c>
      <c r="G154">
        <v>51.14</v>
      </c>
    </row>
    <row r="155" spans="1:7" x14ac:dyDescent="0.2">
      <c r="A155" s="6">
        <v>43685</v>
      </c>
      <c r="B155">
        <v>0</v>
      </c>
      <c r="C155" t="s">
        <v>67</v>
      </c>
      <c r="D155">
        <v>16.91</v>
      </c>
      <c r="E155">
        <v>35.979999999999997</v>
      </c>
      <c r="F155">
        <v>0.1</v>
      </c>
      <c r="G155">
        <v>52.6</v>
      </c>
    </row>
    <row r="156" spans="1:7" x14ac:dyDescent="0.2">
      <c r="A156" s="6">
        <v>43686</v>
      </c>
      <c r="B156">
        <v>0</v>
      </c>
      <c r="C156" t="s">
        <v>67</v>
      </c>
      <c r="D156">
        <v>17.97</v>
      </c>
      <c r="E156">
        <v>35.14</v>
      </c>
      <c r="F156">
        <v>0.11</v>
      </c>
      <c r="G156">
        <v>54.41</v>
      </c>
    </row>
    <row r="157" spans="1:7" x14ac:dyDescent="0.2">
      <c r="A157" s="6">
        <v>43689</v>
      </c>
      <c r="B157">
        <v>0</v>
      </c>
      <c r="C157" t="s">
        <v>67</v>
      </c>
      <c r="D157">
        <v>21.09</v>
      </c>
      <c r="E157">
        <v>34.43</v>
      </c>
      <c r="F157">
        <v>7.0000000000000007E-2</v>
      </c>
      <c r="G157">
        <v>54.98</v>
      </c>
    </row>
    <row r="158" spans="1:7" x14ac:dyDescent="0.2">
      <c r="A158" s="6">
        <v>43690</v>
      </c>
      <c r="B158">
        <v>0</v>
      </c>
      <c r="C158" t="s">
        <v>67</v>
      </c>
      <c r="D158">
        <v>17.52</v>
      </c>
      <c r="E158">
        <v>33.19</v>
      </c>
      <c r="F158">
        <v>0.02</v>
      </c>
      <c r="G158">
        <v>57.05</v>
      </c>
    </row>
    <row r="159" spans="1:7" x14ac:dyDescent="0.2">
      <c r="A159" s="6">
        <v>43691</v>
      </c>
      <c r="B159">
        <v>0</v>
      </c>
      <c r="C159" t="s">
        <v>67</v>
      </c>
      <c r="D159">
        <v>22.1</v>
      </c>
      <c r="E159">
        <v>35.83</v>
      </c>
      <c r="F159">
        <v>0.01</v>
      </c>
      <c r="G159">
        <v>55.16</v>
      </c>
    </row>
    <row r="160" spans="1:7" x14ac:dyDescent="0.2">
      <c r="A160" s="6">
        <v>43692</v>
      </c>
      <c r="B160">
        <v>0</v>
      </c>
      <c r="C160" t="s">
        <v>67</v>
      </c>
      <c r="D160">
        <v>21.18</v>
      </c>
      <c r="E160">
        <v>36.200000000000003</v>
      </c>
      <c r="F160">
        <v>0.04</v>
      </c>
      <c r="G160">
        <v>54.51</v>
      </c>
    </row>
    <row r="161" spans="1:7" x14ac:dyDescent="0.2">
      <c r="A161" s="6">
        <v>43693</v>
      </c>
      <c r="B161">
        <v>0</v>
      </c>
      <c r="C161" t="s">
        <v>67</v>
      </c>
      <c r="D161">
        <v>18.47</v>
      </c>
      <c r="E161">
        <v>35.020000000000003</v>
      </c>
      <c r="F161">
        <v>7.0000000000000007E-2</v>
      </c>
      <c r="G161">
        <v>54.83</v>
      </c>
    </row>
    <row r="162" spans="1:7" x14ac:dyDescent="0.2">
      <c r="A162" s="6">
        <v>43696</v>
      </c>
      <c r="B162">
        <v>0</v>
      </c>
      <c r="C162" t="s">
        <v>67</v>
      </c>
      <c r="D162">
        <v>16.88</v>
      </c>
      <c r="E162">
        <v>32.99</v>
      </c>
      <c r="F162">
        <v>7.0000000000000007E-2</v>
      </c>
      <c r="G162">
        <v>56.24</v>
      </c>
    </row>
    <row r="163" spans="1:7" x14ac:dyDescent="0.2">
      <c r="A163" s="6">
        <v>43697</v>
      </c>
      <c r="B163">
        <v>0</v>
      </c>
      <c r="C163" t="s">
        <v>67</v>
      </c>
      <c r="D163">
        <v>17.5</v>
      </c>
      <c r="E163">
        <v>32.340000000000003</v>
      </c>
      <c r="F163">
        <v>0.05</v>
      </c>
      <c r="G163">
        <v>56.18</v>
      </c>
    </row>
    <row r="164" spans="1:7" x14ac:dyDescent="0.2">
      <c r="A164" s="6">
        <v>43698</v>
      </c>
      <c r="B164">
        <v>0</v>
      </c>
      <c r="C164" t="s">
        <v>67</v>
      </c>
      <c r="D164">
        <v>15.8</v>
      </c>
      <c r="E164">
        <v>32.39</v>
      </c>
      <c r="F164">
        <v>0.03</v>
      </c>
      <c r="G164">
        <v>55.65</v>
      </c>
    </row>
    <row r="165" spans="1:7" x14ac:dyDescent="0.2">
      <c r="A165" s="6">
        <v>43699</v>
      </c>
      <c r="B165">
        <v>0</v>
      </c>
      <c r="C165" t="s">
        <v>67</v>
      </c>
      <c r="D165">
        <v>16.68</v>
      </c>
      <c r="E165">
        <v>32.39</v>
      </c>
      <c r="F165">
        <v>0.01</v>
      </c>
      <c r="G165">
        <v>55.33</v>
      </c>
    </row>
    <row r="166" spans="1:7" x14ac:dyDescent="0.2">
      <c r="A166" s="6">
        <v>43700</v>
      </c>
      <c r="B166">
        <v>0</v>
      </c>
      <c r="C166" t="s">
        <v>67</v>
      </c>
      <c r="D166">
        <v>19.87</v>
      </c>
      <c r="E166">
        <v>35.200000000000003</v>
      </c>
      <c r="F166">
        <v>0.01</v>
      </c>
      <c r="G166">
        <v>54.08</v>
      </c>
    </row>
    <row r="167" spans="1:7" x14ac:dyDescent="0.2">
      <c r="A167" s="6">
        <v>43703</v>
      </c>
      <c r="B167">
        <v>0</v>
      </c>
      <c r="C167" t="s">
        <v>67</v>
      </c>
      <c r="D167">
        <v>19.32</v>
      </c>
      <c r="E167">
        <v>35.42</v>
      </c>
      <c r="F167">
        <v>0</v>
      </c>
      <c r="G167">
        <v>53.54</v>
      </c>
    </row>
    <row r="168" spans="1:7" x14ac:dyDescent="0.2">
      <c r="A168" s="6">
        <v>43704</v>
      </c>
      <c r="B168">
        <v>0</v>
      </c>
      <c r="C168" t="s">
        <v>67</v>
      </c>
      <c r="D168">
        <v>20.309999999999999</v>
      </c>
      <c r="E168">
        <v>33.729999999999997</v>
      </c>
      <c r="F168">
        <v>-0.04</v>
      </c>
      <c r="G168">
        <v>54.99</v>
      </c>
    </row>
    <row r="169" spans="1:7" x14ac:dyDescent="0.2">
      <c r="A169" s="6">
        <v>43705</v>
      </c>
      <c r="B169">
        <v>0</v>
      </c>
      <c r="C169" t="s">
        <v>67</v>
      </c>
      <c r="D169">
        <v>19.350000000000001</v>
      </c>
      <c r="E169">
        <v>32.72</v>
      </c>
      <c r="F169">
        <v>-0.03</v>
      </c>
      <c r="G169">
        <v>55.76</v>
      </c>
    </row>
    <row r="170" spans="1:7" x14ac:dyDescent="0.2">
      <c r="A170" s="6">
        <v>43706</v>
      </c>
      <c r="B170">
        <v>0</v>
      </c>
      <c r="C170" t="s">
        <v>67</v>
      </c>
      <c r="D170">
        <v>17.88</v>
      </c>
      <c r="E170">
        <v>31.82</v>
      </c>
      <c r="F170">
        <v>-0.03</v>
      </c>
      <c r="G170">
        <v>56.67</v>
      </c>
    </row>
    <row r="171" spans="1:7" x14ac:dyDescent="0.2">
      <c r="A171" s="6">
        <v>43707</v>
      </c>
      <c r="B171">
        <v>0</v>
      </c>
      <c r="C171" t="s">
        <v>67</v>
      </c>
      <c r="D171">
        <v>18.98</v>
      </c>
      <c r="E171">
        <v>32.159999999999997</v>
      </c>
      <c r="F171">
        <v>0</v>
      </c>
      <c r="G171">
        <v>55.07</v>
      </c>
    </row>
    <row r="172" spans="1:7" x14ac:dyDescent="0.2">
      <c r="A172" s="6">
        <v>43711</v>
      </c>
      <c r="B172">
        <v>0</v>
      </c>
      <c r="C172" t="s">
        <v>67</v>
      </c>
      <c r="D172">
        <v>19.66</v>
      </c>
      <c r="E172">
        <v>35.729999999999997</v>
      </c>
      <c r="F172">
        <v>0</v>
      </c>
      <c r="G172">
        <v>53.91</v>
      </c>
    </row>
    <row r="173" spans="1:7" x14ac:dyDescent="0.2">
      <c r="A173" s="6">
        <v>43712</v>
      </c>
      <c r="B173">
        <v>0</v>
      </c>
      <c r="C173" t="s">
        <v>67</v>
      </c>
      <c r="D173">
        <v>17.329999999999998</v>
      </c>
      <c r="E173">
        <v>34.56</v>
      </c>
      <c r="F173">
        <v>0.04</v>
      </c>
      <c r="G173">
        <v>56.22</v>
      </c>
    </row>
    <row r="174" spans="1:7" x14ac:dyDescent="0.2">
      <c r="A174" s="6">
        <v>43713</v>
      </c>
      <c r="B174">
        <v>0</v>
      </c>
      <c r="C174" t="s">
        <v>67</v>
      </c>
      <c r="D174">
        <v>16.27</v>
      </c>
      <c r="E174">
        <v>33.5</v>
      </c>
      <c r="F174">
        <v>0.02</v>
      </c>
      <c r="G174">
        <v>56.33</v>
      </c>
    </row>
    <row r="175" spans="1:7" x14ac:dyDescent="0.2">
      <c r="A175" s="6">
        <v>43714</v>
      </c>
      <c r="B175">
        <v>0</v>
      </c>
      <c r="C175" t="s">
        <v>67</v>
      </c>
      <c r="D175">
        <v>15</v>
      </c>
      <c r="E175">
        <v>33.21</v>
      </c>
      <c r="F175">
        <v>0.02</v>
      </c>
      <c r="G175">
        <v>56.45</v>
      </c>
    </row>
    <row r="176" spans="1:7" x14ac:dyDescent="0.2">
      <c r="A176" s="6">
        <v>43717</v>
      </c>
      <c r="B176">
        <v>0</v>
      </c>
      <c r="C176" t="s">
        <v>67</v>
      </c>
      <c r="D176">
        <v>15.27</v>
      </c>
      <c r="E176">
        <v>33.28</v>
      </c>
      <c r="F176">
        <v>0.05</v>
      </c>
      <c r="G176">
        <v>57.88</v>
      </c>
    </row>
    <row r="177" spans="1:7" x14ac:dyDescent="0.2">
      <c r="A177" s="6">
        <v>43718</v>
      </c>
      <c r="B177">
        <v>0</v>
      </c>
      <c r="C177" t="s">
        <v>67</v>
      </c>
      <c r="D177">
        <v>15.2</v>
      </c>
      <c r="E177">
        <v>33.549999999999997</v>
      </c>
      <c r="F177">
        <v>0.05</v>
      </c>
      <c r="G177">
        <v>57.37</v>
      </c>
    </row>
    <row r="178" spans="1:7" x14ac:dyDescent="0.2">
      <c r="A178" s="6">
        <v>43719</v>
      </c>
      <c r="B178">
        <v>0</v>
      </c>
      <c r="C178" t="s">
        <v>67</v>
      </c>
      <c r="D178">
        <v>14.61</v>
      </c>
      <c r="E178">
        <v>34.94</v>
      </c>
      <c r="F178">
        <v>7.0000000000000007E-2</v>
      </c>
      <c r="G178">
        <v>55.66</v>
      </c>
    </row>
    <row r="179" spans="1:7" x14ac:dyDescent="0.2">
      <c r="A179" s="6">
        <v>43720</v>
      </c>
      <c r="B179">
        <v>0</v>
      </c>
      <c r="C179" t="s">
        <v>67</v>
      </c>
      <c r="D179">
        <v>14.22</v>
      </c>
      <c r="E179">
        <v>35.58</v>
      </c>
      <c r="F179">
        <v>7.0000000000000007E-2</v>
      </c>
      <c r="G179">
        <v>55.13</v>
      </c>
    </row>
    <row r="180" spans="1:7" x14ac:dyDescent="0.2">
      <c r="A180" s="6">
        <v>43721</v>
      </c>
      <c r="B180">
        <v>0</v>
      </c>
      <c r="C180" t="s">
        <v>67</v>
      </c>
      <c r="D180">
        <v>13.74</v>
      </c>
      <c r="E180">
        <v>35.479999999999997</v>
      </c>
      <c r="F180">
        <v>0.11</v>
      </c>
      <c r="G180">
        <v>54.76</v>
      </c>
    </row>
    <row r="181" spans="1:7" x14ac:dyDescent="0.2">
      <c r="A181" s="6">
        <v>43724</v>
      </c>
      <c r="B181">
        <v>3</v>
      </c>
      <c r="C181" t="s">
        <v>69</v>
      </c>
      <c r="D181">
        <v>14.67</v>
      </c>
      <c r="E181">
        <v>48.58</v>
      </c>
      <c r="F181">
        <v>0.1</v>
      </c>
      <c r="G181">
        <v>63.1</v>
      </c>
    </row>
    <row r="182" spans="1:7" x14ac:dyDescent="0.2">
      <c r="A182" s="6">
        <v>43725</v>
      </c>
      <c r="B182">
        <v>3</v>
      </c>
      <c r="C182" t="s">
        <v>69</v>
      </c>
      <c r="D182">
        <v>14.44</v>
      </c>
      <c r="E182">
        <v>44.89</v>
      </c>
      <c r="F182">
        <v>0.09</v>
      </c>
      <c r="G182">
        <v>59.26</v>
      </c>
    </row>
    <row r="183" spans="1:7" x14ac:dyDescent="0.2">
      <c r="A183" s="6">
        <v>43726</v>
      </c>
      <c r="B183">
        <v>0</v>
      </c>
      <c r="C183" t="s">
        <v>67</v>
      </c>
      <c r="D183">
        <v>13.95</v>
      </c>
      <c r="E183">
        <v>40.44</v>
      </c>
      <c r="F183">
        <v>0.03</v>
      </c>
      <c r="G183">
        <v>58.19</v>
      </c>
    </row>
    <row r="184" spans="1:7" x14ac:dyDescent="0.2">
      <c r="A184" s="6">
        <v>43727</v>
      </c>
      <c r="B184">
        <v>0</v>
      </c>
      <c r="C184" t="s">
        <v>67</v>
      </c>
      <c r="D184">
        <v>14.05</v>
      </c>
      <c r="E184">
        <v>41.15</v>
      </c>
      <c r="F184">
        <v>0.05</v>
      </c>
      <c r="G184">
        <v>58.19</v>
      </c>
    </row>
    <row r="185" spans="1:7" x14ac:dyDescent="0.2">
      <c r="A185" s="6">
        <v>43728</v>
      </c>
      <c r="B185">
        <v>0</v>
      </c>
      <c r="C185" t="s">
        <v>67</v>
      </c>
      <c r="D185">
        <v>15.32</v>
      </c>
      <c r="E185">
        <v>38.99</v>
      </c>
      <c r="F185">
        <v>0.05</v>
      </c>
      <c r="G185">
        <v>57.92</v>
      </c>
    </row>
    <row r="186" spans="1:7" x14ac:dyDescent="0.2">
      <c r="A186" s="6">
        <v>43731</v>
      </c>
      <c r="B186">
        <v>0</v>
      </c>
      <c r="C186" t="s">
        <v>67</v>
      </c>
      <c r="D186">
        <v>14.91</v>
      </c>
      <c r="E186">
        <v>39.06</v>
      </c>
      <c r="F186">
        <v>0.04</v>
      </c>
      <c r="G186">
        <v>58.69</v>
      </c>
    </row>
    <row r="187" spans="1:7" x14ac:dyDescent="0.2">
      <c r="A187" s="6">
        <v>43732</v>
      </c>
      <c r="B187">
        <v>0</v>
      </c>
      <c r="C187" t="s">
        <v>67</v>
      </c>
      <c r="D187">
        <v>17.05</v>
      </c>
      <c r="E187">
        <v>38.74</v>
      </c>
      <c r="F187">
        <v>0.04</v>
      </c>
      <c r="G187">
        <v>57.22</v>
      </c>
    </row>
    <row r="188" spans="1:7" x14ac:dyDescent="0.2">
      <c r="A188" s="6">
        <v>43733</v>
      </c>
      <c r="B188">
        <v>0</v>
      </c>
      <c r="C188" t="s">
        <v>67</v>
      </c>
      <c r="D188">
        <v>15.96</v>
      </c>
      <c r="E188">
        <v>38.369999999999997</v>
      </c>
      <c r="F188">
        <v>0.05</v>
      </c>
      <c r="G188">
        <v>56.38</v>
      </c>
    </row>
    <row r="189" spans="1:7" x14ac:dyDescent="0.2">
      <c r="A189" s="6">
        <v>43734</v>
      </c>
      <c r="B189">
        <v>0</v>
      </c>
      <c r="C189" t="s">
        <v>67</v>
      </c>
      <c r="D189">
        <v>16.07</v>
      </c>
      <c r="E189">
        <v>37.520000000000003</v>
      </c>
      <c r="F189">
        <v>0.04</v>
      </c>
      <c r="G189">
        <v>56.24</v>
      </c>
    </row>
    <row r="190" spans="1:7" x14ac:dyDescent="0.2">
      <c r="A190" s="6">
        <v>43735</v>
      </c>
      <c r="B190">
        <v>0</v>
      </c>
      <c r="C190" t="s">
        <v>67</v>
      </c>
      <c r="D190">
        <v>17.22</v>
      </c>
      <c r="E190">
        <v>38.9</v>
      </c>
      <c r="F190">
        <v>0.06</v>
      </c>
      <c r="G190">
        <v>55.95</v>
      </c>
    </row>
    <row r="191" spans="1:7" x14ac:dyDescent="0.2">
      <c r="A191" s="6">
        <v>43738</v>
      </c>
      <c r="B191">
        <v>0</v>
      </c>
      <c r="C191" t="s">
        <v>67</v>
      </c>
      <c r="D191">
        <v>16.239999999999998</v>
      </c>
      <c r="E191">
        <v>38.75</v>
      </c>
      <c r="F191">
        <v>0.05</v>
      </c>
      <c r="G191">
        <v>54.09</v>
      </c>
    </row>
    <row r="192" spans="1:7" x14ac:dyDescent="0.2">
      <c r="A192" s="6">
        <v>43739</v>
      </c>
      <c r="B192">
        <v>0</v>
      </c>
      <c r="C192" t="s">
        <v>67</v>
      </c>
      <c r="D192">
        <v>18.559999999999999</v>
      </c>
      <c r="E192">
        <v>38.880000000000003</v>
      </c>
      <c r="F192">
        <v>0.09</v>
      </c>
      <c r="G192">
        <v>53.6</v>
      </c>
    </row>
    <row r="193" spans="1:7" x14ac:dyDescent="0.2">
      <c r="A193" s="6">
        <v>43740</v>
      </c>
      <c r="B193">
        <v>0</v>
      </c>
      <c r="C193" t="s">
        <v>67</v>
      </c>
      <c r="D193">
        <v>20.56</v>
      </c>
      <c r="E193">
        <v>39.619999999999997</v>
      </c>
      <c r="F193">
        <v>0.12</v>
      </c>
      <c r="G193">
        <v>52.67</v>
      </c>
    </row>
    <row r="194" spans="1:7" x14ac:dyDescent="0.2">
      <c r="A194" s="6">
        <v>43741</v>
      </c>
      <c r="B194">
        <v>0</v>
      </c>
      <c r="C194" t="s">
        <v>67</v>
      </c>
      <c r="D194">
        <v>19.12</v>
      </c>
      <c r="E194">
        <v>40.4</v>
      </c>
      <c r="F194">
        <v>0.15</v>
      </c>
      <c r="G194">
        <v>52.41</v>
      </c>
    </row>
    <row r="195" spans="1:7" x14ac:dyDescent="0.2">
      <c r="A195" s="6">
        <v>43742</v>
      </c>
      <c r="B195">
        <v>0</v>
      </c>
      <c r="C195" t="s">
        <v>67</v>
      </c>
      <c r="D195">
        <v>17.04</v>
      </c>
      <c r="E195">
        <v>39.31</v>
      </c>
      <c r="F195">
        <v>0.12</v>
      </c>
      <c r="G195">
        <v>52.84</v>
      </c>
    </row>
    <row r="196" spans="1:7" x14ac:dyDescent="0.2">
      <c r="A196" s="6">
        <v>43745</v>
      </c>
      <c r="B196">
        <v>0</v>
      </c>
      <c r="C196" t="s">
        <v>67</v>
      </c>
      <c r="D196">
        <v>17.86</v>
      </c>
      <c r="E196">
        <v>39.42</v>
      </c>
      <c r="F196">
        <v>0.1</v>
      </c>
      <c r="G196">
        <v>52.76</v>
      </c>
    </row>
    <row r="197" spans="1:7" x14ac:dyDescent="0.2">
      <c r="A197" s="6">
        <v>43746</v>
      </c>
      <c r="B197">
        <v>0</v>
      </c>
      <c r="C197" t="s">
        <v>67</v>
      </c>
      <c r="D197">
        <v>20.28</v>
      </c>
      <c r="E197">
        <v>39.49</v>
      </c>
      <c r="F197">
        <v>0.12</v>
      </c>
      <c r="G197">
        <v>52.64</v>
      </c>
    </row>
    <row r="198" spans="1:7" x14ac:dyDescent="0.2">
      <c r="A198" s="6">
        <v>43747</v>
      </c>
      <c r="B198">
        <v>0</v>
      </c>
      <c r="C198" t="s">
        <v>67</v>
      </c>
      <c r="D198">
        <v>18.64</v>
      </c>
      <c r="E198">
        <v>38</v>
      </c>
      <c r="F198">
        <v>0.12</v>
      </c>
      <c r="G198">
        <v>52.63</v>
      </c>
    </row>
    <row r="199" spans="1:7" x14ac:dyDescent="0.2">
      <c r="A199" s="6">
        <v>43748</v>
      </c>
      <c r="B199">
        <v>0</v>
      </c>
      <c r="C199" t="s">
        <v>67</v>
      </c>
      <c r="D199">
        <v>17.57</v>
      </c>
      <c r="E199">
        <v>39.520000000000003</v>
      </c>
      <c r="F199">
        <v>0.14000000000000001</v>
      </c>
      <c r="G199">
        <v>53.57</v>
      </c>
    </row>
    <row r="200" spans="1:7" x14ac:dyDescent="0.2">
      <c r="A200" s="6">
        <v>43749</v>
      </c>
      <c r="B200">
        <v>0</v>
      </c>
      <c r="C200" t="s">
        <v>67</v>
      </c>
      <c r="D200">
        <v>15.58</v>
      </c>
      <c r="E200">
        <v>39.65</v>
      </c>
      <c r="F200">
        <v>0.13</v>
      </c>
      <c r="G200">
        <v>54.76</v>
      </c>
    </row>
    <row r="201" spans="1:7" x14ac:dyDescent="0.2">
      <c r="A201" s="6">
        <v>43752</v>
      </c>
      <c r="B201">
        <v>0</v>
      </c>
      <c r="C201" t="s">
        <v>67</v>
      </c>
      <c r="D201">
        <v>14.57</v>
      </c>
      <c r="E201">
        <v>40.21</v>
      </c>
      <c r="G201">
        <v>53.57</v>
      </c>
    </row>
    <row r="202" spans="1:7" x14ac:dyDescent="0.2">
      <c r="A202" s="6">
        <v>43753</v>
      </c>
      <c r="B202">
        <v>0</v>
      </c>
      <c r="C202" t="s">
        <v>67</v>
      </c>
      <c r="D202">
        <v>13.54</v>
      </c>
      <c r="E202">
        <v>39.47</v>
      </c>
      <c r="F202">
        <v>0.16</v>
      </c>
      <c r="G202">
        <v>52.81</v>
      </c>
    </row>
    <row r="203" spans="1:7" x14ac:dyDescent="0.2">
      <c r="A203" s="6">
        <v>43754</v>
      </c>
      <c r="B203">
        <v>0</v>
      </c>
      <c r="C203" t="s">
        <v>67</v>
      </c>
      <c r="D203">
        <v>13.68</v>
      </c>
      <c r="E203">
        <v>39.47</v>
      </c>
      <c r="F203">
        <v>0.17</v>
      </c>
      <c r="G203">
        <v>53.42</v>
      </c>
    </row>
    <row r="204" spans="1:7" x14ac:dyDescent="0.2">
      <c r="A204" s="6">
        <v>43755</v>
      </c>
      <c r="B204">
        <v>0</v>
      </c>
      <c r="C204" t="s">
        <v>67</v>
      </c>
      <c r="D204">
        <v>13.79</v>
      </c>
      <c r="E204">
        <v>37.71</v>
      </c>
      <c r="F204">
        <v>0.16</v>
      </c>
      <c r="G204">
        <v>53.89</v>
      </c>
    </row>
    <row r="205" spans="1:7" x14ac:dyDescent="0.2">
      <c r="A205" s="6">
        <v>43756</v>
      </c>
      <c r="B205">
        <v>0</v>
      </c>
      <c r="C205" t="s">
        <v>67</v>
      </c>
      <c r="D205">
        <v>14.25</v>
      </c>
      <c r="E205">
        <v>36.43</v>
      </c>
      <c r="F205">
        <v>0.18</v>
      </c>
      <c r="G205">
        <v>53.75</v>
      </c>
    </row>
    <row r="206" spans="1:7" x14ac:dyDescent="0.2">
      <c r="A206" s="6">
        <v>43759</v>
      </c>
      <c r="B206">
        <v>0</v>
      </c>
      <c r="C206" t="s">
        <v>67</v>
      </c>
      <c r="D206">
        <v>14</v>
      </c>
      <c r="E206">
        <v>36.659999999999997</v>
      </c>
      <c r="F206">
        <v>0.18</v>
      </c>
      <c r="G206">
        <v>53.28</v>
      </c>
    </row>
    <row r="207" spans="1:7" x14ac:dyDescent="0.2">
      <c r="A207" s="6">
        <v>43760</v>
      </c>
      <c r="B207">
        <v>0</v>
      </c>
      <c r="C207" t="s">
        <v>67</v>
      </c>
      <c r="D207">
        <v>14.46</v>
      </c>
      <c r="E207">
        <v>35.520000000000003</v>
      </c>
      <c r="F207">
        <v>0.18</v>
      </c>
      <c r="G207">
        <v>54.21</v>
      </c>
    </row>
    <row r="208" spans="1:7" x14ac:dyDescent="0.2">
      <c r="A208" s="6">
        <v>43761</v>
      </c>
      <c r="B208">
        <v>0</v>
      </c>
      <c r="C208" t="s">
        <v>67</v>
      </c>
      <c r="D208">
        <v>14.01</v>
      </c>
      <c r="E208">
        <v>35.659999999999997</v>
      </c>
      <c r="F208">
        <v>0.19</v>
      </c>
      <c r="G208">
        <v>55.9</v>
      </c>
    </row>
    <row r="209" spans="1:7" x14ac:dyDescent="0.2">
      <c r="A209" s="6">
        <v>43762</v>
      </c>
      <c r="B209">
        <v>0</v>
      </c>
      <c r="C209" t="s">
        <v>67</v>
      </c>
      <c r="D209">
        <v>13.71</v>
      </c>
      <c r="E209">
        <v>35.950000000000003</v>
      </c>
      <c r="F209">
        <v>0.19</v>
      </c>
      <c r="G209">
        <v>56.11</v>
      </c>
    </row>
    <row r="210" spans="1:7" x14ac:dyDescent="0.2">
      <c r="A210" s="6">
        <v>43763</v>
      </c>
      <c r="B210">
        <v>0</v>
      </c>
      <c r="C210" t="s">
        <v>67</v>
      </c>
      <c r="D210">
        <v>12.65</v>
      </c>
      <c r="E210">
        <v>34.64</v>
      </c>
      <c r="F210">
        <v>0.17</v>
      </c>
      <c r="G210">
        <v>56.52</v>
      </c>
    </row>
    <row r="211" spans="1:7" x14ac:dyDescent="0.2">
      <c r="A211" s="6">
        <v>43766</v>
      </c>
      <c r="B211">
        <v>0</v>
      </c>
      <c r="C211" t="s">
        <v>67</v>
      </c>
      <c r="D211">
        <v>13.11</v>
      </c>
      <c r="E211">
        <v>35.64</v>
      </c>
      <c r="F211">
        <v>0.21</v>
      </c>
      <c r="G211">
        <v>55.6</v>
      </c>
    </row>
    <row r="212" spans="1:7" x14ac:dyDescent="0.2">
      <c r="A212" s="6">
        <v>43767</v>
      </c>
      <c r="B212">
        <v>0</v>
      </c>
      <c r="C212" t="s">
        <v>67</v>
      </c>
      <c r="D212">
        <v>13.2</v>
      </c>
      <c r="E212">
        <v>35.700000000000003</v>
      </c>
      <c r="F212">
        <v>0.2</v>
      </c>
      <c r="G212">
        <v>55.34</v>
      </c>
    </row>
    <row r="213" spans="1:7" x14ac:dyDescent="0.2">
      <c r="A213" s="6">
        <v>43768</v>
      </c>
      <c r="B213">
        <v>0</v>
      </c>
      <c r="C213" t="s">
        <v>67</v>
      </c>
      <c r="D213">
        <v>12.33</v>
      </c>
      <c r="E213">
        <v>34.36</v>
      </c>
      <c r="F213">
        <v>0.17</v>
      </c>
      <c r="G213">
        <v>54.85</v>
      </c>
    </row>
    <row r="214" spans="1:7" x14ac:dyDescent="0.2">
      <c r="A214" s="6">
        <v>43769</v>
      </c>
      <c r="B214">
        <v>0</v>
      </c>
      <c r="C214" t="s">
        <v>67</v>
      </c>
      <c r="D214">
        <v>13.22</v>
      </c>
      <c r="E214">
        <v>35.840000000000003</v>
      </c>
      <c r="F214">
        <v>0.17</v>
      </c>
      <c r="G214">
        <v>54.02</v>
      </c>
    </row>
    <row r="215" spans="1:7" x14ac:dyDescent="0.2">
      <c r="A215" s="6">
        <v>43770</v>
      </c>
      <c r="B215">
        <v>0</v>
      </c>
      <c r="C215" t="s">
        <v>67</v>
      </c>
      <c r="D215">
        <v>12.3</v>
      </c>
      <c r="E215">
        <v>34.369999999999997</v>
      </c>
      <c r="F215">
        <v>0.17</v>
      </c>
      <c r="G215">
        <v>56.04</v>
      </c>
    </row>
    <row r="216" spans="1:7" x14ac:dyDescent="0.2">
      <c r="A216" s="6">
        <v>43773</v>
      </c>
      <c r="B216">
        <v>0</v>
      </c>
      <c r="C216" t="s">
        <v>67</v>
      </c>
      <c r="D216">
        <v>12.83</v>
      </c>
      <c r="E216">
        <v>35.630000000000003</v>
      </c>
      <c r="F216">
        <v>0.19</v>
      </c>
      <c r="G216">
        <v>56.33</v>
      </c>
    </row>
    <row r="217" spans="1:7" x14ac:dyDescent="0.2">
      <c r="A217" s="6">
        <v>43774</v>
      </c>
      <c r="B217">
        <v>0</v>
      </c>
      <c r="C217" t="s">
        <v>67</v>
      </c>
      <c r="D217">
        <v>13.1</v>
      </c>
      <c r="E217">
        <v>33.770000000000003</v>
      </c>
      <c r="F217">
        <v>0.23</v>
      </c>
      <c r="G217">
        <v>57.04</v>
      </c>
    </row>
    <row r="218" spans="1:7" x14ac:dyDescent="0.2">
      <c r="A218" s="6">
        <v>43775</v>
      </c>
      <c r="B218">
        <v>0</v>
      </c>
      <c r="C218" t="s">
        <v>67</v>
      </c>
      <c r="D218">
        <v>12.62</v>
      </c>
      <c r="E218">
        <v>33.22</v>
      </c>
      <c r="F218">
        <v>0.2</v>
      </c>
      <c r="G218">
        <v>56.15</v>
      </c>
    </row>
    <row r="219" spans="1:7" x14ac:dyDescent="0.2">
      <c r="A219" s="6">
        <v>43776</v>
      </c>
      <c r="B219">
        <v>0</v>
      </c>
      <c r="C219" t="s">
        <v>67</v>
      </c>
      <c r="D219">
        <v>12.73</v>
      </c>
      <c r="E219">
        <v>31.45</v>
      </c>
      <c r="F219">
        <v>0.24</v>
      </c>
      <c r="G219">
        <v>56.91</v>
      </c>
    </row>
    <row r="220" spans="1:7" x14ac:dyDescent="0.2">
      <c r="A220" s="6">
        <v>43777</v>
      </c>
      <c r="B220">
        <v>0</v>
      </c>
      <c r="C220" t="s">
        <v>67</v>
      </c>
      <c r="D220">
        <v>12.07</v>
      </c>
      <c r="E220">
        <v>31.45</v>
      </c>
      <c r="F220">
        <v>0.26</v>
      </c>
      <c r="G220">
        <v>57.02</v>
      </c>
    </row>
    <row r="221" spans="1:7" x14ac:dyDescent="0.2">
      <c r="A221" s="6">
        <v>43780</v>
      </c>
      <c r="B221">
        <v>0</v>
      </c>
      <c r="C221" t="s">
        <v>67</v>
      </c>
      <c r="D221">
        <v>12.69</v>
      </c>
      <c r="E221">
        <v>34.22</v>
      </c>
    </row>
    <row r="222" spans="1:7" x14ac:dyDescent="0.2">
      <c r="A222" s="6">
        <v>43781</v>
      </c>
      <c r="B222">
        <v>0</v>
      </c>
      <c r="C222" t="s">
        <v>67</v>
      </c>
      <c r="D222">
        <v>12.68</v>
      </c>
      <c r="E222">
        <v>33.74</v>
      </c>
      <c r="F222">
        <v>0.26</v>
      </c>
      <c r="G222">
        <v>56.67</v>
      </c>
    </row>
    <row r="223" spans="1:7" x14ac:dyDescent="0.2">
      <c r="A223" s="6">
        <v>43782</v>
      </c>
      <c r="B223">
        <v>0</v>
      </c>
      <c r="C223" t="s">
        <v>67</v>
      </c>
      <c r="D223">
        <v>13</v>
      </c>
      <c r="E223">
        <v>35.15</v>
      </c>
      <c r="F223">
        <v>0.25</v>
      </c>
      <c r="G223">
        <v>56.88</v>
      </c>
    </row>
    <row r="224" spans="1:7" x14ac:dyDescent="0.2">
      <c r="A224" s="6">
        <v>43783</v>
      </c>
      <c r="B224">
        <v>0</v>
      </c>
      <c r="C224" t="s">
        <v>67</v>
      </c>
      <c r="D224">
        <v>13.05</v>
      </c>
      <c r="E224">
        <v>33.94</v>
      </c>
      <c r="F224">
        <v>0.24</v>
      </c>
      <c r="G224">
        <v>56.57</v>
      </c>
    </row>
    <row r="225" spans="1:7" x14ac:dyDescent="0.2">
      <c r="A225" s="6">
        <v>43784</v>
      </c>
      <c r="B225">
        <v>0</v>
      </c>
      <c r="C225" t="s">
        <v>67</v>
      </c>
      <c r="D225">
        <v>12.05</v>
      </c>
      <c r="E225">
        <v>32.42</v>
      </c>
      <c r="F225">
        <v>0.23</v>
      </c>
      <c r="G225">
        <v>57.54</v>
      </c>
    </row>
    <row r="226" spans="1:7" x14ac:dyDescent="0.2">
      <c r="A226" s="6">
        <v>43787</v>
      </c>
      <c r="B226">
        <v>0</v>
      </c>
      <c r="C226" t="s">
        <v>67</v>
      </c>
      <c r="D226">
        <v>12.46</v>
      </c>
      <c r="E226">
        <v>33.68</v>
      </c>
      <c r="F226">
        <v>0.21</v>
      </c>
      <c r="G226">
        <v>56.82</v>
      </c>
    </row>
    <row r="227" spans="1:7" x14ac:dyDescent="0.2">
      <c r="A227" s="6">
        <v>43788</v>
      </c>
      <c r="B227">
        <v>0</v>
      </c>
      <c r="C227" t="s">
        <v>67</v>
      </c>
      <c r="D227">
        <v>12.86</v>
      </c>
      <c r="E227">
        <v>32.94</v>
      </c>
      <c r="F227">
        <v>0.19</v>
      </c>
      <c r="G227">
        <v>54.93</v>
      </c>
    </row>
    <row r="228" spans="1:7" x14ac:dyDescent="0.2">
      <c r="A228" s="6">
        <v>43789</v>
      </c>
      <c r="B228">
        <v>0</v>
      </c>
      <c r="C228" t="s">
        <v>67</v>
      </c>
      <c r="D228">
        <v>12.78</v>
      </c>
      <c r="E228">
        <v>32.200000000000003</v>
      </c>
      <c r="F228">
        <v>0.17</v>
      </c>
      <c r="G228">
        <v>56.71</v>
      </c>
    </row>
    <row r="229" spans="1:7" x14ac:dyDescent="0.2">
      <c r="A229" s="6">
        <v>43790</v>
      </c>
      <c r="B229">
        <v>0</v>
      </c>
      <c r="C229" t="s">
        <v>67</v>
      </c>
      <c r="D229">
        <v>13.13</v>
      </c>
      <c r="E229">
        <v>31.59</v>
      </c>
      <c r="F229">
        <v>0.17</v>
      </c>
      <c r="G229">
        <v>58.36</v>
      </c>
    </row>
    <row r="230" spans="1:7" x14ac:dyDescent="0.2">
      <c r="A230" s="6">
        <v>43791</v>
      </c>
      <c r="B230">
        <v>0</v>
      </c>
      <c r="C230" t="s">
        <v>67</v>
      </c>
      <c r="D230">
        <v>12.34</v>
      </c>
      <c r="E230">
        <v>32.380000000000003</v>
      </c>
      <c r="F230">
        <v>0.16</v>
      </c>
      <c r="G230">
        <v>57.68</v>
      </c>
    </row>
    <row r="231" spans="1:7" x14ac:dyDescent="0.2">
      <c r="A231" s="6">
        <v>43794</v>
      </c>
      <c r="B231">
        <v>0</v>
      </c>
      <c r="C231" t="s">
        <v>67</v>
      </c>
      <c r="D231">
        <v>11.87</v>
      </c>
      <c r="E231">
        <v>31.9</v>
      </c>
      <c r="F231">
        <v>0.15</v>
      </c>
      <c r="G231">
        <v>57.79</v>
      </c>
    </row>
    <row r="232" spans="1:7" x14ac:dyDescent="0.2">
      <c r="A232" s="6">
        <v>43795</v>
      </c>
      <c r="B232">
        <v>0</v>
      </c>
      <c r="C232" t="s">
        <v>67</v>
      </c>
      <c r="D232">
        <v>11.54</v>
      </c>
      <c r="E232">
        <v>31.25</v>
      </c>
      <c r="F232">
        <v>0.16</v>
      </c>
      <c r="G232">
        <v>58.25</v>
      </c>
    </row>
    <row r="233" spans="1:7" x14ac:dyDescent="0.2">
      <c r="A233" s="6">
        <v>43796</v>
      </c>
      <c r="B233">
        <v>0</v>
      </c>
      <c r="C233" t="s">
        <v>67</v>
      </c>
      <c r="D233">
        <v>11.75</v>
      </c>
      <c r="E233">
        <v>30.82</v>
      </c>
      <c r="F233">
        <v>0.14000000000000001</v>
      </c>
      <c r="G233">
        <v>58.12</v>
      </c>
    </row>
    <row r="234" spans="1:7" x14ac:dyDescent="0.2">
      <c r="A234" s="6">
        <v>43798</v>
      </c>
      <c r="B234">
        <v>0</v>
      </c>
      <c r="C234" t="s">
        <v>67</v>
      </c>
      <c r="D234">
        <v>12.62</v>
      </c>
      <c r="E234">
        <v>36.729999999999997</v>
      </c>
      <c r="F234">
        <v>0.17</v>
      </c>
      <c r="G234">
        <v>58.12</v>
      </c>
    </row>
    <row r="235" spans="1:7" x14ac:dyDescent="0.2">
      <c r="A235" s="6">
        <v>43801</v>
      </c>
      <c r="B235">
        <v>0</v>
      </c>
      <c r="C235" t="s">
        <v>67</v>
      </c>
      <c r="D235">
        <v>14.91</v>
      </c>
      <c r="E235">
        <v>34.97</v>
      </c>
      <c r="F235">
        <v>0.22</v>
      </c>
      <c r="G235">
        <v>55.97</v>
      </c>
    </row>
    <row r="236" spans="1:7" x14ac:dyDescent="0.2">
      <c r="A236" s="6">
        <v>43802</v>
      </c>
      <c r="B236">
        <v>0</v>
      </c>
      <c r="C236" t="s">
        <v>67</v>
      </c>
      <c r="D236">
        <v>15.96</v>
      </c>
      <c r="E236">
        <v>35.049999999999997</v>
      </c>
      <c r="F236">
        <v>0.19</v>
      </c>
      <c r="G236">
        <v>56.15</v>
      </c>
    </row>
    <row r="237" spans="1:7" x14ac:dyDescent="0.2">
      <c r="A237" s="6">
        <v>43803</v>
      </c>
      <c r="B237">
        <v>0</v>
      </c>
      <c r="C237" t="s">
        <v>67</v>
      </c>
      <c r="D237">
        <v>14.8</v>
      </c>
      <c r="E237">
        <v>32.21</v>
      </c>
      <c r="F237">
        <v>0.19</v>
      </c>
      <c r="G237">
        <v>58.46</v>
      </c>
    </row>
    <row r="238" spans="1:7" x14ac:dyDescent="0.2">
      <c r="A238" s="6">
        <v>43804</v>
      </c>
      <c r="B238">
        <v>0</v>
      </c>
      <c r="C238" t="s">
        <v>67</v>
      </c>
      <c r="D238">
        <v>14.52</v>
      </c>
      <c r="E238">
        <v>30.41</v>
      </c>
      <c r="F238">
        <v>0.22</v>
      </c>
      <c r="G238">
        <v>58.42</v>
      </c>
    </row>
    <row r="239" spans="1:7" x14ac:dyDescent="0.2">
      <c r="A239" s="6">
        <v>43805</v>
      </c>
      <c r="B239">
        <v>0</v>
      </c>
      <c r="C239" t="s">
        <v>67</v>
      </c>
      <c r="D239">
        <v>13.62</v>
      </c>
      <c r="E239">
        <v>30.02</v>
      </c>
      <c r="F239">
        <v>0.23</v>
      </c>
      <c r="G239">
        <v>59.2</v>
      </c>
    </row>
    <row r="240" spans="1:7" x14ac:dyDescent="0.2">
      <c r="A240" s="6">
        <v>43808</v>
      </c>
      <c r="B240">
        <v>0</v>
      </c>
      <c r="C240" t="s">
        <v>67</v>
      </c>
      <c r="D240">
        <v>15.86</v>
      </c>
      <c r="E240">
        <v>30.02</v>
      </c>
      <c r="F240">
        <v>0.2</v>
      </c>
      <c r="G240">
        <v>58.99</v>
      </c>
    </row>
    <row r="241" spans="1:7" x14ac:dyDescent="0.2">
      <c r="A241" s="6">
        <v>43809</v>
      </c>
      <c r="B241">
        <v>1</v>
      </c>
      <c r="C241" t="s">
        <v>68</v>
      </c>
      <c r="D241">
        <v>15.68</v>
      </c>
      <c r="E241">
        <v>27.94</v>
      </c>
      <c r="F241">
        <v>0.2</v>
      </c>
      <c r="G241">
        <v>59.22</v>
      </c>
    </row>
    <row r="242" spans="1:7" x14ac:dyDescent="0.2">
      <c r="A242" s="6">
        <v>43810</v>
      </c>
      <c r="B242">
        <v>1</v>
      </c>
      <c r="C242" t="s">
        <v>68</v>
      </c>
      <c r="D242">
        <v>14.99</v>
      </c>
      <c r="E242">
        <v>27.81</v>
      </c>
      <c r="F242">
        <v>0.18</v>
      </c>
      <c r="G242">
        <v>58.74</v>
      </c>
    </row>
    <row r="243" spans="1:7" x14ac:dyDescent="0.2">
      <c r="A243" s="6">
        <v>43811</v>
      </c>
      <c r="B243">
        <v>1</v>
      </c>
      <c r="C243" t="s">
        <v>68</v>
      </c>
      <c r="D243">
        <v>13.94</v>
      </c>
      <c r="E243">
        <v>27.44</v>
      </c>
      <c r="F243">
        <v>0.24</v>
      </c>
      <c r="G243">
        <v>59.18</v>
      </c>
    </row>
    <row r="244" spans="1:7" x14ac:dyDescent="0.2">
      <c r="A244" s="6">
        <v>43812</v>
      </c>
      <c r="B244">
        <v>1</v>
      </c>
      <c r="C244" t="s">
        <v>68</v>
      </c>
      <c r="D244">
        <v>12.63</v>
      </c>
      <c r="E244">
        <v>26.76</v>
      </c>
      <c r="F244">
        <v>0.21</v>
      </c>
      <c r="G244">
        <v>60.11</v>
      </c>
    </row>
    <row r="245" spans="1:7" x14ac:dyDescent="0.2">
      <c r="A245" s="6">
        <v>43815</v>
      </c>
      <c r="B245">
        <v>1</v>
      </c>
      <c r="C245" t="s">
        <v>68</v>
      </c>
      <c r="D245">
        <v>12.14</v>
      </c>
      <c r="E245">
        <v>26.51</v>
      </c>
      <c r="F245">
        <v>0.24</v>
      </c>
      <c r="G245">
        <v>60.21</v>
      </c>
    </row>
    <row r="246" spans="1:7" x14ac:dyDescent="0.2">
      <c r="A246" s="6">
        <v>43816</v>
      </c>
      <c r="B246">
        <v>1</v>
      </c>
      <c r="C246" t="s">
        <v>68</v>
      </c>
      <c r="D246">
        <v>12.29</v>
      </c>
      <c r="E246">
        <v>26.33</v>
      </c>
      <c r="F246">
        <v>0.26</v>
      </c>
      <c r="G246">
        <v>60.88</v>
      </c>
    </row>
    <row r="247" spans="1:7" x14ac:dyDescent="0.2">
      <c r="A247" s="6">
        <v>43817</v>
      </c>
      <c r="B247">
        <v>1</v>
      </c>
      <c r="C247" t="s">
        <v>68</v>
      </c>
      <c r="D247">
        <v>12.58</v>
      </c>
      <c r="E247">
        <v>26.77</v>
      </c>
      <c r="F247">
        <v>0.28999999999999998</v>
      </c>
      <c r="G247">
        <v>60.93</v>
      </c>
    </row>
    <row r="248" spans="1:7" x14ac:dyDescent="0.2">
      <c r="A248" s="6">
        <v>43818</v>
      </c>
      <c r="B248">
        <v>1</v>
      </c>
      <c r="C248" t="s">
        <v>68</v>
      </c>
      <c r="D248">
        <v>12.5</v>
      </c>
      <c r="E248">
        <v>24.8</v>
      </c>
      <c r="F248">
        <v>0.3</v>
      </c>
      <c r="G248">
        <v>61.3</v>
      </c>
    </row>
    <row r="249" spans="1:7" x14ac:dyDescent="0.2">
      <c r="A249" s="6">
        <v>43819</v>
      </c>
      <c r="B249">
        <v>1</v>
      </c>
      <c r="C249" t="s">
        <v>68</v>
      </c>
      <c r="D249">
        <v>12.51</v>
      </c>
      <c r="E249">
        <v>25.54</v>
      </c>
      <c r="F249">
        <v>0.28999999999999998</v>
      </c>
      <c r="G249">
        <v>60.43</v>
      </c>
    </row>
    <row r="250" spans="1:7" x14ac:dyDescent="0.2">
      <c r="A250" s="6">
        <v>43822</v>
      </c>
      <c r="B250">
        <v>1</v>
      </c>
      <c r="C250" t="s">
        <v>68</v>
      </c>
      <c r="D250">
        <v>12.61</v>
      </c>
      <c r="E250">
        <v>25.11</v>
      </c>
      <c r="F250">
        <v>0.28999999999999998</v>
      </c>
      <c r="G250">
        <v>60.51</v>
      </c>
    </row>
    <row r="251" spans="1:7" x14ac:dyDescent="0.2">
      <c r="A251" s="6">
        <v>43823</v>
      </c>
      <c r="B251">
        <v>1</v>
      </c>
      <c r="C251" t="s">
        <v>68</v>
      </c>
      <c r="D251">
        <v>12.67</v>
      </c>
      <c r="E251">
        <v>25.46</v>
      </c>
      <c r="F251">
        <v>0.28000000000000003</v>
      </c>
      <c r="G251">
        <v>61.17</v>
      </c>
    </row>
    <row r="252" spans="1:7" x14ac:dyDescent="0.2">
      <c r="A252" s="6">
        <v>43825</v>
      </c>
      <c r="B252">
        <v>1</v>
      </c>
      <c r="C252" t="s">
        <v>68</v>
      </c>
      <c r="D252">
        <v>12.65</v>
      </c>
      <c r="E252">
        <v>24.08</v>
      </c>
      <c r="F252">
        <v>0.26</v>
      </c>
      <c r="G252">
        <v>61.72</v>
      </c>
    </row>
    <row r="253" spans="1:7" x14ac:dyDescent="0.2">
      <c r="A253" s="6">
        <v>43826</v>
      </c>
      <c r="B253">
        <v>1</v>
      </c>
      <c r="C253" t="s">
        <v>68</v>
      </c>
      <c r="D253">
        <v>13.43</v>
      </c>
      <c r="E253">
        <v>25.16</v>
      </c>
      <c r="F253">
        <v>0.28999999999999998</v>
      </c>
      <c r="G253">
        <v>61.76</v>
      </c>
    </row>
    <row r="254" spans="1:7" x14ac:dyDescent="0.2">
      <c r="A254" s="6">
        <v>43829</v>
      </c>
      <c r="B254">
        <v>1</v>
      </c>
      <c r="C254" t="s">
        <v>68</v>
      </c>
      <c r="D254">
        <v>14.82</v>
      </c>
      <c r="E254">
        <v>25.86</v>
      </c>
      <c r="F254">
        <v>0.32</v>
      </c>
      <c r="G254">
        <v>61.66</v>
      </c>
    </row>
    <row r="255" spans="1:7" x14ac:dyDescent="0.2">
      <c r="A255" s="6">
        <v>43830</v>
      </c>
      <c r="B255">
        <v>1</v>
      </c>
      <c r="C255" t="s">
        <v>68</v>
      </c>
      <c r="D255">
        <v>13.78</v>
      </c>
      <c r="E255">
        <v>28.3</v>
      </c>
      <c r="F255">
        <v>0.34</v>
      </c>
      <c r="G255">
        <v>61.14</v>
      </c>
    </row>
    <row r="256" spans="1:7" x14ac:dyDescent="0.2">
      <c r="A256" s="6">
        <v>43832</v>
      </c>
      <c r="B256">
        <v>1</v>
      </c>
      <c r="C256" t="s">
        <v>68</v>
      </c>
      <c r="D256">
        <v>12.47</v>
      </c>
      <c r="E256">
        <v>28.75</v>
      </c>
      <c r="F256">
        <v>0.3</v>
      </c>
      <c r="G256">
        <v>61.17</v>
      </c>
    </row>
    <row r="257" spans="1:7" x14ac:dyDescent="0.2">
      <c r="A257" s="6">
        <v>43833</v>
      </c>
      <c r="B257">
        <v>0</v>
      </c>
      <c r="C257" t="s">
        <v>67</v>
      </c>
      <c r="D257">
        <v>14.02</v>
      </c>
      <c r="E257">
        <v>31.92</v>
      </c>
      <c r="F257">
        <v>0.27</v>
      </c>
      <c r="G257">
        <v>63</v>
      </c>
    </row>
    <row r="258" spans="1:7" x14ac:dyDescent="0.2">
      <c r="A258" s="6">
        <v>43836</v>
      </c>
      <c r="B258">
        <v>0</v>
      </c>
      <c r="C258" t="s">
        <v>67</v>
      </c>
      <c r="D258">
        <v>13.85</v>
      </c>
      <c r="E258">
        <v>32.32</v>
      </c>
      <c r="F258">
        <v>0.27</v>
      </c>
      <c r="G258">
        <v>63.27</v>
      </c>
    </row>
    <row r="259" spans="1:7" x14ac:dyDescent="0.2">
      <c r="A259" s="6">
        <v>43837</v>
      </c>
      <c r="B259">
        <v>0</v>
      </c>
      <c r="C259" t="s">
        <v>67</v>
      </c>
      <c r="D259">
        <v>13.79</v>
      </c>
      <c r="E259">
        <v>31.8</v>
      </c>
      <c r="F259">
        <v>0.28999999999999998</v>
      </c>
      <c r="G259">
        <v>62.7</v>
      </c>
    </row>
    <row r="260" spans="1:7" x14ac:dyDescent="0.2">
      <c r="A260" s="6">
        <v>43838</v>
      </c>
      <c r="B260">
        <v>0</v>
      </c>
      <c r="C260" t="s">
        <v>67</v>
      </c>
      <c r="D260">
        <v>13.45</v>
      </c>
      <c r="E260">
        <v>32.6</v>
      </c>
      <c r="F260">
        <v>0.28999999999999998</v>
      </c>
      <c r="G260">
        <v>59.65</v>
      </c>
    </row>
    <row r="261" spans="1:7" x14ac:dyDescent="0.2">
      <c r="A261" s="6">
        <v>43839</v>
      </c>
      <c r="B261">
        <v>0</v>
      </c>
      <c r="C261" t="s">
        <v>67</v>
      </c>
      <c r="D261">
        <v>12.54</v>
      </c>
      <c r="E261">
        <v>33.22</v>
      </c>
      <c r="F261">
        <v>0.27</v>
      </c>
      <c r="G261">
        <v>59.56</v>
      </c>
    </row>
    <row r="262" spans="1:7" x14ac:dyDescent="0.2">
      <c r="A262" s="6">
        <v>43840</v>
      </c>
      <c r="B262">
        <v>0</v>
      </c>
      <c r="C262" t="s">
        <v>67</v>
      </c>
      <c r="D262">
        <v>12.56</v>
      </c>
      <c r="E262">
        <v>30.38</v>
      </c>
      <c r="F262">
        <v>0.27</v>
      </c>
      <c r="G262">
        <v>59.02</v>
      </c>
    </row>
    <row r="263" spans="1:7" x14ac:dyDescent="0.2">
      <c r="A263" s="6">
        <v>43843</v>
      </c>
      <c r="B263">
        <v>0</v>
      </c>
      <c r="C263" t="s">
        <v>67</v>
      </c>
      <c r="D263">
        <v>12.32</v>
      </c>
      <c r="E263">
        <v>34.25</v>
      </c>
      <c r="F263">
        <v>0.27</v>
      </c>
      <c r="G263">
        <v>58.17</v>
      </c>
    </row>
    <row r="264" spans="1:7" x14ac:dyDescent="0.2">
      <c r="A264" s="6">
        <v>43844</v>
      </c>
      <c r="B264">
        <v>0</v>
      </c>
      <c r="C264" t="s">
        <v>67</v>
      </c>
      <c r="D264">
        <v>12.39</v>
      </c>
      <c r="E264">
        <v>33.619999999999997</v>
      </c>
      <c r="F264">
        <v>0.24</v>
      </c>
      <c r="G264">
        <v>58.34</v>
      </c>
    </row>
    <row r="265" spans="1:7" x14ac:dyDescent="0.2">
      <c r="A265" s="6">
        <v>43845</v>
      </c>
      <c r="B265">
        <v>0</v>
      </c>
      <c r="C265" t="s">
        <v>67</v>
      </c>
      <c r="D265">
        <v>12.42</v>
      </c>
      <c r="E265">
        <v>33.380000000000003</v>
      </c>
      <c r="F265">
        <v>0.23</v>
      </c>
      <c r="G265">
        <v>57.86</v>
      </c>
    </row>
    <row r="266" spans="1:7" x14ac:dyDescent="0.2">
      <c r="A266" s="6">
        <v>43846</v>
      </c>
      <c r="B266">
        <v>1</v>
      </c>
      <c r="C266" t="s">
        <v>68</v>
      </c>
      <c r="D266">
        <v>12.32</v>
      </c>
      <c r="E266">
        <v>29.79</v>
      </c>
      <c r="F266">
        <v>0.23</v>
      </c>
      <c r="G266">
        <v>58.52</v>
      </c>
    </row>
    <row r="267" spans="1:7" x14ac:dyDescent="0.2">
      <c r="A267" s="6">
        <v>43847</v>
      </c>
      <c r="B267">
        <v>1</v>
      </c>
      <c r="C267" t="s">
        <v>68</v>
      </c>
      <c r="D267">
        <v>12.1</v>
      </c>
      <c r="E267">
        <v>28.6</v>
      </c>
      <c r="F267">
        <v>0.26</v>
      </c>
      <c r="G267">
        <v>58.55</v>
      </c>
    </row>
    <row r="268" spans="1:7" x14ac:dyDescent="0.2">
      <c r="A268" s="6">
        <v>43851</v>
      </c>
      <c r="B268">
        <v>1</v>
      </c>
      <c r="C268" t="s">
        <v>68</v>
      </c>
      <c r="D268">
        <v>12.85</v>
      </c>
      <c r="E268">
        <v>27.66</v>
      </c>
      <c r="F268">
        <v>0.25</v>
      </c>
      <c r="G268">
        <v>58.25</v>
      </c>
    </row>
    <row r="269" spans="1:7" x14ac:dyDescent="0.2">
      <c r="A269" s="6">
        <v>43852</v>
      </c>
      <c r="B269">
        <v>0</v>
      </c>
      <c r="C269" t="s">
        <v>67</v>
      </c>
      <c r="D269">
        <v>12.91</v>
      </c>
      <c r="E269">
        <v>30.7</v>
      </c>
      <c r="F269">
        <v>0.24</v>
      </c>
      <c r="G269">
        <v>56.76</v>
      </c>
    </row>
    <row r="270" spans="1:7" x14ac:dyDescent="0.2">
      <c r="A270" s="6">
        <v>43853</v>
      </c>
      <c r="B270">
        <v>0</v>
      </c>
      <c r="C270" t="s">
        <v>67</v>
      </c>
      <c r="D270">
        <v>12.98</v>
      </c>
      <c r="E270">
        <v>31.95</v>
      </c>
      <c r="F270">
        <v>0.23</v>
      </c>
      <c r="G270">
        <v>55.51</v>
      </c>
    </row>
    <row r="271" spans="1:7" x14ac:dyDescent="0.2">
      <c r="A271" s="6">
        <v>43854</v>
      </c>
      <c r="B271">
        <v>0</v>
      </c>
      <c r="C271" t="s">
        <v>67</v>
      </c>
      <c r="D271">
        <v>14.56</v>
      </c>
      <c r="E271">
        <v>34.549999999999997</v>
      </c>
      <c r="F271">
        <v>0.21</v>
      </c>
      <c r="G271">
        <v>54.09</v>
      </c>
    </row>
    <row r="272" spans="1:7" x14ac:dyDescent="0.2">
      <c r="A272" s="6">
        <v>43857</v>
      </c>
      <c r="B272">
        <v>0</v>
      </c>
      <c r="C272" t="s">
        <v>67</v>
      </c>
      <c r="D272">
        <v>18.23</v>
      </c>
      <c r="E272">
        <v>37.72</v>
      </c>
      <c r="F272">
        <v>0.17</v>
      </c>
      <c r="G272">
        <v>53.09</v>
      </c>
    </row>
    <row r="273" spans="1:7" x14ac:dyDescent="0.2">
      <c r="A273" s="6">
        <v>43858</v>
      </c>
      <c r="B273">
        <v>0</v>
      </c>
      <c r="C273" t="s">
        <v>67</v>
      </c>
      <c r="D273">
        <v>16.28</v>
      </c>
      <c r="E273">
        <v>36.42</v>
      </c>
      <c r="F273">
        <v>0.2</v>
      </c>
      <c r="G273">
        <v>53.33</v>
      </c>
    </row>
    <row r="274" spans="1:7" x14ac:dyDescent="0.2">
      <c r="A274" s="6">
        <v>43859</v>
      </c>
      <c r="B274">
        <v>0</v>
      </c>
      <c r="C274" t="s">
        <v>67</v>
      </c>
      <c r="D274">
        <v>16.39</v>
      </c>
      <c r="E274">
        <v>35.729999999999997</v>
      </c>
      <c r="F274">
        <v>0.18</v>
      </c>
      <c r="G274">
        <v>53.29</v>
      </c>
    </row>
    <row r="275" spans="1:7" x14ac:dyDescent="0.2">
      <c r="A275" s="6">
        <v>43860</v>
      </c>
      <c r="B275">
        <v>0</v>
      </c>
      <c r="C275" t="s">
        <v>67</v>
      </c>
      <c r="D275">
        <v>15.49</v>
      </c>
      <c r="E275">
        <v>37.49</v>
      </c>
      <c r="F275">
        <v>0.16</v>
      </c>
      <c r="G275">
        <v>52.19</v>
      </c>
    </row>
    <row r="276" spans="1:7" x14ac:dyDescent="0.2">
      <c r="A276" s="6">
        <v>43861</v>
      </c>
      <c r="B276">
        <v>0</v>
      </c>
      <c r="C276" t="s">
        <v>67</v>
      </c>
      <c r="D276">
        <v>18.84</v>
      </c>
      <c r="E276">
        <v>40.35</v>
      </c>
      <c r="F276">
        <v>0.18</v>
      </c>
      <c r="G276">
        <v>51.58</v>
      </c>
    </row>
    <row r="277" spans="1:7" x14ac:dyDescent="0.2">
      <c r="A277" s="6">
        <v>43864</v>
      </c>
      <c r="B277">
        <v>3</v>
      </c>
      <c r="C277" t="s">
        <v>69</v>
      </c>
      <c r="D277">
        <v>17.97</v>
      </c>
      <c r="E277">
        <v>41.81</v>
      </c>
      <c r="F277">
        <v>0.18</v>
      </c>
      <c r="G277">
        <v>50.06</v>
      </c>
    </row>
    <row r="278" spans="1:7" x14ac:dyDescent="0.2">
      <c r="A278" s="6">
        <v>43865</v>
      </c>
      <c r="B278">
        <v>0</v>
      </c>
      <c r="C278" t="s">
        <v>67</v>
      </c>
      <c r="D278">
        <v>16.05</v>
      </c>
      <c r="E278">
        <v>39.44</v>
      </c>
      <c r="F278">
        <v>0.2</v>
      </c>
      <c r="G278">
        <v>49.59</v>
      </c>
    </row>
    <row r="279" spans="1:7" x14ac:dyDescent="0.2">
      <c r="A279" s="6">
        <v>43866</v>
      </c>
      <c r="B279">
        <v>0</v>
      </c>
      <c r="C279" t="s">
        <v>67</v>
      </c>
      <c r="D279">
        <v>15.15</v>
      </c>
      <c r="E279">
        <v>37.880000000000003</v>
      </c>
      <c r="F279">
        <v>0.22</v>
      </c>
      <c r="G279">
        <v>50.87</v>
      </c>
    </row>
    <row r="280" spans="1:7" x14ac:dyDescent="0.2">
      <c r="A280" s="6">
        <v>43867</v>
      </c>
      <c r="B280">
        <v>0</v>
      </c>
      <c r="C280" t="s">
        <v>67</v>
      </c>
      <c r="D280">
        <v>14.96</v>
      </c>
      <c r="E280">
        <v>36.44</v>
      </c>
      <c r="F280">
        <v>0.21</v>
      </c>
      <c r="G280">
        <v>50.94</v>
      </c>
    </row>
    <row r="281" spans="1:7" x14ac:dyDescent="0.2">
      <c r="A281" s="6">
        <v>43868</v>
      </c>
      <c r="B281">
        <v>0</v>
      </c>
      <c r="C281" t="s">
        <v>67</v>
      </c>
      <c r="D281">
        <v>15.47</v>
      </c>
      <c r="E281">
        <v>37.51</v>
      </c>
      <c r="F281">
        <v>0.18</v>
      </c>
      <c r="G281">
        <v>50.34</v>
      </c>
    </row>
    <row r="282" spans="1:7" x14ac:dyDescent="0.2">
      <c r="A282" s="6">
        <v>43871</v>
      </c>
      <c r="B282">
        <v>0</v>
      </c>
      <c r="C282" t="s">
        <v>67</v>
      </c>
      <c r="D282">
        <v>15.04</v>
      </c>
      <c r="E282">
        <v>39.01</v>
      </c>
      <c r="F282">
        <v>0.19</v>
      </c>
      <c r="G282">
        <v>49.59</v>
      </c>
    </row>
    <row r="283" spans="1:7" x14ac:dyDescent="0.2">
      <c r="A283" s="6">
        <v>43872</v>
      </c>
      <c r="B283">
        <v>0</v>
      </c>
      <c r="C283" t="s">
        <v>67</v>
      </c>
      <c r="D283">
        <v>15.18</v>
      </c>
      <c r="E283">
        <v>37.520000000000003</v>
      </c>
      <c r="F283">
        <v>0.18</v>
      </c>
      <c r="G283">
        <v>50</v>
      </c>
    </row>
    <row r="284" spans="1:7" x14ac:dyDescent="0.2">
      <c r="A284" s="6">
        <v>43873</v>
      </c>
      <c r="B284">
        <v>0</v>
      </c>
      <c r="C284" t="s">
        <v>67</v>
      </c>
      <c r="D284">
        <v>13.74</v>
      </c>
      <c r="E284">
        <v>35.58</v>
      </c>
      <c r="F284">
        <v>0.18</v>
      </c>
      <c r="G284">
        <v>51.13</v>
      </c>
    </row>
    <row r="285" spans="1:7" x14ac:dyDescent="0.2">
      <c r="A285" s="6">
        <v>43874</v>
      </c>
      <c r="B285">
        <v>0</v>
      </c>
      <c r="C285" t="s">
        <v>67</v>
      </c>
      <c r="D285">
        <v>14.15</v>
      </c>
      <c r="E285">
        <v>35.840000000000003</v>
      </c>
      <c r="F285">
        <v>0.17</v>
      </c>
      <c r="G285">
        <v>51.41</v>
      </c>
    </row>
    <row r="286" spans="1:7" x14ac:dyDescent="0.2">
      <c r="A286" s="6">
        <v>43875</v>
      </c>
      <c r="B286">
        <v>0</v>
      </c>
      <c r="C286" t="s">
        <v>67</v>
      </c>
      <c r="D286">
        <v>13.68</v>
      </c>
      <c r="E286">
        <v>35.93</v>
      </c>
      <c r="F286">
        <v>0.17</v>
      </c>
      <c r="G286">
        <v>52.03</v>
      </c>
    </row>
    <row r="287" spans="1:7" x14ac:dyDescent="0.2">
      <c r="A287" s="6">
        <v>43879</v>
      </c>
      <c r="B287">
        <v>0</v>
      </c>
      <c r="C287" t="s">
        <v>67</v>
      </c>
      <c r="D287">
        <v>14.83</v>
      </c>
      <c r="E287">
        <v>33.47</v>
      </c>
      <c r="F287">
        <v>0.14000000000000001</v>
      </c>
      <c r="G287">
        <v>52.1</v>
      </c>
    </row>
    <row r="288" spans="1:7" x14ac:dyDescent="0.2">
      <c r="A288" s="6">
        <v>43880</v>
      </c>
      <c r="B288">
        <v>0</v>
      </c>
      <c r="C288" t="s">
        <v>67</v>
      </c>
      <c r="D288">
        <v>14.38</v>
      </c>
      <c r="E288">
        <v>32.270000000000003</v>
      </c>
      <c r="F288">
        <v>0.14000000000000001</v>
      </c>
      <c r="G288">
        <v>53.31</v>
      </c>
    </row>
    <row r="289" spans="1:7" x14ac:dyDescent="0.2">
      <c r="A289" s="6">
        <v>43881</v>
      </c>
      <c r="B289">
        <v>0</v>
      </c>
      <c r="C289" t="s">
        <v>67</v>
      </c>
      <c r="D289">
        <v>15.56</v>
      </c>
      <c r="E289">
        <v>33.159999999999997</v>
      </c>
      <c r="F289">
        <v>0.13</v>
      </c>
      <c r="G289">
        <v>53.77</v>
      </c>
    </row>
    <row r="290" spans="1:7" x14ac:dyDescent="0.2">
      <c r="A290" s="6">
        <v>43882</v>
      </c>
      <c r="B290">
        <v>0</v>
      </c>
      <c r="C290" t="s">
        <v>67</v>
      </c>
      <c r="D290">
        <v>17.079999999999998</v>
      </c>
      <c r="E290">
        <v>35.869999999999997</v>
      </c>
      <c r="F290">
        <v>0.12</v>
      </c>
      <c r="G290">
        <v>53.36</v>
      </c>
    </row>
    <row r="291" spans="1:7" x14ac:dyDescent="0.2">
      <c r="A291" s="6">
        <v>43885</v>
      </c>
      <c r="B291">
        <v>0</v>
      </c>
      <c r="C291" t="s">
        <v>67</v>
      </c>
      <c r="D291">
        <v>25.03</v>
      </c>
      <c r="E291">
        <v>39.53</v>
      </c>
      <c r="F291">
        <v>0.12</v>
      </c>
      <c r="G291">
        <v>51.36</v>
      </c>
    </row>
    <row r="292" spans="1:7" x14ac:dyDescent="0.2">
      <c r="A292" s="6">
        <v>43886</v>
      </c>
      <c r="B292">
        <v>3</v>
      </c>
      <c r="C292" t="s">
        <v>69</v>
      </c>
      <c r="D292">
        <v>27.85</v>
      </c>
      <c r="E292">
        <v>42.5</v>
      </c>
      <c r="F292">
        <v>0.13</v>
      </c>
      <c r="G292">
        <v>49.78</v>
      </c>
    </row>
    <row r="293" spans="1:7" x14ac:dyDescent="0.2">
      <c r="A293" s="6">
        <v>43887</v>
      </c>
      <c r="B293">
        <v>3</v>
      </c>
      <c r="C293" t="s">
        <v>69</v>
      </c>
      <c r="D293">
        <v>27.56</v>
      </c>
      <c r="E293">
        <v>43.4</v>
      </c>
      <c r="F293">
        <v>0.17</v>
      </c>
      <c r="G293">
        <v>48.67</v>
      </c>
    </row>
    <row r="294" spans="1:7" x14ac:dyDescent="0.2">
      <c r="A294" s="6">
        <v>43888</v>
      </c>
      <c r="B294">
        <v>3</v>
      </c>
      <c r="C294" t="s">
        <v>69</v>
      </c>
      <c r="D294">
        <v>39.159999999999997</v>
      </c>
      <c r="E294">
        <v>49.42</v>
      </c>
      <c r="F294">
        <v>0.19</v>
      </c>
      <c r="G294">
        <v>47.17</v>
      </c>
    </row>
    <row r="295" spans="1:7" x14ac:dyDescent="0.2">
      <c r="A295" s="6">
        <v>43889</v>
      </c>
      <c r="B295">
        <v>3</v>
      </c>
      <c r="C295" t="s">
        <v>69</v>
      </c>
      <c r="D295">
        <v>40.11</v>
      </c>
      <c r="E295">
        <v>51.25</v>
      </c>
      <c r="F295">
        <v>0.27</v>
      </c>
      <c r="G295">
        <v>44.83</v>
      </c>
    </row>
    <row r="296" spans="1:7" x14ac:dyDescent="0.2">
      <c r="A296" s="6">
        <v>43892</v>
      </c>
      <c r="B296">
        <v>3</v>
      </c>
      <c r="C296" t="s">
        <v>69</v>
      </c>
      <c r="D296">
        <v>33.42</v>
      </c>
      <c r="E296">
        <v>48.33</v>
      </c>
      <c r="F296">
        <v>0.26</v>
      </c>
      <c r="G296">
        <v>46.78</v>
      </c>
    </row>
    <row r="297" spans="1:7" x14ac:dyDescent="0.2">
      <c r="A297" s="6">
        <v>43893</v>
      </c>
      <c r="B297">
        <v>3</v>
      </c>
      <c r="C297" t="s">
        <v>69</v>
      </c>
      <c r="D297">
        <v>36.82</v>
      </c>
      <c r="E297">
        <v>50.8</v>
      </c>
      <c r="F297">
        <v>0.31</v>
      </c>
      <c r="G297">
        <v>47.27</v>
      </c>
    </row>
    <row r="298" spans="1:7" x14ac:dyDescent="0.2">
      <c r="A298" s="6">
        <v>43894</v>
      </c>
      <c r="B298">
        <v>3</v>
      </c>
      <c r="C298" t="s">
        <v>69</v>
      </c>
      <c r="D298">
        <v>31.99</v>
      </c>
      <c r="E298">
        <v>50.59</v>
      </c>
      <c r="F298">
        <v>0.35</v>
      </c>
      <c r="G298">
        <v>46.78</v>
      </c>
    </row>
    <row r="299" spans="1:7" x14ac:dyDescent="0.2">
      <c r="A299" s="6">
        <v>43895</v>
      </c>
      <c r="B299">
        <v>3</v>
      </c>
      <c r="C299" t="s">
        <v>69</v>
      </c>
      <c r="D299">
        <v>39.619999999999997</v>
      </c>
      <c r="E299">
        <v>52.58</v>
      </c>
      <c r="F299">
        <v>0.33</v>
      </c>
      <c r="G299">
        <v>45.9</v>
      </c>
    </row>
    <row r="300" spans="1:7" x14ac:dyDescent="0.2">
      <c r="A300" s="6">
        <v>43896</v>
      </c>
      <c r="B300">
        <v>3</v>
      </c>
      <c r="C300" t="s">
        <v>69</v>
      </c>
      <c r="D300">
        <v>41.94</v>
      </c>
      <c r="E300">
        <v>65.02</v>
      </c>
      <c r="F300">
        <v>0.25</v>
      </c>
      <c r="G300">
        <v>41.14</v>
      </c>
    </row>
    <row r="301" spans="1:7" x14ac:dyDescent="0.2">
      <c r="A301" s="6">
        <v>43899</v>
      </c>
      <c r="B301">
        <v>3</v>
      </c>
      <c r="C301" t="s">
        <v>69</v>
      </c>
      <c r="D301">
        <v>54.46</v>
      </c>
      <c r="E301">
        <v>115.92</v>
      </c>
      <c r="F301">
        <v>0.16</v>
      </c>
      <c r="G301">
        <v>31.05</v>
      </c>
    </row>
    <row r="302" spans="1:7" x14ac:dyDescent="0.2">
      <c r="A302" s="6">
        <v>43900</v>
      </c>
      <c r="B302">
        <v>3</v>
      </c>
      <c r="C302" t="s">
        <v>69</v>
      </c>
      <c r="D302">
        <v>47.3</v>
      </c>
      <c r="E302">
        <v>92.93</v>
      </c>
      <c r="F302">
        <v>0.26</v>
      </c>
      <c r="G302">
        <v>34.47</v>
      </c>
    </row>
    <row r="303" spans="1:7" x14ac:dyDescent="0.2">
      <c r="A303" s="6">
        <v>43901</v>
      </c>
      <c r="B303">
        <v>3</v>
      </c>
      <c r="C303" t="s">
        <v>69</v>
      </c>
      <c r="D303">
        <v>53.9</v>
      </c>
      <c r="E303">
        <v>105.25</v>
      </c>
      <c r="F303">
        <v>0.32</v>
      </c>
      <c r="G303">
        <v>33.130000000000003</v>
      </c>
    </row>
    <row r="304" spans="1:7" x14ac:dyDescent="0.2">
      <c r="A304" s="6">
        <v>43902</v>
      </c>
      <c r="B304">
        <v>3</v>
      </c>
      <c r="C304" t="s">
        <v>69</v>
      </c>
      <c r="D304">
        <v>75.47</v>
      </c>
      <c r="E304">
        <v>123.45</v>
      </c>
      <c r="F304">
        <v>0.38</v>
      </c>
      <c r="G304">
        <v>31.56</v>
      </c>
    </row>
    <row r="305" spans="1:7" x14ac:dyDescent="0.2">
      <c r="A305" s="6">
        <v>43903</v>
      </c>
      <c r="B305">
        <v>3</v>
      </c>
      <c r="C305" t="s">
        <v>69</v>
      </c>
      <c r="D305">
        <v>57.83</v>
      </c>
      <c r="E305">
        <v>118.48</v>
      </c>
      <c r="F305">
        <v>0.45</v>
      </c>
      <c r="G305">
        <v>31.72</v>
      </c>
    </row>
    <row r="306" spans="1:7" x14ac:dyDescent="0.2">
      <c r="A306" s="6">
        <v>43906</v>
      </c>
      <c r="B306">
        <v>3</v>
      </c>
      <c r="C306" t="s">
        <v>69</v>
      </c>
      <c r="D306">
        <v>82.69</v>
      </c>
      <c r="E306">
        <v>128.5</v>
      </c>
      <c r="F306">
        <v>0.37</v>
      </c>
      <c r="G306">
        <v>28.96</v>
      </c>
    </row>
    <row r="307" spans="1:7" x14ac:dyDescent="0.2">
      <c r="A307" s="6">
        <v>43907</v>
      </c>
      <c r="B307">
        <v>3</v>
      </c>
      <c r="C307" t="s">
        <v>69</v>
      </c>
      <c r="D307">
        <v>75.91</v>
      </c>
      <c r="E307">
        <v>133.32</v>
      </c>
      <c r="F307">
        <v>0.55000000000000004</v>
      </c>
      <c r="G307">
        <v>26.96</v>
      </c>
    </row>
    <row r="308" spans="1:7" x14ac:dyDescent="0.2">
      <c r="A308" s="6">
        <v>43908</v>
      </c>
      <c r="B308">
        <v>3</v>
      </c>
      <c r="C308" t="s">
        <v>69</v>
      </c>
      <c r="D308">
        <v>76.45</v>
      </c>
      <c r="E308">
        <v>166.79</v>
      </c>
      <c r="F308">
        <v>0.64</v>
      </c>
      <c r="G308">
        <v>20.48</v>
      </c>
    </row>
    <row r="309" spans="1:7" x14ac:dyDescent="0.2">
      <c r="A309" s="6">
        <v>43909</v>
      </c>
      <c r="B309">
        <v>3</v>
      </c>
      <c r="C309" t="s">
        <v>69</v>
      </c>
      <c r="D309">
        <v>72</v>
      </c>
      <c r="E309">
        <v>164.06</v>
      </c>
      <c r="F309">
        <v>0.68</v>
      </c>
      <c r="G309">
        <v>25.09</v>
      </c>
    </row>
    <row r="310" spans="1:7" x14ac:dyDescent="0.2">
      <c r="A310" s="6">
        <v>43910</v>
      </c>
      <c r="B310">
        <v>3</v>
      </c>
      <c r="C310" t="s">
        <v>69</v>
      </c>
      <c r="D310">
        <v>66.040000000000006</v>
      </c>
      <c r="E310">
        <v>190.08</v>
      </c>
      <c r="F310">
        <v>0.55000000000000004</v>
      </c>
      <c r="G310">
        <v>19.48</v>
      </c>
    </row>
    <row r="311" spans="1:7" x14ac:dyDescent="0.2">
      <c r="A311" s="6">
        <v>43913</v>
      </c>
      <c r="B311">
        <v>3</v>
      </c>
      <c r="C311" t="s">
        <v>69</v>
      </c>
      <c r="D311">
        <v>61.59</v>
      </c>
      <c r="E311">
        <v>185.68</v>
      </c>
      <c r="F311">
        <v>0.48</v>
      </c>
      <c r="G311">
        <v>23.33</v>
      </c>
    </row>
    <row r="312" spans="1:7" x14ac:dyDescent="0.2">
      <c r="A312" s="6">
        <v>43914</v>
      </c>
      <c r="B312">
        <v>3</v>
      </c>
      <c r="C312" t="s">
        <v>69</v>
      </c>
      <c r="D312">
        <v>61.67</v>
      </c>
      <c r="E312">
        <v>170.86</v>
      </c>
      <c r="F312">
        <v>0.46</v>
      </c>
      <c r="G312">
        <v>21.03</v>
      </c>
    </row>
    <row r="313" spans="1:7" x14ac:dyDescent="0.2">
      <c r="A313" s="6">
        <v>43915</v>
      </c>
      <c r="B313">
        <v>3</v>
      </c>
      <c r="C313" t="s">
        <v>69</v>
      </c>
      <c r="D313">
        <v>63.95</v>
      </c>
      <c r="E313">
        <v>144.03</v>
      </c>
      <c r="F313">
        <v>0.54</v>
      </c>
      <c r="G313">
        <v>20.75</v>
      </c>
    </row>
    <row r="314" spans="1:7" x14ac:dyDescent="0.2">
      <c r="A314" s="6">
        <v>43916</v>
      </c>
      <c r="B314">
        <v>3</v>
      </c>
      <c r="C314" t="s">
        <v>69</v>
      </c>
      <c r="D314">
        <v>61</v>
      </c>
      <c r="E314">
        <v>150.06</v>
      </c>
      <c r="F314">
        <v>0.53</v>
      </c>
      <c r="G314">
        <v>16.600000000000001</v>
      </c>
    </row>
    <row r="315" spans="1:7" x14ac:dyDescent="0.2">
      <c r="A315" s="6">
        <v>43917</v>
      </c>
      <c r="B315">
        <v>3</v>
      </c>
      <c r="C315" t="s">
        <v>69</v>
      </c>
      <c r="D315">
        <v>65.540000000000006</v>
      </c>
      <c r="E315">
        <v>175.88</v>
      </c>
      <c r="F315">
        <v>0.47</v>
      </c>
      <c r="G315">
        <v>15.48</v>
      </c>
    </row>
    <row r="316" spans="1:7" x14ac:dyDescent="0.2">
      <c r="A316" s="6">
        <v>43920</v>
      </c>
      <c r="B316">
        <v>3</v>
      </c>
      <c r="C316" t="s">
        <v>69</v>
      </c>
      <c r="D316">
        <v>57.08</v>
      </c>
      <c r="E316">
        <v>174.22</v>
      </c>
      <c r="F316">
        <v>0.47</v>
      </c>
      <c r="G316">
        <v>14.1</v>
      </c>
    </row>
    <row r="317" spans="1:7" x14ac:dyDescent="0.2">
      <c r="A317" s="6">
        <v>43921</v>
      </c>
      <c r="B317">
        <v>3</v>
      </c>
      <c r="C317" t="s">
        <v>69</v>
      </c>
      <c r="D317">
        <v>53.54</v>
      </c>
      <c r="E317">
        <v>170.55</v>
      </c>
      <c r="F317">
        <v>0.47</v>
      </c>
      <c r="G317">
        <v>20.51</v>
      </c>
    </row>
    <row r="318" spans="1:7" x14ac:dyDescent="0.2">
      <c r="A318" s="6">
        <v>43922</v>
      </c>
      <c r="B318">
        <v>3</v>
      </c>
      <c r="C318" t="s">
        <v>69</v>
      </c>
      <c r="D318">
        <v>57.06</v>
      </c>
      <c r="E318">
        <v>158.97999999999999</v>
      </c>
      <c r="F318">
        <v>0.39</v>
      </c>
      <c r="G318">
        <v>20.28</v>
      </c>
    </row>
    <row r="319" spans="1:7" x14ac:dyDescent="0.2">
      <c r="A319" s="6">
        <v>43923</v>
      </c>
      <c r="B319">
        <v>3</v>
      </c>
      <c r="C319" t="s">
        <v>69</v>
      </c>
      <c r="D319">
        <v>50.91</v>
      </c>
      <c r="E319">
        <v>162.65</v>
      </c>
      <c r="F319">
        <v>0.4</v>
      </c>
      <c r="G319">
        <v>25.18</v>
      </c>
    </row>
    <row r="320" spans="1:7" x14ac:dyDescent="0.2">
      <c r="A320" s="6">
        <v>43924</v>
      </c>
      <c r="B320">
        <v>3</v>
      </c>
      <c r="C320" t="s">
        <v>69</v>
      </c>
      <c r="D320">
        <v>46.8</v>
      </c>
      <c r="E320">
        <v>141.68</v>
      </c>
      <c r="F320">
        <v>0.39</v>
      </c>
      <c r="G320">
        <v>28.36</v>
      </c>
    </row>
    <row r="321" spans="1:7" x14ac:dyDescent="0.2">
      <c r="A321" s="6">
        <v>43927</v>
      </c>
      <c r="B321">
        <v>3</v>
      </c>
      <c r="C321" t="s">
        <v>69</v>
      </c>
      <c r="D321">
        <v>45.24</v>
      </c>
      <c r="E321">
        <v>144.19</v>
      </c>
      <c r="F321">
        <v>0.4</v>
      </c>
      <c r="G321">
        <v>26.21</v>
      </c>
    </row>
    <row r="322" spans="1:7" x14ac:dyDescent="0.2">
      <c r="A322" s="6">
        <v>43928</v>
      </c>
      <c r="B322">
        <v>3</v>
      </c>
      <c r="C322" t="s">
        <v>69</v>
      </c>
      <c r="D322">
        <v>46.7</v>
      </c>
      <c r="E322">
        <v>139.13</v>
      </c>
      <c r="F322">
        <v>0.47</v>
      </c>
      <c r="G322">
        <v>23.54</v>
      </c>
    </row>
    <row r="323" spans="1:7" x14ac:dyDescent="0.2">
      <c r="A323" s="6">
        <v>43929</v>
      </c>
      <c r="B323">
        <v>3</v>
      </c>
      <c r="C323" t="s">
        <v>69</v>
      </c>
      <c r="D323">
        <v>43.35</v>
      </c>
      <c r="E323">
        <v>141.46</v>
      </c>
      <c r="F323">
        <v>0.5</v>
      </c>
      <c r="G323">
        <v>24.97</v>
      </c>
    </row>
    <row r="324" spans="1:7" x14ac:dyDescent="0.2">
      <c r="A324" s="6">
        <v>43930</v>
      </c>
      <c r="B324">
        <v>3</v>
      </c>
      <c r="C324" t="s">
        <v>69</v>
      </c>
      <c r="D324">
        <v>41.67</v>
      </c>
      <c r="E324">
        <v>129.88</v>
      </c>
      <c r="F324">
        <v>0.5</v>
      </c>
      <c r="G324">
        <v>22.9</v>
      </c>
    </row>
    <row r="325" spans="1:7" x14ac:dyDescent="0.2">
      <c r="A325" s="6">
        <v>43934</v>
      </c>
      <c r="B325">
        <v>3</v>
      </c>
      <c r="C325" t="s">
        <v>69</v>
      </c>
      <c r="D325">
        <v>41.17</v>
      </c>
      <c r="E325">
        <v>114.44</v>
      </c>
      <c r="F325">
        <v>0.51</v>
      </c>
      <c r="G325">
        <v>22.36</v>
      </c>
    </row>
    <row r="326" spans="1:7" x14ac:dyDescent="0.2">
      <c r="A326" s="6">
        <v>43935</v>
      </c>
      <c r="B326">
        <v>3</v>
      </c>
      <c r="C326" t="s">
        <v>69</v>
      </c>
      <c r="D326">
        <v>37.76</v>
      </c>
      <c r="E326">
        <v>115.48</v>
      </c>
      <c r="F326">
        <v>0.53</v>
      </c>
      <c r="G326">
        <v>20.149999999999999</v>
      </c>
    </row>
    <row r="327" spans="1:7" x14ac:dyDescent="0.2">
      <c r="A327" s="6">
        <v>43936</v>
      </c>
      <c r="B327">
        <v>3</v>
      </c>
      <c r="C327" t="s">
        <v>69</v>
      </c>
      <c r="D327">
        <v>40.840000000000003</v>
      </c>
      <c r="E327">
        <v>120.38</v>
      </c>
      <c r="F327">
        <v>0.43</v>
      </c>
      <c r="G327">
        <v>19.96</v>
      </c>
    </row>
    <row r="328" spans="1:7" x14ac:dyDescent="0.2">
      <c r="A328" s="6">
        <v>43937</v>
      </c>
      <c r="B328">
        <v>3</v>
      </c>
      <c r="C328" t="s">
        <v>69</v>
      </c>
      <c r="D328">
        <v>40.11</v>
      </c>
      <c r="E328">
        <v>115.1</v>
      </c>
      <c r="F328">
        <v>0.41</v>
      </c>
      <c r="G328">
        <v>19.82</v>
      </c>
    </row>
    <row r="329" spans="1:7" x14ac:dyDescent="0.2">
      <c r="A329" s="6">
        <v>43938</v>
      </c>
      <c r="B329">
        <v>3</v>
      </c>
      <c r="C329" t="s">
        <v>69</v>
      </c>
      <c r="D329">
        <v>38.15</v>
      </c>
      <c r="E329">
        <v>95.91</v>
      </c>
      <c r="F329">
        <v>0.45</v>
      </c>
      <c r="G329">
        <v>18.309999999999999</v>
      </c>
    </row>
    <row r="330" spans="1:7" x14ac:dyDescent="0.2">
      <c r="A330" s="6">
        <v>43941</v>
      </c>
      <c r="B330">
        <v>3</v>
      </c>
      <c r="C330" t="s">
        <v>69</v>
      </c>
      <c r="D330">
        <v>43.83</v>
      </c>
      <c r="E330">
        <v>226.13</v>
      </c>
      <c r="F330">
        <v>0.43</v>
      </c>
      <c r="G330">
        <v>-36.979999999999997</v>
      </c>
    </row>
    <row r="331" spans="1:7" x14ac:dyDescent="0.2">
      <c r="A331" s="6">
        <v>43942</v>
      </c>
      <c r="B331">
        <v>3</v>
      </c>
      <c r="C331" t="s">
        <v>69</v>
      </c>
      <c r="D331">
        <v>45.41</v>
      </c>
      <c r="E331">
        <v>325.14999999999998</v>
      </c>
      <c r="F331">
        <v>0.38</v>
      </c>
      <c r="G331">
        <v>8.91</v>
      </c>
    </row>
    <row r="332" spans="1:7" x14ac:dyDescent="0.2">
      <c r="A332" s="6">
        <v>43943</v>
      </c>
      <c r="B332">
        <v>3</v>
      </c>
      <c r="C332" t="s">
        <v>69</v>
      </c>
      <c r="D332">
        <v>41.98</v>
      </c>
      <c r="E332">
        <v>236.8</v>
      </c>
      <c r="F332">
        <v>0.41</v>
      </c>
      <c r="G332">
        <v>13.64</v>
      </c>
    </row>
    <row r="333" spans="1:7" x14ac:dyDescent="0.2">
      <c r="A333" s="6">
        <v>43944</v>
      </c>
      <c r="B333">
        <v>3</v>
      </c>
      <c r="C333" t="s">
        <v>69</v>
      </c>
      <c r="D333">
        <v>41.38</v>
      </c>
      <c r="E333">
        <v>211</v>
      </c>
      <c r="F333">
        <v>0.39</v>
      </c>
      <c r="G333">
        <v>15.06</v>
      </c>
    </row>
    <row r="334" spans="1:7" x14ac:dyDescent="0.2">
      <c r="A334" s="6">
        <v>43945</v>
      </c>
      <c r="B334">
        <v>3</v>
      </c>
      <c r="C334" t="s">
        <v>69</v>
      </c>
      <c r="D334">
        <v>35.93</v>
      </c>
      <c r="E334">
        <v>173.53</v>
      </c>
      <c r="F334">
        <v>0.38</v>
      </c>
      <c r="G334">
        <v>15.99</v>
      </c>
    </row>
    <row r="335" spans="1:7" x14ac:dyDescent="0.2">
      <c r="A335" s="6">
        <v>43948</v>
      </c>
      <c r="B335">
        <v>3</v>
      </c>
      <c r="C335" t="s">
        <v>69</v>
      </c>
      <c r="D335">
        <v>33.29</v>
      </c>
      <c r="E335">
        <v>185.47</v>
      </c>
      <c r="F335">
        <v>0.43</v>
      </c>
      <c r="G335">
        <v>12.17</v>
      </c>
    </row>
    <row r="336" spans="1:7" x14ac:dyDescent="0.2">
      <c r="A336" s="6">
        <v>43949</v>
      </c>
      <c r="B336">
        <v>3</v>
      </c>
      <c r="C336" t="s">
        <v>69</v>
      </c>
      <c r="D336">
        <v>33.57</v>
      </c>
      <c r="E336">
        <v>198.77</v>
      </c>
      <c r="F336">
        <v>0.42</v>
      </c>
      <c r="G336">
        <v>12.4</v>
      </c>
    </row>
    <row r="337" spans="1:7" x14ac:dyDescent="0.2">
      <c r="A337" s="6">
        <v>43950</v>
      </c>
      <c r="B337">
        <v>3</v>
      </c>
      <c r="C337" t="s">
        <v>69</v>
      </c>
      <c r="D337">
        <v>31.23</v>
      </c>
      <c r="E337">
        <v>195.59</v>
      </c>
      <c r="F337">
        <v>0.43</v>
      </c>
      <c r="G337">
        <v>15.04</v>
      </c>
    </row>
    <row r="338" spans="1:7" x14ac:dyDescent="0.2">
      <c r="A338" s="6">
        <v>43951</v>
      </c>
      <c r="B338">
        <v>0</v>
      </c>
      <c r="C338" t="s">
        <v>67</v>
      </c>
      <c r="D338">
        <v>34.15</v>
      </c>
      <c r="E338">
        <v>104.98</v>
      </c>
      <c r="F338">
        <v>0.44</v>
      </c>
      <c r="G338">
        <v>19.23</v>
      </c>
    </row>
    <row r="339" spans="1:7" x14ac:dyDescent="0.2">
      <c r="A339" s="6">
        <v>43952</v>
      </c>
      <c r="B339">
        <v>0</v>
      </c>
      <c r="C339" t="s">
        <v>67</v>
      </c>
      <c r="D339">
        <v>37.19</v>
      </c>
      <c r="E339">
        <v>110.18</v>
      </c>
      <c r="F339">
        <v>0.44</v>
      </c>
      <c r="G339">
        <v>19.72</v>
      </c>
    </row>
    <row r="340" spans="1:7" x14ac:dyDescent="0.2">
      <c r="A340" s="6">
        <v>43955</v>
      </c>
      <c r="B340">
        <v>0</v>
      </c>
      <c r="C340" t="s">
        <v>67</v>
      </c>
      <c r="D340">
        <v>35.97</v>
      </c>
      <c r="E340">
        <v>97.42</v>
      </c>
      <c r="F340">
        <v>0.45</v>
      </c>
      <c r="G340">
        <v>20.47</v>
      </c>
    </row>
    <row r="341" spans="1:7" x14ac:dyDescent="0.2">
      <c r="A341" s="6">
        <v>43956</v>
      </c>
      <c r="B341">
        <v>0</v>
      </c>
      <c r="C341" t="s">
        <v>67</v>
      </c>
      <c r="D341">
        <v>33.61</v>
      </c>
      <c r="E341">
        <v>97.27</v>
      </c>
      <c r="F341">
        <v>0.47</v>
      </c>
      <c r="G341">
        <v>24.56</v>
      </c>
    </row>
    <row r="342" spans="1:7" x14ac:dyDescent="0.2">
      <c r="A342" s="6">
        <v>43957</v>
      </c>
      <c r="B342">
        <v>3</v>
      </c>
      <c r="C342" t="s">
        <v>69</v>
      </c>
      <c r="D342">
        <v>34.119999999999997</v>
      </c>
      <c r="E342">
        <v>115.39</v>
      </c>
      <c r="F342">
        <v>0.55000000000000004</v>
      </c>
      <c r="G342">
        <v>23.88</v>
      </c>
    </row>
    <row r="343" spans="1:7" x14ac:dyDescent="0.2">
      <c r="A343" s="6">
        <v>43958</v>
      </c>
      <c r="B343">
        <v>0</v>
      </c>
      <c r="C343" t="s">
        <v>67</v>
      </c>
      <c r="D343">
        <v>31.44</v>
      </c>
      <c r="E343">
        <v>110.62</v>
      </c>
      <c r="F343">
        <v>0.5</v>
      </c>
      <c r="G343">
        <v>23.68</v>
      </c>
    </row>
    <row r="344" spans="1:7" x14ac:dyDescent="0.2">
      <c r="A344" s="6">
        <v>43959</v>
      </c>
      <c r="B344">
        <v>0</v>
      </c>
      <c r="C344" t="s">
        <v>67</v>
      </c>
      <c r="D344">
        <v>27.98</v>
      </c>
      <c r="E344">
        <v>98.7</v>
      </c>
      <c r="F344">
        <v>0.53</v>
      </c>
      <c r="G344">
        <v>24.73</v>
      </c>
    </row>
    <row r="345" spans="1:7" x14ac:dyDescent="0.2">
      <c r="A345" s="6">
        <v>43962</v>
      </c>
      <c r="B345">
        <v>0</v>
      </c>
      <c r="C345" t="s">
        <v>67</v>
      </c>
      <c r="D345">
        <v>27.57</v>
      </c>
      <c r="E345">
        <v>109.72</v>
      </c>
      <c r="F345">
        <v>0.56000000000000005</v>
      </c>
      <c r="G345">
        <v>24.02</v>
      </c>
    </row>
    <row r="346" spans="1:7" x14ac:dyDescent="0.2">
      <c r="A346" s="6">
        <v>43963</v>
      </c>
      <c r="B346">
        <v>0</v>
      </c>
      <c r="C346" t="s">
        <v>67</v>
      </c>
      <c r="D346">
        <v>33.04</v>
      </c>
      <c r="E346">
        <v>86.86</v>
      </c>
      <c r="F346">
        <v>0.52</v>
      </c>
      <c r="G346">
        <v>25.76</v>
      </c>
    </row>
    <row r="347" spans="1:7" x14ac:dyDescent="0.2">
      <c r="A347" s="6">
        <v>43964</v>
      </c>
      <c r="B347">
        <v>0</v>
      </c>
      <c r="C347" t="s">
        <v>67</v>
      </c>
      <c r="D347">
        <v>35.28</v>
      </c>
      <c r="E347">
        <v>82.83</v>
      </c>
      <c r="F347">
        <v>0.48</v>
      </c>
      <c r="G347">
        <v>25.37</v>
      </c>
    </row>
    <row r="348" spans="1:7" x14ac:dyDescent="0.2">
      <c r="A348" s="6">
        <v>43965</v>
      </c>
      <c r="B348">
        <v>0</v>
      </c>
      <c r="C348" t="s">
        <v>67</v>
      </c>
      <c r="D348">
        <v>32.61</v>
      </c>
      <c r="E348">
        <v>80.05</v>
      </c>
      <c r="F348">
        <v>0.47</v>
      </c>
      <c r="G348">
        <v>27.4</v>
      </c>
    </row>
    <row r="349" spans="1:7" x14ac:dyDescent="0.2">
      <c r="A349" s="6">
        <v>43966</v>
      </c>
      <c r="B349">
        <v>0</v>
      </c>
      <c r="C349" t="s">
        <v>67</v>
      </c>
      <c r="D349">
        <v>31.89</v>
      </c>
      <c r="E349">
        <v>76.39</v>
      </c>
      <c r="F349">
        <v>0.48</v>
      </c>
      <c r="G349">
        <v>29.44</v>
      </c>
    </row>
    <row r="350" spans="1:7" x14ac:dyDescent="0.2">
      <c r="A350" s="6">
        <v>43969</v>
      </c>
      <c r="B350">
        <v>0</v>
      </c>
      <c r="C350" t="s">
        <v>67</v>
      </c>
      <c r="D350">
        <v>29.3</v>
      </c>
      <c r="E350">
        <v>76.14</v>
      </c>
      <c r="F350">
        <v>0.55000000000000004</v>
      </c>
      <c r="G350">
        <v>31.83</v>
      </c>
    </row>
    <row r="351" spans="1:7" x14ac:dyDescent="0.2">
      <c r="A351" s="6">
        <v>43970</v>
      </c>
      <c r="B351">
        <v>0</v>
      </c>
      <c r="C351" t="s">
        <v>67</v>
      </c>
      <c r="D351">
        <v>30.53</v>
      </c>
      <c r="E351">
        <v>73.22</v>
      </c>
      <c r="F351">
        <v>0.53</v>
      </c>
      <c r="G351">
        <v>32.299999999999997</v>
      </c>
    </row>
    <row r="352" spans="1:7" x14ac:dyDescent="0.2">
      <c r="A352" s="6">
        <v>43971</v>
      </c>
      <c r="B352">
        <v>0</v>
      </c>
      <c r="C352" t="s">
        <v>67</v>
      </c>
      <c r="D352">
        <v>27.99</v>
      </c>
      <c r="E352">
        <v>73.62</v>
      </c>
      <c r="F352">
        <v>0.52</v>
      </c>
      <c r="G352">
        <v>33.56</v>
      </c>
    </row>
    <row r="353" spans="1:7" x14ac:dyDescent="0.2">
      <c r="A353" s="6">
        <v>43972</v>
      </c>
      <c r="B353">
        <v>0</v>
      </c>
      <c r="C353" t="s">
        <v>67</v>
      </c>
      <c r="D353">
        <v>29.53</v>
      </c>
      <c r="E353">
        <v>89.06</v>
      </c>
      <c r="F353">
        <v>0.51</v>
      </c>
      <c r="G353">
        <v>34.299999999999997</v>
      </c>
    </row>
    <row r="354" spans="1:7" x14ac:dyDescent="0.2">
      <c r="A354" s="6">
        <v>43973</v>
      </c>
      <c r="B354">
        <v>0</v>
      </c>
      <c r="C354" t="s">
        <v>67</v>
      </c>
      <c r="D354">
        <v>28.16</v>
      </c>
      <c r="E354">
        <v>84.98</v>
      </c>
      <c r="F354">
        <v>0.49</v>
      </c>
      <c r="G354">
        <v>33.49</v>
      </c>
    </row>
    <row r="355" spans="1:7" x14ac:dyDescent="0.2">
      <c r="A355" s="6">
        <v>43977</v>
      </c>
      <c r="B355">
        <v>0</v>
      </c>
      <c r="C355" t="s">
        <v>67</v>
      </c>
      <c r="D355">
        <v>28.01</v>
      </c>
      <c r="E355">
        <v>75.47</v>
      </c>
      <c r="F355">
        <v>0.51</v>
      </c>
      <c r="G355">
        <v>34.700000000000003</v>
      </c>
    </row>
    <row r="356" spans="1:7" x14ac:dyDescent="0.2">
      <c r="A356" s="6">
        <v>43978</v>
      </c>
      <c r="B356">
        <v>0</v>
      </c>
      <c r="C356" t="s">
        <v>67</v>
      </c>
      <c r="D356">
        <v>27.62</v>
      </c>
      <c r="E356">
        <v>73.89</v>
      </c>
      <c r="F356">
        <v>0.49</v>
      </c>
      <c r="G356">
        <v>32.799999999999997</v>
      </c>
    </row>
    <row r="357" spans="1:7" x14ac:dyDescent="0.2">
      <c r="A357" s="6">
        <v>43979</v>
      </c>
      <c r="B357">
        <v>0</v>
      </c>
      <c r="C357" t="s">
        <v>67</v>
      </c>
      <c r="D357">
        <v>28.59</v>
      </c>
      <c r="E357">
        <v>72.98</v>
      </c>
      <c r="F357">
        <v>0.53</v>
      </c>
      <c r="G357">
        <v>33.67</v>
      </c>
    </row>
    <row r="358" spans="1:7" x14ac:dyDescent="0.2">
      <c r="A358" s="6">
        <v>43980</v>
      </c>
      <c r="B358">
        <v>0</v>
      </c>
      <c r="C358" t="s">
        <v>67</v>
      </c>
      <c r="D358">
        <v>27.51</v>
      </c>
      <c r="E358">
        <v>69.23</v>
      </c>
      <c r="F358">
        <v>0.49</v>
      </c>
      <c r="G358">
        <v>35.57</v>
      </c>
    </row>
    <row r="359" spans="1:7" x14ac:dyDescent="0.2">
      <c r="A359" s="6">
        <v>43983</v>
      </c>
      <c r="B359">
        <v>0</v>
      </c>
      <c r="C359" t="s">
        <v>67</v>
      </c>
      <c r="D359">
        <v>28.23</v>
      </c>
      <c r="E359">
        <v>64.38</v>
      </c>
      <c r="F359">
        <v>0.52</v>
      </c>
      <c r="G359">
        <v>35.49</v>
      </c>
    </row>
    <row r="360" spans="1:7" x14ac:dyDescent="0.2">
      <c r="A360" s="6">
        <v>43984</v>
      </c>
      <c r="B360">
        <v>0</v>
      </c>
      <c r="C360" t="s">
        <v>67</v>
      </c>
      <c r="D360">
        <v>26.84</v>
      </c>
      <c r="E360">
        <v>64.709999999999994</v>
      </c>
      <c r="F360">
        <v>0.51</v>
      </c>
      <c r="G360">
        <v>36.880000000000003</v>
      </c>
    </row>
    <row r="361" spans="1:7" x14ac:dyDescent="0.2">
      <c r="A361" s="6">
        <v>43985</v>
      </c>
      <c r="B361">
        <v>0</v>
      </c>
      <c r="C361" t="s">
        <v>67</v>
      </c>
      <c r="D361">
        <v>25.66</v>
      </c>
      <c r="E361">
        <v>65.73</v>
      </c>
      <c r="F361">
        <v>0.57999999999999996</v>
      </c>
      <c r="G361">
        <v>37.33</v>
      </c>
    </row>
    <row r="362" spans="1:7" x14ac:dyDescent="0.2">
      <c r="A362" s="6">
        <v>43986</v>
      </c>
      <c r="B362">
        <v>0</v>
      </c>
      <c r="C362" t="s">
        <v>67</v>
      </c>
      <c r="D362">
        <v>25.81</v>
      </c>
      <c r="E362">
        <v>65.13</v>
      </c>
      <c r="F362">
        <v>0.63</v>
      </c>
      <c r="G362">
        <v>37.42</v>
      </c>
    </row>
    <row r="363" spans="1:7" x14ac:dyDescent="0.2">
      <c r="A363" s="6">
        <v>43987</v>
      </c>
      <c r="B363">
        <v>0</v>
      </c>
      <c r="C363" t="s">
        <v>67</v>
      </c>
      <c r="D363">
        <v>24.52</v>
      </c>
      <c r="E363">
        <v>64.2</v>
      </c>
      <c r="F363">
        <v>0.69</v>
      </c>
      <c r="G363">
        <v>39.49</v>
      </c>
    </row>
    <row r="364" spans="1:7" x14ac:dyDescent="0.2">
      <c r="A364" s="6">
        <v>43990</v>
      </c>
      <c r="B364">
        <v>0</v>
      </c>
      <c r="C364" t="s">
        <v>67</v>
      </c>
      <c r="D364">
        <v>25.81</v>
      </c>
      <c r="E364">
        <v>67.239999999999995</v>
      </c>
      <c r="F364">
        <v>0.66</v>
      </c>
      <c r="G364">
        <v>38.17</v>
      </c>
    </row>
    <row r="365" spans="1:7" x14ac:dyDescent="0.2">
      <c r="A365" s="6">
        <v>43991</v>
      </c>
      <c r="B365">
        <v>0</v>
      </c>
      <c r="C365" t="s">
        <v>67</v>
      </c>
      <c r="D365">
        <v>27.57</v>
      </c>
      <c r="E365">
        <v>67.760000000000005</v>
      </c>
      <c r="F365">
        <v>0.64</v>
      </c>
      <c r="G365">
        <v>38.979999999999997</v>
      </c>
    </row>
    <row r="366" spans="1:7" x14ac:dyDescent="0.2">
      <c r="A366" s="6">
        <v>43992</v>
      </c>
      <c r="B366">
        <v>0</v>
      </c>
      <c r="C366" t="s">
        <v>67</v>
      </c>
      <c r="D366">
        <v>27.57</v>
      </c>
      <c r="E366">
        <v>63.06</v>
      </c>
      <c r="F366">
        <v>0.57999999999999996</v>
      </c>
      <c r="G366">
        <v>39.54</v>
      </c>
    </row>
    <row r="367" spans="1:7" x14ac:dyDescent="0.2">
      <c r="A367" s="6">
        <v>43993</v>
      </c>
      <c r="B367">
        <v>0</v>
      </c>
      <c r="C367" t="s">
        <v>67</v>
      </c>
      <c r="D367">
        <v>40.79</v>
      </c>
      <c r="E367">
        <v>69.959999999999994</v>
      </c>
      <c r="F367">
        <v>0.47</v>
      </c>
      <c r="G367">
        <v>36.43</v>
      </c>
    </row>
    <row r="368" spans="1:7" x14ac:dyDescent="0.2">
      <c r="A368" s="6">
        <v>43994</v>
      </c>
      <c r="B368">
        <v>0</v>
      </c>
      <c r="C368" t="s">
        <v>67</v>
      </c>
      <c r="D368">
        <v>36.090000000000003</v>
      </c>
      <c r="E368">
        <v>70.22</v>
      </c>
      <c r="F368">
        <v>0.52</v>
      </c>
      <c r="G368">
        <v>36.24</v>
      </c>
    </row>
    <row r="369" spans="1:7" x14ac:dyDescent="0.2">
      <c r="A369" s="6">
        <v>43997</v>
      </c>
      <c r="B369">
        <v>0</v>
      </c>
      <c r="C369" t="s">
        <v>67</v>
      </c>
      <c r="D369">
        <v>34.4</v>
      </c>
      <c r="E369">
        <v>68.11</v>
      </c>
      <c r="F369">
        <v>0.52</v>
      </c>
      <c r="G369">
        <v>37.07</v>
      </c>
    </row>
    <row r="370" spans="1:7" x14ac:dyDescent="0.2">
      <c r="A370" s="6">
        <v>43998</v>
      </c>
      <c r="B370">
        <v>0</v>
      </c>
      <c r="C370" t="s">
        <v>67</v>
      </c>
      <c r="D370">
        <v>33.67</v>
      </c>
      <c r="E370">
        <v>66.63</v>
      </c>
      <c r="F370">
        <v>0.54</v>
      </c>
      <c r="G370">
        <v>38.26</v>
      </c>
    </row>
    <row r="371" spans="1:7" x14ac:dyDescent="0.2">
      <c r="A371" s="6">
        <v>43999</v>
      </c>
      <c r="B371">
        <v>0</v>
      </c>
      <c r="C371" t="s">
        <v>67</v>
      </c>
      <c r="D371">
        <v>33.47</v>
      </c>
      <c r="E371">
        <v>61.45</v>
      </c>
      <c r="F371">
        <v>0.55000000000000004</v>
      </c>
      <c r="G371">
        <v>37.909999999999997</v>
      </c>
    </row>
    <row r="372" spans="1:7" x14ac:dyDescent="0.2">
      <c r="A372" s="6">
        <v>44000</v>
      </c>
      <c r="B372">
        <v>0</v>
      </c>
      <c r="C372" t="s">
        <v>67</v>
      </c>
      <c r="D372">
        <v>32.94</v>
      </c>
      <c r="E372">
        <v>61.35</v>
      </c>
      <c r="F372">
        <v>0.52</v>
      </c>
      <c r="G372">
        <v>38.79</v>
      </c>
    </row>
    <row r="373" spans="1:7" x14ac:dyDescent="0.2">
      <c r="A373" s="6">
        <v>44001</v>
      </c>
      <c r="B373">
        <v>0</v>
      </c>
      <c r="C373" t="s">
        <v>67</v>
      </c>
      <c r="D373">
        <v>35.119999999999997</v>
      </c>
      <c r="E373">
        <v>58.73</v>
      </c>
      <c r="F373">
        <v>0.51</v>
      </c>
      <c r="G373">
        <v>39.72</v>
      </c>
    </row>
    <row r="374" spans="1:7" x14ac:dyDescent="0.2">
      <c r="A374" s="6">
        <v>44004</v>
      </c>
      <c r="B374">
        <v>0</v>
      </c>
      <c r="C374" t="s">
        <v>67</v>
      </c>
      <c r="D374">
        <v>31.77</v>
      </c>
      <c r="E374">
        <v>56.76</v>
      </c>
      <c r="F374">
        <v>0.52</v>
      </c>
      <c r="G374">
        <v>40.6</v>
      </c>
    </row>
    <row r="375" spans="1:7" x14ac:dyDescent="0.2">
      <c r="A375" s="6">
        <v>44005</v>
      </c>
      <c r="B375">
        <v>0</v>
      </c>
      <c r="C375" t="s">
        <v>67</v>
      </c>
      <c r="D375">
        <v>31.37</v>
      </c>
      <c r="E375">
        <v>58.83</v>
      </c>
      <c r="F375">
        <v>0.54</v>
      </c>
      <c r="G375">
        <v>40.4</v>
      </c>
    </row>
    <row r="376" spans="1:7" x14ac:dyDescent="0.2">
      <c r="A376" s="6">
        <v>44006</v>
      </c>
      <c r="B376">
        <v>0</v>
      </c>
      <c r="C376" t="s">
        <v>67</v>
      </c>
      <c r="D376">
        <v>33.840000000000003</v>
      </c>
      <c r="E376">
        <v>64.959999999999994</v>
      </c>
      <c r="F376">
        <v>0.5</v>
      </c>
      <c r="G376">
        <v>37.909999999999997</v>
      </c>
    </row>
    <row r="377" spans="1:7" x14ac:dyDescent="0.2">
      <c r="A377" s="6">
        <v>44007</v>
      </c>
      <c r="B377">
        <v>0</v>
      </c>
      <c r="C377" t="s">
        <v>67</v>
      </c>
      <c r="D377">
        <v>32.22</v>
      </c>
      <c r="E377">
        <v>62.69</v>
      </c>
      <c r="F377">
        <v>0.51</v>
      </c>
      <c r="G377">
        <v>38.659999999999997</v>
      </c>
    </row>
    <row r="378" spans="1:7" x14ac:dyDescent="0.2">
      <c r="A378" s="6">
        <v>44008</v>
      </c>
      <c r="B378">
        <v>0</v>
      </c>
      <c r="C378" t="s">
        <v>67</v>
      </c>
      <c r="D378">
        <v>34.729999999999997</v>
      </c>
      <c r="E378">
        <v>63.69</v>
      </c>
      <c r="F378">
        <v>0.47</v>
      </c>
      <c r="G378">
        <v>38.53</v>
      </c>
    </row>
    <row r="379" spans="1:7" x14ac:dyDescent="0.2">
      <c r="A379" s="6">
        <v>44011</v>
      </c>
      <c r="B379">
        <v>0</v>
      </c>
      <c r="C379" t="s">
        <v>67</v>
      </c>
      <c r="D379">
        <v>31.78</v>
      </c>
      <c r="E379">
        <v>60.04</v>
      </c>
      <c r="F379">
        <v>0.48</v>
      </c>
      <c r="G379">
        <v>39.67</v>
      </c>
    </row>
    <row r="380" spans="1:7" x14ac:dyDescent="0.2">
      <c r="A380" s="6">
        <v>44012</v>
      </c>
      <c r="B380">
        <v>0</v>
      </c>
      <c r="C380" t="s">
        <v>67</v>
      </c>
      <c r="D380">
        <v>30.43</v>
      </c>
      <c r="E380">
        <v>57.66</v>
      </c>
      <c r="F380">
        <v>0.5</v>
      </c>
      <c r="G380">
        <v>39.270000000000003</v>
      </c>
    </row>
    <row r="381" spans="1:7" x14ac:dyDescent="0.2">
      <c r="A381" s="6">
        <v>44013</v>
      </c>
      <c r="B381">
        <v>0</v>
      </c>
      <c r="C381" t="s">
        <v>67</v>
      </c>
      <c r="D381">
        <v>28.62</v>
      </c>
      <c r="E381">
        <v>53.43</v>
      </c>
      <c r="F381">
        <v>0.52</v>
      </c>
      <c r="G381">
        <v>39.880000000000003</v>
      </c>
    </row>
    <row r="382" spans="1:7" x14ac:dyDescent="0.2">
      <c r="A382" s="6">
        <v>44014</v>
      </c>
      <c r="B382">
        <v>0</v>
      </c>
      <c r="C382" t="s">
        <v>67</v>
      </c>
      <c r="D382">
        <v>27.68</v>
      </c>
      <c r="E382">
        <v>51.29</v>
      </c>
      <c r="F382">
        <v>0.52</v>
      </c>
      <c r="G382">
        <v>40.57</v>
      </c>
    </row>
    <row r="383" spans="1:7" x14ac:dyDescent="0.2">
      <c r="A383" s="6">
        <v>44018</v>
      </c>
      <c r="B383">
        <v>0</v>
      </c>
      <c r="C383" t="s">
        <v>67</v>
      </c>
      <c r="D383">
        <v>27.94</v>
      </c>
      <c r="E383">
        <v>50.73</v>
      </c>
      <c r="F383">
        <v>0.53</v>
      </c>
      <c r="G383">
        <v>40.51</v>
      </c>
    </row>
    <row r="384" spans="1:7" x14ac:dyDescent="0.2">
      <c r="A384" s="6">
        <v>44019</v>
      </c>
      <c r="B384">
        <v>0</v>
      </c>
      <c r="C384" t="s">
        <v>67</v>
      </c>
      <c r="D384">
        <v>29.43</v>
      </c>
      <c r="E384">
        <v>51.39</v>
      </c>
      <c r="F384">
        <v>0.49</v>
      </c>
      <c r="G384">
        <v>40.590000000000003</v>
      </c>
    </row>
    <row r="385" spans="1:7" x14ac:dyDescent="0.2">
      <c r="A385" s="6">
        <v>44020</v>
      </c>
      <c r="B385">
        <v>0</v>
      </c>
      <c r="C385" t="s">
        <v>67</v>
      </c>
      <c r="D385">
        <v>28.08</v>
      </c>
      <c r="E385">
        <v>48.85</v>
      </c>
      <c r="F385">
        <v>0.51</v>
      </c>
      <c r="G385">
        <v>40.909999999999997</v>
      </c>
    </row>
    <row r="386" spans="1:7" x14ac:dyDescent="0.2">
      <c r="A386" s="6">
        <v>44021</v>
      </c>
      <c r="B386">
        <v>0</v>
      </c>
      <c r="C386" t="s">
        <v>67</v>
      </c>
      <c r="D386">
        <v>29.26</v>
      </c>
      <c r="E386">
        <v>53.77</v>
      </c>
      <c r="F386">
        <v>0.46</v>
      </c>
      <c r="G386">
        <v>39.64</v>
      </c>
    </row>
    <row r="387" spans="1:7" x14ac:dyDescent="0.2">
      <c r="A387" s="6">
        <v>44022</v>
      </c>
      <c r="B387">
        <v>0</v>
      </c>
      <c r="C387" t="s">
        <v>67</v>
      </c>
      <c r="D387">
        <v>27.29</v>
      </c>
      <c r="E387">
        <v>49.71</v>
      </c>
      <c r="F387">
        <v>0.49</v>
      </c>
      <c r="G387">
        <v>40.56</v>
      </c>
    </row>
    <row r="388" spans="1:7" x14ac:dyDescent="0.2">
      <c r="A388" s="6">
        <v>44025</v>
      </c>
      <c r="B388">
        <v>0</v>
      </c>
      <c r="C388" t="s">
        <v>67</v>
      </c>
      <c r="D388">
        <v>32.19</v>
      </c>
      <c r="E388">
        <v>53.41</v>
      </c>
      <c r="F388">
        <v>0.48</v>
      </c>
      <c r="G388">
        <v>40.06</v>
      </c>
    </row>
    <row r="389" spans="1:7" x14ac:dyDescent="0.2">
      <c r="A389" s="6">
        <v>44026</v>
      </c>
      <c r="B389">
        <v>0</v>
      </c>
      <c r="C389" t="s">
        <v>67</v>
      </c>
      <c r="D389">
        <v>29.52</v>
      </c>
      <c r="E389">
        <v>53.04</v>
      </c>
      <c r="F389">
        <v>0.49</v>
      </c>
      <c r="G389">
        <v>40.299999999999997</v>
      </c>
    </row>
    <row r="390" spans="1:7" x14ac:dyDescent="0.2">
      <c r="A390" s="6">
        <v>44027</v>
      </c>
      <c r="B390">
        <v>0</v>
      </c>
      <c r="C390" t="s">
        <v>67</v>
      </c>
      <c r="D390">
        <v>27.76</v>
      </c>
      <c r="E390">
        <v>47.05</v>
      </c>
      <c r="F390">
        <v>0.48</v>
      </c>
      <c r="G390">
        <v>41.2</v>
      </c>
    </row>
    <row r="391" spans="1:7" x14ac:dyDescent="0.2">
      <c r="A391" s="6">
        <v>44028</v>
      </c>
      <c r="B391">
        <v>0</v>
      </c>
      <c r="C391" t="s">
        <v>67</v>
      </c>
      <c r="D391">
        <v>28</v>
      </c>
      <c r="E391">
        <v>46.12</v>
      </c>
      <c r="F391">
        <v>0.46</v>
      </c>
      <c r="G391">
        <v>40.74</v>
      </c>
    </row>
    <row r="392" spans="1:7" x14ac:dyDescent="0.2">
      <c r="A392" s="6">
        <v>44029</v>
      </c>
      <c r="B392">
        <v>0</v>
      </c>
      <c r="C392" t="s">
        <v>67</v>
      </c>
      <c r="D392">
        <v>25.68</v>
      </c>
      <c r="E392">
        <v>40.22</v>
      </c>
      <c r="F392">
        <v>0.5</v>
      </c>
      <c r="G392">
        <v>40.549999999999997</v>
      </c>
    </row>
    <row r="393" spans="1:7" x14ac:dyDescent="0.2">
      <c r="A393" s="6">
        <v>44032</v>
      </c>
      <c r="B393">
        <v>0</v>
      </c>
      <c r="C393" t="s">
        <v>67</v>
      </c>
      <c r="D393">
        <v>24.46</v>
      </c>
      <c r="E393">
        <v>42.59</v>
      </c>
      <c r="F393">
        <v>0.46</v>
      </c>
      <c r="G393">
        <v>40.83</v>
      </c>
    </row>
    <row r="394" spans="1:7" x14ac:dyDescent="0.2">
      <c r="A394" s="6">
        <v>44033</v>
      </c>
      <c r="B394">
        <v>0</v>
      </c>
      <c r="C394" t="s">
        <v>67</v>
      </c>
      <c r="D394">
        <v>24.84</v>
      </c>
      <c r="E394">
        <v>41.1</v>
      </c>
      <c r="F394">
        <v>0.47</v>
      </c>
      <c r="G394">
        <v>41.76</v>
      </c>
    </row>
    <row r="395" spans="1:7" x14ac:dyDescent="0.2">
      <c r="A395" s="6">
        <v>44034</v>
      </c>
      <c r="B395">
        <v>0</v>
      </c>
      <c r="C395" t="s">
        <v>67</v>
      </c>
      <c r="D395">
        <v>24.32</v>
      </c>
      <c r="E395">
        <v>41.3</v>
      </c>
      <c r="F395">
        <v>0.46</v>
      </c>
      <c r="G395">
        <v>41.88</v>
      </c>
    </row>
    <row r="396" spans="1:7" x14ac:dyDescent="0.2">
      <c r="A396" s="6">
        <v>44035</v>
      </c>
      <c r="B396">
        <v>0</v>
      </c>
      <c r="C396" t="s">
        <v>67</v>
      </c>
      <c r="D396">
        <v>26.08</v>
      </c>
      <c r="E396">
        <v>43.83</v>
      </c>
      <c r="F396">
        <v>0.43</v>
      </c>
      <c r="G396">
        <v>40.99</v>
      </c>
    </row>
    <row r="397" spans="1:7" x14ac:dyDescent="0.2">
      <c r="A397" s="6">
        <v>44036</v>
      </c>
      <c r="B397">
        <v>0</v>
      </c>
      <c r="C397" t="s">
        <v>67</v>
      </c>
      <c r="D397">
        <v>25.84</v>
      </c>
      <c r="E397">
        <v>42.35</v>
      </c>
      <c r="F397">
        <v>0.45</v>
      </c>
      <c r="G397">
        <v>41.23</v>
      </c>
    </row>
    <row r="398" spans="1:7" x14ac:dyDescent="0.2">
      <c r="A398" s="6">
        <v>44039</v>
      </c>
      <c r="B398">
        <v>0</v>
      </c>
      <c r="C398" t="s">
        <v>67</v>
      </c>
      <c r="D398">
        <v>24.74</v>
      </c>
      <c r="E398">
        <v>41.37</v>
      </c>
      <c r="F398">
        <v>0.47</v>
      </c>
      <c r="G398">
        <v>41.46</v>
      </c>
    </row>
    <row r="399" spans="1:7" x14ac:dyDescent="0.2">
      <c r="A399" s="6">
        <v>44040</v>
      </c>
      <c r="B399">
        <v>0</v>
      </c>
      <c r="C399" t="s">
        <v>67</v>
      </c>
      <c r="D399">
        <v>25.44</v>
      </c>
      <c r="E399">
        <v>41.09</v>
      </c>
      <c r="F399">
        <v>0.45</v>
      </c>
      <c r="G399">
        <v>40.89</v>
      </c>
    </row>
    <row r="400" spans="1:7" x14ac:dyDescent="0.2">
      <c r="A400" s="6">
        <v>44041</v>
      </c>
      <c r="B400">
        <v>0</v>
      </c>
      <c r="C400" t="s">
        <v>67</v>
      </c>
      <c r="D400">
        <v>24.1</v>
      </c>
      <c r="E400">
        <v>39.58</v>
      </c>
      <c r="F400">
        <v>0.46</v>
      </c>
      <c r="G400">
        <v>41.13</v>
      </c>
    </row>
    <row r="401" spans="1:7" x14ac:dyDescent="0.2">
      <c r="A401" s="6">
        <v>44042</v>
      </c>
      <c r="B401">
        <v>0</v>
      </c>
      <c r="C401" t="s">
        <v>67</v>
      </c>
      <c r="D401">
        <v>24.76</v>
      </c>
      <c r="E401">
        <v>42.06</v>
      </c>
      <c r="F401">
        <v>0.44</v>
      </c>
      <c r="G401">
        <v>39.85</v>
      </c>
    </row>
    <row r="402" spans="1:7" x14ac:dyDescent="0.2">
      <c r="A402" s="6">
        <v>44043</v>
      </c>
      <c r="B402">
        <v>0</v>
      </c>
      <c r="C402" t="s">
        <v>67</v>
      </c>
      <c r="D402">
        <v>24.46</v>
      </c>
      <c r="E402">
        <v>44.43</v>
      </c>
      <c r="F402">
        <v>0.44</v>
      </c>
      <c r="G402">
        <v>40.1</v>
      </c>
    </row>
    <row r="403" spans="1:7" x14ac:dyDescent="0.2">
      <c r="A403" s="6">
        <v>44046</v>
      </c>
      <c r="B403">
        <v>0</v>
      </c>
      <c r="C403" t="s">
        <v>67</v>
      </c>
      <c r="D403">
        <v>24.28</v>
      </c>
      <c r="E403">
        <v>41.56</v>
      </c>
      <c r="F403">
        <v>0.45</v>
      </c>
      <c r="G403">
        <v>40.83</v>
      </c>
    </row>
    <row r="404" spans="1:7" x14ac:dyDescent="0.2">
      <c r="A404" s="6">
        <v>44047</v>
      </c>
      <c r="B404">
        <v>0</v>
      </c>
      <c r="C404" t="s">
        <v>67</v>
      </c>
      <c r="D404">
        <v>23.76</v>
      </c>
      <c r="E404">
        <v>40.28</v>
      </c>
      <c r="F404">
        <v>0.41</v>
      </c>
      <c r="G404">
        <v>41.67</v>
      </c>
    </row>
    <row r="405" spans="1:7" x14ac:dyDescent="0.2">
      <c r="A405" s="6">
        <v>44048</v>
      </c>
      <c r="B405">
        <v>0</v>
      </c>
      <c r="C405" t="s">
        <v>67</v>
      </c>
      <c r="D405">
        <v>22.99</v>
      </c>
      <c r="E405">
        <v>37.119999999999997</v>
      </c>
      <c r="F405">
        <v>0.44</v>
      </c>
      <c r="G405">
        <v>42.25</v>
      </c>
    </row>
    <row r="406" spans="1:7" x14ac:dyDescent="0.2">
      <c r="A406" s="6">
        <v>44049</v>
      </c>
      <c r="B406">
        <v>0</v>
      </c>
      <c r="C406" t="s">
        <v>67</v>
      </c>
      <c r="D406">
        <v>22.65</v>
      </c>
      <c r="E406">
        <v>37.590000000000003</v>
      </c>
      <c r="F406">
        <v>0.44</v>
      </c>
      <c r="G406">
        <v>41.93</v>
      </c>
    </row>
    <row r="407" spans="1:7" x14ac:dyDescent="0.2">
      <c r="A407" s="6">
        <v>44050</v>
      </c>
      <c r="B407">
        <v>0</v>
      </c>
      <c r="C407" t="s">
        <v>67</v>
      </c>
      <c r="D407">
        <v>22.21</v>
      </c>
      <c r="E407">
        <v>37.43</v>
      </c>
      <c r="F407">
        <v>0.44</v>
      </c>
      <c r="G407">
        <v>41.16</v>
      </c>
    </row>
    <row r="408" spans="1:7" x14ac:dyDescent="0.2">
      <c r="A408" s="6">
        <v>44053</v>
      </c>
      <c r="B408">
        <v>0</v>
      </c>
      <c r="C408" t="s">
        <v>67</v>
      </c>
      <c r="D408">
        <v>22.13</v>
      </c>
      <c r="E408">
        <v>35.74</v>
      </c>
      <c r="F408">
        <v>0.45</v>
      </c>
      <c r="G408">
        <v>41.94</v>
      </c>
    </row>
    <row r="409" spans="1:7" x14ac:dyDescent="0.2">
      <c r="A409" s="6">
        <v>44054</v>
      </c>
      <c r="B409">
        <v>0</v>
      </c>
      <c r="C409" t="s">
        <v>67</v>
      </c>
      <c r="D409">
        <v>24.03</v>
      </c>
      <c r="E409">
        <v>37.5</v>
      </c>
      <c r="F409">
        <v>0.48</v>
      </c>
      <c r="G409">
        <v>41.53</v>
      </c>
    </row>
    <row r="410" spans="1:7" x14ac:dyDescent="0.2">
      <c r="A410" s="6">
        <v>44055</v>
      </c>
      <c r="B410">
        <v>0</v>
      </c>
      <c r="C410" t="s">
        <v>67</v>
      </c>
      <c r="D410">
        <v>22.28</v>
      </c>
      <c r="E410">
        <v>34.74</v>
      </c>
      <c r="F410">
        <v>0.53</v>
      </c>
      <c r="G410">
        <v>42.6</v>
      </c>
    </row>
    <row r="411" spans="1:7" x14ac:dyDescent="0.2">
      <c r="A411" s="6">
        <v>44056</v>
      </c>
      <c r="B411">
        <v>0</v>
      </c>
      <c r="C411" t="s">
        <v>67</v>
      </c>
      <c r="D411">
        <v>22.13</v>
      </c>
      <c r="E411">
        <v>34.869999999999997</v>
      </c>
      <c r="F411">
        <v>0.55000000000000004</v>
      </c>
      <c r="G411">
        <v>42.26</v>
      </c>
    </row>
    <row r="412" spans="1:7" x14ac:dyDescent="0.2">
      <c r="A412" s="6">
        <v>44057</v>
      </c>
      <c r="B412">
        <v>0</v>
      </c>
      <c r="C412" t="s">
        <v>67</v>
      </c>
      <c r="D412">
        <v>22.05</v>
      </c>
      <c r="E412">
        <v>35.1</v>
      </c>
      <c r="F412">
        <v>0.56999999999999995</v>
      </c>
      <c r="G412">
        <v>42.05</v>
      </c>
    </row>
    <row r="413" spans="1:7" x14ac:dyDescent="0.2">
      <c r="A413" s="6">
        <v>44060</v>
      </c>
      <c r="B413">
        <v>0</v>
      </c>
      <c r="C413" t="s">
        <v>67</v>
      </c>
      <c r="D413">
        <v>21.35</v>
      </c>
      <c r="E413">
        <v>32.43</v>
      </c>
      <c r="F413">
        <v>0.55000000000000004</v>
      </c>
      <c r="G413">
        <v>42.89</v>
      </c>
    </row>
    <row r="414" spans="1:7" x14ac:dyDescent="0.2">
      <c r="A414" s="6">
        <v>44061</v>
      </c>
      <c r="B414">
        <v>0</v>
      </c>
      <c r="C414" t="s">
        <v>67</v>
      </c>
      <c r="D414">
        <v>21.51</v>
      </c>
      <c r="E414">
        <v>31.7</v>
      </c>
      <c r="F414">
        <v>0.53</v>
      </c>
      <c r="G414">
        <v>42.89</v>
      </c>
    </row>
    <row r="415" spans="1:7" x14ac:dyDescent="0.2">
      <c r="A415" s="6">
        <v>44062</v>
      </c>
      <c r="B415">
        <v>0</v>
      </c>
      <c r="C415" t="s">
        <v>67</v>
      </c>
      <c r="D415">
        <v>22.54</v>
      </c>
      <c r="E415">
        <v>32.85</v>
      </c>
      <c r="F415">
        <v>0.54</v>
      </c>
      <c r="G415">
        <v>42.91</v>
      </c>
    </row>
    <row r="416" spans="1:7" x14ac:dyDescent="0.2">
      <c r="A416" s="6">
        <v>44063</v>
      </c>
      <c r="B416">
        <v>0</v>
      </c>
      <c r="C416" t="s">
        <v>67</v>
      </c>
      <c r="D416">
        <v>22.72</v>
      </c>
      <c r="E416">
        <v>32.83</v>
      </c>
      <c r="F416">
        <v>0.52</v>
      </c>
      <c r="G416">
        <v>42.62</v>
      </c>
    </row>
    <row r="417" spans="1:7" x14ac:dyDescent="0.2">
      <c r="A417" s="6">
        <v>44064</v>
      </c>
      <c r="B417">
        <v>0</v>
      </c>
      <c r="C417" t="s">
        <v>67</v>
      </c>
      <c r="D417">
        <v>22.54</v>
      </c>
      <c r="E417">
        <v>33.68</v>
      </c>
      <c r="F417">
        <v>0.48</v>
      </c>
      <c r="G417">
        <v>42.32</v>
      </c>
    </row>
    <row r="418" spans="1:7" x14ac:dyDescent="0.2">
      <c r="A418" s="6">
        <v>44067</v>
      </c>
      <c r="B418">
        <v>0</v>
      </c>
      <c r="C418" t="s">
        <v>67</v>
      </c>
      <c r="D418">
        <v>22.37</v>
      </c>
      <c r="E418">
        <v>32.25</v>
      </c>
      <c r="F418">
        <v>0.51</v>
      </c>
      <c r="G418">
        <v>42.44</v>
      </c>
    </row>
    <row r="419" spans="1:7" x14ac:dyDescent="0.2">
      <c r="A419" s="6">
        <v>44068</v>
      </c>
      <c r="B419">
        <v>0</v>
      </c>
      <c r="C419" t="s">
        <v>67</v>
      </c>
      <c r="D419">
        <v>22.03</v>
      </c>
      <c r="E419">
        <v>33.03</v>
      </c>
      <c r="F419">
        <v>0.54</v>
      </c>
      <c r="G419">
        <v>43.17</v>
      </c>
    </row>
    <row r="420" spans="1:7" x14ac:dyDescent="0.2">
      <c r="A420" s="6">
        <v>44069</v>
      </c>
      <c r="B420">
        <v>0</v>
      </c>
      <c r="C420" t="s">
        <v>67</v>
      </c>
      <c r="D420">
        <v>23.27</v>
      </c>
      <c r="E420">
        <v>33.79</v>
      </c>
      <c r="F420">
        <v>0.53</v>
      </c>
      <c r="G420">
        <v>43.21</v>
      </c>
    </row>
    <row r="421" spans="1:7" x14ac:dyDescent="0.2">
      <c r="A421" s="6">
        <v>44070</v>
      </c>
      <c r="B421">
        <v>0</v>
      </c>
      <c r="C421" t="s">
        <v>67</v>
      </c>
      <c r="D421">
        <v>24.47</v>
      </c>
      <c r="E421">
        <v>33.74</v>
      </c>
      <c r="F421">
        <v>0.57999999999999996</v>
      </c>
      <c r="G421">
        <v>42.88</v>
      </c>
    </row>
    <row r="422" spans="1:7" x14ac:dyDescent="0.2">
      <c r="A422" s="6">
        <v>44071</v>
      </c>
      <c r="B422">
        <v>0</v>
      </c>
      <c r="C422" t="s">
        <v>67</v>
      </c>
      <c r="D422">
        <v>22.96</v>
      </c>
      <c r="E422">
        <v>32.06</v>
      </c>
      <c r="F422">
        <v>0.6</v>
      </c>
      <c r="G422">
        <v>42.96</v>
      </c>
    </row>
    <row r="423" spans="1:7" x14ac:dyDescent="0.2">
      <c r="A423" s="6">
        <v>44074</v>
      </c>
      <c r="B423">
        <v>0</v>
      </c>
      <c r="C423" t="s">
        <v>67</v>
      </c>
      <c r="D423">
        <v>26.41</v>
      </c>
      <c r="E423">
        <v>32.590000000000003</v>
      </c>
      <c r="F423">
        <v>0.57999999999999996</v>
      </c>
      <c r="G423">
        <v>42.61</v>
      </c>
    </row>
    <row r="424" spans="1:7" x14ac:dyDescent="0.2">
      <c r="A424" s="6">
        <v>44075</v>
      </c>
      <c r="B424">
        <v>0</v>
      </c>
      <c r="C424" t="s">
        <v>67</v>
      </c>
      <c r="D424">
        <v>26.12</v>
      </c>
      <c r="E424">
        <v>31.74</v>
      </c>
      <c r="F424">
        <v>0.55000000000000004</v>
      </c>
      <c r="G424">
        <v>42.76</v>
      </c>
    </row>
    <row r="425" spans="1:7" x14ac:dyDescent="0.2">
      <c r="A425" s="6">
        <v>44076</v>
      </c>
      <c r="B425">
        <v>0</v>
      </c>
      <c r="C425" t="s">
        <v>67</v>
      </c>
      <c r="D425">
        <v>26.57</v>
      </c>
      <c r="E425">
        <v>35.49</v>
      </c>
      <c r="F425">
        <v>0.52</v>
      </c>
      <c r="G425">
        <v>42.76</v>
      </c>
    </row>
    <row r="426" spans="1:7" x14ac:dyDescent="0.2">
      <c r="A426" s="6">
        <v>44077</v>
      </c>
      <c r="B426">
        <v>0</v>
      </c>
      <c r="C426" t="s">
        <v>67</v>
      </c>
      <c r="D426">
        <v>33.6</v>
      </c>
      <c r="E426">
        <v>41.28</v>
      </c>
      <c r="F426">
        <v>0.5</v>
      </c>
      <c r="G426">
        <v>41.39</v>
      </c>
    </row>
    <row r="427" spans="1:7" x14ac:dyDescent="0.2">
      <c r="A427" s="6">
        <v>44078</v>
      </c>
      <c r="B427">
        <v>0</v>
      </c>
      <c r="C427" t="s">
        <v>67</v>
      </c>
      <c r="D427">
        <v>30.75</v>
      </c>
      <c r="E427">
        <v>44.02</v>
      </c>
      <c r="F427">
        <v>0.57999999999999996</v>
      </c>
      <c r="G427">
        <v>39.69</v>
      </c>
    </row>
    <row r="428" spans="1:7" x14ac:dyDescent="0.2">
      <c r="A428" s="6">
        <v>44082</v>
      </c>
      <c r="B428">
        <v>0</v>
      </c>
      <c r="C428" t="s">
        <v>67</v>
      </c>
      <c r="D428">
        <v>31.46</v>
      </c>
      <c r="E428">
        <v>55.9</v>
      </c>
      <c r="F428">
        <v>0.55000000000000004</v>
      </c>
      <c r="G428">
        <v>36.869999999999997</v>
      </c>
    </row>
    <row r="429" spans="1:7" x14ac:dyDescent="0.2">
      <c r="A429" s="6">
        <v>44083</v>
      </c>
      <c r="B429">
        <v>0</v>
      </c>
      <c r="C429" t="s">
        <v>67</v>
      </c>
      <c r="D429">
        <v>28.81</v>
      </c>
      <c r="E429">
        <v>49.42</v>
      </c>
      <c r="F429">
        <v>0.56999999999999995</v>
      </c>
      <c r="G429">
        <v>38.049999999999997</v>
      </c>
    </row>
    <row r="430" spans="1:7" x14ac:dyDescent="0.2">
      <c r="A430" s="6">
        <v>44084</v>
      </c>
      <c r="B430">
        <v>0</v>
      </c>
      <c r="C430" t="s">
        <v>67</v>
      </c>
      <c r="D430">
        <v>29.71</v>
      </c>
      <c r="E430">
        <v>52.16</v>
      </c>
      <c r="F430">
        <v>0.54</v>
      </c>
      <c r="G430">
        <v>37.25</v>
      </c>
    </row>
    <row r="431" spans="1:7" x14ac:dyDescent="0.2">
      <c r="A431" s="6">
        <v>44085</v>
      </c>
      <c r="B431">
        <v>0</v>
      </c>
      <c r="C431" t="s">
        <v>67</v>
      </c>
      <c r="D431">
        <v>26.87</v>
      </c>
      <c r="E431">
        <v>50.13</v>
      </c>
      <c r="F431">
        <v>0.54</v>
      </c>
      <c r="G431">
        <v>37.33</v>
      </c>
    </row>
    <row r="432" spans="1:7" x14ac:dyDescent="0.2">
      <c r="A432" s="6">
        <v>44088</v>
      </c>
      <c r="B432">
        <v>0</v>
      </c>
      <c r="C432" t="s">
        <v>67</v>
      </c>
      <c r="D432">
        <v>25.85</v>
      </c>
      <c r="E432">
        <v>49.41</v>
      </c>
      <c r="F432">
        <v>0.54</v>
      </c>
      <c r="G432">
        <v>37.229999999999997</v>
      </c>
    </row>
    <row r="433" spans="1:7" x14ac:dyDescent="0.2">
      <c r="A433" s="6">
        <v>44089</v>
      </c>
      <c r="B433">
        <v>0</v>
      </c>
      <c r="C433" t="s">
        <v>67</v>
      </c>
      <c r="D433">
        <v>25.59</v>
      </c>
      <c r="E433">
        <v>45.19</v>
      </c>
      <c r="F433">
        <v>0.54</v>
      </c>
      <c r="G433">
        <v>38.29</v>
      </c>
    </row>
    <row r="434" spans="1:7" x14ac:dyDescent="0.2">
      <c r="A434" s="6">
        <v>44090</v>
      </c>
      <c r="B434">
        <v>0</v>
      </c>
      <c r="C434" t="s">
        <v>67</v>
      </c>
      <c r="D434">
        <v>26.04</v>
      </c>
      <c r="E434">
        <v>41.13</v>
      </c>
      <c r="F434">
        <v>0.55000000000000004</v>
      </c>
      <c r="G434">
        <v>40.17</v>
      </c>
    </row>
    <row r="435" spans="1:7" x14ac:dyDescent="0.2">
      <c r="A435" s="6">
        <v>44091</v>
      </c>
      <c r="B435">
        <v>0</v>
      </c>
      <c r="C435" t="s">
        <v>67</v>
      </c>
      <c r="D435">
        <v>26.46</v>
      </c>
      <c r="E435">
        <v>38.729999999999997</v>
      </c>
      <c r="F435">
        <v>0.56000000000000005</v>
      </c>
      <c r="G435">
        <v>40.99</v>
      </c>
    </row>
    <row r="436" spans="1:7" x14ac:dyDescent="0.2">
      <c r="A436" s="6">
        <v>44092</v>
      </c>
      <c r="B436">
        <v>0</v>
      </c>
      <c r="C436" t="s">
        <v>67</v>
      </c>
      <c r="D436">
        <v>25.83</v>
      </c>
      <c r="E436">
        <v>39.07</v>
      </c>
      <c r="F436">
        <v>0.56000000000000005</v>
      </c>
      <c r="G436">
        <v>41.09</v>
      </c>
    </row>
    <row r="437" spans="1:7" x14ac:dyDescent="0.2">
      <c r="A437" s="6">
        <v>44095</v>
      </c>
      <c r="B437">
        <v>0</v>
      </c>
      <c r="C437" t="s">
        <v>67</v>
      </c>
      <c r="D437">
        <v>27.78</v>
      </c>
      <c r="E437">
        <v>42.89</v>
      </c>
      <c r="F437">
        <v>0.54</v>
      </c>
      <c r="G437">
        <v>39.26</v>
      </c>
    </row>
    <row r="438" spans="1:7" x14ac:dyDescent="0.2">
      <c r="A438" s="6">
        <v>44096</v>
      </c>
      <c r="B438">
        <v>0</v>
      </c>
      <c r="C438" t="s">
        <v>67</v>
      </c>
      <c r="D438">
        <v>26.86</v>
      </c>
      <c r="E438">
        <v>41.28</v>
      </c>
      <c r="F438">
        <v>0.55000000000000004</v>
      </c>
      <c r="G438">
        <v>39.549999999999997</v>
      </c>
    </row>
    <row r="439" spans="1:7" x14ac:dyDescent="0.2">
      <c r="A439" s="6">
        <v>44097</v>
      </c>
      <c r="B439">
        <v>0</v>
      </c>
      <c r="C439" t="s">
        <v>67</v>
      </c>
      <c r="D439">
        <v>28.58</v>
      </c>
      <c r="E439">
        <v>44.64</v>
      </c>
      <c r="F439">
        <v>0.54</v>
      </c>
      <c r="G439">
        <v>39.92</v>
      </c>
    </row>
    <row r="440" spans="1:7" x14ac:dyDescent="0.2">
      <c r="A440" s="6">
        <v>44098</v>
      </c>
      <c r="B440">
        <v>0</v>
      </c>
      <c r="C440" t="s">
        <v>67</v>
      </c>
      <c r="D440">
        <v>28.51</v>
      </c>
      <c r="E440">
        <v>42.88</v>
      </c>
      <c r="F440">
        <v>0.53</v>
      </c>
      <c r="G440">
        <v>40.11</v>
      </c>
    </row>
    <row r="441" spans="1:7" x14ac:dyDescent="0.2">
      <c r="A441" s="6">
        <v>44099</v>
      </c>
      <c r="B441">
        <v>0</v>
      </c>
      <c r="C441" t="s">
        <v>67</v>
      </c>
      <c r="D441">
        <v>26.38</v>
      </c>
      <c r="E441">
        <v>41.41</v>
      </c>
      <c r="F441">
        <v>0.54</v>
      </c>
      <c r="G441">
        <v>40.06</v>
      </c>
    </row>
    <row r="442" spans="1:7" x14ac:dyDescent="0.2">
      <c r="A442" s="6">
        <v>44102</v>
      </c>
      <c r="B442">
        <v>0</v>
      </c>
      <c r="C442" t="s">
        <v>67</v>
      </c>
      <c r="D442">
        <v>26.19</v>
      </c>
      <c r="E442">
        <v>40.64</v>
      </c>
      <c r="F442">
        <v>0.53</v>
      </c>
      <c r="G442">
        <v>40.47</v>
      </c>
    </row>
    <row r="443" spans="1:7" x14ac:dyDescent="0.2">
      <c r="A443" s="6">
        <v>44103</v>
      </c>
      <c r="B443">
        <v>0</v>
      </c>
      <c r="C443" t="s">
        <v>67</v>
      </c>
      <c r="D443">
        <v>26.27</v>
      </c>
      <c r="E443">
        <v>46.13</v>
      </c>
      <c r="F443">
        <v>0.55000000000000004</v>
      </c>
      <c r="G443">
        <v>39.03</v>
      </c>
    </row>
    <row r="444" spans="1:7" x14ac:dyDescent="0.2">
      <c r="A444" s="6">
        <v>44104</v>
      </c>
      <c r="B444">
        <v>0</v>
      </c>
      <c r="C444" t="s">
        <v>67</v>
      </c>
      <c r="D444">
        <v>26.37</v>
      </c>
      <c r="E444">
        <v>44</v>
      </c>
      <c r="F444">
        <v>0.56000000000000005</v>
      </c>
      <c r="G444">
        <v>40.049999999999997</v>
      </c>
    </row>
    <row r="445" spans="1:7" x14ac:dyDescent="0.2">
      <c r="A445" s="6">
        <v>44105</v>
      </c>
      <c r="B445">
        <v>0</v>
      </c>
      <c r="C445" t="s">
        <v>67</v>
      </c>
      <c r="D445">
        <v>26.7</v>
      </c>
      <c r="E445">
        <v>49.35</v>
      </c>
      <c r="F445">
        <v>0.54</v>
      </c>
      <c r="G445">
        <v>38.51</v>
      </c>
    </row>
    <row r="446" spans="1:7" x14ac:dyDescent="0.2">
      <c r="A446" s="6">
        <v>44106</v>
      </c>
      <c r="B446">
        <v>0</v>
      </c>
      <c r="C446" t="s">
        <v>67</v>
      </c>
      <c r="D446">
        <v>27.63</v>
      </c>
      <c r="E446">
        <v>55.51</v>
      </c>
      <c r="F446">
        <v>0.56999999999999995</v>
      </c>
      <c r="G446">
        <v>36.9</v>
      </c>
    </row>
    <row r="447" spans="1:7" x14ac:dyDescent="0.2">
      <c r="A447" s="6">
        <v>44109</v>
      </c>
      <c r="B447">
        <v>0</v>
      </c>
      <c r="C447" t="s">
        <v>67</v>
      </c>
      <c r="D447">
        <v>27.96</v>
      </c>
      <c r="E447">
        <v>49.44</v>
      </c>
      <c r="F447">
        <v>0.64</v>
      </c>
      <c r="G447">
        <v>39.119999999999997</v>
      </c>
    </row>
    <row r="448" spans="1:7" x14ac:dyDescent="0.2">
      <c r="A448" s="6">
        <v>44110</v>
      </c>
      <c r="B448">
        <v>0</v>
      </c>
      <c r="C448" t="s">
        <v>67</v>
      </c>
      <c r="D448">
        <v>29.48</v>
      </c>
      <c r="E448">
        <v>46.6</v>
      </c>
      <c r="F448">
        <v>0.62</v>
      </c>
      <c r="G448">
        <v>40.520000000000003</v>
      </c>
    </row>
    <row r="449" spans="1:7" x14ac:dyDescent="0.2">
      <c r="A449" s="6">
        <v>44111</v>
      </c>
      <c r="B449">
        <v>0</v>
      </c>
      <c r="C449" t="s">
        <v>67</v>
      </c>
      <c r="D449">
        <v>28.06</v>
      </c>
      <c r="E449">
        <v>45.5</v>
      </c>
      <c r="F449">
        <v>0.65</v>
      </c>
      <c r="G449">
        <v>39.82</v>
      </c>
    </row>
    <row r="450" spans="1:7" x14ac:dyDescent="0.2">
      <c r="A450" s="6">
        <v>44112</v>
      </c>
      <c r="B450">
        <v>0</v>
      </c>
      <c r="C450" t="s">
        <v>67</v>
      </c>
      <c r="D450">
        <v>26.36</v>
      </c>
      <c r="E450">
        <v>41.15</v>
      </c>
      <c r="F450">
        <v>0.65</v>
      </c>
      <c r="G450">
        <v>41.04</v>
      </c>
    </row>
    <row r="451" spans="1:7" x14ac:dyDescent="0.2">
      <c r="A451" s="6">
        <v>44113</v>
      </c>
      <c r="B451">
        <v>0</v>
      </c>
      <c r="C451" t="s">
        <v>67</v>
      </c>
      <c r="D451">
        <v>25</v>
      </c>
      <c r="E451">
        <v>42.38</v>
      </c>
      <c r="F451">
        <v>0.63</v>
      </c>
      <c r="G451">
        <v>40.44</v>
      </c>
    </row>
    <row r="452" spans="1:7" x14ac:dyDescent="0.2">
      <c r="A452" s="6">
        <v>44116</v>
      </c>
      <c r="B452">
        <v>0</v>
      </c>
      <c r="C452" t="s">
        <v>67</v>
      </c>
      <c r="D452">
        <v>25.07</v>
      </c>
      <c r="E452">
        <v>44.04</v>
      </c>
      <c r="G452">
        <v>39.22</v>
      </c>
    </row>
    <row r="453" spans="1:7" x14ac:dyDescent="0.2">
      <c r="A453" s="6">
        <v>44117</v>
      </c>
      <c r="B453">
        <v>0</v>
      </c>
      <c r="C453" t="s">
        <v>67</v>
      </c>
      <c r="D453">
        <v>26.07</v>
      </c>
      <c r="E453">
        <v>46.07</v>
      </c>
      <c r="F453">
        <v>0.57999999999999996</v>
      </c>
      <c r="G453">
        <v>40.03</v>
      </c>
    </row>
    <row r="454" spans="1:7" x14ac:dyDescent="0.2">
      <c r="A454" s="6">
        <v>44118</v>
      </c>
      <c r="B454">
        <v>0</v>
      </c>
      <c r="C454" t="s">
        <v>67</v>
      </c>
      <c r="D454">
        <v>26.4</v>
      </c>
      <c r="E454">
        <v>43.53</v>
      </c>
      <c r="F454">
        <v>0.59</v>
      </c>
      <c r="G454">
        <v>40.86</v>
      </c>
    </row>
    <row r="455" spans="1:7" x14ac:dyDescent="0.2">
      <c r="A455" s="6">
        <v>44119</v>
      </c>
      <c r="B455">
        <v>0</v>
      </c>
      <c r="C455" t="s">
        <v>67</v>
      </c>
      <c r="D455">
        <v>26.97</v>
      </c>
      <c r="E455">
        <v>43.83</v>
      </c>
      <c r="F455">
        <v>0.6</v>
      </c>
      <c r="G455">
        <v>40.840000000000003</v>
      </c>
    </row>
    <row r="456" spans="1:7" x14ac:dyDescent="0.2">
      <c r="A456" s="6">
        <v>44120</v>
      </c>
      <c r="B456">
        <v>0</v>
      </c>
      <c r="C456" t="s">
        <v>67</v>
      </c>
      <c r="D456">
        <v>27.41</v>
      </c>
      <c r="E456">
        <v>44.06</v>
      </c>
      <c r="F456">
        <v>0.62</v>
      </c>
      <c r="G456">
        <v>40.700000000000003</v>
      </c>
    </row>
    <row r="457" spans="1:7" x14ac:dyDescent="0.2">
      <c r="A457" s="6">
        <v>44123</v>
      </c>
      <c r="B457">
        <v>0</v>
      </c>
      <c r="C457" t="s">
        <v>67</v>
      </c>
      <c r="D457">
        <v>29.18</v>
      </c>
      <c r="E457">
        <v>43.35</v>
      </c>
      <c r="F457">
        <v>0.62</v>
      </c>
      <c r="G457">
        <v>40.69</v>
      </c>
    </row>
    <row r="458" spans="1:7" x14ac:dyDescent="0.2">
      <c r="A458" s="6">
        <v>44124</v>
      </c>
      <c r="B458">
        <v>0</v>
      </c>
      <c r="C458" t="s">
        <v>67</v>
      </c>
      <c r="D458">
        <v>29.35</v>
      </c>
      <c r="E458">
        <v>43.85</v>
      </c>
      <c r="F458">
        <v>0.67</v>
      </c>
      <c r="G458">
        <v>41.37</v>
      </c>
    </row>
    <row r="459" spans="1:7" x14ac:dyDescent="0.2">
      <c r="A459" s="6">
        <v>44125</v>
      </c>
      <c r="B459">
        <v>0</v>
      </c>
      <c r="C459" t="s">
        <v>67</v>
      </c>
      <c r="D459">
        <v>28.65</v>
      </c>
      <c r="E459">
        <v>47.58</v>
      </c>
      <c r="F459">
        <v>0.69</v>
      </c>
      <c r="G459">
        <v>39.880000000000003</v>
      </c>
    </row>
    <row r="460" spans="1:7" x14ac:dyDescent="0.2">
      <c r="A460" s="6">
        <v>44126</v>
      </c>
      <c r="B460">
        <v>0</v>
      </c>
      <c r="C460" t="s">
        <v>67</v>
      </c>
      <c r="D460">
        <v>28.11</v>
      </c>
      <c r="E460">
        <v>46.61</v>
      </c>
      <c r="F460">
        <v>0.71</v>
      </c>
      <c r="G460">
        <v>40.46</v>
      </c>
    </row>
    <row r="461" spans="1:7" x14ac:dyDescent="0.2">
      <c r="A461" s="6">
        <v>44127</v>
      </c>
      <c r="B461">
        <v>0</v>
      </c>
      <c r="C461" t="s">
        <v>67</v>
      </c>
      <c r="D461">
        <v>27.55</v>
      </c>
      <c r="E461">
        <v>46.32</v>
      </c>
      <c r="F461">
        <v>0.67</v>
      </c>
      <c r="G461">
        <v>39.729999999999997</v>
      </c>
    </row>
    <row r="462" spans="1:7" x14ac:dyDescent="0.2">
      <c r="A462" s="6">
        <v>44130</v>
      </c>
      <c r="B462">
        <v>0</v>
      </c>
      <c r="C462" t="s">
        <v>67</v>
      </c>
      <c r="D462">
        <v>32.46</v>
      </c>
      <c r="E462">
        <v>53.05</v>
      </c>
      <c r="F462">
        <v>0.65</v>
      </c>
      <c r="G462">
        <v>38.39</v>
      </c>
    </row>
    <row r="463" spans="1:7" x14ac:dyDescent="0.2">
      <c r="A463" s="6">
        <v>44131</v>
      </c>
      <c r="B463">
        <v>0</v>
      </c>
      <c r="C463" t="s">
        <v>67</v>
      </c>
      <c r="D463">
        <v>33.35</v>
      </c>
      <c r="E463">
        <v>50.22</v>
      </c>
      <c r="F463">
        <v>0.63</v>
      </c>
      <c r="G463">
        <v>39.340000000000003</v>
      </c>
    </row>
    <row r="464" spans="1:7" x14ac:dyDescent="0.2">
      <c r="A464" s="6">
        <v>44132</v>
      </c>
      <c r="B464">
        <v>0</v>
      </c>
      <c r="C464" t="s">
        <v>67</v>
      </c>
      <c r="D464">
        <v>40.28</v>
      </c>
      <c r="E464">
        <v>59.61</v>
      </c>
      <c r="F464">
        <v>0.63</v>
      </c>
      <c r="G464">
        <v>37.270000000000003</v>
      </c>
    </row>
    <row r="465" spans="1:7" x14ac:dyDescent="0.2">
      <c r="A465" s="6">
        <v>44133</v>
      </c>
      <c r="B465">
        <v>0</v>
      </c>
      <c r="C465" t="s">
        <v>67</v>
      </c>
      <c r="D465">
        <v>37.590000000000003</v>
      </c>
      <c r="E465">
        <v>63.38</v>
      </c>
      <c r="F465">
        <v>0.69</v>
      </c>
      <c r="G465">
        <v>35.94</v>
      </c>
    </row>
    <row r="466" spans="1:7" x14ac:dyDescent="0.2">
      <c r="A466" s="6">
        <v>44134</v>
      </c>
      <c r="B466">
        <v>0</v>
      </c>
      <c r="C466" t="s">
        <v>67</v>
      </c>
      <c r="D466">
        <v>38.020000000000003</v>
      </c>
      <c r="E466">
        <v>68.84</v>
      </c>
      <c r="F466">
        <v>0.74</v>
      </c>
      <c r="G466">
        <v>35.64</v>
      </c>
    </row>
    <row r="467" spans="1:7" x14ac:dyDescent="0.2">
      <c r="A467" s="6">
        <v>44137</v>
      </c>
      <c r="B467">
        <v>0</v>
      </c>
      <c r="C467" t="s">
        <v>67</v>
      </c>
      <c r="D467">
        <v>37.130000000000003</v>
      </c>
      <c r="E467">
        <v>66.73</v>
      </c>
      <c r="F467">
        <v>0.71</v>
      </c>
      <c r="G467">
        <v>36.6</v>
      </c>
    </row>
    <row r="468" spans="1:7" x14ac:dyDescent="0.2">
      <c r="A468" s="6">
        <v>44138</v>
      </c>
      <c r="B468">
        <v>0</v>
      </c>
      <c r="C468" t="s">
        <v>67</v>
      </c>
      <c r="D468">
        <v>35.549999999999997</v>
      </c>
      <c r="E468">
        <v>63.63</v>
      </c>
      <c r="F468">
        <v>0.73</v>
      </c>
      <c r="G468">
        <v>37.44</v>
      </c>
    </row>
    <row r="469" spans="1:7" x14ac:dyDescent="0.2">
      <c r="A469" s="6">
        <v>44139</v>
      </c>
      <c r="B469">
        <v>0</v>
      </c>
      <c r="C469" t="s">
        <v>67</v>
      </c>
      <c r="D469">
        <v>29.57</v>
      </c>
      <c r="E469">
        <v>54.53</v>
      </c>
      <c r="F469">
        <v>0.64</v>
      </c>
      <c r="G469">
        <v>38.97</v>
      </c>
    </row>
    <row r="470" spans="1:7" x14ac:dyDescent="0.2">
      <c r="A470" s="6">
        <v>44140</v>
      </c>
      <c r="B470">
        <v>0</v>
      </c>
      <c r="C470" t="s">
        <v>67</v>
      </c>
      <c r="D470">
        <v>27.58</v>
      </c>
      <c r="E470">
        <v>53.69</v>
      </c>
      <c r="F470">
        <v>0.65</v>
      </c>
      <c r="G470">
        <v>38.56</v>
      </c>
    </row>
    <row r="471" spans="1:7" x14ac:dyDescent="0.2">
      <c r="A471" s="6">
        <v>44141</v>
      </c>
      <c r="B471">
        <v>0</v>
      </c>
      <c r="C471" t="s">
        <v>67</v>
      </c>
      <c r="D471">
        <v>24.86</v>
      </c>
      <c r="E471">
        <v>55.75</v>
      </c>
      <c r="F471">
        <v>0.67</v>
      </c>
      <c r="G471">
        <v>36.97</v>
      </c>
    </row>
    <row r="472" spans="1:7" x14ac:dyDescent="0.2">
      <c r="A472" s="6">
        <v>44144</v>
      </c>
      <c r="B472">
        <v>0</v>
      </c>
      <c r="C472" t="s">
        <v>67</v>
      </c>
      <c r="D472">
        <v>25.75</v>
      </c>
      <c r="E472">
        <v>52.2</v>
      </c>
      <c r="F472">
        <v>0.79</v>
      </c>
      <c r="G472">
        <v>40.049999999999997</v>
      </c>
    </row>
    <row r="473" spans="1:7" x14ac:dyDescent="0.2">
      <c r="A473" s="6">
        <v>44145</v>
      </c>
      <c r="B473">
        <v>0</v>
      </c>
      <c r="C473" t="s">
        <v>67</v>
      </c>
      <c r="D473">
        <v>24.8</v>
      </c>
      <c r="E473">
        <v>49.64</v>
      </c>
      <c r="F473">
        <v>0.79</v>
      </c>
      <c r="G473">
        <v>41.18</v>
      </c>
    </row>
    <row r="474" spans="1:7" x14ac:dyDescent="0.2">
      <c r="A474" s="6">
        <v>44146</v>
      </c>
      <c r="B474">
        <v>0</v>
      </c>
      <c r="C474" t="s">
        <v>67</v>
      </c>
      <c r="D474">
        <v>23.45</v>
      </c>
      <c r="E474">
        <v>49.24</v>
      </c>
      <c r="G474">
        <v>41.23</v>
      </c>
    </row>
    <row r="475" spans="1:7" x14ac:dyDescent="0.2">
      <c r="A475" s="6">
        <v>44147</v>
      </c>
      <c r="B475">
        <v>0</v>
      </c>
      <c r="C475" t="s">
        <v>67</v>
      </c>
      <c r="D475">
        <v>25.35</v>
      </c>
      <c r="E475">
        <v>50.9</v>
      </c>
      <c r="F475">
        <v>0.71</v>
      </c>
      <c r="G475">
        <v>40.9</v>
      </c>
    </row>
    <row r="476" spans="1:7" x14ac:dyDescent="0.2">
      <c r="A476" s="6">
        <v>44148</v>
      </c>
      <c r="B476">
        <v>0</v>
      </c>
      <c r="C476" t="s">
        <v>67</v>
      </c>
      <c r="D476">
        <v>23.1</v>
      </c>
      <c r="E476">
        <v>48.24</v>
      </c>
      <c r="F476">
        <v>0.72</v>
      </c>
      <c r="G476">
        <v>39.93</v>
      </c>
    </row>
    <row r="477" spans="1:7" x14ac:dyDescent="0.2">
      <c r="A477" s="6">
        <v>44151</v>
      </c>
      <c r="B477">
        <v>0</v>
      </c>
      <c r="C477" t="s">
        <v>67</v>
      </c>
      <c r="D477">
        <v>22.45</v>
      </c>
      <c r="E477">
        <v>46.89</v>
      </c>
      <c r="F477">
        <v>0.72</v>
      </c>
      <c r="G477">
        <v>41.14</v>
      </c>
    </row>
    <row r="478" spans="1:7" x14ac:dyDescent="0.2">
      <c r="A478" s="6">
        <v>44152</v>
      </c>
      <c r="B478">
        <v>0</v>
      </c>
      <c r="C478" t="s">
        <v>67</v>
      </c>
      <c r="D478">
        <v>22.71</v>
      </c>
      <c r="E478">
        <v>45.08</v>
      </c>
      <c r="F478">
        <v>0.69</v>
      </c>
      <c r="G478">
        <v>41.24</v>
      </c>
    </row>
    <row r="479" spans="1:7" x14ac:dyDescent="0.2">
      <c r="A479" s="6">
        <v>44153</v>
      </c>
      <c r="B479">
        <v>0</v>
      </c>
      <c r="C479" t="s">
        <v>67</v>
      </c>
      <c r="D479">
        <v>23.84</v>
      </c>
      <c r="E479">
        <v>46.06</v>
      </c>
      <c r="F479">
        <v>0.72</v>
      </c>
      <c r="G479">
        <v>41.64</v>
      </c>
    </row>
    <row r="480" spans="1:7" x14ac:dyDescent="0.2">
      <c r="A480" s="6">
        <v>44154</v>
      </c>
      <c r="B480">
        <v>0</v>
      </c>
      <c r="C480" t="s">
        <v>67</v>
      </c>
      <c r="D480">
        <v>23.11</v>
      </c>
      <c r="E480">
        <v>46.34</v>
      </c>
      <c r="F480">
        <v>0.68</v>
      </c>
      <c r="G480">
        <v>41.57</v>
      </c>
    </row>
    <row r="481" spans="1:7" x14ac:dyDescent="0.2">
      <c r="A481" s="6">
        <v>44155</v>
      </c>
      <c r="B481">
        <v>0</v>
      </c>
      <c r="C481" t="s">
        <v>67</v>
      </c>
      <c r="D481">
        <v>23.7</v>
      </c>
      <c r="E481">
        <v>43.94</v>
      </c>
      <c r="F481">
        <v>0.67</v>
      </c>
      <c r="G481">
        <v>41.99</v>
      </c>
    </row>
    <row r="482" spans="1:7" x14ac:dyDescent="0.2">
      <c r="A482" s="6">
        <v>44158</v>
      </c>
      <c r="B482">
        <v>0</v>
      </c>
      <c r="C482" t="s">
        <v>67</v>
      </c>
      <c r="D482">
        <v>22.66</v>
      </c>
      <c r="E482">
        <v>42.79</v>
      </c>
      <c r="F482">
        <v>0.7</v>
      </c>
      <c r="G482">
        <v>42.91</v>
      </c>
    </row>
    <row r="483" spans="1:7" x14ac:dyDescent="0.2">
      <c r="A483" s="6">
        <v>44159</v>
      </c>
      <c r="B483">
        <v>0</v>
      </c>
      <c r="C483" t="s">
        <v>67</v>
      </c>
      <c r="D483">
        <v>21.64</v>
      </c>
      <c r="E483">
        <v>42.84</v>
      </c>
      <c r="F483">
        <v>0.72</v>
      </c>
      <c r="G483">
        <v>44.71</v>
      </c>
    </row>
    <row r="484" spans="1:7" x14ac:dyDescent="0.2">
      <c r="A484" s="6">
        <v>44160</v>
      </c>
      <c r="B484">
        <v>0</v>
      </c>
      <c r="C484" t="s">
        <v>67</v>
      </c>
      <c r="D484">
        <v>21.25</v>
      </c>
      <c r="E484">
        <v>43.56</v>
      </c>
      <c r="F484">
        <v>0.71</v>
      </c>
      <c r="G484">
        <v>45.58</v>
      </c>
    </row>
    <row r="485" spans="1:7" x14ac:dyDescent="0.2">
      <c r="A485" s="6">
        <v>44162</v>
      </c>
      <c r="B485">
        <v>0</v>
      </c>
      <c r="C485" t="s">
        <v>67</v>
      </c>
      <c r="D485">
        <v>20.84</v>
      </c>
      <c r="E485">
        <v>46.21</v>
      </c>
      <c r="F485">
        <v>0.68</v>
      </c>
    </row>
    <row r="486" spans="1:7" x14ac:dyDescent="0.2">
      <c r="A486" s="6">
        <v>44165</v>
      </c>
      <c r="B486">
        <v>0</v>
      </c>
      <c r="C486" t="s">
        <v>67</v>
      </c>
      <c r="D486">
        <v>20.57</v>
      </c>
      <c r="E486">
        <v>47.37</v>
      </c>
      <c r="F486">
        <v>0.68</v>
      </c>
      <c r="G486">
        <v>45.2</v>
      </c>
    </row>
    <row r="487" spans="1:7" x14ac:dyDescent="0.2">
      <c r="A487" s="6">
        <v>44166</v>
      </c>
      <c r="B487">
        <v>0</v>
      </c>
      <c r="C487" t="s">
        <v>67</v>
      </c>
      <c r="D487">
        <v>20.77</v>
      </c>
      <c r="E487">
        <v>47.81</v>
      </c>
      <c r="F487">
        <v>0.75</v>
      </c>
      <c r="G487">
        <v>44.54</v>
      </c>
    </row>
    <row r="488" spans="1:7" x14ac:dyDescent="0.2">
      <c r="A488" s="6">
        <v>44167</v>
      </c>
      <c r="B488">
        <v>0</v>
      </c>
      <c r="C488" t="s">
        <v>67</v>
      </c>
      <c r="D488">
        <v>21.17</v>
      </c>
      <c r="E488">
        <v>45.68</v>
      </c>
      <c r="F488">
        <v>0.79</v>
      </c>
      <c r="G488">
        <v>45.23</v>
      </c>
    </row>
    <row r="489" spans="1:7" x14ac:dyDescent="0.2">
      <c r="A489" s="6">
        <v>44168</v>
      </c>
      <c r="B489">
        <v>0</v>
      </c>
      <c r="C489" t="s">
        <v>67</v>
      </c>
      <c r="D489">
        <v>21.28</v>
      </c>
      <c r="E489">
        <v>40.950000000000003</v>
      </c>
      <c r="F489">
        <v>0.76</v>
      </c>
      <c r="G489">
        <v>45.65</v>
      </c>
    </row>
    <row r="490" spans="1:7" x14ac:dyDescent="0.2">
      <c r="A490" s="6">
        <v>44169</v>
      </c>
      <c r="B490">
        <v>0</v>
      </c>
      <c r="C490" t="s">
        <v>67</v>
      </c>
      <c r="D490">
        <v>20.79</v>
      </c>
      <c r="E490">
        <v>38.340000000000003</v>
      </c>
      <c r="F490">
        <v>0.81</v>
      </c>
      <c r="G490">
        <v>46.23</v>
      </c>
    </row>
    <row r="491" spans="1:7" x14ac:dyDescent="0.2">
      <c r="A491" s="6">
        <v>44172</v>
      </c>
      <c r="B491">
        <v>0</v>
      </c>
      <c r="C491" t="s">
        <v>67</v>
      </c>
      <c r="D491">
        <v>21.3</v>
      </c>
      <c r="E491">
        <v>37.68</v>
      </c>
      <c r="F491">
        <v>0.8</v>
      </c>
      <c r="G491">
        <v>45.72</v>
      </c>
    </row>
    <row r="492" spans="1:7" x14ac:dyDescent="0.2">
      <c r="A492" s="6">
        <v>44173</v>
      </c>
      <c r="B492">
        <v>0</v>
      </c>
      <c r="C492" t="s">
        <v>67</v>
      </c>
      <c r="D492">
        <v>20.68</v>
      </c>
      <c r="E492">
        <v>37.700000000000003</v>
      </c>
      <c r="F492">
        <v>0.78</v>
      </c>
      <c r="G492">
        <v>45.64</v>
      </c>
    </row>
    <row r="493" spans="1:7" x14ac:dyDescent="0.2">
      <c r="A493" s="6">
        <v>44174</v>
      </c>
      <c r="B493">
        <v>0</v>
      </c>
      <c r="C493" t="s">
        <v>67</v>
      </c>
      <c r="D493">
        <v>22.27</v>
      </c>
      <c r="E493">
        <v>39.520000000000003</v>
      </c>
      <c r="F493">
        <v>0.79</v>
      </c>
      <c r="G493">
        <v>45.48</v>
      </c>
    </row>
    <row r="494" spans="1:7" x14ac:dyDescent="0.2">
      <c r="A494" s="6">
        <v>44175</v>
      </c>
      <c r="B494">
        <v>0</v>
      </c>
      <c r="C494" t="s">
        <v>67</v>
      </c>
      <c r="D494">
        <v>22.52</v>
      </c>
      <c r="E494">
        <v>39.700000000000003</v>
      </c>
      <c r="F494">
        <v>0.78</v>
      </c>
      <c r="G494">
        <v>46.76</v>
      </c>
    </row>
    <row r="495" spans="1:7" x14ac:dyDescent="0.2">
      <c r="A495" s="6">
        <v>44176</v>
      </c>
      <c r="B495">
        <v>0</v>
      </c>
      <c r="C495" t="s">
        <v>67</v>
      </c>
      <c r="D495">
        <v>23.31</v>
      </c>
      <c r="E495">
        <v>39.51</v>
      </c>
      <c r="F495">
        <v>0.79</v>
      </c>
      <c r="G495">
        <v>46.59</v>
      </c>
    </row>
    <row r="496" spans="1:7" x14ac:dyDescent="0.2">
      <c r="A496" s="6">
        <v>44179</v>
      </c>
      <c r="B496">
        <v>0</v>
      </c>
      <c r="C496" t="s">
        <v>67</v>
      </c>
      <c r="D496">
        <v>24.72</v>
      </c>
      <c r="E496">
        <v>39.96</v>
      </c>
      <c r="F496">
        <v>0.77</v>
      </c>
      <c r="G496">
        <v>47.02</v>
      </c>
    </row>
    <row r="497" spans="1:7" x14ac:dyDescent="0.2">
      <c r="A497" s="6">
        <v>44180</v>
      </c>
      <c r="B497">
        <v>0</v>
      </c>
      <c r="C497" t="s">
        <v>67</v>
      </c>
      <c r="D497">
        <v>22.89</v>
      </c>
      <c r="E497">
        <v>39.340000000000003</v>
      </c>
      <c r="F497">
        <v>0.81</v>
      </c>
      <c r="G497">
        <v>47.58</v>
      </c>
    </row>
    <row r="498" spans="1:7" x14ac:dyDescent="0.2">
      <c r="A498" s="6">
        <v>44181</v>
      </c>
      <c r="B498">
        <v>0</v>
      </c>
      <c r="C498" t="s">
        <v>67</v>
      </c>
      <c r="D498">
        <v>22.5</v>
      </c>
      <c r="E498">
        <v>38.68</v>
      </c>
      <c r="F498">
        <v>0.79</v>
      </c>
      <c r="G498">
        <v>47.86</v>
      </c>
    </row>
    <row r="499" spans="1:7" x14ac:dyDescent="0.2">
      <c r="A499" s="6">
        <v>44182</v>
      </c>
      <c r="B499">
        <v>0</v>
      </c>
      <c r="C499" t="s">
        <v>67</v>
      </c>
      <c r="D499">
        <v>21.93</v>
      </c>
      <c r="E499">
        <v>36.86</v>
      </c>
      <c r="F499">
        <v>0.81</v>
      </c>
      <c r="G499">
        <v>48.34</v>
      </c>
    </row>
    <row r="500" spans="1:7" x14ac:dyDescent="0.2">
      <c r="A500" s="6">
        <v>44183</v>
      </c>
      <c r="B500">
        <v>0</v>
      </c>
      <c r="C500" t="s">
        <v>67</v>
      </c>
      <c r="D500">
        <v>21.57</v>
      </c>
      <c r="E500">
        <v>37.15</v>
      </c>
      <c r="F500">
        <v>0.82</v>
      </c>
      <c r="G500">
        <v>49.04</v>
      </c>
    </row>
    <row r="501" spans="1:7" x14ac:dyDescent="0.2">
      <c r="A501" s="6">
        <v>44186</v>
      </c>
      <c r="B501">
        <v>0</v>
      </c>
      <c r="C501" t="s">
        <v>67</v>
      </c>
      <c r="D501">
        <v>25.16</v>
      </c>
      <c r="E501">
        <v>41.56</v>
      </c>
      <c r="F501">
        <v>0.82</v>
      </c>
      <c r="G501">
        <v>47.79</v>
      </c>
    </row>
    <row r="502" spans="1:7" x14ac:dyDescent="0.2">
      <c r="A502" s="6">
        <v>44187</v>
      </c>
      <c r="B502">
        <v>0</v>
      </c>
      <c r="C502" t="s">
        <v>67</v>
      </c>
      <c r="D502">
        <v>24.23</v>
      </c>
      <c r="E502">
        <v>42.06</v>
      </c>
      <c r="F502">
        <v>0.8</v>
      </c>
      <c r="G502">
        <v>47.02</v>
      </c>
    </row>
    <row r="503" spans="1:7" x14ac:dyDescent="0.2">
      <c r="A503" s="6">
        <v>44188</v>
      </c>
      <c r="B503">
        <v>0</v>
      </c>
      <c r="C503" t="s">
        <v>67</v>
      </c>
      <c r="D503">
        <v>23.31</v>
      </c>
      <c r="E503">
        <v>39.89</v>
      </c>
      <c r="F503">
        <v>0.83</v>
      </c>
      <c r="G503">
        <v>47.94</v>
      </c>
    </row>
    <row r="504" spans="1:7" x14ac:dyDescent="0.2">
      <c r="A504" s="6">
        <v>44189</v>
      </c>
      <c r="B504">
        <v>0</v>
      </c>
      <c r="C504" t="s">
        <v>67</v>
      </c>
      <c r="D504">
        <v>21.53</v>
      </c>
      <c r="E504">
        <v>39.409999999999997</v>
      </c>
      <c r="F504">
        <v>0.81</v>
      </c>
      <c r="G504">
        <v>48.18</v>
      </c>
    </row>
    <row r="505" spans="1:7" x14ac:dyDescent="0.2">
      <c r="A505" s="6">
        <v>44193</v>
      </c>
      <c r="B505">
        <v>0</v>
      </c>
      <c r="C505" t="s">
        <v>67</v>
      </c>
      <c r="D505">
        <v>21.7</v>
      </c>
      <c r="E505">
        <v>39.67</v>
      </c>
      <c r="F505">
        <v>0.81</v>
      </c>
      <c r="G505">
        <v>47.5</v>
      </c>
    </row>
    <row r="506" spans="1:7" x14ac:dyDescent="0.2">
      <c r="A506" s="6">
        <v>44194</v>
      </c>
      <c r="B506">
        <v>0</v>
      </c>
      <c r="C506" t="s">
        <v>67</v>
      </c>
      <c r="D506">
        <v>23.08</v>
      </c>
      <c r="E506">
        <v>38.64</v>
      </c>
      <c r="F506">
        <v>0.82</v>
      </c>
      <c r="G506">
        <v>47.85</v>
      </c>
    </row>
    <row r="507" spans="1:7" x14ac:dyDescent="0.2">
      <c r="A507" s="6">
        <v>44195</v>
      </c>
      <c r="B507">
        <v>0</v>
      </c>
      <c r="C507" t="s">
        <v>67</v>
      </c>
      <c r="D507">
        <v>22.77</v>
      </c>
      <c r="E507">
        <v>38.01</v>
      </c>
      <c r="F507">
        <v>0.81</v>
      </c>
      <c r="G507">
        <v>48.24</v>
      </c>
    </row>
    <row r="508" spans="1:7" x14ac:dyDescent="0.2">
      <c r="A508" s="6">
        <v>44196</v>
      </c>
      <c r="B508">
        <v>0</v>
      </c>
      <c r="C508" t="s">
        <v>67</v>
      </c>
      <c r="D508">
        <v>22.75</v>
      </c>
      <c r="E508">
        <v>37.83</v>
      </c>
      <c r="F508">
        <v>0.8</v>
      </c>
      <c r="G508">
        <v>48.35</v>
      </c>
    </row>
    <row r="509" spans="1:7" x14ac:dyDescent="0.2">
      <c r="A509" s="6">
        <v>44200</v>
      </c>
      <c r="B509">
        <v>0</v>
      </c>
      <c r="C509" t="s">
        <v>67</v>
      </c>
      <c r="D509">
        <v>26.97</v>
      </c>
      <c r="E509">
        <v>42.12</v>
      </c>
      <c r="F509">
        <v>0.82</v>
      </c>
      <c r="G509">
        <v>47.47</v>
      </c>
    </row>
    <row r="510" spans="1:7" x14ac:dyDescent="0.2">
      <c r="A510" s="6">
        <v>44201</v>
      </c>
      <c r="B510">
        <v>0</v>
      </c>
      <c r="C510" t="s">
        <v>67</v>
      </c>
      <c r="D510">
        <v>25.34</v>
      </c>
      <c r="E510">
        <v>40.39</v>
      </c>
      <c r="F510">
        <v>0.83</v>
      </c>
      <c r="G510">
        <v>49.78</v>
      </c>
    </row>
    <row r="511" spans="1:7" x14ac:dyDescent="0.2">
      <c r="A511" s="6">
        <v>44202</v>
      </c>
      <c r="B511">
        <v>0</v>
      </c>
      <c r="C511" t="s">
        <v>67</v>
      </c>
      <c r="D511">
        <v>25.07</v>
      </c>
      <c r="E511">
        <v>39.31</v>
      </c>
      <c r="F511">
        <v>0.9</v>
      </c>
      <c r="G511">
        <v>50.45</v>
      </c>
    </row>
    <row r="512" spans="1:7" x14ac:dyDescent="0.2">
      <c r="A512" s="6">
        <v>44203</v>
      </c>
      <c r="B512">
        <v>0</v>
      </c>
      <c r="C512" t="s">
        <v>67</v>
      </c>
      <c r="D512">
        <v>22.37</v>
      </c>
      <c r="E512">
        <v>36.06</v>
      </c>
      <c r="F512">
        <v>0.94</v>
      </c>
      <c r="G512">
        <v>50.63</v>
      </c>
    </row>
    <row r="513" spans="1:7" x14ac:dyDescent="0.2">
      <c r="A513" s="6">
        <v>44204</v>
      </c>
      <c r="B513">
        <v>0</v>
      </c>
      <c r="C513" t="s">
        <v>67</v>
      </c>
      <c r="D513">
        <v>21.56</v>
      </c>
      <c r="E513">
        <v>36.65</v>
      </c>
      <c r="F513">
        <v>0.99</v>
      </c>
      <c r="G513">
        <v>52.14</v>
      </c>
    </row>
    <row r="514" spans="1:7" x14ac:dyDescent="0.2">
      <c r="A514" s="6">
        <v>44207</v>
      </c>
      <c r="B514">
        <v>0</v>
      </c>
      <c r="C514" t="s">
        <v>67</v>
      </c>
      <c r="D514">
        <v>24.08</v>
      </c>
      <c r="E514">
        <v>35.31</v>
      </c>
      <c r="F514">
        <v>1.01</v>
      </c>
      <c r="G514">
        <v>52.15</v>
      </c>
    </row>
    <row r="515" spans="1:7" x14ac:dyDescent="0.2">
      <c r="A515" s="6">
        <v>44208</v>
      </c>
      <c r="B515">
        <v>0</v>
      </c>
      <c r="C515" t="s">
        <v>67</v>
      </c>
      <c r="D515">
        <v>23.33</v>
      </c>
      <c r="E515">
        <v>33.85</v>
      </c>
      <c r="F515">
        <v>1.01</v>
      </c>
      <c r="G515">
        <v>53.08</v>
      </c>
    </row>
    <row r="516" spans="1:7" x14ac:dyDescent="0.2">
      <c r="A516" s="6">
        <v>44209</v>
      </c>
      <c r="B516">
        <v>0</v>
      </c>
      <c r="C516" t="s">
        <v>67</v>
      </c>
      <c r="D516">
        <v>22.21</v>
      </c>
      <c r="E516">
        <v>36.79</v>
      </c>
      <c r="F516">
        <v>0.96</v>
      </c>
      <c r="G516">
        <v>52.81</v>
      </c>
    </row>
    <row r="517" spans="1:7" x14ac:dyDescent="0.2">
      <c r="A517" s="6">
        <v>44210</v>
      </c>
      <c r="B517">
        <v>0</v>
      </c>
      <c r="C517" t="s">
        <v>67</v>
      </c>
      <c r="D517">
        <v>23.25</v>
      </c>
      <c r="E517">
        <v>37.950000000000003</v>
      </c>
      <c r="F517">
        <v>0.99</v>
      </c>
      <c r="G517">
        <v>53.47</v>
      </c>
    </row>
    <row r="518" spans="1:7" x14ac:dyDescent="0.2">
      <c r="A518" s="6">
        <v>44211</v>
      </c>
      <c r="B518">
        <v>0</v>
      </c>
      <c r="C518" t="s">
        <v>67</v>
      </c>
      <c r="D518">
        <v>24.34</v>
      </c>
      <c r="E518">
        <v>40.39</v>
      </c>
      <c r="F518">
        <v>0.98</v>
      </c>
      <c r="G518">
        <v>52.25</v>
      </c>
    </row>
    <row r="519" spans="1:7" x14ac:dyDescent="0.2">
      <c r="A519" s="6">
        <v>44215</v>
      </c>
      <c r="B519">
        <v>0</v>
      </c>
      <c r="C519" t="s">
        <v>67</v>
      </c>
      <c r="D519">
        <v>23.24</v>
      </c>
      <c r="E519">
        <v>35.369999999999997</v>
      </c>
      <c r="F519">
        <v>0.96</v>
      </c>
      <c r="G519">
        <v>52.87</v>
      </c>
    </row>
    <row r="520" spans="1:7" x14ac:dyDescent="0.2">
      <c r="A520" s="6">
        <v>44216</v>
      </c>
      <c r="B520">
        <v>0</v>
      </c>
      <c r="C520" t="s">
        <v>67</v>
      </c>
      <c r="D520">
        <v>21.58</v>
      </c>
      <c r="E520">
        <v>35.67</v>
      </c>
      <c r="F520">
        <v>0.97</v>
      </c>
      <c r="G520">
        <v>53.16</v>
      </c>
    </row>
    <row r="521" spans="1:7" x14ac:dyDescent="0.2">
      <c r="A521" s="6">
        <v>44217</v>
      </c>
      <c r="B521">
        <v>0</v>
      </c>
      <c r="C521" t="s">
        <v>67</v>
      </c>
      <c r="D521">
        <v>21.32</v>
      </c>
      <c r="E521">
        <v>35.049999999999997</v>
      </c>
      <c r="F521">
        <v>0.99</v>
      </c>
      <c r="G521">
        <v>53</v>
      </c>
    </row>
    <row r="522" spans="1:7" x14ac:dyDescent="0.2">
      <c r="A522" s="6">
        <v>44218</v>
      </c>
      <c r="B522">
        <v>0</v>
      </c>
      <c r="C522" t="s">
        <v>67</v>
      </c>
      <c r="D522">
        <v>21.91</v>
      </c>
      <c r="E522">
        <v>36.25</v>
      </c>
      <c r="F522">
        <v>0.97</v>
      </c>
      <c r="G522">
        <v>52.28</v>
      </c>
    </row>
    <row r="523" spans="1:7" x14ac:dyDescent="0.2">
      <c r="A523" s="6">
        <v>44221</v>
      </c>
      <c r="B523">
        <v>0</v>
      </c>
      <c r="C523" t="s">
        <v>67</v>
      </c>
      <c r="D523">
        <v>23.19</v>
      </c>
      <c r="E523">
        <v>38.020000000000003</v>
      </c>
      <c r="F523">
        <v>0.92</v>
      </c>
      <c r="G523">
        <v>52.78</v>
      </c>
    </row>
    <row r="524" spans="1:7" x14ac:dyDescent="0.2">
      <c r="A524" s="6">
        <v>44222</v>
      </c>
      <c r="B524">
        <v>0</v>
      </c>
      <c r="C524" t="s">
        <v>67</v>
      </c>
      <c r="D524">
        <v>23.02</v>
      </c>
      <c r="E524">
        <v>37.130000000000003</v>
      </c>
      <c r="F524">
        <v>0.94</v>
      </c>
      <c r="G524">
        <v>52.61</v>
      </c>
    </row>
    <row r="525" spans="1:7" x14ac:dyDescent="0.2">
      <c r="A525" s="6">
        <v>44223</v>
      </c>
      <c r="B525">
        <v>0</v>
      </c>
      <c r="C525" t="s">
        <v>67</v>
      </c>
      <c r="D525">
        <v>37.21</v>
      </c>
      <c r="E525">
        <v>40.21</v>
      </c>
      <c r="F525">
        <v>0.92</v>
      </c>
      <c r="G525">
        <v>52.81</v>
      </c>
    </row>
    <row r="526" spans="1:7" x14ac:dyDescent="0.2">
      <c r="A526" s="6">
        <v>44224</v>
      </c>
      <c r="B526">
        <v>0</v>
      </c>
      <c r="C526" t="s">
        <v>67</v>
      </c>
      <c r="D526">
        <v>30.21</v>
      </c>
      <c r="E526">
        <v>40.450000000000003</v>
      </c>
      <c r="F526">
        <v>0.95</v>
      </c>
      <c r="G526">
        <v>52.26</v>
      </c>
    </row>
    <row r="527" spans="1:7" x14ac:dyDescent="0.2">
      <c r="A527" s="6">
        <v>44225</v>
      </c>
      <c r="B527">
        <v>0</v>
      </c>
      <c r="C527" t="s">
        <v>67</v>
      </c>
      <c r="D527">
        <v>33.090000000000003</v>
      </c>
      <c r="E527">
        <v>40.200000000000003</v>
      </c>
      <c r="F527">
        <v>1</v>
      </c>
      <c r="G527">
        <v>52.16</v>
      </c>
    </row>
    <row r="528" spans="1:7" x14ac:dyDescent="0.2">
      <c r="A528" s="6">
        <v>44228</v>
      </c>
      <c r="B528">
        <v>0</v>
      </c>
      <c r="C528" t="s">
        <v>67</v>
      </c>
      <c r="D528">
        <v>30.24</v>
      </c>
      <c r="E528">
        <v>39.159999999999997</v>
      </c>
      <c r="F528">
        <v>0.98</v>
      </c>
      <c r="G528">
        <v>53.55</v>
      </c>
    </row>
    <row r="529" spans="1:7" x14ac:dyDescent="0.2">
      <c r="A529" s="6">
        <v>44229</v>
      </c>
      <c r="B529">
        <v>0</v>
      </c>
      <c r="C529" t="s">
        <v>67</v>
      </c>
      <c r="D529">
        <v>25.56</v>
      </c>
      <c r="E529">
        <v>38.619999999999997</v>
      </c>
      <c r="F529">
        <v>1.01</v>
      </c>
      <c r="G529">
        <v>54.77</v>
      </c>
    </row>
    <row r="530" spans="1:7" x14ac:dyDescent="0.2">
      <c r="A530" s="6">
        <v>44230</v>
      </c>
      <c r="B530">
        <v>0</v>
      </c>
      <c r="C530" t="s">
        <v>67</v>
      </c>
      <c r="D530">
        <v>22.91</v>
      </c>
      <c r="E530">
        <v>37.11</v>
      </c>
      <c r="F530">
        <v>1.04</v>
      </c>
      <c r="G530">
        <v>55.67</v>
      </c>
    </row>
    <row r="531" spans="1:7" x14ac:dyDescent="0.2">
      <c r="A531" s="6">
        <v>44231</v>
      </c>
      <c r="B531">
        <v>0</v>
      </c>
      <c r="C531" t="s">
        <v>67</v>
      </c>
      <c r="D531">
        <v>21.77</v>
      </c>
      <c r="E531">
        <v>35.369999999999997</v>
      </c>
      <c r="F531">
        <v>1.04</v>
      </c>
      <c r="G531">
        <v>56.19</v>
      </c>
    </row>
    <row r="532" spans="1:7" x14ac:dyDescent="0.2">
      <c r="A532" s="6">
        <v>44232</v>
      </c>
      <c r="B532">
        <v>0</v>
      </c>
      <c r="C532" t="s">
        <v>67</v>
      </c>
      <c r="D532">
        <v>20.87</v>
      </c>
      <c r="E532">
        <v>34.94</v>
      </c>
      <c r="F532">
        <v>1.1000000000000001</v>
      </c>
      <c r="G532">
        <v>56.8</v>
      </c>
    </row>
    <row r="533" spans="1:7" x14ac:dyDescent="0.2">
      <c r="A533" s="6">
        <v>44235</v>
      </c>
      <c r="B533">
        <v>0</v>
      </c>
      <c r="C533" t="s">
        <v>67</v>
      </c>
      <c r="D533">
        <v>21.24</v>
      </c>
      <c r="E533">
        <v>34.479999999999997</v>
      </c>
      <c r="F533">
        <v>1.08</v>
      </c>
      <c r="G533">
        <v>57.95</v>
      </c>
    </row>
    <row r="534" spans="1:7" x14ac:dyDescent="0.2">
      <c r="A534" s="6">
        <v>44236</v>
      </c>
      <c r="B534">
        <v>0</v>
      </c>
      <c r="C534" t="s">
        <v>67</v>
      </c>
      <c r="D534">
        <v>21.63</v>
      </c>
      <c r="E534">
        <v>33.54</v>
      </c>
      <c r="F534">
        <v>1.07</v>
      </c>
      <c r="G534">
        <v>58.34</v>
      </c>
    </row>
    <row r="535" spans="1:7" x14ac:dyDescent="0.2">
      <c r="A535" s="6">
        <v>44237</v>
      </c>
      <c r="B535">
        <v>0</v>
      </c>
      <c r="C535" t="s">
        <v>67</v>
      </c>
      <c r="D535">
        <v>21.99</v>
      </c>
      <c r="E535">
        <v>33.770000000000003</v>
      </c>
      <c r="F535">
        <v>1.04</v>
      </c>
      <c r="G535">
        <v>58.69</v>
      </c>
    </row>
    <row r="536" spans="1:7" x14ac:dyDescent="0.2">
      <c r="A536" s="6">
        <v>44238</v>
      </c>
      <c r="B536">
        <v>0</v>
      </c>
      <c r="C536" t="s">
        <v>67</v>
      </c>
      <c r="D536">
        <v>21.25</v>
      </c>
      <c r="E536">
        <v>34.33</v>
      </c>
      <c r="F536">
        <v>1.05</v>
      </c>
      <c r="G536">
        <v>58.22</v>
      </c>
    </row>
    <row r="537" spans="1:7" x14ac:dyDescent="0.2">
      <c r="A537" s="6">
        <v>44239</v>
      </c>
      <c r="B537">
        <v>0</v>
      </c>
      <c r="C537" t="s">
        <v>67</v>
      </c>
      <c r="D537">
        <v>19.97</v>
      </c>
      <c r="E537">
        <v>34.25</v>
      </c>
      <c r="F537">
        <v>1.0900000000000001</v>
      </c>
      <c r="G537">
        <v>59.5</v>
      </c>
    </row>
    <row r="538" spans="1:7" x14ac:dyDescent="0.2">
      <c r="A538" s="6">
        <v>44243</v>
      </c>
      <c r="B538">
        <v>0</v>
      </c>
      <c r="C538" t="s">
        <v>67</v>
      </c>
      <c r="D538">
        <v>21.46</v>
      </c>
      <c r="E538">
        <v>35.130000000000003</v>
      </c>
      <c r="F538">
        <v>1.17</v>
      </c>
      <c r="G538">
        <v>60.07</v>
      </c>
    </row>
    <row r="539" spans="1:7" x14ac:dyDescent="0.2">
      <c r="A539" s="6">
        <v>44244</v>
      </c>
      <c r="B539">
        <v>0</v>
      </c>
      <c r="C539" t="s">
        <v>67</v>
      </c>
      <c r="D539">
        <v>21.5</v>
      </c>
      <c r="E539">
        <v>36.9</v>
      </c>
      <c r="F539">
        <v>1.18</v>
      </c>
      <c r="G539">
        <v>61.09</v>
      </c>
    </row>
    <row r="540" spans="1:7" x14ac:dyDescent="0.2">
      <c r="A540" s="6">
        <v>44245</v>
      </c>
      <c r="B540">
        <v>0</v>
      </c>
      <c r="C540" t="s">
        <v>67</v>
      </c>
      <c r="D540">
        <v>22.49</v>
      </c>
      <c r="E540">
        <v>37.9</v>
      </c>
      <c r="F540">
        <v>1.18</v>
      </c>
      <c r="G540">
        <v>60.4</v>
      </c>
    </row>
    <row r="541" spans="1:7" x14ac:dyDescent="0.2">
      <c r="A541" s="6">
        <v>44246</v>
      </c>
      <c r="B541">
        <v>0</v>
      </c>
      <c r="C541" t="s">
        <v>67</v>
      </c>
      <c r="D541">
        <v>22.05</v>
      </c>
      <c r="E541">
        <v>37.76</v>
      </c>
      <c r="F541">
        <v>1.23</v>
      </c>
      <c r="G541">
        <v>59.12</v>
      </c>
    </row>
    <row r="542" spans="1:7" x14ac:dyDescent="0.2">
      <c r="A542" s="6">
        <v>44249</v>
      </c>
      <c r="B542">
        <v>0</v>
      </c>
      <c r="C542" t="s">
        <v>67</v>
      </c>
      <c r="D542">
        <v>23.45</v>
      </c>
      <c r="E542">
        <v>38.57</v>
      </c>
      <c r="F542">
        <v>1.26</v>
      </c>
      <c r="G542">
        <v>61.67</v>
      </c>
    </row>
    <row r="543" spans="1:7" x14ac:dyDescent="0.2">
      <c r="A543" s="6">
        <v>44250</v>
      </c>
      <c r="B543">
        <v>0</v>
      </c>
      <c r="C543" t="s">
        <v>67</v>
      </c>
      <c r="D543">
        <v>23.11</v>
      </c>
      <c r="E543">
        <v>39.75</v>
      </c>
      <c r="F543">
        <v>1.26</v>
      </c>
      <c r="G543">
        <v>61.66</v>
      </c>
    </row>
    <row r="544" spans="1:7" x14ac:dyDescent="0.2">
      <c r="A544" s="6">
        <v>44251</v>
      </c>
      <c r="B544">
        <v>0</v>
      </c>
      <c r="C544" t="s">
        <v>67</v>
      </c>
      <c r="D544">
        <v>21.34</v>
      </c>
      <c r="E544">
        <v>39.58</v>
      </c>
      <c r="F544">
        <v>1.26</v>
      </c>
      <c r="G544">
        <v>63.21</v>
      </c>
    </row>
    <row r="545" spans="1:7" x14ac:dyDescent="0.2">
      <c r="A545" s="6">
        <v>44252</v>
      </c>
      <c r="B545">
        <v>0</v>
      </c>
      <c r="C545" t="s">
        <v>67</v>
      </c>
      <c r="D545">
        <v>28.89</v>
      </c>
      <c r="E545">
        <v>40.58</v>
      </c>
      <c r="F545">
        <v>1.37</v>
      </c>
      <c r="G545">
        <v>63.43</v>
      </c>
    </row>
    <row r="546" spans="1:7" x14ac:dyDescent="0.2">
      <c r="A546" s="6">
        <v>44253</v>
      </c>
      <c r="B546">
        <v>0</v>
      </c>
      <c r="C546" t="s">
        <v>67</v>
      </c>
      <c r="D546">
        <v>27.95</v>
      </c>
      <c r="E546">
        <v>42.49</v>
      </c>
      <c r="F546">
        <v>1.3</v>
      </c>
      <c r="G546">
        <v>61.55</v>
      </c>
    </row>
    <row r="547" spans="1:7" x14ac:dyDescent="0.2">
      <c r="A547" s="6">
        <v>44256</v>
      </c>
      <c r="B547">
        <v>0</v>
      </c>
      <c r="C547" t="s">
        <v>67</v>
      </c>
      <c r="D547">
        <v>23.35</v>
      </c>
      <c r="E547">
        <v>42.56</v>
      </c>
      <c r="F547">
        <v>1.32</v>
      </c>
      <c r="G547">
        <v>60.54</v>
      </c>
    </row>
    <row r="548" spans="1:7" x14ac:dyDescent="0.2">
      <c r="A548" s="6">
        <v>44257</v>
      </c>
      <c r="B548">
        <v>0</v>
      </c>
      <c r="C548" t="s">
        <v>67</v>
      </c>
      <c r="D548">
        <v>24.1</v>
      </c>
      <c r="E548">
        <v>40.96</v>
      </c>
      <c r="F548">
        <v>1.29</v>
      </c>
      <c r="G548">
        <v>59.7</v>
      </c>
    </row>
    <row r="549" spans="1:7" x14ac:dyDescent="0.2">
      <c r="A549" s="6">
        <v>44258</v>
      </c>
      <c r="B549">
        <v>0</v>
      </c>
      <c r="C549" t="s">
        <v>67</v>
      </c>
      <c r="D549">
        <v>26.67</v>
      </c>
      <c r="E549">
        <v>39.83</v>
      </c>
      <c r="F549">
        <v>1.33</v>
      </c>
      <c r="G549">
        <v>61.33</v>
      </c>
    </row>
    <row r="550" spans="1:7" x14ac:dyDescent="0.2">
      <c r="A550" s="6">
        <v>44259</v>
      </c>
      <c r="B550">
        <v>0</v>
      </c>
      <c r="C550" t="s">
        <v>67</v>
      </c>
      <c r="D550">
        <v>28.57</v>
      </c>
      <c r="E550">
        <v>37.270000000000003</v>
      </c>
      <c r="F550">
        <v>1.4</v>
      </c>
      <c r="G550">
        <v>63.81</v>
      </c>
    </row>
    <row r="551" spans="1:7" x14ac:dyDescent="0.2">
      <c r="A551" s="6">
        <v>44260</v>
      </c>
      <c r="B551">
        <v>0</v>
      </c>
      <c r="C551" t="s">
        <v>67</v>
      </c>
      <c r="D551">
        <v>24.66</v>
      </c>
      <c r="E551">
        <v>36.61</v>
      </c>
      <c r="F551">
        <v>1.42</v>
      </c>
      <c r="G551">
        <v>66.08</v>
      </c>
    </row>
    <row r="552" spans="1:7" x14ac:dyDescent="0.2">
      <c r="A552" s="6">
        <v>44263</v>
      </c>
      <c r="B552">
        <v>0</v>
      </c>
      <c r="C552" t="s">
        <v>67</v>
      </c>
      <c r="D552">
        <v>25.47</v>
      </c>
      <c r="E552">
        <v>38.89</v>
      </c>
      <c r="F552">
        <v>1.42</v>
      </c>
      <c r="G552">
        <v>65.03</v>
      </c>
    </row>
    <row r="553" spans="1:7" x14ac:dyDescent="0.2">
      <c r="A553" s="6">
        <v>44264</v>
      </c>
      <c r="B553">
        <v>0</v>
      </c>
      <c r="C553" t="s">
        <v>67</v>
      </c>
      <c r="D553">
        <v>24.03</v>
      </c>
      <c r="E553">
        <v>37.97</v>
      </c>
      <c r="F553">
        <v>1.38</v>
      </c>
      <c r="G553">
        <v>64.02</v>
      </c>
    </row>
    <row r="554" spans="1:7" x14ac:dyDescent="0.2">
      <c r="A554" s="6">
        <v>44265</v>
      </c>
      <c r="B554">
        <v>0</v>
      </c>
      <c r="C554" t="s">
        <v>67</v>
      </c>
      <c r="D554">
        <v>22.56</v>
      </c>
      <c r="E554">
        <v>37.56</v>
      </c>
      <c r="F554">
        <v>1.37</v>
      </c>
      <c r="G554">
        <v>64.45</v>
      </c>
    </row>
    <row r="555" spans="1:7" x14ac:dyDescent="0.2">
      <c r="A555" s="6">
        <v>44266</v>
      </c>
      <c r="B555">
        <v>0</v>
      </c>
      <c r="C555" t="s">
        <v>67</v>
      </c>
      <c r="D555">
        <v>21.91</v>
      </c>
      <c r="E555">
        <v>37.86</v>
      </c>
      <c r="F555">
        <v>1.4</v>
      </c>
      <c r="G555">
        <v>66.02</v>
      </c>
    </row>
    <row r="556" spans="1:7" x14ac:dyDescent="0.2">
      <c r="A556" s="6">
        <v>44267</v>
      </c>
      <c r="B556">
        <v>0</v>
      </c>
      <c r="C556" t="s">
        <v>67</v>
      </c>
      <c r="D556">
        <v>20.69</v>
      </c>
      <c r="E556">
        <v>37.51</v>
      </c>
      <c r="F556">
        <v>1.5</v>
      </c>
      <c r="G556">
        <v>65.59</v>
      </c>
    </row>
    <row r="557" spans="1:7" x14ac:dyDescent="0.2">
      <c r="A557" s="6">
        <v>44270</v>
      </c>
      <c r="B557">
        <v>0</v>
      </c>
      <c r="C557" t="s">
        <v>67</v>
      </c>
      <c r="D557">
        <v>20.03</v>
      </c>
      <c r="E557">
        <v>39.380000000000003</v>
      </c>
      <c r="F557">
        <v>1.48</v>
      </c>
      <c r="G557">
        <v>65.36</v>
      </c>
    </row>
    <row r="558" spans="1:7" x14ac:dyDescent="0.2">
      <c r="A558" s="6">
        <v>44271</v>
      </c>
      <c r="B558">
        <v>0</v>
      </c>
      <c r="C558" t="s">
        <v>67</v>
      </c>
      <c r="D558">
        <v>19.79</v>
      </c>
      <c r="E558">
        <v>39.1</v>
      </c>
      <c r="F558">
        <v>1.47</v>
      </c>
      <c r="G558">
        <v>64.819999999999993</v>
      </c>
    </row>
    <row r="559" spans="1:7" x14ac:dyDescent="0.2">
      <c r="A559" s="6">
        <v>44272</v>
      </c>
      <c r="B559">
        <v>0</v>
      </c>
      <c r="C559" t="s">
        <v>67</v>
      </c>
      <c r="D559">
        <v>19.23</v>
      </c>
      <c r="E559">
        <v>37.4</v>
      </c>
      <c r="F559">
        <v>1.5</v>
      </c>
      <c r="G559">
        <v>64.55</v>
      </c>
    </row>
    <row r="560" spans="1:7" x14ac:dyDescent="0.2">
      <c r="A560" s="6">
        <v>44273</v>
      </c>
      <c r="B560">
        <v>0</v>
      </c>
      <c r="C560" t="s">
        <v>67</v>
      </c>
      <c r="D560">
        <v>21.58</v>
      </c>
      <c r="E560">
        <v>48.44</v>
      </c>
      <c r="F560">
        <v>1.55</v>
      </c>
      <c r="G560">
        <v>59.95</v>
      </c>
    </row>
    <row r="561" spans="1:7" x14ac:dyDescent="0.2">
      <c r="A561" s="6">
        <v>44274</v>
      </c>
      <c r="B561">
        <v>0</v>
      </c>
      <c r="C561" t="s">
        <v>67</v>
      </c>
      <c r="D561">
        <v>20.95</v>
      </c>
      <c r="E561">
        <v>44.38</v>
      </c>
      <c r="F561">
        <v>1.58</v>
      </c>
      <c r="G561">
        <v>61.43</v>
      </c>
    </row>
    <row r="562" spans="1:7" x14ac:dyDescent="0.2">
      <c r="A562" s="6">
        <v>44277</v>
      </c>
      <c r="B562">
        <v>0</v>
      </c>
      <c r="C562" t="s">
        <v>67</v>
      </c>
      <c r="D562">
        <v>18.88</v>
      </c>
      <c r="E562">
        <v>40.28</v>
      </c>
      <c r="F562">
        <v>1.54</v>
      </c>
      <c r="G562">
        <v>61.48</v>
      </c>
    </row>
    <row r="563" spans="1:7" x14ac:dyDescent="0.2">
      <c r="A563" s="6">
        <v>44278</v>
      </c>
      <c r="B563">
        <v>0</v>
      </c>
      <c r="C563" t="s">
        <v>67</v>
      </c>
      <c r="D563">
        <v>20.3</v>
      </c>
      <c r="E563">
        <v>48.62</v>
      </c>
      <c r="F563">
        <v>1.48</v>
      </c>
      <c r="G563">
        <v>57.75</v>
      </c>
    </row>
    <row r="564" spans="1:7" x14ac:dyDescent="0.2">
      <c r="A564" s="6">
        <v>44279</v>
      </c>
      <c r="B564">
        <v>0</v>
      </c>
      <c r="C564" t="s">
        <v>67</v>
      </c>
      <c r="D564">
        <v>21.2</v>
      </c>
      <c r="E564">
        <v>64.91</v>
      </c>
      <c r="F564">
        <v>1.48</v>
      </c>
      <c r="G564">
        <v>61.12</v>
      </c>
    </row>
    <row r="565" spans="1:7" x14ac:dyDescent="0.2">
      <c r="A565" s="6">
        <v>44280</v>
      </c>
      <c r="B565">
        <v>0</v>
      </c>
      <c r="C565" t="s">
        <v>67</v>
      </c>
      <c r="D565">
        <v>19.809999999999999</v>
      </c>
      <c r="E565">
        <v>49.88</v>
      </c>
      <c r="F565">
        <v>1.49</v>
      </c>
      <c r="G565">
        <v>58.47</v>
      </c>
    </row>
    <row r="566" spans="1:7" x14ac:dyDescent="0.2">
      <c r="A566" s="6">
        <v>44281</v>
      </c>
      <c r="B566">
        <v>0</v>
      </c>
      <c r="C566" t="s">
        <v>67</v>
      </c>
      <c r="D566">
        <v>18.86</v>
      </c>
      <c r="E566">
        <v>44.93</v>
      </c>
      <c r="F566">
        <v>1.53</v>
      </c>
      <c r="G566">
        <v>60.93</v>
      </c>
    </row>
    <row r="567" spans="1:7" x14ac:dyDescent="0.2">
      <c r="A567" s="6">
        <v>44284</v>
      </c>
      <c r="B567">
        <v>0</v>
      </c>
      <c r="C567" t="s">
        <v>67</v>
      </c>
      <c r="D567">
        <v>20.74</v>
      </c>
      <c r="E567">
        <v>44.16</v>
      </c>
      <c r="F567">
        <v>1.59</v>
      </c>
      <c r="G567">
        <v>61.49</v>
      </c>
    </row>
    <row r="568" spans="1:7" x14ac:dyDescent="0.2">
      <c r="A568" s="6">
        <v>44285</v>
      </c>
      <c r="B568">
        <v>0</v>
      </c>
      <c r="C568" t="s">
        <v>67</v>
      </c>
      <c r="D568">
        <v>19.61</v>
      </c>
      <c r="E568">
        <v>41.46</v>
      </c>
      <c r="F568">
        <v>1.57</v>
      </c>
      <c r="G568">
        <v>60.55</v>
      </c>
    </row>
    <row r="569" spans="1:7" x14ac:dyDescent="0.2">
      <c r="A569" s="6">
        <v>44286</v>
      </c>
      <c r="B569">
        <v>0</v>
      </c>
      <c r="C569" t="s">
        <v>67</v>
      </c>
      <c r="D569">
        <v>19.399999999999999</v>
      </c>
      <c r="E569">
        <v>45.65</v>
      </c>
      <c r="F569">
        <v>1.58</v>
      </c>
      <c r="G569">
        <v>59.19</v>
      </c>
    </row>
    <row r="570" spans="1:7" x14ac:dyDescent="0.2">
      <c r="A570" s="6">
        <v>44287</v>
      </c>
      <c r="B570">
        <v>0</v>
      </c>
      <c r="C570" t="s">
        <v>67</v>
      </c>
      <c r="D570">
        <v>17.329999999999998</v>
      </c>
      <c r="E570">
        <v>40.15</v>
      </c>
      <c r="F570">
        <v>1.52</v>
      </c>
      <c r="G570">
        <v>61.41</v>
      </c>
    </row>
    <row r="571" spans="1:7" x14ac:dyDescent="0.2">
      <c r="A571" s="6">
        <v>44291</v>
      </c>
      <c r="B571">
        <v>0</v>
      </c>
      <c r="C571" t="s">
        <v>67</v>
      </c>
      <c r="D571">
        <v>17.91</v>
      </c>
      <c r="E571">
        <v>42</v>
      </c>
      <c r="F571">
        <v>1.56</v>
      </c>
      <c r="G571">
        <v>58.73</v>
      </c>
    </row>
    <row r="572" spans="1:7" x14ac:dyDescent="0.2">
      <c r="A572" s="6">
        <v>44292</v>
      </c>
      <c r="B572">
        <v>0</v>
      </c>
      <c r="C572" t="s">
        <v>67</v>
      </c>
      <c r="D572">
        <v>18.12</v>
      </c>
      <c r="E572">
        <v>42.41</v>
      </c>
      <c r="F572">
        <v>1.51</v>
      </c>
      <c r="G572">
        <v>59.34</v>
      </c>
    </row>
    <row r="573" spans="1:7" x14ac:dyDescent="0.2">
      <c r="A573" s="6">
        <v>44293</v>
      </c>
      <c r="B573">
        <v>0</v>
      </c>
      <c r="C573" t="s">
        <v>67</v>
      </c>
      <c r="D573">
        <v>17.16</v>
      </c>
      <c r="E573">
        <v>41.27</v>
      </c>
      <c r="F573">
        <v>1.52</v>
      </c>
      <c r="G573">
        <v>59.77</v>
      </c>
    </row>
    <row r="574" spans="1:7" x14ac:dyDescent="0.2">
      <c r="A574" s="6">
        <v>44294</v>
      </c>
      <c r="B574">
        <v>0</v>
      </c>
      <c r="C574" t="s">
        <v>67</v>
      </c>
      <c r="D574">
        <v>16.95</v>
      </c>
      <c r="E574">
        <v>40.700000000000003</v>
      </c>
      <c r="F574">
        <v>1.5</v>
      </c>
      <c r="G574">
        <v>59.61</v>
      </c>
    </row>
    <row r="575" spans="1:7" x14ac:dyDescent="0.2">
      <c r="A575" s="6">
        <v>44295</v>
      </c>
      <c r="B575">
        <v>0</v>
      </c>
      <c r="C575" t="s">
        <v>67</v>
      </c>
      <c r="D575">
        <v>16.690000000000001</v>
      </c>
      <c r="E575">
        <v>39.19</v>
      </c>
      <c r="F575">
        <v>1.51</v>
      </c>
      <c r="G575">
        <v>59.29</v>
      </c>
    </row>
    <row r="576" spans="1:7" x14ac:dyDescent="0.2">
      <c r="A576" s="6">
        <v>44298</v>
      </c>
      <c r="B576">
        <v>0</v>
      </c>
      <c r="C576" t="s">
        <v>67</v>
      </c>
      <c r="D576">
        <v>16.91</v>
      </c>
      <c r="E576">
        <v>37.04</v>
      </c>
      <c r="F576">
        <v>1.51</v>
      </c>
      <c r="G576">
        <v>59.7</v>
      </c>
    </row>
    <row r="577" spans="1:7" x14ac:dyDescent="0.2">
      <c r="A577" s="6">
        <v>44299</v>
      </c>
      <c r="B577">
        <v>0</v>
      </c>
      <c r="C577" t="s">
        <v>67</v>
      </c>
      <c r="D577">
        <v>16.649999999999999</v>
      </c>
      <c r="E577">
        <v>35.200000000000003</v>
      </c>
      <c r="F577">
        <v>1.48</v>
      </c>
      <c r="G577">
        <v>60.2</v>
      </c>
    </row>
    <row r="578" spans="1:7" x14ac:dyDescent="0.2">
      <c r="A578" s="6">
        <v>44300</v>
      </c>
      <c r="B578">
        <v>0</v>
      </c>
      <c r="C578" t="s">
        <v>67</v>
      </c>
      <c r="D578">
        <v>16.989999999999998</v>
      </c>
      <c r="E578">
        <v>35.700000000000003</v>
      </c>
      <c r="F578">
        <v>1.48</v>
      </c>
      <c r="G578">
        <v>63.15</v>
      </c>
    </row>
    <row r="579" spans="1:7" x14ac:dyDescent="0.2">
      <c r="A579" s="6">
        <v>44301</v>
      </c>
      <c r="B579">
        <v>0</v>
      </c>
      <c r="C579" t="s">
        <v>67</v>
      </c>
      <c r="D579">
        <v>16.57</v>
      </c>
      <c r="E579">
        <v>34.200000000000003</v>
      </c>
      <c r="F579">
        <v>1.4</v>
      </c>
      <c r="G579">
        <v>63.42</v>
      </c>
    </row>
    <row r="580" spans="1:7" x14ac:dyDescent="0.2">
      <c r="A580" s="6">
        <v>44302</v>
      </c>
      <c r="B580">
        <v>0</v>
      </c>
      <c r="C580" t="s">
        <v>67</v>
      </c>
      <c r="D580">
        <v>16.25</v>
      </c>
      <c r="E580">
        <v>32.79</v>
      </c>
      <c r="F580">
        <v>1.43</v>
      </c>
      <c r="G580">
        <v>63.16</v>
      </c>
    </row>
    <row r="581" spans="1:7" x14ac:dyDescent="0.2">
      <c r="A581" s="6">
        <v>44305</v>
      </c>
      <c r="B581">
        <v>0</v>
      </c>
      <c r="C581" t="s">
        <v>67</v>
      </c>
      <c r="D581">
        <v>17.29</v>
      </c>
      <c r="E581">
        <v>35.07</v>
      </c>
      <c r="F581">
        <v>1.45</v>
      </c>
      <c r="G581">
        <v>63.33</v>
      </c>
    </row>
    <row r="582" spans="1:7" x14ac:dyDescent="0.2">
      <c r="A582" s="6">
        <v>44306</v>
      </c>
      <c r="B582">
        <v>0</v>
      </c>
      <c r="C582" t="s">
        <v>67</v>
      </c>
      <c r="D582">
        <v>18.68</v>
      </c>
      <c r="E582">
        <v>35.68</v>
      </c>
      <c r="F582">
        <v>1.43</v>
      </c>
      <c r="G582">
        <v>62.61</v>
      </c>
    </row>
    <row r="583" spans="1:7" x14ac:dyDescent="0.2">
      <c r="A583" s="6">
        <v>44307</v>
      </c>
      <c r="B583">
        <v>0</v>
      </c>
      <c r="C583" t="s">
        <v>67</v>
      </c>
      <c r="D583">
        <v>17.5</v>
      </c>
      <c r="E583">
        <v>42.44</v>
      </c>
      <c r="F583">
        <v>1.42</v>
      </c>
      <c r="G583">
        <v>61.34</v>
      </c>
    </row>
    <row r="584" spans="1:7" x14ac:dyDescent="0.2">
      <c r="A584" s="6">
        <v>44308</v>
      </c>
      <c r="B584">
        <v>0</v>
      </c>
      <c r="C584" t="s">
        <v>67</v>
      </c>
      <c r="D584">
        <v>18.71</v>
      </c>
      <c r="E584">
        <v>39.39</v>
      </c>
      <c r="F584">
        <v>1.41</v>
      </c>
      <c r="G584">
        <v>61.45</v>
      </c>
    </row>
    <row r="585" spans="1:7" x14ac:dyDescent="0.2">
      <c r="A585" s="6">
        <v>44309</v>
      </c>
      <c r="B585">
        <v>0</v>
      </c>
      <c r="C585" t="s">
        <v>67</v>
      </c>
      <c r="D585">
        <v>17.329999999999998</v>
      </c>
      <c r="E585">
        <v>38.700000000000003</v>
      </c>
      <c r="F585">
        <v>1.42</v>
      </c>
      <c r="G585">
        <v>62.18</v>
      </c>
    </row>
    <row r="586" spans="1:7" x14ac:dyDescent="0.2">
      <c r="A586" s="6">
        <v>44312</v>
      </c>
      <c r="B586">
        <v>0</v>
      </c>
      <c r="C586" t="s">
        <v>67</v>
      </c>
      <c r="D586">
        <v>17.64</v>
      </c>
      <c r="E586">
        <v>41.23</v>
      </c>
      <c r="F586">
        <v>1.4</v>
      </c>
      <c r="G586">
        <v>62.02</v>
      </c>
    </row>
    <row r="587" spans="1:7" x14ac:dyDescent="0.2">
      <c r="A587" s="6">
        <v>44313</v>
      </c>
      <c r="B587">
        <v>0</v>
      </c>
      <c r="C587" t="s">
        <v>67</v>
      </c>
      <c r="D587">
        <v>17.559999999999999</v>
      </c>
      <c r="E587">
        <v>38.44</v>
      </c>
      <c r="F587">
        <v>1.46</v>
      </c>
      <c r="G587">
        <v>63.03</v>
      </c>
    </row>
    <row r="588" spans="1:7" x14ac:dyDescent="0.2">
      <c r="A588" s="6">
        <v>44314</v>
      </c>
      <c r="B588">
        <v>0</v>
      </c>
      <c r="C588" t="s">
        <v>67</v>
      </c>
      <c r="D588">
        <v>17.28</v>
      </c>
      <c r="E588">
        <v>36.42</v>
      </c>
      <c r="F588">
        <v>1.46</v>
      </c>
      <c r="G588">
        <v>63.81</v>
      </c>
    </row>
    <row r="589" spans="1:7" x14ac:dyDescent="0.2">
      <c r="A589" s="6">
        <v>44315</v>
      </c>
      <c r="B589">
        <v>0</v>
      </c>
      <c r="C589" t="s">
        <v>67</v>
      </c>
      <c r="D589">
        <v>17.61</v>
      </c>
      <c r="E589">
        <v>36.369999999999997</v>
      </c>
      <c r="F589">
        <v>1.49</v>
      </c>
      <c r="G589">
        <v>65</v>
      </c>
    </row>
    <row r="590" spans="1:7" x14ac:dyDescent="0.2">
      <c r="A590" s="6">
        <v>44316</v>
      </c>
      <c r="B590">
        <v>0</v>
      </c>
      <c r="C590" t="s">
        <v>67</v>
      </c>
      <c r="D590">
        <v>18.61</v>
      </c>
      <c r="E590">
        <v>38.39</v>
      </c>
      <c r="F590">
        <v>1.49</v>
      </c>
      <c r="G590">
        <v>63.5</v>
      </c>
    </row>
    <row r="591" spans="1:7" x14ac:dyDescent="0.2">
      <c r="A591" s="6">
        <v>44319</v>
      </c>
      <c r="B591">
        <v>0</v>
      </c>
      <c r="C591" t="s">
        <v>67</v>
      </c>
      <c r="D591">
        <v>18.309999999999999</v>
      </c>
      <c r="E591">
        <v>40.15</v>
      </c>
      <c r="F591">
        <v>1.47</v>
      </c>
      <c r="G591">
        <v>64.459999999999994</v>
      </c>
    </row>
    <row r="592" spans="1:7" x14ac:dyDescent="0.2">
      <c r="A592" s="6">
        <v>44320</v>
      </c>
      <c r="B592">
        <v>0</v>
      </c>
      <c r="C592" t="s">
        <v>67</v>
      </c>
      <c r="D592">
        <v>19.48</v>
      </c>
      <c r="E592">
        <v>37.15</v>
      </c>
      <c r="F592">
        <v>1.45</v>
      </c>
      <c r="G592">
        <v>65.72</v>
      </c>
    </row>
    <row r="593" spans="1:7" x14ac:dyDescent="0.2">
      <c r="A593" s="6">
        <v>44321</v>
      </c>
      <c r="B593">
        <v>0</v>
      </c>
      <c r="C593" t="s">
        <v>67</v>
      </c>
      <c r="D593">
        <v>19.149999999999999</v>
      </c>
      <c r="E593">
        <v>38.33</v>
      </c>
      <c r="F593">
        <v>1.43</v>
      </c>
      <c r="G593">
        <v>65.63</v>
      </c>
    </row>
    <row r="594" spans="1:7" x14ac:dyDescent="0.2">
      <c r="A594" s="6">
        <v>44322</v>
      </c>
      <c r="B594">
        <v>0</v>
      </c>
      <c r="C594" t="s">
        <v>67</v>
      </c>
      <c r="D594">
        <v>18.39</v>
      </c>
      <c r="E594">
        <v>37.74</v>
      </c>
      <c r="F594">
        <v>1.42</v>
      </c>
      <c r="G594">
        <v>64.73</v>
      </c>
    </row>
    <row r="595" spans="1:7" x14ac:dyDescent="0.2">
      <c r="A595" s="6">
        <v>44323</v>
      </c>
      <c r="B595">
        <v>0</v>
      </c>
      <c r="C595" t="s">
        <v>67</v>
      </c>
      <c r="D595">
        <v>16.690000000000001</v>
      </c>
      <c r="E595">
        <v>37.630000000000003</v>
      </c>
      <c r="F595">
        <v>1.46</v>
      </c>
      <c r="G595">
        <v>64.959999999999994</v>
      </c>
    </row>
    <row r="596" spans="1:7" x14ac:dyDescent="0.2">
      <c r="A596" s="6">
        <v>44326</v>
      </c>
      <c r="B596">
        <v>2</v>
      </c>
      <c r="C596" t="s">
        <v>70</v>
      </c>
      <c r="D596">
        <v>19.66</v>
      </c>
      <c r="E596">
        <v>37.99</v>
      </c>
      <c r="F596">
        <v>1.47</v>
      </c>
      <c r="G596">
        <v>64.92</v>
      </c>
    </row>
    <row r="597" spans="1:7" x14ac:dyDescent="0.2">
      <c r="A597" s="6">
        <v>44327</v>
      </c>
      <c r="B597">
        <v>2</v>
      </c>
      <c r="C597" t="s">
        <v>70</v>
      </c>
      <c r="D597">
        <v>21.84</v>
      </c>
      <c r="E597">
        <v>37.93</v>
      </c>
      <c r="F597">
        <v>1.48</v>
      </c>
      <c r="G597">
        <v>65.31</v>
      </c>
    </row>
    <row r="598" spans="1:7" x14ac:dyDescent="0.2">
      <c r="A598" s="6">
        <v>44328</v>
      </c>
      <c r="B598">
        <v>2</v>
      </c>
      <c r="C598" t="s">
        <v>70</v>
      </c>
      <c r="D598">
        <v>27.59</v>
      </c>
      <c r="E598">
        <v>36.94</v>
      </c>
      <c r="F598">
        <v>1.53</v>
      </c>
      <c r="G598">
        <v>65.959999999999994</v>
      </c>
    </row>
    <row r="599" spans="1:7" x14ac:dyDescent="0.2">
      <c r="A599" s="6">
        <v>44329</v>
      </c>
      <c r="B599">
        <v>2</v>
      </c>
      <c r="C599" t="s">
        <v>70</v>
      </c>
      <c r="D599">
        <v>23.13</v>
      </c>
      <c r="E599">
        <v>37.94</v>
      </c>
      <c r="F599">
        <v>1.5</v>
      </c>
      <c r="G599">
        <v>63.82</v>
      </c>
    </row>
    <row r="600" spans="1:7" x14ac:dyDescent="0.2">
      <c r="A600" s="6">
        <v>44330</v>
      </c>
      <c r="B600">
        <v>2</v>
      </c>
      <c r="C600" t="s">
        <v>70</v>
      </c>
      <c r="D600">
        <v>18.809999999999999</v>
      </c>
      <c r="E600">
        <v>36.46</v>
      </c>
      <c r="F600">
        <v>1.47</v>
      </c>
      <c r="G600">
        <v>65.319999999999993</v>
      </c>
    </row>
    <row r="601" spans="1:7" x14ac:dyDescent="0.2">
      <c r="A601" s="6">
        <v>44333</v>
      </c>
      <c r="B601">
        <v>2</v>
      </c>
      <c r="C601" t="s">
        <v>70</v>
      </c>
      <c r="D601">
        <v>19.72</v>
      </c>
      <c r="E601">
        <v>36.42</v>
      </c>
      <c r="F601">
        <v>1.48</v>
      </c>
      <c r="G601">
        <v>66.239999999999995</v>
      </c>
    </row>
    <row r="602" spans="1:7" x14ac:dyDescent="0.2">
      <c r="A602" s="6">
        <v>44334</v>
      </c>
      <c r="B602">
        <v>2</v>
      </c>
      <c r="C602" t="s">
        <v>70</v>
      </c>
      <c r="D602">
        <v>21.34</v>
      </c>
      <c r="E602">
        <v>37.01</v>
      </c>
      <c r="F602">
        <v>1.48</v>
      </c>
      <c r="G602">
        <v>65.489999999999995</v>
      </c>
    </row>
    <row r="603" spans="1:7" x14ac:dyDescent="0.2">
      <c r="A603" s="6">
        <v>44335</v>
      </c>
      <c r="B603">
        <v>0</v>
      </c>
      <c r="C603" t="s">
        <v>67</v>
      </c>
      <c r="D603">
        <v>22.18</v>
      </c>
      <c r="E603">
        <v>38.82</v>
      </c>
      <c r="F603">
        <v>1.52</v>
      </c>
      <c r="G603">
        <v>63.28</v>
      </c>
    </row>
    <row r="604" spans="1:7" x14ac:dyDescent="0.2">
      <c r="A604" s="6">
        <v>44336</v>
      </c>
      <c r="B604">
        <v>0</v>
      </c>
      <c r="C604" t="s">
        <v>67</v>
      </c>
      <c r="D604">
        <v>20.67</v>
      </c>
      <c r="E604">
        <v>39.43</v>
      </c>
      <c r="F604">
        <v>1.48</v>
      </c>
      <c r="G604">
        <v>61.95</v>
      </c>
    </row>
    <row r="605" spans="1:7" x14ac:dyDescent="0.2">
      <c r="A605" s="6">
        <v>44337</v>
      </c>
      <c r="B605">
        <v>0</v>
      </c>
      <c r="C605" t="s">
        <v>67</v>
      </c>
      <c r="D605">
        <v>20.149999999999999</v>
      </c>
      <c r="E605">
        <v>39.340000000000003</v>
      </c>
      <c r="F605">
        <v>1.46</v>
      </c>
      <c r="G605">
        <v>63.61</v>
      </c>
    </row>
    <row r="606" spans="1:7" x14ac:dyDescent="0.2">
      <c r="A606" s="6">
        <v>44340</v>
      </c>
      <c r="B606">
        <v>0</v>
      </c>
      <c r="C606" t="s">
        <v>67</v>
      </c>
      <c r="D606">
        <v>18.399999999999999</v>
      </c>
      <c r="E606">
        <v>35.54</v>
      </c>
      <c r="F606">
        <v>1.46</v>
      </c>
      <c r="G606">
        <v>66.13</v>
      </c>
    </row>
    <row r="607" spans="1:7" x14ac:dyDescent="0.2">
      <c r="A607" s="6">
        <v>44341</v>
      </c>
      <c r="B607">
        <v>0</v>
      </c>
      <c r="C607" t="s">
        <v>67</v>
      </c>
      <c r="D607">
        <v>18.84</v>
      </c>
      <c r="E607">
        <v>36.229999999999997</v>
      </c>
      <c r="F607">
        <v>1.41</v>
      </c>
      <c r="G607">
        <v>66.27</v>
      </c>
    </row>
    <row r="608" spans="1:7" x14ac:dyDescent="0.2">
      <c r="A608" s="6">
        <v>44342</v>
      </c>
      <c r="B608">
        <v>0</v>
      </c>
      <c r="C608" t="s">
        <v>67</v>
      </c>
      <c r="D608">
        <v>17.36</v>
      </c>
      <c r="E608">
        <v>33.89</v>
      </c>
      <c r="F608">
        <v>1.44</v>
      </c>
      <c r="G608">
        <v>66.41</v>
      </c>
    </row>
    <row r="609" spans="1:7" x14ac:dyDescent="0.2">
      <c r="A609" s="6">
        <v>44343</v>
      </c>
      <c r="B609">
        <v>0</v>
      </c>
      <c r="C609" t="s">
        <v>67</v>
      </c>
      <c r="D609">
        <v>16.739999999999998</v>
      </c>
      <c r="E609">
        <v>33.630000000000003</v>
      </c>
      <c r="F609">
        <v>1.47</v>
      </c>
      <c r="G609">
        <v>66.87</v>
      </c>
    </row>
    <row r="610" spans="1:7" x14ac:dyDescent="0.2">
      <c r="A610" s="6">
        <v>44344</v>
      </c>
      <c r="B610">
        <v>0</v>
      </c>
      <c r="C610" t="s">
        <v>67</v>
      </c>
      <c r="D610">
        <v>16.760000000000002</v>
      </c>
      <c r="E610">
        <v>33.54</v>
      </c>
      <c r="F610">
        <v>1.44</v>
      </c>
      <c r="G610">
        <v>66.31</v>
      </c>
    </row>
    <row r="611" spans="1:7" x14ac:dyDescent="0.2">
      <c r="A611" s="6">
        <v>44348</v>
      </c>
      <c r="B611">
        <v>0</v>
      </c>
      <c r="C611" t="s">
        <v>67</v>
      </c>
      <c r="D611">
        <v>17.899999999999999</v>
      </c>
      <c r="E611">
        <v>33.43</v>
      </c>
      <c r="F611">
        <v>1.46</v>
      </c>
      <c r="G611">
        <v>67.8</v>
      </c>
    </row>
    <row r="612" spans="1:7" x14ac:dyDescent="0.2">
      <c r="A612" s="6">
        <v>44349</v>
      </c>
      <c r="B612">
        <v>0</v>
      </c>
      <c r="C612" t="s">
        <v>67</v>
      </c>
      <c r="D612">
        <v>17.48</v>
      </c>
      <c r="E612">
        <v>32.770000000000003</v>
      </c>
      <c r="F612">
        <v>1.46</v>
      </c>
      <c r="G612">
        <v>68.790000000000006</v>
      </c>
    </row>
    <row r="613" spans="1:7" x14ac:dyDescent="0.2">
      <c r="A613" s="6">
        <v>44350</v>
      </c>
      <c r="B613">
        <v>0</v>
      </c>
      <c r="C613" t="s">
        <v>67</v>
      </c>
      <c r="D613">
        <v>18.04</v>
      </c>
      <c r="E613">
        <v>33.89</v>
      </c>
      <c r="F613">
        <v>1.47</v>
      </c>
      <c r="G613">
        <v>68.81</v>
      </c>
    </row>
    <row r="614" spans="1:7" x14ac:dyDescent="0.2">
      <c r="A614" s="6">
        <v>44351</v>
      </c>
      <c r="B614">
        <v>0</v>
      </c>
      <c r="C614" t="s">
        <v>67</v>
      </c>
      <c r="D614">
        <v>16.420000000000002</v>
      </c>
      <c r="E614">
        <v>31.76</v>
      </c>
      <c r="F614">
        <v>1.42</v>
      </c>
      <c r="G614">
        <v>69.569999999999993</v>
      </c>
    </row>
    <row r="615" spans="1:7" x14ac:dyDescent="0.2">
      <c r="A615" s="6">
        <v>44354</v>
      </c>
      <c r="B615">
        <v>0</v>
      </c>
      <c r="C615" t="s">
        <v>67</v>
      </c>
      <c r="D615">
        <v>16.420000000000002</v>
      </c>
      <c r="E615">
        <v>31.7</v>
      </c>
      <c r="F615">
        <v>1.41</v>
      </c>
      <c r="G615">
        <v>69.209999999999994</v>
      </c>
    </row>
    <row r="616" spans="1:7" x14ac:dyDescent="0.2">
      <c r="A616" s="6">
        <v>44355</v>
      </c>
      <c r="B616">
        <v>0</v>
      </c>
      <c r="C616" t="s">
        <v>67</v>
      </c>
      <c r="D616">
        <v>17.07</v>
      </c>
      <c r="E616">
        <v>31.95</v>
      </c>
      <c r="F616">
        <v>1.39</v>
      </c>
      <c r="G616">
        <v>70.11</v>
      </c>
    </row>
    <row r="617" spans="1:7" x14ac:dyDescent="0.2">
      <c r="A617" s="6">
        <v>44356</v>
      </c>
      <c r="B617">
        <v>0</v>
      </c>
      <c r="C617" t="s">
        <v>67</v>
      </c>
      <c r="D617">
        <v>17.89</v>
      </c>
      <c r="E617">
        <v>31.79</v>
      </c>
      <c r="F617">
        <v>1.34</v>
      </c>
      <c r="G617">
        <v>69.900000000000006</v>
      </c>
    </row>
    <row r="618" spans="1:7" x14ac:dyDescent="0.2">
      <c r="A618" s="6">
        <v>44357</v>
      </c>
      <c r="B618">
        <v>0</v>
      </c>
      <c r="C618" t="s">
        <v>67</v>
      </c>
      <c r="D618">
        <v>16.100000000000001</v>
      </c>
      <c r="E618">
        <v>33.03</v>
      </c>
      <c r="F618">
        <v>1.31</v>
      </c>
      <c r="G618">
        <v>70.34</v>
      </c>
    </row>
    <row r="619" spans="1:7" x14ac:dyDescent="0.2">
      <c r="A619" s="6">
        <v>44358</v>
      </c>
      <c r="B619">
        <v>0</v>
      </c>
      <c r="C619" t="s">
        <v>67</v>
      </c>
      <c r="D619">
        <v>15.65</v>
      </c>
      <c r="E619">
        <v>32.549999999999997</v>
      </c>
      <c r="F619">
        <v>1.31</v>
      </c>
      <c r="G619">
        <v>71</v>
      </c>
    </row>
    <row r="620" spans="1:7" x14ac:dyDescent="0.2">
      <c r="A620" s="6">
        <v>44361</v>
      </c>
      <c r="B620">
        <v>0</v>
      </c>
      <c r="C620" t="s">
        <v>67</v>
      </c>
      <c r="D620">
        <v>16.39</v>
      </c>
      <c r="E620">
        <v>33.130000000000003</v>
      </c>
      <c r="F620">
        <v>1.35</v>
      </c>
      <c r="G620">
        <v>70.94</v>
      </c>
    </row>
    <row r="621" spans="1:7" x14ac:dyDescent="0.2">
      <c r="A621" s="6">
        <v>44362</v>
      </c>
      <c r="B621">
        <v>0</v>
      </c>
      <c r="C621" t="s">
        <v>67</v>
      </c>
      <c r="D621">
        <v>17.02</v>
      </c>
      <c r="E621">
        <v>31.56</v>
      </c>
      <c r="F621">
        <v>1.35</v>
      </c>
      <c r="G621">
        <v>72.06</v>
      </c>
    </row>
    <row r="622" spans="1:7" x14ac:dyDescent="0.2">
      <c r="A622" s="6">
        <v>44363</v>
      </c>
      <c r="B622">
        <v>0</v>
      </c>
      <c r="C622" t="s">
        <v>67</v>
      </c>
      <c r="D622">
        <v>18.149999999999999</v>
      </c>
      <c r="E622">
        <v>33.83</v>
      </c>
      <c r="F622">
        <v>1.36</v>
      </c>
      <c r="G622">
        <v>72.03</v>
      </c>
    </row>
    <row r="623" spans="1:7" x14ac:dyDescent="0.2">
      <c r="A623" s="6">
        <v>44364</v>
      </c>
      <c r="B623">
        <v>0</v>
      </c>
      <c r="C623" t="s">
        <v>67</v>
      </c>
      <c r="D623">
        <v>17.75</v>
      </c>
      <c r="E623">
        <v>36.840000000000003</v>
      </c>
      <c r="F623">
        <v>1.29</v>
      </c>
      <c r="G623">
        <v>71.06</v>
      </c>
    </row>
    <row r="624" spans="1:7" x14ac:dyDescent="0.2">
      <c r="A624" s="6">
        <v>44365</v>
      </c>
      <c r="B624">
        <v>0</v>
      </c>
      <c r="C624" t="s">
        <v>67</v>
      </c>
      <c r="D624">
        <v>20.7</v>
      </c>
      <c r="E624">
        <v>33.950000000000003</v>
      </c>
      <c r="F624">
        <v>1.19</v>
      </c>
      <c r="G624">
        <v>71.64</v>
      </c>
    </row>
    <row r="625" spans="1:7" x14ac:dyDescent="0.2">
      <c r="A625" s="6">
        <v>44368</v>
      </c>
      <c r="B625">
        <v>0</v>
      </c>
      <c r="C625" t="s">
        <v>67</v>
      </c>
      <c r="D625">
        <v>17.89</v>
      </c>
      <c r="E625">
        <v>35.01</v>
      </c>
      <c r="F625">
        <v>1.23</v>
      </c>
      <c r="G625">
        <v>73.64</v>
      </c>
    </row>
    <row r="626" spans="1:7" x14ac:dyDescent="0.2">
      <c r="A626" s="6">
        <v>44369</v>
      </c>
      <c r="B626">
        <v>0</v>
      </c>
      <c r="C626" t="s">
        <v>67</v>
      </c>
      <c r="D626">
        <v>16.66</v>
      </c>
      <c r="E626">
        <v>34.28</v>
      </c>
      <c r="F626">
        <v>1.23</v>
      </c>
      <c r="G626">
        <v>73.150000000000006</v>
      </c>
    </row>
    <row r="627" spans="1:7" x14ac:dyDescent="0.2">
      <c r="A627" s="6">
        <v>44370</v>
      </c>
      <c r="B627">
        <v>0</v>
      </c>
      <c r="C627" t="s">
        <v>67</v>
      </c>
      <c r="D627">
        <v>16.32</v>
      </c>
      <c r="E627">
        <v>34.68</v>
      </c>
      <c r="F627">
        <v>1.24</v>
      </c>
      <c r="G627">
        <v>73.11</v>
      </c>
    </row>
    <row r="628" spans="1:7" x14ac:dyDescent="0.2">
      <c r="A628" s="6">
        <v>44371</v>
      </c>
      <c r="B628">
        <v>0</v>
      </c>
      <c r="C628" t="s">
        <v>67</v>
      </c>
      <c r="D628">
        <v>15.97</v>
      </c>
      <c r="E628">
        <v>32.049999999999997</v>
      </c>
      <c r="F628">
        <v>1.23</v>
      </c>
      <c r="G628">
        <v>73.31</v>
      </c>
    </row>
    <row r="629" spans="1:7" x14ac:dyDescent="0.2">
      <c r="A629" s="6">
        <v>44372</v>
      </c>
      <c r="B629">
        <v>0</v>
      </c>
      <c r="C629" t="s">
        <v>67</v>
      </c>
      <c r="D629">
        <v>15.62</v>
      </c>
      <c r="E629">
        <v>31.3</v>
      </c>
      <c r="F629">
        <v>1.26</v>
      </c>
      <c r="G629">
        <v>74.209999999999994</v>
      </c>
    </row>
    <row r="630" spans="1:7" x14ac:dyDescent="0.2">
      <c r="A630" s="6">
        <v>44375</v>
      </c>
      <c r="B630">
        <v>0</v>
      </c>
      <c r="C630" t="s">
        <v>67</v>
      </c>
      <c r="D630">
        <v>15.76</v>
      </c>
      <c r="E630">
        <v>31.86</v>
      </c>
      <c r="F630">
        <v>1.24</v>
      </c>
      <c r="G630">
        <v>72.98</v>
      </c>
    </row>
    <row r="631" spans="1:7" x14ac:dyDescent="0.2">
      <c r="A631" s="6">
        <v>44376</v>
      </c>
      <c r="B631">
        <v>0</v>
      </c>
      <c r="C631" t="s">
        <v>67</v>
      </c>
      <c r="D631">
        <v>16.02</v>
      </c>
      <c r="E631">
        <v>31.99</v>
      </c>
      <c r="F631">
        <v>1.22</v>
      </c>
      <c r="G631">
        <v>73.14</v>
      </c>
    </row>
    <row r="632" spans="1:7" x14ac:dyDescent="0.2">
      <c r="A632" s="6">
        <v>44377</v>
      </c>
      <c r="B632">
        <v>0</v>
      </c>
      <c r="C632" t="s">
        <v>67</v>
      </c>
      <c r="D632">
        <v>15.83</v>
      </c>
      <c r="E632">
        <v>32.74</v>
      </c>
      <c r="F632">
        <v>1.2</v>
      </c>
      <c r="G632">
        <v>73.52</v>
      </c>
    </row>
    <row r="633" spans="1:7" x14ac:dyDescent="0.2">
      <c r="A633" s="6">
        <v>44378</v>
      </c>
      <c r="B633">
        <v>0</v>
      </c>
      <c r="C633" t="s">
        <v>67</v>
      </c>
      <c r="D633">
        <v>15.48</v>
      </c>
      <c r="E633">
        <v>32.47</v>
      </c>
      <c r="F633">
        <v>1.23</v>
      </c>
      <c r="G633">
        <v>75.33</v>
      </c>
    </row>
    <row r="634" spans="1:7" x14ac:dyDescent="0.2">
      <c r="A634" s="6">
        <v>44379</v>
      </c>
      <c r="B634">
        <v>0</v>
      </c>
      <c r="C634" t="s">
        <v>67</v>
      </c>
      <c r="D634">
        <v>15.07</v>
      </c>
      <c r="E634">
        <v>32.869999999999997</v>
      </c>
      <c r="F634">
        <v>1.2</v>
      </c>
      <c r="G634">
        <v>75.37</v>
      </c>
    </row>
    <row r="635" spans="1:7" x14ac:dyDescent="0.2">
      <c r="A635" s="6">
        <v>44383</v>
      </c>
      <c r="B635">
        <v>0</v>
      </c>
      <c r="C635" t="s">
        <v>67</v>
      </c>
      <c r="D635">
        <v>16.440000000000001</v>
      </c>
      <c r="E635">
        <v>37.590000000000003</v>
      </c>
      <c r="F635">
        <v>1.1499999999999999</v>
      </c>
      <c r="G635">
        <v>73.62</v>
      </c>
    </row>
    <row r="636" spans="1:7" x14ac:dyDescent="0.2">
      <c r="A636" s="6">
        <v>44384</v>
      </c>
      <c r="B636">
        <v>0</v>
      </c>
      <c r="C636" t="s">
        <v>67</v>
      </c>
      <c r="D636">
        <v>16.2</v>
      </c>
      <c r="E636">
        <v>42.01</v>
      </c>
      <c r="F636">
        <v>1.1100000000000001</v>
      </c>
      <c r="G636">
        <v>72.22</v>
      </c>
    </row>
    <row r="637" spans="1:7" x14ac:dyDescent="0.2">
      <c r="A637" s="6">
        <v>44385</v>
      </c>
      <c r="B637">
        <v>0</v>
      </c>
      <c r="C637" t="s">
        <v>67</v>
      </c>
      <c r="D637">
        <v>19</v>
      </c>
      <c r="E637">
        <v>38.799999999999997</v>
      </c>
      <c r="F637">
        <v>1.1100000000000001</v>
      </c>
      <c r="G637">
        <v>72.98</v>
      </c>
    </row>
    <row r="638" spans="1:7" x14ac:dyDescent="0.2">
      <c r="A638" s="6">
        <v>44386</v>
      </c>
      <c r="B638">
        <v>0</v>
      </c>
      <c r="C638" t="s">
        <v>67</v>
      </c>
      <c r="D638">
        <v>16.18</v>
      </c>
      <c r="E638">
        <v>37.020000000000003</v>
      </c>
      <c r="F638">
        <v>1.1399999999999999</v>
      </c>
      <c r="G638">
        <v>74.56</v>
      </c>
    </row>
    <row r="639" spans="1:7" x14ac:dyDescent="0.2">
      <c r="A639" s="6">
        <v>44389</v>
      </c>
      <c r="B639">
        <v>0</v>
      </c>
      <c r="C639" t="s">
        <v>67</v>
      </c>
      <c r="D639">
        <v>16.170000000000002</v>
      </c>
      <c r="E639">
        <v>38.729999999999997</v>
      </c>
      <c r="F639">
        <v>1.1499999999999999</v>
      </c>
      <c r="G639">
        <v>74.209999999999994</v>
      </c>
    </row>
    <row r="640" spans="1:7" x14ac:dyDescent="0.2">
      <c r="A640" s="6">
        <v>44390</v>
      </c>
      <c r="B640">
        <v>0</v>
      </c>
      <c r="C640" t="s">
        <v>67</v>
      </c>
      <c r="D640">
        <v>17.12</v>
      </c>
      <c r="E640">
        <v>35.4</v>
      </c>
      <c r="F640">
        <v>1.1599999999999999</v>
      </c>
      <c r="G640">
        <v>75.239999999999995</v>
      </c>
    </row>
    <row r="641" spans="1:7" x14ac:dyDescent="0.2">
      <c r="A641" s="6">
        <v>44391</v>
      </c>
      <c r="B641">
        <v>0</v>
      </c>
      <c r="C641" t="s">
        <v>67</v>
      </c>
      <c r="D641">
        <v>16.329999999999998</v>
      </c>
      <c r="E641">
        <v>38.200000000000003</v>
      </c>
      <c r="F641">
        <v>1.1399999999999999</v>
      </c>
      <c r="G641">
        <v>73.06</v>
      </c>
    </row>
    <row r="642" spans="1:7" x14ac:dyDescent="0.2">
      <c r="A642" s="6">
        <v>44392</v>
      </c>
      <c r="B642">
        <v>0</v>
      </c>
      <c r="C642" t="s">
        <v>67</v>
      </c>
      <c r="D642">
        <v>17.010000000000002</v>
      </c>
      <c r="E642">
        <v>38.04</v>
      </c>
      <c r="F642">
        <v>1.08</v>
      </c>
      <c r="G642">
        <v>71.67</v>
      </c>
    </row>
    <row r="643" spans="1:7" x14ac:dyDescent="0.2">
      <c r="A643" s="6">
        <v>44393</v>
      </c>
      <c r="B643">
        <v>0</v>
      </c>
      <c r="C643" t="s">
        <v>67</v>
      </c>
      <c r="D643">
        <v>18.45</v>
      </c>
      <c r="E643">
        <v>37.15</v>
      </c>
      <c r="F643">
        <v>1.06</v>
      </c>
      <c r="G643">
        <v>71.760000000000005</v>
      </c>
    </row>
    <row r="644" spans="1:7" x14ac:dyDescent="0.2">
      <c r="A644" s="6">
        <v>44396</v>
      </c>
      <c r="B644">
        <v>0</v>
      </c>
      <c r="C644" t="s">
        <v>67</v>
      </c>
      <c r="D644">
        <v>22.5</v>
      </c>
      <c r="E644">
        <v>46.36</v>
      </c>
      <c r="F644">
        <v>0.98</v>
      </c>
      <c r="G644">
        <v>66.45</v>
      </c>
    </row>
    <row r="645" spans="1:7" x14ac:dyDescent="0.2">
      <c r="A645" s="6">
        <v>44397</v>
      </c>
      <c r="B645">
        <v>0</v>
      </c>
      <c r="C645" t="s">
        <v>67</v>
      </c>
      <c r="D645">
        <v>19.73</v>
      </c>
      <c r="E645">
        <v>52.26</v>
      </c>
      <c r="F645">
        <v>1.03</v>
      </c>
      <c r="G645">
        <v>67.319999999999993</v>
      </c>
    </row>
    <row r="646" spans="1:7" x14ac:dyDescent="0.2">
      <c r="A646" s="6">
        <v>44398</v>
      </c>
      <c r="B646">
        <v>0</v>
      </c>
      <c r="C646" t="s">
        <v>67</v>
      </c>
      <c r="D646">
        <v>17.91</v>
      </c>
      <c r="E646">
        <v>42.91</v>
      </c>
      <c r="F646">
        <v>1.08</v>
      </c>
      <c r="G646">
        <v>70.260000000000005</v>
      </c>
    </row>
    <row r="647" spans="1:7" x14ac:dyDescent="0.2">
      <c r="A647" s="6">
        <v>44399</v>
      </c>
      <c r="B647">
        <v>0</v>
      </c>
      <c r="C647" t="s">
        <v>67</v>
      </c>
      <c r="D647">
        <v>17.690000000000001</v>
      </c>
      <c r="E647">
        <v>36.44</v>
      </c>
      <c r="F647">
        <v>1.07</v>
      </c>
      <c r="G647">
        <v>72.150000000000006</v>
      </c>
    </row>
    <row r="648" spans="1:7" x14ac:dyDescent="0.2">
      <c r="A648" s="6">
        <v>44400</v>
      </c>
      <c r="B648">
        <v>0</v>
      </c>
      <c r="C648" t="s">
        <v>67</v>
      </c>
      <c r="D648">
        <v>17.2</v>
      </c>
      <c r="E648">
        <v>34.049999999999997</v>
      </c>
      <c r="F648">
        <v>1.08</v>
      </c>
      <c r="G648">
        <v>72.239999999999995</v>
      </c>
    </row>
    <row r="649" spans="1:7" x14ac:dyDescent="0.2">
      <c r="A649" s="6">
        <v>44403</v>
      </c>
      <c r="B649">
        <v>0</v>
      </c>
      <c r="C649" t="s">
        <v>67</v>
      </c>
      <c r="D649">
        <v>17.579999999999998</v>
      </c>
      <c r="E649">
        <v>35.590000000000003</v>
      </c>
      <c r="F649">
        <v>1.07</v>
      </c>
      <c r="G649">
        <v>72.150000000000006</v>
      </c>
    </row>
    <row r="650" spans="1:7" x14ac:dyDescent="0.2">
      <c r="A650" s="6">
        <v>44404</v>
      </c>
      <c r="B650">
        <v>0</v>
      </c>
      <c r="C650" t="s">
        <v>67</v>
      </c>
      <c r="D650">
        <v>19.36</v>
      </c>
      <c r="E650">
        <v>35.14</v>
      </c>
      <c r="F650">
        <v>1.05</v>
      </c>
      <c r="G650">
        <v>71.680000000000007</v>
      </c>
    </row>
    <row r="651" spans="1:7" x14ac:dyDescent="0.2">
      <c r="A651" s="6">
        <v>44405</v>
      </c>
      <c r="B651">
        <v>0</v>
      </c>
      <c r="C651" t="s">
        <v>67</v>
      </c>
      <c r="D651">
        <v>18.309999999999999</v>
      </c>
      <c r="E651">
        <v>34.619999999999997</v>
      </c>
      <c r="F651">
        <v>1.06</v>
      </c>
      <c r="G651">
        <v>72.37</v>
      </c>
    </row>
    <row r="652" spans="1:7" x14ac:dyDescent="0.2">
      <c r="A652" s="6">
        <v>44406</v>
      </c>
      <c r="B652">
        <v>0</v>
      </c>
      <c r="C652" t="s">
        <v>67</v>
      </c>
      <c r="D652">
        <v>17.7</v>
      </c>
      <c r="E652">
        <v>33.36</v>
      </c>
      <c r="F652">
        <v>1.08</v>
      </c>
      <c r="G652">
        <v>73.62</v>
      </c>
    </row>
    <row r="653" spans="1:7" x14ac:dyDescent="0.2">
      <c r="A653" s="6">
        <v>44407</v>
      </c>
      <c r="B653">
        <v>0</v>
      </c>
      <c r="C653" t="s">
        <v>67</v>
      </c>
      <c r="D653">
        <v>18.239999999999998</v>
      </c>
      <c r="E653">
        <v>32.85</v>
      </c>
      <c r="F653">
        <v>1.05</v>
      </c>
      <c r="G653">
        <v>73.930000000000007</v>
      </c>
    </row>
    <row r="654" spans="1:7" x14ac:dyDescent="0.2">
      <c r="A654" s="6">
        <v>44410</v>
      </c>
      <c r="B654">
        <v>0</v>
      </c>
      <c r="C654" t="s">
        <v>67</v>
      </c>
      <c r="D654">
        <v>19.46</v>
      </c>
      <c r="E654">
        <v>36.229999999999997</v>
      </c>
      <c r="F654">
        <v>1.03</v>
      </c>
      <c r="G654">
        <v>71.31</v>
      </c>
    </row>
    <row r="655" spans="1:7" x14ac:dyDescent="0.2">
      <c r="A655" s="6">
        <v>44411</v>
      </c>
      <c r="B655">
        <v>0</v>
      </c>
      <c r="C655" t="s">
        <v>67</v>
      </c>
      <c r="D655">
        <v>18.04</v>
      </c>
      <c r="E655">
        <v>37.549999999999997</v>
      </c>
      <c r="F655">
        <v>1.02</v>
      </c>
      <c r="G655">
        <v>70.64</v>
      </c>
    </row>
    <row r="656" spans="1:7" x14ac:dyDescent="0.2">
      <c r="A656" s="6">
        <v>44412</v>
      </c>
      <c r="B656">
        <v>0</v>
      </c>
      <c r="C656" t="s">
        <v>67</v>
      </c>
      <c r="D656">
        <v>17.97</v>
      </c>
      <c r="E656">
        <v>42.27</v>
      </c>
      <c r="F656">
        <v>1.02</v>
      </c>
      <c r="G656">
        <v>68.19</v>
      </c>
    </row>
    <row r="657" spans="1:7" x14ac:dyDescent="0.2">
      <c r="A657" s="6">
        <v>44413</v>
      </c>
      <c r="B657">
        <v>0</v>
      </c>
      <c r="C657" t="s">
        <v>67</v>
      </c>
      <c r="D657">
        <v>17.28</v>
      </c>
      <c r="E657">
        <v>39.090000000000003</v>
      </c>
      <c r="F657">
        <v>1.02</v>
      </c>
      <c r="G657">
        <v>69.099999999999994</v>
      </c>
    </row>
    <row r="658" spans="1:7" x14ac:dyDescent="0.2">
      <c r="A658" s="6">
        <v>44414</v>
      </c>
      <c r="B658">
        <v>0</v>
      </c>
      <c r="C658" t="s">
        <v>67</v>
      </c>
      <c r="D658">
        <v>16.149999999999999</v>
      </c>
      <c r="E658">
        <v>39.31</v>
      </c>
      <c r="F658">
        <v>1.1000000000000001</v>
      </c>
      <c r="G658">
        <v>68.260000000000005</v>
      </c>
    </row>
    <row r="659" spans="1:7" x14ac:dyDescent="0.2">
      <c r="A659" s="6">
        <v>44417</v>
      </c>
      <c r="B659">
        <v>0</v>
      </c>
      <c r="C659" t="s">
        <v>67</v>
      </c>
      <c r="D659">
        <v>16.72</v>
      </c>
      <c r="E659">
        <v>43.28</v>
      </c>
      <c r="F659">
        <v>1.1000000000000001</v>
      </c>
      <c r="G659">
        <v>66.56</v>
      </c>
    </row>
    <row r="660" spans="1:7" x14ac:dyDescent="0.2">
      <c r="A660" s="6">
        <v>44418</v>
      </c>
      <c r="B660">
        <v>0</v>
      </c>
      <c r="C660" t="s">
        <v>67</v>
      </c>
      <c r="D660">
        <v>16.79</v>
      </c>
      <c r="E660">
        <v>39.28</v>
      </c>
      <c r="F660">
        <v>1.1200000000000001</v>
      </c>
      <c r="G660">
        <v>68.33</v>
      </c>
    </row>
    <row r="661" spans="1:7" x14ac:dyDescent="0.2">
      <c r="A661" s="6">
        <v>44419</v>
      </c>
      <c r="B661">
        <v>0</v>
      </c>
      <c r="C661" t="s">
        <v>67</v>
      </c>
      <c r="D661">
        <v>16.059999999999999</v>
      </c>
      <c r="E661">
        <v>38.32</v>
      </c>
      <c r="F661">
        <v>1.1200000000000001</v>
      </c>
      <c r="G661">
        <v>69.3</v>
      </c>
    </row>
    <row r="662" spans="1:7" x14ac:dyDescent="0.2">
      <c r="A662" s="6">
        <v>44420</v>
      </c>
      <c r="B662">
        <v>0</v>
      </c>
      <c r="C662" t="s">
        <v>67</v>
      </c>
      <c r="D662">
        <v>15.59</v>
      </c>
      <c r="E662">
        <v>36.5</v>
      </c>
      <c r="F662">
        <v>1.1299999999999999</v>
      </c>
      <c r="G662">
        <v>69.12</v>
      </c>
    </row>
    <row r="663" spans="1:7" x14ac:dyDescent="0.2">
      <c r="A663" s="6">
        <v>44421</v>
      </c>
      <c r="B663">
        <v>0</v>
      </c>
      <c r="C663" t="s">
        <v>67</v>
      </c>
      <c r="D663">
        <v>15.45</v>
      </c>
      <c r="E663">
        <v>35.909999999999997</v>
      </c>
      <c r="F663">
        <v>1.06</v>
      </c>
      <c r="G663">
        <v>68.36</v>
      </c>
    </row>
    <row r="664" spans="1:7" x14ac:dyDescent="0.2">
      <c r="A664" s="6">
        <v>44424</v>
      </c>
      <c r="B664">
        <v>0</v>
      </c>
      <c r="C664" t="s">
        <v>67</v>
      </c>
      <c r="D664">
        <v>16.12</v>
      </c>
      <c r="E664">
        <v>38.840000000000003</v>
      </c>
      <c r="F664">
        <v>1.05</v>
      </c>
      <c r="G664">
        <v>67.44</v>
      </c>
    </row>
    <row r="665" spans="1:7" x14ac:dyDescent="0.2">
      <c r="A665" s="6">
        <v>44425</v>
      </c>
      <c r="B665">
        <v>0</v>
      </c>
      <c r="C665" t="s">
        <v>67</v>
      </c>
      <c r="D665">
        <v>17.91</v>
      </c>
      <c r="E665">
        <v>39.5</v>
      </c>
      <c r="F665">
        <v>1.03</v>
      </c>
      <c r="G665">
        <v>66.5</v>
      </c>
    </row>
    <row r="666" spans="1:7" x14ac:dyDescent="0.2">
      <c r="A666" s="6">
        <v>44426</v>
      </c>
      <c r="B666">
        <v>0</v>
      </c>
      <c r="C666" t="s">
        <v>67</v>
      </c>
      <c r="D666">
        <v>21.57</v>
      </c>
      <c r="E666">
        <v>40.86</v>
      </c>
      <c r="F666">
        <v>1.04</v>
      </c>
      <c r="G666">
        <v>65.36</v>
      </c>
    </row>
    <row r="667" spans="1:7" x14ac:dyDescent="0.2">
      <c r="A667" s="6">
        <v>44427</v>
      </c>
      <c r="B667">
        <v>0</v>
      </c>
      <c r="C667" t="s">
        <v>67</v>
      </c>
      <c r="D667">
        <v>21.67</v>
      </c>
      <c r="E667">
        <v>40.98</v>
      </c>
      <c r="F667">
        <v>1.02</v>
      </c>
      <c r="G667">
        <v>63.69</v>
      </c>
    </row>
    <row r="668" spans="1:7" x14ac:dyDescent="0.2">
      <c r="A668" s="6">
        <v>44428</v>
      </c>
      <c r="B668">
        <v>0</v>
      </c>
      <c r="C668" t="s">
        <v>67</v>
      </c>
      <c r="D668">
        <v>18.559999999999999</v>
      </c>
      <c r="E668">
        <v>40.67</v>
      </c>
      <c r="F668">
        <v>1.03</v>
      </c>
      <c r="G668">
        <v>62.25</v>
      </c>
    </row>
    <row r="669" spans="1:7" x14ac:dyDescent="0.2">
      <c r="A669" s="6">
        <v>44431</v>
      </c>
      <c r="B669">
        <v>0</v>
      </c>
      <c r="C669" t="s">
        <v>67</v>
      </c>
      <c r="D669">
        <v>17.149999999999999</v>
      </c>
      <c r="E669">
        <v>38.67</v>
      </c>
      <c r="F669">
        <v>1.02</v>
      </c>
      <c r="G669">
        <v>65.650000000000006</v>
      </c>
    </row>
    <row r="670" spans="1:7" x14ac:dyDescent="0.2">
      <c r="A670" s="6">
        <v>44432</v>
      </c>
      <c r="B670">
        <v>0</v>
      </c>
      <c r="C670" t="s">
        <v>67</v>
      </c>
      <c r="D670">
        <v>17.22</v>
      </c>
      <c r="E670">
        <v>36.79</v>
      </c>
      <c r="F670">
        <v>1.05</v>
      </c>
      <c r="G670">
        <v>67.5</v>
      </c>
    </row>
    <row r="671" spans="1:7" x14ac:dyDescent="0.2">
      <c r="A671" s="6">
        <v>44433</v>
      </c>
      <c r="B671">
        <v>0</v>
      </c>
      <c r="C671" t="s">
        <v>67</v>
      </c>
      <c r="D671">
        <v>16.79</v>
      </c>
      <c r="E671">
        <v>35.6</v>
      </c>
      <c r="F671">
        <v>1.1200000000000001</v>
      </c>
      <c r="G671">
        <v>68.540000000000006</v>
      </c>
    </row>
    <row r="672" spans="1:7" x14ac:dyDescent="0.2">
      <c r="A672" s="6">
        <v>44434</v>
      </c>
      <c r="B672">
        <v>0</v>
      </c>
      <c r="C672" t="s">
        <v>67</v>
      </c>
      <c r="D672">
        <v>18.84</v>
      </c>
      <c r="E672">
        <v>36.33</v>
      </c>
      <c r="F672">
        <v>1.0900000000000001</v>
      </c>
      <c r="G672">
        <v>67.42</v>
      </c>
    </row>
    <row r="673" spans="1:7" x14ac:dyDescent="0.2">
      <c r="A673" s="6">
        <v>44435</v>
      </c>
      <c r="B673">
        <v>0</v>
      </c>
      <c r="C673" t="s">
        <v>67</v>
      </c>
      <c r="D673">
        <v>16.39</v>
      </c>
      <c r="E673">
        <v>34.93</v>
      </c>
      <c r="F673">
        <v>1.0900000000000001</v>
      </c>
      <c r="G673">
        <v>68.84</v>
      </c>
    </row>
    <row r="674" spans="1:7" x14ac:dyDescent="0.2">
      <c r="A674" s="6">
        <v>44438</v>
      </c>
      <c r="B674">
        <v>0</v>
      </c>
      <c r="C674" t="s">
        <v>67</v>
      </c>
      <c r="D674">
        <v>16.190000000000001</v>
      </c>
      <c r="E674">
        <v>35.270000000000003</v>
      </c>
      <c r="F674">
        <v>1.0900000000000001</v>
      </c>
      <c r="G674">
        <v>69.28</v>
      </c>
    </row>
    <row r="675" spans="1:7" x14ac:dyDescent="0.2">
      <c r="A675" s="6">
        <v>44439</v>
      </c>
      <c r="B675">
        <v>0</v>
      </c>
      <c r="C675" t="s">
        <v>67</v>
      </c>
      <c r="D675">
        <v>16.48</v>
      </c>
      <c r="E675">
        <v>34.28</v>
      </c>
      <c r="F675">
        <v>1.1000000000000001</v>
      </c>
      <c r="G675">
        <v>68.430000000000007</v>
      </c>
    </row>
    <row r="676" spans="1:7" x14ac:dyDescent="0.2">
      <c r="A676" s="6">
        <v>44440</v>
      </c>
      <c r="B676">
        <v>0</v>
      </c>
      <c r="C676" t="s">
        <v>67</v>
      </c>
      <c r="D676">
        <v>16.11</v>
      </c>
      <c r="E676">
        <v>36.130000000000003</v>
      </c>
      <c r="F676">
        <v>1.1100000000000001</v>
      </c>
      <c r="G676">
        <v>68.63</v>
      </c>
    </row>
    <row r="677" spans="1:7" x14ac:dyDescent="0.2">
      <c r="A677" s="6">
        <v>44441</v>
      </c>
      <c r="B677">
        <v>0</v>
      </c>
      <c r="C677" t="s">
        <v>67</v>
      </c>
      <c r="D677">
        <v>16.41</v>
      </c>
      <c r="E677">
        <v>31.35</v>
      </c>
      <c r="F677">
        <v>1.0900000000000001</v>
      </c>
      <c r="G677">
        <v>70.069999999999993</v>
      </c>
    </row>
    <row r="678" spans="1:7" x14ac:dyDescent="0.2">
      <c r="A678" s="6">
        <v>44442</v>
      </c>
      <c r="B678">
        <v>0</v>
      </c>
      <c r="C678" t="s">
        <v>67</v>
      </c>
      <c r="D678">
        <v>16.41</v>
      </c>
      <c r="E678">
        <v>36.909999999999997</v>
      </c>
      <c r="F678">
        <v>1.1200000000000001</v>
      </c>
      <c r="G678">
        <v>69.34</v>
      </c>
    </row>
    <row r="679" spans="1:7" x14ac:dyDescent="0.2">
      <c r="A679" s="6">
        <v>44446</v>
      </c>
      <c r="B679">
        <v>0</v>
      </c>
      <c r="C679" t="s">
        <v>67</v>
      </c>
      <c r="D679">
        <v>18.14</v>
      </c>
      <c r="E679">
        <v>32.909999999999997</v>
      </c>
      <c r="F679">
        <v>1.1599999999999999</v>
      </c>
      <c r="G679">
        <v>68.489999999999995</v>
      </c>
    </row>
    <row r="680" spans="1:7" x14ac:dyDescent="0.2">
      <c r="A680" s="6">
        <v>44447</v>
      </c>
      <c r="B680">
        <v>0</v>
      </c>
      <c r="C680" t="s">
        <v>67</v>
      </c>
      <c r="D680">
        <v>17.96</v>
      </c>
      <c r="E680">
        <v>31.91</v>
      </c>
      <c r="F680">
        <v>1.1299999999999999</v>
      </c>
      <c r="G680">
        <v>69.36</v>
      </c>
    </row>
    <row r="681" spans="1:7" x14ac:dyDescent="0.2">
      <c r="A681" s="6">
        <v>44448</v>
      </c>
      <c r="B681">
        <v>0</v>
      </c>
      <c r="C681" t="s">
        <v>67</v>
      </c>
      <c r="D681">
        <v>18.8</v>
      </c>
      <c r="E681">
        <v>33.869999999999997</v>
      </c>
      <c r="F681">
        <v>1.07</v>
      </c>
      <c r="G681">
        <v>68.260000000000005</v>
      </c>
    </row>
    <row r="682" spans="1:7" x14ac:dyDescent="0.2">
      <c r="A682" s="6">
        <v>44449</v>
      </c>
      <c r="B682">
        <v>0</v>
      </c>
      <c r="C682" t="s">
        <v>67</v>
      </c>
      <c r="D682">
        <v>20.95</v>
      </c>
      <c r="E682">
        <v>33.54</v>
      </c>
      <c r="F682">
        <v>1.1200000000000001</v>
      </c>
      <c r="G682">
        <v>69.819999999999993</v>
      </c>
    </row>
    <row r="683" spans="1:7" x14ac:dyDescent="0.2">
      <c r="A683" s="6">
        <v>44452</v>
      </c>
      <c r="B683">
        <v>0</v>
      </c>
      <c r="C683" t="s">
        <v>67</v>
      </c>
      <c r="D683">
        <v>19.37</v>
      </c>
      <c r="E683">
        <v>32.74</v>
      </c>
      <c r="F683">
        <v>1.1200000000000001</v>
      </c>
      <c r="G683">
        <v>70.540000000000006</v>
      </c>
    </row>
    <row r="684" spans="1:7" x14ac:dyDescent="0.2">
      <c r="A684" s="6">
        <v>44453</v>
      </c>
      <c r="B684">
        <v>0</v>
      </c>
      <c r="C684" t="s">
        <v>67</v>
      </c>
      <c r="D684">
        <v>19.46</v>
      </c>
      <c r="E684">
        <v>33.630000000000003</v>
      </c>
      <c r="F684">
        <v>1.07</v>
      </c>
      <c r="G684">
        <v>70.53</v>
      </c>
    </row>
    <row r="685" spans="1:7" x14ac:dyDescent="0.2">
      <c r="A685" s="6">
        <v>44454</v>
      </c>
      <c r="B685">
        <v>0</v>
      </c>
      <c r="C685" t="s">
        <v>67</v>
      </c>
      <c r="D685">
        <v>18.18</v>
      </c>
      <c r="E685">
        <v>32.380000000000003</v>
      </c>
      <c r="F685">
        <v>1.1000000000000001</v>
      </c>
      <c r="G685">
        <v>72.59</v>
      </c>
    </row>
    <row r="686" spans="1:7" x14ac:dyDescent="0.2">
      <c r="A686" s="6">
        <v>44455</v>
      </c>
      <c r="B686">
        <v>0</v>
      </c>
      <c r="C686" t="s">
        <v>67</v>
      </c>
      <c r="D686">
        <v>18.690000000000001</v>
      </c>
      <c r="E686">
        <v>33.159999999999997</v>
      </c>
      <c r="F686">
        <v>1.1100000000000001</v>
      </c>
      <c r="G686">
        <v>72.69</v>
      </c>
    </row>
    <row r="687" spans="1:7" x14ac:dyDescent="0.2">
      <c r="A687" s="6">
        <v>44456</v>
      </c>
      <c r="B687">
        <v>0</v>
      </c>
      <c r="C687" t="s">
        <v>67</v>
      </c>
      <c r="D687">
        <v>20.81</v>
      </c>
      <c r="E687">
        <v>32.32</v>
      </c>
      <c r="F687">
        <v>1.1399999999999999</v>
      </c>
      <c r="G687">
        <v>72.09</v>
      </c>
    </row>
    <row r="688" spans="1:7" x14ac:dyDescent="0.2">
      <c r="A688" s="6">
        <v>44459</v>
      </c>
      <c r="B688">
        <v>0</v>
      </c>
      <c r="C688" t="s">
        <v>67</v>
      </c>
      <c r="D688">
        <v>25.71</v>
      </c>
      <c r="E688">
        <v>35.229999999999997</v>
      </c>
      <c r="F688">
        <v>1.08</v>
      </c>
      <c r="G688">
        <v>70.41</v>
      </c>
    </row>
    <row r="689" spans="1:7" x14ac:dyDescent="0.2">
      <c r="A689" s="6">
        <v>44460</v>
      </c>
      <c r="B689">
        <v>0</v>
      </c>
      <c r="C689" t="s">
        <v>67</v>
      </c>
      <c r="D689">
        <v>24.36</v>
      </c>
      <c r="E689">
        <v>34.450000000000003</v>
      </c>
      <c r="F689">
        <v>1.1100000000000001</v>
      </c>
      <c r="G689">
        <v>70.510000000000005</v>
      </c>
    </row>
    <row r="690" spans="1:7" x14ac:dyDescent="0.2">
      <c r="A690" s="6">
        <v>44461</v>
      </c>
      <c r="B690">
        <v>0</v>
      </c>
      <c r="C690" t="s">
        <v>67</v>
      </c>
      <c r="D690">
        <v>20.87</v>
      </c>
      <c r="E690">
        <v>32.43</v>
      </c>
      <c r="F690">
        <v>1.07</v>
      </c>
      <c r="G690">
        <v>72.37</v>
      </c>
    </row>
    <row r="691" spans="1:7" x14ac:dyDescent="0.2">
      <c r="A691" s="6">
        <v>44462</v>
      </c>
      <c r="B691">
        <v>0</v>
      </c>
      <c r="C691" t="s">
        <v>67</v>
      </c>
      <c r="D691">
        <v>18.63</v>
      </c>
      <c r="E691">
        <v>32.299999999999997</v>
      </c>
      <c r="F691">
        <v>1.1399999999999999</v>
      </c>
      <c r="G691">
        <v>73.430000000000007</v>
      </c>
    </row>
    <row r="692" spans="1:7" x14ac:dyDescent="0.2">
      <c r="A692" s="6">
        <v>44463</v>
      </c>
      <c r="B692">
        <v>0</v>
      </c>
      <c r="C692" t="s">
        <v>67</v>
      </c>
      <c r="D692">
        <v>17.75</v>
      </c>
      <c r="E692">
        <v>34.01</v>
      </c>
      <c r="F692">
        <v>1.18</v>
      </c>
      <c r="G692">
        <v>74.180000000000007</v>
      </c>
    </row>
    <row r="693" spans="1:7" x14ac:dyDescent="0.2">
      <c r="A693" s="6">
        <v>44466</v>
      </c>
      <c r="B693">
        <v>0</v>
      </c>
      <c r="C693" t="s">
        <v>67</v>
      </c>
      <c r="D693">
        <v>18.760000000000002</v>
      </c>
      <c r="E693">
        <v>34.979999999999997</v>
      </c>
      <c r="F693">
        <v>1.17</v>
      </c>
      <c r="G693">
        <v>75.540000000000006</v>
      </c>
    </row>
    <row r="694" spans="1:7" x14ac:dyDescent="0.2">
      <c r="A694" s="6">
        <v>44467</v>
      </c>
      <c r="B694">
        <v>0</v>
      </c>
      <c r="C694" t="s">
        <v>67</v>
      </c>
      <c r="D694">
        <v>23.25</v>
      </c>
      <c r="E694">
        <v>36.1</v>
      </c>
      <c r="F694">
        <v>1.23</v>
      </c>
      <c r="G694">
        <v>75.44</v>
      </c>
    </row>
    <row r="695" spans="1:7" x14ac:dyDescent="0.2">
      <c r="A695" s="6">
        <v>44468</v>
      </c>
      <c r="B695">
        <v>0</v>
      </c>
      <c r="C695" t="s">
        <v>67</v>
      </c>
      <c r="D695">
        <v>22.56</v>
      </c>
      <c r="E695">
        <v>35.26</v>
      </c>
      <c r="F695">
        <v>1.25</v>
      </c>
      <c r="G695">
        <v>75.06</v>
      </c>
    </row>
    <row r="696" spans="1:7" x14ac:dyDescent="0.2">
      <c r="A696" s="6">
        <v>44469</v>
      </c>
      <c r="B696">
        <v>0</v>
      </c>
      <c r="C696" t="s">
        <v>67</v>
      </c>
      <c r="D696">
        <v>23.14</v>
      </c>
      <c r="E696">
        <v>38.68</v>
      </c>
      <c r="F696">
        <v>1.24</v>
      </c>
      <c r="G696">
        <v>75.22</v>
      </c>
    </row>
    <row r="697" spans="1:7" x14ac:dyDescent="0.2">
      <c r="A697" s="6">
        <v>44470</v>
      </c>
      <c r="B697">
        <v>0</v>
      </c>
      <c r="C697" t="s">
        <v>67</v>
      </c>
      <c r="D697">
        <v>21.15</v>
      </c>
      <c r="E697">
        <v>37.380000000000003</v>
      </c>
      <c r="F697">
        <v>1.21</v>
      </c>
      <c r="G697">
        <v>76.010000000000005</v>
      </c>
    </row>
    <row r="698" spans="1:7" x14ac:dyDescent="0.2">
      <c r="A698" s="6">
        <v>44473</v>
      </c>
      <c r="B698">
        <v>0</v>
      </c>
      <c r="C698" t="s">
        <v>67</v>
      </c>
      <c r="D698">
        <v>22.96</v>
      </c>
      <c r="E698">
        <v>37.270000000000003</v>
      </c>
      <c r="F698">
        <v>1.22</v>
      </c>
      <c r="G698">
        <v>77.680000000000007</v>
      </c>
    </row>
    <row r="699" spans="1:7" x14ac:dyDescent="0.2">
      <c r="A699" s="6">
        <v>44474</v>
      </c>
      <c r="B699">
        <v>0</v>
      </c>
      <c r="C699" t="s">
        <v>67</v>
      </c>
      <c r="D699">
        <v>21.3</v>
      </c>
      <c r="E699">
        <v>37.200000000000003</v>
      </c>
      <c r="F699">
        <v>1.26</v>
      </c>
      <c r="G699">
        <v>79.17</v>
      </c>
    </row>
    <row r="700" spans="1:7" x14ac:dyDescent="0.2">
      <c r="A700" s="6">
        <v>44475</v>
      </c>
      <c r="B700">
        <v>0</v>
      </c>
      <c r="C700" t="s">
        <v>67</v>
      </c>
      <c r="D700">
        <v>21</v>
      </c>
      <c r="E700">
        <v>41.02</v>
      </c>
      <c r="F700">
        <v>1.23</v>
      </c>
      <c r="G700">
        <v>77.66</v>
      </c>
    </row>
    <row r="701" spans="1:7" x14ac:dyDescent="0.2">
      <c r="A701" s="6">
        <v>44476</v>
      </c>
      <c r="B701">
        <v>0</v>
      </c>
      <c r="C701" t="s">
        <v>67</v>
      </c>
      <c r="D701">
        <v>19.54</v>
      </c>
      <c r="E701">
        <v>46.15</v>
      </c>
      <c r="F701">
        <v>1.26</v>
      </c>
      <c r="G701">
        <v>78.459999999999994</v>
      </c>
    </row>
    <row r="702" spans="1:7" x14ac:dyDescent="0.2">
      <c r="A702" s="6">
        <v>44477</v>
      </c>
      <c r="B702">
        <v>0</v>
      </c>
      <c r="C702" t="s">
        <v>67</v>
      </c>
      <c r="D702">
        <v>18.77</v>
      </c>
      <c r="E702">
        <v>38</v>
      </c>
      <c r="F702">
        <v>1.29</v>
      </c>
      <c r="G702">
        <v>79.55</v>
      </c>
    </row>
    <row r="703" spans="1:7" x14ac:dyDescent="0.2">
      <c r="A703" s="6">
        <v>44480</v>
      </c>
      <c r="B703">
        <v>0</v>
      </c>
      <c r="C703" t="s">
        <v>67</v>
      </c>
      <c r="D703">
        <v>20</v>
      </c>
      <c r="E703">
        <v>38.51</v>
      </c>
      <c r="G703">
        <v>80.64</v>
      </c>
    </row>
    <row r="704" spans="1:7" x14ac:dyDescent="0.2">
      <c r="A704" s="6">
        <v>44481</v>
      </c>
      <c r="B704">
        <v>0</v>
      </c>
      <c r="C704" t="s">
        <v>67</v>
      </c>
      <c r="D704">
        <v>19.850000000000001</v>
      </c>
      <c r="E704">
        <v>37.1</v>
      </c>
      <c r="F704">
        <v>1.24</v>
      </c>
      <c r="G704">
        <v>80.75</v>
      </c>
    </row>
    <row r="705" spans="1:7" x14ac:dyDescent="0.2">
      <c r="A705" s="6">
        <v>44482</v>
      </c>
      <c r="B705">
        <v>2</v>
      </c>
      <c r="C705" t="s">
        <v>70</v>
      </c>
      <c r="D705">
        <v>18.64</v>
      </c>
      <c r="E705">
        <v>36.049999999999997</v>
      </c>
      <c r="F705">
        <v>1.19</v>
      </c>
      <c r="G705">
        <v>80.67</v>
      </c>
    </row>
    <row r="706" spans="1:7" x14ac:dyDescent="0.2">
      <c r="A706" s="6">
        <v>44483</v>
      </c>
      <c r="B706">
        <v>2</v>
      </c>
      <c r="C706" t="s">
        <v>70</v>
      </c>
      <c r="D706">
        <v>16.86</v>
      </c>
      <c r="E706">
        <v>36.979999999999997</v>
      </c>
      <c r="F706">
        <v>1.1599999999999999</v>
      </c>
      <c r="G706">
        <v>81.430000000000007</v>
      </c>
    </row>
    <row r="707" spans="1:7" x14ac:dyDescent="0.2">
      <c r="A707" s="6">
        <v>44484</v>
      </c>
      <c r="B707">
        <v>2</v>
      </c>
      <c r="C707" t="s">
        <v>70</v>
      </c>
      <c r="D707">
        <v>16.3</v>
      </c>
      <c r="E707">
        <v>34.049999999999997</v>
      </c>
      <c r="F707">
        <v>1.18</v>
      </c>
      <c r="G707">
        <v>82.39</v>
      </c>
    </row>
    <row r="708" spans="1:7" x14ac:dyDescent="0.2">
      <c r="A708" s="6">
        <v>44487</v>
      </c>
      <c r="B708">
        <v>2</v>
      </c>
      <c r="C708" t="s">
        <v>70</v>
      </c>
      <c r="D708">
        <v>16.309999999999999</v>
      </c>
      <c r="E708">
        <v>35.020000000000003</v>
      </c>
      <c r="F708">
        <v>1.1499999999999999</v>
      </c>
      <c r="G708">
        <v>82.62</v>
      </c>
    </row>
    <row r="709" spans="1:7" x14ac:dyDescent="0.2">
      <c r="A709" s="6">
        <v>44488</v>
      </c>
      <c r="B709">
        <v>2</v>
      </c>
      <c r="C709" t="s">
        <v>70</v>
      </c>
      <c r="D709">
        <v>15.7</v>
      </c>
      <c r="E709">
        <v>35.14</v>
      </c>
      <c r="F709">
        <v>1.24</v>
      </c>
      <c r="G709">
        <v>83.19</v>
      </c>
    </row>
    <row r="710" spans="1:7" x14ac:dyDescent="0.2">
      <c r="A710" s="6">
        <v>44489</v>
      </c>
      <c r="B710">
        <v>2</v>
      </c>
      <c r="C710" t="s">
        <v>70</v>
      </c>
      <c r="D710">
        <v>15.49</v>
      </c>
      <c r="E710">
        <v>35.159999999999997</v>
      </c>
      <c r="F710">
        <v>1.25</v>
      </c>
      <c r="G710">
        <v>84.4</v>
      </c>
    </row>
    <row r="711" spans="1:7" x14ac:dyDescent="0.2">
      <c r="A711" s="6">
        <v>44490</v>
      </c>
      <c r="B711">
        <v>2</v>
      </c>
      <c r="C711" t="s">
        <v>70</v>
      </c>
      <c r="D711">
        <v>15.01</v>
      </c>
      <c r="E711">
        <v>36.549999999999997</v>
      </c>
      <c r="F711">
        <v>1.23</v>
      </c>
      <c r="G711">
        <v>82.64</v>
      </c>
    </row>
    <row r="712" spans="1:7" x14ac:dyDescent="0.2">
      <c r="A712" s="6">
        <v>44491</v>
      </c>
      <c r="B712">
        <v>2</v>
      </c>
      <c r="C712" t="s">
        <v>70</v>
      </c>
      <c r="D712">
        <v>15.43</v>
      </c>
      <c r="E712">
        <v>36.869999999999997</v>
      </c>
      <c r="F712">
        <v>1.18</v>
      </c>
      <c r="G712">
        <v>84.53</v>
      </c>
    </row>
    <row r="713" spans="1:7" x14ac:dyDescent="0.2">
      <c r="A713" s="6">
        <v>44494</v>
      </c>
      <c r="B713">
        <v>2</v>
      </c>
      <c r="C713" t="s">
        <v>70</v>
      </c>
      <c r="D713">
        <v>15.24</v>
      </c>
      <c r="E713">
        <v>36.07</v>
      </c>
      <c r="F713">
        <v>1.17</v>
      </c>
      <c r="G713">
        <v>84.64</v>
      </c>
    </row>
    <row r="714" spans="1:7" x14ac:dyDescent="0.2">
      <c r="A714" s="6">
        <v>44495</v>
      </c>
      <c r="B714">
        <v>2</v>
      </c>
      <c r="C714" t="s">
        <v>70</v>
      </c>
      <c r="D714">
        <v>15.98</v>
      </c>
      <c r="E714">
        <v>35.5</v>
      </c>
      <c r="F714">
        <v>1.1599999999999999</v>
      </c>
      <c r="G714">
        <v>85.64</v>
      </c>
    </row>
    <row r="715" spans="1:7" x14ac:dyDescent="0.2">
      <c r="A715" s="6">
        <v>44496</v>
      </c>
      <c r="B715">
        <v>2</v>
      </c>
      <c r="C715" t="s">
        <v>70</v>
      </c>
      <c r="D715">
        <v>16.98</v>
      </c>
      <c r="E715">
        <v>37.630000000000003</v>
      </c>
      <c r="F715">
        <v>1.04</v>
      </c>
      <c r="G715">
        <v>82.66</v>
      </c>
    </row>
    <row r="716" spans="1:7" x14ac:dyDescent="0.2">
      <c r="A716" s="6">
        <v>44497</v>
      </c>
      <c r="B716">
        <v>2</v>
      </c>
      <c r="C716" t="s">
        <v>70</v>
      </c>
      <c r="D716">
        <v>16.53</v>
      </c>
      <c r="E716">
        <v>37.229999999999997</v>
      </c>
      <c r="F716">
        <v>1.07</v>
      </c>
      <c r="G716">
        <v>82.78</v>
      </c>
    </row>
    <row r="717" spans="1:7" x14ac:dyDescent="0.2">
      <c r="A717" s="6">
        <v>44498</v>
      </c>
      <c r="B717">
        <v>2</v>
      </c>
      <c r="C717" t="s">
        <v>70</v>
      </c>
      <c r="D717">
        <v>16.260000000000002</v>
      </c>
      <c r="E717">
        <v>37.92</v>
      </c>
      <c r="F717">
        <v>1.07</v>
      </c>
      <c r="G717">
        <v>83.5</v>
      </c>
    </row>
    <row r="718" spans="1:7" x14ac:dyDescent="0.2">
      <c r="A718" s="6">
        <v>44501</v>
      </c>
      <c r="B718">
        <v>0</v>
      </c>
      <c r="C718" t="s">
        <v>67</v>
      </c>
      <c r="D718">
        <v>16.41</v>
      </c>
      <c r="E718">
        <v>36.74</v>
      </c>
      <c r="F718">
        <v>1.08</v>
      </c>
      <c r="G718">
        <v>84.08</v>
      </c>
    </row>
    <row r="719" spans="1:7" x14ac:dyDescent="0.2">
      <c r="A719" s="6">
        <v>44502</v>
      </c>
      <c r="B719">
        <v>2</v>
      </c>
      <c r="C719" t="s">
        <v>70</v>
      </c>
      <c r="D719">
        <v>16.03</v>
      </c>
      <c r="E719">
        <v>35.56</v>
      </c>
      <c r="F719">
        <v>1.1000000000000001</v>
      </c>
      <c r="G719">
        <v>83.91</v>
      </c>
    </row>
    <row r="720" spans="1:7" x14ac:dyDescent="0.2">
      <c r="A720" s="6">
        <v>44503</v>
      </c>
      <c r="B720">
        <v>2</v>
      </c>
      <c r="C720" t="s">
        <v>70</v>
      </c>
      <c r="D720">
        <v>15.1</v>
      </c>
      <c r="E720">
        <v>39.44</v>
      </c>
      <c r="F720">
        <v>1.1299999999999999</v>
      </c>
      <c r="G720">
        <v>80.819999999999993</v>
      </c>
    </row>
    <row r="721" spans="1:7" x14ac:dyDescent="0.2">
      <c r="A721" s="6">
        <v>44504</v>
      </c>
      <c r="B721">
        <v>2</v>
      </c>
      <c r="C721" t="s">
        <v>70</v>
      </c>
      <c r="D721">
        <v>15.44</v>
      </c>
      <c r="E721">
        <v>38.56</v>
      </c>
      <c r="F721">
        <v>1.1200000000000001</v>
      </c>
      <c r="G721">
        <v>78.88</v>
      </c>
    </row>
    <row r="722" spans="1:7" x14ac:dyDescent="0.2">
      <c r="A722" s="6">
        <v>44505</v>
      </c>
      <c r="B722">
        <v>2</v>
      </c>
      <c r="C722" t="s">
        <v>70</v>
      </c>
      <c r="D722">
        <v>16.48</v>
      </c>
      <c r="E722">
        <v>37.840000000000003</v>
      </c>
      <c r="F722">
        <v>1.06</v>
      </c>
      <c r="G722">
        <v>81.25</v>
      </c>
    </row>
    <row r="723" spans="1:7" x14ac:dyDescent="0.2">
      <c r="A723" s="6">
        <v>44508</v>
      </c>
      <c r="B723">
        <v>2</v>
      </c>
      <c r="C723" t="s">
        <v>70</v>
      </c>
      <c r="D723">
        <v>17.22</v>
      </c>
      <c r="E723">
        <v>37.71</v>
      </c>
      <c r="F723">
        <v>1.06</v>
      </c>
      <c r="G723">
        <v>81.96</v>
      </c>
    </row>
    <row r="724" spans="1:7" x14ac:dyDescent="0.2">
      <c r="A724" s="6">
        <v>44509</v>
      </c>
      <c r="B724">
        <v>2</v>
      </c>
      <c r="C724" t="s">
        <v>70</v>
      </c>
      <c r="D724">
        <v>17.78</v>
      </c>
      <c r="E724">
        <v>36.33</v>
      </c>
      <c r="F724">
        <v>1.05</v>
      </c>
      <c r="G724">
        <v>84.12</v>
      </c>
    </row>
    <row r="725" spans="1:7" x14ac:dyDescent="0.2">
      <c r="A725" s="6">
        <v>44510</v>
      </c>
      <c r="B725">
        <v>2</v>
      </c>
      <c r="C725" t="s">
        <v>70</v>
      </c>
      <c r="D725">
        <v>18.73</v>
      </c>
      <c r="E725">
        <v>37.090000000000003</v>
      </c>
      <c r="F725">
        <v>1.05</v>
      </c>
      <c r="G725">
        <v>81.23</v>
      </c>
    </row>
    <row r="726" spans="1:7" x14ac:dyDescent="0.2">
      <c r="A726" s="6">
        <v>44511</v>
      </c>
      <c r="B726">
        <v>0</v>
      </c>
      <c r="C726" t="s">
        <v>67</v>
      </c>
      <c r="D726">
        <v>17.66</v>
      </c>
      <c r="E726">
        <v>36.200000000000003</v>
      </c>
      <c r="G726">
        <v>81.47</v>
      </c>
    </row>
    <row r="727" spans="1:7" x14ac:dyDescent="0.2">
      <c r="A727" s="6">
        <v>44512</v>
      </c>
      <c r="B727">
        <v>2</v>
      </c>
      <c r="C727" t="s">
        <v>70</v>
      </c>
      <c r="D727">
        <v>16.29</v>
      </c>
      <c r="E727">
        <v>36.1</v>
      </c>
      <c r="F727">
        <v>1.05</v>
      </c>
      <c r="G727">
        <v>80.87</v>
      </c>
    </row>
    <row r="728" spans="1:7" x14ac:dyDescent="0.2">
      <c r="A728" s="6">
        <v>44515</v>
      </c>
      <c r="B728">
        <v>2</v>
      </c>
      <c r="C728" t="s">
        <v>70</v>
      </c>
      <c r="D728">
        <v>16.489999999999998</v>
      </c>
      <c r="E728">
        <v>36.42</v>
      </c>
      <c r="F728">
        <v>1.1000000000000001</v>
      </c>
      <c r="G728">
        <v>80.849999999999994</v>
      </c>
    </row>
    <row r="729" spans="1:7" x14ac:dyDescent="0.2">
      <c r="A729" s="6">
        <v>44516</v>
      </c>
      <c r="B729">
        <v>2</v>
      </c>
      <c r="C729" t="s">
        <v>70</v>
      </c>
      <c r="D729">
        <v>16.37</v>
      </c>
      <c r="E729">
        <v>34.69</v>
      </c>
      <c r="F729">
        <v>1.0900000000000001</v>
      </c>
      <c r="G729">
        <v>80.760000000000005</v>
      </c>
    </row>
    <row r="730" spans="1:7" x14ac:dyDescent="0.2">
      <c r="A730" s="6">
        <v>44517</v>
      </c>
      <c r="B730">
        <v>2</v>
      </c>
      <c r="C730" t="s">
        <v>70</v>
      </c>
      <c r="D730">
        <v>17.11</v>
      </c>
      <c r="E730">
        <v>33.75</v>
      </c>
      <c r="F730">
        <v>1.08</v>
      </c>
      <c r="G730">
        <v>78.319999999999993</v>
      </c>
    </row>
    <row r="731" spans="1:7" x14ac:dyDescent="0.2">
      <c r="A731" s="6">
        <v>44518</v>
      </c>
      <c r="B731">
        <v>2</v>
      </c>
      <c r="C731" t="s">
        <v>70</v>
      </c>
      <c r="D731">
        <v>17.59</v>
      </c>
      <c r="E731">
        <v>37.68</v>
      </c>
      <c r="F731">
        <v>1.07</v>
      </c>
      <c r="G731">
        <v>78.92</v>
      </c>
    </row>
    <row r="732" spans="1:7" x14ac:dyDescent="0.2">
      <c r="A732" s="6">
        <v>44519</v>
      </c>
      <c r="B732">
        <v>2</v>
      </c>
      <c r="C732" t="s">
        <v>70</v>
      </c>
      <c r="D732">
        <v>17.91</v>
      </c>
      <c r="E732">
        <v>37.130000000000003</v>
      </c>
      <c r="F732">
        <v>1.02</v>
      </c>
      <c r="G732">
        <v>76.11</v>
      </c>
    </row>
    <row r="733" spans="1:7" x14ac:dyDescent="0.2">
      <c r="A733" s="6">
        <v>44522</v>
      </c>
      <c r="B733">
        <v>2</v>
      </c>
      <c r="C733" t="s">
        <v>70</v>
      </c>
      <c r="D733">
        <v>19.170000000000002</v>
      </c>
      <c r="E733">
        <v>36.61</v>
      </c>
      <c r="F733">
        <v>1</v>
      </c>
      <c r="G733">
        <v>76.739999999999995</v>
      </c>
    </row>
    <row r="734" spans="1:7" x14ac:dyDescent="0.2">
      <c r="A734" s="6">
        <v>44523</v>
      </c>
      <c r="B734">
        <v>2</v>
      </c>
      <c r="C734" t="s">
        <v>70</v>
      </c>
      <c r="D734">
        <v>19.38</v>
      </c>
      <c r="E734">
        <v>35.1</v>
      </c>
      <c r="F734">
        <v>1.07</v>
      </c>
      <c r="G734">
        <v>78.319999999999993</v>
      </c>
    </row>
    <row r="735" spans="1:7" x14ac:dyDescent="0.2">
      <c r="A735" s="6">
        <v>44524</v>
      </c>
      <c r="B735">
        <v>2</v>
      </c>
      <c r="C735" t="s">
        <v>70</v>
      </c>
      <c r="D735">
        <v>18.579999999999998</v>
      </c>
      <c r="E735">
        <v>34.79</v>
      </c>
      <c r="F735">
        <v>1</v>
      </c>
      <c r="G735">
        <v>78.319999999999993</v>
      </c>
    </row>
    <row r="736" spans="1:7" x14ac:dyDescent="0.2">
      <c r="A736" s="6">
        <v>44526</v>
      </c>
      <c r="B736">
        <v>3</v>
      </c>
      <c r="C736" t="s">
        <v>69</v>
      </c>
      <c r="D736">
        <v>28.62</v>
      </c>
      <c r="E736">
        <v>65.72</v>
      </c>
      <c r="F736">
        <v>0.98</v>
      </c>
    </row>
    <row r="737" spans="1:7" x14ac:dyDescent="0.2">
      <c r="A737" s="6">
        <v>44529</v>
      </c>
      <c r="B737">
        <v>2</v>
      </c>
      <c r="C737" t="s">
        <v>70</v>
      </c>
      <c r="D737">
        <v>22.96</v>
      </c>
      <c r="E737">
        <v>63.34</v>
      </c>
      <c r="F737">
        <v>1.01</v>
      </c>
      <c r="G737">
        <v>69.88</v>
      </c>
    </row>
    <row r="738" spans="1:7" x14ac:dyDescent="0.2">
      <c r="A738" s="6">
        <v>44530</v>
      </c>
      <c r="B738">
        <v>3</v>
      </c>
      <c r="C738" t="s">
        <v>69</v>
      </c>
      <c r="D738">
        <v>27.19</v>
      </c>
      <c r="E738">
        <v>75.23</v>
      </c>
      <c r="F738">
        <v>0.91</v>
      </c>
      <c r="G738">
        <v>66.14</v>
      </c>
    </row>
    <row r="739" spans="1:7" x14ac:dyDescent="0.2">
      <c r="A739" s="6">
        <v>44531</v>
      </c>
      <c r="B739">
        <v>3</v>
      </c>
      <c r="C739" t="s">
        <v>69</v>
      </c>
      <c r="D739">
        <v>31.12</v>
      </c>
      <c r="E739">
        <v>78.180000000000007</v>
      </c>
      <c r="F739">
        <v>0.87</v>
      </c>
      <c r="G739">
        <v>65.44</v>
      </c>
    </row>
    <row r="740" spans="1:7" x14ac:dyDescent="0.2">
      <c r="A740" s="6">
        <v>44532</v>
      </c>
      <c r="B740">
        <v>0</v>
      </c>
      <c r="C740" t="s">
        <v>67</v>
      </c>
      <c r="D740">
        <v>27.95</v>
      </c>
      <c r="E740">
        <v>57.27</v>
      </c>
      <c r="F740">
        <v>0.81</v>
      </c>
      <c r="G740">
        <v>66.599999999999994</v>
      </c>
    </row>
    <row r="741" spans="1:7" x14ac:dyDescent="0.2">
      <c r="A741" s="6">
        <v>44533</v>
      </c>
      <c r="B741">
        <v>0</v>
      </c>
      <c r="C741" t="s">
        <v>67</v>
      </c>
      <c r="D741">
        <v>30.67</v>
      </c>
      <c r="E741">
        <v>64.55</v>
      </c>
      <c r="F741">
        <v>0.75</v>
      </c>
      <c r="G741">
        <v>66.39</v>
      </c>
    </row>
    <row r="742" spans="1:7" x14ac:dyDescent="0.2">
      <c r="A742" s="6">
        <v>44536</v>
      </c>
      <c r="B742">
        <v>0</v>
      </c>
      <c r="C742" t="s">
        <v>67</v>
      </c>
      <c r="D742">
        <v>27.18</v>
      </c>
      <c r="E742">
        <v>56.21</v>
      </c>
      <c r="F742">
        <v>0.78</v>
      </c>
      <c r="G742">
        <v>69.62</v>
      </c>
    </row>
    <row r="743" spans="1:7" x14ac:dyDescent="0.2">
      <c r="A743" s="6">
        <v>44537</v>
      </c>
      <c r="B743">
        <v>0</v>
      </c>
      <c r="C743" t="s">
        <v>67</v>
      </c>
      <c r="D743">
        <v>21.89</v>
      </c>
      <c r="E743">
        <v>48.15</v>
      </c>
      <c r="F743">
        <v>0.78</v>
      </c>
      <c r="G743">
        <v>71.94</v>
      </c>
    </row>
    <row r="744" spans="1:7" x14ac:dyDescent="0.2">
      <c r="A744" s="6">
        <v>44538</v>
      </c>
      <c r="B744">
        <v>2</v>
      </c>
      <c r="C744" t="s">
        <v>70</v>
      </c>
      <c r="D744">
        <v>19.899999999999999</v>
      </c>
      <c r="E744">
        <v>45.22</v>
      </c>
      <c r="F744">
        <v>0.84</v>
      </c>
      <c r="G744">
        <v>72.430000000000007</v>
      </c>
    </row>
    <row r="745" spans="1:7" x14ac:dyDescent="0.2">
      <c r="A745" s="6">
        <v>44539</v>
      </c>
      <c r="B745">
        <v>0</v>
      </c>
      <c r="C745" t="s">
        <v>67</v>
      </c>
      <c r="D745">
        <v>21.58</v>
      </c>
      <c r="E745">
        <v>47.43</v>
      </c>
      <c r="F745">
        <v>0.79</v>
      </c>
      <c r="G745">
        <v>70.87</v>
      </c>
    </row>
    <row r="746" spans="1:7" x14ac:dyDescent="0.2">
      <c r="A746" s="6">
        <v>44540</v>
      </c>
      <c r="B746">
        <v>0</v>
      </c>
      <c r="C746" t="s">
        <v>67</v>
      </c>
      <c r="D746">
        <v>18.690000000000001</v>
      </c>
      <c r="E746">
        <v>46.23</v>
      </c>
      <c r="F746">
        <v>0.81</v>
      </c>
      <c r="G746">
        <v>71.709999999999994</v>
      </c>
    </row>
    <row r="747" spans="1:7" x14ac:dyDescent="0.2">
      <c r="A747" s="6">
        <v>44543</v>
      </c>
      <c r="B747">
        <v>0</v>
      </c>
      <c r="C747" t="s">
        <v>67</v>
      </c>
      <c r="D747">
        <v>20.309999999999999</v>
      </c>
      <c r="E747">
        <v>45.88</v>
      </c>
      <c r="F747">
        <v>0.76</v>
      </c>
      <c r="G747">
        <v>71.19</v>
      </c>
    </row>
    <row r="748" spans="1:7" x14ac:dyDescent="0.2">
      <c r="A748" s="6">
        <v>44544</v>
      </c>
      <c r="B748">
        <v>0</v>
      </c>
      <c r="C748" t="s">
        <v>67</v>
      </c>
      <c r="D748">
        <v>21.89</v>
      </c>
      <c r="E748">
        <v>54.76</v>
      </c>
      <c r="F748">
        <v>0.77</v>
      </c>
      <c r="G748">
        <v>70.569999999999993</v>
      </c>
    </row>
    <row r="749" spans="1:7" x14ac:dyDescent="0.2">
      <c r="A749" s="6">
        <v>44545</v>
      </c>
      <c r="B749">
        <v>0</v>
      </c>
      <c r="C749" t="s">
        <v>67</v>
      </c>
      <c r="D749">
        <v>19.29</v>
      </c>
      <c r="E749">
        <v>56.53</v>
      </c>
      <c r="F749">
        <v>0.78</v>
      </c>
      <c r="G749">
        <v>70.89</v>
      </c>
    </row>
    <row r="750" spans="1:7" x14ac:dyDescent="0.2">
      <c r="A750" s="6">
        <v>44546</v>
      </c>
      <c r="B750">
        <v>0</v>
      </c>
      <c r="C750" t="s">
        <v>67</v>
      </c>
      <c r="D750">
        <v>20.57</v>
      </c>
      <c r="E750">
        <v>49.97</v>
      </c>
      <c r="F750">
        <v>0.8</v>
      </c>
      <c r="G750">
        <v>72.34</v>
      </c>
    </row>
    <row r="751" spans="1:7" x14ac:dyDescent="0.2">
      <c r="A751" s="6">
        <v>44547</v>
      </c>
      <c r="B751">
        <v>0</v>
      </c>
      <c r="C751" t="s">
        <v>67</v>
      </c>
      <c r="D751">
        <v>21.57</v>
      </c>
      <c r="E751">
        <v>48.31</v>
      </c>
      <c r="F751">
        <v>0.75</v>
      </c>
      <c r="G751">
        <v>70.930000000000007</v>
      </c>
    </row>
    <row r="752" spans="1:7" x14ac:dyDescent="0.2">
      <c r="A752" s="6">
        <v>44550</v>
      </c>
      <c r="B752">
        <v>0</v>
      </c>
      <c r="C752" t="s">
        <v>67</v>
      </c>
      <c r="D752">
        <v>22.87</v>
      </c>
      <c r="E752">
        <v>60.24</v>
      </c>
      <c r="F752">
        <v>0.78</v>
      </c>
      <c r="G752">
        <v>68.69</v>
      </c>
    </row>
    <row r="753" spans="1:7" x14ac:dyDescent="0.2">
      <c r="A753" s="6">
        <v>44551</v>
      </c>
      <c r="B753">
        <v>0</v>
      </c>
      <c r="C753" t="s">
        <v>67</v>
      </c>
      <c r="D753">
        <v>21.01</v>
      </c>
      <c r="E753">
        <v>52.31</v>
      </c>
      <c r="F753">
        <v>0.78</v>
      </c>
      <c r="G753">
        <v>71.099999999999994</v>
      </c>
    </row>
    <row r="754" spans="1:7" x14ac:dyDescent="0.2">
      <c r="A754" s="6">
        <v>44552</v>
      </c>
      <c r="B754">
        <v>0</v>
      </c>
      <c r="C754" t="s">
        <v>67</v>
      </c>
      <c r="D754">
        <v>18.63</v>
      </c>
      <c r="E754">
        <v>46</v>
      </c>
      <c r="F754">
        <v>0.78</v>
      </c>
      <c r="G754">
        <v>72.819999999999993</v>
      </c>
    </row>
    <row r="755" spans="1:7" x14ac:dyDescent="0.2">
      <c r="A755" s="6">
        <v>44553</v>
      </c>
      <c r="B755">
        <v>0</v>
      </c>
      <c r="C755" t="s">
        <v>67</v>
      </c>
      <c r="D755">
        <v>17.96</v>
      </c>
      <c r="E755">
        <v>43.71</v>
      </c>
      <c r="F755">
        <v>0.79</v>
      </c>
      <c r="G755">
        <v>73.89</v>
      </c>
    </row>
    <row r="756" spans="1:7" x14ac:dyDescent="0.2">
      <c r="A756" s="6">
        <v>44557</v>
      </c>
      <c r="B756">
        <v>0</v>
      </c>
      <c r="C756" t="s">
        <v>67</v>
      </c>
      <c r="D756">
        <v>17.68</v>
      </c>
      <c r="E756">
        <v>43.58</v>
      </c>
      <c r="F756">
        <v>0.72</v>
      </c>
      <c r="G756">
        <v>75.489999999999995</v>
      </c>
    </row>
    <row r="757" spans="1:7" x14ac:dyDescent="0.2">
      <c r="A757" s="6">
        <v>44558</v>
      </c>
      <c r="B757">
        <v>0</v>
      </c>
      <c r="C757" t="s">
        <v>67</v>
      </c>
      <c r="D757">
        <v>17.54</v>
      </c>
      <c r="E757">
        <v>41.23</v>
      </c>
      <c r="F757">
        <v>0.75</v>
      </c>
      <c r="G757">
        <v>76.010000000000005</v>
      </c>
    </row>
    <row r="758" spans="1:7" x14ac:dyDescent="0.2">
      <c r="A758" s="6">
        <v>44559</v>
      </c>
      <c r="B758">
        <v>2</v>
      </c>
      <c r="C758" t="s">
        <v>70</v>
      </c>
      <c r="D758">
        <v>16.95</v>
      </c>
      <c r="E758">
        <v>40.24</v>
      </c>
      <c r="F758">
        <v>0.8</v>
      </c>
      <c r="G758">
        <v>76.58</v>
      </c>
    </row>
    <row r="759" spans="1:7" x14ac:dyDescent="0.2">
      <c r="A759" s="6">
        <v>44560</v>
      </c>
      <c r="B759">
        <v>2</v>
      </c>
      <c r="C759" t="s">
        <v>70</v>
      </c>
      <c r="D759">
        <v>17.329999999999998</v>
      </c>
      <c r="E759">
        <v>40.200000000000003</v>
      </c>
      <c r="F759">
        <v>0.79</v>
      </c>
      <c r="G759">
        <v>76.83</v>
      </c>
    </row>
    <row r="760" spans="1:7" x14ac:dyDescent="0.2">
      <c r="A760" s="6">
        <v>44561</v>
      </c>
      <c r="B760">
        <v>2</v>
      </c>
      <c r="C760" t="s">
        <v>70</v>
      </c>
      <c r="D760">
        <v>17.22</v>
      </c>
      <c r="E760">
        <v>42.62</v>
      </c>
      <c r="F760">
        <v>0.79</v>
      </c>
      <c r="G760">
        <v>75.33</v>
      </c>
    </row>
    <row r="761" spans="1:7" x14ac:dyDescent="0.2">
      <c r="A761" s="6">
        <v>44564</v>
      </c>
      <c r="B761">
        <v>2</v>
      </c>
      <c r="C761" t="s">
        <v>70</v>
      </c>
      <c r="D761">
        <v>16.600000000000001</v>
      </c>
      <c r="E761">
        <v>37.57</v>
      </c>
      <c r="F761">
        <v>0.85</v>
      </c>
      <c r="G761">
        <v>75.989999999999995</v>
      </c>
    </row>
    <row r="762" spans="1:7" x14ac:dyDescent="0.2">
      <c r="A762" s="6">
        <v>44565</v>
      </c>
      <c r="B762">
        <v>2</v>
      </c>
      <c r="C762" t="s">
        <v>70</v>
      </c>
      <c r="D762">
        <v>16.91</v>
      </c>
      <c r="E762">
        <v>39.479999999999997</v>
      </c>
      <c r="F762">
        <v>0.89</v>
      </c>
      <c r="G762">
        <v>77</v>
      </c>
    </row>
    <row r="763" spans="1:7" x14ac:dyDescent="0.2">
      <c r="A763" s="6">
        <v>44566</v>
      </c>
      <c r="B763">
        <v>2</v>
      </c>
      <c r="C763" t="s">
        <v>70</v>
      </c>
      <c r="D763">
        <v>19.73</v>
      </c>
      <c r="E763">
        <v>44.49</v>
      </c>
      <c r="F763">
        <v>0.88</v>
      </c>
      <c r="G763">
        <v>77.83</v>
      </c>
    </row>
    <row r="764" spans="1:7" x14ac:dyDescent="0.2">
      <c r="A764" s="6">
        <v>44567</v>
      </c>
      <c r="B764">
        <v>0</v>
      </c>
      <c r="C764" t="s">
        <v>67</v>
      </c>
      <c r="D764">
        <v>19.61</v>
      </c>
      <c r="E764">
        <v>36.86</v>
      </c>
      <c r="F764">
        <v>0.85</v>
      </c>
      <c r="G764">
        <v>79.47</v>
      </c>
    </row>
    <row r="765" spans="1:7" x14ac:dyDescent="0.2">
      <c r="A765" s="6">
        <v>44568</v>
      </c>
      <c r="B765">
        <v>0</v>
      </c>
      <c r="C765" t="s">
        <v>67</v>
      </c>
      <c r="D765">
        <v>18.760000000000002</v>
      </c>
      <c r="E765">
        <v>37</v>
      </c>
      <c r="F765">
        <v>0.89</v>
      </c>
      <c r="G765">
        <v>79</v>
      </c>
    </row>
    <row r="766" spans="1:7" x14ac:dyDescent="0.2">
      <c r="A766" s="6">
        <v>44571</v>
      </c>
      <c r="B766">
        <v>0</v>
      </c>
      <c r="C766" t="s">
        <v>67</v>
      </c>
      <c r="D766">
        <v>19.399999999999999</v>
      </c>
      <c r="E766">
        <v>37.65</v>
      </c>
      <c r="F766">
        <v>0.86</v>
      </c>
      <c r="G766">
        <v>78.11</v>
      </c>
    </row>
    <row r="767" spans="1:7" x14ac:dyDescent="0.2">
      <c r="A767" s="6">
        <v>44572</v>
      </c>
      <c r="B767">
        <v>2</v>
      </c>
      <c r="C767" t="s">
        <v>70</v>
      </c>
      <c r="D767">
        <v>18.41</v>
      </c>
      <c r="E767">
        <v>34.31</v>
      </c>
      <c r="F767">
        <v>0.85</v>
      </c>
      <c r="G767">
        <v>81.17</v>
      </c>
    </row>
    <row r="768" spans="1:7" x14ac:dyDescent="0.2">
      <c r="A768" s="6">
        <v>44573</v>
      </c>
      <c r="B768">
        <v>0</v>
      </c>
      <c r="C768" t="s">
        <v>67</v>
      </c>
      <c r="D768">
        <v>17.62</v>
      </c>
      <c r="E768">
        <v>34.39</v>
      </c>
      <c r="F768">
        <v>0.82</v>
      </c>
      <c r="G768">
        <v>82.51</v>
      </c>
    </row>
    <row r="769" spans="1:7" x14ac:dyDescent="0.2">
      <c r="A769" s="6">
        <v>44574</v>
      </c>
      <c r="B769">
        <v>0</v>
      </c>
      <c r="C769" t="s">
        <v>67</v>
      </c>
      <c r="D769">
        <v>20.309999999999999</v>
      </c>
      <c r="E769">
        <v>37.11</v>
      </c>
      <c r="F769">
        <v>0.79</v>
      </c>
      <c r="G769">
        <v>81.97</v>
      </c>
    </row>
    <row r="770" spans="1:7" x14ac:dyDescent="0.2">
      <c r="A770" s="6">
        <v>44575</v>
      </c>
      <c r="B770">
        <v>0</v>
      </c>
      <c r="C770" t="s">
        <v>67</v>
      </c>
      <c r="D770">
        <v>19.190000000000001</v>
      </c>
      <c r="E770">
        <v>41.18</v>
      </c>
      <c r="F770">
        <v>0.79</v>
      </c>
      <c r="G770">
        <v>83.82</v>
      </c>
    </row>
    <row r="771" spans="1:7" x14ac:dyDescent="0.2">
      <c r="A771" s="6">
        <v>44579</v>
      </c>
      <c r="B771">
        <v>0</v>
      </c>
      <c r="C771" t="s">
        <v>67</v>
      </c>
      <c r="D771">
        <v>22.79</v>
      </c>
      <c r="E771">
        <v>42.28</v>
      </c>
      <c r="F771">
        <v>0.81</v>
      </c>
      <c r="G771">
        <v>85.42</v>
      </c>
    </row>
    <row r="772" spans="1:7" x14ac:dyDescent="0.2">
      <c r="A772" s="6">
        <v>44580</v>
      </c>
      <c r="B772">
        <v>0</v>
      </c>
      <c r="C772" t="s">
        <v>67</v>
      </c>
      <c r="D772">
        <v>23.85</v>
      </c>
      <c r="E772">
        <v>42.75</v>
      </c>
      <c r="F772">
        <v>0.79</v>
      </c>
      <c r="G772">
        <v>86.84</v>
      </c>
    </row>
    <row r="773" spans="1:7" x14ac:dyDescent="0.2">
      <c r="A773" s="6">
        <v>44581</v>
      </c>
      <c r="B773">
        <v>0</v>
      </c>
      <c r="C773" t="s">
        <v>67</v>
      </c>
      <c r="D773">
        <v>25.59</v>
      </c>
      <c r="E773">
        <v>41.15</v>
      </c>
      <c r="F773">
        <v>0.75</v>
      </c>
      <c r="G773">
        <v>86.29</v>
      </c>
    </row>
    <row r="774" spans="1:7" x14ac:dyDescent="0.2">
      <c r="A774" s="6">
        <v>44582</v>
      </c>
      <c r="B774">
        <v>0</v>
      </c>
      <c r="C774" t="s">
        <v>67</v>
      </c>
      <c r="D774">
        <v>28.85</v>
      </c>
      <c r="E774">
        <v>42.57</v>
      </c>
      <c r="F774">
        <v>0.74</v>
      </c>
      <c r="G774">
        <v>85.16</v>
      </c>
    </row>
    <row r="775" spans="1:7" x14ac:dyDescent="0.2">
      <c r="A775" s="6">
        <v>44585</v>
      </c>
      <c r="B775">
        <v>0</v>
      </c>
      <c r="C775" t="s">
        <v>67</v>
      </c>
      <c r="D775">
        <v>29.9</v>
      </c>
      <c r="E775">
        <v>47.84</v>
      </c>
      <c r="F775">
        <v>0.76</v>
      </c>
      <c r="G775">
        <v>84.48</v>
      </c>
    </row>
    <row r="776" spans="1:7" x14ac:dyDescent="0.2">
      <c r="A776" s="6">
        <v>44586</v>
      </c>
      <c r="B776">
        <v>0</v>
      </c>
      <c r="C776" t="s">
        <v>67</v>
      </c>
      <c r="D776">
        <v>31.16</v>
      </c>
      <c r="E776">
        <v>47.63</v>
      </c>
      <c r="F776">
        <v>0.76</v>
      </c>
      <c r="G776">
        <v>86.61</v>
      </c>
    </row>
    <row r="777" spans="1:7" x14ac:dyDescent="0.2">
      <c r="A777" s="6">
        <v>44587</v>
      </c>
      <c r="B777">
        <v>0</v>
      </c>
      <c r="C777" t="s">
        <v>67</v>
      </c>
      <c r="D777">
        <v>31.96</v>
      </c>
      <c r="E777">
        <v>45.67</v>
      </c>
      <c r="F777">
        <v>0.72</v>
      </c>
      <c r="G777">
        <v>88.33</v>
      </c>
    </row>
    <row r="778" spans="1:7" x14ac:dyDescent="0.2">
      <c r="A778" s="6">
        <v>44588</v>
      </c>
      <c r="B778">
        <v>0</v>
      </c>
      <c r="C778" t="s">
        <v>67</v>
      </c>
      <c r="D778">
        <v>30.49</v>
      </c>
      <c r="E778">
        <v>46.9</v>
      </c>
      <c r="F778">
        <v>0.63</v>
      </c>
      <c r="G778">
        <v>87.61</v>
      </c>
    </row>
    <row r="779" spans="1:7" x14ac:dyDescent="0.2">
      <c r="A779" s="6">
        <v>44589</v>
      </c>
      <c r="B779">
        <v>0</v>
      </c>
      <c r="C779" t="s">
        <v>67</v>
      </c>
      <c r="D779">
        <v>27.66</v>
      </c>
      <c r="E779">
        <v>47.74</v>
      </c>
      <c r="F779">
        <v>0.63</v>
      </c>
      <c r="G779">
        <v>87.67</v>
      </c>
    </row>
    <row r="780" spans="1:7" x14ac:dyDescent="0.2">
      <c r="A780" s="6">
        <v>44592</v>
      </c>
      <c r="B780">
        <v>0</v>
      </c>
      <c r="C780" t="s">
        <v>67</v>
      </c>
      <c r="D780">
        <v>24.83</v>
      </c>
      <c r="E780">
        <v>42.35</v>
      </c>
      <c r="F780">
        <v>0.61</v>
      </c>
      <c r="G780">
        <v>89.16</v>
      </c>
    </row>
    <row r="781" spans="1:7" x14ac:dyDescent="0.2">
      <c r="A781" s="6">
        <v>44593</v>
      </c>
      <c r="B781">
        <v>0</v>
      </c>
      <c r="C781" t="s">
        <v>67</v>
      </c>
      <c r="D781">
        <v>21.96</v>
      </c>
      <c r="E781">
        <v>41.31</v>
      </c>
      <c r="F781">
        <v>0.63</v>
      </c>
      <c r="G781">
        <v>88.22</v>
      </c>
    </row>
    <row r="782" spans="1:7" x14ac:dyDescent="0.2">
      <c r="A782" s="6">
        <v>44594</v>
      </c>
      <c r="B782">
        <v>0</v>
      </c>
      <c r="C782" t="s">
        <v>67</v>
      </c>
      <c r="D782">
        <v>22.09</v>
      </c>
      <c r="E782">
        <v>41.86</v>
      </c>
      <c r="F782">
        <v>0.62</v>
      </c>
      <c r="G782">
        <v>88.16</v>
      </c>
    </row>
    <row r="783" spans="1:7" x14ac:dyDescent="0.2">
      <c r="A783" s="6">
        <v>44595</v>
      </c>
      <c r="B783">
        <v>0</v>
      </c>
      <c r="C783" t="s">
        <v>67</v>
      </c>
      <c r="D783">
        <v>24.35</v>
      </c>
      <c r="E783">
        <v>42.15</v>
      </c>
      <c r="F783">
        <v>0.63</v>
      </c>
      <c r="G783">
        <v>90.17</v>
      </c>
    </row>
    <row r="784" spans="1:7" x14ac:dyDescent="0.2">
      <c r="A784" s="6">
        <v>44596</v>
      </c>
      <c r="B784">
        <v>0</v>
      </c>
      <c r="C784" t="s">
        <v>67</v>
      </c>
      <c r="D784">
        <v>23.22</v>
      </c>
      <c r="E784">
        <v>43.88</v>
      </c>
      <c r="F784">
        <v>0.62</v>
      </c>
      <c r="G784">
        <v>92.27</v>
      </c>
    </row>
    <row r="785" spans="1:7" x14ac:dyDescent="0.2">
      <c r="A785" s="6">
        <v>44599</v>
      </c>
      <c r="B785">
        <v>0</v>
      </c>
      <c r="C785" t="s">
        <v>67</v>
      </c>
      <c r="D785">
        <v>22.86</v>
      </c>
      <c r="E785">
        <v>43.34</v>
      </c>
      <c r="F785">
        <v>0.62</v>
      </c>
      <c r="G785">
        <v>91.25</v>
      </c>
    </row>
    <row r="786" spans="1:7" x14ac:dyDescent="0.2">
      <c r="A786" s="6">
        <v>44600</v>
      </c>
      <c r="B786">
        <v>0</v>
      </c>
      <c r="C786" t="s">
        <v>67</v>
      </c>
      <c r="D786">
        <v>21.44</v>
      </c>
      <c r="E786">
        <v>41.26</v>
      </c>
      <c r="F786">
        <v>0.61</v>
      </c>
      <c r="G786">
        <v>89.32</v>
      </c>
    </row>
    <row r="787" spans="1:7" x14ac:dyDescent="0.2">
      <c r="A787" s="6">
        <v>44601</v>
      </c>
      <c r="B787">
        <v>0</v>
      </c>
      <c r="C787" t="s">
        <v>67</v>
      </c>
      <c r="D787">
        <v>19.96</v>
      </c>
      <c r="E787">
        <v>39.4</v>
      </c>
      <c r="F787">
        <v>0.57999999999999996</v>
      </c>
      <c r="G787">
        <v>89.57</v>
      </c>
    </row>
    <row r="788" spans="1:7" x14ac:dyDescent="0.2">
      <c r="A788" s="6">
        <v>44602</v>
      </c>
      <c r="B788">
        <v>0</v>
      </c>
      <c r="C788" t="s">
        <v>67</v>
      </c>
      <c r="D788">
        <v>23.91</v>
      </c>
      <c r="E788">
        <v>43.81</v>
      </c>
      <c r="F788">
        <v>0.42</v>
      </c>
      <c r="G788">
        <v>89.83</v>
      </c>
    </row>
    <row r="789" spans="1:7" x14ac:dyDescent="0.2">
      <c r="A789" s="6">
        <v>44603</v>
      </c>
      <c r="B789">
        <v>0</v>
      </c>
      <c r="C789" t="s">
        <v>67</v>
      </c>
      <c r="D789">
        <v>27.36</v>
      </c>
      <c r="E789">
        <v>47.44</v>
      </c>
      <c r="F789">
        <v>0.42</v>
      </c>
      <c r="G789">
        <v>93.1</v>
      </c>
    </row>
    <row r="790" spans="1:7" x14ac:dyDescent="0.2">
      <c r="A790" s="6">
        <v>44606</v>
      </c>
      <c r="B790">
        <v>0</v>
      </c>
      <c r="C790" t="s">
        <v>67</v>
      </c>
      <c r="D790">
        <v>28.33</v>
      </c>
      <c r="E790">
        <v>48.83</v>
      </c>
      <c r="F790">
        <v>0.4</v>
      </c>
      <c r="G790">
        <v>95.52</v>
      </c>
    </row>
    <row r="791" spans="1:7" x14ac:dyDescent="0.2">
      <c r="A791" s="6">
        <v>44607</v>
      </c>
      <c r="B791">
        <v>0</v>
      </c>
      <c r="C791" t="s">
        <v>67</v>
      </c>
      <c r="D791">
        <v>25.7</v>
      </c>
      <c r="E791">
        <v>48.36</v>
      </c>
      <c r="F791">
        <v>0.47</v>
      </c>
      <c r="G791">
        <v>92.07</v>
      </c>
    </row>
    <row r="792" spans="1:7" x14ac:dyDescent="0.2">
      <c r="A792" s="6">
        <v>44608</v>
      </c>
      <c r="B792">
        <v>0</v>
      </c>
      <c r="C792" t="s">
        <v>67</v>
      </c>
      <c r="D792">
        <v>24.29</v>
      </c>
      <c r="E792">
        <v>49.38</v>
      </c>
      <c r="F792">
        <v>0.51</v>
      </c>
      <c r="G792">
        <v>93.83</v>
      </c>
    </row>
    <row r="793" spans="1:7" x14ac:dyDescent="0.2">
      <c r="A793" s="6">
        <v>44609</v>
      </c>
      <c r="B793">
        <v>0</v>
      </c>
      <c r="C793" t="s">
        <v>67</v>
      </c>
      <c r="D793">
        <v>28.11</v>
      </c>
      <c r="E793">
        <v>53.14</v>
      </c>
      <c r="F793">
        <v>0.48</v>
      </c>
      <c r="G793">
        <v>91.78</v>
      </c>
    </row>
    <row r="794" spans="1:7" x14ac:dyDescent="0.2">
      <c r="A794" s="6">
        <v>44610</v>
      </c>
      <c r="B794">
        <v>0</v>
      </c>
      <c r="C794" t="s">
        <v>67</v>
      </c>
      <c r="D794">
        <v>27.75</v>
      </c>
      <c r="E794">
        <v>52.01</v>
      </c>
      <c r="F794">
        <v>0.45</v>
      </c>
      <c r="G794">
        <v>91.26</v>
      </c>
    </row>
    <row r="795" spans="1:7" x14ac:dyDescent="0.2">
      <c r="A795" s="6">
        <v>44614</v>
      </c>
      <c r="B795">
        <v>0</v>
      </c>
      <c r="C795" t="s">
        <v>67</v>
      </c>
      <c r="D795">
        <v>28.81</v>
      </c>
      <c r="E795">
        <v>50.11</v>
      </c>
      <c r="F795">
        <v>0.38</v>
      </c>
      <c r="G795">
        <v>92.11</v>
      </c>
    </row>
    <row r="796" spans="1:7" x14ac:dyDescent="0.2">
      <c r="A796" s="6">
        <v>44615</v>
      </c>
      <c r="B796">
        <v>3</v>
      </c>
      <c r="C796" t="s">
        <v>69</v>
      </c>
      <c r="D796">
        <v>31.02</v>
      </c>
      <c r="E796">
        <v>50.51</v>
      </c>
      <c r="F796">
        <v>0.41</v>
      </c>
      <c r="G796">
        <v>92.14</v>
      </c>
    </row>
    <row r="797" spans="1:7" x14ac:dyDescent="0.2">
      <c r="A797" s="6">
        <v>44616</v>
      </c>
      <c r="B797">
        <v>3</v>
      </c>
      <c r="C797" t="s">
        <v>69</v>
      </c>
      <c r="D797">
        <v>30.32</v>
      </c>
      <c r="E797">
        <v>49.04</v>
      </c>
      <c r="F797">
        <v>0.42</v>
      </c>
      <c r="G797">
        <v>92.77</v>
      </c>
    </row>
    <row r="798" spans="1:7" x14ac:dyDescent="0.2">
      <c r="A798" s="6">
        <v>44617</v>
      </c>
      <c r="B798">
        <v>2</v>
      </c>
      <c r="C798" t="s">
        <v>70</v>
      </c>
      <c r="D798">
        <v>27.59</v>
      </c>
      <c r="E798">
        <v>49.5</v>
      </c>
      <c r="F798">
        <v>0.42</v>
      </c>
      <c r="G798">
        <v>91.68</v>
      </c>
    </row>
    <row r="799" spans="1:7" x14ac:dyDescent="0.2">
      <c r="A799" s="6">
        <v>44620</v>
      </c>
      <c r="B799">
        <v>3</v>
      </c>
      <c r="C799" t="s">
        <v>69</v>
      </c>
      <c r="D799">
        <v>30.15</v>
      </c>
      <c r="E799">
        <v>52.5</v>
      </c>
      <c r="F799">
        <v>0.39</v>
      </c>
      <c r="G799">
        <v>96.13</v>
      </c>
    </row>
    <row r="800" spans="1:7" x14ac:dyDescent="0.2">
      <c r="A800" s="6">
        <v>44621</v>
      </c>
      <c r="B800">
        <v>3</v>
      </c>
      <c r="C800" t="s">
        <v>69</v>
      </c>
      <c r="D800">
        <v>33.32</v>
      </c>
      <c r="E800">
        <v>61.43</v>
      </c>
      <c r="F800">
        <v>0.41</v>
      </c>
      <c r="G800">
        <v>103.66</v>
      </c>
    </row>
    <row r="801" spans="1:7" x14ac:dyDescent="0.2">
      <c r="A801" s="6">
        <v>44622</v>
      </c>
      <c r="B801">
        <v>3</v>
      </c>
      <c r="C801" t="s">
        <v>69</v>
      </c>
      <c r="D801">
        <v>30.74</v>
      </c>
      <c r="E801">
        <v>61.53</v>
      </c>
      <c r="F801">
        <v>0.36</v>
      </c>
      <c r="G801">
        <v>110.74</v>
      </c>
    </row>
    <row r="802" spans="1:7" x14ac:dyDescent="0.2">
      <c r="A802" s="6">
        <v>44623</v>
      </c>
      <c r="B802">
        <v>3</v>
      </c>
      <c r="C802" t="s">
        <v>69</v>
      </c>
      <c r="D802">
        <v>30.48</v>
      </c>
      <c r="E802">
        <v>64.37</v>
      </c>
      <c r="F802">
        <v>0.33</v>
      </c>
      <c r="G802">
        <v>107.69</v>
      </c>
    </row>
    <row r="803" spans="1:7" x14ac:dyDescent="0.2">
      <c r="A803" s="6">
        <v>44624</v>
      </c>
      <c r="B803">
        <v>3</v>
      </c>
      <c r="C803" t="s">
        <v>69</v>
      </c>
      <c r="D803">
        <v>31.98</v>
      </c>
      <c r="E803">
        <v>77.290000000000006</v>
      </c>
      <c r="F803">
        <v>0.24</v>
      </c>
      <c r="G803">
        <v>115.77</v>
      </c>
    </row>
    <row r="804" spans="1:7" x14ac:dyDescent="0.2">
      <c r="A804" s="6">
        <v>44627</v>
      </c>
      <c r="B804">
        <v>3</v>
      </c>
      <c r="C804" t="s">
        <v>69</v>
      </c>
      <c r="D804">
        <v>36.450000000000003</v>
      </c>
      <c r="E804">
        <v>78.91</v>
      </c>
      <c r="F804">
        <v>0.23</v>
      </c>
      <c r="G804">
        <v>119.26</v>
      </c>
    </row>
    <row r="805" spans="1:7" x14ac:dyDescent="0.2">
      <c r="A805" s="6">
        <v>44628</v>
      </c>
      <c r="B805">
        <v>3</v>
      </c>
      <c r="C805" t="s">
        <v>69</v>
      </c>
      <c r="D805">
        <v>35.130000000000003</v>
      </c>
      <c r="E805">
        <v>75.819999999999993</v>
      </c>
      <c r="F805">
        <v>0.23</v>
      </c>
      <c r="G805">
        <v>123.64</v>
      </c>
    </row>
    <row r="806" spans="1:7" x14ac:dyDescent="0.2">
      <c r="A806" s="6">
        <v>44629</v>
      </c>
      <c r="B806">
        <v>3</v>
      </c>
      <c r="C806" t="s">
        <v>69</v>
      </c>
      <c r="D806">
        <v>32.450000000000003</v>
      </c>
      <c r="E806">
        <v>73.25</v>
      </c>
      <c r="F806">
        <v>0.26</v>
      </c>
      <c r="G806">
        <v>108.81</v>
      </c>
    </row>
    <row r="807" spans="1:7" x14ac:dyDescent="0.2">
      <c r="A807" s="6">
        <v>44630</v>
      </c>
      <c r="B807">
        <v>3</v>
      </c>
      <c r="C807" t="s">
        <v>69</v>
      </c>
      <c r="D807">
        <v>30.23</v>
      </c>
      <c r="E807">
        <v>67.34</v>
      </c>
      <c r="F807">
        <v>0.26</v>
      </c>
      <c r="G807">
        <v>105.93</v>
      </c>
    </row>
    <row r="808" spans="1:7" x14ac:dyDescent="0.2">
      <c r="A808" s="6">
        <v>44631</v>
      </c>
      <c r="B808">
        <v>3</v>
      </c>
      <c r="C808" t="s">
        <v>69</v>
      </c>
      <c r="D808">
        <v>30.75</v>
      </c>
      <c r="E808">
        <v>68.010000000000005</v>
      </c>
      <c r="F808">
        <v>0.25</v>
      </c>
      <c r="G808">
        <v>109.31</v>
      </c>
    </row>
    <row r="809" spans="1:7" x14ac:dyDescent="0.2">
      <c r="A809" s="6">
        <v>44634</v>
      </c>
      <c r="B809">
        <v>3</v>
      </c>
      <c r="C809" t="s">
        <v>69</v>
      </c>
      <c r="D809">
        <v>31.77</v>
      </c>
      <c r="E809">
        <v>65.42</v>
      </c>
      <c r="F809">
        <v>0.27</v>
      </c>
      <c r="G809">
        <v>103.22</v>
      </c>
    </row>
    <row r="810" spans="1:7" x14ac:dyDescent="0.2">
      <c r="A810" s="6">
        <v>44635</v>
      </c>
      <c r="B810">
        <v>2</v>
      </c>
      <c r="C810" t="s">
        <v>70</v>
      </c>
      <c r="D810">
        <v>29.83</v>
      </c>
      <c r="E810">
        <v>63.62</v>
      </c>
      <c r="F810">
        <v>0.3</v>
      </c>
      <c r="G810">
        <v>96.42</v>
      </c>
    </row>
    <row r="811" spans="1:7" x14ac:dyDescent="0.2">
      <c r="A811" s="6">
        <v>44636</v>
      </c>
      <c r="B811">
        <v>2</v>
      </c>
      <c r="C811" t="s">
        <v>70</v>
      </c>
      <c r="D811">
        <v>26.67</v>
      </c>
      <c r="E811">
        <v>59.35</v>
      </c>
      <c r="F811">
        <v>0.24</v>
      </c>
      <c r="G811">
        <v>94.85</v>
      </c>
    </row>
    <row r="812" spans="1:7" x14ac:dyDescent="0.2">
      <c r="A812" s="6">
        <v>44637</v>
      </c>
      <c r="B812">
        <v>3</v>
      </c>
      <c r="C812" t="s">
        <v>69</v>
      </c>
      <c r="D812">
        <v>25.67</v>
      </c>
      <c r="E812">
        <v>67.78</v>
      </c>
      <c r="F812">
        <v>0.26</v>
      </c>
      <c r="G812">
        <v>102.97</v>
      </c>
    </row>
    <row r="813" spans="1:7" x14ac:dyDescent="0.2">
      <c r="A813" s="6">
        <v>44638</v>
      </c>
      <c r="B813">
        <v>3</v>
      </c>
      <c r="C813" t="s">
        <v>69</v>
      </c>
      <c r="D813">
        <v>23.87</v>
      </c>
      <c r="E813">
        <v>69.09</v>
      </c>
      <c r="F813">
        <v>0.17</v>
      </c>
      <c r="G813">
        <v>104.69</v>
      </c>
    </row>
    <row r="814" spans="1:7" x14ac:dyDescent="0.2">
      <c r="A814" s="6">
        <v>44641</v>
      </c>
      <c r="B814">
        <v>3</v>
      </c>
      <c r="C814" t="s">
        <v>69</v>
      </c>
      <c r="D814">
        <v>23.53</v>
      </c>
      <c r="E814">
        <v>70.78</v>
      </c>
      <c r="F814">
        <v>0.18</v>
      </c>
      <c r="G814">
        <v>112.14</v>
      </c>
    </row>
    <row r="815" spans="1:7" x14ac:dyDescent="0.2">
      <c r="A815" s="6">
        <v>44642</v>
      </c>
      <c r="B815">
        <v>3</v>
      </c>
      <c r="C815" t="s">
        <v>69</v>
      </c>
      <c r="D815">
        <v>22.94</v>
      </c>
      <c r="E815">
        <v>69.56</v>
      </c>
      <c r="F815">
        <v>0.2</v>
      </c>
      <c r="G815">
        <v>111.03</v>
      </c>
    </row>
    <row r="816" spans="1:7" x14ac:dyDescent="0.2">
      <c r="A816" s="6">
        <v>44643</v>
      </c>
      <c r="B816">
        <v>3</v>
      </c>
      <c r="C816" t="s">
        <v>69</v>
      </c>
      <c r="D816">
        <v>23.57</v>
      </c>
      <c r="E816">
        <v>72.59</v>
      </c>
      <c r="F816">
        <v>0.19</v>
      </c>
      <c r="G816">
        <v>114.89</v>
      </c>
    </row>
    <row r="817" spans="1:7" x14ac:dyDescent="0.2">
      <c r="A817" s="6">
        <v>44644</v>
      </c>
      <c r="B817">
        <v>3</v>
      </c>
      <c r="C817" t="s">
        <v>69</v>
      </c>
      <c r="D817">
        <v>21.67</v>
      </c>
      <c r="E817">
        <v>69.14</v>
      </c>
      <c r="F817">
        <v>0.21</v>
      </c>
      <c r="G817">
        <v>114.2</v>
      </c>
    </row>
    <row r="818" spans="1:7" x14ac:dyDescent="0.2">
      <c r="A818" s="6">
        <v>44645</v>
      </c>
      <c r="B818">
        <v>3</v>
      </c>
      <c r="C818" t="s">
        <v>69</v>
      </c>
      <c r="D818">
        <v>20.81</v>
      </c>
      <c r="E818">
        <v>68.91</v>
      </c>
      <c r="F818">
        <v>0.18</v>
      </c>
      <c r="G818">
        <v>116.2</v>
      </c>
    </row>
    <row r="819" spans="1:7" x14ac:dyDescent="0.2">
      <c r="A819" s="6">
        <v>44648</v>
      </c>
      <c r="B819">
        <v>3</v>
      </c>
      <c r="C819" t="s">
        <v>69</v>
      </c>
      <c r="D819">
        <v>19.63</v>
      </c>
      <c r="E819">
        <v>67.040000000000006</v>
      </c>
      <c r="F819">
        <v>0.11</v>
      </c>
      <c r="G819">
        <v>107.55</v>
      </c>
    </row>
    <row r="820" spans="1:7" x14ac:dyDescent="0.2">
      <c r="A820" s="6">
        <v>44649</v>
      </c>
      <c r="B820">
        <v>2</v>
      </c>
      <c r="C820" t="s">
        <v>70</v>
      </c>
      <c r="D820">
        <v>18.899999999999999</v>
      </c>
      <c r="E820">
        <v>62.46</v>
      </c>
      <c r="F820">
        <v>0.06</v>
      </c>
      <c r="G820">
        <v>104.25</v>
      </c>
    </row>
    <row r="821" spans="1:7" x14ac:dyDescent="0.2">
      <c r="A821" s="6">
        <v>44650</v>
      </c>
      <c r="B821">
        <v>2</v>
      </c>
      <c r="C821" t="s">
        <v>70</v>
      </c>
      <c r="D821">
        <v>19.329999999999998</v>
      </c>
      <c r="E821">
        <v>61.04</v>
      </c>
      <c r="F821">
        <v>0.04</v>
      </c>
      <c r="G821">
        <v>107.81</v>
      </c>
    </row>
    <row r="822" spans="1:7" x14ac:dyDescent="0.2">
      <c r="A822" s="6">
        <v>44651</v>
      </c>
      <c r="B822">
        <v>2</v>
      </c>
      <c r="C822" t="s">
        <v>70</v>
      </c>
      <c r="D822">
        <v>20.56</v>
      </c>
      <c r="E822">
        <v>57.66</v>
      </c>
      <c r="F822">
        <v>0.04</v>
      </c>
      <c r="G822">
        <v>100.53</v>
      </c>
    </row>
    <row r="823" spans="1:7" x14ac:dyDescent="0.2">
      <c r="A823" s="6">
        <v>44652</v>
      </c>
      <c r="B823">
        <v>2</v>
      </c>
      <c r="C823" t="s">
        <v>70</v>
      </c>
      <c r="D823">
        <v>19.63</v>
      </c>
      <c r="E823">
        <v>54.36</v>
      </c>
      <c r="F823">
        <v>-0.05</v>
      </c>
      <c r="G823">
        <v>99.32</v>
      </c>
    </row>
    <row r="824" spans="1:7" x14ac:dyDescent="0.2">
      <c r="A824" s="6">
        <v>44655</v>
      </c>
      <c r="B824">
        <v>2</v>
      </c>
      <c r="C824" t="s">
        <v>70</v>
      </c>
      <c r="D824">
        <v>18.57</v>
      </c>
      <c r="E824">
        <v>54.31</v>
      </c>
      <c r="F824">
        <v>-0.01</v>
      </c>
      <c r="G824">
        <v>103.29</v>
      </c>
    </row>
    <row r="825" spans="1:7" x14ac:dyDescent="0.2">
      <c r="A825" s="6">
        <v>44656</v>
      </c>
      <c r="B825">
        <v>2</v>
      </c>
      <c r="C825" t="s">
        <v>70</v>
      </c>
      <c r="D825">
        <v>21.03</v>
      </c>
      <c r="E825">
        <v>53.8</v>
      </c>
      <c r="F825">
        <v>0.03</v>
      </c>
      <c r="G825">
        <v>101.98</v>
      </c>
    </row>
    <row r="826" spans="1:7" x14ac:dyDescent="0.2">
      <c r="A826" s="6">
        <v>44657</v>
      </c>
      <c r="B826">
        <v>2</v>
      </c>
      <c r="C826" t="s">
        <v>70</v>
      </c>
      <c r="D826">
        <v>22.1</v>
      </c>
      <c r="E826">
        <v>53.15</v>
      </c>
      <c r="F826">
        <v>0.11</v>
      </c>
      <c r="G826">
        <v>96.39</v>
      </c>
    </row>
    <row r="827" spans="1:7" x14ac:dyDescent="0.2">
      <c r="A827" s="6">
        <v>44658</v>
      </c>
      <c r="B827">
        <v>2</v>
      </c>
      <c r="C827" t="s">
        <v>70</v>
      </c>
      <c r="D827">
        <v>21.55</v>
      </c>
      <c r="E827">
        <v>54.23</v>
      </c>
      <c r="F827">
        <v>0.19</v>
      </c>
      <c r="G827">
        <v>96.05</v>
      </c>
    </row>
    <row r="828" spans="1:7" x14ac:dyDescent="0.2">
      <c r="A828" s="6">
        <v>44659</v>
      </c>
      <c r="B828">
        <v>2</v>
      </c>
      <c r="C828" t="s">
        <v>70</v>
      </c>
      <c r="D828">
        <v>21.16</v>
      </c>
      <c r="E828">
        <v>53.14</v>
      </c>
      <c r="F828">
        <v>0.19</v>
      </c>
      <c r="G828">
        <v>98.35</v>
      </c>
    </row>
    <row r="829" spans="1:7" x14ac:dyDescent="0.2">
      <c r="A829" s="6">
        <v>44662</v>
      </c>
      <c r="B829">
        <v>2</v>
      </c>
      <c r="C829" t="s">
        <v>70</v>
      </c>
      <c r="D829">
        <v>24.37</v>
      </c>
      <c r="E829">
        <v>54.81</v>
      </c>
      <c r="F829">
        <v>0.28999999999999998</v>
      </c>
      <c r="G829">
        <v>94.22</v>
      </c>
    </row>
    <row r="830" spans="1:7" x14ac:dyDescent="0.2">
      <c r="A830" s="6">
        <v>44663</v>
      </c>
      <c r="B830">
        <v>2</v>
      </c>
      <c r="C830" t="s">
        <v>70</v>
      </c>
      <c r="D830">
        <v>24.26</v>
      </c>
      <c r="E830">
        <v>55.25</v>
      </c>
      <c r="F830">
        <v>0.33</v>
      </c>
      <c r="G830">
        <v>100.52</v>
      </c>
    </row>
    <row r="831" spans="1:7" x14ac:dyDescent="0.2">
      <c r="A831" s="6">
        <v>44664</v>
      </c>
      <c r="B831">
        <v>2</v>
      </c>
      <c r="C831" t="s">
        <v>70</v>
      </c>
      <c r="D831">
        <v>21.82</v>
      </c>
      <c r="E831">
        <v>51.2</v>
      </c>
      <c r="F831">
        <v>0.33</v>
      </c>
      <c r="G831">
        <v>104.26</v>
      </c>
    </row>
    <row r="832" spans="1:7" x14ac:dyDescent="0.2">
      <c r="A832" s="6">
        <v>44665</v>
      </c>
      <c r="B832">
        <v>2</v>
      </c>
      <c r="C832" t="s">
        <v>70</v>
      </c>
      <c r="D832">
        <v>22.7</v>
      </c>
      <c r="E832">
        <v>53.38</v>
      </c>
      <c r="F832">
        <v>0.36</v>
      </c>
      <c r="G832">
        <v>106.84</v>
      </c>
    </row>
    <row r="833" spans="1:7" x14ac:dyDescent="0.2">
      <c r="A833" s="6">
        <v>44669</v>
      </c>
      <c r="B833">
        <v>2</v>
      </c>
      <c r="C833" t="s">
        <v>70</v>
      </c>
      <c r="D833">
        <v>22.17</v>
      </c>
      <c r="E833">
        <v>50.94</v>
      </c>
      <c r="F833">
        <v>0.39</v>
      </c>
      <c r="G833">
        <v>108.24</v>
      </c>
    </row>
    <row r="834" spans="1:7" x14ac:dyDescent="0.2">
      <c r="A834" s="6">
        <v>44670</v>
      </c>
      <c r="B834">
        <v>2</v>
      </c>
      <c r="C834" t="s">
        <v>70</v>
      </c>
      <c r="D834">
        <v>21.37</v>
      </c>
      <c r="E834">
        <v>50.34</v>
      </c>
      <c r="F834">
        <v>0.32</v>
      </c>
      <c r="G834">
        <v>102.54</v>
      </c>
    </row>
    <row r="835" spans="1:7" x14ac:dyDescent="0.2">
      <c r="A835" s="6">
        <v>44671</v>
      </c>
      <c r="B835">
        <v>2</v>
      </c>
      <c r="C835" t="s">
        <v>70</v>
      </c>
      <c r="D835">
        <v>20.32</v>
      </c>
      <c r="E835">
        <v>52.23</v>
      </c>
      <c r="F835">
        <v>0.25</v>
      </c>
      <c r="G835">
        <v>102.56</v>
      </c>
    </row>
    <row r="836" spans="1:7" x14ac:dyDescent="0.2">
      <c r="A836" s="6">
        <v>44672</v>
      </c>
      <c r="B836">
        <v>2</v>
      </c>
      <c r="C836" t="s">
        <v>70</v>
      </c>
      <c r="D836">
        <v>22.68</v>
      </c>
      <c r="E836">
        <v>49.86</v>
      </c>
      <c r="F836">
        <v>0.22</v>
      </c>
      <c r="G836">
        <v>103.89</v>
      </c>
    </row>
    <row r="837" spans="1:7" x14ac:dyDescent="0.2">
      <c r="A837" s="6">
        <v>44673</v>
      </c>
      <c r="B837">
        <v>2</v>
      </c>
      <c r="C837" t="s">
        <v>70</v>
      </c>
      <c r="D837">
        <v>28.21</v>
      </c>
      <c r="E837">
        <v>51.15</v>
      </c>
      <c r="F837">
        <v>0.18</v>
      </c>
      <c r="G837">
        <v>102.86</v>
      </c>
    </row>
    <row r="838" spans="1:7" x14ac:dyDescent="0.2">
      <c r="A838" s="6">
        <v>44676</v>
      </c>
      <c r="B838">
        <v>2</v>
      </c>
      <c r="C838" t="s">
        <v>70</v>
      </c>
      <c r="D838">
        <v>27.02</v>
      </c>
      <c r="E838">
        <v>52.86</v>
      </c>
      <c r="F838">
        <v>0.18</v>
      </c>
      <c r="G838">
        <v>99.6</v>
      </c>
    </row>
    <row r="839" spans="1:7" x14ac:dyDescent="0.2">
      <c r="A839" s="6">
        <v>44677</v>
      </c>
      <c r="B839">
        <v>0</v>
      </c>
      <c r="C839" t="s">
        <v>67</v>
      </c>
      <c r="D839">
        <v>33.520000000000003</v>
      </c>
      <c r="E839">
        <v>53.57</v>
      </c>
      <c r="F839">
        <v>0.23</v>
      </c>
      <c r="G839">
        <v>102.62</v>
      </c>
    </row>
    <row r="840" spans="1:7" x14ac:dyDescent="0.2">
      <c r="A840" s="6">
        <v>44678</v>
      </c>
      <c r="B840">
        <v>0</v>
      </c>
      <c r="C840" t="s">
        <v>67</v>
      </c>
      <c r="D840">
        <v>31.6</v>
      </c>
      <c r="E840">
        <v>53.38</v>
      </c>
      <c r="F840">
        <v>0.24</v>
      </c>
      <c r="G840">
        <v>101.96</v>
      </c>
    </row>
    <row r="841" spans="1:7" x14ac:dyDescent="0.2">
      <c r="A841" s="6">
        <v>44679</v>
      </c>
      <c r="B841">
        <v>2</v>
      </c>
      <c r="C841" t="s">
        <v>70</v>
      </c>
      <c r="D841">
        <v>29.99</v>
      </c>
      <c r="E841">
        <v>51.94</v>
      </c>
      <c r="F841">
        <v>0.22</v>
      </c>
      <c r="G841">
        <v>105.47</v>
      </c>
    </row>
    <row r="842" spans="1:7" x14ac:dyDescent="0.2">
      <c r="A842" s="6">
        <v>44680</v>
      </c>
      <c r="B842">
        <v>0</v>
      </c>
      <c r="C842" t="s">
        <v>67</v>
      </c>
      <c r="D842">
        <v>33.4</v>
      </c>
      <c r="E842">
        <v>53.1</v>
      </c>
      <c r="F842">
        <v>0.19</v>
      </c>
      <c r="G842">
        <v>104.59</v>
      </c>
    </row>
    <row r="843" spans="1:7" x14ac:dyDescent="0.2">
      <c r="A843" s="6">
        <v>44683</v>
      </c>
      <c r="B843">
        <v>0</v>
      </c>
      <c r="C843" t="s">
        <v>67</v>
      </c>
      <c r="D843">
        <v>32.340000000000003</v>
      </c>
      <c r="E843">
        <v>54.15</v>
      </c>
      <c r="F843">
        <v>0.26</v>
      </c>
      <c r="G843">
        <v>105.18</v>
      </c>
    </row>
    <row r="844" spans="1:7" x14ac:dyDescent="0.2">
      <c r="A844" s="6">
        <v>44684</v>
      </c>
      <c r="B844">
        <v>2</v>
      </c>
      <c r="C844" t="s">
        <v>70</v>
      </c>
      <c r="D844">
        <v>29.25</v>
      </c>
      <c r="E844">
        <v>54.04</v>
      </c>
      <c r="F844">
        <v>0.19</v>
      </c>
      <c r="G844">
        <v>102.53</v>
      </c>
    </row>
    <row r="845" spans="1:7" x14ac:dyDescent="0.2">
      <c r="A845" s="6">
        <v>44685</v>
      </c>
      <c r="B845">
        <v>2</v>
      </c>
      <c r="C845" t="s">
        <v>70</v>
      </c>
      <c r="D845">
        <v>25.42</v>
      </c>
      <c r="E845">
        <v>53.15</v>
      </c>
      <c r="F845">
        <v>0.27</v>
      </c>
      <c r="G845">
        <v>107.84</v>
      </c>
    </row>
    <row r="846" spans="1:7" x14ac:dyDescent="0.2">
      <c r="A846" s="6">
        <v>44686</v>
      </c>
      <c r="B846">
        <v>0</v>
      </c>
      <c r="C846" t="s">
        <v>67</v>
      </c>
      <c r="D846">
        <v>31.2</v>
      </c>
      <c r="E846">
        <v>54.72</v>
      </c>
      <c r="F846">
        <v>0.34</v>
      </c>
      <c r="G846">
        <v>108.17</v>
      </c>
    </row>
    <row r="847" spans="1:7" x14ac:dyDescent="0.2">
      <c r="A847" s="6">
        <v>44687</v>
      </c>
      <c r="B847">
        <v>0</v>
      </c>
      <c r="C847" t="s">
        <v>67</v>
      </c>
      <c r="D847">
        <v>30.19</v>
      </c>
      <c r="E847">
        <v>54.82</v>
      </c>
      <c r="F847">
        <v>0.4</v>
      </c>
      <c r="G847">
        <v>109.72</v>
      </c>
    </row>
    <row r="848" spans="1:7" x14ac:dyDescent="0.2">
      <c r="A848" s="6">
        <v>44690</v>
      </c>
      <c r="B848">
        <v>0</v>
      </c>
      <c r="C848" t="s">
        <v>67</v>
      </c>
      <c r="D848">
        <v>34.75</v>
      </c>
      <c r="E848">
        <v>57.9</v>
      </c>
      <c r="F848">
        <v>0.44</v>
      </c>
      <c r="G848">
        <v>103.08</v>
      </c>
    </row>
    <row r="849" spans="1:7" x14ac:dyDescent="0.2">
      <c r="A849" s="6">
        <v>44691</v>
      </c>
      <c r="B849">
        <v>0</v>
      </c>
      <c r="C849" t="s">
        <v>67</v>
      </c>
      <c r="D849">
        <v>32.99</v>
      </c>
      <c r="E849">
        <v>56.06</v>
      </c>
      <c r="F849">
        <v>0.37</v>
      </c>
      <c r="G849">
        <v>99.74</v>
      </c>
    </row>
    <row r="850" spans="1:7" x14ac:dyDescent="0.2">
      <c r="A850" s="6">
        <v>44692</v>
      </c>
      <c r="B850">
        <v>0</v>
      </c>
      <c r="C850" t="s">
        <v>67</v>
      </c>
      <c r="D850">
        <v>32.56</v>
      </c>
      <c r="E850">
        <v>53.43</v>
      </c>
      <c r="F850">
        <v>0.25</v>
      </c>
      <c r="G850">
        <v>105.5</v>
      </c>
    </row>
    <row r="851" spans="1:7" x14ac:dyDescent="0.2">
      <c r="A851" s="6">
        <v>44693</v>
      </c>
      <c r="B851">
        <v>0</v>
      </c>
      <c r="C851" t="s">
        <v>67</v>
      </c>
      <c r="D851">
        <v>31.77</v>
      </c>
      <c r="E851">
        <v>52.71</v>
      </c>
      <c r="F851">
        <v>0.28000000000000003</v>
      </c>
      <c r="G851">
        <v>106.15</v>
      </c>
    </row>
    <row r="852" spans="1:7" x14ac:dyDescent="0.2">
      <c r="A852" s="6">
        <v>44694</v>
      </c>
      <c r="B852">
        <v>2</v>
      </c>
      <c r="C852" t="s">
        <v>70</v>
      </c>
      <c r="D852">
        <v>28.87</v>
      </c>
      <c r="E852">
        <v>51.22</v>
      </c>
      <c r="F852">
        <v>0.32</v>
      </c>
      <c r="G852">
        <v>110.52</v>
      </c>
    </row>
    <row r="853" spans="1:7" x14ac:dyDescent="0.2">
      <c r="A853" s="6">
        <v>44697</v>
      </c>
      <c r="B853">
        <v>2</v>
      </c>
      <c r="C853" t="s">
        <v>70</v>
      </c>
      <c r="D853">
        <v>27.47</v>
      </c>
      <c r="E853">
        <v>51.89</v>
      </c>
      <c r="F853">
        <v>0.3</v>
      </c>
      <c r="G853">
        <v>114.07</v>
      </c>
    </row>
    <row r="854" spans="1:7" x14ac:dyDescent="0.2">
      <c r="A854" s="6">
        <v>44698</v>
      </c>
      <c r="B854">
        <v>2</v>
      </c>
      <c r="C854" t="s">
        <v>70</v>
      </c>
      <c r="D854">
        <v>26.1</v>
      </c>
      <c r="E854">
        <v>50.34</v>
      </c>
      <c r="F854">
        <v>0.27</v>
      </c>
      <c r="G854">
        <v>112.31</v>
      </c>
    </row>
    <row r="855" spans="1:7" x14ac:dyDescent="0.2">
      <c r="A855" s="6">
        <v>44699</v>
      </c>
      <c r="B855">
        <v>0</v>
      </c>
      <c r="C855" t="s">
        <v>67</v>
      </c>
      <c r="D855">
        <v>30.96</v>
      </c>
      <c r="E855">
        <v>51.89</v>
      </c>
      <c r="F855">
        <v>0.21</v>
      </c>
      <c r="G855">
        <v>109.67</v>
      </c>
    </row>
    <row r="856" spans="1:7" x14ac:dyDescent="0.2">
      <c r="A856" s="6">
        <v>44700</v>
      </c>
      <c r="B856">
        <v>2</v>
      </c>
      <c r="C856" t="s">
        <v>70</v>
      </c>
      <c r="D856">
        <v>29.35</v>
      </c>
      <c r="E856">
        <v>51.16</v>
      </c>
      <c r="F856">
        <v>0.21</v>
      </c>
      <c r="G856">
        <v>112.21</v>
      </c>
    </row>
    <row r="857" spans="1:7" x14ac:dyDescent="0.2">
      <c r="A857" s="6">
        <v>44701</v>
      </c>
      <c r="B857">
        <v>2</v>
      </c>
      <c r="C857" t="s">
        <v>70</v>
      </c>
      <c r="D857">
        <v>29.43</v>
      </c>
      <c r="E857">
        <v>50.72</v>
      </c>
      <c r="F857">
        <v>0.18</v>
      </c>
      <c r="G857">
        <v>112.63</v>
      </c>
    </row>
    <row r="858" spans="1:7" x14ac:dyDescent="0.2">
      <c r="A858" s="6">
        <v>44704</v>
      </c>
      <c r="B858">
        <v>2</v>
      </c>
      <c r="C858" t="s">
        <v>70</v>
      </c>
      <c r="D858">
        <v>28.48</v>
      </c>
      <c r="E858">
        <v>48.63</v>
      </c>
      <c r="F858">
        <v>0.21</v>
      </c>
      <c r="G858">
        <v>110.32</v>
      </c>
    </row>
    <row r="859" spans="1:7" x14ac:dyDescent="0.2">
      <c r="A859" s="6">
        <v>44705</v>
      </c>
      <c r="B859">
        <v>2</v>
      </c>
      <c r="C859" t="s">
        <v>70</v>
      </c>
      <c r="D859">
        <v>29.45</v>
      </c>
      <c r="E859">
        <v>47.04</v>
      </c>
      <c r="F859">
        <v>0.26</v>
      </c>
      <c r="G859">
        <v>112.55</v>
      </c>
    </row>
    <row r="860" spans="1:7" x14ac:dyDescent="0.2">
      <c r="A860" s="6">
        <v>44706</v>
      </c>
      <c r="B860">
        <v>2</v>
      </c>
      <c r="C860" t="s">
        <v>70</v>
      </c>
      <c r="D860">
        <v>28.37</v>
      </c>
      <c r="E860">
        <v>46.76</v>
      </c>
      <c r="F860">
        <v>0.27</v>
      </c>
      <c r="G860">
        <v>112.88</v>
      </c>
    </row>
    <row r="861" spans="1:7" x14ac:dyDescent="0.2">
      <c r="A861" s="6">
        <v>44707</v>
      </c>
      <c r="B861">
        <v>2</v>
      </c>
      <c r="C861" t="s">
        <v>70</v>
      </c>
      <c r="D861">
        <v>27.5</v>
      </c>
      <c r="E861">
        <v>46.03</v>
      </c>
      <c r="F861">
        <v>0.28999999999999998</v>
      </c>
      <c r="G861">
        <v>116.19</v>
      </c>
    </row>
    <row r="862" spans="1:7" x14ac:dyDescent="0.2">
      <c r="A862" s="6">
        <v>44708</v>
      </c>
      <c r="B862">
        <v>2</v>
      </c>
      <c r="C862" t="s">
        <v>70</v>
      </c>
      <c r="D862">
        <v>25.72</v>
      </c>
      <c r="E862">
        <v>47.92</v>
      </c>
      <c r="F862">
        <v>0.27</v>
      </c>
      <c r="G862">
        <v>114.96</v>
      </c>
    </row>
    <row r="863" spans="1:7" x14ac:dyDescent="0.2">
      <c r="A863" s="6">
        <v>44712</v>
      </c>
      <c r="B863">
        <v>2</v>
      </c>
      <c r="C863" t="s">
        <v>70</v>
      </c>
      <c r="D863">
        <v>26.19</v>
      </c>
      <c r="E863">
        <v>49.82</v>
      </c>
      <c r="F863">
        <v>0.32</v>
      </c>
      <c r="G863">
        <v>114.38</v>
      </c>
    </row>
    <row r="864" spans="1:7" x14ac:dyDescent="0.2">
      <c r="A864" s="6">
        <v>44713</v>
      </c>
      <c r="B864">
        <v>2</v>
      </c>
      <c r="C864" t="s">
        <v>70</v>
      </c>
      <c r="D864">
        <v>25.69</v>
      </c>
      <c r="E864">
        <v>49.14</v>
      </c>
      <c r="F864">
        <v>0.28000000000000003</v>
      </c>
      <c r="G864">
        <v>115.26</v>
      </c>
    </row>
    <row r="865" spans="1:7" x14ac:dyDescent="0.2">
      <c r="A865" s="6">
        <v>44714</v>
      </c>
      <c r="B865">
        <v>2</v>
      </c>
      <c r="C865" t="s">
        <v>70</v>
      </c>
      <c r="D865">
        <v>24.72</v>
      </c>
      <c r="E865">
        <v>47.8</v>
      </c>
      <c r="F865">
        <v>0.27</v>
      </c>
      <c r="G865">
        <v>116.88</v>
      </c>
    </row>
    <row r="866" spans="1:7" x14ac:dyDescent="0.2">
      <c r="A866" s="6">
        <v>44715</v>
      </c>
      <c r="B866">
        <v>2</v>
      </c>
      <c r="C866" t="s">
        <v>70</v>
      </c>
      <c r="D866">
        <v>24.79</v>
      </c>
      <c r="E866">
        <v>46.23</v>
      </c>
      <c r="F866">
        <v>0.3</v>
      </c>
      <c r="G866">
        <v>118.97</v>
      </c>
    </row>
    <row r="867" spans="1:7" x14ac:dyDescent="0.2">
      <c r="A867" s="6">
        <v>44718</v>
      </c>
      <c r="B867">
        <v>2</v>
      </c>
      <c r="C867" t="s">
        <v>70</v>
      </c>
      <c r="D867">
        <v>25.07</v>
      </c>
      <c r="E867">
        <v>47.9</v>
      </c>
      <c r="F867">
        <v>0.31</v>
      </c>
      <c r="G867">
        <v>118.41</v>
      </c>
    </row>
    <row r="868" spans="1:7" x14ac:dyDescent="0.2">
      <c r="A868" s="6">
        <v>44719</v>
      </c>
      <c r="B868">
        <v>2</v>
      </c>
      <c r="C868" t="s">
        <v>70</v>
      </c>
      <c r="D868">
        <v>24.02</v>
      </c>
      <c r="E868">
        <v>45.88</v>
      </c>
      <c r="F868">
        <v>0.23</v>
      </c>
      <c r="G868">
        <v>119.55</v>
      </c>
    </row>
    <row r="869" spans="1:7" x14ac:dyDescent="0.2">
      <c r="A869" s="6">
        <v>44720</v>
      </c>
      <c r="B869">
        <v>2</v>
      </c>
      <c r="C869" t="s">
        <v>70</v>
      </c>
      <c r="D869">
        <v>23.96</v>
      </c>
      <c r="E869">
        <v>44.37</v>
      </c>
      <c r="F869">
        <v>0.25</v>
      </c>
      <c r="G869">
        <v>121.94</v>
      </c>
    </row>
    <row r="870" spans="1:7" x14ac:dyDescent="0.2">
      <c r="A870" s="6">
        <v>44721</v>
      </c>
      <c r="B870">
        <v>2</v>
      </c>
      <c r="C870" t="s">
        <v>70</v>
      </c>
      <c r="D870">
        <v>26.09</v>
      </c>
      <c r="E870">
        <v>43.87</v>
      </c>
      <c r="F870">
        <v>0.21</v>
      </c>
      <c r="G870">
        <v>121.52</v>
      </c>
    </row>
    <row r="871" spans="1:7" x14ac:dyDescent="0.2">
      <c r="A871" s="6">
        <v>44722</v>
      </c>
      <c r="B871">
        <v>2</v>
      </c>
      <c r="C871" t="s">
        <v>70</v>
      </c>
      <c r="D871">
        <v>27.75</v>
      </c>
      <c r="E871">
        <v>42.92</v>
      </c>
      <c r="F871">
        <v>0.09</v>
      </c>
      <c r="G871">
        <v>120.73</v>
      </c>
    </row>
    <row r="872" spans="1:7" x14ac:dyDescent="0.2">
      <c r="A872" s="6">
        <v>44725</v>
      </c>
      <c r="B872">
        <v>3</v>
      </c>
      <c r="C872" t="s">
        <v>69</v>
      </c>
      <c r="D872">
        <v>34.020000000000003</v>
      </c>
      <c r="E872">
        <v>47.56</v>
      </c>
      <c r="F872">
        <v>0.03</v>
      </c>
      <c r="G872">
        <v>120.92</v>
      </c>
    </row>
    <row r="873" spans="1:7" x14ac:dyDescent="0.2">
      <c r="A873" s="6">
        <v>44726</v>
      </c>
      <c r="B873">
        <v>3</v>
      </c>
      <c r="C873" t="s">
        <v>69</v>
      </c>
      <c r="D873">
        <v>32.69</v>
      </c>
      <c r="E873">
        <v>46.63</v>
      </c>
      <c r="F873">
        <v>0.04</v>
      </c>
      <c r="G873">
        <v>118.92</v>
      </c>
    </row>
    <row r="874" spans="1:7" x14ac:dyDescent="0.2">
      <c r="A874" s="6">
        <v>44727</v>
      </c>
      <c r="B874">
        <v>2</v>
      </c>
      <c r="C874" t="s">
        <v>70</v>
      </c>
      <c r="D874">
        <v>29.62</v>
      </c>
      <c r="E874">
        <v>47.04</v>
      </c>
      <c r="F874">
        <v>0.13</v>
      </c>
      <c r="G874">
        <v>115.32</v>
      </c>
    </row>
    <row r="875" spans="1:7" x14ac:dyDescent="0.2">
      <c r="A875" s="6">
        <v>44728</v>
      </c>
      <c r="B875">
        <v>3</v>
      </c>
      <c r="C875" t="s">
        <v>69</v>
      </c>
      <c r="D875">
        <v>32.950000000000003</v>
      </c>
      <c r="E875">
        <v>46.27</v>
      </c>
      <c r="F875">
        <v>0.14000000000000001</v>
      </c>
      <c r="G875">
        <v>117.56</v>
      </c>
    </row>
    <row r="876" spans="1:7" x14ac:dyDescent="0.2">
      <c r="A876" s="6">
        <v>44729</v>
      </c>
      <c r="B876">
        <v>3</v>
      </c>
      <c r="C876" t="s">
        <v>69</v>
      </c>
      <c r="D876">
        <v>31.13</v>
      </c>
      <c r="E876">
        <v>49.19</v>
      </c>
      <c r="F876">
        <v>0.08</v>
      </c>
      <c r="G876">
        <v>109.56</v>
      </c>
    </row>
    <row r="877" spans="1:7" x14ac:dyDescent="0.2">
      <c r="A877" s="6">
        <v>44733</v>
      </c>
      <c r="B877">
        <v>3</v>
      </c>
      <c r="C877" t="s">
        <v>69</v>
      </c>
      <c r="D877">
        <v>30.19</v>
      </c>
      <c r="E877">
        <v>46.56</v>
      </c>
      <c r="F877">
        <v>0.1</v>
      </c>
      <c r="G877">
        <v>110.49</v>
      </c>
    </row>
    <row r="878" spans="1:7" x14ac:dyDescent="0.2">
      <c r="A878" s="6">
        <v>44734</v>
      </c>
      <c r="B878">
        <v>2</v>
      </c>
      <c r="C878" t="s">
        <v>70</v>
      </c>
      <c r="D878">
        <v>28.95</v>
      </c>
      <c r="E878">
        <v>48.99</v>
      </c>
      <c r="F878">
        <v>0.1</v>
      </c>
      <c r="G878">
        <v>106.22</v>
      </c>
    </row>
    <row r="879" spans="1:7" x14ac:dyDescent="0.2">
      <c r="A879" s="6">
        <v>44735</v>
      </c>
      <c r="B879">
        <v>0</v>
      </c>
      <c r="C879" t="s">
        <v>67</v>
      </c>
      <c r="D879">
        <v>29.05</v>
      </c>
      <c r="E879">
        <v>48.58</v>
      </c>
      <c r="F879">
        <v>0.08</v>
      </c>
      <c r="G879">
        <v>105.75</v>
      </c>
    </row>
    <row r="880" spans="1:7" x14ac:dyDescent="0.2">
      <c r="A880" s="6">
        <v>44736</v>
      </c>
      <c r="B880">
        <v>2</v>
      </c>
      <c r="C880" t="s">
        <v>70</v>
      </c>
      <c r="D880">
        <v>27.23</v>
      </c>
      <c r="E880">
        <v>46.99</v>
      </c>
      <c r="F880">
        <v>0.09</v>
      </c>
      <c r="G880">
        <v>109.07</v>
      </c>
    </row>
    <row r="881" spans="1:7" x14ac:dyDescent="0.2">
      <c r="A881" s="6">
        <v>44739</v>
      </c>
      <c r="B881">
        <v>2</v>
      </c>
      <c r="C881" t="s">
        <v>70</v>
      </c>
      <c r="D881">
        <v>26.95</v>
      </c>
      <c r="E881">
        <v>46.99</v>
      </c>
      <c r="F881">
        <v>0.12</v>
      </c>
      <c r="G881">
        <v>111.44</v>
      </c>
    </row>
    <row r="882" spans="1:7" x14ac:dyDescent="0.2">
      <c r="A882" s="6">
        <v>44740</v>
      </c>
      <c r="B882">
        <v>0</v>
      </c>
      <c r="C882" t="s">
        <v>67</v>
      </c>
      <c r="D882">
        <v>28.36</v>
      </c>
      <c r="E882">
        <v>46.59</v>
      </c>
      <c r="F882">
        <v>0.1</v>
      </c>
      <c r="G882">
        <v>113.66</v>
      </c>
    </row>
    <row r="883" spans="1:7" x14ac:dyDescent="0.2">
      <c r="A883" s="6">
        <v>44741</v>
      </c>
      <c r="B883">
        <v>0</v>
      </c>
      <c r="C883" t="s">
        <v>67</v>
      </c>
      <c r="D883">
        <v>28.16</v>
      </c>
      <c r="E883">
        <v>48.57</v>
      </c>
      <c r="F883">
        <v>0.04</v>
      </c>
      <c r="G883">
        <v>111.65</v>
      </c>
    </row>
    <row r="884" spans="1:7" x14ac:dyDescent="0.2">
      <c r="A884" s="6">
        <v>44742</v>
      </c>
      <c r="B884">
        <v>0</v>
      </c>
      <c r="C884" t="s">
        <v>67</v>
      </c>
      <c r="D884">
        <v>28.71</v>
      </c>
      <c r="E884">
        <v>48.9</v>
      </c>
      <c r="F884">
        <v>0.06</v>
      </c>
      <c r="G884">
        <v>107.76</v>
      </c>
    </row>
    <row r="885" spans="1:7" x14ac:dyDescent="0.2">
      <c r="A885" s="6">
        <v>44743</v>
      </c>
      <c r="B885">
        <v>0</v>
      </c>
      <c r="C885" t="s">
        <v>67</v>
      </c>
      <c r="D885">
        <v>26.7</v>
      </c>
      <c r="E885">
        <v>49.4</v>
      </c>
      <c r="F885">
        <v>0.04</v>
      </c>
      <c r="G885">
        <v>110.3</v>
      </c>
    </row>
    <row r="886" spans="1:7" x14ac:dyDescent="0.2">
      <c r="A886" s="6">
        <v>44747</v>
      </c>
      <c r="B886">
        <v>0</v>
      </c>
      <c r="C886" t="s">
        <v>67</v>
      </c>
      <c r="D886">
        <v>27.54</v>
      </c>
      <c r="E886">
        <v>52.61</v>
      </c>
      <c r="F886">
        <v>0</v>
      </c>
      <c r="G886">
        <v>101.55</v>
      </c>
    </row>
    <row r="887" spans="1:7" x14ac:dyDescent="0.2">
      <c r="A887" s="6">
        <v>44748</v>
      </c>
      <c r="B887">
        <v>4</v>
      </c>
      <c r="C887" t="s">
        <v>71</v>
      </c>
      <c r="D887">
        <v>26.73</v>
      </c>
      <c r="E887">
        <v>54.67</v>
      </c>
      <c r="F887">
        <v>-0.04</v>
      </c>
      <c r="G887">
        <v>100.31</v>
      </c>
    </row>
    <row r="888" spans="1:7" x14ac:dyDescent="0.2">
      <c r="A888" s="6">
        <v>44749</v>
      </c>
      <c r="B888">
        <v>4</v>
      </c>
      <c r="C888" t="s">
        <v>71</v>
      </c>
      <c r="D888">
        <v>26.08</v>
      </c>
      <c r="E888">
        <v>52.87</v>
      </c>
      <c r="F888">
        <v>-0.02</v>
      </c>
      <c r="G888">
        <v>104.62</v>
      </c>
    </row>
    <row r="889" spans="1:7" x14ac:dyDescent="0.2">
      <c r="A889" s="6">
        <v>44750</v>
      </c>
      <c r="B889">
        <v>0</v>
      </c>
      <c r="C889" t="s">
        <v>67</v>
      </c>
      <c r="D889">
        <v>24.64</v>
      </c>
      <c r="E889">
        <v>52.1</v>
      </c>
      <c r="F889">
        <v>-0.03</v>
      </c>
      <c r="G889">
        <v>106.78</v>
      </c>
    </row>
    <row r="890" spans="1:7" x14ac:dyDescent="0.2">
      <c r="A890" s="6">
        <v>44753</v>
      </c>
      <c r="B890">
        <v>4</v>
      </c>
      <c r="C890" t="s">
        <v>71</v>
      </c>
      <c r="D890">
        <v>26.17</v>
      </c>
      <c r="E890">
        <v>53.1</v>
      </c>
      <c r="F890">
        <v>-0.08</v>
      </c>
      <c r="G890">
        <v>106.09</v>
      </c>
    </row>
    <row r="891" spans="1:7" x14ac:dyDescent="0.2">
      <c r="A891" s="6">
        <v>44754</v>
      </c>
      <c r="B891">
        <v>4</v>
      </c>
      <c r="C891" t="s">
        <v>71</v>
      </c>
      <c r="D891">
        <v>27.29</v>
      </c>
      <c r="E891">
        <v>54.4</v>
      </c>
      <c r="F891">
        <v>-7.0000000000000007E-2</v>
      </c>
      <c r="G891">
        <v>97.69</v>
      </c>
    </row>
    <row r="892" spans="1:7" x14ac:dyDescent="0.2">
      <c r="A892" s="6">
        <v>44755</v>
      </c>
      <c r="B892">
        <v>4</v>
      </c>
      <c r="C892" t="s">
        <v>71</v>
      </c>
      <c r="D892">
        <v>26.82</v>
      </c>
      <c r="E892">
        <v>51.76</v>
      </c>
      <c r="F892">
        <v>-0.22</v>
      </c>
      <c r="G892">
        <v>98.44</v>
      </c>
    </row>
    <row r="893" spans="1:7" x14ac:dyDescent="0.2">
      <c r="A893" s="6">
        <v>44756</v>
      </c>
      <c r="B893">
        <v>4</v>
      </c>
      <c r="C893" t="s">
        <v>71</v>
      </c>
      <c r="D893">
        <v>26.4</v>
      </c>
      <c r="E893">
        <v>53.03</v>
      </c>
      <c r="F893">
        <v>-0.19</v>
      </c>
      <c r="G893">
        <v>97.79</v>
      </c>
    </row>
    <row r="894" spans="1:7" x14ac:dyDescent="0.2">
      <c r="A894" s="6">
        <v>44757</v>
      </c>
      <c r="B894">
        <v>0</v>
      </c>
      <c r="C894" t="s">
        <v>67</v>
      </c>
      <c r="D894">
        <v>24.23</v>
      </c>
      <c r="E894">
        <v>51.77</v>
      </c>
      <c r="F894">
        <v>-0.2</v>
      </c>
      <c r="G894">
        <v>99.59</v>
      </c>
    </row>
    <row r="895" spans="1:7" x14ac:dyDescent="0.2">
      <c r="A895" s="6">
        <v>44760</v>
      </c>
      <c r="B895">
        <v>4</v>
      </c>
      <c r="C895" t="s">
        <v>71</v>
      </c>
      <c r="D895">
        <v>25.3</v>
      </c>
      <c r="E895">
        <v>49.66</v>
      </c>
      <c r="F895">
        <v>-0.19</v>
      </c>
      <c r="G895">
        <v>104.48</v>
      </c>
    </row>
    <row r="896" spans="1:7" x14ac:dyDescent="0.2">
      <c r="A896" s="6">
        <v>44761</v>
      </c>
      <c r="B896">
        <v>0</v>
      </c>
      <c r="C896" t="s">
        <v>67</v>
      </c>
      <c r="D896">
        <v>24.5</v>
      </c>
      <c r="E896">
        <v>48.77</v>
      </c>
      <c r="F896">
        <v>-0.22</v>
      </c>
      <c r="G896">
        <v>106.12</v>
      </c>
    </row>
    <row r="897" spans="1:7" x14ac:dyDescent="0.2">
      <c r="A897" s="6">
        <v>44762</v>
      </c>
      <c r="B897">
        <v>0</v>
      </c>
      <c r="C897" t="s">
        <v>67</v>
      </c>
      <c r="D897">
        <v>23.88</v>
      </c>
      <c r="E897">
        <v>47.54</v>
      </c>
      <c r="F897">
        <v>-0.21</v>
      </c>
      <c r="G897">
        <v>104.45</v>
      </c>
    </row>
    <row r="898" spans="1:7" x14ac:dyDescent="0.2">
      <c r="A898" s="6">
        <v>44763</v>
      </c>
      <c r="B898">
        <v>0</v>
      </c>
      <c r="C898" t="s">
        <v>67</v>
      </c>
      <c r="D898">
        <v>23.11</v>
      </c>
      <c r="E898">
        <v>51.1</v>
      </c>
      <c r="F898">
        <v>-0.19</v>
      </c>
      <c r="G898">
        <v>98.44</v>
      </c>
    </row>
    <row r="899" spans="1:7" x14ac:dyDescent="0.2">
      <c r="A899" s="6">
        <v>44764</v>
      </c>
      <c r="B899">
        <v>0</v>
      </c>
      <c r="C899" t="s">
        <v>67</v>
      </c>
      <c r="D899">
        <v>23.03</v>
      </c>
      <c r="E899">
        <v>47.84</v>
      </c>
      <c r="F899">
        <v>-0.21</v>
      </c>
      <c r="G899">
        <v>97.71</v>
      </c>
    </row>
    <row r="900" spans="1:7" x14ac:dyDescent="0.2">
      <c r="A900" s="6">
        <v>44767</v>
      </c>
      <c r="B900">
        <v>0</v>
      </c>
      <c r="C900" t="s">
        <v>67</v>
      </c>
      <c r="D900">
        <v>23.36</v>
      </c>
      <c r="E900">
        <v>47.96</v>
      </c>
      <c r="F900">
        <v>-0.19</v>
      </c>
      <c r="G900">
        <v>99.83</v>
      </c>
    </row>
    <row r="901" spans="1:7" x14ac:dyDescent="0.2">
      <c r="A901" s="6">
        <v>44768</v>
      </c>
      <c r="B901">
        <v>0</v>
      </c>
      <c r="C901" t="s">
        <v>67</v>
      </c>
      <c r="D901">
        <v>24.69</v>
      </c>
      <c r="E901">
        <v>47.81</v>
      </c>
      <c r="F901">
        <v>-0.21</v>
      </c>
      <c r="G901">
        <v>97.74</v>
      </c>
    </row>
    <row r="902" spans="1:7" x14ac:dyDescent="0.2">
      <c r="A902" s="6">
        <v>44769</v>
      </c>
      <c r="B902">
        <v>0</v>
      </c>
      <c r="C902" t="s">
        <v>67</v>
      </c>
      <c r="D902">
        <v>23.24</v>
      </c>
      <c r="E902">
        <v>48.99</v>
      </c>
      <c r="F902">
        <v>-0.18</v>
      </c>
      <c r="G902">
        <v>100.03</v>
      </c>
    </row>
    <row r="903" spans="1:7" x14ac:dyDescent="0.2">
      <c r="A903" s="6">
        <v>44770</v>
      </c>
      <c r="B903">
        <v>0</v>
      </c>
      <c r="C903" t="s">
        <v>67</v>
      </c>
      <c r="D903">
        <v>22.33</v>
      </c>
      <c r="E903">
        <v>47.17</v>
      </c>
      <c r="F903">
        <v>-0.17</v>
      </c>
      <c r="G903">
        <v>99.11</v>
      </c>
    </row>
    <row r="904" spans="1:7" x14ac:dyDescent="0.2">
      <c r="A904" s="6">
        <v>44771</v>
      </c>
      <c r="B904">
        <v>2</v>
      </c>
      <c r="C904" t="s">
        <v>70</v>
      </c>
      <c r="D904">
        <v>21.33</v>
      </c>
      <c r="E904">
        <v>46.19</v>
      </c>
      <c r="F904">
        <v>-0.22</v>
      </c>
      <c r="G904">
        <v>101.31</v>
      </c>
    </row>
    <row r="905" spans="1:7" x14ac:dyDescent="0.2">
      <c r="A905" s="6">
        <v>44774</v>
      </c>
      <c r="B905">
        <v>2</v>
      </c>
      <c r="C905" t="s">
        <v>70</v>
      </c>
      <c r="D905">
        <v>22.84</v>
      </c>
      <c r="E905">
        <v>49.97</v>
      </c>
      <c r="F905">
        <v>-0.3</v>
      </c>
      <c r="G905">
        <v>96.59</v>
      </c>
    </row>
    <row r="906" spans="1:7" x14ac:dyDescent="0.2">
      <c r="A906" s="6">
        <v>44775</v>
      </c>
      <c r="B906">
        <v>0</v>
      </c>
      <c r="C906" t="s">
        <v>67</v>
      </c>
      <c r="D906">
        <v>23.93</v>
      </c>
      <c r="E906">
        <v>52.77</v>
      </c>
      <c r="F906">
        <v>-0.31</v>
      </c>
      <c r="G906">
        <v>97.14</v>
      </c>
    </row>
    <row r="907" spans="1:7" x14ac:dyDescent="0.2">
      <c r="A907" s="6">
        <v>44776</v>
      </c>
      <c r="B907">
        <v>0</v>
      </c>
      <c r="C907" t="s">
        <v>67</v>
      </c>
      <c r="D907">
        <v>21.95</v>
      </c>
      <c r="E907">
        <v>50.12</v>
      </c>
      <c r="F907">
        <v>-0.37</v>
      </c>
      <c r="G907">
        <v>93.25</v>
      </c>
    </row>
    <row r="908" spans="1:7" x14ac:dyDescent="0.2">
      <c r="A908" s="6">
        <v>44777</v>
      </c>
      <c r="B908">
        <v>0</v>
      </c>
      <c r="C908" t="s">
        <v>67</v>
      </c>
      <c r="D908">
        <v>21.44</v>
      </c>
      <c r="E908">
        <v>55.14</v>
      </c>
      <c r="F908">
        <v>-0.35</v>
      </c>
      <c r="G908">
        <v>91.29</v>
      </c>
    </row>
    <row r="909" spans="1:7" x14ac:dyDescent="0.2">
      <c r="A909" s="6">
        <v>44778</v>
      </c>
      <c r="B909">
        <v>0</v>
      </c>
      <c r="C909" t="s">
        <v>67</v>
      </c>
      <c r="D909">
        <v>21.15</v>
      </c>
      <c r="E909">
        <v>48.76</v>
      </c>
      <c r="F909">
        <v>-0.41</v>
      </c>
      <c r="G909">
        <v>91.77</v>
      </c>
    </row>
    <row r="910" spans="1:7" x14ac:dyDescent="0.2">
      <c r="A910" s="6">
        <v>44781</v>
      </c>
      <c r="B910">
        <v>0</v>
      </c>
      <c r="C910" t="s">
        <v>67</v>
      </c>
      <c r="D910">
        <v>21.29</v>
      </c>
      <c r="E910">
        <v>46.4</v>
      </c>
      <c r="F910">
        <v>-0.44</v>
      </c>
      <c r="G910">
        <v>93.52</v>
      </c>
    </row>
    <row r="911" spans="1:7" x14ac:dyDescent="0.2">
      <c r="A911" s="6">
        <v>44782</v>
      </c>
      <c r="B911">
        <v>0</v>
      </c>
      <c r="C911" t="s">
        <v>67</v>
      </c>
      <c r="D911">
        <v>21.77</v>
      </c>
      <c r="E911">
        <v>46.23</v>
      </c>
      <c r="F911">
        <v>-0.48</v>
      </c>
      <c r="G911">
        <v>93.18</v>
      </c>
    </row>
    <row r="912" spans="1:7" x14ac:dyDescent="0.2">
      <c r="A912" s="6">
        <v>44783</v>
      </c>
      <c r="B912">
        <v>0</v>
      </c>
      <c r="C912" t="s">
        <v>67</v>
      </c>
      <c r="D912">
        <v>19.739999999999998</v>
      </c>
      <c r="E912">
        <v>46.56</v>
      </c>
      <c r="F912">
        <v>-0.45</v>
      </c>
      <c r="G912">
        <v>94.68</v>
      </c>
    </row>
    <row r="913" spans="1:7" x14ac:dyDescent="0.2">
      <c r="A913" s="6">
        <v>44784</v>
      </c>
      <c r="B913">
        <v>0</v>
      </c>
      <c r="C913" t="s">
        <v>67</v>
      </c>
      <c r="D913">
        <v>20.2</v>
      </c>
      <c r="E913">
        <v>45.37</v>
      </c>
      <c r="F913">
        <v>-0.36</v>
      </c>
      <c r="G913">
        <v>97.02</v>
      </c>
    </row>
    <row r="914" spans="1:7" x14ac:dyDescent="0.2">
      <c r="A914" s="6">
        <v>44785</v>
      </c>
      <c r="B914">
        <v>0</v>
      </c>
      <c r="C914" t="s">
        <v>67</v>
      </c>
      <c r="D914">
        <v>19.53</v>
      </c>
      <c r="E914">
        <v>44</v>
      </c>
      <c r="F914">
        <v>-0.41</v>
      </c>
      <c r="G914">
        <v>94.86</v>
      </c>
    </row>
    <row r="915" spans="1:7" x14ac:dyDescent="0.2">
      <c r="A915" s="6">
        <v>44788</v>
      </c>
      <c r="B915">
        <v>0</v>
      </c>
      <c r="C915" t="s">
        <v>67</v>
      </c>
      <c r="D915">
        <v>19.95</v>
      </c>
      <c r="E915">
        <v>46.63</v>
      </c>
      <c r="F915">
        <v>-0.41</v>
      </c>
      <c r="G915">
        <v>92.24</v>
      </c>
    </row>
    <row r="916" spans="1:7" x14ac:dyDescent="0.2">
      <c r="A916" s="6">
        <v>44789</v>
      </c>
      <c r="B916">
        <v>0</v>
      </c>
      <c r="C916" t="s">
        <v>67</v>
      </c>
      <c r="D916">
        <v>19.690000000000001</v>
      </c>
      <c r="E916">
        <v>50.25</v>
      </c>
      <c r="F916">
        <v>-0.43</v>
      </c>
      <c r="G916">
        <v>89.23</v>
      </c>
    </row>
    <row r="917" spans="1:7" x14ac:dyDescent="0.2">
      <c r="A917" s="6">
        <v>44790</v>
      </c>
      <c r="B917">
        <v>0</v>
      </c>
      <c r="C917" t="s">
        <v>67</v>
      </c>
      <c r="D917">
        <v>19.899999999999999</v>
      </c>
      <c r="E917">
        <v>51.55</v>
      </c>
      <c r="F917">
        <v>-0.39</v>
      </c>
      <c r="G917">
        <v>90.85</v>
      </c>
    </row>
    <row r="918" spans="1:7" x14ac:dyDescent="0.2">
      <c r="A918" s="6">
        <v>44791</v>
      </c>
      <c r="B918">
        <v>2</v>
      </c>
      <c r="C918" t="s">
        <v>70</v>
      </c>
      <c r="D918">
        <v>19.559999999999999</v>
      </c>
      <c r="E918">
        <v>47.41</v>
      </c>
      <c r="F918">
        <v>-0.34</v>
      </c>
      <c r="G918">
        <v>93.2</v>
      </c>
    </row>
    <row r="919" spans="1:7" x14ac:dyDescent="0.2">
      <c r="A919" s="6">
        <v>44792</v>
      </c>
      <c r="B919">
        <v>2</v>
      </c>
      <c r="C919" t="s">
        <v>70</v>
      </c>
      <c r="D919">
        <v>20.6</v>
      </c>
      <c r="E919">
        <v>50.34</v>
      </c>
      <c r="F919">
        <v>-0.27</v>
      </c>
      <c r="G919">
        <v>93.55</v>
      </c>
    </row>
    <row r="920" spans="1:7" x14ac:dyDescent="0.2">
      <c r="A920" s="6">
        <v>44795</v>
      </c>
      <c r="B920">
        <v>2</v>
      </c>
      <c r="C920" t="s">
        <v>70</v>
      </c>
      <c r="D920">
        <v>23.8</v>
      </c>
      <c r="E920">
        <v>50.64</v>
      </c>
      <c r="F920">
        <v>-0.28999999999999998</v>
      </c>
      <c r="G920">
        <v>93.42</v>
      </c>
    </row>
    <row r="921" spans="1:7" x14ac:dyDescent="0.2">
      <c r="A921" s="6">
        <v>44796</v>
      </c>
      <c r="B921">
        <v>2</v>
      </c>
      <c r="C921" t="s">
        <v>70</v>
      </c>
      <c r="D921">
        <v>24.11</v>
      </c>
      <c r="E921">
        <v>47.35</v>
      </c>
      <c r="F921">
        <v>-0.24</v>
      </c>
      <c r="G921">
        <v>96.46</v>
      </c>
    </row>
    <row r="922" spans="1:7" x14ac:dyDescent="0.2">
      <c r="A922" s="6">
        <v>44797</v>
      </c>
      <c r="B922">
        <v>2</v>
      </c>
      <c r="C922" t="s">
        <v>70</v>
      </c>
      <c r="D922">
        <v>22.82</v>
      </c>
      <c r="E922">
        <v>48.33</v>
      </c>
      <c r="F922">
        <v>-0.25</v>
      </c>
      <c r="G922">
        <v>95.52</v>
      </c>
    </row>
    <row r="923" spans="1:7" x14ac:dyDescent="0.2">
      <c r="A923" s="6">
        <v>44798</v>
      </c>
      <c r="B923">
        <v>2</v>
      </c>
      <c r="C923" t="s">
        <v>70</v>
      </c>
      <c r="D923">
        <v>21.78</v>
      </c>
      <c r="E923">
        <v>48.78</v>
      </c>
      <c r="F923">
        <v>-0.32</v>
      </c>
      <c r="G923">
        <v>93.33</v>
      </c>
    </row>
    <row r="924" spans="1:7" x14ac:dyDescent="0.2">
      <c r="A924" s="6">
        <v>44799</v>
      </c>
      <c r="B924">
        <v>4</v>
      </c>
      <c r="C924" t="s">
        <v>71</v>
      </c>
      <c r="D924">
        <v>25.56</v>
      </c>
      <c r="E924">
        <v>47.08</v>
      </c>
      <c r="F924">
        <v>-0.33</v>
      </c>
      <c r="G924">
        <v>93.63</v>
      </c>
    </row>
    <row r="925" spans="1:7" x14ac:dyDescent="0.2">
      <c r="A925" s="6">
        <v>44802</v>
      </c>
      <c r="B925">
        <v>4</v>
      </c>
      <c r="C925" t="s">
        <v>71</v>
      </c>
      <c r="D925">
        <v>26.21</v>
      </c>
      <c r="E925">
        <v>47.73</v>
      </c>
      <c r="F925">
        <v>-0.3</v>
      </c>
      <c r="G925">
        <v>97.4</v>
      </c>
    </row>
    <row r="926" spans="1:7" x14ac:dyDescent="0.2">
      <c r="A926" s="6">
        <v>44803</v>
      </c>
      <c r="B926">
        <v>4</v>
      </c>
      <c r="C926" t="s">
        <v>71</v>
      </c>
      <c r="D926">
        <v>26.21</v>
      </c>
      <c r="E926">
        <v>49.74</v>
      </c>
      <c r="F926">
        <v>-0.35</v>
      </c>
      <c r="G926">
        <v>92.08</v>
      </c>
    </row>
    <row r="927" spans="1:7" x14ac:dyDescent="0.2">
      <c r="A927" s="6">
        <v>44804</v>
      </c>
      <c r="B927">
        <v>4</v>
      </c>
      <c r="C927" t="s">
        <v>71</v>
      </c>
      <c r="D927">
        <v>25.87</v>
      </c>
      <c r="E927">
        <v>52.11</v>
      </c>
      <c r="F927">
        <v>-0.3</v>
      </c>
      <c r="G927">
        <v>90.09</v>
      </c>
    </row>
    <row r="928" spans="1:7" x14ac:dyDescent="0.2">
      <c r="A928" s="6">
        <v>44805</v>
      </c>
      <c r="B928">
        <v>4</v>
      </c>
      <c r="C928" t="s">
        <v>71</v>
      </c>
      <c r="D928">
        <v>25.56</v>
      </c>
      <c r="E928">
        <v>53.9</v>
      </c>
      <c r="F928">
        <v>-0.25</v>
      </c>
      <c r="G928">
        <v>87.09</v>
      </c>
    </row>
    <row r="929" spans="1:7" x14ac:dyDescent="0.2">
      <c r="A929" s="6">
        <v>44806</v>
      </c>
      <c r="B929">
        <v>4</v>
      </c>
      <c r="C929" t="s">
        <v>71</v>
      </c>
      <c r="D929">
        <v>25.47</v>
      </c>
      <c r="E929">
        <v>53.9</v>
      </c>
      <c r="F929">
        <v>-0.2</v>
      </c>
      <c r="G929">
        <v>87.29</v>
      </c>
    </row>
    <row r="930" spans="1:7" x14ac:dyDescent="0.2">
      <c r="A930" s="6">
        <v>44810</v>
      </c>
      <c r="B930">
        <v>4</v>
      </c>
      <c r="C930" t="s">
        <v>71</v>
      </c>
      <c r="D930">
        <v>26.91</v>
      </c>
      <c r="E930">
        <v>50</v>
      </c>
      <c r="F930">
        <v>-0.17</v>
      </c>
      <c r="G930">
        <v>87.35</v>
      </c>
    </row>
    <row r="931" spans="1:7" x14ac:dyDescent="0.2">
      <c r="A931" s="6">
        <v>44811</v>
      </c>
      <c r="B931">
        <v>0</v>
      </c>
      <c r="C931" t="s">
        <v>67</v>
      </c>
      <c r="D931">
        <v>24.64</v>
      </c>
      <c r="E931">
        <v>53.32</v>
      </c>
      <c r="F931">
        <v>-0.18</v>
      </c>
      <c r="G931">
        <v>82.5</v>
      </c>
    </row>
    <row r="932" spans="1:7" x14ac:dyDescent="0.2">
      <c r="A932" s="6">
        <v>44812</v>
      </c>
      <c r="B932">
        <v>0</v>
      </c>
      <c r="C932" t="s">
        <v>67</v>
      </c>
      <c r="D932">
        <v>23.61</v>
      </c>
      <c r="E932">
        <v>51.29</v>
      </c>
      <c r="F932">
        <v>-0.19</v>
      </c>
      <c r="G932">
        <v>84.04</v>
      </c>
    </row>
    <row r="933" spans="1:7" x14ac:dyDescent="0.2">
      <c r="A933" s="6">
        <v>44813</v>
      </c>
      <c r="B933">
        <v>0</v>
      </c>
      <c r="C933" t="s">
        <v>67</v>
      </c>
      <c r="D933">
        <v>22.79</v>
      </c>
      <c r="E933">
        <v>48.84</v>
      </c>
      <c r="F933">
        <v>-0.23</v>
      </c>
      <c r="G933">
        <v>87.27</v>
      </c>
    </row>
    <row r="934" spans="1:7" x14ac:dyDescent="0.2">
      <c r="A934" s="6">
        <v>44816</v>
      </c>
      <c r="B934">
        <v>0</v>
      </c>
      <c r="C934" t="s">
        <v>67</v>
      </c>
      <c r="D934">
        <v>23.87</v>
      </c>
      <c r="E934">
        <v>44.15</v>
      </c>
      <c r="F934">
        <v>-0.21</v>
      </c>
      <c r="G934">
        <v>88.18</v>
      </c>
    </row>
    <row r="935" spans="1:7" x14ac:dyDescent="0.2">
      <c r="A935" s="6">
        <v>44817</v>
      </c>
      <c r="B935">
        <v>4</v>
      </c>
      <c r="C935" t="s">
        <v>71</v>
      </c>
      <c r="D935">
        <v>27.27</v>
      </c>
      <c r="E935">
        <v>44.81</v>
      </c>
      <c r="F935">
        <v>-0.33</v>
      </c>
      <c r="G935">
        <v>87.84</v>
      </c>
    </row>
    <row r="936" spans="1:7" x14ac:dyDescent="0.2">
      <c r="A936" s="6">
        <v>44818</v>
      </c>
      <c r="B936">
        <v>4</v>
      </c>
      <c r="C936" t="s">
        <v>71</v>
      </c>
      <c r="D936">
        <v>26.16</v>
      </c>
      <c r="E936">
        <v>45.62</v>
      </c>
      <c r="F936">
        <v>-0.37</v>
      </c>
      <c r="G936">
        <v>88.88</v>
      </c>
    </row>
    <row r="937" spans="1:7" x14ac:dyDescent="0.2">
      <c r="A937" s="6">
        <v>44819</v>
      </c>
      <c r="B937">
        <v>4</v>
      </c>
      <c r="C937" t="s">
        <v>71</v>
      </c>
      <c r="D937">
        <v>26.27</v>
      </c>
      <c r="E937">
        <v>46.63</v>
      </c>
      <c r="F937">
        <v>-0.42</v>
      </c>
      <c r="G937">
        <v>85.72</v>
      </c>
    </row>
    <row r="938" spans="1:7" x14ac:dyDescent="0.2">
      <c r="A938" s="6">
        <v>44820</v>
      </c>
      <c r="B938">
        <v>4</v>
      </c>
      <c r="C938" t="s">
        <v>71</v>
      </c>
      <c r="D938">
        <v>26.3</v>
      </c>
      <c r="E938">
        <v>47.44</v>
      </c>
      <c r="F938">
        <v>-0.4</v>
      </c>
      <c r="G938">
        <v>85.57</v>
      </c>
    </row>
    <row r="939" spans="1:7" x14ac:dyDescent="0.2">
      <c r="A939" s="6">
        <v>44823</v>
      </c>
      <c r="B939">
        <v>4</v>
      </c>
      <c r="C939" t="s">
        <v>71</v>
      </c>
      <c r="D939">
        <v>25.76</v>
      </c>
      <c r="E939">
        <v>46.75</v>
      </c>
      <c r="F939">
        <v>-0.46</v>
      </c>
      <c r="G939">
        <v>86.15</v>
      </c>
    </row>
    <row r="940" spans="1:7" x14ac:dyDescent="0.2">
      <c r="A940" s="6">
        <v>44824</v>
      </c>
      <c r="B940">
        <v>4</v>
      </c>
      <c r="C940" t="s">
        <v>71</v>
      </c>
      <c r="D940">
        <v>27.16</v>
      </c>
      <c r="E940">
        <v>48.23</v>
      </c>
      <c r="F940">
        <v>-0.39</v>
      </c>
      <c r="G940">
        <v>84.69</v>
      </c>
    </row>
    <row r="941" spans="1:7" x14ac:dyDescent="0.2">
      <c r="A941" s="6">
        <v>44825</v>
      </c>
      <c r="B941">
        <v>4</v>
      </c>
      <c r="C941" t="s">
        <v>71</v>
      </c>
      <c r="D941">
        <v>27.99</v>
      </c>
      <c r="E941">
        <v>48.65</v>
      </c>
      <c r="F941">
        <v>-0.51</v>
      </c>
      <c r="G941">
        <v>83.38</v>
      </c>
    </row>
    <row r="942" spans="1:7" x14ac:dyDescent="0.2">
      <c r="A942" s="6">
        <v>44826</v>
      </c>
      <c r="B942">
        <v>4</v>
      </c>
      <c r="C942" t="s">
        <v>71</v>
      </c>
      <c r="D942">
        <v>27.35</v>
      </c>
      <c r="E942">
        <v>47.1</v>
      </c>
      <c r="F942">
        <v>-0.41</v>
      </c>
      <c r="G942">
        <v>84.02</v>
      </c>
    </row>
    <row r="943" spans="1:7" x14ac:dyDescent="0.2">
      <c r="A943" s="6">
        <v>44827</v>
      </c>
      <c r="B943">
        <v>4</v>
      </c>
      <c r="C943" t="s">
        <v>71</v>
      </c>
      <c r="D943">
        <v>29.92</v>
      </c>
      <c r="E943">
        <v>50.82</v>
      </c>
      <c r="F943">
        <v>-0.51</v>
      </c>
      <c r="G943">
        <v>79.069999999999993</v>
      </c>
    </row>
    <row r="944" spans="1:7" x14ac:dyDescent="0.2">
      <c r="A944" s="6">
        <v>44830</v>
      </c>
      <c r="B944">
        <v>3</v>
      </c>
      <c r="C944" t="s">
        <v>69</v>
      </c>
      <c r="D944">
        <v>32.26</v>
      </c>
      <c r="E944">
        <v>56.68</v>
      </c>
      <c r="F944">
        <v>-0.39</v>
      </c>
      <c r="G944">
        <v>77.17</v>
      </c>
    </row>
    <row r="945" spans="1:7" x14ac:dyDescent="0.2">
      <c r="A945" s="6">
        <v>44831</v>
      </c>
      <c r="B945">
        <v>3</v>
      </c>
      <c r="C945" t="s">
        <v>69</v>
      </c>
      <c r="D945">
        <v>32.6</v>
      </c>
      <c r="E945">
        <v>55.89</v>
      </c>
      <c r="F945">
        <v>-0.33</v>
      </c>
      <c r="G945">
        <v>78.91</v>
      </c>
    </row>
    <row r="946" spans="1:7" x14ac:dyDescent="0.2">
      <c r="A946" s="6">
        <v>44832</v>
      </c>
      <c r="B946">
        <v>3</v>
      </c>
      <c r="C946" t="s">
        <v>69</v>
      </c>
      <c r="D946">
        <v>30.18</v>
      </c>
      <c r="E946">
        <v>55.02</v>
      </c>
      <c r="F946">
        <v>-0.35</v>
      </c>
      <c r="G946">
        <v>82.61</v>
      </c>
    </row>
    <row r="947" spans="1:7" x14ac:dyDescent="0.2">
      <c r="A947" s="6">
        <v>44833</v>
      </c>
      <c r="B947">
        <v>3</v>
      </c>
      <c r="C947" t="s">
        <v>69</v>
      </c>
      <c r="D947">
        <v>31.84</v>
      </c>
      <c r="E947">
        <v>54.41</v>
      </c>
      <c r="F947">
        <v>-0.4</v>
      </c>
      <c r="G947">
        <v>81.78</v>
      </c>
    </row>
    <row r="948" spans="1:7" x14ac:dyDescent="0.2">
      <c r="A948" s="6">
        <v>44834</v>
      </c>
      <c r="B948">
        <v>3</v>
      </c>
      <c r="C948" t="s">
        <v>69</v>
      </c>
      <c r="D948">
        <v>31.62</v>
      </c>
      <c r="E948">
        <v>55.69</v>
      </c>
      <c r="F948">
        <v>-0.39</v>
      </c>
      <c r="G948">
        <v>79.91</v>
      </c>
    </row>
    <row r="949" spans="1:7" x14ac:dyDescent="0.2">
      <c r="A949" s="6">
        <v>44837</v>
      </c>
      <c r="B949">
        <v>3</v>
      </c>
      <c r="C949" t="s">
        <v>69</v>
      </c>
      <c r="D949">
        <v>30.1</v>
      </c>
      <c r="E949">
        <v>56.24</v>
      </c>
      <c r="F949">
        <v>-0.45</v>
      </c>
      <c r="G949">
        <v>84.05</v>
      </c>
    </row>
    <row r="950" spans="1:7" x14ac:dyDescent="0.2">
      <c r="A950" s="6">
        <v>44838</v>
      </c>
      <c r="B950">
        <v>4</v>
      </c>
      <c r="C950" t="s">
        <v>71</v>
      </c>
      <c r="D950">
        <v>29.07</v>
      </c>
      <c r="E950">
        <v>59.51</v>
      </c>
      <c r="F950">
        <v>-0.48</v>
      </c>
      <c r="G950">
        <v>86.87</v>
      </c>
    </row>
    <row r="951" spans="1:7" x14ac:dyDescent="0.2">
      <c r="A951" s="6">
        <v>44839</v>
      </c>
      <c r="B951">
        <v>4</v>
      </c>
      <c r="C951" t="s">
        <v>71</v>
      </c>
      <c r="D951">
        <v>28.55</v>
      </c>
      <c r="E951">
        <v>54.2</v>
      </c>
      <c r="F951">
        <v>-0.39</v>
      </c>
      <c r="G951">
        <v>88.22</v>
      </c>
    </row>
    <row r="952" spans="1:7" x14ac:dyDescent="0.2">
      <c r="A952" s="6">
        <v>44840</v>
      </c>
      <c r="B952">
        <v>3</v>
      </c>
      <c r="C952" t="s">
        <v>69</v>
      </c>
      <c r="D952">
        <v>30.52</v>
      </c>
      <c r="E952">
        <v>53.39</v>
      </c>
      <c r="F952">
        <v>-0.4</v>
      </c>
      <c r="G952">
        <v>88.9</v>
      </c>
    </row>
    <row r="953" spans="1:7" x14ac:dyDescent="0.2">
      <c r="A953" s="6">
        <v>44841</v>
      </c>
      <c r="B953">
        <v>3</v>
      </c>
      <c r="C953" t="s">
        <v>69</v>
      </c>
      <c r="D953">
        <v>31.36</v>
      </c>
      <c r="E953">
        <v>53.64</v>
      </c>
      <c r="F953">
        <v>-0.41</v>
      </c>
      <c r="G953">
        <v>93.07</v>
      </c>
    </row>
    <row r="954" spans="1:7" x14ac:dyDescent="0.2">
      <c r="A954" s="6">
        <v>44844</v>
      </c>
      <c r="B954">
        <v>3</v>
      </c>
      <c r="C954" t="s">
        <v>69</v>
      </c>
      <c r="D954">
        <v>32.450000000000003</v>
      </c>
      <c r="E954">
        <v>51.42</v>
      </c>
      <c r="G954">
        <v>91.6</v>
      </c>
    </row>
    <row r="955" spans="1:7" x14ac:dyDescent="0.2">
      <c r="A955" s="6">
        <v>44845</v>
      </c>
      <c r="B955">
        <v>3</v>
      </c>
      <c r="C955" t="s">
        <v>69</v>
      </c>
      <c r="D955">
        <v>33.630000000000003</v>
      </c>
      <c r="E955">
        <v>51.92</v>
      </c>
      <c r="F955">
        <v>-0.37</v>
      </c>
      <c r="G955">
        <v>89.75</v>
      </c>
    </row>
    <row r="956" spans="1:7" x14ac:dyDescent="0.2">
      <c r="A956" s="6">
        <v>44846</v>
      </c>
      <c r="B956">
        <v>3</v>
      </c>
      <c r="C956" t="s">
        <v>69</v>
      </c>
      <c r="D956">
        <v>33.57</v>
      </c>
      <c r="E956">
        <v>51.52</v>
      </c>
      <c r="F956">
        <v>-0.37</v>
      </c>
      <c r="G956">
        <v>87.83</v>
      </c>
    </row>
    <row r="957" spans="1:7" x14ac:dyDescent="0.2">
      <c r="A957" s="6">
        <v>44847</v>
      </c>
      <c r="B957">
        <v>3</v>
      </c>
      <c r="C957" t="s">
        <v>69</v>
      </c>
      <c r="D957">
        <v>31.94</v>
      </c>
      <c r="E957">
        <v>50.52</v>
      </c>
      <c r="F957">
        <v>-0.5</v>
      </c>
      <c r="G957">
        <v>89.59</v>
      </c>
    </row>
    <row r="958" spans="1:7" x14ac:dyDescent="0.2">
      <c r="A958" s="6">
        <v>44848</v>
      </c>
      <c r="B958">
        <v>3</v>
      </c>
      <c r="C958" t="s">
        <v>69</v>
      </c>
      <c r="D958">
        <v>32.020000000000003</v>
      </c>
      <c r="E958">
        <v>50.3</v>
      </c>
      <c r="F958">
        <v>-0.48</v>
      </c>
      <c r="G958">
        <v>86.1</v>
      </c>
    </row>
    <row r="959" spans="1:7" x14ac:dyDescent="0.2">
      <c r="A959" s="6">
        <v>44851</v>
      </c>
      <c r="B959">
        <v>3</v>
      </c>
      <c r="C959" t="s">
        <v>69</v>
      </c>
      <c r="D959">
        <v>31.37</v>
      </c>
      <c r="E959">
        <v>50.27</v>
      </c>
      <c r="F959">
        <v>-0.43</v>
      </c>
      <c r="G959">
        <v>86</v>
      </c>
    </row>
    <row r="960" spans="1:7" x14ac:dyDescent="0.2">
      <c r="A960" s="6">
        <v>44852</v>
      </c>
      <c r="B960">
        <v>3</v>
      </c>
      <c r="C960" t="s">
        <v>69</v>
      </c>
      <c r="D960">
        <v>30.5</v>
      </c>
      <c r="E960">
        <v>49.12</v>
      </c>
      <c r="F960">
        <v>-0.42</v>
      </c>
      <c r="G960">
        <v>83.29</v>
      </c>
    </row>
    <row r="961" spans="1:7" x14ac:dyDescent="0.2">
      <c r="A961" s="6">
        <v>44853</v>
      </c>
      <c r="B961">
        <v>3</v>
      </c>
      <c r="C961" t="s">
        <v>69</v>
      </c>
      <c r="D961">
        <v>30.76</v>
      </c>
      <c r="E961">
        <v>47.78</v>
      </c>
      <c r="F961">
        <v>-0.41</v>
      </c>
      <c r="G961">
        <v>86</v>
      </c>
    </row>
    <row r="962" spans="1:7" x14ac:dyDescent="0.2">
      <c r="A962" s="6">
        <v>44854</v>
      </c>
      <c r="B962">
        <v>4</v>
      </c>
      <c r="C962" t="s">
        <v>71</v>
      </c>
      <c r="D962">
        <v>29.98</v>
      </c>
      <c r="E962">
        <v>47.98</v>
      </c>
      <c r="F962">
        <v>-0.38</v>
      </c>
      <c r="G962">
        <v>86.02</v>
      </c>
    </row>
    <row r="963" spans="1:7" x14ac:dyDescent="0.2">
      <c r="A963" s="6">
        <v>44855</v>
      </c>
      <c r="B963">
        <v>4</v>
      </c>
      <c r="C963" t="s">
        <v>71</v>
      </c>
      <c r="D963">
        <v>29.69</v>
      </c>
      <c r="E963">
        <v>47.19</v>
      </c>
      <c r="F963">
        <v>-0.28000000000000003</v>
      </c>
      <c r="G963">
        <v>85.47</v>
      </c>
    </row>
    <row r="964" spans="1:7" x14ac:dyDescent="0.2">
      <c r="A964" s="6">
        <v>44858</v>
      </c>
      <c r="B964">
        <v>4</v>
      </c>
      <c r="C964" t="s">
        <v>71</v>
      </c>
      <c r="D964">
        <v>29.85</v>
      </c>
      <c r="E964">
        <v>47.78</v>
      </c>
      <c r="F964">
        <v>-0.25</v>
      </c>
      <c r="G964">
        <v>86.12</v>
      </c>
    </row>
    <row r="965" spans="1:7" x14ac:dyDescent="0.2">
      <c r="A965" s="6">
        <v>44859</v>
      </c>
      <c r="B965">
        <v>4</v>
      </c>
      <c r="C965" t="s">
        <v>71</v>
      </c>
      <c r="D965">
        <v>28.46</v>
      </c>
      <c r="E965">
        <v>47.3</v>
      </c>
      <c r="F965">
        <v>-0.32</v>
      </c>
      <c r="G965">
        <v>86.93</v>
      </c>
    </row>
    <row r="966" spans="1:7" x14ac:dyDescent="0.2">
      <c r="A966" s="6">
        <v>44860</v>
      </c>
      <c r="B966">
        <v>4</v>
      </c>
      <c r="C966" t="s">
        <v>71</v>
      </c>
      <c r="D966">
        <v>27.28</v>
      </c>
      <c r="E966">
        <v>48.58</v>
      </c>
      <c r="F966">
        <v>-0.35</v>
      </c>
      <c r="G966">
        <v>89.39</v>
      </c>
    </row>
    <row r="967" spans="1:7" x14ac:dyDescent="0.2">
      <c r="A967" s="6">
        <v>44861</v>
      </c>
      <c r="B967">
        <v>4</v>
      </c>
      <c r="C967" t="s">
        <v>71</v>
      </c>
      <c r="D967">
        <v>27.39</v>
      </c>
      <c r="E967">
        <v>49.02</v>
      </c>
      <c r="F967">
        <v>-0.34</v>
      </c>
      <c r="G967">
        <v>89.06</v>
      </c>
    </row>
    <row r="968" spans="1:7" x14ac:dyDescent="0.2">
      <c r="A968" s="6">
        <v>44862</v>
      </c>
      <c r="B968">
        <v>4</v>
      </c>
      <c r="C968" t="s">
        <v>71</v>
      </c>
      <c r="D968">
        <v>25.75</v>
      </c>
      <c r="E968">
        <v>47.81</v>
      </c>
      <c r="F968">
        <v>-0.39</v>
      </c>
      <c r="G968">
        <v>87.85</v>
      </c>
    </row>
    <row r="969" spans="1:7" x14ac:dyDescent="0.2">
      <c r="A969" s="6">
        <v>44865</v>
      </c>
      <c r="B969">
        <v>4</v>
      </c>
      <c r="C969" t="s">
        <v>71</v>
      </c>
      <c r="D969">
        <v>25.88</v>
      </c>
      <c r="E969">
        <v>47.41</v>
      </c>
      <c r="F969">
        <v>-0.41</v>
      </c>
      <c r="G969">
        <v>86.54</v>
      </c>
    </row>
    <row r="970" spans="1:7" x14ac:dyDescent="0.2">
      <c r="A970" s="6">
        <v>44866</v>
      </c>
      <c r="B970">
        <v>4</v>
      </c>
      <c r="C970" t="s">
        <v>71</v>
      </c>
      <c r="D970">
        <v>25.81</v>
      </c>
      <c r="E970">
        <v>47.04</v>
      </c>
      <c r="F970">
        <v>-0.47</v>
      </c>
      <c r="G970">
        <v>88.36</v>
      </c>
    </row>
    <row r="971" spans="1:7" x14ac:dyDescent="0.2">
      <c r="A971" s="6">
        <v>44867</v>
      </c>
      <c r="B971">
        <v>4</v>
      </c>
      <c r="C971" t="s">
        <v>71</v>
      </c>
      <c r="D971">
        <v>25.86</v>
      </c>
      <c r="E971">
        <v>47.75</v>
      </c>
      <c r="F971">
        <v>-0.51</v>
      </c>
      <c r="G971">
        <v>90.06</v>
      </c>
    </row>
    <row r="972" spans="1:7" x14ac:dyDescent="0.2">
      <c r="A972" s="6">
        <v>44868</v>
      </c>
      <c r="B972">
        <v>4</v>
      </c>
      <c r="C972" t="s">
        <v>71</v>
      </c>
      <c r="D972">
        <v>25.3</v>
      </c>
      <c r="E972">
        <v>46.47</v>
      </c>
      <c r="F972">
        <v>-0.56999999999999995</v>
      </c>
      <c r="G972">
        <v>88.14</v>
      </c>
    </row>
    <row r="973" spans="1:7" x14ac:dyDescent="0.2">
      <c r="A973" s="6">
        <v>44869</v>
      </c>
      <c r="B973">
        <v>0</v>
      </c>
      <c r="C973" t="s">
        <v>67</v>
      </c>
      <c r="D973">
        <v>24.55</v>
      </c>
      <c r="E973">
        <v>47.5</v>
      </c>
      <c r="F973">
        <v>-0.49</v>
      </c>
      <c r="G973">
        <v>92.58</v>
      </c>
    </row>
    <row r="974" spans="1:7" x14ac:dyDescent="0.2">
      <c r="A974" s="6">
        <v>44872</v>
      </c>
      <c r="B974">
        <v>2</v>
      </c>
      <c r="C974" t="s">
        <v>70</v>
      </c>
      <c r="D974">
        <v>24.35</v>
      </c>
      <c r="E974">
        <v>45.11</v>
      </c>
      <c r="F974">
        <v>-0.5</v>
      </c>
      <c r="G974">
        <v>91.8</v>
      </c>
    </row>
    <row r="975" spans="1:7" x14ac:dyDescent="0.2">
      <c r="A975" s="6">
        <v>44873</v>
      </c>
      <c r="B975">
        <v>4</v>
      </c>
      <c r="C975" t="s">
        <v>71</v>
      </c>
      <c r="D975">
        <v>25.54</v>
      </c>
      <c r="E975">
        <v>45.04</v>
      </c>
      <c r="F975">
        <v>-0.53</v>
      </c>
      <c r="G975">
        <v>88.8</v>
      </c>
    </row>
    <row r="976" spans="1:7" x14ac:dyDescent="0.2">
      <c r="A976" s="6">
        <v>44874</v>
      </c>
      <c r="B976">
        <v>4</v>
      </c>
      <c r="C976" t="s">
        <v>71</v>
      </c>
      <c r="D976">
        <v>26.09</v>
      </c>
      <c r="E976">
        <v>45.38</v>
      </c>
      <c r="F976">
        <v>-0.49</v>
      </c>
      <c r="G976">
        <v>85.79</v>
      </c>
    </row>
    <row r="977" spans="1:7" x14ac:dyDescent="0.2">
      <c r="A977" s="6">
        <v>44875</v>
      </c>
      <c r="B977">
        <v>0</v>
      </c>
      <c r="C977" t="s">
        <v>67</v>
      </c>
      <c r="D977">
        <v>23.53</v>
      </c>
      <c r="E977">
        <v>43.48</v>
      </c>
      <c r="F977">
        <v>-0.52</v>
      </c>
      <c r="G977">
        <v>86.52</v>
      </c>
    </row>
    <row r="978" spans="1:7" x14ac:dyDescent="0.2">
      <c r="A978" s="6">
        <v>44876</v>
      </c>
      <c r="B978">
        <v>0</v>
      </c>
      <c r="C978" t="s">
        <v>67</v>
      </c>
      <c r="D978">
        <v>22.52</v>
      </c>
      <c r="E978">
        <v>42.06</v>
      </c>
      <c r="G978">
        <v>89.14</v>
      </c>
    </row>
    <row r="979" spans="1:7" x14ac:dyDescent="0.2">
      <c r="A979" s="6">
        <v>44879</v>
      </c>
      <c r="B979">
        <v>0</v>
      </c>
      <c r="C979" t="s">
        <v>67</v>
      </c>
      <c r="D979">
        <v>23.73</v>
      </c>
      <c r="E979">
        <v>44.42</v>
      </c>
      <c r="F979">
        <v>-0.52</v>
      </c>
      <c r="G979">
        <v>85.85</v>
      </c>
    </row>
    <row r="980" spans="1:7" x14ac:dyDescent="0.2">
      <c r="A980" s="6">
        <v>44880</v>
      </c>
      <c r="B980">
        <v>0</v>
      </c>
      <c r="C980" t="s">
        <v>67</v>
      </c>
      <c r="D980">
        <v>24.54</v>
      </c>
      <c r="E980">
        <v>46.72</v>
      </c>
      <c r="F980">
        <v>-0.56999999999999995</v>
      </c>
      <c r="G980">
        <v>86.87</v>
      </c>
    </row>
    <row r="981" spans="1:7" x14ac:dyDescent="0.2">
      <c r="A981" s="6">
        <v>44881</v>
      </c>
      <c r="B981">
        <v>0</v>
      </c>
      <c r="C981" t="s">
        <v>67</v>
      </c>
      <c r="D981">
        <v>24.11</v>
      </c>
      <c r="E981">
        <v>45.12</v>
      </c>
      <c r="F981">
        <v>-0.68</v>
      </c>
      <c r="G981">
        <v>85.62</v>
      </c>
    </row>
    <row r="982" spans="1:7" x14ac:dyDescent="0.2">
      <c r="A982" s="6">
        <v>44882</v>
      </c>
      <c r="B982">
        <v>0</v>
      </c>
      <c r="C982" t="s">
        <v>67</v>
      </c>
      <c r="D982">
        <v>23.93</v>
      </c>
      <c r="E982">
        <v>45.34</v>
      </c>
      <c r="F982">
        <v>-0.66</v>
      </c>
      <c r="G982">
        <v>81.69</v>
      </c>
    </row>
    <row r="983" spans="1:7" x14ac:dyDescent="0.2">
      <c r="A983" s="6">
        <v>44883</v>
      </c>
      <c r="B983">
        <v>0</v>
      </c>
      <c r="C983" t="s">
        <v>67</v>
      </c>
      <c r="D983">
        <v>23.12</v>
      </c>
      <c r="E983">
        <v>45.93</v>
      </c>
      <c r="F983">
        <v>-0.69</v>
      </c>
      <c r="G983">
        <v>80.069999999999993</v>
      </c>
    </row>
    <row r="984" spans="1:7" x14ac:dyDescent="0.2">
      <c r="A984" s="6">
        <v>44886</v>
      </c>
      <c r="B984">
        <v>0</v>
      </c>
      <c r="C984" t="s">
        <v>67</v>
      </c>
      <c r="D984">
        <v>22.36</v>
      </c>
      <c r="E984">
        <v>47.11</v>
      </c>
      <c r="F984">
        <v>-0.65</v>
      </c>
      <c r="G984">
        <v>79.739999999999995</v>
      </c>
    </row>
    <row r="985" spans="1:7" x14ac:dyDescent="0.2">
      <c r="A985" s="6">
        <v>44887</v>
      </c>
      <c r="B985">
        <v>0</v>
      </c>
      <c r="C985" t="s">
        <v>67</v>
      </c>
      <c r="D985">
        <v>21.29</v>
      </c>
      <c r="E985">
        <v>46.3</v>
      </c>
      <c r="F985">
        <v>-0.71</v>
      </c>
      <c r="G985">
        <v>80.83</v>
      </c>
    </row>
    <row r="986" spans="1:7" x14ac:dyDescent="0.2">
      <c r="A986" s="6">
        <v>44888</v>
      </c>
      <c r="B986">
        <v>0</v>
      </c>
      <c r="C986" t="s">
        <v>67</v>
      </c>
      <c r="D986">
        <v>20.350000000000001</v>
      </c>
      <c r="E986">
        <v>51.56</v>
      </c>
      <c r="F986">
        <v>-0.75</v>
      </c>
      <c r="G986">
        <v>77.930000000000007</v>
      </c>
    </row>
    <row r="987" spans="1:7" x14ac:dyDescent="0.2">
      <c r="A987" s="6">
        <v>44890</v>
      </c>
      <c r="B987">
        <v>0</v>
      </c>
      <c r="C987" t="s">
        <v>67</v>
      </c>
      <c r="D987">
        <v>20.5</v>
      </c>
      <c r="E987">
        <v>50.16</v>
      </c>
      <c r="F987">
        <v>-0.74</v>
      </c>
      <c r="G987">
        <v>76.45</v>
      </c>
    </row>
    <row r="988" spans="1:7" x14ac:dyDescent="0.2">
      <c r="A988" s="6">
        <v>44893</v>
      </c>
      <c r="B988">
        <v>0</v>
      </c>
      <c r="C988" t="s">
        <v>67</v>
      </c>
      <c r="D988">
        <v>22.21</v>
      </c>
      <c r="E988">
        <v>50.53</v>
      </c>
      <c r="F988">
        <v>-0.77</v>
      </c>
      <c r="G988">
        <v>77.099999999999994</v>
      </c>
    </row>
    <row r="989" spans="1:7" x14ac:dyDescent="0.2">
      <c r="A989" s="6">
        <v>44894</v>
      </c>
      <c r="B989">
        <v>0</v>
      </c>
      <c r="C989" t="s">
        <v>67</v>
      </c>
      <c r="D989">
        <v>21.89</v>
      </c>
      <c r="E989">
        <v>47.91</v>
      </c>
      <c r="F989">
        <v>-0.73</v>
      </c>
      <c r="G989">
        <v>77.959999999999994</v>
      </c>
    </row>
    <row r="990" spans="1:7" x14ac:dyDescent="0.2">
      <c r="A990" s="6">
        <v>44895</v>
      </c>
      <c r="B990">
        <v>0</v>
      </c>
      <c r="C990" t="s">
        <v>67</v>
      </c>
      <c r="D990">
        <v>20.58</v>
      </c>
      <c r="E990">
        <v>46.15</v>
      </c>
      <c r="F990">
        <v>-0.7</v>
      </c>
      <c r="G990">
        <v>80.48</v>
      </c>
    </row>
    <row r="991" spans="1:7" x14ac:dyDescent="0.2">
      <c r="A991" s="6">
        <v>44896</v>
      </c>
      <c r="B991">
        <v>0</v>
      </c>
      <c r="C991" t="s">
        <v>67</v>
      </c>
      <c r="D991">
        <v>19.84</v>
      </c>
      <c r="E991">
        <v>45.61</v>
      </c>
      <c r="F991">
        <v>-0.72</v>
      </c>
      <c r="G991">
        <v>81.06</v>
      </c>
    </row>
    <row r="992" spans="1:7" x14ac:dyDescent="0.2">
      <c r="A992" s="6">
        <v>44897</v>
      </c>
      <c r="B992">
        <v>0</v>
      </c>
      <c r="C992" t="s">
        <v>67</v>
      </c>
      <c r="D992">
        <v>19.059999999999999</v>
      </c>
      <c r="E992">
        <v>45.76</v>
      </c>
      <c r="F992">
        <v>-0.77</v>
      </c>
      <c r="G992">
        <v>79.86</v>
      </c>
    </row>
    <row r="993" spans="1:7" x14ac:dyDescent="0.2">
      <c r="A993" s="6">
        <v>44900</v>
      </c>
      <c r="B993">
        <v>0</v>
      </c>
      <c r="C993" t="s">
        <v>67</v>
      </c>
      <c r="D993">
        <v>20.75</v>
      </c>
      <c r="E993">
        <v>45.41</v>
      </c>
      <c r="F993">
        <v>-0.81</v>
      </c>
      <c r="G993">
        <v>76.83</v>
      </c>
    </row>
    <row r="994" spans="1:7" x14ac:dyDescent="0.2">
      <c r="A994" s="6">
        <v>44901</v>
      </c>
      <c r="B994">
        <v>0</v>
      </c>
      <c r="C994" t="s">
        <v>67</v>
      </c>
      <c r="D994">
        <v>22.17</v>
      </c>
      <c r="E994">
        <v>46.36</v>
      </c>
      <c r="F994">
        <v>-0.83</v>
      </c>
      <c r="G994">
        <v>74.209999999999994</v>
      </c>
    </row>
    <row r="995" spans="1:7" x14ac:dyDescent="0.2">
      <c r="A995" s="6">
        <v>44902</v>
      </c>
      <c r="B995">
        <v>0</v>
      </c>
      <c r="C995" t="s">
        <v>67</v>
      </c>
      <c r="D995">
        <v>22.68</v>
      </c>
      <c r="E995">
        <v>47.91</v>
      </c>
      <c r="F995">
        <v>-0.84</v>
      </c>
      <c r="G995">
        <v>71.930000000000007</v>
      </c>
    </row>
    <row r="996" spans="1:7" x14ac:dyDescent="0.2">
      <c r="A996" s="6">
        <v>44903</v>
      </c>
      <c r="B996">
        <v>0</v>
      </c>
      <c r="C996" t="s">
        <v>67</v>
      </c>
      <c r="D996">
        <v>22.29</v>
      </c>
      <c r="E996">
        <v>47.17</v>
      </c>
      <c r="F996">
        <v>-0.83</v>
      </c>
      <c r="G996">
        <v>71.3</v>
      </c>
    </row>
    <row r="997" spans="1:7" x14ac:dyDescent="0.2">
      <c r="A997" s="6">
        <v>44904</v>
      </c>
      <c r="B997">
        <v>0</v>
      </c>
      <c r="C997" t="s">
        <v>67</v>
      </c>
      <c r="D997">
        <v>22.83</v>
      </c>
      <c r="E997">
        <v>46.93</v>
      </c>
      <c r="F997">
        <v>-0.76</v>
      </c>
      <c r="G997">
        <v>71.05</v>
      </c>
    </row>
    <row r="998" spans="1:7" x14ac:dyDescent="0.2">
      <c r="A998" s="6">
        <v>44907</v>
      </c>
      <c r="B998">
        <v>0</v>
      </c>
      <c r="C998" t="s">
        <v>67</v>
      </c>
      <c r="D998">
        <v>25</v>
      </c>
      <c r="E998">
        <v>44.99</v>
      </c>
      <c r="F998">
        <v>-0.78</v>
      </c>
      <c r="G998">
        <v>72.959999999999994</v>
      </c>
    </row>
    <row r="999" spans="1:7" x14ac:dyDescent="0.2">
      <c r="A999" s="6">
        <v>44908</v>
      </c>
      <c r="B999">
        <v>0</v>
      </c>
      <c r="C999" t="s">
        <v>67</v>
      </c>
      <c r="D999">
        <v>22.55</v>
      </c>
      <c r="E999">
        <v>43.37</v>
      </c>
      <c r="F999">
        <v>-0.71</v>
      </c>
      <c r="G999">
        <v>75.44</v>
      </c>
    </row>
    <row r="1000" spans="1:7" x14ac:dyDescent="0.2">
      <c r="A1000" s="6">
        <v>44909</v>
      </c>
      <c r="B1000">
        <v>0</v>
      </c>
      <c r="C1000" t="s">
        <v>67</v>
      </c>
      <c r="D1000">
        <v>21.14</v>
      </c>
      <c r="E1000">
        <v>41.82</v>
      </c>
      <c r="F1000">
        <v>-0.74</v>
      </c>
      <c r="G1000">
        <v>77.14</v>
      </c>
    </row>
    <row r="1001" spans="1:7" x14ac:dyDescent="0.2">
      <c r="A1001" s="6">
        <v>44910</v>
      </c>
      <c r="B1001">
        <v>0</v>
      </c>
      <c r="C1001" t="s">
        <v>67</v>
      </c>
      <c r="D1001">
        <v>22.83</v>
      </c>
      <c r="E1001">
        <v>43.7</v>
      </c>
      <c r="F1001">
        <v>-0.79</v>
      </c>
      <c r="G1001">
        <v>75.89</v>
      </c>
    </row>
    <row r="1002" spans="1:7" x14ac:dyDescent="0.2">
      <c r="A1002" s="6">
        <v>44911</v>
      </c>
      <c r="B1002">
        <v>0</v>
      </c>
      <c r="C1002" t="s">
        <v>67</v>
      </c>
      <c r="D1002">
        <v>22.62</v>
      </c>
      <c r="E1002">
        <v>42.29</v>
      </c>
      <c r="F1002">
        <v>-0.69</v>
      </c>
      <c r="G1002">
        <v>74.19</v>
      </c>
    </row>
    <row r="1003" spans="1:7" x14ac:dyDescent="0.2">
      <c r="A1003" s="6">
        <v>44914</v>
      </c>
      <c r="B1003">
        <v>0</v>
      </c>
      <c r="C1003" t="s">
        <v>67</v>
      </c>
      <c r="D1003">
        <v>22.42</v>
      </c>
      <c r="E1003">
        <v>42.47</v>
      </c>
      <c r="F1003">
        <v>-0.68</v>
      </c>
      <c r="G1003">
        <v>75.05</v>
      </c>
    </row>
    <row r="1004" spans="1:7" x14ac:dyDescent="0.2">
      <c r="A1004" s="6">
        <v>44915</v>
      </c>
      <c r="B1004">
        <v>0</v>
      </c>
      <c r="C1004" t="s">
        <v>67</v>
      </c>
      <c r="D1004">
        <v>21.48</v>
      </c>
      <c r="E1004">
        <v>41.79</v>
      </c>
      <c r="F1004">
        <v>-0.56000000000000005</v>
      </c>
      <c r="G1004">
        <v>75.92</v>
      </c>
    </row>
    <row r="1005" spans="1:7" x14ac:dyDescent="0.2">
      <c r="A1005" s="6">
        <v>44916</v>
      </c>
      <c r="B1005">
        <v>0</v>
      </c>
      <c r="C1005" t="s">
        <v>67</v>
      </c>
      <c r="D1005">
        <v>20.07</v>
      </c>
      <c r="E1005">
        <v>41.18</v>
      </c>
      <c r="F1005">
        <v>-0.53</v>
      </c>
      <c r="G1005">
        <v>78.17</v>
      </c>
    </row>
    <row r="1006" spans="1:7" x14ac:dyDescent="0.2">
      <c r="A1006" s="6">
        <v>44917</v>
      </c>
      <c r="B1006">
        <v>0</v>
      </c>
      <c r="C1006" t="s">
        <v>67</v>
      </c>
      <c r="D1006">
        <v>21.97</v>
      </c>
      <c r="E1006">
        <v>41.8</v>
      </c>
      <c r="F1006">
        <v>-0.56999999999999995</v>
      </c>
      <c r="G1006">
        <v>77.680000000000007</v>
      </c>
    </row>
    <row r="1007" spans="1:7" x14ac:dyDescent="0.2">
      <c r="A1007" s="6">
        <v>44918</v>
      </c>
      <c r="B1007">
        <v>0</v>
      </c>
      <c r="C1007" t="s">
        <v>67</v>
      </c>
      <c r="D1007">
        <v>20.87</v>
      </c>
      <c r="E1007">
        <v>41.21</v>
      </c>
      <c r="F1007">
        <v>-0.56000000000000005</v>
      </c>
      <c r="G1007">
        <v>79.569999999999993</v>
      </c>
    </row>
    <row r="1008" spans="1:7" x14ac:dyDescent="0.2">
      <c r="A1008" s="6">
        <v>44922</v>
      </c>
      <c r="B1008">
        <v>0</v>
      </c>
      <c r="C1008" t="s">
        <v>67</v>
      </c>
      <c r="D1008">
        <v>21.65</v>
      </c>
      <c r="E1008">
        <v>43.5</v>
      </c>
      <c r="F1008">
        <v>-0.48</v>
      </c>
      <c r="G1008">
        <v>79.45</v>
      </c>
    </row>
    <row r="1009" spans="1:7" x14ac:dyDescent="0.2">
      <c r="A1009" s="6">
        <v>44923</v>
      </c>
      <c r="B1009">
        <v>0</v>
      </c>
      <c r="C1009" t="s">
        <v>67</v>
      </c>
      <c r="D1009">
        <v>22.14</v>
      </c>
      <c r="E1009">
        <v>43.95</v>
      </c>
      <c r="F1009">
        <v>-0.43</v>
      </c>
      <c r="G1009">
        <v>78.89</v>
      </c>
    </row>
    <row r="1010" spans="1:7" x14ac:dyDescent="0.2">
      <c r="A1010" s="6">
        <v>44924</v>
      </c>
      <c r="B1010">
        <v>0</v>
      </c>
      <c r="C1010" t="s">
        <v>67</v>
      </c>
      <c r="D1010">
        <v>21.44</v>
      </c>
      <c r="E1010">
        <v>42.6</v>
      </c>
      <c r="F1010">
        <v>-0.51</v>
      </c>
      <c r="G1010">
        <v>78.430000000000007</v>
      </c>
    </row>
    <row r="1011" spans="1:7" x14ac:dyDescent="0.2">
      <c r="A1011" s="6">
        <v>44925</v>
      </c>
      <c r="B1011">
        <v>0</v>
      </c>
      <c r="C1011" t="s">
        <v>67</v>
      </c>
      <c r="D1011">
        <v>21.67</v>
      </c>
      <c r="E1011">
        <v>41.26</v>
      </c>
      <c r="F1011">
        <v>-0.53</v>
      </c>
      <c r="G1011">
        <v>80.16</v>
      </c>
    </row>
    <row r="1012" spans="1:7" x14ac:dyDescent="0.2">
      <c r="A1012" s="6">
        <v>44929</v>
      </c>
      <c r="B1012">
        <v>0</v>
      </c>
      <c r="C1012" t="s">
        <v>67</v>
      </c>
      <c r="D1012">
        <v>22.9</v>
      </c>
      <c r="E1012">
        <v>44.14</v>
      </c>
      <c r="F1012">
        <v>-0.61</v>
      </c>
      <c r="G1012">
        <v>76.87</v>
      </c>
    </row>
    <row r="1013" spans="1:7" x14ac:dyDescent="0.2">
      <c r="A1013" s="6">
        <v>44930</v>
      </c>
      <c r="B1013">
        <v>0</v>
      </c>
      <c r="C1013" t="s">
        <v>67</v>
      </c>
      <c r="D1013">
        <v>22.01</v>
      </c>
      <c r="E1013">
        <v>45.83</v>
      </c>
      <c r="F1013">
        <v>-0.67</v>
      </c>
      <c r="G1013">
        <v>72.819999999999993</v>
      </c>
    </row>
    <row r="1014" spans="1:7" x14ac:dyDescent="0.2">
      <c r="A1014" s="6">
        <v>44931</v>
      </c>
      <c r="B1014">
        <v>0</v>
      </c>
      <c r="C1014" t="s">
        <v>67</v>
      </c>
      <c r="D1014">
        <v>22.46</v>
      </c>
      <c r="E1014">
        <v>43.93</v>
      </c>
      <c r="F1014">
        <v>-0.74</v>
      </c>
      <c r="G1014">
        <v>73.61</v>
      </c>
    </row>
    <row r="1015" spans="1:7" x14ac:dyDescent="0.2">
      <c r="A1015" s="6">
        <v>44932</v>
      </c>
      <c r="B1015">
        <v>0</v>
      </c>
      <c r="C1015" t="s">
        <v>67</v>
      </c>
      <c r="D1015">
        <v>21.13</v>
      </c>
      <c r="E1015">
        <v>42.94</v>
      </c>
      <c r="F1015">
        <v>-0.69</v>
      </c>
      <c r="G1015">
        <v>73.77</v>
      </c>
    </row>
    <row r="1016" spans="1:7" x14ac:dyDescent="0.2">
      <c r="A1016" s="6">
        <v>44935</v>
      </c>
      <c r="B1016">
        <v>0</v>
      </c>
      <c r="C1016" t="s">
        <v>67</v>
      </c>
      <c r="D1016">
        <v>21.97</v>
      </c>
      <c r="E1016">
        <v>42.75</v>
      </c>
      <c r="F1016">
        <v>-0.66</v>
      </c>
      <c r="G1016">
        <v>74.69</v>
      </c>
    </row>
    <row r="1017" spans="1:7" x14ac:dyDescent="0.2">
      <c r="A1017" s="6">
        <v>44936</v>
      </c>
      <c r="B1017">
        <v>0</v>
      </c>
      <c r="C1017" t="s">
        <v>67</v>
      </c>
      <c r="D1017">
        <v>20.58</v>
      </c>
      <c r="E1017">
        <v>41.6</v>
      </c>
      <c r="F1017">
        <v>-0.63</v>
      </c>
      <c r="G1017">
        <v>75.11</v>
      </c>
    </row>
    <row r="1018" spans="1:7" x14ac:dyDescent="0.2">
      <c r="A1018" s="6">
        <v>44937</v>
      </c>
      <c r="B1018">
        <v>0</v>
      </c>
      <c r="C1018" t="s">
        <v>67</v>
      </c>
      <c r="D1018">
        <v>21.09</v>
      </c>
      <c r="E1018">
        <v>41.19</v>
      </c>
      <c r="F1018">
        <v>-0.66</v>
      </c>
      <c r="G1018">
        <v>77.459999999999994</v>
      </c>
    </row>
    <row r="1019" spans="1:7" x14ac:dyDescent="0.2">
      <c r="A1019" s="6">
        <v>44938</v>
      </c>
      <c r="B1019">
        <v>0</v>
      </c>
      <c r="C1019" t="s">
        <v>67</v>
      </c>
      <c r="D1019">
        <v>18.829999999999998</v>
      </c>
      <c r="E1019">
        <v>39.28</v>
      </c>
      <c r="F1019">
        <v>-0.69</v>
      </c>
      <c r="G1019">
        <v>78.319999999999993</v>
      </c>
    </row>
    <row r="1020" spans="1:7" x14ac:dyDescent="0.2">
      <c r="A1020" s="6">
        <v>44939</v>
      </c>
      <c r="B1020">
        <v>0</v>
      </c>
      <c r="C1020" t="s">
        <v>67</v>
      </c>
      <c r="D1020">
        <v>18.350000000000001</v>
      </c>
      <c r="E1020">
        <v>38.19</v>
      </c>
      <c r="F1020">
        <v>-0.73</v>
      </c>
      <c r="G1020">
        <v>79.900000000000006</v>
      </c>
    </row>
    <row r="1021" spans="1:7" x14ac:dyDescent="0.2">
      <c r="A1021" s="6">
        <v>44943</v>
      </c>
      <c r="B1021">
        <v>0</v>
      </c>
      <c r="C1021" t="s">
        <v>67</v>
      </c>
      <c r="D1021">
        <v>19.36</v>
      </c>
      <c r="E1021">
        <v>40.1</v>
      </c>
      <c r="F1021">
        <v>-0.65</v>
      </c>
      <c r="G1021">
        <v>80.25</v>
      </c>
    </row>
    <row r="1022" spans="1:7" x14ac:dyDescent="0.2">
      <c r="A1022" s="6">
        <v>44944</v>
      </c>
      <c r="B1022">
        <v>0</v>
      </c>
      <c r="C1022" t="s">
        <v>67</v>
      </c>
      <c r="D1022">
        <v>20.34</v>
      </c>
      <c r="E1022">
        <v>39.25</v>
      </c>
      <c r="F1022">
        <v>-0.69</v>
      </c>
      <c r="G1022">
        <v>79.53</v>
      </c>
    </row>
    <row r="1023" spans="1:7" x14ac:dyDescent="0.2">
      <c r="A1023" s="6">
        <v>44945</v>
      </c>
      <c r="B1023">
        <v>0</v>
      </c>
      <c r="C1023" t="s">
        <v>67</v>
      </c>
      <c r="D1023">
        <v>20.52</v>
      </c>
      <c r="E1023">
        <v>39.020000000000003</v>
      </c>
      <c r="F1023">
        <v>-0.7</v>
      </c>
      <c r="G1023">
        <v>80.31</v>
      </c>
    </row>
    <row r="1024" spans="1:7" x14ac:dyDescent="0.2">
      <c r="A1024" s="6">
        <v>44946</v>
      </c>
      <c r="B1024">
        <v>0</v>
      </c>
      <c r="C1024" t="s">
        <v>67</v>
      </c>
      <c r="D1024">
        <v>19.850000000000001</v>
      </c>
      <c r="E1024">
        <v>37.81</v>
      </c>
      <c r="F1024">
        <v>-0.66</v>
      </c>
      <c r="G1024">
        <v>81.27</v>
      </c>
    </row>
    <row r="1025" spans="1:7" x14ac:dyDescent="0.2">
      <c r="A1025" s="6">
        <v>44949</v>
      </c>
      <c r="B1025">
        <v>0</v>
      </c>
      <c r="C1025" t="s">
        <v>67</v>
      </c>
      <c r="D1025">
        <v>19.809999999999999</v>
      </c>
      <c r="E1025">
        <v>37.299999999999997</v>
      </c>
      <c r="F1025">
        <v>-0.69</v>
      </c>
      <c r="G1025">
        <v>81.62</v>
      </c>
    </row>
    <row r="1026" spans="1:7" x14ac:dyDescent="0.2">
      <c r="A1026" s="6">
        <v>44950</v>
      </c>
      <c r="B1026">
        <v>0</v>
      </c>
      <c r="C1026" t="s">
        <v>67</v>
      </c>
      <c r="D1026">
        <v>19.2</v>
      </c>
      <c r="E1026">
        <v>38.26</v>
      </c>
      <c r="F1026">
        <v>-0.66</v>
      </c>
      <c r="G1026">
        <v>79.86</v>
      </c>
    </row>
    <row r="1027" spans="1:7" x14ac:dyDescent="0.2">
      <c r="A1027" s="6">
        <v>44951</v>
      </c>
      <c r="B1027">
        <v>0</v>
      </c>
      <c r="C1027" t="s">
        <v>67</v>
      </c>
      <c r="D1027">
        <v>19.079999999999998</v>
      </c>
      <c r="E1027">
        <v>38.54</v>
      </c>
      <c r="F1027">
        <v>-0.65</v>
      </c>
      <c r="G1027">
        <v>79.78</v>
      </c>
    </row>
    <row r="1028" spans="1:7" x14ac:dyDescent="0.2">
      <c r="A1028" s="6">
        <v>44952</v>
      </c>
      <c r="B1028">
        <v>0</v>
      </c>
      <c r="C1028" t="s">
        <v>67</v>
      </c>
      <c r="D1028">
        <v>18.73</v>
      </c>
      <c r="E1028">
        <v>38.119999999999997</v>
      </c>
      <c r="F1028">
        <v>-0.68</v>
      </c>
      <c r="G1028">
        <v>80.64</v>
      </c>
    </row>
    <row r="1029" spans="1:7" x14ac:dyDescent="0.2">
      <c r="A1029" s="6">
        <v>44953</v>
      </c>
      <c r="B1029">
        <v>0</v>
      </c>
      <c r="C1029" t="s">
        <v>67</v>
      </c>
      <c r="D1029">
        <v>18.510000000000002</v>
      </c>
      <c r="E1029">
        <v>38.6</v>
      </c>
      <c r="F1029">
        <v>-0.67</v>
      </c>
      <c r="G1029">
        <v>79.73</v>
      </c>
    </row>
    <row r="1030" spans="1:7" x14ac:dyDescent="0.2">
      <c r="A1030" s="6">
        <v>44956</v>
      </c>
      <c r="B1030">
        <v>0</v>
      </c>
      <c r="C1030" t="s">
        <v>67</v>
      </c>
      <c r="D1030">
        <v>19.940000000000001</v>
      </c>
      <c r="E1030">
        <v>40.18</v>
      </c>
      <c r="F1030">
        <v>-0.7</v>
      </c>
      <c r="G1030">
        <v>77.97</v>
      </c>
    </row>
    <row r="1031" spans="1:7" x14ac:dyDescent="0.2">
      <c r="A1031" s="6">
        <v>44957</v>
      </c>
      <c r="B1031">
        <v>0</v>
      </c>
      <c r="C1031" t="s">
        <v>67</v>
      </c>
      <c r="D1031">
        <v>19.399999999999999</v>
      </c>
      <c r="E1031">
        <v>38.549999999999997</v>
      </c>
      <c r="F1031">
        <v>-0.69</v>
      </c>
      <c r="G1031">
        <v>78.95</v>
      </c>
    </row>
    <row r="1032" spans="1:7" x14ac:dyDescent="0.2">
      <c r="A1032" s="6">
        <v>44958</v>
      </c>
      <c r="B1032">
        <v>0</v>
      </c>
      <c r="C1032" t="s">
        <v>67</v>
      </c>
      <c r="D1032">
        <v>17.87</v>
      </c>
      <c r="E1032">
        <v>37.99</v>
      </c>
      <c r="F1032">
        <v>-0.7</v>
      </c>
      <c r="G1032">
        <v>76.34</v>
      </c>
    </row>
    <row r="1033" spans="1:7" x14ac:dyDescent="0.2">
      <c r="A1033" s="6">
        <v>44959</v>
      </c>
      <c r="B1033">
        <v>0</v>
      </c>
      <c r="C1033" t="s">
        <v>67</v>
      </c>
      <c r="D1033">
        <v>18.73</v>
      </c>
      <c r="E1033">
        <v>38.49</v>
      </c>
      <c r="F1033">
        <v>-0.69</v>
      </c>
      <c r="G1033">
        <v>75.87</v>
      </c>
    </row>
    <row r="1034" spans="1:7" x14ac:dyDescent="0.2">
      <c r="A1034" s="6">
        <v>44960</v>
      </c>
      <c r="B1034">
        <v>0</v>
      </c>
      <c r="C1034" t="s">
        <v>67</v>
      </c>
      <c r="D1034">
        <v>18.329999999999998</v>
      </c>
      <c r="E1034">
        <v>39.479999999999997</v>
      </c>
      <c r="F1034">
        <v>-0.77</v>
      </c>
      <c r="G1034">
        <v>73.400000000000006</v>
      </c>
    </row>
    <row r="1035" spans="1:7" x14ac:dyDescent="0.2">
      <c r="A1035" s="6">
        <v>44963</v>
      </c>
      <c r="B1035">
        <v>0</v>
      </c>
      <c r="C1035" t="s">
        <v>67</v>
      </c>
      <c r="D1035">
        <v>19.43</v>
      </c>
      <c r="E1035">
        <v>38.92</v>
      </c>
      <c r="F1035">
        <v>-0.81</v>
      </c>
      <c r="G1035">
        <v>74.11</v>
      </c>
    </row>
    <row r="1036" spans="1:7" x14ac:dyDescent="0.2">
      <c r="A1036" s="6">
        <v>44964</v>
      </c>
      <c r="B1036">
        <v>0</v>
      </c>
      <c r="C1036" t="s">
        <v>67</v>
      </c>
      <c r="D1036">
        <v>18.66</v>
      </c>
      <c r="E1036">
        <v>37.31</v>
      </c>
      <c r="F1036">
        <v>-0.8</v>
      </c>
      <c r="G1036">
        <v>77.17</v>
      </c>
    </row>
    <row r="1037" spans="1:7" x14ac:dyDescent="0.2">
      <c r="A1037" s="6">
        <v>44965</v>
      </c>
      <c r="B1037">
        <v>0</v>
      </c>
      <c r="C1037" t="s">
        <v>67</v>
      </c>
      <c r="D1037">
        <v>19.63</v>
      </c>
      <c r="E1037">
        <v>37.020000000000003</v>
      </c>
      <c r="F1037">
        <v>-0.82</v>
      </c>
      <c r="G1037">
        <v>78.47</v>
      </c>
    </row>
    <row r="1038" spans="1:7" x14ac:dyDescent="0.2">
      <c r="A1038" s="6">
        <v>44966</v>
      </c>
      <c r="B1038">
        <v>0</v>
      </c>
      <c r="C1038" t="s">
        <v>67</v>
      </c>
      <c r="D1038">
        <v>20.71</v>
      </c>
      <c r="E1038">
        <v>35.75</v>
      </c>
      <c r="F1038">
        <v>-0.81</v>
      </c>
      <c r="G1038">
        <v>78.040000000000006</v>
      </c>
    </row>
    <row r="1039" spans="1:7" x14ac:dyDescent="0.2">
      <c r="A1039" s="6">
        <v>44967</v>
      </c>
      <c r="B1039">
        <v>0</v>
      </c>
      <c r="C1039" t="s">
        <v>67</v>
      </c>
      <c r="D1039">
        <v>20.53</v>
      </c>
      <c r="E1039">
        <v>35.89</v>
      </c>
      <c r="F1039">
        <v>-0.76</v>
      </c>
      <c r="G1039">
        <v>79.739999999999995</v>
      </c>
    </row>
    <row r="1040" spans="1:7" x14ac:dyDescent="0.2">
      <c r="A1040" s="6">
        <v>44970</v>
      </c>
      <c r="B1040">
        <v>0</v>
      </c>
      <c r="C1040" t="s">
        <v>67</v>
      </c>
      <c r="D1040">
        <v>20.34</v>
      </c>
      <c r="E1040">
        <v>37.770000000000003</v>
      </c>
      <c r="F1040">
        <v>-0.8</v>
      </c>
      <c r="G1040">
        <v>80.14</v>
      </c>
    </row>
    <row r="1041" spans="1:7" x14ac:dyDescent="0.2">
      <c r="A1041" s="6">
        <v>44971</v>
      </c>
      <c r="B1041">
        <v>0</v>
      </c>
      <c r="C1041" t="s">
        <v>67</v>
      </c>
      <c r="D1041">
        <v>18.91</v>
      </c>
      <c r="E1041">
        <v>36.67</v>
      </c>
      <c r="F1041">
        <v>-0.83</v>
      </c>
      <c r="G1041">
        <v>79.08</v>
      </c>
    </row>
    <row r="1042" spans="1:7" x14ac:dyDescent="0.2">
      <c r="A1042" s="6">
        <v>44972</v>
      </c>
      <c r="B1042">
        <v>0</v>
      </c>
      <c r="C1042" t="s">
        <v>67</v>
      </c>
      <c r="D1042">
        <v>18.23</v>
      </c>
      <c r="E1042">
        <v>35.700000000000003</v>
      </c>
      <c r="F1042">
        <v>-0.81</v>
      </c>
      <c r="G1042">
        <v>78.569999999999993</v>
      </c>
    </row>
    <row r="1043" spans="1:7" x14ac:dyDescent="0.2">
      <c r="A1043" s="6">
        <v>44973</v>
      </c>
      <c r="B1043">
        <v>0</v>
      </c>
      <c r="C1043" t="s">
        <v>67</v>
      </c>
      <c r="D1043">
        <v>20.170000000000002</v>
      </c>
      <c r="E1043">
        <v>35.03</v>
      </c>
      <c r="F1043">
        <v>-0.76</v>
      </c>
      <c r="G1043">
        <v>78.45</v>
      </c>
    </row>
    <row r="1044" spans="1:7" x14ac:dyDescent="0.2">
      <c r="A1044" s="6">
        <v>44974</v>
      </c>
      <c r="B1044">
        <v>0</v>
      </c>
      <c r="C1044" t="s">
        <v>67</v>
      </c>
      <c r="D1044">
        <v>20.02</v>
      </c>
      <c r="E1044">
        <v>36.04</v>
      </c>
      <c r="F1044">
        <v>-0.78</v>
      </c>
      <c r="G1044">
        <v>76.31</v>
      </c>
    </row>
    <row r="1045" spans="1:7" x14ac:dyDescent="0.2">
      <c r="A1045" s="6">
        <v>44978</v>
      </c>
      <c r="B1045">
        <v>0</v>
      </c>
      <c r="C1045" t="s">
        <v>67</v>
      </c>
      <c r="D1045">
        <v>22.87</v>
      </c>
      <c r="E1045">
        <v>37.049999999999997</v>
      </c>
      <c r="F1045">
        <v>-0.72</v>
      </c>
      <c r="G1045">
        <v>76.28</v>
      </c>
    </row>
    <row r="1046" spans="1:7" x14ac:dyDescent="0.2">
      <c r="A1046" s="6">
        <v>44979</v>
      </c>
      <c r="B1046">
        <v>0</v>
      </c>
      <c r="C1046" t="s">
        <v>67</v>
      </c>
      <c r="D1046">
        <v>22.29</v>
      </c>
      <c r="E1046">
        <v>38.36</v>
      </c>
      <c r="F1046">
        <v>-0.73</v>
      </c>
      <c r="G1046">
        <v>73.95</v>
      </c>
    </row>
    <row r="1047" spans="1:7" x14ac:dyDescent="0.2">
      <c r="A1047" s="6">
        <v>44980</v>
      </c>
      <c r="B1047">
        <v>0</v>
      </c>
      <c r="C1047" t="s">
        <v>67</v>
      </c>
      <c r="D1047">
        <v>21.14</v>
      </c>
      <c r="E1047">
        <v>36.69</v>
      </c>
      <c r="F1047">
        <v>-0.78</v>
      </c>
      <c r="G1047">
        <v>75.260000000000005</v>
      </c>
    </row>
    <row r="1048" spans="1:7" x14ac:dyDescent="0.2">
      <c r="A1048" s="6">
        <v>44981</v>
      </c>
      <c r="B1048">
        <v>0</v>
      </c>
      <c r="C1048" t="s">
        <v>67</v>
      </c>
      <c r="D1048">
        <v>21.67</v>
      </c>
      <c r="E1048">
        <v>37.25</v>
      </c>
      <c r="F1048">
        <v>-0.83</v>
      </c>
      <c r="G1048">
        <v>76.19</v>
      </c>
    </row>
    <row r="1049" spans="1:7" x14ac:dyDescent="0.2">
      <c r="A1049" s="6">
        <v>44984</v>
      </c>
      <c r="B1049">
        <v>0</v>
      </c>
      <c r="C1049" t="s">
        <v>67</v>
      </c>
      <c r="D1049">
        <v>20.95</v>
      </c>
      <c r="E1049">
        <v>37.549999999999997</v>
      </c>
      <c r="F1049">
        <v>-0.86</v>
      </c>
      <c r="G1049">
        <v>75.569999999999993</v>
      </c>
    </row>
    <row r="1050" spans="1:7" x14ac:dyDescent="0.2">
      <c r="A1050" s="6">
        <v>44985</v>
      </c>
      <c r="B1050">
        <v>0</v>
      </c>
      <c r="C1050" t="s">
        <v>67</v>
      </c>
      <c r="D1050">
        <v>20.7</v>
      </c>
      <c r="E1050">
        <v>35.42</v>
      </c>
      <c r="F1050">
        <v>-0.89</v>
      </c>
      <c r="G1050">
        <v>76.88</v>
      </c>
    </row>
    <row r="1051" spans="1:7" x14ac:dyDescent="0.2">
      <c r="A1051" s="6">
        <v>44986</v>
      </c>
      <c r="B1051">
        <v>0</v>
      </c>
      <c r="C1051" t="s">
        <v>67</v>
      </c>
      <c r="D1051">
        <v>20.58</v>
      </c>
      <c r="E1051">
        <v>36.630000000000003</v>
      </c>
      <c r="F1051">
        <v>-0.88</v>
      </c>
      <c r="G1051">
        <v>77.569999999999993</v>
      </c>
    </row>
    <row r="1052" spans="1:7" x14ac:dyDescent="0.2">
      <c r="A1052" s="6">
        <v>44987</v>
      </c>
      <c r="B1052">
        <v>0</v>
      </c>
      <c r="C1052" t="s">
        <v>67</v>
      </c>
      <c r="D1052">
        <v>19.59</v>
      </c>
      <c r="E1052">
        <v>35.61</v>
      </c>
      <c r="F1052">
        <v>-0.81</v>
      </c>
      <c r="G1052">
        <v>78.05</v>
      </c>
    </row>
    <row r="1053" spans="1:7" x14ac:dyDescent="0.2">
      <c r="A1053" s="6">
        <v>44988</v>
      </c>
      <c r="B1053">
        <v>0</v>
      </c>
      <c r="C1053" t="s">
        <v>67</v>
      </c>
      <c r="D1053">
        <v>18.489999999999998</v>
      </c>
      <c r="E1053">
        <v>35.200000000000003</v>
      </c>
      <c r="F1053">
        <v>-0.89</v>
      </c>
      <c r="G1053">
        <v>79.62</v>
      </c>
    </row>
    <row r="1054" spans="1:7" x14ac:dyDescent="0.2">
      <c r="A1054" s="6">
        <v>44991</v>
      </c>
      <c r="B1054">
        <v>0</v>
      </c>
      <c r="C1054" t="s">
        <v>67</v>
      </c>
      <c r="D1054">
        <v>18.61</v>
      </c>
      <c r="E1054">
        <v>33.03</v>
      </c>
      <c r="F1054">
        <v>-0.91</v>
      </c>
      <c r="G1054">
        <v>80.39</v>
      </c>
    </row>
    <row r="1055" spans="1:7" x14ac:dyDescent="0.2">
      <c r="A1055" s="6">
        <v>44992</v>
      </c>
      <c r="B1055">
        <v>0</v>
      </c>
      <c r="C1055" t="s">
        <v>67</v>
      </c>
      <c r="D1055">
        <v>19.59</v>
      </c>
      <c r="E1055">
        <v>33.76</v>
      </c>
      <c r="F1055">
        <v>-1.03</v>
      </c>
      <c r="G1055">
        <v>77.45</v>
      </c>
    </row>
    <row r="1056" spans="1:7" x14ac:dyDescent="0.2">
      <c r="A1056" s="6">
        <v>44993</v>
      </c>
      <c r="B1056">
        <v>0</v>
      </c>
      <c r="C1056" t="s">
        <v>67</v>
      </c>
      <c r="D1056">
        <v>19.11</v>
      </c>
      <c r="E1056">
        <v>33.39</v>
      </c>
      <c r="F1056">
        <v>-1.07</v>
      </c>
      <c r="G1056">
        <v>76.56</v>
      </c>
    </row>
    <row r="1057" spans="1:7" x14ac:dyDescent="0.2">
      <c r="A1057" s="6">
        <v>44994</v>
      </c>
      <c r="B1057">
        <v>0</v>
      </c>
      <c r="C1057" t="s">
        <v>67</v>
      </c>
      <c r="D1057">
        <v>22.61</v>
      </c>
      <c r="E1057">
        <v>34.86</v>
      </c>
      <c r="F1057">
        <v>-0.97</v>
      </c>
      <c r="G1057">
        <v>75.599999999999994</v>
      </c>
    </row>
    <row r="1058" spans="1:7" x14ac:dyDescent="0.2">
      <c r="A1058" s="6">
        <v>44995</v>
      </c>
      <c r="B1058">
        <v>0</v>
      </c>
      <c r="C1058" t="s">
        <v>67</v>
      </c>
      <c r="D1058">
        <v>24.8</v>
      </c>
      <c r="E1058">
        <v>36.76</v>
      </c>
      <c r="F1058">
        <v>-0.9</v>
      </c>
      <c r="G1058">
        <v>76.55</v>
      </c>
    </row>
    <row r="1059" spans="1:7" x14ac:dyDescent="0.2">
      <c r="A1059" s="6">
        <v>44998</v>
      </c>
      <c r="B1059">
        <v>4</v>
      </c>
      <c r="C1059" t="s">
        <v>71</v>
      </c>
      <c r="D1059">
        <v>26.52</v>
      </c>
      <c r="E1059">
        <v>38.130000000000003</v>
      </c>
      <c r="F1059">
        <v>-0.48</v>
      </c>
      <c r="G1059">
        <v>74.680000000000007</v>
      </c>
    </row>
    <row r="1060" spans="1:7" x14ac:dyDescent="0.2">
      <c r="A1060" s="6">
        <v>44999</v>
      </c>
      <c r="B1060">
        <v>0</v>
      </c>
      <c r="C1060" t="s">
        <v>67</v>
      </c>
      <c r="D1060">
        <v>23.73</v>
      </c>
      <c r="E1060">
        <v>47.41</v>
      </c>
      <c r="F1060">
        <v>-0.56000000000000005</v>
      </c>
      <c r="G1060">
        <v>71.180000000000007</v>
      </c>
    </row>
    <row r="1061" spans="1:7" x14ac:dyDescent="0.2">
      <c r="A1061" s="6">
        <v>45000</v>
      </c>
      <c r="B1061">
        <v>4</v>
      </c>
      <c r="C1061" t="s">
        <v>71</v>
      </c>
      <c r="D1061">
        <v>26.14</v>
      </c>
      <c r="E1061">
        <v>49.78</v>
      </c>
      <c r="F1061">
        <v>-0.42</v>
      </c>
      <c r="G1061">
        <v>67.38</v>
      </c>
    </row>
    <row r="1062" spans="1:7" x14ac:dyDescent="0.2">
      <c r="A1062" s="6">
        <v>45001</v>
      </c>
      <c r="B1062">
        <v>0</v>
      </c>
      <c r="C1062" t="s">
        <v>67</v>
      </c>
      <c r="D1062">
        <v>22.99</v>
      </c>
      <c r="E1062">
        <v>48.65</v>
      </c>
      <c r="F1062">
        <v>-0.57999999999999996</v>
      </c>
      <c r="G1062">
        <v>68.150000000000006</v>
      </c>
    </row>
    <row r="1063" spans="1:7" x14ac:dyDescent="0.2">
      <c r="A1063" s="6">
        <v>45002</v>
      </c>
      <c r="B1063">
        <v>4</v>
      </c>
      <c r="C1063" t="s">
        <v>71</v>
      </c>
      <c r="D1063">
        <v>25.51</v>
      </c>
      <c r="E1063">
        <v>51.48</v>
      </c>
      <c r="F1063">
        <v>-0.42</v>
      </c>
      <c r="G1063">
        <v>66.61</v>
      </c>
    </row>
    <row r="1064" spans="1:7" x14ac:dyDescent="0.2">
      <c r="A1064" s="6">
        <v>45005</v>
      </c>
      <c r="B1064">
        <v>0</v>
      </c>
      <c r="C1064" t="s">
        <v>67</v>
      </c>
      <c r="D1064">
        <v>24.15</v>
      </c>
      <c r="E1064">
        <v>51.14</v>
      </c>
      <c r="F1064">
        <v>-0.45</v>
      </c>
      <c r="G1064">
        <v>67.56</v>
      </c>
    </row>
    <row r="1065" spans="1:7" x14ac:dyDescent="0.2">
      <c r="A1065" s="6">
        <v>45006</v>
      </c>
      <c r="B1065">
        <v>0</v>
      </c>
      <c r="C1065" t="s">
        <v>67</v>
      </c>
      <c r="D1065">
        <v>21.38</v>
      </c>
      <c r="E1065">
        <v>48.12</v>
      </c>
      <c r="F1065">
        <v>-0.57999999999999996</v>
      </c>
      <c r="G1065">
        <v>69.400000000000006</v>
      </c>
    </row>
    <row r="1066" spans="1:7" x14ac:dyDescent="0.2">
      <c r="A1066" s="6">
        <v>45007</v>
      </c>
      <c r="B1066">
        <v>0</v>
      </c>
      <c r="C1066" t="s">
        <v>67</v>
      </c>
      <c r="D1066">
        <v>22.26</v>
      </c>
      <c r="E1066">
        <v>46.97</v>
      </c>
      <c r="F1066">
        <v>-0.48</v>
      </c>
      <c r="G1066">
        <v>70.709999999999994</v>
      </c>
    </row>
    <row r="1067" spans="1:7" x14ac:dyDescent="0.2">
      <c r="A1067" s="6">
        <v>45008</v>
      </c>
      <c r="B1067">
        <v>0</v>
      </c>
      <c r="C1067" t="s">
        <v>67</v>
      </c>
      <c r="D1067">
        <v>22.61</v>
      </c>
      <c r="E1067">
        <v>46.9</v>
      </c>
      <c r="F1067">
        <v>-0.38</v>
      </c>
      <c r="G1067">
        <v>69.77</v>
      </c>
    </row>
    <row r="1068" spans="1:7" x14ac:dyDescent="0.2">
      <c r="A1068" s="6">
        <v>45009</v>
      </c>
      <c r="B1068">
        <v>0</v>
      </c>
      <c r="C1068" t="s">
        <v>67</v>
      </c>
      <c r="D1068">
        <v>21.74</v>
      </c>
      <c r="E1068">
        <v>48.36</v>
      </c>
      <c r="F1068">
        <v>-0.38</v>
      </c>
      <c r="G1068">
        <v>69.22</v>
      </c>
    </row>
    <row r="1069" spans="1:7" x14ac:dyDescent="0.2">
      <c r="A1069" s="6">
        <v>45012</v>
      </c>
      <c r="B1069">
        <v>0</v>
      </c>
      <c r="C1069" t="s">
        <v>67</v>
      </c>
      <c r="D1069">
        <v>20.6</v>
      </c>
      <c r="E1069">
        <v>45.41</v>
      </c>
      <c r="F1069">
        <v>-0.41</v>
      </c>
      <c r="G1069">
        <v>72.87</v>
      </c>
    </row>
    <row r="1070" spans="1:7" x14ac:dyDescent="0.2">
      <c r="A1070" s="6">
        <v>45013</v>
      </c>
      <c r="B1070">
        <v>0</v>
      </c>
      <c r="C1070" t="s">
        <v>67</v>
      </c>
      <c r="D1070">
        <v>19.97</v>
      </c>
      <c r="E1070">
        <v>44.31</v>
      </c>
      <c r="F1070">
        <v>-0.47</v>
      </c>
      <c r="G1070">
        <v>73.12</v>
      </c>
    </row>
    <row r="1071" spans="1:7" x14ac:dyDescent="0.2">
      <c r="A1071" s="6">
        <v>45014</v>
      </c>
      <c r="B1071">
        <v>0</v>
      </c>
      <c r="C1071" t="s">
        <v>67</v>
      </c>
      <c r="D1071">
        <v>19.12</v>
      </c>
      <c r="E1071">
        <v>43.33</v>
      </c>
      <c r="F1071">
        <v>-0.51</v>
      </c>
      <c r="G1071">
        <v>72.95</v>
      </c>
    </row>
    <row r="1072" spans="1:7" x14ac:dyDescent="0.2">
      <c r="A1072" s="6">
        <v>45015</v>
      </c>
      <c r="B1072">
        <v>0</v>
      </c>
      <c r="C1072" t="s">
        <v>67</v>
      </c>
      <c r="D1072">
        <v>19.02</v>
      </c>
      <c r="E1072">
        <v>42.02</v>
      </c>
      <c r="F1072">
        <v>-0.55000000000000004</v>
      </c>
      <c r="G1072">
        <v>74.319999999999993</v>
      </c>
    </row>
    <row r="1073" spans="1:7" x14ac:dyDescent="0.2">
      <c r="A1073" s="6">
        <v>45016</v>
      </c>
      <c r="B1073">
        <v>0</v>
      </c>
      <c r="C1073" t="s">
        <v>67</v>
      </c>
      <c r="D1073">
        <v>18.7</v>
      </c>
      <c r="E1073">
        <v>40.340000000000003</v>
      </c>
      <c r="F1073">
        <v>-0.57999999999999996</v>
      </c>
      <c r="G1073">
        <v>75.680000000000007</v>
      </c>
    </row>
    <row r="1074" spans="1:7" x14ac:dyDescent="0.2">
      <c r="A1074" s="6">
        <v>45019</v>
      </c>
      <c r="B1074">
        <v>0</v>
      </c>
      <c r="C1074" t="s">
        <v>67</v>
      </c>
      <c r="D1074">
        <v>18.55</v>
      </c>
      <c r="E1074">
        <v>39.49</v>
      </c>
      <c r="F1074">
        <v>-0.54</v>
      </c>
      <c r="G1074">
        <v>80.400000000000006</v>
      </c>
    </row>
    <row r="1075" spans="1:7" x14ac:dyDescent="0.2">
      <c r="A1075" s="6">
        <v>45020</v>
      </c>
      <c r="B1075">
        <v>0</v>
      </c>
      <c r="C1075" t="s">
        <v>67</v>
      </c>
      <c r="D1075">
        <v>19</v>
      </c>
      <c r="E1075">
        <v>39.42</v>
      </c>
      <c r="F1075">
        <v>-0.49</v>
      </c>
      <c r="G1075">
        <v>80.7</v>
      </c>
    </row>
    <row r="1076" spans="1:7" x14ac:dyDescent="0.2">
      <c r="A1076" s="6">
        <v>45021</v>
      </c>
      <c r="B1076">
        <v>0</v>
      </c>
      <c r="C1076" t="s">
        <v>67</v>
      </c>
      <c r="D1076">
        <v>19.079999999999998</v>
      </c>
      <c r="E1076">
        <v>39.14</v>
      </c>
      <c r="F1076">
        <v>-0.49</v>
      </c>
      <c r="G1076">
        <v>80.69</v>
      </c>
    </row>
    <row r="1077" spans="1:7" x14ac:dyDescent="0.2">
      <c r="A1077" s="6">
        <v>45022</v>
      </c>
      <c r="B1077">
        <v>0</v>
      </c>
      <c r="C1077" t="s">
        <v>67</v>
      </c>
      <c r="D1077">
        <v>18.399999999999999</v>
      </c>
      <c r="E1077">
        <v>34.76</v>
      </c>
      <c r="F1077">
        <v>-0.52</v>
      </c>
      <c r="G1077">
        <v>80.7</v>
      </c>
    </row>
    <row r="1078" spans="1:7" x14ac:dyDescent="0.2">
      <c r="A1078" s="6">
        <v>45026</v>
      </c>
      <c r="B1078">
        <v>0</v>
      </c>
      <c r="C1078" t="s">
        <v>67</v>
      </c>
      <c r="D1078">
        <v>18.97</v>
      </c>
      <c r="E1078">
        <v>34.31</v>
      </c>
      <c r="F1078">
        <v>-0.59</v>
      </c>
      <c r="G1078">
        <v>79.790000000000006</v>
      </c>
    </row>
    <row r="1079" spans="1:7" x14ac:dyDescent="0.2">
      <c r="A1079" s="6">
        <v>45027</v>
      </c>
      <c r="B1079">
        <v>0</v>
      </c>
      <c r="C1079" t="s">
        <v>67</v>
      </c>
      <c r="D1079">
        <v>19.100000000000001</v>
      </c>
      <c r="E1079">
        <v>34.229999999999997</v>
      </c>
      <c r="F1079">
        <v>-0.6</v>
      </c>
      <c r="G1079">
        <v>81.540000000000006</v>
      </c>
    </row>
    <row r="1080" spans="1:7" x14ac:dyDescent="0.2">
      <c r="A1080" s="6">
        <v>45028</v>
      </c>
      <c r="B1080">
        <v>0</v>
      </c>
      <c r="C1080" t="s">
        <v>67</v>
      </c>
      <c r="D1080">
        <v>19.09</v>
      </c>
      <c r="E1080">
        <v>33.74</v>
      </c>
      <c r="F1080">
        <v>-0.54</v>
      </c>
      <c r="G1080">
        <v>83.26</v>
      </c>
    </row>
    <row r="1081" spans="1:7" x14ac:dyDescent="0.2">
      <c r="A1081" s="6">
        <v>45029</v>
      </c>
      <c r="B1081">
        <v>0</v>
      </c>
      <c r="C1081" t="s">
        <v>67</v>
      </c>
      <c r="D1081">
        <v>17.8</v>
      </c>
      <c r="E1081">
        <v>32.78</v>
      </c>
      <c r="F1081">
        <v>-0.51</v>
      </c>
      <c r="G1081">
        <v>82.16</v>
      </c>
    </row>
    <row r="1082" spans="1:7" x14ac:dyDescent="0.2">
      <c r="A1082" s="6">
        <v>45030</v>
      </c>
      <c r="B1082">
        <v>0</v>
      </c>
      <c r="C1082" t="s">
        <v>67</v>
      </c>
      <c r="D1082">
        <v>17.07</v>
      </c>
      <c r="E1082">
        <v>32.51</v>
      </c>
      <c r="F1082">
        <v>-0.56000000000000005</v>
      </c>
      <c r="G1082">
        <v>82.58</v>
      </c>
    </row>
    <row r="1083" spans="1:7" x14ac:dyDescent="0.2">
      <c r="A1083" s="6">
        <v>45033</v>
      </c>
      <c r="B1083">
        <v>0</v>
      </c>
      <c r="C1083" t="s">
        <v>67</v>
      </c>
      <c r="D1083">
        <v>16.95</v>
      </c>
      <c r="E1083">
        <v>32.93</v>
      </c>
      <c r="F1083">
        <v>-0.57999999999999996</v>
      </c>
      <c r="G1083">
        <v>80.930000000000007</v>
      </c>
    </row>
    <row r="1084" spans="1:7" x14ac:dyDescent="0.2">
      <c r="A1084" s="6">
        <v>45034</v>
      </c>
      <c r="B1084">
        <v>0</v>
      </c>
      <c r="C1084" t="s">
        <v>67</v>
      </c>
      <c r="D1084">
        <v>16.829999999999998</v>
      </c>
      <c r="E1084">
        <v>33.69</v>
      </c>
      <c r="F1084">
        <v>-0.61</v>
      </c>
      <c r="G1084">
        <v>80.849999999999994</v>
      </c>
    </row>
    <row r="1085" spans="1:7" x14ac:dyDescent="0.2">
      <c r="A1085" s="6">
        <v>45035</v>
      </c>
      <c r="B1085">
        <v>0</v>
      </c>
      <c r="C1085" t="s">
        <v>67</v>
      </c>
      <c r="D1085">
        <v>16.46</v>
      </c>
      <c r="E1085">
        <v>34.44</v>
      </c>
      <c r="F1085">
        <v>-0.64</v>
      </c>
      <c r="G1085">
        <v>79.180000000000007</v>
      </c>
    </row>
    <row r="1086" spans="1:7" x14ac:dyDescent="0.2">
      <c r="A1086" s="6">
        <v>45036</v>
      </c>
      <c r="B1086">
        <v>0</v>
      </c>
      <c r="C1086" t="s">
        <v>67</v>
      </c>
      <c r="D1086">
        <v>17.170000000000002</v>
      </c>
      <c r="E1086">
        <v>36.409999999999997</v>
      </c>
      <c r="F1086">
        <v>-0.6</v>
      </c>
      <c r="G1086">
        <v>77.27</v>
      </c>
    </row>
    <row r="1087" spans="1:7" x14ac:dyDescent="0.2">
      <c r="A1087" s="6">
        <v>45037</v>
      </c>
      <c r="B1087">
        <v>0</v>
      </c>
      <c r="C1087" t="s">
        <v>67</v>
      </c>
      <c r="D1087">
        <v>16.77</v>
      </c>
      <c r="E1087">
        <v>35.17</v>
      </c>
      <c r="F1087">
        <v>-0.6</v>
      </c>
      <c r="G1087">
        <v>77.86</v>
      </c>
    </row>
    <row r="1088" spans="1:7" x14ac:dyDescent="0.2">
      <c r="A1088" s="6">
        <v>45040</v>
      </c>
      <c r="B1088">
        <v>0</v>
      </c>
      <c r="C1088" t="s">
        <v>67</v>
      </c>
      <c r="D1088">
        <v>16.89</v>
      </c>
      <c r="E1088">
        <v>34.28</v>
      </c>
      <c r="F1088">
        <v>-0.6</v>
      </c>
      <c r="G1088">
        <v>78.64</v>
      </c>
    </row>
    <row r="1089" spans="1:7" x14ac:dyDescent="0.2">
      <c r="A1089" s="6">
        <v>45041</v>
      </c>
      <c r="B1089">
        <v>0</v>
      </c>
      <c r="C1089" t="s">
        <v>67</v>
      </c>
      <c r="D1089">
        <v>18.760000000000002</v>
      </c>
      <c r="E1089">
        <v>36.64</v>
      </c>
      <c r="F1089">
        <v>-0.46</v>
      </c>
      <c r="G1089">
        <v>77.05</v>
      </c>
    </row>
    <row r="1090" spans="1:7" x14ac:dyDescent="0.2">
      <c r="A1090" s="6">
        <v>45042</v>
      </c>
      <c r="B1090">
        <v>0</v>
      </c>
      <c r="C1090" t="s">
        <v>67</v>
      </c>
      <c r="D1090">
        <v>18.84</v>
      </c>
      <c r="E1090">
        <v>39.25</v>
      </c>
      <c r="F1090">
        <v>-0.47</v>
      </c>
      <c r="G1090">
        <v>74.33</v>
      </c>
    </row>
    <row r="1091" spans="1:7" x14ac:dyDescent="0.2">
      <c r="A1091" s="6">
        <v>45043</v>
      </c>
      <c r="B1091">
        <v>0</v>
      </c>
      <c r="C1091" t="s">
        <v>67</v>
      </c>
      <c r="D1091">
        <v>17.03</v>
      </c>
      <c r="E1091">
        <v>37.76</v>
      </c>
      <c r="F1091">
        <v>-0.54</v>
      </c>
      <c r="G1091">
        <v>74.77</v>
      </c>
    </row>
    <row r="1092" spans="1:7" x14ac:dyDescent="0.2">
      <c r="A1092" s="6">
        <v>45044</v>
      </c>
      <c r="B1092">
        <v>0</v>
      </c>
      <c r="C1092" t="s">
        <v>67</v>
      </c>
      <c r="D1092">
        <v>15.78</v>
      </c>
      <c r="E1092">
        <v>35.630000000000003</v>
      </c>
      <c r="F1092">
        <v>-0.6</v>
      </c>
      <c r="G1092">
        <v>76.78</v>
      </c>
    </row>
    <row r="1093" spans="1:7" x14ac:dyDescent="0.2">
      <c r="A1093" s="6">
        <v>45047</v>
      </c>
      <c r="B1093">
        <v>0</v>
      </c>
      <c r="C1093" t="s">
        <v>67</v>
      </c>
      <c r="D1093">
        <v>16.079999999999998</v>
      </c>
      <c r="E1093">
        <v>35.94</v>
      </c>
      <c r="F1093">
        <v>-0.55000000000000004</v>
      </c>
      <c r="G1093">
        <v>75.650000000000006</v>
      </c>
    </row>
    <row r="1094" spans="1:7" x14ac:dyDescent="0.2">
      <c r="A1094" s="6">
        <v>45048</v>
      </c>
      <c r="B1094">
        <v>0</v>
      </c>
      <c r="C1094" t="s">
        <v>67</v>
      </c>
      <c r="D1094">
        <v>17.78</v>
      </c>
      <c r="E1094">
        <v>39.479999999999997</v>
      </c>
      <c r="F1094">
        <v>-0.53</v>
      </c>
      <c r="G1094">
        <v>71.709999999999994</v>
      </c>
    </row>
    <row r="1095" spans="1:7" x14ac:dyDescent="0.2">
      <c r="A1095" s="6">
        <v>45049</v>
      </c>
      <c r="B1095">
        <v>0</v>
      </c>
      <c r="C1095" t="s">
        <v>67</v>
      </c>
      <c r="D1095">
        <v>18.34</v>
      </c>
      <c r="E1095">
        <v>43.23</v>
      </c>
      <c r="F1095">
        <v>-0.51</v>
      </c>
      <c r="G1095">
        <v>68.62</v>
      </c>
    </row>
    <row r="1096" spans="1:7" x14ac:dyDescent="0.2">
      <c r="A1096" s="6">
        <v>45050</v>
      </c>
      <c r="B1096">
        <v>0</v>
      </c>
      <c r="C1096" t="s">
        <v>67</v>
      </c>
      <c r="D1096">
        <v>20.09</v>
      </c>
      <c r="E1096">
        <v>43.75</v>
      </c>
      <c r="F1096">
        <v>-0.38</v>
      </c>
      <c r="G1096">
        <v>68.52</v>
      </c>
    </row>
    <row r="1097" spans="1:7" x14ac:dyDescent="0.2">
      <c r="A1097" s="6">
        <v>45051</v>
      </c>
      <c r="B1097">
        <v>0</v>
      </c>
      <c r="C1097" t="s">
        <v>67</v>
      </c>
      <c r="D1097">
        <v>17.190000000000001</v>
      </c>
      <c r="E1097">
        <v>37.35</v>
      </c>
      <c r="F1097">
        <v>-0.48</v>
      </c>
      <c r="G1097">
        <v>71.319999999999993</v>
      </c>
    </row>
    <row r="1098" spans="1:7" x14ac:dyDescent="0.2">
      <c r="A1098" s="6">
        <v>45054</v>
      </c>
      <c r="B1098">
        <v>0</v>
      </c>
      <c r="C1098" t="s">
        <v>67</v>
      </c>
      <c r="D1098">
        <v>16.98</v>
      </c>
      <c r="E1098">
        <v>35.54</v>
      </c>
      <c r="F1098">
        <v>-0.48</v>
      </c>
      <c r="G1098">
        <v>73.13</v>
      </c>
    </row>
    <row r="1099" spans="1:7" x14ac:dyDescent="0.2">
      <c r="A1099" s="6">
        <v>45055</v>
      </c>
      <c r="B1099">
        <v>0</v>
      </c>
      <c r="C1099" t="s">
        <v>67</v>
      </c>
      <c r="D1099">
        <v>17.71</v>
      </c>
      <c r="E1099">
        <v>35.130000000000003</v>
      </c>
      <c r="F1099">
        <v>-0.48</v>
      </c>
      <c r="G1099">
        <v>73.680000000000007</v>
      </c>
    </row>
    <row r="1100" spans="1:7" x14ac:dyDescent="0.2">
      <c r="A1100" s="6">
        <v>45056</v>
      </c>
      <c r="B1100">
        <v>0</v>
      </c>
      <c r="C1100" t="s">
        <v>67</v>
      </c>
      <c r="D1100">
        <v>16.940000000000001</v>
      </c>
      <c r="E1100">
        <v>34.130000000000003</v>
      </c>
      <c r="F1100">
        <v>-0.47</v>
      </c>
      <c r="G1100">
        <v>72.53</v>
      </c>
    </row>
    <row r="1101" spans="1:7" x14ac:dyDescent="0.2">
      <c r="A1101" s="6">
        <v>45057</v>
      </c>
      <c r="B1101">
        <v>0</v>
      </c>
      <c r="C1101" t="s">
        <v>67</v>
      </c>
      <c r="D1101">
        <v>16.93</v>
      </c>
      <c r="E1101">
        <v>35.74</v>
      </c>
      <c r="F1101">
        <v>-0.5</v>
      </c>
      <c r="G1101">
        <v>70.81</v>
      </c>
    </row>
    <row r="1102" spans="1:7" x14ac:dyDescent="0.2">
      <c r="A1102" s="6">
        <v>45058</v>
      </c>
      <c r="B1102">
        <v>0</v>
      </c>
      <c r="C1102" t="s">
        <v>67</v>
      </c>
      <c r="D1102">
        <v>17.03</v>
      </c>
      <c r="E1102">
        <v>37.32</v>
      </c>
      <c r="F1102">
        <v>-0.52</v>
      </c>
      <c r="G1102">
        <v>70.02</v>
      </c>
    </row>
    <row r="1103" spans="1:7" x14ac:dyDescent="0.2">
      <c r="A1103" s="6">
        <v>45061</v>
      </c>
      <c r="B1103">
        <v>0</v>
      </c>
      <c r="C1103" t="s">
        <v>67</v>
      </c>
      <c r="D1103">
        <v>17.12</v>
      </c>
      <c r="E1103">
        <v>35.159999999999997</v>
      </c>
      <c r="F1103">
        <v>-0.49</v>
      </c>
      <c r="G1103">
        <v>71.069999999999993</v>
      </c>
    </row>
    <row r="1104" spans="1:7" x14ac:dyDescent="0.2">
      <c r="A1104" s="6">
        <v>45062</v>
      </c>
      <c r="B1104">
        <v>0</v>
      </c>
      <c r="C1104" t="s">
        <v>67</v>
      </c>
      <c r="D1104">
        <v>17.989999999999998</v>
      </c>
      <c r="E1104">
        <v>35.979999999999997</v>
      </c>
      <c r="F1104">
        <v>-0.52</v>
      </c>
      <c r="G1104">
        <v>70.849999999999994</v>
      </c>
    </row>
    <row r="1105" spans="1:7" x14ac:dyDescent="0.2">
      <c r="A1105" s="6">
        <v>45063</v>
      </c>
      <c r="B1105">
        <v>0</v>
      </c>
      <c r="C1105" t="s">
        <v>67</v>
      </c>
      <c r="D1105">
        <v>16.87</v>
      </c>
      <c r="E1105">
        <v>36.44</v>
      </c>
      <c r="F1105">
        <v>-0.55000000000000004</v>
      </c>
      <c r="G1105">
        <v>72.78</v>
      </c>
    </row>
    <row r="1106" spans="1:7" x14ac:dyDescent="0.2">
      <c r="A1106" s="6">
        <v>45064</v>
      </c>
      <c r="B1106">
        <v>0</v>
      </c>
      <c r="C1106" t="s">
        <v>67</v>
      </c>
      <c r="D1106">
        <v>16.05</v>
      </c>
      <c r="E1106">
        <v>36.020000000000003</v>
      </c>
      <c r="F1106">
        <v>-0.59</v>
      </c>
      <c r="G1106">
        <v>71.819999999999993</v>
      </c>
    </row>
    <row r="1107" spans="1:7" x14ac:dyDescent="0.2">
      <c r="A1107" s="6">
        <v>45065</v>
      </c>
      <c r="B1107">
        <v>0</v>
      </c>
      <c r="C1107" t="s">
        <v>67</v>
      </c>
      <c r="D1107">
        <v>16.809999999999999</v>
      </c>
      <c r="E1107">
        <v>35.85</v>
      </c>
      <c r="F1107">
        <v>-0.57999999999999996</v>
      </c>
      <c r="G1107">
        <v>71.569999999999993</v>
      </c>
    </row>
    <row r="1108" spans="1:7" x14ac:dyDescent="0.2">
      <c r="A1108" s="6">
        <v>45068</v>
      </c>
      <c r="B1108">
        <v>0</v>
      </c>
      <c r="C1108" t="s">
        <v>67</v>
      </c>
      <c r="D1108">
        <v>17.21</v>
      </c>
      <c r="E1108">
        <v>35.520000000000003</v>
      </c>
      <c r="F1108">
        <v>-0.56999999999999995</v>
      </c>
      <c r="G1108">
        <v>71.81</v>
      </c>
    </row>
    <row r="1109" spans="1:7" x14ac:dyDescent="0.2">
      <c r="A1109" s="6">
        <v>45069</v>
      </c>
      <c r="B1109">
        <v>0</v>
      </c>
      <c r="C1109" t="s">
        <v>67</v>
      </c>
      <c r="D1109">
        <v>18.53</v>
      </c>
      <c r="E1109">
        <v>35.11</v>
      </c>
      <c r="F1109">
        <v>-0.56000000000000005</v>
      </c>
      <c r="G1109">
        <v>72.87</v>
      </c>
    </row>
    <row r="1110" spans="1:7" x14ac:dyDescent="0.2">
      <c r="A1110" s="6">
        <v>45070</v>
      </c>
      <c r="B1110">
        <v>0</v>
      </c>
      <c r="C1110" t="s">
        <v>67</v>
      </c>
      <c r="D1110">
        <v>20.03</v>
      </c>
      <c r="E1110">
        <v>35.86</v>
      </c>
      <c r="F1110">
        <v>-0.57999999999999996</v>
      </c>
      <c r="G1110">
        <v>74.37</v>
      </c>
    </row>
    <row r="1111" spans="1:7" x14ac:dyDescent="0.2">
      <c r="A1111" s="6">
        <v>45071</v>
      </c>
      <c r="B1111">
        <v>0</v>
      </c>
      <c r="C1111" t="s">
        <v>67</v>
      </c>
      <c r="D1111">
        <v>19.14</v>
      </c>
      <c r="E1111">
        <v>36.74</v>
      </c>
      <c r="F1111">
        <v>-0.67</v>
      </c>
      <c r="G1111">
        <v>71.680000000000007</v>
      </c>
    </row>
    <row r="1112" spans="1:7" x14ac:dyDescent="0.2">
      <c r="A1112" s="6">
        <v>45072</v>
      </c>
      <c r="B1112">
        <v>0</v>
      </c>
      <c r="C1112" t="s">
        <v>67</v>
      </c>
      <c r="D1112">
        <v>17.95</v>
      </c>
      <c r="E1112">
        <v>35.950000000000003</v>
      </c>
      <c r="F1112">
        <v>-0.74</v>
      </c>
      <c r="G1112">
        <v>72.349999999999994</v>
      </c>
    </row>
    <row r="1113" spans="1:7" x14ac:dyDescent="0.2">
      <c r="A1113" s="6">
        <v>45076</v>
      </c>
      <c r="B1113">
        <v>0</v>
      </c>
      <c r="C1113" t="s">
        <v>67</v>
      </c>
      <c r="D1113">
        <v>17.46</v>
      </c>
      <c r="E1113">
        <v>39.68</v>
      </c>
      <c r="F1113">
        <v>-0.77</v>
      </c>
      <c r="G1113">
        <v>69.45</v>
      </c>
    </row>
    <row r="1114" spans="1:7" x14ac:dyDescent="0.2">
      <c r="A1114" s="6">
        <v>45077</v>
      </c>
      <c r="B1114">
        <v>0</v>
      </c>
      <c r="C1114" t="s">
        <v>67</v>
      </c>
      <c r="D1114">
        <v>17.940000000000001</v>
      </c>
      <c r="E1114">
        <v>40.68</v>
      </c>
      <c r="F1114">
        <v>-0.76</v>
      </c>
      <c r="G1114">
        <v>68.11</v>
      </c>
    </row>
    <row r="1115" spans="1:7" x14ac:dyDescent="0.2">
      <c r="A1115" s="6">
        <v>45078</v>
      </c>
      <c r="B1115">
        <v>0</v>
      </c>
      <c r="C1115" t="s">
        <v>67</v>
      </c>
      <c r="D1115">
        <v>15.65</v>
      </c>
      <c r="E1115">
        <v>40.5</v>
      </c>
      <c r="F1115">
        <v>-0.72</v>
      </c>
      <c r="G1115">
        <v>70.09</v>
      </c>
    </row>
    <row r="1116" spans="1:7" x14ac:dyDescent="0.2">
      <c r="A1116" s="6">
        <v>45079</v>
      </c>
      <c r="B1116">
        <v>0</v>
      </c>
      <c r="C1116" t="s">
        <v>67</v>
      </c>
      <c r="D1116">
        <v>14.6</v>
      </c>
      <c r="E1116">
        <v>39.6</v>
      </c>
      <c r="F1116">
        <v>-0.81</v>
      </c>
      <c r="G1116">
        <v>71.760000000000005</v>
      </c>
    </row>
    <row r="1117" spans="1:7" x14ac:dyDescent="0.2">
      <c r="A1117" s="6">
        <v>45082</v>
      </c>
      <c r="B1117">
        <v>0</v>
      </c>
      <c r="C1117" t="s">
        <v>67</v>
      </c>
      <c r="D1117">
        <v>14.73</v>
      </c>
      <c r="E1117">
        <v>37.450000000000003</v>
      </c>
      <c r="F1117">
        <v>-0.77</v>
      </c>
      <c r="G1117">
        <v>72.14</v>
      </c>
    </row>
    <row r="1118" spans="1:7" x14ac:dyDescent="0.2">
      <c r="A1118" s="6">
        <v>45083</v>
      </c>
      <c r="B1118">
        <v>0</v>
      </c>
      <c r="C1118" t="s">
        <v>67</v>
      </c>
      <c r="D1118">
        <v>13.96</v>
      </c>
      <c r="E1118">
        <v>36.07</v>
      </c>
      <c r="F1118">
        <v>-0.81</v>
      </c>
      <c r="G1118">
        <v>71.709999999999994</v>
      </c>
    </row>
    <row r="1119" spans="1:7" x14ac:dyDescent="0.2">
      <c r="A1119" s="6">
        <v>45084</v>
      </c>
      <c r="B1119">
        <v>0</v>
      </c>
      <c r="C1119" t="s">
        <v>67</v>
      </c>
      <c r="D1119">
        <v>13.94</v>
      </c>
      <c r="E1119">
        <v>34.130000000000003</v>
      </c>
      <c r="F1119">
        <v>-0.77</v>
      </c>
      <c r="G1119">
        <v>72.52</v>
      </c>
    </row>
    <row r="1120" spans="1:7" x14ac:dyDescent="0.2">
      <c r="A1120" s="6">
        <v>45085</v>
      </c>
      <c r="B1120">
        <v>0</v>
      </c>
      <c r="C1120" t="s">
        <v>67</v>
      </c>
      <c r="D1120">
        <v>13.65</v>
      </c>
      <c r="E1120">
        <v>35.18</v>
      </c>
      <c r="F1120">
        <v>-0.79</v>
      </c>
      <c r="G1120">
        <v>71.28</v>
      </c>
    </row>
    <row r="1121" spans="1:7" x14ac:dyDescent="0.2">
      <c r="A1121" s="6">
        <v>45086</v>
      </c>
      <c r="B1121">
        <v>0</v>
      </c>
      <c r="C1121" t="s">
        <v>67</v>
      </c>
      <c r="D1121">
        <v>13.83</v>
      </c>
      <c r="E1121">
        <v>33.700000000000003</v>
      </c>
      <c r="F1121">
        <v>-0.84</v>
      </c>
      <c r="G1121">
        <v>70.16</v>
      </c>
    </row>
    <row r="1122" spans="1:7" x14ac:dyDescent="0.2">
      <c r="A1122" s="6">
        <v>45089</v>
      </c>
      <c r="B1122">
        <v>0</v>
      </c>
      <c r="C1122" t="s">
        <v>67</v>
      </c>
      <c r="D1122">
        <v>15.01</v>
      </c>
      <c r="E1122">
        <v>36.35</v>
      </c>
      <c r="F1122">
        <v>-0.82</v>
      </c>
      <c r="G1122">
        <v>67.08</v>
      </c>
    </row>
    <row r="1123" spans="1:7" x14ac:dyDescent="0.2">
      <c r="A1123" s="6">
        <v>45090</v>
      </c>
      <c r="B1123">
        <v>0</v>
      </c>
      <c r="C1123" t="s">
        <v>67</v>
      </c>
      <c r="D1123">
        <v>14.61</v>
      </c>
      <c r="E1123">
        <v>32.380000000000003</v>
      </c>
      <c r="F1123">
        <v>-0.83</v>
      </c>
      <c r="G1123">
        <v>69.39</v>
      </c>
    </row>
    <row r="1124" spans="1:7" x14ac:dyDescent="0.2">
      <c r="A1124" s="6">
        <v>45091</v>
      </c>
      <c r="B1124">
        <v>0</v>
      </c>
      <c r="C1124" t="s">
        <v>67</v>
      </c>
      <c r="D1124">
        <v>13.88</v>
      </c>
      <c r="E1124">
        <v>33.659999999999997</v>
      </c>
      <c r="F1124">
        <v>-0.91</v>
      </c>
      <c r="G1124">
        <v>68.22</v>
      </c>
    </row>
    <row r="1125" spans="1:7" x14ac:dyDescent="0.2">
      <c r="A1125" s="6">
        <v>45092</v>
      </c>
      <c r="B1125">
        <v>0</v>
      </c>
      <c r="C1125" t="s">
        <v>67</v>
      </c>
      <c r="D1125">
        <v>14.5</v>
      </c>
      <c r="E1125">
        <v>33.07</v>
      </c>
      <c r="F1125">
        <v>-0.9</v>
      </c>
      <c r="G1125">
        <v>70.61</v>
      </c>
    </row>
    <row r="1126" spans="1:7" x14ac:dyDescent="0.2">
      <c r="A1126" s="6">
        <v>45093</v>
      </c>
      <c r="B1126">
        <v>0</v>
      </c>
      <c r="C1126" t="s">
        <v>67</v>
      </c>
      <c r="D1126">
        <v>13.54</v>
      </c>
      <c r="E1126">
        <v>32.99</v>
      </c>
      <c r="F1126">
        <v>-0.93</v>
      </c>
      <c r="G1126">
        <v>71.81</v>
      </c>
    </row>
    <row r="1127" spans="1:7" x14ac:dyDescent="0.2">
      <c r="A1127" s="6">
        <v>45097</v>
      </c>
      <c r="B1127">
        <v>0</v>
      </c>
      <c r="C1127" t="s">
        <v>67</v>
      </c>
      <c r="D1127">
        <v>13.88</v>
      </c>
      <c r="E1127">
        <v>34.75</v>
      </c>
      <c r="F1127">
        <v>-0.94</v>
      </c>
      <c r="G1127">
        <v>70.94</v>
      </c>
    </row>
    <row r="1128" spans="1:7" x14ac:dyDescent="0.2">
      <c r="A1128" s="6">
        <v>45098</v>
      </c>
      <c r="B1128">
        <v>0</v>
      </c>
      <c r="C1128" t="s">
        <v>67</v>
      </c>
      <c r="D1128">
        <v>13.2</v>
      </c>
      <c r="E1128">
        <v>33.26</v>
      </c>
      <c r="F1128">
        <v>-0.96</v>
      </c>
      <c r="G1128">
        <v>72.55</v>
      </c>
    </row>
    <row r="1129" spans="1:7" x14ac:dyDescent="0.2">
      <c r="A1129" s="6">
        <v>45099</v>
      </c>
      <c r="B1129">
        <v>0</v>
      </c>
      <c r="C1129" t="s">
        <v>67</v>
      </c>
      <c r="D1129">
        <v>12.91</v>
      </c>
      <c r="E1129">
        <v>34.93</v>
      </c>
      <c r="F1129">
        <v>-0.97</v>
      </c>
      <c r="G1129">
        <v>69.22</v>
      </c>
    </row>
    <row r="1130" spans="1:7" x14ac:dyDescent="0.2">
      <c r="A1130" s="6">
        <v>45100</v>
      </c>
      <c r="B1130">
        <v>0</v>
      </c>
      <c r="C1130" t="s">
        <v>67</v>
      </c>
      <c r="D1130">
        <v>13.44</v>
      </c>
      <c r="E1130">
        <v>35.36</v>
      </c>
      <c r="F1130">
        <v>-0.97</v>
      </c>
      <c r="G1130">
        <v>68.91</v>
      </c>
    </row>
    <row r="1131" spans="1:7" x14ac:dyDescent="0.2">
      <c r="A1131" s="6">
        <v>45103</v>
      </c>
      <c r="B1131">
        <v>0</v>
      </c>
      <c r="C1131" t="s">
        <v>67</v>
      </c>
      <c r="D1131">
        <v>14.25</v>
      </c>
      <c r="E1131">
        <v>36.67</v>
      </c>
      <c r="F1131">
        <v>-0.93</v>
      </c>
      <c r="G1131">
        <v>69.09</v>
      </c>
    </row>
    <row r="1132" spans="1:7" x14ac:dyDescent="0.2">
      <c r="A1132" s="6">
        <v>45104</v>
      </c>
      <c r="B1132">
        <v>0</v>
      </c>
      <c r="C1132" t="s">
        <v>67</v>
      </c>
      <c r="D1132">
        <v>13.74</v>
      </c>
      <c r="E1132">
        <v>39.299999999999997</v>
      </c>
      <c r="F1132">
        <v>-0.97</v>
      </c>
      <c r="G1132">
        <v>67.680000000000007</v>
      </c>
    </row>
    <row r="1133" spans="1:7" x14ac:dyDescent="0.2">
      <c r="A1133" s="6">
        <v>45105</v>
      </c>
      <c r="B1133">
        <v>0</v>
      </c>
      <c r="C1133" t="s">
        <v>67</v>
      </c>
      <c r="D1133">
        <v>13.43</v>
      </c>
      <c r="E1133">
        <v>36.86</v>
      </c>
      <c r="F1133">
        <v>-1</v>
      </c>
      <c r="G1133">
        <v>69.540000000000006</v>
      </c>
    </row>
    <row r="1134" spans="1:7" x14ac:dyDescent="0.2">
      <c r="A1134" s="6">
        <v>45106</v>
      </c>
      <c r="B1134">
        <v>0</v>
      </c>
      <c r="C1134" t="s">
        <v>67</v>
      </c>
      <c r="D1134">
        <v>13.54</v>
      </c>
      <c r="E1134">
        <v>35.42</v>
      </c>
      <c r="F1134">
        <v>-1.02</v>
      </c>
      <c r="G1134">
        <v>69.849999999999994</v>
      </c>
    </row>
    <row r="1135" spans="1:7" x14ac:dyDescent="0.2">
      <c r="A1135" s="6">
        <v>45107</v>
      </c>
      <c r="B1135">
        <v>0</v>
      </c>
      <c r="C1135" t="s">
        <v>67</v>
      </c>
      <c r="D1135">
        <v>13.59</v>
      </c>
      <c r="E1135">
        <v>33.28</v>
      </c>
      <c r="F1135">
        <v>-1.06</v>
      </c>
      <c r="G1135">
        <v>70.66</v>
      </c>
    </row>
    <row r="1136" spans="1:7" x14ac:dyDescent="0.2">
      <c r="A1136" s="6">
        <v>45110</v>
      </c>
      <c r="B1136">
        <v>0</v>
      </c>
      <c r="C1136" t="s">
        <v>67</v>
      </c>
      <c r="D1136">
        <v>13.57</v>
      </c>
      <c r="E1136">
        <v>33.880000000000003</v>
      </c>
      <c r="F1136">
        <v>-1.08</v>
      </c>
      <c r="G1136">
        <v>69.709999999999994</v>
      </c>
    </row>
    <row r="1137" spans="1:7" x14ac:dyDescent="0.2">
      <c r="A1137" s="6">
        <v>45112</v>
      </c>
      <c r="B1137">
        <v>0</v>
      </c>
      <c r="C1137" t="s">
        <v>67</v>
      </c>
      <c r="D1137">
        <v>14.18</v>
      </c>
      <c r="E1137">
        <v>33.909999999999997</v>
      </c>
      <c r="F1137">
        <v>-0.99</v>
      </c>
      <c r="G1137">
        <v>71.78</v>
      </c>
    </row>
    <row r="1138" spans="1:7" x14ac:dyDescent="0.2">
      <c r="A1138" s="6">
        <v>45113</v>
      </c>
      <c r="B1138">
        <v>0</v>
      </c>
      <c r="C1138" t="s">
        <v>67</v>
      </c>
      <c r="D1138">
        <v>15.44</v>
      </c>
      <c r="E1138">
        <v>35.130000000000003</v>
      </c>
      <c r="F1138">
        <v>-0.94</v>
      </c>
      <c r="G1138">
        <v>71.760000000000005</v>
      </c>
    </row>
    <row r="1139" spans="1:7" x14ac:dyDescent="0.2">
      <c r="A1139" s="6">
        <v>45114</v>
      </c>
      <c r="B1139">
        <v>0</v>
      </c>
      <c r="C1139" t="s">
        <v>67</v>
      </c>
      <c r="D1139">
        <v>14.83</v>
      </c>
      <c r="E1139">
        <v>34.549999999999997</v>
      </c>
      <c r="F1139">
        <v>-0.88</v>
      </c>
      <c r="G1139">
        <v>73.91</v>
      </c>
    </row>
    <row r="1140" spans="1:7" x14ac:dyDescent="0.2">
      <c r="A1140" s="6">
        <v>45117</v>
      </c>
      <c r="B1140">
        <v>0</v>
      </c>
      <c r="C1140" t="s">
        <v>67</v>
      </c>
      <c r="D1140">
        <v>15.07</v>
      </c>
      <c r="E1140">
        <v>38.35</v>
      </c>
      <c r="F1140">
        <v>-0.84</v>
      </c>
      <c r="G1140">
        <v>73.05</v>
      </c>
    </row>
    <row r="1141" spans="1:7" x14ac:dyDescent="0.2">
      <c r="A1141" s="6">
        <v>45118</v>
      </c>
      <c r="B1141">
        <v>0</v>
      </c>
      <c r="C1141" t="s">
        <v>67</v>
      </c>
      <c r="D1141">
        <v>14.84</v>
      </c>
      <c r="E1141">
        <v>32.43</v>
      </c>
      <c r="F1141">
        <v>-0.89</v>
      </c>
      <c r="G1141">
        <v>74.87</v>
      </c>
    </row>
    <row r="1142" spans="1:7" x14ac:dyDescent="0.2">
      <c r="A1142" s="6">
        <v>45119</v>
      </c>
      <c r="B1142">
        <v>0</v>
      </c>
      <c r="C1142" t="s">
        <v>67</v>
      </c>
      <c r="D1142">
        <v>13.54</v>
      </c>
      <c r="E1142">
        <v>32.69</v>
      </c>
      <c r="F1142">
        <v>-0.86</v>
      </c>
      <c r="G1142">
        <v>75.77</v>
      </c>
    </row>
    <row r="1143" spans="1:7" x14ac:dyDescent="0.2">
      <c r="A1143" s="6">
        <v>45120</v>
      </c>
      <c r="B1143">
        <v>0</v>
      </c>
      <c r="C1143" t="s">
        <v>67</v>
      </c>
      <c r="D1143">
        <v>13.61</v>
      </c>
      <c r="E1143">
        <v>30.04</v>
      </c>
      <c r="F1143">
        <v>-0.83</v>
      </c>
      <c r="G1143">
        <v>76.86</v>
      </c>
    </row>
    <row r="1144" spans="1:7" x14ac:dyDescent="0.2">
      <c r="A1144" s="6">
        <v>45121</v>
      </c>
      <c r="B1144">
        <v>0</v>
      </c>
      <c r="C1144" t="s">
        <v>67</v>
      </c>
      <c r="D1144">
        <v>13.34</v>
      </c>
      <c r="E1144">
        <v>30</v>
      </c>
      <c r="F1144">
        <v>-0.91</v>
      </c>
      <c r="G1144">
        <v>75.44</v>
      </c>
    </row>
    <row r="1145" spans="1:7" x14ac:dyDescent="0.2">
      <c r="A1145" s="6">
        <v>45124</v>
      </c>
      <c r="B1145">
        <v>0</v>
      </c>
      <c r="C1145" t="s">
        <v>67</v>
      </c>
      <c r="D1145">
        <v>13.48</v>
      </c>
      <c r="E1145">
        <v>31.34</v>
      </c>
      <c r="F1145">
        <v>-0.93</v>
      </c>
      <c r="G1145">
        <v>74.17</v>
      </c>
    </row>
    <row r="1146" spans="1:7" x14ac:dyDescent="0.2">
      <c r="A1146" s="6">
        <v>45125</v>
      </c>
      <c r="B1146">
        <v>0</v>
      </c>
      <c r="C1146" t="s">
        <v>67</v>
      </c>
      <c r="D1146">
        <v>13.3</v>
      </c>
      <c r="E1146">
        <v>30.66</v>
      </c>
      <c r="F1146">
        <v>-0.94</v>
      </c>
      <c r="G1146">
        <v>75.760000000000005</v>
      </c>
    </row>
    <row r="1147" spans="1:7" x14ac:dyDescent="0.2">
      <c r="A1147" s="6">
        <v>45126</v>
      </c>
      <c r="B1147">
        <v>0</v>
      </c>
      <c r="C1147" t="s">
        <v>67</v>
      </c>
      <c r="D1147">
        <v>13.76</v>
      </c>
      <c r="E1147">
        <v>31.06</v>
      </c>
      <c r="F1147">
        <v>-0.99</v>
      </c>
      <c r="G1147">
        <v>75.400000000000006</v>
      </c>
    </row>
    <row r="1148" spans="1:7" x14ac:dyDescent="0.2">
      <c r="A1148" s="6">
        <v>45127</v>
      </c>
      <c r="B1148">
        <v>0</v>
      </c>
      <c r="C1148" t="s">
        <v>67</v>
      </c>
      <c r="D1148">
        <v>13.99</v>
      </c>
      <c r="E1148">
        <v>30.15</v>
      </c>
      <c r="F1148">
        <v>-0.95</v>
      </c>
      <c r="G1148">
        <v>75.650000000000006</v>
      </c>
    </row>
    <row r="1149" spans="1:7" x14ac:dyDescent="0.2">
      <c r="A1149" s="6">
        <v>45128</v>
      </c>
      <c r="B1149">
        <v>0</v>
      </c>
      <c r="C1149" t="s">
        <v>67</v>
      </c>
      <c r="D1149">
        <v>13.6</v>
      </c>
      <c r="E1149">
        <v>29.65</v>
      </c>
      <c r="F1149">
        <v>-0.98</v>
      </c>
      <c r="G1149">
        <v>77.06</v>
      </c>
    </row>
    <row r="1150" spans="1:7" x14ac:dyDescent="0.2">
      <c r="A1150" s="6">
        <v>45131</v>
      </c>
      <c r="B1150">
        <v>0</v>
      </c>
      <c r="C1150" t="s">
        <v>67</v>
      </c>
      <c r="D1150">
        <v>13.91</v>
      </c>
      <c r="E1150">
        <v>30.11</v>
      </c>
      <c r="F1150">
        <v>-0.95</v>
      </c>
      <c r="G1150">
        <v>78.81</v>
      </c>
    </row>
    <row r="1151" spans="1:7" x14ac:dyDescent="0.2">
      <c r="A1151" s="6">
        <v>45132</v>
      </c>
      <c r="B1151">
        <v>0</v>
      </c>
      <c r="C1151" t="s">
        <v>67</v>
      </c>
      <c r="D1151">
        <v>13.86</v>
      </c>
      <c r="E1151">
        <v>30.63</v>
      </c>
      <c r="F1151">
        <v>-0.94</v>
      </c>
      <c r="G1151">
        <v>79.760000000000005</v>
      </c>
    </row>
    <row r="1152" spans="1:7" x14ac:dyDescent="0.2">
      <c r="A1152" s="6">
        <v>45133</v>
      </c>
      <c r="B1152">
        <v>0</v>
      </c>
      <c r="C1152" t="s">
        <v>67</v>
      </c>
      <c r="D1152">
        <v>13.19</v>
      </c>
      <c r="E1152">
        <v>29.97</v>
      </c>
      <c r="F1152">
        <v>-0.96</v>
      </c>
      <c r="G1152">
        <v>79.11</v>
      </c>
    </row>
    <row r="1153" spans="1:7" x14ac:dyDescent="0.2">
      <c r="A1153" s="6">
        <v>45134</v>
      </c>
      <c r="B1153">
        <v>0</v>
      </c>
      <c r="C1153" t="s">
        <v>67</v>
      </c>
      <c r="D1153">
        <v>14.41</v>
      </c>
      <c r="E1153">
        <v>29.12</v>
      </c>
      <c r="F1153">
        <v>-0.9</v>
      </c>
      <c r="G1153">
        <v>80.17</v>
      </c>
    </row>
    <row r="1154" spans="1:7" x14ac:dyDescent="0.2">
      <c r="A1154" s="6">
        <v>45135</v>
      </c>
      <c r="B1154">
        <v>0</v>
      </c>
      <c r="C1154" t="s">
        <v>67</v>
      </c>
      <c r="D1154">
        <v>13.33</v>
      </c>
      <c r="E1154">
        <v>29.41</v>
      </c>
      <c r="F1154">
        <v>-0.91</v>
      </c>
      <c r="G1154">
        <v>80.55</v>
      </c>
    </row>
    <row r="1155" spans="1:7" x14ac:dyDescent="0.2">
      <c r="A1155" s="6">
        <v>45138</v>
      </c>
      <c r="B1155">
        <v>0</v>
      </c>
      <c r="C1155" t="s">
        <v>67</v>
      </c>
      <c r="D1155">
        <v>13.63</v>
      </c>
      <c r="E1155">
        <v>28.48</v>
      </c>
      <c r="F1155">
        <v>-0.91</v>
      </c>
      <c r="G1155">
        <v>81.8</v>
      </c>
    </row>
    <row r="1156" spans="1:7" x14ac:dyDescent="0.2">
      <c r="A1156" s="6">
        <v>45139</v>
      </c>
      <c r="B1156">
        <v>0</v>
      </c>
      <c r="C1156" t="s">
        <v>67</v>
      </c>
      <c r="D1156">
        <v>13.93</v>
      </c>
      <c r="E1156">
        <v>28.35</v>
      </c>
      <c r="F1156">
        <v>-0.87</v>
      </c>
      <c r="G1156">
        <v>81.37</v>
      </c>
    </row>
    <row r="1157" spans="1:7" x14ac:dyDescent="0.2">
      <c r="A1157" s="6">
        <v>45140</v>
      </c>
      <c r="B1157">
        <v>0</v>
      </c>
      <c r="C1157" t="s">
        <v>67</v>
      </c>
      <c r="D1157">
        <v>16.09</v>
      </c>
      <c r="E1157">
        <v>28.74</v>
      </c>
      <c r="F1157">
        <v>-0.8</v>
      </c>
      <c r="G1157">
        <v>79.5</v>
      </c>
    </row>
    <row r="1158" spans="1:7" x14ac:dyDescent="0.2">
      <c r="A1158" s="6">
        <v>45141</v>
      </c>
      <c r="B1158">
        <v>0</v>
      </c>
      <c r="C1158" t="s">
        <v>67</v>
      </c>
      <c r="D1158">
        <v>15.92</v>
      </c>
      <c r="E1158">
        <v>28.54</v>
      </c>
      <c r="F1158">
        <v>-0.7</v>
      </c>
      <c r="G1158">
        <v>81.56</v>
      </c>
    </row>
    <row r="1159" spans="1:7" x14ac:dyDescent="0.2">
      <c r="A1159" s="6">
        <v>45142</v>
      </c>
      <c r="B1159">
        <v>0</v>
      </c>
      <c r="C1159" t="s">
        <v>67</v>
      </c>
      <c r="D1159">
        <v>17.100000000000001</v>
      </c>
      <c r="E1159">
        <v>28.06</v>
      </c>
      <c r="F1159">
        <v>-0.73</v>
      </c>
      <c r="G1159">
        <v>82.76</v>
      </c>
    </row>
    <row r="1160" spans="1:7" x14ac:dyDescent="0.2">
      <c r="A1160" s="6">
        <v>45145</v>
      </c>
      <c r="B1160">
        <v>0</v>
      </c>
      <c r="C1160" t="s">
        <v>67</v>
      </c>
      <c r="D1160">
        <v>15.77</v>
      </c>
      <c r="E1160">
        <v>27.73</v>
      </c>
      <c r="F1160">
        <v>-0.67</v>
      </c>
      <c r="G1160">
        <v>81.94</v>
      </c>
    </row>
    <row r="1161" spans="1:7" x14ac:dyDescent="0.2">
      <c r="A1161" s="6">
        <v>45146</v>
      </c>
      <c r="B1161">
        <v>0</v>
      </c>
      <c r="C1161" t="s">
        <v>67</v>
      </c>
      <c r="D1161">
        <v>15.99</v>
      </c>
      <c r="E1161">
        <v>27.14</v>
      </c>
      <c r="F1161">
        <v>-0.72</v>
      </c>
      <c r="G1161">
        <v>82.94</v>
      </c>
    </row>
    <row r="1162" spans="1:7" x14ac:dyDescent="0.2">
      <c r="A1162" s="6">
        <v>45147</v>
      </c>
      <c r="B1162">
        <v>0</v>
      </c>
      <c r="C1162" t="s">
        <v>67</v>
      </c>
      <c r="D1162">
        <v>15.96</v>
      </c>
      <c r="E1162">
        <v>28.56</v>
      </c>
      <c r="F1162">
        <v>-0.79</v>
      </c>
      <c r="G1162">
        <v>84.35</v>
      </c>
    </row>
    <row r="1163" spans="1:7" x14ac:dyDescent="0.2">
      <c r="A1163" s="6">
        <v>45148</v>
      </c>
      <c r="B1163">
        <v>0</v>
      </c>
      <c r="C1163" t="s">
        <v>67</v>
      </c>
      <c r="D1163">
        <v>15.85</v>
      </c>
      <c r="E1163">
        <v>27.27</v>
      </c>
      <c r="F1163">
        <v>-0.73</v>
      </c>
      <c r="G1163">
        <v>82.81</v>
      </c>
    </row>
    <row r="1164" spans="1:7" x14ac:dyDescent="0.2">
      <c r="A1164" s="6">
        <v>45149</v>
      </c>
      <c r="B1164">
        <v>0</v>
      </c>
      <c r="C1164" t="s">
        <v>67</v>
      </c>
      <c r="D1164">
        <v>14.84</v>
      </c>
      <c r="E1164">
        <v>28.04</v>
      </c>
      <c r="F1164">
        <v>-0.73</v>
      </c>
      <c r="G1164">
        <v>83.17</v>
      </c>
    </row>
    <row r="1165" spans="1:7" x14ac:dyDescent="0.2">
      <c r="A1165" s="6">
        <v>45152</v>
      </c>
      <c r="B1165">
        <v>0</v>
      </c>
      <c r="C1165" t="s">
        <v>67</v>
      </c>
      <c r="D1165">
        <v>14.82</v>
      </c>
      <c r="E1165">
        <v>27.55</v>
      </c>
      <c r="F1165">
        <v>-0.77</v>
      </c>
      <c r="G1165">
        <v>82.5</v>
      </c>
    </row>
    <row r="1166" spans="1:7" x14ac:dyDescent="0.2">
      <c r="A1166" s="6">
        <v>45153</v>
      </c>
      <c r="B1166">
        <v>0</v>
      </c>
      <c r="C1166" t="s">
        <v>67</v>
      </c>
      <c r="D1166">
        <v>16.46</v>
      </c>
      <c r="E1166">
        <v>28.3</v>
      </c>
      <c r="F1166">
        <v>-0.71</v>
      </c>
      <c r="G1166">
        <v>81.06</v>
      </c>
    </row>
    <row r="1167" spans="1:7" x14ac:dyDescent="0.2">
      <c r="A1167" s="6">
        <v>45154</v>
      </c>
      <c r="B1167">
        <v>0</v>
      </c>
      <c r="C1167" t="s">
        <v>67</v>
      </c>
      <c r="D1167">
        <v>16.78</v>
      </c>
      <c r="E1167">
        <v>28.54</v>
      </c>
      <c r="F1167">
        <v>-0.69</v>
      </c>
      <c r="G1167">
        <v>79.400000000000006</v>
      </c>
    </row>
    <row r="1168" spans="1:7" x14ac:dyDescent="0.2">
      <c r="A1168" s="6">
        <v>45155</v>
      </c>
      <c r="B1168">
        <v>0</v>
      </c>
      <c r="C1168" t="s">
        <v>67</v>
      </c>
      <c r="D1168">
        <v>17.89</v>
      </c>
      <c r="E1168">
        <v>29.3</v>
      </c>
      <c r="F1168">
        <v>-0.64</v>
      </c>
      <c r="G1168">
        <v>80.430000000000007</v>
      </c>
    </row>
    <row r="1169" spans="1:7" x14ac:dyDescent="0.2">
      <c r="A1169" s="6">
        <v>45156</v>
      </c>
      <c r="B1169">
        <v>0</v>
      </c>
      <c r="C1169" t="s">
        <v>67</v>
      </c>
      <c r="D1169">
        <v>17.3</v>
      </c>
      <c r="E1169">
        <v>28.43</v>
      </c>
      <c r="F1169">
        <v>-0.66</v>
      </c>
      <c r="G1169">
        <v>81.25</v>
      </c>
    </row>
    <row r="1170" spans="1:7" x14ac:dyDescent="0.2">
      <c r="A1170" s="6">
        <v>45159</v>
      </c>
      <c r="B1170">
        <v>0</v>
      </c>
      <c r="C1170" t="s">
        <v>67</v>
      </c>
      <c r="D1170">
        <v>17.13</v>
      </c>
      <c r="E1170">
        <v>28.9</v>
      </c>
      <c r="F1170">
        <v>-0.63</v>
      </c>
      <c r="G1170">
        <v>80.709999999999994</v>
      </c>
    </row>
    <row r="1171" spans="1:7" x14ac:dyDescent="0.2">
      <c r="A1171" s="6">
        <v>45160</v>
      </c>
      <c r="B1171">
        <v>0</v>
      </c>
      <c r="C1171" t="s">
        <v>67</v>
      </c>
      <c r="D1171">
        <v>16.97</v>
      </c>
      <c r="E1171">
        <v>28.56</v>
      </c>
      <c r="F1171">
        <v>-0.68</v>
      </c>
      <c r="G1171">
        <v>80.25</v>
      </c>
    </row>
    <row r="1172" spans="1:7" x14ac:dyDescent="0.2">
      <c r="A1172" s="6">
        <v>45161</v>
      </c>
      <c r="B1172">
        <v>0</v>
      </c>
      <c r="C1172" t="s">
        <v>67</v>
      </c>
      <c r="D1172">
        <v>15.98</v>
      </c>
      <c r="E1172">
        <v>28.47</v>
      </c>
      <c r="F1172">
        <v>-0.76</v>
      </c>
      <c r="G1172">
        <v>78.91</v>
      </c>
    </row>
    <row r="1173" spans="1:7" x14ac:dyDescent="0.2">
      <c r="A1173" s="6">
        <v>45162</v>
      </c>
      <c r="B1173">
        <v>0</v>
      </c>
      <c r="C1173" t="s">
        <v>67</v>
      </c>
      <c r="D1173">
        <v>17.2</v>
      </c>
      <c r="E1173">
        <v>28.88</v>
      </c>
      <c r="F1173">
        <v>-0.75</v>
      </c>
      <c r="G1173">
        <v>79.52</v>
      </c>
    </row>
    <row r="1174" spans="1:7" x14ac:dyDescent="0.2">
      <c r="A1174" s="6">
        <v>45163</v>
      </c>
      <c r="B1174">
        <v>0</v>
      </c>
      <c r="C1174" t="s">
        <v>67</v>
      </c>
      <c r="D1174">
        <v>15.68</v>
      </c>
      <c r="E1174">
        <v>28.81</v>
      </c>
      <c r="F1174">
        <v>-0.78</v>
      </c>
      <c r="G1174">
        <v>80.47</v>
      </c>
    </row>
    <row r="1175" spans="1:7" x14ac:dyDescent="0.2">
      <c r="A1175" s="6">
        <v>45166</v>
      </c>
      <c r="B1175">
        <v>0</v>
      </c>
      <c r="C1175" t="s">
        <v>67</v>
      </c>
      <c r="D1175">
        <v>15.08</v>
      </c>
      <c r="E1175">
        <v>28.66</v>
      </c>
      <c r="F1175">
        <v>-0.78</v>
      </c>
      <c r="G1175">
        <v>80.650000000000006</v>
      </c>
    </row>
    <row r="1176" spans="1:7" x14ac:dyDescent="0.2">
      <c r="A1176" s="6">
        <v>45167</v>
      </c>
      <c r="B1176">
        <v>0</v>
      </c>
      <c r="C1176" t="s">
        <v>67</v>
      </c>
      <c r="D1176">
        <v>14.45</v>
      </c>
      <c r="E1176">
        <v>27.63</v>
      </c>
      <c r="F1176">
        <v>-0.75</v>
      </c>
      <c r="G1176">
        <v>81.14</v>
      </c>
    </row>
    <row r="1177" spans="1:7" x14ac:dyDescent="0.2">
      <c r="A1177" s="6">
        <v>45168</v>
      </c>
      <c r="B1177">
        <v>0</v>
      </c>
      <c r="C1177" t="s">
        <v>67</v>
      </c>
      <c r="D1177">
        <v>13.88</v>
      </c>
      <c r="E1177">
        <v>26.63</v>
      </c>
      <c r="F1177">
        <v>-0.78</v>
      </c>
      <c r="G1177">
        <v>81.64</v>
      </c>
    </row>
    <row r="1178" spans="1:7" x14ac:dyDescent="0.2">
      <c r="A1178" s="6">
        <v>45169</v>
      </c>
      <c r="B1178">
        <v>0</v>
      </c>
      <c r="C1178" t="s">
        <v>67</v>
      </c>
      <c r="D1178">
        <v>13.57</v>
      </c>
      <c r="E1178">
        <v>26.56</v>
      </c>
      <c r="F1178">
        <v>-0.76</v>
      </c>
      <c r="G1178">
        <v>83.55</v>
      </c>
    </row>
    <row r="1179" spans="1:7" x14ac:dyDescent="0.2">
      <c r="A1179" s="6">
        <v>45170</v>
      </c>
      <c r="B1179">
        <v>0</v>
      </c>
      <c r="C1179" t="s">
        <v>67</v>
      </c>
      <c r="D1179">
        <v>13.09</v>
      </c>
      <c r="E1179">
        <v>27.48</v>
      </c>
      <c r="F1179">
        <v>-0.69</v>
      </c>
      <c r="G1179">
        <v>85.52</v>
      </c>
    </row>
    <row r="1180" spans="1:7" x14ac:dyDescent="0.2">
      <c r="A1180" s="6">
        <v>45174</v>
      </c>
      <c r="B1180">
        <v>0</v>
      </c>
      <c r="C1180" t="s">
        <v>67</v>
      </c>
      <c r="D1180">
        <v>14.01</v>
      </c>
      <c r="E1180">
        <v>28.65</v>
      </c>
      <c r="F1180">
        <v>-0.67</v>
      </c>
      <c r="G1180">
        <v>86.74</v>
      </c>
    </row>
    <row r="1181" spans="1:7" x14ac:dyDescent="0.2">
      <c r="A1181" s="6">
        <v>45175</v>
      </c>
      <c r="B1181">
        <v>0</v>
      </c>
      <c r="C1181" t="s">
        <v>67</v>
      </c>
      <c r="D1181">
        <v>14.45</v>
      </c>
      <c r="E1181">
        <v>28.33</v>
      </c>
      <c r="F1181">
        <v>-0.71</v>
      </c>
      <c r="G1181">
        <v>87.55</v>
      </c>
    </row>
    <row r="1182" spans="1:7" x14ac:dyDescent="0.2">
      <c r="A1182" s="6">
        <v>45176</v>
      </c>
      <c r="B1182">
        <v>0</v>
      </c>
      <c r="C1182" t="s">
        <v>67</v>
      </c>
      <c r="D1182">
        <v>14.4</v>
      </c>
      <c r="E1182">
        <v>27.59</v>
      </c>
      <c r="F1182">
        <v>-0.67</v>
      </c>
      <c r="G1182">
        <v>86.87</v>
      </c>
    </row>
    <row r="1183" spans="1:7" x14ac:dyDescent="0.2">
      <c r="A1183" s="6">
        <v>45177</v>
      </c>
      <c r="B1183">
        <v>0</v>
      </c>
      <c r="C1183" t="s">
        <v>67</v>
      </c>
      <c r="D1183">
        <v>13.84</v>
      </c>
      <c r="E1183">
        <v>27.16</v>
      </c>
      <c r="F1183">
        <v>-0.72</v>
      </c>
      <c r="G1183">
        <v>87.51</v>
      </c>
    </row>
    <row r="1184" spans="1:7" x14ac:dyDescent="0.2">
      <c r="A1184" s="6">
        <v>45180</v>
      </c>
      <c r="B1184">
        <v>0</v>
      </c>
      <c r="C1184" t="s">
        <v>67</v>
      </c>
      <c r="D1184">
        <v>13.8</v>
      </c>
      <c r="E1184">
        <v>24.37</v>
      </c>
      <c r="F1184">
        <v>-0.68</v>
      </c>
      <c r="G1184">
        <v>87.3</v>
      </c>
    </row>
    <row r="1185" spans="1:7" x14ac:dyDescent="0.2">
      <c r="A1185" s="6">
        <v>45181</v>
      </c>
      <c r="B1185">
        <v>0</v>
      </c>
      <c r="C1185" t="s">
        <v>67</v>
      </c>
      <c r="D1185">
        <v>14.23</v>
      </c>
      <c r="E1185">
        <v>24.23</v>
      </c>
      <c r="F1185">
        <v>-0.71</v>
      </c>
      <c r="G1185">
        <v>88.87</v>
      </c>
    </row>
    <row r="1186" spans="1:7" x14ac:dyDescent="0.2">
      <c r="A1186" s="6">
        <v>45182</v>
      </c>
      <c r="B1186">
        <v>0</v>
      </c>
      <c r="C1186" t="s">
        <v>67</v>
      </c>
      <c r="D1186">
        <v>13.48</v>
      </c>
      <c r="E1186">
        <v>25.06</v>
      </c>
      <c r="F1186">
        <v>-0.71</v>
      </c>
      <c r="G1186">
        <v>88.59</v>
      </c>
    </row>
    <row r="1187" spans="1:7" x14ac:dyDescent="0.2">
      <c r="A1187" s="6">
        <v>45183</v>
      </c>
      <c r="B1187">
        <v>0</v>
      </c>
      <c r="C1187" t="s">
        <v>67</v>
      </c>
      <c r="D1187">
        <v>12.82</v>
      </c>
      <c r="E1187">
        <v>26.56</v>
      </c>
      <c r="F1187">
        <v>-0.71</v>
      </c>
      <c r="G1187">
        <v>90.13</v>
      </c>
    </row>
    <row r="1188" spans="1:7" x14ac:dyDescent="0.2">
      <c r="A1188" s="6">
        <v>45184</v>
      </c>
      <c r="B1188">
        <v>0</v>
      </c>
      <c r="C1188" t="s">
        <v>67</v>
      </c>
      <c r="D1188">
        <v>13.79</v>
      </c>
      <c r="E1188">
        <v>27.16</v>
      </c>
      <c r="F1188">
        <v>-0.69</v>
      </c>
      <c r="G1188">
        <v>90.83</v>
      </c>
    </row>
    <row r="1189" spans="1:7" x14ac:dyDescent="0.2">
      <c r="A1189" s="6">
        <v>45187</v>
      </c>
      <c r="B1189">
        <v>0</v>
      </c>
      <c r="C1189" t="s">
        <v>67</v>
      </c>
      <c r="D1189">
        <v>14</v>
      </c>
      <c r="E1189">
        <v>27.91</v>
      </c>
      <c r="F1189">
        <v>-0.73</v>
      </c>
      <c r="G1189">
        <v>91.47</v>
      </c>
    </row>
    <row r="1190" spans="1:7" x14ac:dyDescent="0.2">
      <c r="A1190" s="6">
        <v>45188</v>
      </c>
      <c r="B1190">
        <v>0</v>
      </c>
      <c r="C1190" t="s">
        <v>67</v>
      </c>
      <c r="D1190">
        <v>14.11</v>
      </c>
      <c r="E1190">
        <v>30.32</v>
      </c>
      <c r="F1190">
        <v>-0.71</v>
      </c>
      <c r="G1190">
        <v>91.16</v>
      </c>
    </row>
    <row r="1191" spans="1:7" x14ac:dyDescent="0.2">
      <c r="A1191" s="6">
        <v>45189</v>
      </c>
      <c r="B1191">
        <v>0</v>
      </c>
      <c r="C1191" t="s">
        <v>67</v>
      </c>
      <c r="D1191">
        <v>15.14</v>
      </c>
      <c r="E1191">
        <v>30.38</v>
      </c>
      <c r="F1191">
        <v>-0.77</v>
      </c>
      <c r="G1191">
        <v>89.2</v>
      </c>
    </row>
    <row r="1192" spans="1:7" x14ac:dyDescent="0.2">
      <c r="A1192" s="6">
        <v>45190</v>
      </c>
      <c r="B1192">
        <v>0</v>
      </c>
      <c r="C1192" t="s">
        <v>67</v>
      </c>
      <c r="D1192">
        <v>17.54</v>
      </c>
      <c r="E1192">
        <v>31.35</v>
      </c>
      <c r="F1192">
        <v>-0.63</v>
      </c>
      <c r="G1192">
        <v>89.56</v>
      </c>
    </row>
    <row r="1193" spans="1:7" x14ac:dyDescent="0.2">
      <c r="A1193" s="6">
        <v>45191</v>
      </c>
      <c r="B1193">
        <v>0</v>
      </c>
      <c r="C1193" t="s">
        <v>67</v>
      </c>
      <c r="D1193">
        <v>17.2</v>
      </c>
      <c r="E1193">
        <v>30.61</v>
      </c>
      <c r="F1193">
        <v>-0.66</v>
      </c>
      <c r="G1193">
        <v>90</v>
      </c>
    </row>
    <row r="1194" spans="1:7" x14ac:dyDescent="0.2">
      <c r="A1194" s="6">
        <v>45194</v>
      </c>
      <c r="B1194">
        <v>0</v>
      </c>
      <c r="C1194" t="s">
        <v>67</v>
      </c>
      <c r="D1194">
        <v>16.899999999999999</v>
      </c>
      <c r="E1194">
        <v>30.96</v>
      </c>
      <c r="F1194">
        <v>-0.54</v>
      </c>
      <c r="G1194">
        <v>89.68</v>
      </c>
    </row>
    <row r="1195" spans="1:7" x14ac:dyDescent="0.2">
      <c r="A1195" s="6">
        <v>45195</v>
      </c>
      <c r="B1195">
        <v>0</v>
      </c>
      <c r="C1195" t="s">
        <v>67</v>
      </c>
      <c r="D1195">
        <v>18.940000000000001</v>
      </c>
      <c r="E1195">
        <v>31.3</v>
      </c>
      <c r="F1195">
        <v>-0.48</v>
      </c>
      <c r="G1195">
        <v>91.43</v>
      </c>
    </row>
    <row r="1196" spans="1:7" x14ac:dyDescent="0.2">
      <c r="A1196" s="6">
        <v>45196</v>
      </c>
      <c r="B1196">
        <v>0</v>
      </c>
      <c r="C1196" t="s">
        <v>67</v>
      </c>
      <c r="D1196">
        <v>18.22</v>
      </c>
      <c r="E1196">
        <v>32.479999999999997</v>
      </c>
      <c r="F1196">
        <v>-0.49</v>
      </c>
      <c r="G1196">
        <v>93.67</v>
      </c>
    </row>
    <row r="1197" spans="1:7" x14ac:dyDescent="0.2">
      <c r="A1197" s="6">
        <v>45197</v>
      </c>
      <c r="B1197">
        <v>0</v>
      </c>
      <c r="C1197" t="s">
        <v>67</v>
      </c>
      <c r="D1197">
        <v>17.34</v>
      </c>
      <c r="E1197">
        <v>31.62</v>
      </c>
      <c r="F1197">
        <v>-0.45</v>
      </c>
      <c r="G1197">
        <v>91.65</v>
      </c>
    </row>
    <row r="1198" spans="1:7" x14ac:dyDescent="0.2">
      <c r="A1198" s="6">
        <v>45198</v>
      </c>
      <c r="B1198">
        <v>0</v>
      </c>
      <c r="C1198" t="s">
        <v>67</v>
      </c>
      <c r="D1198">
        <v>17.52</v>
      </c>
      <c r="E1198">
        <v>32.24</v>
      </c>
      <c r="F1198">
        <v>-0.44</v>
      </c>
      <c r="G1198">
        <v>90.77</v>
      </c>
    </row>
    <row r="1199" spans="1:7" x14ac:dyDescent="0.2">
      <c r="A1199" s="6">
        <v>45201</v>
      </c>
      <c r="B1199">
        <v>0</v>
      </c>
      <c r="C1199" t="s">
        <v>67</v>
      </c>
      <c r="D1199">
        <v>17.61</v>
      </c>
      <c r="E1199">
        <v>32</v>
      </c>
      <c r="F1199">
        <v>-0.43</v>
      </c>
      <c r="G1199">
        <v>88.81</v>
      </c>
    </row>
    <row r="1200" spans="1:7" x14ac:dyDescent="0.2">
      <c r="A1200" s="6">
        <v>45202</v>
      </c>
      <c r="B1200">
        <v>0</v>
      </c>
      <c r="C1200" t="s">
        <v>67</v>
      </c>
      <c r="D1200">
        <v>19.78</v>
      </c>
      <c r="E1200">
        <v>33.25</v>
      </c>
      <c r="F1200">
        <v>-0.34</v>
      </c>
      <c r="G1200">
        <v>89.26</v>
      </c>
    </row>
    <row r="1201" spans="1:7" x14ac:dyDescent="0.2">
      <c r="A1201" s="6">
        <v>45203</v>
      </c>
      <c r="B1201">
        <v>0</v>
      </c>
      <c r="C1201" t="s">
        <v>67</v>
      </c>
      <c r="D1201">
        <v>18.579999999999998</v>
      </c>
      <c r="E1201">
        <v>35.35</v>
      </c>
      <c r="F1201">
        <v>-0.32</v>
      </c>
      <c r="G1201">
        <v>84.32</v>
      </c>
    </row>
    <row r="1202" spans="1:7" x14ac:dyDescent="0.2">
      <c r="A1202" s="6">
        <v>45204</v>
      </c>
      <c r="B1202">
        <v>0</v>
      </c>
      <c r="C1202" t="s">
        <v>67</v>
      </c>
      <c r="D1202">
        <v>18.489999999999998</v>
      </c>
      <c r="E1202">
        <v>36.590000000000003</v>
      </c>
      <c r="F1202">
        <v>-0.31</v>
      </c>
      <c r="G1202">
        <v>82.3</v>
      </c>
    </row>
    <row r="1203" spans="1:7" x14ac:dyDescent="0.2">
      <c r="A1203" s="6">
        <v>45205</v>
      </c>
      <c r="B1203">
        <v>0</v>
      </c>
      <c r="C1203" t="s">
        <v>67</v>
      </c>
      <c r="D1203">
        <v>17.45</v>
      </c>
      <c r="E1203">
        <v>35.68</v>
      </c>
      <c r="F1203">
        <v>-0.3</v>
      </c>
      <c r="G1203">
        <v>82.83</v>
      </c>
    </row>
    <row r="1204" spans="1:7" x14ac:dyDescent="0.2">
      <c r="A1204" s="6">
        <v>45208</v>
      </c>
      <c r="B1204">
        <v>0</v>
      </c>
      <c r="C1204" t="s">
        <v>67</v>
      </c>
      <c r="D1204">
        <v>17.7</v>
      </c>
      <c r="E1204">
        <v>39.85</v>
      </c>
    </row>
    <row r="1205" spans="1:7" x14ac:dyDescent="0.2">
      <c r="A1205" s="6">
        <v>45209</v>
      </c>
      <c r="B1205">
        <v>0</v>
      </c>
      <c r="C1205" t="s">
        <v>67</v>
      </c>
      <c r="D1205">
        <v>17.03</v>
      </c>
      <c r="E1205">
        <v>39.54</v>
      </c>
      <c r="F1205">
        <v>-0.3</v>
      </c>
      <c r="G1205">
        <v>85.89</v>
      </c>
    </row>
    <row r="1206" spans="1:7" x14ac:dyDescent="0.2">
      <c r="A1206" s="6">
        <v>45210</v>
      </c>
      <c r="B1206">
        <v>0</v>
      </c>
      <c r="C1206" t="s">
        <v>67</v>
      </c>
      <c r="D1206">
        <v>16.09</v>
      </c>
      <c r="E1206">
        <v>38.94</v>
      </c>
      <c r="F1206">
        <v>-0.41</v>
      </c>
      <c r="G1206">
        <v>83.7</v>
      </c>
    </row>
    <row r="1207" spans="1:7" x14ac:dyDescent="0.2">
      <c r="A1207" s="6">
        <v>45211</v>
      </c>
      <c r="B1207">
        <v>0</v>
      </c>
      <c r="C1207" t="s">
        <v>67</v>
      </c>
      <c r="D1207">
        <v>16.690000000000001</v>
      </c>
      <c r="E1207">
        <v>38.520000000000003</v>
      </c>
      <c r="F1207">
        <v>-0.36</v>
      </c>
      <c r="G1207">
        <v>82.87</v>
      </c>
    </row>
    <row r="1208" spans="1:7" x14ac:dyDescent="0.2">
      <c r="A1208" s="6">
        <v>45212</v>
      </c>
      <c r="B1208">
        <v>0</v>
      </c>
      <c r="C1208" t="s">
        <v>67</v>
      </c>
      <c r="D1208">
        <v>19.32</v>
      </c>
      <c r="E1208">
        <v>44.24</v>
      </c>
      <c r="F1208">
        <v>-0.41</v>
      </c>
      <c r="G1208">
        <v>87.67</v>
      </c>
    </row>
    <row r="1209" spans="1:7" x14ac:dyDescent="0.2">
      <c r="A1209" s="6">
        <v>45215</v>
      </c>
      <c r="B1209">
        <v>0</v>
      </c>
      <c r="C1209" t="s">
        <v>67</v>
      </c>
      <c r="D1209">
        <v>17.21</v>
      </c>
      <c r="E1209">
        <v>40.700000000000003</v>
      </c>
      <c r="F1209">
        <v>-0.38</v>
      </c>
      <c r="G1209">
        <v>86.65</v>
      </c>
    </row>
    <row r="1210" spans="1:7" x14ac:dyDescent="0.2">
      <c r="A1210" s="6">
        <v>45216</v>
      </c>
      <c r="B1210">
        <v>0</v>
      </c>
      <c r="C1210" t="s">
        <v>67</v>
      </c>
      <c r="D1210">
        <v>17.88</v>
      </c>
      <c r="E1210">
        <v>41.37</v>
      </c>
      <c r="F1210">
        <v>-0.36</v>
      </c>
      <c r="G1210">
        <v>86.66</v>
      </c>
    </row>
    <row r="1211" spans="1:7" x14ac:dyDescent="0.2">
      <c r="A1211" s="6">
        <v>45217</v>
      </c>
      <c r="B1211">
        <v>0</v>
      </c>
      <c r="C1211" t="s">
        <v>67</v>
      </c>
      <c r="D1211">
        <v>19.22</v>
      </c>
      <c r="E1211">
        <v>44.4</v>
      </c>
      <c r="F1211">
        <v>-0.28000000000000003</v>
      </c>
      <c r="G1211">
        <v>88.35</v>
      </c>
    </row>
    <row r="1212" spans="1:7" x14ac:dyDescent="0.2">
      <c r="A1212" s="6">
        <v>45218</v>
      </c>
      <c r="B1212">
        <v>0</v>
      </c>
      <c r="C1212" t="s">
        <v>67</v>
      </c>
      <c r="D1212">
        <v>21.4</v>
      </c>
      <c r="E1212">
        <v>45.7</v>
      </c>
      <c r="F1212">
        <v>-0.16</v>
      </c>
      <c r="G1212">
        <v>89.35</v>
      </c>
    </row>
    <row r="1213" spans="1:7" x14ac:dyDescent="0.2">
      <c r="A1213" s="6">
        <v>45219</v>
      </c>
      <c r="B1213">
        <v>0</v>
      </c>
      <c r="C1213" t="s">
        <v>67</v>
      </c>
      <c r="D1213">
        <v>21.71</v>
      </c>
      <c r="E1213">
        <v>43.79</v>
      </c>
      <c r="F1213">
        <v>-0.14000000000000001</v>
      </c>
      <c r="G1213">
        <v>89.12</v>
      </c>
    </row>
    <row r="1214" spans="1:7" x14ac:dyDescent="0.2">
      <c r="A1214" s="6">
        <v>45222</v>
      </c>
      <c r="B1214">
        <v>0</v>
      </c>
      <c r="C1214" t="s">
        <v>67</v>
      </c>
      <c r="D1214">
        <v>20.37</v>
      </c>
      <c r="E1214">
        <v>41.74</v>
      </c>
      <c r="F1214">
        <v>-0.19</v>
      </c>
      <c r="G1214">
        <v>85.49</v>
      </c>
    </row>
    <row r="1215" spans="1:7" x14ac:dyDescent="0.2">
      <c r="A1215" s="6">
        <v>45223</v>
      </c>
      <c r="B1215">
        <v>0</v>
      </c>
      <c r="C1215" t="s">
        <v>67</v>
      </c>
      <c r="D1215">
        <v>18.97</v>
      </c>
      <c r="E1215">
        <v>41.08</v>
      </c>
      <c r="F1215">
        <v>-0.19</v>
      </c>
      <c r="G1215">
        <v>84.58</v>
      </c>
    </row>
    <row r="1216" spans="1:7" x14ac:dyDescent="0.2">
      <c r="A1216" s="6">
        <v>45224</v>
      </c>
      <c r="B1216">
        <v>0</v>
      </c>
      <c r="C1216" t="s">
        <v>67</v>
      </c>
      <c r="D1216">
        <v>20.190000000000001</v>
      </c>
      <c r="E1216">
        <v>44.91</v>
      </c>
      <c r="F1216">
        <v>-0.13</v>
      </c>
      <c r="G1216">
        <v>86.07</v>
      </c>
    </row>
    <row r="1217" spans="1:7" x14ac:dyDescent="0.2">
      <c r="A1217" s="6">
        <v>45225</v>
      </c>
      <c r="B1217">
        <v>0</v>
      </c>
      <c r="C1217" t="s">
        <v>67</v>
      </c>
      <c r="D1217">
        <v>20.68</v>
      </c>
      <c r="E1217">
        <v>43.93</v>
      </c>
      <c r="F1217">
        <v>-0.16</v>
      </c>
      <c r="G1217">
        <v>83.8</v>
      </c>
    </row>
    <row r="1218" spans="1:7" x14ac:dyDescent="0.2">
      <c r="A1218" s="6">
        <v>45226</v>
      </c>
      <c r="B1218">
        <v>0</v>
      </c>
      <c r="C1218" t="s">
        <v>67</v>
      </c>
      <c r="D1218">
        <v>21.27</v>
      </c>
      <c r="E1218">
        <v>46.64</v>
      </c>
      <c r="F1218">
        <v>-0.15</v>
      </c>
      <c r="G1218">
        <v>86.04</v>
      </c>
    </row>
    <row r="1219" spans="1:7" x14ac:dyDescent="0.2">
      <c r="A1219" s="6">
        <v>45229</v>
      </c>
      <c r="B1219">
        <v>0</v>
      </c>
      <c r="C1219" t="s">
        <v>67</v>
      </c>
      <c r="D1219">
        <v>19.75</v>
      </c>
      <c r="E1219">
        <v>44.01</v>
      </c>
      <c r="F1219">
        <v>-0.15</v>
      </c>
      <c r="G1219">
        <v>83.03</v>
      </c>
    </row>
    <row r="1220" spans="1:7" x14ac:dyDescent="0.2">
      <c r="A1220" s="6">
        <v>45230</v>
      </c>
      <c r="B1220">
        <v>0</v>
      </c>
      <c r="C1220" t="s">
        <v>67</v>
      </c>
      <c r="D1220">
        <v>18.14</v>
      </c>
      <c r="E1220">
        <v>41.99</v>
      </c>
      <c r="F1220">
        <v>-0.19</v>
      </c>
      <c r="G1220">
        <v>81.64</v>
      </c>
    </row>
    <row r="1221" spans="1:7" x14ac:dyDescent="0.2">
      <c r="A1221" s="6">
        <v>45231</v>
      </c>
      <c r="B1221">
        <v>0</v>
      </c>
      <c r="C1221" t="s">
        <v>67</v>
      </c>
      <c r="D1221">
        <v>16.87</v>
      </c>
      <c r="E1221">
        <v>40.520000000000003</v>
      </c>
      <c r="F1221">
        <v>-0.18</v>
      </c>
      <c r="G1221">
        <v>81.05</v>
      </c>
    </row>
    <row r="1222" spans="1:7" x14ac:dyDescent="0.2">
      <c r="A1222" s="6">
        <v>45232</v>
      </c>
      <c r="B1222">
        <v>0</v>
      </c>
      <c r="C1222" t="s">
        <v>67</v>
      </c>
      <c r="D1222">
        <v>15.66</v>
      </c>
      <c r="E1222">
        <v>39.79</v>
      </c>
      <c r="F1222">
        <v>-0.31</v>
      </c>
      <c r="G1222">
        <v>83.04</v>
      </c>
    </row>
    <row r="1223" spans="1:7" x14ac:dyDescent="0.2">
      <c r="A1223" s="6">
        <v>45233</v>
      </c>
      <c r="B1223">
        <v>0</v>
      </c>
      <c r="C1223" t="s">
        <v>67</v>
      </c>
      <c r="D1223">
        <v>14.91</v>
      </c>
      <c r="E1223">
        <v>38.53</v>
      </c>
      <c r="F1223">
        <v>-0.26</v>
      </c>
      <c r="G1223">
        <v>81.19</v>
      </c>
    </row>
    <row r="1224" spans="1:7" x14ac:dyDescent="0.2">
      <c r="A1224" s="6">
        <v>45236</v>
      </c>
      <c r="B1224">
        <v>0</v>
      </c>
      <c r="C1224" t="s">
        <v>67</v>
      </c>
      <c r="D1224">
        <v>14.89</v>
      </c>
      <c r="E1224">
        <v>36.31</v>
      </c>
      <c r="F1224">
        <v>-0.26</v>
      </c>
      <c r="G1224">
        <v>81.540000000000006</v>
      </c>
    </row>
    <row r="1225" spans="1:7" x14ac:dyDescent="0.2">
      <c r="A1225" s="6">
        <v>45237</v>
      </c>
      <c r="B1225">
        <v>0</v>
      </c>
      <c r="C1225" t="s">
        <v>67</v>
      </c>
      <c r="D1225">
        <v>14.81</v>
      </c>
      <c r="E1225">
        <v>38.72</v>
      </c>
      <c r="F1225">
        <v>-0.33</v>
      </c>
      <c r="G1225">
        <v>77.959999999999994</v>
      </c>
    </row>
    <row r="1226" spans="1:7" x14ac:dyDescent="0.2">
      <c r="A1226" s="6">
        <v>45238</v>
      </c>
      <c r="B1226">
        <v>0</v>
      </c>
      <c r="C1226" t="s">
        <v>67</v>
      </c>
      <c r="D1226">
        <v>14.45</v>
      </c>
      <c r="E1226">
        <v>40.44</v>
      </c>
      <c r="F1226">
        <v>-0.44</v>
      </c>
      <c r="G1226">
        <v>75.849999999999994</v>
      </c>
    </row>
    <row r="1227" spans="1:7" x14ac:dyDescent="0.2">
      <c r="A1227" s="6">
        <v>45239</v>
      </c>
      <c r="B1227">
        <v>0</v>
      </c>
      <c r="C1227" t="s">
        <v>67</v>
      </c>
      <c r="D1227">
        <v>15.29</v>
      </c>
      <c r="E1227">
        <v>41.23</v>
      </c>
      <c r="F1227">
        <v>-0.41</v>
      </c>
      <c r="G1227">
        <v>76.34</v>
      </c>
    </row>
    <row r="1228" spans="1:7" x14ac:dyDescent="0.2">
      <c r="A1228" s="6">
        <v>45240</v>
      </c>
      <c r="B1228">
        <v>0</v>
      </c>
      <c r="C1228" t="s">
        <v>67</v>
      </c>
      <c r="D1228">
        <v>14.17</v>
      </c>
      <c r="E1228">
        <v>39.29</v>
      </c>
      <c r="F1228">
        <v>-0.43</v>
      </c>
    </row>
    <row r="1229" spans="1:7" x14ac:dyDescent="0.2">
      <c r="A1229" s="6">
        <v>45243</v>
      </c>
      <c r="B1229">
        <v>0</v>
      </c>
      <c r="C1229" t="s">
        <v>67</v>
      </c>
      <c r="D1229">
        <v>14.76</v>
      </c>
      <c r="E1229">
        <v>39.4</v>
      </c>
      <c r="F1229">
        <v>-0.39</v>
      </c>
      <c r="G1229">
        <v>78.86</v>
      </c>
    </row>
    <row r="1230" spans="1:7" x14ac:dyDescent="0.2">
      <c r="A1230" s="6">
        <v>45244</v>
      </c>
      <c r="B1230">
        <v>0</v>
      </c>
      <c r="C1230" t="s">
        <v>67</v>
      </c>
      <c r="D1230">
        <v>14.16</v>
      </c>
      <c r="E1230">
        <v>38.29</v>
      </c>
      <c r="F1230">
        <v>-0.36</v>
      </c>
      <c r="G1230">
        <v>78.900000000000006</v>
      </c>
    </row>
    <row r="1231" spans="1:7" x14ac:dyDescent="0.2">
      <c r="A1231" s="6">
        <v>45245</v>
      </c>
      <c r="B1231">
        <v>0</v>
      </c>
      <c r="C1231" t="s">
        <v>67</v>
      </c>
      <c r="D1231">
        <v>14.18</v>
      </c>
      <c r="E1231">
        <v>39.51</v>
      </c>
      <c r="F1231">
        <v>-0.37</v>
      </c>
      <c r="G1231">
        <v>77.150000000000006</v>
      </c>
    </row>
    <row r="1232" spans="1:7" x14ac:dyDescent="0.2">
      <c r="A1232" s="6">
        <v>45246</v>
      </c>
      <c r="B1232">
        <v>0</v>
      </c>
      <c r="C1232" t="s">
        <v>67</v>
      </c>
      <c r="D1232">
        <v>14.32</v>
      </c>
      <c r="E1232">
        <v>42.53</v>
      </c>
      <c r="F1232">
        <v>-0.38</v>
      </c>
      <c r="G1232">
        <v>73.5</v>
      </c>
    </row>
    <row r="1233" spans="1:7" x14ac:dyDescent="0.2">
      <c r="A1233" s="6">
        <v>45247</v>
      </c>
      <c r="B1233">
        <v>0</v>
      </c>
      <c r="C1233" t="s">
        <v>67</v>
      </c>
      <c r="D1233">
        <v>13.8</v>
      </c>
      <c r="E1233">
        <v>40.43</v>
      </c>
      <c r="F1233">
        <v>-0.44</v>
      </c>
      <c r="G1233">
        <v>76.47</v>
      </c>
    </row>
    <row r="1234" spans="1:7" x14ac:dyDescent="0.2">
      <c r="A1234" s="6">
        <v>45250</v>
      </c>
      <c r="B1234">
        <v>0</v>
      </c>
      <c r="C1234" t="s">
        <v>67</v>
      </c>
      <c r="D1234">
        <v>13.41</v>
      </c>
      <c r="E1234">
        <v>39</v>
      </c>
      <c r="F1234">
        <v>-0.47</v>
      </c>
      <c r="G1234">
        <v>78.099999999999994</v>
      </c>
    </row>
    <row r="1235" spans="1:7" x14ac:dyDescent="0.2">
      <c r="A1235" s="6">
        <v>45251</v>
      </c>
      <c r="B1235">
        <v>0</v>
      </c>
      <c r="C1235" t="s">
        <v>67</v>
      </c>
      <c r="D1235">
        <v>13.35</v>
      </c>
      <c r="E1235">
        <v>38.520000000000003</v>
      </c>
      <c r="F1235">
        <v>-0.45</v>
      </c>
      <c r="G1235">
        <v>78.349999999999994</v>
      </c>
    </row>
    <row r="1236" spans="1:7" x14ac:dyDescent="0.2">
      <c r="A1236" s="6">
        <v>45252</v>
      </c>
      <c r="B1236">
        <v>0</v>
      </c>
      <c r="C1236" t="s">
        <v>67</v>
      </c>
      <c r="D1236">
        <v>12.85</v>
      </c>
      <c r="E1236">
        <v>42.76</v>
      </c>
      <c r="F1236">
        <v>-0.47</v>
      </c>
      <c r="G1236">
        <v>76.8</v>
      </c>
    </row>
    <row r="1237" spans="1:7" x14ac:dyDescent="0.2">
      <c r="A1237" s="6">
        <v>45254</v>
      </c>
      <c r="B1237">
        <v>0</v>
      </c>
      <c r="C1237" t="s">
        <v>67</v>
      </c>
      <c r="D1237">
        <v>12.46</v>
      </c>
      <c r="E1237">
        <v>43.38</v>
      </c>
      <c r="F1237">
        <v>-0.45</v>
      </c>
      <c r="G1237">
        <v>74.83</v>
      </c>
    </row>
    <row r="1238" spans="1:7" x14ac:dyDescent="0.2">
      <c r="A1238" s="6">
        <v>45257</v>
      </c>
      <c r="B1238">
        <v>0</v>
      </c>
      <c r="C1238" t="s">
        <v>67</v>
      </c>
      <c r="D1238">
        <v>12.69</v>
      </c>
      <c r="E1238">
        <v>43.9</v>
      </c>
      <c r="F1238">
        <v>-0.45</v>
      </c>
      <c r="G1238">
        <v>74.459999999999994</v>
      </c>
    </row>
    <row r="1239" spans="1:7" x14ac:dyDescent="0.2">
      <c r="A1239" s="6">
        <v>45258</v>
      </c>
      <c r="B1239">
        <v>0</v>
      </c>
      <c r="C1239" t="s">
        <v>67</v>
      </c>
      <c r="D1239">
        <v>12.69</v>
      </c>
      <c r="E1239">
        <v>43.14</v>
      </c>
      <c r="F1239">
        <v>-0.39</v>
      </c>
      <c r="G1239">
        <v>76.09</v>
      </c>
    </row>
    <row r="1240" spans="1:7" x14ac:dyDescent="0.2">
      <c r="A1240" s="6">
        <v>45259</v>
      </c>
      <c r="B1240">
        <v>0</v>
      </c>
      <c r="C1240" t="s">
        <v>67</v>
      </c>
      <c r="D1240">
        <v>12.98</v>
      </c>
      <c r="E1240">
        <v>42.9</v>
      </c>
      <c r="F1240">
        <v>-0.37</v>
      </c>
      <c r="G1240">
        <v>77.56</v>
      </c>
    </row>
    <row r="1241" spans="1:7" x14ac:dyDescent="0.2">
      <c r="A1241" s="6">
        <v>45260</v>
      </c>
      <c r="B1241">
        <v>0</v>
      </c>
      <c r="C1241" t="s">
        <v>67</v>
      </c>
      <c r="D1241">
        <v>12.92</v>
      </c>
      <c r="E1241">
        <v>39.4</v>
      </c>
      <c r="F1241">
        <v>-0.36</v>
      </c>
      <c r="G1241">
        <v>75.66</v>
      </c>
    </row>
    <row r="1242" spans="1:7" x14ac:dyDescent="0.2">
      <c r="A1242" s="6">
        <v>45261</v>
      </c>
      <c r="B1242">
        <v>0</v>
      </c>
      <c r="C1242" t="s">
        <v>67</v>
      </c>
      <c r="D1242">
        <v>12.63</v>
      </c>
      <c r="E1242">
        <v>35.700000000000003</v>
      </c>
      <c r="F1242">
        <v>-0.34</v>
      </c>
      <c r="G1242">
        <v>73.7</v>
      </c>
    </row>
    <row r="1243" spans="1:7" x14ac:dyDescent="0.2">
      <c r="A1243" s="6">
        <v>45264</v>
      </c>
      <c r="B1243">
        <v>0</v>
      </c>
      <c r="C1243" t="s">
        <v>67</v>
      </c>
      <c r="D1243">
        <v>13.08</v>
      </c>
      <c r="E1243">
        <v>38.08</v>
      </c>
      <c r="F1243">
        <v>-0.36</v>
      </c>
      <c r="G1243">
        <v>72.73</v>
      </c>
    </row>
    <row r="1244" spans="1:7" x14ac:dyDescent="0.2">
      <c r="A1244" s="6">
        <v>45265</v>
      </c>
      <c r="B1244">
        <v>0</v>
      </c>
      <c r="C1244" t="s">
        <v>67</v>
      </c>
      <c r="D1244">
        <v>12.85</v>
      </c>
      <c r="E1244">
        <v>36.36</v>
      </c>
      <c r="F1244">
        <v>-0.39</v>
      </c>
      <c r="G1244">
        <v>71.95</v>
      </c>
    </row>
    <row r="1245" spans="1:7" x14ac:dyDescent="0.2">
      <c r="A1245" s="6">
        <v>45266</v>
      </c>
      <c r="B1245">
        <v>0</v>
      </c>
      <c r="C1245" t="s">
        <v>67</v>
      </c>
      <c r="D1245">
        <v>12.97</v>
      </c>
      <c r="E1245">
        <v>39.72</v>
      </c>
      <c r="F1245">
        <v>-0.48</v>
      </c>
      <c r="G1245">
        <v>68.98</v>
      </c>
    </row>
    <row r="1246" spans="1:7" x14ac:dyDescent="0.2">
      <c r="A1246" s="6">
        <v>45267</v>
      </c>
      <c r="B1246">
        <v>0</v>
      </c>
      <c r="C1246" t="s">
        <v>67</v>
      </c>
      <c r="D1246">
        <v>13.06</v>
      </c>
      <c r="E1246">
        <v>37.82</v>
      </c>
      <c r="F1246">
        <v>-0.44</v>
      </c>
      <c r="G1246">
        <v>69</v>
      </c>
    </row>
    <row r="1247" spans="1:7" x14ac:dyDescent="0.2">
      <c r="A1247" s="6">
        <v>45268</v>
      </c>
      <c r="B1247">
        <v>0</v>
      </c>
      <c r="C1247" t="s">
        <v>67</v>
      </c>
      <c r="D1247">
        <v>12.35</v>
      </c>
      <c r="E1247">
        <v>36.24</v>
      </c>
      <c r="F1247">
        <v>-0.48</v>
      </c>
      <c r="G1247">
        <v>70.87</v>
      </c>
    </row>
    <row r="1248" spans="1:7" x14ac:dyDescent="0.2">
      <c r="A1248" s="6">
        <v>45271</v>
      </c>
      <c r="B1248">
        <v>0</v>
      </c>
      <c r="C1248" t="s">
        <v>67</v>
      </c>
      <c r="D1248">
        <v>12.63</v>
      </c>
      <c r="E1248">
        <v>35.299999999999997</v>
      </c>
      <c r="F1248">
        <v>-0.48</v>
      </c>
      <c r="G1248">
        <v>70.95</v>
      </c>
    </row>
    <row r="1249" spans="1:7" x14ac:dyDescent="0.2">
      <c r="A1249" s="6">
        <v>45272</v>
      </c>
      <c r="B1249">
        <v>0</v>
      </c>
      <c r="C1249" t="s">
        <v>67</v>
      </c>
      <c r="D1249">
        <v>12.07</v>
      </c>
      <c r="E1249">
        <v>36.380000000000003</v>
      </c>
      <c r="F1249">
        <v>-0.53</v>
      </c>
      <c r="G1249">
        <v>68.27</v>
      </c>
    </row>
    <row r="1250" spans="1:7" x14ac:dyDescent="0.2">
      <c r="A1250" s="6">
        <v>45273</v>
      </c>
      <c r="B1250">
        <v>0</v>
      </c>
      <c r="C1250" t="s">
        <v>67</v>
      </c>
      <c r="D1250">
        <v>12.19</v>
      </c>
      <c r="E1250">
        <v>36.6</v>
      </c>
      <c r="F1250">
        <v>-0.42</v>
      </c>
      <c r="G1250">
        <v>69.09</v>
      </c>
    </row>
    <row r="1251" spans="1:7" x14ac:dyDescent="0.2">
      <c r="A1251" s="6">
        <v>45274</v>
      </c>
      <c r="B1251">
        <v>0</v>
      </c>
      <c r="C1251" t="s">
        <v>67</v>
      </c>
      <c r="D1251">
        <v>12.48</v>
      </c>
      <c r="E1251">
        <v>33.979999999999997</v>
      </c>
      <c r="F1251">
        <v>-0.45</v>
      </c>
      <c r="G1251">
        <v>71.209999999999994</v>
      </c>
    </row>
    <row r="1252" spans="1:7" x14ac:dyDescent="0.2">
      <c r="A1252" s="6">
        <v>45275</v>
      </c>
      <c r="B1252">
        <v>0</v>
      </c>
      <c r="C1252" t="s">
        <v>67</v>
      </c>
      <c r="D1252">
        <v>12.28</v>
      </c>
      <c r="E1252">
        <v>35.130000000000003</v>
      </c>
      <c r="F1252">
        <v>-0.53</v>
      </c>
      <c r="G1252">
        <v>71.05</v>
      </c>
    </row>
    <row r="1253" spans="1:7" x14ac:dyDescent="0.2">
      <c r="A1253" s="6">
        <v>45278</v>
      </c>
      <c r="B1253">
        <v>0</v>
      </c>
      <c r="C1253" t="s">
        <v>67</v>
      </c>
      <c r="D1253">
        <v>12.56</v>
      </c>
      <c r="E1253">
        <v>37.090000000000003</v>
      </c>
      <c r="F1253">
        <v>-0.48</v>
      </c>
      <c r="G1253">
        <v>72.16</v>
      </c>
    </row>
    <row r="1254" spans="1:7" x14ac:dyDescent="0.2">
      <c r="A1254" s="6">
        <v>45279</v>
      </c>
      <c r="B1254">
        <v>0</v>
      </c>
      <c r="C1254" t="s">
        <v>67</v>
      </c>
      <c r="D1254">
        <v>12.53</v>
      </c>
      <c r="E1254">
        <v>35.04</v>
      </c>
      <c r="F1254">
        <v>-0.48</v>
      </c>
      <c r="G1254">
        <v>73.23</v>
      </c>
    </row>
    <row r="1255" spans="1:7" x14ac:dyDescent="0.2">
      <c r="A1255" s="6">
        <v>45280</v>
      </c>
      <c r="B1255">
        <v>0</v>
      </c>
      <c r="C1255" t="s">
        <v>67</v>
      </c>
      <c r="D1255">
        <v>13.67</v>
      </c>
      <c r="E1255">
        <v>34.979999999999997</v>
      </c>
      <c r="F1255">
        <v>-0.48</v>
      </c>
      <c r="G1255">
        <v>73.87</v>
      </c>
    </row>
    <row r="1256" spans="1:7" x14ac:dyDescent="0.2">
      <c r="A1256" s="6">
        <v>45281</v>
      </c>
      <c r="B1256">
        <v>0</v>
      </c>
      <c r="C1256" t="s">
        <v>67</v>
      </c>
      <c r="D1256">
        <v>13.65</v>
      </c>
      <c r="E1256">
        <v>35.44</v>
      </c>
      <c r="F1256">
        <v>-0.44</v>
      </c>
      <c r="G1256">
        <v>73.59</v>
      </c>
    </row>
    <row r="1257" spans="1:7" x14ac:dyDescent="0.2">
      <c r="A1257" s="6">
        <v>45282</v>
      </c>
      <c r="B1257">
        <v>0</v>
      </c>
      <c r="C1257" t="s">
        <v>67</v>
      </c>
      <c r="D1257">
        <v>13.03</v>
      </c>
      <c r="E1257">
        <v>33.32</v>
      </c>
      <c r="F1257">
        <v>-0.41</v>
      </c>
      <c r="G1257">
        <v>73.290000000000006</v>
      </c>
    </row>
    <row r="1258" spans="1:7" x14ac:dyDescent="0.2">
      <c r="A1258" s="6">
        <v>45286</v>
      </c>
      <c r="B1258">
        <v>0</v>
      </c>
      <c r="C1258" t="s">
        <v>67</v>
      </c>
      <c r="D1258">
        <v>12.99</v>
      </c>
      <c r="E1258">
        <v>34.53</v>
      </c>
      <c r="F1258">
        <v>-0.37</v>
      </c>
      <c r="G1258">
        <v>75.84</v>
      </c>
    </row>
    <row r="1259" spans="1:7" x14ac:dyDescent="0.2">
      <c r="A1259" s="6">
        <v>45287</v>
      </c>
      <c r="B1259">
        <v>0</v>
      </c>
      <c r="C1259" t="s">
        <v>67</v>
      </c>
      <c r="D1259">
        <v>12.43</v>
      </c>
      <c r="E1259">
        <v>35.409999999999997</v>
      </c>
      <c r="F1259">
        <v>-0.41</v>
      </c>
      <c r="G1259">
        <v>74.31</v>
      </c>
    </row>
    <row r="1260" spans="1:7" x14ac:dyDescent="0.2">
      <c r="A1260" s="6">
        <v>45288</v>
      </c>
      <c r="B1260">
        <v>0</v>
      </c>
      <c r="C1260" t="s">
        <v>67</v>
      </c>
      <c r="D1260">
        <v>12.47</v>
      </c>
      <c r="E1260">
        <v>36.450000000000003</v>
      </c>
      <c r="F1260">
        <v>-0.42</v>
      </c>
      <c r="G1260">
        <v>72.02</v>
      </c>
    </row>
    <row r="1261" spans="1:7" x14ac:dyDescent="0.2">
      <c r="A1261" s="6">
        <v>45289</v>
      </c>
      <c r="B1261">
        <v>0</v>
      </c>
      <c r="C1261" t="s">
        <v>67</v>
      </c>
      <c r="D1261">
        <v>12.45</v>
      </c>
      <c r="E1261">
        <v>36.22</v>
      </c>
      <c r="F1261">
        <v>-0.35</v>
      </c>
      <c r="G1261">
        <v>71.89</v>
      </c>
    </row>
    <row r="1262" spans="1:7" x14ac:dyDescent="0.2">
      <c r="A1262" s="6">
        <v>45293</v>
      </c>
      <c r="B1262">
        <v>0</v>
      </c>
      <c r="C1262" t="s">
        <v>67</v>
      </c>
      <c r="D1262">
        <v>13.2</v>
      </c>
      <c r="E1262">
        <v>39.049999999999997</v>
      </c>
      <c r="F1262">
        <v>-0.38</v>
      </c>
      <c r="G1262">
        <v>70.62</v>
      </c>
    </row>
    <row r="1263" spans="1:7" x14ac:dyDescent="0.2">
      <c r="A1263" s="6">
        <v>45294</v>
      </c>
      <c r="B1263">
        <v>0</v>
      </c>
      <c r="C1263" t="s">
        <v>67</v>
      </c>
      <c r="D1263">
        <v>14.04</v>
      </c>
      <c r="E1263">
        <v>38.22</v>
      </c>
      <c r="F1263">
        <v>-0.42</v>
      </c>
      <c r="G1263">
        <v>72.97</v>
      </c>
    </row>
    <row r="1264" spans="1:7" x14ac:dyDescent="0.2">
      <c r="A1264" s="6">
        <v>45295</v>
      </c>
      <c r="B1264">
        <v>0</v>
      </c>
      <c r="C1264" t="s">
        <v>67</v>
      </c>
      <c r="D1264">
        <v>14.13</v>
      </c>
      <c r="E1264">
        <v>37.58</v>
      </c>
      <c r="F1264">
        <v>-0.39</v>
      </c>
      <c r="G1264">
        <v>72.38</v>
      </c>
    </row>
    <row r="1265" spans="1:7" x14ac:dyDescent="0.2">
      <c r="A1265" s="6">
        <v>45296</v>
      </c>
      <c r="B1265">
        <v>0</v>
      </c>
      <c r="C1265" t="s">
        <v>67</v>
      </c>
      <c r="D1265">
        <v>13.35</v>
      </c>
      <c r="E1265">
        <v>36.07</v>
      </c>
      <c r="F1265">
        <v>-0.35</v>
      </c>
      <c r="G1265">
        <v>74</v>
      </c>
    </row>
    <row r="1266" spans="1:7" x14ac:dyDescent="0.2">
      <c r="A1266" s="6">
        <v>45299</v>
      </c>
      <c r="B1266">
        <v>0</v>
      </c>
      <c r="C1266" t="s">
        <v>67</v>
      </c>
      <c r="D1266">
        <v>13.08</v>
      </c>
      <c r="E1266">
        <v>36.79</v>
      </c>
      <c r="F1266">
        <v>-0.35</v>
      </c>
      <c r="G1266">
        <v>71.06</v>
      </c>
    </row>
    <row r="1267" spans="1:7" x14ac:dyDescent="0.2">
      <c r="A1267" s="6">
        <v>45300</v>
      </c>
      <c r="B1267">
        <v>0</v>
      </c>
      <c r="C1267" t="s">
        <v>67</v>
      </c>
      <c r="D1267">
        <v>12.76</v>
      </c>
      <c r="E1267">
        <v>36.090000000000003</v>
      </c>
      <c r="F1267">
        <v>-0.34</v>
      </c>
      <c r="G1267">
        <v>72.430000000000007</v>
      </c>
    </row>
    <row r="1268" spans="1:7" x14ac:dyDescent="0.2">
      <c r="A1268" s="6">
        <v>45301</v>
      </c>
      <c r="B1268">
        <v>0</v>
      </c>
      <c r="C1268" t="s">
        <v>67</v>
      </c>
      <c r="D1268">
        <v>12.69</v>
      </c>
      <c r="E1268">
        <v>36.35</v>
      </c>
      <c r="F1268">
        <v>-0.33</v>
      </c>
      <c r="G1268">
        <v>71.569999999999993</v>
      </c>
    </row>
    <row r="1269" spans="1:7" x14ac:dyDescent="0.2">
      <c r="A1269" s="6">
        <v>45302</v>
      </c>
      <c r="B1269">
        <v>0</v>
      </c>
      <c r="C1269" t="s">
        <v>67</v>
      </c>
      <c r="D1269">
        <v>12.44</v>
      </c>
      <c r="E1269">
        <v>36.78</v>
      </c>
      <c r="F1269">
        <v>-0.28000000000000003</v>
      </c>
      <c r="G1269">
        <v>72.150000000000006</v>
      </c>
    </row>
    <row r="1270" spans="1:7" x14ac:dyDescent="0.2">
      <c r="A1270" s="6">
        <v>45303</v>
      </c>
      <c r="B1270">
        <v>0</v>
      </c>
      <c r="C1270" t="s">
        <v>67</v>
      </c>
      <c r="D1270">
        <v>12.7</v>
      </c>
      <c r="E1270">
        <v>40.64</v>
      </c>
      <c r="F1270">
        <v>-0.18</v>
      </c>
      <c r="G1270">
        <v>72.94</v>
      </c>
    </row>
    <row r="1271" spans="1:7" x14ac:dyDescent="0.2">
      <c r="A1271" s="6">
        <v>45307</v>
      </c>
      <c r="B1271">
        <v>0</v>
      </c>
      <c r="C1271" t="s">
        <v>67</v>
      </c>
      <c r="D1271">
        <v>13.84</v>
      </c>
      <c r="E1271">
        <v>38.340000000000003</v>
      </c>
      <c r="F1271">
        <v>-0.15</v>
      </c>
      <c r="G1271">
        <v>72.63</v>
      </c>
    </row>
    <row r="1272" spans="1:7" x14ac:dyDescent="0.2">
      <c r="A1272" s="6">
        <v>45308</v>
      </c>
      <c r="B1272">
        <v>0</v>
      </c>
      <c r="C1272" t="s">
        <v>67</v>
      </c>
      <c r="D1272">
        <v>14.79</v>
      </c>
      <c r="E1272">
        <v>37.06</v>
      </c>
      <c r="F1272">
        <v>-0.24</v>
      </c>
      <c r="G1272">
        <v>72.790000000000006</v>
      </c>
    </row>
    <row r="1273" spans="1:7" x14ac:dyDescent="0.2">
      <c r="A1273" s="6">
        <v>45309</v>
      </c>
      <c r="B1273">
        <v>0</v>
      </c>
      <c r="C1273" t="s">
        <v>67</v>
      </c>
      <c r="D1273">
        <v>14.13</v>
      </c>
      <c r="E1273">
        <v>35.979999999999997</v>
      </c>
      <c r="F1273">
        <v>-0.2</v>
      </c>
      <c r="G1273">
        <v>74.319999999999993</v>
      </c>
    </row>
    <row r="1274" spans="1:7" x14ac:dyDescent="0.2">
      <c r="A1274" s="6">
        <v>45310</v>
      </c>
      <c r="B1274">
        <v>0</v>
      </c>
      <c r="C1274" t="s">
        <v>67</v>
      </c>
      <c r="D1274">
        <v>13.3</v>
      </c>
      <c r="E1274">
        <v>35.79</v>
      </c>
      <c r="F1274">
        <v>-0.24</v>
      </c>
      <c r="G1274">
        <v>73.69</v>
      </c>
    </row>
    <row r="1275" spans="1:7" x14ac:dyDescent="0.2">
      <c r="A1275" s="6">
        <v>45313</v>
      </c>
      <c r="B1275">
        <v>0</v>
      </c>
      <c r="C1275" t="s">
        <v>67</v>
      </c>
      <c r="D1275">
        <v>13.19</v>
      </c>
      <c r="E1275">
        <v>35.71</v>
      </c>
      <c r="F1275">
        <v>-0.26</v>
      </c>
      <c r="G1275">
        <v>75.260000000000005</v>
      </c>
    </row>
    <row r="1276" spans="1:7" x14ac:dyDescent="0.2">
      <c r="A1276" s="6">
        <v>45314</v>
      </c>
      <c r="B1276">
        <v>0</v>
      </c>
      <c r="C1276" t="s">
        <v>67</v>
      </c>
      <c r="D1276">
        <v>12.55</v>
      </c>
      <c r="E1276">
        <v>34.99</v>
      </c>
      <c r="F1276">
        <v>-0.17</v>
      </c>
      <c r="G1276">
        <v>74.72</v>
      </c>
    </row>
    <row r="1277" spans="1:7" x14ac:dyDescent="0.2">
      <c r="A1277" s="6">
        <v>45315</v>
      </c>
      <c r="B1277">
        <v>0</v>
      </c>
      <c r="C1277" t="s">
        <v>67</v>
      </c>
      <c r="D1277">
        <v>13.14</v>
      </c>
      <c r="E1277">
        <v>33.99</v>
      </c>
      <c r="F1277">
        <v>-0.16</v>
      </c>
      <c r="G1277">
        <v>75.48</v>
      </c>
    </row>
    <row r="1278" spans="1:7" x14ac:dyDescent="0.2">
      <c r="A1278" s="6">
        <v>45316</v>
      </c>
      <c r="B1278">
        <v>0</v>
      </c>
      <c r="C1278" t="s">
        <v>67</v>
      </c>
      <c r="D1278">
        <v>13.45</v>
      </c>
      <c r="E1278">
        <v>35.1</v>
      </c>
      <c r="F1278">
        <v>-0.14000000000000001</v>
      </c>
      <c r="G1278">
        <v>77.91</v>
      </c>
    </row>
    <row r="1279" spans="1:7" x14ac:dyDescent="0.2">
      <c r="A1279" s="6">
        <v>45317</v>
      </c>
      <c r="B1279">
        <v>0</v>
      </c>
      <c r="C1279" t="s">
        <v>67</v>
      </c>
      <c r="D1279">
        <v>13.26</v>
      </c>
      <c r="E1279">
        <v>34.78</v>
      </c>
      <c r="F1279">
        <v>-0.19</v>
      </c>
      <c r="G1279">
        <v>78.45</v>
      </c>
    </row>
    <row r="1280" spans="1:7" x14ac:dyDescent="0.2">
      <c r="A1280" s="6">
        <v>45320</v>
      </c>
      <c r="B1280">
        <v>0</v>
      </c>
      <c r="C1280" t="s">
        <v>67</v>
      </c>
      <c r="D1280">
        <v>13.6</v>
      </c>
      <c r="E1280">
        <v>36.32</v>
      </c>
      <c r="F1280">
        <v>-0.21</v>
      </c>
      <c r="G1280">
        <v>77.25</v>
      </c>
    </row>
    <row r="1281" spans="1:7" x14ac:dyDescent="0.2">
      <c r="A1281" s="6">
        <v>45321</v>
      </c>
      <c r="B1281">
        <v>0</v>
      </c>
      <c r="C1281" t="s">
        <v>67</v>
      </c>
      <c r="D1281">
        <v>13.31</v>
      </c>
      <c r="E1281">
        <v>36.19</v>
      </c>
      <c r="F1281">
        <v>-0.3</v>
      </c>
      <c r="G1281">
        <v>78.3</v>
      </c>
    </row>
    <row r="1282" spans="1:7" x14ac:dyDescent="0.2">
      <c r="A1282" s="6">
        <v>45322</v>
      </c>
      <c r="B1282">
        <v>0</v>
      </c>
      <c r="C1282" t="s">
        <v>67</v>
      </c>
      <c r="D1282">
        <v>14.35</v>
      </c>
      <c r="E1282">
        <v>37.25</v>
      </c>
      <c r="F1282">
        <v>-0.28000000000000003</v>
      </c>
      <c r="G1282">
        <v>76.28</v>
      </c>
    </row>
    <row r="1283" spans="1:7" x14ac:dyDescent="0.2">
      <c r="A1283" s="6">
        <v>45323</v>
      </c>
      <c r="B1283">
        <v>0</v>
      </c>
      <c r="C1283" t="s">
        <v>67</v>
      </c>
      <c r="D1283">
        <v>13.88</v>
      </c>
      <c r="E1283">
        <v>35.380000000000003</v>
      </c>
      <c r="F1283">
        <v>-0.33</v>
      </c>
      <c r="G1283">
        <v>74.36</v>
      </c>
    </row>
    <row r="1284" spans="1:7" x14ac:dyDescent="0.2">
      <c r="A1284" s="6">
        <v>45324</v>
      </c>
      <c r="B1284">
        <v>0</v>
      </c>
      <c r="C1284" t="s">
        <v>67</v>
      </c>
      <c r="D1284">
        <v>13.85</v>
      </c>
      <c r="E1284">
        <v>34.85</v>
      </c>
      <c r="F1284">
        <v>-0.33</v>
      </c>
      <c r="G1284">
        <v>72.72</v>
      </c>
    </row>
    <row r="1285" spans="1:7" x14ac:dyDescent="0.2">
      <c r="A1285" s="6">
        <v>45327</v>
      </c>
      <c r="B1285">
        <v>0</v>
      </c>
      <c r="C1285" t="s">
        <v>67</v>
      </c>
      <c r="D1285">
        <v>13.67</v>
      </c>
      <c r="E1285">
        <v>34.43</v>
      </c>
      <c r="F1285">
        <v>-0.28999999999999998</v>
      </c>
      <c r="G1285">
        <v>73.209999999999994</v>
      </c>
    </row>
    <row r="1286" spans="1:7" x14ac:dyDescent="0.2">
      <c r="A1286" s="6">
        <v>45328</v>
      </c>
      <c r="B1286">
        <v>0</v>
      </c>
      <c r="C1286" t="s">
        <v>67</v>
      </c>
      <c r="D1286">
        <v>13.06</v>
      </c>
      <c r="E1286">
        <v>33.01</v>
      </c>
      <c r="F1286">
        <v>-0.3</v>
      </c>
      <c r="G1286">
        <v>73.83</v>
      </c>
    </row>
    <row r="1287" spans="1:7" x14ac:dyDescent="0.2">
      <c r="A1287" s="6">
        <v>45329</v>
      </c>
      <c r="B1287">
        <v>0</v>
      </c>
      <c r="C1287" t="s">
        <v>67</v>
      </c>
      <c r="D1287">
        <v>12.83</v>
      </c>
      <c r="E1287">
        <v>31.21</v>
      </c>
      <c r="F1287">
        <v>-0.32</v>
      </c>
      <c r="G1287">
        <v>74.260000000000005</v>
      </c>
    </row>
    <row r="1288" spans="1:7" x14ac:dyDescent="0.2">
      <c r="A1288" s="6">
        <v>45330</v>
      </c>
      <c r="B1288">
        <v>0</v>
      </c>
      <c r="C1288" t="s">
        <v>67</v>
      </c>
      <c r="D1288">
        <v>12.79</v>
      </c>
      <c r="E1288">
        <v>31.64</v>
      </c>
      <c r="F1288">
        <v>-0.31</v>
      </c>
      <c r="G1288">
        <v>76.67</v>
      </c>
    </row>
    <row r="1289" spans="1:7" x14ac:dyDescent="0.2">
      <c r="A1289" s="6">
        <v>45331</v>
      </c>
      <c r="B1289">
        <v>0</v>
      </c>
      <c r="C1289" t="s">
        <v>67</v>
      </c>
      <c r="D1289">
        <v>12.93</v>
      </c>
      <c r="E1289">
        <v>32.44</v>
      </c>
      <c r="F1289">
        <v>-0.31</v>
      </c>
      <c r="G1289">
        <v>77.260000000000005</v>
      </c>
    </row>
    <row r="1290" spans="1:7" x14ac:dyDescent="0.2">
      <c r="A1290" s="6">
        <v>45334</v>
      </c>
      <c r="B1290">
        <v>0</v>
      </c>
      <c r="C1290" t="s">
        <v>67</v>
      </c>
      <c r="D1290">
        <v>13.93</v>
      </c>
      <c r="E1290">
        <v>32.69</v>
      </c>
      <c r="F1290">
        <v>-0.28999999999999998</v>
      </c>
      <c r="G1290">
        <v>77.34</v>
      </c>
    </row>
    <row r="1291" spans="1:7" x14ac:dyDescent="0.2">
      <c r="A1291" s="6">
        <v>45335</v>
      </c>
      <c r="B1291">
        <v>0</v>
      </c>
      <c r="C1291" t="s">
        <v>67</v>
      </c>
      <c r="D1291">
        <v>15.85</v>
      </c>
      <c r="E1291">
        <v>32.369999999999997</v>
      </c>
      <c r="F1291">
        <v>-0.33</v>
      </c>
      <c r="G1291">
        <v>78.28</v>
      </c>
    </row>
    <row r="1292" spans="1:7" x14ac:dyDescent="0.2">
      <c r="A1292" s="6">
        <v>45336</v>
      </c>
      <c r="B1292">
        <v>0</v>
      </c>
      <c r="C1292" t="s">
        <v>67</v>
      </c>
      <c r="D1292">
        <v>14.38</v>
      </c>
      <c r="E1292">
        <v>32.76</v>
      </c>
      <c r="F1292">
        <v>-0.28999999999999998</v>
      </c>
      <c r="G1292">
        <v>77.09</v>
      </c>
    </row>
    <row r="1293" spans="1:7" x14ac:dyDescent="0.2">
      <c r="A1293" s="6">
        <v>45337</v>
      </c>
      <c r="B1293">
        <v>0</v>
      </c>
      <c r="C1293" t="s">
        <v>67</v>
      </c>
      <c r="D1293">
        <v>14.01</v>
      </c>
      <c r="E1293">
        <v>32.020000000000003</v>
      </c>
      <c r="F1293">
        <v>-0.32</v>
      </c>
      <c r="G1293">
        <v>78.47</v>
      </c>
    </row>
    <row r="1294" spans="1:7" x14ac:dyDescent="0.2">
      <c r="A1294" s="6">
        <v>45338</v>
      </c>
      <c r="B1294">
        <v>0</v>
      </c>
      <c r="C1294" t="s">
        <v>67</v>
      </c>
      <c r="D1294">
        <v>14.24</v>
      </c>
      <c r="E1294">
        <v>30.84</v>
      </c>
      <c r="F1294">
        <v>-0.34</v>
      </c>
      <c r="G1294">
        <v>79.650000000000006</v>
      </c>
    </row>
    <row r="1295" spans="1:7" x14ac:dyDescent="0.2">
      <c r="A1295" s="6">
        <v>45342</v>
      </c>
      <c r="B1295">
        <v>0</v>
      </c>
      <c r="C1295" t="s">
        <v>67</v>
      </c>
      <c r="D1295">
        <v>15.42</v>
      </c>
      <c r="E1295">
        <v>31.81</v>
      </c>
      <c r="F1295">
        <v>-0.32</v>
      </c>
      <c r="G1295">
        <v>78.72</v>
      </c>
    </row>
    <row r="1296" spans="1:7" x14ac:dyDescent="0.2">
      <c r="A1296" s="6">
        <v>45343</v>
      </c>
      <c r="B1296">
        <v>0</v>
      </c>
      <c r="C1296" t="s">
        <v>67</v>
      </c>
      <c r="D1296">
        <v>15.34</v>
      </c>
      <c r="E1296">
        <v>31.05</v>
      </c>
      <c r="F1296">
        <v>-0.32</v>
      </c>
      <c r="G1296">
        <v>78.89</v>
      </c>
    </row>
    <row r="1297" spans="1:7" x14ac:dyDescent="0.2">
      <c r="A1297" s="6">
        <v>45344</v>
      </c>
      <c r="B1297">
        <v>0</v>
      </c>
      <c r="C1297" t="s">
        <v>67</v>
      </c>
      <c r="D1297">
        <v>14.54</v>
      </c>
      <c r="E1297">
        <v>30.55</v>
      </c>
      <c r="F1297">
        <v>-0.36</v>
      </c>
      <c r="G1297">
        <v>79.64</v>
      </c>
    </row>
    <row r="1298" spans="1:7" x14ac:dyDescent="0.2">
      <c r="A1298" s="6">
        <v>45345</v>
      </c>
      <c r="B1298">
        <v>0</v>
      </c>
      <c r="C1298" t="s">
        <v>67</v>
      </c>
      <c r="D1298">
        <v>13.75</v>
      </c>
      <c r="E1298">
        <v>31.31</v>
      </c>
      <c r="F1298">
        <v>-0.41</v>
      </c>
      <c r="G1298">
        <v>77.599999999999994</v>
      </c>
    </row>
    <row r="1299" spans="1:7" x14ac:dyDescent="0.2">
      <c r="A1299" s="6">
        <v>45348</v>
      </c>
      <c r="B1299">
        <v>0</v>
      </c>
      <c r="C1299" t="s">
        <v>67</v>
      </c>
      <c r="D1299">
        <v>13.74</v>
      </c>
      <c r="E1299">
        <v>31.71</v>
      </c>
      <c r="F1299">
        <v>-0.41</v>
      </c>
      <c r="G1299">
        <v>78.53</v>
      </c>
    </row>
    <row r="1300" spans="1:7" x14ac:dyDescent="0.2">
      <c r="A1300" s="6">
        <v>45349</v>
      </c>
      <c r="B1300">
        <v>0</v>
      </c>
      <c r="C1300" t="s">
        <v>67</v>
      </c>
      <c r="D1300">
        <v>13.43</v>
      </c>
      <c r="E1300">
        <v>31.35</v>
      </c>
      <c r="F1300">
        <v>-0.39</v>
      </c>
      <c r="G1300">
        <v>79.8</v>
      </c>
    </row>
    <row r="1301" spans="1:7" x14ac:dyDescent="0.2">
      <c r="A1301" s="6">
        <v>45350</v>
      </c>
      <c r="B1301">
        <v>0</v>
      </c>
      <c r="C1301" t="s">
        <v>67</v>
      </c>
      <c r="D1301">
        <v>13.84</v>
      </c>
      <c r="E1301">
        <v>31.21</v>
      </c>
      <c r="F1301">
        <v>-0.37</v>
      </c>
      <c r="G1301">
        <v>79.44</v>
      </c>
    </row>
    <row r="1302" spans="1:7" x14ac:dyDescent="0.2">
      <c r="A1302" s="6">
        <v>45351</v>
      </c>
      <c r="B1302">
        <v>0</v>
      </c>
      <c r="C1302" t="s">
        <v>67</v>
      </c>
      <c r="D1302">
        <v>13.4</v>
      </c>
      <c r="E1302">
        <v>31.5</v>
      </c>
      <c r="F1302">
        <v>-0.39</v>
      </c>
      <c r="G1302">
        <v>79.22</v>
      </c>
    </row>
    <row r="1303" spans="1:7" x14ac:dyDescent="0.2">
      <c r="A1303" s="6">
        <v>45352</v>
      </c>
      <c r="B1303">
        <v>0</v>
      </c>
      <c r="C1303" t="s">
        <v>67</v>
      </c>
      <c r="D1303">
        <v>13.11</v>
      </c>
      <c r="E1303">
        <v>31.08</v>
      </c>
      <c r="F1303">
        <v>-0.35</v>
      </c>
      <c r="G1303">
        <v>80.900000000000006</v>
      </c>
    </row>
    <row r="1304" spans="1:7" x14ac:dyDescent="0.2">
      <c r="A1304" s="6">
        <v>45355</v>
      </c>
      <c r="B1304">
        <v>0</v>
      </c>
      <c r="C1304" t="s">
        <v>67</v>
      </c>
      <c r="D1304">
        <v>13.49</v>
      </c>
      <c r="E1304">
        <v>30.47</v>
      </c>
      <c r="F1304">
        <v>-0.39</v>
      </c>
      <c r="G1304">
        <v>79.67</v>
      </c>
    </row>
    <row r="1305" spans="1:7" x14ac:dyDescent="0.2">
      <c r="A1305" s="6">
        <v>45356</v>
      </c>
      <c r="B1305">
        <v>0</v>
      </c>
      <c r="C1305" t="s">
        <v>67</v>
      </c>
      <c r="D1305">
        <v>14.46</v>
      </c>
      <c r="E1305">
        <v>30.19</v>
      </c>
      <c r="F1305">
        <v>-0.41</v>
      </c>
      <c r="G1305">
        <v>79.11</v>
      </c>
    </row>
    <row r="1306" spans="1:7" x14ac:dyDescent="0.2">
      <c r="A1306" s="6">
        <v>45357</v>
      </c>
      <c r="B1306">
        <v>0</v>
      </c>
      <c r="C1306" t="s">
        <v>67</v>
      </c>
      <c r="D1306">
        <v>14.5</v>
      </c>
      <c r="E1306">
        <v>29.57</v>
      </c>
      <c r="F1306">
        <v>-0.44</v>
      </c>
      <c r="G1306">
        <v>80.08</v>
      </c>
    </row>
    <row r="1307" spans="1:7" x14ac:dyDescent="0.2">
      <c r="A1307" s="6">
        <v>45358</v>
      </c>
      <c r="B1307">
        <v>0</v>
      </c>
      <c r="C1307" t="s">
        <v>67</v>
      </c>
      <c r="D1307">
        <v>14.44</v>
      </c>
      <c r="E1307">
        <v>29.57</v>
      </c>
      <c r="F1307">
        <v>-0.41</v>
      </c>
      <c r="G1307">
        <v>79.81</v>
      </c>
    </row>
    <row r="1308" spans="1:7" x14ac:dyDescent="0.2">
      <c r="A1308" s="6">
        <v>45359</v>
      </c>
      <c r="B1308">
        <v>0</v>
      </c>
      <c r="C1308" t="s">
        <v>67</v>
      </c>
      <c r="D1308">
        <v>14.74</v>
      </c>
      <c r="E1308">
        <v>29.64</v>
      </c>
      <c r="F1308">
        <v>-0.39</v>
      </c>
      <c r="G1308">
        <v>78.959999999999994</v>
      </c>
    </row>
    <row r="1309" spans="1:7" x14ac:dyDescent="0.2">
      <c r="A1309" s="6">
        <v>45362</v>
      </c>
      <c r="B1309">
        <v>0</v>
      </c>
      <c r="C1309" t="s">
        <v>67</v>
      </c>
      <c r="D1309">
        <v>15.22</v>
      </c>
      <c r="E1309">
        <v>29.11</v>
      </c>
      <c r="F1309">
        <v>-0.41</v>
      </c>
      <c r="G1309">
        <v>78.87</v>
      </c>
    </row>
    <row r="1310" spans="1:7" x14ac:dyDescent="0.2">
      <c r="A1310" s="6">
        <v>45363</v>
      </c>
      <c r="B1310">
        <v>0</v>
      </c>
      <c r="C1310" t="s">
        <v>67</v>
      </c>
      <c r="D1310">
        <v>13.84</v>
      </c>
      <c r="E1310">
        <v>29.36</v>
      </c>
      <c r="F1310">
        <v>-0.42</v>
      </c>
      <c r="G1310">
        <v>78.510000000000005</v>
      </c>
    </row>
    <row r="1311" spans="1:7" x14ac:dyDescent="0.2">
      <c r="A1311" s="6">
        <v>45364</v>
      </c>
      <c r="B1311">
        <v>0</v>
      </c>
      <c r="C1311" t="s">
        <v>67</v>
      </c>
      <c r="D1311">
        <v>13.75</v>
      </c>
      <c r="E1311">
        <v>29.52</v>
      </c>
      <c r="F1311">
        <v>-0.42</v>
      </c>
      <c r="G1311">
        <v>80.67</v>
      </c>
    </row>
    <row r="1312" spans="1:7" x14ac:dyDescent="0.2">
      <c r="A1312" s="6">
        <v>45365</v>
      </c>
      <c r="B1312">
        <v>0</v>
      </c>
      <c r="C1312" t="s">
        <v>67</v>
      </c>
      <c r="D1312">
        <v>14.4</v>
      </c>
      <c r="E1312">
        <v>31.51</v>
      </c>
      <c r="F1312">
        <v>-0.39</v>
      </c>
      <c r="G1312">
        <v>82.16</v>
      </c>
    </row>
    <row r="1313" spans="1:7" x14ac:dyDescent="0.2">
      <c r="A1313" s="6">
        <v>45366</v>
      </c>
      <c r="B1313">
        <v>0</v>
      </c>
      <c r="C1313" t="s">
        <v>67</v>
      </c>
      <c r="D1313">
        <v>14.41</v>
      </c>
      <c r="E1313">
        <v>29.77</v>
      </c>
      <c r="F1313">
        <v>-0.41</v>
      </c>
      <c r="G1313">
        <v>81.94</v>
      </c>
    </row>
    <row r="1314" spans="1:7" x14ac:dyDescent="0.2">
      <c r="A1314" s="6">
        <v>45369</v>
      </c>
      <c r="B1314">
        <v>0</v>
      </c>
      <c r="C1314" t="s">
        <v>67</v>
      </c>
      <c r="D1314">
        <v>14.33</v>
      </c>
      <c r="E1314">
        <v>29.81</v>
      </c>
      <c r="F1314">
        <v>-0.39</v>
      </c>
      <c r="G1314">
        <v>83.68</v>
      </c>
    </row>
    <row r="1315" spans="1:7" x14ac:dyDescent="0.2">
      <c r="A1315" s="6">
        <v>45370</v>
      </c>
      <c r="B1315">
        <v>0</v>
      </c>
      <c r="C1315" t="s">
        <v>67</v>
      </c>
      <c r="D1315">
        <v>13.82</v>
      </c>
      <c r="E1315">
        <v>29.22</v>
      </c>
      <c r="F1315">
        <v>-0.38</v>
      </c>
      <c r="G1315">
        <v>84.39</v>
      </c>
    </row>
    <row r="1316" spans="1:7" x14ac:dyDescent="0.2">
      <c r="A1316" s="6">
        <v>45371</v>
      </c>
      <c r="B1316">
        <v>0</v>
      </c>
      <c r="C1316" t="s">
        <v>67</v>
      </c>
      <c r="D1316">
        <v>13.04</v>
      </c>
      <c r="E1316">
        <v>28.82</v>
      </c>
      <c r="F1316">
        <v>-0.32</v>
      </c>
      <c r="G1316">
        <v>82.79</v>
      </c>
    </row>
    <row r="1317" spans="1:7" x14ac:dyDescent="0.2">
      <c r="A1317" s="6">
        <v>45372</v>
      </c>
      <c r="B1317">
        <v>0</v>
      </c>
      <c r="C1317" t="s">
        <v>67</v>
      </c>
      <c r="D1317">
        <v>12.92</v>
      </c>
      <c r="E1317">
        <v>27.53</v>
      </c>
      <c r="F1317">
        <v>-0.35</v>
      </c>
      <c r="G1317">
        <v>81.99</v>
      </c>
    </row>
    <row r="1318" spans="1:7" x14ac:dyDescent="0.2">
      <c r="A1318" s="6">
        <v>45373</v>
      </c>
      <c r="B1318">
        <v>0</v>
      </c>
      <c r="C1318" t="s">
        <v>67</v>
      </c>
      <c r="D1318">
        <v>13.06</v>
      </c>
      <c r="E1318">
        <v>26.92</v>
      </c>
      <c r="F1318">
        <v>-0.37</v>
      </c>
      <c r="G1318">
        <v>81.099999999999994</v>
      </c>
    </row>
    <row r="1319" spans="1:7" x14ac:dyDescent="0.2">
      <c r="A1319" s="6">
        <v>45376</v>
      </c>
      <c r="B1319">
        <v>0</v>
      </c>
      <c r="C1319" t="s">
        <v>67</v>
      </c>
      <c r="D1319">
        <v>13.19</v>
      </c>
      <c r="E1319">
        <v>27.49</v>
      </c>
      <c r="F1319">
        <v>-0.28999999999999998</v>
      </c>
      <c r="G1319">
        <v>82.41</v>
      </c>
    </row>
    <row r="1320" spans="1:7" x14ac:dyDescent="0.2">
      <c r="A1320" s="6">
        <v>45377</v>
      </c>
      <c r="B1320">
        <v>0</v>
      </c>
      <c r="C1320" t="s">
        <v>67</v>
      </c>
      <c r="D1320">
        <v>13.24</v>
      </c>
      <c r="E1320">
        <v>27.25</v>
      </c>
      <c r="F1320">
        <v>-0.32</v>
      </c>
      <c r="G1320">
        <v>82.41</v>
      </c>
    </row>
    <row r="1321" spans="1:7" x14ac:dyDescent="0.2">
      <c r="A1321" s="6">
        <v>45378</v>
      </c>
      <c r="B1321">
        <v>0</v>
      </c>
      <c r="C1321" t="s">
        <v>67</v>
      </c>
      <c r="D1321">
        <v>12.78</v>
      </c>
      <c r="E1321">
        <v>26.6</v>
      </c>
      <c r="F1321">
        <v>-0.34</v>
      </c>
      <c r="G1321">
        <v>82.15</v>
      </c>
    </row>
    <row r="1322" spans="1:7" x14ac:dyDescent="0.2">
      <c r="A1322" s="6">
        <v>45379</v>
      </c>
      <c r="B1322">
        <v>0</v>
      </c>
      <c r="C1322" t="s">
        <v>67</v>
      </c>
      <c r="D1322">
        <v>13.01</v>
      </c>
      <c r="E1322">
        <v>26.27</v>
      </c>
      <c r="F1322">
        <v>-0.39</v>
      </c>
      <c r="G1322">
        <v>83.96</v>
      </c>
    </row>
    <row r="1323" spans="1:7" x14ac:dyDescent="0.2">
      <c r="A1323" s="6">
        <v>45383</v>
      </c>
      <c r="B1323">
        <v>0</v>
      </c>
      <c r="C1323" t="s">
        <v>67</v>
      </c>
      <c r="D1323">
        <v>13.65</v>
      </c>
      <c r="E1323">
        <v>27.65</v>
      </c>
      <c r="F1323">
        <v>-0.39</v>
      </c>
      <c r="G1323">
        <v>84.54</v>
      </c>
    </row>
    <row r="1324" spans="1:7" x14ac:dyDescent="0.2">
      <c r="A1324" s="6">
        <v>45384</v>
      </c>
      <c r="B1324">
        <v>0</v>
      </c>
      <c r="C1324" t="s">
        <v>67</v>
      </c>
      <c r="D1324">
        <v>14.61</v>
      </c>
      <c r="E1324">
        <v>29.04</v>
      </c>
      <c r="F1324">
        <v>-0.34</v>
      </c>
      <c r="G1324">
        <v>85.95</v>
      </c>
    </row>
    <row r="1325" spans="1:7" x14ac:dyDescent="0.2">
      <c r="A1325" s="6">
        <v>45385</v>
      </c>
      <c r="B1325">
        <v>0</v>
      </c>
      <c r="C1325" t="s">
        <v>67</v>
      </c>
      <c r="D1325">
        <v>14.33</v>
      </c>
      <c r="E1325">
        <v>29.08</v>
      </c>
      <c r="F1325">
        <v>-0.32</v>
      </c>
      <c r="G1325">
        <v>86.22</v>
      </c>
    </row>
    <row r="1326" spans="1:7" x14ac:dyDescent="0.2">
      <c r="A1326" s="6">
        <v>45386</v>
      </c>
      <c r="B1326">
        <v>0</v>
      </c>
      <c r="C1326" t="s">
        <v>67</v>
      </c>
      <c r="D1326">
        <v>16.350000000000001</v>
      </c>
      <c r="E1326">
        <v>32.17</v>
      </c>
      <c r="F1326">
        <v>-0.34</v>
      </c>
      <c r="G1326">
        <v>87.37</v>
      </c>
    </row>
    <row r="1327" spans="1:7" x14ac:dyDescent="0.2">
      <c r="A1327" s="6">
        <v>45387</v>
      </c>
      <c r="B1327">
        <v>0</v>
      </c>
      <c r="C1327" t="s">
        <v>67</v>
      </c>
      <c r="D1327">
        <v>16.03</v>
      </c>
      <c r="E1327">
        <v>32.36</v>
      </c>
      <c r="F1327">
        <v>-0.34</v>
      </c>
      <c r="G1327">
        <v>87.69</v>
      </c>
    </row>
    <row r="1328" spans="1:7" x14ac:dyDescent="0.2">
      <c r="A1328" s="6">
        <v>45390</v>
      </c>
      <c r="B1328">
        <v>0</v>
      </c>
      <c r="C1328" t="s">
        <v>67</v>
      </c>
      <c r="D1328">
        <v>15.19</v>
      </c>
      <c r="E1328">
        <v>30.57</v>
      </c>
      <c r="F1328">
        <v>-0.36</v>
      </c>
      <c r="G1328">
        <v>87.24</v>
      </c>
    </row>
    <row r="1329" spans="1:7" x14ac:dyDescent="0.2">
      <c r="A1329" s="6">
        <v>45391</v>
      </c>
      <c r="B1329">
        <v>0</v>
      </c>
      <c r="C1329" t="s">
        <v>67</v>
      </c>
      <c r="D1329">
        <v>14.98</v>
      </c>
      <c r="E1329">
        <v>28.96</v>
      </c>
      <c r="F1329">
        <v>-0.38</v>
      </c>
      <c r="G1329">
        <v>86.04</v>
      </c>
    </row>
    <row r="1330" spans="1:7" x14ac:dyDescent="0.2">
      <c r="A1330" s="6">
        <v>45392</v>
      </c>
      <c r="B1330">
        <v>0</v>
      </c>
      <c r="C1330" t="s">
        <v>67</v>
      </c>
      <c r="D1330">
        <v>15.8</v>
      </c>
      <c r="E1330">
        <v>30.08</v>
      </c>
      <c r="F1330">
        <v>-0.42</v>
      </c>
      <c r="G1330">
        <v>86.98</v>
      </c>
    </row>
    <row r="1331" spans="1:7" x14ac:dyDescent="0.2">
      <c r="A1331" s="6">
        <v>45393</v>
      </c>
      <c r="B1331">
        <v>0</v>
      </c>
      <c r="C1331" t="s">
        <v>67</v>
      </c>
      <c r="D1331">
        <v>14.91</v>
      </c>
      <c r="E1331">
        <v>31.27</v>
      </c>
      <c r="F1331">
        <v>-0.37</v>
      </c>
      <c r="G1331">
        <v>85.79</v>
      </c>
    </row>
    <row r="1332" spans="1:7" x14ac:dyDescent="0.2">
      <c r="A1332" s="6">
        <v>45394</v>
      </c>
      <c r="B1332">
        <v>0</v>
      </c>
      <c r="C1332" t="s">
        <v>67</v>
      </c>
      <c r="D1332">
        <v>17.309999999999999</v>
      </c>
      <c r="E1332">
        <v>32.19</v>
      </c>
      <c r="F1332">
        <v>-0.38</v>
      </c>
      <c r="G1332">
        <v>86.46</v>
      </c>
    </row>
    <row r="1333" spans="1:7" x14ac:dyDescent="0.2">
      <c r="A1333" s="6">
        <v>45397</v>
      </c>
      <c r="B1333">
        <v>0</v>
      </c>
      <c r="C1333" t="s">
        <v>67</v>
      </c>
      <c r="D1333">
        <v>19.23</v>
      </c>
      <c r="E1333">
        <v>35.590000000000003</v>
      </c>
      <c r="F1333">
        <v>-0.3</v>
      </c>
      <c r="G1333">
        <v>86.21</v>
      </c>
    </row>
    <row r="1334" spans="1:7" x14ac:dyDescent="0.2">
      <c r="A1334" s="6">
        <v>45398</v>
      </c>
      <c r="B1334">
        <v>0</v>
      </c>
      <c r="C1334" t="s">
        <v>67</v>
      </c>
      <c r="D1334">
        <v>18.399999999999999</v>
      </c>
      <c r="E1334">
        <v>33.61</v>
      </c>
      <c r="F1334">
        <v>-0.3</v>
      </c>
      <c r="G1334">
        <v>86.15</v>
      </c>
    </row>
    <row r="1335" spans="1:7" x14ac:dyDescent="0.2">
      <c r="A1335" s="6">
        <v>45399</v>
      </c>
      <c r="B1335">
        <v>0</v>
      </c>
      <c r="C1335" t="s">
        <v>67</v>
      </c>
      <c r="D1335">
        <v>18.21</v>
      </c>
      <c r="E1335">
        <v>33</v>
      </c>
      <c r="F1335">
        <v>-0.34</v>
      </c>
      <c r="G1335">
        <v>83.58</v>
      </c>
    </row>
    <row r="1336" spans="1:7" x14ac:dyDescent="0.2">
      <c r="A1336" s="6">
        <v>45400</v>
      </c>
      <c r="B1336">
        <v>0</v>
      </c>
      <c r="C1336" t="s">
        <v>67</v>
      </c>
      <c r="D1336">
        <v>18</v>
      </c>
      <c r="E1336">
        <v>31.4</v>
      </c>
      <c r="F1336">
        <v>-0.34</v>
      </c>
      <c r="G1336">
        <v>83.5</v>
      </c>
    </row>
    <row r="1337" spans="1:7" x14ac:dyDescent="0.2">
      <c r="A1337" s="6">
        <v>45401</v>
      </c>
      <c r="B1337">
        <v>0</v>
      </c>
      <c r="C1337" t="s">
        <v>67</v>
      </c>
      <c r="D1337">
        <v>18.71</v>
      </c>
      <c r="E1337">
        <v>31.86</v>
      </c>
      <c r="F1337">
        <v>-0.35</v>
      </c>
      <c r="G1337">
        <v>83.79</v>
      </c>
    </row>
    <row r="1338" spans="1:7" x14ac:dyDescent="0.2">
      <c r="A1338" s="6">
        <v>45404</v>
      </c>
      <c r="B1338">
        <v>0</v>
      </c>
      <c r="C1338" t="s">
        <v>67</v>
      </c>
      <c r="D1338">
        <v>16.940000000000001</v>
      </c>
      <c r="E1338">
        <v>29.7</v>
      </c>
      <c r="F1338">
        <v>-0.35</v>
      </c>
      <c r="G1338">
        <v>83.82</v>
      </c>
    </row>
    <row r="1339" spans="1:7" x14ac:dyDescent="0.2">
      <c r="A1339" s="6">
        <v>45405</v>
      </c>
      <c r="B1339">
        <v>0</v>
      </c>
      <c r="C1339" t="s">
        <v>67</v>
      </c>
      <c r="D1339">
        <v>15.69</v>
      </c>
      <c r="E1339">
        <v>28.86</v>
      </c>
      <c r="F1339">
        <v>-0.25</v>
      </c>
      <c r="G1339">
        <v>84.17</v>
      </c>
    </row>
    <row r="1340" spans="1:7" x14ac:dyDescent="0.2">
      <c r="A1340" s="6">
        <v>45406</v>
      </c>
      <c r="B1340">
        <v>0</v>
      </c>
      <c r="C1340" t="s">
        <v>67</v>
      </c>
      <c r="D1340">
        <v>15.97</v>
      </c>
      <c r="E1340">
        <v>29.04</v>
      </c>
      <c r="F1340">
        <v>-0.24</v>
      </c>
      <c r="G1340">
        <v>84.09</v>
      </c>
    </row>
    <row r="1341" spans="1:7" x14ac:dyDescent="0.2">
      <c r="A1341" s="6">
        <v>45407</v>
      </c>
      <c r="B1341">
        <v>0</v>
      </c>
      <c r="C1341" t="s">
        <v>67</v>
      </c>
      <c r="D1341">
        <v>15.37</v>
      </c>
      <c r="E1341">
        <v>28.34</v>
      </c>
      <c r="F1341">
        <v>-0.26</v>
      </c>
      <c r="G1341">
        <v>84.92</v>
      </c>
    </row>
    <row r="1342" spans="1:7" x14ac:dyDescent="0.2">
      <c r="A1342" s="6">
        <v>45408</v>
      </c>
      <c r="B1342">
        <v>0</v>
      </c>
      <c r="C1342" t="s">
        <v>67</v>
      </c>
      <c r="D1342">
        <v>15.03</v>
      </c>
      <c r="E1342">
        <v>27.81</v>
      </c>
      <c r="F1342">
        <v>-0.28999999999999998</v>
      </c>
      <c r="G1342">
        <v>85.38</v>
      </c>
    </row>
    <row r="1343" spans="1:7" x14ac:dyDescent="0.2">
      <c r="A1343" s="6">
        <v>45411</v>
      </c>
      <c r="B1343">
        <v>0</v>
      </c>
      <c r="C1343" t="s">
        <v>67</v>
      </c>
      <c r="D1343">
        <v>14.67</v>
      </c>
      <c r="E1343">
        <v>27.84</v>
      </c>
      <c r="F1343">
        <v>-0.34</v>
      </c>
      <c r="G1343">
        <v>84.26</v>
      </c>
    </row>
    <row r="1344" spans="1:7" x14ac:dyDescent="0.2">
      <c r="A1344" s="6">
        <v>45412</v>
      </c>
      <c r="B1344">
        <v>0</v>
      </c>
      <c r="C1344" t="s">
        <v>67</v>
      </c>
      <c r="D1344">
        <v>15.65</v>
      </c>
      <c r="E1344">
        <v>27.87</v>
      </c>
      <c r="F1344">
        <v>-0.35</v>
      </c>
      <c r="G1344">
        <v>83.49</v>
      </c>
    </row>
    <row r="1345" spans="1:7" x14ac:dyDescent="0.2">
      <c r="A1345" s="6">
        <v>45413</v>
      </c>
      <c r="B1345">
        <v>0</v>
      </c>
      <c r="C1345" t="s">
        <v>67</v>
      </c>
      <c r="D1345">
        <v>15.39</v>
      </c>
      <c r="E1345">
        <v>28.7</v>
      </c>
      <c r="F1345">
        <v>-0.33</v>
      </c>
      <c r="G1345">
        <v>80.7</v>
      </c>
    </row>
    <row r="1346" spans="1:7" x14ac:dyDescent="0.2">
      <c r="A1346" s="6">
        <v>45414</v>
      </c>
      <c r="B1346">
        <v>0</v>
      </c>
      <c r="C1346" t="s">
        <v>67</v>
      </c>
      <c r="D1346">
        <v>14.68</v>
      </c>
      <c r="E1346">
        <v>27.65</v>
      </c>
      <c r="F1346">
        <v>-0.28999999999999998</v>
      </c>
      <c r="G1346">
        <v>80.59</v>
      </c>
    </row>
    <row r="1347" spans="1:7" x14ac:dyDescent="0.2">
      <c r="A1347" s="6">
        <v>45415</v>
      </c>
      <c r="B1347">
        <v>0</v>
      </c>
      <c r="C1347" t="s">
        <v>67</v>
      </c>
      <c r="D1347">
        <v>13.49</v>
      </c>
      <c r="E1347">
        <v>28.09</v>
      </c>
      <c r="F1347">
        <v>-0.31</v>
      </c>
      <c r="G1347">
        <v>79.650000000000006</v>
      </c>
    </row>
    <row r="1348" spans="1:7" x14ac:dyDescent="0.2">
      <c r="A1348" s="6">
        <v>45418</v>
      </c>
      <c r="B1348">
        <v>0</v>
      </c>
      <c r="C1348" t="s">
        <v>67</v>
      </c>
      <c r="D1348">
        <v>13.49</v>
      </c>
      <c r="E1348">
        <v>28.58</v>
      </c>
      <c r="F1348">
        <v>-0.33</v>
      </c>
      <c r="G1348">
        <v>80.099999999999994</v>
      </c>
    </row>
    <row r="1349" spans="1:7" x14ac:dyDescent="0.2">
      <c r="A1349" s="6">
        <v>45419</v>
      </c>
      <c r="B1349">
        <v>0</v>
      </c>
      <c r="C1349" t="s">
        <v>67</v>
      </c>
      <c r="D1349">
        <v>13.23</v>
      </c>
      <c r="E1349">
        <v>27.83</v>
      </c>
      <c r="F1349">
        <v>-0.35</v>
      </c>
      <c r="G1349">
        <v>79.97</v>
      </c>
    </row>
    <row r="1350" spans="1:7" x14ac:dyDescent="0.2">
      <c r="A1350" s="6">
        <v>45420</v>
      </c>
      <c r="B1350">
        <v>0</v>
      </c>
      <c r="C1350" t="s">
        <v>67</v>
      </c>
      <c r="D1350">
        <v>13</v>
      </c>
      <c r="E1350">
        <v>27.91</v>
      </c>
      <c r="F1350">
        <v>-0.36</v>
      </c>
      <c r="G1350">
        <v>80.569999999999993</v>
      </c>
    </row>
    <row r="1351" spans="1:7" x14ac:dyDescent="0.2">
      <c r="A1351" s="6">
        <v>45421</v>
      </c>
      <c r="B1351">
        <v>0</v>
      </c>
      <c r="C1351" t="s">
        <v>67</v>
      </c>
      <c r="D1351">
        <v>12.69</v>
      </c>
      <c r="E1351">
        <v>27.95</v>
      </c>
      <c r="F1351">
        <v>-0.35</v>
      </c>
      <c r="G1351">
        <v>80.86</v>
      </c>
    </row>
    <row r="1352" spans="1:7" x14ac:dyDescent="0.2">
      <c r="A1352" s="6">
        <v>45422</v>
      </c>
      <c r="B1352">
        <v>0</v>
      </c>
      <c r="C1352" t="s">
        <v>67</v>
      </c>
      <c r="D1352">
        <v>12.55</v>
      </c>
      <c r="E1352">
        <v>27.88</v>
      </c>
      <c r="F1352">
        <v>-0.37</v>
      </c>
      <c r="G1352">
        <v>79.81</v>
      </c>
    </row>
    <row r="1353" spans="1:7" x14ac:dyDescent="0.2">
      <c r="A1353" s="6">
        <v>45425</v>
      </c>
      <c r="B1353">
        <v>0</v>
      </c>
      <c r="C1353" t="s">
        <v>67</v>
      </c>
      <c r="D1353">
        <v>13.6</v>
      </c>
      <c r="E1353">
        <v>28.04</v>
      </c>
      <c r="F1353">
        <v>-0.37</v>
      </c>
      <c r="G1353">
        <v>80.709999999999994</v>
      </c>
    </row>
    <row r="1354" spans="1:7" x14ac:dyDescent="0.2">
      <c r="A1354" s="6">
        <v>45426</v>
      </c>
      <c r="B1354">
        <v>0</v>
      </c>
      <c r="C1354" t="s">
        <v>67</v>
      </c>
      <c r="D1354">
        <v>13.42</v>
      </c>
      <c r="E1354">
        <v>28.01</v>
      </c>
      <c r="F1354">
        <v>-0.36</v>
      </c>
      <c r="G1354">
        <v>79.62</v>
      </c>
    </row>
    <row r="1355" spans="1:7" x14ac:dyDescent="0.2">
      <c r="A1355" s="6">
        <v>45427</v>
      </c>
      <c r="B1355">
        <v>0</v>
      </c>
      <c r="C1355" t="s">
        <v>67</v>
      </c>
      <c r="D1355">
        <v>12.45</v>
      </c>
      <c r="E1355">
        <v>28.07</v>
      </c>
      <c r="F1355">
        <v>-0.37</v>
      </c>
      <c r="G1355">
        <v>80.23</v>
      </c>
    </row>
    <row r="1356" spans="1:7" x14ac:dyDescent="0.2">
      <c r="A1356" s="6">
        <v>45428</v>
      </c>
      <c r="B1356">
        <v>0</v>
      </c>
      <c r="C1356" t="s">
        <v>67</v>
      </c>
      <c r="D1356">
        <v>12.42</v>
      </c>
      <c r="E1356">
        <v>27.08</v>
      </c>
      <c r="F1356">
        <v>-0.4</v>
      </c>
      <c r="G1356">
        <v>80.849999999999994</v>
      </c>
    </row>
    <row r="1357" spans="1:7" x14ac:dyDescent="0.2">
      <c r="A1357" s="6">
        <v>45429</v>
      </c>
      <c r="B1357">
        <v>0</v>
      </c>
      <c r="C1357" t="s">
        <v>67</v>
      </c>
      <c r="D1357">
        <v>11.99</v>
      </c>
      <c r="E1357">
        <v>28.06</v>
      </c>
      <c r="F1357">
        <v>-0.41</v>
      </c>
      <c r="G1357">
        <v>81.66</v>
      </c>
    </row>
    <row r="1358" spans="1:7" x14ac:dyDescent="0.2">
      <c r="A1358" s="6">
        <v>45432</v>
      </c>
      <c r="B1358">
        <v>0</v>
      </c>
      <c r="C1358" t="s">
        <v>67</v>
      </c>
      <c r="D1358">
        <v>12.15</v>
      </c>
      <c r="E1358">
        <v>27.89</v>
      </c>
      <c r="F1358">
        <v>-0.38</v>
      </c>
      <c r="G1358">
        <v>81.39</v>
      </c>
    </row>
    <row r="1359" spans="1:7" x14ac:dyDescent="0.2">
      <c r="A1359" s="6">
        <v>45433</v>
      </c>
      <c r="B1359">
        <v>0</v>
      </c>
      <c r="C1359" t="s">
        <v>67</v>
      </c>
      <c r="D1359">
        <v>11.86</v>
      </c>
      <c r="E1359">
        <v>27.38</v>
      </c>
      <c r="F1359">
        <v>-0.41</v>
      </c>
      <c r="G1359">
        <v>80.66</v>
      </c>
    </row>
    <row r="1360" spans="1:7" x14ac:dyDescent="0.2">
      <c r="A1360" s="6">
        <v>45434</v>
      </c>
      <c r="B1360">
        <v>0</v>
      </c>
      <c r="C1360" t="s">
        <v>67</v>
      </c>
      <c r="D1360">
        <v>12.29</v>
      </c>
      <c r="E1360">
        <v>27.71</v>
      </c>
      <c r="F1360">
        <v>-0.43</v>
      </c>
      <c r="G1360">
        <v>79.150000000000006</v>
      </c>
    </row>
    <row r="1361" spans="1:7" x14ac:dyDescent="0.2">
      <c r="A1361" s="6">
        <v>45435</v>
      </c>
      <c r="B1361">
        <v>0</v>
      </c>
      <c r="C1361" t="s">
        <v>67</v>
      </c>
      <c r="D1361">
        <v>12.77</v>
      </c>
      <c r="E1361">
        <v>28.66</v>
      </c>
      <c r="F1361">
        <v>-0.44</v>
      </c>
      <c r="G1361">
        <v>77.47</v>
      </c>
    </row>
    <row r="1362" spans="1:7" x14ac:dyDescent="0.2">
      <c r="A1362" s="6">
        <v>45436</v>
      </c>
      <c r="B1362">
        <v>0</v>
      </c>
      <c r="C1362" t="s">
        <v>67</v>
      </c>
      <c r="D1362">
        <v>11.93</v>
      </c>
      <c r="E1362">
        <v>27.56</v>
      </c>
      <c r="F1362">
        <v>-0.47</v>
      </c>
      <c r="G1362">
        <v>78.48</v>
      </c>
    </row>
    <row r="1363" spans="1:7" x14ac:dyDescent="0.2">
      <c r="A1363" s="6">
        <v>45440</v>
      </c>
      <c r="B1363">
        <v>0</v>
      </c>
      <c r="C1363" t="s">
        <v>67</v>
      </c>
      <c r="D1363">
        <v>12.92</v>
      </c>
      <c r="E1363">
        <v>27.53</v>
      </c>
      <c r="F1363">
        <v>-0.4</v>
      </c>
      <c r="G1363">
        <v>80.900000000000006</v>
      </c>
    </row>
    <row r="1364" spans="1:7" x14ac:dyDescent="0.2">
      <c r="A1364" s="6">
        <v>45441</v>
      </c>
      <c r="B1364">
        <v>0</v>
      </c>
      <c r="C1364" t="s">
        <v>67</v>
      </c>
      <c r="D1364">
        <v>14.28</v>
      </c>
      <c r="E1364">
        <v>26.77</v>
      </c>
      <c r="F1364">
        <v>-0.35</v>
      </c>
      <c r="G1364">
        <v>80.239999999999995</v>
      </c>
    </row>
    <row r="1365" spans="1:7" x14ac:dyDescent="0.2">
      <c r="A1365" s="6">
        <v>45442</v>
      </c>
      <c r="B1365">
        <v>0</v>
      </c>
      <c r="C1365" t="s">
        <v>67</v>
      </c>
      <c r="D1365">
        <v>14.47</v>
      </c>
      <c r="E1365">
        <v>29.24</v>
      </c>
      <c r="F1365">
        <v>-0.37</v>
      </c>
      <c r="G1365">
        <v>78.959999999999994</v>
      </c>
    </row>
    <row r="1366" spans="1:7" x14ac:dyDescent="0.2">
      <c r="A1366" s="6">
        <v>45443</v>
      </c>
      <c r="B1366">
        <v>0</v>
      </c>
      <c r="C1366" t="s">
        <v>67</v>
      </c>
      <c r="D1366">
        <v>12.92</v>
      </c>
      <c r="E1366">
        <v>30.34</v>
      </c>
      <c r="F1366">
        <v>-0.38</v>
      </c>
      <c r="G1366">
        <v>77.97</v>
      </c>
    </row>
    <row r="1367" spans="1:7" x14ac:dyDescent="0.2">
      <c r="A1367" s="6">
        <v>45446</v>
      </c>
      <c r="B1367">
        <v>0</v>
      </c>
      <c r="C1367" t="s">
        <v>67</v>
      </c>
      <c r="D1367">
        <v>13.11</v>
      </c>
      <c r="E1367">
        <v>30.84</v>
      </c>
      <c r="F1367">
        <v>-0.41</v>
      </c>
      <c r="G1367">
        <v>75.260000000000005</v>
      </c>
    </row>
    <row r="1368" spans="1:7" x14ac:dyDescent="0.2">
      <c r="A1368" s="6">
        <v>45447</v>
      </c>
      <c r="B1368">
        <v>0</v>
      </c>
      <c r="C1368" t="s">
        <v>67</v>
      </c>
      <c r="D1368">
        <v>13.16</v>
      </c>
      <c r="E1368">
        <v>30.59</v>
      </c>
      <c r="F1368">
        <v>-0.44</v>
      </c>
      <c r="G1368">
        <v>74.27</v>
      </c>
    </row>
    <row r="1369" spans="1:7" x14ac:dyDescent="0.2">
      <c r="A1369" s="6">
        <v>45448</v>
      </c>
      <c r="B1369">
        <v>0</v>
      </c>
      <c r="C1369" t="s">
        <v>67</v>
      </c>
      <c r="D1369">
        <v>12.63</v>
      </c>
      <c r="E1369">
        <v>29.18</v>
      </c>
      <c r="F1369">
        <v>-0.43</v>
      </c>
      <c r="G1369">
        <v>75.08</v>
      </c>
    </row>
    <row r="1370" spans="1:7" x14ac:dyDescent="0.2">
      <c r="A1370" s="6">
        <v>45449</v>
      </c>
      <c r="B1370">
        <v>0</v>
      </c>
      <c r="C1370" t="s">
        <v>67</v>
      </c>
      <c r="D1370">
        <v>12.58</v>
      </c>
      <c r="E1370">
        <v>27.71</v>
      </c>
      <c r="F1370">
        <v>-0.44</v>
      </c>
      <c r="G1370">
        <v>76.52</v>
      </c>
    </row>
    <row r="1371" spans="1:7" x14ac:dyDescent="0.2">
      <c r="A1371" s="6">
        <v>45450</v>
      </c>
      <c r="B1371">
        <v>0</v>
      </c>
      <c r="C1371" t="s">
        <v>67</v>
      </c>
      <c r="D1371">
        <v>12.22</v>
      </c>
      <c r="E1371">
        <v>26.42</v>
      </c>
      <c r="F1371">
        <v>-0.44</v>
      </c>
      <c r="G1371">
        <v>76.53</v>
      </c>
    </row>
    <row r="1372" spans="1:7" x14ac:dyDescent="0.2">
      <c r="A1372" s="6">
        <v>45453</v>
      </c>
      <c r="B1372">
        <v>0</v>
      </c>
      <c r="C1372" t="s">
        <v>67</v>
      </c>
      <c r="D1372">
        <v>12.74</v>
      </c>
      <c r="E1372">
        <v>25.69</v>
      </c>
      <c r="F1372">
        <v>-0.4</v>
      </c>
      <c r="G1372">
        <v>78.75</v>
      </c>
    </row>
    <row r="1373" spans="1:7" x14ac:dyDescent="0.2">
      <c r="A1373" s="6">
        <v>45454</v>
      </c>
      <c r="B1373">
        <v>0</v>
      </c>
      <c r="C1373" t="s">
        <v>67</v>
      </c>
      <c r="D1373">
        <v>12.85</v>
      </c>
      <c r="E1373">
        <v>25.54</v>
      </c>
      <c r="F1373">
        <v>-0.42</v>
      </c>
      <c r="G1373">
        <v>78.88</v>
      </c>
    </row>
    <row r="1374" spans="1:7" x14ac:dyDescent="0.2">
      <c r="A1374" s="6">
        <v>45455</v>
      </c>
      <c r="B1374">
        <v>0</v>
      </c>
      <c r="C1374" t="s">
        <v>67</v>
      </c>
      <c r="D1374">
        <v>12.04</v>
      </c>
      <c r="E1374">
        <v>24.8</v>
      </c>
      <c r="F1374">
        <v>-0.44</v>
      </c>
      <c r="G1374">
        <v>79.56</v>
      </c>
    </row>
    <row r="1375" spans="1:7" x14ac:dyDescent="0.2">
      <c r="A1375" s="6">
        <v>45456</v>
      </c>
      <c r="B1375">
        <v>0</v>
      </c>
      <c r="C1375" t="s">
        <v>67</v>
      </c>
      <c r="D1375">
        <v>11.94</v>
      </c>
      <c r="E1375">
        <v>24.45</v>
      </c>
      <c r="F1375">
        <v>-0.44</v>
      </c>
      <c r="G1375">
        <v>79.61</v>
      </c>
    </row>
    <row r="1376" spans="1:7" x14ac:dyDescent="0.2">
      <c r="A1376" s="6">
        <v>45457</v>
      </c>
      <c r="B1376">
        <v>0</v>
      </c>
      <c r="C1376" t="s">
        <v>67</v>
      </c>
      <c r="D1376">
        <v>12.66</v>
      </c>
      <c r="E1376">
        <v>24.71</v>
      </c>
      <c r="F1376">
        <v>-0.47</v>
      </c>
      <c r="G1376">
        <v>79.41</v>
      </c>
    </row>
    <row r="1377" spans="1:7" x14ac:dyDescent="0.2">
      <c r="A1377" s="6">
        <v>45460</v>
      </c>
      <c r="B1377">
        <v>0</v>
      </c>
      <c r="C1377" t="s">
        <v>67</v>
      </c>
      <c r="D1377">
        <v>12.75</v>
      </c>
      <c r="E1377">
        <v>24.17</v>
      </c>
      <c r="F1377">
        <v>-0.47</v>
      </c>
      <c r="G1377">
        <v>81.33</v>
      </c>
    </row>
    <row r="1378" spans="1:7" x14ac:dyDescent="0.2">
      <c r="A1378" s="6">
        <v>45461</v>
      </c>
      <c r="B1378">
        <v>0</v>
      </c>
      <c r="C1378" t="s">
        <v>67</v>
      </c>
      <c r="D1378">
        <v>12.3</v>
      </c>
      <c r="E1378">
        <v>23.73</v>
      </c>
      <c r="F1378">
        <v>-0.47</v>
      </c>
      <c r="G1378">
        <v>82.67</v>
      </c>
    </row>
    <row r="1379" spans="1:7" x14ac:dyDescent="0.2">
      <c r="A1379" s="6">
        <v>45463</v>
      </c>
      <c r="B1379">
        <v>0</v>
      </c>
      <c r="C1379" t="s">
        <v>67</v>
      </c>
      <c r="D1379">
        <v>13.28</v>
      </c>
      <c r="E1379">
        <v>24.23</v>
      </c>
      <c r="F1379">
        <v>-0.45</v>
      </c>
      <c r="G1379">
        <v>83.34</v>
      </c>
    </row>
    <row r="1380" spans="1:7" x14ac:dyDescent="0.2">
      <c r="A1380" s="6">
        <v>45464</v>
      </c>
      <c r="B1380">
        <v>0</v>
      </c>
      <c r="C1380" t="s">
        <v>67</v>
      </c>
      <c r="D1380">
        <v>13.2</v>
      </c>
      <c r="E1380">
        <v>24.74</v>
      </c>
      <c r="F1380">
        <v>-0.45</v>
      </c>
      <c r="G1380">
        <v>81.709999999999994</v>
      </c>
    </row>
    <row r="1381" spans="1:7" x14ac:dyDescent="0.2">
      <c r="A1381" s="6">
        <v>45467</v>
      </c>
      <c r="B1381">
        <v>0</v>
      </c>
      <c r="C1381" t="s">
        <v>67</v>
      </c>
      <c r="D1381">
        <v>13.33</v>
      </c>
      <c r="E1381">
        <v>25.42</v>
      </c>
      <c r="F1381">
        <v>-0.46</v>
      </c>
      <c r="G1381">
        <v>82.63</v>
      </c>
    </row>
    <row r="1382" spans="1:7" x14ac:dyDescent="0.2">
      <c r="A1382" s="6">
        <v>45468</v>
      </c>
      <c r="B1382">
        <v>0</v>
      </c>
      <c r="C1382" t="s">
        <v>67</v>
      </c>
      <c r="D1382">
        <v>12.84</v>
      </c>
      <c r="E1382">
        <v>25.75</v>
      </c>
      <c r="F1382">
        <v>-0.42</v>
      </c>
      <c r="G1382">
        <v>81.97</v>
      </c>
    </row>
    <row r="1383" spans="1:7" x14ac:dyDescent="0.2">
      <c r="A1383" s="6">
        <v>45469</v>
      </c>
      <c r="B1383">
        <v>0</v>
      </c>
      <c r="C1383" t="s">
        <v>67</v>
      </c>
      <c r="D1383">
        <v>12.55</v>
      </c>
      <c r="E1383">
        <v>26.24</v>
      </c>
      <c r="F1383">
        <v>-0.39</v>
      </c>
      <c r="G1383">
        <v>82.19</v>
      </c>
    </row>
    <row r="1384" spans="1:7" x14ac:dyDescent="0.2">
      <c r="A1384" s="6">
        <v>45470</v>
      </c>
      <c r="B1384">
        <v>0</v>
      </c>
      <c r="C1384" t="s">
        <v>67</v>
      </c>
      <c r="D1384">
        <v>12.24</v>
      </c>
      <c r="E1384">
        <v>26.28</v>
      </c>
      <c r="F1384">
        <v>-0.41</v>
      </c>
      <c r="G1384">
        <v>83.04</v>
      </c>
    </row>
    <row r="1385" spans="1:7" x14ac:dyDescent="0.2">
      <c r="A1385" s="6">
        <v>45471</v>
      </c>
      <c r="B1385">
        <v>0</v>
      </c>
      <c r="C1385" t="s">
        <v>67</v>
      </c>
      <c r="D1385">
        <v>12.44</v>
      </c>
      <c r="E1385">
        <v>26.54</v>
      </c>
      <c r="F1385">
        <v>-0.35</v>
      </c>
      <c r="G1385">
        <v>82.83</v>
      </c>
    </row>
    <row r="1386" spans="1:7" x14ac:dyDescent="0.2">
      <c r="A1386" s="6">
        <v>45474</v>
      </c>
      <c r="B1386">
        <v>0</v>
      </c>
      <c r="C1386" t="s">
        <v>67</v>
      </c>
      <c r="D1386">
        <v>12.22</v>
      </c>
      <c r="E1386">
        <v>27.29</v>
      </c>
      <c r="F1386">
        <v>-0.28999999999999998</v>
      </c>
      <c r="G1386">
        <v>84.7</v>
      </c>
    </row>
    <row r="1387" spans="1:7" x14ac:dyDescent="0.2">
      <c r="A1387" s="6">
        <v>45475</v>
      </c>
      <c r="B1387">
        <v>0</v>
      </c>
      <c r="C1387" t="s">
        <v>67</v>
      </c>
      <c r="D1387">
        <v>12.03</v>
      </c>
      <c r="E1387">
        <v>25.82</v>
      </c>
      <c r="F1387">
        <v>-0.31</v>
      </c>
      <c r="G1387">
        <v>84.09</v>
      </c>
    </row>
    <row r="1388" spans="1:7" x14ac:dyDescent="0.2">
      <c r="A1388" s="6">
        <v>45476</v>
      </c>
      <c r="B1388">
        <v>0</v>
      </c>
      <c r="C1388" t="s">
        <v>67</v>
      </c>
      <c r="D1388">
        <v>12.09</v>
      </c>
      <c r="E1388">
        <v>24.62</v>
      </c>
      <c r="F1388">
        <v>-0.35</v>
      </c>
      <c r="G1388">
        <v>85.19</v>
      </c>
    </row>
    <row r="1389" spans="1:7" x14ac:dyDescent="0.2">
      <c r="A1389" s="6">
        <v>45478</v>
      </c>
      <c r="B1389">
        <v>0</v>
      </c>
      <c r="C1389" t="s">
        <v>67</v>
      </c>
      <c r="D1389">
        <v>12.48</v>
      </c>
      <c r="E1389">
        <v>23.78</v>
      </c>
      <c r="F1389">
        <v>-0.32</v>
      </c>
      <c r="G1389">
        <v>84.44</v>
      </c>
    </row>
    <row r="1390" spans="1:7" x14ac:dyDescent="0.2">
      <c r="A1390" s="6">
        <v>45481</v>
      </c>
      <c r="B1390">
        <v>0</v>
      </c>
      <c r="C1390" t="s">
        <v>67</v>
      </c>
      <c r="D1390">
        <v>12.37</v>
      </c>
      <c r="E1390">
        <v>23.81</v>
      </c>
      <c r="F1390">
        <v>-0.34</v>
      </c>
      <c r="G1390">
        <v>83.63</v>
      </c>
    </row>
    <row r="1391" spans="1:7" x14ac:dyDescent="0.2">
      <c r="A1391" s="6">
        <v>45482</v>
      </c>
      <c r="B1391">
        <v>0</v>
      </c>
      <c r="C1391" t="s">
        <v>67</v>
      </c>
      <c r="D1391">
        <v>12.51</v>
      </c>
      <c r="E1391">
        <v>24.19</v>
      </c>
      <c r="F1391">
        <v>-0.32</v>
      </c>
      <c r="G1391">
        <v>82.78</v>
      </c>
    </row>
    <row r="1392" spans="1:7" x14ac:dyDescent="0.2">
      <c r="A1392" s="6">
        <v>45483</v>
      </c>
      <c r="B1392">
        <v>0</v>
      </c>
      <c r="C1392" t="s">
        <v>67</v>
      </c>
      <c r="D1392">
        <v>12.85</v>
      </c>
      <c r="E1392">
        <v>24.01</v>
      </c>
      <c r="F1392">
        <v>-0.34</v>
      </c>
      <c r="G1392">
        <v>83.39</v>
      </c>
    </row>
    <row r="1393" spans="1:7" x14ac:dyDescent="0.2">
      <c r="A1393" s="6">
        <v>45484</v>
      </c>
      <c r="B1393">
        <v>0</v>
      </c>
      <c r="C1393" t="s">
        <v>67</v>
      </c>
      <c r="D1393">
        <v>12.92</v>
      </c>
      <c r="E1393">
        <v>24.01</v>
      </c>
      <c r="F1393">
        <v>-0.3</v>
      </c>
      <c r="G1393">
        <v>83.92</v>
      </c>
    </row>
    <row r="1394" spans="1:7" x14ac:dyDescent="0.2">
      <c r="A1394" s="6">
        <v>45485</v>
      </c>
      <c r="B1394">
        <v>0</v>
      </c>
      <c r="C1394" t="s">
        <v>67</v>
      </c>
      <c r="D1394">
        <v>12.46</v>
      </c>
      <c r="E1394">
        <v>24.12</v>
      </c>
      <c r="F1394">
        <v>-0.27</v>
      </c>
      <c r="G1394">
        <v>83.49</v>
      </c>
    </row>
    <row r="1395" spans="1:7" x14ac:dyDescent="0.2">
      <c r="A1395" s="6">
        <v>45488</v>
      </c>
      <c r="B1395">
        <v>0</v>
      </c>
      <c r="C1395" t="s">
        <v>67</v>
      </c>
      <c r="D1395">
        <v>13.12</v>
      </c>
      <c r="E1395">
        <v>23.83</v>
      </c>
      <c r="F1395">
        <v>-0.21</v>
      </c>
      <c r="G1395">
        <v>83.22</v>
      </c>
    </row>
    <row r="1396" spans="1:7" x14ac:dyDescent="0.2">
      <c r="A1396" s="6">
        <v>45489</v>
      </c>
      <c r="B1396">
        <v>0</v>
      </c>
      <c r="C1396" t="s">
        <v>67</v>
      </c>
      <c r="D1396">
        <v>13.19</v>
      </c>
      <c r="E1396">
        <v>24.41</v>
      </c>
      <c r="F1396">
        <v>-0.26</v>
      </c>
      <c r="G1396">
        <v>81.92</v>
      </c>
    </row>
    <row r="1397" spans="1:7" x14ac:dyDescent="0.2">
      <c r="A1397" s="6">
        <v>45490</v>
      </c>
      <c r="B1397">
        <v>0</v>
      </c>
      <c r="C1397" t="s">
        <v>67</v>
      </c>
      <c r="D1397">
        <v>14.48</v>
      </c>
      <c r="E1397">
        <v>25.28</v>
      </c>
      <c r="F1397">
        <v>-0.26</v>
      </c>
      <c r="G1397">
        <v>84.16</v>
      </c>
    </row>
    <row r="1398" spans="1:7" x14ac:dyDescent="0.2">
      <c r="A1398" s="6">
        <v>45491</v>
      </c>
      <c r="B1398">
        <v>0</v>
      </c>
      <c r="C1398" t="s">
        <v>67</v>
      </c>
      <c r="D1398">
        <v>15.93</v>
      </c>
      <c r="E1398">
        <v>25.68</v>
      </c>
      <c r="F1398">
        <v>-0.26</v>
      </c>
      <c r="G1398">
        <v>84.17</v>
      </c>
    </row>
    <row r="1399" spans="1:7" x14ac:dyDescent="0.2">
      <c r="A1399" s="6">
        <v>45492</v>
      </c>
      <c r="B1399">
        <v>0</v>
      </c>
      <c r="C1399" t="s">
        <v>67</v>
      </c>
      <c r="D1399">
        <v>16.52</v>
      </c>
      <c r="E1399">
        <v>26.83</v>
      </c>
      <c r="F1399">
        <v>-0.24</v>
      </c>
      <c r="G1399">
        <v>81.430000000000007</v>
      </c>
    </row>
    <row r="1400" spans="1:7" x14ac:dyDescent="0.2">
      <c r="A1400" s="6">
        <v>45495</v>
      </c>
      <c r="B1400">
        <v>0</v>
      </c>
      <c r="C1400" t="s">
        <v>67</v>
      </c>
      <c r="D1400">
        <v>14.91</v>
      </c>
      <c r="E1400">
        <v>26.83</v>
      </c>
      <c r="F1400">
        <v>-0.24</v>
      </c>
      <c r="G1400">
        <v>81.25</v>
      </c>
    </row>
    <row r="1401" spans="1:7" x14ac:dyDescent="0.2">
      <c r="A1401" s="6">
        <v>45496</v>
      </c>
      <c r="B1401">
        <v>0</v>
      </c>
      <c r="C1401" t="s">
        <v>67</v>
      </c>
      <c r="D1401">
        <v>14.72</v>
      </c>
      <c r="E1401">
        <v>26.74</v>
      </c>
      <c r="F1401">
        <v>-0.15</v>
      </c>
      <c r="G1401">
        <v>78.239999999999995</v>
      </c>
    </row>
    <row r="1402" spans="1:7" x14ac:dyDescent="0.2">
      <c r="A1402" s="6">
        <v>45497</v>
      </c>
      <c r="B1402">
        <v>0</v>
      </c>
      <c r="C1402" t="s">
        <v>67</v>
      </c>
      <c r="D1402">
        <v>18.04</v>
      </c>
      <c r="E1402">
        <v>26.85</v>
      </c>
      <c r="F1402">
        <v>-0.09</v>
      </c>
      <c r="G1402">
        <v>78.78</v>
      </c>
    </row>
    <row r="1403" spans="1:7" x14ac:dyDescent="0.2">
      <c r="A1403" s="6">
        <v>45498</v>
      </c>
      <c r="B1403">
        <v>0</v>
      </c>
      <c r="C1403" t="s">
        <v>67</v>
      </c>
      <c r="D1403">
        <v>18.46</v>
      </c>
      <c r="E1403">
        <v>26.49</v>
      </c>
      <c r="F1403">
        <v>-0.14000000000000001</v>
      </c>
      <c r="G1403">
        <v>79.430000000000007</v>
      </c>
    </row>
    <row r="1404" spans="1:7" x14ac:dyDescent="0.2">
      <c r="A1404" s="6">
        <v>45499</v>
      </c>
      <c r="B1404">
        <v>0</v>
      </c>
      <c r="C1404" t="s">
        <v>67</v>
      </c>
      <c r="D1404">
        <v>16.39</v>
      </c>
      <c r="E1404">
        <v>29.77</v>
      </c>
      <c r="F1404">
        <v>-0.16</v>
      </c>
      <c r="G1404">
        <v>78.58</v>
      </c>
    </row>
    <row r="1405" spans="1:7" x14ac:dyDescent="0.2">
      <c r="A1405" s="6">
        <v>45502</v>
      </c>
      <c r="B1405">
        <v>0</v>
      </c>
      <c r="C1405" t="s">
        <v>67</v>
      </c>
      <c r="D1405">
        <v>16.600000000000001</v>
      </c>
      <c r="E1405">
        <v>30.82</v>
      </c>
      <c r="F1405">
        <v>-0.19</v>
      </c>
      <c r="G1405">
        <v>77.27</v>
      </c>
    </row>
    <row r="1406" spans="1:7" x14ac:dyDescent="0.2">
      <c r="A1406" s="6">
        <v>45503</v>
      </c>
      <c r="B1406">
        <v>0</v>
      </c>
      <c r="C1406" t="s">
        <v>67</v>
      </c>
      <c r="D1406">
        <v>17.690000000000001</v>
      </c>
      <c r="E1406">
        <v>31.49</v>
      </c>
      <c r="F1406">
        <v>-0.2</v>
      </c>
      <c r="G1406">
        <v>76.17</v>
      </c>
    </row>
    <row r="1407" spans="1:7" x14ac:dyDescent="0.2">
      <c r="A1407" s="6">
        <v>45504</v>
      </c>
      <c r="B1407">
        <v>0</v>
      </c>
      <c r="C1407" t="s">
        <v>67</v>
      </c>
      <c r="D1407">
        <v>16.36</v>
      </c>
      <c r="E1407">
        <v>33.69</v>
      </c>
      <c r="F1407">
        <v>-0.2</v>
      </c>
      <c r="G1407">
        <v>79.36</v>
      </c>
    </row>
    <row r="1408" spans="1:7" x14ac:dyDescent="0.2">
      <c r="A1408" s="6">
        <v>45505</v>
      </c>
      <c r="B1408">
        <v>0</v>
      </c>
      <c r="C1408" t="s">
        <v>67</v>
      </c>
      <c r="D1408">
        <v>18.59</v>
      </c>
      <c r="E1408">
        <v>33.42</v>
      </c>
      <c r="F1408">
        <v>-0.17</v>
      </c>
      <c r="G1408">
        <v>77.739999999999995</v>
      </c>
    </row>
    <row r="1409" spans="1:7" x14ac:dyDescent="0.2">
      <c r="A1409" s="6">
        <v>45506</v>
      </c>
      <c r="B1409">
        <v>0</v>
      </c>
      <c r="C1409" t="s">
        <v>67</v>
      </c>
      <c r="D1409">
        <v>23.39</v>
      </c>
      <c r="E1409">
        <v>38.83</v>
      </c>
      <c r="F1409">
        <v>-0.08</v>
      </c>
      <c r="G1409">
        <v>74.989999999999995</v>
      </c>
    </row>
    <row r="1410" spans="1:7" x14ac:dyDescent="0.2">
      <c r="A1410" s="6">
        <v>45509</v>
      </c>
      <c r="B1410">
        <v>4</v>
      </c>
      <c r="C1410" t="s">
        <v>71</v>
      </c>
      <c r="D1410">
        <v>38.57</v>
      </c>
      <c r="E1410">
        <v>43.63</v>
      </c>
      <c r="F1410">
        <v>-0.11</v>
      </c>
      <c r="G1410">
        <v>74.459999999999994</v>
      </c>
    </row>
    <row r="1411" spans="1:7" x14ac:dyDescent="0.2">
      <c r="A1411" s="6">
        <v>45510</v>
      </c>
      <c r="B1411">
        <v>4</v>
      </c>
      <c r="C1411" t="s">
        <v>71</v>
      </c>
      <c r="D1411">
        <v>27.71</v>
      </c>
      <c r="E1411">
        <v>40.42</v>
      </c>
      <c r="F1411">
        <v>-0.09</v>
      </c>
      <c r="G1411">
        <v>74.599999999999994</v>
      </c>
    </row>
    <row r="1412" spans="1:7" x14ac:dyDescent="0.2">
      <c r="A1412" s="6">
        <v>45511</v>
      </c>
      <c r="B1412">
        <v>4</v>
      </c>
      <c r="C1412" t="s">
        <v>71</v>
      </c>
      <c r="D1412">
        <v>27.85</v>
      </c>
      <c r="E1412">
        <v>38.01</v>
      </c>
      <c r="F1412">
        <v>-0.04</v>
      </c>
      <c r="G1412">
        <v>76.680000000000007</v>
      </c>
    </row>
    <row r="1413" spans="1:7" x14ac:dyDescent="0.2">
      <c r="A1413" s="6">
        <v>45512</v>
      </c>
      <c r="B1413">
        <v>0</v>
      </c>
      <c r="C1413" t="s">
        <v>67</v>
      </c>
      <c r="D1413">
        <v>23.79</v>
      </c>
      <c r="E1413">
        <v>34.770000000000003</v>
      </c>
      <c r="F1413">
        <v>-0.05</v>
      </c>
      <c r="G1413">
        <v>77.64</v>
      </c>
    </row>
    <row r="1414" spans="1:7" x14ac:dyDescent="0.2">
      <c r="A1414" s="6">
        <v>45513</v>
      </c>
      <c r="B1414">
        <v>0</v>
      </c>
      <c r="C1414" t="s">
        <v>67</v>
      </c>
      <c r="D1414">
        <v>20.37</v>
      </c>
      <c r="E1414">
        <v>33.369999999999997</v>
      </c>
      <c r="F1414">
        <v>-0.11</v>
      </c>
      <c r="G1414">
        <v>78.28</v>
      </c>
    </row>
    <row r="1415" spans="1:7" x14ac:dyDescent="0.2">
      <c r="A1415" s="6">
        <v>45516</v>
      </c>
      <c r="B1415">
        <v>0</v>
      </c>
      <c r="C1415" t="s">
        <v>67</v>
      </c>
      <c r="D1415">
        <v>20.71</v>
      </c>
      <c r="E1415">
        <v>35.17</v>
      </c>
      <c r="F1415">
        <v>-0.11</v>
      </c>
      <c r="G1415">
        <v>81.45</v>
      </c>
    </row>
    <row r="1416" spans="1:7" x14ac:dyDescent="0.2">
      <c r="A1416" s="6">
        <v>45517</v>
      </c>
      <c r="B1416">
        <v>0</v>
      </c>
      <c r="C1416" t="s">
        <v>67</v>
      </c>
      <c r="D1416">
        <v>18.12</v>
      </c>
      <c r="E1416">
        <v>33.26</v>
      </c>
      <c r="F1416">
        <v>-0.08</v>
      </c>
      <c r="G1416">
        <v>79.81</v>
      </c>
    </row>
    <row r="1417" spans="1:7" x14ac:dyDescent="0.2">
      <c r="A1417" s="6">
        <v>45518</v>
      </c>
      <c r="B1417">
        <v>0</v>
      </c>
      <c r="C1417" t="s">
        <v>67</v>
      </c>
      <c r="D1417">
        <v>16.190000000000001</v>
      </c>
      <c r="E1417">
        <v>31.51</v>
      </c>
      <c r="F1417">
        <v>-0.11</v>
      </c>
      <c r="G1417">
        <v>78.47</v>
      </c>
    </row>
    <row r="1418" spans="1:7" x14ac:dyDescent="0.2">
      <c r="A1418" s="6">
        <v>45519</v>
      </c>
      <c r="B1418">
        <v>0</v>
      </c>
      <c r="C1418" t="s">
        <v>67</v>
      </c>
      <c r="D1418">
        <v>15.23</v>
      </c>
      <c r="E1418">
        <v>31.14</v>
      </c>
      <c r="F1418">
        <v>-0.16</v>
      </c>
      <c r="G1418">
        <v>79.66</v>
      </c>
    </row>
    <row r="1419" spans="1:7" x14ac:dyDescent="0.2">
      <c r="A1419" s="6">
        <v>45520</v>
      </c>
      <c r="B1419">
        <v>0</v>
      </c>
      <c r="C1419" t="s">
        <v>67</v>
      </c>
      <c r="D1419">
        <v>14.8</v>
      </c>
      <c r="E1419">
        <v>31</v>
      </c>
      <c r="F1419">
        <v>-0.17</v>
      </c>
      <c r="G1419">
        <v>78.05</v>
      </c>
    </row>
    <row r="1420" spans="1:7" x14ac:dyDescent="0.2">
      <c r="A1420" s="6">
        <v>45523</v>
      </c>
      <c r="B1420">
        <v>0</v>
      </c>
      <c r="C1420" t="s">
        <v>67</v>
      </c>
      <c r="D1420">
        <v>14.65</v>
      </c>
      <c r="E1420">
        <v>32.03</v>
      </c>
      <c r="F1420">
        <v>-0.2</v>
      </c>
      <c r="G1420">
        <v>75.819999999999993</v>
      </c>
    </row>
    <row r="1421" spans="1:7" x14ac:dyDescent="0.2">
      <c r="A1421" s="6">
        <v>45524</v>
      </c>
      <c r="B1421">
        <v>0</v>
      </c>
      <c r="C1421" t="s">
        <v>67</v>
      </c>
      <c r="D1421">
        <v>15.88</v>
      </c>
      <c r="E1421">
        <v>32.049999999999997</v>
      </c>
      <c r="F1421">
        <v>-0.17</v>
      </c>
      <c r="G1421">
        <v>75.27</v>
      </c>
    </row>
    <row r="1422" spans="1:7" x14ac:dyDescent="0.2">
      <c r="A1422" s="6">
        <v>45525</v>
      </c>
      <c r="B1422">
        <v>0</v>
      </c>
      <c r="C1422" t="s">
        <v>67</v>
      </c>
      <c r="D1422">
        <v>16.27</v>
      </c>
      <c r="E1422">
        <v>32.700000000000003</v>
      </c>
      <c r="F1422">
        <v>-0.13</v>
      </c>
      <c r="G1422">
        <v>72.760000000000005</v>
      </c>
    </row>
    <row r="1423" spans="1:7" x14ac:dyDescent="0.2">
      <c r="A1423" s="6">
        <v>45526</v>
      </c>
      <c r="B1423">
        <v>0</v>
      </c>
      <c r="C1423" t="s">
        <v>67</v>
      </c>
      <c r="D1423">
        <v>17.55</v>
      </c>
      <c r="E1423">
        <v>31.73</v>
      </c>
      <c r="F1423">
        <v>-0.13</v>
      </c>
      <c r="G1423">
        <v>73.72</v>
      </c>
    </row>
    <row r="1424" spans="1:7" x14ac:dyDescent="0.2">
      <c r="A1424" s="6">
        <v>45527</v>
      </c>
      <c r="B1424">
        <v>0</v>
      </c>
      <c r="C1424" t="s">
        <v>67</v>
      </c>
      <c r="D1424">
        <v>15.86</v>
      </c>
      <c r="E1424">
        <v>30.54</v>
      </c>
      <c r="F1424">
        <v>-0.09</v>
      </c>
      <c r="G1424">
        <v>75.819999999999993</v>
      </c>
    </row>
    <row r="1425" spans="1:7" x14ac:dyDescent="0.2">
      <c r="A1425" s="6">
        <v>45530</v>
      </c>
      <c r="B1425">
        <v>0</v>
      </c>
      <c r="C1425" t="s">
        <v>67</v>
      </c>
      <c r="D1425">
        <v>16.149999999999999</v>
      </c>
      <c r="E1425">
        <v>30.99</v>
      </c>
      <c r="F1425">
        <v>-0.09</v>
      </c>
      <c r="G1425">
        <v>78.400000000000006</v>
      </c>
    </row>
    <row r="1426" spans="1:7" x14ac:dyDescent="0.2">
      <c r="A1426" s="6">
        <v>45531</v>
      </c>
      <c r="B1426">
        <v>0</v>
      </c>
      <c r="C1426" t="s">
        <v>67</v>
      </c>
      <c r="D1426">
        <v>15.43</v>
      </c>
      <c r="E1426">
        <v>31.25</v>
      </c>
      <c r="F1426">
        <v>0</v>
      </c>
      <c r="G1426">
        <v>76.5</v>
      </c>
    </row>
    <row r="1427" spans="1:7" x14ac:dyDescent="0.2">
      <c r="A1427" s="6">
        <v>45532</v>
      </c>
      <c r="B1427">
        <v>0</v>
      </c>
      <c r="C1427" t="s">
        <v>67</v>
      </c>
      <c r="D1427">
        <v>17.11</v>
      </c>
      <c r="E1427">
        <v>32.119999999999997</v>
      </c>
      <c r="F1427">
        <v>0.01</v>
      </c>
      <c r="G1427">
        <v>75.489999999999995</v>
      </c>
    </row>
    <row r="1428" spans="1:7" x14ac:dyDescent="0.2">
      <c r="A1428" s="6">
        <v>45533</v>
      </c>
      <c r="B1428">
        <v>0</v>
      </c>
      <c r="C1428" t="s">
        <v>67</v>
      </c>
      <c r="D1428">
        <v>15.65</v>
      </c>
      <c r="E1428">
        <v>31.81</v>
      </c>
      <c r="F1428">
        <v>0</v>
      </c>
      <c r="G1428">
        <v>76.900000000000006</v>
      </c>
    </row>
    <row r="1429" spans="1:7" x14ac:dyDescent="0.2">
      <c r="A1429" s="6">
        <v>45534</v>
      </c>
      <c r="B1429">
        <v>0</v>
      </c>
      <c r="C1429" t="s">
        <v>67</v>
      </c>
      <c r="D1429">
        <v>15</v>
      </c>
      <c r="E1429">
        <v>33.36</v>
      </c>
      <c r="F1429">
        <v>0</v>
      </c>
      <c r="G1429">
        <v>74.52</v>
      </c>
    </row>
    <row r="1430" spans="1:7" x14ac:dyDescent="0.2">
      <c r="A1430" s="6">
        <v>45538</v>
      </c>
      <c r="B1430">
        <v>0</v>
      </c>
      <c r="C1430" t="s">
        <v>67</v>
      </c>
      <c r="D1430">
        <v>20.72</v>
      </c>
      <c r="E1430">
        <v>35.36</v>
      </c>
      <c r="F1430">
        <v>-0.04</v>
      </c>
      <c r="G1430">
        <v>71.28</v>
      </c>
    </row>
    <row r="1431" spans="1:7" x14ac:dyDescent="0.2">
      <c r="A1431" s="6">
        <v>45539</v>
      </c>
      <c r="B1431">
        <v>0</v>
      </c>
      <c r="C1431" t="s">
        <v>67</v>
      </c>
      <c r="D1431">
        <v>21.32</v>
      </c>
      <c r="E1431">
        <v>37.950000000000003</v>
      </c>
      <c r="F1431">
        <v>0.01</v>
      </c>
      <c r="G1431">
        <v>70.11</v>
      </c>
    </row>
    <row r="1432" spans="1:7" x14ac:dyDescent="0.2">
      <c r="A1432" s="6">
        <v>45540</v>
      </c>
      <c r="B1432">
        <v>0</v>
      </c>
      <c r="C1432" t="s">
        <v>67</v>
      </c>
      <c r="D1432">
        <v>19.899999999999999</v>
      </c>
      <c r="E1432">
        <v>36.61</v>
      </c>
      <c r="F1432">
        <v>-0.02</v>
      </c>
      <c r="G1432">
        <v>70.09</v>
      </c>
    </row>
    <row r="1433" spans="1:7" x14ac:dyDescent="0.2">
      <c r="A1433" s="6">
        <v>45541</v>
      </c>
      <c r="B1433">
        <v>0</v>
      </c>
      <c r="C1433" t="s">
        <v>67</v>
      </c>
      <c r="D1433">
        <v>22.38</v>
      </c>
      <c r="E1433">
        <v>37.58</v>
      </c>
      <c r="F1433">
        <v>0.06</v>
      </c>
      <c r="G1433">
        <v>68.58</v>
      </c>
    </row>
    <row r="1434" spans="1:7" x14ac:dyDescent="0.2">
      <c r="A1434" s="6">
        <v>45544</v>
      </c>
      <c r="B1434">
        <v>0</v>
      </c>
      <c r="C1434" t="s">
        <v>67</v>
      </c>
      <c r="D1434">
        <v>19.45</v>
      </c>
      <c r="E1434">
        <v>37</v>
      </c>
      <c r="F1434">
        <v>0.02</v>
      </c>
      <c r="G1434">
        <v>69.650000000000006</v>
      </c>
    </row>
    <row r="1435" spans="1:7" x14ac:dyDescent="0.2">
      <c r="A1435" s="6">
        <v>45545</v>
      </c>
      <c r="B1435">
        <v>0</v>
      </c>
      <c r="C1435" t="s">
        <v>67</v>
      </c>
      <c r="D1435">
        <v>19.079999999999998</v>
      </c>
      <c r="E1435">
        <v>40.229999999999997</v>
      </c>
      <c r="F1435">
        <v>0.06</v>
      </c>
      <c r="G1435">
        <v>66.73</v>
      </c>
    </row>
    <row r="1436" spans="1:7" x14ac:dyDescent="0.2">
      <c r="A1436" s="6">
        <v>45546</v>
      </c>
      <c r="B1436">
        <v>0</v>
      </c>
      <c r="C1436" t="s">
        <v>67</v>
      </c>
      <c r="D1436">
        <v>17.690000000000001</v>
      </c>
      <c r="E1436">
        <v>37.76</v>
      </c>
      <c r="F1436">
        <v>0.03</v>
      </c>
      <c r="G1436">
        <v>68.25</v>
      </c>
    </row>
    <row r="1437" spans="1:7" x14ac:dyDescent="0.2">
      <c r="A1437" s="6">
        <v>45547</v>
      </c>
      <c r="B1437">
        <v>0</v>
      </c>
      <c r="C1437" t="s">
        <v>67</v>
      </c>
      <c r="D1437">
        <v>17.07</v>
      </c>
      <c r="E1437">
        <v>36.07</v>
      </c>
      <c r="F1437">
        <v>0.04</v>
      </c>
      <c r="G1437">
        <v>69.89</v>
      </c>
    </row>
    <row r="1438" spans="1:7" x14ac:dyDescent="0.2">
      <c r="A1438" s="6">
        <v>45548</v>
      </c>
      <c r="B1438">
        <v>0</v>
      </c>
      <c r="C1438" t="s">
        <v>67</v>
      </c>
      <c r="D1438">
        <v>16.559999999999999</v>
      </c>
      <c r="E1438">
        <v>35.22</v>
      </c>
      <c r="F1438">
        <v>0.09</v>
      </c>
      <c r="G1438">
        <v>69.59</v>
      </c>
    </row>
    <row r="1439" spans="1:7" x14ac:dyDescent="0.2">
      <c r="A1439" s="6">
        <v>45551</v>
      </c>
      <c r="B1439">
        <v>0</v>
      </c>
      <c r="C1439" t="s">
        <v>67</v>
      </c>
      <c r="D1439">
        <v>17.14</v>
      </c>
      <c r="E1439">
        <v>34.71</v>
      </c>
      <c r="F1439">
        <v>7.0000000000000007E-2</v>
      </c>
      <c r="G1439">
        <v>71.099999999999994</v>
      </c>
    </row>
    <row r="1440" spans="1:7" x14ac:dyDescent="0.2">
      <c r="A1440" s="6">
        <v>45552</v>
      </c>
      <c r="B1440">
        <v>0</v>
      </c>
      <c r="C1440" t="s">
        <v>67</v>
      </c>
      <c r="D1440">
        <v>17.61</v>
      </c>
      <c r="E1440">
        <v>35.29</v>
      </c>
      <c r="F1440">
        <v>0.06</v>
      </c>
      <c r="G1440">
        <v>72.16</v>
      </c>
    </row>
    <row r="1441" spans="1:7" x14ac:dyDescent="0.2">
      <c r="A1441" s="6">
        <v>45553</v>
      </c>
      <c r="B1441">
        <v>0</v>
      </c>
      <c r="C1441" t="s">
        <v>67</v>
      </c>
      <c r="D1441">
        <v>18.23</v>
      </c>
      <c r="E1441">
        <v>36.19</v>
      </c>
      <c r="F1441">
        <v>0.09</v>
      </c>
      <c r="G1441">
        <v>71.87</v>
      </c>
    </row>
    <row r="1442" spans="1:7" x14ac:dyDescent="0.2">
      <c r="A1442" s="6">
        <v>45554</v>
      </c>
      <c r="B1442">
        <v>0</v>
      </c>
      <c r="C1442" t="s">
        <v>67</v>
      </c>
      <c r="D1442">
        <v>16.329999999999998</v>
      </c>
      <c r="E1442">
        <v>33.72</v>
      </c>
      <c r="F1442">
        <v>0.14000000000000001</v>
      </c>
      <c r="G1442">
        <v>72.86</v>
      </c>
    </row>
    <row r="1443" spans="1:7" x14ac:dyDescent="0.2">
      <c r="A1443" s="6">
        <v>45555</v>
      </c>
      <c r="B1443">
        <v>0</v>
      </c>
      <c r="C1443" t="s">
        <v>67</v>
      </c>
      <c r="D1443">
        <v>16.149999999999999</v>
      </c>
      <c r="E1443">
        <v>32.22</v>
      </c>
      <c r="F1443">
        <v>0.18</v>
      </c>
      <c r="G1443">
        <v>72.72</v>
      </c>
    </row>
    <row r="1444" spans="1:7" x14ac:dyDescent="0.2">
      <c r="A1444" s="6">
        <v>45558</v>
      </c>
      <c r="B1444">
        <v>0</v>
      </c>
      <c r="C1444" t="s">
        <v>67</v>
      </c>
      <c r="D1444">
        <v>15.89</v>
      </c>
      <c r="E1444">
        <v>34.39</v>
      </c>
      <c r="F1444">
        <v>0.18</v>
      </c>
      <c r="G1444">
        <v>71.33</v>
      </c>
    </row>
    <row r="1445" spans="1:7" x14ac:dyDescent="0.2">
      <c r="A1445" s="6">
        <v>45559</v>
      </c>
      <c r="B1445">
        <v>0</v>
      </c>
      <c r="C1445" t="s">
        <v>67</v>
      </c>
      <c r="D1445">
        <v>15.39</v>
      </c>
      <c r="E1445">
        <v>33.76</v>
      </c>
      <c r="F1445">
        <v>0.25</v>
      </c>
      <c r="G1445">
        <v>72.34</v>
      </c>
    </row>
    <row r="1446" spans="1:7" x14ac:dyDescent="0.2">
      <c r="A1446" s="6">
        <v>45560</v>
      </c>
      <c r="B1446">
        <v>0</v>
      </c>
      <c r="C1446" t="s">
        <v>67</v>
      </c>
      <c r="D1446">
        <v>15.41</v>
      </c>
      <c r="E1446">
        <v>34.4</v>
      </c>
      <c r="F1446">
        <v>0.26</v>
      </c>
      <c r="G1446">
        <v>70.42</v>
      </c>
    </row>
    <row r="1447" spans="1:7" x14ac:dyDescent="0.2">
      <c r="A1447" s="6">
        <v>45561</v>
      </c>
      <c r="B1447">
        <v>0</v>
      </c>
      <c r="C1447" t="s">
        <v>67</v>
      </c>
      <c r="D1447">
        <v>15.37</v>
      </c>
      <c r="E1447">
        <v>39.76</v>
      </c>
      <c r="F1447">
        <v>0.19</v>
      </c>
      <c r="G1447">
        <v>68.28</v>
      </c>
    </row>
    <row r="1448" spans="1:7" x14ac:dyDescent="0.2">
      <c r="A1448" s="6">
        <v>45562</v>
      </c>
      <c r="B1448">
        <v>0</v>
      </c>
      <c r="C1448" t="s">
        <v>67</v>
      </c>
      <c r="D1448">
        <v>16.96</v>
      </c>
      <c r="E1448">
        <v>39.619999999999997</v>
      </c>
      <c r="F1448">
        <v>0.2</v>
      </c>
      <c r="G1448">
        <v>68.72</v>
      </c>
    </row>
    <row r="1449" spans="1:7" x14ac:dyDescent="0.2">
      <c r="A1449" s="6">
        <v>45565</v>
      </c>
      <c r="B1449">
        <v>0</v>
      </c>
      <c r="C1449" t="s">
        <v>67</v>
      </c>
      <c r="D1449">
        <v>16.73</v>
      </c>
      <c r="E1449">
        <v>39.86</v>
      </c>
      <c r="F1449">
        <v>0.15</v>
      </c>
      <c r="G1449">
        <v>68.75</v>
      </c>
    </row>
    <row r="1450" spans="1:7" x14ac:dyDescent="0.2">
      <c r="A1450" s="6">
        <v>45566</v>
      </c>
      <c r="B1450">
        <v>0</v>
      </c>
      <c r="C1450" t="s">
        <v>67</v>
      </c>
      <c r="D1450">
        <v>19.260000000000002</v>
      </c>
      <c r="E1450">
        <v>42.87</v>
      </c>
      <c r="F1450">
        <v>0.13</v>
      </c>
      <c r="G1450">
        <v>70.41</v>
      </c>
    </row>
    <row r="1451" spans="1:7" x14ac:dyDescent="0.2">
      <c r="A1451" s="6">
        <v>45567</v>
      </c>
      <c r="B1451">
        <v>0</v>
      </c>
      <c r="C1451" t="s">
        <v>67</v>
      </c>
      <c r="D1451">
        <v>18.899999999999999</v>
      </c>
      <c r="E1451">
        <v>46.52</v>
      </c>
      <c r="F1451">
        <v>0.16</v>
      </c>
      <c r="G1451">
        <v>70.739999999999995</v>
      </c>
    </row>
    <row r="1452" spans="1:7" x14ac:dyDescent="0.2">
      <c r="A1452" s="6">
        <v>45568</v>
      </c>
      <c r="B1452">
        <v>3</v>
      </c>
      <c r="C1452" t="s">
        <v>69</v>
      </c>
      <c r="D1452">
        <v>20.49</v>
      </c>
      <c r="E1452">
        <v>54.5</v>
      </c>
      <c r="F1452">
        <v>0.15</v>
      </c>
      <c r="G1452">
        <v>74.33</v>
      </c>
    </row>
    <row r="1453" spans="1:7" x14ac:dyDescent="0.2">
      <c r="A1453" s="6">
        <v>45569</v>
      </c>
      <c r="B1453">
        <v>0</v>
      </c>
      <c r="C1453" t="s">
        <v>67</v>
      </c>
      <c r="D1453">
        <v>19.21</v>
      </c>
      <c r="E1453">
        <v>46.37</v>
      </c>
      <c r="F1453">
        <v>0.05</v>
      </c>
      <c r="G1453">
        <v>74.930000000000007</v>
      </c>
    </row>
    <row r="1454" spans="1:7" x14ac:dyDescent="0.2">
      <c r="A1454" s="6">
        <v>45572</v>
      </c>
      <c r="B1454">
        <v>0</v>
      </c>
      <c r="C1454" t="s">
        <v>67</v>
      </c>
      <c r="D1454">
        <v>22.64</v>
      </c>
      <c r="E1454">
        <v>48.32</v>
      </c>
      <c r="F1454">
        <v>0.04</v>
      </c>
      <c r="G1454">
        <v>77.760000000000005</v>
      </c>
    </row>
    <row r="1455" spans="1:7" x14ac:dyDescent="0.2">
      <c r="A1455" s="6">
        <v>45573</v>
      </c>
      <c r="B1455">
        <v>0</v>
      </c>
      <c r="C1455" t="s">
        <v>67</v>
      </c>
      <c r="D1455">
        <v>21.42</v>
      </c>
      <c r="E1455">
        <v>52.35</v>
      </c>
      <c r="F1455">
        <v>0.06</v>
      </c>
      <c r="G1455">
        <v>74.260000000000005</v>
      </c>
    </row>
    <row r="1456" spans="1:7" x14ac:dyDescent="0.2">
      <c r="A1456" s="6">
        <v>45574</v>
      </c>
      <c r="B1456">
        <v>0</v>
      </c>
      <c r="C1456" t="s">
        <v>67</v>
      </c>
      <c r="D1456">
        <v>20.86</v>
      </c>
      <c r="E1456">
        <v>48.8</v>
      </c>
      <c r="F1456">
        <v>7.0000000000000007E-2</v>
      </c>
      <c r="G1456">
        <v>73.849999999999994</v>
      </c>
    </row>
    <row r="1457" spans="1:7" x14ac:dyDescent="0.2">
      <c r="A1457" s="6">
        <v>45575</v>
      </c>
      <c r="B1457">
        <v>0</v>
      </c>
      <c r="C1457" t="s">
        <v>67</v>
      </c>
      <c r="D1457">
        <v>20.93</v>
      </c>
      <c r="E1457">
        <v>52.36</v>
      </c>
      <c r="F1457">
        <v>0.11</v>
      </c>
      <c r="G1457">
        <v>76.459999999999994</v>
      </c>
    </row>
    <row r="1458" spans="1:7" x14ac:dyDescent="0.2">
      <c r="A1458" s="6">
        <v>45576</v>
      </c>
      <c r="B1458">
        <v>0</v>
      </c>
      <c r="C1458" t="s">
        <v>67</v>
      </c>
      <c r="D1458">
        <v>20.46</v>
      </c>
      <c r="E1458">
        <v>52.68</v>
      </c>
      <c r="F1458">
        <v>0.13</v>
      </c>
      <c r="G1458">
        <v>76.11</v>
      </c>
    </row>
    <row r="1459" spans="1:7" x14ac:dyDescent="0.2">
      <c r="A1459" s="6">
        <v>45579</v>
      </c>
      <c r="B1459">
        <v>0</v>
      </c>
      <c r="C1459" t="s">
        <v>67</v>
      </c>
      <c r="D1459">
        <v>19.7</v>
      </c>
      <c r="E1459">
        <v>51.62</v>
      </c>
    </row>
    <row r="1460" spans="1:7" x14ac:dyDescent="0.2">
      <c r="A1460" s="6">
        <v>45580</v>
      </c>
      <c r="B1460">
        <v>0</v>
      </c>
      <c r="C1460" t="s">
        <v>67</v>
      </c>
      <c r="D1460">
        <v>20.64</v>
      </c>
      <c r="E1460">
        <v>48.64</v>
      </c>
      <c r="F1460">
        <v>0.08</v>
      </c>
      <c r="G1460">
        <v>71.22</v>
      </c>
    </row>
    <row r="1461" spans="1:7" x14ac:dyDescent="0.2">
      <c r="A1461" s="6">
        <v>45581</v>
      </c>
      <c r="B1461">
        <v>0</v>
      </c>
      <c r="C1461" t="s">
        <v>67</v>
      </c>
      <c r="D1461">
        <v>19.579999999999998</v>
      </c>
      <c r="E1461">
        <v>47.84</v>
      </c>
      <c r="F1461">
        <v>0.09</v>
      </c>
      <c r="G1461">
        <v>70.97</v>
      </c>
    </row>
    <row r="1462" spans="1:7" x14ac:dyDescent="0.2">
      <c r="A1462" s="6">
        <v>45582</v>
      </c>
      <c r="B1462">
        <v>0</v>
      </c>
      <c r="C1462" t="s">
        <v>67</v>
      </c>
      <c r="D1462">
        <v>19.11</v>
      </c>
      <c r="E1462">
        <v>46.88</v>
      </c>
      <c r="F1462">
        <v>0.13</v>
      </c>
      <c r="G1462">
        <v>71.260000000000005</v>
      </c>
    </row>
    <row r="1463" spans="1:7" x14ac:dyDescent="0.2">
      <c r="A1463" s="6">
        <v>45583</v>
      </c>
      <c r="B1463">
        <v>0</v>
      </c>
      <c r="C1463" t="s">
        <v>67</v>
      </c>
      <c r="D1463">
        <v>18.03</v>
      </c>
      <c r="E1463">
        <v>47.22</v>
      </c>
      <c r="F1463">
        <v>0.13</v>
      </c>
      <c r="G1463">
        <v>69.78</v>
      </c>
    </row>
    <row r="1464" spans="1:7" x14ac:dyDescent="0.2">
      <c r="A1464" s="6">
        <v>45586</v>
      </c>
      <c r="B1464">
        <v>0</v>
      </c>
      <c r="C1464" t="s">
        <v>67</v>
      </c>
      <c r="D1464">
        <v>18.37</v>
      </c>
      <c r="E1464">
        <v>46.82</v>
      </c>
      <c r="F1464">
        <v>0.17</v>
      </c>
      <c r="G1464">
        <v>71.16</v>
      </c>
    </row>
    <row r="1465" spans="1:7" x14ac:dyDescent="0.2">
      <c r="A1465" s="6">
        <v>45587</v>
      </c>
      <c r="B1465">
        <v>0</v>
      </c>
      <c r="C1465" t="s">
        <v>67</v>
      </c>
      <c r="D1465">
        <v>18.2</v>
      </c>
      <c r="E1465">
        <v>47.69</v>
      </c>
      <c r="F1465">
        <v>0.17</v>
      </c>
      <c r="G1465">
        <v>72.84</v>
      </c>
    </row>
    <row r="1466" spans="1:7" x14ac:dyDescent="0.2">
      <c r="A1466" s="6">
        <v>45588</v>
      </c>
      <c r="B1466">
        <v>0</v>
      </c>
      <c r="C1466" t="s">
        <v>67</v>
      </c>
      <c r="D1466">
        <v>19.239999999999998</v>
      </c>
      <c r="E1466">
        <v>47.78</v>
      </c>
      <c r="F1466">
        <v>0.17</v>
      </c>
      <c r="G1466">
        <v>71.37</v>
      </c>
    </row>
    <row r="1467" spans="1:7" x14ac:dyDescent="0.2">
      <c r="A1467" s="6">
        <v>45589</v>
      </c>
      <c r="B1467">
        <v>0</v>
      </c>
      <c r="C1467" t="s">
        <v>67</v>
      </c>
      <c r="D1467">
        <v>19.079999999999998</v>
      </c>
      <c r="E1467">
        <v>46.66</v>
      </c>
      <c r="F1467">
        <v>0.14000000000000001</v>
      </c>
      <c r="G1467">
        <v>70.58</v>
      </c>
    </row>
    <row r="1468" spans="1:7" x14ac:dyDescent="0.2">
      <c r="A1468" s="6">
        <v>45590</v>
      </c>
      <c r="B1468">
        <v>0</v>
      </c>
      <c r="C1468" t="s">
        <v>67</v>
      </c>
      <c r="D1468">
        <v>20.329999999999998</v>
      </c>
      <c r="E1468">
        <v>48.97</v>
      </c>
      <c r="F1468">
        <v>0.14000000000000001</v>
      </c>
      <c r="G1468">
        <v>72.02</v>
      </c>
    </row>
    <row r="1469" spans="1:7" x14ac:dyDescent="0.2">
      <c r="A1469" s="6">
        <v>45593</v>
      </c>
      <c r="B1469">
        <v>0</v>
      </c>
      <c r="C1469" t="s">
        <v>67</v>
      </c>
      <c r="D1469">
        <v>19.8</v>
      </c>
      <c r="E1469">
        <v>42.96</v>
      </c>
      <c r="F1469">
        <v>0.16</v>
      </c>
      <c r="G1469">
        <v>67.650000000000006</v>
      </c>
    </row>
    <row r="1470" spans="1:7" x14ac:dyDescent="0.2">
      <c r="A1470" s="6">
        <v>45594</v>
      </c>
      <c r="B1470">
        <v>0</v>
      </c>
      <c r="C1470" t="s">
        <v>67</v>
      </c>
      <c r="D1470">
        <v>19.34</v>
      </c>
      <c r="E1470">
        <v>42.47</v>
      </c>
      <c r="F1470">
        <v>0.17</v>
      </c>
      <c r="G1470">
        <v>67.48</v>
      </c>
    </row>
    <row r="1471" spans="1:7" x14ac:dyDescent="0.2">
      <c r="A1471" s="6">
        <v>45595</v>
      </c>
      <c r="B1471">
        <v>0</v>
      </c>
      <c r="C1471" t="s">
        <v>67</v>
      </c>
      <c r="D1471">
        <v>20.350000000000001</v>
      </c>
      <c r="E1471">
        <v>41.13</v>
      </c>
      <c r="F1471">
        <v>0.14000000000000001</v>
      </c>
      <c r="G1471">
        <v>68.91</v>
      </c>
    </row>
    <row r="1472" spans="1:7" x14ac:dyDescent="0.2">
      <c r="A1472" s="6">
        <v>45596</v>
      </c>
      <c r="B1472">
        <v>0</v>
      </c>
      <c r="C1472" t="s">
        <v>67</v>
      </c>
      <c r="D1472">
        <v>23.16</v>
      </c>
      <c r="E1472">
        <v>48.79</v>
      </c>
      <c r="F1472">
        <v>0.12</v>
      </c>
      <c r="G1472">
        <v>69.58</v>
      </c>
    </row>
    <row r="1473" spans="1:7" x14ac:dyDescent="0.2">
      <c r="A1473" s="6">
        <v>45597</v>
      </c>
      <c r="B1473">
        <v>0</v>
      </c>
      <c r="C1473" t="s">
        <v>67</v>
      </c>
      <c r="D1473">
        <v>21.88</v>
      </c>
      <c r="E1473">
        <v>44.14</v>
      </c>
      <c r="F1473">
        <v>0.16</v>
      </c>
      <c r="G1473">
        <v>69.81</v>
      </c>
    </row>
    <row r="1474" spans="1:7" x14ac:dyDescent="0.2">
      <c r="A1474" s="6">
        <v>45600</v>
      </c>
      <c r="B1474">
        <v>0</v>
      </c>
      <c r="C1474" t="s">
        <v>67</v>
      </c>
      <c r="D1474">
        <v>21.98</v>
      </c>
      <c r="E1474">
        <v>45.75</v>
      </c>
      <c r="F1474">
        <v>0.14000000000000001</v>
      </c>
      <c r="G1474">
        <v>71.83</v>
      </c>
    </row>
    <row r="1475" spans="1:7" x14ac:dyDescent="0.2">
      <c r="A1475" s="6">
        <v>45601</v>
      </c>
      <c r="B1475">
        <v>0</v>
      </c>
      <c r="C1475" t="s">
        <v>67</v>
      </c>
      <c r="D1475">
        <v>20.49</v>
      </c>
      <c r="E1475">
        <v>45.61</v>
      </c>
      <c r="F1475">
        <v>7.0000000000000007E-2</v>
      </c>
      <c r="G1475">
        <v>72.260000000000005</v>
      </c>
    </row>
    <row r="1476" spans="1:7" x14ac:dyDescent="0.2">
      <c r="A1476" s="6">
        <v>45602</v>
      </c>
      <c r="B1476">
        <v>0</v>
      </c>
      <c r="C1476" t="s">
        <v>67</v>
      </c>
      <c r="D1476">
        <v>16.27</v>
      </c>
      <c r="E1476">
        <v>44.74</v>
      </c>
      <c r="F1476">
        <v>0.15</v>
      </c>
      <c r="G1476">
        <v>71.98</v>
      </c>
    </row>
    <row r="1477" spans="1:7" x14ac:dyDescent="0.2">
      <c r="A1477" s="6">
        <v>45603</v>
      </c>
      <c r="B1477">
        <v>0</v>
      </c>
      <c r="C1477" t="s">
        <v>67</v>
      </c>
      <c r="D1477">
        <v>15.2</v>
      </c>
      <c r="E1477">
        <v>42.55</v>
      </c>
      <c r="F1477">
        <v>0.1</v>
      </c>
      <c r="G1477">
        <v>72.69</v>
      </c>
    </row>
    <row r="1478" spans="1:7" x14ac:dyDescent="0.2">
      <c r="A1478" s="6">
        <v>45604</v>
      </c>
      <c r="B1478">
        <v>0</v>
      </c>
      <c r="C1478" t="s">
        <v>67</v>
      </c>
      <c r="D1478">
        <v>14.94</v>
      </c>
      <c r="E1478">
        <v>38.76</v>
      </c>
      <c r="F1478">
        <v>0.04</v>
      </c>
      <c r="G1478">
        <v>70.69</v>
      </c>
    </row>
    <row r="1479" spans="1:7" x14ac:dyDescent="0.2">
      <c r="A1479" s="6">
        <v>45607</v>
      </c>
      <c r="B1479">
        <v>0</v>
      </c>
      <c r="C1479" t="s">
        <v>67</v>
      </c>
      <c r="D1479">
        <v>14.97</v>
      </c>
      <c r="E1479">
        <v>37.74</v>
      </c>
    </row>
    <row r="1480" spans="1:7" x14ac:dyDescent="0.2">
      <c r="A1480" s="6">
        <v>45608</v>
      </c>
      <c r="B1480">
        <v>0</v>
      </c>
      <c r="C1480" t="s">
        <v>67</v>
      </c>
      <c r="D1480">
        <v>14.71</v>
      </c>
      <c r="E1480">
        <v>34.32</v>
      </c>
      <c r="F1480">
        <v>0.09</v>
      </c>
      <c r="G1480">
        <v>68.430000000000007</v>
      </c>
    </row>
    <row r="1481" spans="1:7" x14ac:dyDescent="0.2">
      <c r="A1481" s="6">
        <v>45609</v>
      </c>
      <c r="B1481">
        <v>0</v>
      </c>
      <c r="C1481" t="s">
        <v>67</v>
      </c>
      <c r="D1481">
        <v>14.02</v>
      </c>
      <c r="E1481">
        <v>37.119999999999997</v>
      </c>
      <c r="F1481">
        <v>0.17</v>
      </c>
      <c r="G1481">
        <v>68.760000000000005</v>
      </c>
    </row>
    <row r="1482" spans="1:7" x14ac:dyDescent="0.2">
      <c r="A1482" s="6">
        <v>45610</v>
      </c>
      <c r="B1482">
        <v>0</v>
      </c>
      <c r="C1482" t="s">
        <v>67</v>
      </c>
      <c r="D1482">
        <v>14.31</v>
      </c>
      <c r="E1482">
        <v>30.9</v>
      </c>
      <c r="F1482">
        <v>0.09</v>
      </c>
      <c r="G1482">
        <v>68.989999999999995</v>
      </c>
    </row>
    <row r="1483" spans="1:7" x14ac:dyDescent="0.2">
      <c r="A1483" s="6">
        <v>45611</v>
      </c>
      <c r="B1483">
        <v>0</v>
      </c>
      <c r="C1483" t="s">
        <v>67</v>
      </c>
      <c r="D1483">
        <v>16.14</v>
      </c>
      <c r="E1483">
        <v>35.07</v>
      </c>
      <c r="F1483">
        <v>0.12</v>
      </c>
      <c r="G1483">
        <v>67.33</v>
      </c>
    </row>
    <row r="1484" spans="1:7" x14ac:dyDescent="0.2">
      <c r="A1484" s="6">
        <v>45614</v>
      </c>
      <c r="B1484">
        <v>0</v>
      </c>
      <c r="C1484" t="s">
        <v>67</v>
      </c>
      <c r="D1484">
        <v>15.58</v>
      </c>
      <c r="E1484">
        <v>36.89</v>
      </c>
      <c r="F1484">
        <v>0.13</v>
      </c>
      <c r="G1484">
        <v>69.459999999999994</v>
      </c>
    </row>
    <row r="1485" spans="1:7" x14ac:dyDescent="0.2">
      <c r="A1485" s="6">
        <v>45615</v>
      </c>
      <c r="B1485">
        <v>0</v>
      </c>
      <c r="C1485" t="s">
        <v>67</v>
      </c>
      <c r="D1485">
        <v>16.350000000000001</v>
      </c>
      <c r="E1485">
        <v>37.28</v>
      </c>
      <c r="F1485">
        <v>0.12</v>
      </c>
      <c r="G1485">
        <v>69.75</v>
      </c>
    </row>
    <row r="1486" spans="1:7" x14ac:dyDescent="0.2">
      <c r="A1486" s="6">
        <v>45616</v>
      </c>
      <c r="B1486">
        <v>0</v>
      </c>
      <c r="C1486" t="s">
        <v>67</v>
      </c>
      <c r="D1486">
        <v>17.16</v>
      </c>
      <c r="E1486">
        <v>36.74</v>
      </c>
      <c r="F1486">
        <v>0.1</v>
      </c>
      <c r="G1486">
        <v>69.25</v>
      </c>
    </row>
    <row r="1487" spans="1:7" x14ac:dyDescent="0.2">
      <c r="A1487" s="6">
        <v>45617</v>
      </c>
      <c r="B1487">
        <v>0</v>
      </c>
      <c r="C1487" t="s">
        <v>67</v>
      </c>
      <c r="D1487">
        <v>16.87</v>
      </c>
      <c r="E1487">
        <v>36.909999999999997</v>
      </c>
      <c r="F1487">
        <v>0.09</v>
      </c>
      <c r="G1487">
        <v>70.39</v>
      </c>
    </row>
    <row r="1488" spans="1:7" x14ac:dyDescent="0.2">
      <c r="A1488" s="6">
        <v>45618</v>
      </c>
      <c r="B1488">
        <v>0</v>
      </c>
      <c r="C1488" t="s">
        <v>67</v>
      </c>
      <c r="D1488">
        <v>15.24</v>
      </c>
      <c r="E1488">
        <v>35.74</v>
      </c>
      <c r="F1488">
        <v>0.04</v>
      </c>
      <c r="G1488">
        <v>71.680000000000007</v>
      </c>
    </row>
    <row r="1489" spans="1:7" x14ac:dyDescent="0.2">
      <c r="A1489" s="6">
        <v>45621</v>
      </c>
      <c r="B1489">
        <v>0</v>
      </c>
      <c r="C1489" t="s">
        <v>67</v>
      </c>
      <c r="D1489">
        <v>14.6</v>
      </c>
      <c r="E1489">
        <v>37.44</v>
      </c>
      <c r="F1489">
        <v>0.06</v>
      </c>
      <c r="G1489">
        <v>69.41</v>
      </c>
    </row>
    <row r="1490" spans="1:7" x14ac:dyDescent="0.2">
      <c r="A1490" s="6">
        <v>45622</v>
      </c>
      <c r="B1490">
        <v>0</v>
      </c>
      <c r="C1490" t="s">
        <v>67</v>
      </c>
      <c r="D1490">
        <v>14.1</v>
      </c>
      <c r="E1490">
        <v>38.74</v>
      </c>
      <c r="F1490">
        <v>0.09</v>
      </c>
      <c r="G1490">
        <v>69.05</v>
      </c>
    </row>
    <row r="1491" spans="1:7" x14ac:dyDescent="0.2">
      <c r="A1491" s="6">
        <v>45623</v>
      </c>
      <c r="B1491">
        <v>0</v>
      </c>
      <c r="C1491" t="s">
        <v>67</v>
      </c>
      <c r="D1491">
        <v>14.1</v>
      </c>
      <c r="E1491">
        <v>37</v>
      </c>
      <c r="F1491">
        <v>0.06</v>
      </c>
      <c r="G1491">
        <v>69.03</v>
      </c>
    </row>
    <row r="1492" spans="1:7" x14ac:dyDescent="0.2">
      <c r="A1492" s="6">
        <v>45625</v>
      </c>
      <c r="B1492">
        <v>0</v>
      </c>
      <c r="C1492" t="s">
        <v>67</v>
      </c>
      <c r="D1492">
        <v>13.51</v>
      </c>
      <c r="E1492">
        <v>34.950000000000003</v>
      </c>
      <c r="F1492">
        <v>0.05</v>
      </c>
      <c r="G1492">
        <v>68.260000000000005</v>
      </c>
    </row>
    <row r="1493" spans="1:7" x14ac:dyDescent="0.2">
      <c r="A1493" s="6">
        <v>45628</v>
      </c>
      <c r="B1493">
        <v>0</v>
      </c>
      <c r="C1493" t="s">
        <v>67</v>
      </c>
      <c r="D1493">
        <v>13.34</v>
      </c>
      <c r="E1493">
        <v>34.71</v>
      </c>
      <c r="F1493">
        <v>0.02</v>
      </c>
      <c r="G1493">
        <v>68.349999999999994</v>
      </c>
    </row>
    <row r="1494" spans="1:7" x14ac:dyDescent="0.2">
      <c r="A1494" s="6">
        <v>45629</v>
      </c>
      <c r="B1494">
        <v>0</v>
      </c>
      <c r="C1494" t="s">
        <v>67</v>
      </c>
      <c r="D1494">
        <v>13.3</v>
      </c>
      <c r="E1494">
        <v>34.549999999999997</v>
      </c>
      <c r="F1494">
        <v>0.06</v>
      </c>
      <c r="G1494">
        <v>70.150000000000006</v>
      </c>
    </row>
    <row r="1495" spans="1:7" x14ac:dyDescent="0.2">
      <c r="A1495" s="6">
        <v>45630</v>
      </c>
      <c r="B1495">
        <v>0</v>
      </c>
      <c r="C1495" t="s">
        <v>67</v>
      </c>
      <c r="D1495">
        <v>13.45</v>
      </c>
      <c r="E1495">
        <v>33.82</v>
      </c>
      <c r="F1495">
        <v>0.06</v>
      </c>
      <c r="G1495">
        <v>68.81</v>
      </c>
    </row>
    <row r="1496" spans="1:7" x14ac:dyDescent="0.2">
      <c r="A1496" s="6">
        <v>45631</v>
      </c>
      <c r="B1496">
        <v>0</v>
      </c>
      <c r="C1496" t="s">
        <v>67</v>
      </c>
      <c r="D1496">
        <v>13.54</v>
      </c>
      <c r="E1496">
        <v>29.45</v>
      </c>
      <c r="F1496">
        <v>0.02</v>
      </c>
      <c r="G1496">
        <v>68.58</v>
      </c>
    </row>
    <row r="1497" spans="1:7" x14ac:dyDescent="0.2">
      <c r="A1497" s="6">
        <v>45632</v>
      </c>
      <c r="B1497">
        <v>0</v>
      </c>
      <c r="C1497" t="s">
        <v>67</v>
      </c>
      <c r="D1497">
        <v>12.77</v>
      </c>
      <c r="E1497">
        <v>30.98</v>
      </c>
      <c r="F1497">
        <v>0.05</v>
      </c>
      <c r="G1497">
        <v>68.58</v>
      </c>
    </row>
    <row r="1498" spans="1:7" x14ac:dyDescent="0.2">
      <c r="A1498" s="6">
        <v>45635</v>
      </c>
      <c r="B1498">
        <v>0</v>
      </c>
      <c r="C1498" t="s">
        <v>67</v>
      </c>
      <c r="D1498">
        <v>14.19</v>
      </c>
      <c r="E1498">
        <v>27.7</v>
      </c>
      <c r="F1498">
        <v>7.0000000000000007E-2</v>
      </c>
      <c r="G1498">
        <v>68.650000000000006</v>
      </c>
    </row>
    <row r="1499" spans="1:7" x14ac:dyDescent="0.2">
      <c r="A1499" s="6">
        <v>45636</v>
      </c>
      <c r="B1499">
        <v>0</v>
      </c>
      <c r="C1499" t="s">
        <v>67</v>
      </c>
      <c r="D1499">
        <v>14.18</v>
      </c>
      <c r="E1499">
        <v>28.61</v>
      </c>
      <c r="F1499">
        <v>7.0000000000000007E-2</v>
      </c>
      <c r="G1499">
        <v>68.849999999999994</v>
      </c>
    </row>
    <row r="1500" spans="1:7" x14ac:dyDescent="0.2">
      <c r="A1500" s="6">
        <v>45637</v>
      </c>
      <c r="B1500">
        <v>0</v>
      </c>
      <c r="C1500" t="s">
        <v>67</v>
      </c>
      <c r="D1500">
        <v>13.58</v>
      </c>
      <c r="E1500">
        <v>31.99</v>
      </c>
      <c r="F1500">
        <v>0.11</v>
      </c>
      <c r="G1500">
        <v>70.569999999999993</v>
      </c>
    </row>
    <row r="1501" spans="1:7" x14ac:dyDescent="0.2">
      <c r="A1501" s="6">
        <v>45638</v>
      </c>
      <c r="B1501">
        <v>0</v>
      </c>
      <c r="C1501" t="s">
        <v>67</v>
      </c>
      <c r="D1501">
        <v>13.92</v>
      </c>
      <c r="E1501">
        <v>33.64</v>
      </c>
      <c r="F1501">
        <v>0.14000000000000001</v>
      </c>
      <c r="G1501">
        <v>70.25</v>
      </c>
    </row>
    <row r="1502" spans="1:7" x14ac:dyDescent="0.2">
      <c r="A1502" s="6">
        <v>45639</v>
      </c>
      <c r="B1502">
        <v>0</v>
      </c>
      <c r="C1502" t="s">
        <v>67</v>
      </c>
      <c r="D1502">
        <v>13.81</v>
      </c>
      <c r="E1502">
        <v>34.92</v>
      </c>
      <c r="F1502">
        <v>0.15</v>
      </c>
      <c r="G1502">
        <v>71.540000000000006</v>
      </c>
    </row>
    <row r="1503" spans="1:7" x14ac:dyDescent="0.2">
      <c r="A1503" s="6">
        <v>45642</v>
      </c>
      <c r="B1503">
        <v>0</v>
      </c>
      <c r="C1503" t="s">
        <v>67</v>
      </c>
      <c r="D1503">
        <v>14.69</v>
      </c>
      <c r="E1503">
        <v>33.409999999999997</v>
      </c>
      <c r="F1503">
        <v>0.14000000000000001</v>
      </c>
      <c r="G1503">
        <v>71.03</v>
      </c>
    </row>
    <row r="1504" spans="1:7" x14ac:dyDescent="0.2">
      <c r="A1504" s="6">
        <v>45643</v>
      </c>
      <c r="B1504">
        <v>0</v>
      </c>
      <c r="C1504" t="s">
        <v>67</v>
      </c>
      <c r="D1504">
        <v>15.87</v>
      </c>
      <c r="E1504">
        <v>30.71</v>
      </c>
      <c r="F1504">
        <v>0.15</v>
      </c>
      <c r="G1504">
        <v>70.31</v>
      </c>
    </row>
    <row r="1505" spans="1:7" x14ac:dyDescent="0.2">
      <c r="A1505" s="6">
        <v>45644</v>
      </c>
      <c r="B1505">
        <v>0</v>
      </c>
      <c r="C1505" t="s">
        <v>67</v>
      </c>
      <c r="D1505">
        <v>27.62</v>
      </c>
      <c r="E1505">
        <v>32.6</v>
      </c>
      <c r="F1505">
        <v>0.15</v>
      </c>
      <c r="G1505">
        <v>70.8</v>
      </c>
    </row>
    <row r="1506" spans="1:7" x14ac:dyDescent="0.2">
      <c r="A1506" s="6">
        <v>45645</v>
      </c>
      <c r="B1506">
        <v>0</v>
      </c>
      <c r="C1506" t="s">
        <v>67</v>
      </c>
      <c r="D1506">
        <v>24.09</v>
      </c>
      <c r="E1506">
        <v>30.5</v>
      </c>
      <c r="F1506">
        <v>0.25</v>
      </c>
      <c r="G1506">
        <v>70.099999999999994</v>
      </c>
    </row>
    <row r="1507" spans="1:7" x14ac:dyDescent="0.2">
      <c r="A1507" s="6">
        <v>45646</v>
      </c>
      <c r="B1507">
        <v>0</v>
      </c>
      <c r="C1507" t="s">
        <v>67</v>
      </c>
      <c r="D1507">
        <v>18.36</v>
      </c>
      <c r="E1507">
        <v>29.27</v>
      </c>
      <c r="F1507">
        <v>0.22</v>
      </c>
      <c r="G1507">
        <v>69.709999999999994</v>
      </c>
    </row>
    <row r="1508" spans="1:7" x14ac:dyDescent="0.2">
      <c r="A1508" s="6">
        <v>45649</v>
      </c>
      <c r="B1508">
        <v>0</v>
      </c>
      <c r="C1508" t="s">
        <v>67</v>
      </c>
      <c r="D1508">
        <v>16.78</v>
      </c>
      <c r="E1508">
        <v>30.16</v>
      </c>
      <c r="F1508">
        <v>0.28999999999999998</v>
      </c>
      <c r="G1508">
        <v>69.5</v>
      </c>
    </row>
    <row r="1509" spans="1:7" x14ac:dyDescent="0.2">
      <c r="A1509" s="6">
        <v>45650</v>
      </c>
      <c r="B1509">
        <v>0</v>
      </c>
      <c r="C1509" t="s">
        <v>67</v>
      </c>
      <c r="D1509">
        <v>14.27</v>
      </c>
      <c r="E1509">
        <v>30.35</v>
      </c>
      <c r="F1509">
        <v>0.3</v>
      </c>
      <c r="G1509">
        <v>70.87</v>
      </c>
    </row>
    <row r="1510" spans="1:7" x14ac:dyDescent="0.2">
      <c r="A1510" s="6">
        <v>45652</v>
      </c>
      <c r="B1510">
        <v>0</v>
      </c>
      <c r="C1510" t="s">
        <v>67</v>
      </c>
      <c r="D1510">
        <v>14.73</v>
      </c>
      <c r="E1510">
        <v>30.01</v>
      </c>
      <c r="F1510">
        <v>0.28000000000000003</v>
      </c>
      <c r="G1510">
        <v>70.38</v>
      </c>
    </row>
    <row r="1511" spans="1:7" x14ac:dyDescent="0.2">
      <c r="A1511" s="6">
        <v>45653</v>
      </c>
      <c r="B1511">
        <v>0</v>
      </c>
      <c r="C1511" t="s">
        <v>67</v>
      </c>
      <c r="D1511">
        <v>15.95</v>
      </c>
      <c r="E1511">
        <v>30.21</v>
      </c>
      <c r="F1511">
        <v>0.31</v>
      </c>
      <c r="G1511">
        <v>71.28</v>
      </c>
    </row>
    <row r="1512" spans="1:7" x14ac:dyDescent="0.2">
      <c r="A1512" s="6">
        <v>45656</v>
      </c>
      <c r="B1512">
        <v>0</v>
      </c>
      <c r="C1512" t="s">
        <v>67</v>
      </c>
      <c r="D1512">
        <v>17.399999999999999</v>
      </c>
      <c r="E1512">
        <v>30.77</v>
      </c>
      <c r="F1512">
        <v>0.31</v>
      </c>
      <c r="G1512">
        <v>71.73</v>
      </c>
    </row>
    <row r="1513" spans="1:7" x14ac:dyDescent="0.2">
      <c r="A1513" s="6">
        <v>45657</v>
      </c>
      <c r="B1513">
        <v>0</v>
      </c>
      <c r="C1513" t="s">
        <v>67</v>
      </c>
      <c r="D1513">
        <v>17.350000000000001</v>
      </c>
      <c r="E1513">
        <v>30.02</v>
      </c>
      <c r="F1513">
        <v>0.33</v>
      </c>
      <c r="G1513">
        <v>72.44</v>
      </c>
    </row>
    <row r="1514" spans="1:7" x14ac:dyDescent="0.2">
      <c r="A1514" s="6">
        <v>45659</v>
      </c>
      <c r="B1514">
        <v>0</v>
      </c>
      <c r="C1514" t="s">
        <v>67</v>
      </c>
      <c r="D1514">
        <v>17.93</v>
      </c>
      <c r="E1514">
        <v>29.54</v>
      </c>
      <c r="F1514">
        <v>0.32</v>
      </c>
      <c r="G1514">
        <v>73.790000000000006</v>
      </c>
    </row>
    <row r="1515" spans="1:7" x14ac:dyDescent="0.2">
      <c r="A1515" s="6">
        <v>45660</v>
      </c>
      <c r="B1515">
        <v>0</v>
      </c>
      <c r="C1515" t="s">
        <v>67</v>
      </c>
      <c r="D1515">
        <v>16.13</v>
      </c>
      <c r="E1515">
        <v>29.98</v>
      </c>
      <c r="F1515">
        <v>0.32</v>
      </c>
      <c r="G1515">
        <v>74.64</v>
      </c>
    </row>
    <row r="1516" spans="1:7" x14ac:dyDescent="0.2">
      <c r="A1516" s="6">
        <v>45663</v>
      </c>
      <c r="B1516">
        <v>0</v>
      </c>
      <c r="C1516" t="s">
        <v>67</v>
      </c>
      <c r="D1516">
        <v>16.04</v>
      </c>
      <c r="E1516">
        <v>29.31</v>
      </c>
      <c r="F1516">
        <v>0.34</v>
      </c>
      <c r="G1516">
        <v>74.31</v>
      </c>
    </row>
    <row r="1517" spans="1:7" x14ac:dyDescent="0.2">
      <c r="A1517" s="6">
        <v>45664</v>
      </c>
      <c r="B1517">
        <v>0</v>
      </c>
      <c r="C1517" t="s">
        <v>67</v>
      </c>
      <c r="D1517">
        <v>17.82</v>
      </c>
      <c r="E1517">
        <v>31.09</v>
      </c>
      <c r="F1517">
        <v>0.37</v>
      </c>
      <c r="G1517">
        <v>74.989999999999995</v>
      </c>
    </row>
    <row r="1518" spans="1:7" x14ac:dyDescent="0.2">
      <c r="A1518" s="6">
        <v>45665</v>
      </c>
      <c r="B1518">
        <v>0</v>
      </c>
      <c r="C1518" t="s">
        <v>67</v>
      </c>
      <c r="D1518">
        <v>17.7</v>
      </c>
      <c r="E1518">
        <v>31.56</v>
      </c>
      <c r="F1518">
        <v>0.39</v>
      </c>
      <c r="G1518">
        <v>73.989999999999995</v>
      </c>
    </row>
    <row r="1519" spans="1:7" x14ac:dyDescent="0.2">
      <c r="A1519" s="6">
        <v>45667</v>
      </c>
      <c r="B1519">
        <v>0</v>
      </c>
      <c r="C1519" t="s">
        <v>67</v>
      </c>
      <c r="D1519">
        <v>19.54</v>
      </c>
      <c r="E1519">
        <v>33.909999999999997</v>
      </c>
      <c r="F1519">
        <v>0.37</v>
      </c>
      <c r="G1519">
        <v>77.27</v>
      </c>
    </row>
    <row r="1520" spans="1:7" x14ac:dyDescent="0.2">
      <c r="A1520" s="6">
        <v>45670</v>
      </c>
      <c r="B1520">
        <v>0</v>
      </c>
      <c r="C1520" t="s">
        <v>67</v>
      </c>
      <c r="D1520">
        <v>19.190000000000001</v>
      </c>
      <c r="E1520">
        <v>33.979999999999997</v>
      </c>
      <c r="F1520">
        <v>0.39</v>
      </c>
      <c r="G1520">
        <v>79.569999999999993</v>
      </c>
    </row>
    <row r="1521" spans="1:7" x14ac:dyDescent="0.2">
      <c r="A1521" s="6">
        <v>45671</v>
      </c>
      <c r="B1521">
        <v>0</v>
      </c>
      <c r="C1521" t="s">
        <v>67</v>
      </c>
      <c r="D1521">
        <v>18.71</v>
      </c>
      <c r="E1521">
        <v>33.51</v>
      </c>
      <c r="F1521">
        <v>0.41</v>
      </c>
      <c r="G1521">
        <v>78.2</v>
      </c>
    </row>
    <row r="1522" spans="1:7" x14ac:dyDescent="0.2">
      <c r="A1522" s="6">
        <v>45672</v>
      </c>
      <c r="B1522">
        <v>0</v>
      </c>
      <c r="C1522" t="s">
        <v>67</v>
      </c>
      <c r="D1522">
        <v>16.12</v>
      </c>
      <c r="E1522">
        <v>32.93</v>
      </c>
      <c r="F1522">
        <v>0.39</v>
      </c>
      <c r="G1522">
        <v>80.73</v>
      </c>
    </row>
    <row r="1523" spans="1:7" x14ac:dyDescent="0.2">
      <c r="A1523" s="6">
        <v>45673</v>
      </c>
      <c r="B1523">
        <v>0</v>
      </c>
      <c r="C1523" t="s">
        <v>67</v>
      </c>
      <c r="D1523">
        <v>16.600000000000001</v>
      </c>
      <c r="E1523">
        <v>33.130000000000003</v>
      </c>
      <c r="F1523">
        <v>0.38</v>
      </c>
      <c r="G1523">
        <v>79.349999999999994</v>
      </c>
    </row>
    <row r="1524" spans="1:7" x14ac:dyDescent="0.2">
      <c r="A1524" s="6">
        <v>45674</v>
      </c>
      <c r="B1524">
        <v>0</v>
      </c>
      <c r="C1524" t="s">
        <v>67</v>
      </c>
      <c r="D1524">
        <v>15.97</v>
      </c>
      <c r="E1524">
        <v>33.520000000000003</v>
      </c>
      <c r="F1524">
        <v>0.34</v>
      </c>
      <c r="G1524">
        <v>78.56</v>
      </c>
    </row>
    <row r="1525" spans="1:7" x14ac:dyDescent="0.2">
      <c r="A1525" s="6">
        <v>45678</v>
      </c>
      <c r="B1525">
        <v>0</v>
      </c>
      <c r="C1525" t="s">
        <v>67</v>
      </c>
      <c r="D1525">
        <v>15.06</v>
      </c>
      <c r="E1525">
        <v>35.1</v>
      </c>
      <c r="F1525">
        <v>0.28000000000000003</v>
      </c>
      <c r="G1525">
        <v>76.790000000000006</v>
      </c>
    </row>
    <row r="1526" spans="1:7" x14ac:dyDescent="0.2">
      <c r="A1526" s="6">
        <v>45679</v>
      </c>
      <c r="B1526">
        <v>0</v>
      </c>
      <c r="C1526" t="s">
        <v>67</v>
      </c>
      <c r="D1526">
        <v>15.1</v>
      </c>
      <c r="E1526">
        <v>34.68</v>
      </c>
      <c r="F1526">
        <v>0.31</v>
      </c>
      <c r="G1526">
        <v>76.12</v>
      </c>
    </row>
    <row r="1527" spans="1:7" x14ac:dyDescent="0.2">
      <c r="A1527" s="6">
        <v>45680</v>
      </c>
      <c r="B1527">
        <v>0</v>
      </c>
      <c r="C1527" t="s">
        <v>67</v>
      </c>
      <c r="D1527">
        <v>15.02</v>
      </c>
      <c r="E1527">
        <v>34.18</v>
      </c>
      <c r="F1527">
        <v>0.36</v>
      </c>
      <c r="G1527">
        <v>75.03</v>
      </c>
    </row>
    <row r="1528" spans="1:7" x14ac:dyDescent="0.2">
      <c r="A1528" s="6">
        <v>45681</v>
      </c>
      <c r="B1528">
        <v>0</v>
      </c>
      <c r="C1528" t="s">
        <v>67</v>
      </c>
      <c r="D1528">
        <v>14.85</v>
      </c>
      <c r="E1528">
        <v>29.98</v>
      </c>
      <c r="F1528">
        <v>0.36</v>
      </c>
      <c r="G1528">
        <v>74.97</v>
      </c>
    </row>
    <row r="1529" spans="1:7" x14ac:dyDescent="0.2">
      <c r="A1529" s="6">
        <v>45684</v>
      </c>
      <c r="B1529">
        <v>0</v>
      </c>
      <c r="C1529" t="s">
        <v>67</v>
      </c>
      <c r="D1529">
        <v>17.899999999999999</v>
      </c>
      <c r="E1529">
        <v>35.979999999999997</v>
      </c>
      <c r="F1529">
        <v>0.36</v>
      </c>
      <c r="G1529">
        <v>73.510000000000005</v>
      </c>
    </row>
    <row r="1530" spans="1:7" x14ac:dyDescent="0.2">
      <c r="A1530" s="6">
        <v>45685</v>
      </c>
      <c r="B1530">
        <v>0</v>
      </c>
      <c r="C1530" t="s">
        <v>67</v>
      </c>
      <c r="D1530">
        <v>16.41</v>
      </c>
      <c r="E1530">
        <v>31.95</v>
      </c>
      <c r="F1530">
        <v>0.36</v>
      </c>
      <c r="G1530">
        <v>74.150000000000006</v>
      </c>
    </row>
    <row r="1531" spans="1:7" x14ac:dyDescent="0.2">
      <c r="A1531" s="6">
        <v>45686</v>
      </c>
      <c r="B1531">
        <v>0</v>
      </c>
      <c r="C1531" t="s">
        <v>67</v>
      </c>
      <c r="D1531">
        <v>16.559999999999999</v>
      </c>
      <c r="E1531">
        <v>33.020000000000003</v>
      </c>
      <c r="F1531">
        <v>0.34</v>
      </c>
      <c r="G1531">
        <v>72.94</v>
      </c>
    </row>
    <row r="1532" spans="1:7" x14ac:dyDescent="0.2">
      <c r="A1532" s="6">
        <v>45687</v>
      </c>
      <c r="B1532">
        <v>0</v>
      </c>
      <c r="C1532" t="s">
        <v>67</v>
      </c>
      <c r="D1532">
        <v>15.84</v>
      </c>
      <c r="E1532">
        <v>31.05</v>
      </c>
      <c r="F1532">
        <v>0.34</v>
      </c>
      <c r="G1532">
        <v>73.099999999999994</v>
      </c>
    </row>
    <row r="1533" spans="1:7" x14ac:dyDescent="0.2">
      <c r="A1533" s="6">
        <v>45688</v>
      </c>
      <c r="B1533">
        <v>0</v>
      </c>
      <c r="C1533" t="s">
        <v>67</v>
      </c>
      <c r="D1533">
        <v>16.43</v>
      </c>
      <c r="E1533">
        <v>29.96</v>
      </c>
      <c r="F1533">
        <v>0.36</v>
      </c>
      <c r="G1533">
        <v>72.84</v>
      </c>
    </row>
    <row r="1534" spans="1:7" x14ac:dyDescent="0.2">
      <c r="A1534" s="6">
        <v>45691</v>
      </c>
      <c r="B1534">
        <v>0</v>
      </c>
      <c r="C1534" t="s">
        <v>67</v>
      </c>
      <c r="D1534">
        <v>18.62</v>
      </c>
      <c r="E1534">
        <v>35.299999999999997</v>
      </c>
      <c r="F1534">
        <v>0.28000000000000003</v>
      </c>
      <c r="G1534">
        <v>73.52</v>
      </c>
    </row>
    <row r="1535" spans="1:7" x14ac:dyDescent="0.2">
      <c r="A1535" s="6">
        <v>45692</v>
      </c>
      <c r="B1535">
        <v>0</v>
      </c>
      <c r="C1535" t="s">
        <v>67</v>
      </c>
      <c r="D1535">
        <v>17.21</v>
      </c>
      <c r="E1535">
        <v>33.619999999999997</v>
      </c>
      <c r="F1535">
        <v>0.31</v>
      </c>
      <c r="G1535">
        <v>73.040000000000006</v>
      </c>
    </row>
    <row r="1536" spans="1:7" x14ac:dyDescent="0.2">
      <c r="A1536" s="6">
        <v>45693</v>
      </c>
      <c r="B1536">
        <v>0</v>
      </c>
      <c r="C1536" t="s">
        <v>67</v>
      </c>
      <c r="D1536">
        <v>15.77</v>
      </c>
      <c r="E1536">
        <v>34.25</v>
      </c>
      <c r="F1536">
        <v>0.26</v>
      </c>
      <c r="G1536">
        <v>71.39</v>
      </c>
    </row>
    <row r="1537" spans="1:7" x14ac:dyDescent="0.2">
      <c r="A1537" s="6">
        <v>45694</v>
      </c>
      <c r="B1537">
        <v>0</v>
      </c>
      <c r="C1537" t="s">
        <v>67</v>
      </c>
      <c r="D1537">
        <v>15.5</v>
      </c>
      <c r="E1537">
        <v>36.25</v>
      </c>
      <c r="F1537">
        <v>0.24</v>
      </c>
      <c r="G1537">
        <v>70.97</v>
      </c>
    </row>
    <row r="1538" spans="1:7" x14ac:dyDescent="0.2">
      <c r="A1538" s="6">
        <v>45695</v>
      </c>
      <c r="B1538">
        <v>0</v>
      </c>
      <c r="C1538" t="s">
        <v>67</v>
      </c>
      <c r="D1538">
        <v>16.54</v>
      </c>
      <c r="E1538">
        <v>29.66</v>
      </c>
      <c r="F1538">
        <v>0.2</v>
      </c>
      <c r="G1538">
        <v>71.319999999999993</v>
      </c>
    </row>
    <row r="1539" spans="1:7" x14ac:dyDescent="0.2">
      <c r="A1539" s="6">
        <v>45698</v>
      </c>
      <c r="B1539">
        <v>0</v>
      </c>
      <c r="C1539" t="s">
        <v>67</v>
      </c>
      <c r="D1539">
        <v>15.81</v>
      </c>
      <c r="E1539">
        <v>32.090000000000003</v>
      </c>
      <c r="F1539">
        <v>0.23</v>
      </c>
      <c r="G1539">
        <v>72.73</v>
      </c>
    </row>
    <row r="1540" spans="1:7" x14ac:dyDescent="0.2">
      <c r="A1540" s="6">
        <v>45699</v>
      </c>
      <c r="B1540">
        <v>0</v>
      </c>
      <c r="C1540" t="s">
        <v>67</v>
      </c>
      <c r="D1540">
        <v>16.02</v>
      </c>
      <c r="E1540">
        <v>29.76</v>
      </c>
      <c r="F1540">
        <v>0.25</v>
      </c>
      <c r="G1540">
        <v>73.67</v>
      </c>
    </row>
    <row r="1541" spans="1:7" x14ac:dyDescent="0.2">
      <c r="A1541" s="6">
        <v>45700</v>
      </c>
      <c r="B1541">
        <v>0</v>
      </c>
      <c r="C1541" t="s">
        <v>67</v>
      </c>
      <c r="D1541">
        <v>15.89</v>
      </c>
      <c r="E1541">
        <v>31.79</v>
      </c>
      <c r="F1541">
        <v>0.26</v>
      </c>
      <c r="G1541">
        <v>71.72</v>
      </c>
    </row>
    <row r="1542" spans="1:7" x14ac:dyDescent="0.2">
      <c r="A1542" s="6">
        <v>45701</v>
      </c>
      <c r="B1542">
        <v>0</v>
      </c>
      <c r="C1542" t="s">
        <v>67</v>
      </c>
      <c r="D1542">
        <v>15.1</v>
      </c>
      <c r="E1542">
        <v>31.47</v>
      </c>
      <c r="F1542">
        <v>0.21</v>
      </c>
      <c r="G1542">
        <v>71.66</v>
      </c>
    </row>
    <row r="1543" spans="1:7" x14ac:dyDescent="0.2">
      <c r="A1543" s="6">
        <v>45702</v>
      </c>
      <c r="B1543">
        <v>0</v>
      </c>
      <c r="C1543" t="s">
        <v>67</v>
      </c>
      <c r="D1543">
        <v>14.77</v>
      </c>
      <c r="E1543">
        <v>28.46</v>
      </c>
      <c r="F1543">
        <v>0.21</v>
      </c>
      <c r="G1543">
        <v>71.05</v>
      </c>
    </row>
    <row r="1544" spans="1:7" x14ac:dyDescent="0.2">
      <c r="A1544" s="6">
        <v>45706</v>
      </c>
      <c r="B1544">
        <v>0</v>
      </c>
      <c r="C1544" t="s">
        <v>67</v>
      </c>
      <c r="D1544">
        <v>15.35</v>
      </c>
      <c r="E1544">
        <v>27.47</v>
      </c>
      <c r="F1544">
        <v>0.26</v>
      </c>
      <c r="G1544">
        <v>72.209999999999994</v>
      </c>
    </row>
    <row r="1545" spans="1:7" x14ac:dyDescent="0.2">
      <c r="A1545" s="6">
        <v>45707</v>
      </c>
      <c r="B1545">
        <v>0</v>
      </c>
      <c r="C1545" t="s">
        <v>67</v>
      </c>
      <c r="D1545">
        <v>15.27</v>
      </c>
      <c r="E1545">
        <v>28.36</v>
      </c>
      <c r="F1545">
        <v>0.25</v>
      </c>
      <c r="G1545">
        <v>72.58</v>
      </c>
    </row>
    <row r="1546" spans="1:7" x14ac:dyDescent="0.2">
      <c r="A1546" s="6">
        <v>45708</v>
      </c>
      <c r="B1546">
        <v>0</v>
      </c>
      <c r="C1546" t="s">
        <v>67</v>
      </c>
      <c r="D1546">
        <v>15.66</v>
      </c>
      <c r="E1546">
        <v>29.3</v>
      </c>
      <c r="F1546">
        <v>0.22</v>
      </c>
      <c r="G1546">
        <v>72.88</v>
      </c>
    </row>
    <row r="1547" spans="1:7" x14ac:dyDescent="0.2">
      <c r="A1547" s="6">
        <v>45709</v>
      </c>
      <c r="B1547">
        <v>0</v>
      </c>
      <c r="C1547" t="s">
        <v>67</v>
      </c>
      <c r="D1547">
        <v>18.21</v>
      </c>
      <c r="E1547">
        <v>35.79</v>
      </c>
      <c r="F1547">
        <v>0.23</v>
      </c>
      <c r="G1547">
        <v>70.72</v>
      </c>
    </row>
    <row r="1548" spans="1:7" x14ac:dyDescent="0.2">
      <c r="A1548" s="6">
        <v>45712</v>
      </c>
      <c r="B1548">
        <v>0</v>
      </c>
      <c r="C1548" t="s">
        <v>67</v>
      </c>
      <c r="D1548">
        <v>18.98</v>
      </c>
      <c r="E1548">
        <v>31.3</v>
      </c>
      <c r="F1548">
        <v>0.27</v>
      </c>
      <c r="G1548">
        <v>71.06</v>
      </c>
    </row>
    <row r="1549" spans="1:7" x14ac:dyDescent="0.2">
      <c r="A1549" s="6">
        <v>45713</v>
      </c>
      <c r="B1549">
        <v>0</v>
      </c>
      <c r="C1549" t="s">
        <v>67</v>
      </c>
      <c r="D1549">
        <v>19.43</v>
      </c>
      <c r="E1549">
        <v>32.770000000000003</v>
      </c>
      <c r="F1549">
        <v>0.23</v>
      </c>
      <c r="G1549">
        <v>69.150000000000006</v>
      </c>
    </row>
    <row r="1550" spans="1:7" x14ac:dyDescent="0.2">
      <c r="A1550" s="6">
        <v>45714</v>
      </c>
      <c r="B1550">
        <v>0</v>
      </c>
      <c r="C1550" t="s">
        <v>67</v>
      </c>
      <c r="D1550">
        <v>19.100000000000001</v>
      </c>
      <c r="E1550">
        <v>33.36</v>
      </c>
      <c r="F1550">
        <v>0.2</v>
      </c>
      <c r="G1550">
        <v>68.87</v>
      </c>
    </row>
    <row r="1551" spans="1:7" x14ac:dyDescent="0.2">
      <c r="A1551" s="6">
        <v>45715</v>
      </c>
      <c r="B1551">
        <v>0</v>
      </c>
      <c r="C1551" t="s">
        <v>67</v>
      </c>
      <c r="D1551">
        <v>21.13</v>
      </c>
      <c r="E1551">
        <v>31.72</v>
      </c>
      <c r="F1551">
        <v>0.22</v>
      </c>
      <c r="G1551">
        <v>70.62</v>
      </c>
    </row>
    <row r="1552" spans="1:7" x14ac:dyDescent="0.2">
      <c r="A1552" s="6">
        <v>45716</v>
      </c>
      <c r="B1552">
        <v>0</v>
      </c>
      <c r="C1552" t="s">
        <v>67</v>
      </c>
      <c r="D1552">
        <v>19.63</v>
      </c>
      <c r="E1552">
        <v>29.97</v>
      </c>
      <c r="F1552">
        <v>0.25</v>
      </c>
      <c r="G1552">
        <v>69.97</v>
      </c>
    </row>
    <row r="1553" spans="1:7" x14ac:dyDescent="0.2">
      <c r="A1553" s="6">
        <v>45719</v>
      </c>
      <c r="B1553">
        <v>0</v>
      </c>
      <c r="C1553" t="s">
        <v>67</v>
      </c>
      <c r="D1553">
        <v>22.78</v>
      </c>
      <c r="E1553">
        <v>38.520000000000003</v>
      </c>
      <c r="F1553">
        <v>0.2</v>
      </c>
      <c r="G1553">
        <v>68.63</v>
      </c>
    </row>
    <row r="1554" spans="1:7" x14ac:dyDescent="0.2">
      <c r="A1554" s="6">
        <v>45720</v>
      </c>
      <c r="B1554">
        <v>0</v>
      </c>
      <c r="C1554" t="s">
        <v>67</v>
      </c>
      <c r="D1554">
        <v>23.51</v>
      </c>
      <c r="E1554">
        <v>37.520000000000003</v>
      </c>
      <c r="F1554">
        <v>0.26</v>
      </c>
      <c r="G1554">
        <v>68.47</v>
      </c>
    </row>
    <row r="1555" spans="1:7" x14ac:dyDescent="0.2">
      <c r="A1555" s="6">
        <v>45721</v>
      </c>
      <c r="B1555">
        <v>0</v>
      </c>
      <c r="C1555" t="s">
        <v>67</v>
      </c>
      <c r="D1555">
        <v>21.93</v>
      </c>
      <c r="E1555">
        <v>35.04</v>
      </c>
      <c r="F1555">
        <v>0.28999999999999998</v>
      </c>
      <c r="G1555">
        <v>66.58</v>
      </c>
    </row>
    <row r="1556" spans="1:7" x14ac:dyDescent="0.2">
      <c r="A1556" s="6">
        <v>45722</v>
      </c>
      <c r="B1556">
        <v>0</v>
      </c>
      <c r="C1556" t="s">
        <v>67</v>
      </c>
      <c r="D1556">
        <v>24.87</v>
      </c>
      <c r="E1556">
        <v>37.14</v>
      </c>
      <c r="F1556">
        <v>0.33</v>
      </c>
      <c r="G1556">
        <v>66.62</v>
      </c>
    </row>
    <row r="1557" spans="1:7" x14ac:dyDescent="0.2">
      <c r="A1557" s="6">
        <v>45723</v>
      </c>
      <c r="B1557">
        <v>0</v>
      </c>
      <c r="C1557" t="s">
        <v>67</v>
      </c>
      <c r="D1557">
        <v>23.37</v>
      </c>
      <c r="E1557">
        <v>29.75</v>
      </c>
      <c r="F1557">
        <v>0.33</v>
      </c>
      <c r="G1557">
        <v>67.290000000000006</v>
      </c>
    </row>
    <row r="1558" spans="1:7" x14ac:dyDescent="0.2">
      <c r="A1558" s="6">
        <v>45726</v>
      </c>
      <c r="B1558">
        <v>0</v>
      </c>
      <c r="C1558" t="s">
        <v>67</v>
      </c>
      <c r="D1558">
        <v>27.86</v>
      </c>
      <c r="E1558">
        <v>34.82</v>
      </c>
      <c r="F1558">
        <v>0.33</v>
      </c>
      <c r="G1558">
        <v>66.31</v>
      </c>
    </row>
    <row r="1559" spans="1:7" x14ac:dyDescent="0.2">
      <c r="A1559" s="6">
        <v>45727</v>
      </c>
      <c r="B1559">
        <v>0</v>
      </c>
      <c r="C1559" t="s">
        <v>67</v>
      </c>
      <c r="D1559">
        <v>26.92</v>
      </c>
      <c r="E1559">
        <v>31.83</v>
      </c>
      <c r="F1559">
        <v>0.34</v>
      </c>
      <c r="G1559">
        <v>66.52</v>
      </c>
    </row>
    <row r="1560" spans="1:7" x14ac:dyDescent="0.2">
      <c r="A1560" s="6">
        <v>45728</v>
      </c>
      <c r="B1560">
        <v>0</v>
      </c>
      <c r="C1560" t="s">
        <v>67</v>
      </c>
      <c r="D1560">
        <v>24.23</v>
      </c>
      <c r="E1560">
        <v>31.09</v>
      </c>
      <c r="F1560">
        <v>0.31</v>
      </c>
      <c r="G1560">
        <v>67.650000000000006</v>
      </c>
    </row>
    <row r="1561" spans="1:7" x14ac:dyDescent="0.2">
      <c r="A1561" s="6">
        <v>45729</v>
      </c>
      <c r="B1561">
        <v>0</v>
      </c>
      <c r="C1561" t="s">
        <v>67</v>
      </c>
      <c r="D1561">
        <v>24.66</v>
      </c>
      <c r="E1561">
        <v>32.799999999999997</v>
      </c>
      <c r="F1561">
        <v>0.33</v>
      </c>
      <c r="G1561">
        <v>66.819999999999993</v>
      </c>
    </row>
    <row r="1562" spans="1:7" x14ac:dyDescent="0.2">
      <c r="A1562" s="6">
        <v>45730</v>
      </c>
      <c r="B1562">
        <v>0</v>
      </c>
      <c r="C1562" t="s">
        <v>67</v>
      </c>
      <c r="D1562">
        <v>21.77</v>
      </c>
      <c r="E1562">
        <v>33.520000000000003</v>
      </c>
      <c r="F1562">
        <v>0.28999999999999998</v>
      </c>
      <c r="G1562">
        <v>67.430000000000007</v>
      </c>
    </row>
    <row r="1563" spans="1:7" x14ac:dyDescent="0.2">
      <c r="A1563" s="6">
        <v>45733</v>
      </c>
      <c r="B1563">
        <v>0</v>
      </c>
      <c r="C1563" t="s">
        <v>67</v>
      </c>
      <c r="D1563">
        <v>20.51</v>
      </c>
      <c r="E1563">
        <v>30.9</v>
      </c>
      <c r="F1563">
        <v>0.25</v>
      </c>
      <c r="G1563">
        <v>67.84</v>
      </c>
    </row>
    <row r="1564" spans="1:7" x14ac:dyDescent="0.2">
      <c r="A1564" s="6">
        <v>45734</v>
      </c>
      <c r="B1564">
        <v>0</v>
      </c>
      <c r="C1564" t="s">
        <v>67</v>
      </c>
      <c r="D1564">
        <v>21.7</v>
      </c>
      <c r="E1564">
        <v>36.119999999999997</v>
      </c>
      <c r="F1564">
        <v>0.25</v>
      </c>
      <c r="G1564">
        <v>67.489999999999995</v>
      </c>
    </row>
    <row r="1565" spans="1:7" x14ac:dyDescent="0.2">
      <c r="A1565" s="6">
        <v>45735</v>
      </c>
      <c r="B1565">
        <v>0</v>
      </c>
      <c r="C1565" t="s">
        <v>67</v>
      </c>
      <c r="D1565">
        <v>19.899999999999999</v>
      </c>
      <c r="E1565">
        <v>33.869999999999997</v>
      </c>
      <c r="F1565">
        <v>0.26</v>
      </c>
      <c r="G1565">
        <v>67.400000000000006</v>
      </c>
    </row>
    <row r="1566" spans="1:7" x14ac:dyDescent="0.2">
      <c r="A1566" s="6">
        <v>45736</v>
      </c>
      <c r="B1566">
        <v>0</v>
      </c>
      <c r="C1566" t="s">
        <v>67</v>
      </c>
      <c r="D1566">
        <v>19.8</v>
      </c>
      <c r="E1566">
        <v>29.72</v>
      </c>
      <c r="F1566">
        <v>0.28999999999999998</v>
      </c>
      <c r="G1566">
        <v>68.55</v>
      </c>
    </row>
    <row r="1567" spans="1:7" x14ac:dyDescent="0.2">
      <c r="A1567" s="6">
        <v>45737</v>
      </c>
      <c r="B1567">
        <v>0</v>
      </c>
      <c r="C1567" t="s">
        <v>67</v>
      </c>
      <c r="D1567">
        <v>19.28</v>
      </c>
      <c r="E1567">
        <v>28.43</v>
      </c>
      <c r="F1567">
        <v>0.31</v>
      </c>
      <c r="G1567">
        <v>68.52</v>
      </c>
    </row>
    <row r="1568" spans="1:7" x14ac:dyDescent="0.2">
      <c r="A1568" s="6">
        <v>45740</v>
      </c>
      <c r="B1568">
        <v>0</v>
      </c>
      <c r="C1568" t="s">
        <v>67</v>
      </c>
      <c r="D1568">
        <v>17.48</v>
      </c>
      <c r="E1568">
        <v>29.67</v>
      </c>
      <c r="F1568">
        <v>0.3</v>
      </c>
      <c r="G1568">
        <v>69.459999999999994</v>
      </c>
    </row>
    <row r="1569" spans="1:7" x14ac:dyDescent="0.2">
      <c r="A1569" s="6">
        <v>45741</v>
      </c>
      <c r="B1569">
        <v>0</v>
      </c>
      <c r="C1569" t="s">
        <v>67</v>
      </c>
      <c r="D1569">
        <v>17.149999999999999</v>
      </c>
      <c r="E1569">
        <v>28.27</v>
      </c>
      <c r="F1569">
        <v>0.35</v>
      </c>
      <c r="G1569">
        <v>69.48</v>
      </c>
    </row>
    <row r="1570" spans="1:7" x14ac:dyDescent="0.2">
      <c r="A1570" s="6">
        <v>45742</v>
      </c>
      <c r="B1570">
        <v>0</v>
      </c>
      <c r="C1570" t="s">
        <v>67</v>
      </c>
      <c r="D1570">
        <v>18.329999999999998</v>
      </c>
      <c r="E1570">
        <v>28.84</v>
      </c>
      <c r="F1570">
        <v>0.37</v>
      </c>
      <c r="G1570">
        <v>70.05</v>
      </c>
    </row>
    <row r="1571" spans="1:7" x14ac:dyDescent="0.2">
      <c r="A1571" s="6">
        <v>45743</v>
      </c>
      <c r="B1571">
        <v>0</v>
      </c>
      <c r="C1571" t="s">
        <v>67</v>
      </c>
      <c r="D1571">
        <v>18.690000000000001</v>
      </c>
      <c r="E1571">
        <v>28.49</v>
      </c>
      <c r="F1571">
        <v>0.41</v>
      </c>
      <c r="G1571">
        <v>70.3</v>
      </c>
    </row>
    <row r="1572" spans="1:7" x14ac:dyDescent="0.2">
      <c r="A1572" s="6">
        <v>45744</v>
      </c>
      <c r="B1572">
        <v>0</v>
      </c>
      <c r="C1572" t="s">
        <v>67</v>
      </c>
      <c r="D1572">
        <v>21.65</v>
      </c>
      <c r="E1572">
        <v>28.7</v>
      </c>
      <c r="F1572">
        <v>0.38</v>
      </c>
      <c r="G1572">
        <v>69.739999999999995</v>
      </c>
    </row>
    <row r="1573" spans="1:7" x14ac:dyDescent="0.2">
      <c r="A1573" s="6">
        <v>45747</v>
      </c>
      <c r="B1573">
        <v>0</v>
      </c>
      <c r="C1573" t="s">
        <v>67</v>
      </c>
      <c r="D1573">
        <v>22.28</v>
      </c>
      <c r="E1573">
        <v>30.88</v>
      </c>
      <c r="F1573">
        <v>0.34</v>
      </c>
      <c r="G1573">
        <v>71.87</v>
      </c>
    </row>
    <row r="1574" spans="1:7" x14ac:dyDescent="0.2">
      <c r="A1574" s="6">
        <v>45748</v>
      </c>
      <c r="B1574">
        <v>0</v>
      </c>
      <c r="C1574" t="s">
        <v>67</v>
      </c>
      <c r="D1574">
        <v>21.77</v>
      </c>
      <c r="E1574">
        <v>30.57</v>
      </c>
      <c r="F1574">
        <v>0.3</v>
      </c>
      <c r="G1574">
        <v>71.61</v>
      </c>
    </row>
    <row r="1575" spans="1:7" x14ac:dyDescent="0.2">
      <c r="A1575" s="6">
        <v>45749</v>
      </c>
      <c r="B1575">
        <v>0</v>
      </c>
      <c r="C1575" t="s">
        <v>67</v>
      </c>
      <c r="D1575">
        <v>21.51</v>
      </c>
      <c r="E1575">
        <v>29.98</v>
      </c>
      <c r="F1575">
        <v>0.28999999999999998</v>
      </c>
      <c r="G1575">
        <v>72.12</v>
      </c>
    </row>
    <row r="1576" spans="1:7" x14ac:dyDescent="0.2">
      <c r="A1576" s="6">
        <v>45750</v>
      </c>
      <c r="B1576">
        <v>3</v>
      </c>
      <c r="C1576" t="s">
        <v>69</v>
      </c>
      <c r="D1576">
        <v>30.02</v>
      </c>
      <c r="E1576">
        <v>35.450000000000003</v>
      </c>
      <c r="F1576">
        <v>0.35</v>
      </c>
      <c r="G1576">
        <v>67.430000000000007</v>
      </c>
    </row>
    <row r="1577" spans="1:7" x14ac:dyDescent="0.2">
      <c r="A1577" s="6">
        <v>45751</v>
      </c>
      <c r="B1577">
        <v>3</v>
      </c>
      <c r="C1577" t="s">
        <v>69</v>
      </c>
      <c r="D1577">
        <v>45.31</v>
      </c>
      <c r="E1577">
        <v>44.72</v>
      </c>
      <c r="F1577">
        <v>0.33</v>
      </c>
      <c r="G1577">
        <v>62.42</v>
      </c>
    </row>
    <row r="1578" spans="1:7" x14ac:dyDescent="0.2">
      <c r="A1578" s="6">
        <v>45754</v>
      </c>
      <c r="B1578">
        <v>3</v>
      </c>
      <c r="C1578" t="s">
        <v>69</v>
      </c>
      <c r="D1578">
        <v>46.98</v>
      </c>
      <c r="E1578">
        <v>52.81</v>
      </c>
      <c r="F1578">
        <v>0.42</v>
      </c>
      <c r="G1578">
        <v>61.05</v>
      </c>
    </row>
    <row r="1579" spans="1:7" x14ac:dyDescent="0.2">
      <c r="A1579" s="6">
        <v>45755</v>
      </c>
      <c r="B1579">
        <v>3</v>
      </c>
      <c r="C1579" t="s">
        <v>69</v>
      </c>
      <c r="D1579">
        <v>52.33</v>
      </c>
      <c r="E1579">
        <v>55.26</v>
      </c>
      <c r="F1579">
        <v>0.55000000000000004</v>
      </c>
      <c r="G1579">
        <v>60.04</v>
      </c>
    </row>
    <row r="1580" spans="1:7" x14ac:dyDescent="0.2">
      <c r="A1580" s="6">
        <v>45756</v>
      </c>
      <c r="B1580">
        <v>0</v>
      </c>
      <c r="C1580" t="s">
        <v>67</v>
      </c>
      <c r="D1580">
        <v>33.619999999999997</v>
      </c>
      <c r="E1580">
        <v>42.9</v>
      </c>
      <c r="F1580">
        <v>0.43</v>
      </c>
      <c r="G1580">
        <v>62.63</v>
      </c>
    </row>
    <row r="1581" spans="1:7" x14ac:dyDescent="0.2">
      <c r="A1581" s="6">
        <v>45757</v>
      </c>
      <c r="B1581">
        <v>0</v>
      </c>
      <c r="C1581" t="s">
        <v>67</v>
      </c>
      <c r="D1581">
        <v>40.72</v>
      </c>
      <c r="E1581">
        <v>49</v>
      </c>
      <c r="F1581">
        <v>0.56000000000000005</v>
      </c>
      <c r="G1581">
        <v>60.57</v>
      </c>
    </row>
    <row r="1582" spans="1:7" x14ac:dyDescent="0.2">
      <c r="A1582" s="6">
        <v>45758</v>
      </c>
      <c r="B1582">
        <v>0</v>
      </c>
      <c r="C1582" t="s">
        <v>67</v>
      </c>
      <c r="D1582">
        <v>37.56</v>
      </c>
      <c r="E1582">
        <v>50.88</v>
      </c>
      <c r="F1582">
        <v>0.52</v>
      </c>
      <c r="G1582">
        <v>61.91</v>
      </c>
    </row>
    <row r="1583" spans="1:7" x14ac:dyDescent="0.2">
      <c r="A1583" s="6">
        <v>45761</v>
      </c>
      <c r="B1583">
        <v>3</v>
      </c>
      <c r="C1583" t="s">
        <v>69</v>
      </c>
      <c r="D1583">
        <v>30.89</v>
      </c>
      <c r="E1583">
        <v>47.76</v>
      </c>
      <c r="F1583">
        <v>0.54</v>
      </c>
      <c r="G1583">
        <v>61.99</v>
      </c>
    </row>
    <row r="1584" spans="1:7" x14ac:dyDescent="0.2">
      <c r="A1584" s="6">
        <v>45762</v>
      </c>
      <c r="B1584">
        <v>0</v>
      </c>
      <c r="C1584" t="s">
        <v>67</v>
      </c>
      <c r="D1584">
        <v>30.12</v>
      </c>
      <c r="E1584">
        <v>42.31</v>
      </c>
      <c r="F1584">
        <v>0.51</v>
      </c>
      <c r="G1584">
        <v>61.74</v>
      </c>
    </row>
    <row r="1585" spans="1:7" x14ac:dyDescent="0.2">
      <c r="A1585" s="6">
        <v>45763</v>
      </c>
      <c r="B1585">
        <v>3</v>
      </c>
      <c r="C1585" t="s">
        <v>69</v>
      </c>
      <c r="D1585">
        <v>32.64</v>
      </c>
      <c r="E1585">
        <v>43.56</v>
      </c>
      <c r="F1585">
        <v>0.52</v>
      </c>
      <c r="G1585">
        <v>62.88</v>
      </c>
    </row>
    <row r="1586" spans="1:7" x14ac:dyDescent="0.2">
      <c r="A1586" s="6">
        <v>45764</v>
      </c>
      <c r="B1586">
        <v>0</v>
      </c>
      <c r="C1586" t="s">
        <v>67</v>
      </c>
      <c r="D1586">
        <v>29.65</v>
      </c>
      <c r="E1586">
        <v>41.27</v>
      </c>
      <c r="F1586">
        <v>0.53</v>
      </c>
      <c r="G1586">
        <v>65.069999999999993</v>
      </c>
    </row>
    <row r="1587" spans="1:7" x14ac:dyDescent="0.2">
      <c r="A1587" s="6">
        <v>45768</v>
      </c>
      <c r="B1587">
        <v>0</v>
      </c>
      <c r="C1587" t="s">
        <v>67</v>
      </c>
      <c r="D1587">
        <v>33.82</v>
      </c>
      <c r="E1587">
        <v>41.21</v>
      </c>
      <c r="F1587">
        <v>0.67</v>
      </c>
      <c r="G1587">
        <v>63.48</v>
      </c>
    </row>
    <row r="1588" spans="1:7" x14ac:dyDescent="0.2">
      <c r="A1588" s="6">
        <v>45769</v>
      </c>
      <c r="B1588">
        <v>0</v>
      </c>
      <c r="C1588" t="s">
        <v>67</v>
      </c>
      <c r="D1588">
        <v>30.57</v>
      </c>
      <c r="E1588">
        <v>43.15</v>
      </c>
      <c r="F1588">
        <v>0.65</v>
      </c>
      <c r="G1588">
        <v>64.599999999999994</v>
      </c>
    </row>
    <row r="1589" spans="1:7" x14ac:dyDescent="0.2">
      <c r="A1589" s="6">
        <v>45770</v>
      </c>
      <c r="B1589">
        <v>0</v>
      </c>
      <c r="C1589" t="s">
        <v>67</v>
      </c>
      <c r="D1589">
        <v>28.45</v>
      </c>
      <c r="E1589">
        <v>43.56</v>
      </c>
      <c r="F1589">
        <v>0.59</v>
      </c>
      <c r="G1589">
        <v>62.64</v>
      </c>
    </row>
    <row r="1590" spans="1:7" x14ac:dyDescent="0.2">
      <c r="A1590" s="6">
        <v>45771</v>
      </c>
      <c r="B1590">
        <v>0</v>
      </c>
      <c r="C1590" t="s">
        <v>67</v>
      </c>
      <c r="D1590">
        <v>26.47</v>
      </c>
      <c r="E1590">
        <v>44.37</v>
      </c>
      <c r="F1590">
        <v>0.55000000000000004</v>
      </c>
      <c r="G1590">
        <v>63.55</v>
      </c>
    </row>
    <row r="1591" spans="1:7" x14ac:dyDescent="0.2">
      <c r="A1591" s="6">
        <v>45772</v>
      </c>
      <c r="B1591">
        <v>0</v>
      </c>
      <c r="C1591" t="s">
        <v>67</v>
      </c>
      <c r="D1591">
        <v>24.84</v>
      </c>
      <c r="E1591">
        <v>43.53</v>
      </c>
      <c r="F1591">
        <v>0.55000000000000004</v>
      </c>
      <c r="G1591">
        <v>63.85</v>
      </c>
    </row>
    <row r="1592" spans="1:7" x14ac:dyDescent="0.2">
      <c r="A1592" s="6">
        <v>45775</v>
      </c>
      <c r="B1592">
        <v>0</v>
      </c>
      <c r="C1592" t="s">
        <v>67</v>
      </c>
      <c r="D1592">
        <v>25.15</v>
      </c>
      <c r="E1592">
        <v>43.55</v>
      </c>
      <c r="F1592">
        <v>0.56000000000000005</v>
      </c>
      <c r="G1592">
        <v>63.3</v>
      </c>
    </row>
    <row r="1593" spans="1:7" x14ac:dyDescent="0.2">
      <c r="A1593" s="6">
        <v>45776</v>
      </c>
      <c r="B1593">
        <v>0</v>
      </c>
      <c r="C1593" t="s">
        <v>67</v>
      </c>
      <c r="D1593">
        <v>24.17</v>
      </c>
      <c r="E1593">
        <v>48.41</v>
      </c>
      <c r="F1593">
        <v>0.54</v>
      </c>
      <c r="G1593">
        <v>61.84</v>
      </c>
    </row>
    <row r="1594" spans="1:7" x14ac:dyDescent="0.2">
      <c r="A1594" s="6">
        <v>45777</v>
      </c>
      <c r="B1594">
        <v>3</v>
      </c>
      <c r="C1594" t="s">
        <v>69</v>
      </c>
      <c r="D1594">
        <v>24.7</v>
      </c>
      <c r="E1594">
        <v>54.46</v>
      </c>
      <c r="F1594">
        <v>0.56999999999999995</v>
      </c>
      <c r="G1594">
        <v>59.55</v>
      </c>
    </row>
    <row r="1595" spans="1:7" x14ac:dyDescent="0.2">
      <c r="A1595" s="6">
        <v>45778</v>
      </c>
      <c r="B1595">
        <v>0</v>
      </c>
      <c r="C1595" t="s">
        <v>67</v>
      </c>
      <c r="D1595">
        <v>24.6</v>
      </c>
      <c r="E1595">
        <v>51.96</v>
      </c>
      <c r="F1595">
        <v>0.55000000000000004</v>
      </c>
      <c r="G1595">
        <v>60.59</v>
      </c>
    </row>
    <row r="1596" spans="1:7" x14ac:dyDescent="0.2">
      <c r="A1596" s="6">
        <v>45779</v>
      </c>
      <c r="B1596">
        <v>0</v>
      </c>
      <c r="C1596" t="s">
        <v>67</v>
      </c>
      <c r="D1596">
        <v>22.68</v>
      </c>
      <c r="E1596">
        <v>50.59</v>
      </c>
      <c r="F1596">
        <v>0.5</v>
      </c>
      <c r="G1596">
        <v>59.67</v>
      </c>
    </row>
    <row r="1597" spans="1:7" x14ac:dyDescent="0.2">
      <c r="A1597" s="6">
        <v>45782</v>
      </c>
      <c r="B1597">
        <v>0</v>
      </c>
      <c r="C1597" t="s">
        <v>67</v>
      </c>
      <c r="D1597">
        <v>23.64</v>
      </c>
      <c r="E1597">
        <v>42.58</v>
      </c>
      <c r="F1597">
        <v>0.53</v>
      </c>
      <c r="G1597">
        <v>58.5</v>
      </c>
    </row>
    <row r="1598" spans="1:7" x14ac:dyDescent="0.2">
      <c r="A1598" s="6">
        <v>45783</v>
      </c>
      <c r="B1598">
        <v>0</v>
      </c>
      <c r="C1598" t="s">
        <v>67</v>
      </c>
      <c r="D1598">
        <v>24.76</v>
      </c>
      <c r="E1598">
        <v>42.14</v>
      </c>
      <c r="F1598">
        <v>0.52</v>
      </c>
      <c r="G1598">
        <v>60.42</v>
      </c>
    </row>
    <row r="1599" spans="1:7" x14ac:dyDescent="0.2">
      <c r="A1599" s="6">
        <v>45784</v>
      </c>
      <c r="B1599">
        <v>0</v>
      </c>
      <c r="C1599" t="s">
        <v>67</v>
      </c>
      <c r="D1599">
        <v>23.55</v>
      </c>
      <c r="E1599">
        <v>42.66</v>
      </c>
      <c r="F1599">
        <v>0.48</v>
      </c>
      <c r="G1599">
        <v>59.42</v>
      </c>
    </row>
    <row r="1600" spans="1:7" x14ac:dyDescent="0.2">
      <c r="A1600" s="6">
        <v>45785</v>
      </c>
      <c r="B1600">
        <v>0</v>
      </c>
      <c r="C1600" t="s">
        <v>67</v>
      </c>
      <c r="D1600">
        <v>22.48</v>
      </c>
      <c r="E1600">
        <v>40.6</v>
      </c>
      <c r="F1600">
        <v>0.47</v>
      </c>
      <c r="G1600">
        <v>61.25</v>
      </c>
    </row>
    <row r="1601" spans="1:7" x14ac:dyDescent="0.2">
      <c r="A1601" s="6">
        <v>45786</v>
      </c>
      <c r="B1601">
        <v>0</v>
      </c>
      <c r="C1601" t="s">
        <v>67</v>
      </c>
      <c r="D1601">
        <v>21.9</v>
      </c>
      <c r="E1601">
        <v>39.82</v>
      </c>
      <c r="F1601">
        <v>0.49</v>
      </c>
      <c r="G1601">
        <v>62.37</v>
      </c>
    </row>
    <row r="1602" spans="1:7" x14ac:dyDescent="0.2">
      <c r="A1602" s="6">
        <v>45789</v>
      </c>
      <c r="B1602">
        <v>0</v>
      </c>
      <c r="C1602" t="s">
        <v>67</v>
      </c>
      <c r="D1602">
        <v>18.39</v>
      </c>
      <c r="E1602">
        <v>37.5</v>
      </c>
      <c r="F1602">
        <v>0.47</v>
      </c>
      <c r="G1602">
        <v>63.32</v>
      </c>
    </row>
    <row r="1603" spans="1:7" x14ac:dyDescent="0.2">
      <c r="A1603" s="6">
        <v>45790</v>
      </c>
      <c r="B1603">
        <v>0</v>
      </c>
      <c r="C1603" t="s">
        <v>67</v>
      </c>
      <c r="D1603">
        <v>18.22</v>
      </c>
      <c r="E1603">
        <v>36.71</v>
      </c>
      <c r="F1603">
        <v>0.47</v>
      </c>
      <c r="G1603">
        <v>65.040000000000006</v>
      </c>
    </row>
    <row r="1604" spans="1:7" x14ac:dyDescent="0.2">
      <c r="A1604" s="6">
        <v>45791</v>
      </c>
      <c r="B1604">
        <v>0</v>
      </c>
      <c r="C1604" t="s">
        <v>67</v>
      </c>
      <c r="D1604">
        <v>18.62</v>
      </c>
      <c r="E1604">
        <v>36.72</v>
      </c>
      <c r="F1604">
        <v>0.48</v>
      </c>
      <c r="G1604">
        <v>64.48</v>
      </c>
    </row>
    <row r="1605" spans="1:7" x14ac:dyDescent="0.2">
      <c r="A1605" s="6">
        <v>45792</v>
      </c>
      <c r="B1605">
        <v>0</v>
      </c>
      <c r="C1605" t="s">
        <v>67</v>
      </c>
      <c r="D1605">
        <v>17.829999999999998</v>
      </c>
      <c r="E1605">
        <v>37.4</v>
      </c>
      <c r="F1605">
        <v>0.49</v>
      </c>
      <c r="G1605">
        <v>63.03</v>
      </c>
    </row>
    <row r="1606" spans="1:7" x14ac:dyDescent="0.2">
      <c r="A1606" s="6">
        <v>45793</v>
      </c>
      <c r="B1606">
        <v>0</v>
      </c>
      <c r="C1606" t="s">
        <v>67</v>
      </c>
      <c r="D1606">
        <v>17.239999999999998</v>
      </c>
      <c r="E1606">
        <v>37.880000000000003</v>
      </c>
      <c r="F1606">
        <v>0.45</v>
      </c>
      <c r="G1606">
        <v>63.84</v>
      </c>
    </row>
    <row r="1607" spans="1:7" x14ac:dyDescent="0.2">
      <c r="A1607" s="6">
        <v>45796</v>
      </c>
      <c r="B1607">
        <v>0</v>
      </c>
      <c r="C1607" t="s">
        <v>67</v>
      </c>
      <c r="D1607">
        <v>18.14</v>
      </c>
      <c r="E1607">
        <v>38</v>
      </c>
      <c r="F1607">
        <v>0.49</v>
      </c>
      <c r="G1607">
        <v>63.98</v>
      </c>
    </row>
    <row r="1608" spans="1:7" x14ac:dyDescent="0.2">
      <c r="A1608" s="6">
        <v>45797</v>
      </c>
      <c r="B1608">
        <v>0</v>
      </c>
      <c r="C1608" t="s">
        <v>67</v>
      </c>
      <c r="D1608">
        <v>18.09</v>
      </c>
      <c r="E1608">
        <v>34.619999999999997</v>
      </c>
      <c r="F1608">
        <v>0.51</v>
      </c>
      <c r="G1608">
        <v>63.97</v>
      </c>
    </row>
    <row r="1609" spans="1:7" x14ac:dyDescent="0.2">
      <c r="A1609" s="6">
        <v>45798</v>
      </c>
      <c r="B1609">
        <v>0</v>
      </c>
      <c r="C1609" t="s">
        <v>67</v>
      </c>
      <c r="D1609">
        <v>20.87</v>
      </c>
      <c r="E1609">
        <v>39.119999999999997</v>
      </c>
      <c r="F1609">
        <v>0.57999999999999996</v>
      </c>
      <c r="G1609">
        <v>62.93</v>
      </c>
    </row>
    <row r="1610" spans="1:7" x14ac:dyDescent="0.2">
      <c r="A1610" s="6">
        <v>45799</v>
      </c>
      <c r="B1610">
        <v>0</v>
      </c>
      <c r="C1610" t="s">
        <v>67</v>
      </c>
      <c r="D1610">
        <v>20.28</v>
      </c>
      <c r="E1610">
        <v>41.44</v>
      </c>
      <c r="F1610">
        <v>0.54</v>
      </c>
      <c r="G1610">
        <v>62.55</v>
      </c>
    </row>
    <row r="1611" spans="1:7" x14ac:dyDescent="0.2">
      <c r="A1611" s="6">
        <v>45800</v>
      </c>
      <c r="B1611">
        <v>0</v>
      </c>
      <c r="C1611" t="s">
        <v>67</v>
      </c>
      <c r="D1611">
        <v>22.29</v>
      </c>
      <c r="E1611">
        <v>43.13</v>
      </c>
      <c r="F1611">
        <v>0.51</v>
      </c>
      <c r="G1611">
        <v>62.89</v>
      </c>
    </row>
    <row r="1612" spans="1:7" x14ac:dyDescent="0.2">
      <c r="A1612" s="6">
        <v>45804</v>
      </c>
      <c r="B1612">
        <v>0</v>
      </c>
      <c r="C1612" t="s">
        <v>67</v>
      </c>
      <c r="D1612">
        <v>18.96</v>
      </c>
      <c r="E1612">
        <v>41.94</v>
      </c>
      <c r="F1612">
        <v>0.51</v>
      </c>
      <c r="G1612">
        <v>61.61</v>
      </c>
    </row>
    <row r="1613" spans="1:7" x14ac:dyDescent="0.2">
      <c r="A1613" s="6">
        <v>45805</v>
      </c>
      <c r="B1613">
        <v>0</v>
      </c>
      <c r="C1613" t="s">
        <v>67</v>
      </c>
      <c r="D1613">
        <v>19.309999999999999</v>
      </c>
      <c r="E1613">
        <v>40.42</v>
      </c>
      <c r="F1613">
        <v>0.51</v>
      </c>
      <c r="G1613">
        <v>62.54</v>
      </c>
    </row>
    <row r="1614" spans="1:7" x14ac:dyDescent="0.2">
      <c r="A1614" s="6">
        <v>45806</v>
      </c>
      <c r="B1614">
        <v>0</v>
      </c>
      <c r="C1614" t="s">
        <v>67</v>
      </c>
      <c r="D1614">
        <v>19.18</v>
      </c>
      <c r="E1614">
        <v>40.26</v>
      </c>
      <c r="F1614">
        <v>0.51</v>
      </c>
      <c r="G1614">
        <v>61.66</v>
      </c>
    </row>
    <row r="1615" spans="1:7" x14ac:dyDescent="0.2">
      <c r="A1615" s="6">
        <v>45807</v>
      </c>
      <c r="B1615">
        <v>0</v>
      </c>
      <c r="C1615" t="s">
        <v>67</v>
      </c>
      <c r="D1615">
        <v>18.57</v>
      </c>
      <c r="E1615">
        <v>40.71</v>
      </c>
      <c r="F1615">
        <v>0.52</v>
      </c>
      <c r="G1615">
        <v>61.46</v>
      </c>
    </row>
    <row r="1616" spans="1:7" x14ac:dyDescent="0.2">
      <c r="A1616" s="6">
        <v>45810</v>
      </c>
      <c r="B1616">
        <v>0</v>
      </c>
      <c r="C1616" t="s">
        <v>67</v>
      </c>
      <c r="D1616">
        <v>18.36</v>
      </c>
      <c r="E1616">
        <v>38.700000000000003</v>
      </c>
      <c r="F1616">
        <v>0.52</v>
      </c>
      <c r="G1616">
        <v>63.27</v>
      </c>
    </row>
    <row r="1617" spans="1:7" x14ac:dyDescent="0.2">
      <c r="A1617" s="6">
        <v>45811</v>
      </c>
      <c r="B1617">
        <v>0</v>
      </c>
      <c r="C1617" t="s">
        <v>67</v>
      </c>
      <c r="D1617">
        <v>17.690000000000001</v>
      </c>
      <c r="E1617">
        <v>37.75</v>
      </c>
      <c r="F1617">
        <v>0.5</v>
      </c>
      <c r="G1617">
        <v>64.099999999999994</v>
      </c>
    </row>
    <row r="1618" spans="1:7" x14ac:dyDescent="0.2">
      <c r="A1618" s="6">
        <v>45812</v>
      </c>
      <c r="B1618">
        <v>0</v>
      </c>
      <c r="C1618" t="s">
        <v>67</v>
      </c>
      <c r="D1618">
        <v>17.61</v>
      </c>
      <c r="E1618">
        <v>37.700000000000003</v>
      </c>
      <c r="F1618">
        <v>0.5</v>
      </c>
      <c r="G1618">
        <v>63.57</v>
      </c>
    </row>
    <row r="1619" spans="1:7" x14ac:dyDescent="0.2">
      <c r="A1619" s="6">
        <v>45813</v>
      </c>
      <c r="B1619">
        <v>0</v>
      </c>
      <c r="C1619" t="s">
        <v>67</v>
      </c>
      <c r="D1619">
        <v>18.48</v>
      </c>
      <c r="E1619">
        <v>34.89</v>
      </c>
      <c r="F1619">
        <v>0.48</v>
      </c>
      <c r="G1619">
        <v>64.06</v>
      </c>
    </row>
    <row r="1620" spans="1:7" x14ac:dyDescent="0.2">
      <c r="A1620" s="6">
        <v>45814</v>
      </c>
      <c r="B1620">
        <v>0</v>
      </c>
      <c r="C1620" t="s">
        <v>67</v>
      </c>
      <c r="D1620">
        <v>16.77</v>
      </c>
      <c r="E1620">
        <v>35.72</v>
      </c>
      <c r="F1620">
        <v>0.47</v>
      </c>
      <c r="G1620">
        <v>65.3</v>
      </c>
    </row>
    <row r="1621" spans="1:7" x14ac:dyDescent="0.2">
      <c r="A1621" s="6">
        <v>45817</v>
      </c>
      <c r="B1621">
        <v>0</v>
      </c>
      <c r="C1621" t="s">
        <v>67</v>
      </c>
      <c r="D1621">
        <v>17.16</v>
      </c>
      <c r="E1621">
        <v>34.42</v>
      </c>
      <c r="F1621">
        <v>0.48</v>
      </c>
      <c r="G1621">
        <v>65.989999999999995</v>
      </c>
    </row>
    <row r="1622" spans="1:7" x14ac:dyDescent="0.2">
      <c r="A1622" s="6">
        <v>45818</v>
      </c>
      <c r="B1622">
        <v>0</v>
      </c>
      <c r="C1622" t="s">
        <v>67</v>
      </c>
      <c r="D1622">
        <v>16.95</v>
      </c>
      <c r="E1622">
        <v>35.049999999999997</v>
      </c>
      <c r="F1622">
        <v>0.46</v>
      </c>
      <c r="G1622">
        <v>65.66</v>
      </c>
    </row>
    <row r="1623" spans="1:7" x14ac:dyDescent="0.2">
      <c r="A1623" s="6">
        <v>45819</v>
      </c>
      <c r="B1623">
        <v>0</v>
      </c>
      <c r="C1623" t="s">
        <v>67</v>
      </c>
      <c r="D1623">
        <v>17.260000000000002</v>
      </c>
      <c r="E1623">
        <v>43.24</v>
      </c>
      <c r="F1623">
        <v>0.47</v>
      </c>
      <c r="G1623">
        <v>68.91</v>
      </c>
    </row>
    <row r="1624" spans="1:7" x14ac:dyDescent="0.2">
      <c r="A1624" s="6">
        <v>45820</v>
      </c>
      <c r="B1624">
        <v>0</v>
      </c>
      <c r="C1624" t="s">
        <v>67</v>
      </c>
      <c r="D1624">
        <v>18.02</v>
      </c>
      <c r="E1624">
        <v>45.37</v>
      </c>
      <c r="F1624">
        <v>0.46</v>
      </c>
      <c r="G1624">
        <v>68.73</v>
      </c>
    </row>
    <row r="1625" spans="1:7" x14ac:dyDescent="0.2">
      <c r="A1625" s="6">
        <v>45821</v>
      </c>
      <c r="B1625">
        <v>3</v>
      </c>
      <c r="C1625" t="s">
        <v>69</v>
      </c>
      <c r="D1625">
        <v>20.82</v>
      </c>
      <c r="E1625">
        <v>57.23</v>
      </c>
      <c r="F1625">
        <v>0.45</v>
      </c>
      <c r="G1625">
        <v>73.84</v>
      </c>
    </row>
    <row r="1626" spans="1:7" x14ac:dyDescent="0.2">
      <c r="A1626" s="6">
        <v>45824</v>
      </c>
      <c r="B1626">
        <v>3</v>
      </c>
      <c r="C1626" t="s">
        <v>69</v>
      </c>
      <c r="D1626">
        <v>19.11</v>
      </c>
      <c r="E1626">
        <v>56.6</v>
      </c>
      <c r="F1626">
        <v>0.49</v>
      </c>
      <c r="G1626">
        <v>72.53</v>
      </c>
    </row>
    <row r="1627" spans="1:7" x14ac:dyDescent="0.2">
      <c r="A1627" s="6">
        <v>45825</v>
      </c>
      <c r="B1627">
        <v>3</v>
      </c>
      <c r="C1627" t="s">
        <v>69</v>
      </c>
      <c r="D1627">
        <v>21.6</v>
      </c>
      <c r="E1627">
        <v>71.56</v>
      </c>
      <c r="F1627">
        <v>0.45</v>
      </c>
      <c r="G1627">
        <v>75.62</v>
      </c>
    </row>
    <row r="1628" spans="1:7" x14ac:dyDescent="0.2">
      <c r="A1628" s="6">
        <v>45826</v>
      </c>
      <c r="B1628">
        <v>3</v>
      </c>
      <c r="C1628" t="s">
        <v>69</v>
      </c>
      <c r="D1628">
        <v>20.14</v>
      </c>
      <c r="E1628">
        <v>66.86</v>
      </c>
      <c r="F1628">
        <v>0.44</v>
      </c>
      <c r="G1628">
        <v>75.89</v>
      </c>
    </row>
    <row r="1629" spans="1:7" x14ac:dyDescent="0.2">
      <c r="A1629" s="6">
        <v>45828</v>
      </c>
      <c r="B1629">
        <v>3</v>
      </c>
      <c r="C1629" t="s">
        <v>69</v>
      </c>
      <c r="D1629">
        <v>20.62</v>
      </c>
      <c r="E1629">
        <v>64.67</v>
      </c>
      <c r="F1629">
        <v>0.48</v>
      </c>
      <c r="G1629">
        <v>75.72</v>
      </c>
    </row>
    <row r="1630" spans="1:7" x14ac:dyDescent="0.2">
      <c r="A1630" s="6">
        <v>45831</v>
      </c>
      <c r="B1630">
        <v>3</v>
      </c>
      <c r="C1630" t="s">
        <v>69</v>
      </c>
      <c r="D1630">
        <v>19.829999999999998</v>
      </c>
      <c r="E1630">
        <v>53.65</v>
      </c>
      <c r="F1630">
        <v>0.5</v>
      </c>
      <c r="G1630">
        <v>69.36</v>
      </c>
    </row>
    <row r="1631" spans="1:7" x14ac:dyDescent="0.2">
      <c r="A1631" s="6">
        <v>45832</v>
      </c>
      <c r="B1631">
        <v>0</v>
      </c>
      <c r="C1631" t="s">
        <v>67</v>
      </c>
      <c r="D1631">
        <v>17.48</v>
      </c>
      <c r="E1631">
        <v>48.8</v>
      </c>
      <c r="F1631">
        <v>0.55000000000000004</v>
      </c>
      <c r="G1631">
        <v>65.45</v>
      </c>
    </row>
    <row r="1632" spans="1:7" x14ac:dyDescent="0.2">
      <c r="A1632" s="6">
        <v>45833</v>
      </c>
      <c r="B1632">
        <v>0</v>
      </c>
      <c r="C1632" t="s">
        <v>67</v>
      </c>
      <c r="D1632">
        <v>16.760000000000002</v>
      </c>
      <c r="E1632">
        <v>42.75</v>
      </c>
      <c r="F1632">
        <v>0.55000000000000004</v>
      </c>
      <c r="G1632">
        <v>65.98</v>
      </c>
    </row>
    <row r="1633" spans="1:7" x14ac:dyDescent="0.2">
      <c r="A1633" s="6">
        <v>45834</v>
      </c>
      <c r="B1633">
        <v>0</v>
      </c>
      <c r="C1633" t="s">
        <v>67</v>
      </c>
      <c r="D1633">
        <v>16.59</v>
      </c>
      <c r="E1633">
        <v>41.86</v>
      </c>
      <c r="F1633">
        <v>0.56000000000000005</v>
      </c>
      <c r="G1633">
        <v>66.44</v>
      </c>
    </row>
    <row r="1634" spans="1:7" x14ac:dyDescent="0.2">
      <c r="A1634" s="6">
        <v>45835</v>
      </c>
      <c r="B1634">
        <v>0</v>
      </c>
      <c r="C1634" t="s">
        <v>67</v>
      </c>
      <c r="D1634">
        <v>16.32</v>
      </c>
      <c r="E1634">
        <v>41.23</v>
      </c>
      <c r="F1634">
        <v>0.56000000000000005</v>
      </c>
      <c r="G1634">
        <v>66.66</v>
      </c>
    </row>
    <row r="1635" spans="1:7" x14ac:dyDescent="0.2">
      <c r="A1635" s="6">
        <v>45838</v>
      </c>
      <c r="B1635">
        <v>0</v>
      </c>
      <c r="C1635" t="s">
        <v>67</v>
      </c>
      <c r="D1635">
        <v>16.73</v>
      </c>
      <c r="E1635">
        <v>38.89</v>
      </c>
      <c r="F1635">
        <v>0.52</v>
      </c>
      <c r="G1635">
        <v>66.3</v>
      </c>
    </row>
    <row r="1636" spans="1:7" x14ac:dyDescent="0.2">
      <c r="A1636" s="6">
        <v>45839</v>
      </c>
      <c r="B1636">
        <v>0</v>
      </c>
      <c r="C1636" t="s">
        <v>67</v>
      </c>
      <c r="D1636">
        <v>16.829999999999998</v>
      </c>
      <c r="E1636">
        <v>38</v>
      </c>
      <c r="F1636">
        <v>0.48</v>
      </c>
      <c r="G1636">
        <v>66.64</v>
      </c>
    </row>
    <row r="1637" spans="1:7" x14ac:dyDescent="0.2">
      <c r="A1637" s="6">
        <v>45840</v>
      </c>
      <c r="B1637">
        <v>0</v>
      </c>
      <c r="C1637" t="s">
        <v>67</v>
      </c>
      <c r="D1637">
        <v>16.64</v>
      </c>
      <c r="E1637">
        <v>40.24</v>
      </c>
      <c r="F1637">
        <v>0.52</v>
      </c>
      <c r="G1637">
        <v>68.66</v>
      </c>
    </row>
    <row r="1638" spans="1:7" x14ac:dyDescent="0.2">
      <c r="A1638" s="6">
        <v>45841</v>
      </c>
      <c r="B1638">
        <v>0</v>
      </c>
      <c r="C1638" t="s">
        <v>67</v>
      </c>
      <c r="D1638">
        <v>16.38</v>
      </c>
      <c r="E1638">
        <v>37.75</v>
      </c>
      <c r="F1638">
        <v>0.47</v>
      </c>
      <c r="G1638">
        <v>68.13</v>
      </c>
    </row>
    <row r="1639" spans="1:7" x14ac:dyDescent="0.2">
      <c r="A1639" s="6">
        <v>45845</v>
      </c>
      <c r="B1639">
        <v>0</v>
      </c>
      <c r="C1639" t="s">
        <v>67</v>
      </c>
      <c r="D1639">
        <v>17.79</v>
      </c>
      <c r="E1639">
        <v>41.23</v>
      </c>
      <c r="F1639">
        <v>0.5</v>
      </c>
      <c r="G1639">
        <v>69.16</v>
      </c>
    </row>
    <row r="1640" spans="1:7" x14ac:dyDescent="0.2">
      <c r="A1640" s="6">
        <v>45846</v>
      </c>
      <c r="B1640">
        <v>0</v>
      </c>
      <c r="C1640" t="s">
        <v>67</v>
      </c>
      <c r="D1640">
        <v>16.809999999999999</v>
      </c>
      <c r="E1640">
        <v>35.71</v>
      </c>
      <c r="F1640">
        <v>0.52</v>
      </c>
      <c r="G1640">
        <v>69.55</v>
      </c>
    </row>
    <row r="1641" spans="1:7" x14ac:dyDescent="0.2">
      <c r="A1641" s="6">
        <v>45847</v>
      </c>
      <c r="B1641">
        <v>0</v>
      </c>
      <c r="C1641" t="s">
        <v>67</v>
      </c>
      <c r="D1641">
        <v>15.94</v>
      </c>
      <c r="E1641">
        <v>34.17</v>
      </c>
      <c r="F1641">
        <v>0.48</v>
      </c>
      <c r="G1641">
        <v>69.61</v>
      </c>
    </row>
    <row r="1642" spans="1:7" x14ac:dyDescent="0.2">
      <c r="A1642" s="6">
        <v>45848</v>
      </c>
      <c r="B1642">
        <v>0</v>
      </c>
      <c r="C1642" t="s">
        <v>67</v>
      </c>
      <c r="D1642">
        <v>15.78</v>
      </c>
      <c r="E1642">
        <v>32.799999999999997</v>
      </c>
      <c r="F1642">
        <v>0.49</v>
      </c>
      <c r="G1642">
        <v>67.78</v>
      </c>
    </row>
    <row r="1643" spans="1:7" x14ac:dyDescent="0.2">
      <c r="A1643" s="6">
        <v>45849</v>
      </c>
      <c r="B1643">
        <v>0</v>
      </c>
      <c r="C1643" t="s">
        <v>67</v>
      </c>
      <c r="D1643">
        <v>16.399999999999999</v>
      </c>
      <c r="E1643">
        <v>37.06</v>
      </c>
      <c r="F1643">
        <v>0.53</v>
      </c>
      <c r="G1643">
        <v>69.63</v>
      </c>
    </row>
    <row r="1644" spans="1:7" x14ac:dyDescent="0.2">
      <c r="A1644" s="6">
        <v>45852</v>
      </c>
      <c r="B1644">
        <v>0</v>
      </c>
      <c r="C1644" t="s">
        <v>67</v>
      </c>
      <c r="D1644">
        <v>17.2</v>
      </c>
      <c r="E1644">
        <v>33.53</v>
      </c>
      <c r="F1644">
        <v>0.53</v>
      </c>
      <c r="G1644">
        <v>68.19</v>
      </c>
    </row>
    <row r="1645" spans="1:7" x14ac:dyDescent="0.2">
      <c r="A1645" s="6">
        <v>45853</v>
      </c>
      <c r="B1645">
        <v>0</v>
      </c>
      <c r="C1645" t="s">
        <v>67</v>
      </c>
      <c r="D1645">
        <v>17.38</v>
      </c>
      <c r="E1645">
        <v>34.380000000000003</v>
      </c>
      <c r="F1645">
        <v>0.55000000000000004</v>
      </c>
      <c r="G1645">
        <v>67.760000000000005</v>
      </c>
    </row>
    <row r="1646" spans="1:7" x14ac:dyDescent="0.2">
      <c r="A1646" s="6">
        <v>45854</v>
      </c>
      <c r="B1646">
        <v>0</v>
      </c>
      <c r="C1646" t="s">
        <v>67</v>
      </c>
      <c r="D1646">
        <v>17.16</v>
      </c>
      <c r="E1646">
        <v>33.159999999999997</v>
      </c>
      <c r="F1646">
        <v>0.57999999999999996</v>
      </c>
      <c r="G1646">
        <v>67.13</v>
      </c>
    </row>
    <row r="1647" spans="1:7" x14ac:dyDescent="0.2">
      <c r="A1647" s="6">
        <v>45855</v>
      </c>
      <c r="B1647">
        <v>0</v>
      </c>
      <c r="C1647" t="s">
        <v>67</v>
      </c>
      <c r="D1647">
        <v>16.52</v>
      </c>
      <c r="E1647">
        <v>32.840000000000003</v>
      </c>
      <c r="F1647">
        <v>0.56000000000000005</v>
      </c>
      <c r="G1647">
        <v>68.760000000000005</v>
      </c>
    </row>
    <row r="1648" spans="1:7" x14ac:dyDescent="0.2">
      <c r="A1648" s="6">
        <v>45856</v>
      </c>
      <c r="B1648">
        <v>0</v>
      </c>
      <c r="C1648" t="s">
        <v>67</v>
      </c>
      <c r="D1648">
        <v>16.41</v>
      </c>
      <c r="E1648">
        <v>32.17</v>
      </c>
      <c r="F1648">
        <v>0.56000000000000005</v>
      </c>
      <c r="G1648">
        <v>68.53</v>
      </c>
    </row>
    <row r="1649" spans="1:7" x14ac:dyDescent="0.2">
      <c r="A1649" s="6">
        <v>45859</v>
      </c>
      <c r="B1649">
        <v>0</v>
      </c>
      <c r="C1649" t="s">
        <v>67</v>
      </c>
      <c r="D1649">
        <v>16.649999999999999</v>
      </c>
      <c r="E1649">
        <v>31.38</v>
      </c>
      <c r="F1649">
        <v>0.53</v>
      </c>
      <c r="G1649">
        <v>68.39</v>
      </c>
    </row>
    <row r="1650" spans="1:7" x14ac:dyDescent="0.2">
      <c r="A1650" s="6">
        <v>45860</v>
      </c>
      <c r="B1650">
        <v>0</v>
      </c>
      <c r="C1650" t="s">
        <v>67</v>
      </c>
      <c r="D1650">
        <v>16.5</v>
      </c>
      <c r="E1650">
        <v>32.26</v>
      </c>
      <c r="F1650">
        <v>0.52</v>
      </c>
      <c r="G1650">
        <v>67.56</v>
      </c>
    </row>
    <row r="1651" spans="1:7" x14ac:dyDescent="0.2">
      <c r="A1651" s="6">
        <v>45861</v>
      </c>
      <c r="B1651">
        <v>0</v>
      </c>
      <c r="C1651" t="s">
        <v>67</v>
      </c>
      <c r="D1651">
        <v>15.37</v>
      </c>
      <c r="E1651">
        <v>32.39</v>
      </c>
      <c r="F1651">
        <v>0.52</v>
      </c>
      <c r="G1651">
        <v>66.05</v>
      </c>
    </row>
    <row r="1652" spans="1:7" x14ac:dyDescent="0.2">
      <c r="A1652" s="6">
        <v>45862</v>
      </c>
      <c r="B1652">
        <v>0</v>
      </c>
      <c r="C1652" t="s">
        <v>67</v>
      </c>
      <c r="D1652">
        <v>15.39</v>
      </c>
      <c r="E1652">
        <v>32.369999999999997</v>
      </c>
      <c r="F1652">
        <v>0.52</v>
      </c>
      <c r="G1652">
        <v>67.16</v>
      </c>
    </row>
    <row r="1653" spans="1:7" x14ac:dyDescent="0.2">
      <c r="A1653" s="6">
        <v>45863</v>
      </c>
      <c r="B1653">
        <v>0</v>
      </c>
      <c r="C1653" t="s">
        <v>67</v>
      </c>
      <c r="D1653">
        <v>14.93</v>
      </c>
      <c r="E1653">
        <v>32.880000000000003</v>
      </c>
      <c r="F1653">
        <v>0.49</v>
      </c>
      <c r="G1653">
        <v>66.38</v>
      </c>
    </row>
    <row r="1654" spans="1:7" x14ac:dyDescent="0.2">
      <c r="A1654" s="6">
        <v>45866</v>
      </c>
      <c r="B1654">
        <v>0</v>
      </c>
      <c r="C1654" t="s">
        <v>67</v>
      </c>
      <c r="D1654">
        <v>15.03</v>
      </c>
      <c r="E1654">
        <v>35.369999999999997</v>
      </c>
      <c r="F1654">
        <v>0.51</v>
      </c>
      <c r="G1654">
        <v>67.81</v>
      </c>
    </row>
    <row r="1655" spans="1:7" x14ac:dyDescent="0.2">
      <c r="A1655" s="6">
        <v>45867</v>
      </c>
      <c r="B1655">
        <v>0</v>
      </c>
      <c r="C1655" t="s">
        <v>67</v>
      </c>
      <c r="D1655">
        <v>15.98</v>
      </c>
      <c r="E1655">
        <v>38.04</v>
      </c>
      <c r="F1655">
        <v>0.48</v>
      </c>
      <c r="G1655">
        <v>70.27</v>
      </c>
    </row>
    <row r="1656" spans="1:7" x14ac:dyDescent="0.2">
      <c r="A1656" s="6">
        <v>45868</v>
      </c>
      <c r="B1656">
        <v>0</v>
      </c>
      <c r="C1656" t="s">
        <v>67</v>
      </c>
      <c r="D1656">
        <v>15.48</v>
      </c>
      <c r="E1656">
        <v>37.75</v>
      </c>
      <c r="F1656">
        <v>0.44</v>
      </c>
      <c r="G1656">
        <v>71.09</v>
      </c>
    </row>
    <row r="1657" spans="1:7" x14ac:dyDescent="0.2">
      <c r="A1657" s="6">
        <v>45869</v>
      </c>
      <c r="B1657">
        <v>0</v>
      </c>
      <c r="C1657" t="s">
        <v>67</v>
      </c>
      <c r="D1657">
        <v>16.72</v>
      </c>
      <c r="E1657">
        <v>36.78</v>
      </c>
      <c r="F1657">
        <v>0.43</v>
      </c>
      <c r="G1657">
        <v>70.36</v>
      </c>
    </row>
    <row r="1658" spans="1:7" x14ac:dyDescent="0.2">
      <c r="A1658" s="6">
        <v>45870</v>
      </c>
      <c r="B1658">
        <v>0</v>
      </c>
      <c r="C1658" t="s">
        <v>67</v>
      </c>
      <c r="D1658">
        <v>20.38</v>
      </c>
      <c r="E1658">
        <v>39.369999999999997</v>
      </c>
      <c r="F1658">
        <v>0.54</v>
      </c>
      <c r="G1658">
        <v>68.39</v>
      </c>
    </row>
    <row r="1659" spans="1:7" x14ac:dyDescent="0.2">
      <c r="A1659" s="6">
        <v>45873</v>
      </c>
      <c r="B1659">
        <v>0</v>
      </c>
      <c r="C1659" t="s">
        <v>67</v>
      </c>
      <c r="D1659">
        <v>17.52</v>
      </c>
      <c r="E1659">
        <v>38.79</v>
      </c>
      <c r="F1659">
        <v>0.53</v>
      </c>
      <c r="G1659">
        <v>67.33</v>
      </c>
    </row>
    <row r="1660" spans="1:7" x14ac:dyDescent="0.2">
      <c r="A1660" s="6">
        <v>45874</v>
      </c>
      <c r="B1660">
        <v>0</v>
      </c>
      <c r="C1660" t="s">
        <v>67</v>
      </c>
      <c r="D1660">
        <v>17.850000000000001</v>
      </c>
      <c r="E1660">
        <v>35.299999999999997</v>
      </c>
      <c r="F1660">
        <v>0.5</v>
      </c>
      <c r="G1660">
        <v>66.2</v>
      </c>
    </row>
    <row r="1661" spans="1:7" x14ac:dyDescent="0.2">
      <c r="A1661" s="6">
        <v>45875</v>
      </c>
      <c r="B1661">
        <v>0</v>
      </c>
      <c r="C1661" t="s">
        <v>67</v>
      </c>
      <c r="D1661">
        <v>16.77</v>
      </c>
      <c r="E1661">
        <v>36.67</v>
      </c>
      <c r="F1661">
        <v>0.53</v>
      </c>
      <c r="G1661">
        <v>65.38</v>
      </c>
    </row>
    <row r="1662" spans="1:7" x14ac:dyDescent="0.2">
      <c r="A1662" s="6">
        <v>45876</v>
      </c>
      <c r="B1662">
        <v>0</v>
      </c>
      <c r="C1662" t="s">
        <v>67</v>
      </c>
      <c r="D1662">
        <v>16.57</v>
      </c>
      <c r="E1662">
        <v>35.01</v>
      </c>
      <c r="F1662">
        <v>0.51</v>
      </c>
      <c r="G1662">
        <v>64.900000000000006</v>
      </c>
    </row>
    <row r="1663" spans="1:7" x14ac:dyDescent="0.2">
      <c r="A1663" s="6">
        <v>45877</v>
      </c>
      <c r="B1663">
        <v>0</v>
      </c>
      <c r="C1663" t="s">
        <v>67</v>
      </c>
      <c r="D1663">
        <v>15.15</v>
      </c>
      <c r="E1663">
        <v>34.06</v>
      </c>
      <c r="F1663">
        <v>0.51</v>
      </c>
      <c r="G1663">
        <v>64.94</v>
      </c>
    </row>
    <row r="1664" spans="1:7" x14ac:dyDescent="0.2">
      <c r="A1664" s="6">
        <v>45880</v>
      </c>
      <c r="B1664">
        <v>0</v>
      </c>
      <c r="C1664" t="s">
        <v>67</v>
      </c>
      <c r="D1664">
        <v>16.25</v>
      </c>
      <c r="E1664">
        <v>31.4</v>
      </c>
      <c r="F1664">
        <v>0.51</v>
      </c>
      <c r="G1664">
        <v>65.03</v>
      </c>
    </row>
    <row r="1665" spans="1:7" x14ac:dyDescent="0.2">
      <c r="A1665" s="6">
        <v>45881</v>
      </c>
      <c r="B1665">
        <v>0</v>
      </c>
      <c r="C1665" t="s">
        <v>67</v>
      </c>
      <c r="D1665">
        <v>14.73</v>
      </c>
      <c r="E1665">
        <v>30.31</v>
      </c>
      <c r="F1665">
        <v>0.56999999999999995</v>
      </c>
      <c r="G1665">
        <v>64.22</v>
      </c>
    </row>
    <row r="1666" spans="1:7" x14ac:dyDescent="0.2">
      <c r="A1666" s="6">
        <v>45882</v>
      </c>
      <c r="B1666">
        <v>0</v>
      </c>
      <c r="C1666" t="s">
        <v>67</v>
      </c>
      <c r="D1666">
        <v>14.49</v>
      </c>
      <c r="E1666">
        <v>33.82</v>
      </c>
      <c r="F1666">
        <v>0.56999999999999995</v>
      </c>
      <c r="G1666">
        <v>63.68</v>
      </c>
    </row>
    <row r="1667" spans="1:7" x14ac:dyDescent="0.2">
      <c r="A1667" s="6">
        <v>45883</v>
      </c>
      <c r="B1667">
        <v>0</v>
      </c>
      <c r="C1667" t="s">
        <v>67</v>
      </c>
      <c r="D1667">
        <v>14.83</v>
      </c>
      <c r="E1667">
        <v>35.96</v>
      </c>
      <c r="F1667">
        <v>0.55000000000000004</v>
      </c>
      <c r="G1667">
        <v>64.989999999999995</v>
      </c>
    </row>
    <row r="1668" spans="1:7" x14ac:dyDescent="0.2">
      <c r="A1668" s="6">
        <v>45884</v>
      </c>
      <c r="B1668">
        <v>0</v>
      </c>
      <c r="C1668" t="s">
        <v>67</v>
      </c>
      <c r="D1668">
        <v>15.09</v>
      </c>
      <c r="E1668">
        <v>37.22</v>
      </c>
      <c r="F1668">
        <v>0.57999999999999996</v>
      </c>
      <c r="G1668">
        <v>63.78</v>
      </c>
    </row>
    <row r="1669" spans="1:7" x14ac:dyDescent="0.2">
      <c r="A1669" s="6">
        <v>45887</v>
      </c>
      <c r="B1669">
        <v>0</v>
      </c>
      <c r="C1669" t="s">
        <v>67</v>
      </c>
      <c r="D1669">
        <v>14.99</v>
      </c>
      <c r="E1669">
        <v>32.15</v>
      </c>
      <c r="F1669">
        <v>0.56999999999999995</v>
      </c>
      <c r="G1669">
        <v>64.510000000000005</v>
      </c>
    </row>
    <row r="1670" spans="1:7" x14ac:dyDescent="0.2">
      <c r="A1670" s="6">
        <v>45888</v>
      </c>
      <c r="B1670">
        <v>0</v>
      </c>
      <c r="C1670" t="s">
        <v>67</v>
      </c>
      <c r="D1670">
        <v>15.57</v>
      </c>
      <c r="E1670">
        <v>33.04</v>
      </c>
      <c r="F1670">
        <v>0.55000000000000004</v>
      </c>
      <c r="G1670">
        <v>63.38</v>
      </c>
    </row>
    <row r="1671" spans="1:7" x14ac:dyDescent="0.2">
      <c r="A1671" s="6">
        <v>45889</v>
      </c>
      <c r="B1671">
        <v>0</v>
      </c>
      <c r="C1671" t="s">
        <v>67</v>
      </c>
      <c r="D1671">
        <v>15.69</v>
      </c>
      <c r="E1671">
        <v>32.51</v>
      </c>
      <c r="F1671">
        <v>0.55000000000000004</v>
      </c>
      <c r="G1671">
        <v>64.19</v>
      </c>
    </row>
    <row r="1672" spans="1:7" x14ac:dyDescent="0.2">
      <c r="A1672" s="6">
        <v>45890</v>
      </c>
      <c r="B1672">
        <v>0</v>
      </c>
      <c r="C1672" t="s">
        <v>67</v>
      </c>
      <c r="D1672">
        <v>16.600000000000001</v>
      </c>
      <c r="E1672">
        <v>31.54</v>
      </c>
      <c r="F1672">
        <v>0.54</v>
      </c>
      <c r="G1672">
        <v>64.56</v>
      </c>
    </row>
    <row r="1673" spans="1:7" x14ac:dyDescent="0.2">
      <c r="A1673" s="6">
        <v>45891</v>
      </c>
      <c r="B1673">
        <v>0</v>
      </c>
      <c r="C1673" t="s">
        <v>67</v>
      </c>
      <c r="D1673">
        <v>14.22</v>
      </c>
      <c r="E1673">
        <v>30.35</v>
      </c>
      <c r="F1673">
        <v>0.57999999999999996</v>
      </c>
      <c r="G1673">
        <v>64.08</v>
      </c>
    </row>
    <row r="1674" spans="1:7" x14ac:dyDescent="0.2">
      <c r="A1674" s="6">
        <v>45894</v>
      </c>
      <c r="B1674">
        <v>0</v>
      </c>
      <c r="C1674" t="s">
        <v>67</v>
      </c>
      <c r="D1674">
        <v>14.79</v>
      </c>
      <c r="E1674">
        <v>31.24</v>
      </c>
      <c r="F1674">
        <v>0.55000000000000004</v>
      </c>
      <c r="G1674">
        <v>65.180000000000007</v>
      </c>
    </row>
    <row r="1675" spans="1:7" x14ac:dyDescent="0.2">
      <c r="A1675" s="6">
        <v>45895</v>
      </c>
      <c r="B1675">
        <v>0</v>
      </c>
      <c r="C1675" t="s">
        <v>67</v>
      </c>
      <c r="D1675">
        <v>14.62</v>
      </c>
      <c r="E1675">
        <v>33.729999999999997</v>
      </c>
      <c r="F1675">
        <v>0.65</v>
      </c>
      <c r="G1675">
        <v>63.6</v>
      </c>
    </row>
    <row r="1676" spans="1:7" x14ac:dyDescent="0.2">
      <c r="A1676" s="6">
        <v>45896</v>
      </c>
      <c r="B1676">
        <v>0</v>
      </c>
      <c r="C1676" t="s">
        <v>67</v>
      </c>
      <c r="D1676">
        <v>14.85</v>
      </c>
      <c r="E1676">
        <v>31.94</v>
      </c>
      <c r="F1676">
        <v>0.65</v>
      </c>
      <c r="G1676">
        <v>64.489999999999995</v>
      </c>
    </row>
    <row r="1677" spans="1:7" x14ac:dyDescent="0.2">
      <c r="A1677" s="6">
        <v>45897</v>
      </c>
      <c r="B1677">
        <v>0</v>
      </c>
      <c r="C1677" t="s">
        <v>67</v>
      </c>
      <c r="D1677">
        <v>14.43</v>
      </c>
      <c r="E1677">
        <v>33.979999999999997</v>
      </c>
      <c r="F1677">
        <v>0.6</v>
      </c>
      <c r="G1677">
        <v>64.959999999999994</v>
      </c>
    </row>
    <row r="1678" spans="1:7" x14ac:dyDescent="0.2">
      <c r="A1678" s="6">
        <v>45898</v>
      </c>
      <c r="B1678">
        <v>0</v>
      </c>
      <c r="C1678" t="s">
        <v>67</v>
      </c>
      <c r="D1678">
        <v>15.36</v>
      </c>
      <c r="E1678">
        <v>32.630000000000003</v>
      </c>
      <c r="F1678">
        <v>0.64</v>
      </c>
      <c r="G1678">
        <v>64.36</v>
      </c>
    </row>
    <row r="1679" spans="1:7" x14ac:dyDescent="0.2">
      <c r="A1679" s="6">
        <v>45902</v>
      </c>
      <c r="B1679">
        <v>0</v>
      </c>
      <c r="C1679" t="s">
        <v>67</v>
      </c>
      <c r="D1679">
        <v>17.170000000000002</v>
      </c>
      <c r="E1679">
        <v>34.28</v>
      </c>
      <c r="F1679">
        <v>0.62</v>
      </c>
      <c r="G1679">
        <v>65.95</v>
      </c>
    </row>
    <row r="1680" spans="1:7" x14ac:dyDescent="0.2">
      <c r="A1680" s="6">
        <v>45903</v>
      </c>
      <c r="B1680">
        <v>0</v>
      </c>
      <c r="C1680" t="s">
        <v>67</v>
      </c>
      <c r="D1680">
        <v>16.350000000000001</v>
      </c>
      <c r="E1680">
        <v>35.22</v>
      </c>
      <c r="F1680">
        <v>0.61</v>
      </c>
      <c r="G1680">
        <v>64.36</v>
      </c>
    </row>
    <row r="1681" spans="1:7" x14ac:dyDescent="0.2">
      <c r="A1681" s="6">
        <v>45904</v>
      </c>
      <c r="B1681">
        <v>0</v>
      </c>
      <c r="C1681" t="s">
        <v>67</v>
      </c>
      <c r="D1681">
        <v>15.3</v>
      </c>
      <c r="E1681">
        <v>35.03</v>
      </c>
      <c r="F1681">
        <v>0.57999999999999996</v>
      </c>
      <c r="G1681">
        <v>63.81</v>
      </c>
    </row>
    <row r="1682" spans="1:7" x14ac:dyDescent="0.2">
      <c r="A1682" s="6">
        <v>45905</v>
      </c>
      <c r="B1682">
        <v>0</v>
      </c>
      <c r="C1682" t="s">
        <v>67</v>
      </c>
      <c r="D1682">
        <v>15.18</v>
      </c>
      <c r="E1682">
        <v>33.33</v>
      </c>
      <c r="F1682">
        <v>0.59</v>
      </c>
      <c r="G1682">
        <v>62.22</v>
      </c>
    </row>
    <row r="1683" spans="1:7" x14ac:dyDescent="0.2">
      <c r="A1683" s="6">
        <v>45908</v>
      </c>
      <c r="B1683">
        <v>0</v>
      </c>
      <c r="C1683" t="s">
        <v>67</v>
      </c>
      <c r="D1683">
        <v>15.11</v>
      </c>
      <c r="E1683">
        <v>35.03</v>
      </c>
      <c r="F1683">
        <v>0.56000000000000005</v>
      </c>
      <c r="G1683">
        <v>62.6</v>
      </c>
    </row>
    <row r="1684" spans="1:7" x14ac:dyDescent="0.2">
      <c r="A1684" s="6">
        <v>45909</v>
      </c>
      <c r="B1684">
        <v>0</v>
      </c>
      <c r="C1684" t="s">
        <v>67</v>
      </c>
      <c r="D1684">
        <v>15.04</v>
      </c>
      <c r="E1684">
        <v>33.44</v>
      </c>
      <c r="F1684">
        <v>0.54</v>
      </c>
      <c r="G1684">
        <v>62.97</v>
      </c>
    </row>
    <row r="1685" spans="1:7" x14ac:dyDescent="0.2">
      <c r="A1685" s="6">
        <v>45910</v>
      </c>
      <c r="B1685">
        <v>0</v>
      </c>
      <c r="C1685" t="s">
        <v>67</v>
      </c>
      <c r="D1685">
        <v>15.35</v>
      </c>
      <c r="E1685">
        <v>33.35</v>
      </c>
      <c r="F1685">
        <v>0.5</v>
      </c>
      <c r="G1685">
        <v>64.010000000000005</v>
      </c>
    </row>
    <row r="1686" spans="1:7" x14ac:dyDescent="0.2">
      <c r="A1686" s="6">
        <v>45911</v>
      </c>
      <c r="B1686">
        <v>0</v>
      </c>
      <c r="C1686" t="s">
        <v>67</v>
      </c>
      <c r="D1686">
        <v>14.71</v>
      </c>
      <c r="E1686">
        <v>33.96</v>
      </c>
      <c r="F1686">
        <v>0.49</v>
      </c>
      <c r="G1686">
        <v>62.71</v>
      </c>
    </row>
    <row r="1687" spans="1:7" x14ac:dyDescent="0.2">
      <c r="A1687" s="6">
        <v>45912</v>
      </c>
      <c r="B1687">
        <v>0</v>
      </c>
      <c r="C1687" t="s">
        <v>67</v>
      </c>
      <c r="D1687">
        <v>14.76</v>
      </c>
      <c r="E1687">
        <v>31.77</v>
      </c>
      <c r="F1687">
        <v>0.5</v>
      </c>
      <c r="G1687">
        <v>63.02</v>
      </c>
    </row>
    <row r="1688" spans="1:7" x14ac:dyDescent="0.2">
      <c r="A1688" s="6">
        <v>45915</v>
      </c>
      <c r="B1688">
        <v>0</v>
      </c>
      <c r="C1688" t="s">
        <v>67</v>
      </c>
      <c r="D1688">
        <v>15.69</v>
      </c>
      <c r="E1688">
        <v>30.98</v>
      </c>
      <c r="F1688">
        <v>0.51</v>
      </c>
      <c r="G1688">
        <v>63.66</v>
      </c>
    </row>
    <row r="1689" spans="1:7" x14ac:dyDescent="0.2">
      <c r="A1689" s="6">
        <v>45916</v>
      </c>
      <c r="B1689">
        <v>0</v>
      </c>
      <c r="C1689" t="s">
        <v>67</v>
      </c>
      <c r="D1689">
        <v>16.36</v>
      </c>
      <c r="E1689">
        <v>33.17</v>
      </c>
      <c r="F1689">
        <v>0.53</v>
      </c>
      <c r="G1689">
        <v>64.89</v>
      </c>
    </row>
    <row r="1690" spans="1:7" x14ac:dyDescent="0.2">
      <c r="A1690" s="6">
        <v>45917</v>
      </c>
      <c r="B1690">
        <v>0</v>
      </c>
      <c r="C1690" t="s">
        <v>67</v>
      </c>
      <c r="D1690">
        <v>15.72</v>
      </c>
      <c r="E1690">
        <v>31.05</v>
      </c>
      <c r="F1690">
        <v>0.54</v>
      </c>
      <c r="G1690">
        <v>64.41</v>
      </c>
    </row>
    <row r="1691" spans="1:7" x14ac:dyDescent="0.2">
      <c r="A1691" s="6">
        <v>45918</v>
      </c>
      <c r="B1691">
        <v>0</v>
      </c>
      <c r="C1691" t="s">
        <v>67</v>
      </c>
      <c r="D1691">
        <v>15.7</v>
      </c>
      <c r="E1691">
        <v>31.88</v>
      </c>
      <c r="F1691">
        <v>0.54</v>
      </c>
      <c r="G1691">
        <v>63.91</v>
      </c>
    </row>
    <row r="1692" spans="1:7" x14ac:dyDescent="0.2">
      <c r="A1692" s="6">
        <v>45919</v>
      </c>
      <c r="B1692">
        <v>0</v>
      </c>
      <c r="C1692" t="s">
        <v>67</v>
      </c>
      <c r="D1692">
        <v>15.45</v>
      </c>
      <c r="E1692">
        <v>30.53</v>
      </c>
      <c r="F1692">
        <v>0.56999999999999995</v>
      </c>
      <c r="G1692">
        <v>63.02</v>
      </c>
    </row>
    <row r="1693" spans="1:7" x14ac:dyDescent="0.2">
      <c r="A1693" s="6">
        <v>45922</v>
      </c>
      <c r="B1693">
        <v>0</v>
      </c>
      <c r="C1693" t="s">
        <v>67</v>
      </c>
      <c r="D1693">
        <v>16.100000000000001</v>
      </c>
      <c r="E1693">
        <v>30.88</v>
      </c>
      <c r="F1693">
        <v>0.54</v>
      </c>
      <c r="G1693">
        <v>62.99</v>
      </c>
    </row>
    <row r="1694" spans="1:7" x14ac:dyDescent="0.2">
      <c r="A1694" s="6">
        <v>45923</v>
      </c>
      <c r="B1694">
        <v>0</v>
      </c>
      <c r="C1694" t="s">
        <v>67</v>
      </c>
      <c r="D1694">
        <v>16.64</v>
      </c>
      <c r="E1694">
        <v>32.58</v>
      </c>
      <c r="F1694">
        <v>0.59</v>
      </c>
      <c r="G1694">
        <v>63.76</v>
      </c>
    </row>
    <row r="1695" spans="1:7" x14ac:dyDescent="0.2">
      <c r="A1695" s="6">
        <v>45924</v>
      </c>
      <c r="B1695">
        <v>0</v>
      </c>
      <c r="C1695" t="s">
        <v>67</v>
      </c>
      <c r="D1695">
        <v>16.18</v>
      </c>
      <c r="E1695">
        <v>34.08</v>
      </c>
      <c r="F1695">
        <v>0.59</v>
      </c>
      <c r="G1695">
        <v>65.400000000000006</v>
      </c>
    </row>
    <row r="1696" spans="1:7" x14ac:dyDescent="0.2">
      <c r="A1696" s="6">
        <v>45925</v>
      </c>
      <c r="B1696">
        <v>0</v>
      </c>
      <c r="C1696" t="s">
        <v>67</v>
      </c>
      <c r="D1696">
        <v>16.739999999999998</v>
      </c>
      <c r="E1696">
        <v>36.85</v>
      </c>
      <c r="F1696">
        <v>0.54</v>
      </c>
      <c r="G1696">
        <v>65.510000000000005</v>
      </c>
    </row>
    <row r="1697" spans="1:7" x14ac:dyDescent="0.2">
      <c r="A1697" s="6">
        <v>45926</v>
      </c>
      <c r="B1697">
        <v>0</v>
      </c>
      <c r="C1697" t="s">
        <v>67</v>
      </c>
      <c r="D1697">
        <v>15.29</v>
      </c>
      <c r="E1697">
        <v>35.85</v>
      </c>
      <c r="F1697">
        <v>0.56999999999999995</v>
      </c>
      <c r="G1697">
        <v>66.5</v>
      </c>
    </row>
    <row r="1698" spans="1:7" x14ac:dyDescent="0.2">
      <c r="A1698" s="6">
        <v>45929</v>
      </c>
      <c r="B1698">
        <v>0</v>
      </c>
      <c r="C1698" t="s">
        <v>67</v>
      </c>
      <c r="D1698">
        <v>16.12</v>
      </c>
      <c r="E1698">
        <v>35.54</v>
      </c>
      <c r="F1698">
        <v>0.52</v>
      </c>
      <c r="G1698">
        <v>64.27</v>
      </c>
    </row>
    <row r="1699" spans="1:7" x14ac:dyDescent="0.2">
      <c r="A1699" s="6">
        <v>45930</v>
      </c>
      <c r="B1699">
        <v>0</v>
      </c>
      <c r="C1699" t="s">
        <v>67</v>
      </c>
      <c r="D1699">
        <v>16.28</v>
      </c>
      <c r="E1699">
        <v>35.58</v>
      </c>
      <c r="F1699">
        <v>0.56000000000000005</v>
      </c>
      <c r="G1699">
        <v>63.17</v>
      </c>
    </row>
    <row r="1700" spans="1:7" x14ac:dyDescent="0.2">
      <c r="A1700" s="6">
        <v>45931</v>
      </c>
      <c r="B1700">
        <v>0</v>
      </c>
      <c r="C1700" t="s">
        <v>67</v>
      </c>
      <c r="D1700">
        <v>16.29</v>
      </c>
      <c r="E1700">
        <v>36.39</v>
      </c>
      <c r="F1700">
        <v>0.56999999999999995</v>
      </c>
      <c r="G1700">
        <v>62.59</v>
      </c>
    </row>
    <row r="1701" spans="1:7" x14ac:dyDescent="0.2">
      <c r="A1701" s="6">
        <v>45932</v>
      </c>
      <c r="B1701">
        <v>0</v>
      </c>
      <c r="C1701" t="s">
        <v>67</v>
      </c>
      <c r="D1701">
        <v>16.63</v>
      </c>
      <c r="E1701">
        <v>37.619999999999997</v>
      </c>
      <c r="F1701">
        <v>0.55000000000000004</v>
      </c>
      <c r="G1701">
        <v>61.28</v>
      </c>
    </row>
    <row r="1702" spans="1:7" x14ac:dyDescent="0.2">
      <c r="A1702" s="6">
        <v>45933</v>
      </c>
      <c r="B1702">
        <v>0</v>
      </c>
      <c r="C1702" t="s">
        <v>67</v>
      </c>
      <c r="D1702">
        <v>16.649999999999999</v>
      </c>
      <c r="E1702">
        <v>36.5</v>
      </c>
      <c r="F1702">
        <v>0.55000000000000004</v>
      </c>
      <c r="G1702">
        <v>61.65</v>
      </c>
    </row>
    <row r="1703" spans="1:7" x14ac:dyDescent="0.2">
      <c r="A1703" s="6">
        <v>45936</v>
      </c>
      <c r="B1703">
        <v>0</v>
      </c>
      <c r="C1703" t="s">
        <v>67</v>
      </c>
      <c r="D1703">
        <v>16.37</v>
      </c>
      <c r="E1703">
        <v>32.44</v>
      </c>
      <c r="F1703">
        <v>0.57999999999999996</v>
      </c>
      <c r="G1703">
        <v>62.49</v>
      </c>
    </row>
    <row r="1704" spans="1:7" x14ac:dyDescent="0.2">
      <c r="A1704" s="6">
        <v>45937</v>
      </c>
      <c r="B1704">
        <v>0</v>
      </c>
      <c r="C1704" t="s">
        <v>67</v>
      </c>
      <c r="D1704">
        <v>17.239999999999998</v>
      </c>
      <c r="E1704">
        <v>31.82</v>
      </c>
      <c r="F1704">
        <v>0.56999999999999995</v>
      </c>
      <c r="G1704">
        <v>62.52</v>
      </c>
    </row>
    <row r="1705" spans="1:7" x14ac:dyDescent="0.2">
      <c r="A1705" s="6">
        <v>45938</v>
      </c>
      <c r="B1705">
        <v>0</v>
      </c>
      <c r="C1705" t="s">
        <v>67</v>
      </c>
      <c r="D1705">
        <v>16.3</v>
      </c>
      <c r="E1705">
        <v>31.53</v>
      </c>
      <c r="F1705">
        <v>0.55000000000000004</v>
      </c>
      <c r="G1705">
        <v>63.37</v>
      </c>
    </row>
    <row r="1706" spans="1:7" x14ac:dyDescent="0.2">
      <c r="A1706" s="6">
        <v>45939</v>
      </c>
      <c r="B1706">
        <v>0</v>
      </c>
      <c r="C1706" t="s">
        <v>67</v>
      </c>
      <c r="D1706">
        <v>16.43</v>
      </c>
      <c r="E1706">
        <v>32.479999999999997</v>
      </c>
      <c r="F1706">
        <v>0.54</v>
      </c>
      <c r="G1706">
        <v>62.36</v>
      </c>
    </row>
    <row r="1707" spans="1:7" x14ac:dyDescent="0.2">
      <c r="A1707" s="6">
        <v>45940</v>
      </c>
      <c r="B1707">
        <v>0</v>
      </c>
      <c r="C1707" t="s">
        <v>67</v>
      </c>
      <c r="D1707">
        <v>21.66</v>
      </c>
      <c r="E1707">
        <v>37.729999999999997</v>
      </c>
      <c r="F1707">
        <v>0.53</v>
      </c>
      <c r="G1707">
        <v>59.75</v>
      </c>
    </row>
    <row r="1708" spans="1:7" x14ac:dyDescent="0.2">
      <c r="A1708" s="6">
        <v>45943</v>
      </c>
      <c r="B1708">
        <v>0</v>
      </c>
      <c r="C1708" t="s">
        <v>67</v>
      </c>
      <c r="D1708">
        <v>19.03</v>
      </c>
      <c r="E1708">
        <v>35.92</v>
      </c>
    </row>
    <row r="1709" spans="1:7" x14ac:dyDescent="0.2">
      <c r="A1709" s="6">
        <v>45944</v>
      </c>
      <c r="B1709">
        <v>0</v>
      </c>
      <c r="C1709" t="s">
        <v>67</v>
      </c>
      <c r="D1709">
        <v>20.81</v>
      </c>
      <c r="E1709">
        <v>37.9</v>
      </c>
      <c r="F1709">
        <v>0.55000000000000004</v>
      </c>
      <c r="G1709">
        <v>59.52</v>
      </c>
    </row>
    <row r="1710" spans="1:7" x14ac:dyDescent="0.2">
      <c r="A1710" s="6">
        <v>45945</v>
      </c>
      <c r="B1710">
        <v>0</v>
      </c>
      <c r="C1710" t="s">
        <v>67</v>
      </c>
      <c r="D1710">
        <v>20.64</v>
      </c>
      <c r="E1710">
        <v>36.619999999999997</v>
      </c>
      <c r="F1710">
        <v>0.55000000000000004</v>
      </c>
      <c r="G1710">
        <v>59.08</v>
      </c>
    </row>
    <row r="1711" spans="1:7" x14ac:dyDescent="0.2">
      <c r="A1711" s="6">
        <v>45946</v>
      </c>
      <c r="B1711">
        <v>0</v>
      </c>
      <c r="C1711" t="s">
        <v>67</v>
      </c>
      <c r="D1711">
        <v>25.31</v>
      </c>
      <c r="E1711">
        <v>38.26</v>
      </c>
      <c r="F1711">
        <v>0.57999999999999996</v>
      </c>
      <c r="G1711">
        <v>58.29</v>
      </c>
    </row>
    <row r="1712" spans="1:7" x14ac:dyDescent="0.2">
      <c r="A1712" s="6">
        <v>45947</v>
      </c>
      <c r="B1712">
        <v>0</v>
      </c>
      <c r="C1712" t="s">
        <v>67</v>
      </c>
      <c r="D1712">
        <v>20.78</v>
      </c>
      <c r="E1712">
        <v>37.24</v>
      </c>
      <c r="F1712">
        <v>0.56000000000000005</v>
      </c>
      <c r="G1712">
        <v>58.3</v>
      </c>
    </row>
    <row r="1713" spans="1:7" x14ac:dyDescent="0.2">
      <c r="A1713" s="6">
        <v>45950</v>
      </c>
      <c r="B1713">
        <v>0</v>
      </c>
      <c r="C1713" t="s">
        <v>67</v>
      </c>
      <c r="D1713">
        <v>18.23</v>
      </c>
      <c r="E1713">
        <v>36.770000000000003</v>
      </c>
      <c r="F1713">
        <v>0.54</v>
      </c>
      <c r="G1713">
        <v>58.34</v>
      </c>
    </row>
    <row r="1714" spans="1:7" x14ac:dyDescent="0.2">
      <c r="A1714" s="6">
        <v>45951</v>
      </c>
      <c r="B1714">
        <v>0</v>
      </c>
      <c r="C1714" t="s">
        <v>67</v>
      </c>
      <c r="D1714">
        <v>17.87</v>
      </c>
      <c r="E1714">
        <v>35.869999999999997</v>
      </c>
      <c r="F1714">
        <v>0.53</v>
      </c>
      <c r="G1714">
        <v>58.66</v>
      </c>
    </row>
    <row r="1715" spans="1:7" x14ac:dyDescent="0.2">
      <c r="A1715" s="6">
        <v>45952</v>
      </c>
      <c r="B1715">
        <v>0</v>
      </c>
      <c r="C1715" t="s">
        <v>67</v>
      </c>
      <c r="D1715">
        <v>18.600000000000001</v>
      </c>
      <c r="E1715">
        <v>38.090000000000003</v>
      </c>
      <c r="F1715">
        <v>0.52</v>
      </c>
      <c r="G1715">
        <v>59.3</v>
      </c>
    </row>
    <row r="1716" spans="1:7" x14ac:dyDescent="0.2">
      <c r="A1716" s="6">
        <v>45953</v>
      </c>
      <c r="B1716">
        <v>0</v>
      </c>
      <c r="C1716" t="s">
        <v>67</v>
      </c>
      <c r="D1716">
        <v>17.3</v>
      </c>
      <c r="E1716">
        <v>40.46</v>
      </c>
      <c r="F1716">
        <v>0.53</v>
      </c>
      <c r="G1716">
        <v>62.44</v>
      </c>
    </row>
    <row r="1717" spans="1:7" x14ac:dyDescent="0.2">
      <c r="A1717" s="6">
        <v>45954</v>
      </c>
      <c r="B1717">
        <v>0</v>
      </c>
      <c r="C1717" t="s">
        <v>67</v>
      </c>
      <c r="D1717">
        <v>16.37</v>
      </c>
      <c r="E1717">
        <v>38.700000000000003</v>
      </c>
      <c r="F1717">
        <v>0.54</v>
      </c>
      <c r="G1717">
        <v>62.27</v>
      </c>
    </row>
    <row r="1718" spans="1:7" x14ac:dyDescent="0.2">
      <c r="A1718" s="6">
        <v>45957</v>
      </c>
      <c r="B1718">
        <v>0</v>
      </c>
      <c r="C1718" t="s">
        <v>67</v>
      </c>
      <c r="D1718">
        <v>15.79</v>
      </c>
      <c r="E1718">
        <v>38.96</v>
      </c>
      <c r="F1718">
        <v>0.53</v>
      </c>
      <c r="G1718">
        <v>62.13</v>
      </c>
    </row>
    <row r="1719" spans="1:7" x14ac:dyDescent="0.2">
      <c r="A1719" s="6">
        <v>45958</v>
      </c>
      <c r="B1719">
        <v>0</v>
      </c>
      <c r="C1719" t="s">
        <v>67</v>
      </c>
      <c r="D1719">
        <v>16.420000000000002</v>
      </c>
      <c r="E1719">
        <v>37.18</v>
      </c>
      <c r="F1719">
        <v>0.52</v>
      </c>
      <c r="G1719">
        <v>60.97</v>
      </c>
    </row>
    <row r="1720" spans="1:7" x14ac:dyDescent="0.2">
      <c r="A1720" s="6">
        <v>45959</v>
      </c>
      <c r="B1720">
        <v>0</v>
      </c>
      <c r="C1720" t="s">
        <v>67</v>
      </c>
      <c r="D1720">
        <v>16.920000000000002</v>
      </c>
      <c r="E1720">
        <v>37.14</v>
      </c>
      <c r="F1720">
        <v>0.49</v>
      </c>
      <c r="G1720">
        <v>61.26</v>
      </c>
    </row>
    <row r="1721" spans="1:7" x14ac:dyDescent="0.2">
      <c r="A1721" s="6">
        <v>45960</v>
      </c>
      <c r="B1721">
        <v>0</v>
      </c>
      <c r="C1721" t="s">
        <v>67</v>
      </c>
      <c r="D1721">
        <v>16.91</v>
      </c>
      <c r="E1721">
        <v>34.74</v>
      </c>
      <c r="F1721">
        <v>0.5</v>
      </c>
      <c r="G1721">
        <v>61.36</v>
      </c>
    </row>
    <row r="1722" spans="1:7" x14ac:dyDescent="0.2">
      <c r="A1722" s="6">
        <v>45961</v>
      </c>
      <c r="B1722">
        <v>0</v>
      </c>
      <c r="C1722" t="s">
        <v>67</v>
      </c>
      <c r="D1722">
        <v>17.440000000000001</v>
      </c>
      <c r="E1722">
        <v>36.200000000000003</v>
      </c>
      <c r="F1722">
        <v>0.51</v>
      </c>
      <c r="G1722">
        <v>61.75</v>
      </c>
    </row>
    <row r="1723" spans="1:7" x14ac:dyDescent="0.2">
      <c r="A1723" s="6">
        <v>45964</v>
      </c>
      <c r="B1723">
        <v>0</v>
      </c>
      <c r="C1723" t="s">
        <v>67</v>
      </c>
      <c r="D1723">
        <v>17.170000000000002</v>
      </c>
      <c r="E1723">
        <v>34.31</v>
      </c>
      <c r="F1723">
        <v>0.53</v>
      </c>
      <c r="G1723">
        <v>61.79</v>
      </c>
    </row>
    <row r="1724" spans="1:7" x14ac:dyDescent="0.2">
      <c r="A1724" s="6">
        <v>45965</v>
      </c>
      <c r="B1724">
        <v>0</v>
      </c>
      <c r="C1724" t="s">
        <v>67</v>
      </c>
      <c r="D1724">
        <v>19</v>
      </c>
      <c r="E1724">
        <v>34.270000000000003</v>
      </c>
      <c r="F1724">
        <v>0.52</v>
      </c>
      <c r="G1724">
        <v>61.38</v>
      </c>
    </row>
    <row r="1725" spans="1:7" x14ac:dyDescent="0.2">
      <c r="A1725" s="6">
        <v>45966</v>
      </c>
      <c r="B1725">
        <v>0</v>
      </c>
      <c r="C1725" t="s">
        <v>67</v>
      </c>
      <c r="D1725">
        <v>18.010000000000002</v>
      </c>
      <c r="E1725">
        <v>33.69</v>
      </c>
      <c r="F1725">
        <v>0.54</v>
      </c>
      <c r="G1725">
        <v>60.4</v>
      </c>
    </row>
    <row r="1726" spans="1:7" x14ac:dyDescent="0.2">
      <c r="A1726" s="6">
        <v>45967</v>
      </c>
      <c r="B1726">
        <v>0</v>
      </c>
      <c r="C1726" t="s">
        <v>67</v>
      </c>
      <c r="D1726">
        <v>19.5</v>
      </c>
      <c r="E1726">
        <v>33.76</v>
      </c>
      <c r="F1726">
        <v>0.54</v>
      </c>
      <c r="G1726">
        <v>60.24</v>
      </c>
    </row>
    <row r="1727" spans="1:7" x14ac:dyDescent="0.2">
      <c r="A1727" s="6">
        <v>45968</v>
      </c>
      <c r="B1727">
        <v>0</v>
      </c>
      <c r="C1727" t="s">
        <v>67</v>
      </c>
      <c r="D1727">
        <v>19.079999999999998</v>
      </c>
      <c r="E1727">
        <v>33.33</v>
      </c>
      <c r="F1727">
        <v>0.56000000000000005</v>
      </c>
      <c r="G1727">
        <v>60.54</v>
      </c>
    </row>
    <row r="1728" spans="1:7" x14ac:dyDescent="0.2">
      <c r="A1728" s="6">
        <v>45971</v>
      </c>
      <c r="B1728">
        <v>0</v>
      </c>
      <c r="C1728" t="s">
        <v>67</v>
      </c>
      <c r="D1728">
        <v>17.600000000000001</v>
      </c>
      <c r="E1728">
        <v>32.119999999999997</v>
      </c>
      <c r="F1728">
        <v>0.55000000000000004</v>
      </c>
      <c r="G1728">
        <v>60.94</v>
      </c>
    </row>
    <row r="1729" spans="1:7" x14ac:dyDescent="0.2">
      <c r="A1729" s="6">
        <v>45972</v>
      </c>
      <c r="B1729">
        <v>0</v>
      </c>
      <c r="C1729" t="s">
        <v>67</v>
      </c>
      <c r="D1729">
        <v>17.28</v>
      </c>
      <c r="E1729">
        <v>32.020000000000003</v>
      </c>
    </row>
    <row r="1730" spans="1:7" x14ac:dyDescent="0.2">
      <c r="A1730" s="6">
        <v>45973</v>
      </c>
      <c r="B1730">
        <v>0</v>
      </c>
      <c r="C1730" t="s">
        <v>67</v>
      </c>
      <c r="D1730">
        <v>17.510000000000002</v>
      </c>
      <c r="E1730">
        <v>33</v>
      </c>
      <c r="F1730">
        <v>0.52</v>
      </c>
      <c r="G1730">
        <v>59.3</v>
      </c>
    </row>
    <row r="1731" spans="1:7" x14ac:dyDescent="0.2">
      <c r="A1731" s="6">
        <v>45974</v>
      </c>
      <c r="B1731">
        <v>0</v>
      </c>
      <c r="C1731" t="s">
        <v>67</v>
      </c>
      <c r="D1731">
        <v>20</v>
      </c>
      <c r="E1731">
        <v>32.630000000000003</v>
      </c>
      <c r="F1731">
        <v>0.53</v>
      </c>
      <c r="G1731">
        <v>59.54</v>
      </c>
    </row>
    <row r="1732" spans="1:7" x14ac:dyDescent="0.2">
      <c r="A1732" s="6">
        <v>45975</v>
      </c>
      <c r="B1732">
        <v>0</v>
      </c>
      <c r="C1732" t="s">
        <v>67</v>
      </c>
      <c r="D1732">
        <v>19.829999999999998</v>
      </c>
      <c r="E1732">
        <v>33.119999999999997</v>
      </c>
      <c r="F1732">
        <v>0.52</v>
      </c>
      <c r="G1732">
        <v>60.87</v>
      </c>
    </row>
    <row r="1733" spans="1:7" x14ac:dyDescent="0.2">
      <c r="A1733" s="6">
        <v>45978</v>
      </c>
      <c r="B1733">
        <v>0</v>
      </c>
      <c r="C1733" t="s">
        <v>67</v>
      </c>
      <c r="D1733">
        <v>22.38</v>
      </c>
      <c r="E1733">
        <v>32.380000000000003</v>
      </c>
      <c r="F1733">
        <v>0.53</v>
      </c>
      <c r="G1733">
        <v>60.66</v>
      </c>
    </row>
    <row r="1734" spans="1:7" x14ac:dyDescent="0.2">
      <c r="A1734" s="6">
        <v>45979</v>
      </c>
      <c r="B1734">
        <v>0</v>
      </c>
      <c r="C1734" t="s">
        <v>67</v>
      </c>
      <c r="D1734">
        <v>24.69</v>
      </c>
      <c r="E1734">
        <v>33.33</v>
      </c>
      <c r="F1734">
        <v>0.54</v>
      </c>
      <c r="G1734">
        <v>61.51</v>
      </c>
    </row>
    <row r="1735" spans="1:7" x14ac:dyDescent="0.2">
      <c r="A1735" s="6">
        <v>45980</v>
      </c>
      <c r="B1735">
        <v>0</v>
      </c>
      <c r="C1735" t="s">
        <v>67</v>
      </c>
      <c r="D1735">
        <v>23.66</v>
      </c>
      <c r="E1735">
        <v>34.119999999999997</v>
      </c>
      <c r="F1735">
        <v>0.55000000000000004</v>
      </c>
      <c r="G1735">
        <v>60.27</v>
      </c>
    </row>
    <row r="1736" spans="1:7" x14ac:dyDescent="0.2">
      <c r="A1736" s="6">
        <v>45981</v>
      </c>
      <c r="B1736">
        <v>0</v>
      </c>
      <c r="C1736" t="s">
        <v>67</v>
      </c>
      <c r="D1736">
        <v>26.42</v>
      </c>
      <c r="E1736">
        <v>36.380000000000003</v>
      </c>
      <c r="F1736">
        <v>0.55000000000000004</v>
      </c>
      <c r="G1736">
        <v>60.07</v>
      </c>
    </row>
    <row r="1737" spans="1:7" x14ac:dyDescent="0.2">
      <c r="A1737" s="6">
        <v>45982</v>
      </c>
      <c r="B1737">
        <v>0</v>
      </c>
      <c r="C1737" t="s">
        <v>67</v>
      </c>
      <c r="D1737">
        <v>23.43</v>
      </c>
      <c r="E1737">
        <v>35.97</v>
      </c>
      <c r="F1737">
        <v>0.55000000000000004</v>
      </c>
      <c r="G1737">
        <v>58.86</v>
      </c>
    </row>
    <row r="1738" spans="1:7" x14ac:dyDescent="0.2">
      <c r="A1738" s="6">
        <v>45985</v>
      </c>
      <c r="B1738">
        <v>0</v>
      </c>
      <c r="C1738" t="s">
        <v>67</v>
      </c>
      <c r="D1738">
        <v>20.52</v>
      </c>
      <c r="E1738">
        <v>36.299999999999997</v>
      </c>
      <c r="F1738">
        <v>0.57999999999999996</v>
      </c>
      <c r="G1738">
        <v>59.11</v>
      </c>
    </row>
    <row r="1739" spans="1:7" x14ac:dyDescent="0.2">
      <c r="A1739" s="6">
        <v>45986</v>
      </c>
      <c r="B1739">
        <v>0</v>
      </c>
      <c r="C1739" t="s">
        <v>67</v>
      </c>
      <c r="D1739">
        <v>18.559999999999999</v>
      </c>
      <c r="E1739">
        <v>37.57</v>
      </c>
      <c r="F1739">
        <v>0.57999999999999996</v>
      </c>
      <c r="G1739">
        <v>58.25</v>
      </c>
    </row>
    <row r="1740" spans="1:7" x14ac:dyDescent="0.2">
      <c r="A1740" s="6">
        <v>45987</v>
      </c>
      <c r="B1740">
        <v>0</v>
      </c>
      <c r="C1740" t="s">
        <v>67</v>
      </c>
      <c r="D1740">
        <v>17.190000000000001</v>
      </c>
      <c r="E1740">
        <v>35.700000000000003</v>
      </c>
      <c r="F1740">
        <v>0.55000000000000004</v>
      </c>
      <c r="G1740">
        <v>58.81</v>
      </c>
    </row>
    <row r="1741" spans="1:7" x14ac:dyDescent="0.2">
      <c r="A1741" s="6">
        <v>45989</v>
      </c>
      <c r="B1741">
        <v>0</v>
      </c>
      <c r="C1741" t="s">
        <v>67</v>
      </c>
      <c r="D1741">
        <v>16.350000000000001</v>
      </c>
      <c r="E1741">
        <v>35.950000000000003</v>
      </c>
      <c r="F1741">
        <v>0.55000000000000004</v>
      </c>
      <c r="G1741">
        <v>58.58</v>
      </c>
    </row>
    <row r="1742" spans="1:7" x14ac:dyDescent="0.2">
      <c r="A1742" s="6">
        <v>45992</v>
      </c>
      <c r="B1742">
        <v>0</v>
      </c>
      <c r="C1742" t="s">
        <v>67</v>
      </c>
      <c r="D1742">
        <v>17.239999999999998</v>
      </c>
      <c r="E1742">
        <v>35.82</v>
      </c>
      <c r="F1742">
        <v>0.55000000000000004</v>
      </c>
      <c r="G1742">
        <v>59.47</v>
      </c>
    </row>
    <row r="1743" spans="1:7" x14ac:dyDescent="0.2">
      <c r="A1743" s="6">
        <v>45993</v>
      </c>
      <c r="B1743">
        <v>0</v>
      </c>
      <c r="C1743" t="s">
        <v>67</v>
      </c>
      <c r="D1743">
        <v>16.59</v>
      </c>
      <c r="E1743">
        <v>35.89</v>
      </c>
      <c r="F1743">
        <v>0.57999999999999996</v>
      </c>
      <c r="G1743">
        <v>58.81</v>
      </c>
    </row>
    <row r="1744" spans="1:7" x14ac:dyDescent="0.2">
      <c r="A1744" s="6">
        <v>45994</v>
      </c>
      <c r="B1744">
        <v>0</v>
      </c>
      <c r="C1744" t="s">
        <v>67</v>
      </c>
      <c r="D1744">
        <v>16.079999999999998</v>
      </c>
      <c r="E1744">
        <v>33.72</v>
      </c>
      <c r="F1744">
        <v>0.56999999999999995</v>
      </c>
      <c r="G1744">
        <v>59.09</v>
      </c>
    </row>
    <row r="1745" spans="1:7" x14ac:dyDescent="0.2">
      <c r="A1745" s="6">
        <v>45995</v>
      </c>
      <c r="B1745">
        <v>0</v>
      </c>
      <c r="C1745" t="s">
        <v>67</v>
      </c>
      <c r="D1745">
        <v>15.78</v>
      </c>
      <c r="E1745">
        <v>33.299999999999997</v>
      </c>
      <c r="F1745">
        <v>0.59</v>
      </c>
      <c r="G1745">
        <v>59.82</v>
      </c>
    </row>
    <row r="1746" spans="1:7" x14ac:dyDescent="0.2">
      <c r="A1746" s="6">
        <v>45996</v>
      </c>
      <c r="B1746">
        <v>0</v>
      </c>
      <c r="C1746" t="s">
        <v>67</v>
      </c>
      <c r="D1746">
        <v>15.41</v>
      </c>
      <c r="E1746">
        <v>32.06</v>
      </c>
      <c r="F1746">
        <v>0.57999999999999996</v>
      </c>
      <c r="G1746">
        <v>60.23</v>
      </c>
    </row>
    <row r="1747" spans="1:7" x14ac:dyDescent="0.2">
      <c r="A1747" s="6">
        <v>45999</v>
      </c>
      <c r="B1747">
        <v>0</v>
      </c>
      <c r="C1747" t="s">
        <v>67</v>
      </c>
      <c r="D1747">
        <v>16.66</v>
      </c>
      <c r="E1747">
        <v>33.03</v>
      </c>
      <c r="F1747">
        <v>0.6</v>
      </c>
      <c r="G1747">
        <v>59.04</v>
      </c>
    </row>
    <row r="1748" spans="1:7" x14ac:dyDescent="0.2">
      <c r="A1748" s="6">
        <v>46000</v>
      </c>
      <c r="B1748">
        <v>0</v>
      </c>
      <c r="C1748" t="s">
        <v>67</v>
      </c>
      <c r="D1748">
        <v>16.93</v>
      </c>
      <c r="E1748">
        <v>30.82</v>
      </c>
      <c r="F1748">
        <v>0.56999999999999995</v>
      </c>
      <c r="G1748">
        <v>58.4</v>
      </c>
    </row>
    <row r="1749" spans="1:7" x14ac:dyDescent="0.2">
      <c r="A1749" s="6">
        <v>46001</v>
      </c>
      <c r="B1749">
        <v>0</v>
      </c>
      <c r="C1749" t="s">
        <v>67</v>
      </c>
      <c r="D1749">
        <v>15.77</v>
      </c>
      <c r="E1749">
        <v>30.78</v>
      </c>
      <c r="F1749">
        <v>0.59</v>
      </c>
      <c r="G1749">
        <v>58.67</v>
      </c>
    </row>
    <row r="1750" spans="1:7" x14ac:dyDescent="0.2">
      <c r="A1750" s="6">
        <v>46002</v>
      </c>
      <c r="B1750">
        <v>0</v>
      </c>
      <c r="C1750" t="s">
        <v>67</v>
      </c>
      <c r="D1750">
        <v>14.85</v>
      </c>
      <c r="E1750">
        <v>31.88</v>
      </c>
      <c r="F1750">
        <v>0.62</v>
      </c>
      <c r="G1750">
        <v>57.76</v>
      </c>
    </row>
    <row r="1751" spans="1:7" x14ac:dyDescent="0.2">
      <c r="A1751" s="6">
        <v>46003</v>
      </c>
      <c r="B1751">
        <v>1</v>
      </c>
      <c r="C1751" t="s">
        <v>68</v>
      </c>
      <c r="D1751">
        <v>15.74</v>
      </c>
      <c r="E1751">
        <v>29.93</v>
      </c>
      <c r="F1751">
        <v>0.67</v>
      </c>
      <c r="G1751">
        <v>57.61</v>
      </c>
    </row>
    <row r="1752" spans="1:7" x14ac:dyDescent="0.2">
      <c r="A1752" s="6">
        <v>46006</v>
      </c>
      <c r="B1752">
        <v>0</v>
      </c>
      <c r="C1752" t="s">
        <v>67</v>
      </c>
      <c r="D1752">
        <v>16.5</v>
      </c>
      <c r="E1752">
        <v>32.85</v>
      </c>
      <c r="F1752">
        <v>0.67</v>
      </c>
      <c r="G1752">
        <v>56.97</v>
      </c>
    </row>
    <row r="1753" spans="1:7" x14ac:dyDescent="0.2">
      <c r="A1753" s="6">
        <v>46007</v>
      </c>
      <c r="B1753">
        <v>0</v>
      </c>
      <c r="C1753" t="s">
        <v>67</v>
      </c>
      <c r="D1753">
        <v>16.48</v>
      </c>
      <c r="E1753">
        <v>36.229999999999997</v>
      </c>
      <c r="F1753">
        <v>0.67</v>
      </c>
      <c r="G1753">
        <v>55.44</v>
      </c>
    </row>
    <row r="1754" spans="1:7" x14ac:dyDescent="0.2">
      <c r="A1754" s="6">
        <v>46008</v>
      </c>
      <c r="B1754">
        <v>0</v>
      </c>
      <c r="C1754" t="s">
        <v>67</v>
      </c>
      <c r="D1754">
        <v>17.62</v>
      </c>
      <c r="E1754">
        <v>36.74</v>
      </c>
      <c r="F1754">
        <v>0.67</v>
      </c>
      <c r="G1754">
        <v>56.07</v>
      </c>
    </row>
    <row r="1755" spans="1:7" x14ac:dyDescent="0.2">
      <c r="A1755" s="6">
        <v>46009</v>
      </c>
      <c r="B1755">
        <v>0</v>
      </c>
      <c r="C1755" t="s">
        <v>67</v>
      </c>
      <c r="D1755">
        <v>16.87</v>
      </c>
      <c r="E1755">
        <v>33.6</v>
      </c>
      <c r="F1755">
        <v>0.66</v>
      </c>
      <c r="G1755">
        <v>56.22</v>
      </c>
    </row>
    <row r="1756" spans="1:7" x14ac:dyDescent="0.2">
      <c r="A1756" s="6">
        <v>46010</v>
      </c>
      <c r="B1756">
        <v>0</v>
      </c>
      <c r="C1756" t="s">
        <v>67</v>
      </c>
      <c r="D1756">
        <v>14.91</v>
      </c>
      <c r="E1756">
        <v>33.619999999999997</v>
      </c>
      <c r="F1756">
        <v>0.68</v>
      </c>
      <c r="G1756">
        <v>56.8</v>
      </c>
    </row>
    <row r="1757" spans="1:7" x14ac:dyDescent="0.2">
      <c r="A1757" s="6">
        <v>46013</v>
      </c>
      <c r="B1757">
        <v>0</v>
      </c>
      <c r="C1757" t="s">
        <v>67</v>
      </c>
      <c r="D1757">
        <v>14.08</v>
      </c>
      <c r="E1757">
        <v>33.03</v>
      </c>
      <c r="F1757">
        <v>0.73</v>
      </c>
      <c r="G1757">
        <v>58.18</v>
      </c>
    </row>
    <row r="1758" spans="1:7" x14ac:dyDescent="0.2">
      <c r="A1758" s="6">
        <v>46014</v>
      </c>
      <c r="B1758">
        <v>0</v>
      </c>
      <c r="C1758" t="s">
        <v>67</v>
      </c>
      <c r="D1758">
        <v>14</v>
      </c>
      <c r="E1758">
        <v>33.020000000000003</v>
      </c>
      <c r="F1758">
        <v>0.7</v>
      </c>
      <c r="G1758">
        <v>58.55</v>
      </c>
    </row>
    <row r="1759" spans="1:7" x14ac:dyDescent="0.2">
      <c r="A1759" s="6">
        <v>46015</v>
      </c>
      <c r="B1759">
        <v>0</v>
      </c>
      <c r="C1759" t="s">
        <v>67</v>
      </c>
      <c r="D1759">
        <v>13.47</v>
      </c>
      <c r="E1759">
        <v>31.71</v>
      </c>
      <c r="F1759">
        <v>0.68</v>
      </c>
      <c r="G1759">
        <v>58.72</v>
      </c>
    </row>
    <row r="1760" spans="1:7" x14ac:dyDescent="0.2">
      <c r="A1760" s="6">
        <v>46017</v>
      </c>
      <c r="B1760">
        <v>0</v>
      </c>
      <c r="C1760" t="s">
        <v>67</v>
      </c>
      <c r="D1760">
        <v>13.6</v>
      </c>
      <c r="E1760">
        <v>32.22</v>
      </c>
      <c r="F1760">
        <v>0.68</v>
      </c>
      <c r="G1760">
        <v>56.6</v>
      </c>
    </row>
    <row r="1761" spans="1:7" x14ac:dyDescent="0.2">
      <c r="A1761" s="6">
        <v>46020</v>
      </c>
      <c r="B1761">
        <v>0</v>
      </c>
      <c r="C1761" t="s">
        <v>67</v>
      </c>
      <c r="D1761">
        <v>14.2</v>
      </c>
      <c r="E1761">
        <v>32.159999999999997</v>
      </c>
      <c r="F1761">
        <v>0.67</v>
      </c>
      <c r="G1761">
        <v>57.89</v>
      </c>
    </row>
    <row r="1762" spans="1:7" x14ac:dyDescent="0.2">
      <c r="A1762" s="6">
        <v>46021</v>
      </c>
      <c r="B1762">
        <v>0</v>
      </c>
      <c r="C1762" t="s">
        <v>67</v>
      </c>
      <c r="D1762">
        <v>14.33</v>
      </c>
      <c r="E1762">
        <v>30.76</v>
      </c>
      <c r="F1762">
        <v>0.69</v>
      </c>
      <c r="G1762">
        <v>57.79</v>
      </c>
    </row>
    <row r="1763" spans="1:7" x14ac:dyDescent="0.2">
      <c r="A1763" s="6">
        <v>46022</v>
      </c>
      <c r="B1763">
        <v>0</v>
      </c>
      <c r="C1763" t="s">
        <v>67</v>
      </c>
      <c r="D1763">
        <v>14.95</v>
      </c>
      <c r="E1763">
        <v>30.17</v>
      </c>
      <c r="F1763">
        <v>0.71</v>
      </c>
      <c r="G1763">
        <v>57.26</v>
      </c>
    </row>
    <row r="1764" spans="1:7" x14ac:dyDescent="0.2">
      <c r="A1764" s="6">
        <v>46024</v>
      </c>
      <c r="B1764">
        <v>1</v>
      </c>
      <c r="C1764" t="s">
        <v>68</v>
      </c>
      <c r="D1764">
        <v>14.51</v>
      </c>
      <c r="E1764">
        <v>28.4</v>
      </c>
      <c r="F1764">
        <v>0.72</v>
      </c>
      <c r="G1764">
        <v>57.21</v>
      </c>
    </row>
    <row r="1765" spans="1:7" x14ac:dyDescent="0.2">
      <c r="A1765" s="6">
        <v>46027</v>
      </c>
      <c r="B1765">
        <v>1</v>
      </c>
      <c r="C1765" t="s">
        <v>68</v>
      </c>
      <c r="D1765">
        <v>14.9</v>
      </c>
      <c r="E1765">
        <v>29.41</v>
      </c>
      <c r="F1765">
        <v>0.71</v>
      </c>
      <c r="G1765">
        <v>58.1</v>
      </c>
    </row>
    <row r="1766" spans="1:7" x14ac:dyDescent="0.2">
      <c r="A1766" s="6">
        <v>46028</v>
      </c>
      <c r="B1766">
        <v>0</v>
      </c>
      <c r="C1766" t="s">
        <v>67</v>
      </c>
      <c r="D1766">
        <v>14.75</v>
      </c>
      <c r="E1766">
        <v>30.06</v>
      </c>
      <c r="F1766">
        <v>0.71</v>
      </c>
      <c r="G1766">
        <v>56.97</v>
      </c>
    </row>
    <row r="1767" spans="1:7" x14ac:dyDescent="0.2">
      <c r="A1767" s="6">
        <v>46029</v>
      </c>
      <c r="B1767">
        <v>0</v>
      </c>
      <c r="C1767" t="s">
        <v>67</v>
      </c>
      <c r="D1767">
        <v>15.38</v>
      </c>
      <c r="E1767">
        <v>32.979999999999997</v>
      </c>
      <c r="F1767">
        <v>0.68</v>
      </c>
      <c r="G1767">
        <v>56.01</v>
      </c>
    </row>
    <row r="1768" spans="1:7" x14ac:dyDescent="0.2">
      <c r="A1768" s="6">
        <v>46030</v>
      </c>
      <c r="B1768">
        <v>0</v>
      </c>
      <c r="C1768" t="s">
        <v>67</v>
      </c>
      <c r="D1768">
        <v>15.45</v>
      </c>
      <c r="E1768">
        <v>35.799999999999997</v>
      </c>
      <c r="F1768">
        <v>0.7</v>
      </c>
      <c r="G1768">
        <v>57.74</v>
      </c>
    </row>
    <row r="1769" spans="1:7" x14ac:dyDescent="0.2">
      <c r="A1769" s="6">
        <v>46031</v>
      </c>
      <c r="B1769">
        <v>0</v>
      </c>
      <c r="C1769" t="s">
        <v>67</v>
      </c>
      <c r="D1769">
        <v>14.49</v>
      </c>
      <c r="E1769">
        <v>36.799999999999997</v>
      </c>
      <c r="F1769">
        <v>0.64</v>
      </c>
      <c r="G1769">
        <v>58.96</v>
      </c>
    </row>
    <row r="1770" spans="1:7" x14ac:dyDescent="0.2">
      <c r="A1770" s="6">
        <v>46034</v>
      </c>
      <c r="B1770">
        <v>0</v>
      </c>
      <c r="C1770" t="s">
        <v>67</v>
      </c>
      <c r="D1770">
        <v>15.12</v>
      </c>
      <c r="E1770">
        <v>38.85</v>
      </c>
      <c r="F1770">
        <v>0.65</v>
      </c>
      <c r="G1770">
        <v>59.39</v>
      </c>
    </row>
    <row r="1771" spans="1:7" x14ac:dyDescent="0.2">
      <c r="A1771" s="6">
        <v>46035</v>
      </c>
      <c r="B1771">
        <v>0</v>
      </c>
      <c r="C1771" t="s">
        <v>67</v>
      </c>
      <c r="D1771">
        <v>15.98</v>
      </c>
      <c r="E1771">
        <v>40.43</v>
      </c>
      <c r="F1771">
        <v>0.65</v>
      </c>
      <c r="G1771">
        <v>60.85</v>
      </c>
    </row>
    <row r="1772" spans="1:7" x14ac:dyDescent="0.2">
      <c r="A1772" s="6">
        <v>46036</v>
      </c>
      <c r="B1772">
        <v>0</v>
      </c>
      <c r="C1772" t="s">
        <v>67</v>
      </c>
      <c r="D1772">
        <v>16.75</v>
      </c>
      <c r="E1772">
        <v>44.19</v>
      </c>
      <c r="F1772">
        <v>0.64</v>
      </c>
      <c r="G1772">
        <v>61.84</v>
      </c>
    </row>
    <row r="1773" spans="1:7" x14ac:dyDescent="0.2">
      <c r="A1773" s="6">
        <v>46037</v>
      </c>
      <c r="B1773">
        <v>0</v>
      </c>
      <c r="C1773" t="s">
        <v>67</v>
      </c>
      <c r="D1773">
        <v>15.84</v>
      </c>
      <c r="E1773">
        <v>42.06</v>
      </c>
      <c r="F1773">
        <v>0.61</v>
      </c>
      <c r="G1773">
        <v>59.13</v>
      </c>
    </row>
    <row r="1774" spans="1:7" x14ac:dyDescent="0.2">
      <c r="A1774" s="6">
        <v>46038</v>
      </c>
      <c r="B1774">
        <v>0</v>
      </c>
      <c r="C1774" t="s">
        <v>67</v>
      </c>
      <c r="D1774">
        <v>15.86</v>
      </c>
      <c r="E1774">
        <v>43.19</v>
      </c>
      <c r="F1774">
        <v>0.65</v>
      </c>
      <c r="G1774">
        <v>59.4</v>
      </c>
    </row>
    <row r="1775" spans="1:7" x14ac:dyDescent="0.2">
      <c r="A1775" s="6">
        <v>46042</v>
      </c>
      <c r="B1775">
        <v>0</v>
      </c>
      <c r="C1775" t="s">
        <v>67</v>
      </c>
      <c r="D1775">
        <v>20.09</v>
      </c>
      <c r="E1775">
        <v>42.78</v>
      </c>
      <c r="F1775">
        <v>0.7</v>
      </c>
      <c r="G1775">
        <v>60.3</v>
      </c>
    </row>
    <row r="1776" spans="1:7" x14ac:dyDescent="0.2">
      <c r="A1776" s="6">
        <v>46043</v>
      </c>
      <c r="B1776">
        <v>0</v>
      </c>
      <c r="C1776" t="s">
        <v>67</v>
      </c>
      <c r="D1776">
        <v>16.899999999999999</v>
      </c>
      <c r="E1776">
        <v>45.45</v>
      </c>
      <c r="F1776">
        <v>0.66</v>
      </c>
      <c r="G1776">
        <v>60.38</v>
      </c>
    </row>
    <row r="1777" spans="1:7" x14ac:dyDescent="0.2">
      <c r="A1777" s="6">
        <v>46044</v>
      </c>
      <c r="B1777">
        <v>0</v>
      </c>
      <c r="C1777" t="s">
        <v>67</v>
      </c>
      <c r="D1777">
        <v>15.64</v>
      </c>
      <c r="E1777">
        <v>44.7</v>
      </c>
      <c r="F1777">
        <v>0.65</v>
      </c>
      <c r="G1777">
        <v>59.24</v>
      </c>
    </row>
    <row r="1778" spans="1:7" x14ac:dyDescent="0.2">
      <c r="A1778" s="6">
        <v>46045</v>
      </c>
      <c r="B1778">
        <v>0</v>
      </c>
      <c r="C1778" t="s">
        <v>67</v>
      </c>
      <c r="D1778">
        <v>16.09</v>
      </c>
      <c r="E1778">
        <v>47.64</v>
      </c>
      <c r="F1778">
        <v>0.64</v>
      </c>
      <c r="G1778">
        <v>60.7</v>
      </c>
    </row>
    <row r="1779" spans="1:7" x14ac:dyDescent="0.2">
      <c r="A1779" s="6">
        <v>46048</v>
      </c>
      <c r="B1779">
        <v>0</v>
      </c>
      <c r="C1779" t="s">
        <v>67</v>
      </c>
      <c r="D1779">
        <v>16.149999999999999</v>
      </c>
      <c r="E1779">
        <v>47.78</v>
      </c>
      <c r="F1779">
        <v>0.66</v>
      </c>
      <c r="G1779">
        <v>60.46</v>
      </c>
    </row>
    <row r="1780" spans="1:7" x14ac:dyDescent="0.2">
      <c r="A1780" s="6">
        <v>46049</v>
      </c>
      <c r="B1780">
        <v>0</v>
      </c>
      <c r="C1780" t="s">
        <v>67</v>
      </c>
      <c r="D1780">
        <v>16.350000000000001</v>
      </c>
      <c r="E1780">
        <v>49.61</v>
      </c>
      <c r="F1780">
        <v>0.71</v>
      </c>
      <c r="G1780">
        <v>62.04</v>
      </c>
    </row>
    <row r="1781" spans="1:7" x14ac:dyDescent="0.2">
      <c r="A1781" s="6">
        <v>46050</v>
      </c>
      <c r="B1781">
        <v>0</v>
      </c>
      <c r="C1781" t="s">
        <v>67</v>
      </c>
      <c r="D1781">
        <v>16.350000000000001</v>
      </c>
      <c r="E1781">
        <v>50.39</v>
      </c>
      <c r="F1781">
        <v>0.7</v>
      </c>
      <c r="G1781">
        <v>62.75</v>
      </c>
    </row>
    <row r="1782" spans="1:7" x14ac:dyDescent="0.2">
      <c r="A1782" s="6">
        <v>46051</v>
      </c>
      <c r="B1782">
        <v>3</v>
      </c>
      <c r="C1782" t="s">
        <v>69</v>
      </c>
      <c r="D1782">
        <v>16.88</v>
      </c>
      <c r="E1782">
        <v>55.37</v>
      </c>
      <c r="F1782">
        <v>0.71</v>
      </c>
      <c r="G1782">
        <v>64.77</v>
      </c>
    </row>
    <row r="1783" spans="1:7" x14ac:dyDescent="0.2">
      <c r="A1783" s="6">
        <v>46052</v>
      </c>
      <c r="B1783">
        <v>3</v>
      </c>
      <c r="C1783" t="s">
        <v>69</v>
      </c>
      <c r="D1783">
        <v>17.440000000000001</v>
      </c>
      <c r="E1783">
        <v>55.91</v>
      </c>
      <c r="F1783">
        <v>0.74</v>
      </c>
      <c r="G1783">
        <v>64.5</v>
      </c>
    </row>
    <row r="1784" spans="1:7" x14ac:dyDescent="0.2">
      <c r="A1784" s="6">
        <v>46055</v>
      </c>
      <c r="B1784">
        <v>0</v>
      </c>
      <c r="C1784" t="s">
        <v>67</v>
      </c>
      <c r="D1784">
        <v>16.34</v>
      </c>
      <c r="E1784">
        <v>48.7</v>
      </c>
      <c r="F1784">
        <v>0.72</v>
      </c>
      <c r="G1784">
        <v>61.6</v>
      </c>
    </row>
    <row r="1785" spans="1:7" x14ac:dyDescent="0.2">
      <c r="A1785" s="6">
        <v>46056</v>
      </c>
      <c r="B1785">
        <v>0</v>
      </c>
      <c r="C1785" t="s">
        <v>67</v>
      </c>
      <c r="D1785">
        <v>18</v>
      </c>
      <c r="E1785">
        <v>52.34</v>
      </c>
      <c r="F1785">
        <v>0.71</v>
      </c>
      <c r="G1785">
        <v>62.62</v>
      </c>
    </row>
    <row r="1786" spans="1:7" x14ac:dyDescent="0.2">
      <c r="A1786" s="6">
        <v>46057</v>
      </c>
      <c r="B1786">
        <v>3</v>
      </c>
      <c r="C1786" t="s">
        <v>69</v>
      </c>
      <c r="D1786">
        <v>18.64</v>
      </c>
      <c r="E1786">
        <v>55.13</v>
      </c>
      <c r="F1786">
        <v>0.72</v>
      </c>
      <c r="G1786">
        <v>64.56</v>
      </c>
    </row>
    <row r="1787" spans="1:7" x14ac:dyDescent="0.2">
      <c r="A1787" s="6">
        <v>46058</v>
      </c>
      <c r="B1787">
        <v>3</v>
      </c>
      <c r="C1787" t="s">
        <v>69</v>
      </c>
      <c r="D1787">
        <v>21.77</v>
      </c>
      <c r="E1787">
        <v>54.97</v>
      </c>
      <c r="F1787">
        <v>0.74</v>
      </c>
      <c r="G1787">
        <v>62.9</v>
      </c>
    </row>
    <row r="1788" spans="1:7" x14ac:dyDescent="0.2">
      <c r="A1788" s="6">
        <v>46059</v>
      </c>
      <c r="B1788">
        <v>3</v>
      </c>
      <c r="C1788" t="s">
        <v>69</v>
      </c>
      <c r="D1788">
        <v>17.760000000000002</v>
      </c>
      <c r="E1788">
        <v>53.18</v>
      </c>
      <c r="F1788">
        <v>0.72</v>
      </c>
      <c r="G1788">
        <v>63.77</v>
      </c>
    </row>
    <row r="1789" spans="1:7" x14ac:dyDescent="0.2">
      <c r="A1789" s="6">
        <v>46062</v>
      </c>
      <c r="B1789">
        <v>0</v>
      </c>
      <c r="C1789" t="s">
        <v>67</v>
      </c>
      <c r="D1789">
        <v>17.36</v>
      </c>
      <c r="E1789">
        <v>50.79</v>
      </c>
      <c r="F1789">
        <v>0.74</v>
      </c>
      <c r="G1789">
        <v>64.53</v>
      </c>
    </row>
    <row r="1790" spans="1:7" x14ac:dyDescent="0.2">
      <c r="A1790" s="6">
        <v>46063</v>
      </c>
      <c r="B1790">
        <v>0</v>
      </c>
      <c r="C1790" t="s">
        <v>67</v>
      </c>
      <c r="D1790">
        <v>17.79</v>
      </c>
      <c r="E1790">
        <v>48.02</v>
      </c>
      <c r="F1790">
        <v>0.71</v>
      </c>
      <c r="G1790">
        <v>64.2</v>
      </c>
    </row>
    <row r="1791" spans="1:7" x14ac:dyDescent="0.2">
      <c r="A1791" s="6">
        <v>46064</v>
      </c>
      <c r="B1791">
        <v>0</v>
      </c>
      <c r="C1791" t="s">
        <v>67</v>
      </c>
      <c r="D1791">
        <v>17.649999999999999</v>
      </c>
      <c r="E1791">
        <v>44.33</v>
      </c>
      <c r="F1791">
        <v>0.66</v>
      </c>
      <c r="G1791">
        <v>64.8</v>
      </c>
    </row>
    <row r="1792" spans="1:7" x14ac:dyDescent="0.2">
      <c r="A1792" s="6">
        <v>46065</v>
      </c>
      <c r="B1792">
        <v>0</v>
      </c>
      <c r="C1792" t="s">
        <v>67</v>
      </c>
      <c r="D1792">
        <v>20.82</v>
      </c>
      <c r="E1792">
        <v>42</v>
      </c>
      <c r="F1792">
        <v>0.62</v>
      </c>
      <c r="G1792">
        <v>63.08</v>
      </c>
    </row>
    <row r="1793" spans="1:7" x14ac:dyDescent="0.2">
      <c r="A1793" s="6">
        <v>46066</v>
      </c>
      <c r="B1793">
        <v>0</v>
      </c>
      <c r="C1793" t="s">
        <v>67</v>
      </c>
      <c r="D1793">
        <v>20.6</v>
      </c>
      <c r="E1793">
        <v>42.18</v>
      </c>
      <c r="F1793">
        <v>0.64</v>
      </c>
      <c r="G1793">
        <v>63.05</v>
      </c>
    </row>
    <row r="1794" spans="1:7" x14ac:dyDescent="0.2">
      <c r="A1794" s="6">
        <v>46070</v>
      </c>
      <c r="B1794">
        <v>0</v>
      </c>
      <c r="C1794" t="s">
        <v>67</v>
      </c>
      <c r="D1794">
        <v>20.29</v>
      </c>
      <c r="E1794">
        <v>42.54</v>
      </c>
      <c r="F1794">
        <v>0.62</v>
      </c>
      <c r="G1794">
        <v>62.53</v>
      </c>
    </row>
    <row r="1795" spans="1:7" x14ac:dyDescent="0.2">
      <c r="A1795" s="6">
        <v>46071</v>
      </c>
      <c r="B1795">
        <v>0</v>
      </c>
      <c r="C1795" t="s">
        <v>67</v>
      </c>
      <c r="D1795">
        <v>19.62</v>
      </c>
      <c r="E1795">
        <v>51.49</v>
      </c>
      <c r="F1795">
        <v>0.62</v>
      </c>
      <c r="G1795">
        <v>65.33</v>
      </c>
    </row>
    <row r="1796" spans="1:7" x14ac:dyDescent="0.2">
      <c r="A1796" s="6">
        <v>46072</v>
      </c>
      <c r="B1796">
        <v>3</v>
      </c>
      <c r="C1796" t="s">
        <v>69</v>
      </c>
      <c r="D1796">
        <v>20.23</v>
      </c>
      <c r="E1796">
        <v>56.73</v>
      </c>
      <c r="F1796">
        <v>0.61</v>
      </c>
      <c r="G1796">
        <v>66.66</v>
      </c>
    </row>
    <row r="1797" spans="1:7" x14ac:dyDescent="0.2">
      <c r="A1797" s="6">
        <v>46073</v>
      </c>
      <c r="B1797">
        <v>3</v>
      </c>
      <c r="C1797" t="s">
        <v>69</v>
      </c>
      <c r="D1797">
        <v>19.09</v>
      </c>
      <c r="E1797">
        <v>56.12</v>
      </c>
      <c r="F1797">
        <v>0.6</v>
      </c>
      <c r="G1797">
        <v>66.69</v>
      </c>
    </row>
    <row r="1798" spans="1:7" x14ac:dyDescent="0.2">
      <c r="A1798" s="6">
        <v>46076</v>
      </c>
      <c r="B1798">
        <v>3</v>
      </c>
      <c r="C1798" t="s">
        <v>69</v>
      </c>
      <c r="D1798">
        <v>21.01</v>
      </c>
      <c r="E1798">
        <v>59.05</v>
      </c>
      <c r="F1798">
        <v>0.6</v>
      </c>
      <c r="G1798">
        <v>66.36</v>
      </c>
    </row>
    <row r="1799" spans="1:7" x14ac:dyDescent="0.2">
      <c r="A1799" s="6">
        <v>46077</v>
      </c>
      <c r="B1799">
        <v>3</v>
      </c>
      <c r="C1799" t="s">
        <v>69</v>
      </c>
      <c r="D1799">
        <v>19.55</v>
      </c>
      <c r="E1799">
        <v>58.82</v>
      </c>
      <c r="F1799">
        <v>0.61</v>
      </c>
      <c r="G1799">
        <v>65.62</v>
      </c>
    </row>
    <row r="1800" spans="1:7" x14ac:dyDescent="0.2">
      <c r="A1800" s="6">
        <v>46078</v>
      </c>
      <c r="B1800">
        <v>3</v>
      </c>
      <c r="C1800" t="s">
        <v>69</v>
      </c>
      <c r="D1800">
        <v>17.93</v>
      </c>
      <c r="E1800">
        <v>58.97</v>
      </c>
      <c r="F1800">
        <v>0.6</v>
      </c>
      <c r="G1800">
        <v>65.3</v>
      </c>
    </row>
    <row r="1801" spans="1:7" x14ac:dyDescent="0.2">
      <c r="A1801" s="6">
        <v>46079</v>
      </c>
      <c r="B1801">
        <v>3</v>
      </c>
      <c r="C1801" t="s">
        <v>69</v>
      </c>
      <c r="D1801">
        <v>18.63</v>
      </c>
      <c r="E1801">
        <v>59.8</v>
      </c>
      <c r="F1801">
        <v>0.6</v>
      </c>
      <c r="G1801">
        <v>65.099999999999994</v>
      </c>
    </row>
    <row r="1802" spans="1:7" x14ac:dyDescent="0.2">
      <c r="A1802" s="6">
        <v>46080</v>
      </c>
      <c r="B1802">
        <v>3</v>
      </c>
      <c r="C1802" t="s">
        <v>69</v>
      </c>
      <c r="D1802">
        <v>19.86</v>
      </c>
      <c r="E1802">
        <v>64.680000000000007</v>
      </c>
      <c r="F1802">
        <v>0.59</v>
      </c>
      <c r="G1802">
        <v>66.959999999999994</v>
      </c>
    </row>
    <row r="1803" spans="1:7" x14ac:dyDescent="0.2">
      <c r="A1803" s="6">
        <v>46083</v>
      </c>
      <c r="B1803">
        <v>3</v>
      </c>
      <c r="C1803" t="s">
        <v>69</v>
      </c>
      <c r="D1803">
        <v>21.44</v>
      </c>
      <c r="E1803">
        <v>68.900000000000006</v>
      </c>
      <c r="F1803">
        <v>0.57999999999999996</v>
      </c>
      <c r="G1803">
        <v>71.13</v>
      </c>
    </row>
    <row r="1804" spans="1:7" x14ac:dyDescent="0.2">
      <c r="A1804" s="6">
        <v>46084</v>
      </c>
      <c r="B1804">
        <v>3</v>
      </c>
      <c r="C1804" t="s">
        <v>69</v>
      </c>
      <c r="D1804">
        <v>23.57</v>
      </c>
      <c r="E1804">
        <v>73.989999999999995</v>
      </c>
      <c r="F1804">
        <v>0.55000000000000004</v>
      </c>
      <c r="G1804">
        <v>74.48</v>
      </c>
    </row>
    <row r="1805" spans="1:7" x14ac:dyDescent="0.2">
      <c r="A1805" s="6">
        <v>46085</v>
      </c>
      <c r="B1805">
        <v>3</v>
      </c>
      <c r="C1805" t="s">
        <v>69</v>
      </c>
      <c r="D1805">
        <v>21.15</v>
      </c>
      <c r="E1805">
        <v>75.2</v>
      </c>
      <c r="F1805">
        <v>0.55000000000000004</v>
      </c>
      <c r="G1805">
        <v>74.58</v>
      </c>
    </row>
    <row r="1806" spans="1:7" x14ac:dyDescent="0.2">
      <c r="A1806" s="6">
        <v>46086</v>
      </c>
      <c r="B1806">
        <v>3</v>
      </c>
      <c r="C1806" t="s">
        <v>69</v>
      </c>
      <c r="D1806">
        <v>23.75</v>
      </c>
      <c r="E1806">
        <v>83.83</v>
      </c>
      <c r="F1806">
        <v>0.56000000000000005</v>
      </c>
      <c r="G1806">
        <v>80.88</v>
      </c>
    </row>
    <row r="1807" spans="1:7" x14ac:dyDescent="0.2">
      <c r="A1807" s="6">
        <v>46087</v>
      </c>
      <c r="B1807">
        <v>3</v>
      </c>
      <c r="C1807" t="s">
        <v>69</v>
      </c>
      <c r="D1807">
        <v>29.49</v>
      </c>
      <c r="E1807">
        <v>103.6</v>
      </c>
      <c r="F1807">
        <v>0.59</v>
      </c>
      <c r="G1807">
        <v>90.77</v>
      </c>
    </row>
    <row r="1808" spans="1:7" x14ac:dyDescent="0.2">
      <c r="A1808" s="6">
        <v>46090</v>
      </c>
      <c r="B1808">
        <v>3</v>
      </c>
      <c r="C1808" t="s">
        <v>69</v>
      </c>
      <c r="D1808">
        <v>25.5</v>
      </c>
      <c r="E1808">
        <v>100.53</v>
      </c>
      <c r="F1808">
        <v>0.56000000000000005</v>
      </c>
      <c r="G1808">
        <v>94.65</v>
      </c>
    </row>
    <row r="1809" spans="1:7" x14ac:dyDescent="0.2">
      <c r="A1809" s="6">
        <v>46091</v>
      </c>
      <c r="B1809">
        <v>3</v>
      </c>
      <c r="C1809" t="s">
        <v>69</v>
      </c>
      <c r="D1809">
        <v>24.93</v>
      </c>
      <c r="E1809">
        <v>108.19</v>
      </c>
      <c r="F1809">
        <v>0.57999999999999996</v>
      </c>
      <c r="G1809">
        <v>83.71</v>
      </c>
    </row>
    <row r="1810" spans="1:7" x14ac:dyDescent="0.2">
      <c r="A1810" s="6">
        <v>46092</v>
      </c>
      <c r="B1810">
        <v>3</v>
      </c>
      <c r="C1810" t="s">
        <v>69</v>
      </c>
      <c r="D1810">
        <v>24.23</v>
      </c>
      <c r="E1810">
        <v>120.91</v>
      </c>
      <c r="F1810">
        <v>0.56999999999999995</v>
      </c>
      <c r="G1810">
        <v>86.8</v>
      </c>
    </row>
    <row r="1811" spans="1:7" x14ac:dyDescent="0.2">
      <c r="A1811" s="6">
        <v>46093</v>
      </c>
      <c r="B1811">
        <v>3</v>
      </c>
      <c r="C1811" t="s">
        <v>69</v>
      </c>
      <c r="D1811">
        <v>27.29</v>
      </c>
      <c r="E1811">
        <v>120.22</v>
      </c>
      <c r="F1811">
        <v>0.51</v>
      </c>
      <c r="G1811">
        <v>95.61</v>
      </c>
    </row>
    <row r="1812" spans="1:7" x14ac:dyDescent="0.2">
      <c r="A1812" s="6">
        <v>46094</v>
      </c>
      <c r="B1812">
        <v>3</v>
      </c>
      <c r="C1812" t="s">
        <v>69</v>
      </c>
      <c r="D1812">
        <v>27.19</v>
      </c>
      <c r="E1812">
        <v>119.02</v>
      </c>
      <c r="F1812">
        <v>0.55000000000000004</v>
      </c>
      <c r="G1812">
        <v>98.48</v>
      </c>
    </row>
    <row r="1813" spans="1:7" x14ac:dyDescent="0.2">
      <c r="A1813" s="6">
        <v>46097</v>
      </c>
      <c r="B1813">
        <v>3</v>
      </c>
      <c r="C1813" t="s">
        <v>69</v>
      </c>
      <c r="D1813">
        <v>23.51</v>
      </c>
      <c r="E1813">
        <v>101.97</v>
      </c>
      <c r="F1813">
        <v>0.55000000000000004</v>
      </c>
      <c r="G1813">
        <v>93.39</v>
      </c>
    </row>
    <row r="1814" spans="1:7" x14ac:dyDescent="0.2">
      <c r="A1814" s="6">
        <v>46098</v>
      </c>
      <c r="B1814">
        <v>3</v>
      </c>
      <c r="C1814" t="s">
        <v>69</v>
      </c>
      <c r="D1814">
        <v>22.37</v>
      </c>
      <c r="E1814">
        <v>95.92</v>
      </c>
      <c r="F1814">
        <v>0.52</v>
      </c>
      <c r="G1814">
        <v>96.01</v>
      </c>
    </row>
    <row r="1815" spans="1:7" x14ac:dyDescent="0.2">
      <c r="A1815" s="6">
        <v>46099</v>
      </c>
      <c r="B1815">
        <v>3</v>
      </c>
      <c r="C1815" t="s">
        <v>69</v>
      </c>
      <c r="D1815">
        <v>25.09</v>
      </c>
      <c r="E1815">
        <v>97.28</v>
      </c>
      <c r="F1815">
        <v>0.5</v>
      </c>
      <c r="G1815">
        <v>96.12</v>
      </c>
    </row>
    <row r="1816" spans="1:7" x14ac:dyDescent="0.2">
      <c r="A1816" s="6">
        <v>46100</v>
      </c>
      <c r="B1816">
        <v>3</v>
      </c>
      <c r="C1816" t="s">
        <v>69</v>
      </c>
      <c r="D1816">
        <v>24.06</v>
      </c>
      <c r="E1816">
        <v>92.68</v>
      </c>
      <c r="F1816">
        <v>0.46</v>
      </c>
      <c r="G1816">
        <v>96.11</v>
      </c>
    </row>
    <row r="1817" spans="1:7" x14ac:dyDescent="0.2">
      <c r="A1817" s="6">
        <v>46101</v>
      </c>
      <c r="B1817">
        <v>3</v>
      </c>
      <c r="C1817" t="s">
        <v>69</v>
      </c>
      <c r="D1817">
        <v>26.78</v>
      </c>
      <c r="E1817">
        <v>91.85</v>
      </c>
      <c r="F1817">
        <v>0.51</v>
      </c>
      <c r="G1817">
        <v>98.71</v>
      </c>
    </row>
    <row r="1818" spans="1:7" x14ac:dyDescent="0.2">
      <c r="A1818" s="6">
        <v>46104</v>
      </c>
      <c r="B1818">
        <v>3</v>
      </c>
      <c r="C1818" t="s">
        <v>69</v>
      </c>
      <c r="D1818">
        <v>26.15</v>
      </c>
      <c r="E1818">
        <v>89.78</v>
      </c>
      <c r="F1818">
        <v>0.51</v>
      </c>
      <c r="G1818">
        <v>89.33</v>
      </c>
    </row>
    <row r="1819" spans="1:7" x14ac:dyDescent="0.2">
      <c r="A1819" s="6">
        <v>46105</v>
      </c>
      <c r="B1819">
        <v>3</v>
      </c>
      <c r="C1819" t="s">
        <v>69</v>
      </c>
      <c r="D1819">
        <v>26.95</v>
      </c>
      <c r="E1819">
        <v>89.34</v>
      </c>
      <c r="F1819">
        <v>0.49</v>
      </c>
      <c r="G1819">
        <v>93.18</v>
      </c>
    </row>
    <row r="1820" spans="1:7" x14ac:dyDescent="0.2">
      <c r="A1820" s="6">
        <v>46106</v>
      </c>
      <c r="B1820">
        <v>3</v>
      </c>
      <c r="C1820" t="s">
        <v>69</v>
      </c>
      <c r="D1820">
        <v>25.33</v>
      </c>
      <c r="E1820">
        <v>90.16</v>
      </c>
      <c r="F1820">
        <v>0.49</v>
      </c>
      <c r="G1820">
        <v>91.51</v>
      </c>
    </row>
    <row r="1821" spans="1:7" x14ac:dyDescent="0.2">
      <c r="A1821" s="6">
        <v>46107</v>
      </c>
      <c r="B1821">
        <v>3</v>
      </c>
      <c r="C1821" t="s">
        <v>69</v>
      </c>
      <c r="D1821">
        <v>27.44</v>
      </c>
      <c r="E1821">
        <v>92.37</v>
      </c>
      <c r="F1821">
        <v>0.46</v>
      </c>
      <c r="G1821">
        <v>96.18</v>
      </c>
    </row>
    <row r="1822" spans="1:7" x14ac:dyDescent="0.2">
      <c r="A1822" s="6">
        <v>46108</v>
      </c>
      <c r="B1822">
        <v>3</v>
      </c>
      <c r="C1822" t="s">
        <v>69</v>
      </c>
      <c r="D1822">
        <v>31.05</v>
      </c>
      <c r="E1822">
        <v>96.64</v>
      </c>
      <c r="F1822">
        <v>0.56000000000000005</v>
      </c>
      <c r="G1822">
        <v>101.26</v>
      </c>
    </row>
    <row r="1823" spans="1:7" x14ac:dyDescent="0.2">
      <c r="A1823" s="6">
        <v>46111</v>
      </c>
      <c r="B1823">
        <v>3</v>
      </c>
      <c r="C1823" t="s">
        <v>69</v>
      </c>
      <c r="D1823">
        <v>30.61</v>
      </c>
      <c r="E1823">
        <v>95.84</v>
      </c>
      <c r="F1823">
        <v>0.53</v>
      </c>
      <c r="G1823">
        <v>104.69</v>
      </c>
    </row>
    <row r="1824" spans="1:7" x14ac:dyDescent="0.2">
      <c r="A1824" s="6">
        <v>46112</v>
      </c>
      <c r="B1824">
        <v>3</v>
      </c>
      <c r="C1824" t="s">
        <v>69</v>
      </c>
      <c r="D1824">
        <v>25.25</v>
      </c>
      <c r="E1824">
        <v>89.39</v>
      </c>
      <c r="F1824">
        <v>0.51</v>
      </c>
    </row>
    <row r="1825" spans="1:15" x14ac:dyDescent="0.2">
      <c r="A1825" s="6">
        <v>46113</v>
      </c>
      <c r="B1825">
        <v>3</v>
      </c>
      <c r="C1825" t="s">
        <v>69</v>
      </c>
      <c r="D1825">
        <v>24.54</v>
      </c>
      <c r="E1825">
        <v>91.8</v>
      </c>
      <c r="F1825">
        <v>0.52</v>
      </c>
    </row>
    <row r="1826" spans="1:15" x14ac:dyDescent="0.2">
      <c r="A1826" s="6">
        <v>46114</v>
      </c>
      <c r="B1826">
        <v>0</v>
      </c>
      <c r="C1826" t="s">
        <v>67</v>
      </c>
      <c r="F1826">
        <v>0.52</v>
      </c>
    </row>
    <row r="1830" spans="1:15" ht="16" x14ac:dyDescent="0.2">
      <c r="A1830" s="9" t="s">
        <v>72</v>
      </c>
    </row>
    <row r="1831" spans="1:15" x14ac:dyDescent="0.2">
      <c r="A1831" s="2" t="s">
        <v>73</v>
      </c>
    </row>
    <row r="1832" spans="1:15" ht="60" x14ac:dyDescent="0.2">
      <c r="A1832" s="10" t="s">
        <v>74</v>
      </c>
    </row>
    <row r="1833" spans="1:15" x14ac:dyDescent="0.2">
      <c r="A1833" s="5" t="s">
        <v>75</v>
      </c>
      <c r="B1833" s="5" t="s">
        <v>76</v>
      </c>
      <c r="C1833" s="5" t="s">
        <v>77</v>
      </c>
      <c r="D1833" s="5" t="s">
        <v>78</v>
      </c>
      <c r="E1833" s="5" t="s">
        <v>79</v>
      </c>
      <c r="F1833" s="5" t="s">
        <v>80</v>
      </c>
      <c r="G1833" s="5" t="s">
        <v>81</v>
      </c>
      <c r="H1833" s="5" t="s">
        <v>82</v>
      </c>
      <c r="I1833" s="5" t="s">
        <v>83</v>
      </c>
      <c r="J1833" s="5" t="s">
        <v>84</v>
      </c>
      <c r="K1833" s="5" t="s">
        <v>85</v>
      </c>
      <c r="L1833" s="5" t="s">
        <v>86</v>
      </c>
      <c r="M1833" s="5" t="s">
        <v>87</v>
      </c>
      <c r="N1833" s="5" t="s">
        <v>88</v>
      </c>
      <c r="O1833" s="5" t="s">
        <v>89</v>
      </c>
    </row>
    <row r="1834" spans="1:15" x14ac:dyDescent="0.2">
      <c r="A1834" t="s">
        <v>90</v>
      </c>
      <c r="B1834" s="11">
        <f>COUNTIF(B4:B1826,0)/COUNT(B4:B1826)</f>
        <v>0.81075150850246847</v>
      </c>
      <c r="C1834" s="11">
        <f>AVERAGEIF(B4:B1826,0,'01_Data'!AA4:AA1826)*252</f>
        <v>0.33259286391453879</v>
      </c>
      <c r="D1834" s="11">
        <f>AVERAGEIF(B4:B1826,0,'01_Data'!P4:P1826)*252</f>
        <v>0.16981693419826158</v>
      </c>
      <c r="E1834" s="11">
        <f>AVERAGEIF(B4:B1826,0,'01_Data'!Q4:Q1826)*252</f>
        <v>0.11570839000230207</v>
      </c>
      <c r="F1834" s="11">
        <f>AVERAGEIF(B4:B1826,0,'01_Data'!R4:R1826)*252</f>
        <v>0.16358934797922708</v>
      </c>
      <c r="G1834" s="11">
        <f>AVERAGEIF(B4:B1826,0,'01_Data'!S4:S1826)*252</f>
        <v>0.13410202593507917</v>
      </c>
      <c r="H1834" s="11">
        <f>AVERAGEIF(B4:B1826,0,'01_Data'!T4:T1826)*252</f>
        <v>0.22617590093319029</v>
      </c>
      <c r="I1834" s="11">
        <f>AVERAGEIF(B4:B1826,0,'01_Data'!U4:U1826)*252</f>
        <v>-0.8022394724008457</v>
      </c>
      <c r="J1834" s="11">
        <f>AVERAGEIF(B4:B1826,0,'01_Data'!V4:V1826)*252</f>
        <v>0.38225413473249131</v>
      </c>
      <c r="K1834" s="11">
        <f>AVERAGEIF(B4:B1826,0,'01_Data'!W4:W1826)*252</f>
        <v>0.1527555202359841</v>
      </c>
      <c r="L1834" s="11">
        <f>AVERAGEIF(B4:B1826,0,'01_Data'!X4:X1826)*252</f>
        <v>0.24927093360556471</v>
      </c>
      <c r="M1834" s="11">
        <f>AVERAGEIF(B4:B1826,0,'01_Data'!Y4:Y1826)*252</f>
        <v>2.7686543916303076E-2</v>
      </c>
      <c r="N1834" s="12">
        <f>AVERAGEIF(B4:B1826,0,D4:D1826)</f>
        <v>18.773310765064309</v>
      </c>
      <c r="O1834" s="12">
        <f>AVERAGEIF(B4:B1826,0,E4:E1826)</f>
        <v>38.210968178740693</v>
      </c>
    </row>
    <row r="1835" spans="1:15" x14ac:dyDescent="0.2">
      <c r="A1835" t="s">
        <v>91</v>
      </c>
      <c r="B1835" s="11">
        <f>COUNTIF(B4:B1826,1)/COUNT(B4:B1826)</f>
        <v>2.578167855183763E-2</v>
      </c>
      <c r="C1835" s="11">
        <f>AVERAGEIF(B4:B1826,1,'01_Data'!AA4:AA1826)*252</f>
        <v>0.55463815758340773</v>
      </c>
      <c r="D1835" s="11">
        <f>AVERAGEIF(B4:B1826,1,'01_Data'!P4:P1826)*252</f>
        <v>3.0455032547388405E-2</v>
      </c>
      <c r="E1835" s="11">
        <f>AVERAGEIF(B4:B1826,1,'01_Data'!Q4:Q1826)*252</f>
        <v>0.42496477631817742</v>
      </c>
      <c r="F1835" s="11">
        <f>AVERAGEIF(B4:B1826,1,'01_Data'!R4:R1826)*252</f>
        <v>0.40513249660335876</v>
      </c>
      <c r="G1835" s="11">
        <f>AVERAGEIF(B4:B1826,1,'01_Data'!S4:S1826)*252</f>
        <v>0.10093962144127221</v>
      </c>
      <c r="H1835" s="11">
        <f>AVERAGEIF(B4:B1826,1,'01_Data'!T4:T1826)*252</f>
        <v>0.20733604189908136</v>
      </c>
      <c r="I1835" s="11">
        <f>AVERAGEIF(B4:B1826,1,'01_Data'!U4:U1826)*252</f>
        <v>-1.0967313123402238</v>
      </c>
      <c r="J1835" s="11">
        <f>AVERAGEIF(B4:B1826,1,'01_Data'!V4:V1826)*252</f>
        <v>0.5842035061053289</v>
      </c>
      <c r="K1835" s="11">
        <f>AVERAGEIF(B4:B1826,1,'01_Data'!W4:W1826)*252</f>
        <v>0.5534827564123328</v>
      </c>
      <c r="L1835" s="11">
        <f>AVERAGEIF(B4:B1826,1,'01_Data'!X4:X1826)*252</f>
        <v>0.79424554549993709</v>
      </c>
      <c r="M1835" s="11">
        <f>AVERAGEIF(B4:B1826,1,'01_Data'!Y4:Y1826)*252</f>
        <v>2.3363223038888031E-2</v>
      </c>
      <c r="N1835" s="12">
        <f>AVERAGEIF(B4:B1826,1,D4:D1826)</f>
        <v>14.045531914893619</v>
      </c>
      <c r="O1835" s="12">
        <f>AVERAGEIF(B4:B1826,1,E4:E1826)</f>
        <v>27.724680851063834</v>
      </c>
    </row>
    <row r="1836" spans="1:15" x14ac:dyDescent="0.2">
      <c r="A1836" t="s">
        <v>92</v>
      </c>
      <c r="B1836" s="11">
        <f>COUNTIF(B4:B1826,2)/COUNT(B4:B1826)</f>
        <v>5.5951727921009324E-2</v>
      </c>
      <c r="C1836" s="11">
        <f>AVERAGEIF(B4:B1826,2,'01_Data'!AA4:AA1826)*252</f>
        <v>0.12395705998797422</v>
      </c>
      <c r="D1836" s="11">
        <f>AVERAGEIF(B4:B1826,2,'01_Data'!P4:P1826)*252</f>
        <v>1.1090560265230587</v>
      </c>
      <c r="E1836" s="11">
        <f>AVERAGEIF(B4:B1826,2,'01_Data'!Q4:Q1826)*252</f>
        <v>0.86070365082213363</v>
      </c>
      <c r="F1836" s="11">
        <f>AVERAGEIF(B4:B1826,2,'01_Data'!R4:R1826)*252</f>
        <v>1.0827318388171334</v>
      </c>
      <c r="G1836" s="11">
        <f>AVERAGEIF(B4:B1826,2,'01_Data'!S4:S1826)*252</f>
        <v>0.90800321089008484</v>
      </c>
      <c r="H1836" s="11">
        <f>AVERAGEIF(B4:B1826,2,'01_Data'!T4:T1826)*252</f>
        <v>0.49966305266346889</v>
      </c>
      <c r="I1836" s="11" t="e">
        <f>AVERAGEIF(B4:B1826,2,'01_Data'!U4:U1826)*252</f>
        <v>#DIV/0!</v>
      </c>
      <c r="J1836" s="11">
        <f>AVERAGEIF(B4:B1826,2,'01_Data'!V4:V1826)*252</f>
        <v>0.35280014866968978</v>
      </c>
      <c r="K1836" s="11">
        <f>AVERAGEIF(B4:B1826,2,'01_Data'!W4:W1826)*252</f>
        <v>1.1109986753356107</v>
      </c>
      <c r="L1836" s="11">
        <f>AVERAGEIF(B4:B1826,2,'01_Data'!X4:X1826)*252</f>
        <v>0.82566518935639044</v>
      </c>
      <c r="M1836" s="11">
        <f>AVERAGEIF(B4:B1826,2,'01_Data'!Y4:Y1826)*252</f>
        <v>3.7344623547993327E-3</v>
      </c>
      <c r="N1836" s="12">
        <f>AVERAGEIF(B4:B1826,2,D4:D1826)</f>
        <v>21.705490196078433</v>
      </c>
      <c r="O1836" s="12">
        <f>AVERAGEIF(B4:B1826,2,E4:E1826)</f>
        <v>45.045784313725491</v>
      </c>
    </row>
    <row r="1837" spans="1:15" x14ac:dyDescent="0.2">
      <c r="A1837" t="s">
        <v>93</v>
      </c>
      <c r="B1837" s="11">
        <f>COUNTIF(B4:B1826,3)/COUNT(B4:B1826)</f>
        <v>8.3379045529347232E-2</v>
      </c>
      <c r="C1837" s="11" t="e">
        <f>AVERAGEIF(B4:B1826,3,'01_Data'!AA4:AA1826)*252</f>
        <v>#NUM!</v>
      </c>
      <c r="D1837" s="11">
        <f>AVERAGEIF(B4:B1826,3,'01_Data'!P4:P1826)*252</f>
        <v>-0.20413272232160121</v>
      </c>
      <c r="E1837" s="11">
        <f>AVERAGEIF(B4:B1826,3,'01_Data'!Q4:Q1826)*252</f>
        <v>2.8880335423134739E-2</v>
      </c>
      <c r="F1837" s="11">
        <f>AVERAGEIF(B4:B1826,3,'01_Data'!R4:R1826)*252</f>
        <v>-0.49823818023154481</v>
      </c>
      <c r="G1837" s="11">
        <f>AVERAGEIF(B4:B1826,3,'01_Data'!S4:S1826)*252</f>
        <v>-1.080126968916806</v>
      </c>
      <c r="H1837" s="11">
        <f>AVERAGEIF(B4:B1826,3,'01_Data'!T4:T1826)*252</f>
        <v>0.3007250280660892</v>
      </c>
      <c r="I1837" s="11">
        <f>AVERAGEIF(B4:B1826,3,'01_Data'!U4:U1826)*252</f>
        <v>1.6452389600521198</v>
      </c>
      <c r="J1837" s="11">
        <f>AVERAGEIF(B4:B1826,3,'01_Data'!V4:V1826)*252</f>
        <v>-8.4368399046223258E-2</v>
      </c>
      <c r="K1837" s="11">
        <f>AVERAGEIF(B4:B1826,3,'01_Data'!W4:W1826)*252</f>
        <v>0.48602492953790521</v>
      </c>
      <c r="L1837" s="11">
        <f>AVERAGEIF(B4:B1826,3,'01_Data'!X4:X1826)*252</f>
        <v>-1.1473471388258598</v>
      </c>
      <c r="M1837" s="11">
        <f>AVERAGEIF(B4:B1826,3,'01_Data'!Y4:Y1826)*252</f>
        <v>1.9324471127222666E-2</v>
      </c>
      <c r="N1837" s="12">
        <f>AVERAGEIF(B4:B1826,3,D4:D1826)</f>
        <v>33.091184210526301</v>
      </c>
      <c r="O1837" s="12">
        <f>AVERAGEIF(B4:B1826,3,E4:E1826)</f>
        <v>87.089671052631573</v>
      </c>
    </row>
    <row r="1838" spans="1:15" x14ac:dyDescent="0.2">
      <c r="A1838" t="s">
        <v>94</v>
      </c>
      <c r="B1838" s="11">
        <f>COUNTIF(B4:B1826,4)/COUNT(B4:B1826)</f>
        <v>2.4136039495337356E-2</v>
      </c>
      <c r="C1838" s="11">
        <f>AVERAGEIF(B4:B1826,4,'01_Data'!AA4:AA1826)*252</f>
        <v>-1.4912143558082289</v>
      </c>
      <c r="D1838" s="11">
        <f>AVERAGEIF(B4:B1826,4,'01_Data'!P4:P1826)*252</f>
        <v>-0.91266349109331812</v>
      </c>
      <c r="E1838" s="11">
        <f>AVERAGEIF(B4:B1826,4,'01_Data'!Q4:Q1826)*252</f>
        <v>-1.2579133572784518</v>
      </c>
      <c r="F1838" s="11">
        <f>AVERAGEIF(B4:B1826,4,'01_Data'!R4:R1826)*252</f>
        <v>-1.1480597673979838</v>
      </c>
      <c r="G1838" s="11">
        <f>AVERAGEIF(B4:B1826,4,'01_Data'!S4:S1826)*252</f>
        <v>-1.9659566675220901</v>
      </c>
      <c r="H1838" s="11">
        <f>AVERAGEIF(B4:B1826,4,'01_Data'!T4:T1826)*252</f>
        <v>-0.92410357000617038</v>
      </c>
      <c r="I1838" s="11" t="e">
        <f>AVERAGEIF(B4:B1826,4,'01_Data'!U4:U1826)*252</f>
        <v>#DIV/0!</v>
      </c>
      <c r="J1838" s="11">
        <f>AVERAGEIF(B4:B1826,4,'01_Data'!V4:V1826)*252</f>
        <v>-0.24452642107520384</v>
      </c>
      <c r="K1838" s="11">
        <f>AVERAGEIF(B4:B1826,4,'01_Data'!W4:W1826)*252</f>
        <v>-0.98194582804343711</v>
      </c>
      <c r="L1838" s="11">
        <f>AVERAGEIF(B4:B1826,4,'01_Data'!X4:X1826)*252</f>
        <v>-1.4747937136512936</v>
      </c>
      <c r="M1838" s="11">
        <f>AVERAGEIF(B4:B1826,4,'01_Data'!Y4:Y1826)*252</f>
        <v>3.3599874736284945E-2</v>
      </c>
      <c r="N1838" s="12">
        <f>AVERAGEIF(B4:B1826,4,D4:D1826)</f>
        <v>27.126363636363639</v>
      </c>
      <c r="O1838" s="12">
        <f>AVERAGEIF(B4:B1826,4,E4:E1826)</f>
        <v>48.634318181818188</v>
      </c>
    </row>
    <row r="1842" spans="1:6" ht="16" x14ac:dyDescent="0.2">
      <c r="A1842" s="9" t="s">
        <v>95</v>
      </c>
    </row>
    <row r="1843" spans="1:6" x14ac:dyDescent="0.2">
      <c r="A1843" s="13" t="s">
        <v>96</v>
      </c>
      <c r="B1843" s="13" t="s">
        <v>67</v>
      </c>
      <c r="C1843" s="13" t="s">
        <v>68</v>
      </c>
      <c r="D1843" s="13" t="s">
        <v>70</v>
      </c>
      <c r="E1843" s="13" t="s">
        <v>69</v>
      </c>
      <c r="F1843" s="13" t="s">
        <v>71</v>
      </c>
    </row>
    <row r="1844" spans="1:6" x14ac:dyDescent="0.2">
      <c r="A1844" t="s">
        <v>67</v>
      </c>
      <c r="B1844" s="14">
        <v>0.96682464454976302</v>
      </c>
      <c r="C1844" s="14">
        <v>6.093432633716994E-3</v>
      </c>
      <c r="D1844" s="14">
        <v>1.0155721056194991E-2</v>
      </c>
      <c r="E1844" s="14">
        <v>1.150981719702099E-2</v>
      </c>
      <c r="F1844" s="14">
        <v>5.4163845633039944E-3</v>
      </c>
    </row>
    <row r="1845" spans="1:6" x14ac:dyDescent="0.2">
      <c r="A1845" t="s">
        <v>68</v>
      </c>
      <c r="B1845" s="14">
        <v>0.19148936170212769</v>
      </c>
      <c r="C1845" s="14">
        <v>0.80851063829787229</v>
      </c>
      <c r="D1845" s="14">
        <v>0</v>
      </c>
      <c r="E1845" s="14">
        <v>0</v>
      </c>
      <c r="F1845" s="14">
        <v>0</v>
      </c>
    </row>
    <row r="1846" spans="1:6" x14ac:dyDescent="0.2">
      <c r="A1846" t="s">
        <v>70</v>
      </c>
      <c r="B1846" s="14">
        <v>0.12745098039215691</v>
      </c>
      <c r="C1846" s="14">
        <v>0</v>
      </c>
      <c r="D1846" s="14">
        <v>0.79411764705882348</v>
      </c>
      <c r="E1846" s="14">
        <v>5.8823529411764712E-2</v>
      </c>
      <c r="F1846" s="14">
        <v>1.9607843137254902E-2</v>
      </c>
    </row>
    <row r="1847" spans="1:6" x14ac:dyDescent="0.2">
      <c r="A1847" t="s">
        <v>69</v>
      </c>
      <c r="B1847" s="14">
        <v>0.1118421052631579</v>
      </c>
      <c r="C1847" s="14">
        <v>0</v>
      </c>
      <c r="D1847" s="14">
        <v>3.9473684210526307E-2</v>
      </c>
      <c r="E1847" s="14">
        <v>0.83552631578947367</v>
      </c>
      <c r="F1847" s="14">
        <v>1.3157894736842099E-2</v>
      </c>
    </row>
    <row r="1848" spans="1:6" x14ac:dyDescent="0.2">
      <c r="A1848" t="s">
        <v>71</v>
      </c>
      <c r="B1848" s="14">
        <v>0.22727272727272729</v>
      </c>
      <c r="C1848" s="14">
        <v>0</v>
      </c>
      <c r="D1848" s="14">
        <v>0</v>
      </c>
      <c r="E1848" s="14">
        <v>4.5454545454545463E-2</v>
      </c>
      <c r="F1848" s="14">
        <v>0.72727272727272729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F205"/>
  <sheetViews>
    <sheetView workbookViewId="0"/>
  </sheetViews>
  <sheetFormatPr baseColWidth="10" defaultColWidth="8.83203125" defaultRowHeight="15" x14ac:dyDescent="0.2"/>
  <cols>
    <col min="1" max="2" width="25" customWidth="1"/>
    <col min="3" max="5" width="11" customWidth="1"/>
    <col min="6" max="6" width="17" customWidth="1"/>
  </cols>
  <sheetData>
    <row r="1" spans="1:3" ht="19" x14ac:dyDescent="0.25">
      <c r="A1" s="1" t="s">
        <v>97</v>
      </c>
    </row>
    <row r="3" spans="1:3" ht="16" x14ac:dyDescent="0.2">
      <c r="A3" s="15" t="s">
        <v>98</v>
      </c>
      <c r="B3" s="16"/>
      <c r="C3" s="16"/>
    </row>
    <row r="4" spans="1:3" x14ac:dyDescent="0.2">
      <c r="A4" s="17" t="s">
        <v>99</v>
      </c>
      <c r="B4" t="s">
        <v>100</v>
      </c>
    </row>
    <row r="5" spans="1:3" x14ac:dyDescent="0.2">
      <c r="A5" s="17" t="s">
        <v>101</v>
      </c>
      <c r="B5" t="s">
        <v>102</v>
      </c>
    </row>
    <row r="6" spans="1:3" x14ac:dyDescent="0.2">
      <c r="A6" s="17" t="s">
        <v>103</v>
      </c>
      <c r="B6" s="18">
        <v>460000000000</v>
      </c>
    </row>
    <row r="7" spans="1:3" x14ac:dyDescent="0.2">
      <c r="A7" s="17" t="s">
        <v>104</v>
      </c>
      <c r="B7" s="18">
        <v>490000000000</v>
      </c>
    </row>
    <row r="8" spans="1:3" x14ac:dyDescent="0.2">
      <c r="A8" s="17" t="s">
        <v>105</v>
      </c>
      <c r="B8" s="18">
        <v>340000000000</v>
      </c>
    </row>
    <row r="9" spans="1:3" x14ac:dyDescent="0.2">
      <c r="A9" s="17" t="s">
        <v>106</v>
      </c>
      <c r="B9" s="18">
        <v>55000000000</v>
      </c>
    </row>
    <row r="10" spans="1:3" x14ac:dyDescent="0.2">
      <c r="A10" s="17" t="s">
        <v>107</v>
      </c>
      <c r="B10" s="18">
        <v>33000000000</v>
      </c>
    </row>
    <row r="11" spans="1:3" x14ac:dyDescent="0.2">
      <c r="A11" s="17" t="s">
        <v>108</v>
      </c>
      <c r="B11" s="19">
        <v>8</v>
      </c>
    </row>
    <row r="12" spans="1:3" x14ac:dyDescent="0.2">
      <c r="A12" s="17" t="s">
        <v>109</v>
      </c>
      <c r="B12" s="12">
        <v>14</v>
      </c>
    </row>
    <row r="13" spans="1:3" x14ac:dyDescent="0.2">
      <c r="A13" s="17" t="s">
        <v>110</v>
      </c>
      <c r="B13" s="12">
        <v>9</v>
      </c>
    </row>
    <row r="14" spans="1:3" x14ac:dyDescent="0.2">
      <c r="A14" s="17" t="s">
        <v>111</v>
      </c>
      <c r="B14" s="11">
        <v>3.5000000000000003E-2</v>
      </c>
    </row>
    <row r="15" spans="1:3" x14ac:dyDescent="0.2">
      <c r="A15" s="17" t="s">
        <v>112</v>
      </c>
      <c r="B15" s="20">
        <v>0.5</v>
      </c>
    </row>
    <row r="16" spans="1:3" x14ac:dyDescent="0.2">
      <c r="A16" s="17" t="s">
        <v>113</v>
      </c>
      <c r="B16" s="11">
        <v>0.08</v>
      </c>
    </row>
    <row r="17" spans="1:3" x14ac:dyDescent="0.2">
      <c r="A17" s="17" t="s">
        <v>114</v>
      </c>
      <c r="B17" t="s">
        <v>115</v>
      </c>
    </row>
    <row r="18" spans="1:3" x14ac:dyDescent="0.2">
      <c r="A18" s="17" t="s">
        <v>116</v>
      </c>
      <c r="B18" s="19">
        <f>'01_Data'!B1826</f>
        <v>160.69</v>
      </c>
    </row>
    <row r="19" spans="1:3" x14ac:dyDescent="0.2">
      <c r="A19" s="17" t="s">
        <v>117</v>
      </c>
      <c r="B19" s="17" t="s">
        <v>118</v>
      </c>
    </row>
    <row r="20" spans="1:3" x14ac:dyDescent="0.2">
      <c r="A20" s="17" t="s">
        <v>119</v>
      </c>
      <c r="B20" s="17" t="s">
        <v>118</v>
      </c>
    </row>
    <row r="22" spans="1:3" ht="16" x14ac:dyDescent="0.2">
      <c r="A22" s="15" t="s">
        <v>120</v>
      </c>
      <c r="B22" s="16"/>
      <c r="C22" s="16"/>
    </row>
    <row r="23" spans="1:3" x14ac:dyDescent="0.2">
      <c r="A23" s="17" t="s">
        <v>99</v>
      </c>
      <c r="B23" t="s">
        <v>121</v>
      </c>
    </row>
    <row r="24" spans="1:3" x14ac:dyDescent="0.2">
      <c r="A24" s="17" t="s">
        <v>101</v>
      </c>
      <c r="B24" t="s">
        <v>102</v>
      </c>
    </row>
    <row r="25" spans="1:3" x14ac:dyDescent="0.2">
      <c r="A25" s="17" t="s">
        <v>103</v>
      </c>
      <c r="B25" s="18">
        <v>270000000000</v>
      </c>
    </row>
    <row r="26" spans="1:3" x14ac:dyDescent="0.2">
      <c r="A26" s="17" t="s">
        <v>104</v>
      </c>
      <c r="B26" s="18">
        <v>290000000000</v>
      </c>
    </row>
    <row r="27" spans="1:3" x14ac:dyDescent="0.2">
      <c r="A27" s="17" t="s">
        <v>105</v>
      </c>
      <c r="B27" s="18">
        <v>195000000000</v>
      </c>
    </row>
    <row r="28" spans="1:3" x14ac:dyDescent="0.2">
      <c r="A28" s="17" t="s">
        <v>106</v>
      </c>
      <c r="B28" s="18">
        <v>45000000000</v>
      </c>
    </row>
    <row r="29" spans="1:3" x14ac:dyDescent="0.2">
      <c r="A29" s="17" t="s">
        <v>107</v>
      </c>
      <c r="B29" s="18">
        <v>18000000000</v>
      </c>
    </row>
    <row r="30" spans="1:3" x14ac:dyDescent="0.2">
      <c r="A30" s="17" t="s">
        <v>108</v>
      </c>
      <c r="B30" s="19">
        <v>9.5</v>
      </c>
    </row>
    <row r="31" spans="1:3" x14ac:dyDescent="0.2">
      <c r="A31" s="17" t="s">
        <v>109</v>
      </c>
      <c r="B31" s="12">
        <v>15</v>
      </c>
    </row>
    <row r="32" spans="1:3" x14ac:dyDescent="0.2">
      <c r="A32" s="17" t="s">
        <v>110</v>
      </c>
      <c r="B32" s="12">
        <v>6.5</v>
      </c>
    </row>
    <row r="33" spans="1:3" x14ac:dyDescent="0.2">
      <c r="A33" s="17" t="s">
        <v>111</v>
      </c>
      <c r="B33" s="11">
        <v>4.2999999999999997E-2</v>
      </c>
    </row>
    <row r="34" spans="1:3" x14ac:dyDescent="0.2">
      <c r="A34" s="17" t="s">
        <v>112</v>
      </c>
      <c r="B34" s="20">
        <v>0.8</v>
      </c>
    </row>
    <row r="35" spans="1:3" x14ac:dyDescent="0.2">
      <c r="A35" s="17" t="s">
        <v>113</v>
      </c>
      <c r="B35" s="11">
        <v>7.0000000000000007E-2</v>
      </c>
    </row>
    <row r="36" spans="1:3" x14ac:dyDescent="0.2">
      <c r="A36" s="17" t="s">
        <v>114</v>
      </c>
      <c r="B36" t="s">
        <v>115</v>
      </c>
    </row>
    <row r="37" spans="1:3" x14ac:dyDescent="0.2">
      <c r="A37" s="17" t="s">
        <v>116</v>
      </c>
      <c r="B37" s="19">
        <f>'01_Data'!C1826</f>
        <v>198.97</v>
      </c>
    </row>
    <row r="38" spans="1:3" x14ac:dyDescent="0.2">
      <c r="A38" s="17" t="s">
        <v>117</v>
      </c>
      <c r="B38" s="17" t="s">
        <v>118</v>
      </c>
    </row>
    <row r="39" spans="1:3" x14ac:dyDescent="0.2">
      <c r="A39" s="17" t="s">
        <v>119</v>
      </c>
      <c r="B39" s="17" t="s">
        <v>118</v>
      </c>
    </row>
    <row r="41" spans="1:3" ht="16" x14ac:dyDescent="0.2">
      <c r="A41" s="15" t="s">
        <v>122</v>
      </c>
      <c r="B41" s="16"/>
      <c r="C41" s="16"/>
    </row>
    <row r="42" spans="1:3" x14ac:dyDescent="0.2">
      <c r="A42" s="17" t="s">
        <v>99</v>
      </c>
      <c r="B42" t="s">
        <v>123</v>
      </c>
    </row>
    <row r="43" spans="1:3" x14ac:dyDescent="0.2">
      <c r="A43" s="17" t="s">
        <v>101</v>
      </c>
      <c r="B43" t="s">
        <v>124</v>
      </c>
    </row>
    <row r="44" spans="1:3" x14ac:dyDescent="0.2">
      <c r="A44" s="17" t="s">
        <v>103</v>
      </c>
      <c r="B44" s="18">
        <v>120000000000</v>
      </c>
    </row>
    <row r="45" spans="1:3" x14ac:dyDescent="0.2">
      <c r="A45" s="17" t="s">
        <v>104</v>
      </c>
      <c r="B45" s="18">
        <v>130000000000</v>
      </c>
    </row>
    <row r="46" spans="1:3" x14ac:dyDescent="0.2">
      <c r="A46" s="17" t="s">
        <v>105</v>
      </c>
      <c r="B46" s="18">
        <v>55000000000</v>
      </c>
    </row>
    <row r="47" spans="1:3" x14ac:dyDescent="0.2">
      <c r="A47" s="17" t="s">
        <v>106</v>
      </c>
      <c r="B47" s="18">
        <v>25000000000</v>
      </c>
    </row>
    <row r="48" spans="1:3" x14ac:dyDescent="0.2">
      <c r="A48" s="17" t="s">
        <v>107</v>
      </c>
      <c r="B48" s="18">
        <v>10000000000</v>
      </c>
    </row>
    <row r="49" spans="1:3" x14ac:dyDescent="0.2">
      <c r="A49" s="17" t="s">
        <v>108</v>
      </c>
      <c r="B49" s="19">
        <v>7.5</v>
      </c>
    </row>
    <row r="50" spans="1:3" x14ac:dyDescent="0.2">
      <c r="A50" s="17" t="s">
        <v>109</v>
      </c>
      <c r="B50" s="12">
        <v>12</v>
      </c>
    </row>
    <row r="51" spans="1:3" x14ac:dyDescent="0.2">
      <c r="A51" s="17" t="s">
        <v>110</v>
      </c>
      <c r="B51" s="12">
        <v>5</v>
      </c>
    </row>
    <row r="52" spans="1:3" x14ac:dyDescent="0.2">
      <c r="A52" s="17" t="s">
        <v>111</v>
      </c>
      <c r="B52" s="11">
        <v>0.03</v>
      </c>
    </row>
    <row r="53" spans="1:3" x14ac:dyDescent="0.2">
      <c r="A53" s="17" t="s">
        <v>112</v>
      </c>
      <c r="B53" s="20">
        <v>0.4</v>
      </c>
    </row>
    <row r="54" spans="1:3" x14ac:dyDescent="0.2">
      <c r="A54" s="17" t="s">
        <v>113</v>
      </c>
      <c r="B54" s="11">
        <v>0.09</v>
      </c>
    </row>
    <row r="55" spans="1:3" x14ac:dyDescent="0.2">
      <c r="A55" s="17" t="s">
        <v>114</v>
      </c>
      <c r="B55" t="s">
        <v>125</v>
      </c>
    </row>
    <row r="56" spans="1:3" x14ac:dyDescent="0.2">
      <c r="A56" s="17" t="s">
        <v>116</v>
      </c>
      <c r="B56" s="19">
        <f>'01_Data'!D1826</f>
        <v>130.52000000000001</v>
      </c>
    </row>
    <row r="57" spans="1:3" x14ac:dyDescent="0.2">
      <c r="A57" s="17" t="s">
        <v>117</v>
      </c>
      <c r="B57" s="17" t="s">
        <v>118</v>
      </c>
    </row>
    <row r="58" spans="1:3" x14ac:dyDescent="0.2">
      <c r="A58" s="17" t="s">
        <v>119</v>
      </c>
      <c r="B58" s="17" t="s">
        <v>118</v>
      </c>
    </row>
    <row r="60" spans="1:3" ht="16" x14ac:dyDescent="0.2">
      <c r="A60" s="15" t="s">
        <v>126</v>
      </c>
      <c r="B60" s="16"/>
      <c r="C60" s="16"/>
    </row>
    <row r="61" spans="1:3" x14ac:dyDescent="0.2">
      <c r="A61" s="17" t="s">
        <v>99</v>
      </c>
      <c r="B61" t="s">
        <v>127</v>
      </c>
    </row>
    <row r="62" spans="1:3" x14ac:dyDescent="0.2">
      <c r="A62" s="17" t="s">
        <v>101</v>
      </c>
      <c r="B62" t="s">
        <v>128</v>
      </c>
    </row>
    <row r="63" spans="1:3" x14ac:dyDescent="0.2">
      <c r="A63" s="17" t="s">
        <v>103</v>
      </c>
      <c r="B63" s="18">
        <v>35000000000</v>
      </c>
    </row>
    <row r="64" spans="1:3" x14ac:dyDescent="0.2">
      <c r="A64" s="17" t="s">
        <v>104</v>
      </c>
      <c r="B64" s="18">
        <v>50000000000</v>
      </c>
    </row>
    <row r="65" spans="1:3" x14ac:dyDescent="0.2">
      <c r="A65" s="17" t="s">
        <v>105</v>
      </c>
      <c r="B65" s="18">
        <v>26000000000</v>
      </c>
    </row>
    <row r="66" spans="1:3" x14ac:dyDescent="0.2">
      <c r="A66" s="17" t="s">
        <v>106</v>
      </c>
      <c r="B66" s="18">
        <v>12000000000</v>
      </c>
    </row>
    <row r="67" spans="1:3" x14ac:dyDescent="0.2">
      <c r="A67" s="17" t="s">
        <v>107</v>
      </c>
      <c r="B67" s="18">
        <v>2500000000</v>
      </c>
    </row>
    <row r="68" spans="1:3" x14ac:dyDescent="0.2">
      <c r="A68" s="17" t="s">
        <v>108</v>
      </c>
      <c r="B68" s="19">
        <v>2.5</v>
      </c>
    </row>
    <row r="69" spans="1:3" x14ac:dyDescent="0.2">
      <c r="A69" s="17" t="s">
        <v>109</v>
      </c>
      <c r="B69" s="12">
        <v>14</v>
      </c>
    </row>
    <row r="70" spans="1:3" x14ac:dyDescent="0.2">
      <c r="A70" s="17" t="s">
        <v>110</v>
      </c>
      <c r="B70" s="12">
        <v>4</v>
      </c>
    </row>
    <row r="71" spans="1:3" x14ac:dyDescent="0.2">
      <c r="A71" s="17" t="s">
        <v>111</v>
      </c>
      <c r="B71" s="11">
        <v>0.02</v>
      </c>
    </row>
    <row r="72" spans="1:3" x14ac:dyDescent="0.2">
      <c r="A72" s="17" t="s">
        <v>112</v>
      </c>
      <c r="B72" s="20">
        <v>1.3</v>
      </c>
    </row>
    <row r="73" spans="1:3" x14ac:dyDescent="0.2">
      <c r="A73" s="17" t="s">
        <v>113</v>
      </c>
      <c r="B73" s="11">
        <v>0.06</v>
      </c>
    </row>
    <row r="74" spans="1:3" x14ac:dyDescent="0.2">
      <c r="A74" s="17" t="s">
        <v>114</v>
      </c>
      <c r="B74" t="s">
        <v>129</v>
      </c>
    </row>
    <row r="75" spans="1:3" x14ac:dyDescent="0.2">
      <c r="A75" s="17" t="s">
        <v>116</v>
      </c>
      <c r="B75" s="19">
        <f>'01_Data'!E1826</f>
        <v>62.97</v>
      </c>
    </row>
    <row r="76" spans="1:3" x14ac:dyDescent="0.2">
      <c r="A76" s="17" t="s">
        <v>117</v>
      </c>
      <c r="B76" s="17" t="s">
        <v>118</v>
      </c>
    </row>
    <row r="77" spans="1:3" x14ac:dyDescent="0.2">
      <c r="A77" s="17" t="s">
        <v>119</v>
      </c>
      <c r="B77" s="17" t="s">
        <v>118</v>
      </c>
    </row>
    <row r="79" spans="1:3" ht="16" x14ac:dyDescent="0.2">
      <c r="A79" s="15" t="s">
        <v>130</v>
      </c>
      <c r="B79" s="16"/>
      <c r="C79" s="16"/>
    </row>
    <row r="80" spans="1:3" x14ac:dyDescent="0.2">
      <c r="A80" s="17" t="s">
        <v>99</v>
      </c>
      <c r="B80" t="s">
        <v>131</v>
      </c>
    </row>
    <row r="81" spans="1:2" x14ac:dyDescent="0.2">
      <c r="A81" s="17" t="s">
        <v>101</v>
      </c>
      <c r="B81" t="s">
        <v>132</v>
      </c>
    </row>
    <row r="82" spans="1:2" x14ac:dyDescent="0.2">
      <c r="A82" s="17" t="s">
        <v>103</v>
      </c>
      <c r="B82" s="18">
        <v>50000000000</v>
      </c>
    </row>
    <row r="83" spans="1:2" x14ac:dyDescent="0.2">
      <c r="A83" s="17" t="s">
        <v>104</v>
      </c>
      <c r="B83" s="18">
        <v>70000000000</v>
      </c>
    </row>
    <row r="84" spans="1:2" x14ac:dyDescent="0.2">
      <c r="A84" s="17" t="s">
        <v>105</v>
      </c>
      <c r="B84" s="18">
        <v>20000000000</v>
      </c>
    </row>
    <row r="85" spans="1:2" x14ac:dyDescent="0.2">
      <c r="A85" s="17" t="s">
        <v>106</v>
      </c>
      <c r="B85" s="18">
        <v>7000000000</v>
      </c>
    </row>
    <row r="86" spans="1:2" x14ac:dyDescent="0.2">
      <c r="A86" s="17" t="s">
        <v>107</v>
      </c>
      <c r="B86" s="18">
        <v>5000000000</v>
      </c>
    </row>
    <row r="87" spans="1:2" x14ac:dyDescent="0.2">
      <c r="A87" s="17" t="s">
        <v>108</v>
      </c>
      <c r="B87" s="19">
        <v>20</v>
      </c>
    </row>
    <row r="88" spans="1:2" x14ac:dyDescent="0.2">
      <c r="A88" s="17" t="s">
        <v>109</v>
      </c>
      <c r="B88" s="12">
        <v>10</v>
      </c>
    </row>
    <row r="89" spans="1:2" x14ac:dyDescent="0.2">
      <c r="A89" s="17" t="s">
        <v>110</v>
      </c>
      <c r="B89" s="12">
        <v>10</v>
      </c>
    </row>
    <row r="90" spans="1:2" x14ac:dyDescent="0.2">
      <c r="A90" s="17" t="s">
        <v>111</v>
      </c>
      <c r="B90" s="11">
        <v>0.01</v>
      </c>
    </row>
    <row r="91" spans="1:2" x14ac:dyDescent="0.2">
      <c r="A91" s="17" t="s">
        <v>112</v>
      </c>
      <c r="B91" s="20">
        <v>3</v>
      </c>
    </row>
    <row r="92" spans="1:2" x14ac:dyDescent="0.2">
      <c r="A92" s="17" t="s">
        <v>113</v>
      </c>
      <c r="B92" s="11">
        <v>7.0000000000000007E-2</v>
      </c>
    </row>
    <row r="93" spans="1:2" x14ac:dyDescent="0.2">
      <c r="A93" s="17" t="s">
        <v>114</v>
      </c>
      <c r="B93" t="s">
        <v>133</v>
      </c>
    </row>
    <row r="94" spans="1:2" x14ac:dyDescent="0.2">
      <c r="A94" s="17" t="s">
        <v>116</v>
      </c>
      <c r="B94" s="19">
        <f>'01_Data'!F1826</f>
        <v>281.16000000000003</v>
      </c>
    </row>
    <row r="95" spans="1:2" x14ac:dyDescent="0.2">
      <c r="A95" s="17" t="s">
        <v>117</v>
      </c>
      <c r="B95" s="17" t="s">
        <v>118</v>
      </c>
    </row>
    <row r="96" spans="1:2" x14ac:dyDescent="0.2">
      <c r="A96" s="17" t="s">
        <v>119</v>
      </c>
      <c r="B96" s="17" t="s">
        <v>118</v>
      </c>
    </row>
    <row r="98" spans="1:3" ht="16" x14ac:dyDescent="0.2">
      <c r="A98" s="15" t="s">
        <v>134</v>
      </c>
      <c r="B98" s="16"/>
      <c r="C98" s="16"/>
    </row>
    <row r="99" spans="1:3" x14ac:dyDescent="0.2">
      <c r="A99" s="17" t="s">
        <v>99</v>
      </c>
      <c r="B99" t="s">
        <v>135</v>
      </c>
    </row>
    <row r="100" spans="1:3" x14ac:dyDescent="0.2">
      <c r="A100" s="17" t="s">
        <v>101</v>
      </c>
      <c r="B100" t="s">
        <v>136</v>
      </c>
    </row>
    <row r="101" spans="1:3" x14ac:dyDescent="0.2">
      <c r="A101" s="17" t="s">
        <v>103</v>
      </c>
      <c r="B101" s="18">
        <v>21000000000</v>
      </c>
    </row>
    <row r="102" spans="1:3" x14ac:dyDescent="0.2">
      <c r="A102" s="17" t="s">
        <v>104</v>
      </c>
      <c r="B102" s="18">
        <v>50000000000</v>
      </c>
    </row>
    <row r="103" spans="1:3" x14ac:dyDescent="0.2">
      <c r="A103" s="17" t="s">
        <v>105</v>
      </c>
      <c r="B103" s="18">
        <v>13800000000</v>
      </c>
    </row>
    <row r="104" spans="1:3" x14ac:dyDescent="0.2">
      <c r="A104" s="17" t="s">
        <v>106</v>
      </c>
      <c r="B104" s="18">
        <v>6000000000</v>
      </c>
    </row>
    <row r="105" spans="1:3" x14ac:dyDescent="0.2">
      <c r="A105" s="17" t="s">
        <v>107</v>
      </c>
      <c r="B105" s="18">
        <v>2000000000</v>
      </c>
    </row>
    <row r="106" spans="1:3" x14ac:dyDescent="0.2">
      <c r="A106" s="17" t="s">
        <v>108</v>
      </c>
      <c r="B106" s="19">
        <v>0.54</v>
      </c>
    </row>
    <row r="107" spans="1:3" x14ac:dyDescent="0.2">
      <c r="A107" s="17" t="s">
        <v>109</v>
      </c>
      <c r="B107" s="12">
        <v>39</v>
      </c>
    </row>
    <row r="108" spans="1:3" x14ac:dyDescent="0.2">
      <c r="A108" s="17" t="s">
        <v>110</v>
      </c>
      <c r="B108" s="12">
        <v>8</v>
      </c>
    </row>
    <row r="109" spans="1:3" x14ac:dyDescent="0.2">
      <c r="A109" s="17" t="s">
        <v>111</v>
      </c>
      <c r="B109" s="11">
        <v>0</v>
      </c>
    </row>
    <row r="110" spans="1:3" x14ac:dyDescent="0.2">
      <c r="A110" s="17" t="s">
        <v>112</v>
      </c>
      <c r="B110" s="20">
        <v>7</v>
      </c>
    </row>
    <row r="111" spans="1:3" x14ac:dyDescent="0.2">
      <c r="A111" s="17" t="s">
        <v>113</v>
      </c>
      <c r="B111" s="11">
        <v>0.02</v>
      </c>
    </row>
    <row r="112" spans="1:3" x14ac:dyDescent="0.2">
      <c r="A112" s="17" t="s">
        <v>114</v>
      </c>
      <c r="B112" t="s">
        <v>137</v>
      </c>
    </row>
    <row r="113" spans="1:3" x14ac:dyDescent="0.2">
      <c r="A113" s="17" t="s">
        <v>116</v>
      </c>
      <c r="B113" s="19">
        <f>'01_Data'!G1826</f>
        <v>14.64</v>
      </c>
    </row>
    <row r="114" spans="1:3" x14ac:dyDescent="0.2">
      <c r="A114" s="17" t="s">
        <v>117</v>
      </c>
      <c r="B114" s="17" t="s">
        <v>118</v>
      </c>
    </row>
    <row r="115" spans="1:3" x14ac:dyDescent="0.2">
      <c r="A115" s="17" t="s">
        <v>119</v>
      </c>
      <c r="B115" s="17" t="s">
        <v>118</v>
      </c>
    </row>
    <row r="117" spans="1:3" ht="16" x14ac:dyDescent="0.2">
      <c r="A117" s="15" t="s">
        <v>138</v>
      </c>
      <c r="B117" s="16"/>
      <c r="C117" s="16"/>
    </row>
    <row r="118" spans="1:3" x14ac:dyDescent="0.2">
      <c r="A118" s="17" t="s">
        <v>99</v>
      </c>
      <c r="B118" t="s">
        <v>139</v>
      </c>
    </row>
    <row r="119" spans="1:3" x14ac:dyDescent="0.2">
      <c r="A119" s="17" t="s">
        <v>101</v>
      </c>
      <c r="B119" t="s">
        <v>140</v>
      </c>
    </row>
    <row r="120" spans="1:3" x14ac:dyDescent="0.2">
      <c r="A120" s="17" t="s">
        <v>103</v>
      </c>
      <c r="B120" s="18">
        <v>3000000000</v>
      </c>
    </row>
    <row r="121" spans="1:3" x14ac:dyDescent="0.2">
      <c r="A121" s="17" t="s">
        <v>104</v>
      </c>
      <c r="B121" s="18">
        <v>5000000000</v>
      </c>
    </row>
    <row r="122" spans="1:3" x14ac:dyDescent="0.2">
      <c r="A122" s="17" t="s">
        <v>105</v>
      </c>
      <c r="B122" s="18">
        <v>1500000000</v>
      </c>
    </row>
    <row r="123" spans="1:3" x14ac:dyDescent="0.2">
      <c r="A123" s="17" t="s">
        <v>106</v>
      </c>
      <c r="B123" s="18">
        <v>800000000</v>
      </c>
    </row>
    <row r="124" spans="1:3" x14ac:dyDescent="0.2">
      <c r="A124" s="17" t="s">
        <v>107</v>
      </c>
      <c r="B124" s="18">
        <v>400000000</v>
      </c>
    </row>
    <row r="125" spans="1:3" x14ac:dyDescent="0.2">
      <c r="A125" s="17" t="s">
        <v>108</v>
      </c>
      <c r="B125" s="19">
        <v>2</v>
      </c>
    </row>
    <row r="126" spans="1:3" x14ac:dyDescent="0.2">
      <c r="A126" s="17" t="s">
        <v>109</v>
      </c>
      <c r="B126" s="12">
        <v>7</v>
      </c>
    </row>
    <row r="127" spans="1:3" x14ac:dyDescent="0.2">
      <c r="A127" s="17" t="s">
        <v>110</v>
      </c>
      <c r="B127" s="12">
        <v>6</v>
      </c>
    </row>
    <row r="128" spans="1:3" x14ac:dyDescent="0.2">
      <c r="A128" s="17" t="s">
        <v>111</v>
      </c>
      <c r="B128" s="11">
        <v>0.1</v>
      </c>
    </row>
    <row r="129" spans="1:3" x14ac:dyDescent="0.2">
      <c r="A129" s="17" t="s">
        <v>112</v>
      </c>
      <c r="B129" s="20">
        <v>2.5</v>
      </c>
    </row>
    <row r="130" spans="1:3" x14ac:dyDescent="0.2">
      <c r="A130" s="17" t="s">
        <v>113</v>
      </c>
      <c r="B130" s="11">
        <v>0.15</v>
      </c>
    </row>
    <row r="131" spans="1:3" x14ac:dyDescent="0.2">
      <c r="A131" s="17" t="s">
        <v>114</v>
      </c>
      <c r="B131" t="s">
        <v>141</v>
      </c>
    </row>
    <row r="132" spans="1:3" x14ac:dyDescent="0.2">
      <c r="A132" s="17" t="s">
        <v>116</v>
      </c>
      <c r="B132" s="19">
        <f>'01_Data'!H1826</f>
        <v>36.6</v>
      </c>
    </row>
    <row r="133" spans="1:3" x14ac:dyDescent="0.2">
      <c r="A133" s="17" t="s">
        <v>117</v>
      </c>
      <c r="B133" s="17" t="s">
        <v>118</v>
      </c>
    </row>
    <row r="134" spans="1:3" x14ac:dyDescent="0.2">
      <c r="A134" s="17" t="s">
        <v>119</v>
      </c>
      <c r="B134" s="17" t="s">
        <v>118</v>
      </c>
    </row>
    <row r="136" spans="1:3" ht="16" x14ac:dyDescent="0.2">
      <c r="A136" s="15" t="s">
        <v>142</v>
      </c>
      <c r="B136" s="16"/>
      <c r="C136" s="16"/>
    </row>
    <row r="137" spans="1:3" x14ac:dyDescent="0.2">
      <c r="A137" s="17" t="s">
        <v>99</v>
      </c>
      <c r="B137" t="s">
        <v>143</v>
      </c>
    </row>
    <row r="138" spans="1:3" x14ac:dyDescent="0.2">
      <c r="A138" s="17" t="s">
        <v>101</v>
      </c>
      <c r="B138" t="s">
        <v>144</v>
      </c>
    </row>
    <row r="139" spans="1:3" x14ac:dyDescent="0.2">
      <c r="A139" s="17" t="s">
        <v>103</v>
      </c>
      <c r="B139" s="18">
        <v>3000000000</v>
      </c>
    </row>
    <row r="140" spans="1:3" x14ac:dyDescent="0.2">
      <c r="A140" s="17" t="s">
        <v>104</v>
      </c>
      <c r="B140" s="18">
        <v>4000000000</v>
      </c>
    </row>
    <row r="141" spans="1:3" x14ac:dyDescent="0.2">
      <c r="A141" s="17" t="s">
        <v>105</v>
      </c>
      <c r="B141" s="18">
        <v>1200000000</v>
      </c>
    </row>
    <row r="142" spans="1:3" x14ac:dyDescent="0.2">
      <c r="A142" s="17" t="s">
        <v>106</v>
      </c>
      <c r="B142" s="18">
        <v>500000000</v>
      </c>
    </row>
    <row r="143" spans="1:3" x14ac:dyDescent="0.2">
      <c r="A143" s="17" t="s">
        <v>107</v>
      </c>
      <c r="B143" s="18">
        <v>300000000</v>
      </c>
    </row>
    <row r="144" spans="1:3" x14ac:dyDescent="0.2">
      <c r="A144" s="17" t="s">
        <v>108</v>
      </c>
      <c r="B144" s="19">
        <v>6</v>
      </c>
    </row>
    <row r="145" spans="1:3" x14ac:dyDescent="0.2">
      <c r="A145" s="17" t="s">
        <v>109</v>
      </c>
      <c r="B145" s="12">
        <v>9</v>
      </c>
    </row>
    <row r="146" spans="1:3" x14ac:dyDescent="0.2">
      <c r="A146" s="17" t="s">
        <v>110</v>
      </c>
      <c r="B146" s="12">
        <v>8</v>
      </c>
    </row>
    <row r="147" spans="1:3" x14ac:dyDescent="0.2">
      <c r="A147" s="17" t="s">
        <v>111</v>
      </c>
      <c r="B147" s="11">
        <v>3.5000000000000003E-2</v>
      </c>
    </row>
    <row r="148" spans="1:3" x14ac:dyDescent="0.2">
      <c r="A148" s="17" t="s">
        <v>112</v>
      </c>
      <c r="B148" s="20">
        <v>1.5</v>
      </c>
    </row>
    <row r="149" spans="1:3" x14ac:dyDescent="0.2">
      <c r="A149" s="17" t="s">
        <v>113</v>
      </c>
      <c r="B149" s="11">
        <v>0.1</v>
      </c>
    </row>
    <row r="150" spans="1:3" x14ac:dyDescent="0.2">
      <c r="A150" s="17" t="s">
        <v>114</v>
      </c>
      <c r="B150" t="s">
        <v>145</v>
      </c>
    </row>
    <row r="151" spans="1:3" x14ac:dyDescent="0.2">
      <c r="A151" s="17" t="s">
        <v>116</v>
      </c>
      <c r="B151" s="19">
        <f>'01_Data'!I1826</f>
        <v>76.430000000000007</v>
      </c>
    </row>
    <row r="152" spans="1:3" x14ac:dyDescent="0.2">
      <c r="A152" s="17" t="s">
        <v>117</v>
      </c>
      <c r="B152" s="17" t="s">
        <v>118</v>
      </c>
    </row>
    <row r="153" spans="1:3" x14ac:dyDescent="0.2">
      <c r="A153" s="17" t="s">
        <v>119</v>
      </c>
      <c r="B153" s="17" t="s">
        <v>118</v>
      </c>
    </row>
    <row r="155" spans="1:3" ht="16" x14ac:dyDescent="0.2">
      <c r="A155" s="15" t="s">
        <v>146</v>
      </c>
      <c r="B155" s="16"/>
      <c r="C155" s="16"/>
    </row>
    <row r="156" spans="1:3" x14ac:dyDescent="0.2">
      <c r="A156" s="17" t="s">
        <v>99</v>
      </c>
      <c r="B156" t="s">
        <v>147</v>
      </c>
    </row>
    <row r="157" spans="1:3" x14ac:dyDescent="0.2">
      <c r="A157" s="17" t="s">
        <v>101</v>
      </c>
      <c r="B157" t="s">
        <v>148</v>
      </c>
    </row>
    <row r="158" spans="1:3" x14ac:dyDescent="0.2">
      <c r="A158" s="17" t="s">
        <v>103</v>
      </c>
      <c r="B158" s="18">
        <v>65000000000</v>
      </c>
    </row>
    <row r="159" spans="1:3" x14ac:dyDescent="0.2">
      <c r="A159" s="17" t="s">
        <v>104</v>
      </c>
      <c r="B159" s="18">
        <v>110000000000</v>
      </c>
    </row>
    <row r="160" spans="1:3" x14ac:dyDescent="0.2">
      <c r="A160" s="17" t="s">
        <v>105</v>
      </c>
      <c r="B160" s="18">
        <v>80000000000</v>
      </c>
    </row>
    <row r="161" spans="1:3" x14ac:dyDescent="0.2">
      <c r="A161" s="17" t="s">
        <v>106</v>
      </c>
      <c r="B161" s="18">
        <v>15500000000</v>
      </c>
    </row>
    <row r="162" spans="1:3" x14ac:dyDescent="0.2">
      <c r="A162" s="17" t="s">
        <v>107</v>
      </c>
      <c r="B162" s="18">
        <v>6000000000</v>
      </c>
    </row>
    <row r="163" spans="1:3" x14ac:dyDescent="0.2">
      <c r="A163" s="17" t="s">
        <v>108</v>
      </c>
      <c r="B163" s="19">
        <v>1.8</v>
      </c>
    </row>
    <row r="164" spans="1:3" x14ac:dyDescent="0.2">
      <c r="A164" s="17" t="s">
        <v>109</v>
      </c>
      <c r="B164" s="12">
        <v>11</v>
      </c>
    </row>
    <row r="165" spans="1:3" x14ac:dyDescent="0.2">
      <c r="A165" s="17" t="s">
        <v>110</v>
      </c>
      <c r="B165" s="12">
        <v>7</v>
      </c>
    </row>
    <row r="166" spans="1:3" x14ac:dyDescent="0.2">
      <c r="A166" s="17" t="s">
        <v>111</v>
      </c>
      <c r="B166" s="11">
        <v>7.0000000000000007E-2</v>
      </c>
    </row>
    <row r="167" spans="1:3" x14ac:dyDescent="0.2">
      <c r="A167" s="17" t="s">
        <v>112</v>
      </c>
      <c r="B167" s="20">
        <v>3</v>
      </c>
    </row>
    <row r="168" spans="1:3" x14ac:dyDescent="0.2">
      <c r="A168" s="17" t="s">
        <v>113</v>
      </c>
      <c r="B168" s="11">
        <v>0.12</v>
      </c>
    </row>
    <row r="169" spans="1:3" x14ac:dyDescent="0.2">
      <c r="A169" s="17" t="s">
        <v>114</v>
      </c>
      <c r="B169" t="s">
        <v>149</v>
      </c>
    </row>
    <row r="170" spans="1:3" x14ac:dyDescent="0.2">
      <c r="A170" s="17" t="s">
        <v>116</v>
      </c>
      <c r="B170" s="19">
        <f>'01_Data'!J1826</f>
        <v>18.93</v>
      </c>
    </row>
    <row r="171" spans="1:3" x14ac:dyDescent="0.2">
      <c r="A171" s="17" t="s">
        <v>117</v>
      </c>
      <c r="B171" s="17" t="s">
        <v>118</v>
      </c>
    </row>
    <row r="172" spans="1:3" x14ac:dyDescent="0.2">
      <c r="A172" s="17" t="s">
        <v>119</v>
      </c>
      <c r="B172" s="17" t="s">
        <v>118</v>
      </c>
    </row>
    <row r="174" spans="1:3" ht="16" x14ac:dyDescent="0.2">
      <c r="A174" s="15" t="s">
        <v>150</v>
      </c>
      <c r="B174" s="16"/>
      <c r="C174" s="16"/>
    </row>
    <row r="175" spans="1:3" x14ac:dyDescent="0.2">
      <c r="A175" s="17" t="s">
        <v>99</v>
      </c>
      <c r="B175" t="s">
        <v>151</v>
      </c>
    </row>
    <row r="176" spans="1:3" x14ac:dyDescent="0.2">
      <c r="A176" s="17" t="s">
        <v>101</v>
      </c>
      <c r="B176" t="s">
        <v>152</v>
      </c>
    </row>
    <row r="177" spans="1:2" x14ac:dyDescent="0.2">
      <c r="A177" s="17" t="s">
        <v>103</v>
      </c>
      <c r="B177" s="18">
        <v>43300000000</v>
      </c>
    </row>
    <row r="178" spans="1:2" x14ac:dyDescent="0.2">
      <c r="A178" s="17" t="s">
        <v>104</v>
      </c>
    </row>
    <row r="179" spans="1:2" x14ac:dyDescent="0.2">
      <c r="A179" s="17" t="s">
        <v>105</v>
      </c>
    </row>
    <row r="180" spans="1:2" x14ac:dyDescent="0.2">
      <c r="A180" s="17" t="s">
        <v>106</v>
      </c>
    </row>
    <row r="181" spans="1:2" x14ac:dyDescent="0.2">
      <c r="A181" s="17" t="s">
        <v>107</v>
      </c>
    </row>
    <row r="182" spans="1:2" x14ac:dyDescent="0.2">
      <c r="A182" s="17" t="s">
        <v>108</v>
      </c>
    </row>
    <row r="183" spans="1:2" x14ac:dyDescent="0.2">
      <c r="A183" s="17" t="s">
        <v>109</v>
      </c>
    </row>
    <row r="184" spans="1:2" x14ac:dyDescent="0.2">
      <c r="A184" s="17" t="s">
        <v>110</v>
      </c>
    </row>
    <row r="185" spans="1:2" x14ac:dyDescent="0.2">
      <c r="A185" s="17" t="s">
        <v>111</v>
      </c>
      <c r="B185" s="11">
        <v>3.1899999999999998E-2</v>
      </c>
    </row>
    <row r="186" spans="1:2" x14ac:dyDescent="0.2">
      <c r="A186" s="17" t="s">
        <v>112</v>
      </c>
    </row>
    <row r="187" spans="1:2" x14ac:dyDescent="0.2">
      <c r="A187" s="17" t="s">
        <v>113</v>
      </c>
    </row>
    <row r="188" spans="1:2" x14ac:dyDescent="0.2">
      <c r="A188" s="17" t="s">
        <v>114</v>
      </c>
      <c r="B188" t="s">
        <v>153</v>
      </c>
    </row>
    <row r="189" spans="1:2" x14ac:dyDescent="0.2">
      <c r="A189" s="17" t="s">
        <v>116</v>
      </c>
      <c r="B189" s="19">
        <f>'01_Data'!K1826</f>
        <v>91.42</v>
      </c>
    </row>
    <row r="190" spans="1:2" x14ac:dyDescent="0.2">
      <c r="A190" s="17" t="s">
        <v>117</v>
      </c>
      <c r="B190" s="17" t="s">
        <v>118</v>
      </c>
    </row>
    <row r="191" spans="1:2" x14ac:dyDescent="0.2">
      <c r="A191" s="17" t="s">
        <v>119</v>
      </c>
      <c r="B191" s="17" t="s">
        <v>118</v>
      </c>
    </row>
    <row r="193" spans="1:6" x14ac:dyDescent="0.2">
      <c r="A193" s="17" t="s">
        <v>154</v>
      </c>
    </row>
    <row r="195" spans="1:6" ht="16" x14ac:dyDescent="0.2">
      <c r="A195" s="9" t="s">
        <v>155</v>
      </c>
    </row>
    <row r="196" spans="1:6" x14ac:dyDescent="0.2">
      <c r="A196" s="5" t="s">
        <v>156</v>
      </c>
      <c r="B196" s="5" t="s">
        <v>157</v>
      </c>
      <c r="C196" s="5" t="s">
        <v>110</v>
      </c>
      <c r="D196" s="5" t="s">
        <v>113</v>
      </c>
      <c r="E196" s="5" t="s">
        <v>158</v>
      </c>
      <c r="F196" s="5" t="s">
        <v>159</v>
      </c>
    </row>
    <row r="197" spans="1:6" x14ac:dyDescent="0.2">
      <c r="A197" t="s">
        <v>7</v>
      </c>
      <c r="B197" s="12">
        <v>14</v>
      </c>
      <c r="C197" s="12">
        <v>9</v>
      </c>
      <c r="D197" s="11">
        <v>0.08</v>
      </c>
      <c r="E197" s="11">
        <v>3.5000000000000003E-2</v>
      </c>
      <c r="F197" s="20">
        <v>0.5</v>
      </c>
    </row>
    <row r="198" spans="1:6" x14ac:dyDescent="0.2">
      <c r="A198" t="s">
        <v>8</v>
      </c>
      <c r="B198" s="12">
        <v>15</v>
      </c>
      <c r="C198" s="12">
        <v>6.5</v>
      </c>
      <c r="D198" s="11">
        <v>7.0000000000000007E-2</v>
      </c>
      <c r="E198" s="11">
        <v>4.2999999999999997E-2</v>
      </c>
      <c r="F198" s="20">
        <v>0.8</v>
      </c>
    </row>
    <row r="199" spans="1:6" x14ac:dyDescent="0.2">
      <c r="A199" t="s">
        <v>9</v>
      </c>
      <c r="B199" s="12">
        <v>12</v>
      </c>
      <c r="C199" s="12">
        <v>5</v>
      </c>
      <c r="D199" s="11">
        <v>0.09</v>
      </c>
      <c r="E199" s="11">
        <v>0.03</v>
      </c>
      <c r="F199" s="20">
        <v>0.4</v>
      </c>
    </row>
    <row r="200" spans="1:6" x14ac:dyDescent="0.2">
      <c r="A200" t="s">
        <v>10</v>
      </c>
      <c r="B200" s="12">
        <v>14</v>
      </c>
      <c r="C200" s="12">
        <v>4</v>
      </c>
      <c r="D200" s="11">
        <v>0.06</v>
      </c>
      <c r="E200" s="11">
        <v>0.02</v>
      </c>
      <c r="F200" s="20">
        <v>1.3</v>
      </c>
    </row>
    <row r="201" spans="1:6" x14ac:dyDescent="0.2">
      <c r="A201" t="s">
        <v>11</v>
      </c>
      <c r="B201" s="12">
        <v>10</v>
      </c>
      <c r="C201" s="12">
        <v>10</v>
      </c>
      <c r="D201" s="11">
        <v>7.0000000000000007E-2</v>
      </c>
      <c r="E201" s="11">
        <v>0.01</v>
      </c>
      <c r="F201" s="20">
        <v>3</v>
      </c>
    </row>
    <row r="202" spans="1:6" x14ac:dyDescent="0.2">
      <c r="A202" t="s">
        <v>12</v>
      </c>
      <c r="B202" s="12">
        <v>39</v>
      </c>
      <c r="C202" s="12">
        <v>8</v>
      </c>
      <c r="D202" s="11">
        <v>0.02</v>
      </c>
      <c r="E202" s="11">
        <v>0</v>
      </c>
      <c r="F202" s="20">
        <v>7</v>
      </c>
    </row>
    <row r="203" spans="1:6" x14ac:dyDescent="0.2">
      <c r="A203" t="s">
        <v>13</v>
      </c>
      <c r="B203" s="12">
        <v>7</v>
      </c>
      <c r="C203" s="12">
        <v>6</v>
      </c>
      <c r="D203" s="11">
        <v>0.15</v>
      </c>
      <c r="E203" s="11">
        <v>0.1</v>
      </c>
      <c r="F203" s="20">
        <v>2.5</v>
      </c>
    </row>
    <row r="204" spans="1:6" x14ac:dyDescent="0.2">
      <c r="A204" t="s">
        <v>14</v>
      </c>
      <c r="B204" s="12">
        <v>9</v>
      </c>
      <c r="C204" s="12">
        <v>8</v>
      </c>
      <c r="D204" s="11">
        <v>0.1</v>
      </c>
      <c r="E204" s="11">
        <v>3.5000000000000003E-2</v>
      </c>
      <c r="F204" s="20">
        <v>1.5</v>
      </c>
    </row>
    <row r="205" spans="1:6" x14ac:dyDescent="0.2">
      <c r="A205" t="s">
        <v>15</v>
      </c>
      <c r="B205" s="12">
        <v>11</v>
      </c>
      <c r="C205" s="12">
        <v>7</v>
      </c>
      <c r="D205" s="11">
        <v>0.12</v>
      </c>
      <c r="E205" s="11">
        <v>7.0000000000000007E-2</v>
      </c>
      <c r="F205" s="20">
        <v>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L1940"/>
  <sheetViews>
    <sheetView topLeftCell="A22" workbookViewId="0">
      <selection activeCell="C39" sqref="C39"/>
    </sheetView>
  </sheetViews>
  <sheetFormatPr baseColWidth="10" defaultColWidth="8.83203125" defaultRowHeight="15" x14ac:dyDescent="0.2"/>
  <cols>
    <col min="1" max="1" width="25" customWidth="1"/>
    <col min="2" max="2" width="10" customWidth="1"/>
    <col min="3" max="10" width="25" customWidth="1"/>
    <col min="11" max="12" width="22" customWidth="1"/>
  </cols>
  <sheetData>
    <row r="1" spans="1:12" ht="19" x14ac:dyDescent="0.25">
      <c r="A1" s="1" t="s">
        <v>160</v>
      </c>
    </row>
    <row r="3" spans="1:12" ht="16" x14ac:dyDescent="0.2">
      <c r="A3" s="9" t="s">
        <v>161</v>
      </c>
    </row>
    <row r="4" spans="1:12" x14ac:dyDescent="0.2">
      <c r="A4" s="2" t="s">
        <v>162</v>
      </c>
    </row>
    <row r="5" spans="1:12" ht="60" x14ac:dyDescent="0.2">
      <c r="A5" s="10" t="s">
        <v>163</v>
      </c>
    </row>
    <row r="6" spans="1:12" x14ac:dyDescent="0.2">
      <c r="A6" s="5" t="s">
        <v>156</v>
      </c>
      <c r="B6" s="5" t="s">
        <v>164</v>
      </c>
      <c r="C6" s="5" t="s">
        <v>165</v>
      </c>
      <c r="D6" s="5" t="s">
        <v>166</v>
      </c>
      <c r="E6" s="5" t="s">
        <v>167</v>
      </c>
      <c r="F6" s="5" t="s">
        <v>168</v>
      </c>
      <c r="G6" s="5" t="s">
        <v>169</v>
      </c>
      <c r="H6" s="5" t="s">
        <v>170</v>
      </c>
      <c r="I6" s="5" t="s">
        <v>171</v>
      </c>
      <c r="J6" s="5" t="s">
        <v>172</v>
      </c>
      <c r="K6" s="5" t="s">
        <v>173</v>
      </c>
      <c r="L6" s="5" t="s">
        <v>174</v>
      </c>
    </row>
    <row r="7" spans="1:12" x14ac:dyDescent="0.2">
      <c r="A7" t="s">
        <v>7</v>
      </c>
      <c r="B7">
        <v>1822</v>
      </c>
      <c r="C7" s="11">
        <f>AVERAGE('01_Data'!P4:P1826)*252</f>
        <v>0.16146506347141745</v>
      </c>
      <c r="D7" s="11">
        <f>_xlfn.STDEV.S('01_Data'!P4:P1826)*SQRT(252)</f>
        <v>0.31112702713528234</v>
      </c>
      <c r="E7" s="14">
        <f>SKEW('01_Data'!P4:P1826)</f>
        <v>-0.22353143024623076</v>
      </c>
      <c r="F7" s="14">
        <f>KURT('01_Data'!P4:P1826)</f>
        <v>5.3132666908738866</v>
      </c>
      <c r="G7" s="11">
        <f>MAX('01_Data'!P4:P1826)</f>
        <v>0.11943962270296886</v>
      </c>
      <c r="H7" s="11">
        <f>MIN('01_Data'!P4:P1826)</f>
        <v>-0.13039289775208177</v>
      </c>
      <c r="I7" s="11">
        <v>-0.60347367797041984</v>
      </c>
      <c r="J7" s="12">
        <f t="shared" ref="J7:J16" si="0">(C7-0.0319)/D7</f>
        <v>0.4164378281899655</v>
      </c>
      <c r="K7" s="12">
        <v>0.59019745336923535</v>
      </c>
      <c r="L7" s="12">
        <v>0.26755922240115859</v>
      </c>
    </row>
    <row r="8" spans="1:12" x14ac:dyDescent="0.2">
      <c r="A8" t="s">
        <v>8</v>
      </c>
      <c r="B8">
        <v>1822</v>
      </c>
      <c r="C8" s="11">
        <f>AVERAGE('01_Data'!Q4:Q1826)*252</f>
        <v>0.124976966063818</v>
      </c>
      <c r="D8" s="11">
        <f>_xlfn.STDEV.S('01_Data'!Q4:Q1826)*SQRT(252)</f>
        <v>0.32240339731272677</v>
      </c>
      <c r="E8" s="14">
        <f>SKEW('01_Data'!Q4:Q1826)</f>
        <v>-1.1294610587522351</v>
      </c>
      <c r="F8" s="14">
        <f>KURT('01_Data'!Q4:Q1826)</f>
        <v>26.352214073015432</v>
      </c>
      <c r="G8" s="11">
        <f>MAX('01_Data'!Q4:Q1826)</f>
        <v>0.2049039122440969</v>
      </c>
      <c r="H8" s="11">
        <f>MIN('01_Data'!Q4:Q1826)</f>
        <v>-0.25006283052603595</v>
      </c>
      <c r="I8" s="11">
        <v>-0.55773924341482284</v>
      </c>
      <c r="J8" s="12">
        <f t="shared" si="0"/>
        <v>0.28869722477996923</v>
      </c>
      <c r="K8" s="12">
        <v>0.39243203838283103</v>
      </c>
      <c r="L8" s="12">
        <v>0.22407764745840239</v>
      </c>
    </row>
    <row r="9" spans="1:12" x14ac:dyDescent="0.2">
      <c r="A9" t="s">
        <v>9</v>
      </c>
      <c r="B9">
        <v>1822</v>
      </c>
      <c r="C9" s="11">
        <f>AVERAGE('01_Data'!R4:R1826)*252</f>
        <v>0.13438776547986708</v>
      </c>
      <c r="D9" s="11">
        <f>_xlfn.STDEV.S('01_Data'!R4:R1826)*SQRT(252)</f>
        <v>0.40685414264389835</v>
      </c>
      <c r="E9" s="14">
        <f>SKEW('01_Data'!R4:R1826)</f>
        <v>-0.65836001645456599</v>
      </c>
      <c r="F9" s="14">
        <f>KURT('01_Data'!R4:R1826)</f>
        <v>16.167114899840552</v>
      </c>
      <c r="G9" s="11">
        <f>MAX('01_Data'!R4:R1826)</f>
        <v>0.22485582491722392</v>
      </c>
      <c r="H9" s="11">
        <f>MIN('01_Data'!R4:R1826)</f>
        <v>-0.28555004431871073</v>
      </c>
      <c r="I9" s="11">
        <v>-0.67112245251234526</v>
      </c>
      <c r="J9" s="12">
        <f t="shared" si="0"/>
        <v>0.25190296653700328</v>
      </c>
      <c r="K9" s="12">
        <v>0.34987146373791062</v>
      </c>
      <c r="L9" s="12">
        <v>0.20024329810400421</v>
      </c>
    </row>
    <row r="10" spans="1:12" x14ac:dyDescent="0.2">
      <c r="A10" t="s">
        <v>10</v>
      </c>
      <c r="B10">
        <v>1822</v>
      </c>
      <c r="C10" s="11">
        <f>AVERAGE('01_Data'!S4:S1826)*252</f>
        <v>2.4559708769656723E-2</v>
      </c>
      <c r="D10" s="11">
        <f>_xlfn.STDEV.S('01_Data'!S4:S1826)*SQRT(252)</f>
        <v>0.57994571962262265</v>
      </c>
      <c r="E10" s="14">
        <f>SKEW('01_Data'!S4:S1826)</f>
        <v>-4.0133522871151595</v>
      </c>
      <c r="F10" s="14">
        <f>KURT('01_Data'!S4:S1826)</f>
        <v>94.331669247815441</v>
      </c>
      <c r="G10" s="11">
        <f>MAX('01_Data'!S4:S1826)</f>
        <v>0.29041309594936343</v>
      </c>
      <c r="H10" s="11">
        <f>MIN('01_Data'!S4:S1826)</f>
        <v>-0.73426089385580695</v>
      </c>
      <c r="I10" s="11">
        <v>-0.85853504450788298</v>
      </c>
      <c r="J10" s="12">
        <f t="shared" si="0"/>
        <v>-1.2656859050739587E-2</v>
      </c>
      <c r="K10" s="12">
        <v>-1.670912866958903E-2</v>
      </c>
      <c r="L10" s="12">
        <v>2.860662883814433E-2</v>
      </c>
    </row>
    <row r="11" spans="1:12" x14ac:dyDescent="0.2">
      <c r="A11" t="s">
        <v>11</v>
      </c>
      <c r="B11">
        <v>1822</v>
      </c>
      <c r="C11" s="11">
        <f>AVERAGE('01_Data'!T4:T1826)*252</f>
        <v>0.21944120647915838</v>
      </c>
      <c r="D11" s="11">
        <f>_xlfn.STDEV.S('01_Data'!T4:T1826)*SQRT(252)</f>
        <v>0.33640169294333871</v>
      </c>
      <c r="E11" s="14">
        <f>SKEW('01_Data'!T4:T1826)</f>
        <v>-0.87082105871797155</v>
      </c>
      <c r="F11" s="14">
        <f>KURT('01_Data'!T4:T1826)</f>
        <v>9.5353371015359283</v>
      </c>
      <c r="G11" s="11">
        <f>MAX('01_Data'!T4:T1826)</f>
        <v>0.11607336975333389</v>
      </c>
      <c r="H11" s="11">
        <f>MIN('01_Data'!T4:T1826)</f>
        <v>-0.19969471614089668</v>
      </c>
      <c r="I11" s="11">
        <v>-0.5747290321552303</v>
      </c>
      <c r="J11" s="12">
        <f t="shared" si="0"/>
        <v>0.55749186289245756</v>
      </c>
      <c r="K11" s="12">
        <v>0.77502670052456379</v>
      </c>
      <c r="L11" s="12">
        <v>0.38181694390382431</v>
      </c>
    </row>
    <row r="12" spans="1:12" x14ac:dyDescent="0.2">
      <c r="A12" t="s">
        <v>12</v>
      </c>
      <c r="B12">
        <v>298</v>
      </c>
      <c r="C12" s="11">
        <f>AVERAGE('01_Data'!U4:U1826)*252</f>
        <v>-0.41097944140109965</v>
      </c>
      <c r="D12" s="11">
        <f>_xlfn.STDEV.S('01_Data'!U4:U1826)*SQRT(252)</f>
        <v>0.92446522219129001</v>
      </c>
      <c r="E12" s="14">
        <f>SKEW('01_Data'!U4:U1826)</f>
        <v>-1.8553033646476231</v>
      </c>
      <c r="F12" s="14">
        <f>KURT('01_Data'!U4:U1826)</f>
        <v>13.183407189322892</v>
      </c>
      <c r="G12" s="11">
        <f>MAX('01_Data'!U4:U1826)</f>
        <v>0.19160885212253206</v>
      </c>
      <c r="H12" s="11">
        <f>MIN('01_Data'!U4:U1826)</f>
        <v>-0.44707750022536108</v>
      </c>
      <c r="I12" s="11">
        <v>-0.72196285763801926</v>
      </c>
      <c r="J12" s="12">
        <f t="shared" si="0"/>
        <v>-0.47906555138042733</v>
      </c>
      <c r="K12" s="12">
        <v>-0.60210493544510846</v>
      </c>
      <c r="L12" s="12">
        <v>-0.56925345237244718</v>
      </c>
    </row>
    <row r="13" spans="1:12" x14ac:dyDescent="0.2">
      <c r="A13" t="s">
        <v>13</v>
      </c>
      <c r="B13">
        <v>1822</v>
      </c>
      <c r="C13" s="11">
        <f>AVERAGE('01_Data'!V4:V1826)*252</f>
        <v>0.33175048176114924</v>
      </c>
      <c r="D13" s="11">
        <f>_xlfn.STDEV.S('01_Data'!V4:V1826)*SQRT(252)</f>
        <v>0.53905521376866805</v>
      </c>
      <c r="E13" s="14">
        <f>SKEW('01_Data'!V4:V1826)</f>
        <v>0.12182438494591682</v>
      </c>
      <c r="F13" s="14">
        <f>KURT('01_Data'!V4:V1826)</f>
        <v>4.4543652345825198</v>
      </c>
      <c r="G13" s="11">
        <f>MAX('01_Data'!V4:V1826)</f>
        <v>0.24408425889094729</v>
      </c>
      <c r="H13" s="11">
        <f>MIN('01_Data'!V4:V1826)</f>
        <v>-0.18510161862964844</v>
      </c>
      <c r="I13" s="11">
        <v>-0.52037233998678889</v>
      </c>
      <c r="J13" s="12">
        <f t="shared" si="0"/>
        <v>0.5562518905342192</v>
      </c>
      <c r="K13" s="12">
        <v>0.81423358922372568</v>
      </c>
      <c r="L13" s="12">
        <v>0.63752485604702791</v>
      </c>
    </row>
    <row r="14" spans="1:12" x14ac:dyDescent="0.2">
      <c r="A14" t="s">
        <v>14</v>
      </c>
      <c r="B14">
        <v>1822</v>
      </c>
      <c r="C14" s="11">
        <f>AVERAGE('01_Data'!W4:W1826)*252</f>
        <v>0.21713810684962156</v>
      </c>
      <c r="D14" s="11">
        <f>_xlfn.STDEV.S('01_Data'!W4:W1826)*SQRT(252)</f>
        <v>0.55525292161954831</v>
      </c>
      <c r="E14" s="14">
        <f>SKEW('01_Data'!W4:W1826)</f>
        <v>-4.9901623347911754E-2</v>
      </c>
      <c r="F14" s="14">
        <f>KURT('01_Data'!W4:W1826)</f>
        <v>5.0414826018180872</v>
      </c>
      <c r="G14" s="11">
        <f>MAX('01_Data'!W4:W1826)</f>
        <v>0.24837036917269456</v>
      </c>
      <c r="H14" s="11">
        <f>MIN('01_Data'!W4:W1826)</f>
        <v>-0.25222153791471852</v>
      </c>
      <c r="I14" s="11">
        <v>-0.77366440351452392</v>
      </c>
      <c r="J14" s="12">
        <f t="shared" si="0"/>
        <v>0.33361032357888998</v>
      </c>
      <c r="K14" s="12">
        <v>0.47961125358832352</v>
      </c>
      <c r="L14" s="12">
        <v>0.28066208379637869</v>
      </c>
    </row>
    <row r="15" spans="1:12" x14ac:dyDescent="0.2">
      <c r="A15" t="s">
        <v>15</v>
      </c>
      <c r="B15">
        <v>1822</v>
      </c>
      <c r="C15" s="11">
        <f>AVERAGE('01_Data'!X4:X1826)*252</f>
        <v>0.13744943489905601</v>
      </c>
      <c r="D15" s="11">
        <f>_xlfn.STDEV.S('01_Data'!X4:X1826)*SQRT(252)</f>
        <v>0.35810477417008169</v>
      </c>
      <c r="E15" s="14">
        <f>SKEW('01_Data'!X4:X1826)</f>
        <v>-1.8935112458599692</v>
      </c>
      <c r="F15" s="14">
        <f>KURT('01_Data'!X4:X1826)</f>
        <v>30.802747090185701</v>
      </c>
      <c r="G15" s="11">
        <f>MAX('01_Data'!X4:X1826)</f>
        <v>0.17827097173750991</v>
      </c>
      <c r="H15" s="11">
        <f>MIN('01_Data'!X4:X1826)</f>
        <v>-0.3259406297358815</v>
      </c>
      <c r="I15" s="11">
        <v>-0.68524815079933155</v>
      </c>
      <c r="J15" s="12">
        <f t="shared" si="0"/>
        <v>0.29474456224067358</v>
      </c>
      <c r="K15" s="12">
        <v>0.39430343276955798</v>
      </c>
      <c r="L15" s="12">
        <v>0.2005827469477183</v>
      </c>
    </row>
    <row r="16" spans="1:12" x14ac:dyDescent="0.2">
      <c r="A16" t="s">
        <v>16</v>
      </c>
      <c r="B16">
        <v>1822</v>
      </c>
      <c r="C16" s="11">
        <f>AVERAGE('01_Data'!Y4:Y1826)*252</f>
        <v>2.5679322781081933E-2</v>
      </c>
      <c r="D16" s="11">
        <f>_xlfn.STDEV.S('01_Data'!Y4:Y1826)*SQRT(252)</f>
        <v>2.4986306086496068E-3</v>
      </c>
      <c r="E16" s="14">
        <f>SKEW('01_Data'!Y4:Y1826)</f>
        <v>0.79554910322533212</v>
      </c>
      <c r="F16" s="14">
        <f>KURT('01_Data'!Y4:Y1826)</f>
        <v>1.1535795599880996</v>
      </c>
      <c r="G16" s="11">
        <f>MAX('01_Data'!Y4:Y1826)</f>
        <v>7.6464479129219646E-4</v>
      </c>
      <c r="H16" s="11">
        <f>MIN('01_Data'!Y4:Y1826)</f>
        <v>-3.277089511219747E-4</v>
      </c>
      <c r="I16" s="11">
        <v>-2.0850889970183669E-3</v>
      </c>
      <c r="J16" s="12">
        <f t="shared" si="0"/>
        <v>-2.4896346012026367</v>
      </c>
      <c r="K16" s="12">
        <v>-3.4291474244765761</v>
      </c>
      <c r="L16" s="12">
        <v>12.31570752421133</v>
      </c>
    </row>
    <row r="20" spans="1:12" ht="16" x14ac:dyDescent="0.2">
      <c r="A20" s="9" t="s">
        <v>175</v>
      </c>
    </row>
    <row r="21" spans="1:12" x14ac:dyDescent="0.2">
      <c r="A21" s="2" t="s">
        <v>176</v>
      </c>
    </row>
    <row r="22" spans="1:12" ht="105" x14ac:dyDescent="0.2">
      <c r="A22" s="10" t="s">
        <v>177</v>
      </c>
    </row>
    <row r="23" spans="1:12" ht="16" x14ac:dyDescent="0.2">
      <c r="A23" s="9" t="s">
        <v>178</v>
      </c>
    </row>
    <row r="24" spans="1:12" x14ac:dyDescent="0.2">
      <c r="A24" s="5" t="s">
        <v>156</v>
      </c>
      <c r="B24" s="5" t="s">
        <v>164</v>
      </c>
      <c r="C24" s="5" t="s">
        <v>165</v>
      </c>
      <c r="D24" s="5" t="s">
        <v>166</v>
      </c>
      <c r="E24" s="5" t="s">
        <v>179</v>
      </c>
      <c r="F24" s="5" t="s">
        <v>167</v>
      </c>
      <c r="G24" s="5" t="s">
        <v>168</v>
      </c>
      <c r="H24" s="5" t="s">
        <v>169</v>
      </c>
      <c r="I24" s="5" t="s">
        <v>170</v>
      </c>
      <c r="J24" s="5" t="s">
        <v>171</v>
      </c>
      <c r="K24" s="5" t="s">
        <v>173</v>
      </c>
      <c r="L24" s="5" t="s">
        <v>174</v>
      </c>
    </row>
    <row r="25" spans="1:12" x14ac:dyDescent="0.2">
      <c r="A25" t="s">
        <v>7</v>
      </c>
      <c r="B25">
        <v>284</v>
      </c>
      <c r="C25" s="11">
        <f>AVERAGEIFS('01_Data'!P4:P1826,'01_Data'!BG4:BG1826,1)*252</f>
        <v>-7.3669367149512888E-2</v>
      </c>
      <c r="D25" s="11">
        <v>0.18979736678164391</v>
      </c>
      <c r="E25" s="12">
        <f>(C25-0.0319)/D25</f>
        <v>-0.55622145311935345</v>
      </c>
      <c r="F25" s="14">
        <v>5.7366071968828883E-2</v>
      </c>
      <c r="G25" s="14">
        <v>1.267261181454419</v>
      </c>
      <c r="H25" s="11">
        <v>4.4995771644254862E-2</v>
      </c>
      <c r="I25" s="11">
        <v>-4.2083141630591507E-2</v>
      </c>
      <c r="J25" s="11">
        <v>-0.25459068354787973</v>
      </c>
      <c r="K25" s="12">
        <v>-0.77167214941648987</v>
      </c>
      <c r="L25" s="12">
        <v>-0.28936368350794239</v>
      </c>
    </row>
    <row r="26" spans="1:12" x14ac:dyDescent="0.2">
      <c r="A26" t="s">
        <v>8</v>
      </c>
      <c r="B26">
        <v>284</v>
      </c>
      <c r="C26" s="11">
        <f>AVERAGEIFS('01_Data'!Q4:Q1826,'01_Data'!BG4:BG1826,1)*252</f>
        <v>4.6049825870855349E-2</v>
      </c>
      <c r="D26" s="11">
        <v>0.1842252097628824</v>
      </c>
      <c r="E26" s="12">
        <f>(C26-0.0319)/D26</f>
        <v>7.6807218127571658E-2</v>
      </c>
      <c r="F26" s="14">
        <v>-0.243453050316705</v>
      </c>
      <c r="G26" s="14">
        <v>2.5848465125600639</v>
      </c>
      <c r="H26" s="11">
        <v>4.50911912571711E-2</v>
      </c>
      <c r="I26" s="11">
        <v>-5.071251321125167E-2</v>
      </c>
      <c r="J26" s="11">
        <v>-0.14311270168787479</v>
      </c>
      <c r="K26" s="12">
        <v>0.10678031807693029</v>
      </c>
      <c r="L26" s="12">
        <v>0.32177258819196469</v>
      </c>
    </row>
    <row r="27" spans="1:12" x14ac:dyDescent="0.2">
      <c r="A27" t="s">
        <v>9</v>
      </c>
      <c r="B27">
        <v>284</v>
      </c>
      <c r="C27" s="11">
        <f>AVERAGEIFS('01_Data'!R4:R1826,'01_Data'!BG4:BG1826,1)*252</f>
        <v>-3.3769549994359653E-2</v>
      </c>
      <c r="D27" s="11">
        <v>0.2751908658415736</v>
      </c>
      <c r="E27" s="12">
        <f>(C27-0.0319)/D27</f>
        <v>-0.23863273874855051</v>
      </c>
      <c r="F27" s="14">
        <v>0.29729531404793602</v>
      </c>
      <c r="G27" s="14">
        <v>2.2433210686262899</v>
      </c>
      <c r="H27" s="11">
        <v>8.6647822962013954E-2</v>
      </c>
      <c r="I27" s="11">
        <v>-5.7951890598848588E-2</v>
      </c>
      <c r="J27" s="11">
        <v>-0.27914146012579089</v>
      </c>
      <c r="K27" s="12">
        <v>-0.34138931733744482</v>
      </c>
      <c r="L27" s="12">
        <v>-0.1209777987083752</v>
      </c>
    </row>
    <row r="28" spans="1:12" x14ac:dyDescent="0.2">
      <c r="A28" t="s">
        <v>10</v>
      </c>
      <c r="B28">
        <v>284</v>
      </c>
      <c r="C28" s="11">
        <f>AVERAGEIFS('01_Data'!S4:S1826,'01_Data'!BG4:BG1826,1)*252</f>
        <v>-0.27634521342061719</v>
      </c>
      <c r="D28" s="11">
        <v>0.2974826318323644</v>
      </c>
      <c r="E28" s="12">
        <f>(C28-0.0319)/D28</f>
        <v>-1.0361788569704387</v>
      </c>
      <c r="F28" s="14">
        <v>-0.32792522329755469</v>
      </c>
      <c r="G28" s="14">
        <v>0.88249555886296482</v>
      </c>
      <c r="H28" s="11">
        <v>5.8365189841212313E-2</v>
      </c>
      <c r="I28" s="11">
        <v>-6.6611433655868704E-2</v>
      </c>
      <c r="J28" s="11">
        <v>-0.42885951252712312</v>
      </c>
      <c r="K28" s="12">
        <v>-1.347524591797177</v>
      </c>
      <c r="L28" s="12">
        <v>-0.64437141792196517</v>
      </c>
    </row>
    <row r="29" spans="1:12" x14ac:dyDescent="0.2">
      <c r="A29" t="s">
        <v>11</v>
      </c>
      <c r="B29">
        <v>284</v>
      </c>
      <c r="C29" s="11">
        <f>AVERAGEIFS('01_Data'!T4:T1826,'01_Data'!BG4:BG1826,1)*252</f>
        <v>-7.453144404238686E-2</v>
      </c>
      <c r="D29" s="11">
        <v>0.2257171486846562</v>
      </c>
      <c r="E29" s="12">
        <f>(C29-0.0319)/D29</f>
        <v>-0.47152573325777553</v>
      </c>
      <c r="F29" s="14">
        <v>-9.7793712122273641E-2</v>
      </c>
      <c r="G29" s="14">
        <v>0.33791515509199099</v>
      </c>
      <c r="H29" s="11">
        <v>4.3668581470471361E-2</v>
      </c>
      <c r="I29" s="11">
        <v>-5.1052836808494859E-2</v>
      </c>
      <c r="J29" s="11">
        <v>-0.22219044485405851</v>
      </c>
      <c r="K29" s="12">
        <v>-0.64962080221137464</v>
      </c>
      <c r="L29" s="12">
        <v>-0.33543923880505228</v>
      </c>
    </row>
    <row r="30" spans="1:12" x14ac:dyDescent="0.2">
      <c r="A30" t="s">
        <v>12</v>
      </c>
      <c r="B30">
        <v>0</v>
      </c>
    </row>
    <row r="31" spans="1:12" x14ac:dyDescent="0.2">
      <c r="A31" t="s">
        <v>13</v>
      </c>
      <c r="B31">
        <v>284</v>
      </c>
      <c r="C31" s="11">
        <f>AVERAGEIFS('01_Data'!V4:V1826,'01_Data'!BG4:BG1826,1)*252</f>
        <v>0.36120995918207077</v>
      </c>
      <c r="D31" s="11">
        <v>0.52139365217014644</v>
      </c>
      <c r="E31" s="12">
        <f>(C31-0.0319)/D31</f>
        <v>0.631595643352035</v>
      </c>
      <c r="F31" s="14">
        <v>0.32327409438257892</v>
      </c>
      <c r="G31" s="14">
        <v>1.228401235488042</v>
      </c>
      <c r="H31" s="11">
        <v>0.1243923743604249</v>
      </c>
      <c r="I31" s="11">
        <v>-9.9497051389644084E-2</v>
      </c>
      <c r="J31" s="11">
        <v>-0.4081941787594735</v>
      </c>
      <c r="K31" s="12">
        <v>0.9615600430546738</v>
      </c>
      <c r="L31" s="12">
        <v>0.88490498552403007</v>
      </c>
    </row>
    <row r="32" spans="1:12" x14ac:dyDescent="0.2">
      <c r="A32" t="s">
        <v>14</v>
      </c>
      <c r="B32">
        <v>284</v>
      </c>
      <c r="C32" s="11">
        <f>AVERAGEIFS('01_Data'!W4:W1826,'01_Data'!BG4:BG1826,1)*252</f>
        <v>0.21032240257397691</v>
      </c>
      <c r="D32" s="11">
        <v>0.50841708576738009</v>
      </c>
      <c r="E32" s="12">
        <f>(C32-0.0319)/D32</f>
        <v>0.35093707030847476</v>
      </c>
      <c r="F32" s="14">
        <v>2.5937600924918658E-3</v>
      </c>
      <c r="G32" s="14">
        <v>0.6870234242592721</v>
      </c>
      <c r="H32" s="11">
        <v>9.8265699435909029E-2</v>
      </c>
      <c r="I32" s="11">
        <v>-9.6232036579697797E-2</v>
      </c>
      <c r="J32" s="11">
        <v>-0.45250690232107321</v>
      </c>
      <c r="K32" s="12">
        <v>0.50635953724235927</v>
      </c>
      <c r="L32" s="12">
        <v>0.46479963403726848</v>
      </c>
    </row>
    <row r="33" spans="1:12" x14ac:dyDescent="0.2">
      <c r="A33" t="s">
        <v>15</v>
      </c>
      <c r="B33">
        <v>284</v>
      </c>
      <c r="C33" s="11">
        <f>AVERAGEIFS('01_Data'!X4:X1826,'01_Data'!BG4:BG1826,1)*252</f>
        <v>5.8671019419166762E-2</v>
      </c>
      <c r="D33" s="11">
        <v>0.25440166798866659</v>
      </c>
      <c r="E33" s="12">
        <f>(C33-0.0319)/D33</f>
        <v>0.10523130461691546</v>
      </c>
      <c r="F33" s="14">
        <v>0.2176934182971369</v>
      </c>
      <c r="G33" s="14">
        <v>1.21522883180075</v>
      </c>
      <c r="H33" s="11">
        <v>6.1065625898043319E-2</v>
      </c>
      <c r="I33" s="11">
        <v>-4.3828361126344792E-2</v>
      </c>
      <c r="J33" s="11">
        <v>-0.242777606810095</v>
      </c>
      <c r="K33" s="12">
        <v>0.15305228990768069</v>
      </c>
      <c r="L33" s="12">
        <v>0.24162907810048639</v>
      </c>
    </row>
    <row r="34" spans="1:12" x14ac:dyDescent="0.2">
      <c r="A34" t="s">
        <v>16</v>
      </c>
      <c r="B34">
        <v>284</v>
      </c>
      <c r="C34" s="11">
        <f>AVERAGEIFS('01_Data'!Y4:Y1826,'01_Data'!BG4:BG1826,1)*252</f>
        <v>1.9672606379622096E-2</v>
      </c>
      <c r="D34" s="11">
        <v>1.8527270523985911E-3</v>
      </c>
      <c r="E34" s="12">
        <f>(C34-0.0319)/D34</f>
        <v>-6.5996734945646649</v>
      </c>
      <c r="F34" s="14">
        <v>0.23452805921156819</v>
      </c>
      <c r="G34" s="14">
        <v>-0.31158463649620849</v>
      </c>
      <c r="H34" s="11">
        <v>4.3684263446478242E-4</v>
      </c>
      <c r="I34" s="11">
        <v>-2.1804265081411619E-4</v>
      </c>
      <c r="J34" s="11">
        <v>-2.180188812428926E-4</v>
      </c>
      <c r="K34" s="12">
        <v>-6.9715291881788</v>
      </c>
      <c r="L34" s="12">
        <v>90.234411968128185</v>
      </c>
    </row>
    <row r="36" spans="1:12" ht="16" x14ac:dyDescent="0.2">
      <c r="A36" s="9" t="s">
        <v>180</v>
      </c>
    </row>
    <row r="37" spans="1:12" x14ac:dyDescent="0.2">
      <c r="A37" s="5" t="s">
        <v>156</v>
      </c>
      <c r="B37" s="5" t="s">
        <v>164</v>
      </c>
      <c r="C37" s="5" t="s">
        <v>165</v>
      </c>
      <c r="D37" s="5" t="s">
        <v>166</v>
      </c>
      <c r="E37" s="5" t="s">
        <v>179</v>
      </c>
      <c r="F37" s="5" t="s">
        <v>167</v>
      </c>
      <c r="G37" s="5" t="s">
        <v>168</v>
      </c>
      <c r="H37" s="5" t="s">
        <v>169</v>
      </c>
      <c r="I37" s="5" t="s">
        <v>170</v>
      </c>
      <c r="J37" s="5" t="s">
        <v>171</v>
      </c>
      <c r="K37" s="5" t="s">
        <v>173</v>
      </c>
      <c r="L37" s="5" t="s">
        <v>174</v>
      </c>
    </row>
    <row r="38" spans="1:12" x14ac:dyDescent="0.2">
      <c r="A38" t="s">
        <v>7</v>
      </c>
      <c r="B38">
        <v>92</v>
      </c>
      <c r="C38" s="11">
        <f>AVERAGEIFS('01_Data'!P4:P1826,'01_Data'!BG4:BG1826,2)*252</f>
        <v>-0.76796729547081977</v>
      </c>
      <c r="D38" s="11">
        <v>0.72325265460916688</v>
      </c>
      <c r="E38" s="12">
        <f>(C38-0.0319)/D38</f>
        <v>-1.1059306735667001</v>
      </c>
      <c r="F38" s="14">
        <v>-0.2461980033357099</v>
      </c>
      <c r="G38" s="14">
        <v>0.62456999058996843</v>
      </c>
      <c r="H38" s="11">
        <v>0.1194423013870195</v>
      </c>
      <c r="I38" s="11">
        <v>-0.1303910689619901</v>
      </c>
      <c r="J38" s="11">
        <v>-0.47460751137860419</v>
      </c>
      <c r="K38" s="12">
        <v>-1.444263507352334</v>
      </c>
      <c r="L38" s="12">
        <v>-1.6181195875817731</v>
      </c>
    </row>
    <row r="39" spans="1:12" x14ac:dyDescent="0.2">
      <c r="A39" t="s">
        <v>8</v>
      </c>
      <c r="B39">
        <v>92</v>
      </c>
      <c r="C39" s="11">
        <f>AVERAGEIFS('01_Data'!Q4:Q1826,'01_Data'!BG4:BG1826,2)*252</f>
        <v>-0.55164098058369615</v>
      </c>
      <c r="D39" s="11">
        <v>0.91647368146306674</v>
      </c>
      <c r="E39" s="12">
        <f>(C39-0.0319)/D39</f>
        <v>-0.63672420974721955</v>
      </c>
      <c r="F39" s="14">
        <v>-0.84117427252625254</v>
      </c>
      <c r="G39" s="14">
        <v>5.4692733566411409</v>
      </c>
      <c r="H39" s="11">
        <v>0.20490345856522729</v>
      </c>
      <c r="I39" s="11">
        <v>-0.25006221307966009</v>
      </c>
      <c r="J39" s="11">
        <v>-0.50623783563144498</v>
      </c>
      <c r="K39" s="12">
        <v>-0.81943348912788749</v>
      </c>
      <c r="L39" s="12">
        <v>-1.089693368100261</v>
      </c>
    </row>
    <row r="40" spans="1:12" x14ac:dyDescent="0.2">
      <c r="A40" t="s">
        <v>9</v>
      </c>
      <c r="B40">
        <v>92</v>
      </c>
      <c r="C40" s="11">
        <f>AVERAGEIFS('01_Data'!R4:R1826,'01_Data'!BG4:BG1826,2)*252</f>
        <v>-0.91442630587771823</v>
      </c>
      <c r="D40" s="11">
        <v>1.0496463433809291</v>
      </c>
      <c r="E40" s="12">
        <f>(C40-0.0319)/D40</f>
        <v>-0.90156681042643827</v>
      </c>
      <c r="F40" s="14">
        <v>-0.56963894156868078</v>
      </c>
      <c r="G40" s="14">
        <v>4.5852004165733788</v>
      </c>
      <c r="H40" s="11">
        <v>0.22485294399749281</v>
      </c>
      <c r="I40" s="11">
        <v>-0.28555162762607539</v>
      </c>
      <c r="J40" s="11">
        <v>-0.61497958949364528</v>
      </c>
      <c r="K40" s="12">
        <v>-1.1764941475408759</v>
      </c>
      <c r="L40" s="12">
        <v>-1.486923701159655</v>
      </c>
    </row>
    <row r="41" spans="1:12" x14ac:dyDescent="0.2">
      <c r="A41" t="s">
        <v>10</v>
      </c>
      <c r="B41">
        <v>92</v>
      </c>
      <c r="C41" s="11">
        <f>AVERAGEIFS('01_Data'!S4:S1826,'01_Data'!BG4:BG1826,2)*252</f>
        <v>-2.2253004953626037</v>
      </c>
      <c r="D41" s="11">
        <v>1.7669187675453819</v>
      </c>
      <c r="E41" s="12">
        <f>(C41-0.0319)/D41</f>
        <v>-1.2774783633649016</v>
      </c>
      <c r="F41" s="14">
        <v>-2.8405566244026872</v>
      </c>
      <c r="G41" s="14">
        <v>19.386792639738829</v>
      </c>
      <c r="H41" s="11">
        <v>0.29041156968639131</v>
      </c>
      <c r="I41" s="11">
        <v>-0.73425689165634089</v>
      </c>
      <c r="J41" s="11">
        <v>-0.76766026867968429</v>
      </c>
      <c r="K41" s="12">
        <v>-1.5049343925486121</v>
      </c>
      <c r="L41" s="12">
        <v>-2.8988070923074609</v>
      </c>
    </row>
    <row r="42" spans="1:12" x14ac:dyDescent="0.2">
      <c r="A42" t="s">
        <v>11</v>
      </c>
      <c r="B42">
        <v>92</v>
      </c>
      <c r="C42" s="11">
        <f>AVERAGEIFS('01_Data'!T4:T1826,'01_Data'!BG4:BG1826,2)*252</f>
        <v>-0.37206174180306811</v>
      </c>
      <c r="D42" s="11">
        <v>0.79854116085087679</v>
      </c>
      <c r="E42" s="12">
        <f>(C42-0.0319)/D42</f>
        <v>-0.50587466446016516</v>
      </c>
      <c r="F42" s="14">
        <v>-1.026163712416045</v>
      </c>
      <c r="G42" s="14">
        <v>3.1223217266266392</v>
      </c>
      <c r="H42" s="11">
        <v>0.11607221605756669</v>
      </c>
      <c r="I42" s="11">
        <v>-0.19969496691289579</v>
      </c>
      <c r="J42" s="11">
        <v>-0.45653373771204969</v>
      </c>
      <c r="K42" s="12">
        <v>-0.64496775751452473</v>
      </c>
      <c r="L42" s="12">
        <v>-0.8149653155720098</v>
      </c>
    </row>
    <row r="43" spans="1:12" x14ac:dyDescent="0.2">
      <c r="A43" t="s">
        <v>12</v>
      </c>
      <c r="B43">
        <v>0</v>
      </c>
    </row>
    <row r="44" spans="1:12" x14ac:dyDescent="0.2">
      <c r="A44" t="s">
        <v>13</v>
      </c>
      <c r="B44">
        <v>92</v>
      </c>
      <c r="C44" s="11">
        <f>AVERAGEIFS('01_Data'!V4:V1826,'01_Data'!BG4:BG1826,2)*252</f>
        <v>-0.16544879689340619</v>
      </c>
      <c r="D44" s="11">
        <v>1.0644920270964799</v>
      </c>
      <c r="E44" s="12">
        <f>(C44-0.0319)/D44</f>
        <v>-0.18539246125844352</v>
      </c>
      <c r="F44" s="14">
        <v>4.7461439312531738E-2</v>
      </c>
      <c r="G44" s="14">
        <v>1.764093274219217</v>
      </c>
      <c r="H44" s="11">
        <v>0.2440866475646418</v>
      </c>
      <c r="I44" s="11">
        <v>-0.18510625344586701</v>
      </c>
      <c r="J44" s="11">
        <v>-0.33972612275990588</v>
      </c>
      <c r="K44" s="12">
        <v>-0.25893334357792058</v>
      </c>
      <c r="L44" s="12">
        <v>-0.48703744461316167</v>
      </c>
    </row>
    <row r="45" spans="1:12" x14ac:dyDescent="0.2">
      <c r="A45" t="s">
        <v>14</v>
      </c>
      <c r="B45">
        <v>92</v>
      </c>
      <c r="C45" s="11">
        <f>AVERAGEIFS('01_Data'!W4:W1826,'01_Data'!BG4:BG1826,2)*252</f>
        <v>-1.6125043163942041</v>
      </c>
      <c r="D45" s="11">
        <v>1.251781238540131</v>
      </c>
      <c r="E45" s="12">
        <f>(C45-0.0319)/D45</f>
        <v>-1.3136515117545324</v>
      </c>
      <c r="F45" s="14">
        <v>3.8457105681522497E-2</v>
      </c>
      <c r="G45" s="14">
        <v>1.3803196287142701</v>
      </c>
      <c r="H45" s="11">
        <v>0.2483686218584677</v>
      </c>
      <c r="I45" s="11">
        <v>-0.2522205316204077</v>
      </c>
      <c r="J45" s="11">
        <v>-0.5164726871236005</v>
      </c>
      <c r="K45" s="12">
        <v>-1.7660235110018589</v>
      </c>
      <c r="L45" s="12">
        <v>-3.1221731897894851</v>
      </c>
    </row>
    <row r="46" spans="1:12" x14ac:dyDescent="0.2">
      <c r="A46" t="s">
        <v>15</v>
      </c>
      <c r="B46">
        <v>92</v>
      </c>
      <c r="C46" s="11">
        <f>AVERAGEIFS('01_Data'!X4:X1826,'01_Data'!BG4:BG1826,2)*252</f>
        <v>-1.4772390601321166</v>
      </c>
      <c r="D46" s="11">
        <v>0.99275901878852435</v>
      </c>
      <c r="E46" s="12">
        <f>(C46-0.0319)/D46</f>
        <v>-1.5201464117382051</v>
      </c>
      <c r="F46" s="14">
        <v>-1.4658106892926099</v>
      </c>
      <c r="G46" s="14">
        <v>7.3788718911778641</v>
      </c>
      <c r="H46" s="11">
        <v>0.178293011472307</v>
      </c>
      <c r="I46" s="11">
        <v>-0.32594999896053878</v>
      </c>
      <c r="J46" s="11">
        <v>-0.63875586869125145</v>
      </c>
      <c r="K46" s="12">
        <v>-1.8214936739662571</v>
      </c>
      <c r="L46" s="12">
        <v>-2.3126736209343139</v>
      </c>
    </row>
    <row r="47" spans="1:12" x14ac:dyDescent="0.2">
      <c r="A47" t="s">
        <v>16</v>
      </c>
      <c r="B47">
        <v>92</v>
      </c>
      <c r="C47" s="11">
        <f>AVERAGEIFS('01_Data'!Y4:Y1826,'01_Data'!BG4:BG1826,2)*252</f>
        <v>5.7769327928509162E-3</v>
      </c>
      <c r="D47" s="11">
        <v>2.3651025851407319E-3</v>
      </c>
      <c r="E47" s="12">
        <f>(C47-0.0319)/D47</f>
        <v>-11.045215277879656</v>
      </c>
      <c r="F47" s="14">
        <v>0.28610585104498532</v>
      </c>
      <c r="G47" s="14">
        <v>0.2870051279555752</v>
      </c>
      <c r="H47" s="11">
        <v>4.3741234781333258E-4</v>
      </c>
      <c r="I47" s="11">
        <v>-3.2777416682974329E-4</v>
      </c>
      <c r="J47" s="11">
        <v>-8.5095073139334265E-4</v>
      </c>
      <c r="K47" s="12">
        <v>-9.7032403576905306</v>
      </c>
      <c r="L47" s="12">
        <v>6.7873140178651887</v>
      </c>
    </row>
    <row r="49" spans="1:12" ht="16" x14ac:dyDescent="0.2">
      <c r="A49" s="9" t="s">
        <v>181</v>
      </c>
    </row>
    <row r="50" spans="1:12" x14ac:dyDescent="0.2">
      <c r="A50" s="5" t="s">
        <v>156</v>
      </c>
      <c r="B50" s="5" t="s">
        <v>164</v>
      </c>
      <c r="C50" s="5" t="s">
        <v>165</v>
      </c>
      <c r="D50" s="5" t="s">
        <v>166</v>
      </c>
      <c r="E50" s="5" t="s">
        <v>179</v>
      </c>
      <c r="F50" s="5" t="s">
        <v>167</v>
      </c>
      <c r="G50" s="5" t="s">
        <v>168</v>
      </c>
      <c r="H50" s="5" t="s">
        <v>169</v>
      </c>
      <c r="I50" s="5" t="s">
        <v>170</v>
      </c>
      <c r="J50" s="5" t="s">
        <v>171</v>
      </c>
      <c r="K50" s="5" t="s">
        <v>173</v>
      </c>
      <c r="L50" s="5" t="s">
        <v>174</v>
      </c>
    </row>
    <row r="51" spans="1:12" x14ac:dyDescent="0.2">
      <c r="A51" t="s">
        <v>7</v>
      </c>
      <c r="B51">
        <v>416</v>
      </c>
      <c r="C51" s="11">
        <f>AVERAGEIFS('01_Data'!P4:P1826,'01_Data'!BG4:BG1826,3)*252</f>
        <v>0.39645621978581902</v>
      </c>
      <c r="D51" s="11">
        <v>0.33320670065321212</v>
      </c>
      <c r="E51" s="12">
        <f>(C51-0.0319)/D51</f>
        <v>1.0940842998389586</v>
      </c>
      <c r="F51" s="14">
        <v>0.64058063262144072</v>
      </c>
      <c r="G51" s="14">
        <v>2.1096191927334931</v>
      </c>
      <c r="H51" s="11">
        <v>0.1192055326455891</v>
      </c>
      <c r="I51" s="11">
        <v>-5.2616812071795353E-2</v>
      </c>
      <c r="J51" s="11">
        <v>-0.28412696819313898</v>
      </c>
      <c r="K51" s="12">
        <v>1.770783746105973</v>
      </c>
      <c r="L51" s="12">
        <v>1.395350709080174</v>
      </c>
    </row>
    <row r="52" spans="1:12" x14ac:dyDescent="0.2">
      <c r="A52" t="s">
        <v>8</v>
      </c>
      <c r="B52">
        <v>416</v>
      </c>
      <c r="C52" s="11">
        <f>AVERAGEIFS('01_Data'!Q4:Q1826,'01_Data'!BG4:BG1826,3)*252</f>
        <v>0.30807859634409179</v>
      </c>
      <c r="D52" s="11">
        <v>0.29381286163167591</v>
      </c>
      <c r="E52" s="12">
        <f>(C52-0.0319)/D52</f>
        <v>0.93998130241932554</v>
      </c>
      <c r="F52" s="14">
        <v>0.62155111715507039</v>
      </c>
      <c r="G52" s="14">
        <v>3.197522853642353</v>
      </c>
      <c r="H52" s="11">
        <v>0.1097080842778919</v>
      </c>
      <c r="I52" s="11">
        <v>-4.8558694056195548E-2</v>
      </c>
      <c r="J52" s="11">
        <v>-0.25764104879955918</v>
      </c>
      <c r="K52" s="12">
        <v>1.4693827230650069</v>
      </c>
      <c r="L52" s="12">
        <v>1.1957692045184121</v>
      </c>
    </row>
    <row r="53" spans="1:12" x14ac:dyDescent="0.2">
      <c r="A53" t="s">
        <v>9</v>
      </c>
      <c r="B53">
        <v>416</v>
      </c>
      <c r="C53" s="11">
        <f>AVERAGEIFS('01_Data'!R4:R1826,'01_Data'!BG4:BG1826,3)*252</f>
        <v>0.48610525400721222</v>
      </c>
      <c r="D53" s="11">
        <v>0.40552002129013098</v>
      </c>
      <c r="E53" s="12">
        <f>(C53-0.0319)/D53</f>
        <v>1.1200562984835938</v>
      </c>
      <c r="F53" s="14">
        <v>0.31458849711901721</v>
      </c>
      <c r="G53" s="14">
        <v>1.6764234494313379</v>
      </c>
      <c r="H53" s="11">
        <v>0.13413100543750819</v>
      </c>
      <c r="I53" s="11">
        <v>-7.8252206908198035E-2</v>
      </c>
      <c r="J53" s="11">
        <v>-0.3045626451497816</v>
      </c>
      <c r="K53" s="12">
        <v>1.735927943169145</v>
      </c>
      <c r="L53" s="12">
        <v>1.5960792143218869</v>
      </c>
    </row>
    <row r="54" spans="1:12" x14ac:dyDescent="0.2">
      <c r="A54" t="s">
        <v>10</v>
      </c>
      <c r="B54">
        <v>416</v>
      </c>
      <c r="C54" s="11">
        <f>AVERAGEIFS('01_Data'!S4:S1826,'01_Data'!BG4:BG1826,3)*252</f>
        <v>0.45528911549830303</v>
      </c>
      <c r="D54" s="11">
        <v>0.62377929714126878</v>
      </c>
      <c r="E54" s="12">
        <f>(C54-0.0319)/D54</f>
        <v>0.67874826471263461</v>
      </c>
      <c r="F54" s="14">
        <v>0.63387196915739052</v>
      </c>
      <c r="G54" s="14">
        <v>1.9101751913388509</v>
      </c>
      <c r="H54" s="11">
        <v>0.2003071990530163</v>
      </c>
      <c r="I54" s="11">
        <v>-0.1021909608908618</v>
      </c>
      <c r="J54" s="11">
        <v>-0.51107277410727414</v>
      </c>
      <c r="K54" s="12">
        <v>1.072162106658753</v>
      </c>
      <c r="L54" s="12">
        <v>0.89084867239626575</v>
      </c>
    </row>
    <row r="55" spans="1:12" x14ac:dyDescent="0.2">
      <c r="A55" t="s">
        <v>11</v>
      </c>
      <c r="B55">
        <v>416</v>
      </c>
      <c r="C55" s="11">
        <f>AVERAGEIFS('01_Data'!T4:T1826,'01_Data'!BG4:BG1826,3)*252</f>
        <v>0.54920252230968025</v>
      </c>
      <c r="D55" s="11">
        <v>0.30367313511892252</v>
      </c>
      <c r="E55" s="12">
        <f>(C55-0.0319)/D55</f>
        <v>1.7034846434706763</v>
      </c>
      <c r="F55" s="14">
        <v>6.6773067164069305E-2</v>
      </c>
      <c r="G55" s="14">
        <v>0.36066682546384993</v>
      </c>
      <c r="H55" s="11">
        <v>5.9051672939280417E-2</v>
      </c>
      <c r="I55" s="11">
        <v>-6.8025163796079757E-2</v>
      </c>
      <c r="J55" s="11">
        <v>-0.15550290179714679</v>
      </c>
      <c r="K55" s="12">
        <v>2.6697846111616359</v>
      </c>
      <c r="L55" s="12">
        <v>3.5317811259227652</v>
      </c>
    </row>
    <row r="56" spans="1:12" x14ac:dyDescent="0.2">
      <c r="A56" t="s">
        <v>12</v>
      </c>
      <c r="B56">
        <v>0</v>
      </c>
    </row>
    <row r="57" spans="1:12" x14ac:dyDescent="0.2">
      <c r="A57" t="s">
        <v>13</v>
      </c>
      <c r="B57">
        <v>416</v>
      </c>
      <c r="C57" s="11">
        <f>AVERAGEIFS('01_Data'!V4:V1826,'01_Data'!BG4:BG1826,3)*252</f>
        <v>0.15998361177188766</v>
      </c>
      <c r="D57" s="11">
        <v>0.46299202248387578</v>
      </c>
      <c r="E57" s="12">
        <f>(C57-0.0319)/D57</f>
        <v>0.2766432369282309</v>
      </c>
      <c r="F57" s="14">
        <v>-9.4437481179103236E-2</v>
      </c>
      <c r="G57" s="14">
        <v>0.5566669135833715</v>
      </c>
      <c r="H57" s="11">
        <v>9.9660613705262815E-2</v>
      </c>
      <c r="I57" s="11">
        <v>-0.1041252185315124</v>
      </c>
      <c r="J57" s="11">
        <v>-0.3357513038755256</v>
      </c>
      <c r="K57" s="12">
        <v>0.39564008649938959</v>
      </c>
      <c r="L57" s="12">
        <v>0.47648208435286088</v>
      </c>
    </row>
    <row r="58" spans="1:12" x14ac:dyDescent="0.2">
      <c r="A58" t="s">
        <v>14</v>
      </c>
      <c r="B58">
        <v>416</v>
      </c>
      <c r="C58" s="11">
        <f>AVERAGEIFS('01_Data'!W4:W1826,'01_Data'!BG4:BG1826,3)*252</f>
        <v>0.15528664232908632</v>
      </c>
      <c r="D58" s="11">
        <v>0.61789663543751028</v>
      </c>
      <c r="E58" s="12">
        <f>(C58-0.0319)/D58</f>
        <v>0.19968816020776792</v>
      </c>
      <c r="F58" s="14">
        <v>0.24757699883797599</v>
      </c>
      <c r="G58" s="14">
        <v>0.3949334204422712</v>
      </c>
      <c r="H58" s="11">
        <v>0.13474171199196219</v>
      </c>
      <c r="I58" s="11">
        <v>-9.9158793571511666E-2</v>
      </c>
      <c r="J58" s="11">
        <v>-0.51067377227529598</v>
      </c>
      <c r="K58" s="12">
        <v>0.29511439221891128</v>
      </c>
      <c r="L58" s="12">
        <v>0.30408412755217112</v>
      </c>
    </row>
    <row r="59" spans="1:12" x14ac:dyDescent="0.2">
      <c r="A59" t="s">
        <v>15</v>
      </c>
      <c r="B59">
        <v>416</v>
      </c>
      <c r="C59" s="11">
        <f>AVERAGEIFS('01_Data'!X4:X1826,'01_Data'!BG4:BG1826,3)*252</f>
        <v>0.2898243738389179</v>
      </c>
      <c r="D59" s="11">
        <v>0.39802776194711842</v>
      </c>
      <c r="E59" s="12">
        <f>(C59-0.0319)/D59</f>
        <v>0.648005989776124</v>
      </c>
      <c r="F59" s="14">
        <v>-3.2211681636103558E-2</v>
      </c>
      <c r="G59" s="14">
        <v>2.5371666833844508</v>
      </c>
      <c r="H59" s="11">
        <v>9.1567115684848988E-2</v>
      </c>
      <c r="I59" s="11">
        <v>-0.13190940637357551</v>
      </c>
      <c r="J59" s="11">
        <v>-0.25816253119345428</v>
      </c>
      <c r="K59" s="12">
        <v>0.96140175643922632</v>
      </c>
      <c r="L59" s="12">
        <v>1.1226687462581071</v>
      </c>
    </row>
    <row r="60" spans="1:12" x14ac:dyDescent="0.2">
      <c r="A60" t="s">
        <v>16</v>
      </c>
      <c r="B60">
        <v>416</v>
      </c>
      <c r="C60" s="11">
        <f>AVERAGEIFS('01_Data'!Y4:Y1826,'01_Data'!BG4:BG1826,3)*252</f>
        <v>-7.7527526326240295E-4</v>
      </c>
      <c r="D60" s="11">
        <v>1.433052976624789E-3</v>
      </c>
      <c r="E60" s="12">
        <f>(C60-0.0319)/D60</f>
        <v>-22.80116352726969</v>
      </c>
      <c r="F60" s="14">
        <v>-0.1261269221788246</v>
      </c>
      <c r="G60" s="14">
        <v>-0.1106037329012715</v>
      </c>
      <c r="H60" s="11">
        <v>2.1897695625081189E-4</v>
      </c>
      <c r="I60" s="11">
        <v>-2.188094283605358E-4</v>
      </c>
      <c r="J60" s="11">
        <v>-1.4968812114672489E-3</v>
      </c>
      <c r="K60" s="12">
        <v>-13.075798274164271</v>
      </c>
      <c r="L60" s="12">
        <v>-0.51754323175064909</v>
      </c>
    </row>
    <row r="62" spans="1:12" ht="16" x14ac:dyDescent="0.2">
      <c r="A62" s="9" t="s">
        <v>182</v>
      </c>
    </row>
    <row r="63" spans="1:12" x14ac:dyDescent="0.2">
      <c r="A63" s="5" t="s">
        <v>156</v>
      </c>
      <c r="B63" s="5" t="s">
        <v>164</v>
      </c>
      <c r="C63" s="5" t="s">
        <v>165</v>
      </c>
      <c r="D63" s="5" t="s">
        <v>166</v>
      </c>
      <c r="E63" s="5" t="s">
        <v>179</v>
      </c>
      <c r="F63" s="5" t="s">
        <v>167</v>
      </c>
      <c r="G63" s="5" t="s">
        <v>168</v>
      </c>
      <c r="H63" s="5" t="s">
        <v>169</v>
      </c>
      <c r="I63" s="5" t="s">
        <v>170</v>
      </c>
      <c r="J63" s="5" t="s">
        <v>171</v>
      </c>
      <c r="K63" s="5" t="s">
        <v>173</v>
      </c>
      <c r="L63" s="5" t="s">
        <v>174</v>
      </c>
    </row>
    <row r="64" spans="1:12" x14ac:dyDescent="0.2">
      <c r="A64" t="s">
        <v>7</v>
      </c>
      <c r="B64">
        <v>215</v>
      </c>
      <c r="C64" s="11">
        <f>AVERAGEIFS('01_Data'!P4:P1826,'01_Data'!BG4:BG1826,4)*252</f>
        <v>0.45743159443372367</v>
      </c>
      <c r="D64" s="11">
        <v>0.35869267099542418</v>
      </c>
      <c r="E64" s="12">
        <f>(C64-0.0319)/D64</f>
        <v>1.1863403655636782</v>
      </c>
      <c r="F64" s="14">
        <v>-0.51786630724339378</v>
      </c>
      <c r="G64" s="14">
        <v>0.66217278632222021</v>
      </c>
      <c r="H64" s="11">
        <v>6.0378767152104211E-2</v>
      </c>
      <c r="I64" s="11">
        <v>-8.2135063416735876E-2</v>
      </c>
      <c r="J64" s="11">
        <v>-0.20508647973460861</v>
      </c>
      <c r="K64" s="12">
        <v>1.6602389954968479</v>
      </c>
      <c r="L64" s="12">
        <v>2.2304310860897489</v>
      </c>
    </row>
    <row r="65" spans="1:12" x14ac:dyDescent="0.2">
      <c r="A65" t="s">
        <v>8</v>
      </c>
      <c r="B65">
        <v>215</v>
      </c>
      <c r="C65" s="11">
        <f>AVERAGEIFS('01_Data'!Q4:Q1826,'01_Data'!BG4:BG1826,4)*252</f>
        <v>0.35833539924186575</v>
      </c>
      <c r="D65" s="11">
        <v>0.34210786086043971</v>
      </c>
      <c r="E65" s="12">
        <f>(C65-0.0319)/D65</f>
        <v>0.95418853697440353</v>
      </c>
      <c r="F65" s="14">
        <v>-0.19990115491905541</v>
      </c>
      <c r="G65" s="14">
        <v>1.3796184426677069</v>
      </c>
      <c r="H65" s="11">
        <v>8.5292233474102475E-2</v>
      </c>
      <c r="I65" s="11">
        <v>-6.9373699990752866E-2</v>
      </c>
      <c r="J65" s="11">
        <v>-0.24948942115165251</v>
      </c>
      <c r="K65" s="12">
        <v>1.362067752191418</v>
      </c>
      <c r="L65" s="12">
        <v>1.436274729087081</v>
      </c>
    </row>
    <row r="66" spans="1:12" x14ac:dyDescent="0.2">
      <c r="A66" t="s">
        <v>9</v>
      </c>
      <c r="B66">
        <v>215</v>
      </c>
      <c r="C66" s="11">
        <f>AVERAGEIFS('01_Data'!R4:R1826,'01_Data'!BG4:BG1826,4)*252</f>
        <v>0.39233380596808098</v>
      </c>
      <c r="D66" s="11">
        <v>0.44435649689647932</v>
      </c>
      <c r="E66" s="12">
        <f>(C66-0.0319)/D66</f>
        <v>0.81113657274161655</v>
      </c>
      <c r="F66" s="14">
        <v>-0.56109064839614353</v>
      </c>
      <c r="G66" s="14">
        <v>1.169703611761002</v>
      </c>
      <c r="H66" s="11">
        <v>7.1906898125773569E-2</v>
      </c>
      <c r="I66" s="11">
        <v>-0.10248577303134709</v>
      </c>
      <c r="J66" s="11">
        <v>-0.32977539817693091</v>
      </c>
      <c r="K66" s="12">
        <v>1.130831208212097</v>
      </c>
      <c r="L66" s="12">
        <v>1.1896996331377461</v>
      </c>
    </row>
    <row r="67" spans="1:12" x14ac:dyDescent="0.2">
      <c r="A67" t="s">
        <v>10</v>
      </c>
      <c r="B67">
        <v>215</v>
      </c>
      <c r="C67" s="11">
        <f>AVERAGEIFS('01_Data'!S4:S1826,'01_Data'!BG4:BG1826,4)*252</f>
        <v>0.58102941849372514</v>
      </c>
      <c r="D67" s="11">
        <v>0.55011466277730847</v>
      </c>
      <c r="E67" s="12">
        <f>(C67-0.0319)/D67</f>
        <v>0.99820902013662161</v>
      </c>
      <c r="F67" s="14">
        <v>0.52689608975297619</v>
      </c>
      <c r="G67" s="14">
        <v>2.6115021766397679</v>
      </c>
      <c r="H67" s="11">
        <v>0.16204777832385731</v>
      </c>
      <c r="I67" s="11">
        <v>-0.1157832288905262</v>
      </c>
      <c r="J67" s="11">
        <v>-0.22938240701281851</v>
      </c>
      <c r="K67" s="12">
        <v>1.580744745077536</v>
      </c>
      <c r="L67" s="12">
        <v>2.5330204722206759</v>
      </c>
    </row>
    <row r="68" spans="1:12" x14ac:dyDescent="0.2">
      <c r="A68" t="s">
        <v>11</v>
      </c>
      <c r="B68">
        <v>215</v>
      </c>
      <c r="C68" s="11">
        <f>AVERAGEIFS('01_Data'!T4:T1826,'01_Data'!BG4:BG1826,4)*252</f>
        <v>0.27979482532167133</v>
      </c>
      <c r="D68" s="11">
        <v>0.41235490185217982</v>
      </c>
      <c r="E68" s="12">
        <f>(C68-0.0319)/D68</f>
        <v>0.60116861521034182</v>
      </c>
      <c r="F68" s="14">
        <v>-0.25347777314964992</v>
      </c>
      <c r="G68" s="14">
        <v>0.52042578485915225</v>
      </c>
      <c r="H68" s="11">
        <v>7.357928482839142E-2</v>
      </c>
      <c r="I68" s="11">
        <v>-8.9650635672377771E-2</v>
      </c>
      <c r="J68" s="11">
        <v>-0.17840030155712031</v>
      </c>
      <c r="K68" s="12">
        <v>0.85145103101916664</v>
      </c>
      <c r="L68" s="12">
        <v>1.568355241992047</v>
      </c>
    </row>
    <row r="69" spans="1:12" x14ac:dyDescent="0.2">
      <c r="A69" t="s">
        <v>12</v>
      </c>
      <c r="B69">
        <v>0</v>
      </c>
    </row>
    <row r="70" spans="1:12" x14ac:dyDescent="0.2">
      <c r="A70" t="s">
        <v>13</v>
      </c>
      <c r="B70">
        <v>215</v>
      </c>
      <c r="C70" s="11">
        <f>AVERAGEIFS('01_Data'!V4:V1826,'01_Data'!BG4:BG1826,4)*252</f>
        <v>0.42972461167075199</v>
      </c>
      <c r="D70" s="11">
        <v>0.62389081515677447</v>
      </c>
      <c r="E70" s="12">
        <f>(C70-0.0319)/D70</f>
        <v>0.63765101521936107</v>
      </c>
      <c r="F70" s="14">
        <v>-0.35724390370094949</v>
      </c>
      <c r="G70" s="14">
        <v>1.778350213921833</v>
      </c>
      <c r="H70" s="11">
        <v>0.1166371202899852</v>
      </c>
      <c r="I70" s="11">
        <v>-0.16617963826356011</v>
      </c>
      <c r="J70" s="11">
        <v>-0.29221348102519212</v>
      </c>
      <c r="K70" s="12">
        <v>0.91000256400154911</v>
      </c>
      <c r="L70" s="12">
        <v>1.470591986089933</v>
      </c>
    </row>
    <row r="71" spans="1:12" x14ac:dyDescent="0.2">
      <c r="A71" t="s">
        <v>14</v>
      </c>
      <c r="B71">
        <v>215</v>
      </c>
      <c r="C71" s="11">
        <f>AVERAGEIFS('01_Data'!W4:W1826,'01_Data'!BG4:BG1826,4)*252</f>
        <v>1.4469276704321883</v>
      </c>
      <c r="D71" s="11">
        <v>0.54206922847716199</v>
      </c>
      <c r="E71" s="12">
        <f>(C71-0.0319)/D71</f>
        <v>2.6104187363806521</v>
      </c>
      <c r="F71" s="14">
        <v>-0.38717852372621581</v>
      </c>
      <c r="G71" s="14">
        <v>1.4232184247401529</v>
      </c>
      <c r="H71" s="11">
        <v>9.5341287785877998E-2</v>
      </c>
      <c r="I71" s="11">
        <v>-0.11501007779337739</v>
      </c>
      <c r="J71" s="11">
        <v>-0.22080338875576111</v>
      </c>
      <c r="K71" s="12">
        <v>4.029034614117343</v>
      </c>
      <c r="L71" s="12">
        <v>6.5530142749137266</v>
      </c>
    </row>
    <row r="72" spans="1:12" x14ac:dyDescent="0.2">
      <c r="A72" t="s">
        <v>15</v>
      </c>
      <c r="B72">
        <v>215</v>
      </c>
      <c r="C72" s="11">
        <f>AVERAGEIFS('01_Data'!X4:X1826,'01_Data'!BG4:BG1826,4)*252</f>
        <v>0.29683197566725467</v>
      </c>
      <c r="D72" s="11">
        <v>0.33768121751998731</v>
      </c>
      <c r="E72" s="12">
        <f>(C72-0.0319)/D72</f>
        <v>0.78456236806115343</v>
      </c>
      <c r="F72" s="14">
        <v>-0.3886831141894691</v>
      </c>
      <c r="G72" s="14">
        <v>0.59526713711679591</v>
      </c>
      <c r="H72" s="11">
        <v>5.7423180860492189E-2</v>
      </c>
      <c r="I72" s="11">
        <v>-7.1393568553252115E-2</v>
      </c>
      <c r="J72" s="11">
        <v>-0.22502044347401909</v>
      </c>
      <c r="K72" s="12">
        <v>1.105765545276582</v>
      </c>
      <c r="L72" s="12">
        <v>1.3191142528206881</v>
      </c>
    </row>
    <row r="73" spans="1:12" x14ac:dyDescent="0.2">
      <c r="A73" t="s">
        <v>16</v>
      </c>
      <c r="B73">
        <v>215</v>
      </c>
      <c r="C73" s="11">
        <f>AVERAGEIFS('01_Data'!Y4:Y1826,'01_Data'!BG4:BG1826,4)*252</f>
        <v>1.660433655771246E-2</v>
      </c>
      <c r="D73" s="11">
        <v>2.5207002557915128E-3</v>
      </c>
      <c r="E73" s="12">
        <f>(C73-0.0319)/D73</f>
        <v>-6.0680215377233022</v>
      </c>
      <c r="F73" s="14">
        <v>0.76364452668677774</v>
      </c>
      <c r="G73" s="14">
        <v>1.184078783532954</v>
      </c>
      <c r="H73" s="11">
        <v>6.5685603822047609E-4</v>
      </c>
      <c r="I73" s="11">
        <v>-2.7368440648643051E-4</v>
      </c>
      <c r="J73" s="11">
        <v>-3.2813503350112311E-4</v>
      </c>
      <c r="K73" s="12">
        <v>-6.8607476228475246</v>
      </c>
      <c r="L73" s="12">
        <v>50.602010910867392</v>
      </c>
    </row>
    <row r="75" spans="1:12" ht="16" x14ac:dyDescent="0.2">
      <c r="A75" s="9" t="s">
        <v>183</v>
      </c>
    </row>
    <row r="76" spans="1:12" x14ac:dyDescent="0.2">
      <c r="A76" s="5" t="s">
        <v>156</v>
      </c>
      <c r="B76" s="5" t="s">
        <v>164</v>
      </c>
      <c r="C76" s="5" t="s">
        <v>165</v>
      </c>
      <c r="D76" s="5" t="s">
        <v>166</v>
      </c>
      <c r="E76" s="5" t="s">
        <v>179</v>
      </c>
      <c r="F76" s="5" t="s">
        <v>167</v>
      </c>
      <c r="G76" s="5" t="s">
        <v>168</v>
      </c>
      <c r="H76" s="5" t="s">
        <v>169</v>
      </c>
      <c r="I76" s="5" t="s">
        <v>170</v>
      </c>
      <c r="J76" s="5" t="s">
        <v>171</v>
      </c>
      <c r="K76" s="5" t="s">
        <v>173</v>
      </c>
      <c r="L76" s="5" t="s">
        <v>174</v>
      </c>
    </row>
    <row r="77" spans="1:12" x14ac:dyDescent="0.2">
      <c r="A77" t="s">
        <v>7</v>
      </c>
      <c r="B77">
        <v>604</v>
      </c>
      <c r="C77" s="11">
        <f>AVERAGEIFS('01_Data'!P4:P1826,'01_Data'!BG4:BG1826,5)*252</f>
        <v>4.1276329586960722E-3</v>
      </c>
      <c r="D77" s="11">
        <v>0.23474965929868211</v>
      </c>
      <c r="E77" s="12">
        <f t="shared" ref="E77:E86" si="1">(C77-0.0319)/D77</f>
        <v>-0.11830631458326397</v>
      </c>
      <c r="F77" s="14">
        <v>-0.31267775738581682</v>
      </c>
      <c r="G77" s="14">
        <v>1.973286639255293</v>
      </c>
      <c r="H77" s="11">
        <v>5.7325437340312202E-2</v>
      </c>
      <c r="I77" s="11">
        <v>-7.4676073030202891E-2</v>
      </c>
      <c r="J77" s="11">
        <v>-0.18918139819180729</v>
      </c>
      <c r="K77" s="12">
        <v>-0.16198430435482289</v>
      </c>
      <c r="L77" s="12">
        <v>2.1818835644001479E-2</v>
      </c>
    </row>
    <row r="78" spans="1:12" x14ac:dyDescent="0.2">
      <c r="A78" t="s">
        <v>8</v>
      </c>
      <c r="B78">
        <v>604</v>
      </c>
      <c r="C78" s="11">
        <f>AVERAGEIFS('01_Data'!Q4:Q1826,'01_Data'!BG4:BG1826,5)*252</f>
        <v>-7.0291126884425598E-2</v>
      </c>
      <c r="D78" s="11">
        <v>0.23309519830732961</v>
      </c>
      <c r="E78" s="12">
        <f t="shared" si="1"/>
        <v>-0.4384094036535639</v>
      </c>
      <c r="F78" s="14">
        <v>-0.93045169855151544</v>
      </c>
      <c r="G78" s="14">
        <v>4.9872832486188781</v>
      </c>
      <c r="H78" s="11">
        <v>6.4342211260381213E-2</v>
      </c>
      <c r="I78" s="11">
        <v>-8.5824222283537602E-2</v>
      </c>
      <c r="J78" s="11">
        <v>-0.2226066846893916</v>
      </c>
      <c r="K78" s="12">
        <v>-0.56255552836481304</v>
      </c>
      <c r="L78" s="12">
        <v>-0.31576422353806372</v>
      </c>
    </row>
    <row r="79" spans="1:12" x14ac:dyDescent="0.2">
      <c r="A79" t="s">
        <v>9</v>
      </c>
      <c r="B79">
        <v>604</v>
      </c>
      <c r="C79" s="11">
        <f>AVERAGEIFS('01_Data'!R4:R1826,'01_Data'!BG4:BG1826,5)*252</f>
        <v>-0.10164152319833791</v>
      </c>
      <c r="D79" s="11">
        <v>0.29281792075131668</v>
      </c>
      <c r="E79" s="12">
        <f t="shared" si="1"/>
        <v>-0.45605652432643135</v>
      </c>
      <c r="F79" s="14">
        <v>-0.44305672994925188</v>
      </c>
      <c r="G79" s="14">
        <v>6.4341335851739574</v>
      </c>
      <c r="H79" s="11">
        <v>0.1017125041864004</v>
      </c>
      <c r="I79" s="11">
        <v>-0.1078769743029068</v>
      </c>
      <c r="J79" s="11">
        <v>-0.36295864261507171</v>
      </c>
      <c r="K79" s="12">
        <v>-0.60952581405546202</v>
      </c>
      <c r="L79" s="12">
        <v>-0.28003712320856272</v>
      </c>
    </row>
    <row r="80" spans="1:12" x14ac:dyDescent="0.2">
      <c r="A80" t="s">
        <v>10</v>
      </c>
      <c r="B80">
        <v>604</v>
      </c>
      <c r="C80" s="11">
        <f>AVERAGEIFS('01_Data'!S4:S1826,'01_Data'!BG4:BG1826,5)*252</f>
        <v>-0.16763134864505164</v>
      </c>
      <c r="D80" s="11">
        <v>0.29235442975534481</v>
      </c>
      <c r="E80" s="12">
        <f t="shared" si="1"/>
        <v>-0.68249811987466147</v>
      </c>
      <c r="F80" s="14">
        <v>-0.45184530708727022</v>
      </c>
      <c r="G80" s="14">
        <v>6.3248590168023764</v>
      </c>
      <c r="H80" s="11">
        <v>0.10804314750662861</v>
      </c>
      <c r="I80" s="11">
        <v>-0.1166181837976534</v>
      </c>
      <c r="J80" s="11">
        <v>-0.46940055370366668</v>
      </c>
      <c r="K80" s="12">
        <v>-0.90878105423039235</v>
      </c>
      <c r="L80" s="12">
        <v>-0.35711770869685949</v>
      </c>
    </row>
    <row r="81" spans="1:12" x14ac:dyDescent="0.2">
      <c r="A81" t="s">
        <v>11</v>
      </c>
      <c r="B81">
        <v>604</v>
      </c>
      <c r="C81" s="11">
        <f>AVERAGEIFS('01_Data'!T4:T1826,'01_Data'!BG4:BG1826,5)*252</f>
        <v>0.2014098666339936</v>
      </c>
      <c r="D81" s="11">
        <v>0.26893821204227231</v>
      </c>
      <c r="E81" s="12">
        <f t="shared" si="1"/>
        <v>0.63029297825237884</v>
      </c>
      <c r="F81" s="14">
        <v>-0.5056861692598752</v>
      </c>
      <c r="G81" s="14">
        <v>5.235029707768394</v>
      </c>
      <c r="H81" s="11">
        <v>9.0219128186720718E-2</v>
      </c>
      <c r="I81" s="11">
        <v>-0.1094736725449242</v>
      </c>
      <c r="J81" s="11">
        <v>-0.2206016859507394</v>
      </c>
      <c r="K81" s="12">
        <v>0.87983644748251033</v>
      </c>
      <c r="L81" s="12">
        <v>0.91300202909677697</v>
      </c>
    </row>
    <row r="82" spans="1:12" x14ac:dyDescent="0.2">
      <c r="A82" t="s">
        <v>12</v>
      </c>
      <c r="B82">
        <v>87</v>
      </c>
      <c r="C82" s="11">
        <f>AVERAGEIFS('01_Data'!U4:U1826,'01_Data'!BG4:BG1826,5)*252</f>
        <v>-2.1080890645508337</v>
      </c>
      <c r="D82" s="11">
        <v>1.1666086341213191</v>
      </c>
      <c r="E82" s="12">
        <f t="shared" si="1"/>
        <v>-1.8343675864894118</v>
      </c>
      <c r="F82" s="14">
        <v>-2.6988425716852791</v>
      </c>
      <c r="G82" s="14">
        <v>14.17781335149442</v>
      </c>
      <c r="H82" s="11">
        <v>0.1107744119897353</v>
      </c>
      <c r="I82" s="11">
        <v>-0.4470778368399706</v>
      </c>
      <c r="J82" s="11">
        <v>-0.67290498430910173</v>
      </c>
      <c r="K82" s="12">
        <v>-2.076386958551089</v>
      </c>
      <c r="L82" s="12">
        <v>-3.1328273796907249</v>
      </c>
    </row>
    <row r="83" spans="1:12" x14ac:dyDescent="0.2">
      <c r="A83" t="s">
        <v>13</v>
      </c>
      <c r="B83">
        <v>604</v>
      </c>
      <c r="C83" s="11">
        <f>AVERAGEIFS('01_Data'!V4:V1826,'01_Data'!BG4:BG1826,5)*252</f>
        <v>0.28607056224340627</v>
      </c>
      <c r="D83" s="11">
        <v>0.47985021854775101</v>
      </c>
      <c r="E83" s="12">
        <f t="shared" si="1"/>
        <v>0.52968729078136945</v>
      </c>
      <c r="F83" s="14">
        <v>0.68512682387927115</v>
      </c>
      <c r="G83" s="14">
        <v>5.9555643701109124</v>
      </c>
      <c r="H83" s="11">
        <v>0.2286008555511406</v>
      </c>
      <c r="I83" s="11">
        <v>-0.1112666708054323</v>
      </c>
      <c r="J83" s="11">
        <v>-0.52037233998678945</v>
      </c>
      <c r="K83" s="12">
        <v>0.80239841034399428</v>
      </c>
      <c r="L83" s="12">
        <v>0.54974457803344312</v>
      </c>
    </row>
    <row r="84" spans="1:12" x14ac:dyDescent="0.2">
      <c r="A84" t="s">
        <v>14</v>
      </c>
      <c r="B84">
        <v>604</v>
      </c>
      <c r="C84" s="11">
        <f>AVERAGEIFS('01_Data'!W4:W1826,'01_Data'!BG4:BG1826,5)*252</f>
        <v>-9.9263408410803597E-2</v>
      </c>
      <c r="D84" s="11">
        <v>0.38317538761109432</v>
      </c>
      <c r="E84" s="12">
        <f t="shared" si="1"/>
        <v>-0.34230645456781927</v>
      </c>
      <c r="F84" s="14">
        <v>-0.1187882330509373</v>
      </c>
      <c r="G84" s="14">
        <v>1.9532728448987069</v>
      </c>
      <c r="H84" s="11">
        <v>0.10422996285872441</v>
      </c>
      <c r="I84" s="11">
        <v>-0.1101203146608751</v>
      </c>
      <c r="J84" s="11">
        <v>-0.60967083007306222</v>
      </c>
      <c r="K84" s="12">
        <v>-0.47224240161162639</v>
      </c>
      <c r="L84" s="12">
        <v>-0.1628144993383227</v>
      </c>
    </row>
    <row r="85" spans="1:12" x14ac:dyDescent="0.2">
      <c r="A85" t="s">
        <v>15</v>
      </c>
      <c r="B85">
        <v>604</v>
      </c>
      <c r="C85" s="11">
        <f>AVERAGEIFS('01_Data'!X4:X1826,'01_Data'!BG4:BG1826,5)*252</f>
        <v>0.24956291376164103</v>
      </c>
      <c r="D85" s="11">
        <v>0.2190092917091053</v>
      </c>
      <c r="E85" s="12">
        <f t="shared" si="1"/>
        <v>0.99385241632006849</v>
      </c>
      <c r="F85" s="14">
        <v>-0.53377405030708303</v>
      </c>
      <c r="G85" s="14">
        <v>6.0212181540492278</v>
      </c>
      <c r="H85" s="11">
        <v>6.6078904952532908E-2</v>
      </c>
      <c r="I85" s="11">
        <v>-9.2718985141961946E-2</v>
      </c>
      <c r="J85" s="11">
        <v>-0.24555304013559501</v>
      </c>
      <c r="K85" s="12">
        <v>1.4169751909012991</v>
      </c>
      <c r="L85" s="12">
        <v>1.0163237484052501</v>
      </c>
    </row>
    <row r="86" spans="1:12" x14ac:dyDescent="0.2">
      <c r="A86" t="s">
        <v>16</v>
      </c>
      <c r="B86">
        <v>604</v>
      </c>
      <c r="C86" s="11">
        <f>AVERAGEIFS('01_Data'!Y4:Y1826,'01_Data'!BG4:BG1826,5)*252</f>
        <v>4.8357846203892788E-2</v>
      </c>
      <c r="D86" s="11">
        <v>2.5864675706028582E-3</v>
      </c>
      <c r="E86" s="12">
        <f t="shared" si="1"/>
        <v>6.3630591741990283</v>
      </c>
      <c r="F86" s="14">
        <v>0.8402087707054664</v>
      </c>
      <c r="G86" s="14">
        <v>0.63027572488914574</v>
      </c>
      <c r="H86" s="11">
        <v>7.6448609015131392E-4</v>
      </c>
      <c r="I86" s="11">
        <v>-2.1875798736507241E-4</v>
      </c>
      <c r="J86" s="11">
        <v>-2.1873406158123059E-4</v>
      </c>
      <c r="K86" s="12">
        <v>16.775117312395409</v>
      </c>
      <c r="L86" s="12">
        <v>221.08037082316719</v>
      </c>
    </row>
    <row r="88" spans="1:12" ht="16" x14ac:dyDescent="0.2">
      <c r="A88" s="9" t="s">
        <v>184</v>
      </c>
    </row>
    <row r="89" spans="1:12" x14ac:dyDescent="0.2">
      <c r="A89" s="5" t="s">
        <v>156</v>
      </c>
      <c r="B89" s="5" t="s">
        <v>164</v>
      </c>
      <c r="C89" s="5" t="s">
        <v>165</v>
      </c>
      <c r="D89" s="5" t="s">
        <v>166</v>
      </c>
      <c r="E89" s="5" t="s">
        <v>179</v>
      </c>
      <c r="F89" s="5" t="s">
        <v>167</v>
      </c>
      <c r="G89" s="5" t="s">
        <v>168</v>
      </c>
      <c r="H89" s="5" t="s">
        <v>169</v>
      </c>
      <c r="I89" s="5" t="s">
        <v>170</v>
      </c>
      <c r="J89" s="5" t="s">
        <v>171</v>
      </c>
      <c r="K89" s="5" t="s">
        <v>173</v>
      </c>
      <c r="L89" s="5" t="s">
        <v>174</v>
      </c>
    </row>
    <row r="90" spans="1:12" x14ac:dyDescent="0.2">
      <c r="A90" t="s">
        <v>7</v>
      </c>
      <c r="B90">
        <v>20</v>
      </c>
      <c r="C90" s="11">
        <f>AVERAGEIFS('01_Data'!P4:P1826,'01_Data'!BG4:BG1826,6)*252</f>
        <v>0.6598397090224779</v>
      </c>
      <c r="D90" s="11">
        <v>0.24772798580124319</v>
      </c>
      <c r="E90" s="12">
        <f t="shared" ref="E90:E99" si="2">(C90-0.0319)/D90</f>
        <v>2.534795198820555</v>
      </c>
      <c r="F90" s="14">
        <v>-0.64155729412924078</v>
      </c>
      <c r="G90" s="14">
        <v>-0.2395394055785047</v>
      </c>
      <c r="H90" s="11">
        <v>2.3678949850916758E-2</v>
      </c>
      <c r="I90" s="11">
        <v>-3.0900278443290751E-2</v>
      </c>
      <c r="J90" s="11">
        <v>-6.0156893441948599E-2</v>
      </c>
      <c r="K90" s="12">
        <v>3.7790313862102791</v>
      </c>
      <c r="L90" s="12">
        <v>10.968589399655979</v>
      </c>
    </row>
    <row r="91" spans="1:12" x14ac:dyDescent="0.2">
      <c r="A91" t="s">
        <v>8</v>
      </c>
      <c r="B91">
        <v>20</v>
      </c>
      <c r="C91" s="11">
        <f>AVERAGEIFS('01_Data'!Q4:Q1826,'01_Data'!BG4:BG1826,6)*252</f>
        <v>0.58443787588165108</v>
      </c>
      <c r="D91" s="11">
        <v>0.1949691433199543</v>
      </c>
      <c r="E91" s="12">
        <f t="shared" si="2"/>
        <v>2.8339760152451827</v>
      </c>
      <c r="F91" s="14">
        <v>-0.32870192329043668</v>
      </c>
      <c r="G91" s="14">
        <v>-0.15322633357519419</v>
      </c>
      <c r="H91" s="11">
        <v>2.3890794944430721E-2</v>
      </c>
      <c r="I91" s="11">
        <v>-2.279634724981864E-2</v>
      </c>
      <c r="J91" s="11">
        <v>-4.2527605105234192E-2</v>
      </c>
      <c r="K91" s="12">
        <v>4.5112319026721046</v>
      </c>
      <c r="L91" s="12">
        <v>13.74247391765754</v>
      </c>
    </row>
    <row r="92" spans="1:12" x14ac:dyDescent="0.2">
      <c r="A92" t="s">
        <v>9</v>
      </c>
      <c r="B92">
        <v>20</v>
      </c>
      <c r="C92" s="11">
        <f>AVERAGEIFS('01_Data'!R4:R1826,'01_Data'!BG4:BG1826,6)*252</f>
        <v>0.63196157313668833</v>
      </c>
      <c r="D92" s="11">
        <v>0.30592070499173141</v>
      </c>
      <c r="E92" s="12">
        <f t="shared" si="2"/>
        <v>1.9614938228940964</v>
      </c>
      <c r="F92" s="14">
        <v>-0.242350083418373</v>
      </c>
      <c r="G92" s="14">
        <v>-1.050186568905227</v>
      </c>
      <c r="H92" s="11">
        <v>3.5044428985660618E-2</v>
      </c>
      <c r="I92" s="11">
        <v>-3.1976958603437758E-2</v>
      </c>
      <c r="J92" s="11">
        <v>-8.2095636233615668E-2</v>
      </c>
      <c r="K92" s="12">
        <v>3.0276195698705139</v>
      </c>
      <c r="L92" s="12">
        <v>7.6979427359992254</v>
      </c>
    </row>
    <row r="93" spans="1:12" x14ac:dyDescent="0.2">
      <c r="A93" t="s">
        <v>10</v>
      </c>
      <c r="B93">
        <v>20</v>
      </c>
      <c r="C93" s="11">
        <f>AVERAGEIFS('01_Data'!S4:S1826,'01_Data'!BG4:BG1826,6)*252</f>
        <v>0.44454185119190071</v>
      </c>
      <c r="D93" s="11">
        <v>0.33562553707895171</v>
      </c>
      <c r="E93" s="12">
        <f t="shared" si="2"/>
        <v>1.2294709597584401</v>
      </c>
      <c r="F93" s="14">
        <v>-0.29897277084027052</v>
      </c>
      <c r="G93" s="14">
        <v>-0.83427675596115147</v>
      </c>
      <c r="H93" s="11">
        <v>3.706173774925673E-2</v>
      </c>
      <c r="I93" s="11">
        <v>-3.7512774518691103E-2</v>
      </c>
      <c r="J93" s="11">
        <v>-9.5586853049878601E-2</v>
      </c>
      <c r="K93" s="12">
        <v>1.8141439597502891</v>
      </c>
      <c r="L93" s="12">
        <v>4.6507518430018893</v>
      </c>
    </row>
    <row r="94" spans="1:12" x14ac:dyDescent="0.2">
      <c r="A94" t="s">
        <v>11</v>
      </c>
      <c r="B94">
        <v>20</v>
      </c>
      <c r="C94" s="11">
        <f>AVERAGEIFS('01_Data'!T4:T1826,'01_Data'!BG4:BG1826,6)*252</f>
        <v>0.34248185050058771</v>
      </c>
      <c r="D94" s="11">
        <v>0.32747452465292359</v>
      </c>
      <c r="E94" s="12">
        <f t="shared" si="2"/>
        <v>0.9484153029300838</v>
      </c>
      <c r="F94" s="14">
        <v>-1.2787119158281079</v>
      </c>
      <c r="G94" s="14">
        <v>3.183289097474399</v>
      </c>
      <c r="H94" s="11">
        <v>3.141129517148384E-2</v>
      </c>
      <c r="I94" s="11">
        <v>-6.0670834625003528E-2</v>
      </c>
      <c r="J94" s="11">
        <v>-6.364346477183315E-2</v>
      </c>
      <c r="K94" s="12">
        <v>1.268206629083787</v>
      </c>
      <c r="L94" s="12">
        <v>5.3812682010538344</v>
      </c>
    </row>
    <row r="95" spans="1:12" x14ac:dyDescent="0.2">
      <c r="A95" t="s">
        <v>12</v>
      </c>
      <c r="B95">
        <v>20</v>
      </c>
      <c r="C95" s="11">
        <f>AVERAGEIFS('01_Data'!U4:U1826,'01_Data'!BG4:BG1826,6)*252</f>
        <v>3.76298796529281</v>
      </c>
      <c r="D95" s="11">
        <v>1.05302284623744</v>
      </c>
      <c r="E95" s="12">
        <f t="shared" si="2"/>
        <v>3.5432165395312882</v>
      </c>
      <c r="F95" s="14">
        <v>0.28147147140752432</v>
      </c>
      <c r="G95" s="14">
        <v>2.6181841396116199</v>
      </c>
      <c r="H95" s="11">
        <v>0.19160820439267279</v>
      </c>
      <c r="I95" s="11">
        <v>-0.13918356460783271</v>
      </c>
      <c r="J95" s="11">
        <v>-0.1804314015612937</v>
      </c>
      <c r="K95" s="12">
        <v>6.2142621619066958</v>
      </c>
      <c r="L95" s="12">
        <v>20.855732537228029</v>
      </c>
    </row>
    <row r="96" spans="1:12" x14ac:dyDescent="0.2">
      <c r="A96" t="s">
        <v>13</v>
      </c>
      <c r="B96">
        <v>20</v>
      </c>
      <c r="C96" s="11">
        <f>AVERAGEIFS('01_Data'!V4:V1826,'01_Data'!BG4:BG1826,6)*252</f>
        <v>-1.2328070622712048</v>
      </c>
      <c r="D96" s="11">
        <v>0.4972570481682112</v>
      </c>
      <c r="E96" s="12">
        <f t="shared" si="2"/>
        <v>-2.5433667897320222</v>
      </c>
      <c r="F96" s="14">
        <v>0.74671881497094184</v>
      </c>
      <c r="G96" s="14">
        <v>0.67564286344990165</v>
      </c>
      <c r="H96" s="11">
        <v>7.192810514848591E-2</v>
      </c>
      <c r="I96" s="11">
        <v>-5.8171979653595933E-2</v>
      </c>
      <c r="J96" s="11">
        <v>-0.16995445072668741</v>
      </c>
      <c r="K96" s="12">
        <v>-3.5656884969166849</v>
      </c>
      <c r="L96" s="12">
        <v>-7.2538993003785164</v>
      </c>
    </row>
    <row r="97" spans="1:12" x14ac:dyDescent="0.2">
      <c r="A97" t="s">
        <v>14</v>
      </c>
      <c r="B97">
        <v>20</v>
      </c>
      <c r="C97" s="11">
        <f>AVERAGEIFS('01_Data'!W4:W1826,'01_Data'!BG4:BG1826,6)*252</f>
        <v>-0.19490281296909881</v>
      </c>
      <c r="D97" s="11">
        <v>0.43596217233050172</v>
      </c>
      <c r="E97" s="12">
        <f t="shared" si="2"/>
        <v>-0.52023507396683089</v>
      </c>
      <c r="F97" s="14">
        <v>0.43969750912647648</v>
      </c>
      <c r="G97" s="14">
        <v>0.6806326112197576</v>
      </c>
      <c r="H97" s="11">
        <v>6.5156664508588882E-2</v>
      </c>
      <c r="I97" s="11">
        <v>-4.6212931748310267E-2</v>
      </c>
      <c r="J97" s="11">
        <v>-0.1167042343981773</v>
      </c>
      <c r="K97" s="12">
        <v>-0.7707739799709995</v>
      </c>
      <c r="L97" s="12">
        <v>-1.670093239038084</v>
      </c>
    </row>
    <row r="98" spans="1:12" x14ac:dyDescent="0.2">
      <c r="A98" t="s">
        <v>15</v>
      </c>
      <c r="B98">
        <v>20</v>
      </c>
      <c r="C98" s="11">
        <f>AVERAGEIFS('01_Data'!X4:X1826,'01_Data'!BG4:BG1826,6)*252</f>
        <v>0.46001807740146178</v>
      </c>
      <c r="D98" s="11">
        <v>0.206158437482448</v>
      </c>
      <c r="E98" s="12">
        <f t="shared" si="2"/>
        <v>2.0766459167498836</v>
      </c>
      <c r="F98" s="14">
        <v>0.39487527600986633</v>
      </c>
      <c r="G98" s="14">
        <v>-0.40711666312236749</v>
      </c>
      <c r="H98" s="11">
        <v>2.8453787702816601E-2</v>
      </c>
      <c r="I98" s="11">
        <v>-2.0886952947633201E-2</v>
      </c>
      <c r="J98" s="11">
        <v>-4.3902450240473401E-2</v>
      </c>
      <c r="K98" s="12">
        <v>3.700515243643248</v>
      </c>
      <c r="L98" s="12">
        <v>10.478563700888239</v>
      </c>
    </row>
    <row r="99" spans="1:12" x14ac:dyDescent="0.2">
      <c r="A99" t="s">
        <v>16</v>
      </c>
      <c r="B99">
        <v>20</v>
      </c>
      <c r="C99" s="11">
        <f>AVERAGEIFS('01_Data'!Y4:Y1826,'01_Data'!BG4:BG1826,6)*252</f>
        <v>4.2105991140541268E-2</v>
      </c>
      <c r="D99" s="11">
        <v>2.0554828692339348E-3</v>
      </c>
      <c r="E99" s="12">
        <f t="shared" si="2"/>
        <v>4.9652523469314911</v>
      </c>
      <c r="F99" s="14">
        <v>0.65290603843713946</v>
      </c>
      <c r="G99" s="14">
        <v>0.16726460389132661</v>
      </c>
      <c r="H99" s="11">
        <v>4.3674042201594831E-4</v>
      </c>
      <c r="I99" s="11">
        <v>0</v>
      </c>
      <c r="J99" s="11">
        <v>0</v>
      </c>
      <c r="K99" s="12">
        <v>11.193936502188659</v>
      </c>
      <c r="L99" s="12">
        <v>0</v>
      </c>
    </row>
    <row r="101" spans="1:12" ht="16" x14ac:dyDescent="0.2">
      <c r="A101" s="9" t="s">
        <v>185</v>
      </c>
    </row>
    <row r="102" spans="1:12" x14ac:dyDescent="0.2">
      <c r="A102" s="5" t="s">
        <v>156</v>
      </c>
      <c r="B102" s="5" t="s">
        <v>164</v>
      </c>
      <c r="C102" s="5" t="s">
        <v>165</v>
      </c>
      <c r="D102" s="5" t="s">
        <v>166</v>
      </c>
      <c r="E102" s="5" t="s">
        <v>179</v>
      </c>
      <c r="F102" s="5" t="s">
        <v>167</v>
      </c>
      <c r="G102" s="5" t="s">
        <v>168</v>
      </c>
      <c r="H102" s="5" t="s">
        <v>169</v>
      </c>
      <c r="I102" s="5" t="s">
        <v>170</v>
      </c>
      <c r="J102" s="5" t="s">
        <v>171</v>
      </c>
      <c r="K102" s="5" t="s">
        <v>173</v>
      </c>
      <c r="L102" s="5" t="s">
        <v>174</v>
      </c>
    </row>
    <row r="103" spans="1:12" x14ac:dyDescent="0.2">
      <c r="A103" t="s">
        <v>7</v>
      </c>
      <c r="B103">
        <v>24</v>
      </c>
      <c r="C103" s="11">
        <f>AVERAGEIFS('01_Data'!P4:P1826,'01_Data'!BG4:BG1826,7)*252</f>
        <v>0.54928069356505094</v>
      </c>
      <c r="D103" s="11">
        <v>0.28161210000285969</v>
      </c>
      <c r="E103" s="12">
        <f t="shared" ref="E103:E112" si="3">(C103-0.0319)/D103</f>
        <v>1.8372104521069834</v>
      </c>
      <c r="F103" s="14">
        <v>-1.163947137608434</v>
      </c>
      <c r="G103" s="14">
        <v>3.2060299908383389</v>
      </c>
      <c r="H103" s="11">
        <v>3.3057007041046832E-2</v>
      </c>
      <c r="I103" s="11">
        <v>-5.3759492657145171E-2</v>
      </c>
      <c r="J103" s="11">
        <v>-6.2868132632842785E-2</v>
      </c>
      <c r="K103" s="12">
        <v>2.540379231327738</v>
      </c>
      <c r="L103" s="12">
        <v>8.7370314671541518</v>
      </c>
    </row>
    <row r="104" spans="1:12" x14ac:dyDescent="0.2">
      <c r="A104" t="s">
        <v>8</v>
      </c>
      <c r="B104">
        <v>24</v>
      </c>
      <c r="C104" s="11">
        <f>AVERAGEIFS('01_Data'!Q4:Q1826,'01_Data'!BG4:BG1826,7)*252</f>
        <v>0.66496173962841298</v>
      </c>
      <c r="D104" s="11">
        <v>0.26164283179779968</v>
      </c>
      <c r="E104" s="12">
        <f t="shared" si="3"/>
        <v>2.4195646228047618</v>
      </c>
      <c r="F104" s="14">
        <v>-1.0275653414556449</v>
      </c>
      <c r="G104" s="14">
        <v>2.335451867326614</v>
      </c>
      <c r="H104" s="11">
        <v>2.9096425178650361E-2</v>
      </c>
      <c r="I104" s="11">
        <v>-4.6952752423307237E-2</v>
      </c>
      <c r="J104" s="11">
        <v>-6.5072179169046174E-2</v>
      </c>
      <c r="K104" s="12">
        <v>3.4775684848634438</v>
      </c>
      <c r="L104" s="12">
        <v>10.218838855168659</v>
      </c>
    </row>
    <row r="105" spans="1:12" x14ac:dyDescent="0.2">
      <c r="A105" t="s">
        <v>9</v>
      </c>
      <c r="B105">
        <v>24</v>
      </c>
      <c r="C105" s="11">
        <f>AVERAGEIFS('01_Data'!R4:R1826,'01_Data'!BG4:BG1826,7)*252</f>
        <v>1.47079925818034</v>
      </c>
      <c r="D105" s="11">
        <v>0.27567949533742703</v>
      </c>
      <c r="E105" s="12">
        <f t="shared" si="3"/>
        <v>5.219464205776899</v>
      </c>
      <c r="F105" s="14">
        <v>-0.13227071300415691</v>
      </c>
      <c r="G105" s="14">
        <v>5.2612923445533262E-2</v>
      </c>
      <c r="H105" s="11">
        <v>4.1266095303732493E-2</v>
      </c>
      <c r="I105" s="11">
        <v>-2.7807268668680451E-2</v>
      </c>
      <c r="J105" s="11">
        <v>-4.0508206616771743E-2</v>
      </c>
      <c r="K105" s="12">
        <v>9.588762822205867</v>
      </c>
      <c r="L105" s="12">
        <v>36.30868432487317</v>
      </c>
    </row>
    <row r="106" spans="1:12" x14ac:dyDescent="0.2">
      <c r="A106" t="s">
        <v>10</v>
      </c>
      <c r="B106">
        <v>24</v>
      </c>
      <c r="C106" s="11">
        <f>AVERAGEIFS('01_Data'!S4:S1826,'01_Data'!BG4:BG1826,7)*252</f>
        <v>1.8437407206782193</v>
      </c>
      <c r="D106" s="11">
        <v>0.35066472929224429</v>
      </c>
      <c r="E106" s="12">
        <f t="shared" si="3"/>
        <v>5.1668747077446433</v>
      </c>
      <c r="F106" s="14">
        <v>-0.22408410707966919</v>
      </c>
      <c r="G106" s="14">
        <v>0.37243854859757253</v>
      </c>
      <c r="H106" s="11">
        <v>4.9663648181013029E-2</v>
      </c>
      <c r="I106" s="11">
        <v>-4.355007867050726E-2</v>
      </c>
      <c r="J106" s="11">
        <v>-6.0537416226676827E-2</v>
      </c>
      <c r="K106" s="12">
        <v>9.3113797654984651</v>
      </c>
      <c r="L106" s="12">
        <v>30.45633122156562</v>
      </c>
    </row>
    <row r="107" spans="1:12" x14ac:dyDescent="0.2">
      <c r="A107" t="s">
        <v>11</v>
      </c>
      <c r="B107">
        <v>24</v>
      </c>
      <c r="C107" s="11">
        <f>AVERAGEIFS('01_Data'!T4:T1826,'01_Data'!BG4:BG1826,7)*252</f>
        <v>1.8504866102504069</v>
      </c>
      <c r="D107" s="11">
        <v>0.41911013680961512</v>
      </c>
      <c r="E107" s="12">
        <f t="shared" si="3"/>
        <v>4.3391615962668011</v>
      </c>
      <c r="F107" s="14">
        <v>0.31760381833206758</v>
      </c>
      <c r="G107" s="14">
        <v>-0.34662308365673589</v>
      </c>
      <c r="H107" s="11">
        <v>5.7122915213300311E-2</v>
      </c>
      <c r="I107" s="11">
        <v>-3.5203980403609537E-2</v>
      </c>
      <c r="J107" s="11">
        <v>-7.0964289058434327E-2</v>
      </c>
      <c r="K107" s="12">
        <v>8.5732446712339225</v>
      </c>
      <c r="L107" s="12">
        <v>26.076311929161989</v>
      </c>
    </row>
    <row r="108" spans="1:12" x14ac:dyDescent="0.2">
      <c r="A108" t="s">
        <v>12</v>
      </c>
      <c r="B108">
        <v>24</v>
      </c>
      <c r="C108" s="11">
        <f>AVERAGEIFS('01_Data'!U4:U1826,'01_Data'!BG4:BG1826,7)*252</f>
        <v>4.3473840318121804</v>
      </c>
      <c r="D108" s="11">
        <v>1.031608808414594</v>
      </c>
      <c r="E108" s="12">
        <f t="shared" si="3"/>
        <v>4.1832562853397306</v>
      </c>
      <c r="F108" s="14">
        <v>0.49875254266655472</v>
      </c>
      <c r="G108" s="14">
        <v>-0.23720958238107889</v>
      </c>
      <c r="H108" s="11">
        <v>0.1607630470494657</v>
      </c>
      <c r="I108" s="11">
        <v>-8.0911130168632897E-2</v>
      </c>
      <c r="J108" s="11">
        <v>-0.16486025271661159</v>
      </c>
      <c r="K108" s="12">
        <v>8.570020533488611</v>
      </c>
      <c r="L108" s="12">
        <v>26.370214293784048</v>
      </c>
    </row>
    <row r="109" spans="1:12" x14ac:dyDescent="0.2">
      <c r="A109" t="s">
        <v>13</v>
      </c>
      <c r="B109">
        <v>24</v>
      </c>
      <c r="C109" s="11">
        <f>AVERAGEIFS('01_Data'!V4:V1826,'01_Data'!BG4:BG1826,7)*252</f>
        <v>-5.2426277301921891E-2</v>
      </c>
      <c r="D109" s="11">
        <v>0.58316732848784969</v>
      </c>
      <c r="E109" s="12">
        <f t="shared" si="3"/>
        <v>-0.14460048288469718</v>
      </c>
      <c r="F109" s="14">
        <v>-3.4436363824233679E-2</v>
      </c>
      <c r="G109" s="14">
        <v>-1.132651672304859</v>
      </c>
      <c r="H109" s="11">
        <v>5.3229775445524298E-2</v>
      </c>
      <c r="I109" s="11">
        <v>-6.46395446694841E-2</v>
      </c>
      <c r="J109" s="11">
        <v>-0.21409999791393711</v>
      </c>
      <c r="K109" s="12">
        <v>-0.208986820941957</v>
      </c>
      <c r="L109" s="12">
        <v>-0.2448438768612817</v>
      </c>
    </row>
    <row r="110" spans="1:12" x14ac:dyDescent="0.2">
      <c r="A110" t="s">
        <v>14</v>
      </c>
      <c r="B110">
        <v>24</v>
      </c>
      <c r="C110" s="11">
        <f>AVERAGEIFS('01_Data'!W4:W1826,'01_Data'!BG4:BG1826,7)*252</f>
        <v>-0.29768874479801194</v>
      </c>
      <c r="D110" s="11">
        <v>0.4922280940365078</v>
      </c>
      <c r="E110" s="12">
        <f t="shared" si="3"/>
        <v>-0.6695853991088262</v>
      </c>
      <c r="F110" s="14">
        <v>-0.37143548748280952</v>
      </c>
      <c r="G110" s="14">
        <v>0.86737644970010619</v>
      </c>
      <c r="H110" s="11">
        <v>6.0924219693394142E-2</v>
      </c>
      <c r="I110" s="11">
        <v>-8.3073103863253103E-2</v>
      </c>
      <c r="J110" s="11">
        <v>-0.16846012374432809</v>
      </c>
      <c r="K110" s="12">
        <v>-0.91198332448919639</v>
      </c>
      <c r="L110" s="12">
        <v>-1.767152358665</v>
      </c>
    </row>
    <row r="111" spans="1:12" x14ac:dyDescent="0.2">
      <c r="A111" t="s">
        <v>15</v>
      </c>
      <c r="B111">
        <v>24</v>
      </c>
      <c r="C111" s="11">
        <f>AVERAGEIFS('01_Data'!X4:X1826,'01_Data'!BG4:BG1826,7)*252</f>
        <v>5.0039808766650533E-2</v>
      </c>
      <c r="D111" s="11">
        <v>0.17438429556075141</v>
      </c>
      <c r="E111" s="12">
        <f t="shared" si="3"/>
        <v>0.1040220319629129</v>
      </c>
      <c r="F111" s="14">
        <v>0.41530704848450511</v>
      </c>
      <c r="G111" s="14">
        <v>-0.59586634805638994</v>
      </c>
      <c r="H111" s="11">
        <v>2.429273425972597E-2</v>
      </c>
      <c r="I111" s="11">
        <v>-1.5722791784721721E-2</v>
      </c>
      <c r="J111" s="11">
        <v>-4.1884875834103122E-2</v>
      </c>
      <c r="K111" s="12">
        <v>0.16222438504429981</v>
      </c>
      <c r="L111" s="12">
        <v>1.1947007601798969</v>
      </c>
    </row>
    <row r="112" spans="1:12" x14ac:dyDescent="0.2">
      <c r="A112" t="s">
        <v>16</v>
      </c>
      <c r="B112">
        <v>24</v>
      </c>
      <c r="C112" s="11">
        <f>AVERAGEIFS('01_Data'!Y4:Y1826,'01_Data'!BG4:BG1826,7)*252</f>
        <v>3.5227481329670698E-2</v>
      </c>
      <c r="D112" s="11">
        <v>1.8146749127290131E-3</v>
      </c>
      <c r="E112" s="12">
        <f t="shared" si="3"/>
        <v>1.8336514746140629</v>
      </c>
      <c r="F112" s="14">
        <v>-7.6897744543282479E-2</v>
      </c>
      <c r="G112" s="14">
        <v>-0.28337788304014078</v>
      </c>
      <c r="H112" s="11">
        <v>3.2781717127281591E-4</v>
      </c>
      <c r="I112" s="11">
        <v>-1.091093163645671E-4</v>
      </c>
      <c r="J112" s="11">
        <v>-1.0910336415952179E-4</v>
      </c>
      <c r="K112" s="12">
        <v>2.9394692186466971</v>
      </c>
      <c r="L112" s="12">
        <v>322.92002860195549</v>
      </c>
    </row>
    <row r="116" spans="1:11" ht="16" x14ac:dyDescent="0.2">
      <c r="A116" s="9" t="s">
        <v>186</v>
      </c>
    </row>
    <row r="117" spans="1:11" x14ac:dyDescent="0.2">
      <c r="A117" s="5" t="s">
        <v>6</v>
      </c>
      <c r="B117" s="5" t="s">
        <v>7</v>
      </c>
      <c r="C117" s="5" t="s">
        <v>8</v>
      </c>
      <c r="D117" s="5" t="s">
        <v>9</v>
      </c>
      <c r="E117" s="5" t="s">
        <v>10</v>
      </c>
      <c r="F117" s="5" t="s">
        <v>11</v>
      </c>
      <c r="G117" s="5" t="s">
        <v>12</v>
      </c>
      <c r="H117" s="5" t="s">
        <v>13</v>
      </c>
      <c r="I117" s="5" t="s">
        <v>14</v>
      </c>
      <c r="J117" s="5" t="s">
        <v>15</v>
      </c>
      <c r="K117" s="5" t="s">
        <v>16</v>
      </c>
    </row>
    <row r="118" spans="1:11" x14ac:dyDescent="0.2">
      <c r="A118" s="6">
        <v>43467</v>
      </c>
      <c r="B118">
        <v>100</v>
      </c>
      <c r="C118">
        <v>100</v>
      </c>
      <c r="D118">
        <v>100</v>
      </c>
      <c r="E118">
        <v>100</v>
      </c>
      <c r="F118">
        <v>100</v>
      </c>
      <c r="G118">
        <v>100</v>
      </c>
      <c r="H118">
        <v>100</v>
      </c>
      <c r="I118">
        <v>100</v>
      </c>
      <c r="J118">
        <v>100</v>
      </c>
      <c r="K118">
        <v>100</v>
      </c>
    </row>
    <row r="119" spans="1:11" x14ac:dyDescent="0.2">
      <c r="A119" s="6">
        <v>43468</v>
      </c>
      <c r="B119">
        <v>98.46</v>
      </c>
      <c r="C119">
        <v>98.08</v>
      </c>
      <c r="D119">
        <v>98.11</v>
      </c>
      <c r="E119">
        <v>98.77</v>
      </c>
      <c r="F119">
        <v>100.12</v>
      </c>
      <c r="G119">
        <v>100</v>
      </c>
      <c r="H119">
        <v>100.89</v>
      </c>
      <c r="I119">
        <v>103.21</v>
      </c>
      <c r="J119">
        <v>100.68</v>
      </c>
      <c r="K119">
        <v>100.03</v>
      </c>
    </row>
    <row r="120" spans="1:11" x14ac:dyDescent="0.2">
      <c r="A120" s="6">
        <v>43469</v>
      </c>
      <c r="B120">
        <v>102.1</v>
      </c>
      <c r="C120">
        <v>100.12</v>
      </c>
      <c r="D120">
        <v>100.58</v>
      </c>
      <c r="E120">
        <v>101.95</v>
      </c>
      <c r="F120">
        <v>102.57</v>
      </c>
      <c r="G120">
        <v>100</v>
      </c>
      <c r="H120">
        <v>105.5</v>
      </c>
      <c r="I120">
        <v>106.95</v>
      </c>
      <c r="J120">
        <v>107.02</v>
      </c>
      <c r="K120">
        <v>100.04</v>
      </c>
    </row>
    <row r="121" spans="1:11" x14ac:dyDescent="0.2">
      <c r="A121" s="6">
        <v>43472</v>
      </c>
      <c r="B121">
        <v>102.63</v>
      </c>
      <c r="C121">
        <v>101.42</v>
      </c>
      <c r="D121">
        <v>100.14</v>
      </c>
      <c r="E121">
        <v>104</v>
      </c>
      <c r="F121">
        <v>103.89</v>
      </c>
      <c r="G121">
        <v>100</v>
      </c>
      <c r="H121">
        <v>106.74</v>
      </c>
      <c r="I121">
        <v>109.09</v>
      </c>
      <c r="J121">
        <v>109.13</v>
      </c>
      <c r="K121">
        <v>100.04</v>
      </c>
    </row>
    <row r="122" spans="1:11" x14ac:dyDescent="0.2">
      <c r="A122" s="6">
        <v>43473</v>
      </c>
      <c r="B122">
        <v>103.37</v>
      </c>
      <c r="C122">
        <v>100.98</v>
      </c>
      <c r="D122">
        <v>101.48</v>
      </c>
      <c r="E122">
        <v>104.82</v>
      </c>
      <c r="F122">
        <v>106.93</v>
      </c>
      <c r="G122">
        <v>100</v>
      </c>
      <c r="H122">
        <v>108.87</v>
      </c>
      <c r="I122">
        <v>109.09</v>
      </c>
      <c r="J122">
        <v>111.55</v>
      </c>
      <c r="K122">
        <v>100.04</v>
      </c>
    </row>
    <row r="123" spans="1:11" x14ac:dyDescent="0.2">
      <c r="A123" s="6">
        <v>43474</v>
      </c>
      <c r="B123">
        <v>103.92</v>
      </c>
      <c r="C123">
        <v>102.33</v>
      </c>
      <c r="D123">
        <v>104.84</v>
      </c>
      <c r="E123">
        <v>106.1</v>
      </c>
      <c r="F123">
        <v>108.09</v>
      </c>
      <c r="G123">
        <v>100</v>
      </c>
      <c r="H123">
        <v>110.64</v>
      </c>
      <c r="I123">
        <v>108.02</v>
      </c>
      <c r="J123">
        <v>114.04</v>
      </c>
      <c r="K123">
        <v>100.04</v>
      </c>
    </row>
    <row r="124" spans="1:11" x14ac:dyDescent="0.2">
      <c r="A124" s="6">
        <v>43475</v>
      </c>
      <c r="B124">
        <v>103.39</v>
      </c>
      <c r="C124">
        <v>102.49</v>
      </c>
      <c r="D124">
        <v>107.19</v>
      </c>
      <c r="E124">
        <v>106.76</v>
      </c>
      <c r="F124">
        <v>109.15</v>
      </c>
      <c r="G124">
        <v>100</v>
      </c>
      <c r="H124">
        <v>103.01</v>
      </c>
      <c r="I124">
        <v>107.49</v>
      </c>
      <c r="J124">
        <v>113.96</v>
      </c>
      <c r="K124">
        <v>100.05</v>
      </c>
    </row>
    <row r="125" spans="1:11" x14ac:dyDescent="0.2">
      <c r="A125" s="6">
        <v>43476</v>
      </c>
      <c r="B125">
        <v>102.91</v>
      </c>
      <c r="C125">
        <v>101.67</v>
      </c>
      <c r="D125">
        <v>104.75</v>
      </c>
      <c r="E125">
        <v>106.81</v>
      </c>
      <c r="F125">
        <v>107.14</v>
      </c>
      <c r="G125">
        <v>100</v>
      </c>
      <c r="H125">
        <v>99.47</v>
      </c>
      <c r="I125">
        <v>105.88</v>
      </c>
      <c r="J125">
        <v>113.51</v>
      </c>
      <c r="K125">
        <v>100.08</v>
      </c>
    </row>
    <row r="126" spans="1:11" x14ac:dyDescent="0.2">
      <c r="A126" s="6">
        <v>43479</v>
      </c>
      <c r="B126">
        <v>102.78</v>
      </c>
      <c r="C126">
        <v>100.93</v>
      </c>
      <c r="D126">
        <v>103.52</v>
      </c>
      <c r="E126">
        <v>105.77</v>
      </c>
      <c r="F126">
        <v>107.14</v>
      </c>
      <c r="G126">
        <v>100</v>
      </c>
      <c r="H126">
        <v>97.16</v>
      </c>
      <c r="I126">
        <v>103.74</v>
      </c>
      <c r="J126">
        <v>111.02</v>
      </c>
      <c r="K126">
        <v>100.07</v>
      </c>
    </row>
    <row r="127" spans="1:11" x14ac:dyDescent="0.2">
      <c r="A127" s="6">
        <v>43480</v>
      </c>
      <c r="B127">
        <v>102.84</v>
      </c>
      <c r="C127">
        <v>101.29</v>
      </c>
      <c r="D127">
        <v>104.18</v>
      </c>
      <c r="E127">
        <v>105.68</v>
      </c>
      <c r="F127">
        <v>107.79</v>
      </c>
      <c r="G127">
        <v>100</v>
      </c>
      <c r="H127">
        <v>100.35</v>
      </c>
      <c r="I127">
        <v>106.42</v>
      </c>
      <c r="J127">
        <v>112.23</v>
      </c>
      <c r="K127">
        <v>100.09</v>
      </c>
    </row>
    <row r="128" spans="1:11" x14ac:dyDescent="0.2">
      <c r="A128" s="6">
        <v>43481</v>
      </c>
      <c r="B128">
        <v>102.8</v>
      </c>
      <c r="C128">
        <v>100.64</v>
      </c>
      <c r="D128">
        <v>103.6</v>
      </c>
      <c r="E128">
        <v>105.06</v>
      </c>
      <c r="F128">
        <v>105.88</v>
      </c>
      <c r="G128">
        <v>100</v>
      </c>
      <c r="H128">
        <v>98.76</v>
      </c>
      <c r="I128">
        <v>102.67</v>
      </c>
      <c r="J128">
        <v>110.57</v>
      </c>
      <c r="K128">
        <v>100.1</v>
      </c>
    </row>
    <row r="129" spans="1:11" x14ac:dyDescent="0.2">
      <c r="A129" s="6">
        <v>43482</v>
      </c>
      <c r="B129">
        <v>103.5</v>
      </c>
      <c r="C129">
        <v>101.15</v>
      </c>
      <c r="D129">
        <v>105.81</v>
      </c>
      <c r="E129">
        <v>106.18</v>
      </c>
      <c r="F129">
        <v>106.35</v>
      </c>
      <c r="G129">
        <v>100</v>
      </c>
      <c r="H129">
        <v>99.47</v>
      </c>
      <c r="I129">
        <v>105.88</v>
      </c>
      <c r="J129">
        <v>110.26</v>
      </c>
      <c r="K129">
        <v>100.12</v>
      </c>
    </row>
    <row r="130" spans="1:11" x14ac:dyDescent="0.2">
      <c r="A130" s="6">
        <v>43483</v>
      </c>
      <c r="B130">
        <v>104.74</v>
      </c>
      <c r="C130">
        <v>103.32</v>
      </c>
      <c r="D130">
        <v>107.13</v>
      </c>
      <c r="E130">
        <v>108.11</v>
      </c>
      <c r="F130">
        <v>107.64</v>
      </c>
      <c r="G130">
        <v>100</v>
      </c>
      <c r="H130">
        <v>102.84</v>
      </c>
      <c r="I130">
        <v>112.57</v>
      </c>
      <c r="J130">
        <v>109.96</v>
      </c>
      <c r="K130">
        <v>100.12</v>
      </c>
    </row>
    <row r="131" spans="1:11" x14ac:dyDescent="0.2">
      <c r="A131" s="6">
        <v>43487</v>
      </c>
      <c r="B131">
        <v>103.16</v>
      </c>
      <c r="C131">
        <v>101.49</v>
      </c>
      <c r="D131">
        <v>103.74</v>
      </c>
      <c r="E131">
        <v>105.03</v>
      </c>
      <c r="F131">
        <v>104.68</v>
      </c>
      <c r="G131">
        <v>100</v>
      </c>
      <c r="H131">
        <v>100</v>
      </c>
      <c r="I131">
        <v>107.11</v>
      </c>
      <c r="J131">
        <v>106.42</v>
      </c>
      <c r="K131">
        <v>100.13</v>
      </c>
    </row>
    <row r="132" spans="1:11" x14ac:dyDescent="0.2">
      <c r="A132" s="6">
        <v>43488</v>
      </c>
      <c r="B132">
        <v>102.31</v>
      </c>
      <c r="C132">
        <v>100.63</v>
      </c>
      <c r="D132">
        <v>103.91</v>
      </c>
      <c r="E132">
        <v>104.15</v>
      </c>
      <c r="F132">
        <v>104.2</v>
      </c>
      <c r="G132">
        <v>100</v>
      </c>
      <c r="H132">
        <v>100.18</v>
      </c>
      <c r="I132">
        <v>106.31</v>
      </c>
      <c r="J132">
        <v>105.96</v>
      </c>
      <c r="K132">
        <v>100.13</v>
      </c>
    </row>
    <row r="133" spans="1:11" x14ac:dyDescent="0.2">
      <c r="A133" s="6">
        <v>43489</v>
      </c>
      <c r="B133">
        <v>102.45</v>
      </c>
      <c r="C133">
        <v>102.55</v>
      </c>
      <c r="D133">
        <v>104.32</v>
      </c>
      <c r="E133">
        <v>104.81</v>
      </c>
      <c r="F133">
        <v>105.02</v>
      </c>
      <c r="G133">
        <v>100</v>
      </c>
      <c r="H133">
        <v>99.11</v>
      </c>
      <c r="I133">
        <v>108.02</v>
      </c>
      <c r="J133">
        <v>106.57</v>
      </c>
      <c r="K133">
        <v>100.16</v>
      </c>
    </row>
    <row r="134" spans="1:11" x14ac:dyDescent="0.2">
      <c r="A134" s="6">
        <v>43490</v>
      </c>
      <c r="B134">
        <v>102.91</v>
      </c>
      <c r="C134">
        <v>102.29</v>
      </c>
      <c r="D134">
        <v>105.7</v>
      </c>
      <c r="E134">
        <v>107.31</v>
      </c>
      <c r="F134">
        <v>105.56</v>
      </c>
      <c r="G134">
        <v>100</v>
      </c>
      <c r="H134">
        <v>96.81</v>
      </c>
      <c r="I134">
        <v>109.25</v>
      </c>
      <c r="J134">
        <v>108.23</v>
      </c>
      <c r="K134">
        <v>100.15</v>
      </c>
    </row>
    <row r="135" spans="1:11" x14ac:dyDescent="0.2">
      <c r="A135" s="6">
        <v>43493</v>
      </c>
      <c r="B135">
        <v>102.22</v>
      </c>
      <c r="C135">
        <v>101.34</v>
      </c>
      <c r="D135">
        <v>103.11</v>
      </c>
      <c r="E135">
        <v>106.58</v>
      </c>
      <c r="F135">
        <v>108.41</v>
      </c>
      <c r="G135">
        <v>100</v>
      </c>
      <c r="H135">
        <v>92.38</v>
      </c>
      <c r="I135">
        <v>108.61</v>
      </c>
      <c r="J135">
        <v>107.17</v>
      </c>
      <c r="K135">
        <v>100.16</v>
      </c>
    </row>
    <row r="136" spans="1:11" x14ac:dyDescent="0.2">
      <c r="A136" s="6">
        <v>43494</v>
      </c>
      <c r="B136">
        <v>102.61</v>
      </c>
      <c r="C136">
        <v>101.03</v>
      </c>
      <c r="D136">
        <v>103.03</v>
      </c>
      <c r="E136">
        <v>107.23</v>
      </c>
      <c r="F136">
        <v>108.64</v>
      </c>
      <c r="G136">
        <v>100</v>
      </c>
      <c r="H136">
        <v>92.38</v>
      </c>
      <c r="I136">
        <v>107.33</v>
      </c>
      <c r="J136">
        <v>107.77</v>
      </c>
      <c r="K136">
        <v>100.16</v>
      </c>
    </row>
    <row r="137" spans="1:11" x14ac:dyDescent="0.2">
      <c r="A137" s="6">
        <v>43495</v>
      </c>
      <c r="B137">
        <v>103.73</v>
      </c>
      <c r="C137">
        <v>102.1</v>
      </c>
      <c r="D137">
        <v>103.64</v>
      </c>
      <c r="E137">
        <v>108.02</v>
      </c>
      <c r="F137">
        <v>109.88</v>
      </c>
      <c r="G137">
        <v>100</v>
      </c>
      <c r="H137">
        <v>94.68</v>
      </c>
      <c r="I137">
        <v>105.4</v>
      </c>
      <c r="J137">
        <v>110.72</v>
      </c>
      <c r="K137">
        <v>100.19</v>
      </c>
    </row>
    <row r="138" spans="1:11" x14ac:dyDescent="0.2">
      <c r="A138" s="6">
        <v>43496</v>
      </c>
      <c r="B138">
        <v>105.15</v>
      </c>
      <c r="C138">
        <v>103.58</v>
      </c>
      <c r="D138">
        <v>106.8</v>
      </c>
      <c r="E138">
        <v>107.71</v>
      </c>
      <c r="F138">
        <v>109.05</v>
      </c>
      <c r="G138">
        <v>100</v>
      </c>
      <c r="H138">
        <v>91.31</v>
      </c>
      <c r="I138">
        <v>100.16</v>
      </c>
      <c r="J138">
        <v>111.02</v>
      </c>
      <c r="K138">
        <v>100.19</v>
      </c>
    </row>
    <row r="139" spans="1:11" x14ac:dyDescent="0.2">
      <c r="A139" s="6">
        <v>43497</v>
      </c>
      <c r="B139">
        <v>108.94</v>
      </c>
      <c r="C139">
        <v>106.94</v>
      </c>
      <c r="D139">
        <v>108.36</v>
      </c>
      <c r="E139">
        <v>109.74</v>
      </c>
      <c r="F139">
        <v>111.25</v>
      </c>
      <c r="G139">
        <v>100</v>
      </c>
      <c r="H139">
        <v>89.89</v>
      </c>
      <c r="I139">
        <v>98.82</v>
      </c>
      <c r="J139">
        <v>113.51</v>
      </c>
      <c r="K139">
        <v>100.2</v>
      </c>
    </row>
    <row r="140" spans="1:11" x14ac:dyDescent="0.2">
      <c r="A140" s="6">
        <v>43500</v>
      </c>
      <c r="B140">
        <v>107.36</v>
      </c>
      <c r="C140">
        <v>108.18</v>
      </c>
      <c r="D140">
        <v>110.33</v>
      </c>
      <c r="E140">
        <v>109.26</v>
      </c>
      <c r="F140">
        <v>111.93</v>
      </c>
      <c r="G140">
        <v>100</v>
      </c>
      <c r="H140">
        <v>90.25</v>
      </c>
      <c r="I140">
        <v>98.56</v>
      </c>
      <c r="J140">
        <v>113.81</v>
      </c>
      <c r="K140">
        <v>100.21</v>
      </c>
    </row>
    <row r="141" spans="1:11" x14ac:dyDescent="0.2">
      <c r="A141" s="6">
        <v>43501</v>
      </c>
      <c r="B141">
        <v>108.47</v>
      </c>
      <c r="C141">
        <v>107.94</v>
      </c>
      <c r="D141">
        <v>109.28</v>
      </c>
      <c r="E141">
        <v>108.55</v>
      </c>
      <c r="F141">
        <v>111.81</v>
      </c>
      <c r="G141">
        <v>100</v>
      </c>
      <c r="H141">
        <v>94.5</v>
      </c>
      <c r="I141">
        <v>95.67</v>
      </c>
      <c r="J141">
        <v>113.96</v>
      </c>
      <c r="K141">
        <v>100.21</v>
      </c>
    </row>
    <row r="142" spans="1:11" x14ac:dyDescent="0.2">
      <c r="A142" s="6">
        <v>43502</v>
      </c>
      <c r="B142">
        <v>107.99</v>
      </c>
      <c r="C142">
        <v>107.4</v>
      </c>
      <c r="D142">
        <v>109.04</v>
      </c>
      <c r="E142">
        <v>107.47</v>
      </c>
      <c r="F142">
        <v>109.49</v>
      </c>
      <c r="G142">
        <v>100</v>
      </c>
      <c r="H142">
        <v>92.91</v>
      </c>
      <c r="I142">
        <v>90.27</v>
      </c>
      <c r="J142">
        <v>113.06</v>
      </c>
      <c r="K142">
        <v>100.23</v>
      </c>
    </row>
    <row r="143" spans="1:11" x14ac:dyDescent="0.2">
      <c r="A143" s="6">
        <v>43503</v>
      </c>
      <c r="B143">
        <v>107.16</v>
      </c>
      <c r="C143">
        <v>106.81</v>
      </c>
      <c r="D143">
        <v>106.47</v>
      </c>
      <c r="E143">
        <v>104.71</v>
      </c>
      <c r="F143">
        <v>109.29</v>
      </c>
      <c r="G143">
        <v>100</v>
      </c>
      <c r="H143">
        <v>89.01</v>
      </c>
      <c r="I143">
        <v>85.72</v>
      </c>
      <c r="J143">
        <v>111.02</v>
      </c>
      <c r="K143">
        <v>100.23</v>
      </c>
    </row>
    <row r="144" spans="1:11" x14ac:dyDescent="0.2">
      <c r="A144" s="6">
        <v>43504</v>
      </c>
      <c r="B144">
        <v>107.33</v>
      </c>
      <c r="C144">
        <v>106.22</v>
      </c>
      <c r="D144">
        <v>105.02</v>
      </c>
      <c r="E144">
        <v>104.77</v>
      </c>
      <c r="F144">
        <v>108.95</v>
      </c>
      <c r="G144">
        <v>100</v>
      </c>
      <c r="H144">
        <v>86.88</v>
      </c>
      <c r="I144">
        <v>83.37</v>
      </c>
      <c r="J144">
        <v>110.63</v>
      </c>
      <c r="K144">
        <v>100.25</v>
      </c>
    </row>
    <row r="145" spans="1:11" x14ac:dyDescent="0.2">
      <c r="A145" s="6">
        <v>43507</v>
      </c>
      <c r="B145">
        <v>107.51</v>
      </c>
      <c r="C145">
        <v>105.66</v>
      </c>
      <c r="D145">
        <v>105.78</v>
      </c>
      <c r="E145">
        <v>104.58</v>
      </c>
      <c r="F145">
        <v>108.54</v>
      </c>
      <c r="G145">
        <v>100</v>
      </c>
      <c r="H145">
        <v>89.18</v>
      </c>
      <c r="I145">
        <v>86.74</v>
      </c>
      <c r="J145">
        <v>109.78</v>
      </c>
      <c r="K145">
        <v>100.24</v>
      </c>
    </row>
    <row r="146" spans="1:11" x14ac:dyDescent="0.2">
      <c r="A146" s="6">
        <v>43508</v>
      </c>
      <c r="B146">
        <v>109.39</v>
      </c>
      <c r="C146">
        <v>107.25</v>
      </c>
      <c r="D146">
        <v>106.9</v>
      </c>
      <c r="E146">
        <v>106.05</v>
      </c>
      <c r="F146">
        <v>109.34</v>
      </c>
      <c r="G146">
        <v>100</v>
      </c>
      <c r="H146">
        <v>97.34</v>
      </c>
      <c r="I146">
        <v>90.91</v>
      </c>
      <c r="J146">
        <v>112.02</v>
      </c>
      <c r="K146">
        <v>100.26</v>
      </c>
    </row>
    <row r="147" spans="1:11" x14ac:dyDescent="0.2">
      <c r="A147" s="6">
        <v>43509</v>
      </c>
      <c r="B147">
        <v>110.63</v>
      </c>
      <c r="C147">
        <v>108.02</v>
      </c>
      <c r="D147">
        <v>107.43</v>
      </c>
      <c r="E147">
        <v>106.21</v>
      </c>
      <c r="F147">
        <v>109.39</v>
      </c>
      <c r="G147">
        <v>100</v>
      </c>
      <c r="H147">
        <v>97.34</v>
      </c>
      <c r="I147">
        <v>95.4</v>
      </c>
      <c r="J147">
        <v>114.17</v>
      </c>
      <c r="K147">
        <v>100.26</v>
      </c>
    </row>
    <row r="148" spans="1:11" x14ac:dyDescent="0.2">
      <c r="A148" s="6">
        <v>43510</v>
      </c>
      <c r="B148">
        <v>110.66</v>
      </c>
      <c r="C148">
        <v>107.82</v>
      </c>
      <c r="D148">
        <v>109.52</v>
      </c>
      <c r="E148">
        <v>107.37</v>
      </c>
      <c r="F148">
        <v>109.63</v>
      </c>
      <c r="G148">
        <v>100</v>
      </c>
      <c r="H148">
        <v>100.89</v>
      </c>
      <c r="I148">
        <v>103.69</v>
      </c>
      <c r="J148">
        <v>115.64</v>
      </c>
      <c r="K148">
        <v>100.28</v>
      </c>
    </row>
    <row r="149" spans="1:11" x14ac:dyDescent="0.2">
      <c r="A149" s="6">
        <v>43511</v>
      </c>
      <c r="B149">
        <v>112.75</v>
      </c>
      <c r="C149">
        <v>108.91</v>
      </c>
      <c r="D149">
        <v>111.23</v>
      </c>
      <c r="E149">
        <v>108.37</v>
      </c>
      <c r="F149">
        <v>110</v>
      </c>
      <c r="G149">
        <v>100</v>
      </c>
      <c r="H149">
        <v>103.72</v>
      </c>
      <c r="I149">
        <v>105.72</v>
      </c>
      <c r="J149">
        <v>115.95</v>
      </c>
      <c r="K149">
        <v>100.28</v>
      </c>
    </row>
    <row r="150" spans="1:11" x14ac:dyDescent="0.2">
      <c r="A150" s="6">
        <v>43515</v>
      </c>
      <c r="B150">
        <v>113.5</v>
      </c>
      <c r="C150">
        <v>108.87</v>
      </c>
      <c r="D150">
        <v>110.14</v>
      </c>
      <c r="E150">
        <v>109.08</v>
      </c>
      <c r="F150">
        <v>111.15</v>
      </c>
      <c r="G150">
        <v>100</v>
      </c>
      <c r="H150">
        <v>104.08</v>
      </c>
      <c r="I150">
        <v>106.68</v>
      </c>
      <c r="J150">
        <v>120.34</v>
      </c>
      <c r="K150">
        <v>100.31</v>
      </c>
    </row>
    <row r="151" spans="1:11" x14ac:dyDescent="0.2">
      <c r="A151" s="6">
        <v>43516</v>
      </c>
      <c r="B151">
        <v>113.94</v>
      </c>
      <c r="C151">
        <v>109.76</v>
      </c>
      <c r="D151">
        <v>111.98</v>
      </c>
      <c r="E151">
        <v>110.08</v>
      </c>
      <c r="F151">
        <v>109.57</v>
      </c>
      <c r="G151">
        <v>100</v>
      </c>
      <c r="H151">
        <v>101.42</v>
      </c>
      <c r="I151">
        <v>105.19</v>
      </c>
      <c r="J151">
        <v>119.41</v>
      </c>
      <c r="K151">
        <v>100.31</v>
      </c>
    </row>
    <row r="152" spans="1:11" x14ac:dyDescent="0.2">
      <c r="A152" s="6">
        <v>43517</v>
      </c>
      <c r="B152">
        <v>112.91</v>
      </c>
      <c r="C152">
        <v>108.72</v>
      </c>
      <c r="D152">
        <v>111.33</v>
      </c>
      <c r="E152">
        <v>107.42</v>
      </c>
      <c r="F152">
        <v>108.57</v>
      </c>
      <c r="G152">
        <v>100</v>
      </c>
      <c r="H152">
        <v>101.77</v>
      </c>
      <c r="I152">
        <v>104.6</v>
      </c>
      <c r="J152">
        <v>119.72</v>
      </c>
      <c r="K152">
        <v>100.32</v>
      </c>
    </row>
    <row r="153" spans="1:11" x14ac:dyDescent="0.2">
      <c r="A153" s="6">
        <v>43518</v>
      </c>
      <c r="B153">
        <v>113.78</v>
      </c>
      <c r="C153">
        <v>108.94</v>
      </c>
      <c r="D153">
        <v>110.9</v>
      </c>
      <c r="E153">
        <v>106.34</v>
      </c>
      <c r="F153">
        <v>108.31</v>
      </c>
      <c r="G153">
        <v>100</v>
      </c>
      <c r="H153">
        <v>107.45</v>
      </c>
      <c r="I153">
        <v>103.9</v>
      </c>
      <c r="J153">
        <v>118.41</v>
      </c>
      <c r="K153">
        <v>100.34</v>
      </c>
    </row>
    <row r="154" spans="1:11" x14ac:dyDescent="0.2">
      <c r="A154" s="6">
        <v>43521</v>
      </c>
      <c r="B154">
        <v>113.89</v>
      </c>
      <c r="C154">
        <v>109.15</v>
      </c>
      <c r="D154">
        <v>109.76</v>
      </c>
      <c r="E154">
        <v>106.82</v>
      </c>
      <c r="F154">
        <v>107.36</v>
      </c>
      <c r="G154">
        <v>100</v>
      </c>
      <c r="H154">
        <v>103.19</v>
      </c>
      <c r="I154">
        <v>104.28</v>
      </c>
      <c r="J154">
        <v>118.41</v>
      </c>
      <c r="K154">
        <v>100.33</v>
      </c>
    </row>
    <row r="155" spans="1:11" x14ac:dyDescent="0.2">
      <c r="A155" s="6">
        <v>43522</v>
      </c>
      <c r="B155">
        <v>114.12</v>
      </c>
      <c r="C155">
        <v>109.45</v>
      </c>
      <c r="D155">
        <v>109.23</v>
      </c>
      <c r="E155">
        <v>106.52</v>
      </c>
      <c r="F155">
        <v>105.53</v>
      </c>
      <c r="G155">
        <v>100</v>
      </c>
      <c r="H155">
        <v>105.67</v>
      </c>
      <c r="I155">
        <v>105.03</v>
      </c>
      <c r="J155">
        <v>114.87</v>
      </c>
      <c r="K155">
        <v>100.34</v>
      </c>
    </row>
    <row r="156" spans="1:11" x14ac:dyDescent="0.2">
      <c r="A156" s="6">
        <v>43523</v>
      </c>
      <c r="B156">
        <v>115.3</v>
      </c>
      <c r="C156">
        <v>109.57</v>
      </c>
      <c r="D156">
        <v>109.71</v>
      </c>
      <c r="E156">
        <v>107.5</v>
      </c>
      <c r="F156">
        <v>108.87</v>
      </c>
      <c r="G156">
        <v>100</v>
      </c>
      <c r="H156">
        <v>111.7</v>
      </c>
      <c r="I156">
        <v>100</v>
      </c>
      <c r="J156">
        <v>114.48</v>
      </c>
      <c r="K156">
        <v>100.35</v>
      </c>
    </row>
    <row r="157" spans="1:11" x14ac:dyDescent="0.2">
      <c r="A157" s="6">
        <v>43524</v>
      </c>
      <c r="B157">
        <v>114.66</v>
      </c>
      <c r="C157">
        <v>109.12</v>
      </c>
      <c r="D157">
        <v>107.54</v>
      </c>
      <c r="E157">
        <v>106.69</v>
      </c>
      <c r="F157">
        <v>107.06</v>
      </c>
      <c r="G157">
        <v>100</v>
      </c>
      <c r="H157">
        <v>113.83</v>
      </c>
      <c r="I157">
        <v>98.45</v>
      </c>
      <c r="J157">
        <v>113.94</v>
      </c>
      <c r="K157">
        <v>100.37</v>
      </c>
    </row>
    <row r="158" spans="1:11" x14ac:dyDescent="0.2">
      <c r="A158" s="6">
        <v>43525</v>
      </c>
      <c r="B158">
        <v>116.07</v>
      </c>
      <c r="C158">
        <v>111.35</v>
      </c>
      <c r="D158">
        <v>109.25</v>
      </c>
      <c r="E158">
        <v>108.95</v>
      </c>
      <c r="F158">
        <v>106.31</v>
      </c>
      <c r="G158">
        <v>100</v>
      </c>
      <c r="H158">
        <v>116.49</v>
      </c>
      <c r="I158">
        <v>98.56</v>
      </c>
      <c r="J158">
        <v>115.41</v>
      </c>
      <c r="K158">
        <v>100.38</v>
      </c>
    </row>
    <row r="159" spans="1:11" x14ac:dyDescent="0.2">
      <c r="A159" s="6">
        <v>43528</v>
      </c>
      <c r="B159">
        <v>116.52</v>
      </c>
      <c r="C159">
        <v>111.44</v>
      </c>
      <c r="D159">
        <v>110.79</v>
      </c>
      <c r="E159">
        <v>108.79</v>
      </c>
      <c r="F159">
        <v>107.97</v>
      </c>
      <c r="G159">
        <v>100</v>
      </c>
      <c r="H159">
        <v>118.09</v>
      </c>
      <c r="I159">
        <v>100.32</v>
      </c>
      <c r="J159">
        <v>115.48</v>
      </c>
      <c r="K159">
        <v>100.37</v>
      </c>
    </row>
    <row r="160" spans="1:11" x14ac:dyDescent="0.2">
      <c r="A160" s="6">
        <v>43529</v>
      </c>
      <c r="B160">
        <v>116.34</v>
      </c>
      <c r="C160">
        <v>112.5</v>
      </c>
      <c r="D160">
        <v>109.38</v>
      </c>
      <c r="E160">
        <v>108.92</v>
      </c>
      <c r="F160">
        <v>110.51</v>
      </c>
      <c r="G160">
        <v>100</v>
      </c>
      <c r="H160">
        <v>119.68</v>
      </c>
      <c r="I160">
        <v>98.66</v>
      </c>
      <c r="J160">
        <v>115.18</v>
      </c>
      <c r="K160">
        <v>100.38</v>
      </c>
    </row>
    <row r="161" spans="1:11" x14ac:dyDescent="0.2">
      <c r="A161" s="6">
        <v>43530</v>
      </c>
      <c r="B161">
        <v>115.02</v>
      </c>
      <c r="C161">
        <v>112.72</v>
      </c>
      <c r="D161">
        <v>108.24</v>
      </c>
      <c r="E161">
        <v>106.76</v>
      </c>
      <c r="F161">
        <v>108.9</v>
      </c>
      <c r="G161">
        <v>100</v>
      </c>
      <c r="H161">
        <v>116.31</v>
      </c>
      <c r="I161">
        <v>93.8</v>
      </c>
      <c r="J161">
        <v>114.4</v>
      </c>
      <c r="K161">
        <v>100.39</v>
      </c>
    </row>
    <row r="162" spans="1:11" x14ac:dyDescent="0.2">
      <c r="A162" s="6">
        <v>43531</v>
      </c>
      <c r="B162">
        <v>116.3</v>
      </c>
      <c r="C162">
        <v>111.27</v>
      </c>
      <c r="D162">
        <v>107.7</v>
      </c>
      <c r="E162">
        <v>106.03</v>
      </c>
      <c r="F162">
        <v>110.9</v>
      </c>
      <c r="G162">
        <v>100</v>
      </c>
      <c r="H162">
        <v>112.41</v>
      </c>
      <c r="I162">
        <v>91.87</v>
      </c>
      <c r="J162">
        <v>115.71</v>
      </c>
      <c r="K162">
        <v>100.42</v>
      </c>
    </row>
    <row r="163" spans="1:11" x14ac:dyDescent="0.2">
      <c r="A163" s="6">
        <v>43532</v>
      </c>
      <c r="B163">
        <v>114.63</v>
      </c>
      <c r="C163">
        <v>110.98</v>
      </c>
      <c r="D163">
        <v>103.7</v>
      </c>
      <c r="E163">
        <v>102.36</v>
      </c>
      <c r="F163">
        <v>110.12</v>
      </c>
      <c r="G163">
        <v>100</v>
      </c>
      <c r="H163">
        <v>112.23</v>
      </c>
      <c r="I163">
        <v>90.8</v>
      </c>
      <c r="J163">
        <v>114.17</v>
      </c>
      <c r="K163">
        <v>100.43</v>
      </c>
    </row>
    <row r="164" spans="1:11" x14ac:dyDescent="0.2">
      <c r="A164" s="6">
        <v>43535</v>
      </c>
      <c r="B164">
        <v>115.75</v>
      </c>
      <c r="C164">
        <v>112.8</v>
      </c>
      <c r="D164">
        <v>104.4</v>
      </c>
      <c r="E164">
        <v>104.27</v>
      </c>
      <c r="F164">
        <v>112.96</v>
      </c>
      <c r="G164">
        <v>100</v>
      </c>
      <c r="H164">
        <v>109.93</v>
      </c>
      <c r="I164">
        <v>94.81</v>
      </c>
      <c r="J164">
        <v>116.87</v>
      </c>
      <c r="K164">
        <v>100.43</v>
      </c>
    </row>
    <row r="165" spans="1:11" x14ac:dyDescent="0.2">
      <c r="A165" s="6">
        <v>43536</v>
      </c>
      <c r="B165">
        <v>116.07</v>
      </c>
      <c r="C165">
        <v>113.06</v>
      </c>
      <c r="D165">
        <v>104.02</v>
      </c>
      <c r="E165">
        <v>104.79</v>
      </c>
      <c r="F165">
        <v>115.6</v>
      </c>
      <c r="G165">
        <v>100</v>
      </c>
      <c r="H165">
        <v>114.72</v>
      </c>
      <c r="I165">
        <v>96.48</v>
      </c>
      <c r="J165">
        <v>117.26</v>
      </c>
      <c r="K165">
        <v>100.44</v>
      </c>
    </row>
    <row r="166" spans="1:11" x14ac:dyDescent="0.2">
      <c r="A166" s="6">
        <v>43537</v>
      </c>
      <c r="B166">
        <v>117.1</v>
      </c>
      <c r="C166">
        <v>113.76</v>
      </c>
      <c r="D166">
        <v>106.75</v>
      </c>
      <c r="E166">
        <v>106.2</v>
      </c>
      <c r="F166">
        <v>115.13</v>
      </c>
      <c r="G166">
        <v>100</v>
      </c>
      <c r="H166">
        <v>115.78</v>
      </c>
      <c r="I166">
        <v>95.89</v>
      </c>
      <c r="J166">
        <v>116.79</v>
      </c>
      <c r="K166">
        <v>100.45</v>
      </c>
    </row>
    <row r="167" spans="1:11" x14ac:dyDescent="0.2">
      <c r="A167" s="6">
        <v>43538</v>
      </c>
      <c r="B167">
        <v>116.71</v>
      </c>
      <c r="C167">
        <v>113.7</v>
      </c>
      <c r="D167">
        <v>106.22</v>
      </c>
      <c r="E167">
        <v>106.44</v>
      </c>
      <c r="F167">
        <v>114.93</v>
      </c>
      <c r="G167">
        <v>100</v>
      </c>
      <c r="H167">
        <v>112.41</v>
      </c>
      <c r="I167">
        <v>94.54</v>
      </c>
      <c r="J167">
        <v>116.18</v>
      </c>
      <c r="K167">
        <v>100.45</v>
      </c>
    </row>
    <row r="168" spans="1:11" x14ac:dyDescent="0.2">
      <c r="A168" s="6">
        <v>43539</v>
      </c>
      <c r="B168">
        <v>116.29</v>
      </c>
      <c r="C168">
        <v>114.35</v>
      </c>
      <c r="D168">
        <v>107.13</v>
      </c>
      <c r="E168">
        <v>106.86</v>
      </c>
      <c r="F168">
        <v>114.44</v>
      </c>
      <c r="G168">
        <v>100</v>
      </c>
      <c r="H168">
        <v>115.25</v>
      </c>
      <c r="I168">
        <v>99.98</v>
      </c>
      <c r="J168">
        <v>116.02</v>
      </c>
      <c r="K168">
        <v>100.46</v>
      </c>
    </row>
    <row r="169" spans="1:11" x14ac:dyDescent="0.2">
      <c r="A169" s="6">
        <v>43542</v>
      </c>
      <c r="B169">
        <v>117.64</v>
      </c>
      <c r="C169">
        <v>114.87</v>
      </c>
      <c r="D169">
        <v>107.16</v>
      </c>
      <c r="E169">
        <v>109.38</v>
      </c>
      <c r="F169">
        <v>115.78</v>
      </c>
      <c r="G169">
        <v>100</v>
      </c>
      <c r="H169">
        <v>119.86</v>
      </c>
      <c r="I169">
        <v>102.93</v>
      </c>
      <c r="J169">
        <v>117.87</v>
      </c>
      <c r="K169">
        <v>100.47</v>
      </c>
    </row>
    <row r="170" spans="1:11" x14ac:dyDescent="0.2">
      <c r="A170" s="6">
        <v>43543</v>
      </c>
      <c r="B170">
        <v>117.33</v>
      </c>
      <c r="C170">
        <v>114.32</v>
      </c>
      <c r="D170">
        <v>106.75</v>
      </c>
      <c r="E170">
        <v>108.01</v>
      </c>
      <c r="F170">
        <v>114.37</v>
      </c>
      <c r="G170">
        <v>100</v>
      </c>
      <c r="H170">
        <v>118.97</v>
      </c>
      <c r="I170">
        <v>103.69</v>
      </c>
      <c r="J170">
        <v>118.8</v>
      </c>
      <c r="K170">
        <v>100.47</v>
      </c>
    </row>
    <row r="171" spans="1:11" x14ac:dyDescent="0.2">
      <c r="A171" s="6">
        <v>43544</v>
      </c>
      <c r="B171">
        <v>117.98</v>
      </c>
      <c r="C171">
        <v>113.78</v>
      </c>
      <c r="D171">
        <v>107.05</v>
      </c>
      <c r="E171">
        <v>109.79</v>
      </c>
      <c r="F171">
        <v>113.59</v>
      </c>
      <c r="G171">
        <v>100</v>
      </c>
      <c r="H171">
        <v>119.15</v>
      </c>
      <c r="I171">
        <v>104.76</v>
      </c>
      <c r="J171">
        <v>119.26</v>
      </c>
      <c r="K171">
        <v>100.47</v>
      </c>
    </row>
    <row r="172" spans="1:11" x14ac:dyDescent="0.2">
      <c r="A172" s="6">
        <v>43545</v>
      </c>
      <c r="B172">
        <v>118.67</v>
      </c>
      <c r="C172">
        <v>114.85</v>
      </c>
      <c r="D172">
        <v>108</v>
      </c>
      <c r="E172">
        <v>109.75</v>
      </c>
      <c r="F172">
        <v>115.1</v>
      </c>
      <c r="G172">
        <v>100</v>
      </c>
      <c r="H172">
        <v>123.94</v>
      </c>
      <c r="I172">
        <v>104.92</v>
      </c>
      <c r="J172">
        <v>119.49</v>
      </c>
      <c r="K172">
        <v>100.5</v>
      </c>
    </row>
    <row r="173" spans="1:11" x14ac:dyDescent="0.2">
      <c r="A173" s="6">
        <v>43546</v>
      </c>
      <c r="B173">
        <v>116.76</v>
      </c>
      <c r="C173">
        <v>112.32</v>
      </c>
      <c r="D173">
        <v>104.72</v>
      </c>
      <c r="E173">
        <v>106.49</v>
      </c>
      <c r="F173">
        <v>112.29</v>
      </c>
      <c r="G173">
        <v>100</v>
      </c>
      <c r="H173">
        <v>121.63</v>
      </c>
      <c r="I173">
        <v>101.27</v>
      </c>
      <c r="J173">
        <v>118.49</v>
      </c>
      <c r="K173">
        <v>100.5</v>
      </c>
    </row>
    <row r="174" spans="1:11" x14ac:dyDescent="0.2">
      <c r="A174" s="6">
        <v>43549</v>
      </c>
      <c r="B174">
        <v>115.95</v>
      </c>
      <c r="C174">
        <v>112.14</v>
      </c>
      <c r="D174">
        <v>106.3</v>
      </c>
      <c r="E174">
        <v>106.31</v>
      </c>
      <c r="F174">
        <v>111.46</v>
      </c>
      <c r="G174">
        <v>100</v>
      </c>
      <c r="H174">
        <v>116.49</v>
      </c>
      <c r="I174">
        <v>102.18</v>
      </c>
      <c r="J174">
        <v>117.87</v>
      </c>
      <c r="K174">
        <v>100.5</v>
      </c>
    </row>
    <row r="175" spans="1:11" x14ac:dyDescent="0.2">
      <c r="A175" s="6">
        <v>43550</v>
      </c>
      <c r="B175">
        <v>117.46</v>
      </c>
      <c r="C175">
        <v>113.27</v>
      </c>
      <c r="D175">
        <v>108.66</v>
      </c>
      <c r="E175">
        <v>109.49</v>
      </c>
      <c r="F175">
        <v>111.74</v>
      </c>
      <c r="G175">
        <v>100</v>
      </c>
      <c r="H175">
        <v>117.38</v>
      </c>
      <c r="I175">
        <v>104.92</v>
      </c>
      <c r="J175">
        <v>117.72</v>
      </c>
      <c r="K175">
        <v>100.51</v>
      </c>
    </row>
    <row r="176" spans="1:11" x14ac:dyDescent="0.2">
      <c r="A176" s="6">
        <v>43551</v>
      </c>
      <c r="B176">
        <v>116.56</v>
      </c>
      <c r="C176">
        <v>112.05</v>
      </c>
      <c r="D176">
        <v>107.63</v>
      </c>
      <c r="E176">
        <v>108.3</v>
      </c>
      <c r="F176">
        <v>110.27</v>
      </c>
      <c r="G176">
        <v>100</v>
      </c>
      <c r="H176">
        <v>116.67</v>
      </c>
      <c r="I176">
        <v>104.01</v>
      </c>
      <c r="J176">
        <v>117.02</v>
      </c>
      <c r="K176">
        <v>100.52</v>
      </c>
    </row>
    <row r="177" spans="1:11" x14ac:dyDescent="0.2">
      <c r="A177" s="6">
        <v>43552</v>
      </c>
      <c r="B177">
        <v>117.14</v>
      </c>
      <c r="C177">
        <v>112.26</v>
      </c>
      <c r="D177">
        <v>106.79</v>
      </c>
      <c r="E177">
        <v>108.66</v>
      </c>
      <c r="F177">
        <v>110.05</v>
      </c>
      <c r="G177">
        <v>100</v>
      </c>
      <c r="H177">
        <v>111.88</v>
      </c>
      <c r="I177">
        <v>106.38</v>
      </c>
      <c r="J177">
        <v>117.26</v>
      </c>
      <c r="K177">
        <v>100.55</v>
      </c>
    </row>
    <row r="178" spans="1:11" x14ac:dyDescent="0.2">
      <c r="A178" s="6">
        <v>43553</v>
      </c>
      <c r="B178">
        <v>117.23</v>
      </c>
      <c r="C178">
        <v>112.4</v>
      </c>
      <c r="D178">
        <v>105.78</v>
      </c>
      <c r="E178">
        <v>108.06</v>
      </c>
      <c r="F178">
        <v>113.55</v>
      </c>
      <c r="G178">
        <v>100</v>
      </c>
      <c r="H178">
        <v>114.54</v>
      </c>
      <c r="I178">
        <v>106.7</v>
      </c>
      <c r="J178">
        <v>118.41</v>
      </c>
      <c r="K178">
        <v>100.55</v>
      </c>
    </row>
    <row r="179" spans="1:11" x14ac:dyDescent="0.2">
      <c r="A179" s="6">
        <v>43556</v>
      </c>
      <c r="B179">
        <v>118.58</v>
      </c>
      <c r="C179">
        <v>114.01</v>
      </c>
      <c r="D179">
        <v>107.29</v>
      </c>
      <c r="E179">
        <v>109.66</v>
      </c>
      <c r="F179">
        <v>112.89</v>
      </c>
      <c r="G179">
        <v>100</v>
      </c>
      <c r="H179">
        <v>120.74</v>
      </c>
      <c r="I179">
        <v>105.25</v>
      </c>
      <c r="J179">
        <v>120.18</v>
      </c>
      <c r="K179">
        <v>100.56</v>
      </c>
    </row>
    <row r="180" spans="1:11" x14ac:dyDescent="0.2">
      <c r="A180" s="6">
        <v>43557</v>
      </c>
      <c r="B180">
        <v>118.07</v>
      </c>
      <c r="C180">
        <v>114</v>
      </c>
      <c r="D180">
        <v>105.16</v>
      </c>
      <c r="E180">
        <v>108.76</v>
      </c>
      <c r="F180">
        <v>112.18</v>
      </c>
      <c r="G180">
        <v>100</v>
      </c>
      <c r="H180">
        <v>120.04</v>
      </c>
      <c r="I180">
        <v>105.35</v>
      </c>
      <c r="J180">
        <v>119.41</v>
      </c>
      <c r="K180">
        <v>100.55</v>
      </c>
    </row>
    <row r="181" spans="1:11" x14ac:dyDescent="0.2">
      <c r="A181" s="6">
        <v>43558</v>
      </c>
      <c r="B181">
        <v>117.37</v>
      </c>
      <c r="C181">
        <v>113.05</v>
      </c>
      <c r="D181">
        <v>103.83</v>
      </c>
      <c r="E181">
        <v>107.83</v>
      </c>
      <c r="F181">
        <v>111.15</v>
      </c>
      <c r="G181">
        <v>100</v>
      </c>
      <c r="H181">
        <v>120.21</v>
      </c>
      <c r="I181">
        <v>104.33</v>
      </c>
      <c r="J181">
        <v>119.49</v>
      </c>
      <c r="K181">
        <v>100.56</v>
      </c>
    </row>
    <row r="182" spans="1:11" x14ac:dyDescent="0.2">
      <c r="A182" s="6">
        <v>43559</v>
      </c>
      <c r="B182">
        <v>119.04</v>
      </c>
      <c r="C182">
        <v>113.88</v>
      </c>
      <c r="D182">
        <v>103.28</v>
      </c>
      <c r="E182">
        <v>108.45</v>
      </c>
      <c r="F182">
        <v>112.18</v>
      </c>
      <c r="G182">
        <v>100</v>
      </c>
      <c r="H182">
        <v>121.28</v>
      </c>
      <c r="I182">
        <v>104.44</v>
      </c>
      <c r="J182">
        <v>119.64</v>
      </c>
      <c r="K182">
        <v>100.6</v>
      </c>
    </row>
    <row r="183" spans="1:11" x14ac:dyDescent="0.2">
      <c r="A183" s="6">
        <v>43560</v>
      </c>
      <c r="B183">
        <v>119.68</v>
      </c>
      <c r="C183">
        <v>115.36</v>
      </c>
      <c r="D183">
        <v>104.8</v>
      </c>
      <c r="E183">
        <v>111.06</v>
      </c>
      <c r="F183">
        <v>112.24</v>
      </c>
      <c r="G183">
        <v>100</v>
      </c>
      <c r="H183">
        <v>121.81</v>
      </c>
      <c r="I183">
        <v>104.87</v>
      </c>
      <c r="J183">
        <v>121.26</v>
      </c>
      <c r="K183">
        <v>100.6</v>
      </c>
    </row>
    <row r="184" spans="1:11" x14ac:dyDescent="0.2">
      <c r="A184" s="6">
        <v>43563</v>
      </c>
      <c r="B184">
        <v>120.42</v>
      </c>
      <c r="C184">
        <v>115.6</v>
      </c>
      <c r="D184">
        <v>105.48</v>
      </c>
      <c r="E184">
        <v>111.6</v>
      </c>
      <c r="F184">
        <v>112.96</v>
      </c>
      <c r="G184">
        <v>100</v>
      </c>
      <c r="H184">
        <v>137.94</v>
      </c>
      <c r="I184">
        <v>109.55</v>
      </c>
      <c r="J184">
        <v>121.18</v>
      </c>
      <c r="K184">
        <v>100.6</v>
      </c>
    </row>
    <row r="185" spans="1:11" x14ac:dyDescent="0.2">
      <c r="A185" s="6">
        <v>43564</v>
      </c>
      <c r="B185">
        <v>118.87</v>
      </c>
      <c r="C185">
        <v>114.56</v>
      </c>
      <c r="D185">
        <v>104.13</v>
      </c>
      <c r="E185">
        <v>109.82</v>
      </c>
      <c r="F185">
        <v>111.59</v>
      </c>
      <c r="G185">
        <v>100</v>
      </c>
      <c r="H185">
        <v>133.51</v>
      </c>
      <c r="I185">
        <v>107.67</v>
      </c>
      <c r="J185">
        <v>119.18</v>
      </c>
      <c r="K185">
        <v>100.61</v>
      </c>
    </row>
    <row r="186" spans="1:11" x14ac:dyDescent="0.2">
      <c r="A186" s="6">
        <v>43565</v>
      </c>
      <c r="B186">
        <v>118.33</v>
      </c>
      <c r="C186">
        <v>114.51</v>
      </c>
      <c r="D186">
        <v>106.14</v>
      </c>
      <c r="E186">
        <v>109.66</v>
      </c>
      <c r="F186">
        <v>111.38</v>
      </c>
      <c r="G186">
        <v>100</v>
      </c>
      <c r="H186">
        <v>141.84</v>
      </c>
      <c r="I186">
        <v>115.63</v>
      </c>
      <c r="J186">
        <v>118.87</v>
      </c>
      <c r="K186">
        <v>100.61</v>
      </c>
    </row>
    <row r="187" spans="1:11" x14ac:dyDescent="0.2">
      <c r="A187" s="6">
        <v>43566</v>
      </c>
      <c r="B187">
        <v>118.9</v>
      </c>
      <c r="C187">
        <v>114.97</v>
      </c>
      <c r="D187">
        <v>105.19</v>
      </c>
      <c r="E187">
        <v>109.66</v>
      </c>
      <c r="F187">
        <v>111.48</v>
      </c>
      <c r="G187">
        <v>100</v>
      </c>
      <c r="H187">
        <v>140.6</v>
      </c>
      <c r="I187">
        <v>127.56</v>
      </c>
      <c r="J187">
        <v>119.34</v>
      </c>
      <c r="K187">
        <v>100.64</v>
      </c>
    </row>
    <row r="188" spans="1:11" x14ac:dyDescent="0.2">
      <c r="A188" s="6">
        <v>43567</v>
      </c>
      <c r="B188">
        <v>117.4</v>
      </c>
      <c r="C188">
        <v>109.28</v>
      </c>
      <c r="D188">
        <v>106.78</v>
      </c>
      <c r="E188">
        <v>106.64</v>
      </c>
      <c r="F188">
        <v>112.14</v>
      </c>
      <c r="G188">
        <v>100</v>
      </c>
      <c r="H188">
        <v>140.25</v>
      </c>
      <c r="I188">
        <v>129.44999999999999</v>
      </c>
      <c r="J188">
        <v>119.8</v>
      </c>
      <c r="K188">
        <v>100.64</v>
      </c>
    </row>
    <row r="189" spans="1:11" x14ac:dyDescent="0.2">
      <c r="A189" s="6">
        <v>43570</v>
      </c>
      <c r="B189">
        <v>117.01</v>
      </c>
      <c r="C189">
        <v>109.63</v>
      </c>
      <c r="D189">
        <v>105.15</v>
      </c>
      <c r="E189">
        <v>103.42</v>
      </c>
      <c r="F189">
        <v>110.4</v>
      </c>
      <c r="G189">
        <v>100</v>
      </c>
      <c r="H189">
        <v>138.12</v>
      </c>
      <c r="I189">
        <v>130.52000000000001</v>
      </c>
      <c r="J189">
        <v>118.72</v>
      </c>
      <c r="K189">
        <v>100.65</v>
      </c>
    </row>
    <row r="190" spans="1:11" x14ac:dyDescent="0.2">
      <c r="A190" s="6">
        <v>43571</v>
      </c>
      <c r="B190">
        <v>117.81</v>
      </c>
      <c r="C190">
        <v>110.57</v>
      </c>
      <c r="D190">
        <v>104.35</v>
      </c>
      <c r="E190">
        <v>103.93</v>
      </c>
      <c r="F190">
        <v>109.09</v>
      </c>
      <c r="G190">
        <v>100</v>
      </c>
      <c r="H190">
        <v>138.47999999999999</v>
      </c>
      <c r="I190">
        <v>128.53</v>
      </c>
      <c r="J190">
        <v>118.26</v>
      </c>
      <c r="K190">
        <v>100.65</v>
      </c>
    </row>
    <row r="191" spans="1:11" x14ac:dyDescent="0.2">
      <c r="A191" s="6">
        <v>43572</v>
      </c>
      <c r="B191">
        <v>118.14</v>
      </c>
      <c r="C191">
        <v>109.75</v>
      </c>
      <c r="D191">
        <v>104.26</v>
      </c>
      <c r="E191">
        <v>102.26</v>
      </c>
      <c r="F191">
        <v>109.19</v>
      </c>
      <c r="G191">
        <v>100</v>
      </c>
      <c r="H191">
        <v>138.47999999999999</v>
      </c>
      <c r="I191">
        <v>133.75</v>
      </c>
      <c r="J191">
        <v>118.18</v>
      </c>
      <c r="K191">
        <v>100.67</v>
      </c>
    </row>
    <row r="192" spans="1:11" x14ac:dyDescent="0.2">
      <c r="A192" s="6">
        <v>43573</v>
      </c>
      <c r="B192">
        <v>117.71</v>
      </c>
      <c r="C192">
        <v>109.37</v>
      </c>
      <c r="D192">
        <v>104.45</v>
      </c>
      <c r="E192">
        <v>100.91</v>
      </c>
      <c r="F192">
        <v>107.97</v>
      </c>
      <c r="G192">
        <v>100</v>
      </c>
      <c r="H192">
        <v>137.59</v>
      </c>
      <c r="I192">
        <v>128.41999999999999</v>
      </c>
      <c r="J192">
        <v>117.72</v>
      </c>
      <c r="K192">
        <v>100.69</v>
      </c>
    </row>
    <row r="193" spans="1:11" x14ac:dyDescent="0.2">
      <c r="A193" s="6">
        <v>43577</v>
      </c>
      <c r="B193">
        <v>120.28</v>
      </c>
      <c r="C193">
        <v>111.23</v>
      </c>
      <c r="D193">
        <v>106.13</v>
      </c>
      <c r="E193">
        <v>102.91</v>
      </c>
      <c r="F193">
        <v>110.5</v>
      </c>
      <c r="G193">
        <v>100</v>
      </c>
      <c r="H193">
        <v>144.33000000000001</v>
      </c>
      <c r="I193">
        <v>129.34</v>
      </c>
      <c r="J193">
        <v>120.03</v>
      </c>
      <c r="K193">
        <v>100.69</v>
      </c>
    </row>
    <row r="194" spans="1:11" x14ac:dyDescent="0.2">
      <c r="A194" s="6">
        <v>43578</v>
      </c>
      <c r="B194">
        <v>120.97</v>
      </c>
      <c r="C194">
        <v>111.34</v>
      </c>
      <c r="D194">
        <v>105.32</v>
      </c>
      <c r="E194">
        <v>101.79</v>
      </c>
      <c r="F194">
        <v>111.36</v>
      </c>
      <c r="G194">
        <v>100</v>
      </c>
      <c r="H194">
        <v>142.19999999999999</v>
      </c>
      <c r="I194">
        <v>134.18</v>
      </c>
      <c r="J194">
        <v>119.87</v>
      </c>
      <c r="K194">
        <v>100.69</v>
      </c>
    </row>
    <row r="195" spans="1:11" x14ac:dyDescent="0.2">
      <c r="A195" s="6">
        <v>43579</v>
      </c>
      <c r="B195">
        <v>118.62</v>
      </c>
      <c r="C195">
        <v>107.93</v>
      </c>
      <c r="D195">
        <v>102.55</v>
      </c>
      <c r="E195">
        <v>101.2</v>
      </c>
      <c r="F195">
        <v>109</v>
      </c>
      <c r="G195">
        <v>100</v>
      </c>
      <c r="H195">
        <v>142.91</v>
      </c>
      <c r="I195">
        <v>136.33000000000001</v>
      </c>
      <c r="J195">
        <v>118.72</v>
      </c>
      <c r="K195">
        <v>100.71</v>
      </c>
    </row>
    <row r="196" spans="1:11" x14ac:dyDescent="0.2">
      <c r="A196" s="6">
        <v>43580</v>
      </c>
      <c r="B196">
        <v>119.29</v>
      </c>
      <c r="C196">
        <v>107.58</v>
      </c>
      <c r="D196">
        <v>101.39</v>
      </c>
      <c r="E196">
        <v>100.94</v>
      </c>
      <c r="F196">
        <v>107.84</v>
      </c>
      <c r="G196">
        <v>100</v>
      </c>
      <c r="H196">
        <v>143.44</v>
      </c>
      <c r="I196">
        <v>137.66999999999999</v>
      </c>
      <c r="J196">
        <v>117.56</v>
      </c>
      <c r="K196">
        <v>100.73</v>
      </c>
    </row>
    <row r="197" spans="1:11" x14ac:dyDescent="0.2">
      <c r="A197" s="6">
        <v>43581</v>
      </c>
      <c r="B197">
        <v>116.78</v>
      </c>
      <c r="C197">
        <v>106.85</v>
      </c>
      <c r="D197">
        <v>99.5</v>
      </c>
      <c r="E197">
        <v>100.07</v>
      </c>
      <c r="F197">
        <v>108.65</v>
      </c>
      <c r="G197">
        <v>100</v>
      </c>
      <c r="H197">
        <v>142.55000000000001</v>
      </c>
      <c r="I197">
        <v>137.57</v>
      </c>
      <c r="J197">
        <v>117.1</v>
      </c>
      <c r="K197">
        <v>100.72</v>
      </c>
    </row>
    <row r="198" spans="1:11" x14ac:dyDescent="0.2">
      <c r="A198" s="6">
        <v>43584</v>
      </c>
      <c r="B198">
        <v>116.02</v>
      </c>
      <c r="C198">
        <v>107.42</v>
      </c>
      <c r="D198">
        <v>99.3</v>
      </c>
      <c r="E198">
        <v>98.15</v>
      </c>
      <c r="F198">
        <v>107.96</v>
      </c>
      <c r="G198">
        <v>100</v>
      </c>
      <c r="H198">
        <v>145.74</v>
      </c>
      <c r="I198">
        <v>142.35</v>
      </c>
      <c r="J198">
        <v>117.49</v>
      </c>
      <c r="K198">
        <v>100.73</v>
      </c>
    </row>
    <row r="199" spans="1:11" x14ac:dyDescent="0.2">
      <c r="A199" s="6">
        <v>43585</v>
      </c>
      <c r="B199">
        <v>116.47</v>
      </c>
      <c r="C199">
        <v>109.56</v>
      </c>
      <c r="D199">
        <v>100.04</v>
      </c>
      <c r="E199">
        <v>96.11</v>
      </c>
      <c r="F199">
        <v>106.89</v>
      </c>
      <c r="G199">
        <v>100</v>
      </c>
      <c r="H199">
        <v>145.21</v>
      </c>
      <c r="I199">
        <v>138.63999999999999</v>
      </c>
      <c r="J199">
        <v>116.48</v>
      </c>
      <c r="K199">
        <v>100.74</v>
      </c>
    </row>
    <row r="200" spans="1:11" x14ac:dyDescent="0.2">
      <c r="A200" s="6">
        <v>43586</v>
      </c>
      <c r="B200">
        <v>114.14</v>
      </c>
      <c r="C200">
        <v>107.5</v>
      </c>
      <c r="D200">
        <v>99.33</v>
      </c>
      <c r="E200">
        <v>93.82</v>
      </c>
      <c r="F200">
        <v>107.06</v>
      </c>
      <c r="G200">
        <v>100</v>
      </c>
      <c r="H200">
        <v>142.91</v>
      </c>
      <c r="I200">
        <v>139.61000000000001</v>
      </c>
      <c r="J200">
        <v>116.79</v>
      </c>
      <c r="K200">
        <v>100.74</v>
      </c>
    </row>
    <row r="201" spans="1:11" x14ac:dyDescent="0.2">
      <c r="A201" s="6">
        <v>43587</v>
      </c>
      <c r="B201">
        <v>112.14</v>
      </c>
      <c r="C201">
        <v>106.2</v>
      </c>
      <c r="D201">
        <v>97.14</v>
      </c>
      <c r="E201">
        <v>93.61</v>
      </c>
      <c r="F201">
        <v>106.73</v>
      </c>
      <c r="G201">
        <v>100</v>
      </c>
      <c r="H201">
        <v>141.66999999999999</v>
      </c>
      <c r="I201">
        <v>149.61000000000001</v>
      </c>
      <c r="J201">
        <v>114.87</v>
      </c>
      <c r="K201">
        <v>100.76</v>
      </c>
    </row>
    <row r="202" spans="1:11" x14ac:dyDescent="0.2">
      <c r="A202" s="6">
        <v>43588</v>
      </c>
      <c r="B202">
        <v>112.4</v>
      </c>
      <c r="C202">
        <v>107.01</v>
      </c>
      <c r="D202">
        <v>98.28</v>
      </c>
      <c r="E202">
        <v>94.59</v>
      </c>
      <c r="F202">
        <v>107.09</v>
      </c>
      <c r="G202">
        <v>100</v>
      </c>
      <c r="H202">
        <v>146.1</v>
      </c>
      <c r="I202">
        <v>149.13</v>
      </c>
      <c r="J202">
        <v>118.33</v>
      </c>
      <c r="K202">
        <v>100.77</v>
      </c>
    </row>
    <row r="203" spans="1:11" x14ac:dyDescent="0.2">
      <c r="A203" s="6">
        <v>43591</v>
      </c>
      <c r="B203">
        <v>111.9</v>
      </c>
      <c r="C203">
        <v>108.04</v>
      </c>
      <c r="D203">
        <v>98.08</v>
      </c>
      <c r="E203">
        <v>95.93</v>
      </c>
      <c r="F203">
        <v>106.84</v>
      </c>
      <c r="G203">
        <v>100</v>
      </c>
      <c r="H203">
        <v>141.31</v>
      </c>
      <c r="I203">
        <v>148.54</v>
      </c>
      <c r="J203">
        <v>119</v>
      </c>
      <c r="K203">
        <v>100.78</v>
      </c>
    </row>
    <row r="204" spans="1:11" x14ac:dyDescent="0.2">
      <c r="A204" s="6">
        <v>43592</v>
      </c>
      <c r="B204">
        <v>111.31</v>
      </c>
      <c r="C204">
        <v>107.92</v>
      </c>
      <c r="D204">
        <v>96.68</v>
      </c>
      <c r="E204">
        <v>97.43</v>
      </c>
      <c r="F204">
        <v>108.37</v>
      </c>
      <c r="G204">
        <v>100</v>
      </c>
      <c r="H204">
        <v>138.65</v>
      </c>
      <c r="I204">
        <v>146.71</v>
      </c>
      <c r="J204">
        <v>118.77</v>
      </c>
      <c r="K204">
        <v>100.79</v>
      </c>
    </row>
    <row r="205" spans="1:11" x14ac:dyDescent="0.2">
      <c r="A205" s="6">
        <v>43593</v>
      </c>
      <c r="B205">
        <v>111.48</v>
      </c>
      <c r="C205">
        <v>107.22</v>
      </c>
      <c r="D205">
        <v>97.36</v>
      </c>
      <c r="E205">
        <v>98.28</v>
      </c>
      <c r="F205">
        <v>106.05</v>
      </c>
      <c r="G205">
        <v>100</v>
      </c>
      <c r="H205">
        <v>140.25</v>
      </c>
      <c r="I205">
        <v>142.68</v>
      </c>
      <c r="J205">
        <v>118.53</v>
      </c>
      <c r="K205">
        <v>100.79</v>
      </c>
    </row>
    <row r="206" spans="1:11" x14ac:dyDescent="0.2">
      <c r="A206" s="6">
        <v>43594</v>
      </c>
      <c r="B206">
        <v>111.38</v>
      </c>
      <c r="C206">
        <v>110.59</v>
      </c>
      <c r="D206">
        <v>97.54</v>
      </c>
      <c r="E206">
        <v>91.95</v>
      </c>
      <c r="F206">
        <v>107.92</v>
      </c>
      <c r="G206">
        <v>100</v>
      </c>
      <c r="H206">
        <v>140.43</v>
      </c>
      <c r="I206">
        <v>143.32</v>
      </c>
      <c r="J206">
        <v>116.96</v>
      </c>
      <c r="K206">
        <v>100.8</v>
      </c>
    </row>
    <row r="207" spans="1:11" x14ac:dyDescent="0.2">
      <c r="A207" s="6">
        <v>43595</v>
      </c>
      <c r="B207">
        <v>112.35</v>
      </c>
      <c r="C207">
        <v>111.32</v>
      </c>
      <c r="D207">
        <v>98.63</v>
      </c>
      <c r="E207">
        <v>89.73</v>
      </c>
      <c r="F207">
        <v>112.74</v>
      </c>
      <c r="G207">
        <v>100</v>
      </c>
      <c r="H207">
        <v>140.07</v>
      </c>
      <c r="I207">
        <v>148.27000000000001</v>
      </c>
      <c r="J207">
        <v>118.77</v>
      </c>
      <c r="K207">
        <v>100.82</v>
      </c>
    </row>
    <row r="208" spans="1:11" x14ac:dyDescent="0.2">
      <c r="A208" s="6">
        <v>43598</v>
      </c>
      <c r="B208">
        <v>111.1</v>
      </c>
      <c r="C208">
        <v>109.9</v>
      </c>
      <c r="D208">
        <v>97.47</v>
      </c>
      <c r="E208">
        <v>88.42</v>
      </c>
      <c r="F208">
        <v>109.04</v>
      </c>
      <c r="G208">
        <v>100</v>
      </c>
      <c r="H208">
        <v>134.75</v>
      </c>
      <c r="I208">
        <v>140.26</v>
      </c>
      <c r="J208">
        <v>116.17</v>
      </c>
      <c r="K208">
        <v>100.81</v>
      </c>
    </row>
    <row r="209" spans="1:11" x14ac:dyDescent="0.2">
      <c r="A209" s="6">
        <v>43599</v>
      </c>
      <c r="B209">
        <v>111.25</v>
      </c>
      <c r="C209">
        <v>111</v>
      </c>
      <c r="D209">
        <v>99.27</v>
      </c>
      <c r="E209">
        <v>89.04</v>
      </c>
      <c r="F209">
        <v>111.48</v>
      </c>
      <c r="G209">
        <v>100</v>
      </c>
      <c r="H209">
        <v>150.18</v>
      </c>
      <c r="I209">
        <v>142.84</v>
      </c>
      <c r="J209">
        <v>116.96</v>
      </c>
      <c r="K209">
        <v>100.82</v>
      </c>
    </row>
    <row r="210" spans="1:11" x14ac:dyDescent="0.2">
      <c r="A210" s="6">
        <v>43600</v>
      </c>
      <c r="B210">
        <v>112.07</v>
      </c>
      <c r="C210">
        <v>111.45</v>
      </c>
      <c r="D210">
        <v>98.82</v>
      </c>
      <c r="E210">
        <v>88.55</v>
      </c>
      <c r="F210">
        <v>111.33</v>
      </c>
      <c r="G210">
        <v>100</v>
      </c>
      <c r="H210">
        <v>159.4</v>
      </c>
      <c r="I210">
        <v>144.66999999999999</v>
      </c>
      <c r="J210">
        <v>117.43</v>
      </c>
      <c r="K210">
        <v>100.83</v>
      </c>
    </row>
    <row r="211" spans="1:11" x14ac:dyDescent="0.2">
      <c r="A211" s="6">
        <v>43601</v>
      </c>
      <c r="B211">
        <v>112.06</v>
      </c>
      <c r="C211">
        <v>111.32</v>
      </c>
      <c r="D211">
        <v>99.66</v>
      </c>
      <c r="E211">
        <v>87.73</v>
      </c>
      <c r="F211">
        <v>112.64</v>
      </c>
      <c r="G211">
        <v>100</v>
      </c>
      <c r="H211">
        <v>164.18</v>
      </c>
      <c r="I211">
        <v>146.38999999999999</v>
      </c>
      <c r="J211">
        <v>116.64</v>
      </c>
      <c r="K211">
        <v>100.84</v>
      </c>
    </row>
    <row r="212" spans="1:11" x14ac:dyDescent="0.2">
      <c r="A212" s="6">
        <v>43602</v>
      </c>
      <c r="B212">
        <v>111.4</v>
      </c>
      <c r="C212">
        <v>111.06</v>
      </c>
      <c r="D212">
        <v>98.92</v>
      </c>
      <c r="E212">
        <v>86.12</v>
      </c>
      <c r="F212">
        <v>111.64</v>
      </c>
      <c r="G212">
        <v>100</v>
      </c>
      <c r="H212">
        <v>159.75</v>
      </c>
      <c r="I212">
        <v>142.25</v>
      </c>
      <c r="J212">
        <v>116.33</v>
      </c>
      <c r="K212">
        <v>100.85</v>
      </c>
    </row>
    <row r="213" spans="1:11" x14ac:dyDescent="0.2">
      <c r="A213" s="6">
        <v>43605</v>
      </c>
      <c r="B213">
        <v>111.38</v>
      </c>
      <c r="C213">
        <v>111.35</v>
      </c>
      <c r="D213">
        <v>99.47</v>
      </c>
      <c r="E213">
        <v>87.26</v>
      </c>
      <c r="F213">
        <v>110.3</v>
      </c>
      <c r="G213">
        <v>100</v>
      </c>
      <c r="H213">
        <v>165.25</v>
      </c>
      <c r="I213">
        <v>145.9</v>
      </c>
      <c r="J213">
        <v>115.78</v>
      </c>
      <c r="K213">
        <v>100.87</v>
      </c>
    </row>
    <row r="214" spans="1:11" x14ac:dyDescent="0.2">
      <c r="A214" s="6">
        <v>43606</v>
      </c>
      <c r="B214">
        <v>111.9</v>
      </c>
      <c r="C214">
        <v>111.81</v>
      </c>
      <c r="D214">
        <v>101.34</v>
      </c>
      <c r="E214">
        <v>87.34</v>
      </c>
      <c r="F214">
        <v>111.53</v>
      </c>
      <c r="G214">
        <v>100</v>
      </c>
      <c r="H214">
        <v>161.16999999999999</v>
      </c>
      <c r="I214">
        <v>145.15</v>
      </c>
      <c r="J214">
        <v>117.35</v>
      </c>
      <c r="K214">
        <v>100.87</v>
      </c>
    </row>
    <row r="215" spans="1:11" x14ac:dyDescent="0.2">
      <c r="A215" s="6">
        <v>43607</v>
      </c>
      <c r="B215">
        <v>110.88</v>
      </c>
      <c r="C215">
        <v>111.1</v>
      </c>
      <c r="D215">
        <v>100.43</v>
      </c>
      <c r="E215">
        <v>86.15</v>
      </c>
      <c r="F215">
        <v>110.56</v>
      </c>
      <c r="G215">
        <v>100</v>
      </c>
      <c r="H215">
        <v>155.13999999999999</v>
      </c>
      <c r="I215">
        <v>141.33000000000001</v>
      </c>
      <c r="J215">
        <v>117.27</v>
      </c>
      <c r="K215">
        <v>100.89</v>
      </c>
    </row>
    <row r="216" spans="1:11" x14ac:dyDescent="0.2">
      <c r="A216" s="6">
        <v>43608</v>
      </c>
      <c r="B216">
        <v>108.29</v>
      </c>
      <c r="C216">
        <v>108.62</v>
      </c>
      <c r="D216">
        <v>94.77</v>
      </c>
      <c r="E216">
        <v>86.36</v>
      </c>
      <c r="F216">
        <v>107.79</v>
      </c>
      <c r="G216">
        <v>100</v>
      </c>
      <c r="H216">
        <v>149.82</v>
      </c>
      <c r="I216">
        <v>133.27000000000001</v>
      </c>
      <c r="J216">
        <v>113.74</v>
      </c>
      <c r="K216">
        <v>100.91</v>
      </c>
    </row>
    <row r="217" spans="1:11" x14ac:dyDescent="0.2">
      <c r="A217" s="6">
        <v>43609</v>
      </c>
      <c r="B217">
        <v>108.74</v>
      </c>
      <c r="C217">
        <v>109.39</v>
      </c>
      <c r="D217">
        <v>95.38</v>
      </c>
      <c r="E217">
        <v>87.28</v>
      </c>
      <c r="F217">
        <v>107.24</v>
      </c>
      <c r="G217">
        <v>100</v>
      </c>
      <c r="H217">
        <v>151.6</v>
      </c>
      <c r="I217">
        <v>141.91999999999999</v>
      </c>
      <c r="J217">
        <v>114.76</v>
      </c>
      <c r="K217">
        <v>100.91</v>
      </c>
    </row>
    <row r="218" spans="1:11" x14ac:dyDescent="0.2">
      <c r="A218" s="6">
        <v>43613</v>
      </c>
      <c r="B218">
        <v>106.55</v>
      </c>
      <c r="C218">
        <v>109.02</v>
      </c>
      <c r="D218">
        <v>95.65</v>
      </c>
      <c r="E218">
        <v>85.34</v>
      </c>
      <c r="F218">
        <v>103.95</v>
      </c>
      <c r="G218">
        <v>100</v>
      </c>
      <c r="H218">
        <v>148.94</v>
      </c>
      <c r="I218">
        <v>139.88</v>
      </c>
      <c r="J218">
        <v>112.64</v>
      </c>
      <c r="K218">
        <v>100.92</v>
      </c>
    </row>
    <row r="219" spans="1:11" x14ac:dyDescent="0.2">
      <c r="A219" s="6">
        <v>43614</v>
      </c>
      <c r="B219">
        <v>105.89</v>
      </c>
      <c r="C219">
        <v>107.6</v>
      </c>
      <c r="D219">
        <v>95.79</v>
      </c>
      <c r="E219">
        <v>84.88</v>
      </c>
      <c r="F219">
        <v>106.23</v>
      </c>
      <c r="G219">
        <v>100</v>
      </c>
      <c r="H219">
        <v>142.72999999999999</v>
      </c>
      <c r="I219">
        <v>141.22</v>
      </c>
      <c r="J219">
        <v>113.11</v>
      </c>
      <c r="K219">
        <v>100.92</v>
      </c>
    </row>
    <row r="220" spans="1:11" x14ac:dyDescent="0.2">
      <c r="A220" s="6">
        <v>43615</v>
      </c>
      <c r="B220">
        <v>105.62</v>
      </c>
      <c r="C220">
        <v>106.32</v>
      </c>
      <c r="D220">
        <v>93.9</v>
      </c>
      <c r="E220">
        <v>84.73</v>
      </c>
      <c r="F220">
        <v>104.67</v>
      </c>
      <c r="G220">
        <v>100</v>
      </c>
      <c r="H220">
        <v>139.72</v>
      </c>
      <c r="I220">
        <v>140.36000000000001</v>
      </c>
      <c r="J220">
        <v>109.57</v>
      </c>
      <c r="K220">
        <v>100.95</v>
      </c>
    </row>
    <row r="221" spans="1:11" x14ac:dyDescent="0.2">
      <c r="A221" s="6">
        <v>43616</v>
      </c>
      <c r="B221">
        <v>103.85</v>
      </c>
      <c r="C221">
        <v>104.91</v>
      </c>
      <c r="D221">
        <v>93.91</v>
      </c>
      <c r="E221">
        <v>81.239999999999995</v>
      </c>
      <c r="F221">
        <v>104.95</v>
      </c>
      <c r="G221">
        <v>100</v>
      </c>
      <c r="H221">
        <v>139.01</v>
      </c>
      <c r="I221">
        <v>139.99</v>
      </c>
      <c r="J221">
        <v>108</v>
      </c>
      <c r="K221">
        <v>100.95</v>
      </c>
    </row>
    <row r="222" spans="1:11" x14ac:dyDescent="0.2">
      <c r="A222" s="6">
        <v>43619</v>
      </c>
      <c r="B222">
        <v>105.48</v>
      </c>
      <c r="C222">
        <v>106.88</v>
      </c>
      <c r="D222">
        <v>94.65</v>
      </c>
      <c r="E222">
        <v>80.5</v>
      </c>
      <c r="F222">
        <v>107.54</v>
      </c>
      <c r="G222">
        <v>100</v>
      </c>
      <c r="H222">
        <v>137.41</v>
      </c>
      <c r="I222">
        <v>142.08000000000001</v>
      </c>
      <c r="J222">
        <v>110.36</v>
      </c>
      <c r="K222">
        <v>100.95</v>
      </c>
    </row>
    <row r="223" spans="1:11" x14ac:dyDescent="0.2">
      <c r="A223" s="6">
        <v>43620</v>
      </c>
      <c r="B223">
        <v>107.99</v>
      </c>
      <c r="C223">
        <v>108.09</v>
      </c>
      <c r="D223">
        <v>94.14</v>
      </c>
      <c r="E223">
        <v>81.11</v>
      </c>
      <c r="F223">
        <v>109.87</v>
      </c>
      <c r="G223">
        <v>100</v>
      </c>
      <c r="H223">
        <v>138.65</v>
      </c>
      <c r="I223">
        <v>142.35</v>
      </c>
      <c r="J223">
        <v>113.74</v>
      </c>
      <c r="K223">
        <v>100.97</v>
      </c>
    </row>
    <row r="224" spans="1:11" x14ac:dyDescent="0.2">
      <c r="A224" s="6">
        <v>43621</v>
      </c>
      <c r="B224">
        <v>107.1</v>
      </c>
      <c r="C224">
        <v>108.41</v>
      </c>
      <c r="D224">
        <v>90.92</v>
      </c>
      <c r="E224">
        <v>77.42</v>
      </c>
      <c r="F224">
        <v>109.22</v>
      </c>
      <c r="G224">
        <v>100</v>
      </c>
      <c r="H224">
        <v>142.55000000000001</v>
      </c>
      <c r="I224">
        <v>143.06</v>
      </c>
      <c r="J224">
        <v>109.88</v>
      </c>
      <c r="K224">
        <v>100.97</v>
      </c>
    </row>
    <row r="225" spans="1:11" x14ac:dyDescent="0.2">
      <c r="A225" s="6">
        <v>43622</v>
      </c>
      <c r="B225">
        <v>109.05</v>
      </c>
      <c r="C225">
        <v>111.2</v>
      </c>
      <c r="D225">
        <v>92.7</v>
      </c>
      <c r="E225">
        <v>80.05</v>
      </c>
      <c r="F225">
        <v>111.69</v>
      </c>
      <c r="G225">
        <v>100</v>
      </c>
      <c r="H225">
        <v>137.77000000000001</v>
      </c>
      <c r="I225">
        <v>141.11000000000001</v>
      </c>
      <c r="J225">
        <v>111.06</v>
      </c>
      <c r="K225">
        <v>101</v>
      </c>
    </row>
    <row r="226" spans="1:11" x14ac:dyDescent="0.2">
      <c r="A226" s="6">
        <v>43623</v>
      </c>
      <c r="B226">
        <v>109.45</v>
      </c>
      <c r="C226">
        <v>111.94</v>
      </c>
      <c r="D226">
        <v>93.91</v>
      </c>
      <c r="E226">
        <v>79.349999999999994</v>
      </c>
      <c r="F226">
        <v>112.29</v>
      </c>
      <c r="G226">
        <v>100</v>
      </c>
      <c r="H226">
        <v>138.47999999999999</v>
      </c>
      <c r="I226">
        <v>143.76</v>
      </c>
      <c r="J226">
        <v>110.51</v>
      </c>
      <c r="K226">
        <v>100.99</v>
      </c>
    </row>
    <row r="227" spans="1:11" x14ac:dyDescent="0.2">
      <c r="A227" s="6">
        <v>43626</v>
      </c>
      <c r="B227">
        <v>109.93</v>
      </c>
      <c r="C227">
        <v>112.69</v>
      </c>
      <c r="D227">
        <v>94.39</v>
      </c>
      <c r="E227">
        <v>79.45</v>
      </c>
      <c r="F227">
        <v>110.3</v>
      </c>
      <c r="G227">
        <v>100</v>
      </c>
      <c r="H227">
        <v>135.99</v>
      </c>
      <c r="I227">
        <v>142.88999999999999</v>
      </c>
      <c r="J227">
        <v>110.83</v>
      </c>
      <c r="K227">
        <v>101.02</v>
      </c>
    </row>
    <row r="228" spans="1:11" x14ac:dyDescent="0.2">
      <c r="A228" s="6">
        <v>43627</v>
      </c>
      <c r="B228">
        <v>109.83</v>
      </c>
      <c r="C228">
        <v>111.66</v>
      </c>
      <c r="D228">
        <v>93.55</v>
      </c>
      <c r="E228">
        <v>81.36</v>
      </c>
      <c r="F228">
        <v>109.88</v>
      </c>
      <c r="G228">
        <v>100</v>
      </c>
      <c r="H228">
        <v>137.41</v>
      </c>
      <c r="I228">
        <v>140.63</v>
      </c>
      <c r="J228">
        <v>112.56</v>
      </c>
      <c r="K228">
        <v>101</v>
      </c>
    </row>
    <row r="229" spans="1:11" x14ac:dyDescent="0.2">
      <c r="A229" s="6">
        <v>43628</v>
      </c>
      <c r="B229">
        <v>108.64</v>
      </c>
      <c r="C229">
        <v>110.75</v>
      </c>
      <c r="D229">
        <v>93.26</v>
      </c>
      <c r="E229">
        <v>80.930000000000007</v>
      </c>
      <c r="F229">
        <v>107.92</v>
      </c>
      <c r="G229">
        <v>100</v>
      </c>
      <c r="H229">
        <v>128.01</v>
      </c>
      <c r="I229">
        <v>127.73</v>
      </c>
      <c r="J229">
        <v>111.93</v>
      </c>
      <c r="K229">
        <v>101.02</v>
      </c>
    </row>
    <row r="230" spans="1:11" x14ac:dyDescent="0.2">
      <c r="A230" s="6">
        <v>43629</v>
      </c>
      <c r="B230">
        <v>109.59</v>
      </c>
      <c r="C230">
        <v>111.42</v>
      </c>
      <c r="D230">
        <v>94.07</v>
      </c>
      <c r="E230">
        <v>82.48</v>
      </c>
      <c r="F230">
        <v>109.19</v>
      </c>
      <c r="G230">
        <v>100</v>
      </c>
      <c r="H230">
        <v>141.66999999999999</v>
      </c>
      <c r="I230">
        <v>138.79</v>
      </c>
      <c r="J230">
        <v>112.56</v>
      </c>
      <c r="K230">
        <v>101.05</v>
      </c>
    </row>
    <row r="231" spans="1:11" x14ac:dyDescent="0.2">
      <c r="A231" s="6">
        <v>43630</v>
      </c>
      <c r="B231">
        <v>109.11</v>
      </c>
      <c r="C231">
        <v>111.32</v>
      </c>
      <c r="D231">
        <v>93.69</v>
      </c>
      <c r="E231">
        <v>81.790000000000006</v>
      </c>
      <c r="F231">
        <v>108.65</v>
      </c>
      <c r="G231">
        <v>100</v>
      </c>
      <c r="H231">
        <v>134.75</v>
      </c>
      <c r="I231">
        <v>137.12</v>
      </c>
      <c r="J231">
        <v>111.38</v>
      </c>
      <c r="K231">
        <v>101.06</v>
      </c>
    </row>
    <row r="232" spans="1:11" x14ac:dyDescent="0.2">
      <c r="A232" s="6">
        <v>43633</v>
      </c>
      <c r="B232">
        <v>110.19</v>
      </c>
      <c r="C232">
        <v>111.86</v>
      </c>
      <c r="D232">
        <v>93.99</v>
      </c>
      <c r="E232">
        <v>82.62</v>
      </c>
      <c r="F232">
        <v>109.15</v>
      </c>
      <c r="G232">
        <v>100</v>
      </c>
      <c r="H232">
        <v>134.93</v>
      </c>
      <c r="I232">
        <v>136.85</v>
      </c>
      <c r="J232">
        <v>110.59</v>
      </c>
      <c r="K232">
        <v>101.06</v>
      </c>
    </row>
    <row r="233" spans="1:11" x14ac:dyDescent="0.2">
      <c r="A233" s="6">
        <v>43634</v>
      </c>
      <c r="B233">
        <v>111.15</v>
      </c>
      <c r="C233">
        <v>113.28</v>
      </c>
      <c r="D233">
        <v>95.3</v>
      </c>
      <c r="E233">
        <v>83.51</v>
      </c>
      <c r="F233">
        <v>110.32</v>
      </c>
      <c r="G233">
        <v>100</v>
      </c>
      <c r="H233">
        <v>136.35</v>
      </c>
      <c r="I233">
        <v>143.11000000000001</v>
      </c>
      <c r="J233">
        <v>111.14</v>
      </c>
      <c r="K233">
        <v>101.06</v>
      </c>
    </row>
    <row r="234" spans="1:11" x14ac:dyDescent="0.2">
      <c r="A234" s="6">
        <v>43635</v>
      </c>
      <c r="B234">
        <v>110.53</v>
      </c>
      <c r="C234">
        <v>113.24</v>
      </c>
      <c r="D234">
        <v>95.01</v>
      </c>
      <c r="E234">
        <v>83.43</v>
      </c>
      <c r="F234">
        <v>111.16</v>
      </c>
      <c r="G234">
        <v>100</v>
      </c>
      <c r="H234">
        <v>137.22999999999999</v>
      </c>
      <c r="I234">
        <v>138.41</v>
      </c>
      <c r="J234">
        <v>111.14</v>
      </c>
      <c r="K234">
        <v>101.08</v>
      </c>
    </row>
    <row r="235" spans="1:11" x14ac:dyDescent="0.2">
      <c r="A235" s="6">
        <v>43636</v>
      </c>
      <c r="B235">
        <v>112.42</v>
      </c>
      <c r="C235">
        <v>114.52</v>
      </c>
      <c r="D235">
        <v>96.69</v>
      </c>
      <c r="E235">
        <v>85.09</v>
      </c>
      <c r="F235">
        <v>113.31</v>
      </c>
      <c r="G235">
        <v>100</v>
      </c>
      <c r="H235">
        <v>142.38</v>
      </c>
      <c r="I235">
        <v>140.36000000000001</v>
      </c>
      <c r="J235">
        <v>112.01</v>
      </c>
      <c r="K235">
        <v>101.09</v>
      </c>
    </row>
    <row r="236" spans="1:11" x14ac:dyDescent="0.2">
      <c r="A236" s="6">
        <v>43637</v>
      </c>
      <c r="B236">
        <v>114.01</v>
      </c>
      <c r="C236">
        <v>115.12</v>
      </c>
      <c r="D236">
        <v>96.1</v>
      </c>
      <c r="E236">
        <v>83.94</v>
      </c>
      <c r="F236">
        <v>114.47</v>
      </c>
      <c r="G236">
        <v>100</v>
      </c>
      <c r="H236">
        <v>148.05000000000001</v>
      </c>
      <c r="I236">
        <v>140.74</v>
      </c>
      <c r="J236">
        <v>113.34</v>
      </c>
      <c r="K236">
        <v>101.09</v>
      </c>
    </row>
    <row r="237" spans="1:11" x14ac:dyDescent="0.2">
      <c r="A237" s="6">
        <v>43640</v>
      </c>
      <c r="B237">
        <v>112.92</v>
      </c>
      <c r="C237">
        <v>115.1</v>
      </c>
      <c r="D237">
        <v>96.4</v>
      </c>
      <c r="E237">
        <v>82.75</v>
      </c>
      <c r="F237">
        <v>113.46</v>
      </c>
      <c r="G237">
        <v>100</v>
      </c>
      <c r="H237">
        <v>142.19999999999999</v>
      </c>
      <c r="I237">
        <v>139.71</v>
      </c>
      <c r="J237">
        <v>111.61</v>
      </c>
      <c r="K237">
        <v>101.1</v>
      </c>
    </row>
    <row r="238" spans="1:11" x14ac:dyDescent="0.2">
      <c r="A238" s="6">
        <v>43641</v>
      </c>
      <c r="B238">
        <v>111.93</v>
      </c>
      <c r="C238">
        <v>113.93</v>
      </c>
      <c r="D238">
        <v>95.2</v>
      </c>
      <c r="E238">
        <v>81.900000000000006</v>
      </c>
      <c r="F238">
        <v>112.46</v>
      </c>
      <c r="G238">
        <v>100</v>
      </c>
      <c r="H238">
        <v>139.54</v>
      </c>
      <c r="I238">
        <v>143</v>
      </c>
      <c r="J238">
        <v>109.88</v>
      </c>
      <c r="K238">
        <v>101.1</v>
      </c>
    </row>
    <row r="239" spans="1:11" x14ac:dyDescent="0.2">
      <c r="A239" s="6">
        <v>43642</v>
      </c>
      <c r="B239">
        <v>112.41</v>
      </c>
      <c r="C239">
        <v>114.2</v>
      </c>
      <c r="D239">
        <v>99.95</v>
      </c>
      <c r="E239">
        <v>83.63</v>
      </c>
      <c r="F239">
        <v>114.02</v>
      </c>
      <c r="G239">
        <v>100</v>
      </c>
      <c r="H239">
        <v>138.65</v>
      </c>
      <c r="I239">
        <v>150.24</v>
      </c>
      <c r="J239">
        <v>111.22</v>
      </c>
      <c r="K239">
        <v>101.13</v>
      </c>
    </row>
    <row r="240" spans="1:11" x14ac:dyDescent="0.2">
      <c r="A240" s="6">
        <v>43643</v>
      </c>
      <c r="B240">
        <v>111.26</v>
      </c>
      <c r="C240">
        <v>113.44</v>
      </c>
      <c r="D240">
        <v>97.59</v>
      </c>
      <c r="E240">
        <v>82.52</v>
      </c>
      <c r="F240">
        <v>113.32</v>
      </c>
      <c r="G240">
        <v>100</v>
      </c>
      <c r="H240">
        <v>144.33000000000001</v>
      </c>
      <c r="I240">
        <v>146.62</v>
      </c>
      <c r="J240">
        <v>110.2</v>
      </c>
      <c r="K240">
        <v>101.13</v>
      </c>
    </row>
    <row r="241" spans="1:11" x14ac:dyDescent="0.2">
      <c r="A241" s="6">
        <v>43644</v>
      </c>
      <c r="B241">
        <v>112.45</v>
      </c>
      <c r="C241">
        <v>114.67</v>
      </c>
      <c r="D241">
        <v>97.16</v>
      </c>
      <c r="E241">
        <v>83.4</v>
      </c>
      <c r="F241">
        <v>113.7</v>
      </c>
      <c r="G241">
        <v>100</v>
      </c>
      <c r="H241">
        <v>141.84</v>
      </c>
      <c r="I241">
        <v>159.36000000000001</v>
      </c>
      <c r="J241">
        <v>110.67</v>
      </c>
      <c r="K241">
        <v>101.14</v>
      </c>
    </row>
    <row r="242" spans="1:11" x14ac:dyDescent="0.2">
      <c r="A242" s="6">
        <v>43647</v>
      </c>
      <c r="B242">
        <v>112.35</v>
      </c>
      <c r="C242">
        <v>115.04</v>
      </c>
      <c r="D242">
        <v>99.15</v>
      </c>
      <c r="E242">
        <v>82.57</v>
      </c>
      <c r="F242">
        <v>116.48</v>
      </c>
      <c r="G242">
        <v>100</v>
      </c>
      <c r="H242">
        <v>143.79</v>
      </c>
      <c r="I242">
        <v>163.08000000000001</v>
      </c>
      <c r="J242">
        <v>110.83</v>
      </c>
      <c r="K242">
        <v>101.13</v>
      </c>
    </row>
    <row r="243" spans="1:11" x14ac:dyDescent="0.2">
      <c r="A243" s="6">
        <v>43648</v>
      </c>
      <c r="B243">
        <v>111.12</v>
      </c>
      <c r="C243">
        <v>113.28</v>
      </c>
      <c r="D243">
        <v>95.73</v>
      </c>
      <c r="E243">
        <v>80.91</v>
      </c>
      <c r="F243">
        <v>115.42</v>
      </c>
      <c r="G243">
        <v>100</v>
      </c>
      <c r="H243">
        <v>141.84</v>
      </c>
      <c r="I243">
        <v>163.08000000000001</v>
      </c>
      <c r="J243">
        <v>111.46</v>
      </c>
      <c r="K243">
        <v>101.14</v>
      </c>
    </row>
    <row r="244" spans="1:11" x14ac:dyDescent="0.2">
      <c r="A244" s="6">
        <v>43649</v>
      </c>
      <c r="B244">
        <v>112.17</v>
      </c>
      <c r="C244">
        <v>113.67</v>
      </c>
      <c r="D244">
        <v>96.37</v>
      </c>
      <c r="E244">
        <v>81.56</v>
      </c>
      <c r="F244">
        <v>114.75</v>
      </c>
      <c r="G244">
        <v>100</v>
      </c>
      <c r="H244">
        <v>140.6</v>
      </c>
      <c r="I244">
        <v>158.66</v>
      </c>
      <c r="J244">
        <v>113.81</v>
      </c>
      <c r="K244">
        <v>101.18</v>
      </c>
    </row>
    <row r="245" spans="1:11" x14ac:dyDescent="0.2">
      <c r="A245" s="6">
        <v>43651</v>
      </c>
      <c r="B245">
        <v>111.72</v>
      </c>
      <c r="C245">
        <v>113.84</v>
      </c>
      <c r="D245">
        <v>95.41</v>
      </c>
      <c r="E245">
        <v>81.739999999999995</v>
      </c>
      <c r="F245">
        <v>114.24</v>
      </c>
      <c r="G245">
        <v>100</v>
      </c>
      <c r="H245">
        <v>142.38</v>
      </c>
      <c r="I245">
        <v>164</v>
      </c>
      <c r="J245">
        <v>114.76</v>
      </c>
      <c r="K245">
        <v>101.16</v>
      </c>
    </row>
    <row r="246" spans="1:11" x14ac:dyDescent="0.2">
      <c r="A246" s="6">
        <v>43654</v>
      </c>
      <c r="B246">
        <v>112.23</v>
      </c>
      <c r="C246">
        <v>113.9</v>
      </c>
      <c r="D246">
        <v>95.4</v>
      </c>
      <c r="E246">
        <v>81.77</v>
      </c>
      <c r="F246">
        <v>114.25</v>
      </c>
      <c r="G246">
        <v>100</v>
      </c>
      <c r="H246">
        <v>151.41999999999999</v>
      </c>
      <c r="I246">
        <v>163.57</v>
      </c>
      <c r="J246">
        <v>114.84</v>
      </c>
      <c r="K246">
        <v>101.16</v>
      </c>
    </row>
    <row r="247" spans="1:11" x14ac:dyDescent="0.2">
      <c r="A247" s="6">
        <v>43655</v>
      </c>
      <c r="B247">
        <v>112.16</v>
      </c>
      <c r="C247">
        <v>113.67</v>
      </c>
      <c r="D247">
        <v>95.4</v>
      </c>
      <c r="E247">
        <v>82.29</v>
      </c>
      <c r="F247">
        <v>113.79</v>
      </c>
      <c r="G247">
        <v>100</v>
      </c>
      <c r="H247">
        <v>142.55000000000001</v>
      </c>
      <c r="I247">
        <v>162.65</v>
      </c>
      <c r="J247">
        <v>114.13</v>
      </c>
      <c r="K247">
        <v>101.18</v>
      </c>
    </row>
    <row r="248" spans="1:11" x14ac:dyDescent="0.2">
      <c r="A248" s="6">
        <v>43656</v>
      </c>
      <c r="B248">
        <v>113.74</v>
      </c>
      <c r="C248">
        <v>115.59</v>
      </c>
      <c r="D248">
        <v>97.5</v>
      </c>
      <c r="E248">
        <v>83.33</v>
      </c>
      <c r="F248">
        <v>114.07</v>
      </c>
      <c r="G248">
        <v>100</v>
      </c>
      <c r="H248">
        <v>144.86000000000001</v>
      </c>
      <c r="I248">
        <v>162.91999999999999</v>
      </c>
      <c r="J248">
        <v>115.54</v>
      </c>
      <c r="K248">
        <v>101.19</v>
      </c>
    </row>
    <row r="249" spans="1:11" x14ac:dyDescent="0.2">
      <c r="A249" s="6">
        <v>43657</v>
      </c>
      <c r="B249">
        <v>113.83</v>
      </c>
      <c r="C249">
        <v>115.58</v>
      </c>
      <c r="D249">
        <v>97.9</v>
      </c>
      <c r="E249">
        <v>83.66</v>
      </c>
      <c r="F249">
        <v>114.72</v>
      </c>
      <c r="G249">
        <v>100</v>
      </c>
      <c r="H249">
        <v>143.79</v>
      </c>
      <c r="I249">
        <v>161.63</v>
      </c>
      <c r="J249">
        <v>115.94</v>
      </c>
      <c r="K249">
        <v>101.21</v>
      </c>
    </row>
    <row r="250" spans="1:11" x14ac:dyDescent="0.2">
      <c r="A250" s="6">
        <v>43658</v>
      </c>
      <c r="B250">
        <v>113.92</v>
      </c>
      <c r="C250">
        <v>116.09</v>
      </c>
      <c r="D250">
        <v>98.37</v>
      </c>
      <c r="E250">
        <v>85.79</v>
      </c>
      <c r="F250">
        <v>115.45</v>
      </c>
      <c r="G250">
        <v>100</v>
      </c>
      <c r="H250">
        <v>142.55000000000001</v>
      </c>
      <c r="I250">
        <v>159.31</v>
      </c>
      <c r="J250">
        <v>116.49</v>
      </c>
      <c r="K250">
        <v>101.22</v>
      </c>
    </row>
    <row r="251" spans="1:11" x14ac:dyDescent="0.2">
      <c r="A251" s="6">
        <v>43661</v>
      </c>
      <c r="B251">
        <v>113.11</v>
      </c>
      <c r="C251">
        <v>115.85</v>
      </c>
      <c r="D251">
        <v>96.61</v>
      </c>
      <c r="E251">
        <v>85.64</v>
      </c>
      <c r="F251">
        <v>113.75</v>
      </c>
      <c r="G251">
        <v>100</v>
      </c>
      <c r="H251">
        <v>141.13</v>
      </c>
      <c r="I251">
        <v>152.99</v>
      </c>
      <c r="J251">
        <v>117.19</v>
      </c>
      <c r="K251">
        <v>101.22</v>
      </c>
    </row>
    <row r="252" spans="1:11" x14ac:dyDescent="0.2">
      <c r="A252" s="6">
        <v>43662</v>
      </c>
      <c r="B252">
        <v>111.43</v>
      </c>
      <c r="C252">
        <v>114.96</v>
      </c>
      <c r="D252">
        <v>95.17</v>
      </c>
      <c r="E252">
        <v>84.76</v>
      </c>
      <c r="F252">
        <v>112.52</v>
      </c>
      <c r="G252">
        <v>100</v>
      </c>
      <c r="H252">
        <v>147.52000000000001</v>
      </c>
      <c r="I252">
        <v>158.71</v>
      </c>
      <c r="J252">
        <v>117.51</v>
      </c>
      <c r="K252">
        <v>101.23</v>
      </c>
    </row>
    <row r="253" spans="1:11" x14ac:dyDescent="0.2">
      <c r="A253" s="6">
        <v>43663</v>
      </c>
      <c r="B253">
        <v>110.77</v>
      </c>
      <c r="C253">
        <v>114.39</v>
      </c>
      <c r="D253">
        <v>95.22</v>
      </c>
      <c r="E253">
        <v>84.89</v>
      </c>
      <c r="F253">
        <v>109.87</v>
      </c>
      <c r="G253">
        <v>100</v>
      </c>
      <c r="H253">
        <v>143.62</v>
      </c>
      <c r="I253">
        <v>154.56</v>
      </c>
      <c r="J253">
        <v>118.37</v>
      </c>
      <c r="K253">
        <v>101.23</v>
      </c>
    </row>
    <row r="254" spans="1:11" x14ac:dyDescent="0.2">
      <c r="A254" s="6">
        <v>43664</v>
      </c>
      <c r="B254">
        <v>109.83</v>
      </c>
      <c r="C254">
        <v>114.89</v>
      </c>
      <c r="D254">
        <v>96.08</v>
      </c>
      <c r="E254">
        <v>84.61</v>
      </c>
      <c r="F254">
        <v>111.66</v>
      </c>
      <c r="G254">
        <v>100</v>
      </c>
      <c r="H254">
        <v>137.06</v>
      </c>
      <c r="I254">
        <v>154.5</v>
      </c>
      <c r="J254">
        <v>117.67</v>
      </c>
      <c r="K254">
        <v>101.26</v>
      </c>
    </row>
    <row r="255" spans="1:11" x14ac:dyDescent="0.2">
      <c r="A255" s="6">
        <v>43665</v>
      </c>
      <c r="B255">
        <v>110.05</v>
      </c>
      <c r="C255">
        <v>115.22</v>
      </c>
      <c r="D255">
        <v>96.58</v>
      </c>
      <c r="E255">
        <v>86.8</v>
      </c>
      <c r="F255">
        <v>111.31</v>
      </c>
      <c r="G255">
        <v>100</v>
      </c>
      <c r="H255">
        <v>137.94</v>
      </c>
      <c r="I255">
        <v>150.29</v>
      </c>
      <c r="J255">
        <v>118.69</v>
      </c>
      <c r="K255">
        <v>101.26</v>
      </c>
    </row>
    <row r="256" spans="1:11" x14ac:dyDescent="0.2">
      <c r="A256" s="6">
        <v>43668</v>
      </c>
      <c r="B256">
        <v>110.16</v>
      </c>
      <c r="C256">
        <v>115.47</v>
      </c>
      <c r="D256">
        <v>96.76</v>
      </c>
      <c r="E256">
        <v>87.1</v>
      </c>
      <c r="F256">
        <v>111.78</v>
      </c>
      <c r="G256">
        <v>100</v>
      </c>
      <c r="H256">
        <v>140.6</v>
      </c>
      <c r="I256">
        <v>151.80000000000001</v>
      </c>
      <c r="J256">
        <v>118.45</v>
      </c>
      <c r="K256">
        <v>101.26</v>
      </c>
    </row>
    <row r="257" spans="1:11" x14ac:dyDescent="0.2">
      <c r="A257" s="6">
        <v>43669</v>
      </c>
      <c r="B257">
        <v>110.6</v>
      </c>
      <c r="C257">
        <v>115.94</v>
      </c>
      <c r="D257">
        <v>96.5</v>
      </c>
      <c r="E257">
        <v>85.92</v>
      </c>
      <c r="F257">
        <v>110.1</v>
      </c>
      <c r="G257">
        <v>100</v>
      </c>
      <c r="H257">
        <v>142.19999999999999</v>
      </c>
      <c r="I257">
        <v>152.07</v>
      </c>
      <c r="J257">
        <v>117.67</v>
      </c>
      <c r="K257">
        <v>101.25</v>
      </c>
    </row>
    <row r="258" spans="1:11" x14ac:dyDescent="0.2">
      <c r="A258" s="6">
        <v>43670</v>
      </c>
      <c r="B258">
        <v>110.59</v>
      </c>
      <c r="C258">
        <v>116.6</v>
      </c>
      <c r="D258">
        <v>96.18</v>
      </c>
      <c r="E258">
        <v>86.33</v>
      </c>
      <c r="F258">
        <v>112.14</v>
      </c>
      <c r="G258">
        <v>100</v>
      </c>
      <c r="H258">
        <v>144.15</v>
      </c>
      <c r="I258">
        <v>155.04</v>
      </c>
      <c r="J258">
        <v>117.82</v>
      </c>
      <c r="K258">
        <v>101.28</v>
      </c>
    </row>
    <row r="259" spans="1:11" x14ac:dyDescent="0.2">
      <c r="A259" s="6">
        <v>43671</v>
      </c>
      <c r="B259">
        <v>109.96</v>
      </c>
      <c r="C259">
        <v>115.77</v>
      </c>
      <c r="D259">
        <v>94.52</v>
      </c>
      <c r="E259">
        <v>84.82</v>
      </c>
      <c r="F259">
        <v>110.78</v>
      </c>
      <c r="G259">
        <v>100</v>
      </c>
      <c r="H259">
        <v>142.72999999999999</v>
      </c>
      <c r="I259">
        <v>152.99</v>
      </c>
      <c r="J259">
        <v>116.49</v>
      </c>
      <c r="K259">
        <v>101.3</v>
      </c>
    </row>
    <row r="260" spans="1:11" x14ac:dyDescent="0.2">
      <c r="A260" s="6">
        <v>43672</v>
      </c>
      <c r="B260">
        <v>109.78</v>
      </c>
      <c r="C260">
        <v>114.01</v>
      </c>
      <c r="D260">
        <v>94.06</v>
      </c>
      <c r="E260">
        <v>85.57</v>
      </c>
      <c r="F260">
        <v>110.47</v>
      </c>
      <c r="G260">
        <v>100</v>
      </c>
      <c r="H260">
        <v>142.72999999999999</v>
      </c>
      <c r="I260">
        <v>152.83000000000001</v>
      </c>
      <c r="J260">
        <v>115.7</v>
      </c>
      <c r="K260">
        <v>101.29</v>
      </c>
    </row>
    <row r="261" spans="1:11" x14ac:dyDescent="0.2">
      <c r="A261" s="6">
        <v>43675</v>
      </c>
      <c r="B261">
        <v>110.56</v>
      </c>
      <c r="C261">
        <v>114.48</v>
      </c>
      <c r="D261">
        <v>93.16</v>
      </c>
      <c r="E261">
        <v>84.44</v>
      </c>
      <c r="F261">
        <v>108.44</v>
      </c>
      <c r="G261">
        <v>100</v>
      </c>
      <c r="H261">
        <v>135.11000000000001</v>
      </c>
      <c r="I261">
        <v>141.76</v>
      </c>
      <c r="J261">
        <v>113.26</v>
      </c>
      <c r="K261">
        <v>101.31</v>
      </c>
    </row>
    <row r="262" spans="1:11" x14ac:dyDescent="0.2">
      <c r="A262" s="6">
        <v>43676</v>
      </c>
      <c r="B262">
        <v>110.58</v>
      </c>
      <c r="C262">
        <v>114.58</v>
      </c>
      <c r="D262">
        <v>95.27</v>
      </c>
      <c r="E262">
        <v>87.03</v>
      </c>
      <c r="F262">
        <v>108.34</v>
      </c>
      <c r="G262">
        <v>100</v>
      </c>
      <c r="H262">
        <v>132.62</v>
      </c>
      <c r="I262">
        <v>143.33000000000001</v>
      </c>
      <c r="J262">
        <v>112.95</v>
      </c>
      <c r="K262">
        <v>101.31</v>
      </c>
    </row>
    <row r="263" spans="1:11" x14ac:dyDescent="0.2">
      <c r="A263" s="6">
        <v>43677</v>
      </c>
      <c r="B263">
        <v>109.12</v>
      </c>
      <c r="C263">
        <v>113.44</v>
      </c>
      <c r="D263">
        <v>94.58</v>
      </c>
      <c r="E263">
        <v>85.19</v>
      </c>
      <c r="F263">
        <v>108.22</v>
      </c>
      <c r="G263">
        <v>100</v>
      </c>
      <c r="H263">
        <v>130.66999999999999</v>
      </c>
      <c r="I263">
        <v>141.49</v>
      </c>
      <c r="J263">
        <v>113.03</v>
      </c>
      <c r="K263">
        <v>101.32</v>
      </c>
    </row>
    <row r="264" spans="1:11" x14ac:dyDescent="0.2">
      <c r="A264" s="6">
        <v>43678</v>
      </c>
      <c r="B264">
        <v>106.33</v>
      </c>
      <c r="C264">
        <v>111.26</v>
      </c>
      <c r="D264">
        <v>94.14</v>
      </c>
      <c r="E264">
        <v>88.19</v>
      </c>
      <c r="F264">
        <v>105.9</v>
      </c>
      <c r="G264">
        <v>100</v>
      </c>
      <c r="H264">
        <v>129.96</v>
      </c>
      <c r="I264">
        <v>136.15</v>
      </c>
      <c r="J264">
        <v>112.4</v>
      </c>
      <c r="K264">
        <v>101.35</v>
      </c>
    </row>
    <row r="265" spans="1:11" x14ac:dyDescent="0.2">
      <c r="A265" s="6">
        <v>43679</v>
      </c>
      <c r="B265">
        <v>105.29</v>
      </c>
      <c r="C265">
        <v>111.25</v>
      </c>
      <c r="D265">
        <v>90.4</v>
      </c>
      <c r="E265">
        <v>84.89</v>
      </c>
      <c r="F265">
        <v>105.47</v>
      </c>
      <c r="G265">
        <v>100</v>
      </c>
      <c r="H265">
        <v>128.9</v>
      </c>
      <c r="I265">
        <v>136.63</v>
      </c>
      <c r="J265">
        <v>111.14</v>
      </c>
      <c r="K265">
        <v>101.35</v>
      </c>
    </row>
    <row r="266" spans="1:11" x14ac:dyDescent="0.2">
      <c r="A266" s="6">
        <v>43682</v>
      </c>
      <c r="B266">
        <v>103.13</v>
      </c>
      <c r="C266">
        <v>109.42</v>
      </c>
      <c r="D266">
        <v>87.54</v>
      </c>
      <c r="E266">
        <v>81.97</v>
      </c>
      <c r="F266">
        <v>100.22</v>
      </c>
      <c r="G266">
        <v>100</v>
      </c>
      <c r="H266">
        <v>119.86</v>
      </c>
      <c r="I266">
        <v>127.78</v>
      </c>
      <c r="J266">
        <v>106.84</v>
      </c>
      <c r="K266">
        <v>101.34</v>
      </c>
    </row>
    <row r="267" spans="1:11" x14ac:dyDescent="0.2">
      <c r="A267" s="6">
        <v>43683</v>
      </c>
      <c r="B267">
        <v>104.13</v>
      </c>
      <c r="C267">
        <v>110.01</v>
      </c>
      <c r="D267">
        <v>86.82</v>
      </c>
      <c r="E267">
        <v>78.92</v>
      </c>
      <c r="F267">
        <v>102.09</v>
      </c>
      <c r="G267">
        <v>100</v>
      </c>
      <c r="H267">
        <v>125.18</v>
      </c>
      <c r="I267">
        <v>132.41999999999999</v>
      </c>
      <c r="J267">
        <v>108.85</v>
      </c>
      <c r="K267">
        <v>101.35</v>
      </c>
    </row>
    <row r="268" spans="1:11" x14ac:dyDescent="0.2">
      <c r="A268" s="6">
        <v>43684</v>
      </c>
      <c r="B268">
        <v>103.46</v>
      </c>
      <c r="C268">
        <v>109.75</v>
      </c>
      <c r="D268">
        <v>85.36</v>
      </c>
      <c r="E268">
        <v>76.3</v>
      </c>
      <c r="F268">
        <v>101.33</v>
      </c>
      <c r="G268">
        <v>100</v>
      </c>
      <c r="H268">
        <v>123.94</v>
      </c>
      <c r="I268">
        <v>132.91</v>
      </c>
      <c r="J268">
        <v>107.08</v>
      </c>
      <c r="K268">
        <v>101.37</v>
      </c>
    </row>
    <row r="269" spans="1:11" x14ac:dyDescent="0.2">
      <c r="A269" s="6">
        <v>43685</v>
      </c>
      <c r="B269">
        <v>106.22</v>
      </c>
      <c r="C269">
        <v>113.55</v>
      </c>
      <c r="D269">
        <v>88.16</v>
      </c>
      <c r="E269">
        <v>78.17</v>
      </c>
      <c r="F269">
        <v>104.34</v>
      </c>
      <c r="G269">
        <v>100</v>
      </c>
      <c r="H269">
        <v>127.48</v>
      </c>
      <c r="I269">
        <v>132.96</v>
      </c>
      <c r="J269">
        <v>112.71</v>
      </c>
      <c r="K269">
        <v>101.38</v>
      </c>
    </row>
    <row r="270" spans="1:11" x14ac:dyDescent="0.2">
      <c r="A270" s="6">
        <v>43686</v>
      </c>
      <c r="B270">
        <v>103.96</v>
      </c>
      <c r="C270">
        <v>112.81</v>
      </c>
      <c r="D270">
        <v>86.47</v>
      </c>
      <c r="E270">
        <v>78.17</v>
      </c>
      <c r="F270">
        <v>103.55</v>
      </c>
      <c r="G270">
        <v>100</v>
      </c>
      <c r="H270">
        <v>127.13</v>
      </c>
      <c r="I270">
        <v>126.86</v>
      </c>
      <c r="J270">
        <v>111.66</v>
      </c>
      <c r="K270">
        <v>101.37</v>
      </c>
    </row>
    <row r="271" spans="1:11" x14ac:dyDescent="0.2">
      <c r="A271" s="6">
        <v>43689</v>
      </c>
      <c r="B271">
        <v>103.45</v>
      </c>
      <c r="C271">
        <v>112.01</v>
      </c>
      <c r="D271">
        <v>85.04</v>
      </c>
      <c r="E271">
        <v>74.62</v>
      </c>
      <c r="F271">
        <v>101.74</v>
      </c>
      <c r="G271">
        <v>100</v>
      </c>
      <c r="H271">
        <v>122.52</v>
      </c>
      <c r="I271">
        <v>127.24</v>
      </c>
      <c r="J271">
        <v>107.49</v>
      </c>
      <c r="K271">
        <v>101.39</v>
      </c>
    </row>
    <row r="272" spans="1:11" x14ac:dyDescent="0.2">
      <c r="A272" s="6">
        <v>43690</v>
      </c>
      <c r="B272">
        <v>104.73</v>
      </c>
      <c r="C272">
        <v>112.78</v>
      </c>
      <c r="D272">
        <v>86.24</v>
      </c>
      <c r="E272">
        <v>74.239999999999995</v>
      </c>
      <c r="F272">
        <v>100.96</v>
      </c>
      <c r="G272">
        <v>100</v>
      </c>
      <c r="H272">
        <v>127.3</v>
      </c>
      <c r="I272">
        <v>129.61000000000001</v>
      </c>
      <c r="J272">
        <v>108.53</v>
      </c>
      <c r="K272">
        <v>101.4</v>
      </c>
    </row>
    <row r="273" spans="1:11" x14ac:dyDescent="0.2">
      <c r="A273" s="6">
        <v>43691</v>
      </c>
      <c r="B273">
        <v>100.51</v>
      </c>
      <c r="C273">
        <v>108.5</v>
      </c>
      <c r="D273">
        <v>82.9</v>
      </c>
      <c r="E273">
        <v>72.48</v>
      </c>
      <c r="F273">
        <v>98.89</v>
      </c>
      <c r="G273">
        <v>100</v>
      </c>
      <c r="H273">
        <v>115.25</v>
      </c>
      <c r="I273">
        <v>124</v>
      </c>
      <c r="J273">
        <v>105.56</v>
      </c>
      <c r="K273">
        <v>101.39</v>
      </c>
    </row>
    <row r="274" spans="1:11" x14ac:dyDescent="0.2">
      <c r="A274" s="6">
        <v>43692</v>
      </c>
      <c r="B274">
        <v>99.92</v>
      </c>
      <c r="C274">
        <v>107.77</v>
      </c>
      <c r="D274">
        <v>81.5</v>
      </c>
      <c r="E274">
        <v>72.91</v>
      </c>
      <c r="F274">
        <v>98.07</v>
      </c>
      <c r="G274">
        <v>100</v>
      </c>
      <c r="H274">
        <v>114.18</v>
      </c>
      <c r="I274">
        <v>120.87</v>
      </c>
      <c r="J274">
        <v>105.16</v>
      </c>
      <c r="K274">
        <v>101.44</v>
      </c>
    </row>
    <row r="275" spans="1:11" x14ac:dyDescent="0.2">
      <c r="A275" s="6">
        <v>43693</v>
      </c>
      <c r="B275">
        <v>101.48</v>
      </c>
      <c r="C275">
        <v>107.81</v>
      </c>
      <c r="D275">
        <v>82.4</v>
      </c>
      <c r="E275">
        <v>73.930000000000007</v>
      </c>
      <c r="F275">
        <v>99.63</v>
      </c>
      <c r="G275">
        <v>100</v>
      </c>
      <c r="H275">
        <v>124.29</v>
      </c>
      <c r="I275">
        <v>128.86000000000001</v>
      </c>
      <c r="J275">
        <v>108.21</v>
      </c>
      <c r="K275">
        <v>101.43</v>
      </c>
    </row>
    <row r="276" spans="1:11" x14ac:dyDescent="0.2">
      <c r="A276" s="6">
        <v>43696</v>
      </c>
      <c r="B276">
        <v>103.18</v>
      </c>
      <c r="C276">
        <v>109.21</v>
      </c>
      <c r="D276">
        <v>86.35</v>
      </c>
      <c r="E276">
        <v>75.599999999999994</v>
      </c>
      <c r="F276">
        <v>101.74</v>
      </c>
      <c r="G276">
        <v>100</v>
      </c>
      <c r="H276">
        <v>136.52000000000001</v>
      </c>
      <c r="I276">
        <v>137.01</v>
      </c>
      <c r="J276">
        <v>110.38</v>
      </c>
      <c r="K276">
        <v>101.43</v>
      </c>
    </row>
    <row r="277" spans="1:11" x14ac:dyDescent="0.2">
      <c r="A277" s="6">
        <v>43697</v>
      </c>
      <c r="B277">
        <v>102.56</v>
      </c>
      <c r="C277">
        <v>108.11</v>
      </c>
      <c r="D277">
        <v>84.39</v>
      </c>
      <c r="E277">
        <v>75.069999999999993</v>
      </c>
      <c r="F277">
        <v>100.45</v>
      </c>
      <c r="G277">
        <v>100</v>
      </c>
      <c r="H277">
        <v>139.18</v>
      </c>
      <c r="I277">
        <v>139.97999999999999</v>
      </c>
      <c r="J277">
        <v>110.86</v>
      </c>
      <c r="K277">
        <v>101.44</v>
      </c>
    </row>
    <row r="278" spans="1:11" x14ac:dyDescent="0.2">
      <c r="A278" s="6">
        <v>43698</v>
      </c>
      <c r="B278">
        <v>103.59</v>
      </c>
      <c r="C278">
        <v>109.74</v>
      </c>
      <c r="D278">
        <v>84.26</v>
      </c>
      <c r="E278">
        <v>74.739999999999995</v>
      </c>
      <c r="F278">
        <v>101.86</v>
      </c>
      <c r="G278">
        <v>100</v>
      </c>
      <c r="H278">
        <v>141.84</v>
      </c>
      <c r="I278">
        <v>141.91999999999999</v>
      </c>
      <c r="J278">
        <v>111.1</v>
      </c>
      <c r="K278">
        <v>101.43</v>
      </c>
    </row>
    <row r="279" spans="1:11" x14ac:dyDescent="0.2">
      <c r="A279" s="6">
        <v>43699</v>
      </c>
      <c r="B279">
        <v>103.36</v>
      </c>
      <c r="C279">
        <v>109.6</v>
      </c>
      <c r="D279">
        <v>83.66</v>
      </c>
      <c r="E279">
        <v>74.14</v>
      </c>
      <c r="F279">
        <v>100.47</v>
      </c>
      <c r="G279">
        <v>100</v>
      </c>
      <c r="H279">
        <v>139.01</v>
      </c>
      <c r="I279">
        <v>142.03</v>
      </c>
      <c r="J279">
        <v>109.9</v>
      </c>
      <c r="K279">
        <v>101.46</v>
      </c>
    </row>
    <row r="280" spans="1:11" x14ac:dyDescent="0.2">
      <c r="A280" s="6">
        <v>43700</v>
      </c>
      <c r="B280">
        <v>100.27</v>
      </c>
      <c r="C280">
        <v>107.23</v>
      </c>
      <c r="D280">
        <v>80.72</v>
      </c>
      <c r="E280">
        <v>70.28</v>
      </c>
      <c r="F280">
        <v>97.49</v>
      </c>
      <c r="G280">
        <v>100</v>
      </c>
      <c r="H280">
        <v>140.43</v>
      </c>
      <c r="I280">
        <v>132.80000000000001</v>
      </c>
      <c r="J280">
        <v>105.88</v>
      </c>
      <c r="K280">
        <v>101.45</v>
      </c>
    </row>
    <row r="281" spans="1:11" x14ac:dyDescent="0.2">
      <c r="A281" s="6">
        <v>43703</v>
      </c>
      <c r="B281">
        <v>100.81</v>
      </c>
      <c r="C281">
        <v>107.75</v>
      </c>
      <c r="D281">
        <v>82.24</v>
      </c>
      <c r="E281">
        <v>69.88</v>
      </c>
      <c r="F281">
        <v>97.38</v>
      </c>
      <c r="G281">
        <v>100</v>
      </c>
      <c r="H281">
        <v>145.21</v>
      </c>
      <c r="I281">
        <v>134.80000000000001</v>
      </c>
      <c r="J281">
        <v>105.96</v>
      </c>
      <c r="K281">
        <v>101.46</v>
      </c>
    </row>
    <row r="282" spans="1:11" x14ac:dyDescent="0.2">
      <c r="A282" s="6">
        <v>43704</v>
      </c>
      <c r="B282">
        <v>99.83</v>
      </c>
      <c r="C282">
        <v>107.83</v>
      </c>
      <c r="D282">
        <v>81.62</v>
      </c>
      <c r="E282">
        <v>70.239999999999995</v>
      </c>
      <c r="F282">
        <v>96.73</v>
      </c>
      <c r="G282">
        <v>100</v>
      </c>
      <c r="H282">
        <v>141.84</v>
      </c>
      <c r="I282">
        <v>130.41999999999999</v>
      </c>
      <c r="J282">
        <v>104.59</v>
      </c>
      <c r="K282">
        <v>101.47</v>
      </c>
    </row>
    <row r="283" spans="1:11" x14ac:dyDescent="0.2">
      <c r="A283" s="6">
        <v>43705</v>
      </c>
      <c r="B283">
        <v>100.55</v>
      </c>
      <c r="C283">
        <v>108.76</v>
      </c>
      <c r="D283">
        <v>83.17</v>
      </c>
      <c r="E283">
        <v>71.5</v>
      </c>
      <c r="F283">
        <v>97.86</v>
      </c>
      <c r="G283">
        <v>100</v>
      </c>
      <c r="H283">
        <v>150.71</v>
      </c>
      <c r="I283">
        <v>137.12</v>
      </c>
      <c r="J283">
        <v>106.76</v>
      </c>
      <c r="K283">
        <v>101.46</v>
      </c>
    </row>
    <row r="284" spans="1:11" x14ac:dyDescent="0.2">
      <c r="A284" s="6">
        <v>43706</v>
      </c>
      <c r="B284">
        <v>101.67</v>
      </c>
      <c r="C284">
        <v>109.41</v>
      </c>
      <c r="D284">
        <v>83.71</v>
      </c>
      <c r="E284">
        <v>71.94</v>
      </c>
      <c r="F284">
        <v>99.63</v>
      </c>
      <c r="G284">
        <v>100</v>
      </c>
      <c r="H284">
        <v>154.08000000000001</v>
      </c>
      <c r="I284">
        <v>140.03</v>
      </c>
      <c r="J284">
        <v>108.21</v>
      </c>
      <c r="K284">
        <v>101.48</v>
      </c>
    </row>
    <row r="285" spans="1:11" x14ac:dyDescent="0.2">
      <c r="A285" s="6">
        <v>43707</v>
      </c>
      <c r="B285">
        <v>101.74</v>
      </c>
      <c r="C285">
        <v>109.59</v>
      </c>
      <c r="D285">
        <v>83.54</v>
      </c>
      <c r="E285">
        <v>72.12</v>
      </c>
      <c r="F285">
        <v>99.19</v>
      </c>
      <c r="G285">
        <v>100</v>
      </c>
      <c r="H285">
        <v>150.88999999999999</v>
      </c>
      <c r="I285">
        <v>141.91999999999999</v>
      </c>
      <c r="J285">
        <v>109.33</v>
      </c>
      <c r="K285">
        <v>101.49</v>
      </c>
    </row>
    <row r="286" spans="1:11" x14ac:dyDescent="0.2">
      <c r="A286" s="6">
        <v>43711</v>
      </c>
      <c r="B286">
        <v>101.86</v>
      </c>
      <c r="C286">
        <v>108.24</v>
      </c>
      <c r="D286">
        <v>83.31</v>
      </c>
      <c r="E286">
        <v>70.790000000000006</v>
      </c>
      <c r="F286">
        <v>98.04</v>
      </c>
      <c r="G286">
        <v>100</v>
      </c>
      <c r="H286">
        <v>144.33000000000001</v>
      </c>
      <c r="I286">
        <v>142.25</v>
      </c>
      <c r="J286">
        <v>109.25</v>
      </c>
      <c r="K286">
        <v>101.51</v>
      </c>
    </row>
    <row r="287" spans="1:11" x14ac:dyDescent="0.2">
      <c r="A287" s="6">
        <v>43712</v>
      </c>
      <c r="B287">
        <v>102.95</v>
      </c>
      <c r="C287">
        <v>109.15</v>
      </c>
      <c r="D287">
        <v>85.33</v>
      </c>
      <c r="E287">
        <v>72.28</v>
      </c>
      <c r="F287">
        <v>100.33</v>
      </c>
      <c r="G287">
        <v>100</v>
      </c>
      <c r="H287">
        <v>145.21</v>
      </c>
      <c r="I287">
        <v>146.35</v>
      </c>
      <c r="J287">
        <v>109.33</v>
      </c>
      <c r="K287">
        <v>101.5</v>
      </c>
    </row>
    <row r="288" spans="1:11" x14ac:dyDescent="0.2">
      <c r="A288" s="6">
        <v>43713</v>
      </c>
      <c r="B288">
        <v>104.4</v>
      </c>
      <c r="C288">
        <v>109.52</v>
      </c>
      <c r="D288">
        <v>85.55</v>
      </c>
      <c r="E288">
        <v>74.790000000000006</v>
      </c>
      <c r="F288">
        <v>102.77</v>
      </c>
      <c r="G288">
        <v>100</v>
      </c>
      <c r="H288">
        <v>144.33000000000001</v>
      </c>
      <c r="I288">
        <v>153.96</v>
      </c>
      <c r="J288">
        <v>108.29</v>
      </c>
      <c r="K288">
        <v>101.51</v>
      </c>
    </row>
    <row r="289" spans="1:11" x14ac:dyDescent="0.2">
      <c r="A289" s="6">
        <v>43714</v>
      </c>
      <c r="B289">
        <v>105.38</v>
      </c>
      <c r="C289">
        <v>110.09</v>
      </c>
      <c r="D289">
        <v>85.86</v>
      </c>
      <c r="E289">
        <v>75.400000000000006</v>
      </c>
      <c r="F289">
        <v>102.97</v>
      </c>
      <c r="G289">
        <v>100</v>
      </c>
      <c r="H289">
        <v>150.71</v>
      </c>
      <c r="I289">
        <v>159.31</v>
      </c>
      <c r="J289">
        <v>107.41</v>
      </c>
      <c r="K289">
        <v>101.52</v>
      </c>
    </row>
    <row r="290" spans="1:11" x14ac:dyDescent="0.2">
      <c r="A290" s="6">
        <v>43717</v>
      </c>
      <c r="B290">
        <v>106.22</v>
      </c>
      <c r="C290">
        <v>111.15</v>
      </c>
      <c r="D290">
        <v>88</v>
      </c>
      <c r="E290">
        <v>75.91</v>
      </c>
      <c r="F290">
        <v>103.74</v>
      </c>
      <c r="G290">
        <v>100</v>
      </c>
      <c r="H290">
        <v>160.46</v>
      </c>
      <c r="I290">
        <v>167</v>
      </c>
      <c r="J290">
        <v>111.91</v>
      </c>
      <c r="K290">
        <v>101.52</v>
      </c>
    </row>
    <row r="291" spans="1:11" x14ac:dyDescent="0.2">
      <c r="A291" s="6">
        <v>43718</v>
      </c>
      <c r="B291">
        <v>107.08</v>
      </c>
      <c r="C291">
        <v>113.44</v>
      </c>
      <c r="D291">
        <v>90.16</v>
      </c>
      <c r="E291">
        <v>78.37</v>
      </c>
      <c r="F291">
        <v>106.18</v>
      </c>
      <c r="G291">
        <v>100</v>
      </c>
      <c r="H291">
        <v>156.91</v>
      </c>
      <c r="I291">
        <v>165.48</v>
      </c>
      <c r="J291">
        <v>112.07</v>
      </c>
      <c r="K291">
        <v>101.54</v>
      </c>
    </row>
    <row r="292" spans="1:11" x14ac:dyDescent="0.2">
      <c r="A292" s="6">
        <v>43719</v>
      </c>
      <c r="B292">
        <v>106.87</v>
      </c>
      <c r="C292">
        <v>112.91</v>
      </c>
      <c r="D292">
        <v>91.57</v>
      </c>
      <c r="E292">
        <v>78.14</v>
      </c>
      <c r="F292">
        <v>105.83</v>
      </c>
      <c r="G292">
        <v>100</v>
      </c>
      <c r="H292">
        <v>154.79</v>
      </c>
      <c r="I292">
        <v>166.4</v>
      </c>
      <c r="J292">
        <v>112.79</v>
      </c>
      <c r="K292">
        <v>101.53</v>
      </c>
    </row>
    <row r="293" spans="1:11" x14ac:dyDescent="0.2">
      <c r="A293" s="6">
        <v>43720</v>
      </c>
      <c r="B293">
        <v>106.94</v>
      </c>
      <c r="C293">
        <v>113.04</v>
      </c>
      <c r="D293">
        <v>90.21</v>
      </c>
      <c r="E293">
        <v>76.63</v>
      </c>
      <c r="F293">
        <v>106.48</v>
      </c>
      <c r="G293">
        <v>100</v>
      </c>
      <c r="H293">
        <v>154.61000000000001</v>
      </c>
      <c r="I293">
        <v>168.95</v>
      </c>
      <c r="J293">
        <v>111.82</v>
      </c>
      <c r="K293">
        <v>101.56</v>
      </c>
    </row>
    <row r="294" spans="1:11" x14ac:dyDescent="0.2">
      <c r="A294" s="6">
        <v>43721</v>
      </c>
      <c r="B294">
        <v>107.92</v>
      </c>
      <c r="C294">
        <v>113.11</v>
      </c>
      <c r="D294">
        <v>91.8</v>
      </c>
      <c r="E294">
        <v>76.11</v>
      </c>
      <c r="F294">
        <v>108.72</v>
      </c>
      <c r="G294">
        <v>100</v>
      </c>
      <c r="H294">
        <v>162.94</v>
      </c>
      <c r="I294">
        <v>172.96</v>
      </c>
      <c r="J294">
        <v>112.63</v>
      </c>
      <c r="K294">
        <v>101.56</v>
      </c>
    </row>
    <row r="295" spans="1:11" x14ac:dyDescent="0.2">
      <c r="A295" s="6">
        <v>43724</v>
      </c>
      <c r="B295">
        <v>109.54</v>
      </c>
      <c r="C295">
        <v>115.55</v>
      </c>
      <c r="D295">
        <v>100.11</v>
      </c>
      <c r="E295">
        <v>80.69</v>
      </c>
      <c r="F295">
        <v>109.35</v>
      </c>
      <c r="G295">
        <v>100</v>
      </c>
      <c r="H295">
        <v>159.75</v>
      </c>
      <c r="I295">
        <v>167.27</v>
      </c>
      <c r="J295">
        <v>107.89</v>
      </c>
      <c r="K295">
        <v>101.56</v>
      </c>
    </row>
    <row r="296" spans="1:11" x14ac:dyDescent="0.2">
      <c r="A296" s="6">
        <v>43725</v>
      </c>
      <c r="B296">
        <v>108.71</v>
      </c>
      <c r="C296">
        <v>115.34</v>
      </c>
      <c r="D296">
        <v>98.01</v>
      </c>
      <c r="E296">
        <v>76.209999999999994</v>
      </c>
      <c r="F296">
        <v>109.44</v>
      </c>
      <c r="G296">
        <v>100</v>
      </c>
      <c r="H296">
        <v>155.66999999999999</v>
      </c>
      <c r="I296">
        <v>165.48</v>
      </c>
      <c r="J296">
        <v>106.84</v>
      </c>
      <c r="K296">
        <v>101.57</v>
      </c>
    </row>
    <row r="297" spans="1:11" x14ac:dyDescent="0.2">
      <c r="A297" s="6">
        <v>43726</v>
      </c>
      <c r="B297">
        <v>108.19</v>
      </c>
      <c r="C297">
        <v>115.61</v>
      </c>
      <c r="D297">
        <v>96.07</v>
      </c>
      <c r="E297">
        <v>75.319999999999993</v>
      </c>
      <c r="F297">
        <v>110.15</v>
      </c>
      <c r="G297">
        <v>100</v>
      </c>
      <c r="H297">
        <v>156.91</v>
      </c>
      <c r="I297">
        <v>157.46</v>
      </c>
      <c r="J297">
        <v>108.45</v>
      </c>
      <c r="K297">
        <v>101.59</v>
      </c>
    </row>
    <row r="298" spans="1:11" x14ac:dyDescent="0.2">
      <c r="A298" s="6">
        <v>43727</v>
      </c>
      <c r="B298">
        <v>107.46</v>
      </c>
      <c r="C298">
        <v>115.12</v>
      </c>
      <c r="D298">
        <v>96.01</v>
      </c>
      <c r="E298">
        <v>77.290000000000006</v>
      </c>
      <c r="F298">
        <v>109.57</v>
      </c>
      <c r="G298">
        <v>100</v>
      </c>
      <c r="H298">
        <v>156.21</v>
      </c>
      <c r="I298">
        <v>153.29</v>
      </c>
      <c r="J298">
        <v>109.09</v>
      </c>
      <c r="K298">
        <v>101.59</v>
      </c>
    </row>
    <row r="299" spans="1:11" x14ac:dyDescent="0.2">
      <c r="A299" s="6">
        <v>43728</v>
      </c>
      <c r="B299">
        <v>107.09</v>
      </c>
      <c r="C299">
        <v>115.74</v>
      </c>
      <c r="D299">
        <v>97.37</v>
      </c>
      <c r="E299">
        <v>77.14</v>
      </c>
      <c r="F299">
        <v>111</v>
      </c>
      <c r="G299">
        <v>100</v>
      </c>
      <c r="H299">
        <v>159.75</v>
      </c>
      <c r="I299">
        <v>152.81</v>
      </c>
      <c r="J299">
        <v>110.22</v>
      </c>
      <c r="K299">
        <v>101.6</v>
      </c>
    </row>
    <row r="300" spans="1:11" x14ac:dyDescent="0.2">
      <c r="A300" s="6">
        <v>43731</v>
      </c>
      <c r="B300">
        <v>107.17</v>
      </c>
      <c r="C300">
        <v>116.28</v>
      </c>
      <c r="D300">
        <v>96.34</v>
      </c>
      <c r="E300">
        <v>76.8</v>
      </c>
      <c r="F300">
        <v>109.37</v>
      </c>
      <c r="G300">
        <v>100</v>
      </c>
      <c r="H300">
        <v>159.4</v>
      </c>
      <c r="I300">
        <v>152.1</v>
      </c>
      <c r="J300">
        <v>108.85</v>
      </c>
      <c r="K300">
        <v>101.62</v>
      </c>
    </row>
    <row r="301" spans="1:11" x14ac:dyDescent="0.2">
      <c r="A301" s="6">
        <v>43732</v>
      </c>
      <c r="B301">
        <v>105.7</v>
      </c>
      <c r="C301">
        <v>115.2</v>
      </c>
      <c r="D301">
        <v>94.94</v>
      </c>
      <c r="E301">
        <v>76.75</v>
      </c>
      <c r="F301">
        <v>107.92</v>
      </c>
      <c r="G301">
        <v>100</v>
      </c>
      <c r="H301">
        <v>154.96</v>
      </c>
      <c r="I301">
        <v>146.31</v>
      </c>
      <c r="J301">
        <v>106.6</v>
      </c>
      <c r="K301">
        <v>101.62</v>
      </c>
    </row>
    <row r="302" spans="1:11" x14ac:dyDescent="0.2">
      <c r="A302" s="6">
        <v>43733</v>
      </c>
      <c r="B302">
        <v>106.01</v>
      </c>
      <c r="C302">
        <v>114.98</v>
      </c>
      <c r="D302">
        <v>95.22</v>
      </c>
      <c r="E302">
        <v>76.52</v>
      </c>
      <c r="F302">
        <v>106.76</v>
      </c>
      <c r="G302">
        <v>100</v>
      </c>
      <c r="H302">
        <v>158.16</v>
      </c>
      <c r="I302">
        <v>147.88</v>
      </c>
      <c r="J302">
        <v>106.44</v>
      </c>
      <c r="K302">
        <v>101.62</v>
      </c>
    </row>
    <row r="303" spans="1:11" x14ac:dyDescent="0.2">
      <c r="A303" s="6">
        <v>43734</v>
      </c>
      <c r="B303">
        <v>105.44</v>
      </c>
      <c r="C303">
        <v>111.86</v>
      </c>
      <c r="D303">
        <v>92.34</v>
      </c>
      <c r="E303">
        <v>76.55</v>
      </c>
      <c r="F303">
        <v>104.67</v>
      </c>
      <c r="G303">
        <v>100</v>
      </c>
      <c r="H303">
        <v>163.83000000000001</v>
      </c>
      <c r="I303">
        <v>157.30000000000001</v>
      </c>
      <c r="J303">
        <v>105.24</v>
      </c>
      <c r="K303">
        <v>101.64</v>
      </c>
    </row>
    <row r="304" spans="1:11" x14ac:dyDescent="0.2">
      <c r="A304" s="6">
        <v>43735</v>
      </c>
      <c r="B304">
        <v>106.2</v>
      </c>
      <c r="C304">
        <v>110.41</v>
      </c>
      <c r="D304">
        <v>92.69</v>
      </c>
      <c r="E304">
        <v>76.2</v>
      </c>
      <c r="F304">
        <v>104.88</v>
      </c>
      <c r="G304">
        <v>100</v>
      </c>
      <c r="H304">
        <v>161.69999999999999</v>
      </c>
      <c r="I304">
        <v>159.79</v>
      </c>
      <c r="J304">
        <v>105.24</v>
      </c>
      <c r="K304">
        <v>101.64</v>
      </c>
    </row>
    <row r="305" spans="1:11" x14ac:dyDescent="0.2">
      <c r="A305" s="6">
        <v>43738</v>
      </c>
      <c r="B305">
        <v>104.91</v>
      </c>
      <c r="C305">
        <v>110.41</v>
      </c>
      <c r="D305">
        <v>91.22</v>
      </c>
      <c r="E305">
        <v>75.06</v>
      </c>
      <c r="F305">
        <v>104.75</v>
      </c>
      <c r="G305">
        <v>100</v>
      </c>
      <c r="H305">
        <v>161.35</v>
      </c>
      <c r="I305">
        <v>161.19999999999999</v>
      </c>
      <c r="J305">
        <v>105.08</v>
      </c>
      <c r="K305">
        <v>101.66</v>
      </c>
    </row>
    <row r="306" spans="1:11" x14ac:dyDescent="0.2">
      <c r="A306" s="6">
        <v>43739</v>
      </c>
      <c r="B306">
        <v>102.44</v>
      </c>
      <c r="C306">
        <v>108</v>
      </c>
      <c r="D306">
        <v>88.29</v>
      </c>
      <c r="E306">
        <v>73.88</v>
      </c>
      <c r="F306">
        <v>104.65</v>
      </c>
      <c r="G306">
        <v>100</v>
      </c>
      <c r="H306">
        <v>166.84</v>
      </c>
      <c r="I306">
        <v>159.25</v>
      </c>
      <c r="J306">
        <v>104.35</v>
      </c>
      <c r="K306">
        <v>101.65</v>
      </c>
    </row>
    <row r="307" spans="1:11" x14ac:dyDescent="0.2">
      <c r="A307" s="6">
        <v>43740</v>
      </c>
      <c r="B307">
        <v>99.77</v>
      </c>
      <c r="C307">
        <v>104.54</v>
      </c>
      <c r="D307">
        <v>84.96</v>
      </c>
      <c r="E307">
        <v>72.48</v>
      </c>
      <c r="F307">
        <v>102.34</v>
      </c>
      <c r="G307">
        <v>100</v>
      </c>
      <c r="H307">
        <v>166.49</v>
      </c>
      <c r="I307">
        <v>163.75</v>
      </c>
      <c r="J307">
        <v>101.78</v>
      </c>
      <c r="K307">
        <v>101.65</v>
      </c>
    </row>
    <row r="308" spans="1:11" x14ac:dyDescent="0.2">
      <c r="A308" s="6">
        <v>43741</v>
      </c>
      <c r="B308">
        <v>101</v>
      </c>
      <c r="C308">
        <v>105.34</v>
      </c>
      <c r="D308">
        <v>85.91</v>
      </c>
      <c r="E308">
        <v>72.92</v>
      </c>
      <c r="F308">
        <v>103.52</v>
      </c>
      <c r="G308">
        <v>100</v>
      </c>
      <c r="H308">
        <v>167.55</v>
      </c>
      <c r="I308">
        <v>167</v>
      </c>
      <c r="J308">
        <v>103.39</v>
      </c>
      <c r="K308">
        <v>101.69</v>
      </c>
    </row>
    <row r="309" spans="1:11" x14ac:dyDescent="0.2">
      <c r="A309" s="6">
        <v>43742</v>
      </c>
      <c r="B309">
        <v>102.47</v>
      </c>
      <c r="C309">
        <v>105.99</v>
      </c>
      <c r="D309">
        <v>85.65</v>
      </c>
      <c r="E309">
        <v>72.7</v>
      </c>
      <c r="F309">
        <v>104.07</v>
      </c>
      <c r="G309">
        <v>100</v>
      </c>
      <c r="H309">
        <v>182.27</v>
      </c>
      <c r="I309">
        <v>182.27</v>
      </c>
      <c r="J309">
        <v>103.63</v>
      </c>
      <c r="K309">
        <v>101.69</v>
      </c>
    </row>
    <row r="310" spans="1:11" x14ac:dyDescent="0.2">
      <c r="A310" s="6">
        <v>43745</v>
      </c>
      <c r="B310">
        <v>101.06</v>
      </c>
      <c r="C310">
        <v>105.44</v>
      </c>
      <c r="D310">
        <v>87.41</v>
      </c>
      <c r="E310">
        <v>71.2</v>
      </c>
      <c r="F310">
        <v>102.16</v>
      </c>
      <c r="G310">
        <v>100</v>
      </c>
      <c r="H310">
        <v>196.81</v>
      </c>
      <c r="I310">
        <v>182.81</v>
      </c>
      <c r="J310">
        <v>102.1</v>
      </c>
      <c r="K310">
        <v>101.7</v>
      </c>
    </row>
    <row r="311" spans="1:11" x14ac:dyDescent="0.2">
      <c r="A311" s="6">
        <v>43746</v>
      </c>
      <c r="B311">
        <v>99.1</v>
      </c>
      <c r="C311">
        <v>104</v>
      </c>
      <c r="D311">
        <v>86.29</v>
      </c>
      <c r="E311">
        <v>68.92</v>
      </c>
      <c r="F311">
        <v>98.97</v>
      </c>
      <c r="G311">
        <v>100</v>
      </c>
      <c r="H311">
        <v>200.53</v>
      </c>
      <c r="I311">
        <v>183.3</v>
      </c>
      <c r="J311">
        <v>99.29</v>
      </c>
      <c r="K311">
        <v>101.7</v>
      </c>
    </row>
    <row r="312" spans="1:11" x14ac:dyDescent="0.2">
      <c r="A312" s="6">
        <v>43747</v>
      </c>
      <c r="B312">
        <v>100.2</v>
      </c>
      <c r="C312">
        <v>105.33</v>
      </c>
      <c r="D312">
        <v>87.96</v>
      </c>
      <c r="E312">
        <v>68.94</v>
      </c>
      <c r="F312">
        <v>101.33</v>
      </c>
      <c r="G312">
        <v>100</v>
      </c>
      <c r="H312">
        <v>198.58</v>
      </c>
      <c r="I312">
        <v>187.47</v>
      </c>
      <c r="J312">
        <v>99.05</v>
      </c>
      <c r="K312">
        <v>101.7</v>
      </c>
    </row>
    <row r="313" spans="1:11" x14ac:dyDescent="0.2">
      <c r="A313" s="6">
        <v>43748</v>
      </c>
      <c r="B313">
        <v>101.4</v>
      </c>
      <c r="C313">
        <v>106.68</v>
      </c>
      <c r="D313">
        <v>89.46</v>
      </c>
      <c r="E313">
        <v>69.260000000000005</v>
      </c>
      <c r="F313">
        <v>101.89</v>
      </c>
      <c r="G313">
        <v>100</v>
      </c>
      <c r="H313">
        <v>198.4</v>
      </c>
      <c r="I313">
        <v>185.96</v>
      </c>
      <c r="J313">
        <v>99.77</v>
      </c>
      <c r="K313">
        <v>101.72</v>
      </c>
    </row>
    <row r="314" spans="1:11" x14ac:dyDescent="0.2">
      <c r="A314" s="6">
        <v>43749</v>
      </c>
      <c r="B314">
        <v>102.49</v>
      </c>
      <c r="C314">
        <v>108.13</v>
      </c>
      <c r="D314">
        <v>90.34</v>
      </c>
      <c r="E314">
        <v>69.41</v>
      </c>
      <c r="F314">
        <v>104.09</v>
      </c>
      <c r="G314">
        <v>100</v>
      </c>
      <c r="H314">
        <v>202.66</v>
      </c>
      <c r="I314">
        <v>188.18</v>
      </c>
      <c r="J314">
        <v>100.98</v>
      </c>
      <c r="K314">
        <v>101.73</v>
      </c>
    </row>
    <row r="315" spans="1:11" x14ac:dyDescent="0.2">
      <c r="A315" s="6">
        <v>43752</v>
      </c>
      <c r="B315">
        <v>102.78</v>
      </c>
      <c r="C315">
        <v>108.16</v>
      </c>
      <c r="D315">
        <v>89.86</v>
      </c>
      <c r="E315">
        <v>68.38</v>
      </c>
      <c r="F315">
        <v>104.47</v>
      </c>
      <c r="G315">
        <v>100</v>
      </c>
      <c r="H315">
        <v>207.62</v>
      </c>
      <c r="I315">
        <v>195.11</v>
      </c>
      <c r="J315">
        <v>100.18</v>
      </c>
      <c r="K315">
        <v>101.72</v>
      </c>
    </row>
    <row r="316" spans="1:11" x14ac:dyDescent="0.2">
      <c r="A316" s="6">
        <v>43753</v>
      </c>
      <c r="B316">
        <v>103.14</v>
      </c>
      <c r="C316">
        <v>108.28</v>
      </c>
      <c r="D316">
        <v>89.57</v>
      </c>
      <c r="E316">
        <v>68.87</v>
      </c>
      <c r="F316">
        <v>104.65</v>
      </c>
      <c r="G316">
        <v>100</v>
      </c>
      <c r="H316">
        <v>190.78</v>
      </c>
      <c r="I316">
        <v>191.48</v>
      </c>
      <c r="J316">
        <v>100.34</v>
      </c>
      <c r="K316">
        <v>101.73</v>
      </c>
    </row>
    <row r="317" spans="1:11" x14ac:dyDescent="0.2">
      <c r="A317" s="6">
        <v>43754</v>
      </c>
      <c r="B317">
        <v>101.37</v>
      </c>
      <c r="C317">
        <v>107.16</v>
      </c>
      <c r="D317">
        <v>88.09</v>
      </c>
      <c r="E317">
        <v>68.09</v>
      </c>
      <c r="F317">
        <v>103.75</v>
      </c>
      <c r="G317">
        <v>100</v>
      </c>
      <c r="H317">
        <v>187.41</v>
      </c>
      <c r="I317">
        <v>190.78</v>
      </c>
      <c r="J317">
        <v>100.82</v>
      </c>
      <c r="K317">
        <v>101.74</v>
      </c>
    </row>
    <row r="318" spans="1:11" x14ac:dyDescent="0.2">
      <c r="A318" s="6">
        <v>43755</v>
      </c>
      <c r="B318">
        <v>101.24</v>
      </c>
      <c r="C318">
        <v>107.39</v>
      </c>
      <c r="D318">
        <v>87.96</v>
      </c>
      <c r="E318">
        <v>68.08</v>
      </c>
      <c r="F318">
        <v>103.69</v>
      </c>
      <c r="G318">
        <v>100</v>
      </c>
      <c r="H318">
        <v>192.2</v>
      </c>
      <c r="I318">
        <v>192.51</v>
      </c>
      <c r="J318">
        <v>100.9</v>
      </c>
      <c r="K318">
        <v>101.75</v>
      </c>
    </row>
    <row r="319" spans="1:11" x14ac:dyDescent="0.2">
      <c r="A319" s="6">
        <v>43756</v>
      </c>
      <c r="B319">
        <v>100.45</v>
      </c>
      <c r="C319">
        <v>106.82</v>
      </c>
      <c r="D319">
        <v>87.02</v>
      </c>
      <c r="E319">
        <v>68.28</v>
      </c>
      <c r="F319">
        <v>103.9</v>
      </c>
      <c r="G319">
        <v>100</v>
      </c>
      <c r="H319">
        <v>189.36</v>
      </c>
      <c r="I319">
        <v>188.88</v>
      </c>
      <c r="J319">
        <v>102.35</v>
      </c>
      <c r="K319">
        <v>101.75</v>
      </c>
    </row>
    <row r="320" spans="1:11" x14ac:dyDescent="0.2">
      <c r="A320" s="6">
        <v>43759</v>
      </c>
      <c r="B320">
        <v>102.13</v>
      </c>
      <c r="C320">
        <v>108.56</v>
      </c>
      <c r="D320">
        <v>90.27</v>
      </c>
      <c r="E320">
        <v>68.900000000000006</v>
      </c>
      <c r="F320">
        <v>105.76</v>
      </c>
      <c r="G320">
        <v>100</v>
      </c>
      <c r="H320">
        <v>187.06</v>
      </c>
      <c r="I320">
        <v>181.08</v>
      </c>
      <c r="J320">
        <v>103.31</v>
      </c>
      <c r="K320">
        <v>101.76</v>
      </c>
    </row>
    <row r="321" spans="1:11" x14ac:dyDescent="0.2">
      <c r="A321" s="6">
        <v>43760</v>
      </c>
      <c r="B321">
        <v>102.65</v>
      </c>
      <c r="C321">
        <v>109.67</v>
      </c>
      <c r="D321">
        <v>91.2</v>
      </c>
      <c r="E321">
        <v>71.27</v>
      </c>
      <c r="F321">
        <v>106.08</v>
      </c>
      <c r="G321">
        <v>100</v>
      </c>
      <c r="H321">
        <v>186.35</v>
      </c>
      <c r="I321">
        <v>182.49</v>
      </c>
      <c r="J321">
        <v>102.02</v>
      </c>
      <c r="K321">
        <v>101.76</v>
      </c>
    </row>
    <row r="322" spans="1:11" x14ac:dyDescent="0.2">
      <c r="A322" s="6">
        <v>43761</v>
      </c>
      <c r="B322">
        <v>103.63</v>
      </c>
      <c r="C322">
        <v>109.83</v>
      </c>
      <c r="D322">
        <v>90.73</v>
      </c>
      <c r="E322">
        <v>72.45</v>
      </c>
      <c r="F322">
        <v>106.1</v>
      </c>
      <c r="G322">
        <v>100</v>
      </c>
      <c r="H322">
        <v>190.96</v>
      </c>
      <c r="I322">
        <v>188.93</v>
      </c>
      <c r="J322">
        <v>101.22</v>
      </c>
      <c r="K322">
        <v>101.76</v>
      </c>
    </row>
    <row r="323" spans="1:11" x14ac:dyDescent="0.2">
      <c r="A323" s="6">
        <v>43762</v>
      </c>
      <c r="B323">
        <v>102.65</v>
      </c>
      <c r="C323">
        <v>109.46</v>
      </c>
      <c r="D323">
        <v>90.59</v>
      </c>
      <c r="E323">
        <v>71.38</v>
      </c>
      <c r="F323">
        <v>106.88</v>
      </c>
      <c r="G323">
        <v>100</v>
      </c>
      <c r="H323">
        <v>185.99</v>
      </c>
      <c r="I323">
        <v>184.44</v>
      </c>
      <c r="J323">
        <v>99.94</v>
      </c>
      <c r="K323">
        <v>101.79</v>
      </c>
    </row>
    <row r="324" spans="1:11" x14ac:dyDescent="0.2">
      <c r="A324" s="6">
        <v>43763</v>
      </c>
      <c r="B324">
        <v>102.89</v>
      </c>
      <c r="C324">
        <v>110.48</v>
      </c>
      <c r="D324">
        <v>90.9</v>
      </c>
      <c r="E324">
        <v>71.790000000000006</v>
      </c>
      <c r="F324">
        <v>106.81</v>
      </c>
      <c r="G324">
        <v>100</v>
      </c>
      <c r="H324">
        <v>182.8</v>
      </c>
      <c r="I324">
        <v>180.76</v>
      </c>
      <c r="J324">
        <v>100.82</v>
      </c>
      <c r="K324">
        <v>101.79</v>
      </c>
    </row>
    <row r="325" spans="1:11" x14ac:dyDescent="0.2">
      <c r="A325" s="6">
        <v>43766</v>
      </c>
      <c r="B325">
        <v>101.98</v>
      </c>
      <c r="C325">
        <v>110.3</v>
      </c>
      <c r="D325">
        <v>89.81</v>
      </c>
      <c r="E325">
        <v>71.37</v>
      </c>
      <c r="F325">
        <v>103.99</v>
      </c>
      <c r="G325">
        <v>100</v>
      </c>
      <c r="H325">
        <v>183.51</v>
      </c>
      <c r="I325">
        <v>177.72</v>
      </c>
      <c r="J325">
        <v>99.29</v>
      </c>
      <c r="K325">
        <v>101.77</v>
      </c>
    </row>
    <row r="326" spans="1:11" x14ac:dyDescent="0.2">
      <c r="A326" s="6">
        <v>43767</v>
      </c>
      <c r="B326">
        <v>101.68</v>
      </c>
      <c r="C326">
        <v>109.97</v>
      </c>
      <c r="D326">
        <v>92.09</v>
      </c>
      <c r="E326">
        <v>71.45</v>
      </c>
      <c r="F326">
        <v>103.72</v>
      </c>
      <c r="G326">
        <v>100</v>
      </c>
      <c r="H326">
        <v>187.23</v>
      </c>
      <c r="I326">
        <v>177.99</v>
      </c>
      <c r="J326">
        <v>99.21</v>
      </c>
      <c r="K326">
        <v>101.8</v>
      </c>
    </row>
    <row r="327" spans="1:11" x14ac:dyDescent="0.2">
      <c r="A327" s="6">
        <v>43768</v>
      </c>
      <c r="B327">
        <v>100.61</v>
      </c>
      <c r="C327">
        <v>108.33</v>
      </c>
      <c r="D327">
        <v>88.78</v>
      </c>
      <c r="E327">
        <v>69.819999999999993</v>
      </c>
      <c r="F327">
        <v>103.36</v>
      </c>
      <c r="G327">
        <v>100</v>
      </c>
      <c r="H327">
        <v>188.48</v>
      </c>
      <c r="I327">
        <v>178.64</v>
      </c>
      <c r="J327">
        <v>99.21</v>
      </c>
      <c r="K327">
        <v>101.81</v>
      </c>
    </row>
    <row r="328" spans="1:11" x14ac:dyDescent="0.2">
      <c r="A328" s="6">
        <v>43769</v>
      </c>
      <c r="B328">
        <v>100.39</v>
      </c>
      <c r="C328">
        <v>108.12</v>
      </c>
      <c r="D328">
        <v>89.04</v>
      </c>
      <c r="E328">
        <v>68.36</v>
      </c>
      <c r="F328">
        <v>102.24</v>
      </c>
      <c r="G328">
        <v>100</v>
      </c>
      <c r="H328">
        <v>184.75</v>
      </c>
      <c r="I328">
        <v>172.31</v>
      </c>
      <c r="J328">
        <v>101.14</v>
      </c>
      <c r="K328">
        <v>101.82</v>
      </c>
    </row>
    <row r="329" spans="1:11" x14ac:dyDescent="0.2">
      <c r="A329" s="6">
        <v>43770</v>
      </c>
      <c r="B329">
        <v>103.41</v>
      </c>
      <c r="C329">
        <v>108.19</v>
      </c>
      <c r="D329">
        <v>92.19</v>
      </c>
      <c r="E329">
        <v>71.38</v>
      </c>
      <c r="F329">
        <v>103.67</v>
      </c>
      <c r="G329">
        <v>100</v>
      </c>
      <c r="H329">
        <v>187.06</v>
      </c>
      <c r="I329">
        <v>182.22</v>
      </c>
      <c r="J329">
        <v>103.71</v>
      </c>
      <c r="K329">
        <v>101.82</v>
      </c>
    </row>
    <row r="330" spans="1:11" x14ac:dyDescent="0.2">
      <c r="A330" s="6">
        <v>43773</v>
      </c>
      <c r="B330">
        <v>106.48</v>
      </c>
      <c r="C330">
        <v>113.18</v>
      </c>
      <c r="D330">
        <v>93.56</v>
      </c>
      <c r="E330">
        <v>74.66</v>
      </c>
      <c r="F330">
        <v>103.67</v>
      </c>
      <c r="G330">
        <v>100</v>
      </c>
      <c r="H330">
        <v>183.51</v>
      </c>
      <c r="I330">
        <v>184.22</v>
      </c>
      <c r="J330">
        <v>104</v>
      </c>
      <c r="K330">
        <v>101.83</v>
      </c>
    </row>
    <row r="331" spans="1:11" x14ac:dyDescent="0.2">
      <c r="A331" s="6">
        <v>43774</v>
      </c>
      <c r="B331">
        <v>108.59</v>
      </c>
      <c r="C331">
        <v>113.52</v>
      </c>
      <c r="D331">
        <v>94.38</v>
      </c>
      <c r="E331">
        <v>70.739999999999995</v>
      </c>
      <c r="F331">
        <v>103.06</v>
      </c>
      <c r="G331">
        <v>100</v>
      </c>
      <c r="H331">
        <v>175.35</v>
      </c>
      <c r="I331">
        <v>177.13</v>
      </c>
      <c r="J331">
        <v>104.16</v>
      </c>
      <c r="K331">
        <v>101.82</v>
      </c>
    </row>
    <row r="332" spans="1:11" x14ac:dyDescent="0.2">
      <c r="A332" s="6">
        <v>43775</v>
      </c>
      <c r="B332">
        <v>106.22</v>
      </c>
      <c r="C332">
        <v>111.62</v>
      </c>
      <c r="D332">
        <v>92.96</v>
      </c>
      <c r="E332">
        <v>66.86</v>
      </c>
      <c r="F332">
        <v>101.4</v>
      </c>
      <c r="G332">
        <v>100</v>
      </c>
      <c r="H332">
        <v>169.33</v>
      </c>
      <c r="I332">
        <v>174.58</v>
      </c>
      <c r="J332">
        <v>100.87</v>
      </c>
      <c r="K332">
        <v>101.83</v>
      </c>
    </row>
    <row r="333" spans="1:11" x14ac:dyDescent="0.2">
      <c r="A333" s="6">
        <v>43776</v>
      </c>
      <c r="B333">
        <v>108.47</v>
      </c>
      <c r="C333">
        <v>113.47</v>
      </c>
      <c r="D333">
        <v>96.04</v>
      </c>
      <c r="E333">
        <v>65.88</v>
      </c>
      <c r="F333">
        <v>102.64</v>
      </c>
      <c r="G333">
        <v>100</v>
      </c>
      <c r="H333">
        <v>168.44</v>
      </c>
      <c r="I333">
        <v>162.01</v>
      </c>
      <c r="J333">
        <v>99.64</v>
      </c>
      <c r="K333">
        <v>101.85</v>
      </c>
    </row>
    <row r="334" spans="1:11" x14ac:dyDescent="0.2">
      <c r="A334" s="6">
        <v>43777</v>
      </c>
      <c r="B334">
        <v>106.41</v>
      </c>
      <c r="C334">
        <v>112.58</v>
      </c>
      <c r="D334">
        <v>95.43</v>
      </c>
      <c r="E334">
        <v>67.69</v>
      </c>
      <c r="F334">
        <v>102.56</v>
      </c>
      <c r="G334">
        <v>100</v>
      </c>
      <c r="H334">
        <v>171.28</v>
      </c>
      <c r="I334">
        <v>165.16</v>
      </c>
      <c r="J334">
        <v>100.54</v>
      </c>
      <c r="K334">
        <v>101.85</v>
      </c>
    </row>
    <row r="335" spans="1:11" x14ac:dyDescent="0.2">
      <c r="A335" s="6">
        <v>43780</v>
      </c>
      <c r="B335">
        <v>105.77</v>
      </c>
      <c r="C335">
        <v>112.47</v>
      </c>
      <c r="D335">
        <v>95.02</v>
      </c>
      <c r="E335">
        <v>65.63</v>
      </c>
      <c r="F335">
        <v>102.06</v>
      </c>
      <c r="G335">
        <v>100</v>
      </c>
      <c r="H335">
        <v>168.09</v>
      </c>
      <c r="I335">
        <v>164.34</v>
      </c>
      <c r="J335">
        <v>98.49</v>
      </c>
      <c r="K335">
        <v>101.85</v>
      </c>
    </row>
    <row r="336" spans="1:11" x14ac:dyDescent="0.2">
      <c r="A336" s="6">
        <v>43781</v>
      </c>
      <c r="B336">
        <v>104.31</v>
      </c>
      <c r="C336">
        <v>112.61</v>
      </c>
      <c r="D336">
        <v>93.93</v>
      </c>
      <c r="E336">
        <v>64.89</v>
      </c>
      <c r="F336">
        <v>102.57</v>
      </c>
      <c r="G336">
        <v>100</v>
      </c>
      <c r="H336">
        <v>175.18</v>
      </c>
      <c r="I336">
        <v>169.71</v>
      </c>
      <c r="J336">
        <v>95.94</v>
      </c>
      <c r="K336">
        <v>101.86</v>
      </c>
    </row>
    <row r="337" spans="1:11" x14ac:dyDescent="0.2">
      <c r="A337" s="6">
        <v>43782</v>
      </c>
      <c r="B337">
        <v>103.45</v>
      </c>
      <c r="C337">
        <v>113.84</v>
      </c>
      <c r="D337">
        <v>92.85</v>
      </c>
      <c r="E337">
        <v>64.349999999999994</v>
      </c>
      <c r="F337">
        <v>101.78</v>
      </c>
      <c r="G337">
        <v>100</v>
      </c>
      <c r="H337">
        <v>176.06</v>
      </c>
      <c r="I337">
        <v>168.95</v>
      </c>
      <c r="J337">
        <v>91.82</v>
      </c>
      <c r="K337">
        <v>101.86</v>
      </c>
    </row>
    <row r="338" spans="1:11" x14ac:dyDescent="0.2">
      <c r="A338" s="6">
        <v>43783</v>
      </c>
      <c r="B338">
        <v>103</v>
      </c>
      <c r="C338">
        <v>113.54</v>
      </c>
      <c r="D338">
        <v>92.35</v>
      </c>
      <c r="E338">
        <v>63.74</v>
      </c>
      <c r="F338">
        <v>101.59</v>
      </c>
      <c r="G338">
        <v>100</v>
      </c>
      <c r="H338">
        <v>178.19</v>
      </c>
      <c r="I338">
        <v>170.84</v>
      </c>
      <c r="J338">
        <v>91.99</v>
      </c>
      <c r="K338">
        <v>101.87</v>
      </c>
    </row>
    <row r="339" spans="1:11" x14ac:dyDescent="0.2">
      <c r="A339" s="6">
        <v>43784</v>
      </c>
      <c r="B339">
        <v>104.04</v>
      </c>
      <c r="C339">
        <v>113.42</v>
      </c>
      <c r="D339">
        <v>93.96</v>
      </c>
      <c r="E339">
        <v>65.75</v>
      </c>
      <c r="F339">
        <v>102.04</v>
      </c>
      <c r="G339">
        <v>100</v>
      </c>
      <c r="H339">
        <v>187.06</v>
      </c>
      <c r="I339">
        <v>173.71</v>
      </c>
      <c r="J339">
        <v>95.61</v>
      </c>
      <c r="K339">
        <v>101.86</v>
      </c>
    </row>
    <row r="340" spans="1:11" x14ac:dyDescent="0.2">
      <c r="A340" s="6">
        <v>43787</v>
      </c>
      <c r="B340">
        <v>103.03</v>
      </c>
      <c r="C340">
        <v>111.45</v>
      </c>
      <c r="D340">
        <v>91.46</v>
      </c>
      <c r="E340">
        <v>66.34</v>
      </c>
      <c r="F340">
        <v>100.5</v>
      </c>
      <c r="G340">
        <v>100</v>
      </c>
      <c r="H340">
        <v>185.11</v>
      </c>
      <c r="I340">
        <v>168.84</v>
      </c>
      <c r="J340">
        <v>93.22</v>
      </c>
      <c r="K340">
        <v>101.88</v>
      </c>
    </row>
    <row r="341" spans="1:11" x14ac:dyDescent="0.2">
      <c r="A341" s="6">
        <v>43788</v>
      </c>
      <c r="B341">
        <v>101.98</v>
      </c>
      <c r="C341">
        <v>109.48</v>
      </c>
      <c r="D341">
        <v>92.22</v>
      </c>
      <c r="E341">
        <v>64.38</v>
      </c>
      <c r="F341">
        <v>99.34</v>
      </c>
      <c r="G341">
        <v>100</v>
      </c>
      <c r="H341">
        <v>184.75</v>
      </c>
      <c r="I341">
        <v>175.39</v>
      </c>
      <c r="J341">
        <v>93.63</v>
      </c>
      <c r="K341">
        <v>101.87</v>
      </c>
    </row>
    <row r="342" spans="1:11" x14ac:dyDescent="0.2">
      <c r="A342" s="6">
        <v>43789</v>
      </c>
      <c r="B342">
        <v>102.29</v>
      </c>
      <c r="C342">
        <v>110.31</v>
      </c>
      <c r="D342">
        <v>95.75</v>
      </c>
      <c r="E342">
        <v>64.95</v>
      </c>
      <c r="F342">
        <v>99.97</v>
      </c>
      <c r="G342">
        <v>100</v>
      </c>
      <c r="H342">
        <v>192.91</v>
      </c>
      <c r="I342">
        <v>183.14</v>
      </c>
      <c r="J342">
        <v>93.47</v>
      </c>
      <c r="K342">
        <v>101.88</v>
      </c>
    </row>
    <row r="343" spans="1:11" x14ac:dyDescent="0.2">
      <c r="A343" s="6">
        <v>43790</v>
      </c>
      <c r="B343">
        <v>104.76</v>
      </c>
      <c r="C343">
        <v>111.66</v>
      </c>
      <c r="D343">
        <v>97.12</v>
      </c>
      <c r="E343">
        <v>66.03</v>
      </c>
      <c r="F343">
        <v>101.61</v>
      </c>
      <c r="G343">
        <v>100</v>
      </c>
      <c r="H343">
        <v>195.39</v>
      </c>
      <c r="I343">
        <v>182.43</v>
      </c>
      <c r="J343">
        <v>97.99</v>
      </c>
      <c r="K343">
        <v>101.88</v>
      </c>
    </row>
    <row r="344" spans="1:11" x14ac:dyDescent="0.2">
      <c r="A344" s="6">
        <v>43791</v>
      </c>
      <c r="B344">
        <v>104.31</v>
      </c>
      <c r="C344">
        <v>111.53</v>
      </c>
      <c r="D344">
        <v>96.62</v>
      </c>
      <c r="E344">
        <v>66.81</v>
      </c>
      <c r="F344">
        <v>101.06</v>
      </c>
      <c r="G344">
        <v>100</v>
      </c>
      <c r="H344">
        <v>196.45</v>
      </c>
      <c r="I344">
        <v>184.72</v>
      </c>
      <c r="J344">
        <v>98.16</v>
      </c>
      <c r="K344">
        <v>101.9</v>
      </c>
    </row>
    <row r="345" spans="1:11" x14ac:dyDescent="0.2">
      <c r="A345" s="6">
        <v>43794</v>
      </c>
      <c r="B345">
        <v>103.62</v>
      </c>
      <c r="C345">
        <v>111.29</v>
      </c>
      <c r="D345">
        <v>98.48</v>
      </c>
      <c r="E345">
        <v>67.400000000000006</v>
      </c>
      <c r="F345">
        <v>101.91</v>
      </c>
      <c r="G345">
        <v>100</v>
      </c>
      <c r="H345">
        <v>202.3</v>
      </c>
      <c r="I345">
        <v>194.6</v>
      </c>
      <c r="J345">
        <v>101.2</v>
      </c>
      <c r="K345">
        <v>101.9</v>
      </c>
    </row>
    <row r="346" spans="1:11" x14ac:dyDescent="0.2">
      <c r="A346" s="6">
        <v>43795</v>
      </c>
      <c r="B346">
        <v>103.36</v>
      </c>
      <c r="C346">
        <v>110.74</v>
      </c>
      <c r="D346">
        <v>96.96</v>
      </c>
      <c r="E346">
        <v>65.11</v>
      </c>
      <c r="F346">
        <v>101.41</v>
      </c>
      <c r="G346">
        <v>100</v>
      </c>
      <c r="H346">
        <v>199.65</v>
      </c>
      <c r="I346">
        <v>188.52</v>
      </c>
      <c r="J346">
        <v>98.4</v>
      </c>
      <c r="K346">
        <v>101.91</v>
      </c>
    </row>
    <row r="347" spans="1:11" x14ac:dyDescent="0.2">
      <c r="A347" s="6">
        <v>43796</v>
      </c>
      <c r="B347">
        <v>103.3</v>
      </c>
      <c r="C347">
        <v>111</v>
      </c>
      <c r="D347">
        <v>97.33</v>
      </c>
      <c r="E347">
        <v>65.41</v>
      </c>
      <c r="F347">
        <v>101.78</v>
      </c>
      <c r="G347">
        <v>100</v>
      </c>
      <c r="H347">
        <v>196.99</v>
      </c>
      <c r="I347">
        <v>189.66</v>
      </c>
      <c r="J347">
        <v>97.66</v>
      </c>
      <c r="K347">
        <v>101.93</v>
      </c>
    </row>
    <row r="348" spans="1:11" x14ac:dyDescent="0.2">
      <c r="A348" s="6">
        <v>43798</v>
      </c>
      <c r="B348">
        <v>102.44</v>
      </c>
      <c r="C348">
        <v>110.12</v>
      </c>
      <c r="D348">
        <v>96.69</v>
      </c>
      <c r="E348">
        <v>65.11</v>
      </c>
      <c r="F348">
        <v>100.56</v>
      </c>
      <c r="G348">
        <v>100</v>
      </c>
      <c r="H348">
        <v>199.11</v>
      </c>
      <c r="I348">
        <v>186.84</v>
      </c>
      <c r="J348">
        <v>97.17</v>
      </c>
      <c r="K348">
        <v>101.93</v>
      </c>
    </row>
    <row r="349" spans="1:11" x14ac:dyDescent="0.2">
      <c r="A349" s="6">
        <v>43801</v>
      </c>
      <c r="B349">
        <v>102.88</v>
      </c>
      <c r="C349">
        <v>109.81</v>
      </c>
      <c r="D349">
        <v>97.38</v>
      </c>
      <c r="E349">
        <v>65.290000000000006</v>
      </c>
      <c r="F349">
        <v>100.78</v>
      </c>
      <c r="G349">
        <v>100</v>
      </c>
      <c r="H349">
        <v>191.49</v>
      </c>
      <c r="I349">
        <v>184.12</v>
      </c>
      <c r="J349">
        <v>95.69</v>
      </c>
      <c r="K349">
        <v>101.94</v>
      </c>
    </row>
    <row r="350" spans="1:11" x14ac:dyDescent="0.2">
      <c r="A350" s="6">
        <v>43802</v>
      </c>
      <c r="B350">
        <v>102.07</v>
      </c>
      <c r="C350">
        <v>108.95</v>
      </c>
      <c r="D350">
        <v>94.99</v>
      </c>
      <c r="E350">
        <v>64.180000000000007</v>
      </c>
      <c r="F350">
        <v>99.07</v>
      </c>
      <c r="G350">
        <v>100</v>
      </c>
      <c r="H350">
        <v>189.72</v>
      </c>
      <c r="I350">
        <v>182.71</v>
      </c>
      <c r="J350">
        <v>93.8</v>
      </c>
      <c r="K350">
        <v>101.93</v>
      </c>
    </row>
    <row r="351" spans="1:11" x14ac:dyDescent="0.2">
      <c r="A351" s="6">
        <v>43803</v>
      </c>
      <c r="B351">
        <v>103.23</v>
      </c>
      <c r="C351">
        <v>109.94</v>
      </c>
      <c r="D351">
        <v>97.8</v>
      </c>
      <c r="E351">
        <v>64.900000000000006</v>
      </c>
      <c r="F351">
        <v>98.7</v>
      </c>
      <c r="G351">
        <v>100</v>
      </c>
      <c r="H351">
        <v>193.09</v>
      </c>
      <c r="I351">
        <v>182.43</v>
      </c>
      <c r="J351">
        <v>93.22</v>
      </c>
      <c r="K351">
        <v>101.94</v>
      </c>
    </row>
    <row r="352" spans="1:11" x14ac:dyDescent="0.2">
      <c r="A352" s="6">
        <v>43804</v>
      </c>
      <c r="B352">
        <v>102.86</v>
      </c>
      <c r="C352">
        <v>109.37</v>
      </c>
      <c r="D352">
        <v>96.52</v>
      </c>
      <c r="E352">
        <v>64.11</v>
      </c>
      <c r="F352">
        <v>98.57</v>
      </c>
      <c r="G352">
        <v>100</v>
      </c>
      <c r="H352">
        <v>190.07</v>
      </c>
      <c r="I352">
        <v>182.92</v>
      </c>
      <c r="J352">
        <v>95.44</v>
      </c>
      <c r="K352">
        <v>101.96</v>
      </c>
    </row>
    <row r="353" spans="1:11" x14ac:dyDescent="0.2">
      <c r="A353" s="6">
        <v>43805</v>
      </c>
      <c r="B353">
        <v>104.52</v>
      </c>
      <c r="C353">
        <v>110.94</v>
      </c>
      <c r="D353">
        <v>99.96</v>
      </c>
      <c r="E353">
        <v>65.849999999999994</v>
      </c>
      <c r="F353">
        <v>100.38</v>
      </c>
      <c r="G353">
        <v>100</v>
      </c>
      <c r="H353">
        <v>198.4</v>
      </c>
      <c r="I353">
        <v>191.62</v>
      </c>
      <c r="J353">
        <v>94.62</v>
      </c>
      <c r="K353">
        <v>101.96</v>
      </c>
    </row>
    <row r="354" spans="1:11" x14ac:dyDescent="0.2">
      <c r="A354" s="6">
        <v>43808</v>
      </c>
      <c r="B354">
        <v>104.74</v>
      </c>
      <c r="C354">
        <v>110.28</v>
      </c>
      <c r="D354">
        <v>99.73</v>
      </c>
      <c r="E354">
        <v>64.33</v>
      </c>
      <c r="F354">
        <v>99.7</v>
      </c>
      <c r="G354">
        <v>100</v>
      </c>
      <c r="H354">
        <v>203.9</v>
      </c>
      <c r="I354">
        <v>198.46</v>
      </c>
      <c r="J354">
        <v>97.01</v>
      </c>
      <c r="K354">
        <v>101.97</v>
      </c>
    </row>
    <row r="355" spans="1:11" x14ac:dyDescent="0.2">
      <c r="A355" s="6">
        <v>43809</v>
      </c>
      <c r="B355">
        <v>103.84</v>
      </c>
      <c r="C355">
        <v>110.83</v>
      </c>
      <c r="D355">
        <v>99.62</v>
      </c>
      <c r="E355">
        <v>64.73</v>
      </c>
      <c r="F355">
        <v>100.05</v>
      </c>
      <c r="G355">
        <v>100</v>
      </c>
      <c r="H355">
        <v>205.51</v>
      </c>
      <c r="I355">
        <v>197.05</v>
      </c>
      <c r="J355">
        <v>99.06</v>
      </c>
      <c r="K355">
        <v>101.97</v>
      </c>
    </row>
    <row r="356" spans="1:11" x14ac:dyDescent="0.2">
      <c r="A356" s="6">
        <v>43810</v>
      </c>
      <c r="B356">
        <v>103.69</v>
      </c>
      <c r="C356">
        <v>109.27</v>
      </c>
      <c r="D356">
        <v>99.49</v>
      </c>
      <c r="E356">
        <v>64.680000000000007</v>
      </c>
      <c r="F356">
        <v>98.95</v>
      </c>
      <c r="G356">
        <v>100</v>
      </c>
      <c r="H356">
        <v>201.58</v>
      </c>
      <c r="I356">
        <v>194.93</v>
      </c>
      <c r="J356">
        <v>100.05</v>
      </c>
      <c r="K356">
        <v>101.97</v>
      </c>
    </row>
    <row r="357" spans="1:11" x14ac:dyDescent="0.2">
      <c r="A357" s="6">
        <v>43811</v>
      </c>
      <c r="B357">
        <v>105.77</v>
      </c>
      <c r="C357">
        <v>111.7</v>
      </c>
      <c r="D357">
        <v>100.96</v>
      </c>
      <c r="E357">
        <v>65.900000000000006</v>
      </c>
      <c r="F357">
        <v>98.77</v>
      </c>
      <c r="G357">
        <v>100</v>
      </c>
      <c r="H357">
        <v>198.71</v>
      </c>
      <c r="I357">
        <v>192.27</v>
      </c>
      <c r="J357">
        <v>104</v>
      </c>
      <c r="K357">
        <v>101.99</v>
      </c>
    </row>
    <row r="358" spans="1:11" x14ac:dyDescent="0.2">
      <c r="A358" s="6">
        <v>43812</v>
      </c>
      <c r="B358">
        <v>104.1</v>
      </c>
      <c r="C358">
        <v>110.9</v>
      </c>
      <c r="D358">
        <v>101.14</v>
      </c>
      <c r="E358">
        <v>64.97</v>
      </c>
      <c r="F358">
        <v>101.31</v>
      </c>
      <c r="G358">
        <v>100</v>
      </c>
      <c r="H358">
        <v>202.29</v>
      </c>
      <c r="I358">
        <v>192.05</v>
      </c>
      <c r="J358">
        <v>104.74</v>
      </c>
      <c r="K358">
        <v>101.97</v>
      </c>
    </row>
    <row r="359" spans="1:11" x14ac:dyDescent="0.2">
      <c r="A359" s="6">
        <v>43815</v>
      </c>
      <c r="B359">
        <v>105.26</v>
      </c>
      <c r="C359">
        <v>112.21</v>
      </c>
      <c r="D359">
        <v>101.33</v>
      </c>
      <c r="E359">
        <v>66.02</v>
      </c>
      <c r="F359">
        <v>101.69</v>
      </c>
      <c r="G359">
        <v>100</v>
      </c>
      <c r="H359">
        <v>204.26</v>
      </c>
      <c r="I359">
        <v>193.63</v>
      </c>
      <c r="J359">
        <v>105.32</v>
      </c>
      <c r="K359">
        <v>101.99</v>
      </c>
    </row>
    <row r="360" spans="1:11" x14ac:dyDescent="0.2">
      <c r="A360" s="6">
        <v>43816</v>
      </c>
      <c r="B360">
        <v>104.77</v>
      </c>
      <c r="C360">
        <v>111.5</v>
      </c>
      <c r="D360">
        <v>102.46</v>
      </c>
      <c r="E360">
        <v>66.02</v>
      </c>
      <c r="F360">
        <v>102.19</v>
      </c>
      <c r="G360">
        <v>100</v>
      </c>
      <c r="H360">
        <v>202.29</v>
      </c>
      <c r="I360">
        <v>193.08</v>
      </c>
      <c r="J360">
        <v>103.83</v>
      </c>
      <c r="K360">
        <v>101.98</v>
      </c>
    </row>
    <row r="361" spans="1:11" x14ac:dyDescent="0.2">
      <c r="A361" s="6">
        <v>43817</v>
      </c>
      <c r="B361">
        <v>105.06</v>
      </c>
      <c r="C361">
        <v>111.45</v>
      </c>
      <c r="D361">
        <v>101.94</v>
      </c>
      <c r="E361">
        <v>66.62</v>
      </c>
      <c r="F361">
        <v>102.24</v>
      </c>
      <c r="G361">
        <v>100</v>
      </c>
      <c r="H361">
        <v>208.37</v>
      </c>
      <c r="I361">
        <v>196.83</v>
      </c>
      <c r="J361">
        <v>106.55</v>
      </c>
      <c r="K361">
        <v>102</v>
      </c>
    </row>
    <row r="362" spans="1:11" x14ac:dyDescent="0.2">
      <c r="A362" s="6">
        <v>43818</v>
      </c>
      <c r="B362">
        <v>104.34</v>
      </c>
      <c r="C362">
        <v>111.06</v>
      </c>
      <c r="D362">
        <v>101.93</v>
      </c>
      <c r="E362">
        <v>66.680000000000007</v>
      </c>
      <c r="F362">
        <v>102.13</v>
      </c>
      <c r="G362">
        <v>100</v>
      </c>
      <c r="H362">
        <v>216.6</v>
      </c>
      <c r="I362">
        <v>204</v>
      </c>
      <c r="J362">
        <v>106.3</v>
      </c>
      <c r="K362">
        <v>102.02</v>
      </c>
    </row>
    <row r="363" spans="1:11" x14ac:dyDescent="0.2">
      <c r="A363" s="6">
        <v>43819</v>
      </c>
      <c r="B363">
        <v>105.17</v>
      </c>
      <c r="C363">
        <v>112.51</v>
      </c>
      <c r="D363">
        <v>102.78</v>
      </c>
      <c r="E363">
        <v>67.209999999999994</v>
      </c>
      <c r="F363">
        <v>101.68</v>
      </c>
      <c r="G363">
        <v>100</v>
      </c>
      <c r="H363">
        <v>214.81</v>
      </c>
      <c r="I363">
        <v>200.85</v>
      </c>
      <c r="J363">
        <v>107.54</v>
      </c>
      <c r="K363">
        <v>102.02</v>
      </c>
    </row>
    <row r="364" spans="1:11" x14ac:dyDescent="0.2">
      <c r="A364" s="6">
        <v>43822</v>
      </c>
      <c r="B364">
        <v>105.69</v>
      </c>
      <c r="C364">
        <v>113.13</v>
      </c>
      <c r="D364">
        <v>104.2</v>
      </c>
      <c r="E364">
        <v>68.42</v>
      </c>
      <c r="F364">
        <v>103.99</v>
      </c>
      <c r="G364">
        <v>100</v>
      </c>
      <c r="H364">
        <v>222.32</v>
      </c>
      <c r="I364">
        <v>207.48</v>
      </c>
      <c r="J364">
        <v>107.37</v>
      </c>
      <c r="K364">
        <v>102.02</v>
      </c>
    </row>
    <row r="365" spans="1:11" x14ac:dyDescent="0.2">
      <c r="A365" s="6">
        <v>43823</v>
      </c>
      <c r="B365">
        <v>105.29</v>
      </c>
      <c r="C365">
        <v>113.14</v>
      </c>
      <c r="D365">
        <v>104.32</v>
      </c>
      <c r="E365">
        <v>68.73</v>
      </c>
      <c r="F365">
        <v>102.86</v>
      </c>
      <c r="G365">
        <v>100</v>
      </c>
      <c r="H365">
        <v>223.04</v>
      </c>
      <c r="I365">
        <v>209.65</v>
      </c>
      <c r="J365">
        <v>107.54</v>
      </c>
      <c r="K365">
        <v>102.03</v>
      </c>
    </row>
    <row r="366" spans="1:11" x14ac:dyDescent="0.2">
      <c r="A366" s="6">
        <v>43825</v>
      </c>
      <c r="B366">
        <v>105.45</v>
      </c>
      <c r="C366">
        <v>113.38</v>
      </c>
      <c r="D366">
        <v>104.85</v>
      </c>
      <c r="E366">
        <v>69.17</v>
      </c>
      <c r="F366">
        <v>102.72</v>
      </c>
      <c r="G366">
        <v>100</v>
      </c>
      <c r="H366">
        <v>226.26</v>
      </c>
      <c r="I366">
        <v>209.22</v>
      </c>
      <c r="J366">
        <v>108.11</v>
      </c>
      <c r="K366">
        <v>102.04</v>
      </c>
    </row>
    <row r="367" spans="1:11" x14ac:dyDescent="0.2">
      <c r="A367" s="6">
        <v>43826</v>
      </c>
      <c r="B367">
        <v>105.09</v>
      </c>
      <c r="C367">
        <v>113.1</v>
      </c>
      <c r="D367">
        <v>104.82</v>
      </c>
      <c r="E367">
        <v>69.19</v>
      </c>
      <c r="F367">
        <v>101.79</v>
      </c>
      <c r="G367">
        <v>100</v>
      </c>
      <c r="H367">
        <v>221.79</v>
      </c>
      <c r="I367">
        <v>205.63</v>
      </c>
      <c r="J367">
        <v>106.88</v>
      </c>
      <c r="K367">
        <v>102.03</v>
      </c>
    </row>
    <row r="368" spans="1:11" x14ac:dyDescent="0.2">
      <c r="A368" s="6">
        <v>43829</v>
      </c>
      <c r="B368">
        <v>104.47</v>
      </c>
      <c r="C368">
        <v>112.67</v>
      </c>
      <c r="D368">
        <v>104.22</v>
      </c>
      <c r="E368">
        <v>70.12</v>
      </c>
      <c r="F368">
        <v>101.33</v>
      </c>
      <c r="G368">
        <v>100</v>
      </c>
      <c r="H368">
        <v>227.51</v>
      </c>
      <c r="I368">
        <v>211.83</v>
      </c>
      <c r="J368">
        <v>104.57</v>
      </c>
      <c r="K368">
        <v>102.04</v>
      </c>
    </row>
    <row r="369" spans="1:11" x14ac:dyDescent="0.2">
      <c r="A369" s="6">
        <v>43830</v>
      </c>
      <c r="B369">
        <v>104.92</v>
      </c>
      <c r="C369">
        <v>113.29</v>
      </c>
      <c r="D369">
        <v>104.9</v>
      </c>
      <c r="E369">
        <v>71</v>
      </c>
      <c r="F369">
        <v>101.45</v>
      </c>
      <c r="G369">
        <v>100</v>
      </c>
      <c r="H369">
        <v>230.01</v>
      </c>
      <c r="I369">
        <v>213.73</v>
      </c>
      <c r="J369">
        <v>105.56</v>
      </c>
      <c r="K369">
        <v>102.04</v>
      </c>
    </row>
    <row r="370" spans="1:11" x14ac:dyDescent="0.2">
      <c r="A370" s="6">
        <v>43832</v>
      </c>
      <c r="B370">
        <v>106.61</v>
      </c>
      <c r="C370">
        <v>114.16</v>
      </c>
      <c r="D370">
        <v>105.59</v>
      </c>
      <c r="E370">
        <v>73.36</v>
      </c>
      <c r="F370">
        <v>103.52</v>
      </c>
      <c r="G370">
        <v>100</v>
      </c>
      <c r="H370">
        <v>231.45</v>
      </c>
      <c r="I370">
        <v>215.63</v>
      </c>
      <c r="J370">
        <v>109.76</v>
      </c>
      <c r="K370">
        <v>102.08</v>
      </c>
    </row>
    <row r="371" spans="1:11" x14ac:dyDescent="0.2">
      <c r="A371" s="6">
        <v>43833</v>
      </c>
      <c r="B371">
        <v>105.75</v>
      </c>
      <c r="C371">
        <v>113.77</v>
      </c>
      <c r="D371">
        <v>105.98</v>
      </c>
      <c r="E371">
        <v>75.13</v>
      </c>
      <c r="F371">
        <v>104.04</v>
      </c>
      <c r="G371">
        <v>100</v>
      </c>
      <c r="H371">
        <v>235.74</v>
      </c>
      <c r="I371">
        <v>214.16</v>
      </c>
      <c r="J371">
        <v>111.49</v>
      </c>
      <c r="K371">
        <v>102.08</v>
      </c>
    </row>
    <row r="372" spans="1:11" x14ac:dyDescent="0.2">
      <c r="A372" s="6">
        <v>43836</v>
      </c>
      <c r="B372">
        <v>106.56</v>
      </c>
      <c r="C372">
        <v>113.38</v>
      </c>
      <c r="D372">
        <v>107.24</v>
      </c>
      <c r="E372">
        <v>77.62</v>
      </c>
      <c r="F372">
        <v>104.58</v>
      </c>
      <c r="G372">
        <v>100</v>
      </c>
      <c r="H372">
        <v>230.55</v>
      </c>
      <c r="I372">
        <v>209.87</v>
      </c>
      <c r="J372">
        <v>112.56</v>
      </c>
      <c r="K372">
        <v>102.07</v>
      </c>
    </row>
    <row r="373" spans="1:11" x14ac:dyDescent="0.2">
      <c r="A373" s="6">
        <v>43837</v>
      </c>
      <c r="B373">
        <v>105.69</v>
      </c>
      <c r="C373">
        <v>111.93</v>
      </c>
      <c r="D373">
        <v>107.24</v>
      </c>
      <c r="E373">
        <v>77.989999999999995</v>
      </c>
      <c r="F373">
        <v>105.65</v>
      </c>
      <c r="G373">
        <v>100</v>
      </c>
      <c r="H373">
        <v>231.98</v>
      </c>
      <c r="I373">
        <v>212.32</v>
      </c>
      <c r="J373">
        <v>112.14</v>
      </c>
      <c r="K373">
        <v>102.07</v>
      </c>
    </row>
    <row r="374" spans="1:11" x14ac:dyDescent="0.2">
      <c r="A374" s="6">
        <v>43838</v>
      </c>
      <c r="B374">
        <v>104.1</v>
      </c>
      <c r="C374">
        <v>110.65</v>
      </c>
      <c r="D374">
        <v>104.75</v>
      </c>
      <c r="E374">
        <v>77.489999999999995</v>
      </c>
      <c r="F374">
        <v>102.97</v>
      </c>
      <c r="G374">
        <v>100</v>
      </c>
      <c r="H374">
        <v>227.51</v>
      </c>
      <c r="I374">
        <v>200.15</v>
      </c>
      <c r="J374">
        <v>109.76</v>
      </c>
      <c r="K374">
        <v>102.09</v>
      </c>
    </row>
    <row r="375" spans="1:11" x14ac:dyDescent="0.2">
      <c r="A375" s="6">
        <v>43839</v>
      </c>
      <c r="B375">
        <v>104.89</v>
      </c>
      <c r="C375">
        <v>110.47</v>
      </c>
      <c r="D375">
        <v>106.57</v>
      </c>
      <c r="E375">
        <v>78.17</v>
      </c>
      <c r="F375">
        <v>105.07</v>
      </c>
      <c r="G375">
        <v>100</v>
      </c>
      <c r="H375">
        <v>235.02</v>
      </c>
      <c r="I375">
        <v>208.51</v>
      </c>
      <c r="J375">
        <v>110.5</v>
      </c>
      <c r="K375">
        <v>102.1</v>
      </c>
    </row>
    <row r="376" spans="1:11" x14ac:dyDescent="0.2">
      <c r="A376" s="6">
        <v>43840</v>
      </c>
      <c r="B376">
        <v>103.96</v>
      </c>
      <c r="C376">
        <v>109.47</v>
      </c>
      <c r="D376">
        <v>105.53</v>
      </c>
      <c r="E376">
        <v>79.08</v>
      </c>
      <c r="F376">
        <v>105.86</v>
      </c>
      <c r="G376">
        <v>100</v>
      </c>
      <c r="H376">
        <v>224.47</v>
      </c>
      <c r="I376">
        <v>191.29</v>
      </c>
      <c r="J376">
        <v>109.18</v>
      </c>
      <c r="K376">
        <v>102.1</v>
      </c>
    </row>
    <row r="377" spans="1:11" x14ac:dyDescent="0.2">
      <c r="A377" s="6">
        <v>43843</v>
      </c>
      <c r="B377">
        <v>104.95</v>
      </c>
      <c r="C377">
        <v>109.68</v>
      </c>
      <c r="D377">
        <v>105.06</v>
      </c>
      <c r="E377">
        <v>80.23</v>
      </c>
      <c r="F377">
        <v>106.23</v>
      </c>
      <c r="G377">
        <v>100</v>
      </c>
      <c r="H377">
        <v>228.05</v>
      </c>
      <c r="I377">
        <v>185.97</v>
      </c>
      <c r="J377">
        <v>111.16</v>
      </c>
      <c r="K377">
        <v>102.1</v>
      </c>
    </row>
    <row r="378" spans="1:11" x14ac:dyDescent="0.2">
      <c r="A378" s="6">
        <v>43844</v>
      </c>
      <c r="B378">
        <v>104.05</v>
      </c>
      <c r="C378">
        <v>109.34</v>
      </c>
      <c r="D378">
        <v>105.07</v>
      </c>
      <c r="E378">
        <v>81.39</v>
      </c>
      <c r="F378">
        <v>106.26</v>
      </c>
      <c r="G378">
        <v>100</v>
      </c>
      <c r="H378">
        <v>221.79</v>
      </c>
      <c r="I378">
        <v>181.84</v>
      </c>
      <c r="J378">
        <v>111.57</v>
      </c>
      <c r="K378">
        <v>102.1</v>
      </c>
    </row>
    <row r="379" spans="1:11" x14ac:dyDescent="0.2">
      <c r="A379" s="6">
        <v>43845</v>
      </c>
      <c r="B379">
        <v>103.89</v>
      </c>
      <c r="C379">
        <v>109.18</v>
      </c>
      <c r="D379">
        <v>104.85</v>
      </c>
      <c r="E379">
        <v>81.42</v>
      </c>
      <c r="F379">
        <v>108.62</v>
      </c>
      <c r="G379">
        <v>100</v>
      </c>
      <c r="H379">
        <v>213.38</v>
      </c>
      <c r="I379">
        <v>175.7</v>
      </c>
      <c r="J379">
        <v>111.07</v>
      </c>
      <c r="K379">
        <v>102.11</v>
      </c>
    </row>
    <row r="380" spans="1:11" x14ac:dyDescent="0.2">
      <c r="A380" s="6">
        <v>43846</v>
      </c>
      <c r="B380">
        <v>103.48</v>
      </c>
      <c r="C380">
        <v>109.89</v>
      </c>
      <c r="D380">
        <v>104.96</v>
      </c>
      <c r="E380">
        <v>80.41</v>
      </c>
      <c r="F380">
        <v>109.32</v>
      </c>
      <c r="G380">
        <v>100</v>
      </c>
      <c r="H380">
        <v>215.35</v>
      </c>
      <c r="I380">
        <v>177.49</v>
      </c>
      <c r="J380">
        <v>111.73</v>
      </c>
      <c r="K380">
        <v>102.13</v>
      </c>
    </row>
    <row r="381" spans="1:11" x14ac:dyDescent="0.2">
      <c r="A381" s="6">
        <v>43847</v>
      </c>
      <c r="B381">
        <v>103.09</v>
      </c>
      <c r="C381">
        <v>108.66</v>
      </c>
      <c r="D381">
        <v>104.96</v>
      </c>
      <c r="E381">
        <v>78.959999999999994</v>
      </c>
      <c r="F381">
        <v>109.63</v>
      </c>
      <c r="G381">
        <v>100</v>
      </c>
      <c r="H381">
        <v>221.43</v>
      </c>
      <c r="I381">
        <v>176.73</v>
      </c>
      <c r="J381">
        <v>111.57</v>
      </c>
      <c r="K381">
        <v>102.12</v>
      </c>
    </row>
    <row r="382" spans="1:11" x14ac:dyDescent="0.2">
      <c r="A382" s="6">
        <v>43851</v>
      </c>
      <c r="B382">
        <v>101.62</v>
      </c>
      <c r="C382">
        <v>106.53</v>
      </c>
      <c r="D382">
        <v>103.28</v>
      </c>
      <c r="E382">
        <v>76.36</v>
      </c>
      <c r="F382">
        <v>107.01</v>
      </c>
      <c r="G382">
        <v>100</v>
      </c>
      <c r="H382">
        <v>212.84</v>
      </c>
      <c r="I382">
        <v>171.84</v>
      </c>
      <c r="J382">
        <v>107.62</v>
      </c>
      <c r="K382">
        <v>102.13</v>
      </c>
    </row>
    <row r="383" spans="1:11" x14ac:dyDescent="0.2">
      <c r="A383" s="6">
        <v>43852</v>
      </c>
      <c r="B383">
        <v>101.03</v>
      </c>
      <c r="C383">
        <v>106.14</v>
      </c>
      <c r="D383">
        <v>101.64</v>
      </c>
      <c r="E383">
        <v>74.58</v>
      </c>
      <c r="F383">
        <v>105.22</v>
      </c>
      <c r="G383">
        <v>100</v>
      </c>
      <c r="H383">
        <v>214.63</v>
      </c>
      <c r="I383">
        <v>167.71</v>
      </c>
      <c r="J383">
        <v>104.57</v>
      </c>
      <c r="K383">
        <v>102.13</v>
      </c>
    </row>
    <row r="384" spans="1:11" x14ac:dyDescent="0.2">
      <c r="A384" s="6">
        <v>43853</v>
      </c>
      <c r="B384">
        <v>100.4</v>
      </c>
      <c r="C384">
        <v>106.33</v>
      </c>
      <c r="D384">
        <v>101.85</v>
      </c>
      <c r="E384">
        <v>73.260000000000005</v>
      </c>
      <c r="F384">
        <v>104.4</v>
      </c>
      <c r="G384">
        <v>100</v>
      </c>
      <c r="H384">
        <v>201.75</v>
      </c>
      <c r="I384">
        <v>167.55</v>
      </c>
      <c r="J384">
        <v>106.88</v>
      </c>
      <c r="K384">
        <v>102.14</v>
      </c>
    </row>
    <row r="385" spans="1:11" x14ac:dyDescent="0.2">
      <c r="A385" s="6">
        <v>43854</v>
      </c>
      <c r="B385">
        <v>99.72</v>
      </c>
      <c r="C385">
        <v>105.15</v>
      </c>
      <c r="D385">
        <v>101.01</v>
      </c>
      <c r="E385">
        <v>72.739999999999995</v>
      </c>
      <c r="F385">
        <v>101.58</v>
      </c>
      <c r="G385">
        <v>100</v>
      </c>
      <c r="H385">
        <v>193.35</v>
      </c>
      <c r="I385">
        <v>157.66</v>
      </c>
      <c r="J385">
        <v>104.9</v>
      </c>
      <c r="K385">
        <v>102.14</v>
      </c>
    </row>
    <row r="386" spans="1:11" x14ac:dyDescent="0.2">
      <c r="A386" s="6">
        <v>43857</v>
      </c>
      <c r="B386">
        <v>97.35</v>
      </c>
      <c r="C386">
        <v>103.78</v>
      </c>
      <c r="D386">
        <v>98.46</v>
      </c>
      <c r="E386">
        <v>71.05</v>
      </c>
      <c r="F386">
        <v>98.92</v>
      </c>
      <c r="G386">
        <v>100</v>
      </c>
      <c r="H386">
        <v>187.62</v>
      </c>
      <c r="I386">
        <v>144.68</v>
      </c>
      <c r="J386">
        <v>103.75</v>
      </c>
      <c r="K386">
        <v>102.15</v>
      </c>
    </row>
    <row r="387" spans="1:11" x14ac:dyDescent="0.2">
      <c r="A387" s="6">
        <v>43858</v>
      </c>
      <c r="B387">
        <v>97.21</v>
      </c>
      <c r="C387">
        <v>104.47</v>
      </c>
      <c r="D387">
        <v>98.69</v>
      </c>
      <c r="E387">
        <v>70.98</v>
      </c>
      <c r="F387">
        <v>99.25</v>
      </c>
      <c r="G387">
        <v>100</v>
      </c>
      <c r="H387">
        <v>183.33</v>
      </c>
      <c r="I387">
        <v>142.94</v>
      </c>
      <c r="J387">
        <v>105.23</v>
      </c>
      <c r="K387">
        <v>102.15</v>
      </c>
    </row>
    <row r="388" spans="1:11" x14ac:dyDescent="0.2">
      <c r="A388" s="6">
        <v>43859</v>
      </c>
      <c r="B388">
        <v>96.4</v>
      </c>
      <c r="C388">
        <v>103.76</v>
      </c>
      <c r="D388">
        <v>97.57</v>
      </c>
      <c r="E388">
        <v>69.72</v>
      </c>
      <c r="F388">
        <v>97.81</v>
      </c>
      <c r="G388">
        <v>100</v>
      </c>
      <c r="H388">
        <v>180.65</v>
      </c>
      <c r="I388">
        <v>145</v>
      </c>
      <c r="J388">
        <v>105.73</v>
      </c>
      <c r="K388">
        <v>102.17</v>
      </c>
    </row>
    <row r="389" spans="1:11" x14ac:dyDescent="0.2">
      <c r="A389" s="6">
        <v>43860</v>
      </c>
      <c r="B389">
        <v>97.42</v>
      </c>
      <c r="C389">
        <v>104.73</v>
      </c>
      <c r="D389">
        <v>98.22</v>
      </c>
      <c r="E389">
        <v>69.930000000000007</v>
      </c>
      <c r="F389">
        <v>99.4</v>
      </c>
      <c r="G389">
        <v>100</v>
      </c>
      <c r="H389">
        <v>169.56</v>
      </c>
      <c r="I389">
        <v>134.68</v>
      </c>
      <c r="J389">
        <v>105.15</v>
      </c>
      <c r="K389">
        <v>102.17</v>
      </c>
    </row>
    <row r="390" spans="1:11" x14ac:dyDescent="0.2">
      <c r="A390" s="6">
        <v>43861</v>
      </c>
      <c r="B390">
        <v>93.41</v>
      </c>
      <c r="C390">
        <v>100.73</v>
      </c>
      <c r="D390">
        <v>95.86</v>
      </c>
      <c r="E390">
        <v>68.430000000000007</v>
      </c>
      <c r="F390">
        <v>98.41</v>
      </c>
      <c r="G390">
        <v>100</v>
      </c>
      <c r="H390">
        <v>156.68</v>
      </c>
      <c r="I390">
        <v>126.8</v>
      </c>
      <c r="J390">
        <v>103.59</v>
      </c>
      <c r="K390">
        <v>102.17</v>
      </c>
    </row>
    <row r="391" spans="1:11" x14ac:dyDescent="0.2">
      <c r="A391" s="6">
        <v>43864</v>
      </c>
      <c r="B391">
        <v>91.32</v>
      </c>
      <c r="C391">
        <v>99.92</v>
      </c>
      <c r="D391">
        <v>95.46</v>
      </c>
      <c r="E391">
        <v>69.05</v>
      </c>
      <c r="F391">
        <v>97.57</v>
      </c>
      <c r="G391">
        <v>100</v>
      </c>
      <c r="H391">
        <v>153.63999999999999</v>
      </c>
      <c r="I391">
        <v>127.07</v>
      </c>
      <c r="J391">
        <v>105.32</v>
      </c>
      <c r="K391">
        <v>102.17</v>
      </c>
    </row>
    <row r="392" spans="1:11" x14ac:dyDescent="0.2">
      <c r="A392" s="6">
        <v>43865</v>
      </c>
      <c r="B392">
        <v>90.17</v>
      </c>
      <c r="C392">
        <v>100.45</v>
      </c>
      <c r="D392">
        <v>91.12</v>
      </c>
      <c r="E392">
        <v>69.78</v>
      </c>
      <c r="F392">
        <v>98.37</v>
      </c>
      <c r="G392">
        <v>100</v>
      </c>
      <c r="H392">
        <v>153.82</v>
      </c>
      <c r="I392">
        <v>130.66</v>
      </c>
      <c r="J392">
        <v>105.97</v>
      </c>
      <c r="K392">
        <v>102.17</v>
      </c>
    </row>
    <row r="393" spans="1:11" x14ac:dyDescent="0.2">
      <c r="A393" s="6">
        <v>43866</v>
      </c>
      <c r="B393">
        <v>94.32</v>
      </c>
      <c r="C393">
        <v>103.68</v>
      </c>
      <c r="D393">
        <v>94.81</v>
      </c>
      <c r="E393">
        <v>72.569999999999993</v>
      </c>
      <c r="F393">
        <v>99.14</v>
      </c>
      <c r="G393">
        <v>100</v>
      </c>
      <c r="H393">
        <v>157.04</v>
      </c>
      <c r="I393">
        <v>131.69</v>
      </c>
      <c r="J393">
        <v>106.96</v>
      </c>
      <c r="K393">
        <v>102.2</v>
      </c>
    </row>
    <row r="394" spans="1:11" x14ac:dyDescent="0.2">
      <c r="A394" s="6">
        <v>43867</v>
      </c>
      <c r="B394">
        <v>93.05</v>
      </c>
      <c r="C394">
        <v>102.93</v>
      </c>
      <c r="D394">
        <v>94.22</v>
      </c>
      <c r="E394">
        <v>72.569999999999993</v>
      </c>
      <c r="F394">
        <v>95.76</v>
      </c>
      <c r="G394">
        <v>100</v>
      </c>
      <c r="H394">
        <v>145.06</v>
      </c>
      <c r="I394">
        <v>122.56</v>
      </c>
      <c r="J394">
        <v>107.09</v>
      </c>
      <c r="K394">
        <v>102.21</v>
      </c>
    </row>
    <row r="395" spans="1:11" x14ac:dyDescent="0.2">
      <c r="A395" s="6">
        <v>43868</v>
      </c>
      <c r="B395">
        <v>92.43</v>
      </c>
      <c r="C395">
        <v>102.42</v>
      </c>
      <c r="D395">
        <v>93.54</v>
      </c>
      <c r="E395">
        <v>72.17</v>
      </c>
      <c r="F395">
        <v>94.34</v>
      </c>
      <c r="G395">
        <v>100</v>
      </c>
      <c r="H395">
        <v>139.51</v>
      </c>
      <c r="I395">
        <v>118.06</v>
      </c>
      <c r="J395">
        <v>105.82</v>
      </c>
      <c r="K395">
        <v>102.21</v>
      </c>
    </row>
    <row r="396" spans="1:11" x14ac:dyDescent="0.2">
      <c r="A396" s="6">
        <v>43871</v>
      </c>
      <c r="B396">
        <v>91.45</v>
      </c>
      <c r="C396">
        <v>103.22</v>
      </c>
      <c r="D396">
        <v>93.35</v>
      </c>
      <c r="E396">
        <v>69.78</v>
      </c>
      <c r="F396">
        <v>90.6</v>
      </c>
      <c r="G396">
        <v>100</v>
      </c>
      <c r="H396">
        <v>143.97999999999999</v>
      </c>
      <c r="I396">
        <v>120.17</v>
      </c>
      <c r="J396">
        <v>102.71</v>
      </c>
      <c r="K396">
        <v>102.2</v>
      </c>
    </row>
    <row r="397" spans="1:11" x14ac:dyDescent="0.2">
      <c r="A397" s="6">
        <v>43872</v>
      </c>
      <c r="B397">
        <v>92.32</v>
      </c>
      <c r="C397">
        <v>104.55</v>
      </c>
      <c r="D397">
        <v>94.7</v>
      </c>
      <c r="E397">
        <v>70.930000000000007</v>
      </c>
      <c r="F397">
        <v>91.31</v>
      </c>
      <c r="G397">
        <v>100</v>
      </c>
      <c r="H397">
        <v>148.99</v>
      </c>
      <c r="I397">
        <v>129.25</v>
      </c>
      <c r="J397">
        <v>104.22</v>
      </c>
      <c r="K397">
        <v>102.21</v>
      </c>
    </row>
    <row r="398" spans="1:11" x14ac:dyDescent="0.2">
      <c r="A398" s="6">
        <v>43873</v>
      </c>
      <c r="B398">
        <v>93.45</v>
      </c>
      <c r="C398">
        <v>105.33</v>
      </c>
      <c r="D398">
        <v>96.4</v>
      </c>
      <c r="E398">
        <v>73.209999999999994</v>
      </c>
      <c r="F398">
        <v>91.66</v>
      </c>
      <c r="G398">
        <v>100</v>
      </c>
      <c r="H398">
        <v>149.35</v>
      </c>
      <c r="I398">
        <v>128.91999999999999</v>
      </c>
      <c r="J398">
        <v>108.1</v>
      </c>
      <c r="K398">
        <v>102.22</v>
      </c>
    </row>
    <row r="399" spans="1:11" x14ac:dyDescent="0.2">
      <c r="A399" s="6">
        <v>43874</v>
      </c>
      <c r="B399">
        <v>92.93</v>
      </c>
      <c r="C399">
        <v>104.97</v>
      </c>
      <c r="D399">
        <v>95.55</v>
      </c>
      <c r="E399">
        <v>72.430000000000007</v>
      </c>
      <c r="F399">
        <v>90.96</v>
      </c>
      <c r="G399">
        <v>100</v>
      </c>
      <c r="H399">
        <v>146.66999999999999</v>
      </c>
      <c r="I399">
        <v>126.15</v>
      </c>
      <c r="J399">
        <v>107.93</v>
      </c>
      <c r="K399">
        <v>102.23</v>
      </c>
    </row>
    <row r="400" spans="1:11" x14ac:dyDescent="0.2">
      <c r="A400" s="6">
        <v>43875</v>
      </c>
      <c r="B400">
        <v>92.51</v>
      </c>
      <c r="C400">
        <v>104.7</v>
      </c>
      <c r="D400">
        <v>95.23</v>
      </c>
      <c r="E400">
        <v>71.67</v>
      </c>
      <c r="F400">
        <v>91.33</v>
      </c>
      <c r="G400">
        <v>100</v>
      </c>
      <c r="H400">
        <v>146.31</v>
      </c>
      <c r="I400">
        <v>123.98</v>
      </c>
      <c r="J400">
        <v>107.17</v>
      </c>
      <c r="K400">
        <v>102.23</v>
      </c>
    </row>
    <row r="401" spans="1:11" x14ac:dyDescent="0.2">
      <c r="A401" s="6">
        <v>43879</v>
      </c>
      <c r="B401">
        <v>91.33</v>
      </c>
      <c r="C401">
        <v>104.85</v>
      </c>
      <c r="D401">
        <v>94.71</v>
      </c>
      <c r="E401">
        <v>71.599999999999994</v>
      </c>
      <c r="F401">
        <v>91.74</v>
      </c>
      <c r="G401">
        <v>100</v>
      </c>
      <c r="H401">
        <v>146.31</v>
      </c>
      <c r="I401">
        <v>123.11</v>
      </c>
      <c r="J401">
        <v>107</v>
      </c>
      <c r="K401">
        <v>102.24</v>
      </c>
    </row>
    <row r="402" spans="1:11" x14ac:dyDescent="0.2">
      <c r="A402" s="6">
        <v>43880</v>
      </c>
      <c r="B402">
        <v>92.03</v>
      </c>
      <c r="C402">
        <v>105.33</v>
      </c>
      <c r="D402">
        <v>96.27</v>
      </c>
      <c r="E402">
        <v>73.239999999999995</v>
      </c>
      <c r="F402">
        <v>91.94</v>
      </c>
      <c r="G402">
        <v>100</v>
      </c>
      <c r="H402">
        <v>150.24</v>
      </c>
      <c r="I402">
        <v>126.75</v>
      </c>
      <c r="J402">
        <v>106.83</v>
      </c>
      <c r="K402">
        <v>102.24</v>
      </c>
    </row>
    <row r="403" spans="1:11" x14ac:dyDescent="0.2">
      <c r="A403" s="6">
        <v>43881</v>
      </c>
      <c r="B403">
        <v>91.3</v>
      </c>
      <c r="C403">
        <v>104.44</v>
      </c>
      <c r="D403">
        <v>95.65</v>
      </c>
      <c r="E403">
        <v>74.03</v>
      </c>
      <c r="F403">
        <v>91.15</v>
      </c>
      <c r="G403">
        <v>100</v>
      </c>
      <c r="H403">
        <v>146.31</v>
      </c>
      <c r="I403">
        <v>118.82</v>
      </c>
      <c r="J403">
        <v>105.66</v>
      </c>
      <c r="K403">
        <v>102.24</v>
      </c>
    </row>
    <row r="404" spans="1:11" x14ac:dyDescent="0.2">
      <c r="A404" s="6">
        <v>43882</v>
      </c>
      <c r="B404">
        <v>90.19</v>
      </c>
      <c r="C404">
        <v>103.68</v>
      </c>
      <c r="D404">
        <v>94.93</v>
      </c>
      <c r="E404">
        <v>72.569999999999993</v>
      </c>
      <c r="F404">
        <v>89.19</v>
      </c>
      <c r="G404">
        <v>100</v>
      </c>
      <c r="H404">
        <v>145.41</v>
      </c>
      <c r="I404">
        <v>107.95</v>
      </c>
      <c r="J404">
        <v>102.28</v>
      </c>
      <c r="K404">
        <v>102.26</v>
      </c>
    </row>
    <row r="405" spans="1:11" x14ac:dyDescent="0.2">
      <c r="A405" s="6">
        <v>43885</v>
      </c>
      <c r="B405">
        <v>85.96</v>
      </c>
      <c r="C405">
        <v>99.59</v>
      </c>
      <c r="D405">
        <v>91.59</v>
      </c>
      <c r="E405">
        <v>68.02</v>
      </c>
      <c r="F405">
        <v>86.23</v>
      </c>
      <c r="G405">
        <v>100</v>
      </c>
      <c r="H405">
        <v>132.54</v>
      </c>
      <c r="I405">
        <v>98.5</v>
      </c>
      <c r="J405">
        <v>97.31</v>
      </c>
      <c r="K405">
        <v>102.25</v>
      </c>
    </row>
    <row r="406" spans="1:11" x14ac:dyDescent="0.2">
      <c r="A406" s="6">
        <v>43886</v>
      </c>
      <c r="B406">
        <v>82.67</v>
      </c>
      <c r="C406">
        <v>95.79</v>
      </c>
      <c r="D406">
        <v>87.44</v>
      </c>
      <c r="E406">
        <v>62.35</v>
      </c>
      <c r="F406">
        <v>82.82</v>
      </c>
      <c r="G406">
        <v>100</v>
      </c>
      <c r="H406">
        <v>128.06</v>
      </c>
      <c r="I406">
        <v>94.64</v>
      </c>
      <c r="J406">
        <v>94.53</v>
      </c>
      <c r="K406">
        <v>102.25</v>
      </c>
    </row>
    <row r="407" spans="1:11" x14ac:dyDescent="0.2">
      <c r="A407" s="6">
        <v>43887</v>
      </c>
      <c r="B407">
        <v>80.849999999999994</v>
      </c>
      <c r="C407">
        <v>93.25</v>
      </c>
      <c r="D407">
        <v>83.12</v>
      </c>
      <c r="E407">
        <v>58.96</v>
      </c>
      <c r="F407">
        <v>80.180000000000007</v>
      </c>
      <c r="G407">
        <v>100</v>
      </c>
      <c r="H407">
        <v>130.93</v>
      </c>
      <c r="I407">
        <v>96.22</v>
      </c>
      <c r="J407">
        <v>90.83</v>
      </c>
      <c r="K407">
        <v>102.28</v>
      </c>
    </row>
    <row r="408" spans="1:11" x14ac:dyDescent="0.2">
      <c r="A408" s="6">
        <v>43888</v>
      </c>
      <c r="B408">
        <v>75.989999999999995</v>
      </c>
      <c r="C408">
        <v>89.53</v>
      </c>
      <c r="D408">
        <v>76.56</v>
      </c>
      <c r="E408">
        <v>54.8</v>
      </c>
      <c r="F408">
        <v>79.53</v>
      </c>
      <c r="G408">
        <v>100</v>
      </c>
      <c r="H408">
        <v>136.29</v>
      </c>
      <c r="I408">
        <v>103.22</v>
      </c>
      <c r="J408">
        <v>90.57</v>
      </c>
      <c r="K408">
        <v>102.3</v>
      </c>
    </row>
    <row r="409" spans="1:11" x14ac:dyDescent="0.2">
      <c r="A409" s="6">
        <v>43889</v>
      </c>
      <c r="B409">
        <v>78.459999999999994</v>
      </c>
      <c r="C409">
        <v>88.78</v>
      </c>
      <c r="D409">
        <v>78.66</v>
      </c>
      <c r="E409">
        <v>56.41</v>
      </c>
      <c r="F409">
        <v>85.2</v>
      </c>
      <c r="G409">
        <v>100</v>
      </c>
      <c r="H409">
        <v>146.49</v>
      </c>
      <c r="I409">
        <v>108.03</v>
      </c>
      <c r="J409">
        <v>93.35</v>
      </c>
      <c r="K409">
        <v>102.29</v>
      </c>
    </row>
    <row r="410" spans="1:11" x14ac:dyDescent="0.2">
      <c r="A410" s="6">
        <v>43892</v>
      </c>
      <c r="B410">
        <v>82.18</v>
      </c>
      <c r="C410">
        <v>91.87</v>
      </c>
      <c r="D410">
        <v>79.97</v>
      </c>
      <c r="E410">
        <v>56.77</v>
      </c>
      <c r="F410">
        <v>86.51</v>
      </c>
      <c r="G410">
        <v>100</v>
      </c>
      <c r="H410">
        <v>146.49</v>
      </c>
      <c r="I410">
        <v>104.86</v>
      </c>
      <c r="J410">
        <v>99.67</v>
      </c>
      <c r="K410">
        <v>102.32</v>
      </c>
    </row>
    <row r="411" spans="1:11" x14ac:dyDescent="0.2">
      <c r="A411" s="6">
        <v>43893</v>
      </c>
      <c r="B411">
        <v>78.239999999999995</v>
      </c>
      <c r="C411">
        <v>89.78</v>
      </c>
      <c r="D411">
        <v>78.17</v>
      </c>
      <c r="E411">
        <v>56.84</v>
      </c>
      <c r="F411">
        <v>83.95</v>
      </c>
      <c r="G411">
        <v>100</v>
      </c>
      <c r="H411">
        <v>139.33000000000001</v>
      </c>
      <c r="I411">
        <v>96.29</v>
      </c>
      <c r="J411">
        <v>97.31</v>
      </c>
      <c r="K411">
        <v>102.34</v>
      </c>
    </row>
    <row r="412" spans="1:11" x14ac:dyDescent="0.2">
      <c r="A412" s="6">
        <v>43894</v>
      </c>
      <c r="B412">
        <v>79.95</v>
      </c>
      <c r="C412">
        <v>93.71</v>
      </c>
      <c r="D412">
        <v>80.3</v>
      </c>
      <c r="E412">
        <v>56.73</v>
      </c>
      <c r="F412">
        <v>82.14</v>
      </c>
      <c r="G412">
        <v>100</v>
      </c>
      <c r="H412">
        <v>136.65</v>
      </c>
      <c r="I412">
        <v>99.4</v>
      </c>
      <c r="J412">
        <v>97.23</v>
      </c>
      <c r="K412">
        <v>102.38</v>
      </c>
    </row>
    <row r="413" spans="1:11" x14ac:dyDescent="0.2">
      <c r="A413" s="6">
        <v>43895</v>
      </c>
      <c r="B413">
        <v>76.430000000000007</v>
      </c>
      <c r="C413">
        <v>92.44</v>
      </c>
      <c r="D413">
        <v>77.489999999999995</v>
      </c>
      <c r="E413">
        <v>54.24</v>
      </c>
      <c r="F413">
        <v>76.38</v>
      </c>
      <c r="G413">
        <v>100</v>
      </c>
      <c r="H413">
        <v>119.84</v>
      </c>
      <c r="I413">
        <v>90.33</v>
      </c>
      <c r="J413">
        <v>94.79</v>
      </c>
      <c r="K413">
        <v>102.41</v>
      </c>
    </row>
    <row r="414" spans="1:11" x14ac:dyDescent="0.2">
      <c r="A414" s="6">
        <v>43896</v>
      </c>
      <c r="B414">
        <v>72.739999999999995</v>
      </c>
      <c r="C414">
        <v>90.66</v>
      </c>
      <c r="D414">
        <v>73.64</v>
      </c>
      <c r="E414">
        <v>46.28</v>
      </c>
      <c r="F414">
        <v>75.61</v>
      </c>
      <c r="G414">
        <v>100</v>
      </c>
      <c r="H414">
        <v>125.92</v>
      </c>
      <c r="I414">
        <v>89.57</v>
      </c>
      <c r="J414">
        <v>86.02</v>
      </c>
      <c r="K414">
        <v>102.41</v>
      </c>
    </row>
    <row r="415" spans="1:11" x14ac:dyDescent="0.2">
      <c r="A415" s="6">
        <v>43899</v>
      </c>
      <c r="B415">
        <v>63.85</v>
      </c>
      <c r="C415">
        <v>76.73</v>
      </c>
      <c r="D415">
        <v>55.35</v>
      </c>
      <c r="E415">
        <v>22.21</v>
      </c>
      <c r="F415">
        <v>61.93</v>
      </c>
      <c r="G415">
        <v>100</v>
      </c>
      <c r="H415">
        <v>135.22</v>
      </c>
      <c r="I415">
        <v>82.52</v>
      </c>
      <c r="J415">
        <v>62.1</v>
      </c>
      <c r="K415">
        <v>102.45</v>
      </c>
    </row>
    <row r="416" spans="1:11" x14ac:dyDescent="0.2">
      <c r="A416" s="6">
        <v>43900</v>
      </c>
      <c r="B416">
        <v>66.209999999999994</v>
      </c>
      <c r="C416">
        <v>80.83</v>
      </c>
      <c r="D416">
        <v>56.66</v>
      </c>
      <c r="E416">
        <v>25.45</v>
      </c>
      <c r="F416">
        <v>65.81</v>
      </c>
      <c r="G416">
        <v>100</v>
      </c>
      <c r="H416">
        <v>172.6</v>
      </c>
      <c r="I416">
        <v>105.79</v>
      </c>
      <c r="J416">
        <v>64.290000000000006</v>
      </c>
      <c r="K416">
        <v>102.43</v>
      </c>
    </row>
    <row r="417" spans="1:11" x14ac:dyDescent="0.2">
      <c r="A417" s="6">
        <v>43901</v>
      </c>
      <c r="B417">
        <v>64.03</v>
      </c>
      <c r="C417">
        <v>78.97</v>
      </c>
      <c r="D417">
        <v>52.89</v>
      </c>
      <c r="E417">
        <v>20.95</v>
      </c>
      <c r="F417">
        <v>65.349999999999994</v>
      </c>
      <c r="G417">
        <v>100</v>
      </c>
      <c r="H417">
        <v>164.19</v>
      </c>
      <c r="I417">
        <v>96.07</v>
      </c>
      <c r="J417">
        <v>59.4</v>
      </c>
      <c r="K417">
        <v>102.45</v>
      </c>
    </row>
    <row r="418" spans="1:11" x14ac:dyDescent="0.2">
      <c r="A418" s="6">
        <v>43902</v>
      </c>
      <c r="B418">
        <v>56.71</v>
      </c>
      <c r="C418">
        <v>72.53</v>
      </c>
      <c r="D418">
        <v>45.81</v>
      </c>
      <c r="E418">
        <v>21.11</v>
      </c>
      <c r="F418">
        <v>58.74</v>
      </c>
      <c r="G418">
        <v>100</v>
      </c>
      <c r="H418">
        <v>167.75</v>
      </c>
      <c r="I418">
        <v>97.65</v>
      </c>
      <c r="J418">
        <v>53.08</v>
      </c>
      <c r="K418">
        <v>102.46</v>
      </c>
    </row>
    <row r="419" spans="1:11" x14ac:dyDescent="0.2">
      <c r="A419" s="6">
        <v>43903</v>
      </c>
      <c r="B419">
        <v>58.14</v>
      </c>
      <c r="C419">
        <v>79.34</v>
      </c>
      <c r="D419">
        <v>50.98</v>
      </c>
      <c r="E419">
        <v>25.31</v>
      </c>
      <c r="F419">
        <v>58.8</v>
      </c>
      <c r="G419">
        <v>100</v>
      </c>
      <c r="H419">
        <v>174.85</v>
      </c>
      <c r="I419">
        <v>111.96</v>
      </c>
      <c r="J419">
        <v>56.7</v>
      </c>
      <c r="K419">
        <v>102.48</v>
      </c>
    </row>
    <row r="420" spans="1:11" x14ac:dyDescent="0.2">
      <c r="A420" s="6">
        <v>43906</v>
      </c>
      <c r="B420">
        <v>52.61</v>
      </c>
      <c r="C420">
        <v>66.290000000000006</v>
      </c>
      <c r="D420">
        <v>42.37</v>
      </c>
      <c r="E420">
        <v>21.34</v>
      </c>
      <c r="F420">
        <v>58.59</v>
      </c>
      <c r="G420">
        <v>100</v>
      </c>
      <c r="H420">
        <v>145.31</v>
      </c>
      <c r="I420">
        <v>87</v>
      </c>
      <c r="J420">
        <v>48.45</v>
      </c>
      <c r="K420">
        <v>102.5</v>
      </c>
    </row>
    <row r="421" spans="1:11" x14ac:dyDescent="0.2">
      <c r="A421" s="6">
        <v>43907</v>
      </c>
      <c r="B421">
        <v>56.14</v>
      </c>
      <c r="C421">
        <v>67.23</v>
      </c>
      <c r="D421">
        <v>42.64</v>
      </c>
      <c r="E421">
        <v>20.13</v>
      </c>
      <c r="F421">
        <v>57.43</v>
      </c>
      <c r="G421">
        <v>100</v>
      </c>
      <c r="H421">
        <v>139.51</v>
      </c>
      <c r="I421">
        <v>83.29</v>
      </c>
      <c r="J421">
        <v>44.23</v>
      </c>
      <c r="K421">
        <v>102.5</v>
      </c>
    </row>
    <row r="422" spans="1:11" x14ac:dyDescent="0.2">
      <c r="A422" s="6">
        <v>43908</v>
      </c>
      <c r="B422">
        <v>50.52</v>
      </c>
      <c r="C422">
        <v>52.36</v>
      </c>
      <c r="D422">
        <v>36.83</v>
      </c>
      <c r="E422">
        <v>18.690000000000001</v>
      </c>
      <c r="F422">
        <v>49.53</v>
      </c>
      <c r="G422">
        <v>100</v>
      </c>
      <c r="H422">
        <v>119.87</v>
      </c>
      <c r="I422">
        <v>71.11</v>
      </c>
      <c r="J422">
        <v>38.42</v>
      </c>
      <c r="K422">
        <v>102.52</v>
      </c>
    </row>
    <row r="423" spans="1:11" x14ac:dyDescent="0.2">
      <c r="A423" s="6">
        <v>43909</v>
      </c>
      <c r="B423">
        <v>52.51</v>
      </c>
      <c r="C423">
        <v>54.58</v>
      </c>
      <c r="D423">
        <v>41.57</v>
      </c>
      <c r="E423">
        <v>19.22</v>
      </c>
      <c r="F423">
        <v>52.82</v>
      </c>
      <c r="G423">
        <v>100</v>
      </c>
      <c r="H423">
        <v>129.97</v>
      </c>
      <c r="I423">
        <v>83.02</v>
      </c>
      <c r="J423">
        <v>45.92</v>
      </c>
      <c r="K423">
        <v>102.5</v>
      </c>
    </row>
    <row r="424" spans="1:11" x14ac:dyDescent="0.2">
      <c r="A424" s="6">
        <v>43910</v>
      </c>
      <c r="B424">
        <v>49.94</v>
      </c>
      <c r="C424">
        <v>56.49</v>
      </c>
      <c r="D424">
        <v>43.6</v>
      </c>
      <c r="E424">
        <v>18.16</v>
      </c>
      <c r="F424">
        <v>58.21</v>
      </c>
      <c r="G424">
        <v>100</v>
      </c>
      <c r="H424">
        <v>119.31</v>
      </c>
      <c r="I424">
        <v>76.95</v>
      </c>
      <c r="J424">
        <v>44.23</v>
      </c>
      <c r="K424">
        <v>102.53</v>
      </c>
    </row>
    <row r="425" spans="1:11" x14ac:dyDescent="0.2">
      <c r="A425" s="6">
        <v>43913</v>
      </c>
      <c r="B425">
        <v>47.97</v>
      </c>
      <c r="C425">
        <v>51.57</v>
      </c>
      <c r="D425">
        <v>39.880000000000003</v>
      </c>
      <c r="E425">
        <v>17.2</v>
      </c>
      <c r="F425">
        <v>49.67</v>
      </c>
      <c r="G425">
        <v>100</v>
      </c>
      <c r="H425">
        <v>125.48</v>
      </c>
      <c r="I425">
        <v>87.28</v>
      </c>
      <c r="J425">
        <v>40.36</v>
      </c>
      <c r="K425">
        <v>102.51</v>
      </c>
    </row>
    <row r="426" spans="1:11" x14ac:dyDescent="0.2">
      <c r="A426" s="6">
        <v>43914</v>
      </c>
      <c r="B426">
        <v>54.05</v>
      </c>
      <c r="C426">
        <v>63.3</v>
      </c>
      <c r="D426">
        <v>49.94</v>
      </c>
      <c r="E426">
        <v>19.03</v>
      </c>
      <c r="F426">
        <v>55.78</v>
      </c>
      <c r="G426">
        <v>100</v>
      </c>
      <c r="H426">
        <v>140.63</v>
      </c>
      <c r="I426">
        <v>91.43</v>
      </c>
      <c r="J426">
        <v>40.44</v>
      </c>
      <c r="K426">
        <v>102.51</v>
      </c>
    </row>
    <row r="427" spans="1:11" x14ac:dyDescent="0.2">
      <c r="A427" s="6">
        <v>43915</v>
      </c>
      <c r="B427">
        <v>56.88</v>
      </c>
      <c r="C427">
        <v>65.88</v>
      </c>
      <c r="D427">
        <v>50.26</v>
      </c>
      <c r="E427">
        <v>21.3</v>
      </c>
      <c r="F427">
        <v>55.33</v>
      </c>
      <c r="G427">
        <v>100</v>
      </c>
      <c r="H427">
        <v>144.37</v>
      </c>
      <c r="I427">
        <v>89.3</v>
      </c>
      <c r="J427">
        <v>41.45</v>
      </c>
      <c r="K427">
        <v>102.51</v>
      </c>
    </row>
    <row r="428" spans="1:11" x14ac:dyDescent="0.2">
      <c r="A428" s="6">
        <v>43916</v>
      </c>
      <c r="B428">
        <v>59.21</v>
      </c>
      <c r="C428">
        <v>72.650000000000006</v>
      </c>
      <c r="D428">
        <v>52.13</v>
      </c>
      <c r="E428">
        <v>22.77</v>
      </c>
      <c r="F428">
        <v>57.67</v>
      </c>
      <c r="G428">
        <v>100</v>
      </c>
      <c r="H428">
        <v>162.13999999999999</v>
      </c>
      <c r="I428">
        <v>97.71</v>
      </c>
      <c r="J428">
        <v>42.8</v>
      </c>
      <c r="K428">
        <v>102.51</v>
      </c>
    </row>
    <row r="429" spans="1:11" x14ac:dyDescent="0.2">
      <c r="A429" s="6">
        <v>43917</v>
      </c>
      <c r="B429">
        <v>56.36</v>
      </c>
      <c r="C429">
        <v>65.42</v>
      </c>
      <c r="D429">
        <v>47.52</v>
      </c>
      <c r="E429">
        <v>20.61</v>
      </c>
      <c r="F429">
        <v>55.66</v>
      </c>
      <c r="G429">
        <v>100</v>
      </c>
      <c r="H429">
        <v>175.6</v>
      </c>
      <c r="I429">
        <v>103.22</v>
      </c>
      <c r="J429">
        <v>40.19</v>
      </c>
      <c r="K429">
        <v>102.48</v>
      </c>
    </row>
    <row r="430" spans="1:11" x14ac:dyDescent="0.2">
      <c r="A430" s="6">
        <v>43920</v>
      </c>
      <c r="B430">
        <v>57.2</v>
      </c>
      <c r="C430">
        <v>68.430000000000007</v>
      </c>
      <c r="D430">
        <v>47.58</v>
      </c>
      <c r="E430">
        <v>19.54</v>
      </c>
      <c r="F430">
        <v>54.05</v>
      </c>
      <c r="G430">
        <v>100</v>
      </c>
      <c r="H430">
        <v>197.11</v>
      </c>
      <c r="I430">
        <v>112.89</v>
      </c>
      <c r="J430">
        <v>38.17</v>
      </c>
      <c r="K430">
        <v>102.48</v>
      </c>
    </row>
    <row r="431" spans="1:11" x14ac:dyDescent="0.2">
      <c r="A431" s="6">
        <v>43921</v>
      </c>
      <c r="B431">
        <v>57.91</v>
      </c>
      <c r="C431">
        <v>68.92</v>
      </c>
      <c r="D431">
        <v>50.03</v>
      </c>
      <c r="E431">
        <v>20.56</v>
      </c>
      <c r="F431">
        <v>55.65</v>
      </c>
      <c r="G431">
        <v>100</v>
      </c>
      <c r="H431">
        <v>179.72</v>
      </c>
      <c r="I431">
        <v>104.43</v>
      </c>
      <c r="J431">
        <v>38.76</v>
      </c>
      <c r="K431">
        <v>102.5</v>
      </c>
    </row>
    <row r="432" spans="1:11" x14ac:dyDescent="0.2">
      <c r="A432" s="6">
        <v>43922</v>
      </c>
      <c r="B432">
        <v>57.24</v>
      </c>
      <c r="C432">
        <v>65.209999999999994</v>
      </c>
      <c r="D432">
        <v>48.12</v>
      </c>
      <c r="E432">
        <v>19.059999999999999</v>
      </c>
      <c r="F432">
        <v>53.16</v>
      </c>
      <c r="G432">
        <v>100</v>
      </c>
      <c r="H432">
        <v>187.2</v>
      </c>
      <c r="I432">
        <v>105.95</v>
      </c>
      <c r="J432">
        <v>42.38</v>
      </c>
      <c r="K432">
        <v>102.49</v>
      </c>
    </row>
    <row r="433" spans="1:11" x14ac:dyDescent="0.2">
      <c r="A433" s="6">
        <v>43923</v>
      </c>
      <c r="B433">
        <v>61.62</v>
      </c>
      <c r="C433">
        <v>72.400000000000006</v>
      </c>
      <c r="D433">
        <v>55</v>
      </c>
      <c r="E433">
        <v>22.67</v>
      </c>
      <c r="F433">
        <v>56.35</v>
      </c>
      <c r="G433">
        <v>100</v>
      </c>
      <c r="H433">
        <v>157.46</v>
      </c>
      <c r="I433">
        <v>86.51</v>
      </c>
      <c r="J433">
        <v>43.98</v>
      </c>
      <c r="K433">
        <v>102.5</v>
      </c>
    </row>
    <row r="434" spans="1:11" x14ac:dyDescent="0.2">
      <c r="A434" s="6">
        <v>43924</v>
      </c>
      <c r="B434">
        <v>59.8</v>
      </c>
      <c r="C434">
        <v>71.44</v>
      </c>
      <c r="D434">
        <v>53.46</v>
      </c>
      <c r="E434">
        <v>23.08</v>
      </c>
      <c r="F434">
        <v>53.49</v>
      </c>
      <c r="G434">
        <v>100</v>
      </c>
      <c r="H434">
        <v>147.55000000000001</v>
      </c>
      <c r="I434">
        <v>81.16</v>
      </c>
      <c r="J434">
        <v>46.09</v>
      </c>
      <c r="K434">
        <v>102.46</v>
      </c>
    </row>
    <row r="435" spans="1:11" x14ac:dyDescent="0.2">
      <c r="A435" s="6">
        <v>43927</v>
      </c>
      <c r="B435">
        <v>61.73</v>
      </c>
      <c r="C435">
        <v>76.459999999999994</v>
      </c>
      <c r="D435">
        <v>53.28</v>
      </c>
      <c r="E435">
        <v>23.86</v>
      </c>
      <c r="F435">
        <v>56.76</v>
      </c>
      <c r="G435">
        <v>100</v>
      </c>
      <c r="H435">
        <v>157.09</v>
      </c>
      <c r="I435">
        <v>89.9</v>
      </c>
      <c r="J435">
        <v>46.68</v>
      </c>
      <c r="K435">
        <v>102.48</v>
      </c>
    </row>
    <row r="436" spans="1:11" x14ac:dyDescent="0.2">
      <c r="A436" s="6">
        <v>43928</v>
      </c>
      <c r="B436">
        <v>62.9</v>
      </c>
      <c r="C436">
        <v>76.959999999999994</v>
      </c>
      <c r="D436">
        <v>54.05</v>
      </c>
      <c r="E436">
        <v>24.57</v>
      </c>
      <c r="F436">
        <v>56</v>
      </c>
      <c r="G436">
        <v>100</v>
      </c>
      <c r="H436">
        <v>151.85</v>
      </c>
      <c r="I436">
        <v>91.15</v>
      </c>
      <c r="J436">
        <v>47.01</v>
      </c>
      <c r="K436">
        <v>102.45</v>
      </c>
    </row>
    <row r="437" spans="1:11" x14ac:dyDescent="0.2">
      <c r="A437" s="6">
        <v>43929</v>
      </c>
      <c r="B437">
        <v>66.88</v>
      </c>
      <c r="C437">
        <v>81.78</v>
      </c>
      <c r="D437">
        <v>57.96</v>
      </c>
      <c r="E437">
        <v>27.62</v>
      </c>
      <c r="F437">
        <v>60.65</v>
      </c>
      <c r="G437">
        <v>100</v>
      </c>
      <c r="H437">
        <v>149.41999999999999</v>
      </c>
      <c r="I437">
        <v>93.45</v>
      </c>
      <c r="J437">
        <v>47.6</v>
      </c>
      <c r="K437">
        <v>102.46</v>
      </c>
    </row>
    <row r="438" spans="1:11" x14ac:dyDescent="0.2">
      <c r="A438" s="6">
        <v>43930</v>
      </c>
      <c r="B438">
        <v>65.78</v>
      </c>
      <c r="C438">
        <v>80.19</v>
      </c>
      <c r="D438">
        <v>56.42</v>
      </c>
      <c r="E438">
        <v>27.27</v>
      </c>
      <c r="F438">
        <v>64.09</v>
      </c>
      <c r="G438">
        <v>100</v>
      </c>
      <c r="H438">
        <v>164.19</v>
      </c>
      <c r="I438">
        <v>95.09</v>
      </c>
      <c r="J438">
        <v>48.95</v>
      </c>
      <c r="K438">
        <v>102.44</v>
      </c>
    </row>
    <row r="439" spans="1:11" x14ac:dyDescent="0.2">
      <c r="A439" s="6">
        <v>43934</v>
      </c>
      <c r="B439">
        <v>65.22</v>
      </c>
      <c r="C439">
        <v>80.760000000000005</v>
      </c>
      <c r="D439">
        <v>55.72</v>
      </c>
      <c r="E439">
        <v>27.21</v>
      </c>
      <c r="F439">
        <v>63.55</v>
      </c>
      <c r="G439">
        <v>100</v>
      </c>
      <c r="H439">
        <v>164.57</v>
      </c>
      <c r="I439">
        <v>92.85</v>
      </c>
      <c r="J439">
        <v>50.22</v>
      </c>
      <c r="K439">
        <v>102.46</v>
      </c>
    </row>
    <row r="440" spans="1:11" x14ac:dyDescent="0.2">
      <c r="A440" s="6">
        <v>43935</v>
      </c>
      <c r="B440">
        <v>64.72</v>
      </c>
      <c r="C440">
        <v>80.47</v>
      </c>
      <c r="D440">
        <v>55.36</v>
      </c>
      <c r="E440">
        <v>26.45</v>
      </c>
      <c r="F440">
        <v>65.849999999999994</v>
      </c>
      <c r="G440">
        <v>100</v>
      </c>
      <c r="H440">
        <v>164.57</v>
      </c>
      <c r="I440">
        <v>96.51</v>
      </c>
      <c r="J440">
        <v>51.73</v>
      </c>
      <c r="K440">
        <v>102.48</v>
      </c>
    </row>
    <row r="441" spans="1:11" x14ac:dyDescent="0.2">
      <c r="A441" s="6">
        <v>43936</v>
      </c>
      <c r="B441">
        <v>61.74</v>
      </c>
      <c r="C441">
        <v>78.459999999999994</v>
      </c>
      <c r="D441">
        <v>52.31</v>
      </c>
      <c r="E441">
        <v>24.16</v>
      </c>
      <c r="F441">
        <v>65.88</v>
      </c>
      <c r="G441">
        <v>100</v>
      </c>
      <c r="H441">
        <v>164.38</v>
      </c>
      <c r="I441">
        <v>99.02</v>
      </c>
      <c r="J441">
        <v>49.63</v>
      </c>
      <c r="K441">
        <v>102.46</v>
      </c>
    </row>
    <row r="442" spans="1:11" x14ac:dyDescent="0.2">
      <c r="A442" s="6">
        <v>43937</v>
      </c>
      <c r="B442">
        <v>59.71</v>
      </c>
      <c r="C442">
        <v>76.08</v>
      </c>
      <c r="D442">
        <v>50.47</v>
      </c>
      <c r="E442">
        <v>21.66</v>
      </c>
      <c r="F442">
        <v>63.77</v>
      </c>
      <c r="G442">
        <v>100</v>
      </c>
      <c r="H442">
        <v>174.48</v>
      </c>
      <c r="I442">
        <v>105.79</v>
      </c>
      <c r="J442">
        <v>47.94</v>
      </c>
      <c r="K442">
        <v>102.45</v>
      </c>
    </row>
    <row r="443" spans="1:11" x14ac:dyDescent="0.2">
      <c r="A443" s="6">
        <v>43938</v>
      </c>
      <c r="B443">
        <v>65.92</v>
      </c>
      <c r="C443">
        <v>82.91</v>
      </c>
      <c r="D443">
        <v>57.28</v>
      </c>
      <c r="E443">
        <v>24.19</v>
      </c>
      <c r="F443">
        <v>68.650000000000006</v>
      </c>
      <c r="G443">
        <v>100</v>
      </c>
      <c r="H443">
        <v>179.53</v>
      </c>
      <c r="I443">
        <v>107.81</v>
      </c>
      <c r="J443">
        <v>51.9</v>
      </c>
      <c r="K443">
        <v>102.48</v>
      </c>
    </row>
    <row r="444" spans="1:11" x14ac:dyDescent="0.2">
      <c r="A444" s="6">
        <v>43941</v>
      </c>
      <c r="B444">
        <v>62.81</v>
      </c>
      <c r="C444">
        <v>79.48</v>
      </c>
      <c r="D444">
        <v>56.16</v>
      </c>
      <c r="E444">
        <v>22.35</v>
      </c>
      <c r="F444">
        <v>69.2</v>
      </c>
      <c r="G444">
        <v>100</v>
      </c>
      <c r="H444">
        <v>202.34</v>
      </c>
      <c r="I444">
        <v>127.69</v>
      </c>
      <c r="J444">
        <v>51.23</v>
      </c>
      <c r="K444">
        <v>102.46</v>
      </c>
    </row>
    <row r="445" spans="1:11" x14ac:dyDescent="0.2">
      <c r="A445" s="6">
        <v>43942</v>
      </c>
      <c r="B445">
        <v>62.47</v>
      </c>
      <c r="C445">
        <v>77.650000000000006</v>
      </c>
      <c r="D445">
        <v>53.92</v>
      </c>
      <c r="E445">
        <v>21.9</v>
      </c>
      <c r="F445">
        <v>68.599999999999994</v>
      </c>
      <c r="G445">
        <v>100</v>
      </c>
      <c r="H445">
        <v>199.73</v>
      </c>
      <c r="I445">
        <v>129.99</v>
      </c>
      <c r="J445">
        <v>51.73</v>
      </c>
      <c r="K445">
        <v>102.46</v>
      </c>
    </row>
    <row r="446" spans="1:11" x14ac:dyDescent="0.2">
      <c r="A446" s="6">
        <v>43943</v>
      </c>
      <c r="B446">
        <v>64.260000000000005</v>
      </c>
      <c r="C446">
        <v>80.31</v>
      </c>
      <c r="D446">
        <v>56.82</v>
      </c>
      <c r="E446">
        <v>23.11</v>
      </c>
      <c r="F446">
        <v>67.709999999999994</v>
      </c>
      <c r="G446">
        <v>100</v>
      </c>
      <c r="H446">
        <v>204.77</v>
      </c>
      <c r="I446">
        <v>137.41</v>
      </c>
      <c r="J446">
        <v>54.6</v>
      </c>
      <c r="K446">
        <v>102.46</v>
      </c>
    </row>
    <row r="447" spans="1:11" x14ac:dyDescent="0.2">
      <c r="A447" s="6">
        <v>43944</v>
      </c>
      <c r="B447">
        <v>66.27</v>
      </c>
      <c r="C447">
        <v>82.56</v>
      </c>
      <c r="D447">
        <v>58.77</v>
      </c>
      <c r="E447">
        <v>24.62</v>
      </c>
      <c r="F447">
        <v>68.44</v>
      </c>
      <c r="G447">
        <v>100</v>
      </c>
      <c r="H447">
        <v>198.79</v>
      </c>
      <c r="I447">
        <v>137.52000000000001</v>
      </c>
      <c r="J447">
        <v>59.4</v>
      </c>
      <c r="K447">
        <v>102.48</v>
      </c>
    </row>
    <row r="448" spans="1:11" x14ac:dyDescent="0.2">
      <c r="A448" s="6">
        <v>43945</v>
      </c>
      <c r="B448">
        <v>66.7</v>
      </c>
      <c r="C448">
        <v>82.76</v>
      </c>
      <c r="D448">
        <v>58.63</v>
      </c>
      <c r="E448">
        <v>24.51</v>
      </c>
      <c r="F448">
        <v>69.55</v>
      </c>
      <c r="G448">
        <v>100</v>
      </c>
      <c r="H448">
        <v>198.23</v>
      </c>
      <c r="I448">
        <v>136.54</v>
      </c>
      <c r="J448">
        <v>60.58</v>
      </c>
      <c r="K448">
        <v>102.46</v>
      </c>
    </row>
    <row r="449" spans="1:11" x14ac:dyDescent="0.2">
      <c r="A449" s="6">
        <v>43948</v>
      </c>
      <c r="B449">
        <v>67.02</v>
      </c>
      <c r="C449">
        <v>85.32</v>
      </c>
      <c r="D449">
        <v>60.35</v>
      </c>
      <c r="E449">
        <v>25.12</v>
      </c>
      <c r="F449">
        <v>71.099999999999994</v>
      </c>
      <c r="G449">
        <v>100</v>
      </c>
      <c r="H449">
        <v>201.6</v>
      </c>
      <c r="I449">
        <v>145.5</v>
      </c>
      <c r="J449">
        <v>60.92</v>
      </c>
      <c r="K449">
        <v>102.46</v>
      </c>
    </row>
    <row r="450" spans="1:11" x14ac:dyDescent="0.2">
      <c r="A450" s="6">
        <v>43949</v>
      </c>
      <c r="B450">
        <v>68.59</v>
      </c>
      <c r="C450">
        <v>85.51</v>
      </c>
      <c r="D450">
        <v>62.51</v>
      </c>
      <c r="E450">
        <v>26.93</v>
      </c>
      <c r="F450">
        <v>71.56</v>
      </c>
      <c r="G450">
        <v>100</v>
      </c>
      <c r="H450">
        <v>195.8</v>
      </c>
      <c r="I450">
        <v>143.37</v>
      </c>
      <c r="J450">
        <v>61.08</v>
      </c>
      <c r="K450">
        <v>102.46</v>
      </c>
    </row>
    <row r="451" spans="1:11" x14ac:dyDescent="0.2">
      <c r="A451" s="6">
        <v>43950</v>
      </c>
      <c r="B451">
        <v>72.39</v>
      </c>
      <c r="C451">
        <v>89.99</v>
      </c>
      <c r="D451">
        <v>68.569999999999993</v>
      </c>
      <c r="E451">
        <v>29.79</v>
      </c>
      <c r="F451">
        <v>75.900000000000006</v>
      </c>
      <c r="G451">
        <v>100</v>
      </c>
      <c r="H451">
        <v>173.36</v>
      </c>
      <c r="I451">
        <v>120.92</v>
      </c>
      <c r="J451">
        <v>68.58</v>
      </c>
      <c r="K451">
        <v>102.45</v>
      </c>
    </row>
    <row r="452" spans="1:11" x14ac:dyDescent="0.2">
      <c r="A452" s="6">
        <v>43951</v>
      </c>
      <c r="B452">
        <v>70.88</v>
      </c>
      <c r="C452">
        <v>87.5</v>
      </c>
      <c r="D452">
        <v>68.39</v>
      </c>
      <c r="E452">
        <v>29.47</v>
      </c>
      <c r="F452">
        <v>77.56</v>
      </c>
      <c r="G452">
        <v>100</v>
      </c>
      <c r="H452">
        <v>175.04</v>
      </c>
      <c r="I452">
        <v>119.55</v>
      </c>
      <c r="J452">
        <v>70.77</v>
      </c>
      <c r="K452">
        <v>102.48</v>
      </c>
    </row>
    <row r="453" spans="1:11" x14ac:dyDescent="0.2">
      <c r="A453" s="6">
        <v>43952</v>
      </c>
      <c r="B453">
        <v>65.8</v>
      </c>
      <c r="C453">
        <v>85.07</v>
      </c>
      <c r="D453">
        <v>63.58</v>
      </c>
      <c r="E453">
        <v>27.05</v>
      </c>
      <c r="F453">
        <v>71.84</v>
      </c>
      <c r="G453">
        <v>100</v>
      </c>
      <c r="H453">
        <v>169.24</v>
      </c>
      <c r="I453">
        <v>113</v>
      </c>
      <c r="J453">
        <v>65.8</v>
      </c>
      <c r="K453">
        <v>102.46</v>
      </c>
    </row>
    <row r="454" spans="1:11" x14ac:dyDescent="0.2">
      <c r="A454" s="6">
        <v>43955</v>
      </c>
      <c r="B454">
        <v>68.45</v>
      </c>
      <c r="C454">
        <v>86.97</v>
      </c>
      <c r="D454">
        <v>65.56</v>
      </c>
      <c r="E454">
        <v>27.55</v>
      </c>
      <c r="F454">
        <v>71.89</v>
      </c>
      <c r="G454">
        <v>100</v>
      </c>
      <c r="H454">
        <v>169.62</v>
      </c>
      <c r="I454">
        <v>127.42</v>
      </c>
      <c r="J454">
        <v>68.16</v>
      </c>
      <c r="K454">
        <v>102.46</v>
      </c>
    </row>
    <row r="455" spans="1:11" x14ac:dyDescent="0.2">
      <c r="A455" s="6">
        <v>43956</v>
      </c>
      <c r="B455">
        <v>68.38</v>
      </c>
      <c r="C455">
        <v>88.35</v>
      </c>
      <c r="D455">
        <v>66.47</v>
      </c>
      <c r="E455">
        <v>27.19</v>
      </c>
      <c r="F455">
        <v>69.98</v>
      </c>
      <c r="G455">
        <v>100</v>
      </c>
      <c r="H455">
        <v>152.22999999999999</v>
      </c>
      <c r="I455">
        <v>116.06</v>
      </c>
      <c r="J455">
        <v>69.260000000000005</v>
      </c>
      <c r="K455">
        <v>102.46</v>
      </c>
    </row>
    <row r="456" spans="1:11" x14ac:dyDescent="0.2">
      <c r="A456" s="6">
        <v>43957</v>
      </c>
      <c r="B456">
        <v>67.099999999999994</v>
      </c>
      <c r="C456">
        <v>85.65</v>
      </c>
      <c r="D456">
        <v>65.77</v>
      </c>
      <c r="E456">
        <v>23.79</v>
      </c>
      <c r="F456">
        <v>70.599999999999994</v>
      </c>
      <c r="G456">
        <v>100</v>
      </c>
      <c r="H456">
        <v>138.94999999999999</v>
      </c>
      <c r="I456">
        <v>103.99</v>
      </c>
      <c r="J456">
        <v>66.33</v>
      </c>
      <c r="K456">
        <v>102.47</v>
      </c>
    </row>
    <row r="457" spans="1:11" x14ac:dyDescent="0.2">
      <c r="A457" s="6">
        <v>43958</v>
      </c>
      <c r="B457">
        <v>67.48</v>
      </c>
      <c r="C457">
        <v>88.11</v>
      </c>
      <c r="D457">
        <v>68.91</v>
      </c>
      <c r="E457">
        <v>24.64</v>
      </c>
      <c r="F457">
        <v>71.78</v>
      </c>
      <c r="G457">
        <v>100</v>
      </c>
      <c r="H457">
        <v>146.99</v>
      </c>
      <c r="I457">
        <v>106.17</v>
      </c>
      <c r="J457">
        <v>65.540000000000006</v>
      </c>
      <c r="K457">
        <v>102.46</v>
      </c>
    </row>
    <row r="458" spans="1:11" x14ac:dyDescent="0.2">
      <c r="A458" s="6">
        <v>43959</v>
      </c>
      <c r="B458">
        <v>70.44</v>
      </c>
      <c r="C458">
        <v>90.8</v>
      </c>
      <c r="D458">
        <v>70.680000000000007</v>
      </c>
      <c r="E458">
        <v>26.66</v>
      </c>
      <c r="F458">
        <v>73.92</v>
      </c>
      <c r="G458">
        <v>100</v>
      </c>
      <c r="H458">
        <v>150.91999999999999</v>
      </c>
      <c r="I458">
        <v>106.12</v>
      </c>
      <c r="J458">
        <v>66.849999999999994</v>
      </c>
      <c r="K458">
        <v>102.46</v>
      </c>
    </row>
    <row r="459" spans="1:11" x14ac:dyDescent="0.2">
      <c r="A459" s="6">
        <v>43962</v>
      </c>
      <c r="B459">
        <v>69.760000000000005</v>
      </c>
      <c r="C459">
        <v>88.81</v>
      </c>
      <c r="D459">
        <v>69.349999999999994</v>
      </c>
      <c r="E459">
        <v>26.68</v>
      </c>
      <c r="F459">
        <v>73.84</v>
      </c>
      <c r="G459">
        <v>100</v>
      </c>
      <c r="H459">
        <v>144.18</v>
      </c>
      <c r="I459">
        <v>96.4</v>
      </c>
      <c r="J459">
        <v>67.290000000000006</v>
      </c>
      <c r="K459">
        <v>102.47</v>
      </c>
    </row>
    <row r="460" spans="1:11" x14ac:dyDescent="0.2">
      <c r="A460" s="6">
        <v>43963</v>
      </c>
      <c r="B460">
        <v>68.599999999999994</v>
      </c>
      <c r="C460">
        <v>86.65</v>
      </c>
      <c r="D460">
        <v>68.22</v>
      </c>
      <c r="E460">
        <v>25.88</v>
      </c>
      <c r="F460">
        <v>72.61</v>
      </c>
      <c r="G460">
        <v>100</v>
      </c>
      <c r="H460">
        <v>137.83000000000001</v>
      </c>
      <c r="I460">
        <v>93.88</v>
      </c>
      <c r="J460">
        <v>65.709999999999994</v>
      </c>
      <c r="K460">
        <v>102.47</v>
      </c>
    </row>
    <row r="461" spans="1:11" x14ac:dyDescent="0.2">
      <c r="A461" s="6">
        <v>43964</v>
      </c>
      <c r="B461">
        <v>65.19</v>
      </c>
      <c r="C461">
        <v>84.36</v>
      </c>
      <c r="D461">
        <v>65.45</v>
      </c>
      <c r="E461">
        <v>23.86</v>
      </c>
      <c r="F461">
        <v>67.13</v>
      </c>
      <c r="G461">
        <v>100</v>
      </c>
      <c r="H461">
        <v>142.5</v>
      </c>
      <c r="I461">
        <v>102.08</v>
      </c>
      <c r="J461">
        <v>60.73</v>
      </c>
      <c r="K461">
        <v>102.47</v>
      </c>
    </row>
    <row r="462" spans="1:11" x14ac:dyDescent="0.2">
      <c r="A462" s="6">
        <v>43965</v>
      </c>
      <c r="B462">
        <v>65.77</v>
      </c>
      <c r="C462">
        <v>85.65</v>
      </c>
      <c r="D462">
        <v>65.510000000000005</v>
      </c>
      <c r="E462">
        <v>24.43</v>
      </c>
      <c r="F462">
        <v>69.400000000000006</v>
      </c>
      <c r="G462">
        <v>100</v>
      </c>
      <c r="H462">
        <v>135.21</v>
      </c>
      <c r="I462">
        <v>91.7</v>
      </c>
      <c r="J462">
        <v>60.64</v>
      </c>
      <c r="K462">
        <v>102.48</v>
      </c>
    </row>
    <row r="463" spans="1:11" x14ac:dyDescent="0.2">
      <c r="A463" s="6">
        <v>43966</v>
      </c>
      <c r="B463">
        <v>65.3</v>
      </c>
      <c r="C463">
        <v>84.8</v>
      </c>
      <c r="D463">
        <v>67.06</v>
      </c>
      <c r="E463">
        <v>24.53</v>
      </c>
      <c r="F463">
        <v>68.55</v>
      </c>
      <c r="G463">
        <v>100</v>
      </c>
      <c r="H463">
        <v>141.19</v>
      </c>
      <c r="I463">
        <v>91.7</v>
      </c>
      <c r="J463">
        <v>63</v>
      </c>
      <c r="K463">
        <v>102.46</v>
      </c>
    </row>
    <row r="464" spans="1:11" x14ac:dyDescent="0.2">
      <c r="A464" s="6">
        <v>43969</v>
      </c>
      <c r="B464">
        <v>70.5</v>
      </c>
      <c r="C464">
        <v>89.32</v>
      </c>
      <c r="D464">
        <v>71.53</v>
      </c>
      <c r="E464">
        <v>26.75</v>
      </c>
      <c r="F464">
        <v>72.290000000000006</v>
      </c>
      <c r="G464">
        <v>100</v>
      </c>
      <c r="H464">
        <v>142.31</v>
      </c>
      <c r="I464">
        <v>93.45</v>
      </c>
      <c r="J464">
        <v>68.34</v>
      </c>
      <c r="K464">
        <v>102.46</v>
      </c>
    </row>
    <row r="465" spans="1:11" x14ac:dyDescent="0.2">
      <c r="A465" s="6">
        <v>43970</v>
      </c>
      <c r="B465">
        <v>68.319999999999993</v>
      </c>
      <c r="C465">
        <v>86.49</v>
      </c>
      <c r="D465">
        <v>70.010000000000005</v>
      </c>
      <c r="E465">
        <v>25.51</v>
      </c>
      <c r="F465">
        <v>71.64</v>
      </c>
      <c r="G465">
        <v>100</v>
      </c>
      <c r="H465">
        <v>146.99</v>
      </c>
      <c r="I465">
        <v>91.21</v>
      </c>
      <c r="J465">
        <v>69.56</v>
      </c>
      <c r="K465">
        <v>102.46</v>
      </c>
    </row>
    <row r="466" spans="1:11" x14ac:dyDescent="0.2">
      <c r="A466" s="6">
        <v>43971</v>
      </c>
      <c r="B466">
        <v>70.540000000000006</v>
      </c>
      <c r="C466">
        <v>89.75</v>
      </c>
      <c r="D466">
        <v>72.44</v>
      </c>
      <c r="E466">
        <v>26.61</v>
      </c>
      <c r="F466">
        <v>76.010000000000005</v>
      </c>
      <c r="G466">
        <v>100</v>
      </c>
      <c r="H466">
        <v>148.30000000000001</v>
      </c>
      <c r="I466">
        <v>95.58</v>
      </c>
      <c r="J466">
        <v>72.540000000000006</v>
      </c>
      <c r="K466">
        <v>102.46</v>
      </c>
    </row>
    <row r="467" spans="1:11" x14ac:dyDescent="0.2">
      <c r="A467" s="6">
        <v>43972</v>
      </c>
      <c r="B467">
        <v>69.28</v>
      </c>
      <c r="C467">
        <v>88.83</v>
      </c>
      <c r="D467">
        <v>71.73</v>
      </c>
      <c r="E467">
        <v>25.29</v>
      </c>
      <c r="F467">
        <v>74.239999999999995</v>
      </c>
      <c r="G467">
        <v>100</v>
      </c>
      <c r="H467">
        <v>151.85</v>
      </c>
      <c r="I467">
        <v>94.05</v>
      </c>
      <c r="J467">
        <v>71.58</v>
      </c>
      <c r="K467">
        <v>102.47</v>
      </c>
    </row>
    <row r="468" spans="1:11" x14ac:dyDescent="0.2">
      <c r="A468" s="6">
        <v>43973</v>
      </c>
      <c r="B468">
        <v>69.34</v>
      </c>
      <c r="C468">
        <v>87.13</v>
      </c>
      <c r="D468">
        <v>71.010000000000005</v>
      </c>
      <c r="E468">
        <v>25.08</v>
      </c>
      <c r="F468">
        <v>76.180000000000007</v>
      </c>
      <c r="G468">
        <v>100</v>
      </c>
      <c r="H468">
        <v>150.91999999999999</v>
      </c>
      <c r="I468">
        <v>92.74</v>
      </c>
      <c r="J468">
        <v>71.75</v>
      </c>
      <c r="K468">
        <v>102.46</v>
      </c>
    </row>
    <row r="469" spans="1:11" x14ac:dyDescent="0.2">
      <c r="A469" s="6">
        <v>43977</v>
      </c>
      <c r="B469">
        <v>71.38</v>
      </c>
      <c r="C469">
        <v>90.04</v>
      </c>
      <c r="D469">
        <v>71.650000000000006</v>
      </c>
      <c r="E469">
        <v>25.56</v>
      </c>
      <c r="F469">
        <v>76.400000000000006</v>
      </c>
      <c r="G469">
        <v>100</v>
      </c>
      <c r="H469">
        <v>159.71</v>
      </c>
      <c r="I469">
        <v>99.73</v>
      </c>
      <c r="J469">
        <v>73.680000000000007</v>
      </c>
      <c r="K469">
        <v>102.47</v>
      </c>
    </row>
    <row r="470" spans="1:11" x14ac:dyDescent="0.2">
      <c r="A470" s="6">
        <v>43978</v>
      </c>
      <c r="B470">
        <v>71.89</v>
      </c>
      <c r="C470">
        <v>90.62</v>
      </c>
      <c r="D470">
        <v>73.290000000000006</v>
      </c>
      <c r="E470">
        <v>25.6</v>
      </c>
      <c r="F470">
        <v>74.8</v>
      </c>
      <c r="G470">
        <v>100</v>
      </c>
      <c r="H470">
        <v>169.99</v>
      </c>
      <c r="I470">
        <v>105.85</v>
      </c>
      <c r="J470">
        <v>72.28</v>
      </c>
      <c r="K470">
        <v>102.46</v>
      </c>
    </row>
    <row r="471" spans="1:11" x14ac:dyDescent="0.2">
      <c r="A471" s="6">
        <v>43979</v>
      </c>
      <c r="B471">
        <v>70.03</v>
      </c>
      <c r="C471">
        <v>87.7</v>
      </c>
      <c r="D471">
        <v>70.569999999999993</v>
      </c>
      <c r="E471">
        <v>24.21</v>
      </c>
      <c r="F471">
        <v>73.55</v>
      </c>
      <c r="G471">
        <v>100</v>
      </c>
      <c r="H471">
        <v>169.99</v>
      </c>
      <c r="I471">
        <v>98.85</v>
      </c>
      <c r="J471">
        <v>72.36</v>
      </c>
      <c r="K471">
        <v>102.46</v>
      </c>
    </row>
    <row r="472" spans="1:11" x14ac:dyDescent="0.2">
      <c r="A472" s="6">
        <v>43980</v>
      </c>
      <c r="B472">
        <v>70.7</v>
      </c>
      <c r="C472">
        <v>88.5</v>
      </c>
      <c r="D472">
        <v>69.209999999999994</v>
      </c>
      <c r="E472">
        <v>22.99</v>
      </c>
      <c r="F472">
        <v>73.67</v>
      </c>
      <c r="G472">
        <v>100</v>
      </c>
      <c r="H472">
        <v>170.74</v>
      </c>
      <c r="I472">
        <v>97.43</v>
      </c>
      <c r="J472">
        <v>71.400000000000006</v>
      </c>
      <c r="K472">
        <v>102.46</v>
      </c>
    </row>
    <row r="473" spans="1:11" x14ac:dyDescent="0.2">
      <c r="A473" s="6">
        <v>43983</v>
      </c>
      <c r="B473">
        <v>71.959999999999994</v>
      </c>
      <c r="C473">
        <v>89.55</v>
      </c>
      <c r="D473">
        <v>71.19</v>
      </c>
      <c r="E473">
        <v>24.51</v>
      </c>
      <c r="F473">
        <v>74.290000000000006</v>
      </c>
      <c r="G473">
        <v>100</v>
      </c>
      <c r="H473">
        <v>172.8</v>
      </c>
      <c r="I473">
        <v>96.38</v>
      </c>
      <c r="J473">
        <v>71.84</v>
      </c>
      <c r="K473">
        <v>102.47</v>
      </c>
    </row>
    <row r="474" spans="1:11" x14ac:dyDescent="0.2">
      <c r="A474" s="6">
        <v>43984</v>
      </c>
      <c r="B474">
        <v>73.56</v>
      </c>
      <c r="C474">
        <v>91.38</v>
      </c>
      <c r="D474">
        <v>72.52</v>
      </c>
      <c r="E474">
        <v>26.18</v>
      </c>
      <c r="F474">
        <v>78.55</v>
      </c>
      <c r="G474">
        <v>100</v>
      </c>
      <c r="H474">
        <v>169.8</v>
      </c>
      <c r="I474">
        <v>91.44</v>
      </c>
      <c r="J474">
        <v>72.709999999999994</v>
      </c>
      <c r="K474">
        <v>102.47</v>
      </c>
    </row>
    <row r="475" spans="1:11" x14ac:dyDescent="0.2">
      <c r="A475" s="6">
        <v>43985</v>
      </c>
      <c r="B475">
        <v>76.56</v>
      </c>
      <c r="C475">
        <v>93.79</v>
      </c>
      <c r="D475">
        <v>74.03</v>
      </c>
      <c r="E475">
        <v>27.43</v>
      </c>
      <c r="F475">
        <v>82.28</v>
      </c>
      <c r="G475">
        <v>100</v>
      </c>
      <c r="H475">
        <v>161.9</v>
      </c>
      <c r="I475">
        <v>92.87</v>
      </c>
      <c r="J475">
        <v>74.64</v>
      </c>
      <c r="K475">
        <v>102.47</v>
      </c>
    </row>
    <row r="476" spans="1:11" x14ac:dyDescent="0.2">
      <c r="A476" s="6">
        <v>43986</v>
      </c>
      <c r="B476">
        <v>76.34</v>
      </c>
      <c r="C476">
        <v>92.92</v>
      </c>
      <c r="D476">
        <v>73.36</v>
      </c>
      <c r="E476">
        <v>27.6</v>
      </c>
      <c r="F476">
        <v>80.48</v>
      </c>
      <c r="G476">
        <v>100</v>
      </c>
      <c r="H476">
        <v>161.09</v>
      </c>
      <c r="I476">
        <v>89.63</v>
      </c>
      <c r="J476">
        <v>77.180000000000007</v>
      </c>
      <c r="K476">
        <v>102.47</v>
      </c>
    </row>
    <row r="477" spans="1:11" x14ac:dyDescent="0.2">
      <c r="A477" s="6">
        <v>43987</v>
      </c>
      <c r="B477">
        <v>82.53</v>
      </c>
      <c r="C477">
        <v>97.29</v>
      </c>
      <c r="D477">
        <v>79.72</v>
      </c>
      <c r="E477">
        <v>36.9</v>
      </c>
      <c r="F477">
        <v>84.22</v>
      </c>
      <c r="G477">
        <v>100</v>
      </c>
      <c r="H477">
        <v>165.35</v>
      </c>
      <c r="I477">
        <v>94.57</v>
      </c>
      <c r="J477">
        <v>80.150000000000006</v>
      </c>
      <c r="K477">
        <v>102.45</v>
      </c>
    </row>
    <row r="478" spans="1:11" x14ac:dyDescent="0.2">
      <c r="A478" s="6">
        <v>43990</v>
      </c>
      <c r="B478">
        <v>85.11</v>
      </c>
      <c r="C478">
        <v>99.63</v>
      </c>
      <c r="D478">
        <v>82.54</v>
      </c>
      <c r="E478">
        <v>43.31</v>
      </c>
      <c r="F478">
        <v>85.13</v>
      </c>
      <c r="G478">
        <v>100</v>
      </c>
      <c r="H478">
        <v>182.16</v>
      </c>
      <c r="I478">
        <v>104.51</v>
      </c>
      <c r="J478">
        <v>81.73</v>
      </c>
      <c r="K478">
        <v>102.46</v>
      </c>
    </row>
    <row r="479" spans="1:11" x14ac:dyDescent="0.2">
      <c r="A479" s="6">
        <v>43991</v>
      </c>
      <c r="B479">
        <v>83.21</v>
      </c>
      <c r="C479">
        <v>97.98</v>
      </c>
      <c r="D479">
        <v>79.790000000000006</v>
      </c>
      <c r="E479">
        <v>41.15</v>
      </c>
      <c r="F479">
        <v>84.73</v>
      </c>
      <c r="G479">
        <v>100</v>
      </c>
      <c r="H479">
        <v>178.31</v>
      </c>
      <c r="I479">
        <v>100.94</v>
      </c>
      <c r="J479">
        <v>78.31</v>
      </c>
      <c r="K479">
        <v>102.46</v>
      </c>
    </row>
    <row r="480" spans="1:11" x14ac:dyDescent="0.2">
      <c r="A480" s="6">
        <v>43992</v>
      </c>
      <c r="B480">
        <v>78.75</v>
      </c>
      <c r="C480">
        <v>94.17</v>
      </c>
      <c r="D480">
        <v>75.319999999999993</v>
      </c>
      <c r="E480">
        <v>36.85</v>
      </c>
      <c r="F480">
        <v>80.83</v>
      </c>
      <c r="G480">
        <v>100</v>
      </c>
      <c r="H480">
        <v>166.97</v>
      </c>
      <c r="I480">
        <v>93.91</v>
      </c>
      <c r="J480">
        <v>76.739999999999995</v>
      </c>
      <c r="K480">
        <v>102.47</v>
      </c>
    </row>
    <row r="481" spans="1:11" x14ac:dyDescent="0.2">
      <c r="A481" s="6">
        <v>43993</v>
      </c>
      <c r="B481">
        <v>71.8</v>
      </c>
      <c r="C481">
        <v>86.25</v>
      </c>
      <c r="D481">
        <v>69.11</v>
      </c>
      <c r="E481">
        <v>30.9</v>
      </c>
      <c r="F481">
        <v>76.66</v>
      </c>
      <c r="G481">
        <v>100</v>
      </c>
      <c r="H481">
        <v>152.18</v>
      </c>
      <c r="I481">
        <v>86.94</v>
      </c>
      <c r="J481">
        <v>68.510000000000005</v>
      </c>
      <c r="K481">
        <v>102.45</v>
      </c>
    </row>
    <row r="482" spans="1:11" x14ac:dyDescent="0.2">
      <c r="A482" s="6">
        <v>43994</v>
      </c>
      <c r="B482">
        <v>73.34</v>
      </c>
      <c r="C482">
        <v>89.16</v>
      </c>
      <c r="D482">
        <v>71.75</v>
      </c>
      <c r="E482">
        <v>32.86</v>
      </c>
      <c r="F482">
        <v>76.58</v>
      </c>
      <c r="G482">
        <v>100</v>
      </c>
      <c r="H482">
        <v>161.09</v>
      </c>
      <c r="I482">
        <v>90.07</v>
      </c>
      <c r="J482">
        <v>67.989999999999995</v>
      </c>
      <c r="K482">
        <v>102.47</v>
      </c>
    </row>
    <row r="483" spans="1:11" x14ac:dyDescent="0.2">
      <c r="A483" s="6">
        <v>43997</v>
      </c>
      <c r="B483">
        <v>73.290000000000006</v>
      </c>
      <c r="C483">
        <v>88.04</v>
      </c>
      <c r="D483">
        <v>71.12</v>
      </c>
      <c r="E483">
        <v>33.83</v>
      </c>
      <c r="F483">
        <v>78.16</v>
      </c>
      <c r="G483">
        <v>100</v>
      </c>
      <c r="H483">
        <v>163.72999999999999</v>
      </c>
      <c r="I483">
        <v>89.85</v>
      </c>
      <c r="J483">
        <v>71.23</v>
      </c>
      <c r="K483">
        <v>102.47</v>
      </c>
    </row>
    <row r="484" spans="1:11" x14ac:dyDescent="0.2">
      <c r="A484" s="6">
        <v>43998</v>
      </c>
      <c r="B484">
        <v>74.94</v>
      </c>
      <c r="C484">
        <v>90.75</v>
      </c>
      <c r="D484">
        <v>74.010000000000005</v>
      </c>
      <c r="E484">
        <v>36.04</v>
      </c>
      <c r="F484">
        <v>80.88</v>
      </c>
      <c r="G484">
        <v>100</v>
      </c>
      <c r="H484">
        <v>160.47999999999999</v>
      </c>
      <c r="I484">
        <v>86.44</v>
      </c>
      <c r="J484">
        <v>72.19</v>
      </c>
      <c r="K484">
        <v>102.47</v>
      </c>
    </row>
    <row r="485" spans="1:11" x14ac:dyDescent="0.2">
      <c r="A485" s="6">
        <v>43999</v>
      </c>
      <c r="B485">
        <v>72.5</v>
      </c>
      <c r="C485">
        <v>88.34</v>
      </c>
      <c r="D485">
        <v>72.22</v>
      </c>
      <c r="E485">
        <v>33.82</v>
      </c>
      <c r="F485">
        <v>79.849999999999994</v>
      </c>
      <c r="G485">
        <v>100</v>
      </c>
      <c r="H485">
        <v>154.4</v>
      </c>
      <c r="I485">
        <v>81.5</v>
      </c>
      <c r="J485">
        <v>70.790000000000006</v>
      </c>
      <c r="K485">
        <v>102.47</v>
      </c>
    </row>
    <row r="486" spans="1:11" x14ac:dyDescent="0.2">
      <c r="A486" s="6">
        <v>44000</v>
      </c>
      <c r="B486">
        <v>72.95</v>
      </c>
      <c r="C486">
        <v>88.73</v>
      </c>
      <c r="D486">
        <v>72.930000000000007</v>
      </c>
      <c r="E486">
        <v>34.94</v>
      </c>
      <c r="F486">
        <v>80.42</v>
      </c>
      <c r="G486">
        <v>100</v>
      </c>
      <c r="H486">
        <v>159.47</v>
      </c>
      <c r="I486">
        <v>83.42</v>
      </c>
      <c r="J486">
        <v>70.53</v>
      </c>
      <c r="K486">
        <v>102.46</v>
      </c>
    </row>
    <row r="487" spans="1:11" x14ac:dyDescent="0.2">
      <c r="A487" s="6">
        <v>44001</v>
      </c>
      <c r="B487">
        <v>71.489999999999995</v>
      </c>
      <c r="C487">
        <v>87.47</v>
      </c>
      <c r="D487">
        <v>71.7</v>
      </c>
      <c r="E487">
        <v>35.01</v>
      </c>
      <c r="F487">
        <v>81.23</v>
      </c>
      <c r="G487">
        <v>100</v>
      </c>
      <c r="H487">
        <v>154</v>
      </c>
      <c r="I487">
        <v>81.77</v>
      </c>
      <c r="J487">
        <v>69.739999999999995</v>
      </c>
      <c r="K487">
        <v>102.46</v>
      </c>
    </row>
    <row r="488" spans="1:11" x14ac:dyDescent="0.2">
      <c r="A488" s="6">
        <v>44004</v>
      </c>
      <c r="B488">
        <v>72.17</v>
      </c>
      <c r="C488">
        <v>88.39</v>
      </c>
      <c r="D488">
        <v>71.47</v>
      </c>
      <c r="E488">
        <v>35.36</v>
      </c>
      <c r="F488">
        <v>81.25</v>
      </c>
      <c r="G488">
        <v>100</v>
      </c>
      <c r="H488">
        <v>149.54</v>
      </c>
      <c r="I488">
        <v>80.400000000000006</v>
      </c>
      <c r="J488">
        <v>69.39</v>
      </c>
      <c r="K488">
        <v>102.46</v>
      </c>
    </row>
    <row r="489" spans="1:11" x14ac:dyDescent="0.2">
      <c r="A489" s="6">
        <v>44005</v>
      </c>
      <c r="B489">
        <v>72.61</v>
      </c>
      <c r="C489">
        <v>88.25</v>
      </c>
      <c r="D489">
        <v>71.88</v>
      </c>
      <c r="E489">
        <v>35.15</v>
      </c>
      <c r="F489">
        <v>79.25</v>
      </c>
      <c r="G489">
        <v>100</v>
      </c>
      <c r="H489">
        <v>152.18</v>
      </c>
      <c r="I489">
        <v>80.73</v>
      </c>
      <c r="J489">
        <v>68.95</v>
      </c>
      <c r="K489">
        <v>102.46</v>
      </c>
    </row>
    <row r="490" spans="1:11" x14ac:dyDescent="0.2">
      <c r="A490" s="6">
        <v>44006</v>
      </c>
      <c r="B490">
        <v>69.19</v>
      </c>
      <c r="C490">
        <v>84.58</v>
      </c>
      <c r="D490">
        <v>67.25</v>
      </c>
      <c r="E490">
        <v>31.97</v>
      </c>
      <c r="F490">
        <v>77.44</v>
      </c>
      <c r="G490">
        <v>100</v>
      </c>
      <c r="H490">
        <v>151.77000000000001</v>
      </c>
      <c r="I490">
        <v>76.17</v>
      </c>
      <c r="J490">
        <v>65.45</v>
      </c>
      <c r="K490">
        <v>102.46</v>
      </c>
    </row>
    <row r="491" spans="1:11" x14ac:dyDescent="0.2">
      <c r="A491" s="6">
        <v>44007</v>
      </c>
      <c r="B491">
        <v>70.23</v>
      </c>
      <c r="C491">
        <v>86.09</v>
      </c>
      <c r="D491">
        <v>69.010000000000005</v>
      </c>
      <c r="E491">
        <v>32.93</v>
      </c>
      <c r="F491">
        <v>78.849999999999994</v>
      </c>
      <c r="G491">
        <v>100</v>
      </c>
      <c r="H491">
        <v>149.34</v>
      </c>
      <c r="I491">
        <v>73.87</v>
      </c>
      <c r="J491">
        <v>64.84</v>
      </c>
      <c r="K491">
        <v>102.47</v>
      </c>
    </row>
    <row r="492" spans="1:11" x14ac:dyDescent="0.2">
      <c r="A492" s="6">
        <v>44008</v>
      </c>
      <c r="B492">
        <v>67.819999999999993</v>
      </c>
      <c r="C492">
        <v>83.44</v>
      </c>
      <c r="D492">
        <v>66.2</v>
      </c>
      <c r="E492">
        <v>31.42</v>
      </c>
      <c r="F492">
        <v>74.72</v>
      </c>
      <c r="G492">
        <v>100</v>
      </c>
      <c r="H492">
        <v>141.84</v>
      </c>
      <c r="I492">
        <v>70.569999999999993</v>
      </c>
      <c r="J492">
        <v>61.78</v>
      </c>
      <c r="K492">
        <v>102.46</v>
      </c>
    </row>
    <row r="493" spans="1:11" x14ac:dyDescent="0.2">
      <c r="A493" s="6">
        <v>44011</v>
      </c>
      <c r="B493">
        <v>68.91</v>
      </c>
      <c r="C493">
        <v>84.61</v>
      </c>
      <c r="D493">
        <v>67.760000000000005</v>
      </c>
      <c r="E493">
        <v>31.72</v>
      </c>
      <c r="F493">
        <v>77.13</v>
      </c>
      <c r="G493">
        <v>100</v>
      </c>
      <c r="H493">
        <v>144.07</v>
      </c>
      <c r="I493">
        <v>72.709999999999994</v>
      </c>
      <c r="J493">
        <v>61.43</v>
      </c>
      <c r="K493">
        <v>102.46</v>
      </c>
    </row>
    <row r="494" spans="1:11" x14ac:dyDescent="0.2">
      <c r="A494" s="6">
        <v>44012</v>
      </c>
      <c r="B494">
        <v>69.53</v>
      </c>
      <c r="C494">
        <v>86.11</v>
      </c>
      <c r="D494">
        <v>68.94</v>
      </c>
      <c r="E494">
        <v>32.5</v>
      </c>
      <c r="F494">
        <v>80.27</v>
      </c>
      <c r="G494">
        <v>100</v>
      </c>
      <c r="H494">
        <v>141.44</v>
      </c>
      <c r="I494">
        <v>70.349999999999994</v>
      </c>
      <c r="J494">
        <v>62.3</v>
      </c>
      <c r="K494">
        <v>102.46</v>
      </c>
    </row>
    <row r="495" spans="1:11" x14ac:dyDescent="0.2">
      <c r="A495" s="6">
        <v>44013</v>
      </c>
      <c r="B495">
        <v>67.959999999999994</v>
      </c>
      <c r="C495">
        <v>84.56</v>
      </c>
      <c r="D495">
        <v>66.84</v>
      </c>
      <c r="E495">
        <v>30.92</v>
      </c>
      <c r="F495">
        <v>79.849999999999994</v>
      </c>
      <c r="G495">
        <v>100</v>
      </c>
      <c r="H495">
        <v>150.55000000000001</v>
      </c>
      <c r="I495">
        <v>75.180000000000007</v>
      </c>
      <c r="J495">
        <v>62.04</v>
      </c>
      <c r="K495">
        <v>102.46</v>
      </c>
    </row>
    <row r="496" spans="1:11" x14ac:dyDescent="0.2">
      <c r="A496" s="6">
        <v>44014</v>
      </c>
      <c r="B496">
        <v>68.540000000000006</v>
      </c>
      <c r="C496">
        <v>85.23</v>
      </c>
      <c r="D496">
        <v>68.55</v>
      </c>
      <c r="E496">
        <v>31.58</v>
      </c>
      <c r="F496">
        <v>81.06</v>
      </c>
      <c r="G496">
        <v>100</v>
      </c>
      <c r="H496">
        <v>141.22999999999999</v>
      </c>
      <c r="I496">
        <v>71.67</v>
      </c>
      <c r="J496">
        <v>61.6</v>
      </c>
      <c r="K496">
        <v>102.47</v>
      </c>
    </row>
    <row r="497" spans="1:11" x14ac:dyDescent="0.2">
      <c r="A497" s="6">
        <v>44018</v>
      </c>
      <c r="B497">
        <v>69.02</v>
      </c>
      <c r="C497">
        <v>85.48</v>
      </c>
      <c r="D497">
        <v>68.3</v>
      </c>
      <c r="E497">
        <v>32.29</v>
      </c>
      <c r="F497">
        <v>84.14</v>
      </c>
      <c r="G497">
        <v>100</v>
      </c>
      <c r="H497">
        <v>150.55000000000001</v>
      </c>
      <c r="I497">
        <v>74.64</v>
      </c>
      <c r="J497">
        <v>53.99</v>
      </c>
      <c r="K497">
        <v>102.46</v>
      </c>
    </row>
    <row r="498" spans="1:11" x14ac:dyDescent="0.2">
      <c r="A498" s="6">
        <v>44019</v>
      </c>
      <c r="B498">
        <v>67.23</v>
      </c>
      <c r="C498">
        <v>83.3</v>
      </c>
      <c r="D498">
        <v>66.680000000000007</v>
      </c>
      <c r="E498">
        <v>30.46</v>
      </c>
      <c r="F498">
        <v>83.97</v>
      </c>
      <c r="G498">
        <v>100</v>
      </c>
      <c r="H498">
        <v>143.87</v>
      </c>
      <c r="I498">
        <v>72.05</v>
      </c>
      <c r="J498">
        <v>55.21</v>
      </c>
      <c r="K498">
        <v>102.46</v>
      </c>
    </row>
    <row r="499" spans="1:11" x14ac:dyDescent="0.2">
      <c r="A499" s="6">
        <v>44020</v>
      </c>
      <c r="B499">
        <v>67.069999999999993</v>
      </c>
      <c r="C499">
        <v>83.33</v>
      </c>
      <c r="D499">
        <v>67.33</v>
      </c>
      <c r="E499">
        <v>30.69</v>
      </c>
      <c r="F499">
        <v>83.9</v>
      </c>
      <c r="G499">
        <v>100</v>
      </c>
      <c r="H499">
        <v>149.94999999999999</v>
      </c>
      <c r="I499">
        <v>73.37</v>
      </c>
      <c r="J499">
        <v>57.23</v>
      </c>
      <c r="K499">
        <v>102.46</v>
      </c>
    </row>
    <row r="500" spans="1:11" x14ac:dyDescent="0.2">
      <c r="A500" s="6">
        <v>44021</v>
      </c>
      <c r="B500">
        <v>64.31</v>
      </c>
      <c r="C500">
        <v>79.849999999999994</v>
      </c>
      <c r="D500">
        <v>62.92</v>
      </c>
      <c r="E500">
        <v>28.91</v>
      </c>
      <c r="F500">
        <v>82.74</v>
      </c>
      <c r="G500">
        <v>100</v>
      </c>
      <c r="H500">
        <v>146.5</v>
      </c>
      <c r="I500">
        <v>69.09</v>
      </c>
      <c r="J500">
        <v>55.48</v>
      </c>
      <c r="K500">
        <v>102.46</v>
      </c>
    </row>
    <row r="501" spans="1:11" x14ac:dyDescent="0.2">
      <c r="A501" s="6">
        <v>44022</v>
      </c>
      <c r="B501">
        <v>66.31</v>
      </c>
      <c r="C501">
        <v>82.25</v>
      </c>
      <c r="D501">
        <v>65.12</v>
      </c>
      <c r="E501">
        <v>29.68</v>
      </c>
      <c r="F501">
        <v>80.709999999999994</v>
      </c>
      <c r="G501">
        <v>100</v>
      </c>
      <c r="H501">
        <v>152.99</v>
      </c>
      <c r="I501">
        <v>73.040000000000006</v>
      </c>
      <c r="J501">
        <v>56.35</v>
      </c>
      <c r="K501">
        <v>102.47</v>
      </c>
    </row>
    <row r="502" spans="1:11" x14ac:dyDescent="0.2">
      <c r="A502" s="6">
        <v>44025</v>
      </c>
      <c r="B502">
        <v>66.33</v>
      </c>
      <c r="C502">
        <v>82.42</v>
      </c>
      <c r="D502">
        <v>65.069999999999993</v>
      </c>
      <c r="E502">
        <v>28.7</v>
      </c>
      <c r="F502">
        <v>81.23</v>
      </c>
      <c r="G502">
        <v>100</v>
      </c>
      <c r="H502">
        <v>149.74</v>
      </c>
      <c r="I502">
        <v>70.3</v>
      </c>
      <c r="J502">
        <v>55.65</v>
      </c>
      <c r="K502">
        <v>102.47</v>
      </c>
    </row>
    <row r="503" spans="1:11" x14ac:dyDescent="0.2">
      <c r="A503" s="6">
        <v>44026</v>
      </c>
      <c r="B503">
        <v>68.52</v>
      </c>
      <c r="C503">
        <v>85.26</v>
      </c>
      <c r="D503">
        <v>67.78</v>
      </c>
      <c r="E503">
        <v>29.63</v>
      </c>
      <c r="F503">
        <v>82.04</v>
      </c>
      <c r="G503">
        <v>100</v>
      </c>
      <c r="H503">
        <v>153.19</v>
      </c>
      <c r="I503">
        <v>70.02</v>
      </c>
      <c r="J503">
        <v>55.65</v>
      </c>
      <c r="K503">
        <v>102.47</v>
      </c>
    </row>
    <row r="504" spans="1:11" x14ac:dyDescent="0.2">
      <c r="A504" s="6">
        <v>44027</v>
      </c>
      <c r="B504">
        <v>69.39</v>
      </c>
      <c r="C504">
        <v>85.79</v>
      </c>
      <c r="D504">
        <v>68.290000000000006</v>
      </c>
      <c r="E504">
        <v>30.51</v>
      </c>
      <c r="F504">
        <v>84.07</v>
      </c>
      <c r="G504">
        <v>100</v>
      </c>
      <c r="H504">
        <v>157.24</v>
      </c>
      <c r="I504">
        <v>71.34</v>
      </c>
      <c r="J504">
        <v>57.93</v>
      </c>
      <c r="K504">
        <v>102.47</v>
      </c>
    </row>
    <row r="505" spans="1:11" x14ac:dyDescent="0.2">
      <c r="A505" s="6">
        <v>44028</v>
      </c>
      <c r="B505">
        <v>68.849999999999994</v>
      </c>
      <c r="C505">
        <v>85.27</v>
      </c>
      <c r="D505">
        <v>68.239999999999995</v>
      </c>
      <c r="E505">
        <v>30.21</v>
      </c>
      <c r="F505">
        <v>83.95</v>
      </c>
      <c r="G505">
        <v>100</v>
      </c>
      <c r="H505">
        <v>154.19999999999999</v>
      </c>
      <c r="I505">
        <v>69.42</v>
      </c>
      <c r="J505">
        <v>57.66</v>
      </c>
      <c r="K505">
        <v>102.46</v>
      </c>
    </row>
    <row r="506" spans="1:11" x14ac:dyDescent="0.2">
      <c r="A506" s="6">
        <v>44029</v>
      </c>
      <c r="B506">
        <v>67.67</v>
      </c>
      <c r="C506">
        <v>84.15</v>
      </c>
      <c r="D506">
        <v>66.23</v>
      </c>
      <c r="E506">
        <v>28.91</v>
      </c>
      <c r="F506">
        <v>82.79</v>
      </c>
      <c r="G506">
        <v>100</v>
      </c>
      <c r="H506">
        <v>155.01</v>
      </c>
      <c r="I506">
        <v>71.010000000000005</v>
      </c>
      <c r="J506">
        <v>56.61</v>
      </c>
      <c r="K506">
        <v>102.47</v>
      </c>
    </row>
    <row r="507" spans="1:11" x14ac:dyDescent="0.2">
      <c r="A507" s="6">
        <v>44032</v>
      </c>
      <c r="B507">
        <v>66.08</v>
      </c>
      <c r="C507">
        <v>82.29</v>
      </c>
      <c r="D507">
        <v>65.19</v>
      </c>
      <c r="E507">
        <v>27.87</v>
      </c>
      <c r="F507">
        <v>79.819999999999993</v>
      </c>
      <c r="G507">
        <v>100</v>
      </c>
      <c r="H507">
        <v>154.81</v>
      </c>
      <c r="I507">
        <v>72.55</v>
      </c>
      <c r="J507">
        <v>56.7</v>
      </c>
      <c r="K507">
        <v>102.47</v>
      </c>
    </row>
    <row r="508" spans="1:11" x14ac:dyDescent="0.2">
      <c r="A508" s="6">
        <v>44033</v>
      </c>
      <c r="B508">
        <v>69.42</v>
      </c>
      <c r="C508">
        <v>88.2</v>
      </c>
      <c r="D508">
        <v>69.05</v>
      </c>
      <c r="E508">
        <v>30.92</v>
      </c>
      <c r="F508">
        <v>83.97</v>
      </c>
      <c r="G508">
        <v>100</v>
      </c>
      <c r="H508">
        <v>151.77000000000001</v>
      </c>
      <c r="I508">
        <v>70.63</v>
      </c>
      <c r="J508">
        <v>58.98</v>
      </c>
      <c r="K508">
        <v>102.47</v>
      </c>
    </row>
    <row r="509" spans="1:11" x14ac:dyDescent="0.2">
      <c r="A509" s="6">
        <v>44034</v>
      </c>
      <c r="B509">
        <v>67.81</v>
      </c>
      <c r="C509">
        <v>87.86</v>
      </c>
      <c r="D509">
        <v>67.77</v>
      </c>
      <c r="E509">
        <v>30.1</v>
      </c>
      <c r="F509">
        <v>82.14</v>
      </c>
      <c r="G509">
        <v>100</v>
      </c>
      <c r="H509">
        <v>152.99</v>
      </c>
      <c r="I509">
        <v>71.61</v>
      </c>
      <c r="J509">
        <v>57.66</v>
      </c>
      <c r="K509">
        <v>102.46</v>
      </c>
    </row>
    <row r="510" spans="1:11" x14ac:dyDescent="0.2">
      <c r="A510" s="6">
        <v>44035</v>
      </c>
      <c r="B510">
        <v>67.95</v>
      </c>
      <c r="C510">
        <v>87.83</v>
      </c>
      <c r="D510">
        <v>67.06</v>
      </c>
      <c r="E510">
        <v>29.87</v>
      </c>
      <c r="F510">
        <v>83.07</v>
      </c>
      <c r="G510">
        <v>100</v>
      </c>
      <c r="H510">
        <v>155.62</v>
      </c>
      <c r="I510">
        <v>72.819999999999993</v>
      </c>
      <c r="J510">
        <v>57.93</v>
      </c>
      <c r="K510">
        <v>102.47</v>
      </c>
    </row>
    <row r="511" spans="1:11" x14ac:dyDescent="0.2">
      <c r="A511" s="6">
        <v>44036</v>
      </c>
      <c r="B511">
        <v>67.53</v>
      </c>
      <c r="C511">
        <v>86.98</v>
      </c>
      <c r="D511">
        <v>66.760000000000005</v>
      </c>
      <c r="E511">
        <v>29.73</v>
      </c>
      <c r="F511">
        <v>81.38</v>
      </c>
      <c r="G511">
        <v>100</v>
      </c>
      <c r="H511">
        <v>155.62</v>
      </c>
      <c r="I511">
        <v>73.099999999999994</v>
      </c>
      <c r="J511">
        <v>58.19</v>
      </c>
      <c r="K511">
        <v>102.46</v>
      </c>
    </row>
    <row r="512" spans="1:11" x14ac:dyDescent="0.2">
      <c r="A512" s="6">
        <v>44039</v>
      </c>
      <c r="B512">
        <v>68.52</v>
      </c>
      <c r="C512">
        <v>87.86</v>
      </c>
      <c r="D512">
        <v>65.92</v>
      </c>
      <c r="E512">
        <v>29.66</v>
      </c>
      <c r="F512">
        <v>80.849999999999994</v>
      </c>
      <c r="G512">
        <v>100</v>
      </c>
      <c r="H512">
        <v>157.65</v>
      </c>
      <c r="I512">
        <v>71.5</v>
      </c>
      <c r="J512">
        <v>55.83</v>
      </c>
      <c r="K512">
        <v>102.46</v>
      </c>
    </row>
    <row r="513" spans="1:11" x14ac:dyDescent="0.2">
      <c r="A513" s="6">
        <v>44040</v>
      </c>
      <c r="B513">
        <v>67.709999999999994</v>
      </c>
      <c r="C513">
        <v>86</v>
      </c>
      <c r="D513">
        <v>64.569999999999993</v>
      </c>
      <c r="E513">
        <v>29.04</v>
      </c>
      <c r="F513">
        <v>80.61</v>
      </c>
      <c r="G513">
        <v>100</v>
      </c>
      <c r="H513">
        <v>160.47999999999999</v>
      </c>
      <c r="I513">
        <v>72.489999999999995</v>
      </c>
      <c r="J513">
        <v>54.6</v>
      </c>
      <c r="K513">
        <v>102.47</v>
      </c>
    </row>
    <row r="514" spans="1:11" x14ac:dyDescent="0.2">
      <c r="A514" s="6">
        <v>44041</v>
      </c>
      <c r="B514">
        <v>68.459999999999994</v>
      </c>
      <c r="C514">
        <v>86.92</v>
      </c>
      <c r="D514">
        <v>66.2</v>
      </c>
      <c r="E514">
        <v>30.25</v>
      </c>
      <c r="F514">
        <v>81.540000000000006</v>
      </c>
      <c r="G514">
        <v>100</v>
      </c>
      <c r="H514">
        <v>168.39</v>
      </c>
      <c r="I514">
        <v>76.34</v>
      </c>
      <c r="J514">
        <v>58.36</v>
      </c>
      <c r="K514">
        <v>102.47</v>
      </c>
    </row>
    <row r="515" spans="1:11" x14ac:dyDescent="0.2">
      <c r="A515" s="6">
        <v>44042</v>
      </c>
      <c r="B515">
        <v>65.099999999999994</v>
      </c>
      <c r="C515">
        <v>83.26</v>
      </c>
      <c r="D515">
        <v>62.39</v>
      </c>
      <c r="E515">
        <v>28.01</v>
      </c>
      <c r="F515">
        <v>81.680000000000007</v>
      </c>
      <c r="G515">
        <v>100</v>
      </c>
      <c r="H515">
        <v>162.91</v>
      </c>
      <c r="I515">
        <v>73.099999999999994</v>
      </c>
      <c r="J515">
        <v>57.05</v>
      </c>
      <c r="K515">
        <v>102.46</v>
      </c>
    </row>
    <row r="516" spans="1:11" x14ac:dyDescent="0.2">
      <c r="A516" s="6">
        <v>44043</v>
      </c>
      <c r="B516">
        <v>65.430000000000007</v>
      </c>
      <c r="C516">
        <v>81.010000000000005</v>
      </c>
      <c r="D516">
        <v>61.97</v>
      </c>
      <c r="E516">
        <v>27.96</v>
      </c>
      <c r="F516">
        <v>82.19</v>
      </c>
      <c r="G516">
        <v>100</v>
      </c>
      <c r="H516">
        <v>162.1</v>
      </c>
      <c r="I516">
        <v>72.599999999999994</v>
      </c>
      <c r="J516">
        <v>57.31</v>
      </c>
      <c r="K516">
        <v>102.47</v>
      </c>
    </row>
    <row r="517" spans="1:11" x14ac:dyDescent="0.2">
      <c r="A517" s="6">
        <v>44046</v>
      </c>
      <c r="B517">
        <v>65.69</v>
      </c>
      <c r="C517">
        <v>81.849999999999994</v>
      </c>
      <c r="D517">
        <v>60.84</v>
      </c>
      <c r="E517">
        <v>27.09</v>
      </c>
      <c r="F517">
        <v>83.06</v>
      </c>
      <c r="G517">
        <v>100</v>
      </c>
      <c r="H517">
        <v>160.69</v>
      </c>
      <c r="I517">
        <v>70.569999999999993</v>
      </c>
      <c r="J517">
        <v>58.98</v>
      </c>
      <c r="K517">
        <v>102.46</v>
      </c>
    </row>
    <row r="518" spans="1:11" x14ac:dyDescent="0.2">
      <c r="A518" s="6">
        <v>44047</v>
      </c>
      <c r="B518">
        <v>67.59</v>
      </c>
      <c r="C518">
        <v>83.47</v>
      </c>
      <c r="D518">
        <v>62.39</v>
      </c>
      <c r="E518">
        <v>27.96</v>
      </c>
      <c r="F518">
        <v>86.56</v>
      </c>
      <c r="G518">
        <v>100</v>
      </c>
      <c r="H518">
        <v>165.35</v>
      </c>
      <c r="I518">
        <v>71.94</v>
      </c>
      <c r="J518">
        <v>60.46</v>
      </c>
      <c r="K518">
        <v>102.47</v>
      </c>
    </row>
    <row r="519" spans="1:11" x14ac:dyDescent="0.2">
      <c r="A519" s="6">
        <v>44048</v>
      </c>
      <c r="B519">
        <v>68.180000000000007</v>
      </c>
      <c r="C519">
        <v>84.16</v>
      </c>
      <c r="D519">
        <v>63.02</v>
      </c>
      <c r="E519">
        <v>28.31</v>
      </c>
      <c r="F519">
        <v>86.71</v>
      </c>
      <c r="G519">
        <v>100</v>
      </c>
      <c r="H519">
        <v>167.78</v>
      </c>
      <c r="I519">
        <v>73.81</v>
      </c>
      <c r="J519">
        <v>62.56</v>
      </c>
      <c r="K519">
        <v>102.46</v>
      </c>
    </row>
    <row r="520" spans="1:11" x14ac:dyDescent="0.2">
      <c r="A520" s="6">
        <v>44049</v>
      </c>
      <c r="B520">
        <v>67.849999999999994</v>
      </c>
      <c r="C520">
        <v>84.42</v>
      </c>
      <c r="D520">
        <v>63.07</v>
      </c>
      <c r="E520">
        <v>27.44</v>
      </c>
      <c r="F520">
        <v>88.24</v>
      </c>
      <c r="G520">
        <v>100</v>
      </c>
      <c r="H520">
        <v>165.35</v>
      </c>
      <c r="I520">
        <v>71.61</v>
      </c>
      <c r="J520">
        <v>60.6</v>
      </c>
      <c r="K520">
        <v>102.46</v>
      </c>
    </row>
    <row r="521" spans="1:11" x14ac:dyDescent="0.2">
      <c r="A521" s="6">
        <v>44050</v>
      </c>
      <c r="B521">
        <v>67.540000000000006</v>
      </c>
      <c r="C521">
        <v>83.77</v>
      </c>
      <c r="D521">
        <v>63.48</v>
      </c>
      <c r="E521">
        <v>27.44</v>
      </c>
      <c r="F521">
        <v>88.6</v>
      </c>
      <c r="G521">
        <v>100</v>
      </c>
      <c r="H521">
        <v>166.16</v>
      </c>
      <c r="I521">
        <v>69.09</v>
      </c>
      <c r="J521">
        <v>58.77</v>
      </c>
      <c r="K521">
        <v>102.47</v>
      </c>
    </row>
    <row r="522" spans="1:11" x14ac:dyDescent="0.2">
      <c r="A522" s="6">
        <v>44053</v>
      </c>
      <c r="B522">
        <v>69.2</v>
      </c>
      <c r="C522">
        <v>86.6</v>
      </c>
      <c r="D522">
        <v>65.7</v>
      </c>
      <c r="E522">
        <v>29.27</v>
      </c>
      <c r="F522">
        <v>91.01</v>
      </c>
      <c r="G522">
        <v>100</v>
      </c>
      <c r="H522">
        <v>166.16</v>
      </c>
      <c r="I522">
        <v>66.67</v>
      </c>
      <c r="J522">
        <v>59.5</v>
      </c>
      <c r="K522">
        <v>102.47</v>
      </c>
    </row>
    <row r="523" spans="1:11" x14ac:dyDescent="0.2">
      <c r="A523" s="6">
        <v>44054</v>
      </c>
      <c r="B523">
        <v>69.92</v>
      </c>
      <c r="C523">
        <v>86.49</v>
      </c>
      <c r="D523">
        <v>65.819999999999993</v>
      </c>
      <c r="E523">
        <v>26.93</v>
      </c>
      <c r="F523">
        <v>89.07</v>
      </c>
      <c r="G523">
        <v>100</v>
      </c>
      <c r="H523">
        <v>170.61</v>
      </c>
      <c r="I523">
        <v>67</v>
      </c>
      <c r="J523">
        <v>59.68</v>
      </c>
      <c r="K523">
        <v>102.46</v>
      </c>
    </row>
    <row r="524" spans="1:11" x14ac:dyDescent="0.2">
      <c r="A524" s="6">
        <v>44055</v>
      </c>
      <c r="B524">
        <v>69.900000000000006</v>
      </c>
      <c r="C524">
        <v>87.55</v>
      </c>
      <c r="D524">
        <v>69.05</v>
      </c>
      <c r="E524">
        <v>26.5</v>
      </c>
      <c r="F524">
        <v>88.67</v>
      </c>
      <c r="G524">
        <v>100</v>
      </c>
      <c r="H524">
        <v>175.28</v>
      </c>
      <c r="I524">
        <v>69.58</v>
      </c>
      <c r="J524">
        <v>59.87</v>
      </c>
      <c r="K524">
        <v>102.46</v>
      </c>
    </row>
    <row r="525" spans="1:11" x14ac:dyDescent="0.2">
      <c r="A525" s="6">
        <v>44056</v>
      </c>
      <c r="B525">
        <v>68.19</v>
      </c>
      <c r="C525">
        <v>86.68</v>
      </c>
      <c r="D525">
        <v>67.34</v>
      </c>
      <c r="E525">
        <v>25.93</v>
      </c>
      <c r="F525">
        <v>89.05</v>
      </c>
      <c r="G525">
        <v>100</v>
      </c>
      <c r="H525">
        <v>171.43</v>
      </c>
      <c r="I525">
        <v>68.98</v>
      </c>
      <c r="J525">
        <v>59.87</v>
      </c>
      <c r="K525">
        <v>102.47</v>
      </c>
    </row>
    <row r="526" spans="1:11" x14ac:dyDescent="0.2">
      <c r="A526" s="6">
        <v>44057</v>
      </c>
      <c r="B526">
        <v>68.489999999999995</v>
      </c>
      <c r="C526">
        <v>87.2</v>
      </c>
      <c r="D526">
        <v>67.66</v>
      </c>
      <c r="E526">
        <v>26</v>
      </c>
      <c r="F526">
        <v>90.12</v>
      </c>
      <c r="G526">
        <v>100</v>
      </c>
      <c r="H526">
        <v>174.87</v>
      </c>
      <c r="I526">
        <v>73.319999999999993</v>
      </c>
      <c r="J526">
        <v>60.51</v>
      </c>
      <c r="K526">
        <v>102.46</v>
      </c>
    </row>
    <row r="527" spans="1:11" x14ac:dyDescent="0.2">
      <c r="A527" s="6">
        <v>44060</v>
      </c>
      <c r="B527">
        <v>67.61</v>
      </c>
      <c r="C527">
        <v>87.6</v>
      </c>
      <c r="D527">
        <v>67.459999999999994</v>
      </c>
      <c r="E527">
        <v>24.71</v>
      </c>
      <c r="F527">
        <v>89.65</v>
      </c>
      <c r="G527">
        <v>100</v>
      </c>
      <c r="H527">
        <v>175.88</v>
      </c>
      <c r="I527">
        <v>72.599999999999994</v>
      </c>
      <c r="J527">
        <v>60.23</v>
      </c>
      <c r="K527">
        <v>102.46</v>
      </c>
    </row>
    <row r="528" spans="1:11" x14ac:dyDescent="0.2">
      <c r="A528" s="6">
        <v>44061</v>
      </c>
      <c r="B528">
        <v>67.27</v>
      </c>
      <c r="C528">
        <v>85.79</v>
      </c>
      <c r="D528">
        <v>66.84</v>
      </c>
      <c r="E528">
        <v>24.78</v>
      </c>
      <c r="F528">
        <v>87.84</v>
      </c>
      <c r="G528">
        <v>100</v>
      </c>
      <c r="H528">
        <v>173.05</v>
      </c>
      <c r="I528">
        <v>69.64</v>
      </c>
      <c r="J528">
        <v>59.32</v>
      </c>
      <c r="K528">
        <v>102.47</v>
      </c>
    </row>
    <row r="529" spans="1:11" x14ac:dyDescent="0.2">
      <c r="A529" s="6">
        <v>44062</v>
      </c>
      <c r="B529">
        <v>66.53</v>
      </c>
      <c r="C529">
        <v>84.58</v>
      </c>
      <c r="D529">
        <v>65.72</v>
      </c>
      <c r="E529">
        <v>24.55</v>
      </c>
      <c r="F529">
        <v>85.85</v>
      </c>
      <c r="G529">
        <v>100</v>
      </c>
      <c r="H529">
        <v>169.4</v>
      </c>
      <c r="I529">
        <v>67.5</v>
      </c>
      <c r="J529">
        <v>59.59</v>
      </c>
      <c r="K529">
        <v>102.47</v>
      </c>
    </row>
    <row r="530" spans="1:11" x14ac:dyDescent="0.2">
      <c r="A530" s="6">
        <v>44063</v>
      </c>
      <c r="B530">
        <v>65.510000000000005</v>
      </c>
      <c r="C530">
        <v>83.03</v>
      </c>
      <c r="D530">
        <v>64.260000000000005</v>
      </c>
      <c r="E530">
        <v>23.8</v>
      </c>
      <c r="F530">
        <v>84.85</v>
      </c>
      <c r="G530">
        <v>100</v>
      </c>
      <c r="H530">
        <v>169.6</v>
      </c>
      <c r="I530">
        <v>68.760000000000005</v>
      </c>
      <c r="J530">
        <v>60.78</v>
      </c>
      <c r="K530">
        <v>102.47</v>
      </c>
    </row>
    <row r="531" spans="1:11" x14ac:dyDescent="0.2">
      <c r="A531" s="6">
        <v>44064</v>
      </c>
      <c r="B531">
        <v>65.02</v>
      </c>
      <c r="C531">
        <v>83.29</v>
      </c>
      <c r="D531">
        <v>63.25</v>
      </c>
      <c r="E531">
        <v>23.37</v>
      </c>
      <c r="F531">
        <v>85.8</v>
      </c>
      <c r="G531">
        <v>100</v>
      </c>
      <c r="H531">
        <v>169.2</v>
      </c>
      <c r="I531">
        <v>66.67</v>
      </c>
      <c r="J531">
        <v>60.78</v>
      </c>
      <c r="K531">
        <v>102.47</v>
      </c>
    </row>
    <row r="532" spans="1:11" x14ac:dyDescent="0.2">
      <c r="A532" s="6">
        <v>44067</v>
      </c>
      <c r="B532">
        <v>66.94</v>
      </c>
      <c r="C532">
        <v>85.37</v>
      </c>
      <c r="D532">
        <v>64.42</v>
      </c>
      <c r="E532">
        <v>24.19</v>
      </c>
      <c r="F532">
        <v>88.54</v>
      </c>
      <c r="G532">
        <v>100</v>
      </c>
      <c r="H532">
        <v>169.2</v>
      </c>
      <c r="I532">
        <v>67.66</v>
      </c>
      <c r="J532">
        <v>60.42</v>
      </c>
      <c r="K532">
        <v>102.47</v>
      </c>
    </row>
    <row r="533" spans="1:11" x14ac:dyDescent="0.2">
      <c r="A533" s="6">
        <v>44068</v>
      </c>
      <c r="B533">
        <v>64.81</v>
      </c>
      <c r="C533">
        <v>84.32</v>
      </c>
      <c r="D533">
        <v>64.39</v>
      </c>
      <c r="E533">
        <v>24</v>
      </c>
      <c r="F533">
        <v>87.44</v>
      </c>
      <c r="G533">
        <v>100</v>
      </c>
      <c r="H533">
        <v>169.6</v>
      </c>
      <c r="I533">
        <v>68.650000000000006</v>
      </c>
      <c r="J533">
        <v>60.05</v>
      </c>
      <c r="K533">
        <v>102.46</v>
      </c>
    </row>
    <row r="534" spans="1:11" x14ac:dyDescent="0.2">
      <c r="A534" s="6">
        <v>44069</v>
      </c>
      <c r="B534">
        <v>63.44</v>
      </c>
      <c r="C534">
        <v>83</v>
      </c>
      <c r="D534">
        <v>62.25</v>
      </c>
      <c r="E534">
        <v>23.02</v>
      </c>
      <c r="F534">
        <v>84.77</v>
      </c>
      <c r="G534">
        <v>100</v>
      </c>
      <c r="H534">
        <v>167.58</v>
      </c>
      <c r="I534">
        <v>67.06</v>
      </c>
      <c r="J534">
        <v>59.04</v>
      </c>
      <c r="K534">
        <v>102.46</v>
      </c>
    </row>
    <row r="535" spans="1:11" x14ac:dyDescent="0.2">
      <c r="A535" s="6">
        <v>44070</v>
      </c>
      <c r="B535">
        <v>63.01</v>
      </c>
      <c r="C535">
        <v>83.13</v>
      </c>
      <c r="D535">
        <v>63.23</v>
      </c>
      <c r="E535">
        <v>23.16</v>
      </c>
      <c r="F535">
        <v>86.31</v>
      </c>
      <c r="G535">
        <v>100</v>
      </c>
      <c r="H535">
        <v>157.44</v>
      </c>
      <c r="I535">
        <v>62.44</v>
      </c>
      <c r="J535">
        <v>59.68</v>
      </c>
      <c r="K535">
        <v>102.46</v>
      </c>
    </row>
    <row r="536" spans="1:11" x14ac:dyDescent="0.2">
      <c r="A536" s="6">
        <v>44071</v>
      </c>
      <c r="B536">
        <v>64.510000000000005</v>
      </c>
      <c r="C536">
        <v>83.83</v>
      </c>
      <c r="D536">
        <v>63.61</v>
      </c>
      <c r="E536">
        <v>23.32</v>
      </c>
      <c r="F536">
        <v>87.01</v>
      </c>
      <c r="G536">
        <v>100</v>
      </c>
      <c r="H536">
        <v>158.66</v>
      </c>
      <c r="I536">
        <v>64.42</v>
      </c>
      <c r="J536">
        <v>60.32</v>
      </c>
      <c r="K536">
        <v>102.47</v>
      </c>
    </row>
    <row r="537" spans="1:11" x14ac:dyDescent="0.2">
      <c r="A537" s="6">
        <v>44074</v>
      </c>
      <c r="B537">
        <v>63.32</v>
      </c>
      <c r="C537">
        <v>82.17</v>
      </c>
      <c r="D537">
        <v>62.8</v>
      </c>
      <c r="E537">
        <v>22.63</v>
      </c>
      <c r="F537">
        <v>86.46</v>
      </c>
      <c r="G537">
        <v>100</v>
      </c>
      <c r="H537">
        <v>161.29</v>
      </c>
      <c r="I537">
        <v>65.02</v>
      </c>
      <c r="J537">
        <v>58.68</v>
      </c>
      <c r="K537">
        <v>102.47</v>
      </c>
    </row>
    <row r="538" spans="1:11" x14ac:dyDescent="0.2">
      <c r="A538" s="6">
        <v>44075</v>
      </c>
      <c r="B538">
        <v>62.52</v>
      </c>
      <c r="C538">
        <v>81.33</v>
      </c>
      <c r="D538">
        <v>61.59</v>
      </c>
      <c r="E538">
        <v>22.17</v>
      </c>
      <c r="F538">
        <v>89.27</v>
      </c>
      <c r="G538">
        <v>100</v>
      </c>
      <c r="H538">
        <v>157.65</v>
      </c>
      <c r="I538">
        <v>62.39</v>
      </c>
      <c r="J538">
        <v>57.49</v>
      </c>
      <c r="K538">
        <v>102.47</v>
      </c>
    </row>
    <row r="539" spans="1:11" x14ac:dyDescent="0.2">
      <c r="A539" s="6">
        <v>44076</v>
      </c>
      <c r="B539">
        <v>62.14</v>
      </c>
      <c r="C539">
        <v>81.44</v>
      </c>
      <c r="D539">
        <v>60.3</v>
      </c>
      <c r="E539">
        <v>22.02</v>
      </c>
      <c r="F539">
        <v>90.17</v>
      </c>
      <c r="G539">
        <v>100</v>
      </c>
      <c r="H539">
        <v>151.97</v>
      </c>
      <c r="I539">
        <v>61.13</v>
      </c>
      <c r="J539">
        <v>57.58</v>
      </c>
      <c r="K539">
        <v>102.47</v>
      </c>
    </row>
    <row r="540" spans="1:11" x14ac:dyDescent="0.2">
      <c r="A540" s="6">
        <v>44077</v>
      </c>
      <c r="B540">
        <v>62.01</v>
      </c>
      <c r="C540">
        <v>80.55</v>
      </c>
      <c r="D540">
        <v>59.65</v>
      </c>
      <c r="E540">
        <v>22.36</v>
      </c>
      <c r="F540">
        <v>88.06</v>
      </c>
      <c r="G540">
        <v>100</v>
      </c>
      <c r="H540">
        <v>149.34</v>
      </c>
      <c r="I540">
        <v>59.86</v>
      </c>
      <c r="J540">
        <v>56.85</v>
      </c>
      <c r="K540">
        <v>102.46</v>
      </c>
    </row>
    <row r="541" spans="1:11" x14ac:dyDescent="0.2">
      <c r="A541" s="6">
        <v>44078</v>
      </c>
      <c r="B541">
        <v>61.96</v>
      </c>
      <c r="C541">
        <v>80.209999999999994</v>
      </c>
      <c r="D541">
        <v>59.44</v>
      </c>
      <c r="E541">
        <v>21.76</v>
      </c>
      <c r="F541">
        <v>86.46</v>
      </c>
      <c r="G541">
        <v>100</v>
      </c>
      <c r="H541">
        <v>154.4</v>
      </c>
      <c r="I541">
        <v>63.71</v>
      </c>
      <c r="J541">
        <v>57.12</v>
      </c>
      <c r="K541">
        <v>102.47</v>
      </c>
    </row>
    <row r="542" spans="1:11" x14ac:dyDescent="0.2">
      <c r="A542" s="6">
        <v>44082</v>
      </c>
      <c r="B542">
        <v>60.53</v>
      </c>
      <c r="C542">
        <v>77.31</v>
      </c>
      <c r="D542">
        <v>56.45</v>
      </c>
      <c r="E542">
        <v>19.64</v>
      </c>
      <c r="F542">
        <v>82.67</v>
      </c>
      <c r="G542">
        <v>100</v>
      </c>
      <c r="H542">
        <v>156.84</v>
      </c>
      <c r="I542">
        <v>71.349999999999994</v>
      </c>
      <c r="J542">
        <v>55.3</v>
      </c>
      <c r="K542">
        <v>102.47</v>
      </c>
    </row>
    <row r="543" spans="1:11" x14ac:dyDescent="0.2">
      <c r="A543" s="6">
        <v>44083</v>
      </c>
      <c r="B543">
        <v>60.17</v>
      </c>
      <c r="C543">
        <v>78.349999999999994</v>
      </c>
      <c r="D543">
        <v>57.12</v>
      </c>
      <c r="E543">
        <v>19.66</v>
      </c>
      <c r="F543">
        <v>81.94</v>
      </c>
      <c r="G543">
        <v>100</v>
      </c>
      <c r="H543">
        <v>158.86000000000001</v>
      </c>
      <c r="I543">
        <v>70.239999999999995</v>
      </c>
      <c r="J543">
        <v>55.39</v>
      </c>
      <c r="K543">
        <v>102.46</v>
      </c>
    </row>
    <row r="544" spans="1:11" x14ac:dyDescent="0.2">
      <c r="A544" s="6">
        <v>44084</v>
      </c>
      <c r="B544">
        <v>58.66</v>
      </c>
      <c r="C544">
        <v>76.510000000000005</v>
      </c>
      <c r="D544">
        <v>54.56</v>
      </c>
      <c r="E544">
        <v>18.100000000000001</v>
      </c>
      <c r="F544">
        <v>81.459999999999994</v>
      </c>
      <c r="G544">
        <v>100</v>
      </c>
      <c r="H544">
        <v>159.08000000000001</v>
      </c>
      <c r="I544">
        <v>70.959999999999994</v>
      </c>
      <c r="J544">
        <v>54.47</v>
      </c>
      <c r="K544">
        <v>102.46</v>
      </c>
    </row>
    <row r="545" spans="1:11" x14ac:dyDescent="0.2">
      <c r="A545" s="6">
        <v>44085</v>
      </c>
      <c r="B545">
        <v>58.5</v>
      </c>
      <c r="C545">
        <v>76.06</v>
      </c>
      <c r="D545">
        <v>54.88</v>
      </c>
      <c r="E545">
        <v>18.149999999999999</v>
      </c>
      <c r="F545">
        <v>81.45</v>
      </c>
      <c r="G545">
        <v>100</v>
      </c>
      <c r="H545">
        <v>162.11000000000001</v>
      </c>
      <c r="I545">
        <v>73.790000000000006</v>
      </c>
      <c r="J545">
        <v>53.56</v>
      </c>
      <c r="K545">
        <v>102.45</v>
      </c>
    </row>
    <row r="546" spans="1:11" x14ac:dyDescent="0.2">
      <c r="A546" s="6">
        <v>44088</v>
      </c>
      <c r="B546">
        <v>58.12</v>
      </c>
      <c r="C546">
        <v>75.67</v>
      </c>
      <c r="D546">
        <v>55.56</v>
      </c>
      <c r="E546">
        <v>18.079999999999998</v>
      </c>
      <c r="F546">
        <v>82.33</v>
      </c>
      <c r="G546">
        <v>100</v>
      </c>
      <c r="H546">
        <v>168.39</v>
      </c>
      <c r="I546">
        <v>75.95</v>
      </c>
      <c r="J546">
        <v>54.11</v>
      </c>
      <c r="K546">
        <v>102.47</v>
      </c>
    </row>
    <row r="547" spans="1:11" x14ac:dyDescent="0.2">
      <c r="A547" s="6">
        <v>44089</v>
      </c>
      <c r="B547">
        <v>57.51</v>
      </c>
      <c r="C547">
        <v>74.75</v>
      </c>
      <c r="D547">
        <v>56.02</v>
      </c>
      <c r="E547">
        <v>19.04</v>
      </c>
      <c r="F547">
        <v>80.180000000000007</v>
      </c>
      <c r="G547">
        <v>100</v>
      </c>
      <c r="H547">
        <v>160.38</v>
      </c>
      <c r="I547">
        <v>74.45</v>
      </c>
      <c r="J547">
        <v>53.38</v>
      </c>
      <c r="K547">
        <v>102.45</v>
      </c>
    </row>
    <row r="548" spans="1:11" x14ac:dyDescent="0.2">
      <c r="A548" s="6">
        <v>44090</v>
      </c>
      <c r="B548">
        <v>59.95</v>
      </c>
      <c r="C548">
        <v>76.91</v>
      </c>
      <c r="D548">
        <v>58.14</v>
      </c>
      <c r="E548">
        <v>20.69</v>
      </c>
      <c r="F548">
        <v>83.89</v>
      </c>
      <c r="G548">
        <v>100</v>
      </c>
      <c r="H548">
        <v>160.38</v>
      </c>
      <c r="I548">
        <v>73.510000000000005</v>
      </c>
      <c r="J548">
        <v>55.57</v>
      </c>
      <c r="K548">
        <v>102.47</v>
      </c>
    </row>
    <row r="549" spans="1:11" x14ac:dyDescent="0.2">
      <c r="A549" s="6">
        <v>44091</v>
      </c>
      <c r="B549">
        <v>59.93</v>
      </c>
      <c r="C549">
        <v>77.13</v>
      </c>
      <c r="D549">
        <v>59.82</v>
      </c>
      <c r="E549">
        <v>21.09</v>
      </c>
      <c r="F549">
        <v>84.44</v>
      </c>
      <c r="G549">
        <v>100</v>
      </c>
      <c r="H549">
        <v>158.86000000000001</v>
      </c>
      <c r="I549">
        <v>73.349999999999994</v>
      </c>
      <c r="J549">
        <v>55.21</v>
      </c>
      <c r="K549">
        <v>102.47</v>
      </c>
    </row>
    <row r="550" spans="1:11" x14ac:dyDescent="0.2">
      <c r="A550" s="6">
        <v>44092</v>
      </c>
      <c r="B550">
        <v>58.96</v>
      </c>
      <c r="C550">
        <v>76.569999999999993</v>
      </c>
      <c r="D550">
        <v>59.45</v>
      </c>
      <c r="E550">
        <v>20.71</v>
      </c>
      <c r="F550">
        <v>83.92</v>
      </c>
      <c r="G550">
        <v>100</v>
      </c>
      <c r="H550">
        <v>155.4</v>
      </c>
      <c r="I550">
        <v>71.19</v>
      </c>
      <c r="J550">
        <v>54.84</v>
      </c>
      <c r="K550">
        <v>102.45</v>
      </c>
    </row>
    <row r="551" spans="1:11" x14ac:dyDescent="0.2">
      <c r="A551" s="6">
        <v>44095</v>
      </c>
      <c r="B551">
        <v>57.76</v>
      </c>
      <c r="C551">
        <v>74.7</v>
      </c>
      <c r="D551">
        <v>56.95</v>
      </c>
      <c r="E551">
        <v>20.07</v>
      </c>
      <c r="F551">
        <v>82.46</v>
      </c>
      <c r="G551">
        <v>100</v>
      </c>
      <c r="H551">
        <v>143.5</v>
      </c>
      <c r="I551">
        <v>67.64</v>
      </c>
      <c r="J551">
        <v>53.93</v>
      </c>
      <c r="K551">
        <v>102.45</v>
      </c>
    </row>
    <row r="552" spans="1:11" x14ac:dyDescent="0.2">
      <c r="A552" s="6">
        <v>44096</v>
      </c>
      <c r="B552">
        <v>56.33</v>
      </c>
      <c r="C552">
        <v>73.94</v>
      </c>
      <c r="D552">
        <v>56.85</v>
      </c>
      <c r="E552">
        <v>19.7</v>
      </c>
      <c r="F552">
        <v>83.72</v>
      </c>
      <c r="G552">
        <v>100</v>
      </c>
      <c r="H552">
        <v>143.93</v>
      </c>
      <c r="I552">
        <v>63.04</v>
      </c>
      <c r="J552">
        <v>53.19</v>
      </c>
      <c r="K552">
        <v>102.45</v>
      </c>
    </row>
    <row r="553" spans="1:11" x14ac:dyDescent="0.2">
      <c r="A553" s="6">
        <v>44097</v>
      </c>
      <c r="B553">
        <v>54.52</v>
      </c>
      <c r="C553">
        <v>70.44</v>
      </c>
      <c r="D553">
        <v>54.56</v>
      </c>
      <c r="E553">
        <v>18.510000000000002</v>
      </c>
      <c r="F553">
        <v>80.56</v>
      </c>
      <c r="G553">
        <v>100</v>
      </c>
      <c r="H553">
        <v>134.84</v>
      </c>
      <c r="I553">
        <v>59.55</v>
      </c>
      <c r="J553">
        <v>50.82</v>
      </c>
      <c r="K553">
        <v>102.45</v>
      </c>
    </row>
    <row r="554" spans="1:11" x14ac:dyDescent="0.2">
      <c r="A554" s="6">
        <v>44098</v>
      </c>
      <c r="B554">
        <v>54.41</v>
      </c>
      <c r="C554">
        <v>70.290000000000006</v>
      </c>
      <c r="D554">
        <v>55.69</v>
      </c>
      <c r="E554">
        <v>18.920000000000002</v>
      </c>
      <c r="F554">
        <v>81.36</v>
      </c>
      <c r="G554">
        <v>100</v>
      </c>
      <c r="H554">
        <v>137</v>
      </c>
      <c r="I554">
        <v>59.39</v>
      </c>
      <c r="J554">
        <v>50.45</v>
      </c>
      <c r="K554">
        <v>102.46</v>
      </c>
    </row>
    <row r="555" spans="1:11" x14ac:dyDescent="0.2">
      <c r="A555" s="6">
        <v>44099</v>
      </c>
      <c r="B555">
        <v>54.92</v>
      </c>
      <c r="C555">
        <v>70.319999999999993</v>
      </c>
      <c r="D555">
        <v>55.86</v>
      </c>
      <c r="E555">
        <v>18.170000000000002</v>
      </c>
      <c r="F555">
        <v>82.48</v>
      </c>
      <c r="G555">
        <v>100</v>
      </c>
      <c r="H555">
        <v>139.16999999999999</v>
      </c>
      <c r="I555">
        <v>61.6</v>
      </c>
      <c r="J555">
        <v>50.18</v>
      </c>
      <c r="K555">
        <v>102.45</v>
      </c>
    </row>
    <row r="556" spans="1:11" x14ac:dyDescent="0.2">
      <c r="A556" s="6">
        <v>44102</v>
      </c>
      <c r="B556">
        <v>55.98</v>
      </c>
      <c r="C556">
        <v>72.38</v>
      </c>
      <c r="D556">
        <v>55.87</v>
      </c>
      <c r="E556">
        <v>18.38</v>
      </c>
      <c r="F556">
        <v>81.94</v>
      </c>
      <c r="G556">
        <v>100</v>
      </c>
      <c r="H556">
        <v>137.87</v>
      </c>
      <c r="I556">
        <v>61.05</v>
      </c>
      <c r="J556">
        <v>50.73</v>
      </c>
      <c r="K556">
        <v>102.46</v>
      </c>
    </row>
    <row r="557" spans="1:11" x14ac:dyDescent="0.2">
      <c r="A557" s="6">
        <v>44103</v>
      </c>
      <c r="B557">
        <v>54.35</v>
      </c>
      <c r="C557">
        <v>70.39</v>
      </c>
      <c r="D557">
        <v>53.8</v>
      </c>
      <c r="E557">
        <v>17.760000000000002</v>
      </c>
      <c r="F557">
        <v>80.63</v>
      </c>
      <c r="G557">
        <v>100</v>
      </c>
      <c r="H557">
        <v>137.22</v>
      </c>
      <c r="I557">
        <v>60.66</v>
      </c>
      <c r="J557">
        <v>51.18</v>
      </c>
      <c r="K557">
        <v>102.46</v>
      </c>
    </row>
    <row r="558" spans="1:11" x14ac:dyDescent="0.2">
      <c r="A558" s="6">
        <v>44104</v>
      </c>
      <c r="B558">
        <v>54.43</v>
      </c>
      <c r="C558">
        <v>70.489999999999995</v>
      </c>
      <c r="D558">
        <v>54.43</v>
      </c>
      <c r="E558">
        <v>17.8</v>
      </c>
      <c r="F558">
        <v>76.86</v>
      </c>
      <c r="G558">
        <v>100</v>
      </c>
      <c r="H558">
        <v>140.68</v>
      </c>
      <c r="I558">
        <v>61.32</v>
      </c>
      <c r="J558">
        <v>49.54</v>
      </c>
      <c r="K558">
        <v>102.45</v>
      </c>
    </row>
    <row r="559" spans="1:11" x14ac:dyDescent="0.2">
      <c r="A559" s="6">
        <v>44105</v>
      </c>
      <c r="B559">
        <v>52.53</v>
      </c>
      <c r="C559">
        <v>68.94</v>
      </c>
      <c r="D559">
        <v>53.75</v>
      </c>
      <c r="E559">
        <v>17.21</v>
      </c>
      <c r="F559">
        <v>76.98</v>
      </c>
      <c r="G559">
        <v>100</v>
      </c>
      <c r="H559">
        <v>140.9</v>
      </c>
      <c r="I559">
        <v>62.27</v>
      </c>
      <c r="J559">
        <v>49.54</v>
      </c>
      <c r="K559">
        <v>102.45</v>
      </c>
    </row>
    <row r="560" spans="1:11" x14ac:dyDescent="0.2">
      <c r="A560" s="6">
        <v>44106</v>
      </c>
      <c r="B560">
        <v>52.29</v>
      </c>
      <c r="C560">
        <v>69.69</v>
      </c>
      <c r="D560">
        <v>54.81</v>
      </c>
      <c r="E560">
        <v>17.55</v>
      </c>
      <c r="F560">
        <v>78.09</v>
      </c>
      <c r="G560">
        <v>100</v>
      </c>
      <c r="H560">
        <v>141.11000000000001</v>
      </c>
      <c r="I560">
        <v>61.99</v>
      </c>
      <c r="J560">
        <v>49.63</v>
      </c>
      <c r="K560">
        <v>102.45</v>
      </c>
    </row>
    <row r="561" spans="1:11" x14ac:dyDescent="0.2">
      <c r="A561" s="6">
        <v>44109</v>
      </c>
      <c r="B561">
        <v>53.49</v>
      </c>
      <c r="C561">
        <v>71.17</v>
      </c>
      <c r="D561">
        <v>56.82</v>
      </c>
      <c r="E561">
        <v>18.690000000000001</v>
      </c>
      <c r="F561">
        <v>78.95</v>
      </c>
      <c r="G561">
        <v>100</v>
      </c>
      <c r="H561">
        <v>146.74</v>
      </c>
      <c r="I561">
        <v>62.6</v>
      </c>
      <c r="J561">
        <v>50.45</v>
      </c>
      <c r="K561">
        <v>102.45</v>
      </c>
    </row>
    <row r="562" spans="1:11" x14ac:dyDescent="0.2">
      <c r="A562" s="6">
        <v>44110</v>
      </c>
      <c r="B562">
        <v>52.94</v>
      </c>
      <c r="C562">
        <v>70.78</v>
      </c>
      <c r="D562">
        <v>55.19</v>
      </c>
      <c r="E562">
        <v>18.010000000000002</v>
      </c>
      <c r="F562">
        <v>77.41</v>
      </c>
      <c r="G562">
        <v>100</v>
      </c>
      <c r="H562">
        <v>144.58000000000001</v>
      </c>
      <c r="I562">
        <v>61.93</v>
      </c>
      <c r="J562">
        <v>49.26</v>
      </c>
      <c r="K562">
        <v>102.46</v>
      </c>
    </row>
    <row r="563" spans="1:11" x14ac:dyDescent="0.2">
      <c r="A563" s="6">
        <v>44111</v>
      </c>
      <c r="B563">
        <v>53.11</v>
      </c>
      <c r="C563">
        <v>72.23</v>
      </c>
      <c r="D563">
        <v>56.9</v>
      </c>
      <c r="E563">
        <v>18.28</v>
      </c>
      <c r="F563">
        <v>76.959999999999994</v>
      </c>
      <c r="G563">
        <v>100</v>
      </c>
      <c r="H563">
        <v>143.5</v>
      </c>
      <c r="I563">
        <v>60.49</v>
      </c>
      <c r="J563">
        <v>50.18</v>
      </c>
      <c r="K563">
        <v>102.45</v>
      </c>
    </row>
    <row r="564" spans="1:11" x14ac:dyDescent="0.2">
      <c r="A564" s="6">
        <v>44112</v>
      </c>
      <c r="B564">
        <v>55.9</v>
      </c>
      <c r="C564">
        <v>73.64</v>
      </c>
      <c r="D564">
        <v>58.89</v>
      </c>
      <c r="E564">
        <v>19.88</v>
      </c>
      <c r="F564">
        <v>80.3</v>
      </c>
      <c r="G564">
        <v>100</v>
      </c>
      <c r="H564">
        <v>148.47</v>
      </c>
      <c r="I564">
        <v>63.93</v>
      </c>
      <c r="J564">
        <v>54.11</v>
      </c>
      <c r="K564">
        <v>102.45</v>
      </c>
    </row>
    <row r="565" spans="1:11" x14ac:dyDescent="0.2">
      <c r="A565" s="6">
        <v>44113</v>
      </c>
      <c r="B565">
        <v>55.08</v>
      </c>
      <c r="C565">
        <v>72.45</v>
      </c>
      <c r="D565">
        <v>58.23</v>
      </c>
      <c r="E565">
        <v>19.239999999999998</v>
      </c>
      <c r="F565">
        <v>80.22</v>
      </c>
      <c r="G565">
        <v>100</v>
      </c>
      <c r="H565">
        <v>146.31</v>
      </c>
      <c r="I565">
        <v>62.82</v>
      </c>
      <c r="J565">
        <v>53.83</v>
      </c>
      <c r="K565">
        <v>102.45</v>
      </c>
    </row>
    <row r="566" spans="1:11" x14ac:dyDescent="0.2">
      <c r="A566" s="6">
        <v>44116</v>
      </c>
      <c r="B566">
        <v>54.91</v>
      </c>
      <c r="C566">
        <v>72.94</v>
      </c>
      <c r="D566">
        <v>58.99</v>
      </c>
      <c r="E566">
        <v>19.22</v>
      </c>
      <c r="F566">
        <v>81.45</v>
      </c>
      <c r="G566">
        <v>100</v>
      </c>
      <c r="H566">
        <v>146.96</v>
      </c>
      <c r="I566">
        <v>59.94</v>
      </c>
      <c r="J566">
        <v>55.3</v>
      </c>
      <c r="K566">
        <v>102.46</v>
      </c>
    </row>
    <row r="567" spans="1:11" x14ac:dyDescent="0.2">
      <c r="A567" s="6">
        <v>44117</v>
      </c>
      <c r="B567">
        <v>54.26</v>
      </c>
      <c r="C567">
        <v>71.86</v>
      </c>
      <c r="D567">
        <v>57.81</v>
      </c>
      <c r="E567">
        <v>18.7</v>
      </c>
      <c r="F567">
        <v>82.82</v>
      </c>
      <c r="G567">
        <v>100</v>
      </c>
      <c r="H567">
        <v>144.36000000000001</v>
      </c>
      <c r="I567">
        <v>58.94</v>
      </c>
      <c r="J567">
        <v>56.03</v>
      </c>
      <c r="K567">
        <v>102.45</v>
      </c>
    </row>
    <row r="568" spans="1:11" x14ac:dyDescent="0.2">
      <c r="A568" s="6">
        <v>44118</v>
      </c>
      <c r="B568">
        <v>54.14</v>
      </c>
      <c r="C568">
        <v>71.42</v>
      </c>
      <c r="D568">
        <v>57.23</v>
      </c>
      <c r="E568">
        <v>18.579999999999998</v>
      </c>
      <c r="F568">
        <v>82.24</v>
      </c>
      <c r="G568">
        <v>100</v>
      </c>
      <c r="H568">
        <v>146.74</v>
      </c>
      <c r="I568">
        <v>62.71</v>
      </c>
      <c r="J568">
        <v>57.49</v>
      </c>
      <c r="K568">
        <v>102.45</v>
      </c>
    </row>
    <row r="569" spans="1:11" x14ac:dyDescent="0.2">
      <c r="A569" s="6">
        <v>44119</v>
      </c>
      <c r="B569">
        <v>54.62</v>
      </c>
      <c r="C569">
        <v>71.97</v>
      </c>
      <c r="D569">
        <v>58.67</v>
      </c>
      <c r="E569">
        <v>18.86</v>
      </c>
      <c r="F569">
        <v>84.53</v>
      </c>
      <c r="G569">
        <v>100</v>
      </c>
      <c r="H569">
        <v>146.74</v>
      </c>
      <c r="I569">
        <v>63.48</v>
      </c>
      <c r="J569">
        <v>57.49</v>
      </c>
      <c r="K569">
        <v>102.45</v>
      </c>
    </row>
    <row r="570" spans="1:11" x14ac:dyDescent="0.2">
      <c r="A570" s="6">
        <v>44120</v>
      </c>
      <c r="B570">
        <v>54.07</v>
      </c>
      <c r="C570">
        <v>71.36</v>
      </c>
      <c r="D570">
        <v>56.66</v>
      </c>
      <c r="E570">
        <v>17.940000000000001</v>
      </c>
      <c r="F570">
        <v>83.12</v>
      </c>
      <c r="G570">
        <v>100</v>
      </c>
      <c r="H570">
        <v>144.36000000000001</v>
      </c>
      <c r="I570">
        <v>62.04</v>
      </c>
      <c r="J570">
        <v>55.02</v>
      </c>
      <c r="K570">
        <v>102.46</v>
      </c>
    </row>
    <row r="571" spans="1:11" x14ac:dyDescent="0.2">
      <c r="A571" s="6">
        <v>44123</v>
      </c>
      <c r="B571">
        <v>52.99</v>
      </c>
      <c r="C571">
        <v>69.78</v>
      </c>
      <c r="D571">
        <v>54.86</v>
      </c>
      <c r="E571">
        <v>17.46</v>
      </c>
      <c r="F571">
        <v>81.400000000000006</v>
      </c>
      <c r="G571">
        <v>100</v>
      </c>
      <c r="H571">
        <v>142.85</v>
      </c>
      <c r="I571">
        <v>59.77</v>
      </c>
      <c r="J571">
        <v>53.74</v>
      </c>
      <c r="K571">
        <v>102.46</v>
      </c>
    </row>
    <row r="572" spans="1:11" x14ac:dyDescent="0.2">
      <c r="A572" s="6">
        <v>44124</v>
      </c>
      <c r="B572">
        <v>53.43</v>
      </c>
      <c r="C572">
        <v>70.17</v>
      </c>
      <c r="D572">
        <v>54.66</v>
      </c>
      <c r="E572">
        <v>17.899999999999999</v>
      </c>
      <c r="F572">
        <v>82.77</v>
      </c>
      <c r="G572">
        <v>100</v>
      </c>
      <c r="H572">
        <v>141.33000000000001</v>
      </c>
      <c r="I572">
        <v>59.88</v>
      </c>
      <c r="J572">
        <v>54.11</v>
      </c>
      <c r="K572">
        <v>102.45</v>
      </c>
    </row>
    <row r="573" spans="1:11" x14ac:dyDescent="0.2">
      <c r="A573" s="6">
        <v>44125</v>
      </c>
      <c r="B573">
        <v>52.57</v>
      </c>
      <c r="C573">
        <v>69.38</v>
      </c>
      <c r="D573">
        <v>51.41</v>
      </c>
      <c r="E573">
        <v>17.170000000000002</v>
      </c>
      <c r="F573">
        <v>82.33</v>
      </c>
      <c r="G573">
        <v>100</v>
      </c>
      <c r="H573">
        <v>136.57</v>
      </c>
      <c r="I573">
        <v>59.83</v>
      </c>
      <c r="J573">
        <v>53.29</v>
      </c>
      <c r="K573">
        <v>102.45</v>
      </c>
    </row>
    <row r="574" spans="1:11" x14ac:dyDescent="0.2">
      <c r="A574" s="6">
        <v>44126</v>
      </c>
      <c r="B574">
        <v>55.27</v>
      </c>
      <c r="C574">
        <v>71.86</v>
      </c>
      <c r="D574">
        <v>53.54</v>
      </c>
      <c r="E574">
        <v>18.079999999999998</v>
      </c>
      <c r="F574">
        <v>82.86</v>
      </c>
      <c r="G574">
        <v>100</v>
      </c>
      <c r="H574">
        <v>139.6</v>
      </c>
      <c r="I574">
        <v>60.6</v>
      </c>
      <c r="J574">
        <v>57.12</v>
      </c>
      <c r="K574">
        <v>102.46</v>
      </c>
    </row>
    <row r="575" spans="1:11" x14ac:dyDescent="0.2">
      <c r="A575" s="6">
        <v>44127</v>
      </c>
      <c r="B575">
        <v>54.16</v>
      </c>
      <c r="C575">
        <v>71.05</v>
      </c>
      <c r="D575">
        <v>54.6</v>
      </c>
      <c r="E575">
        <v>17.809999999999999</v>
      </c>
      <c r="F575">
        <v>80.900000000000006</v>
      </c>
      <c r="G575">
        <v>100</v>
      </c>
      <c r="H575">
        <v>133.97</v>
      </c>
      <c r="I575">
        <v>59.33</v>
      </c>
      <c r="J575">
        <v>57.58</v>
      </c>
      <c r="K575">
        <v>102.46</v>
      </c>
    </row>
    <row r="576" spans="1:11" x14ac:dyDescent="0.2">
      <c r="A576" s="6">
        <v>44130</v>
      </c>
      <c r="B576">
        <v>52.88</v>
      </c>
      <c r="C576">
        <v>69.45</v>
      </c>
      <c r="D576">
        <v>50.87</v>
      </c>
      <c r="E576">
        <v>16.82</v>
      </c>
      <c r="F576">
        <v>79.12</v>
      </c>
      <c r="G576">
        <v>100</v>
      </c>
      <c r="H576">
        <v>132.02000000000001</v>
      </c>
      <c r="I576">
        <v>56.23</v>
      </c>
      <c r="J576">
        <v>56.49</v>
      </c>
      <c r="K576">
        <v>102.46</v>
      </c>
    </row>
    <row r="577" spans="1:11" x14ac:dyDescent="0.2">
      <c r="A577" s="6">
        <v>44131</v>
      </c>
      <c r="B577">
        <v>52.04</v>
      </c>
      <c r="C577">
        <v>68.05</v>
      </c>
      <c r="D577">
        <v>50.77</v>
      </c>
      <c r="E577">
        <v>16.48</v>
      </c>
      <c r="F577">
        <v>79.55</v>
      </c>
      <c r="G577">
        <v>100</v>
      </c>
      <c r="H577">
        <v>130.72999999999999</v>
      </c>
      <c r="I577">
        <v>54.12</v>
      </c>
      <c r="J577">
        <v>51.64</v>
      </c>
      <c r="K577">
        <v>102.45</v>
      </c>
    </row>
    <row r="578" spans="1:11" x14ac:dyDescent="0.2">
      <c r="A578" s="6">
        <v>44132</v>
      </c>
      <c r="B578">
        <v>50.05</v>
      </c>
      <c r="C578">
        <v>65.48</v>
      </c>
      <c r="D578">
        <v>48.3</v>
      </c>
      <c r="E578">
        <v>15.79</v>
      </c>
      <c r="F578">
        <v>78.790000000000006</v>
      </c>
      <c r="G578">
        <v>100</v>
      </c>
      <c r="H578">
        <v>122.28</v>
      </c>
      <c r="I578">
        <v>49.19</v>
      </c>
      <c r="J578">
        <v>48.17</v>
      </c>
      <c r="K578">
        <v>102.45</v>
      </c>
    </row>
    <row r="579" spans="1:11" x14ac:dyDescent="0.2">
      <c r="A579" s="6">
        <v>44133</v>
      </c>
      <c r="B579">
        <v>52.27</v>
      </c>
      <c r="C579">
        <v>67.349999999999994</v>
      </c>
      <c r="D579">
        <v>48.93</v>
      </c>
      <c r="E579">
        <v>16.23</v>
      </c>
      <c r="F579">
        <v>79.900000000000006</v>
      </c>
      <c r="G579">
        <v>100</v>
      </c>
      <c r="H579">
        <v>124.02</v>
      </c>
      <c r="I579">
        <v>49.47</v>
      </c>
      <c r="J579">
        <v>48.35</v>
      </c>
      <c r="K579">
        <v>102.46</v>
      </c>
    </row>
    <row r="580" spans="1:11" x14ac:dyDescent="0.2">
      <c r="A580" s="6">
        <v>44134</v>
      </c>
      <c r="B580">
        <v>51.72</v>
      </c>
      <c r="C580">
        <v>68.040000000000006</v>
      </c>
      <c r="D580">
        <v>48.02</v>
      </c>
      <c r="E580">
        <v>16.23</v>
      </c>
      <c r="F580">
        <v>79.52</v>
      </c>
      <c r="G580">
        <v>100</v>
      </c>
      <c r="H580">
        <v>117.09</v>
      </c>
      <c r="I580">
        <v>48.86</v>
      </c>
      <c r="J580">
        <v>47.07</v>
      </c>
      <c r="K580">
        <v>102.46</v>
      </c>
    </row>
    <row r="581" spans="1:11" x14ac:dyDescent="0.2">
      <c r="A581" s="6">
        <v>44137</v>
      </c>
      <c r="B581">
        <v>53.89</v>
      </c>
      <c r="C581">
        <v>70.63</v>
      </c>
      <c r="D581">
        <v>50.72</v>
      </c>
      <c r="E581">
        <v>17.16</v>
      </c>
      <c r="F581">
        <v>78.16</v>
      </c>
      <c r="G581">
        <v>100</v>
      </c>
      <c r="H581">
        <v>121.2</v>
      </c>
      <c r="I581">
        <v>49.58</v>
      </c>
      <c r="J581">
        <v>47.25</v>
      </c>
      <c r="K581">
        <v>102.46</v>
      </c>
    </row>
    <row r="582" spans="1:11" x14ac:dyDescent="0.2">
      <c r="A582" s="6">
        <v>44138</v>
      </c>
      <c r="B582">
        <v>52.97</v>
      </c>
      <c r="C582">
        <v>70.23</v>
      </c>
      <c r="D582">
        <v>49.18</v>
      </c>
      <c r="E582">
        <v>17.23</v>
      </c>
      <c r="F582">
        <v>79.77</v>
      </c>
      <c r="G582">
        <v>100</v>
      </c>
      <c r="H582">
        <v>122.07</v>
      </c>
      <c r="I582">
        <v>49.52</v>
      </c>
      <c r="J582">
        <v>50.27</v>
      </c>
      <c r="K582">
        <v>102.46</v>
      </c>
    </row>
    <row r="583" spans="1:11" x14ac:dyDescent="0.2">
      <c r="A583" s="6">
        <v>44139</v>
      </c>
      <c r="B583">
        <v>52.69</v>
      </c>
      <c r="C583">
        <v>70.260000000000005</v>
      </c>
      <c r="D583">
        <v>50.97</v>
      </c>
      <c r="E583">
        <v>17.440000000000001</v>
      </c>
      <c r="F583">
        <v>80.099999999999994</v>
      </c>
      <c r="G583">
        <v>100</v>
      </c>
      <c r="H583">
        <v>120.99</v>
      </c>
      <c r="I583">
        <v>48.8</v>
      </c>
      <c r="J583">
        <v>48.9</v>
      </c>
      <c r="K583">
        <v>102.45</v>
      </c>
    </row>
    <row r="584" spans="1:11" x14ac:dyDescent="0.2">
      <c r="A584" s="6">
        <v>44140</v>
      </c>
      <c r="B584">
        <v>52.59</v>
      </c>
      <c r="C584">
        <v>70.62</v>
      </c>
      <c r="D584">
        <v>50.54</v>
      </c>
      <c r="E584">
        <v>18.61</v>
      </c>
      <c r="F584">
        <v>82.23</v>
      </c>
      <c r="G584">
        <v>100</v>
      </c>
      <c r="H584">
        <v>124.02</v>
      </c>
      <c r="I584">
        <v>54.18</v>
      </c>
      <c r="J584">
        <v>50.43</v>
      </c>
      <c r="K584">
        <v>102.46</v>
      </c>
    </row>
    <row r="585" spans="1:11" x14ac:dyDescent="0.2">
      <c r="A585" s="6">
        <v>44141</v>
      </c>
      <c r="B585">
        <v>51.97</v>
      </c>
      <c r="C585">
        <v>69.66</v>
      </c>
      <c r="D585">
        <v>48.98</v>
      </c>
      <c r="E585">
        <v>17.8</v>
      </c>
      <c r="F585">
        <v>83.02</v>
      </c>
      <c r="G585">
        <v>100</v>
      </c>
      <c r="H585">
        <v>121.85</v>
      </c>
      <c r="I585">
        <v>51.46</v>
      </c>
      <c r="J585">
        <v>48.08</v>
      </c>
      <c r="K585">
        <v>102.45</v>
      </c>
    </row>
    <row r="586" spans="1:11" x14ac:dyDescent="0.2">
      <c r="A586" s="6">
        <v>44144</v>
      </c>
      <c r="B586">
        <v>58.55</v>
      </c>
      <c r="C586">
        <v>77.73</v>
      </c>
      <c r="D586">
        <v>56.01</v>
      </c>
      <c r="E586">
        <v>21.74</v>
      </c>
      <c r="F586">
        <v>86.05</v>
      </c>
      <c r="G586">
        <v>100</v>
      </c>
      <c r="H586">
        <v>134.62</v>
      </c>
      <c r="I586">
        <v>58.89</v>
      </c>
      <c r="J586">
        <v>52.69</v>
      </c>
      <c r="K586">
        <v>102.46</v>
      </c>
    </row>
    <row r="587" spans="1:11" x14ac:dyDescent="0.2">
      <c r="A587" s="6">
        <v>44145</v>
      </c>
      <c r="B587">
        <v>59.85</v>
      </c>
      <c r="C587">
        <v>81.33</v>
      </c>
      <c r="D587">
        <v>59.61</v>
      </c>
      <c r="E587">
        <v>22.01</v>
      </c>
      <c r="F587">
        <v>85.55</v>
      </c>
      <c r="G587">
        <v>100</v>
      </c>
      <c r="H587">
        <v>141.76</v>
      </c>
      <c r="I587">
        <v>61.21</v>
      </c>
      <c r="J587">
        <v>51.19</v>
      </c>
      <c r="K587">
        <v>102.45</v>
      </c>
    </row>
    <row r="588" spans="1:11" x14ac:dyDescent="0.2">
      <c r="A588" s="6">
        <v>44146</v>
      </c>
      <c r="B588">
        <v>59.23</v>
      </c>
      <c r="C588">
        <v>80.73</v>
      </c>
      <c r="D588">
        <v>59.19</v>
      </c>
      <c r="E588">
        <v>21.16</v>
      </c>
      <c r="F588">
        <v>89.55</v>
      </c>
      <c r="G588">
        <v>100</v>
      </c>
      <c r="H588">
        <v>140.9</v>
      </c>
      <c r="I588">
        <v>60.6</v>
      </c>
      <c r="J588">
        <v>50.34</v>
      </c>
      <c r="K588">
        <v>102.45</v>
      </c>
    </row>
    <row r="589" spans="1:11" x14ac:dyDescent="0.2">
      <c r="A589" s="6">
        <v>44147</v>
      </c>
      <c r="B589">
        <v>57.2</v>
      </c>
      <c r="C589">
        <v>78.98</v>
      </c>
      <c r="D589">
        <v>57.06</v>
      </c>
      <c r="E589">
        <v>20.11</v>
      </c>
      <c r="F589">
        <v>85.55</v>
      </c>
      <c r="G589">
        <v>100</v>
      </c>
      <c r="H589">
        <v>133.76</v>
      </c>
      <c r="I589">
        <v>55.95</v>
      </c>
      <c r="J589">
        <v>49.87</v>
      </c>
      <c r="K589">
        <v>102.45</v>
      </c>
    </row>
    <row r="590" spans="1:11" x14ac:dyDescent="0.2">
      <c r="A590" s="6">
        <v>44148</v>
      </c>
      <c r="B590">
        <v>58.58</v>
      </c>
      <c r="C590">
        <v>81.290000000000006</v>
      </c>
      <c r="D590">
        <v>59.33</v>
      </c>
      <c r="E590">
        <v>20.98</v>
      </c>
      <c r="F590">
        <v>86.5</v>
      </c>
      <c r="G590">
        <v>100</v>
      </c>
      <c r="H590">
        <v>136.35</v>
      </c>
      <c r="I590">
        <v>58.44</v>
      </c>
      <c r="J590">
        <v>50.43</v>
      </c>
      <c r="K590">
        <v>102.46</v>
      </c>
    </row>
    <row r="591" spans="1:11" x14ac:dyDescent="0.2">
      <c r="A591" s="6">
        <v>44151</v>
      </c>
      <c r="B591">
        <v>61.96</v>
      </c>
      <c r="C591">
        <v>87.09</v>
      </c>
      <c r="D591">
        <v>63.89</v>
      </c>
      <c r="E591">
        <v>22.58</v>
      </c>
      <c r="F591">
        <v>87.87</v>
      </c>
      <c r="G591">
        <v>100</v>
      </c>
      <c r="H591">
        <v>146.53</v>
      </c>
      <c r="I591">
        <v>61.38</v>
      </c>
      <c r="J591">
        <v>51.19</v>
      </c>
      <c r="K591">
        <v>102.46</v>
      </c>
    </row>
    <row r="592" spans="1:11" x14ac:dyDescent="0.2">
      <c r="A592" s="6">
        <v>44152</v>
      </c>
      <c r="B592">
        <v>62.79</v>
      </c>
      <c r="C592">
        <v>86.47</v>
      </c>
      <c r="D592">
        <v>65.180000000000007</v>
      </c>
      <c r="E592">
        <v>23.09</v>
      </c>
      <c r="F592">
        <v>89.92</v>
      </c>
      <c r="G592">
        <v>100</v>
      </c>
      <c r="H592">
        <v>143.93</v>
      </c>
      <c r="I592">
        <v>62.16</v>
      </c>
      <c r="J592">
        <v>52.97</v>
      </c>
      <c r="K592">
        <v>102.46</v>
      </c>
    </row>
    <row r="593" spans="1:11" x14ac:dyDescent="0.2">
      <c r="A593" s="6">
        <v>44153</v>
      </c>
      <c r="B593">
        <v>60.42</v>
      </c>
      <c r="C593">
        <v>83.72</v>
      </c>
      <c r="D593">
        <v>65.739999999999995</v>
      </c>
      <c r="E593">
        <v>22.88</v>
      </c>
      <c r="F593">
        <v>88.64</v>
      </c>
      <c r="G593">
        <v>100</v>
      </c>
      <c r="H593">
        <v>143.93</v>
      </c>
      <c r="I593">
        <v>60.16</v>
      </c>
      <c r="J593">
        <v>53.16</v>
      </c>
      <c r="K593">
        <v>102.46</v>
      </c>
    </row>
    <row r="594" spans="1:11" x14ac:dyDescent="0.2">
      <c r="A594" s="6">
        <v>44154</v>
      </c>
      <c r="B594">
        <v>60.73</v>
      </c>
      <c r="C594">
        <v>85.16</v>
      </c>
      <c r="D594">
        <v>66.22</v>
      </c>
      <c r="E594">
        <v>23.75</v>
      </c>
      <c r="F594">
        <v>91.81</v>
      </c>
      <c r="G594">
        <v>100</v>
      </c>
      <c r="H594">
        <v>148.47</v>
      </c>
      <c r="I594">
        <v>62.49</v>
      </c>
      <c r="J594">
        <v>57.58</v>
      </c>
      <c r="K594">
        <v>102.46</v>
      </c>
    </row>
    <row r="595" spans="1:11" x14ac:dyDescent="0.2">
      <c r="A595" s="6">
        <v>44155</v>
      </c>
      <c r="B595">
        <v>59.98</v>
      </c>
      <c r="C595">
        <v>85.22</v>
      </c>
      <c r="D595">
        <v>66.53</v>
      </c>
      <c r="E595">
        <v>23.98</v>
      </c>
      <c r="F595">
        <v>90.43</v>
      </c>
      <c r="G595">
        <v>100</v>
      </c>
      <c r="H595">
        <v>150.19999999999999</v>
      </c>
      <c r="I595">
        <v>63.1</v>
      </c>
      <c r="J595">
        <v>57.21</v>
      </c>
      <c r="K595">
        <v>102.46</v>
      </c>
    </row>
    <row r="596" spans="1:11" x14ac:dyDescent="0.2">
      <c r="A596" s="6">
        <v>44158</v>
      </c>
      <c r="B596">
        <v>63.91</v>
      </c>
      <c r="C596">
        <v>90.43</v>
      </c>
      <c r="D596">
        <v>71.66</v>
      </c>
      <c r="E596">
        <v>28.02</v>
      </c>
      <c r="F596">
        <v>93.54</v>
      </c>
      <c r="G596">
        <v>100</v>
      </c>
      <c r="H596">
        <v>156.91</v>
      </c>
      <c r="I596">
        <v>67.180000000000007</v>
      </c>
      <c r="J596">
        <v>60.5</v>
      </c>
      <c r="K596">
        <v>102.46</v>
      </c>
    </row>
    <row r="597" spans="1:11" x14ac:dyDescent="0.2">
      <c r="A597" s="6">
        <v>44159</v>
      </c>
      <c r="B597">
        <v>68.16</v>
      </c>
      <c r="C597">
        <v>94.99</v>
      </c>
      <c r="D597">
        <v>74.510000000000005</v>
      </c>
      <c r="E597">
        <v>29.83</v>
      </c>
      <c r="F597">
        <v>97.96</v>
      </c>
      <c r="G597">
        <v>100</v>
      </c>
      <c r="H597">
        <v>160.16</v>
      </c>
      <c r="I597">
        <v>69.19</v>
      </c>
      <c r="J597">
        <v>63.13</v>
      </c>
      <c r="K597">
        <v>102.46</v>
      </c>
    </row>
    <row r="598" spans="1:11" x14ac:dyDescent="0.2">
      <c r="A598" s="6">
        <v>44160</v>
      </c>
      <c r="B598">
        <v>66.260000000000005</v>
      </c>
      <c r="C598">
        <v>91.53</v>
      </c>
      <c r="D598">
        <v>73.2</v>
      </c>
      <c r="E598">
        <v>29.73</v>
      </c>
      <c r="F598">
        <v>98.85</v>
      </c>
      <c r="G598">
        <v>100</v>
      </c>
      <c r="H598">
        <v>146.31</v>
      </c>
      <c r="I598">
        <v>67.41</v>
      </c>
      <c r="J598">
        <v>61.06</v>
      </c>
      <c r="K598">
        <v>102.45</v>
      </c>
    </row>
    <row r="599" spans="1:11" x14ac:dyDescent="0.2">
      <c r="A599" s="6">
        <v>44162</v>
      </c>
      <c r="B599">
        <v>65.260000000000005</v>
      </c>
      <c r="C599">
        <v>90.71</v>
      </c>
      <c r="D599">
        <v>71.78</v>
      </c>
      <c r="E599">
        <v>29.44</v>
      </c>
      <c r="F599">
        <v>97.64</v>
      </c>
      <c r="G599">
        <v>100</v>
      </c>
      <c r="H599">
        <v>143.06</v>
      </c>
      <c r="I599">
        <v>68.239999999999995</v>
      </c>
      <c r="J599">
        <v>59.84</v>
      </c>
      <c r="K599">
        <v>102.46</v>
      </c>
    </row>
    <row r="600" spans="1:11" x14ac:dyDescent="0.2">
      <c r="A600" s="6">
        <v>44165</v>
      </c>
      <c r="B600">
        <v>61.91</v>
      </c>
      <c r="C600">
        <v>86.6</v>
      </c>
      <c r="D600">
        <v>66.37</v>
      </c>
      <c r="E600">
        <v>28.02</v>
      </c>
      <c r="F600">
        <v>94.17</v>
      </c>
      <c r="G600">
        <v>100</v>
      </c>
      <c r="H600">
        <v>135.27000000000001</v>
      </c>
      <c r="I600">
        <v>64.5</v>
      </c>
      <c r="J600">
        <v>58.15</v>
      </c>
      <c r="K600">
        <v>102.45</v>
      </c>
    </row>
    <row r="601" spans="1:11" x14ac:dyDescent="0.2">
      <c r="A601" s="6">
        <v>44166</v>
      </c>
      <c r="B601">
        <v>62.51</v>
      </c>
      <c r="C601">
        <v>86.87</v>
      </c>
      <c r="D601">
        <v>65.89</v>
      </c>
      <c r="E601">
        <v>26.9</v>
      </c>
      <c r="F601">
        <v>94.25</v>
      </c>
      <c r="G601">
        <v>100</v>
      </c>
      <c r="H601">
        <v>132.88999999999999</v>
      </c>
      <c r="I601">
        <v>61.87</v>
      </c>
      <c r="J601">
        <v>58.05</v>
      </c>
      <c r="K601">
        <v>102.44</v>
      </c>
    </row>
    <row r="602" spans="1:11" x14ac:dyDescent="0.2">
      <c r="A602" s="6">
        <v>44167</v>
      </c>
      <c r="B602">
        <v>64.849999999999994</v>
      </c>
      <c r="C602">
        <v>89.28</v>
      </c>
      <c r="D602">
        <v>67.06</v>
      </c>
      <c r="E602">
        <v>28.25</v>
      </c>
      <c r="F602">
        <v>95.32</v>
      </c>
      <c r="G602">
        <v>100</v>
      </c>
      <c r="H602">
        <v>132.24</v>
      </c>
      <c r="I602">
        <v>65.34</v>
      </c>
      <c r="J602">
        <v>59.56</v>
      </c>
      <c r="K602">
        <v>102.45</v>
      </c>
    </row>
    <row r="603" spans="1:11" x14ac:dyDescent="0.2">
      <c r="A603" s="6">
        <v>44168</v>
      </c>
      <c r="B603">
        <v>65.290000000000006</v>
      </c>
      <c r="C603">
        <v>89.21</v>
      </c>
      <c r="D603">
        <v>69.13</v>
      </c>
      <c r="E603">
        <v>29.14</v>
      </c>
      <c r="F603">
        <v>96.88</v>
      </c>
      <c r="G603">
        <v>100</v>
      </c>
      <c r="H603">
        <v>133.54</v>
      </c>
      <c r="I603">
        <v>63.55</v>
      </c>
      <c r="J603">
        <v>61.63</v>
      </c>
      <c r="K603">
        <v>102.45</v>
      </c>
    </row>
    <row r="604" spans="1:11" x14ac:dyDescent="0.2">
      <c r="A604" s="6">
        <v>44169</v>
      </c>
      <c r="B604">
        <v>67.680000000000007</v>
      </c>
      <c r="C604">
        <v>92.66</v>
      </c>
      <c r="D604">
        <v>74.28</v>
      </c>
      <c r="E604">
        <v>33.049999999999997</v>
      </c>
      <c r="F604">
        <v>99.34</v>
      </c>
      <c r="G604">
        <v>100</v>
      </c>
      <c r="H604">
        <v>143.5</v>
      </c>
      <c r="I604">
        <v>70.14</v>
      </c>
      <c r="J604">
        <v>65.2</v>
      </c>
      <c r="K604">
        <v>102.46</v>
      </c>
    </row>
    <row r="605" spans="1:11" x14ac:dyDescent="0.2">
      <c r="A605" s="6">
        <v>44172</v>
      </c>
      <c r="B605">
        <v>66.41</v>
      </c>
      <c r="C605">
        <v>90.16</v>
      </c>
      <c r="D605">
        <v>71.84</v>
      </c>
      <c r="E605">
        <v>32.340000000000003</v>
      </c>
      <c r="F605">
        <v>99.44</v>
      </c>
      <c r="G605">
        <v>100</v>
      </c>
      <c r="H605">
        <v>143.06</v>
      </c>
      <c r="I605">
        <v>68.86</v>
      </c>
      <c r="J605">
        <v>63.04</v>
      </c>
      <c r="K605">
        <v>102.44</v>
      </c>
    </row>
    <row r="606" spans="1:11" x14ac:dyDescent="0.2">
      <c r="A606" s="6">
        <v>44173</v>
      </c>
      <c r="B606">
        <v>68.59</v>
      </c>
      <c r="C606">
        <v>90.94</v>
      </c>
      <c r="D606">
        <v>71.61</v>
      </c>
      <c r="E606">
        <v>34.01</v>
      </c>
      <c r="F606">
        <v>101.63</v>
      </c>
      <c r="G606">
        <v>100</v>
      </c>
      <c r="H606">
        <v>141.33000000000001</v>
      </c>
      <c r="I606">
        <v>67.63</v>
      </c>
      <c r="J606">
        <v>63.42</v>
      </c>
      <c r="K606">
        <v>102.44</v>
      </c>
    </row>
    <row r="607" spans="1:11" x14ac:dyDescent="0.2">
      <c r="A607" s="6">
        <v>44174</v>
      </c>
      <c r="B607">
        <v>69.5</v>
      </c>
      <c r="C607">
        <v>89.84</v>
      </c>
      <c r="D607">
        <v>71.64</v>
      </c>
      <c r="E607">
        <v>34.49</v>
      </c>
      <c r="F607">
        <v>100.42</v>
      </c>
      <c r="G607">
        <v>100</v>
      </c>
      <c r="H607">
        <v>140.25</v>
      </c>
      <c r="I607">
        <v>66.959999999999994</v>
      </c>
      <c r="J607">
        <v>61.06</v>
      </c>
      <c r="K607">
        <v>102.44</v>
      </c>
    </row>
    <row r="608" spans="1:11" x14ac:dyDescent="0.2">
      <c r="A608" s="6">
        <v>44175</v>
      </c>
      <c r="B608">
        <v>71.459999999999994</v>
      </c>
      <c r="C608">
        <v>92.73</v>
      </c>
      <c r="D608">
        <v>73.819999999999993</v>
      </c>
      <c r="E608">
        <v>37.909999999999997</v>
      </c>
      <c r="F608">
        <v>102.03</v>
      </c>
      <c r="G608">
        <v>100</v>
      </c>
      <c r="H608">
        <v>148.26</v>
      </c>
      <c r="I608">
        <v>71.489999999999995</v>
      </c>
      <c r="J608">
        <v>64.17</v>
      </c>
      <c r="K608">
        <v>102.44</v>
      </c>
    </row>
    <row r="609" spans="1:11" x14ac:dyDescent="0.2">
      <c r="A609" s="6">
        <v>44176</v>
      </c>
      <c r="B609">
        <v>71.12</v>
      </c>
      <c r="C609">
        <v>91.84</v>
      </c>
      <c r="D609">
        <v>72.95</v>
      </c>
      <c r="E609">
        <v>37.159999999999997</v>
      </c>
      <c r="F609">
        <v>100.55</v>
      </c>
      <c r="G609">
        <v>100</v>
      </c>
      <c r="H609">
        <v>145.88</v>
      </c>
      <c r="I609">
        <v>70.540000000000006</v>
      </c>
      <c r="J609">
        <v>65.959999999999994</v>
      </c>
      <c r="K609">
        <v>102.45</v>
      </c>
    </row>
    <row r="610" spans="1:11" x14ac:dyDescent="0.2">
      <c r="A610" s="6">
        <v>44179</v>
      </c>
      <c r="B610">
        <v>68.55</v>
      </c>
      <c r="C610">
        <v>88.85</v>
      </c>
      <c r="D610">
        <v>71.010000000000005</v>
      </c>
      <c r="E610">
        <v>34.1</v>
      </c>
      <c r="F610">
        <v>98.31</v>
      </c>
      <c r="G610">
        <v>100</v>
      </c>
      <c r="H610">
        <v>144.58000000000001</v>
      </c>
      <c r="I610">
        <v>67.91</v>
      </c>
      <c r="J610">
        <v>65.39</v>
      </c>
      <c r="K610">
        <v>102.44</v>
      </c>
    </row>
    <row r="611" spans="1:11" x14ac:dyDescent="0.2">
      <c r="A611" s="6">
        <v>44180</v>
      </c>
      <c r="B611">
        <v>69.89</v>
      </c>
      <c r="C611">
        <v>88.78</v>
      </c>
      <c r="D611">
        <v>71.81</v>
      </c>
      <c r="E611">
        <v>35.29</v>
      </c>
      <c r="F611">
        <v>100.65</v>
      </c>
      <c r="G611">
        <v>100</v>
      </c>
      <c r="H611">
        <v>144.58000000000001</v>
      </c>
      <c r="I611">
        <v>67.97</v>
      </c>
      <c r="J611">
        <v>65.77</v>
      </c>
      <c r="K611">
        <v>102.44</v>
      </c>
    </row>
    <row r="612" spans="1:11" x14ac:dyDescent="0.2">
      <c r="A612" s="6">
        <v>44181</v>
      </c>
      <c r="B612">
        <v>70.959999999999994</v>
      </c>
      <c r="C612">
        <v>88.1</v>
      </c>
      <c r="D612">
        <v>71.010000000000005</v>
      </c>
      <c r="E612">
        <v>34.6</v>
      </c>
      <c r="F612">
        <v>98.09</v>
      </c>
      <c r="G612">
        <v>100</v>
      </c>
      <c r="H612">
        <v>145.44</v>
      </c>
      <c r="I612">
        <v>67.63</v>
      </c>
      <c r="J612">
        <v>64.64</v>
      </c>
      <c r="K612">
        <v>102.45</v>
      </c>
    </row>
    <row r="613" spans="1:11" x14ac:dyDescent="0.2">
      <c r="A613" s="6">
        <v>44182</v>
      </c>
      <c r="B613">
        <v>70.599999999999994</v>
      </c>
      <c r="C613">
        <v>87.83</v>
      </c>
      <c r="D613">
        <v>70.42</v>
      </c>
      <c r="E613">
        <v>34.119999999999997</v>
      </c>
      <c r="F613">
        <v>97.94</v>
      </c>
      <c r="G613">
        <v>100</v>
      </c>
      <c r="H613">
        <v>144.13999999999999</v>
      </c>
      <c r="I613">
        <v>66.290000000000006</v>
      </c>
      <c r="J613">
        <v>64.73</v>
      </c>
      <c r="K613">
        <v>102.45</v>
      </c>
    </row>
    <row r="614" spans="1:11" x14ac:dyDescent="0.2">
      <c r="A614" s="6">
        <v>44183</v>
      </c>
      <c r="B614">
        <v>69.38</v>
      </c>
      <c r="C614">
        <v>86.61</v>
      </c>
      <c r="D614">
        <v>68.760000000000005</v>
      </c>
      <c r="E614">
        <v>32.94</v>
      </c>
      <c r="F614">
        <v>96.59</v>
      </c>
      <c r="G614">
        <v>100</v>
      </c>
      <c r="H614">
        <v>139.82</v>
      </c>
      <c r="I614">
        <v>64.72</v>
      </c>
      <c r="J614">
        <v>63.79</v>
      </c>
      <c r="K614">
        <v>102.45</v>
      </c>
    </row>
    <row r="615" spans="1:11" x14ac:dyDescent="0.2">
      <c r="A615" s="6">
        <v>44186</v>
      </c>
      <c r="B615">
        <v>68.12</v>
      </c>
      <c r="C615">
        <v>85.52</v>
      </c>
      <c r="D615">
        <v>67.52</v>
      </c>
      <c r="E615">
        <v>31.08</v>
      </c>
      <c r="F615">
        <v>95.96</v>
      </c>
      <c r="G615">
        <v>100</v>
      </c>
      <c r="H615">
        <v>136.57</v>
      </c>
      <c r="I615">
        <v>61.37</v>
      </c>
      <c r="J615">
        <v>62.1</v>
      </c>
      <c r="K615">
        <v>102.45</v>
      </c>
    </row>
    <row r="616" spans="1:11" x14ac:dyDescent="0.2">
      <c r="A616" s="6">
        <v>44187</v>
      </c>
      <c r="B616">
        <v>66.959999999999994</v>
      </c>
      <c r="C616">
        <v>83.8</v>
      </c>
      <c r="D616">
        <v>65.489999999999995</v>
      </c>
      <c r="E616">
        <v>30.1</v>
      </c>
      <c r="F616">
        <v>95.65</v>
      </c>
      <c r="G616">
        <v>100</v>
      </c>
      <c r="H616">
        <v>133.32</v>
      </c>
      <c r="I616">
        <v>60.48</v>
      </c>
      <c r="J616">
        <v>60.78</v>
      </c>
      <c r="K616">
        <v>102.45</v>
      </c>
    </row>
    <row r="617" spans="1:11" x14ac:dyDescent="0.2">
      <c r="A617" s="6">
        <v>44188</v>
      </c>
      <c r="B617">
        <v>67.819999999999993</v>
      </c>
      <c r="C617">
        <v>85.12</v>
      </c>
      <c r="D617">
        <v>67.25</v>
      </c>
      <c r="E617">
        <v>31.82</v>
      </c>
      <c r="F617">
        <v>96.69</v>
      </c>
      <c r="G617">
        <v>100</v>
      </c>
      <c r="H617">
        <v>137.65</v>
      </c>
      <c r="I617">
        <v>63.83</v>
      </c>
      <c r="J617">
        <v>61.35</v>
      </c>
      <c r="K617">
        <v>102.44</v>
      </c>
    </row>
    <row r="618" spans="1:11" x14ac:dyDescent="0.2">
      <c r="A618" s="6">
        <v>44189</v>
      </c>
      <c r="B618">
        <v>67.55</v>
      </c>
      <c r="C618">
        <v>84.77</v>
      </c>
      <c r="D618">
        <v>66.260000000000005</v>
      </c>
      <c r="E618">
        <v>31.43</v>
      </c>
      <c r="F618">
        <v>96.18</v>
      </c>
      <c r="G618">
        <v>100</v>
      </c>
      <c r="H618">
        <v>139.16999999999999</v>
      </c>
      <c r="I618">
        <v>64.22</v>
      </c>
      <c r="J618">
        <v>60.59</v>
      </c>
      <c r="K618">
        <v>102.45</v>
      </c>
    </row>
    <row r="619" spans="1:11" x14ac:dyDescent="0.2">
      <c r="A619" s="6">
        <v>44193</v>
      </c>
      <c r="B619">
        <v>67.77</v>
      </c>
      <c r="C619">
        <v>84.34</v>
      </c>
      <c r="D619">
        <v>65.94</v>
      </c>
      <c r="E619">
        <v>30.95</v>
      </c>
      <c r="F619">
        <v>98.02</v>
      </c>
      <c r="G619">
        <v>100</v>
      </c>
      <c r="H619">
        <v>135.69999999999999</v>
      </c>
      <c r="I619">
        <v>63.1</v>
      </c>
      <c r="J619">
        <v>58.62</v>
      </c>
      <c r="K619">
        <v>102.45</v>
      </c>
    </row>
    <row r="620" spans="1:11" x14ac:dyDescent="0.2">
      <c r="A620" s="6">
        <v>44194</v>
      </c>
      <c r="B620">
        <v>67.010000000000005</v>
      </c>
      <c r="C620">
        <v>84.05</v>
      </c>
      <c r="D620">
        <v>65.55</v>
      </c>
      <c r="E620">
        <v>30.67</v>
      </c>
      <c r="F620">
        <v>99.34</v>
      </c>
      <c r="G620">
        <v>100</v>
      </c>
      <c r="H620">
        <v>134.84</v>
      </c>
      <c r="I620">
        <v>64.11</v>
      </c>
      <c r="J620">
        <v>58.34</v>
      </c>
      <c r="K620">
        <v>102.45</v>
      </c>
    </row>
    <row r="621" spans="1:11" x14ac:dyDescent="0.2">
      <c r="A621" s="6">
        <v>44195</v>
      </c>
      <c r="B621">
        <v>67.55</v>
      </c>
      <c r="C621">
        <v>84.77</v>
      </c>
      <c r="D621">
        <v>67.13</v>
      </c>
      <c r="E621">
        <v>31.86</v>
      </c>
      <c r="F621">
        <v>101</v>
      </c>
      <c r="G621">
        <v>100</v>
      </c>
      <c r="H621">
        <v>133.76</v>
      </c>
      <c r="I621">
        <v>63.49</v>
      </c>
      <c r="J621">
        <v>57.96</v>
      </c>
      <c r="K621">
        <v>102.44</v>
      </c>
    </row>
    <row r="622" spans="1:11" x14ac:dyDescent="0.2">
      <c r="A622" s="6">
        <v>44196</v>
      </c>
      <c r="B622">
        <v>66.930000000000007</v>
      </c>
      <c r="C622">
        <v>83.89</v>
      </c>
      <c r="D622">
        <v>67.099999999999994</v>
      </c>
      <c r="E622">
        <v>30.79</v>
      </c>
      <c r="F622">
        <v>99.72</v>
      </c>
      <c r="G622">
        <v>100</v>
      </c>
      <c r="H622">
        <v>134.62</v>
      </c>
      <c r="I622">
        <v>62.54</v>
      </c>
      <c r="J622">
        <v>58.15</v>
      </c>
      <c r="K622">
        <v>102.45</v>
      </c>
    </row>
    <row r="623" spans="1:11" x14ac:dyDescent="0.2">
      <c r="A623" s="6">
        <v>44200</v>
      </c>
      <c r="B623">
        <v>67.39</v>
      </c>
      <c r="C623">
        <v>84.15</v>
      </c>
      <c r="D623">
        <v>66.39</v>
      </c>
      <c r="E623">
        <v>31.04</v>
      </c>
      <c r="F623">
        <v>97.86</v>
      </c>
      <c r="G623">
        <v>100</v>
      </c>
      <c r="H623">
        <v>138.52000000000001</v>
      </c>
      <c r="I623">
        <v>64.28</v>
      </c>
      <c r="J623">
        <v>57.4</v>
      </c>
      <c r="K623">
        <v>102.45</v>
      </c>
    </row>
    <row r="624" spans="1:11" x14ac:dyDescent="0.2">
      <c r="A624" s="6">
        <v>44201</v>
      </c>
      <c r="B624">
        <v>70.63</v>
      </c>
      <c r="C624">
        <v>86.43</v>
      </c>
      <c r="D624">
        <v>70.2</v>
      </c>
      <c r="E624">
        <v>34.17</v>
      </c>
      <c r="F624">
        <v>102.21</v>
      </c>
      <c r="G624">
        <v>100</v>
      </c>
      <c r="H624">
        <v>141.11000000000001</v>
      </c>
      <c r="I624">
        <v>63.05</v>
      </c>
      <c r="J624">
        <v>60.78</v>
      </c>
      <c r="K624">
        <v>102.44</v>
      </c>
    </row>
    <row r="625" spans="1:11" x14ac:dyDescent="0.2">
      <c r="A625" s="6">
        <v>44202</v>
      </c>
      <c r="B625">
        <v>72.430000000000007</v>
      </c>
      <c r="C625">
        <v>89.21</v>
      </c>
      <c r="D625">
        <v>73</v>
      </c>
      <c r="E625">
        <v>35.58</v>
      </c>
      <c r="F625">
        <v>103.95</v>
      </c>
      <c r="G625">
        <v>100</v>
      </c>
      <c r="H625">
        <v>137.22</v>
      </c>
      <c r="I625">
        <v>63.94</v>
      </c>
      <c r="J625">
        <v>62.29</v>
      </c>
      <c r="K625">
        <v>102.45</v>
      </c>
    </row>
    <row r="626" spans="1:11" x14ac:dyDescent="0.2">
      <c r="A626" s="6">
        <v>44203</v>
      </c>
      <c r="B626">
        <v>73</v>
      </c>
      <c r="C626">
        <v>89.62</v>
      </c>
      <c r="D626">
        <v>75</v>
      </c>
      <c r="E626">
        <v>36.590000000000003</v>
      </c>
      <c r="F626">
        <v>107.61</v>
      </c>
      <c r="G626">
        <v>100</v>
      </c>
      <c r="H626">
        <v>138.52000000000001</v>
      </c>
      <c r="I626">
        <v>70.2</v>
      </c>
      <c r="J626">
        <v>62.57</v>
      </c>
      <c r="K626">
        <v>102.45</v>
      </c>
    </row>
    <row r="627" spans="1:11" x14ac:dyDescent="0.2">
      <c r="A627" s="6">
        <v>44204</v>
      </c>
      <c r="B627">
        <v>73.819999999999993</v>
      </c>
      <c r="C627">
        <v>90.48</v>
      </c>
      <c r="D627">
        <v>75</v>
      </c>
      <c r="E627">
        <v>35.72</v>
      </c>
      <c r="F627">
        <v>106.63</v>
      </c>
      <c r="G627">
        <v>100</v>
      </c>
      <c r="H627">
        <v>142.85</v>
      </c>
      <c r="I627">
        <v>76.180000000000007</v>
      </c>
      <c r="J627">
        <v>63.32</v>
      </c>
      <c r="K627">
        <v>102.44</v>
      </c>
    </row>
    <row r="628" spans="1:11" x14ac:dyDescent="0.2">
      <c r="A628" s="6">
        <v>44207</v>
      </c>
      <c r="B628">
        <v>76.06</v>
      </c>
      <c r="C628">
        <v>91</v>
      </c>
      <c r="D628">
        <v>76.11</v>
      </c>
      <c r="E628">
        <v>35.72</v>
      </c>
      <c r="F628">
        <v>111.41</v>
      </c>
      <c r="G628">
        <v>100</v>
      </c>
      <c r="H628">
        <v>137.87</v>
      </c>
      <c r="I628">
        <v>70.7</v>
      </c>
      <c r="J628">
        <v>64.260000000000005</v>
      </c>
      <c r="K628">
        <v>102.45</v>
      </c>
    </row>
    <row r="629" spans="1:11" x14ac:dyDescent="0.2">
      <c r="A629" s="6">
        <v>44208</v>
      </c>
      <c r="B629">
        <v>77.739999999999995</v>
      </c>
      <c r="C629">
        <v>92.72</v>
      </c>
      <c r="D629">
        <v>79.56</v>
      </c>
      <c r="E629">
        <v>40.24</v>
      </c>
      <c r="F629">
        <v>111.3</v>
      </c>
      <c r="G629">
        <v>100</v>
      </c>
      <c r="H629">
        <v>143.06</v>
      </c>
      <c r="I629">
        <v>75.010000000000005</v>
      </c>
      <c r="J629">
        <v>67.180000000000007</v>
      </c>
      <c r="K629">
        <v>102.44</v>
      </c>
    </row>
    <row r="630" spans="1:11" x14ac:dyDescent="0.2">
      <c r="A630" s="6">
        <v>44209</v>
      </c>
      <c r="B630">
        <v>78.62</v>
      </c>
      <c r="C630">
        <v>92.63</v>
      </c>
      <c r="D630">
        <v>78.91</v>
      </c>
      <c r="E630">
        <v>39.72</v>
      </c>
      <c r="F630">
        <v>109.09</v>
      </c>
      <c r="G630">
        <v>100</v>
      </c>
      <c r="H630">
        <v>140.68</v>
      </c>
      <c r="I630">
        <v>73.67</v>
      </c>
      <c r="J630">
        <v>68.12</v>
      </c>
      <c r="K630">
        <v>102.44</v>
      </c>
    </row>
    <row r="631" spans="1:11" x14ac:dyDescent="0.2">
      <c r="A631" s="6">
        <v>44210</v>
      </c>
      <c r="B631">
        <v>81.69</v>
      </c>
      <c r="C631">
        <v>94.86</v>
      </c>
      <c r="D631">
        <v>80.319999999999993</v>
      </c>
      <c r="E631">
        <v>43.12</v>
      </c>
      <c r="F631">
        <v>109.63</v>
      </c>
      <c r="G631">
        <v>100</v>
      </c>
      <c r="H631">
        <v>142.63</v>
      </c>
      <c r="I631">
        <v>82.05</v>
      </c>
      <c r="J631">
        <v>67.09</v>
      </c>
      <c r="K631">
        <v>102.45</v>
      </c>
    </row>
    <row r="632" spans="1:11" x14ac:dyDescent="0.2">
      <c r="A632" s="6">
        <v>44211</v>
      </c>
      <c r="B632">
        <v>77.760000000000005</v>
      </c>
      <c r="C632">
        <v>91.48</v>
      </c>
      <c r="D632">
        <v>75.7</v>
      </c>
      <c r="E632">
        <v>39.83</v>
      </c>
      <c r="F632">
        <v>110.08</v>
      </c>
      <c r="G632">
        <v>100</v>
      </c>
      <c r="H632">
        <v>136.13999999999999</v>
      </c>
      <c r="I632">
        <v>77.02</v>
      </c>
      <c r="J632">
        <v>65.959999999999994</v>
      </c>
      <c r="K632">
        <v>102.45</v>
      </c>
    </row>
    <row r="633" spans="1:11" x14ac:dyDescent="0.2">
      <c r="A633" s="6">
        <v>44215</v>
      </c>
      <c r="B633">
        <v>79.3</v>
      </c>
      <c r="C633">
        <v>93.89</v>
      </c>
      <c r="D633">
        <v>77.180000000000007</v>
      </c>
      <c r="E633">
        <v>41.04</v>
      </c>
      <c r="F633">
        <v>112.34</v>
      </c>
      <c r="G633">
        <v>100</v>
      </c>
      <c r="H633">
        <v>134.19</v>
      </c>
      <c r="I633">
        <v>71.540000000000006</v>
      </c>
      <c r="J633">
        <v>64.45</v>
      </c>
      <c r="K633">
        <v>102.45</v>
      </c>
    </row>
    <row r="634" spans="1:11" x14ac:dyDescent="0.2">
      <c r="A634" s="6">
        <v>44216</v>
      </c>
      <c r="B634">
        <v>80.42</v>
      </c>
      <c r="C634">
        <v>94.75</v>
      </c>
      <c r="D634">
        <v>76.11</v>
      </c>
      <c r="E634">
        <v>40.950000000000003</v>
      </c>
      <c r="F634">
        <v>111.33</v>
      </c>
      <c r="G634">
        <v>100</v>
      </c>
      <c r="H634">
        <v>133.54</v>
      </c>
      <c r="I634">
        <v>72.27</v>
      </c>
      <c r="J634">
        <v>64.260000000000005</v>
      </c>
      <c r="K634">
        <v>102.45</v>
      </c>
    </row>
    <row r="635" spans="1:11" x14ac:dyDescent="0.2">
      <c r="A635" s="6">
        <v>44217</v>
      </c>
      <c r="B635">
        <v>78.12</v>
      </c>
      <c r="C635">
        <v>91.4</v>
      </c>
      <c r="D635">
        <v>72.47</v>
      </c>
      <c r="E635">
        <v>38.31</v>
      </c>
      <c r="F635">
        <v>110.86</v>
      </c>
      <c r="G635">
        <v>100</v>
      </c>
      <c r="H635">
        <v>133.76</v>
      </c>
      <c r="I635">
        <v>69.64</v>
      </c>
      <c r="J635">
        <v>62.29</v>
      </c>
      <c r="K635">
        <v>102.45</v>
      </c>
    </row>
    <row r="636" spans="1:11" x14ac:dyDescent="0.2">
      <c r="A636" s="6">
        <v>44218</v>
      </c>
      <c r="B636">
        <v>77.010000000000005</v>
      </c>
      <c r="C636">
        <v>91.12</v>
      </c>
      <c r="D636">
        <v>71.63</v>
      </c>
      <c r="E636">
        <v>38.229999999999997</v>
      </c>
      <c r="F636">
        <v>109.63</v>
      </c>
      <c r="G636">
        <v>100</v>
      </c>
      <c r="H636">
        <v>133.76</v>
      </c>
      <c r="I636">
        <v>67.52</v>
      </c>
      <c r="J636">
        <v>61.16</v>
      </c>
      <c r="K636">
        <v>102.44</v>
      </c>
    </row>
    <row r="637" spans="1:11" x14ac:dyDescent="0.2">
      <c r="A637" s="6">
        <v>44221</v>
      </c>
      <c r="B637">
        <v>76.150000000000006</v>
      </c>
      <c r="C637">
        <v>90.3</v>
      </c>
      <c r="D637">
        <v>71.44</v>
      </c>
      <c r="E637">
        <v>38.26</v>
      </c>
      <c r="F637">
        <v>107.86</v>
      </c>
      <c r="G637">
        <v>100</v>
      </c>
      <c r="H637">
        <v>131.16</v>
      </c>
      <c r="I637">
        <v>68.13</v>
      </c>
      <c r="J637">
        <v>61.82</v>
      </c>
      <c r="K637">
        <v>102.45</v>
      </c>
    </row>
    <row r="638" spans="1:11" x14ac:dyDescent="0.2">
      <c r="A638" s="6">
        <v>44222</v>
      </c>
      <c r="B638">
        <v>74.48</v>
      </c>
      <c r="C638">
        <v>88.77</v>
      </c>
      <c r="D638">
        <v>69.930000000000007</v>
      </c>
      <c r="E638">
        <v>36.25</v>
      </c>
      <c r="F638">
        <v>100.76</v>
      </c>
      <c r="G638">
        <v>100</v>
      </c>
      <c r="H638">
        <v>130.94</v>
      </c>
      <c r="I638">
        <v>68.36</v>
      </c>
      <c r="J638">
        <v>62.29</v>
      </c>
      <c r="K638">
        <v>102.44</v>
      </c>
    </row>
    <row r="639" spans="1:11" x14ac:dyDescent="0.2">
      <c r="A639" s="6">
        <v>44223</v>
      </c>
      <c r="B639">
        <v>73.64</v>
      </c>
      <c r="C639">
        <v>87.62</v>
      </c>
      <c r="D639">
        <v>68.2</v>
      </c>
      <c r="E639">
        <v>36.61</v>
      </c>
      <c r="F639">
        <v>98.85</v>
      </c>
      <c r="G639">
        <v>100</v>
      </c>
      <c r="H639">
        <v>127.91</v>
      </c>
      <c r="I639">
        <v>68.52</v>
      </c>
      <c r="J639">
        <v>60.88</v>
      </c>
      <c r="K639">
        <v>102.44</v>
      </c>
    </row>
    <row r="640" spans="1:11" x14ac:dyDescent="0.2">
      <c r="A640" s="6">
        <v>44224</v>
      </c>
      <c r="B640">
        <v>74.790000000000006</v>
      </c>
      <c r="C640">
        <v>88.43</v>
      </c>
      <c r="D640">
        <v>68.98</v>
      </c>
      <c r="E640">
        <v>37.270000000000003</v>
      </c>
      <c r="F640">
        <v>104.87</v>
      </c>
      <c r="G640">
        <v>100</v>
      </c>
      <c r="H640">
        <v>125.75</v>
      </c>
      <c r="I640">
        <v>69.14</v>
      </c>
      <c r="J640">
        <v>60.31</v>
      </c>
      <c r="K640">
        <v>102.45</v>
      </c>
    </row>
    <row r="641" spans="1:11" x14ac:dyDescent="0.2">
      <c r="A641" s="6">
        <v>44225</v>
      </c>
      <c r="B641">
        <v>72.81</v>
      </c>
      <c r="C641">
        <v>84.64</v>
      </c>
      <c r="D641">
        <v>67.16</v>
      </c>
      <c r="E641">
        <v>35.68</v>
      </c>
      <c r="F641">
        <v>105.2</v>
      </c>
      <c r="G641">
        <v>100</v>
      </c>
      <c r="H641">
        <v>127.7</v>
      </c>
      <c r="I641">
        <v>69.53</v>
      </c>
      <c r="J641">
        <v>58.99</v>
      </c>
      <c r="K641">
        <v>102.45</v>
      </c>
    </row>
    <row r="642" spans="1:11" x14ac:dyDescent="0.2">
      <c r="A642" s="6">
        <v>44228</v>
      </c>
      <c r="B642">
        <v>72.94</v>
      </c>
      <c r="C642">
        <v>85.84</v>
      </c>
      <c r="D642">
        <v>68.3</v>
      </c>
      <c r="E642">
        <v>36.270000000000003</v>
      </c>
      <c r="F642">
        <v>105.05</v>
      </c>
      <c r="G642">
        <v>100</v>
      </c>
      <c r="H642">
        <v>129.43</v>
      </c>
      <c r="I642">
        <v>70.260000000000005</v>
      </c>
      <c r="J642">
        <v>59.84</v>
      </c>
      <c r="K642">
        <v>102.45</v>
      </c>
    </row>
    <row r="643" spans="1:11" x14ac:dyDescent="0.2">
      <c r="A643" s="6">
        <v>44229</v>
      </c>
      <c r="B643">
        <v>74.09</v>
      </c>
      <c r="C643">
        <v>86.49</v>
      </c>
      <c r="D643">
        <v>68.739999999999995</v>
      </c>
      <c r="E643">
        <v>36.869999999999997</v>
      </c>
      <c r="F643">
        <v>107.11</v>
      </c>
      <c r="G643">
        <v>100</v>
      </c>
      <c r="H643">
        <v>130.94</v>
      </c>
      <c r="I643">
        <v>72.27</v>
      </c>
      <c r="J643">
        <v>61.44</v>
      </c>
      <c r="K643">
        <v>102.44</v>
      </c>
    </row>
    <row r="644" spans="1:11" x14ac:dyDescent="0.2">
      <c r="A644" s="6">
        <v>44230</v>
      </c>
      <c r="B644">
        <v>77</v>
      </c>
      <c r="C644">
        <v>88.37</v>
      </c>
      <c r="D644">
        <v>72.5</v>
      </c>
      <c r="E644">
        <v>39.17</v>
      </c>
      <c r="F644">
        <v>108.72</v>
      </c>
      <c r="G644">
        <v>100</v>
      </c>
      <c r="H644">
        <v>134.62</v>
      </c>
      <c r="I644">
        <v>77.58</v>
      </c>
      <c r="J644">
        <v>62.76</v>
      </c>
      <c r="K644">
        <v>102.44</v>
      </c>
    </row>
    <row r="645" spans="1:11" x14ac:dyDescent="0.2">
      <c r="A645" s="6">
        <v>44231</v>
      </c>
      <c r="B645">
        <v>78.48</v>
      </c>
      <c r="C645">
        <v>88.41</v>
      </c>
      <c r="D645">
        <v>73.84</v>
      </c>
      <c r="E645">
        <v>39.67</v>
      </c>
      <c r="F645">
        <v>107.81</v>
      </c>
      <c r="G645">
        <v>100</v>
      </c>
      <c r="H645">
        <v>134.19</v>
      </c>
      <c r="I645">
        <v>77.239999999999995</v>
      </c>
      <c r="J645">
        <v>63.51</v>
      </c>
      <c r="K645">
        <v>102.45</v>
      </c>
    </row>
    <row r="646" spans="1:11" x14ac:dyDescent="0.2">
      <c r="A646" s="6">
        <v>44232</v>
      </c>
      <c r="B646">
        <v>81.11</v>
      </c>
      <c r="C646">
        <v>88.67</v>
      </c>
      <c r="D646">
        <v>74.53</v>
      </c>
      <c r="E646">
        <v>40.130000000000003</v>
      </c>
      <c r="F646">
        <v>110.28</v>
      </c>
      <c r="G646">
        <v>100</v>
      </c>
      <c r="H646">
        <v>140.47</v>
      </c>
      <c r="I646">
        <v>81.599999999999994</v>
      </c>
      <c r="J646">
        <v>64.7</v>
      </c>
      <c r="K646">
        <v>102.45</v>
      </c>
    </row>
    <row r="647" spans="1:11" x14ac:dyDescent="0.2">
      <c r="A647" s="6">
        <v>44235</v>
      </c>
      <c r="B647">
        <v>84.6</v>
      </c>
      <c r="C647">
        <v>90.88</v>
      </c>
      <c r="D647">
        <v>78.489999999999995</v>
      </c>
      <c r="E647">
        <v>45.27</v>
      </c>
      <c r="F647">
        <v>111.51</v>
      </c>
      <c r="G647">
        <v>100</v>
      </c>
      <c r="H647">
        <v>144.36000000000001</v>
      </c>
      <c r="I647">
        <v>83.39</v>
      </c>
      <c r="J647">
        <v>67.97</v>
      </c>
      <c r="K647">
        <v>102.45</v>
      </c>
    </row>
    <row r="648" spans="1:11" x14ac:dyDescent="0.2">
      <c r="A648" s="6">
        <v>44236</v>
      </c>
      <c r="B648">
        <v>83.61</v>
      </c>
      <c r="C648">
        <v>90.36</v>
      </c>
      <c r="D648">
        <v>78.66</v>
      </c>
      <c r="E648">
        <v>43.85</v>
      </c>
      <c r="F648">
        <v>110.95</v>
      </c>
      <c r="G648">
        <v>100</v>
      </c>
      <c r="H648">
        <v>143.71</v>
      </c>
      <c r="I648">
        <v>80.930000000000007</v>
      </c>
      <c r="J648">
        <v>65.27</v>
      </c>
      <c r="K648">
        <v>102.45</v>
      </c>
    </row>
    <row r="649" spans="1:11" x14ac:dyDescent="0.2">
      <c r="A649" s="6">
        <v>44237</v>
      </c>
      <c r="B649">
        <v>84.42</v>
      </c>
      <c r="C649">
        <v>91.91</v>
      </c>
      <c r="D649">
        <v>79.28</v>
      </c>
      <c r="E649">
        <v>45.54</v>
      </c>
      <c r="F649">
        <v>112.19</v>
      </c>
      <c r="G649">
        <v>100</v>
      </c>
      <c r="H649">
        <v>148.91</v>
      </c>
      <c r="I649">
        <v>86.52</v>
      </c>
      <c r="J649">
        <v>65.75</v>
      </c>
      <c r="K649">
        <v>102.44</v>
      </c>
    </row>
    <row r="650" spans="1:11" x14ac:dyDescent="0.2">
      <c r="A650" s="6">
        <v>44238</v>
      </c>
      <c r="B650">
        <v>82.3</v>
      </c>
      <c r="C650">
        <v>91.41</v>
      </c>
      <c r="D650">
        <v>78.63</v>
      </c>
      <c r="E650">
        <v>44.43</v>
      </c>
      <c r="F650">
        <v>113.16</v>
      </c>
      <c r="G650">
        <v>100</v>
      </c>
      <c r="H650">
        <v>146.31</v>
      </c>
      <c r="I650">
        <v>88.98</v>
      </c>
      <c r="J650">
        <v>65.27</v>
      </c>
      <c r="K650">
        <v>102.45</v>
      </c>
    </row>
    <row r="651" spans="1:11" x14ac:dyDescent="0.2">
      <c r="A651" s="6">
        <v>44239</v>
      </c>
      <c r="B651">
        <v>83.42</v>
      </c>
      <c r="C651">
        <v>91.94</v>
      </c>
      <c r="D651">
        <v>79.849999999999994</v>
      </c>
      <c r="E651">
        <v>45.16</v>
      </c>
      <c r="F651">
        <v>112.33</v>
      </c>
      <c r="G651">
        <v>100</v>
      </c>
      <c r="H651">
        <v>154.32</v>
      </c>
      <c r="I651">
        <v>92.05</v>
      </c>
      <c r="J651">
        <v>65.66</v>
      </c>
      <c r="K651">
        <v>102.44</v>
      </c>
    </row>
    <row r="652" spans="1:11" x14ac:dyDescent="0.2">
      <c r="A652" s="6">
        <v>44243</v>
      </c>
      <c r="B652">
        <v>85.93</v>
      </c>
      <c r="C652">
        <v>93.82</v>
      </c>
      <c r="D652">
        <v>82.71</v>
      </c>
      <c r="E652">
        <v>47.07</v>
      </c>
      <c r="F652">
        <v>113.95</v>
      </c>
      <c r="G652">
        <v>100</v>
      </c>
      <c r="H652">
        <v>164.71</v>
      </c>
      <c r="I652">
        <v>92.33</v>
      </c>
      <c r="J652">
        <v>67.010000000000005</v>
      </c>
      <c r="K652">
        <v>102.45</v>
      </c>
    </row>
    <row r="653" spans="1:11" x14ac:dyDescent="0.2">
      <c r="A653" s="6">
        <v>44244</v>
      </c>
      <c r="B653">
        <v>87.27</v>
      </c>
      <c r="C653">
        <v>96.63</v>
      </c>
      <c r="D653">
        <v>83.58</v>
      </c>
      <c r="E653">
        <v>47.55</v>
      </c>
      <c r="F653">
        <v>115.1</v>
      </c>
      <c r="G653">
        <v>100</v>
      </c>
      <c r="H653">
        <v>163.19</v>
      </c>
      <c r="I653">
        <v>88.65</v>
      </c>
      <c r="J653">
        <v>66.33</v>
      </c>
      <c r="K653">
        <v>102.45</v>
      </c>
    </row>
    <row r="654" spans="1:11" x14ac:dyDescent="0.2">
      <c r="A654" s="6">
        <v>44245</v>
      </c>
      <c r="B654">
        <v>85.9</v>
      </c>
      <c r="C654">
        <v>95.71</v>
      </c>
      <c r="D654">
        <v>80.75</v>
      </c>
      <c r="E654">
        <v>44.97</v>
      </c>
      <c r="F654">
        <v>111.81</v>
      </c>
      <c r="G654">
        <v>100</v>
      </c>
      <c r="H654">
        <v>156.05000000000001</v>
      </c>
      <c r="I654">
        <v>88.48</v>
      </c>
      <c r="J654">
        <v>65.27</v>
      </c>
      <c r="K654">
        <v>102.44</v>
      </c>
    </row>
    <row r="655" spans="1:11" x14ac:dyDescent="0.2">
      <c r="A655" s="6">
        <v>44246</v>
      </c>
      <c r="B655">
        <v>86.48</v>
      </c>
      <c r="C655">
        <v>96.51</v>
      </c>
      <c r="D655">
        <v>81.99</v>
      </c>
      <c r="E655">
        <v>45.22</v>
      </c>
      <c r="F655">
        <v>114.78</v>
      </c>
      <c r="G655">
        <v>100</v>
      </c>
      <c r="H655">
        <v>159.72999999999999</v>
      </c>
      <c r="I655">
        <v>94.57</v>
      </c>
      <c r="J655">
        <v>67.39</v>
      </c>
      <c r="K655">
        <v>102.45</v>
      </c>
    </row>
    <row r="656" spans="1:11" x14ac:dyDescent="0.2">
      <c r="A656" s="6">
        <v>44249</v>
      </c>
      <c r="B656">
        <v>89.67</v>
      </c>
      <c r="C656">
        <v>99.12</v>
      </c>
      <c r="D656">
        <v>86.15</v>
      </c>
      <c r="E656">
        <v>47.08</v>
      </c>
      <c r="F656">
        <v>114.19</v>
      </c>
      <c r="G656">
        <v>100</v>
      </c>
      <c r="H656">
        <v>154.53</v>
      </c>
      <c r="I656">
        <v>89.65</v>
      </c>
      <c r="J656">
        <v>71.92</v>
      </c>
      <c r="K656">
        <v>102.44</v>
      </c>
    </row>
    <row r="657" spans="1:11" x14ac:dyDescent="0.2">
      <c r="A657" s="6">
        <v>44250</v>
      </c>
      <c r="B657">
        <v>90.9</v>
      </c>
      <c r="C657">
        <v>100.37</v>
      </c>
      <c r="D657">
        <v>88.22</v>
      </c>
      <c r="E657">
        <v>46.35</v>
      </c>
      <c r="F657">
        <v>115.43</v>
      </c>
      <c r="G657">
        <v>100</v>
      </c>
      <c r="H657">
        <v>150.41999999999999</v>
      </c>
      <c r="I657">
        <v>87.64</v>
      </c>
      <c r="J657">
        <v>74.319999999999993</v>
      </c>
      <c r="K657">
        <v>102.44</v>
      </c>
    </row>
    <row r="658" spans="1:11" x14ac:dyDescent="0.2">
      <c r="A658" s="6">
        <v>44251</v>
      </c>
      <c r="B658">
        <v>93.63</v>
      </c>
      <c r="C658">
        <v>104.08</v>
      </c>
      <c r="D658">
        <v>92.57</v>
      </c>
      <c r="E658">
        <v>50.09</v>
      </c>
      <c r="F658">
        <v>116.36</v>
      </c>
      <c r="G658">
        <v>100</v>
      </c>
      <c r="H658">
        <v>151.07</v>
      </c>
      <c r="I658">
        <v>89.32</v>
      </c>
      <c r="J658">
        <v>78.17</v>
      </c>
      <c r="K658">
        <v>102.43</v>
      </c>
    </row>
    <row r="659" spans="1:11" x14ac:dyDescent="0.2">
      <c r="A659" s="6">
        <v>44252</v>
      </c>
      <c r="B659">
        <v>92.08</v>
      </c>
      <c r="C659">
        <v>103.11</v>
      </c>
      <c r="D659">
        <v>89.79</v>
      </c>
      <c r="E659">
        <v>47.58</v>
      </c>
      <c r="F659">
        <v>113.44</v>
      </c>
      <c r="G659">
        <v>100</v>
      </c>
      <c r="H659">
        <v>153.44999999999999</v>
      </c>
      <c r="I659">
        <v>88.14</v>
      </c>
      <c r="J659">
        <v>77.599999999999994</v>
      </c>
      <c r="K659">
        <v>102.44</v>
      </c>
    </row>
    <row r="660" spans="1:11" x14ac:dyDescent="0.2">
      <c r="A660" s="6">
        <v>44253</v>
      </c>
      <c r="B660">
        <v>89.78</v>
      </c>
      <c r="C660">
        <v>100.74</v>
      </c>
      <c r="D660">
        <v>88.07</v>
      </c>
      <c r="E660">
        <v>47.33</v>
      </c>
      <c r="F660">
        <v>111.94</v>
      </c>
      <c r="G660">
        <v>100</v>
      </c>
      <c r="H660">
        <v>146.53</v>
      </c>
      <c r="I660">
        <v>82.5</v>
      </c>
      <c r="J660">
        <v>73.55</v>
      </c>
      <c r="K660">
        <v>102.44</v>
      </c>
    </row>
    <row r="661" spans="1:11" x14ac:dyDescent="0.2">
      <c r="A661" s="6">
        <v>44256</v>
      </c>
      <c r="B661">
        <v>93.13</v>
      </c>
      <c r="C661">
        <v>102.81</v>
      </c>
      <c r="D661">
        <v>89.08</v>
      </c>
      <c r="E661">
        <v>49.17</v>
      </c>
      <c r="F661">
        <v>113.41</v>
      </c>
      <c r="G661">
        <v>100</v>
      </c>
      <c r="H661">
        <v>150.85</v>
      </c>
      <c r="I661">
        <v>87.22</v>
      </c>
      <c r="J661">
        <v>78.17</v>
      </c>
      <c r="K661">
        <v>102.43</v>
      </c>
    </row>
    <row r="662" spans="1:11" x14ac:dyDescent="0.2">
      <c r="A662" s="6">
        <v>44257</v>
      </c>
      <c r="B662">
        <v>92.59</v>
      </c>
      <c r="C662">
        <v>103.2</v>
      </c>
      <c r="D662">
        <v>88.52</v>
      </c>
      <c r="E662">
        <v>49.49</v>
      </c>
      <c r="F662">
        <v>114.97</v>
      </c>
      <c r="G662">
        <v>100</v>
      </c>
      <c r="H662">
        <v>154.32</v>
      </c>
      <c r="I662">
        <v>89.76</v>
      </c>
      <c r="J662">
        <v>76.83</v>
      </c>
      <c r="K662">
        <v>102.43</v>
      </c>
    </row>
    <row r="663" spans="1:11" x14ac:dyDescent="0.2">
      <c r="A663" s="6">
        <v>44258</v>
      </c>
      <c r="B663">
        <v>93.33</v>
      </c>
      <c r="C663">
        <v>104.36</v>
      </c>
      <c r="D663">
        <v>90.86</v>
      </c>
      <c r="E663">
        <v>50.98</v>
      </c>
      <c r="F663">
        <v>114.75</v>
      </c>
      <c r="G663">
        <v>100</v>
      </c>
      <c r="H663">
        <v>159.29</v>
      </c>
      <c r="I663">
        <v>96.62</v>
      </c>
      <c r="J663">
        <v>75.77</v>
      </c>
      <c r="K663">
        <v>102.44</v>
      </c>
    </row>
    <row r="664" spans="1:11" x14ac:dyDescent="0.2">
      <c r="A664" s="6">
        <v>44259</v>
      </c>
      <c r="B664">
        <v>96.95</v>
      </c>
      <c r="C664">
        <v>105.28</v>
      </c>
      <c r="D664">
        <v>94.18</v>
      </c>
      <c r="E664">
        <v>53.19</v>
      </c>
      <c r="F664">
        <v>121.71</v>
      </c>
      <c r="G664">
        <v>100</v>
      </c>
      <c r="H664">
        <v>153.66999999999999</v>
      </c>
      <c r="I664">
        <v>89.53</v>
      </c>
      <c r="J664">
        <v>77.400000000000006</v>
      </c>
      <c r="K664">
        <v>102.44</v>
      </c>
    </row>
    <row r="665" spans="1:11" x14ac:dyDescent="0.2">
      <c r="A665" s="6">
        <v>44260</v>
      </c>
      <c r="B665">
        <v>100.61</v>
      </c>
      <c r="C665">
        <v>109.81</v>
      </c>
      <c r="D665">
        <v>98.78</v>
      </c>
      <c r="E665">
        <v>55.55</v>
      </c>
      <c r="F665">
        <v>120.68</v>
      </c>
      <c r="G665">
        <v>100</v>
      </c>
      <c r="H665">
        <v>153.22999999999999</v>
      </c>
      <c r="I665">
        <v>88.97</v>
      </c>
      <c r="J665">
        <v>78.459999999999994</v>
      </c>
      <c r="K665">
        <v>102.44</v>
      </c>
    </row>
    <row r="666" spans="1:11" x14ac:dyDescent="0.2">
      <c r="A666" s="6">
        <v>44263</v>
      </c>
      <c r="B666">
        <v>100.52</v>
      </c>
      <c r="C666">
        <v>110.57</v>
      </c>
      <c r="D666">
        <v>99.53</v>
      </c>
      <c r="E666">
        <v>52.95</v>
      </c>
      <c r="F666">
        <v>121.59</v>
      </c>
      <c r="G666">
        <v>100</v>
      </c>
      <c r="H666">
        <v>153.22999999999999</v>
      </c>
      <c r="I666">
        <v>88.91</v>
      </c>
      <c r="J666">
        <v>77.98</v>
      </c>
      <c r="K666">
        <v>102.43</v>
      </c>
    </row>
    <row r="667" spans="1:11" x14ac:dyDescent="0.2">
      <c r="A667" s="6">
        <v>44264</v>
      </c>
      <c r="B667">
        <v>98.96</v>
      </c>
      <c r="C667">
        <v>110.31</v>
      </c>
      <c r="D667">
        <v>98.04</v>
      </c>
      <c r="E667">
        <v>50.98</v>
      </c>
      <c r="F667">
        <v>118.52</v>
      </c>
      <c r="G667">
        <v>100</v>
      </c>
      <c r="H667">
        <v>152.37</v>
      </c>
      <c r="I667">
        <v>93.08</v>
      </c>
      <c r="J667">
        <v>77.5</v>
      </c>
      <c r="K667">
        <v>102.43</v>
      </c>
    </row>
    <row r="668" spans="1:11" x14ac:dyDescent="0.2">
      <c r="A668" s="6">
        <v>44265</v>
      </c>
      <c r="B668">
        <v>102</v>
      </c>
      <c r="C668">
        <v>112.2</v>
      </c>
      <c r="D668">
        <v>100.61</v>
      </c>
      <c r="E668">
        <v>52.24</v>
      </c>
      <c r="F668">
        <v>122.92</v>
      </c>
      <c r="G668">
        <v>100</v>
      </c>
      <c r="H668">
        <v>160.59</v>
      </c>
      <c r="I668">
        <v>104.67</v>
      </c>
      <c r="J668">
        <v>82.6</v>
      </c>
      <c r="K668">
        <v>102.43</v>
      </c>
    </row>
    <row r="669" spans="1:11" x14ac:dyDescent="0.2">
      <c r="A669" s="6">
        <v>44266</v>
      </c>
      <c r="B669">
        <v>101.24</v>
      </c>
      <c r="C669">
        <v>112.02</v>
      </c>
      <c r="D669">
        <v>101.31</v>
      </c>
      <c r="E669">
        <v>55.12</v>
      </c>
      <c r="F669">
        <v>123.04</v>
      </c>
      <c r="G669">
        <v>100</v>
      </c>
      <c r="H669">
        <v>167.74</v>
      </c>
      <c r="I669">
        <v>103.43</v>
      </c>
      <c r="J669">
        <v>80.48</v>
      </c>
      <c r="K669">
        <v>102.44</v>
      </c>
    </row>
    <row r="670" spans="1:11" x14ac:dyDescent="0.2">
      <c r="A670" s="6">
        <v>44267</v>
      </c>
      <c r="B670">
        <v>102.33</v>
      </c>
      <c r="C670">
        <v>112.39</v>
      </c>
      <c r="D670">
        <v>100.22</v>
      </c>
      <c r="E670">
        <v>54.5</v>
      </c>
      <c r="F670">
        <v>124.82</v>
      </c>
      <c r="G670">
        <v>100</v>
      </c>
      <c r="H670">
        <v>166.44</v>
      </c>
      <c r="I670">
        <v>106.53</v>
      </c>
      <c r="J670">
        <v>81.64</v>
      </c>
      <c r="K670">
        <v>102.43</v>
      </c>
    </row>
    <row r="671" spans="1:11" x14ac:dyDescent="0.2">
      <c r="A671" s="6">
        <v>44270</v>
      </c>
      <c r="B671">
        <v>99.72</v>
      </c>
      <c r="C671">
        <v>111.07</v>
      </c>
      <c r="D671">
        <v>98.48</v>
      </c>
      <c r="E671">
        <v>52.14</v>
      </c>
      <c r="F671">
        <v>126.46</v>
      </c>
      <c r="G671">
        <v>100</v>
      </c>
      <c r="H671">
        <v>174.01</v>
      </c>
      <c r="I671">
        <v>109.56</v>
      </c>
      <c r="J671">
        <v>80</v>
      </c>
      <c r="K671">
        <v>102.43</v>
      </c>
    </row>
    <row r="672" spans="1:11" x14ac:dyDescent="0.2">
      <c r="A672" s="6">
        <v>44271</v>
      </c>
      <c r="B672">
        <v>97.61</v>
      </c>
      <c r="C672">
        <v>108.44</v>
      </c>
      <c r="D672">
        <v>95.8</v>
      </c>
      <c r="E672">
        <v>50.12</v>
      </c>
      <c r="F672">
        <v>124.5</v>
      </c>
      <c r="G672">
        <v>100</v>
      </c>
      <c r="H672">
        <v>167.74</v>
      </c>
      <c r="I672">
        <v>104.33</v>
      </c>
      <c r="J672">
        <v>77.88</v>
      </c>
      <c r="K672">
        <v>102.43</v>
      </c>
    </row>
    <row r="673" spans="1:11" x14ac:dyDescent="0.2">
      <c r="A673" s="6">
        <v>44272</v>
      </c>
      <c r="B673">
        <v>98.04</v>
      </c>
      <c r="C673">
        <v>108.83</v>
      </c>
      <c r="D673">
        <v>96.23</v>
      </c>
      <c r="E673">
        <v>51.67</v>
      </c>
      <c r="F673">
        <v>123.12</v>
      </c>
      <c r="G673">
        <v>100</v>
      </c>
      <c r="H673">
        <v>168.6</v>
      </c>
      <c r="I673">
        <v>107.54</v>
      </c>
      <c r="J673">
        <v>78.37</v>
      </c>
      <c r="K673">
        <v>102.44</v>
      </c>
    </row>
    <row r="674" spans="1:11" x14ac:dyDescent="0.2">
      <c r="A674" s="6">
        <v>44273</v>
      </c>
      <c r="B674">
        <v>93.81</v>
      </c>
      <c r="C674">
        <v>104.89</v>
      </c>
      <c r="D674">
        <v>90.38</v>
      </c>
      <c r="E674">
        <v>47.37</v>
      </c>
      <c r="F674">
        <v>118.74</v>
      </c>
      <c r="G674">
        <v>100</v>
      </c>
      <c r="H674">
        <v>168.82</v>
      </c>
      <c r="I674">
        <v>105.79</v>
      </c>
      <c r="J674">
        <v>74.8</v>
      </c>
      <c r="K674">
        <v>102.43</v>
      </c>
    </row>
    <row r="675" spans="1:11" x14ac:dyDescent="0.2">
      <c r="A675" s="6">
        <v>44274</v>
      </c>
      <c r="B675">
        <v>93.28</v>
      </c>
      <c r="C675">
        <v>104.15</v>
      </c>
      <c r="D675">
        <v>89.06</v>
      </c>
      <c r="E675">
        <v>50</v>
      </c>
      <c r="F675">
        <v>118.37</v>
      </c>
      <c r="G675">
        <v>100</v>
      </c>
      <c r="H675">
        <v>168.82</v>
      </c>
      <c r="I675">
        <v>111.76</v>
      </c>
      <c r="J675">
        <v>76.83</v>
      </c>
      <c r="K675">
        <v>102.43</v>
      </c>
    </row>
    <row r="676" spans="1:11" x14ac:dyDescent="0.2">
      <c r="A676" s="6">
        <v>44277</v>
      </c>
      <c r="B676">
        <v>92.32</v>
      </c>
      <c r="C676">
        <v>103.3</v>
      </c>
      <c r="D676">
        <v>88.45</v>
      </c>
      <c r="E676">
        <v>48.86</v>
      </c>
      <c r="F676">
        <v>120.68</v>
      </c>
      <c r="G676">
        <v>100</v>
      </c>
      <c r="H676">
        <v>168.39</v>
      </c>
      <c r="I676">
        <v>108.72</v>
      </c>
      <c r="J676">
        <v>77.98</v>
      </c>
      <c r="K676">
        <v>102.43</v>
      </c>
    </row>
    <row r="677" spans="1:11" x14ac:dyDescent="0.2">
      <c r="A677" s="6">
        <v>44278</v>
      </c>
      <c r="B677">
        <v>91.19</v>
      </c>
      <c r="C677">
        <v>102.73</v>
      </c>
      <c r="D677">
        <v>87.56</v>
      </c>
      <c r="E677">
        <v>47.31</v>
      </c>
      <c r="F677">
        <v>117.76</v>
      </c>
      <c r="G677">
        <v>100</v>
      </c>
      <c r="H677">
        <v>157.35</v>
      </c>
      <c r="I677">
        <v>102.42</v>
      </c>
      <c r="J677">
        <v>74.319999999999993</v>
      </c>
      <c r="K677">
        <v>102.44</v>
      </c>
    </row>
    <row r="678" spans="1:11" x14ac:dyDescent="0.2">
      <c r="A678" s="6">
        <v>44279</v>
      </c>
      <c r="B678">
        <v>93.03</v>
      </c>
      <c r="C678">
        <v>105.48</v>
      </c>
      <c r="D678">
        <v>90.1</v>
      </c>
      <c r="E678">
        <v>48.15</v>
      </c>
      <c r="F678">
        <v>119.52</v>
      </c>
      <c r="G678">
        <v>100</v>
      </c>
      <c r="H678">
        <v>161.03</v>
      </c>
      <c r="I678">
        <v>102.87</v>
      </c>
      <c r="J678">
        <v>73.459999999999994</v>
      </c>
      <c r="K678">
        <v>102.43</v>
      </c>
    </row>
    <row r="679" spans="1:11" x14ac:dyDescent="0.2">
      <c r="A679" s="6">
        <v>44280</v>
      </c>
      <c r="B679">
        <v>92.77</v>
      </c>
      <c r="C679">
        <v>105.85</v>
      </c>
      <c r="D679">
        <v>90.71</v>
      </c>
      <c r="E679">
        <v>47.51</v>
      </c>
      <c r="F679">
        <v>120.38</v>
      </c>
      <c r="G679">
        <v>100</v>
      </c>
      <c r="H679">
        <v>165.14</v>
      </c>
      <c r="I679">
        <v>109</v>
      </c>
      <c r="J679">
        <v>74.709999999999994</v>
      </c>
      <c r="K679">
        <v>102.43</v>
      </c>
    </row>
    <row r="680" spans="1:11" x14ac:dyDescent="0.2">
      <c r="A680" s="6">
        <v>44281</v>
      </c>
      <c r="B680">
        <v>95.3</v>
      </c>
      <c r="C680">
        <v>108.28</v>
      </c>
      <c r="D680">
        <v>93.2</v>
      </c>
      <c r="E680">
        <v>49.4</v>
      </c>
      <c r="F680">
        <v>123.01</v>
      </c>
      <c r="G680">
        <v>100</v>
      </c>
      <c r="H680">
        <v>175.09</v>
      </c>
      <c r="I680">
        <v>111.25</v>
      </c>
      <c r="J680">
        <v>76.34</v>
      </c>
      <c r="K680">
        <v>102.43</v>
      </c>
    </row>
    <row r="681" spans="1:11" x14ac:dyDescent="0.2">
      <c r="A681" s="6">
        <v>44284</v>
      </c>
      <c r="B681">
        <v>94.79</v>
      </c>
      <c r="C681">
        <v>107.72</v>
      </c>
      <c r="D681">
        <v>91.16</v>
      </c>
      <c r="E681">
        <v>48.04</v>
      </c>
      <c r="F681">
        <v>121.76</v>
      </c>
      <c r="G681">
        <v>100</v>
      </c>
      <c r="H681">
        <v>157.78</v>
      </c>
      <c r="I681">
        <v>102.92</v>
      </c>
      <c r="J681">
        <v>75.290000000000006</v>
      </c>
      <c r="K681">
        <v>102.43</v>
      </c>
    </row>
    <row r="682" spans="1:11" x14ac:dyDescent="0.2">
      <c r="A682" s="6">
        <v>44285</v>
      </c>
      <c r="B682">
        <v>93.61</v>
      </c>
      <c r="C682">
        <v>106.72</v>
      </c>
      <c r="D682">
        <v>90.47</v>
      </c>
      <c r="E682">
        <v>48.63</v>
      </c>
      <c r="F682">
        <v>119.93</v>
      </c>
      <c r="G682">
        <v>100</v>
      </c>
      <c r="H682">
        <v>154.1</v>
      </c>
      <c r="I682">
        <v>105.12</v>
      </c>
      <c r="J682">
        <v>74.709999999999994</v>
      </c>
      <c r="K682">
        <v>102.44</v>
      </c>
    </row>
    <row r="683" spans="1:11" x14ac:dyDescent="0.2">
      <c r="A683" s="6">
        <v>44286</v>
      </c>
      <c r="B683">
        <v>92.19</v>
      </c>
      <c r="C683">
        <v>105.57</v>
      </c>
      <c r="D683">
        <v>89.69</v>
      </c>
      <c r="E683">
        <v>47.37</v>
      </c>
      <c r="F683">
        <v>119.62</v>
      </c>
      <c r="G683">
        <v>100</v>
      </c>
      <c r="H683">
        <v>154.75</v>
      </c>
      <c r="I683">
        <v>103.88</v>
      </c>
      <c r="J683">
        <v>73.94</v>
      </c>
      <c r="K683">
        <v>102.43</v>
      </c>
    </row>
    <row r="684" spans="1:11" x14ac:dyDescent="0.2">
      <c r="A684" s="6">
        <v>44287</v>
      </c>
      <c r="B684">
        <v>94.77</v>
      </c>
      <c r="C684">
        <v>106.54</v>
      </c>
      <c r="D684">
        <v>91.47</v>
      </c>
      <c r="E684">
        <v>48.72</v>
      </c>
      <c r="F684">
        <v>119.27</v>
      </c>
      <c r="G684">
        <v>100</v>
      </c>
      <c r="H684">
        <v>159.08000000000001</v>
      </c>
      <c r="I684">
        <v>104.84</v>
      </c>
      <c r="J684">
        <v>75.569999999999993</v>
      </c>
      <c r="K684">
        <v>102.44</v>
      </c>
    </row>
    <row r="685" spans="1:11" x14ac:dyDescent="0.2">
      <c r="A685" s="6">
        <v>44291</v>
      </c>
      <c r="B685">
        <v>93.3</v>
      </c>
      <c r="C685">
        <v>105.29</v>
      </c>
      <c r="D685">
        <v>88.4</v>
      </c>
      <c r="E685">
        <v>45.04</v>
      </c>
      <c r="F685">
        <v>118.37</v>
      </c>
      <c r="G685">
        <v>100</v>
      </c>
      <c r="H685">
        <v>159.94</v>
      </c>
      <c r="I685">
        <v>105.18</v>
      </c>
      <c r="J685">
        <v>75.290000000000006</v>
      </c>
      <c r="K685">
        <v>102.43</v>
      </c>
    </row>
    <row r="686" spans="1:11" x14ac:dyDescent="0.2">
      <c r="A686" s="6">
        <v>44292</v>
      </c>
      <c r="B686">
        <v>93.03</v>
      </c>
      <c r="C686">
        <v>104.35</v>
      </c>
      <c r="D686">
        <v>89.03</v>
      </c>
      <c r="E686">
        <v>45.11</v>
      </c>
      <c r="F686">
        <v>117.49</v>
      </c>
      <c r="G686">
        <v>100</v>
      </c>
      <c r="H686">
        <v>162.11000000000001</v>
      </c>
      <c r="I686">
        <v>104.89</v>
      </c>
      <c r="J686">
        <v>75.19</v>
      </c>
      <c r="K686">
        <v>102.42</v>
      </c>
    </row>
    <row r="687" spans="1:11" x14ac:dyDescent="0.2">
      <c r="A687" s="6">
        <v>44293</v>
      </c>
      <c r="B687">
        <v>93.45</v>
      </c>
      <c r="C687">
        <v>104.97</v>
      </c>
      <c r="D687">
        <v>88.69</v>
      </c>
      <c r="E687">
        <v>45.02</v>
      </c>
      <c r="F687">
        <v>122.36</v>
      </c>
      <c r="G687">
        <v>100</v>
      </c>
      <c r="H687">
        <v>165.79</v>
      </c>
      <c r="I687">
        <v>104.73</v>
      </c>
      <c r="J687">
        <v>75.09</v>
      </c>
      <c r="K687">
        <v>102.42</v>
      </c>
    </row>
    <row r="688" spans="1:11" x14ac:dyDescent="0.2">
      <c r="A688" s="6">
        <v>44294</v>
      </c>
      <c r="B688">
        <v>92.47</v>
      </c>
      <c r="C688">
        <v>103.79</v>
      </c>
      <c r="D688">
        <v>86.76</v>
      </c>
      <c r="E688">
        <v>44</v>
      </c>
      <c r="F688">
        <v>121.18</v>
      </c>
      <c r="G688">
        <v>100</v>
      </c>
      <c r="H688">
        <v>164.27</v>
      </c>
      <c r="I688">
        <v>101.35</v>
      </c>
      <c r="J688">
        <v>75.86</v>
      </c>
      <c r="K688">
        <v>102.43</v>
      </c>
    </row>
    <row r="689" spans="1:11" x14ac:dyDescent="0.2">
      <c r="A689" s="6">
        <v>44295</v>
      </c>
      <c r="B689">
        <v>92.26</v>
      </c>
      <c r="C689">
        <v>103.69</v>
      </c>
      <c r="D689">
        <v>86.74</v>
      </c>
      <c r="E689">
        <v>43.75</v>
      </c>
      <c r="F689">
        <v>121.46</v>
      </c>
      <c r="G689">
        <v>100</v>
      </c>
      <c r="H689">
        <v>159.51</v>
      </c>
      <c r="I689">
        <v>99.04</v>
      </c>
      <c r="J689">
        <v>77.400000000000006</v>
      </c>
      <c r="K689">
        <v>102.42</v>
      </c>
    </row>
    <row r="690" spans="1:11" x14ac:dyDescent="0.2">
      <c r="A690" s="6">
        <v>44298</v>
      </c>
      <c r="B690">
        <v>91.65</v>
      </c>
      <c r="C690">
        <v>102.54</v>
      </c>
      <c r="D690">
        <v>86.12</v>
      </c>
      <c r="E690">
        <v>43.11</v>
      </c>
      <c r="F690">
        <v>119.93</v>
      </c>
      <c r="G690">
        <v>100</v>
      </c>
      <c r="H690">
        <v>146.53</v>
      </c>
      <c r="I690">
        <v>94.82</v>
      </c>
      <c r="J690">
        <v>77.69</v>
      </c>
      <c r="K690">
        <v>102.42</v>
      </c>
    </row>
    <row r="691" spans="1:11" x14ac:dyDescent="0.2">
      <c r="A691" s="6">
        <v>44299</v>
      </c>
      <c r="B691">
        <v>91.99</v>
      </c>
      <c r="C691">
        <v>103</v>
      </c>
      <c r="D691">
        <v>86</v>
      </c>
      <c r="E691">
        <v>43.22</v>
      </c>
      <c r="F691">
        <v>120.43</v>
      </c>
      <c r="G691">
        <v>100</v>
      </c>
      <c r="H691">
        <v>144.36000000000001</v>
      </c>
      <c r="I691">
        <v>95.38</v>
      </c>
      <c r="J691">
        <v>77.02</v>
      </c>
      <c r="K691">
        <v>102.42</v>
      </c>
    </row>
    <row r="692" spans="1:11" x14ac:dyDescent="0.2">
      <c r="A692" s="6">
        <v>44300</v>
      </c>
      <c r="B692">
        <v>94.65</v>
      </c>
      <c r="C692">
        <v>105.05</v>
      </c>
      <c r="D692">
        <v>89.22</v>
      </c>
      <c r="E692">
        <v>45.46</v>
      </c>
      <c r="F692">
        <v>122.51</v>
      </c>
      <c r="G692">
        <v>100</v>
      </c>
      <c r="H692">
        <v>149.99</v>
      </c>
      <c r="I692">
        <v>99.89</v>
      </c>
      <c r="J692">
        <v>77.209999999999994</v>
      </c>
      <c r="K692">
        <v>102.42</v>
      </c>
    </row>
    <row r="693" spans="1:11" x14ac:dyDescent="0.2">
      <c r="A693" s="6">
        <v>44301</v>
      </c>
      <c r="B693">
        <v>94.09</v>
      </c>
      <c r="C693">
        <v>104.19</v>
      </c>
      <c r="D693">
        <v>87.88</v>
      </c>
      <c r="E693">
        <v>44.24</v>
      </c>
      <c r="F693">
        <v>123.89</v>
      </c>
      <c r="G693">
        <v>100</v>
      </c>
      <c r="H693">
        <v>151.29</v>
      </c>
      <c r="I693">
        <v>101.29</v>
      </c>
      <c r="J693">
        <v>77.599999999999994</v>
      </c>
      <c r="K693">
        <v>102.43</v>
      </c>
    </row>
    <row r="694" spans="1:11" x14ac:dyDescent="0.2">
      <c r="A694" s="6">
        <v>44302</v>
      </c>
      <c r="B694">
        <v>93.56</v>
      </c>
      <c r="C694">
        <v>103.73</v>
      </c>
      <c r="D694">
        <v>86.51</v>
      </c>
      <c r="E694">
        <v>43.38</v>
      </c>
      <c r="F694">
        <v>122.87</v>
      </c>
      <c r="G694">
        <v>100</v>
      </c>
      <c r="H694">
        <v>152.37</v>
      </c>
      <c r="I694">
        <v>103.15</v>
      </c>
      <c r="J694">
        <v>75.77</v>
      </c>
      <c r="K694">
        <v>102.43</v>
      </c>
    </row>
    <row r="695" spans="1:11" x14ac:dyDescent="0.2">
      <c r="A695" s="6">
        <v>44305</v>
      </c>
      <c r="B695">
        <v>93.27</v>
      </c>
      <c r="C695">
        <v>104.03</v>
      </c>
      <c r="D695">
        <v>86.17</v>
      </c>
      <c r="E695">
        <v>43.67</v>
      </c>
      <c r="F695">
        <v>124</v>
      </c>
      <c r="G695">
        <v>100</v>
      </c>
      <c r="H695">
        <v>160.59</v>
      </c>
      <c r="I695">
        <v>105.74</v>
      </c>
      <c r="J695">
        <v>77.400000000000006</v>
      </c>
      <c r="K695">
        <v>102.42</v>
      </c>
    </row>
    <row r="696" spans="1:11" x14ac:dyDescent="0.2">
      <c r="A696" s="6">
        <v>44306</v>
      </c>
      <c r="B696">
        <v>91.3</v>
      </c>
      <c r="C696">
        <v>102.08</v>
      </c>
      <c r="D696">
        <v>82.38</v>
      </c>
      <c r="E696">
        <v>41.28</v>
      </c>
      <c r="F696">
        <v>121.63</v>
      </c>
      <c r="G696">
        <v>100</v>
      </c>
      <c r="H696">
        <v>157.13</v>
      </c>
      <c r="I696">
        <v>100.84</v>
      </c>
      <c r="J696">
        <v>76.34</v>
      </c>
      <c r="K696">
        <v>102.42</v>
      </c>
    </row>
    <row r="697" spans="1:11" x14ac:dyDescent="0.2">
      <c r="A697" s="6">
        <v>44307</v>
      </c>
      <c r="B697">
        <v>92.47</v>
      </c>
      <c r="C697">
        <v>103.49</v>
      </c>
      <c r="D697">
        <v>84.73</v>
      </c>
      <c r="E697">
        <v>43.51</v>
      </c>
      <c r="F697">
        <v>122.16</v>
      </c>
      <c r="G697">
        <v>100</v>
      </c>
      <c r="H697">
        <v>161.46</v>
      </c>
      <c r="I697">
        <v>104.56</v>
      </c>
      <c r="J697">
        <v>76.83</v>
      </c>
      <c r="K697">
        <v>102.42</v>
      </c>
    </row>
    <row r="698" spans="1:11" x14ac:dyDescent="0.2">
      <c r="A698" s="6">
        <v>44308</v>
      </c>
      <c r="B698">
        <v>91.27</v>
      </c>
      <c r="C698">
        <v>101.7</v>
      </c>
      <c r="D698">
        <v>83.75</v>
      </c>
      <c r="E698">
        <v>42.88</v>
      </c>
      <c r="F698">
        <v>120.8</v>
      </c>
      <c r="G698">
        <v>100</v>
      </c>
      <c r="H698">
        <v>159.08000000000001</v>
      </c>
      <c r="I698">
        <v>101.52</v>
      </c>
      <c r="J698">
        <v>77.599999999999994</v>
      </c>
      <c r="K698">
        <v>102.43</v>
      </c>
    </row>
    <row r="699" spans="1:11" x14ac:dyDescent="0.2">
      <c r="A699" s="6">
        <v>44309</v>
      </c>
      <c r="B699">
        <v>91.76</v>
      </c>
      <c r="C699">
        <v>102.31</v>
      </c>
      <c r="D699">
        <v>84.19</v>
      </c>
      <c r="E699">
        <v>43.86</v>
      </c>
      <c r="F699">
        <v>123.24</v>
      </c>
      <c r="G699">
        <v>100</v>
      </c>
      <c r="H699">
        <v>160.16</v>
      </c>
      <c r="I699">
        <v>100.79</v>
      </c>
      <c r="J699">
        <v>78.849999999999994</v>
      </c>
      <c r="K699">
        <v>102.43</v>
      </c>
    </row>
    <row r="700" spans="1:11" x14ac:dyDescent="0.2">
      <c r="A700" s="6">
        <v>44312</v>
      </c>
      <c r="B700">
        <v>91.95</v>
      </c>
      <c r="C700">
        <v>102.28</v>
      </c>
      <c r="D700">
        <v>85.09</v>
      </c>
      <c r="E700">
        <v>44.31</v>
      </c>
      <c r="F700">
        <v>123.92</v>
      </c>
      <c r="G700">
        <v>100</v>
      </c>
      <c r="H700">
        <v>159.08000000000001</v>
      </c>
      <c r="I700">
        <v>101.91</v>
      </c>
      <c r="J700">
        <v>78.75</v>
      </c>
      <c r="K700">
        <v>102.42</v>
      </c>
    </row>
    <row r="701" spans="1:11" x14ac:dyDescent="0.2">
      <c r="A701" s="6">
        <v>44313</v>
      </c>
      <c r="B701">
        <v>93.15</v>
      </c>
      <c r="C701">
        <v>103.46</v>
      </c>
      <c r="D701">
        <v>86.86</v>
      </c>
      <c r="E701">
        <v>44.64</v>
      </c>
      <c r="F701">
        <v>123.77</v>
      </c>
      <c r="G701">
        <v>100</v>
      </c>
      <c r="H701">
        <v>156.47999999999999</v>
      </c>
      <c r="I701">
        <v>99.66</v>
      </c>
      <c r="J701">
        <v>80.97</v>
      </c>
      <c r="K701">
        <v>102.43</v>
      </c>
    </row>
    <row r="702" spans="1:11" x14ac:dyDescent="0.2">
      <c r="A702" s="6">
        <v>44314</v>
      </c>
      <c r="B702">
        <v>95.96</v>
      </c>
      <c r="C702">
        <v>106</v>
      </c>
      <c r="D702">
        <v>89.81</v>
      </c>
      <c r="E702">
        <v>46.44</v>
      </c>
      <c r="F702">
        <v>126.78</v>
      </c>
      <c r="G702">
        <v>100</v>
      </c>
      <c r="H702">
        <v>161.88999999999999</v>
      </c>
      <c r="I702">
        <v>102.76</v>
      </c>
      <c r="J702">
        <v>82.79</v>
      </c>
      <c r="K702">
        <v>102.42</v>
      </c>
    </row>
    <row r="703" spans="1:11" x14ac:dyDescent="0.2">
      <c r="A703" s="6">
        <v>44315</v>
      </c>
      <c r="B703">
        <v>97.33</v>
      </c>
      <c r="C703">
        <v>107.7</v>
      </c>
      <c r="D703">
        <v>89.96</v>
      </c>
      <c r="E703">
        <v>46.16</v>
      </c>
      <c r="F703">
        <v>127.91</v>
      </c>
      <c r="G703">
        <v>100</v>
      </c>
      <c r="H703">
        <v>166.65</v>
      </c>
      <c r="I703">
        <v>103.88</v>
      </c>
      <c r="J703">
        <v>85.11</v>
      </c>
      <c r="K703">
        <v>102.42</v>
      </c>
    </row>
    <row r="704" spans="1:11" x14ac:dyDescent="0.2">
      <c r="A704" s="6">
        <v>44316</v>
      </c>
      <c r="B704">
        <v>94.52</v>
      </c>
      <c r="C704">
        <v>103.84</v>
      </c>
      <c r="D704">
        <v>86.59</v>
      </c>
      <c r="E704">
        <v>45.12</v>
      </c>
      <c r="F704">
        <v>128.77000000000001</v>
      </c>
      <c r="G704">
        <v>100</v>
      </c>
      <c r="H704">
        <v>165.35</v>
      </c>
      <c r="I704">
        <v>102.08</v>
      </c>
      <c r="J704">
        <v>82.89</v>
      </c>
      <c r="K704">
        <v>102.43</v>
      </c>
    </row>
    <row r="705" spans="1:11" x14ac:dyDescent="0.2">
      <c r="A705" s="6">
        <v>44319</v>
      </c>
      <c r="B705">
        <v>97.13</v>
      </c>
      <c r="C705">
        <v>106.32</v>
      </c>
      <c r="D705">
        <v>89.3</v>
      </c>
      <c r="E705">
        <v>46.51</v>
      </c>
      <c r="F705">
        <v>130.9</v>
      </c>
      <c r="G705">
        <v>100</v>
      </c>
      <c r="H705">
        <v>172.28</v>
      </c>
      <c r="I705">
        <v>109.73</v>
      </c>
      <c r="J705">
        <v>83.08</v>
      </c>
      <c r="K705">
        <v>102.43</v>
      </c>
    </row>
    <row r="706" spans="1:11" x14ac:dyDescent="0.2">
      <c r="A706" s="6">
        <v>44320</v>
      </c>
      <c r="B706">
        <v>97.74</v>
      </c>
      <c r="C706">
        <v>106.9</v>
      </c>
      <c r="D706">
        <v>89.01</v>
      </c>
      <c r="E706">
        <v>46.01</v>
      </c>
      <c r="F706">
        <v>132.13999999999999</v>
      </c>
      <c r="G706">
        <v>100</v>
      </c>
      <c r="H706">
        <v>167.52</v>
      </c>
      <c r="I706">
        <v>103.77</v>
      </c>
      <c r="J706">
        <v>84.82</v>
      </c>
      <c r="K706">
        <v>102.42</v>
      </c>
    </row>
    <row r="707" spans="1:11" x14ac:dyDescent="0.2">
      <c r="A707" s="6">
        <v>44321</v>
      </c>
      <c r="B707">
        <v>100.68</v>
      </c>
      <c r="C707">
        <v>109.77</v>
      </c>
      <c r="D707">
        <v>93.87</v>
      </c>
      <c r="E707">
        <v>48.13</v>
      </c>
      <c r="F707">
        <v>134.55000000000001</v>
      </c>
      <c r="G707">
        <v>100</v>
      </c>
      <c r="H707">
        <v>170.12</v>
      </c>
      <c r="I707">
        <v>100.67</v>
      </c>
      <c r="J707">
        <v>86.16</v>
      </c>
      <c r="K707">
        <v>102.43</v>
      </c>
    </row>
    <row r="708" spans="1:11" x14ac:dyDescent="0.2">
      <c r="A708" s="6">
        <v>44322</v>
      </c>
      <c r="B708">
        <v>101.64</v>
      </c>
      <c r="C708">
        <v>109.83</v>
      </c>
      <c r="D708">
        <v>94.31</v>
      </c>
      <c r="E708">
        <v>47.42</v>
      </c>
      <c r="F708">
        <v>133.59</v>
      </c>
      <c r="G708">
        <v>100</v>
      </c>
      <c r="H708">
        <v>169.03</v>
      </c>
      <c r="I708">
        <v>101.35</v>
      </c>
      <c r="J708">
        <v>88.57</v>
      </c>
      <c r="K708">
        <v>102.43</v>
      </c>
    </row>
    <row r="709" spans="1:11" x14ac:dyDescent="0.2">
      <c r="A709" s="6">
        <v>44323</v>
      </c>
      <c r="B709">
        <v>103.09</v>
      </c>
      <c r="C709">
        <v>110.84</v>
      </c>
      <c r="D709">
        <v>96.68</v>
      </c>
      <c r="E709">
        <v>48.74</v>
      </c>
      <c r="F709">
        <v>137.29</v>
      </c>
      <c r="G709">
        <v>100</v>
      </c>
      <c r="H709">
        <v>172.28</v>
      </c>
      <c r="I709">
        <v>110.47</v>
      </c>
      <c r="J709">
        <v>94.73</v>
      </c>
      <c r="K709">
        <v>102.42</v>
      </c>
    </row>
    <row r="710" spans="1:11" x14ac:dyDescent="0.2">
      <c r="A710" s="6">
        <v>44326</v>
      </c>
      <c r="B710">
        <v>103.34</v>
      </c>
      <c r="C710">
        <v>110.39</v>
      </c>
      <c r="D710">
        <v>96.51</v>
      </c>
      <c r="E710">
        <v>47.38</v>
      </c>
      <c r="F710">
        <v>135.68</v>
      </c>
      <c r="G710">
        <v>100</v>
      </c>
      <c r="H710">
        <v>174.01</v>
      </c>
      <c r="I710">
        <v>112.32</v>
      </c>
      <c r="J710">
        <v>95.74</v>
      </c>
      <c r="K710">
        <v>102.42</v>
      </c>
    </row>
    <row r="711" spans="1:11" x14ac:dyDescent="0.2">
      <c r="A711" s="6">
        <v>44327</v>
      </c>
      <c r="B711">
        <v>100.05</v>
      </c>
      <c r="C711">
        <v>107.49</v>
      </c>
      <c r="D711">
        <v>94.35</v>
      </c>
      <c r="E711">
        <v>43.65</v>
      </c>
      <c r="F711">
        <v>136.43</v>
      </c>
      <c r="G711">
        <v>100</v>
      </c>
      <c r="H711">
        <v>171.63</v>
      </c>
      <c r="I711">
        <v>109.51</v>
      </c>
      <c r="J711">
        <v>93.2</v>
      </c>
      <c r="K711">
        <v>102.42</v>
      </c>
    </row>
    <row r="712" spans="1:11" x14ac:dyDescent="0.2">
      <c r="A712" s="6">
        <v>44328</v>
      </c>
      <c r="B712">
        <v>100.59</v>
      </c>
      <c r="C712">
        <v>108.17</v>
      </c>
      <c r="D712">
        <v>94.3</v>
      </c>
      <c r="E712">
        <v>44.7</v>
      </c>
      <c r="F712">
        <v>136.05000000000001</v>
      </c>
      <c r="G712">
        <v>100</v>
      </c>
      <c r="H712">
        <v>169.9</v>
      </c>
      <c r="I712">
        <v>107.37</v>
      </c>
      <c r="J712">
        <v>93.39</v>
      </c>
      <c r="K712">
        <v>102.41</v>
      </c>
    </row>
    <row r="713" spans="1:11" x14ac:dyDescent="0.2">
      <c r="A713" s="6">
        <v>44329</v>
      </c>
      <c r="B713">
        <v>99.35</v>
      </c>
      <c r="C713">
        <v>107.47</v>
      </c>
      <c r="D713">
        <v>92.56</v>
      </c>
      <c r="E713">
        <v>42.19</v>
      </c>
      <c r="F713">
        <v>136.79</v>
      </c>
      <c r="G713">
        <v>100</v>
      </c>
      <c r="H713">
        <v>170.55</v>
      </c>
      <c r="I713">
        <v>111.2</v>
      </c>
      <c r="J713">
        <v>97.6</v>
      </c>
      <c r="K713">
        <v>102.41</v>
      </c>
    </row>
    <row r="714" spans="1:11" x14ac:dyDescent="0.2">
      <c r="A714" s="6">
        <v>44330</v>
      </c>
      <c r="B714">
        <v>101.81</v>
      </c>
      <c r="C714">
        <v>110.28</v>
      </c>
      <c r="D714">
        <v>96.45</v>
      </c>
      <c r="E714">
        <v>44.66</v>
      </c>
      <c r="F714">
        <v>139.25</v>
      </c>
      <c r="G714">
        <v>100</v>
      </c>
      <c r="H714">
        <v>170.77</v>
      </c>
      <c r="I714">
        <v>114.35</v>
      </c>
      <c r="J714">
        <v>98.87</v>
      </c>
      <c r="K714">
        <v>102.41</v>
      </c>
    </row>
    <row r="715" spans="1:11" x14ac:dyDescent="0.2">
      <c r="A715" s="6">
        <v>44333</v>
      </c>
      <c r="B715">
        <v>104.19</v>
      </c>
      <c r="C715">
        <v>111.63</v>
      </c>
      <c r="D715">
        <v>99.48</v>
      </c>
      <c r="E715">
        <v>46.96</v>
      </c>
      <c r="F715">
        <v>139.69999999999999</v>
      </c>
      <c r="G715">
        <v>100</v>
      </c>
      <c r="H715">
        <v>171.2</v>
      </c>
      <c r="I715">
        <v>118.06</v>
      </c>
      <c r="J715">
        <v>101.8</v>
      </c>
      <c r="K715">
        <v>102.42</v>
      </c>
    </row>
    <row r="716" spans="1:11" x14ac:dyDescent="0.2">
      <c r="A716" s="6">
        <v>44334</v>
      </c>
      <c r="B716">
        <v>101.24</v>
      </c>
      <c r="C716">
        <v>108.28</v>
      </c>
      <c r="D716">
        <v>97.76</v>
      </c>
      <c r="E716">
        <v>46.03</v>
      </c>
      <c r="F716">
        <v>139.04</v>
      </c>
      <c r="G716">
        <v>100</v>
      </c>
      <c r="H716">
        <v>174.88</v>
      </c>
      <c r="I716">
        <v>120.76</v>
      </c>
      <c r="J716">
        <v>101.41</v>
      </c>
      <c r="K716">
        <v>102.42</v>
      </c>
    </row>
    <row r="717" spans="1:11" x14ac:dyDescent="0.2">
      <c r="A717" s="6">
        <v>44335</v>
      </c>
      <c r="B717">
        <v>98.81</v>
      </c>
      <c r="C717">
        <v>105.24</v>
      </c>
      <c r="D717">
        <v>94.84</v>
      </c>
      <c r="E717">
        <v>44.61</v>
      </c>
      <c r="F717">
        <v>138.85</v>
      </c>
      <c r="G717">
        <v>100</v>
      </c>
      <c r="H717">
        <v>179.64</v>
      </c>
      <c r="I717">
        <v>119.41</v>
      </c>
      <c r="J717">
        <v>98.28</v>
      </c>
      <c r="K717">
        <v>102.41</v>
      </c>
    </row>
    <row r="718" spans="1:11" x14ac:dyDescent="0.2">
      <c r="A718" s="6">
        <v>44336</v>
      </c>
      <c r="B718">
        <v>98.58</v>
      </c>
      <c r="C718">
        <v>105.61</v>
      </c>
      <c r="D718">
        <v>94.52</v>
      </c>
      <c r="E718">
        <v>44.4</v>
      </c>
      <c r="F718">
        <v>139.5</v>
      </c>
      <c r="G718">
        <v>100</v>
      </c>
      <c r="H718">
        <v>185.05</v>
      </c>
      <c r="I718">
        <v>122.64</v>
      </c>
      <c r="J718">
        <v>97.99</v>
      </c>
      <c r="K718">
        <v>102.41</v>
      </c>
    </row>
    <row r="719" spans="1:11" x14ac:dyDescent="0.2">
      <c r="A719" s="6">
        <v>44337</v>
      </c>
      <c r="B719">
        <v>98.71</v>
      </c>
      <c r="C719">
        <v>106.18</v>
      </c>
      <c r="D719">
        <v>94.96</v>
      </c>
      <c r="E719">
        <v>44.7</v>
      </c>
      <c r="F719">
        <v>138.66999999999999</v>
      </c>
      <c r="G719">
        <v>100</v>
      </c>
      <c r="H719">
        <v>192.63</v>
      </c>
      <c r="I719">
        <v>128.57</v>
      </c>
      <c r="J719">
        <v>99.65</v>
      </c>
      <c r="K719">
        <v>102.42</v>
      </c>
    </row>
    <row r="720" spans="1:11" x14ac:dyDescent="0.2">
      <c r="A720" s="6">
        <v>44340</v>
      </c>
      <c r="B720">
        <v>99.87</v>
      </c>
      <c r="C720">
        <v>107.69</v>
      </c>
      <c r="D720">
        <v>95.73</v>
      </c>
      <c r="E720">
        <v>45.27</v>
      </c>
      <c r="F720">
        <v>140.68</v>
      </c>
      <c r="G720">
        <v>100</v>
      </c>
      <c r="H720">
        <v>192.63</v>
      </c>
      <c r="I720">
        <v>128.01</v>
      </c>
      <c r="J720">
        <v>100.63</v>
      </c>
      <c r="K720">
        <v>102.41</v>
      </c>
    </row>
    <row r="721" spans="1:11" x14ac:dyDescent="0.2">
      <c r="A721" s="6">
        <v>44341</v>
      </c>
      <c r="B721">
        <v>97.61</v>
      </c>
      <c r="C721">
        <v>105.92</v>
      </c>
      <c r="D721">
        <v>93.65</v>
      </c>
      <c r="E721">
        <v>43.81</v>
      </c>
      <c r="F721">
        <v>140.55000000000001</v>
      </c>
      <c r="G721">
        <v>100</v>
      </c>
      <c r="H721">
        <v>187.86</v>
      </c>
      <c r="I721">
        <v>122.18</v>
      </c>
      <c r="J721">
        <v>96.72</v>
      </c>
      <c r="K721">
        <v>102.41</v>
      </c>
    </row>
    <row r="722" spans="1:11" x14ac:dyDescent="0.2">
      <c r="A722" s="6">
        <v>44342</v>
      </c>
      <c r="B722">
        <v>98.75</v>
      </c>
      <c r="C722">
        <v>106.18</v>
      </c>
      <c r="D722">
        <v>94.57</v>
      </c>
      <c r="E722">
        <v>45</v>
      </c>
      <c r="F722">
        <v>140.37</v>
      </c>
      <c r="G722">
        <v>100</v>
      </c>
      <c r="H722">
        <v>184.18</v>
      </c>
      <c r="I722">
        <v>125.8</v>
      </c>
      <c r="J722">
        <v>98.38</v>
      </c>
      <c r="K722">
        <v>102.41</v>
      </c>
    </row>
    <row r="723" spans="1:11" x14ac:dyDescent="0.2">
      <c r="A723" s="6">
        <v>44343</v>
      </c>
      <c r="B723">
        <v>98.11</v>
      </c>
      <c r="C723">
        <v>105.05</v>
      </c>
      <c r="D723">
        <v>94.76</v>
      </c>
      <c r="E723">
        <v>46.39</v>
      </c>
      <c r="F723">
        <v>139.83000000000001</v>
      </c>
      <c r="G723">
        <v>100</v>
      </c>
      <c r="H723">
        <v>178.56</v>
      </c>
      <c r="I723">
        <v>123.31</v>
      </c>
      <c r="J723">
        <v>97.89</v>
      </c>
      <c r="K723">
        <v>102.42</v>
      </c>
    </row>
    <row r="724" spans="1:11" x14ac:dyDescent="0.2">
      <c r="A724" s="6">
        <v>44344</v>
      </c>
      <c r="B724">
        <v>97.79</v>
      </c>
      <c r="C724">
        <v>105.84</v>
      </c>
      <c r="D724">
        <v>95.12</v>
      </c>
      <c r="E724">
        <v>46.19</v>
      </c>
      <c r="F724">
        <v>141.03</v>
      </c>
      <c r="G724">
        <v>100</v>
      </c>
      <c r="H724">
        <v>184.4</v>
      </c>
      <c r="I724">
        <v>126.54</v>
      </c>
      <c r="J724">
        <v>96.82</v>
      </c>
      <c r="K724">
        <v>102.42</v>
      </c>
    </row>
    <row r="725" spans="1:11" x14ac:dyDescent="0.2">
      <c r="A725" s="6">
        <v>44348</v>
      </c>
      <c r="B725">
        <v>101.29</v>
      </c>
      <c r="C725">
        <v>108.76</v>
      </c>
      <c r="D725">
        <v>99.43</v>
      </c>
      <c r="E725">
        <v>50.66</v>
      </c>
      <c r="F725">
        <v>141.72999999999999</v>
      </c>
      <c r="G725">
        <v>100</v>
      </c>
      <c r="H725">
        <v>189.6</v>
      </c>
      <c r="I725">
        <v>128.57</v>
      </c>
      <c r="J725">
        <v>100.34</v>
      </c>
      <c r="K725">
        <v>102.41</v>
      </c>
    </row>
    <row r="726" spans="1:11" x14ac:dyDescent="0.2">
      <c r="A726" s="6">
        <v>44349</v>
      </c>
      <c r="B726">
        <v>102.1</v>
      </c>
      <c r="C726">
        <v>110.22</v>
      </c>
      <c r="D726">
        <v>100.66</v>
      </c>
      <c r="E726">
        <v>52.01</v>
      </c>
      <c r="F726">
        <v>144.24</v>
      </c>
      <c r="G726">
        <v>100</v>
      </c>
      <c r="H726">
        <v>186.13</v>
      </c>
      <c r="I726">
        <v>124.05</v>
      </c>
      <c r="J726">
        <v>102.39</v>
      </c>
      <c r="K726">
        <v>102.41</v>
      </c>
    </row>
    <row r="727" spans="1:11" x14ac:dyDescent="0.2">
      <c r="A727" s="6">
        <v>44350</v>
      </c>
      <c r="B727">
        <v>102.5</v>
      </c>
      <c r="C727">
        <v>109.72</v>
      </c>
      <c r="D727">
        <v>101.48</v>
      </c>
      <c r="E727">
        <v>52.1</v>
      </c>
      <c r="F727">
        <v>144.88</v>
      </c>
      <c r="G727">
        <v>100</v>
      </c>
      <c r="H727">
        <v>182.45</v>
      </c>
      <c r="I727">
        <v>123.99</v>
      </c>
      <c r="J727">
        <v>102.59</v>
      </c>
      <c r="K727">
        <v>102.41</v>
      </c>
    </row>
    <row r="728" spans="1:11" x14ac:dyDescent="0.2">
      <c r="A728" s="6">
        <v>44351</v>
      </c>
      <c r="B728">
        <v>102.95</v>
      </c>
      <c r="C728">
        <v>110.59</v>
      </c>
      <c r="D728">
        <v>102.13</v>
      </c>
      <c r="E728">
        <v>51.85</v>
      </c>
      <c r="F728">
        <v>145.1</v>
      </c>
      <c r="G728">
        <v>100</v>
      </c>
      <c r="H728">
        <v>181.37</v>
      </c>
      <c r="I728">
        <v>120.83</v>
      </c>
      <c r="J728">
        <v>105.42</v>
      </c>
      <c r="K728">
        <v>102.42</v>
      </c>
    </row>
    <row r="729" spans="1:11" x14ac:dyDescent="0.2">
      <c r="A729" s="6">
        <v>44354</v>
      </c>
      <c r="B729">
        <v>102.28</v>
      </c>
      <c r="C729">
        <v>109.88</v>
      </c>
      <c r="D729">
        <v>102.06</v>
      </c>
      <c r="E729">
        <v>51.89</v>
      </c>
      <c r="F729">
        <v>147.54</v>
      </c>
      <c r="G729">
        <v>100</v>
      </c>
      <c r="H729">
        <v>185.92</v>
      </c>
      <c r="I729">
        <v>123.71</v>
      </c>
      <c r="J729">
        <v>106.69</v>
      </c>
      <c r="K729">
        <v>102.39</v>
      </c>
    </row>
    <row r="730" spans="1:11" x14ac:dyDescent="0.2">
      <c r="A730" s="6">
        <v>44355</v>
      </c>
      <c r="B730">
        <v>104.09</v>
      </c>
      <c r="C730">
        <v>110.88</v>
      </c>
      <c r="D730">
        <v>103.19</v>
      </c>
      <c r="E730">
        <v>51.94</v>
      </c>
      <c r="F730">
        <v>148.63999999999999</v>
      </c>
      <c r="G730">
        <v>100</v>
      </c>
      <c r="H730">
        <v>185.27</v>
      </c>
      <c r="I730">
        <v>125.12</v>
      </c>
      <c r="J730">
        <v>106.3</v>
      </c>
      <c r="K730">
        <v>102.39</v>
      </c>
    </row>
    <row r="731" spans="1:11" x14ac:dyDescent="0.2">
      <c r="A731" s="6">
        <v>44356</v>
      </c>
      <c r="B731">
        <v>104.96</v>
      </c>
      <c r="C731">
        <v>109.91</v>
      </c>
      <c r="D731">
        <v>101.84</v>
      </c>
      <c r="E731">
        <v>50.46</v>
      </c>
      <c r="F731">
        <v>146.54</v>
      </c>
      <c r="G731">
        <v>100</v>
      </c>
      <c r="H731">
        <v>184.83</v>
      </c>
      <c r="I731">
        <v>123.54</v>
      </c>
      <c r="J731">
        <v>106.3</v>
      </c>
      <c r="K731">
        <v>102.39</v>
      </c>
    </row>
    <row r="732" spans="1:11" x14ac:dyDescent="0.2">
      <c r="A732" s="6">
        <v>44357</v>
      </c>
      <c r="B732">
        <v>105.13</v>
      </c>
      <c r="C732">
        <v>110.55</v>
      </c>
      <c r="D732">
        <v>102.67</v>
      </c>
      <c r="E732">
        <v>50.43</v>
      </c>
      <c r="F732">
        <v>146.18</v>
      </c>
      <c r="G732">
        <v>100</v>
      </c>
      <c r="H732">
        <v>190.24</v>
      </c>
      <c r="I732">
        <v>126.42</v>
      </c>
      <c r="J732">
        <v>108.06</v>
      </c>
      <c r="K732">
        <v>102.39</v>
      </c>
    </row>
    <row r="733" spans="1:11" x14ac:dyDescent="0.2">
      <c r="A733" s="6">
        <v>44358</v>
      </c>
      <c r="B733">
        <v>104.16</v>
      </c>
      <c r="C733">
        <v>110.04</v>
      </c>
      <c r="D733">
        <v>102.33</v>
      </c>
      <c r="E733">
        <v>50.43</v>
      </c>
      <c r="F733">
        <v>147.24</v>
      </c>
      <c r="G733">
        <v>100</v>
      </c>
      <c r="H733">
        <v>191.98</v>
      </c>
      <c r="I733">
        <v>125.41</v>
      </c>
      <c r="J733">
        <v>110.51</v>
      </c>
      <c r="K733">
        <v>102.41</v>
      </c>
    </row>
    <row r="734" spans="1:11" x14ac:dyDescent="0.2">
      <c r="A734" s="6">
        <v>44361</v>
      </c>
      <c r="B734">
        <v>103.99</v>
      </c>
      <c r="C734">
        <v>110.1</v>
      </c>
      <c r="D734">
        <v>102.91</v>
      </c>
      <c r="E734">
        <v>50.34</v>
      </c>
      <c r="F734">
        <v>147.54</v>
      </c>
      <c r="G734">
        <v>100</v>
      </c>
      <c r="H734">
        <v>188.95</v>
      </c>
      <c r="I734">
        <v>121.9</v>
      </c>
      <c r="J734">
        <v>109.04</v>
      </c>
      <c r="K734">
        <v>102.39</v>
      </c>
    </row>
    <row r="735" spans="1:11" x14ac:dyDescent="0.2">
      <c r="A735" s="6">
        <v>44362</v>
      </c>
      <c r="B735">
        <v>107.78</v>
      </c>
      <c r="C735">
        <v>112.48</v>
      </c>
      <c r="D735">
        <v>104.38</v>
      </c>
      <c r="E735">
        <v>51.98</v>
      </c>
      <c r="F735">
        <v>146.96</v>
      </c>
      <c r="G735">
        <v>100</v>
      </c>
      <c r="H735">
        <v>187.86</v>
      </c>
      <c r="I735">
        <v>120.54</v>
      </c>
      <c r="J735">
        <v>109.72</v>
      </c>
      <c r="K735">
        <v>102.39</v>
      </c>
    </row>
    <row r="736" spans="1:11" x14ac:dyDescent="0.2">
      <c r="A736" s="6">
        <v>44363</v>
      </c>
      <c r="B736">
        <v>107.39</v>
      </c>
      <c r="C736">
        <v>111.84</v>
      </c>
      <c r="D736">
        <v>104.31</v>
      </c>
      <c r="E736">
        <v>54.36</v>
      </c>
      <c r="F736">
        <v>147.19</v>
      </c>
      <c r="G736">
        <v>100</v>
      </c>
      <c r="H736">
        <v>189.38</v>
      </c>
      <c r="I736">
        <v>124.73</v>
      </c>
      <c r="J736">
        <v>111</v>
      </c>
      <c r="K736">
        <v>102.41</v>
      </c>
    </row>
    <row r="737" spans="1:11" x14ac:dyDescent="0.2">
      <c r="A737" s="6">
        <v>44364</v>
      </c>
      <c r="B737">
        <v>103.86</v>
      </c>
      <c r="C737">
        <v>109.19</v>
      </c>
      <c r="D737">
        <v>100.7</v>
      </c>
      <c r="E737">
        <v>50.23</v>
      </c>
      <c r="F737">
        <v>143.52000000000001</v>
      </c>
      <c r="G737">
        <v>100</v>
      </c>
      <c r="H737">
        <v>183.75</v>
      </c>
      <c r="I737">
        <v>120.49</v>
      </c>
      <c r="J737">
        <v>104.35</v>
      </c>
      <c r="K737">
        <v>102.39</v>
      </c>
    </row>
    <row r="738" spans="1:11" x14ac:dyDescent="0.2">
      <c r="A738" s="6">
        <v>44365</v>
      </c>
      <c r="B738">
        <v>101.19</v>
      </c>
      <c r="C738">
        <v>105.07</v>
      </c>
      <c r="D738">
        <v>98.17</v>
      </c>
      <c r="E738">
        <v>49.82</v>
      </c>
      <c r="F738">
        <v>138.29</v>
      </c>
      <c r="G738">
        <v>100</v>
      </c>
      <c r="H738">
        <v>177.04</v>
      </c>
      <c r="I738">
        <v>121.17</v>
      </c>
      <c r="J738">
        <v>103.27</v>
      </c>
      <c r="K738">
        <v>102.41</v>
      </c>
    </row>
    <row r="739" spans="1:11" x14ac:dyDescent="0.2">
      <c r="A739" s="6">
        <v>44368</v>
      </c>
      <c r="B739">
        <v>104.86</v>
      </c>
      <c r="C739">
        <v>108.15</v>
      </c>
      <c r="D739">
        <v>103.15</v>
      </c>
      <c r="E739">
        <v>52.51</v>
      </c>
      <c r="F739">
        <v>141.59</v>
      </c>
      <c r="G739">
        <v>100</v>
      </c>
      <c r="H739">
        <v>184.18</v>
      </c>
      <c r="I739">
        <v>123.26</v>
      </c>
      <c r="J739">
        <v>107.67</v>
      </c>
      <c r="K739">
        <v>102.39</v>
      </c>
    </row>
    <row r="740" spans="1:11" x14ac:dyDescent="0.2">
      <c r="A740" s="6">
        <v>44369</v>
      </c>
      <c r="B740">
        <v>106.87</v>
      </c>
      <c r="C740">
        <v>108.5</v>
      </c>
      <c r="D740">
        <v>103.73</v>
      </c>
      <c r="E740">
        <v>53.42</v>
      </c>
      <c r="F740">
        <v>144.24</v>
      </c>
      <c r="G740">
        <v>100</v>
      </c>
      <c r="H740">
        <v>185.05</v>
      </c>
      <c r="I740">
        <v>127.55</v>
      </c>
      <c r="J740">
        <v>106.99</v>
      </c>
      <c r="K740">
        <v>102.39</v>
      </c>
    </row>
    <row r="741" spans="1:11" x14ac:dyDescent="0.2">
      <c r="A741" s="6">
        <v>44370</v>
      </c>
      <c r="B741">
        <v>107.66</v>
      </c>
      <c r="C741">
        <v>108.37</v>
      </c>
      <c r="D741">
        <v>103.68</v>
      </c>
      <c r="E741">
        <v>55.11</v>
      </c>
      <c r="F741">
        <v>145.38</v>
      </c>
      <c r="G741">
        <v>100</v>
      </c>
      <c r="H741">
        <v>188.3</v>
      </c>
      <c r="I741">
        <v>130.83000000000001</v>
      </c>
      <c r="J741">
        <v>105.81</v>
      </c>
      <c r="K741">
        <v>102.39</v>
      </c>
    </row>
    <row r="742" spans="1:11" x14ac:dyDescent="0.2">
      <c r="A742" s="6">
        <v>44371</v>
      </c>
      <c r="B742">
        <v>108.09</v>
      </c>
      <c r="C742">
        <v>109.26</v>
      </c>
      <c r="D742">
        <v>104.76</v>
      </c>
      <c r="E742">
        <v>56.5</v>
      </c>
      <c r="F742">
        <v>145.35</v>
      </c>
      <c r="G742">
        <v>100</v>
      </c>
      <c r="H742">
        <v>190.46</v>
      </c>
      <c r="I742">
        <v>135.53</v>
      </c>
      <c r="J742">
        <v>106.89</v>
      </c>
      <c r="K742">
        <v>102.41</v>
      </c>
    </row>
    <row r="743" spans="1:11" x14ac:dyDescent="0.2">
      <c r="A743" s="6">
        <v>44372</v>
      </c>
      <c r="B743">
        <v>108.33</v>
      </c>
      <c r="C743">
        <v>109.42</v>
      </c>
      <c r="D743">
        <v>104.62</v>
      </c>
      <c r="E743">
        <v>58.58</v>
      </c>
      <c r="F743">
        <v>145.25</v>
      </c>
      <c r="G743">
        <v>100</v>
      </c>
      <c r="H743">
        <v>191.33</v>
      </c>
      <c r="I743">
        <v>137.05000000000001</v>
      </c>
      <c r="J743">
        <v>104.83</v>
      </c>
      <c r="K743">
        <v>102.41</v>
      </c>
    </row>
    <row r="744" spans="1:11" x14ac:dyDescent="0.2">
      <c r="A744" s="6">
        <v>44375</v>
      </c>
      <c r="B744">
        <v>105.56</v>
      </c>
      <c r="C744">
        <v>106.05</v>
      </c>
      <c r="D744">
        <v>101.69</v>
      </c>
      <c r="E744">
        <v>55.61</v>
      </c>
      <c r="F744">
        <v>143.62</v>
      </c>
      <c r="G744">
        <v>100</v>
      </c>
      <c r="H744">
        <v>186.13</v>
      </c>
      <c r="I744">
        <v>129.25</v>
      </c>
      <c r="J744">
        <v>101.41</v>
      </c>
      <c r="K744">
        <v>102.39</v>
      </c>
    </row>
    <row r="745" spans="1:11" x14ac:dyDescent="0.2">
      <c r="A745" s="6">
        <v>44376</v>
      </c>
      <c r="B745">
        <v>104.91</v>
      </c>
      <c r="C745">
        <v>105.81</v>
      </c>
      <c r="D745">
        <v>100.76</v>
      </c>
      <c r="E745">
        <v>55.71</v>
      </c>
      <c r="F745">
        <v>143.24</v>
      </c>
      <c r="G745">
        <v>100</v>
      </c>
      <c r="H745">
        <v>185.92</v>
      </c>
      <c r="I745">
        <v>126.37</v>
      </c>
      <c r="J745">
        <v>103.17</v>
      </c>
      <c r="K745">
        <v>102.39</v>
      </c>
    </row>
    <row r="746" spans="1:11" x14ac:dyDescent="0.2">
      <c r="A746" s="6">
        <v>44377</v>
      </c>
      <c r="B746">
        <v>105.68</v>
      </c>
      <c r="C746">
        <v>106.81</v>
      </c>
      <c r="D746">
        <v>103.92</v>
      </c>
      <c r="E746">
        <v>55.66</v>
      </c>
      <c r="F746">
        <v>144.09</v>
      </c>
      <c r="G746">
        <v>100</v>
      </c>
      <c r="H746">
        <v>194.79</v>
      </c>
      <c r="I746">
        <v>124.67</v>
      </c>
      <c r="J746">
        <v>103.95</v>
      </c>
      <c r="K746">
        <v>102.39</v>
      </c>
    </row>
    <row r="747" spans="1:11" x14ac:dyDescent="0.2">
      <c r="A747" s="6">
        <v>44378</v>
      </c>
      <c r="B747">
        <v>105.98</v>
      </c>
      <c r="C747">
        <v>108.31</v>
      </c>
      <c r="D747">
        <v>107.3</v>
      </c>
      <c r="E747">
        <v>58.49</v>
      </c>
      <c r="F747">
        <v>144.53</v>
      </c>
      <c r="G747">
        <v>100</v>
      </c>
      <c r="H747">
        <v>188.3</v>
      </c>
      <c r="I747">
        <v>122.13</v>
      </c>
      <c r="J747">
        <v>104.64</v>
      </c>
      <c r="K747">
        <v>102.41</v>
      </c>
    </row>
    <row r="748" spans="1:11" x14ac:dyDescent="0.2">
      <c r="A748" s="6">
        <v>44379</v>
      </c>
      <c r="B748">
        <v>105.83</v>
      </c>
      <c r="C748">
        <v>108.17</v>
      </c>
      <c r="D748">
        <v>107.08</v>
      </c>
      <c r="E748">
        <v>57.99</v>
      </c>
      <c r="F748">
        <v>145.63</v>
      </c>
      <c r="G748">
        <v>100</v>
      </c>
      <c r="H748">
        <v>193.27</v>
      </c>
      <c r="I748">
        <v>121.11</v>
      </c>
      <c r="J748">
        <v>104.74</v>
      </c>
      <c r="K748">
        <v>102.39</v>
      </c>
    </row>
    <row r="749" spans="1:11" x14ac:dyDescent="0.2">
      <c r="A749" s="6">
        <v>44383</v>
      </c>
      <c r="B749">
        <v>102.82</v>
      </c>
      <c r="C749">
        <v>106.05</v>
      </c>
      <c r="D749">
        <v>102.86</v>
      </c>
      <c r="E749">
        <v>54.31</v>
      </c>
      <c r="F749">
        <v>146.1</v>
      </c>
      <c r="G749">
        <v>100</v>
      </c>
      <c r="H749">
        <v>191.98</v>
      </c>
      <c r="I749">
        <v>120.6</v>
      </c>
      <c r="J749">
        <v>104.25</v>
      </c>
      <c r="K749">
        <v>102.38</v>
      </c>
    </row>
    <row r="750" spans="1:11" x14ac:dyDescent="0.2">
      <c r="A750" s="6">
        <v>44384</v>
      </c>
      <c r="B750">
        <v>101.21</v>
      </c>
      <c r="C750">
        <v>104.97</v>
      </c>
      <c r="D750">
        <v>100.7</v>
      </c>
      <c r="E750">
        <v>52.47</v>
      </c>
      <c r="F750">
        <v>145.47999999999999</v>
      </c>
      <c r="G750">
        <v>100</v>
      </c>
      <c r="H750">
        <v>189.38</v>
      </c>
      <c r="I750">
        <v>112.57</v>
      </c>
      <c r="J750">
        <v>102.39</v>
      </c>
      <c r="K750">
        <v>102.38</v>
      </c>
    </row>
    <row r="751" spans="1:11" x14ac:dyDescent="0.2">
      <c r="A751" s="6">
        <v>44385</v>
      </c>
      <c r="B751">
        <v>100.76</v>
      </c>
      <c r="C751">
        <v>104.63</v>
      </c>
      <c r="D751">
        <v>101.04</v>
      </c>
      <c r="E751">
        <v>52.79</v>
      </c>
      <c r="F751">
        <v>145.15</v>
      </c>
      <c r="G751">
        <v>100</v>
      </c>
      <c r="H751">
        <v>185.27</v>
      </c>
      <c r="I751">
        <v>111.72</v>
      </c>
      <c r="J751">
        <v>101.41</v>
      </c>
      <c r="K751">
        <v>102.39</v>
      </c>
    </row>
    <row r="752" spans="1:11" x14ac:dyDescent="0.2">
      <c r="A752" s="6">
        <v>44386</v>
      </c>
      <c r="B752">
        <v>102.58</v>
      </c>
      <c r="C752">
        <v>106.13</v>
      </c>
      <c r="D752">
        <v>102.61</v>
      </c>
      <c r="E752">
        <v>53.83</v>
      </c>
      <c r="F752">
        <v>146.19999999999999</v>
      </c>
      <c r="G752">
        <v>100</v>
      </c>
      <c r="H752">
        <v>187.86</v>
      </c>
      <c r="I752">
        <v>114.66</v>
      </c>
      <c r="J752">
        <v>103.56</v>
      </c>
      <c r="K752">
        <v>102.39</v>
      </c>
    </row>
    <row r="753" spans="1:11" x14ac:dyDescent="0.2">
      <c r="A753" s="6">
        <v>44389</v>
      </c>
      <c r="B753">
        <v>102.48</v>
      </c>
      <c r="C753">
        <v>106.34</v>
      </c>
      <c r="D753">
        <v>102.04</v>
      </c>
      <c r="E753">
        <v>53.38</v>
      </c>
      <c r="F753">
        <v>144.02000000000001</v>
      </c>
      <c r="G753">
        <v>100</v>
      </c>
      <c r="H753">
        <v>186.13</v>
      </c>
      <c r="I753">
        <v>110.65</v>
      </c>
      <c r="J753">
        <v>102.29</v>
      </c>
      <c r="K753">
        <v>102.39</v>
      </c>
    </row>
    <row r="754" spans="1:11" x14ac:dyDescent="0.2">
      <c r="A754" s="6">
        <v>44390</v>
      </c>
      <c r="B754">
        <v>102</v>
      </c>
      <c r="C754">
        <v>105.99</v>
      </c>
      <c r="D754">
        <v>101.46</v>
      </c>
      <c r="E754">
        <v>53.54</v>
      </c>
      <c r="F754">
        <v>139.34</v>
      </c>
      <c r="G754">
        <v>100</v>
      </c>
      <c r="H754">
        <v>176.83</v>
      </c>
      <c r="I754">
        <v>102.34</v>
      </c>
      <c r="J754">
        <v>100.53</v>
      </c>
      <c r="K754">
        <v>102.39</v>
      </c>
    </row>
    <row r="755" spans="1:11" x14ac:dyDescent="0.2">
      <c r="A755" s="6">
        <v>44391</v>
      </c>
      <c r="B755">
        <v>99.73</v>
      </c>
      <c r="C755">
        <v>103.99</v>
      </c>
      <c r="D755">
        <v>98.41</v>
      </c>
      <c r="E755">
        <v>49.54</v>
      </c>
      <c r="F755">
        <v>138.59</v>
      </c>
      <c r="G755">
        <v>100</v>
      </c>
      <c r="H755">
        <v>180.51</v>
      </c>
      <c r="I755">
        <v>102.17</v>
      </c>
      <c r="J755">
        <v>98.58</v>
      </c>
      <c r="K755">
        <v>102.38</v>
      </c>
    </row>
    <row r="756" spans="1:11" x14ac:dyDescent="0.2">
      <c r="A756" s="6">
        <v>44392</v>
      </c>
      <c r="B756">
        <v>98.76</v>
      </c>
      <c r="C756">
        <v>103.3</v>
      </c>
      <c r="D756">
        <v>97.4</v>
      </c>
      <c r="E756">
        <v>48.47</v>
      </c>
      <c r="F756">
        <v>137.99</v>
      </c>
      <c r="G756">
        <v>100</v>
      </c>
      <c r="H756">
        <v>176.39</v>
      </c>
      <c r="I756">
        <v>99.17</v>
      </c>
      <c r="J756">
        <v>95.74</v>
      </c>
      <c r="K756">
        <v>102.39</v>
      </c>
    </row>
    <row r="757" spans="1:11" x14ac:dyDescent="0.2">
      <c r="A757" s="6">
        <v>44393</v>
      </c>
      <c r="B757">
        <v>96.03</v>
      </c>
      <c r="C757">
        <v>100.57</v>
      </c>
      <c r="D757">
        <v>94.71</v>
      </c>
      <c r="E757">
        <v>46.17</v>
      </c>
      <c r="F757">
        <v>138.80000000000001</v>
      </c>
      <c r="G757">
        <v>100</v>
      </c>
      <c r="H757">
        <v>171.63</v>
      </c>
      <c r="I757">
        <v>93.29</v>
      </c>
      <c r="J757">
        <v>94.66</v>
      </c>
      <c r="K757">
        <v>102.39</v>
      </c>
    </row>
    <row r="758" spans="1:11" x14ac:dyDescent="0.2">
      <c r="A758" s="6">
        <v>44396</v>
      </c>
      <c r="B758">
        <v>92.73</v>
      </c>
      <c r="C758">
        <v>97.86</v>
      </c>
      <c r="D758">
        <v>91.63</v>
      </c>
      <c r="E758">
        <v>44.18</v>
      </c>
      <c r="F758">
        <v>134.27000000000001</v>
      </c>
      <c r="G758">
        <v>100</v>
      </c>
      <c r="H758">
        <v>167.3</v>
      </c>
      <c r="I758">
        <v>93.46</v>
      </c>
      <c r="J758">
        <v>91.05</v>
      </c>
      <c r="K758">
        <v>102.38</v>
      </c>
    </row>
    <row r="759" spans="1:11" x14ac:dyDescent="0.2">
      <c r="A759" s="6">
        <v>44397</v>
      </c>
      <c r="B759">
        <v>93.75</v>
      </c>
      <c r="C759">
        <v>98.44</v>
      </c>
      <c r="D759">
        <v>92.95</v>
      </c>
      <c r="E759">
        <v>45.16</v>
      </c>
      <c r="F759">
        <v>138.87</v>
      </c>
      <c r="G759">
        <v>100</v>
      </c>
      <c r="H759">
        <v>169.47</v>
      </c>
      <c r="I759">
        <v>94.03</v>
      </c>
      <c r="J759">
        <v>95.54</v>
      </c>
      <c r="K759">
        <v>102.38</v>
      </c>
    </row>
    <row r="760" spans="1:11" x14ac:dyDescent="0.2">
      <c r="A760" s="6">
        <v>44398</v>
      </c>
      <c r="B760">
        <v>96.77</v>
      </c>
      <c r="C760">
        <v>101.79</v>
      </c>
      <c r="D760">
        <v>97.3</v>
      </c>
      <c r="E760">
        <v>48.38</v>
      </c>
      <c r="F760">
        <v>140.13</v>
      </c>
      <c r="G760">
        <v>100</v>
      </c>
      <c r="H760">
        <v>178.77</v>
      </c>
      <c r="I760">
        <v>98.72</v>
      </c>
      <c r="J760">
        <v>97.5</v>
      </c>
      <c r="K760">
        <v>102.38</v>
      </c>
    </row>
    <row r="761" spans="1:11" x14ac:dyDescent="0.2">
      <c r="A761" s="6">
        <v>44399</v>
      </c>
      <c r="B761">
        <v>95.68</v>
      </c>
      <c r="C761">
        <v>100.77</v>
      </c>
      <c r="D761">
        <v>96.7</v>
      </c>
      <c r="E761">
        <v>48.08</v>
      </c>
      <c r="F761">
        <v>140.16999999999999</v>
      </c>
      <c r="G761">
        <v>100</v>
      </c>
      <c r="H761">
        <v>174.01</v>
      </c>
      <c r="I761">
        <v>94.65</v>
      </c>
      <c r="J761">
        <v>97.21</v>
      </c>
      <c r="K761">
        <v>102.39</v>
      </c>
    </row>
    <row r="762" spans="1:11" x14ac:dyDescent="0.2">
      <c r="A762" s="6">
        <v>44400</v>
      </c>
      <c r="B762">
        <v>95.56</v>
      </c>
      <c r="C762">
        <v>100.81</v>
      </c>
      <c r="D762">
        <v>95.15</v>
      </c>
      <c r="E762">
        <v>47.31</v>
      </c>
      <c r="F762">
        <v>139.35</v>
      </c>
      <c r="G762">
        <v>100</v>
      </c>
      <c r="H762">
        <v>173.8</v>
      </c>
      <c r="I762">
        <v>92.84</v>
      </c>
      <c r="J762">
        <v>97.79</v>
      </c>
      <c r="K762">
        <v>102.38</v>
      </c>
    </row>
    <row r="763" spans="1:11" x14ac:dyDescent="0.2">
      <c r="A763" s="6">
        <v>44403</v>
      </c>
      <c r="B763">
        <v>97.98</v>
      </c>
      <c r="C763">
        <v>102.95</v>
      </c>
      <c r="D763">
        <v>97.79</v>
      </c>
      <c r="E763">
        <v>48.27</v>
      </c>
      <c r="F763">
        <v>141.76</v>
      </c>
      <c r="G763">
        <v>100</v>
      </c>
      <c r="H763">
        <v>176.18</v>
      </c>
      <c r="I763">
        <v>94.42</v>
      </c>
      <c r="J763">
        <v>98.09</v>
      </c>
      <c r="K763">
        <v>102.39</v>
      </c>
    </row>
    <row r="764" spans="1:11" x14ac:dyDescent="0.2">
      <c r="A764" s="6">
        <v>44404</v>
      </c>
      <c r="B764">
        <v>96.89</v>
      </c>
      <c r="C764">
        <v>102.6</v>
      </c>
      <c r="D764">
        <v>96.86</v>
      </c>
      <c r="E764">
        <v>46.74</v>
      </c>
      <c r="F764">
        <v>140.58000000000001</v>
      </c>
      <c r="G764">
        <v>100</v>
      </c>
      <c r="H764">
        <v>170.98</v>
      </c>
      <c r="I764">
        <v>92.9</v>
      </c>
      <c r="J764">
        <v>95.35</v>
      </c>
      <c r="K764">
        <v>102.38</v>
      </c>
    </row>
    <row r="765" spans="1:11" x14ac:dyDescent="0.2">
      <c r="A765" s="6">
        <v>44405</v>
      </c>
      <c r="B765">
        <v>97.54</v>
      </c>
      <c r="C765">
        <v>103.18</v>
      </c>
      <c r="D765">
        <v>97.53</v>
      </c>
      <c r="E765">
        <v>47.88</v>
      </c>
      <c r="F765">
        <v>141.47999999999999</v>
      </c>
      <c r="G765">
        <v>100</v>
      </c>
      <c r="H765">
        <v>172.28</v>
      </c>
      <c r="I765">
        <v>94.37</v>
      </c>
      <c r="J765">
        <v>97.3</v>
      </c>
      <c r="K765">
        <v>102.38</v>
      </c>
    </row>
    <row r="766" spans="1:11" x14ac:dyDescent="0.2">
      <c r="A766" s="6">
        <v>44406</v>
      </c>
      <c r="B766">
        <v>98.73</v>
      </c>
      <c r="C766">
        <v>104.6</v>
      </c>
      <c r="D766">
        <v>98.15</v>
      </c>
      <c r="E766">
        <v>47.67</v>
      </c>
      <c r="F766">
        <v>144.27000000000001</v>
      </c>
      <c r="G766">
        <v>100</v>
      </c>
      <c r="H766">
        <v>172.71</v>
      </c>
      <c r="I766">
        <v>94.42</v>
      </c>
      <c r="J766">
        <v>97.5</v>
      </c>
      <c r="K766">
        <v>102.39</v>
      </c>
    </row>
    <row r="767" spans="1:11" x14ac:dyDescent="0.2">
      <c r="A767" s="6">
        <v>44407</v>
      </c>
      <c r="B767">
        <v>96.45</v>
      </c>
      <c r="C767">
        <v>103.82</v>
      </c>
      <c r="D767">
        <v>96.39</v>
      </c>
      <c r="E767">
        <v>46.46</v>
      </c>
      <c r="F767">
        <v>141.08000000000001</v>
      </c>
      <c r="G767">
        <v>100</v>
      </c>
      <c r="H767">
        <v>172.28</v>
      </c>
      <c r="I767">
        <v>92.44</v>
      </c>
      <c r="J767">
        <v>96.42</v>
      </c>
      <c r="K767">
        <v>102.38</v>
      </c>
    </row>
    <row r="768" spans="1:11" x14ac:dyDescent="0.2">
      <c r="A768" s="6">
        <v>44410</v>
      </c>
      <c r="B768">
        <v>96.47</v>
      </c>
      <c r="C768">
        <v>103.64</v>
      </c>
      <c r="D768">
        <v>95.22</v>
      </c>
      <c r="E768">
        <v>45.91</v>
      </c>
      <c r="F768">
        <v>141.03</v>
      </c>
      <c r="G768">
        <v>100</v>
      </c>
      <c r="H768">
        <v>171.42</v>
      </c>
      <c r="I768">
        <v>93.18</v>
      </c>
      <c r="J768">
        <v>94.86</v>
      </c>
      <c r="K768">
        <v>102.38</v>
      </c>
    </row>
    <row r="769" spans="1:11" x14ac:dyDescent="0.2">
      <c r="A769" s="6">
        <v>44411</v>
      </c>
      <c r="B769">
        <v>97.51</v>
      </c>
      <c r="C769">
        <v>104.63</v>
      </c>
      <c r="D769">
        <v>97.39</v>
      </c>
      <c r="E769">
        <v>47.04</v>
      </c>
      <c r="F769">
        <v>143.12</v>
      </c>
      <c r="G769">
        <v>100</v>
      </c>
      <c r="H769">
        <v>169.68</v>
      </c>
      <c r="I769">
        <v>91.59</v>
      </c>
      <c r="J769">
        <v>94.96</v>
      </c>
      <c r="K769">
        <v>102.38</v>
      </c>
    </row>
    <row r="770" spans="1:11" x14ac:dyDescent="0.2">
      <c r="A770" s="6">
        <v>44412</v>
      </c>
      <c r="B770">
        <v>95.23</v>
      </c>
      <c r="C770">
        <v>102.28</v>
      </c>
      <c r="D770">
        <v>94.45</v>
      </c>
      <c r="E770">
        <v>45.73</v>
      </c>
      <c r="F770">
        <v>141.94</v>
      </c>
      <c r="G770">
        <v>100</v>
      </c>
      <c r="H770">
        <v>164.27</v>
      </c>
      <c r="I770">
        <v>86.85</v>
      </c>
      <c r="J770">
        <v>90.65</v>
      </c>
      <c r="K770">
        <v>102.38</v>
      </c>
    </row>
    <row r="771" spans="1:11" x14ac:dyDescent="0.2">
      <c r="A771" s="6">
        <v>44413</v>
      </c>
      <c r="B771">
        <v>95.83</v>
      </c>
      <c r="C771">
        <v>103.23</v>
      </c>
      <c r="D771">
        <v>96.2</v>
      </c>
      <c r="E771">
        <v>46.62</v>
      </c>
      <c r="F771">
        <v>142.71</v>
      </c>
      <c r="G771">
        <v>100</v>
      </c>
      <c r="H771">
        <v>162.11000000000001</v>
      </c>
      <c r="I771">
        <v>78.650000000000006</v>
      </c>
      <c r="J771">
        <v>90.68</v>
      </c>
      <c r="K771">
        <v>102.38</v>
      </c>
    </row>
    <row r="772" spans="1:11" x14ac:dyDescent="0.2">
      <c r="A772" s="6">
        <v>44414</v>
      </c>
      <c r="B772">
        <v>96.94</v>
      </c>
      <c r="C772">
        <v>103.97</v>
      </c>
      <c r="D772">
        <v>97.15</v>
      </c>
      <c r="E772">
        <v>46.97</v>
      </c>
      <c r="F772">
        <v>140.6</v>
      </c>
      <c r="G772">
        <v>100</v>
      </c>
      <c r="H772">
        <v>164.06</v>
      </c>
      <c r="I772">
        <v>84.41</v>
      </c>
      <c r="J772">
        <v>92.18</v>
      </c>
      <c r="K772">
        <v>102.39</v>
      </c>
    </row>
    <row r="773" spans="1:11" x14ac:dyDescent="0.2">
      <c r="A773" s="6">
        <v>44417</v>
      </c>
      <c r="B773">
        <v>95.83</v>
      </c>
      <c r="C773">
        <v>102.23</v>
      </c>
      <c r="D773">
        <v>95.34</v>
      </c>
      <c r="E773">
        <v>45.59</v>
      </c>
      <c r="F773">
        <v>139.34</v>
      </c>
      <c r="G773">
        <v>100</v>
      </c>
      <c r="H773">
        <v>156.91</v>
      </c>
      <c r="I773">
        <v>81.42</v>
      </c>
      <c r="J773">
        <v>91.78</v>
      </c>
      <c r="K773">
        <v>102.39</v>
      </c>
    </row>
    <row r="774" spans="1:11" x14ac:dyDescent="0.2">
      <c r="A774" s="6">
        <v>44418</v>
      </c>
      <c r="B774">
        <v>97.47</v>
      </c>
      <c r="C774">
        <v>104.1</v>
      </c>
      <c r="D774">
        <v>97.12</v>
      </c>
      <c r="E774">
        <v>46.74</v>
      </c>
      <c r="F774">
        <v>145.63</v>
      </c>
      <c r="G774">
        <v>100</v>
      </c>
      <c r="H774">
        <v>156.91</v>
      </c>
      <c r="I774">
        <v>83.96</v>
      </c>
      <c r="J774">
        <v>93.47</v>
      </c>
      <c r="K774">
        <v>102.38</v>
      </c>
    </row>
    <row r="775" spans="1:11" x14ac:dyDescent="0.2">
      <c r="A775" s="6">
        <v>44419</v>
      </c>
      <c r="B775">
        <v>97.76</v>
      </c>
      <c r="C775">
        <v>104.88</v>
      </c>
      <c r="D775">
        <v>98.34</v>
      </c>
      <c r="E775">
        <v>47.77</v>
      </c>
      <c r="F775">
        <v>143.69999999999999</v>
      </c>
      <c r="G775">
        <v>100</v>
      </c>
      <c r="H775">
        <v>165.57</v>
      </c>
      <c r="I775">
        <v>88.32</v>
      </c>
      <c r="J775">
        <v>94.86</v>
      </c>
      <c r="K775">
        <v>102.38</v>
      </c>
    </row>
    <row r="776" spans="1:11" x14ac:dyDescent="0.2">
      <c r="A776" s="6">
        <v>44420</v>
      </c>
      <c r="B776">
        <v>97.54</v>
      </c>
      <c r="C776">
        <v>104.67</v>
      </c>
      <c r="D776">
        <v>98.08</v>
      </c>
      <c r="E776">
        <v>47.83</v>
      </c>
      <c r="F776">
        <v>146.4</v>
      </c>
      <c r="G776">
        <v>100</v>
      </c>
      <c r="H776">
        <v>162.11000000000001</v>
      </c>
      <c r="I776">
        <v>88.65</v>
      </c>
      <c r="J776">
        <v>96.65</v>
      </c>
      <c r="K776">
        <v>102.38</v>
      </c>
    </row>
    <row r="777" spans="1:11" x14ac:dyDescent="0.2">
      <c r="A777" s="6">
        <v>44421</v>
      </c>
      <c r="B777">
        <v>96.55</v>
      </c>
      <c r="C777">
        <v>103.98</v>
      </c>
      <c r="D777">
        <v>96.24</v>
      </c>
      <c r="E777">
        <v>45.91</v>
      </c>
      <c r="F777">
        <v>144.72999999999999</v>
      </c>
      <c r="G777">
        <v>100</v>
      </c>
      <c r="H777">
        <v>160.16</v>
      </c>
      <c r="I777">
        <v>86.9</v>
      </c>
      <c r="J777">
        <v>94.56</v>
      </c>
      <c r="K777">
        <v>102.39</v>
      </c>
    </row>
    <row r="778" spans="1:11" x14ac:dyDescent="0.2">
      <c r="A778" s="6">
        <v>44424</v>
      </c>
      <c r="B778">
        <v>95.14</v>
      </c>
      <c r="C778">
        <v>102.92</v>
      </c>
      <c r="D778">
        <v>94.24</v>
      </c>
      <c r="E778">
        <v>44.13</v>
      </c>
      <c r="F778">
        <v>141.19999999999999</v>
      </c>
      <c r="G778">
        <v>100</v>
      </c>
      <c r="H778">
        <v>160.16</v>
      </c>
      <c r="I778">
        <v>87.02</v>
      </c>
      <c r="J778">
        <v>94.56</v>
      </c>
      <c r="K778">
        <v>102.37</v>
      </c>
    </row>
    <row r="779" spans="1:11" x14ac:dyDescent="0.2">
      <c r="A779" s="6">
        <v>44425</v>
      </c>
      <c r="B779">
        <v>94.49</v>
      </c>
      <c r="C779">
        <v>102.72</v>
      </c>
      <c r="D779">
        <v>93.74</v>
      </c>
      <c r="E779">
        <v>42.86</v>
      </c>
      <c r="F779">
        <v>142.97</v>
      </c>
      <c r="G779">
        <v>100</v>
      </c>
      <c r="H779">
        <v>162.11000000000001</v>
      </c>
      <c r="I779">
        <v>86.96</v>
      </c>
      <c r="J779">
        <v>92.67</v>
      </c>
      <c r="K779">
        <v>102.37</v>
      </c>
    </row>
    <row r="780" spans="1:11" x14ac:dyDescent="0.2">
      <c r="A780" s="6">
        <v>44426</v>
      </c>
      <c r="B780">
        <v>92.5</v>
      </c>
      <c r="C780">
        <v>99.94</v>
      </c>
      <c r="D780">
        <v>92.04</v>
      </c>
      <c r="E780">
        <v>41.74</v>
      </c>
      <c r="F780">
        <v>142.66</v>
      </c>
      <c r="G780">
        <v>100</v>
      </c>
      <c r="H780">
        <v>162.97</v>
      </c>
      <c r="I780">
        <v>85.09</v>
      </c>
      <c r="J780">
        <v>90.49</v>
      </c>
      <c r="K780">
        <v>102.37</v>
      </c>
    </row>
    <row r="781" spans="1:11" x14ac:dyDescent="0.2">
      <c r="A781" s="6">
        <v>44427</v>
      </c>
      <c r="B781">
        <v>89.68</v>
      </c>
      <c r="C781">
        <v>97.45</v>
      </c>
      <c r="D781">
        <v>90.17</v>
      </c>
      <c r="E781">
        <v>39.32</v>
      </c>
      <c r="F781">
        <v>137.94</v>
      </c>
      <c r="G781">
        <v>100</v>
      </c>
      <c r="H781">
        <v>157.56</v>
      </c>
      <c r="I781">
        <v>81.7</v>
      </c>
      <c r="J781">
        <v>88.99</v>
      </c>
      <c r="K781">
        <v>102.39</v>
      </c>
    </row>
    <row r="782" spans="1:11" x14ac:dyDescent="0.2">
      <c r="A782" s="6">
        <v>44428</v>
      </c>
      <c r="B782">
        <v>89.7</v>
      </c>
      <c r="C782">
        <v>97.46</v>
      </c>
      <c r="D782">
        <v>90.74</v>
      </c>
      <c r="E782">
        <v>39.07</v>
      </c>
      <c r="F782">
        <v>138.69</v>
      </c>
      <c r="G782">
        <v>100</v>
      </c>
      <c r="H782">
        <v>156.69999999999999</v>
      </c>
      <c r="I782">
        <v>82.21</v>
      </c>
      <c r="J782">
        <v>89.69</v>
      </c>
      <c r="K782">
        <v>102.39</v>
      </c>
    </row>
    <row r="783" spans="1:11" x14ac:dyDescent="0.2">
      <c r="A783" s="6">
        <v>44431</v>
      </c>
      <c r="B783">
        <v>93.39</v>
      </c>
      <c r="C783">
        <v>99.97</v>
      </c>
      <c r="D783">
        <v>94.21</v>
      </c>
      <c r="E783">
        <v>41.78</v>
      </c>
      <c r="F783">
        <v>142.52000000000001</v>
      </c>
      <c r="G783">
        <v>100</v>
      </c>
      <c r="H783">
        <v>161.03</v>
      </c>
      <c r="I783">
        <v>86.56</v>
      </c>
      <c r="J783">
        <v>91.58</v>
      </c>
      <c r="K783">
        <v>102.37</v>
      </c>
    </row>
    <row r="784" spans="1:11" x14ac:dyDescent="0.2">
      <c r="A784" s="6">
        <v>44432</v>
      </c>
      <c r="B784">
        <v>94.15</v>
      </c>
      <c r="C784">
        <v>101.12</v>
      </c>
      <c r="D784">
        <v>95.28</v>
      </c>
      <c r="E784">
        <v>43.4</v>
      </c>
      <c r="F784">
        <v>144.37</v>
      </c>
      <c r="G784">
        <v>100</v>
      </c>
      <c r="H784">
        <v>162.97</v>
      </c>
      <c r="I784">
        <v>87.24</v>
      </c>
      <c r="J784">
        <v>92.77</v>
      </c>
      <c r="K784">
        <v>102.37</v>
      </c>
    </row>
    <row r="785" spans="1:11" x14ac:dyDescent="0.2">
      <c r="A785" s="6">
        <v>44433</v>
      </c>
      <c r="B785">
        <v>94.32</v>
      </c>
      <c r="C785">
        <v>101.81</v>
      </c>
      <c r="D785">
        <v>96.32</v>
      </c>
      <c r="E785">
        <v>43.84</v>
      </c>
      <c r="F785">
        <v>147.06</v>
      </c>
      <c r="G785">
        <v>100</v>
      </c>
      <c r="H785">
        <v>162.54</v>
      </c>
      <c r="I785">
        <v>87.13</v>
      </c>
      <c r="J785">
        <v>94.26</v>
      </c>
      <c r="K785">
        <v>102.37</v>
      </c>
    </row>
    <row r="786" spans="1:11" x14ac:dyDescent="0.2">
      <c r="A786" s="6">
        <v>44434</v>
      </c>
      <c r="B786">
        <v>93.05</v>
      </c>
      <c r="C786">
        <v>100.48</v>
      </c>
      <c r="D786">
        <v>94.79</v>
      </c>
      <c r="E786">
        <v>42.72</v>
      </c>
      <c r="F786">
        <v>146.05000000000001</v>
      </c>
      <c r="G786">
        <v>100</v>
      </c>
      <c r="H786">
        <v>164.71</v>
      </c>
      <c r="I786">
        <v>85.55</v>
      </c>
      <c r="J786">
        <v>91.48</v>
      </c>
      <c r="K786">
        <v>102.38</v>
      </c>
    </row>
    <row r="787" spans="1:11" x14ac:dyDescent="0.2">
      <c r="A787" s="6">
        <v>44435</v>
      </c>
      <c r="B787">
        <v>94.85</v>
      </c>
      <c r="C787">
        <v>101.95</v>
      </c>
      <c r="D787">
        <v>97.56</v>
      </c>
      <c r="E787">
        <v>45.67</v>
      </c>
      <c r="F787">
        <v>149</v>
      </c>
      <c r="G787">
        <v>100</v>
      </c>
      <c r="H787">
        <v>159.51</v>
      </c>
      <c r="I787">
        <v>89.11</v>
      </c>
      <c r="J787">
        <v>94.36</v>
      </c>
      <c r="K787">
        <v>102.38</v>
      </c>
    </row>
    <row r="788" spans="1:11" x14ac:dyDescent="0.2">
      <c r="A788" s="6">
        <v>44438</v>
      </c>
      <c r="B788">
        <v>93.81</v>
      </c>
      <c r="C788">
        <v>101.69</v>
      </c>
      <c r="D788">
        <v>96.63</v>
      </c>
      <c r="E788">
        <v>44.94</v>
      </c>
      <c r="F788">
        <v>147.76</v>
      </c>
      <c r="G788">
        <v>100</v>
      </c>
      <c r="H788">
        <v>157.56</v>
      </c>
      <c r="I788">
        <v>88.94</v>
      </c>
      <c r="J788">
        <v>92.47</v>
      </c>
      <c r="K788">
        <v>102.38</v>
      </c>
    </row>
    <row r="789" spans="1:11" x14ac:dyDescent="0.2">
      <c r="A789" s="6">
        <v>44439</v>
      </c>
      <c r="B789">
        <v>92.72</v>
      </c>
      <c r="C789">
        <v>100.01</v>
      </c>
      <c r="D789">
        <v>95.48</v>
      </c>
      <c r="E789">
        <v>45.73</v>
      </c>
      <c r="F789">
        <v>145.28</v>
      </c>
      <c r="G789">
        <v>100</v>
      </c>
      <c r="H789">
        <v>156.26</v>
      </c>
      <c r="I789">
        <v>91.65</v>
      </c>
      <c r="J789">
        <v>92.47</v>
      </c>
      <c r="K789">
        <v>102.37</v>
      </c>
    </row>
    <row r="790" spans="1:11" x14ac:dyDescent="0.2">
      <c r="A790" s="6">
        <v>44440</v>
      </c>
      <c r="B790">
        <v>91.45</v>
      </c>
      <c r="C790">
        <v>98.92</v>
      </c>
      <c r="D790">
        <v>93.97</v>
      </c>
      <c r="E790">
        <v>44.64</v>
      </c>
      <c r="F790">
        <v>146.66</v>
      </c>
      <c r="G790">
        <v>100</v>
      </c>
      <c r="H790">
        <v>164.92</v>
      </c>
      <c r="I790">
        <v>97.19</v>
      </c>
      <c r="J790">
        <v>93.87</v>
      </c>
      <c r="K790">
        <v>102.37</v>
      </c>
    </row>
    <row r="791" spans="1:11" x14ac:dyDescent="0.2">
      <c r="A791" s="6">
        <v>44441</v>
      </c>
      <c r="B791">
        <v>93.68</v>
      </c>
      <c r="C791">
        <v>100.99</v>
      </c>
      <c r="D791">
        <v>97.32</v>
      </c>
      <c r="E791">
        <v>47.31</v>
      </c>
      <c r="F791">
        <v>149.09</v>
      </c>
      <c r="G791">
        <v>100</v>
      </c>
      <c r="H791">
        <v>168.17</v>
      </c>
      <c r="I791">
        <v>97.76</v>
      </c>
      <c r="J791">
        <v>96.15</v>
      </c>
      <c r="K791">
        <v>102.39</v>
      </c>
    </row>
    <row r="792" spans="1:11" x14ac:dyDescent="0.2">
      <c r="A792" s="6">
        <v>44442</v>
      </c>
      <c r="B792">
        <v>93.32</v>
      </c>
      <c r="C792">
        <v>100.76</v>
      </c>
      <c r="D792">
        <v>96.7</v>
      </c>
      <c r="E792">
        <v>46.14</v>
      </c>
      <c r="F792">
        <v>149.37</v>
      </c>
      <c r="G792">
        <v>100</v>
      </c>
      <c r="H792">
        <v>166</v>
      </c>
      <c r="I792">
        <v>96.85</v>
      </c>
      <c r="J792">
        <v>95.95</v>
      </c>
      <c r="K792">
        <v>102.37</v>
      </c>
    </row>
    <row r="793" spans="1:11" x14ac:dyDescent="0.2">
      <c r="A793" s="6">
        <v>44446</v>
      </c>
      <c r="B793">
        <v>92.77</v>
      </c>
      <c r="C793">
        <v>100.31</v>
      </c>
      <c r="D793">
        <v>96.26</v>
      </c>
      <c r="E793">
        <v>45.67</v>
      </c>
      <c r="F793">
        <v>149.24</v>
      </c>
      <c r="G793">
        <v>100</v>
      </c>
      <c r="H793">
        <v>170.77</v>
      </c>
      <c r="I793">
        <v>98.89</v>
      </c>
      <c r="J793">
        <v>94.46</v>
      </c>
      <c r="K793">
        <v>102.37</v>
      </c>
    </row>
    <row r="794" spans="1:11" x14ac:dyDescent="0.2">
      <c r="A794" s="6">
        <v>44447</v>
      </c>
      <c r="B794">
        <v>91.92</v>
      </c>
      <c r="C794">
        <v>99.62</v>
      </c>
      <c r="D794">
        <v>95.05</v>
      </c>
      <c r="E794">
        <v>44.34</v>
      </c>
      <c r="F794">
        <v>149.47</v>
      </c>
      <c r="G794">
        <v>100</v>
      </c>
      <c r="H794">
        <v>167.52</v>
      </c>
      <c r="I794">
        <v>93.15</v>
      </c>
      <c r="J794">
        <v>93.87</v>
      </c>
      <c r="K794">
        <v>102.37</v>
      </c>
    </row>
    <row r="795" spans="1:11" x14ac:dyDescent="0.2">
      <c r="A795" s="6">
        <v>44448</v>
      </c>
      <c r="B795">
        <v>91.99</v>
      </c>
      <c r="C795">
        <v>99.22</v>
      </c>
      <c r="D795">
        <v>95.57</v>
      </c>
      <c r="E795">
        <v>44.64</v>
      </c>
      <c r="F795">
        <v>145.44999999999999</v>
      </c>
      <c r="G795">
        <v>100</v>
      </c>
      <c r="H795">
        <v>174.01</v>
      </c>
      <c r="I795">
        <v>94.51</v>
      </c>
      <c r="J795">
        <v>92.67</v>
      </c>
      <c r="K795">
        <v>102.37</v>
      </c>
    </row>
    <row r="796" spans="1:11" x14ac:dyDescent="0.2">
      <c r="A796" s="6">
        <v>44449</v>
      </c>
      <c r="B796">
        <v>91.81</v>
      </c>
      <c r="C796">
        <v>99.29</v>
      </c>
      <c r="D796">
        <v>95.83</v>
      </c>
      <c r="E796">
        <v>44.48</v>
      </c>
      <c r="F796">
        <v>146.26</v>
      </c>
      <c r="G796">
        <v>100</v>
      </c>
      <c r="H796">
        <v>168.82</v>
      </c>
      <c r="I796">
        <v>91.55</v>
      </c>
      <c r="J796">
        <v>92.47</v>
      </c>
      <c r="K796">
        <v>102.38</v>
      </c>
    </row>
    <row r="797" spans="1:11" x14ac:dyDescent="0.2">
      <c r="A797" s="6">
        <v>44452</v>
      </c>
      <c r="B797">
        <v>94.17</v>
      </c>
      <c r="C797">
        <v>101.25</v>
      </c>
      <c r="D797">
        <v>99.02</v>
      </c>
      <c r="E797">
        <v>47.46</v>
      </c>
      <c r="F797">
        <v>150.88</v>
      </c>
      <c r="G797">
        <v>100</v>
      </c>
      <c r="H797">
        <v>168.17</v>
      </c>
      <c r="I797">
        <v>93.49</v>
      </c>
      <c r="J797">
        <v>92.87</v>
      </c>
      <c r="K797">
        <v>102.38</v>
      </c>
    </row>
    <row r="798" spans="1:11" x14ac:dyDescent="0.2">
      <c r="A798" s="6">
        <v>44453</v>
      </c>
      <c r="B798">
        <v>92.83</v>
      </c>
      <c r="C798">
        <v>99.42</v>
      </c>
      <c r="D798">
        <v>97.91</v>
      </c>
      <c r="E798">
        <v>46.8</v>
      </c>
      <c r="F798">
        <v>147.08000000000001</v>
      </c>
      <c r="G798">
        <v>100</v>
      </c>
      <c r="H798">
        <v>167.09</v>
      </c>
      <c r="I798">
        <v>90.59</v>
      </c>
      <c r="J798">
        <v>92.47</v>
      </c>
      <c r="K798">
        <v>102.37</v>
      </c>
    </row>
    <row r="799" spans="1:11" x14ac:dyDescent="0.2">
      <c r="A799" s="6">
        <v>44454</v>
      </c>
      <c r="B799">
        <v>95.95</v>
      </c>
      <c r="C799">
        <v>101.53</v>
      </c>
      <c r="D799">
        <v>102</v>
      </c>
      <c r="E799">
        <v>49.65</v>
      </c>
      <c r="F799">
        <v>152.97</v>
      </c>
      <c r="G799">
        <v>100</v>
      </c>
      <c r="H799">
        <v>171.2</v>
      </c>
      <c r="I799">
        <v>93.2</v>
      </c>
      <c r="J799">
        <v>91.88</v>
      </c>
      <c r="K799">
        <v>102.37</v>
      </c>
    </row>
    <row r="800" spans="1:11" x14ac:dyDescent="0.2">
      <c r="A800" s="6">
        <v>44455</v>
      </c>
      <c r="B800">
        <v>94.93</v>
      </c>
      <c r="C800">
        <v>100.58</v>
      </c>
      <c r="D800">
        <v>101.84</v>
      </c>
      <c r="E800">
        <v>48.67</v>
      </c>
      <c r="F800">
        <v>150.66</v>
      </c>
      <c r="G800">
        <v>100</v>
      </c>
      <c r="H800">
        <v>171.63</v>
      </c>
      <c r="I800">
        <v>92.69</v>
      </c>
      <c r="J800">
        <v>90.88</v>
      </c>
      <c r="K800">
        <v>102.38</v>
      </c>
    </row>
    <row r="801" spans="1:11" x14ac:dyDescent="0.2">
      <c r="A801" s="6">
        <v>44456</v>
      </c>
      <c r="B801">
        <v>93.81</v>
      </c>
      <c r="C801">
        <v>100</v>
      </c>
      <c r="D801">
        <v>101.31</v>
      </c>
      <c r="E801">
        <v>47.97</v>
      </c>
      <c r="F801">
        <v>144.4</v>
      </c>
      <c r="G801">
        <v>100</v>
      </c>
      <c r="H801">
        <v>172.06</v>
      </c>
      <c r="I801">
        <v>91.44</v>
      </c>
      <c r="J801">
        <v>90.49</v>
      </c>
      <c r="K801">
        <v>102.37</v>
      </c>
    </row>
    <row r="802" spans="1:11" x14ac:dyDescent="0.2">
      <c r="A802" s="6">
        <v>44459</v>
      </c>
      <c r="B802">
        <v>91.31</v>
      </c>
      <c r="C802">
        <v>97.96</v>
      </c>
      <c r="D802">
        <v>98.13</v>
      </c>
      <c r="E802">
        <v>45.37</v>
      </c>
      <c r="F802">
        <v>141.63999999999999</v>
      </c>
      <c r="G802">
        <v>100</v>
      </c>
      <c r="H802">
        <v>159.72999999999999</v>
      </c>
      <c r="I802">
        <v>84.27</v>
      </c>
      <c r="J802">
        <v>86.81</v>
      </c>
      <c r="K802">
        <v>102.38</v>
      </c>
    </row>
    <row r="803" spans="1:11" x14ac:dyDescent="0.2">
      <c r="A803" s="6">
        <v>44460</v>
      </c>
      <c r="B803">
        <v>91.23</v>
      </c>
      <c r="C803">
        <v>98.03</v>
      </c>
      <c r="D803">
        <v>102.02</v>
      </c>
      <c r="E803">
        <v>45.28</v>
      </c>
      <c r="F803">
        <v>145.75</v>
      </c>
      <c r="G803">
        <v>100</v>
      </c>
      <c r="H803">
        <v>167.95</v>
      </c>
      <c r="I803">
        <v>85.87</v>
      </c>
      <c r="J803">
        <v>88</v>
      </c>
      <c r="K803">
        <v>102.37</v>
      </c>
    </row>
    <row r="804" spans="1:11" x14ac:dyDescent="0.2">
      <c r="A804" s="6">
        <v>44461</v>
      </c>
      <c r="B804">
        <v>93.9</v>
      </c>
      <c r="C804">
        <v>100.91</v>
      </c>
      <c r="D804">
        <v>107.05</v>
      </c>
      <c r="E804">
        <v>47.63</v>
      </c>
      <c r="F804">
        <v>149.37</v>
      </c>
      <c r="G804">
        <v>100</v>
      </c>
      <c r="H804">
        <v>177.04</v>
      </c>
      <c r="I804">
        <v>89.9</v>
      </c>
      <c r="J804">
        <v>91.98</v>
      </c>
      <c r="K804">
        <v>102.37</v>
      </c>
    </row>
    <row r="805" spans="1:11" x14ac:dyDescent="0.2">
      <c r="A805" s="6">
        <v>44462</v>
      </c>
      <c r="B805">
        <v>97.08</v>
      </c>
      <c r="C805">
        <v>103.41</v>
      </c>
      <c r="D805">
        <v>109.55</v>
      </c>
      <c r="E805">
        <v>49.79</v>
      </c>
      <c r="F805">
        <v>155.80000000000001</v>
      </c>
      <c r="G805">
        <v>100</v>
      </c>
      <c r="H805">
        <v>175.31</v>
      </c>
      <c r="I805">
        <v>89.79</v>
      </c>
      <c r="J805">
        <v>94.36</v>
      </c>
      <c r="K805">
        <v>102.38</v>
      </c>
    </row>
    <row r="806" spans="1:11" x14ac:dyDescent="0.2">
      <c r="A806" s="6">
        <v>44463</v>
      </c>
      <c r="B806">
        <v>97.94</v>
      </c>
      <c r="C806">
        <v>103.97</v>
      </c>
      <c r="D806">
        <v>111.8</v>
      </c>
      <c r="E806">
        <v>50.04</v>
      </c>
      <c r="F806">
        <v>157.26</v>
      </c>
      <c r="G806">
        <v>100</v>
      </c>
      <c r="H806">
        <v>182.89</v>
      </c>
      <c r="I806">
        <v>93.88</v>
      </c>
      <c r="J806">
        <v>92.28</v>
      </c>
      <c r="K806">
        <v>102.37</v>
      </c>
    </row>
    <row r="807" spans="1:11" x14ac:dyDescent="0.2">
      <c r="A807" s="6">
        <v>44466</v>
      </c>
      <c r="B807">
        <v>100.85</v>
      </c>
      <c r="C807">
        <v>106.42</v>
      </c>
      <c r="D807">
        <v>114.71</v>
      </c>
      <c r="E807">
        <v>53.76</v>
      </c>
      <c r="F807">
        <v>159.49</v>
      </c>
      <c r="G807">
        <v>100</v>
      </c>
      <c r="H807">
        <v>192.19</v>
      </c>
      <c r="I807">
        <v>102.3</v>
      </c>
      <c r="J807">
        <v>95.76</v>
      </c>
      <c r="K807">
        <v>102.37</v>
      </c>
    </row>
    <row r="808" spans="1:11" x14ac:dyDescent="0.2">
      <c r="A808" s="6">
        <v>44467</v>
      </c>
      <c r="B808">
        <v>101.91</v>
      </c>
      <c r="C808">
        <v>106.82</v>
      </c>
      <c r="D808">
        <v>116.58</v>
      </c>
      <c r="E808">
        <v>53.24</v>
      </c>
      <c r="F808">
        <v>161.01</v>
      </c>
      <c r="G808">
        <v>100</v>
      </c>
      <c r="H808">
        <v>189.81</v>
      </c>
      <c r="I808">
        <v>103.67</v>
      </c>
      <c r="J808">
        <v>94.56</v>
      </c>
      <c r="K808">
        <v>102.37</v>
      </c>
    </row>
    <row r="809" spans="1:11" x14ac:dyDescent="0.2">
      <c r="A809" s="6">
        <v>44468</v>
      </c>
      <c r="B809">
        <v>101.84</v>
      </c>
      <c r="C809">
        <v>106.79</v>
      </c>
      <c r="D809">
        <v>116.99</v>
      </c>
      <c r="E809">
        <v>53.47</v>
      </c>
      <c r="F809">
        <v>162.11000000000001</v>
      </c>
      <c r="G809">
        <v>100</v>
      </c>
      <c r="H809">
        <v>195.44</v>
      </c>
      <c r="I809">
        <v>103.49</v>
      </c>
      <c r="J809">
        <v>95.26</v>
      </c>
      <c r="K809">
        <v>102.38</v>
      </c>
    </row>
    <row r="810" spans="1:11" x14ac:dyDescent="0.2">
      <c r="A810" s="6">
        <v>44469</v>
      </c>
      <c r="B810">
        <v>100.04</v>
      </c>
      <c r="C810">
        <v>104.85</v>
      </c>
      <c r="D810">
        <v>116.53</v>
      </c>
      <c r="E810">
        <v>52.67</v>
      </c>
      <c r="F810">
        <v>162.24</v>
      </c>
      <c r="G810">
        <v>100</v>
      </c>
      <c r="H810">
        <v>202.8</v>
      </c>
      <c r="I810">
        <v>105.43</v>
      </c>
      <c r="J810">
        <v>95.26</v>
      </c>
      <c r="K810">
        <v>102.38</v>
      </c>
    </row>
    <row r="811" spans="1:11" x14ac:dyDescent="0.2">
      <c r="A811" s="6">
        <v>44470</v>
      </c>
      <c r="B811">
        <v>103.63</v>
      </c>
      <c r="C811">
        <v>107.83</v>
      </c>
      <c r="D811">
        <v>120.53</v>
      </c>
      <c r="E811">
        <v>55.47</v>
      </c>
      <c r="F811">
        <v>164.17</v>
      </c>
      <c r="G811">
        <v>100</v>
      </c>
      <c r="H811">
        <v>208.86</v>
      </c>
      <c r="I811">
        <v>110.43</v>
      </c>
      <c r="J811">
        <v>96.95</v>
      </c>
      <c r="K811">
        <v>102.38</v>
      </c>
    </row>
    <row r="812" spans="1:11" x14ac:dyDescent="0.2">
      <c r="A812" s="6">
        <v>44473</v>
      </c>
      <c r="B812">
        <v>104.97</v>
      </c>
      <c r="C812">
        <v>108.23</v>
      </c>
      <c r="D812">
        <v>122.92</v>
      </c>
      <c r="E812">
        <v>56.64</v>
      </c>
      <c r="F812">
        <v>169.93</v>
      </c>
      <c r="G812">
        <v>100</v>
      </c>
      <c r="H812">
        <v>199.12</v>
      </c>
      <c r="I812">
        <v>106.51</v>
      </c>
      <c r="J812">
        <v>100.23</v>
      </c>
      <c r="K812">
        <v>102.36</v>
      </c>
    </row>
    <row r="813" spans="1:11" x14ac:dyDescent="0.2">
      <c r="A813" s="6">
        <v>44474</v>
      </c>
      <c r="B813">
        <v>104.8</v>
      </c>
      <c r="C813">
        <v>109.41</v>
      </c>
      <c r="D813">
        <v>123.34</v>
      </c>
      <c r="E813">
        <v>58.35</v>
      </c>
      <c r="F813">
        <v>166.84</v>
      </c>
      <c r="G813">
        <v>100</v>
      </c>
      <c r="H813">
        <v>201.5</v>
      </c>
      <c r="I813">
        <v>108.56</v>
      </c>
      <c r="J813">
        <v>98.04</v>
      </c>
      <c r="K813">
        <v>102.37</v>
      </c>
    </row>
    <row r="814" spans="1:11" x14ac:dyDescent="0.2">
      <c r="A814" s="6">
        <v>44475</v>
      </c>
      <c r="B814">
        <v>102.88</v>
      </c>
      <c r="C814">
        <v>108.45</v>
      </c>
      <c r="D814">
        <v>123.47</v>
      </c>
      <c r="E814">
        <v>56.98</v>
      </c>
      <c r="F814">
        <v>164.12</v>
      </c>
      <c r="G814">
        <v>100</v>
      </c>
      <c r="H814">
        <v>198.25</v>
      </c>
      <c r="I814">
        <v>105.09</v>
      </c>
      <c r="J814">
        <v>93.67</v>
      </c>
      <c r="K814">
        <v>102.37</v>
      </c>
    </row>
    <row r="815" spans="1:11" x14ac:dyDescent="0.2">
      <c r="A815" s="6">
        <v>44476</v>
      </c>
      <c r="B815">
        <v>103.17</v>
      </c>
      <c r="C815">
        <v>109.22</v>
      </c>
      <c r="D815">
        <v>122.96</v>
      </c>
      <c r="E815">
        <v>57.84</v>
      </c>
      <c r="F815">
        <v>166.21</v>
      </c>
      <c r="G815">
        <v>100</v>
      </c>
      <c r="H815">
        <v>196.95</v>
      </c>
      <c r="I815">
        <v>104.52</v>
      </c>
      <c r="J815">
        <v>95.86</v>
      </c>
      <c r="K815">
        <v>102.37</v>
      </c>
    </row>
    <row r="816" spans="1:11" x14ac:dyDescent="0.2">
      <c r="A816" s="6">
        <v>44477</v>
      </c>
      <c r="B816">
        <v>105.75</v>
      </c>
      <c r="C816">
        <v>111.67</v>
      </c>
      <c r="D816">
        <v>128.82</v>
      </c>
      <c r="E816">
        <v>59.88</v>
      </c>
      <c r="F816">
        <v>165.56</v>
      </c>
      <c r="G816">
        <v>100</v>
      </c>
      <c r="H816">
        <v>191.33</v>
      </c>
      <c r="I816">
        <v>102.93</v>
      </c>
      <c r="J816">
        <v>98.84</v>
      </c>
      <c r="K816">
        <v>102.37</v>
      </c>
    </row>
    <row r="817" spans="1:11" x14ac:dyDescent="0.2">
      <c r="A817" s="6">
        <v>44480</v>
      </c>
      <c r="B817">
        <v>104.7</v>
      </c>
      <c r="C817">
        <v>110.72</v>
      </c>
      <c r="D817">
        <v>127.19</v>
      </c>
      <c r="E817">
        <v>59.46</v>
      </c>
      <c r="F817">
        <v>168.82</v>
      </c>
      <c r="G817">
        <v>100</v>
      </c>
      <c r="H817">
        <v>195.87</v>
      </c>
      <c r="I817">
        <v>102.19</v>
      </c>
      <c r="J817">
        <v>98.74</v>
      </c>
      <c r="K817">
        <v>102.37</v>
      </c>
    </row>
    <row r="818" spans="1:11" x14ac:dyDescent="0.2">
      <c r="A818" s="6">
        <v>44481</v>
      </c>
      <c r="B818">
        <v>104.15</v>
      </c>
      <c r="C818">
        <v>110.74</v>
      </c>
      <c r="D818">
        <v>126.23</v>
      </c>
      <c r="E818">
        <v>58.78</v>
      </c>
      <c r="F818">
        <v>170.3</v>
      </c>
      <c r="G818">
        <v>100</v>
      </c>
      <c r="H818">
        <v>193.92</v>
      </c>
      <c r="I818">
        <v>101.56</v>
      </c>
      <c r="J818">
        <v>98.44</v>
      </c>
      <c r="K818">
        <v>102.37</v>
      </c>
    </row>
    <row r="819" spans="1:11" x14ac:dyDescent="0.2">
      <c r="A819" s="6">
        <v>44482</v>
      </c>
      <c r="B819">
        <v>103.86</v>
      </c>
      <c r="C819">
        <v>111.4</v>
      </c>
      <c r="D819">
        <v>125.92</v>
      </c>
      <c r="E819">
        <v>57.48</v>
      </c>
      <c r="F819">
        <v>174.44</v>
      </c>
      <c r="G819">
        <v>100</v>
      </c>
      <c r="H819">
        <v>187.21</v>
      </c>
      <c r="I819">
        <v>100.54</v>
      </c>
      <c r="J819">
        <v>99.04</v>
      </c>
      <c r="K819">
        <v>102.37</v>
      </c>
    </row>
    <row r="820" spans="1:11" x14ac:dyDescent="0.2">
      <c r="A820" s="6">
        <v>44483</v>
      </c>
      <c r="B820">
        <v>105.45</v>
      </c>
      <c r="C820">
        <v>112.46</v>
      </c>
      <c r="D820">
        <v>126.98</v>
      </c>
      <c r="E820">
        <v>56.96</v>
      </c>
      <c r="F820">
        <v>176.03</v>
      </c>
      <c r="G820">
        <v>100</v>
      </c>
      <c r="H820">
        <v>191.54</v>
      </c>
      <c r="I820">
        <v>95.31</v>
      </c>
      <c r="J820">
        <v>98.84</v>
      </c>
      <c r="K820">
        <v>102.36</v>
      </c>
    </row>
    <row r="821" spans="1:11" x14ac:dyDescent="0.2">
      <c r="A821" s="6">
        <v>44484</v>
      </c>
      <c r="B821">
        <v>106.45</v>
      </c>
      <c r="C821">
        <v>113.28</v>
      </c>
      <c r="D821">
        <v>127.48</v>
      </c>
      <c r="E821">
        <v>56.38</v>
      </c>
      <c r="F821">
        <v>183.54</v>
      </c>
      <c r="G821">
        <v>100</v>
      </c>
      <c r="H821">
        <v>195.22</v>
      </c>
      <c r="I821">
        <v>94.45</v>
      </c>
      <c r="J821">
        <v>99.34</v>
      </c>
      <c r="K821">
        <v>102.37</v>
      </c>
    </row>
    <row r="822" spans="1:11" x14ac:dyDescent="0.2">
      <c r="A822" s="6">
        <v>44487</v>
      </c>
      <c r="B822">
        <v>106.4</v>
      </c>
      <c r="C822">
        <v>113.23</v>
      </c>
      <c r="D822">
        <v>128.1</v>
      </c>
      <c r="E822">
        <v>58.64</v>
      </c>
      <c r="F822">
        <v>185.23</v>
      </c>
      <c r="G822">
        <v>100</v>
      </c>
      <c r="H822">
        <v>198.69</v>
      </c>
      <c r="I822">
        <v>99.46</v>
      </c>
      <c r="J822">
        <v>99.93</v>
      </c>
      <c r="K822">
        <v>102.36</v>
      </c>
    </row>
    <row r="823" spans="1:11" x14ac:dyDescent="0.2">
      <c r="A823" s="6">
        <v>44488</v>
      </c>
      <c r="B823">
        <v>108</v>
      </c>
      <c r="C823">
        <v>115.44</v>
      </c>
      <c r="D823">
        <v>129.51</v>
      </c>
      <c r="E823">
        <v>58.66</v>
      </c>
      <c r="F823">
        <v>179.88</v>
      </c>
      <c r="G823">
        <v>100</v>
      </c>
      <c r="H823">
        <v>208.64</v>
      </c>
      <c r="I823">
        <v>103.55</v>
      </c>
      <c r="J823">
        <v>100.13</v>
      </c>
      <c r="K823">
        <v>102.36</v>
      </c>
    </row>
    <row r="824" spans="1:11" x14ac:dyDescent="0.2">
      <c r="A824" s="6">
        <v>44489</v>
      </c>
      <c r="B824">
        <v>108.59</v>
      </c>
      <c r="C824">
        <v>116.95</v>
      </c>
      <c r="D824">
        <v>130.71</v>
      </c>
      <c r="E824">
        <v>59.4</v>
      </c>
      <c r="F824">
        <v>173.01</v>
      </c>
      <c r="G824">
        <v>100</v>
      </c>
      <c r="H824">
        <v>205.4</v>
      </c>
      <c r="I824">
        <v>103.84</v>
      </c>
      <c r="J824">
        <v>101.32</v>
      </c>
      <c r="K824">
        <v>102.36</v>
      </c>
    </row>
    <row r="825" spans="1:11" x14ac:dyDescent="0.2">
      <c r="A825" s="6">
        <v>44490</v>
      </c>
      <c r="B825">
        <v>106.62</v>
      </c>
      <c r="C825">
        <v>115.49</v>
      </c>
      <c r="D825">
        <v>128.25</v>
      </c>
      <c r="E825">
        <v>58.41</v>
      </c>
      <c r="F825">
        <v>175.91</v>
      </c>
      <c r="G825">
        <v>100</v>
      </c>
      <c r="H825">
        <v>199.34</v>
      </c>
      <c r="I825">
        <v>97.24</v>
      </c>
      <c r="J825">
        <v>98.34</v>
      </c>
      <c r="K825">
        <v>102.36</v>
      </c>
    </row>
    <row r="826" spans="1:11" x14ac:dyDescent="0.2">
      <c r="A826" s="6">
        <v>44491</v>
      </c>
      <c r="B826">
        <v>107.35</v>
      </c>
      <c r="C826">
        <v>116.58</v>
      </c>
      <c r="D826">
        <v>130.19999999999999</v>
      </c>
      <c r="E826">
        <v>60.42</v>
      </c>
      <c r="F826">
        <v>174.87</v>
      </c>
      <c r="G826">
        <v>100</v>
      </c>
      <c r="H826">
        <v>200.63</v>
      </c>
      <c r="I826">
        <v>98.21</v>
      </c>
      <c r="J826">
        <v>98.24</v>
      </c>
      <c r="K826">
        <v>102.36</v>
      </c>
    </row>
    <row r="827" spans="1:11" x14ac:dyDescent="0.2">
      <c r="A827" s="6">
        <v>44494</v>
      </c>
      <c r="B827">
        <v>109.44</v>
      </c>
      <c r="C827">
        <v>117.67</v>
      </c>
      <c r="D827">
        <v>131.57</v>
      </c>
      <c r="E827">
        <v>62.72</v>
      </c>
      <c r="F827">
        <v>179.4</v>
      </c>
      <c r="G827">
        <v>100</v>
      </c>
      <c r="H827">
        <v>201.72</v>
      </c>
      <c r="I827">
        <v>99</v>
      </c>
      <c r="J827">
        <v>99.24</v>
      </c>
      <c r="K827">
        <v>102.37</v>
      </c>
    </row>
    <row r="828" spans="1:11" x14ac:dyDescent="0.2">
      <c r="A828" s="6">
        <v>44495</v>
      </c>
      <c r="B828">
        <v>111.98</v>
      </c>
      <c r="C828">
        <v>117.92</v>
      </c>
      <c r="D828">
        <v>132.44999999999999</v>
      </c>
      <c r="E828">
        <v>62.97</v>
      </c>
      <c r="F828">
        <v>178.04</v>
      </c>
      <c r="G828">
        <v>100</v>
      </c>
      <c r="H828">
        <v>197.6</v>
      </c>
      <c r="I828">
        <v>92.92</v>
      </c>
      <c r="J828">
        <v>98.04</v>
      </c>
      <c r="K828">
        <v>102.35</v>
      </c>
    </row>
    <row r="829" spans="1:11" x14ac:dyDescent="0.2">
      <c r="A829" s="6">
        <v>44496</v>
      </c>
      <c r="B829">
        <v>109.07</v>
      </c>
      <c r="C829">
        <v>115.83</v>
      </c>
      <c r="D829">
        <v>128.75</v>
      </c>
      <c r="E829">
        <v>59.3</v>
      </c>
      <c r="F829">
        <v>175.85</v>
      </c>
      <c r="G829">
        <v>100</v>
      </c>
      <c r="H829">
        <v>194.79</v>
      </c>
      <c r="I829">
        <v>89.73</v>
      </c>
      <c r="J829">
        <v>96.75</v>
      </c>
      <c r="K829">
        <v>102.35</v>
      </c>
    </row>
    <row r="830" spans="1:11" x14ac:dyDescent="0.2">
      <c r="A830" s="6">
        <v>44497</v>
      </c>
      <c r="B830">
        <v>109.37</v>
      </c>
      <c r="C830">
        <v>116.91</v>
      </c>
      <c r="D830">
        <v>129.99</v>
      </c>
      <c r="E830">
        <v>60.24</v>
      </c>
      <c r="F830">
        <v>173.7</v>
      </c>
      <c r="G830">
        <v>100</v>
      </c>
      <c r="H830">
        <v>193.71</v>
      </c>
      <c r="I830">
        <v>91.78</v>
      </c>
      <c r="J830">
        <v>96.25</v>
      </c>
      <c r="K830">
        <v>102.37</v>
      </c>
    </row>
    <row r="831" spans="1:11" x14ac:dyDescent="0.2">
      <c r="A831" s="6">
        <v>44498</v>
      </c>
      <c r="B831">
        <v>109.65</v>
      </c>
      <c r="C831">
        <v>118.33</v>
      </c>
      <c r="D831">
        <v>128.85</v>
      </c>
      <c r="E831">
        <v>59.71</v>
      </c>
      <c r="F831">
        <v>171.76</v>
      </c>
      <c r="G831">
        <v>100</v>
      </c>
      <c r="H831">
        <v>190.68</v>
      </c>
      <c r="I831">
        <v>91.1</v>
      </c>
      <c r="J831">
        <v>94.56</v>
      </c>
      <c r="K831">
        <v>102.37</v>
      </c>
    </row>
    <row r="832" spans="1:11" x14ac:dyDescent="0.2">
      <c r="A832" s="6">
        <v>44501</v>
      </c>
      <c r="B832">
        <v>111.62</v>
      </c>
      <c r="C832">
        <v>118.37</v>
      </c>
      <c r="D832">
        <v>129.02000000000001</v>
      </c>
      <c r="E832">
        <v>61.99</v>
      </c>
      <c r="F832">
        <v>174.98</v>
      </c>
      <c r="G832">
        <v>100</v>
      </c>
      <c r="H832">
        <v>197.6</v>
      </c>
      <c r="I832">
        <v>95.87</v>
      </c>
      <c r="J832">
        <v>98.74</v>
      </c>
      <c r="K832">
        <v>102.37</v>
      </c>
    </row>
    <row r="833" spans="1:11" x14ac:dyDescent="0.2">
      <c r="A833" s="6">
        <v>44502</v>
      </c>
      <c r="B833">
        <v>110.24</v>
      </c>
      <c r="C833">
        <v>117.65</v>
      </c>
      <c r="D833">
        <v>126.33</v>
      </c>
      <c r="E833">
        <v>61.18</v>
      </c>
      <c r="F833">
        <v>175.92</v>
      </c>
      <c r="G833">
        <v>100</v>
      </c>
      <c r="H833">
        <v>193.71</v>
      </c>
      <c r="I833">
        <v>92.18</v>
      </c>
      <c r="J833">
        <v>97.74</v>
      </c>
      <c r="K833">
        <v>102.35</v>
      </c>
    </row>
    <row r="834" spans="1:11" x14ac:dyDescent="0.2">
      <c r="A834" s="6">
        <v>44503</v>
      </c>
      <c r="B834">
        <v>108.73</v>
      </c>
      <c r="C834">
        <v>116.8</v>
      </c>
      <c r="D834">
        <v>125.82</v>
      </c>
      <c r="E834">
        <v>60.28</v>
      </c>
      <c r="F834">
        <v>176.03</v>
      </c>
      <c r="G834">
        <v>100</v>
      </c>
      <c r="H834">
        <v>196.3</v>
      </c>
      <c r="I834">
        <v>96.61</v>
      </c>
      <c r="J834">
        <v>96.25</v>
      </c>
      <c r="K834">
        <v>102.35</v>
      </c>
    </row>
    <row r="835" spans="1:11" x14ac:dyDescent="0.2">
      <c r="A835" s="6">
        <v>44504</v>
      </c>
      <c r="B835">
        <v>109.54</v>
      </c>
      <c r="C835">
        <v>117.32</v>
      </c>
      <c r="D835">
        <v>126.81</v>
      </c>
      <c r="E835">
        <v>60.1</v>
      </c>
      <c r="F835">
        <v>175.92</v>
      </c>
      <c r="G835">
        <v>100</v>
      </c>
      <c r="H835">
        <v>194.36</v>
      </c>
      <c r="I835">
        <v>96.1</v>
      </c>
      <c r="J835">
        <v>93.25</v>
      </c>
      <c r="K835">
        <v>102.36</v>
      </c>
    </row>
    <row r="836" spans="1:11" x14ac:dyDescent="0.2">
      <c r="A836" s="6">
        <v>44505</v>
      </c>
      <c r="B836">
        <v>110.58</v>
      </c>
      <c r="C836">
        <v>118.59</v>
      </c>
      <c r="D836">
        <v>130.51</v>
      </c>
      <c r="E836">
        <v>59.51</v>
      </c>
      <c r="F836">
        <v>179.67</v>
      </c>
      <c r="G836">
        <v>100</v>
      </c>
      <c r="H836">
        <v>186.57</v>
      </c>
      <c r="I836">
        <v>95.08</v>
      </c>
      <c r="J836">
        <v>93.96</v>
      </c>
      <c r="K836">
        <v>102.36</v>
      </c>
    </row>
    <row r="837" spans="1:11" x14ac:dyDescent="0.2">
      <c r="A837" s="6">
        <v>44508</v>
      </c>
      <c r="B837">
        <v>111.77</v>
      </c>
      <c r="C837">
        <v>119.01</v>
      </c>
      <c r="D837">
        <v>131.34</v>
      </c>
      <c r="E837">
        <v>61.06</v>
      </c>
      <c r="F837">
        <v>180.02</v>
      </c>
      <c r="G837">
        <v>100</v>
      </c>
      <c r="H837">
        <v>183.75</v>
      </c>
      <c r="I837">
        <v>92.06</v>
      </c>
      <c r="J837">
        <v>94.46</v>
      </c>
      <c r="K837">
        <v>102.37</v>
      </c>
    </row>
    <row r="838" spans="1:11" x14ac:dyDescent="0.2">
      <c r="A838" s="6">
        <v>44509</v>
      </c>
      <c r="B838">
        <v>112.86</v>
      </c>
      <c r="C838">
        <v>119.89</v>
      </c>
      <c r="D838">
        <v>131.03</v>
      </c>
      <c r="E838">
        <v>60.08</v>
      </c>
      <c r="F838">
        <v>178.17</v>
      </c>
      <c r="G838">
        <v>100</v>
      </c>
      <c r="H838">
        <v>183.1</v>
      </c>
      <c r="I838">
        <v>93.26</v>
      </c>
      <c r="J838">
        <v>94.57</v>
      </c>
      <c r="K838">
        <v>102.35</v>
      </c>
    </row>
    <row r="839" spans="1:11" x14ac:dyDescent="0.2">
      <c r="A839" s="6">
        <v>44510</v>
      </c>
      <c r="B839">
        <v>110.64</v>
      </c>
      <c r="C839">
        <v>117.98</v>
      </c>
      <c r="D839">
        <v>126.27</v>
      </c>
      <c r="E839">
        <v>56.66</v>
      </c>
      <c r="F839">
        <v>174.28</v>
      </c>
      <c r="G839">
        <v>100</v>
      </c>
      <c r="H839">
        <v>179.21</v>
      </c>
      <c r="I839">
        <v>88.82</v>
      </c>
      <c r="J839">
        <v>91.74</v>
      </c>
      <c r="K839">
        <v>102.35</v>
      </c>
    </row>
    <row r="840" spans="1:11" x14ac:dyDescent="0.2">
      <c r="A840" s="6">
        <v>44511</v>
      </c>
      <c r="B840">
        <v>110.84</v>
      </c>
      <c r="C840">
        <v>117.99</v>
      </c>
      <c r="D840">
        <v>124.79</v>
      </c>
      <c r="E840">
        <v>57.2</v>
      </c>
      <c r="F840">
        <v>173.67</v>
      </c>
      <c r="G840">
        <v>100</v>
      </c>
      <c r="H840">
        <v>183.32</v>
      </c>
      <c r="I840">
        <v>99.46</v>
      </c>
      <c r="J840">
        <v>92.65</v>
      </c>
      <c r="K840">
        <v>102.36</v>
      </c>
    </row>
    <row r="841" spans="1:11" x14ac:dyDescent="0.2">
      <c r="A841" s="6">
        <v>44512</v>
      </c>
      <c r="B841">
        <v>110</v>
      </c>
      <c r="C841">
        <v>118.06</v>
      </c>
      <c r="D841">
        <v>125.17</v>
      </c>
      <c r="E841">
        <v>57.12</v>
      </c>
      <c r="F841">
        <v>173.82</v>
      </c>
      <c r="G841">
        <v>100</v>
      </c>
      <c r="H841">
        <v>182.02</v>
      </c>
      <c r="I841">
        <v>104.01</v>
      </c>
      <c r="J841">
        <v>92.24</v>
      </c>
      <c r="K841">
        <v>102.36</v>
      </c>
    </row>
    <row r="842" spans="1:11" x14ac:dyDescent="0.2">
      <c r="A842" s="6">
        <v>44515</v>
      </c>
      <c r="B842">
        <v>110.95</v>
      </c>
      <c r="C842">
        <v>120.74</v>
      </c>
      <c r="D842">
        <v>125.79</v>
      </c>
      <c r="E842">
        <v>56.95</v>
      </c>
      <c r="F842">
        <v>172.3</v>
      </c>
      <c r="G842">
        <v>100</v>
      </c>
      <c r="H842">
        <v>172.93</v>
      </c>
      <c r="I842">
        <v>94.91</v>
      </c>
      <c r="J842">
        <v>93.86</v>
      </c>
      <c r="K842">
        <v>102.36</v>
      </c>
    </row>
    <row r="843" spans="1:11" x14ac:dyDescent="0.2">
      <c r="A843" s="6">
        <v>44516</v>
      </c>
      <c r="B843">
        <v>112.07</v>
      </c>
      <c r="C843">
        <v>121.21</v>
      </c>
      <c r="D843">
        <v>125.65</v>
      </c>
      <c r="E843">
        <v>56.7</v>
      </c>
      <c r="F843">
        <v>177.03</v>
      </c>
      <c r="G843">
        <v>100</v>
      </c>
      <c r="H843">
        <v>167.09</v>
      </c>
      <c r="I843">
        <v>93.83</v>
      </c>
      <c r="J843">
        <v>93.35</v>
      </c>
      <c r="K843">
        <v>102.35</v>
      </c>
    </row>
    <row r="844" spans="1:11" x14ac:dyDescent="0.2">
      <c r="A844" s="6">
        <v>44517</v>
      </c>
      <c r="B844">
        <v>110.84</v>
      </c>
      <c r="C844">
        <v>120.67</v>
      </c>
      <c r="D844">
        <v>124.49</v>
      </c>
      <c r="E844">
        <v>54.77</v>
      </c>
      <c r="F844">
        <v>174.78</v>
      </c>
      <c r="G844">
        <v>100</v>
      </c>
      <c r="H844">
        <v>164.49</v>
      </c>
      <c r="I844">
        <v>91.78</v>
      </c>
      <c r="J844">
        <v>90.73</v>
      </c>
      <c r="K844">
        <v>102.35</v>
      </c>
    </row>
    <row r="845" spans="1:11" x14ac:dyDescent="0.2">
      <c r="A845" s="6">
        <v>44518</v>
      </c>
      <c r="B845">
        <v>109.64</v>
      </c>
      <c r="C845">
        <v>119.65</v>
      </c>
      <c r="D845">
        <v>125.79</v>
      </c>
      <c r="E845">
        <v>54.56</v>
      </c>
      <c r="F845">
        <v>178.65</v>
      </c>
      <c r="G845">
        <v>100</v>
      </c>
      <c r="H845">
        <v>161.24</v>
      </c>
      <c r="I845">
        <v>90.02</v>
      </c>
      <c r="J845">
        <v>89.72</v>
      </c>
      <c r="K845">
        <v>102.36</v>
      </c>
    </row>
    <row r="846" spans="1:11" x14ac:dyDescent="0.2">
      <c r="A846" s="6">
        <v>44519</v>
      </c>
      <c r="B846">
        <v>104.57</v>
      </c>
      <c r="C846">
        <v>117</v>
      </c>
      <c r="D846">
        <v>120.41</v>
      </c>
      <c r="E846">
        <v>51.85</v>
      </c>
      <c r="F846">
        <v>173.68</v>
      </c>
      <c r="G846">
        <v>100</v>
      </c>
      <c r="H846">
        <v>156.91</v>
      </c>
      <c r="I846">
        <v>86.09</v>
      </c>
      <c r="J846">
        <v>87.9</v>
      </c>
      <c r="K846">
        <v>102.36</v>
      </c>
    </row>
    <row r="847" spans="1:11" x14ac:dyDescent="0.2">
      <c r="A847" s="6">
        <v>44522</v>
      </c>
      <c r="B847">
        <v>106.02</v>
      </c>
      <c r="C847">
        <v>119.09</v>
      </c>
      <c r="D847">
        <v>124.35</v>
      </c>
      <c r="E847">
        <v>53.44</v>
      </c>
      <c r="F847">
        <v>171.38</v>
      </c>
      <c r="G847">
        <v>100</v>
      </c>
      <c r="H847">
        <v>153.88</v>
      </c>
      <c r="I847">
        <v>85.35</v>
      </c>
      <c r="J847">
        <v>89.11</v>
      </c>
      <c r="K847">
        <v>102.36</v>
      </c>
    </row>
    <row r="848" spans="1:11" x14ac:dyDescent="0.2">
      <c r="A848" s="6">
        <v>44523</v>
      </c>
      <c r="B848">
        <v>108.81</v>
      </c>
      <c r="C848">
        <v>121.59</v>
      </c>
      <c r="D848">
        <v>127.62</v>
      </c>
      <c r="E848">
        <v>56.84</v>
      </c>
      <c r="F848">
        <v>174.72</v>
      </c>
      <c r="G848">
        <v>100</v>
      </c>
      <c r="H848">
        <v>152.15</v>
      </c>
      <c r="I848">
        <v>84.1</v>
      </c>
      <c r="J848">
        <v>90.42</v>
      </c>
      <c r="K848">
        <v>102.35</v>
      </c>
    </row>
    <row r="849" spans="1:11" x14ac:dyDescent="0.2">
      <c r="A849" s="6">
        <v>44524</v>
      </c>
      <c r="B849">
        <v>109.41</v>
      </c>
      <c r="C849">
        <v>122.52</v>
      </c>
      <c r="D849">
        <v>129.44</v>
      </c>
      <c r="E849">
        <v>57</v>
      </c>
      <c r="F849">
        <v>181.38</v>
      </c>
      <c r="G849">
        <v>100</v>
      </c>
      <c r="H849">
        <v>156.05000000000001</v>
      </c>
      <c r="I849">
        <v>87.12</v>
      </c>
      <c r="J849">
        <v>91.33</v>
      </c>
      <c r="K849">
        <v>102.36</v>
      </c>
    </row>
    <row r="850" spans="1:11" x14ac:dyDescent="0.2">
      <c r="A850" s="6">
        <v>44526</v>
      </c>
      <c r="B850">
        <v>105.57</v>
      </c>
      <c r="C850">
        <v>119.72</v>
      </c>
      <c r="D850">
        <v>123.65</v>
      </c>
      <c r="E850">
        <v>52.89</v>
      </c>
      <c r="F850">
        <v>178.12</v>
      </c>
      <c r="G850">
        <v>100</v>
      </c>
      <c r="H850">
        <v>147.16999999999999</v>
      </c>
      <c r="I850">
        <v>81.94</v>
      </c>
      <c r="J850">
        <v>89.31</v>
      </c>
      <c r="K850">
        <v>102.35</v>
      </c>
    </row>
    <row r="851" spans="1:11" x14ac:dyDescent="0.2">
      <c r="A851" s="6">
        <v>44529</v>
      </c>
      <c r="B851">
        <v>106.16</v>
      </c>
      <c r="C851">
        <v>120.07</v>
      </c>
      <c r="D851">
        <v>124.8</v>
      </c>
      <c r="E851">
        <v>53.53</v>
      </c>
      <c r="F851">
        <v>177.63</v>
      </c>
      <c r="G851">
        <v>100</v>
      </c>
      <c r="H851">
        <v>143.5</v>
      </c>
      <c r="I851">
        <v>80.069999999999993</v>
      </c>
      <c r="J851">
        <v>86.99</v>
      </c>
      <c r="K851">
        <v>102.36</v>
      </c>
    </row>
    <row r="852" spans="1:11" x14ac:dyDescent="0.2">
      <c r="A852" s="6">
        <v>44530</v>
      </c>
      <c r="B852">
        <v>103.14</v>
      </c>
      <c r="C852">
        <v>118</v>
      </c>
      <c r="D852">
        <v>121.31</v>
      </c>
      <c r="E852">
        <v>52.8</v>
      </c>
      <c r="F852">
        <v>174.65</v>
      </c>
      <c r="G852">
        <v>100</v>
      </c>
      <c r="H852">
        <v>148.26</v>
      </c>
      <c r="I852">
        <v>79.099999999999994</v>
      </c>
      <c r="J852">
        <v>85.07</v>
      </c>
      <c r="K852">
        <v>102.35</v>
      </c>
    </row>
    <row r="853" spans="1:11" x14ac:dyDescent="0.2">
      <c r="A853" s="6">
        <v>44531</v>
      </c>
      <c r="B853">
        <v>103.05</v>
      </c>
      <c r="C853">
        <v>117.2</v>
      </c>
      <c r="D853">
        <v>119.7</v>
      </c>
      <c r="E853">
        <v>51.55</v>
      </c>
      <c r="F853">
        <v>169.6</v>
      </c>
      <c r="G853">
        <v>100</v>
      </c>
      <c r="H853">
        <v>138.72999999999999</v>
      </c>
      <c r="I853">
        <v>71.760000000000005</v>
      </c>
      <c r="J853">
        <v>82.44</v>
      </c>
      <c r="K853">
        <v>102.36</v>
      </c>
    </row>
    <row r="854" spans="1:11" x14ac:dyDescent="0.2">
      <c r="A854" s="6">
        <v>44532</v>
      </c>
      <c r="B854">
        <v>105.62</v>
      </c>
      <c r="C854">
        <v>120.38</v>
      </c>
      <c r="D854">
        <v>123.26</v>
      </c>
      <c r="E854">
        <v>52.8</v>
      </c>
      <c r="F854">
        <v>175</v>
      </c>
      <c r="G854">
        <v>100</v>
      </c>
      <c r="H854">
        <v>148.04</v>
      </c>
      <c r="I854">
        <v>73.2</v>
      </c>
      <c r="J854">
        <v>84.06</v>
      </c>
      <c r="K854">
        <v>102.36</v>
      </c>
    </row>
    <row r="855" spans="1:11" x14ac:dyDescent="0.2">
      <c r="A855" s="6">
        <v>44533</v>
      </c>
      <c r="B855">
        <v>104.95</v>
      </c>
      <c r="C855">
        <v>119.61</v>
      </c>
      <c r="D855">
        <v>123.01</v>
      </c>
      <c r="E855">
        <v>51.93</v>
      </c>
      <c r="F855">
        <v>172.48</v>
      </c>
      <c r="G855">
        <v>100</v>
      </c>
      <c r="H855">
        <v>143.06</v>
      </c>
      <c r="I855">
        <v>67.06</v>
      </c>
      <c r="J855">
        <v>83.15</v>
      </c>
      <c r="K855">
        <v>102.35</v>
      </c>
    </row>
    <row r="856" spans="1:11" x14ac:dyDescent="0.2">
      <c r="A856" s="6">
        <v>44536</v>
      </c>
      <c r="B856">
        <v>106.14</v>
      </c>
      <c r="C856">
        <v>121.48</v>
      </c>
      <c r="D856">
        <v>125.95</v>
      </c>
      <c r="E856">
        <v>53.14</v>
      </c>
      <c r="F856">
        <v>175.58</v>
      </c>
      <c r="G856">
        <v>100</v>
      </c>
      <c r="H856">
        <v>149.12</v>
      </c>
      <c r="I856">
        <v>70.849999999999994</v>
      </c>
      <c r="J856">
        <v>82.64</v>
      </c>
      <c r="K856">
        <v>102.35</v>
      </c>
    </row>
    <row r="857" spans="1:11" x14ac:dyDescent="0.2">
      <c r="A857" s="6">
        <v>44537</v>
      </c>
      <c r="B857">
        <v>107.33</v>
      </c>
      <c r="C857">
        <v>123.28</v>
      </c>
      <c r="D857">
        <v>128.99</v>
      </c>
      <c r="E857">
        <v>55.42</v>
      </c>
      <c r="F857">
        <v>177.57</v>
      </c>
      <c r="G857">
        <v>100</v>
      </c>
      <c r="H857">
        <v>157.13</v>
      </c>
      <c r="I857">
        <v>75.319999999999993</v>
      </c>
      <c r="J857">
        <v>84.46</v>
      </c>
      <c r="K857">
        <v>102.35</v>
      </c>
    </row>
    <row r="858" spans="1:11" x14ac:dyDescent="0.2">
      <c r="A858" s="6">
        <v>44538</v>
      </c>
      <c r="B858">
        <v>107.64</v>
      </c>
      <c r="C858">
        <v>123.84</v>
      </c>
      <c r="D858">
        <v>128.19</v>
      </c>
      <c r="E858">
        <v>54.79</v>
      </c>
      <c r="F858">
        <v>175.77</v>
      </c>
      <c r="G858">
        <v>100</v>
      </c>
      <c r="H858">
        <v>160.38</v>
      </c>
      <c r="I858">
        <v>78.53</v>
      </c>
      <c r="J858">
        <v>86.08</v>
      </c>
      <c r="K858">
        <v>102.36</v>
      </c>
    </row>
    <row r="859" spans="1:11" x14ac:dyDescent="0.2">
      <c r="A859" s="6">
        <v>44539</v>
      </c>
      <c r="B859">
        <v>107.91</v>
      </c>
      <c r="C859">
        <v>123.51</v>
      </c>
      <c r="D859">
        <v>125.5</v>
      </c>
      <c r="E859">
        <v>53.87</v>
      </c>
      <c r="F859">
        <v>170.25</v>
      </c>
      <c r="G859">
        <v>100</v>
      </c>
      <c r="H859">
        <v>153.66999999999999</v>
      </c>
      <c r="I859">
        <v>78.010000000000005</v>
      </c>
      <c r="J859">
        <v>86.58</v>
      </c>
      <c r="K859">
        <v>102.35</v>
      </c>
    </row>
    <row r="860" spans="1:11" x14ac:dyDescent="0.2">
      <c r="A860" s="6">
        <v>44540</v>
      </c>
      <c r="B860">
        <v>108.6</v>
      </c>
      <c r="C860">
        <v>123.72</v>
      </c>
      <c r="D860">
        <v>127.12</v>
      </c>
      <c r="E860">
        <v>54.81</v>
      </c>
      <c r="F860">
        <v>171.7</v>
      </c>
      <c r="G860">
        <v>100</v>
      </c>
      <c r="H860">
        <v>154.1</v>
      </c>
      <c r="I860">
        <v>78.13</v>
      </c>
      <c r="J860">
        <v>85.67</v>
      </c>
      <c r="K860">
        <v>102.36</v>
      </c>
    </row>
    <row r="861" spans="1:11" x14ac:dyDescent="0.2">
      <c r="A861" s="6">
        <v>44543</v>
      </c>
      <c r="B861">
        <v>106.22</v>
      </c>
      <c r="C861">
        <v>121.15</v>
      </c>
      <c r="D861">
        <v>122.85</v>
      </c>
      <c r="E861">
        <v>52.07</v>
      </c>
      <c r="F861">
        <v>170.55</v>
      </c>
      <c r="G861">
        <v>100</v>
      </c>
      <c r="H861">
        <v>148.26</v>
      </c>
      <c r="I861">
        <v>72.11</v>
      </c>
      <c r="J861">
        <v>83.15</v>
      </c>
      <c r="K861">
        <v>102.36</v>
      </c>
    </row>
    <row r="862" spans="1:11" x14ac:dyDescent="0.2">
      <c r="A862" s="6">
        <v>44544</v>
      </c>
      <c r="B862">
        <v>106.07</v>
      </c>
      <c r="C862">
        <v>121.5</v>
      </c>
      <c r="D862">
        <v>122.26</v>
      </c>
      <c r="E862">
        <v>51.19</v>
      </c>
      <c r="F862">
        <v>170.1</v>
      </c>
      <c r="G862">
        <v>100</v>
      </c>
      <c r="H862">
        <v>143.06</v>
      </c>
      <c r="I862">
        <v>71.31</v>
      </c>
      <c r="J862">
        <v>83.35</v>
      </c>
      <c r="K862">
        <v>102.36</v>
      </c>
    </row>
    <row r="863" spans="1:11" x14ac:dyDescent="0.2">
      <c r="A863" s="6">
        <v>44545</v>
      </c>
      <c r="B863">
        <v>105.6</v>
      </c>
      <c r="C863">
        <v>120.81</v>
      </c>
      <c r="D863">
        <v>122.31</v>
      </c>
      <c r="E863">
        <v>50.8</v>
      </c>
      <c r="F863">
        <v>169.05</v>
      </c>
      <c r="G863">
        <v>100</v>
      </c>
      <c r="H863">
        <v>143.28</v>
      </c>
      <c r="I863">
        <v>74.86</v>
      </c>
      <c r="J863">
        <v>84.46</v>
      </c>
      <c r="K863">
        <v>102.36</v>
      </c>
    </row>
    <row r="864" spans="1:11" x14ac:dyDescent="0.2">
      <c r="A864" s="6">
        <v>44546</v>
      </c>
      <c r="B864">
        <v>105.78</v>
      </c>
      <c r="C864">
        <v>121.94</v>
      </c>
      <c r="D864">
        <v>124.03</v>
      </c>
      <c r="E864">
        <v>50.55</v>
      </c>
      <c r="F864">
        <v>168.07</v>
      </c>
      <c r="G864">
        <v>100</v>
      </c>
      <c r="H864">
        <v>145.44</v>
      </c>
      <c r="I864">
        <v>71.13</v>
      </c>
      <c r="J864">
        <v>85.78</v>
      </c>
      <c r="K864">
        <v>102.35</v>
      </c>
    </row>
    <row r="865" spans="1:11" x14ac:dyDescent="0.2">
      <c r="A865" s="6">
        <v>44547</v>
      </c>
      <c r="B865">
        <v>103.47</v>
      </c>
      <c r="C865">
        <v>118.77</v>
      </c>
      <c r="D865">
        <v>118.68</v>
      </c>
      <c r="E865">
        <v>49.95</v>
      </c>
      <c r="F865">
        <v>167.32</v>
      </c>
      <c r="G865">
        <v>100</v>
      </c>
      <c r="H865">
        <v>144.79</v>
      </c>
      <c r="I865">
        <v>71.48</v>
      </c>
      <c r="J865">
        <v>84.36</v>
      </c>
      <c r="K865">
        <v>102.36</v>
      </c>
    </row>
    <row r="866" spans="1:11" x14ac:dyDescent="0.2">
      <c r="A866" s="6">
        <v>44550</v>
      </c>
      <c r="B866">
        <v>101.97</v>
      </c>
      <c r="C866">
        <v>118.82</v>
      </c>
      <c r="D866">
        <v>118.66</v>
      </c>
      <c r="E866">
        <v>48.06</v>
      </c>
      <c r="F866">
        <v>168.5</v>
      </c>
      <c r="G866">
        <v>100</v>
      </c>
      <c r="H866">
        <v>147.61000000000001</v>
      </c>
      <c r="I866">
        <v>70.56</v>
      </c>
      <c r="J866">
        <v>83.35</v>
      </c>
      <c r="K866">
        <v>102.35</v>
      </c>
    </row>
    <row r="867" spans="1:11" x14ac:dyDescent="0.2">
      <c r="A867" s="6">
        <v>44551</v>
      </c>
      <c r="B867">
        <v>104.28</v>
      </c>
      <c r="C867">
        <v>120.72</v>
      </c>
      <c r="D867">
        <v>122.26</v>
      </c>
      <c r="E867">
        <v>50.94</v>
      </c>
      <c r="F867">
        <v>175.92</v>
      </c>
      <c r="G867">
        <v>100</v>
      </c>
      <c r="H867">
        <v>147.82</v>
      </c>
      <c r="I867">
        <v>74.739999999999995</v>
      </c>
      <c r="J867">
        <v>82.64</v>
      </c>
      <c r="K867">
        <v>102.34</v>
      </c>
    </row>
    <row r="868" spans="1:11" x14ac:dyDescent="0.2">
      <c r="A868" s="6">
        <v>44552</v>
      </c>
      <c r="B868">
        <v>105.12</v>
      </c>
      <c r="C868">
        <v>121.41</v>
      </c>
      <c r="D868">
        <v>122.95</v>
      </c>
      <c r="E868">
        <v>51.51</v>
      </c>
      <c r="F868">
        <v>172.77</v>
      </c>
      <c r="G868">
        <v>100</v>
      </c>
      <c r="H868">
        <v>153.88</v>
      </c>
      <c r="I868">
        <v>76.98</v>
      </c>
      <c r="J868">
        <v>82.95</v>
      </c>
      <c r="K868">
        <v>102.34</v>
      </c>
    </row>
    <row r="869" spans="1:11" x14ac:dyDescent="0.2">
      <c r="A869" s="6">
        <v>44553</v>
      </c>
      <c r="B869">
        <v>105.17</v>
      </c>
      <c r="C869">
        <v>121.7</v>
      </c>
      <c r="D869">
        <v>123.14</v>
      </c>
      <c r="E869">
        <v>51.39</v>
      </c>
      <c r="F869">
        <v>173.22</v>
      </c>
      <c r="G869">
        <v>100</v>
      </c>
      <c r="H869">
        <v>153.22999999999999</v>
      </c>
      <c r="I869">
        <v>75.89</v>
      </c>
      <c r="J869">
        <v>83.05</v>
      </c>
      <c r="K869">
        <v>102.34</v>
      </c>
    </row>
    <row r="870" spans="1:11" x14ac:dyDescent="0.2">
      <c r="A870" s="6">
        <v>44557</v>
      </c>
      <c r="B870">
        <v>106.67</v>
      </c>
      <c r="C870">
        <v>124.19</v>
      </c>
      <c r="D870">
        <v>126.64</v>
      </c>
      <c r="E870">
        <v>52.8</v>
      </c>
      <c r="F870">
        <v>172.35</v>
      </c>
      <c r="G870">
        <v>100</v>
      </c>
      <c r="H870">
        <v>152.80000000000001</v>
      </c>
      <c r="I870">
        <v>73.599999999999994</v>
      </c>
      <c r="J870">
        <v>83.86</v>
      </c>
      <c r="K870">
        <v>102.35</v>
      </c>
    </row>
    <row r="871" spans="1:11" x14ac:dyDescent="0.2">
      <c r="A871" s="6">
        <v>44558</v>
      </c>
      <c r="B871">
        <v>106.33</v>
      </c>
      <c r="C871">
        <v>123.95</v>
      </c>
      <c r="D871">
        <v>126.48</v>
      </c>
      <c r="E871">
        <v>52.51</v>
      </c>
      <c r="F871">
        <v>172.97</v>
      </c>
      <c r="G871">
        <v>100</v>
      </c>
      <c r="H871">
        <v>155.4</v>
      </c>
      <c r="I871">
        <v>75.150000000000006</v>
      </c>
      <c r="J871">
        <v>83.55</v>
      </c>
      <c r="K871">
        <v>102.34</v>
      </c>
    </row>
    <row r="872" spans="1:11" x14ac:dyDescent="0.2">
      <c r="A872" s="6">
        <v>44559</v>
      </c>
      <c r="B872">
        <v>105.4</v>
      </c>
      <c r="C872">
        <v>123.31</v>
      </c>
      <c r="D872">
        <v>126.14</v>
      </c>
      <c r="E872">
        <v>52.12</v>
      </c>
      <c r="F872">
        <v>172.38</v>
      </c>
      <c r="G872">
        <v>100</v>
      </c>
      <c r="H872">
        <v>151.07</v>
      </c>
      <c r="I872">
        <v>73.14</v>
      </c>
      <c r="J872">
        <v>82.34</v>
      </c>
      <c r="K872">
        <v>102.34</v>
      </c>
    </row>
    <row r="873" spans="1:11" x14ac:dyDescent="0.2">
      <c r="A873" s="6">
        <v>44560</v>
      </c>
      <c r="B873">
        <v>104.78</v>
      </c>
      <c r="C873">
        <v>122.77</v>
      </c>
      <c r="D873">
        <v>125.03</v>
      </c>
      <c r="E873">
        <v>51.6</v>
      </c>
      <c r="F873">
        <v>168.83</v>
      </c>
      <c r="G873">
        <v>100</v>
      </c>
      <c r="H873">
        <v>152.59</v>
      </c>
      <c r="I873">
        <v>72.22</v>
      </c>
      <c r="J873">
        <v>82.44</v>
      </c>
      <c r="K873">
        <v>102.35</v>
      </c>
    </row>
    <row r="874" spans="1:11" x14ac:dyDescent="0.2">
      <c r="A874" s="6">
        <v>44561</v>
      </c>
      <c r="B874">
        <v>105.47</v>
      </c>
      <c r="C874">
        <v>122.69</v>
      </c>
      <c r="D874">
        <v>125.2</v>
      </c>
      <c r="E874">
        <v>51.64</v>
      </c>
      <c r="F874">
        <v>169</v>
      </c>
      <c r="G874">
        <v>100</v>
      </c>
      <c r="H874">
        <v>153.02000000000001</v>
      </c>
      <c r="I874">
        <v>73.430000000000007</v>
      </c>
      <c r="J874">
        <v>83.15</v>
      </c>
      <c r="K874">
        <v>102.35</v>
      </c>
    </row>
    <row r="875" spans="1:11" x14ac:dyDescent="0.2">
      <c r="A875" s="6">
        <v>44564</v>
      </c>
      <c r="B875">
        <v>109.52</v>
      </c>
      <c r="C875">
        <v>124.68</v>
      </c>
      <c r="D875">
        <v>127.96</v>
      </c>
      <c r="E875">
        <v>55.33</v>
      </c>
      <c r="F875">
        <v>170.78</v>
      </c>
      <c r="G875">
        <v>100</v>
      </c>
      <c r="H875">
        <v>163.84</v>
      </c>
      <c r="I875">
        <v>79.959999999999994</v>
      </c>
      <c r="J875">
        <v>88</v>
      </c>
      <c r="K875">
        <v>102.34</v>
      </c>
    </row>
    <row r="876" spans="1:11" x14ac:dyDescent="0.2">
      <c r="A876" s="6">
        <v>44565</v>
      </c>
      <c r="B876">
        <v>113.64</v>
      </c>
      <c r="C876">
        <v>126.95</v>
      </c>
      <c r="D876">
        <v>133.51</v>
      </c>
      <c r="E876">
        <v>59.46</v>
      </c>
      <c r="F876">
        <v>174.53</v>
      </c>
      <c r="G876">
        <v>100</v>
      </c>
      <c r="H876">
        <v>161.24</v>
      </c>
      <c r="I876">
        <v>79.099999999999994</v>
      </c>
      <c r="J876">
        <v>90.12</v>
      </c>
      <c r="K876">
        <v>102.35</v>
      </c>
    </row>
    <row r="877" spans="1:11" x14ac:dyDescent="0.2">
      <c r="A877" s="6">
        <v>44566</v>
      </c>
      <c r="B877">
        <v>115.05</v>
      </c>
      <c r="C877">
        <v>127.78</v>
      </c>
      <c r="D877">
        <v>131.22</v>
      </c>
      <c r="E877">
        <v>56.66</v>
      </c>
      <c r="F877">
        <v>175.38</v>
      </c>
      <c r="G877">
        <v>100</v>
      </c>
      <c r="H877">
        <v>157.35</v>
      </c>
      <c r="I877">
        <v>74.459999999999994</v>
      </c>
      <c r="J877">
        <v>89.01</v>
      </c>
      <c r="K877">
        <v>102.35</v>
      </c>
    </row>
    <row r="878" spans="1:11" x14ac:dyDescent="0.2">
      <c r="A878" s="6">
        <v>44567</v>
      </c>
      <c r="B878">
        <v>117.76</v>
      </c>
      <c r="C878">
        <v>128.86000000000001</v>
      </c>
      <c r="D878">
        <v>136.15</v>
      </c>
      <c r="E878">
        <v>58.35</v>
      </c>
      <c r="F878">
        <v>182.57</v>
      </c>
      <c r="G878">
        <v>100</v>
      </c>
      <c r="H878">
        <v>159.08000000000001</v>
      </c>
      <c r="I878">
        <v>73.540000000000006</v>
      </c>
      <c r="J878">
        <v>91.74</v>
      </c>
      <c r="K878">
        <v>102.35</v>
      </c>
    </row>
    <row r="879" spans="1:11" x14ac:dyDescent="0.2">
      <c r="A879" s="6">
        <v>44568</v>
      </c>
      <c r="B879">
        <v>118.72</v>
      </c>
      <c r="C879">
        <v>130.71</v>
      </c>
      <c r="D879">
        <v>139.88</v>
      </c>
      <c r="E879">
        <v>59.16</v>
      </c>
      <c r="F879">
        <v>180.83</v>
      </c>
      <c r="G879">
        <v>100</v>
      </c>
      <c r="H879">
        <v>161.88999999999999</v>
      </c>
      <c r="I879">
        <v>75.260000000000005</v>
      </c>
      <c r="J879">
        <v>93.35</v>
      </c>
      <c r="K879">
        <v>102.35</v>
      </c>
    </row>
    <row r="880" spans="1:11" x14ac:dyDescent="0.2">
      <c r="A880" s="6">
        <v>44571</v>
      </c>
      <c r="B880">
        <v>118.01</v>
      </c>
      <c r="C880">
        <v>130.80000000000001</v>
      </c>
      <c r="D880">
        <v>140.55000000000001</v>
      </c>
      <c r="E880">
        <v>57.68</v>
      </c>
      <c r="F880">
        <v>179.88</v>
      </c>
      <c r="G880">
        <v>100</v>
      </c>
      <c r="H880">
        <v>160.81</v>
      </c>
      <c r="I880">
        <v>73.66</v>
      </c>
      <c r="J880">
        <v>92.14</v>
      </c>
      <c r="K880">
        <v>102.34</v>
      </c>
    </row>
    <row r="881" spans="1:11" x14ac:dyDescent="0.2">
      <c r="A881" s="6">
        <v>44572</v>
      </c>
      <c r="B881">
        <v>122.98</v>
      </c>
      <c r="C881">
        <v>133.79</v>
      </c>
      <c r="D881">
        <v>144.99</v>
      </c>
      <c r="E881">
        <v>61.81</v>
      </c>
      <c r="F881">
        <v>185.25</v>
      </c>
      <c r="G881">
        <v>100</v>
      </c>
      <c r="H881">
        <v>168.17</v>
      </c>
      <c r="I881">
        <v>76.64</v>
      </c>
      <c r="J881">
        <v>94.26</v>
      </c>
      <c r="K881">
        <v>102.33</v>
      </c>
    </row>
    <row r="882" spans="1:11" x14ac:dyDescent="0.2">
      <c r="A882" s="6">
        <v>44573</v>
      </c>
      <c r="B882">
        <v>122.62</v>
      </c>
      <c r="C882">
        <v>133.12</v>
      </c>
      <c r="D882">
        <v>146.4</v>
      </c>
      <c r="E882">
        <v>61.9</v>
      </c>
      <c r="F882">
        <v>190.46</v>
      </c>
      <c r="G882">
        <v>100</v>
      </c>
      <c r="H882">
        <v>169.25</v>
      </c>
      <c r="I882">
        <v>76.290000000000006</v>
      </c>
      <c r="J882">
        <v>97.29</v>
      </c>
      <c r="K882">
        <v>102.34</v>
      </c>
    </row>
    <row r="883" spans="1:11" x14ac:dyDescent="0.2">
      <c r="A883" s="6">
        <v>44574</v>
      </c>
      <c r="B883">
        <v>121.74</v>
      </c>
      <c r="C883">
        <v>132.57</v>
      </c>
      <c r="D883">
        <v>145.05000000000001</v>
      </c>
      <c r="E883">
        <v>60.83</v>
      </c>
      <c r="F883">
        <v>187.81</v>
      </c>
      <c r="G883">
        <v>100</v>
      </c>
      <c r="H883">
        <v>164.92</v>
      </c>
      <c r="I883">
        <v>73.77</v>
      </c>
      <c r="J883">
        <v>95.37</v>
      </c>
      <c r="K883">
        <v>102.35</v>
      </c>
    </row>
    <row r="884" spans="1:11" x14ac:dyDescent="0.2">
      <c r="A884" s="6">
        <v>44575</v>
      </c>
      <c r="B884">
        <v>123.87</v>
      </c>
      <c r="C884">
        <v>134.82</v>
      </c>
      <c r="D884">
        <v>150.46</v>
      </c>
      <c r="E884">
        <v>63.25</v>
      </c>
      <c r="F884">
        <v>188.3</v>
      </c>
      <c r="G884">
        <v>100</v>
      </c>
      <c r="H884">
        <v>163.41</v>
      </c>
      <c r="I884">
        <v>74.569999999999993</v>
      </c>
      <c r="J884">
        <v>96.89</v>
      </c>
      <c r="K884">
        <v>102.35</v>
      </c>
    </row>
    <row r="885" spans="1:11" x14ac:dyDescent="0.2">
      <c r="A885" s="6">
        <v>44579</v>
      </c>
      <c r="B885">
        <v>125.96</v>
      </c>
      <c r="C885">
        <v>135.26</v>
      </c>
      <c r="D885">
        <v>151.79</v>
      </c>
      <c r="E885">
        <v>64.180000000000007</v>
      </c>
      <c r="F885">
        <v>187.16</v>
      </c>
      <c r="G885">
        <v>100</v>
      </c>
      <c r="H885">
        <v>156.69999999999999</v>
      </c>
      <c r="I885">
        <v>71.36</v>
      </c>
      <c r="J885">
        <v>98</v>
      </c>
      <c r="K885">
        <v>102.33</v>
      </c>
    </row>
    <row r="886" spans="1:11" x14ac:dyDescent="0.2">
      <c r="A886" s="6">
        <v>44580</v>
      </c>
      <c r="B886">
        <v>126.01</v>
      </c>
      <c r="C886">
        <v>134.77000000000001</v>
      </c>
      <c r="D886">
        <v>151.38999999999999</v>
      </c>
      <c r="E886">
        <v>63.82</v>
      </c>
      <c r="F886">
        <v>180.52</v>
      </c>
      <c r="G886">
        <v>100</v>
      </c>
      <c r="H886">
        <v>153.22999999999999</v>
      </c>
      <c r="I886">
        <v>71.650000000000006</v>
      </c>
      <c r="J886">
        <v>96.89</v>
      </c>
      <c r="K886">
        <v>102.35</v>
      </c>
    </row>
    <row r="887" spans="1:11" x14ac:dyDescent="0.2">
      <c r="A887" s="6">
        <v>44581</v>
      </c>
      <c r="B887">
        <v>126.29</v>
      </c>
      <c r="C887">
        <v>134.29</v>
      </c>
      <c r="D887">
        <v>148.53</v>
      </c>
      <c r="E887">
        <v>62.26</v>
      </c>
      <c r="F887">
        <v>177.12</v>
      </c>
      <c r="G887">
        <v>100</v>
      </c>
      <c r="H887">
        <v>147.38999999999999</v>
      </c>
      <c r="I887">
        <v>72.28</v>
      </c>
      <c r="J887">
        <v>96.28</v>
      </c>
      <c r="K887">
        <v>102.35</v>
      </c>
    </row>
    <row r="888" spans="1:11" x14ac:dyDescent="0.2">
      <c r="A888" s="6">
        <v>44582</v>
      </c>
      <c r="B888">
        <v>124.39</v>
      </c>
      <c r="C888">
        <v>132.68</v>
      </c>
      <c r="D888">
        <v>143.49</v>
      </c>
      <c r="E888">
        <v>60.12</v>
      </c>
      <c r="F888">
        <v>174.22</v>
      </c>
      <c r="G888">
        <v>100</v>
      </c>
      <c r="H888">
        <v>140.68</v>
      </c>
      <c r="I888">
        <v>67.58</v>
      </c>
      <c r="J888">
        <v>92.65</v>
      </c>
      <c r="K888">
        <v>102.34</v>
      </c>
    </row>
    <row r="889" spans="1:11" x14ac:dyDescent="0.2">
      <c r="A889" s="6">
        <v>44585</v>
      </c>
      <c r="B889">
        <v>125.46</v>
      </c>
      <c r="C889">
        <v>132.96</v>
      </c>
      <c r="D889">
        <v>144.01</v>
      </c>
      <c r="E889">
        <v>60.58</v>
      </c>
      <c r="F889">
        <v>175.18</v>
      </c>
      <c r="G889">
        <v>100</v>
      </c>
      <c r="H889">
        <v>139.16999999999999</v>
      </c>
      <c r="I889">
        <v>68.27</v>
      </c>
      <c r="J889">
        <v>92.75</v>
      </c>
      <c r="K889">
        <v>102.35</v>
      </c>
    </row>
    <row r="890" spans="1:11" x14ac:dyDescent="0.2">
      <c r="A890" s="6">
        <v>44586</v>
      </c>
      <c r="B890">
        <v>129.15</v>
      </c>
      <c r="C890">
        <v>138.62</v>
      </c>
      <c r="D890">
        <v>151.1</v>
      </c>
      <c r="E890">
        <v>65.5</v>
      </c>
      <c r="F890">
        <v>183.1</v>
      </c>
      <c r="G890">
        <v>100</v>
      </c>
      <c r="H890">
        <v>141.97999999999999</v>
      </c>
      <c r="I890">
        <v>72.22</v>
      </c>
      <c r="J890">
        <v>93.86</v>
      </c>
      <c r="K890">
        <v>102.33</v>
      </c>
    </row>
    <row r="891" spans="1:11" x14ac:dyDescent="0.2">
      <c r="A891" s="6">
        <v>44587</v>
      </c>
      <c r="B891">
        <v>127.84</v>
      </c>
      <c r="C891">
        <v>138.72</v>
      </c>
      <c r="D891">
        <v>151.01</v>
      </c>
      <c r="E891">
        <v>66.010000000000005</v>
      </c>
      <c r="F891">
        <v>183.73</v>
      </c>
      <c r="G891">
        <v>100</v>
      </c>
      <c r="H891">
        <v>140.9</v>
      </c>
      <c r="I891">
        <v>72.569999999999993</v>
      </c>
      <c r="J891">
        <v>97.9</v>
      </c>
      <c r="K891">
        <v>102.34</v>
      </c>
    </row>
    <row r="892" spans="1:11" x14ac:dyDescent="0.2">
      <c r="A892" s="6">
        <v>44588</v>
      </c>
      <c r="B892">
        <v>129.47999999999999</v>
      </c>
      <c r="C892">
        <v>141.52000000000001</v>
      </c>
      <c r="D892">
        <v>155.52000000000001</v>
      </c>
      <c r="E892">
        <v>66.37</v>
      </c>
      <c r="F892">
        <v>183.57</v>
      </c>
      <c r="G892">
        <v>100</v>
      </c>
      <c r="H892">
        <v>142.63</v>
      </c>
      <c r="I892">
        <v>77.09</v>
      </c>
      <c r="J892">
        <v>96.99</v>
      </c>
      <c r="K892">
        <v>102.35</v>
      </c>
    </row>
    <row r="893" spans="1:11" x14ac:dyDescent="0.2">
      <c r="A893" s="6">
        <v>44589</v>
      </c>
      <c r="B893">
        <v>129.75</v>
      </c>
      <c r="C893">
        <v>136.55000000000001</v>
      </c>
      <c r="D893">
        <v>154.76</v>
      </c>
      <c r="E893">
        <v>66.92</v>
      </c>
      <c r="F893">
        <v>188.06</v>
      </c>
      <c r="G893">
        <v>100</v>
      </c>
      <c r="H893">
        <v>143.5</v>
      </c>
      <c r="I893">
        <v>77.900000000000006</v>
      </c>
      <c r="J893">
        <v>95.98</v>
      </c>
      <c r="K893">
        <v>102.33</v>
      </c>
    </row>
    <row r="894" spans="1:11" x14ac:dyDescent="0.2">
      <c r="A894" s="6">
        <v>44592</v>
      </c>
      <c r="B894">
        <v>130.91999999999999</v>
      </c>
      <c r="C894">
        <v>137.30000000000001</v>
      </c>
      <c r="D894">
        <v>153.72</v>
      </c>
      <c r="E894">
        <v>67.099999999999994</v>
      </c>
      <c r="F894">
        <v>186.46</v>
      </c>
      <c r="G894">
        <v>100</v>
      </c>
      <c r="H894">
        <v>142.19999999999999</v>
      </c>
      <c r="I894">
        <v>78.010000000000005</v>
      </c>
      <c r="J894">
        <v>96.69</v>
      </c>
      <c r="K894">
        <v>102.35</v>
      </c>
    </row>
    <row r="895" spans="1:11" x14ac:dyDescent="0.2">
      <c r="A895" s="6">
        <v>44593</v>
      </c>
      <c r="B895">
        <v>139.32</v>
      </c>
      <c r="C895">
        <v>140.91999999999999</v>
      </c>
      <c r="D895">
        <v>158.78</v>
      </c>
      <c r="E895">
        <v>69.989999999999995</v>
      </c>
      <c r="F895">
        <v>191.71</v>
      </c>
      <c r="G895">
        <v>100</v>
      </c>
      <c r="H895">
        <v>147.16999999999999</v>
      </c>
      <c r="I895">
        <v>83.51</v>
      </c>
      <c r="J895">
        <v>99.01</v>
      </c>
      <c r="K895">
        <v>102.34</v>
      </c>
    </row>
    <row r="896" spans="1:11" x14ac:dyDescent="0.2">
      <c r="A896" s="6">
        <v>44594</v>
      </c>
      <c r="B896">
        <v>138.96</v>
      </c>
      <c r="C896">
        <v>141.57</v>
      </c>
      <c r="D896">
        <v>159.94999999999999</v>
      </c>
      <c r="E896">
        <v>70.569999999999993</v>
      </c>
      <c r="F896">
        <v>195.2</v>
      </c>
      <c r="G896">
        <v>100</v>
      </c>
      <c r="H896">
        <v>149.12</v>
      </c>
      <c r="I896">
        <v>82.14</v>
      </c>
      <c r="J896">
        <v>100.63</v>
      </c>
      <c r="K896">
        <v>102.35</v>
      </c>
    </row>
    <row r="897" spans="1:11" x14ac:dyDescent="0.2">
      <c r="A897" s="6">
        <v>44595</v>
      </c>
      <c r="B897">
        <v>137.34</v>
      </c>
      <c r="C897">
        <v>140.30000000000001</v>
      </c>
      <c r="D897">
        <v>157.62</v>
      </c>
      <c r="E897">
        <v>71.25</v>
      </c>
      <c r="F897">
        <v>191.45</v>
      </c>
      <c r="G897">
        <v>100</v>
      </c>
      <c r="H897">
        <v>143.28</v>
      </c>
      <c r="I897">
        <v>79.5</v>
      </c>
      <c r="J897">
        <v>103.46</v>
      </c>
      <c r="K897">
        <v>102.35</v>
      </c>
    </row>
    <row r="898" spans="1:11" x14ac:dyDescent="0.2">
      <c r="A898" s="6">
        <v>44596</v>
      </c>
      <c r="B898">
        <v>140.32</v>
      </c>
      <c r="C898">
        <v>142.06</v>
      </c>
      <c r="D898">
        <v>159.36000000000001</v>
      </c>
      <c r="E898">
        <v>72.680000000000007</v>
      </c>
      <c r="F898">
        <v>190.59</v>
      </c>
      <c r="G898">
        <v>100</v>
      </c>
      <c r="H898">
        <v>149.77000000000001</v>
      </c>
      <c r="I898">
        <v>79.790000000000006</v>
      </c>
      <c r="J898">
        <v>103.46</v>
      </c>
      <c r="K898">
        <v>102.33</v>
      </c>
    </row>
    <row r="899" spans="1:11" x14ac:dyDescent="0.2">
      <c r="A899" s="6">
        <v>44599</v>
      </c>
      <c r="B899">
        <v>142.01</v>
      </c>
      <c r="C899">
        <v>144.85</v>
      </c>
      <c r="D899">
        <v>161.21</v>
      </c>
      <c r="E899">
        <v>73.03</v>
      </c>
      <c r="F899">
        <v>194.69</v>
      </c>
      <c r="G899">
        <v>100</v>
      </c>
      <c r="H899">
        <v>154.1</v>
      </c>
      <c r="I899">
        <v>83.69</v>
      </c>
      <c r="J899">
        <v>102.07</v>
      </c>
      <c r="K899">
        <v>102.33</v>
      </c>
    </row>
    <row r="900" spans="1:11" x14ac:dyDescent="0.2">
      <c r="A900" s="6">
        <v>44600</v>
      </c>
      <c r="B900">
        <v>138.33000000000001</v>
      </c>
      <c r="C900">
        <v>142.63999999999999</v>
      </c>
      <c r="D900">
        <v>158.41999999999999</v>
      </c>
      <c r="E900">
        <v>70.09</v>
      </c>
      <c r="F900">
        <v>191.81</v>
      </c>
      <c r="G900">
        <v>100</v>
      </c>
      <c r="H900">
        <v>153.66999999999999</v>
      </c>
      <c r="I900">
        <v>82.77</v>
      </c>
      <c r="J900">
        <v>102.48</v>
      </c>
      <c r="K900">
        <v>102.34</v>
      </c>
    </row>
    <row r="901" spans="1:11" x14ac:dyDescent="0.2">
      <c r="A901" s="6">
        <v>44601</v>
      </c>
      <c r="B901">
        <v>137.66999999999999</v>
      </c>
      <c r="C901">
        <v>144.05000000000001</v>
      </c>
      <c r="D901">
        <v>161.22999999999999</v>
      </c>
      <c r="E901">
        <v>71.790000000000006</v>
      </c>
      <c r="F901">
        <v>193.77</v>
      </c>
      <c r="G901">
        <v>100</v>
      </c>
      <c r="H901">
        <v>156.05000000000001</v>
      </c>
      <c r="I901">
        <v>83.86</v>
      </c>
      <c r="J901">
        <v>102.58</v>
      </c>
      <c r="K901">
        <v>102.33</v>
      </c>
    </row>
    <row r="902" spans="1:11" x14ac:dyDescent="0.2">
      <c r="A902" s="6">
        <v>44602</v>
      </c>
      <c r="B902">
        <v>136.35</v>
      </c>
      <c r="C902">
        <v>142.22999999999999</v>
      </c>
      <c r="D902">
        <v>159.43</v>
      </c>
      <c r="E902">
        <v>72.459999999999994</v>
      </c>
      <c r="F902">
        <v>193.59</v>
      </c>
      <c r="G902">
        <v>100</v>
      </c>
      <c r="H902">
        <v>159.72999999999999</v>
      </c>
      <c r="I902">
        <v>86.78</v>
      </c>
      <c r="J902">
        <v>102.79</v>
      </c>
      <c r="K902">
        <v>102.33</v>
      </c>
    </row>
    <row r="903" spans="1:11" x14ac:dyDescent="0.2">
      <c r="A903" s="6">
        <v>44603</v>
      </c>
      <c r="B903">
        <v>139.78</v>
      </c>
      <c r="C903">
        <v>145.12</v>
      </c>
      <c r="D903">
        <v>163.03</v>
      </c>
      <c r="E903">
        <v>76.56</v>
      </c>
      <c r="F903">
        <v>200.94</v>
      </c>
      <c r="G903">
        <v>100</v>
      </c>
      <c r="H903">
        <v>164.71</v>
      </c>
      <c r="I903">
        <v>89.36</v>
      </c>
      <c r="J903">
        <v>105.87</v>
      </c>
      <c r="K903">
        <v>102.33</v>
      </c>
    </row>
    <row r="904" spans="1:11" x14ac:dyDescent="0.2">
      <c r="A904" s="6">
        <v>44606</v>
      </c>
      <c r="B904">
        <v>137.63999999999999</v>
      </c>
      <c r="C904">
        <v>142.88</v>
      </c>
      <c r="D904">
        <v>159.6</v>
      </c>
      <c r="E904">
        <v>73.44</v>
      </c>
      <c r="F904">
        <v>195.34</v>
      </c>
      <c r="G904">
        <v>100</v>
      </c>
      <c r="H904">
        <v>162.76</v>
      </c>
      <c r="I904">
        <v>87.64</v>
      </c>
      <c r="J904">
        <v>103.82</v>
      </c>
      <c r="K904">
        <v>102.32</v>
      </c>
    </row>
    <row r="905" spans="1:11" x14ac:dyDescent="0.2">
      <c r="A905" s="6">
        <v>44607</v>
      </c>
      <c r="B905">
        <v>135.91</v>
      </c>
      <c r="C905">
        <v>141.84</v>
      </c>
      <c r="D905">
        <v>156.34</v>
      </c>
      <c r="E905">
        <v>70.98</v>
      </c>
      <c r="F905">
        <v>190.49</v>
      </c>
      <c r="G905">
        <v>100</v>
      </c>
      <c r="H905">
        <v>164.27</v>
      </c>
      <c r="I905">
        <v>91.08</v>
      </c>
      <c r="J905">
        <v>104.54</v>
      </c>
      <c r="K905">
        <v>102.34</v>
      </c>
    </row>
    <row r="906" spans="1:11" x14ac:dyDescent="0.2">
      <c r="A906" s="6">
        <v>44608</v>
      </c>
      <c r="B906">
        <v>136.54</v>
      </c>
      <c r="C906">
        <v>141.88</v>
      </c>
      <c r="D906">
        <v>157.26</v>
      </c>
      <c r="E906">
        <v>70.63</v>
      </c>
      <c r="F906">
        <v>192</v>
      </c>
      <c r="G906">
        <v>100</v>
      </c>
      <c r="H906">
        <v>166.65</v>
      </c>
      <c r="I906">
        <v>93.32</v>
      </c>
      <c r="J906">
        <v>104.12</v>
      </c>
      <c r="K906">
        <v>102.34</v>
      </c>
    </row>
    <row r="907" spans="1:11" x14ac:dyDescent="0.2">
      <c r="A907" s="6">
        <v>44609</v>
      </c>
      <c r="B907">
        <v>136.33000000000001</v>
      </c>
      <c r="C907">
        <v>141.15</v>
      </c>
      <c r="D907">
        <v>158.91999999999999</v>
      </c>
      <c r="E907">
        <v>71</v>
      </c>
      <c r="F907">
        <v>193.65</v>
      </c>
      <c r="G907">
        <v>100</v>
      </c>
      <c r="H907">
        <v>178.12</v>
      </c>
      <c r="I907">
        <v>93.32</v>
      </c>
      <c r="J907">
        <v>105.05</v>
      </c>
      <c r="K907">
        <v>102.33</v>
      </c>
    </row>
    <row r="908" spans="1:11" x14ac:dyDescent="0.2">
      <c r="A908" s="6">
        <v>44610</v>
      </c>
      <c r="B908">
        <v>134.81</v>
      </c>
      <c r="C908">
        <v>140.94999999999999</v>
      </c>
      <c r="D908">
        <v>156.25</v>
      </c>
      <c r="E908">
        <v>70.47</v>
      </c>
      <c r="F908">
        <v>193.89</v>
      </c>
      <c r="G908">
        <v>100</v>
      </c>
      <c r="H908">
        <v>174.45</v>
      </c>
      <c r="I908">
        <v>89.93</v>
      </c>
      <c r="J908">
        <v>103.3</v>
      </c>
      <c r="K908">
        <v>102.34</v>
      </c>
    </row>
    <row r="909" spans="1:11" x14ac:dyDescent="0.2">
      <c r="A909" s="6">
        <v>44614</v>
      </c>
      <c r="B909">
        <v>133.25</v>
      </c>
      <c r="C909">
        <v>139.87</v>
      </c>
      <c r="D909">
        <v>153.12</v>
      </c>
      <c r="E909">
        <v>68.260000000000005</v>
      </c>
      <c r="F909">
        <v>193.39</v>
      </c>
      <c r="G909">
        <v>100</v>
      </c>
      <c r="H909">
        <v>183.1</v>
      </c>
      <c r="I909">
        <v>93.32</v>
      </c>
      <c r="J909">
        <v>100.32</v>
      </c>
      <c r="K909">
        <v>102.34</v>
      </c>
    </row>
    <row r="910" spans="1:11" x14ac:dyDescent="0.2">
      <c r="A910" s="6">
        <v>44615</v>
      </c>
      <c r="B910">
        <v>133.79</v>
      </c>
      <c r="C910">
        <v>143.19999999999999</v>
      </c>
      <c r="D910">
        <v>153.81</v>
      </c>
      <c r="E910">
        <v>68.92</v>
      </c>
      <c r="F910">
        <v>198.73</v>
      </c>
      <c r="G910">
        <v>100</v>
      </c>
      <c r="H910">
        <v>184.18</v>
      </c>
      <c r="I910">
        <v>90.91</v>
      </c>
      <c r="J910">
        <v>100.53</v>
      </c>
      <c r="K910">
        <v>102.33</v>
      </c>
    </row>
    <row r="911" spans="1:11" x14ac:dyDescent="0.2">
      <c r="A911" s="6">
        <v>44616</v>
      </c>
      <c r="B911">
        <v>132.1</v>
      </c>
      <c r="C911">
        <v>142.46</v>
      </c>
      <c r="D911">
        <v>152.94</v>
      </c>
      <c r="E911">
        <v>69.33</v>
      </c>
      <c r="F911">
        <v>213.91</v>
      </c>
      <c r="G911">
        <v>100</v>
      </c>
      <c r="H911">
        <v>194.36</v>
      </c>
      <c r="I911">
        <v>98.02</v>
      </c>
      <c r="J911">
        <v>99.7</v>
      </c>
      <c r="K911">
        <v>102.33</v>
      </c>
    </row>
    <row r="912" spans="1:11" x14ac:dyDescent="0.2">
      <c r="A912" s="6">
        <v>44617</v>
      </c>
      <c r="B912">
        <v>135.65</v>
      </c>
      <c r="C912">
        <v>148.30000000000001</v>
      </c>
      <c r="D912">
        <v>159.11000000000001</v>
      </c>
      <c r="E912">
        <v>69.010000000000005</v>
      </c>
      <c r="F912">
        <v>216</v>
      </c>
      <c r="G912">
        <v>100</v>
      </c>
      <c r="H912">
        <v>196.09</v>
      </c>
      <c r="I912">
        <v>98.82</v>
      </c>
      <c r="J912">
        <v>100.63</v>
      </c>
      <c r="K912">
        <v>102.33</v>
      </c>
    </row>
    <row r="913" spans="1:11" x14ac:dyDescent="0.2">
      <c r="A913" s="6">
        <v>44620</v>
      </c>
      <c r="B913">
        <v>136.66</v>
      </c>
      <c r="C913">
        <v>152.13</v>
      </c>
      <c r="D913">
        <v>165.37</v>
      </c>
      <c r="E913">
        <v>77.900000000000006</v>
      </c>
      <c r="F913">
        <v>222.1</v>
      </c>
      <c r="G913">
        <v>100</v>
      </c>
      <c r="H913">
        <v>203.66</v>
      </c>
      <c r="I913">
        <v>99.68</v>
      </c>
      <c r="J913">
        <v>104.23</v>
      </c>
      <c r="K913">
        <v>102.33</v>
      </c>
    </row>
    <row r="914" spans="1:11" x14ac:dyDescent="0.2">
      <c r="A914" s="6">
        <v>44621</v>
      </c>
      <c r="B914">
        <v>137.97</v>
      </c>
      <c r="C914">
        <v>158.16999999999999</v>
      </c>
      <c r="D914">
        <v>169.03</v>
      </c>
      <c r="E914">
        <v>83.35</v>
      </c>
      <c r="F914">
        <v>215.95</v>
      </c>
      <c r="G914">
        <v>100</v>
      </c>
      <c r="H914">
        <v>206.26</v>
      </c>
      <c r="I914">
        <v>101.98</v>
      </c>
      <c r="J914">
        <v>107.11</v>
      </c>
      <c r="K914">
        <v>102.35</v>
      </c>
    </row>
    <row r="915" spans="1:11" x14ac:dyDescent="0.2">
      <c r="A915" s="6">
        <v>44622</v>
      </c>
      <c r="B915">
        <v>140.34</v>
      </c>
      <c r="C915">
        <v>162.84</v>
      </c>
      <c r="D915">
        <v>170.91</v>
      </c>
      <c r="E915">
        <v>86.16</v>
      </c>
      <c r="F915">
        <v>223.03</v>
      </c>
      <c r="G915">
        <v>100</v>
      </c>
      <c r="H915">
        <v>198.25</v>
      </c>
      <c r="I915">
        <v>101.64</v>
      </c>
      <c r="J915">
        <v>107.82</v>
      </c>
      <c r="K915">
        <v>102.35</v>
      </c>
    </row>
    <row r="916" spans="1:11" x14ac:dyDescent="0.2">
      <c r="A916" s="6">
        <v>44623</v>
      </c>
      <c r="B916">
        <v>141.22999999999999</v>
      </c>
      <c r="C916">
        <v>165.04</v>
      </c>
      <c r="D916">
        <v>169.82</v>
      </c>
      <c r="E916">
        <v>85.06</v>
      </c>
      <c r="F916">
        <v>223.28</v>
      </c>
      <c r="G916">
        <v>100</v>
      </c>
      <c r="H916">
        <v>197.39</v>
      </c>
      <c r="I916">
        <v>107.46</v>
      </c>
      <c r="J916">
        <v>106.59</v>
      </c>
      <c r="K916">
        <v>102.36</v>
      </c>
    </row>
    <row r="917" spans="1:11" x14ac:dyDescent="0.2">
      <c r="A917" s="6">
        <v>44624</v>
      </c>
      <c r="B917">
        <v>146.54</v>
      </c>
      <c r="C917">
        <v>167.6</v>
      </c>
      <c r="D917">
        <v>174.8</v>
      </c>
      <c r="E917">
        <v>100.02</v>
      </c>
      <c r="F917">
        <v>233.34</v>
      </c>
      <c r="G917">
        <v>100</v>
      </c>
      <c r="H917">
        <v>204.31</v>
      </c>
      <c r="I917">
        <v>109.83</v>
      </c>
      <c r="J917">
        <v>107.21</v>
      </c>
      <c r="K917">
        <v>102.36</v>
      </c>
    </row>
    <row r="918" spans="1:11" x14ac:dyDescent="0.2">
      <c r="A918" s="6">
        <v>44627</v>
      </c>
      <c r="B918">
        <v>151.82</v>
      </c>
      <c r="C918">
        <v>171.19</v>
      </c>
      <c r="D918">
        <v>176.55</v>
      </c>
      <c r="E918">
        <v>98.65</v>
      </c>
      <c r="F918">
        <v>232.31</v>
      </c>
      <c r="G918">
        <v>100</v>
      </c>
      <c r="H918">
        <v>223.58</v>
      </c>
      <c r="I918">
        <v>107.35</v>
      </c>
      <c r="J918">
        <v>106.28</v>
      </c>
      <c r="K918">
        <v>102.36</v>
      </c>
    </row>
    <row r="919" spans="1:11" x14ac:dyDescent="0.2">
      <c r="A919" s="6">
        <v>44628</v>
      </c>
      <c r="B919">
        <v>152.97</v>
      </c>
      <c r="C919">
        <v>180.16</v>
      </c>
      <c r="D919">
        <v>172.24</v>
      </c>
      <c r="E919">
        <v>97.26</v>
      </c>
      <c r="F919">
        <v>224.3</v>
      </c>
      <c r="G919">
        <v>100</v>
      </c>
      <c r="H919">
        <v>203.23</v>
      </c>
      <c r="I919">
        <v>107.58</v>
      </c>
      <c r="J919">
        <v>107.11</v>
      </c>
      <c r="K919">
        <v>102.36</v>
      </c>
    </row>
    <row r="920" spans="1:11" x14ac:dyDescent="0.2">
      <c r="A920" s="6">
        <v>44629</v>
      </c>
      <c r="B920">
        <v>144.28</v>
      </c>
      <c r="C920">
        <v>175.65</v>
      </c>
      <c r="D920">
        <v>167.72</v>
      </c>
      <c r="E920">
        <v>102.67</v>
      </c>
      <c r="F920">
        <v>223.97</v>
      </c>
      <c r="G920">
        <v>100</v>
      </c>
      <c r="H920">
        <v>190.46</v>
      </c>
      <c r="I920">
        <v>104.92</v>
      </c>
      <c r="J920">
        <v>104.64</v>
      </c>
      <c r="K920">
        <v>102.36</v>
      </c>
    </row>
    <row r="921" spans="1:11" x14ac:dyDescent="0.2">
      <c r="A921" s="6">
        <v>44630</v>
      </c>
      <c r="B921">
        <v>148.76</v>
      </c>
      <c r="C921">
        <v>180.46</v>
      </c>
      <c r="D921">
        <v>173.84</v>
      </c>
      <c r="E921">
        <v>103.79</v>
      </c>
      <c r="F921">
        <v>221.56</v>
      </c>
      <c r="G921">
        <v>100</v>
      </c>
      <c r="H921">
        <v>188.51</v>
      </c>
      <c r="I921">
        <v>105.9</v>
      </c>
      <c r="J921">
        <v>105.97</v>
      </c>
      <c r="K921">
        <v>102.36</v>
      </c>
    </row>
    <row r="922" spans="1:11" x14ac:dyDescent="0.2">
      <c r="A922" s="6">
        <v>44631</v>
      </c>
      <c r="B922">
        <v>147.99</v>
      </c>
      <c r="C922">
        <v>180.55</v>
      </c>
      <c r="D922">
        <v>171.56</v>
      </c>
      <c r="E922">
        <v>103.47</v>
      </c>
      <c r="F922">
        <v>216.35</v>
      </c>
      <c r="G922">
        <v>100</v>
      </c>
      <c r="H922">
        <v>179.21</v>
      </c>
      <c r="I922">
        <v>104.23</v>
      </c>
      <c r="J922">
        <v>103.82</v>
      </c>
      <c r="K922">
        <v>102.35</v>
      </c>
    </row>
    <row r="923" spans="1:11" x14ac:dyDescent="0.2">
      <c r="A923" s="6">
        <v>44634</v>
      </c>
      <c r="B923">
        <v>142.69</v>
      </c>
      <c r="C923">
        <v>176.13</v>
      </c>
      <c r="D923">
        <v>168.32</v>
      </c>
      <c r="E923">
        <v>99.26</v>
      </c>
      <c r="F923">
        <v>214.73</v>
      </c>
      <c r="G923">
        <v>100</v>
      </c>
      <c r="H923">
        <v>174.01</v>
      </c>
      <c r="I923">
        <v>97.78</v>
      </c>
      <c r="J923">
        <v>100.94</v>
      </c>
      <c r="K923">
        <v>102.36</v>
      </c>
    </row>
    <row r="924" spans="1:11" x14ac:dyDescent="0.2">
      <c r="A924" s="6">
        <v>44635</v>
      </c>
      <c r="B924">
        <v>134.57</v>
      </c>
      <c r="C924">
        <v>167.21</v>
      </c>
      <c r="D924">
        <v>165.7</v>
      </c>
      <c r="E924">
        <v>97.36</v>
      </c>
      <c r="F924">
        <v>211.5</v>
      </c>
      <c r="G924">
        <v>100</v>
      </c>
      <c r="H924">
        <v>177.69</v>
      </c>
      <c r="I924">
        <v>100.77</v>
      </c>
      <c r="J924">
        <v>100.22</v>
      </c>
      <c r="K924">
        <v>102.34</v>
      </c>
    </row>
    <row r="925" spans="1:11" x14ac:dyDescent="0.2">
      <c r="A925" s="6">
        <v>44636</v>
      </c>
      <c r="B925">
        <v>134.07</v>
      </c>
      <c r="C925">
        <v>166.61</v>
      </c>
      <c r="D925">
        <v>165.3</v>
      </c>
      <c r="E925">
        <v>94.62</v>
      </c>
      <c r="F925">
        <v>210.36</v>
      </c>
      <c r="G925">
        <v>100</v>
      </c>
      <c r="H925">
        <v>182.89</v>
      </c>
      <c r="I925">
        <v>101.29</v>
      </c>
      <c r="J925">
        <v>101.14</v>
      </c>
      <c r="K925">
        <v>102.36</v>
      </c>
    </row>
    <row r="926" spans="1:11" x14ac:dyDescent="0.2">
      <c r="A926" s="6">
        <v>44637</v>
      </c>
      <c r="B926">
        <v>137.63999999999999</v>
      </c>
      <c r="C926">
        <v>169.5</v>
      </c>
      <c r="D926">
        <v>172.29</v>
      </c>
      <c r="E926">
        <v>103.58</v>
      </c>
      <c r="F926">
        <v>214.39</v>
      </c>
      <c r="G926">
        <v>100</v>
      </c>
      <c r="H926">
        <v>186.35</v>
      </c>
      <c r="I926">
        <v>104.92</v>
      </c>
      <c r="J926">
        <v>101.76</v>
      </c>
      <c r="K926">
        <v>102.36</v>
      </c>
    </row>
    <row r="927" spans="1:11" x14ac:dyDescent="0.2">
      <c r="A927" s="6">
        <v>44638</v>
      </c>
      <c r="B927">
        <v>137.1</v>
      </c>
      <c r="C927">
        <v>170.86</v>
      </c>
      <c r="D927">
        <v>173.63</v>
      </c>
      <c r="E927">
        <v>100.42</v>
      </c>
      <c r="F927">
        <v>220.36</v>
      </c>
      <c r="G927">
        <v>100</v>
      </c>
      <c r="H927">
        <v>187.86</v>
      </c>
      <c r="I927">
        <v>110.86</v>
      </c>
      <c r="J927">
        <v>100.63</v>
      </c>
      <c r="K927">
        <v>102.35</v>
      </c>
    </row>
    <row r="928" spans="1:11" x14ac:dyDescent="0.2">
      <c r="A928" s="6">
        <v>44641</v>
      </c>
      <c r="B928">
        <v>143.25</v>
      </c>
      <c r="C928">
        <v>173.93</v>
      </c>
      <c r="D928">
        <v>179.14</v>
      </c>
      <c r="E928">
        <v>108.85</v>
      </c>
      <c r="F928">
        <v>226.94</v>
      </c>
      <c r="G928">
        <v>100</v>
      </c>
      <c r="H928">
        <v>184.4</v>
      </c>
      <c r="I928">
        <v>114.61</v>
      </c>
      <c r="J928">
        <v>101.76</v>
      </c>
      <c r="K928">
        <v>102.35</v>
      </c>
    </row>
    <row r="929" spans="1:11" x14ac:dyDescent="0.2">
      <c r="A929" s="6">
        <v>44642</v>
      </c>
      <c r="B929">
        <v>142.62</v>
      </c>
      <c r="C929">
        <v>173.35</v>
      </c>
      <c r="D929">
        <v>177.42</v>
      </c>
      <c r="E929">
        <v>106.49</v>
      </c>
      <c r="F929">
        <v>224.42</v>
      </c>
      <c r="G929">
        <v>100</v>
      </c>
      <c r="H929">
        <v>184.18</v>
      </c>
      <c r="I929">
        <v>114.09</v>
      </c>
      <c r="J929">
        <v>104.84</v>
      </c>
      <c r="K929">
        <v>102.35</v>
      </c>
    </row>
    <row r="930" spans="1:11" x14ac:dyDescent="0.2">
      <c r="A930" s="6">
        <v>44643</v>
      </c>
      <c r="B930">
        <v>144.87</v>
      </c>
      <c r="C930">
        <v>175.22</v>
      </c>
      <c r="D930">
        <v>181.95</v>
      </c>
      <c r="E930">
        <v>106.85</v>
      </c>
      <c r="F930">
        <v>233.91</v>
      </c>
      <c r="G930">
        <v>100</v>
      </c>
      <c r="H930">
        <v>184.4</v>
      </c>
      <c r="I930">
        <v>117.78</v>
      </c>
      <c r="J930">
        <v>103.71</v>
      </c>
      <c r="K930">
        <v>102.37</v>
      </c>
    </row>
    <row r="931" spans="1:11" x14ac:dyDescent="0.2">
      <c r="A931" s="6">
        <v>44644</v>
      </c>
      <c r="B931">
        <v>145.31</v>
      </c>
      <c r="C931">
        <v>175.69</v>
      </c>
      <c r="D931">
        <v>182.25</v>
      </c>
      <c r="E931">
        <v>103.11</v>
      </c>
      <c r="F931">
        <v>236.58</v>
      </c>
      <c r="G931">
        <v>100</v>
      </c>
      <c r="H931">
        <v>178.99</v>
      </c>
      <c r="I931">
        <v>115.24</v>
      </c>
      <c r="J931">
        <v>105.36</v>
      </c>
      <c r="K931">
        <v>102.37</v>
      </c>
    </row>
    <row r="932" spans="1:11" x14ac:dyDescent="0.2">
      <c r="A932" s="6">
        <v>44645</v>
      </c>
      <c r="B932">
        <v>148.47999999999999</v>
      </c>
      <c r="C932">
        <v>178.87</v>
      </c>
      <c r="D932">
        <v>187.41</v>
      </c>
      <c r="E932">
        <v>104.83</v>
      </c>
      <c r="F932">
        <v>249.5</v>
      </c>
      <c r="G932">
        <v>100</v>
      </c>
      <c r="H932">
        <v>188.73</v>
      </c>
      <c r="I932">
        <v>118.99</v>
      </c>
      <c r="J932">
        <v>108.65</v>
      </c>
      <c r="K932">
        <v>102.35</v>
      </c>
    </row>
    <row r="933" spans="1:11" x14ac:dyDescent="0.2">
      <c r="A933" s="6">
        <v>44648</v>
      </c>
      <c r="B933">
        <v>144.31</v>
      </c>
      <c r="C933">
        <v>175.74</v>
      </c>
      <c r="D933">
        <v>180.43</v>
      </c>
      <c r="E933">
        <v>101.13</v>
      </c>
      <c r="F933">
        <v>234.21</v>
      </c>
      <c r="G933">
        <v>100</v>
      </c>
      <c r="H933">
        <v>182.67</v>
      </c>
      <c r="I933">
        <v>117.38</v>
      </c>
      <c r="J933">
        <v>111.83</v>
      </c>
      <c r="K933">
        <v>102.35</v>
      </c>
    </row>
    <row r="934" spans="1:11" x14ac:dyDescent="0.2">
      <c r="A934" s="6">
        <v>44649</v>
      </c>
      <c r="B934">
        <v>143.55000000000001</v>
      </c>
      <c r="C934">
        <v>173.59</v>
      </c>
      <c r="D934">
        <v>175.53</v>
      </c>
      <c r="E934">
        <v>101.4</v>
      </c>
      <c r="F934">
        <v>231.6</v>
      </c>
      <c r="G934">
        <v>100</v>
      </c>
      <c r="H934">
        <v>180.72</v>
      </c>
      <c r="I934">
        <v>115.59</v>
      </c>
      <c r="J934">
        <v>113.58</v>
      </c>
      <c r="K934">
        <v>102.35</v>
      </c>
    </row>
    <row r="935" spans="1:11" x14ac:dyDescent="0.2">
      <c r="A935" s="6">
        <v>44650</v>
      </c>
      <c r="B935">
        <v>146</v>
      </c>
      <c r="C935">
        <v>174.82</v>
      </c>
      <c r="D935">
        <v>176.78</v>
      </c>
      <c r="E935">
        <v>102.63</v>
      </c>
      <c r="F935">
        <v>236.1</v>
      </c>
      <c r="G935">
        <v>100</v>
      </c>
      <c r="H935">
        <v>189.6</v>
      </c>
      <c r="I935">
        <v>119.91</v>
      </c>
      <c r="J935">
        <v>118.51</v>
      </c>
      <c r="K935">
        <v>102.37</v>
      </c>
    </row>
    <row r="936" spans="1:11" x14ac:dyDescent="0.2">
      <c r="A936" s="6">
        <v>44651</v>
      </c>
      <c r="B936">
        <v>143.93</v>
      </c>
      <c r="C936">
        <v>172.02</v>
      </c>
      <c r="D936">
        <v>174.85</v>
      </c>
      <c r="E936">
        <v>101.31</v>
      </c>
      <c r="F936">
        <v>231.7</v>
      </c>
      <c r="G936">
        <v>100</v>
      </c>
      <c r="H936">
        <v>190.46</v>
      </c>
      <c r="I936">
        <v>123.26</v>
      </c>
      <c r="J936">
        <v>115.02</v>
      </c>
      <c r="K936">
        <v>102.37</v>
      </c>
    </row>
    <row r="937" spans="1:11" x14ac:dyDescent="0.2">
      <c r="A937" s="6">
        <v>44652</v>
      </c>
      <c r="B937">
        <v>144.85</v>
      </c>
      <c r="C937">
        <v>173.49</v>
      </c>
      <c r="D937">
        <v>175.87</v>
      </c>
      <c r="E937">
        <v>103.76</v>
      </c>
      <c r="F937">
        <v>237.45</v>
      </c>
      <c r="G937">
        <v>100</v>
      </c>
      <c r="H937">
        <v>198.69</v>
      </c>
      <c r="I937">
        <v>125.1</v>
      </c>
      <c r="J937">
        <v>118.41</v>
      </c>
      <c r="K937">
        <v>102.37</v>
      </c>
    </row>
    <row r="938" spans="1:11" x14ac:dyDescent="0.2">
      <c r="A938" s="6">
        <v>44655</v>
      </c>
      <c r="B938">
        <v>144.91999999999999</v>
      </c>
      <c r="C938">
        <v>173.65</v>
      </c>
      <c r="D938">
        <v>175.81</v>
      </c>
      <c r="E938">
        <v>103.19</v>
      </c>
      <c r="F938">
        <v>236.37</v>
      </c>
      <c r="G938">
        <v>100</v>
      </c>
      <c r="H938">
        <v>204.75</v>
      </c>
      <c r="I938">
        <v>124.3</v>
      </c>
      <c r="J938">
        <v>117.69</v>
      </c>
      <c r="K938">
        <v>102.36</v>
      </c>
    </row>
    <row r="939" spans="1:11" x14ac:dyDescent="0.2">
      <c r="A939" s="6">
        <v>44656</v>
      </c>
      <c r="B939">
        <v>144.16999999999999</v>
      </c>
      <c r="C939">
        <v>172.58</v>
      </c>
      <c r="D939">
        <v>171.44</v>
      </c>
      <c r="E939">
        <v>99.49</v>
      </c>
      <c r="F939">
        <v>235.23</v>
      </c>
      <c r="G939">
        <v>100</v>
      </c>
      <c r="H939">
        <v>200.85</v>
      </c>
      <c r="I939">
        <v>120.95</v>
      </c>
      <c r="J939">
        <v>115.02</v>
      </c>
      <c r="K939">
        <v>102.35</v>
      </c>
    </row>
    <row r="940" spans="1:11" x14ac:dyDescent="0.2">
      <c r="A940" s="6">
        <v>44657</v>
      </c>
      <c r="B940">
        <v>145.78</v>
      </c>
      <c r="C940">
        <v>174.11</v>
      </c>
      <c r="D940">
        <v>170.55</v>
      </c>
      <c r="E940">
        <v>100.17</v>
      </c>
      <c r="F940">
        <v>235.73</v>
      </c>
      <c r="G940">
        <v>100</v>
      </c>
      <c r="H940">
        <v>204.53</v>
      </c>
      <c r="I940">
        <v>121.93</v>
      </c>
      <c r="J940">
        <v>113.99</v>
      </c>
      <c r="K940">
        <v>102.36</v>
      </c>
    </row>
    <row r="941" spans="1:11" x14ac:dyDescent="0.2">
      <c r="A941" s="6">
        <v>44658</v>
      </c>
      <c r="B941">
        <v>148.22</v>
      </c>
      <c r="C941">
        <v>176.53</v>
      </c>
      <c r="D941">
        <v>174.78</v>
      </c>
      <c r="E941">
        <v>102.99</v>
      </c>
      <c r="F941">
        <v>239.88</v>
      </c>
      <c r="G941">
        <v>100</v>
      </c>
      <c r="H941">
        <v>188.95</v>
      </c>
      <c r="I941">
        <v>125.22</v>
      </c>
      <c r="J941">
        <v>113.48</v>
      </c>
      <c r="K941">
        <v>102.36</v>
      </c>
    </row>
    <row r="942" spans="1:11" x14ac:dyDescent="0.2">
      <c r="A942" s="6">
        <v>44659</v>
      </c>
      <c r="B942">
        <v>151.34</v>
      </c>
      <c r="C942">
        <v>179.52</v>
      </c>
      <c r="D942">
        <v>180.19</v>
      </c>
      <c r="E942">
        <v>110.35</v>
      </c>
      <c r="F942">
        <v>240.95</v>
      </c>
      <c r="G942">
        <v>100</v>
      </c>
      <c r="H942">
        <v>212.32</v>
      </c>
      <c r="I942">
        <v>126.6</v>
      </c>
      <c r="J942">
        <v>115.43</v>
      </c>
      <c r="K942">
        <v>102.35</v>
      </c>
    </row>
    <row r="943" spans="1:11" x14ac:dyDescent="0.2">
      <c r="A943" s="6">
        <v>44662</v>
      </c>
      <c r="B943">
        <v>146.12</v>
      </c>
      <c r="C943">
        <v>174.9</v>
      </c>
      <c r="D943">
        <v>171.32</v>
      </c>
      <c r="E943">
        <v>103.42</v>
      </c>
      <c r="F943">
        <v>232.66</v>
      </c>
      <c r="G943">
        <v>100</v>
      </c>
      <c r="H943">
        <v>203.01</v>
      </c>
      <c r="I943">
        <v>124.81</v>
      </c>
      <c r="J943">
        <v>113.58</v>
      </c>
      <c r="K943">
        <v>102.36</v>
      </c>
    </row>
    <row r="944" spans="1:11" x14ac:dyDescent="0.2">
      <c r="A944" s="6">
        <v>44663</v>
      </c>
      <c r="B944">
        <v>149.16999999999999</v>
      </c>
      <c r="C944">
        <v>178.55</v>
      </c>
      <c r="D944">
        <v>174.85</v>
      </c>
      <c r="E944">
        <v>105.6</v>
      </c>
      <c r="F944">
        <v>230.55</v>
      </c>
      <c r="G944">
        <v>100</v>
      </c>
      <c r="H944">
        <v>201.07</v>
      </c>
      <c r="I944">
        <v>127.52</v>
      </c>
      <c r="J944">
        <v>116.77</v>
      </c>
      <c r="K944">
        <v>102.36</v>
      </c>
    </row>
    <row r="945" spans="1:11" x14ac:dyDescent="0.2">
      <c r="A945" s="6">
        <v>44664</v>
      </c>
      <c r="B945">
        <v>151.28</v>
      </c>
      <c r="C945">
        <v>181.36</v>
      </c>
      <c r="D945">
        <v>175.25</v>
      </c>
      <c r="E945">
        <v>106.45</v>
      </c>
      <c r="F945">
        <v>228.03</v>
      </c>
      <c r="G945">
        <v>100</v>
      </c>
      <c r="H945">
        <v>202.58</v>
      </c>
      <c r="I945">
        <v>129.83000000000001</v>
      </c>
      <c r="J945">
        <v>118.82</v>
      </c>
      <c r="K945">
        <v>102.36</v>
      </c>
    </row>
    <row r="946" spans="1:11" x14ac:dyDescent="0.2">
      <c r="A946" s="6">
        <v>44665</v>
      </c>
      <c r="B946">
        <v>153.06</v>
      </c>
      <c r="C946">
        <v>181.28</v>
      </c>
      <c r="D946">
        <v>177.25</v>
      </c>
      <c r="E946">
        <v>105.95</v>
      </c>
      <c r="F946">
        <v>233.18</v>
      </c>
      <c r="G946">
        <v>100</v>
      </c>
      <c r="H946">
        <v>204.75</v>
      </c>
      <c r="I946">
        <v>130.87</v>
      </c>
      <c r="J946">
        <v>118.51</v>
      </c>
      <c r="K946">
        <v>102.35</v>
      </c>
    </row>
    <row r="947" spans="1:11" x14ac:dyDescent="0.2">
      <c r="A947" s="6">
        <v>44669</v>
      </c>
      <c r="B947">
        <v>154.32</v>
      </c>
      <c r="C947">
        <v>183.7</v>
      </c>
      <c r="D947">
        <v>180.92</v>
      </c>
      <c r="E947">
        <v>109.58</v>
      </c>
      <c r="F947">
        <v>232.71</v>
      </c>
      <c r="G947">
        <v>100</v>
      </c>
      <c r="H947">
        <v>202.15</v>
      </c>
      <c r="I947">
        <v>130.93</v>
      </c>
      <c r="J947">
        <v>119.44</v>
      </c>
      <c r="K947">
        <v>102.36</v>
      </c>
    </row>
    <row r="948" spans="1:11" x14ac:dyDescent="0.2">
      <c r="A948" s="6">
        <v>44670</v>
      </c>
      <c r="B948">
        <v>152.94</v>
      </c>
      <c r="C948">
        <v>181.53</v>
      </c>
      <c r="D948">
        <v>177.58</v>
      </c>
      <c r="E948">
        <v>107.81</v>
      </c>
      <c r="F948">
        <v>232.51</v>
      </c>
      <c r="G948">
        <v>100</v>
      </c>
      <c r="H948">
        <v>194.36</v>
      </c>
      <c r="I948">
        <v>128.16</v>
      </c>
      <c r="J948">
        <v>120.47</v>
      </c>
      <c r="K948">
        <v>102.35</v>
      </c>
    </row>
    <row r="949" spans="1:11" x14ac:dyDescent="0.2">
      <c r="A949" s="6">
        <v>44671</v>
      </c>
      <c r="B949">
        <v>153.29</v>
      </c>
      <c r="C949">
        <v>182.27</v>
      </c>
      <c r="D949">
        <v>179.52</v>
      </c>
      <c r="E949">
        <v>109.76</v>
      </c>
      <c r="F949">
        <v>230.6</v>
      </c>
      <c r="G949">
        <v>100</v>
      </c>
      <c r="H949">
        <v>192.19</v>
      </c>
      <c r="I949">
        <v>127.99</v>
      </c>
      <c r="J949">
        <v>122.22</v>
      </c>
      <c r="K949">
        <v>102.37</v>
      </c>
    </row>
    <row r="950" spans="1:11" x14ac:dyDescent="0.2">
      <c r="A950" s="6">
        <v>44672</v>
      </c>
      <c r="B950">
        <v>151.66999999999999</v>
      </c>
      <c r="C950">
        <v>173.87</v>
      </c>
      <c r="D950">
        <v>172.53</v>
      </c>
      <c r="E950">
        <v>105.7</v>
      </c>
      <c r="F950">
        <v>228.25</v>
      </c>
      <c r="G950">
        <v>100</v>
      </c>
      <c r="H950">
        <v>186.57</v>
      </c>
      <c r="I950">
        <v>124.18</v>
      </c>
      <c r="J950">
        <v>119.75</v>
      </c>
      <c r="K950">
        <v>102.37</v>
      </c>
    </row>
    <row r="951" spans="1:11" x14ac:dyDescent="0.2">
      <c r="A951" s="6">
        <v>44673</v>
      </c>
      <c r="B951">
        <v>148.36000000000001</v>
      </c>
      <c r="C951">
        <v>170.03</v>
      </c>
      <c r="D951">
        <v>167.88</v>
      </c>
      <c r="E951">
        <v>101.1</v>
      </c>
      <c r="F951">
        <v>226.78</v>
      </c>
      <c r="G951">
        <v>100</v>
      </c>
      <c r="H951">
        <v>186.35</v>
      </c>
      <c r="I951">
        <v>123.89</v>
      </c>
      <c r="J951">
        <v>115.95</v>
      </c>
      <c r="K951">
        <v>102.36</v>
      </c>
    </row>
    <row r="952" spans="1:11" x14ac:dyDescent="0.2">
      <c r="A952" s="6">
        <v>44676</v>
      </c>
      <c r="B952">
        <v>143.35</v>
      </c>
      <c r="C952">
        <v>166.38</v>
      </c>
      <c r="D952">
        <v>160.27000000000001</v>
      </c>
      <c r="E952">
        <v>98.06</v>
      </c>
      <c r="F952">
        <v>219.14</v>
      </c>
      <c r="G952">
        <v>100</v>
      </c>
      <c r="H952">
        <v>178.56</v>
      </c>
      <c r="I952">
        <v>118.76</v>
      </c>
      <c r="J952">
        <v>114.2</v>
      </c>
      <c r="K952">
        <v>102.37</v>
      </c>
    </row>
    <row r="953" spans="1:11" x14ac:dyDescent="0.2">
      <c r="A953" s="6">
        <v>44677</v>
      </c>
      <c r="B953">
        <v>143.41</v>
      </c>
      <c r="C953">
        <v>165.37</v>
      </c>
      <c r="D953">
        <v>159.68</v>
      </c>
      <c r="E953">
        <v>97.88</v>
      </c>
      <c r="F953">
        <v>226.42</v>
      </c>
      <c r="G953">
        <v>100</v>
      </c>
      <c r="H953">
        <v>179.64</v>
      </c>
      <c r="I953">
        <v>127.47</v>
      </c>
      <c r="J953">
        <v>115.84</v>
      </c>
      <c r="K953">
        <v>102.36</v>
      </c>
    </row>
    <row r="954" spans="1:11" x14ac:dyDescent="0.2">
      <c r="A954" s="6">
        <v>44678</v>
      </c>
      <c r="B954">
        <v>147.5</v>
      </c>
      <c r="C954">
        <v>165.06</v>
      </c>
      <c r="D954">
        <v>162.72</v>
      </c>
      <c r="E954">
        <v>99.26</v>
      </c>
      <c r="F954">
        <v>234.43</v>
      </c>
      <c r="G954">
        <v>100</v>
      </c>
      <c r="H954">
        <v>183.75</v>
      </c>
      <c r="I954">
        <v>136.63</v>
      </c>
      <c r="J954">
        <v>115.64</v>
      </c>
      <c r="K954">
        <v>102.36</v>
      </c>
    </row>
    <row r="955" spans="1:11" x14ac:dyDescent="0.2">
      <c r="A955" s="6">
        <v>44679</v>
      </c>
      <c r="B955">
        <v>151.96</v>
      </c>
      <c r="C955">
        <v>170.92</v>
      </c>
      <c r="D955">
        <v>170.57</v>
      </c>
      <c r="E955">
        <v>101.83</v>
      </c>
      <c r="F955">
        <v>236.35</v>
      </c>
      <c r="G955">
        <v>100</v>
      </c>
      <c r="H955">
        <v>185.05</v>
      </c>
      <c r="I955">
        <v>142.28</v>
      </c>
      <c r="J955">
        <v>117.18</v>
      </c>
      <c r="K955">
        <v>102.38</v>
      </c>
    </row>
    <row r="956" spans="1:11" x14ac:dyDescent="0.2">
      <c r="A956" s="6">
        <v>44680</v>
      </c>
      <c r="B956">
        <v>148.56</v>
      </c>
      <c r="C956">
        <v>165.51</v>
      </c>
      <c r="D956">
        <v>167.02</v>
      </c>
      <c r="E956">
        <v>98.36</v>
      </c>
      <c r="F956">
        <v>226.96</v>
      </c>
      <c r="G956">
        <v>100</v>
      </c>
      <c r="H956">
        <v>180.29</v>
      </c>
      <c r="I956">
        <v>142.57</v>
      </c>
      <c r="J956">
        <v>113.89</v>
      </c>
      <c r="K956">
        <v>102.36</v>
      </c>
    </row>
    <row r="957" spans="1:11" x14ac:dyDescent="0.2">
      <c r="A957" s="6">
        <v>44683</v>
      </c>
      <c r="B957">
        <v>150.59</v>
      </c>
      <c r="C957">
        <v>168.77</v>
      </c>
      <c r="D957">
        <v>167.72</v>
      </c>
      <c r="E957">
        <v>104.1</v>
      </c>
      <c r="F957">
        <v>227.36</v>
      </c>
      <c r="G957">
        <v>100</v>
      </c>
      <c r="H957">
        <v>177.91</v>
      </c>
      <c r="I957">
        <v>148.80000000000001</v>
      </c>
      <c r="J957">
        <v>115.95</v>
      </c>
      <c r="K957">
        <v>102.37</v>
      </c>
    </row>
    <row r="958" spans="1:11" x14ac:dyDescent="0.2">
      <c r="A958" s="6">
        <v>44684</v>
      </c>
      <c r="B958">
        <v>153.69</v>
      </c>
      <c r="C958">
        <v>171.66</v>
      </c>
      <c r="D958">
        <v>172.98</v>
      </c>
      <c r="E958">
        <v>105.77</v>
      </c>
      <c r="F958">
        <v>234.73</v>
      </c>
      <c r="G958">
        <v>100</v>
      </c>
      <c r="H958">
        <v>182.89</v>
      </c>
      <c r="I958">
        <v>152.88999999999999</v>
      </c>
      <c r="J958">
        <v>120.67</v>
      </c>
      <c r="K958">
        <v>102.36</v>
      </c>
    </row>
    <row r="959" spans="1:11" x14ac:dyDescent="0.2">
      <c r="A959" s="6">
        <v>44685</v>
      </c>
      <c r="B959">
        <v>159.80000000000001</v>
      </c>
      <c r="C959">
        <v>177.05</v>
      </c>
      <c r="D959">
        <v>181.6</v>
      </c>
      <c r="E959">
        <v>109.93</v>
      </c>
      <c r="F959">
        <v>244.49</v>
      </c>
      <c r="G959">
        <v>100</v>
      </c>
      <c r="H959">
        <v>190.24</v>
      </c>
      <c r="I959">
        <v>153.18</v>
      </c>
      <c r="J959">
        <v>124.17</v>
      </c>
      <c r="K959">
        <v>102.38</v>
      </c>
    </row>
    <row r="960" spans="1:11" x14ac:dyDescent="0.2">
      <c r="A960" s="6">
        <v>44686</v>
      </c>
      <c r="B960">
        <v>157.38</v>
      </c>
      <c r="C960">
        <v>175.64</v>
      </c>
      <c r="D960">
        <v>179.85</v>
      </c>
      <c r="E960">
        <v>111.22</v>
      </c>
      <c r="F960">
        <v>238.64</v>
      </c>
      <c r="G960">
        <v>100</v>
      </c>
      <c r="H960">
        <v>186.35</v>
      </c>
      <c r="I960">
        <v>151.68</v>
      </c>
      <c r="J960">
        <v>122.11</v>
      </c>
      <c r="K960">
        <v>102.38</v>
      </c>
    </row>
    <row r="961" spans="1:11" x14ac:dyDescent="0.2">
      <c r="A961" s="6">
        <v>44687</v>
      </c>
      <c r="B961">
        <v>159.79</v>
      </c>
      <c r="C961">
        <v>180.32</v>
      </c>
      <c r="D961">
        <v>188.3</v>
      </c>
      <c r="E961">
        <v>115.95</v>
      </c>
      <c r="F961">
        <v>246.11</v>
      </c>
      <c r="G961">
        <v>100</v>
      </c>
      <c r="H961">
        <v>189.6</v>
      </c>
      <c r="I961">
        <v>154.04</v>
      </c>
      <c r="J961">
        <v>121.59</v>
      </c>
      <c r="K961">
        <v>102.38</v>
      </c>
    </row>
    <row r="962" spans="1:11" x14ac:dyDescent="0.2">
      <c r="A962" s="6">
        <v>44690</v>
      </c>
      <c r="B962">
        <v>147.19</v>
      </c>
      <c r="C962">
        <v>168.24</v>
      </c>
      <c r="D962">
        <v>169.96</v>
      </c>
      <c r="E962">
        <v>103.27</v>
      </c>
      <c r="F962">
        <v>225.01</v>
      </c>
      <c r="G962">
        <v>100</v>
      </c>
      <c r="H962">
        <v>164.92</v>
      </c>
      <c r="I962">
        <v>138.30000000000001</v>
      </c>
      <c r="J962">
        <v>113.23</v>
      </c>
      <c r="K962">
        <v>102.37</v>
      </c>
    </row>
    <row r="963" spans="1:11" x14ac:dyDescent="0.2">
      <c r="A963" s="6">
        <v>44691</v>
      </c>
      <c r="B963">
        <v>148.16</v>
      </c>
      <c r="C963">
        <v>169.85</v>
      </c>
      <c r="D963">
        <v>171.36</v>
      </c>
      <c r="E963">
        <v>106.08</v>
      </c>
      <c r="F963">
        <v>219.58</v>
      </c>
      <c r="G963">
        <v>100</v>
      </c>
      <c r="H963">
        <v>171.2</v>
      </c>
      <c r="I963">
        <v>148.68</v>
      </c>
      <c r="J963">
        <v>111.76</v>
      </c>
      <c r="K963">
        <v>102.37</v>
      </c>
    </row>
    <row r="964" spans="1:11" x14ac:dyDescent="0.2">
      <c r="A964" s="6">
        <v>44692</v>
      </c>
      <c r="B964">
        <v>151.25</v>
      </c>
      <c r="C964">
        <v>172.37</v>
      </c>
      <c r="D964">
        <v>173.17</v>
      </c>
      <c r="E964">
        <v>107.31</v>
      </c>
      <c r="F964">
        <v>222.11</v>
      </c>
      <c r="G964">
        <v>100</v>
      </c>
      <c r="H964">
        <v>170.12</v>
      </c>
      <c r="I964">
        <v>151.79</v>
      </c>
      <c r="J964">
        <v>112.18</v>
      </c>
      <c r="K964">
        <v>102.37</v>
      </c>
    </row>
    <row r="965" spans="1:11" x14ac:dyDescent="0.2">
      <c r="A965" s="6">
        <v>44693</v>
      </c>
      <c r="B965">
        <v>151.93</v>
      </c>
      <c r="C965">
        <v>174.01</v>
      </c>
      <c r="D965">
        <v>174.15</v>
      </c>
      <c r="E965">
        <v>105.74</v>
      </c>
      <c r="F965">
        <v>221.1</v>
      </c>
      <c r="G965">
        <v>100</v>
      </c>
      <c r="H965">
        <v>165.79</v>
      </c>
      <c r="I965">
        <v>148.74</v>
      </c>
      <c r="J965">
        <v>111.45</v>
      </c>
      <c r="K965">
        <v>102.38</v>
      </c>
    </row>
    <row r="966" spans="1:11" x14ac:dyDescent="0.2">
      <c r="A966" s="6">
        <v>44694</v>
      </c>
      <c r="B966">
        <v>156.44</v>
      </c>
      <c r="C966">
        <v>177.35</v>
      </c>
      <c r="D966">
        <v>179.94</v>
      </c>
      <c r="E966">
        <v>114.42</v>
      </c>
      <c r="F966">
        <v>227</v>
      </c>
      <c r="G966">
        <v>100</v>
      </c>
      <c r="H966">
        <v>172.93</v>
      </c>
      <c r="I966">
        <v>163.44</v>
      </c>
      <c r="J966">
        <v>115.53</v>
      </c>
      <c r="K966">
        <v>102.4</v>
      </c>
    </row>
    <row r="967" spans="1:11" x14ac:dyDescent="0.2">
      <c r="A967" s="6">
        <v>44697</v>
      </c>
      <c r="B967">
        <v>160.12</v>
      </c>
      <c r="C967">
        <v>182.78</v>
      </c>
      <c r="D967">
        <v>185.3</v>
      </c>
      <c r="E967">
        <v>120.92</v>
      </c>
      <c r="F967">
        <v>229.08</v>
      </c>
      <c r="G967">
        <v>100</v>
      </c>
      <c r="H967">
        <v>185.7</v>
      </c>
      <c r="I967">
        <v>170.3</v>
      </c>
      <c r="J967">
        <v>118.56</v>
      </c>
      <c r="K967">
        <v>102.38</v>
      </c>
    </row>
    <row r="968" spans="1:11" x14ac:dyDescent="0.2">
      <c r="A968" s="6">
        <v>44698</v>
      </c>
      <c r="B968">
        <v>162.16</v>
      </c>
      <c r="C968">
        <v>183.85</v>
      </c>
      <c r="D968">
        <v>187.97</v>
      </c>
      <c r="E968">
        <v>121.31</v>
      </c>
      <c r="F968">
        <v>229.55</v>
      </c>
      <c r="G968">
        <v>100</v>
      </c>
      <c r="H968">
        <v>177.91</v>
      </c>
      <c r="I968">
        <v>165.98</v>
      </c>
      <c r="J968">
        <v>122.64</v>
      </c>
      <c r="K968">
        <v>102.38</v>
      </c>
    </row>
    <row r="969" spans="1:11" x14ac:dyDescent="0.2">
      <c r="A969" s="6">
        <v>44699</v>
      </c>
      <c r="B969">
        <v>159.59</v>
      </c>
      <c r="C969">
        <v>179.01</v>
      </c>
      <c r="D969">
        <v>183.51</v>
      </c>
      <c r="E969">
        <v>114.81</v>
      </c>
      <c r="F969">
        <v>222.71</v>
      </c>
      <c r="G969">
        <v>100</v>
      </c>
      <c r="H969">
        <v>186.13</v>
      </c>
      <c r="I969">
        <v>167.88</v>
      </c>
      <c r="J969">
        <v>117.41</v>
      </c>
      <c r="K969">
        <v>102.38</v>
      </c>
    </row>
    <row r="970" spans="1:11" x14ac:dyDescent="0.2">
      <c r="A970" s="6">
        <v>44700</v>
      </c>
      <c r="B970">
        <v>160.46</v>
      </c>
      <c r="C970">
        <v>177.73</v>
      </c>
      <c r="D970">
        <v>183.73</v>
      </c>
      <c r="E970">
        <v>114.2</v>
      </c>
      <c r="F970">
        <v>218.46</v>
      </c>
      <c r="G970">
        <v>100</v>
      </c>
      <c r="H970">
        <v>191.54</v>
      </c>
      <c r="I970">
        <v>168.4</v>
      </c>
      <c r="J970">
        <v>115.63</v>
      </c>
      <c r="K970">
        <v>102.41</v>
      </c>
    </row>
    <row r="971" spans="1:11" x14ac:dyDescent="0.2">
      <c r="A971" s="6">
        <v>44701</v>
      </c>
      <c r="B971">
        <v>161.72</v>
      </c>
      <c r="C971">
        <v>178.75</v>
      </c>
      <c r="D971">
        <v>184.45</v>
      </c>
      <c r="E971">
        <v>112.95</v>
      </c>
      <c r="F971">
        <v>218.41</v>
      </c>
      <c r="G971">
        <v>100</v>
      </c>
      <c r="H971">
        <v>189.16</v>
      </c>
      <c r="I971">
        <v>168.52</v>
      </c>
      <c r="J971">
        <v>116.15</v>
      </c>
      <c r="K971">
        <v>102.41</v>
      </c>
    </row>
    <row r="972" spans="1:11" x14ac:dyDescent="0.2">
      <c r="A972" s="6">
        <v>44704</v>
      </c>
      <c r="B972">
        <v>165.3</v>
      </c>
      <c r="C972">
        <v>182.9</v>
      </c>
      <c r="D972">
        <v>191.48</v>
      </c>
      <c r="E972">
        <v>116.81</v>
      </c>
      <c r="F972">
        <v>219.6</v>
      </c>
      <c r="G972">
        <v>100</v>
      </c>
      <c r="H972">
        <v>194.79</v>
      </c>
      <c r="I972">
        <v>178.7</v>
      </c>
      <c r="J972">
        <v>117.83</v>
      </c>
      <c r="K972">
        <v>102.41</v>
      </c>
    </row>
    <row r="973" spans="1:11" x14ac:dyDescent="0.2">
      <c r="A973" s="6">
        <v>44705</v>
      </c>
      <c r="B973">
        <v>166.2</v>
      </c>
      <c r="C973">
        <v>183.88</v>
      </c>
      <c r="D973">
        <v>192.29</v>
      </c>
      <c r="E973">
        <v>116.18</v>
      </c>
      <c r="F973">
        <v>218.56</v>
      </c>
      <c r="G973">
        <v>100</v>
      </c>
      <c r="H973">
        <v>207.56</v>
      </c>
      <c r="I973">
        <v>176.21</v>
      </c>
      <c r="J973">
        <v>116.78</v>
      </c>
      <c r="K973">
        <v>102.4</v>
      </c>
    </row>
    <row r="974" spans="1:11" x14ac:dyDescent="0.2">
      <c r="A974" s="6">
        <v>44706</v>
      </c>
      <c r="B974">
        <v>169.54</v>
      </c>
      <c r="C974">
        <v>186.84</v>
      </c>
      <c r="D974">
        <v>195.31</v>
      </c>
      <c r="E974">
        <v>118.54</v>
      </c>
      <c r="F974">
        <v>228.52</v>
      </c>
      <c r="G974">
        <v>100</v>
      </c>
      <c r="H974">
        <v>227.25</v>
      </c>
      <c r="I974">
        <v>182.8</v>
      </c>
      <c r="J974">
        <v>119.6</v>
      </c>
      <c r="K974">
        <v>102.41</v>
      </c>
    </row>
    <row r="975" spans="1:11" x14ac:dyDescent="0.2">
      <c r="A975" s="6">
        <v>44707</v>
      </c>
      <c r="B975">
        <v>170.14</v>
      </c>
      <c r="C975">
        <v>188.09</v>
      </c>
      <c r="D975">
        <v>198.73</v>
      </c>
      <c r="E975">
        <v>122.59</v>
      </c>
      <c r="F975">
        <v>227.94</v>
      </c>
      <c r="G975">
        <v>100</v>
      </c>
      <c r="H975">
        <v>234.83</v>
      </c>
      <c r="I975">
        <v>185.06</v>
      </c>
      <c r="J975">
        <v>120.96</v>
      </c>
      <c r="K975">
        <v>102.43</v>
      </c>
    </row>
    <row r="976" spans="1:11" x14ac:dyDescent="0.2">
      <c r="A976" s="6">
        <v>44708</v>
      </c>
      <c r="B976">
        <v>171.81</v>
      </c>
      <c r="C976">
        <v>189.89</v>
      </c>
      <c r="D976">
        <v>201.28</v>
      </c>
      <c r="E976">
        <v>126.52</v>
      </c>
      <c r="F976">
        <v>231.69</v>
      </c>
      <c r="G976">
        <v>100</v>
      </c>
      <c r="H976">
        <v>247.38</v>
      </c>
      <c r="I976">
        <v>194.14</v>
      </c>
      <c r="J976">
        <v>121.8</v>
      </c>
      <c r="K976">
        <v>102.41</v>
      </c>
    </row>
    <row r="977" spans="1:11" x14ac:dyDescent="0.2">
      <c r="A977" s="6">
        <v>44712</v>
      </c>
      <c r="B977">
        <v>169.01</v>
      </c>
      <c r="C977">
        <v>186.04</v>
      </c>
      <c r="D977">
        <v>197.35</v>
      </c>
      <c r="E977">
        <v>123.75</v>
      </c>
      <c r="F977">
        <v>229.08</v>
      </c>
      <c r="G977">
        <v>100</v>
      </c>
      <c r="H977">
        <v>209.51</v>
      </c>
      <c r="I977">
        <v>191.19</v>
      </c>
      <c r="J977">
        <v>121.9</v>
      </c>
      <c r="K977">
        <v>102.4</v>
      </c>
    </row>
    <row r="978" spans="1:11" x14ac:dyDescent="0.2">
      <c r="A978" s="6">
        <v>44713</v>
      </c>
      <c r="B978">
        <v>172.25</v>
      </c>
      <c r="C978">
        <v>187.8</v>
      </c>
      <c r="D978">
        <v>203.3</v>
      </c>
      <c r="E978">
        <v>125.74</v>
      </c>
      <c r="F978">
        <v>234.45</v>
      </c>
      <c r="G978">
        <v>100</v>
      </c>
      <c r="H978">
        <v>219.03</v>
      </c>
      <c r="I978">
        <v>201.43</v>
      </c>
      <c r="J978">
        <v>124.83</v>
      </c>
      <c r="K978">
        <v>102.4</v>
      </c>
    </row>
    <row r="979" spans="1:11" x14ac:dyDescent="0.2">
      <c r="A979" s="6">
        <v>44714</v>
      </c>
      <c r="B979">
        <v>171.95</v>
      </c>
      <c r="C979">
        <v>187.46</v>
      </c>
      <c r="D979">
        <v>201.91</v>
      </c>
      <c r="E979">
        <v>123.74</v>
      </c>
      <c r="F979">
        <v>240.13</v>
      </c>
      <c r="G979">
        <v>100</v>
      </c>
      <c r="H979">
        <v>220.55</v>
      </c>
      <c r="I979">
        <v>203.57</v>
      </c>
      <c r="J979">
        <v>125.56</v>
      </c>
      <c r="K979">
        <v>102.42</v>
      </c>
    </row>
    <row r="980" spans="1:11" x14ac:dyDescent="0.2">
      <c r="A980" s="6">
        <v>44715</v>
      </c>
      <c r="B980">
        <v>174.45</v>
      </c>
      <c r="C980">
        <v>189.17</v>
      </c>
      <c r="D980">
        <v>207.46</v>
      </c>
      <c r="E980">
        <v>125.5</v>
      </c>
      <c r="F980">
        <v>237.77</v>
      </c>
      <c r="G980">
        <v>100</v>
      </c>
      <c r="H980">
        <v>225.09</v>
      </c>
      <c r="I980">
        <v>205.94</v>
      </c>
      <c r="J980">
        <v>123.89</v>
      </c>
      <c r="K980">
        <v>102.4</v>
      </c>
    </row>
    <row r="981" spans="1:11" x14ac:dyDescent="0.2">
      <c r="A981" s="6">
        <v>44718</v>
      </c>
      <c r="B981">
        <v>174.01</v>
      </c>
      <c r="C981">
        <v>188.35</v>
      </c>
      <c r="D981">
        <v>206.16</v>
      </c>
      <c r="E981">
        <v>124.29</v>
      </c>
      <c r="F981">
        <v>234.5</v>
      </c>
      <c r="G981">
        <v>100</v>
      </c>
      <c r="H981">
        <v>224.66</v>
      </c>
      <c r="I981">
        <v>207.45</v>
      </c>
      <c r="J981">
        <v>123.99</v>
      </c>
      <c r="K981">
        <v>102.41</v>
      </c>
    </row>
    <row r="982" spans="1:11" x14ac:dyDescent="0.2">
      <c r="A982" s="6">
        <v>44719</v>
      </c>
      <c r="B982">
        <v>181.99</v>
      </c>
      <c r="C982">
        <v>191.94</v>
      </c>
      <c r="D982">
        <v>215.52</v>
      </c>
      <c r="E982">
        <v>125.97</v>
      </c>
      <c r="F982">
        <v>244.95</v>
      </c>
      <c r="G982">
        <v>100</v>
      </c>
      <c r="H982">
        <v>225.09</v>
      </c>
      <c r="I982">
        <v>212.08</v>
      </c>
      <c r="J982">
        <v>128.69999999999999</v>
      </c>
      <c r="K982">
        <v>102.4</v>
      </c>
    </row>
    <row r="983" spans="1:11" x14ac:dyDescent="0.2">
      <c r="A983" s="6">
        <v>44720</v>
      </c>
      <c r="B983">
        <v>184.13</v>
      </c>
      <c r="C983">
        <v>192.93</v>
      </c>
      <c r="D983">
        <v>214.03</v>
      </c>
      <c r="E983">
        <v>123.25</v>
      </c>
      <c r="F983">
        <v>238.15</v>
      </c>
      <c r="G983">
        <v>100</v>
      </c>
      <c r="H983">
        <v>216.87</v>
      </c>
      <c r="I983">
        <v>215.95</v>
      </c>
      <c r="J983">
        <v>128.18</v>
      </c>
      <c r="K983">
        <v>102.41</v>
      </c>
    </row>
    <row r="984" spans="1:11" x14ac:dyDescent="0.2">
      <c r="A984" s="6">
        <v>44721</v>
      </c>
      <c r="B984">
        <v>180.16</v>
      </c>
      <c r="C984">
        <v>189.08</v>
      </c>
      <c r="D984">
        <v>208.24</v>
      </c>
      <c r="E984">
        <v>116.6</v>
      </c>
      <c r="F984">
        <v>230.05</v>
      </c>
      <c r="G984">
        <v>100</v>
      </c>
      <c r="H984">
        <v>201.07</v>
      </c>
      <c r="I984">
        <v>205.54</v>
      </c>
      <c r="J984">
        <v>125.88</v>
      </c>
      <c r="K984">
        <v>102.42</v>
      </c>
    </row>
    <row r="985" spans="1:11" x14ac:dyDescent="0.2">
      <c r="A985" s="6">
        <v>44722</v>
      </c>
      <c r="B985">
        <v>176.86</v>
      </c>
      <c r="C985">
        <v>186.82</v>
      </c>
      <c r="D985">
        <v>205.2</v>
      </c>
      <c r="E985">
        <v>114.26</v>
      </c>
      <c r="F985">
        <v>226.85</v>
      </c>
      <c r="G985">
        <v>100</v>
      </c>
      <c r="H985">
        <v>201.72</v>
      </c>
      <c r="I985">
        <v>214.22</v>
      </c>
      <c r="J985">
        <v>121.69</v>
      </c>
      <c r="K985">
        <v>102.4</v>
      </c>
    </row>
    <row r="986" spans="1:11" x14ac:dyDescent="0.2">
      <c r="A986" s="6">
        <v>44725</v>
      </c>
      <c r="B986">
        <v>168.75</v>
      </c>
      <c r="C986">
        <v>178.23</v>
      </c>
      <c r="D986">
        <v>196.29</v>
      </c>
      <c r="E986">
        <v>107.03</v>
      </c>
      <c r="F986">
        <v>214.12</v>
      </c>
      <c r="G986">
        <v>100</v>
      </c>
      <c r="H986">
        <v>189.81</v>
      </c>
      <c r="I986">
        <v>199.35</v>
      </c>
      <c r="J986">
        <v>115.63</v>
      </c>
      <c r="K986">
        <v>102.41</v>
      </c>
    </row>
    <row r="987" spans="1:11" x14ac:dyDescent="0.2">
      <c r="A987" s="6">
        <v>44726</v>
      </c>
      <c r="B987">
        <v>169.19</v>
      </c>
      <c r="C987">
        <v>178.46</v>
      </c>
      <c r="D987">
        <v>195.82</v>
      </c>
      <c r="E987">
        <v>111.07</v>
      </c>
      <c r="F987">
        <v>218.61</v>
      </c>
      <c r="G987">
        <v>100</v>
      </c>
      <c r="H987">
        <v>189.16</v>
      </c>
      <c r="I987">
        <v>206.52</v>
      </c>
      <c r="J987">
        <v>113.12</v>
      </c>
      <c r="K987">
        <v>102.4</v>
      </c>
    </row>
    <row r="988" spans="1:11" x14ac:dyDescent="0.2">
      <c r="A988" s="6">
        <v>44727</v>
      </c>
      <c r="B988">
        <v>167.06</v>
      </c>
      <c r="C988">
        <v>174.96</v>
      </c>
      <c r="D988">
        <v>192.02</v>
      </c>
      <c r="E988">
        <v>107.83</v>
      </c>
      <c r="F988">
        <v>218.52</v>
      </c>
      <c r="G988">
        <v>100</v>
      </c>
      <c r="H988">
        <v>191.54</v>
      </c>
      <c r="I988">
        <v>211.56</v>
      </c>
      <c r="J988">
        <v>112.08</v>
      </c>
      <c r="K988">
        <v>102.41</v>
      </c>
    </row>
    <row r="989" spans="1:11" x14ac:dyDescent="0.2">
      <c r="A989" s="6">
        <v>44728</v>
      </c>
      <c r="B989">
        <v>160.9</v>
      </c>
      <c r="C989">
        <v>165.61</v>
      </c>
      <c r="D989">
        <v>179.89</v>
      </c>
      <c r="E989">
        <v>101.63</v>
      </c>
      <c r="F989">
        <v>207.94</v>
      </c>
      <c r="G989">
        <v>100</v>
      </c>
      <c r="H989">
        <v>184.83</v>
      </c>
      <c r="I989">
        <v>203.92</v>
      </c>
      <c r="J989">
        <v>105.91</v>
      </c>
      <c r="K989">
        <v>102.43</v>
      </c>
    </row>
    <row r="990" spans="1:11" x14ac:dyDescent="0.2">
      <c r="A990" s="6">
        <v>44729</v>
      </c>
      <c r="B990">
        <v>151.62</v>
      </c>
      <c r="C990">
        <v>158.04</v>
      </c>
      <c r="D990">
        <v>164.64</v>
      </c>
      <c r="E990">
        <v>99.61</v>
      </c>
      <c r="F990">
        <v>211</v>
      </c>
      <c r="G990">
        <v>100</v>
      </c>
      <c r="H990">
        <v>180.51</v>
      </c>
      <c r="I990">
        <v>197.21</v>
      </c>
      <c r="J990">
        <v>102.77</v>
      </c>
      <c r="K990">
        <v>102.42</v>
      </c>
    </row>
    <row r="991" spans="1:11" x14ac:dyDescent="0.2">
      <c r="A991" s="6">
        <v>44733</v>
      </c>
      <c r="B991">
        <v>161.05000000000001</v>
      </c>
      <c r="C991">
        <v>164.66</v>
      </c>
      <c r="D991">
        <v>174.37</v>
      </c>
      <c r="E991">
        <v>103.52</v>
      </c>
      <c r="F991">
        <v>222.31</v>
      </c>
      <c r="G991">
        <v>100</v>
      </c>
      <c r="H991">
        <v>195.66</v>
      </c>
      <c r="I991">
        <v>216.07</v>
      </c>
      <c r="J991">
        <v>108.52</v>
      </c>
      <c r="K991">
        <v>102.44</v>
      </c>
    </row>
    <row r="992" spans="1:11" x14ac:dyDescent="0.2">
      <c r="A992" s="6">
        <v>44734</v>
      </c>
      <c r="B992">
        <v>154.68</v>
      </c>
      <c r="C992">
        <v>157.5</v>
      </c>
      <c r="D992">
        <v>163.44999999999999</v>
      </c>
      <c r="E992">
        <v>99.77</v>
      </c>
      <c r="F992">
        <v>212.44</v>
      </c>
      <c r="G992">
        <v>100</v>
      </c>
      <c r="H992">
        <v>188.73</v>
      </c>
      <c r="I992">
        <v>208.32</v>
      </c>
      <c r="J992">
        <v>104.55</v>
      </c>
      <c r="K992">
        <v>102.45</v>
      </c>
    </row>
    <row r="993" spans="1:11" x14ac:dyDescent="0.2">
      <c r="A993" s="6">
        <v>44735</v>
      </c>
      <c r="B993">
        <v>150.02000000000001</v>
      </c>
      <c r="C993">
        <v>151.71</v>
      </c>
      <c r="D993">
        <v>154.37</v>
      </c>
      <c r="E993">
        <v>100.34</v>
      </c>
      <c r="F993">
        <v>209.61</v>
      </c>
      <c r="G993">
        <v>100</v>
      </c>
      <c r="H993">
        <v>186.57</v>
      </c>
      <c r="I993">
        <v>195.82</v>
      </c>
      <c r="J993">
        <v>102.35</v>
      </c>
      <c r="K993">
        <v>102.45</v>
      </c>
    </row>
    <row r="994" spans="1:11" x14ac:dyDescent="0.2">
      <c r="A994" s="6">
        <v>44736</v>
      </c>
      <c r="B994">
        <v>152.99</v>
      </c>
      <c r="C994">
        <v>154.19999999999999</v>
      </c>
      <c r="D994">
        <v>159.66999999999999</v>
      </c>
      <c r="E994">
        <v>102.9</v>
      </c>
      <c r="F994">
        <v>212.01</v>
      </c>
      <c r="G994">
        <v>100</v>
      </c>
      <c r="H994">
        <v>194.36</v>
      </c>
      <c r="I994">
        <v>201.43</v>
      </c>
      <c r="J994">
        <v>105.59</v>
      </c>
      <c r="K994">
        <v>102.43</v>
      </c>
    </row>
    <row r="995" spans="1:11" x14ac:dyDescent="0.2">
      <c r="A995" s="6">
        <v>44739</v>
      </c>
      <c r="B995">
        <v>156.74</v>
      </c>
      <c r="C995">
        <v>157.18</v>
      </c>
      <c r="D995">
        <v>163.25</v>
      </c>
      <c r="E995">
        <v>105.37</v>
      </c>
      <c r="F995">
        <v>219.45</v>
      </c>
      <c r="G995">
        <v>100</v>
      </c>
      <c r="H995">
        <v>204.75</v>
      </c>
      <c r="I995">
        <v>211.67</v>
      </c>
      <c r="J995">
        <v>106.01</v>
      </c>
      <c r="K995">
        <v>102.43</v>
      </c>
    </row>
    <row r="996" spans="1:11" x14ac:dyDescent="0.2">
      <c r="A996" s="6">
        <v>44740</v>
      </c>
      <c r="B996">
        <v>161.09</v>
      </c>
      <c r="C996">
        <v>159.71</v>
      </c>
      <c r="D996">
        <v>168.54</v>
      </c>
      <c r="E996">
        <v>110.39</v>
      </c>
      <c r="F996">
        <v>225.88</v>
      </c>
      <c r="G996">
        <v>100</v>
      </c>
      <c r="H996">
        <v>202.8</v>
      </c>
      <c r="I996">
        <v>217.46</v>
      </c>
      <c r="J996">
        <v>108.1</v>
      </c>
      <c r="K996">
        <v>102.45</v>
      </c>
    </row>
    <row r="997" spans="1:11" x14ac:dyDescent="0.2">
      <c r="A997" s="6">
        <v>44741</v>
      </c>
      <c r="B997">
        <v>155.13999999999999</v>
      </c>
      <c r="C997">
        <v>156.55000000000001</v>
      </c>
      <c r="D997">
        <v>161.88</v>
      </c>
      <c r="E997">
        <v>105.72</v>
      </c>
      <c r="F997">
        <v>225.27</v>
      </c>
      <c r="G997">
        <v>100</v>
      </c>
      <c r="H997">
        <v>197.6</v>
      </c>
      <c r="I997">
        <v>198.89</v>
      </c>
      <c r="J997">
        <v>106.43</v>
      </c>
      <c r="K997">
        <v>102.46</v>
      </c>
    </row>
    <row r="998" spans="1:11" x14ac:dyDescent="0.2">
      <c r="A998" s="6">
        <v>44742</v>
      </c>
      <c r="B998">
        <v>150.77000000000001</v>
      </c>
      <c r="C998">
        <v>154.21</v>
      </c>
      <c r="D998">
        <v>158.96</v>
      </c>
      <c r="E998">
        <v>105.33</v>
      </c>
      <c r="F998">
        <v>222.81</v>
      </c>
      <c r="G998">
        <v>100</v>
      </c>
      <c r="H998">
        <v>191.76</v>
      </c>
      <c r="I998">
        <v>199.64</v>
      </c>
      <c r="J998">
        <v>104.34</v>
      </c>
      <c r="K998">
        <v>102.48</v>
      </c>
    </row>
    <row r="999" spans="1:11" x14ac:dyDescent="0.2">
      <c r="A999" s="6">
        <v>44743</v>
      </c>
      <c r="B999">
        <v>154.13999999999999</v>
      </c>
      <c r="C999">
        <v>156.05000000000001</v>
      </c>
      <c r="D999">
        <v>161.03</v>
      </c>
      <c r="E999">
        <v>108.12</v>
      </c>
      <c r="F999">
        <v>221</v>
      </c>
      <c r="G999">
        <v>100</v>
      </c>
      <c r="H999">
        <v>195.22</v>
      </c>
      <c r="I999">
        <v>197.67</v>
      </c>
      <c r="J999">
        <v>104.76</v>
      </c>
      <c r="K999">
        <v>102.47</v>
      </c>
    </row>
    <row r="1000" spans="1:11" x14ac:dyDescent="0.2">
      <c r="A1000" s="6">
        <v>44747</v>
      </c>
      <c r="B1000">
        <v>149.31</v>
      </c>
      <c r="C1000">
        <v>151.94999999999999</v>
      </c>
      <c r="D1000">
        <v>149.81</v>
      </c>
      <c r="E1000">
        <v>105.74</v>
      </c>
      <c r="F1000">
        <v>221.05</v>
      </c>
      <c r="G1000">
        <v>100</v>
      </c>
      <c r="H1000">
        <v>191.33</v>
      </c>
      <c r="I1000">
        <v>190.09</v>
      </c>
      <c r="J1000">
        <v>103.29</v>
      </c>
      <c r="K1000">
        <v>102.47</v>
      </c>
    </row>
    <row r="1001" spans="1:11" x14ac:dyDescent="0.2">
      <c r="A1001" s="6">
        <v>44748</v>
      </c>
      <c r="B1001">
        <v>146.62</v>
      </c>
      <c r="C1001">
        <v>149.94999999999999</v>
      </c>
      <c r="D1001">
        <v>147.51</v>
      </c>
      <c r="E1001">
        <v>105.74</v>
      </c>
      <c r="F1001">
        <v>208.39</v>
      </c>
      <c r="G1001">
        <v>100</v>
      </c>
      <c r="H1001">
        <v>176.83</v>
      </c>
      <c r="I1001">
        <v>169.44</v>
      </c>
      <c r="J1001">
        <v>99.74</v>
      </c>
      <c r="K1001">
        <v>102.47</v>
      </c>
    </row>
    <row r="1002" spans="1:11" x14ac:dyDescent="0.2">
      <c r="A1002" s="6">
        <v>44749</v>
      </c>
      <c r="B1002">
        <v>151.30000000000001</v>
      </c>
      <c r="C1002">
        <v>152.87</v>
      </c>
      <c r="D1002">
        <v>152.84</v>
      </c>
      <c r="E1002">
        <v>109.96</v>
      </c>
      <c r="F1002">
        <v>221</v>
      </c>
      <c r="G1002">
        <v>100</v>
      </c>
      <c r="H1002">
        <v>181.15</v>
      </c>
      <c r="I1002">
        <v>186.39</v>
      </c>
      <c r="J1002">
        <v>103.19</v>
      </c>
      <c r="K1002">
        <v>102.47</v>
      </c>
    </row>
    <row r="1003" spans="1:11" x14ac:dyDescent="0.2">
      <c r="A1003" s="6">
        <v>44750</v>
      </c>
      <c r="B1003">
        <v>151.55000000000001</v>
      </c>
      <c r="C1003">
        <v>152.07</v>
      </c>
      <c r="D1003">
        <v>153.03</v>
      </c>
      <c r="E1003">
        <v>108.53</v>
      </c>
      <c r="F1003">
        <v>214.15</v>
      </c>
      <c r="G1003">
        <v>100</v>
      </c>
      <c r="H1003">
        <v>180.51</v>
      </c>
      <c r="I1003">
        <v>190.96</v>
      </c>
      <c r="J1003">
        <v>104.03</v>
      </c>
      <c r="K1003">
        <v>102.46</v>
      </c>
    </row>
    <row r="1004" spans="1:11" x14ac:dyDescent="0.2">
      <c r="A1004" s="6">
        <v>44753</v>
      </c>
      <c r="B1004">
        <v>150.77000000000001</v>
      </c>
      <c r="C1004">
        <v>150.72999999999999</v>
      </c>
      <c r="D1004">
        <v>151.41999999999999</v>
      </c>
      <c r="E1004">
        <v>106.48</v>
      </c>
      <c r="F1004">
        <v>207.6</v>
      </c>
      <c r="G1004">
        <v>100</v>
      </c>
      <c r="H1004">
        <v>175.09</v>
      </c>
      <c r="I1004">
        <v>186.8</v>
      </c>
      <c r="J1004">
        <v>101.73</v>
      </c>
      <c r="K1004">
        <v>102.47</v>
      </c>
    </row>
    <row r="1005" spans="1:11" x14ac:dyDescent="0.2">
      <c r="A1005" s="6">
        <v>44754</v>
      </c>
      <c r="B1005">
        <v>148.77000000000001</v>
      </c>
      <c r="C1005">
        <v>147.97</v>
      </c>
      <c r="D1005">
        <v>147.71</v>
      </c>
      <c r="E1005">
        <v>102.63</v>
      </c>
      <c r="F1005">
        <v>208.17</v>
      </c>
      <c r="G1005">
        <v>100</v>
      </c>
      <c r="H1005">
        <v>177.91</v>
      </c>
      <c r="I1005">
        <v>184.89</v>
      </c>
      <c r="J1005">
        <v>101.2</v>
      </c>
      <c r="K1005">
        <v>102.46</v>
      </c>
    </row>
    <row r="1006" spans="1:11" x14ac:dyDescent="0.2">
      <c r="A1006" s="6">
        <v>44755</v>
      </c>
      <c r="B1006">
        <v>149.36000000000001</v>
      </c>
      <c r="C1006">
        <v>146.97999999999999</v>
      </c>
      <c r="D1006">
        <v>147.1</v>
      </c>
      <c r="E1006">
        <v>103.77</v>
      </c>
      <c r="F1006">
        <v>204.99</v>
      </c>
      <c r="G1006">
        <v>100</v>
      </c>
      <c r="H1006">
        <v>185.05</v>
      </c>
      <c r="I1006">
        <v>190.96</v>
      </c>
      <c r="J1006">
        <v>103.08</v>
      </c>
      <c r="K1006">
        <v>102.46</v>
      </c>
    </row>
    <row r="1007" spans="1:11" x14ac:dyDescent="0.2">
      <c r="A1007" s="6">
        <v>44756</v>
      </c>
      <c r="B1007">
        <v>146.37</v>
      </c>
      <c r="C1007">
        <v>144.79</v>
      </c>
      <c r="D1007">
        <v>144.44999999999999</v>
      </c>
      <c r="E1007">
        <v>102.38</v>
      </c>
      <c r="F1007">
        <v>207.49</v>
      </c>
      <c r="G1007">
        <v>100</v>
      </c>
      <c r="H1007">
        <v>183.75</v>
      </c>
      <c r="I1007">
        <v>196.57</v>
      </c>
      <c r="J1007">
        <v>100.99</v>
      </c>
      <c r="K1007">
        <v>102.47</v>
      </c>
    </row>
    <row r="1008" spans="1:11" x14ac:dyDescent="0.2">
      <c r="A1008" s="6">
        <v>44757</v>
      </c>
      <c r="B1008">
        <v>148.84</v>
      </c>
      <c r="C1008">
        <v>146.62</v>
      </c>
      <c r="D1008">
        <v>146.72</v>
      </c>
      <c r="E1008">
        <v>105.03</v>
      </c>
      <c r="F1008">
        <v>207.97</v>
      </c>
      <c r="G1008">
        <v>100</v>
      </c>
      <c r="H1008">
        <v>192.41</v>
      </c>
      <c r="I1008">
        <v>202.65</v>
      </c>
      <c r="J1008">
        <v>102.67</v>
      </c>
      <c r="K1008">
        <v>102.46</v>
      </c>
    </row>
    <row r="1009" spans="1:11" x14ac:dyDescent="0.2">
      <c r="A1009" s="6">
        <v>44760</v>
      </c>
      <c r="B1009">
        <v>151.58000000000001</v>
      </c>
      <c r="C1009">
        <v>148.66999999999999</v>
      </c>
      <c r="D1009">
        <v>150.57</v>
      </c>
      <c r="E1009">
        <v>107.42</v>
      </c>
      <c r="F1009">
        <v>211.86</v>
      </c>
      <c r="G1009">
        <v>100</v>
      </c>
      <c r="H1009">
        <v>199.77</v>
      </c>
      <c r="I1009">
        <v>211.38</v>
      </c>
      <c r="J1009">
        <v>105.49</v>
      </c>
      <c r="K1009">
        <v>102.46</v>
      </c>
    </row>
    <row r="1010" spans="1:11" x14ac:dyDescent="0.2">
      <c r="A1010" s="6">
        <v>44761</v>
      </c>
      <c r="B1010">
        <v>155.4</v>
      </c>
      <c r="C1010">
        <v>154.03</v>
      </c>
      <c r="D1010">
        <v>156.61000000000001</v>
      </c>
      <c r="E1010">
        <v>112.38</v>
      </c>
      <c r="F1010">
        <v>221.27</v>
      </c>
      <c r="G1010">
        <v>100</v>
      </c>
      <c r="H1010">
        <v>205.61</v>
      </c>
      <c r="I1010">
        <v>220.64</v>
      </c>
      <c r="J1010">
        <v>109.04</v>
      </c>
      <c r="K1010">
        <v>102.46</v>
      </c>
    </row>
    <row r="1011" spans="1:11" x14ac:dyDescent="0.2">
      <c r="A1011" s="6">
        <v>44762</v>
      </c>
      <c r="B1011">
        <v>157.11000000000001</v>
      </c>
      <c r="C1011">
        <v>156.06</v>
      </c>
      <c r="D1011">
        <v>160.56</v>
      </c>
      <c r="E1011">
        <v>113.68</v>
      </c>
      <c r="F1011">
        <v>227.38</v>
      </c>
      <c r="G1011">
        <v>100</v>
      </c>
      <c r="H1011">
        <v>204.1</v>
      </c>
      <c r="I1011">
        <v>222.14</v>
      </c>
      <c r="J1011">
        <v>109.46</v>
      </c>
      <c r="K1011">
        <v>102.46</v>
      </c>
    </row>
    <row r="1012" spans="1:11" x14ac:dyDescent="0.2">
      <c r="A1012" s="6">
        <v>44763</v>
      </c>
      <c r="B1012">
        <v>154.49</v>
      </c>
      <c r="C1012">
        <v>154.87</v>
      </c>
      <c r="D1012">
        <v>157.41</v>
      </c>
      <c r="E1012">
        <v>110.91</v>
      </c>
      <c r="F1012">
        <v>229.83</v>
      </c>
      <c r="G1012">
        <v>100</v>
      </c>
      <c r="H1012">
        <v>205.18</v>
      </c>
      <c r="I1012">
        <v>223.01</v>
      </c>
      <c r="J1012">
        <v>108.31</v>
      </c>
      <c r="K1012">
        <v>102.49</v>
      </c>
    </row>
    <row r="1013" spans="1:11" x14ac:dyDescent="0.2">
      <c r="A1013" s="6">
        <v>44764</v>
      </c>
      <c r="B1013">
        <v>153.31</v>
      </c>
      <c r="C1013">
        <v>153.58000000000001</v>
      </c>
      <c r="D1013">
        <v>155.99</v>
      </c>
      <c r="E1013">
        <v>109.23</v>
      </c>
      <c r="F1013">
        <v>224.6</v>
      </c>
      <c r="G1013">
        <v>100</v>
      </c>
      <c r="H1013">
        <v>198.47</v>
      </c>
      <c r="I1013">
        <v>217.86</v>
      </c>
      <c r="J1013">
        <v>107.16</v>
      </c>
      <c r="K1013">
        <v>102.5</v>
      </c>
    </row>
    <row r="1014" spans="1:11" x14ac:dyDescent="0.2">
      <c r="A1014" s="6">
        <v>44767</v>
      </c>
      <c r="B1014">
        <v>158.41</v>
      </c>
      <c r="C1014">
        <v>158.15</v>
      </c>
      <c r="D1014">
        <v>162.93</v>
      </c>
      <c r="E1014">
        <v>115.22</v>
      </c>
      <c r="F1014">
        <v>234.49</v>
      </c>
      <c r="G1014">
        <v>100</v>
      </c>
      <c r="H1014">
        <v>203.23</v>
      </c>
      <c r="I1014">
        <v>233.02</v>
      </c>
      <c r="J1014">
        <v>110.82</v>
      </c>
      <c r="K1014">
        <v>102.49</v>
      </c>
    </row>
    <row r="1015" spans="1:11" x14ac:dyDescent="0.2">
      <c r="A1015" s="6">
        <v>44768</v>
      </c>
      <c r="B1015">
        <v>157.80000000000001</v>
      </c>
      <c r="C1015">
        <v>156.91999999999999</v>
      </c>
      <c r="D1015">
        <v>161.22999999999999</v>
      </c>
      <c r="E1015">
        <v>111.04</v>
      </c>
      <c r="F1015">
        <v>241.45</v>
      </c>
      <c r="G1015">
        <v>100</v>
      </c>
      <c r="H1015">
        <v>202.15</v>
      </c>
      <c r="I1015">
        <v>233.48</v>
      </c>
      <c r="J1015">
        <v>111.34</v>
      </c>
      <c r="K1015">
        <v>102.49</v>
      </c>
    </row>
    <row r="1016" spans="1:11" x14ac:dyDescent="0.2">
      <c r="A1016" s="6">
        <v>44769</v>
      </c>
      <c r="B1016">
        <v>161.21</v>
      </c>
      <c r="C1016">
        <v>158.97999999999999</v>
      </c>
      <c r="D1016">
        <v>165.09</v>
      </c>
      <c r="E1016">
        <v>112.31</v>
      </c>
      <c r="F1016">
        <v>245.27</v>
      </c>
      <c r="G1016">
        <v>100</v>
      </c>
      <c r="H1016">
        <v>214.92</v>
      </c>
      <c r="I1016">
        <v>238.86</v>
      </c>
      <c r="J1016">
        <v>114.48</v>
      </c>
      <c r="K1016">
        <v>102.49</v>
      </c>
    </row>
    <row r="1017" spans="1:11" x14ac:dyDescent="0.2">
      <c r="A1017" s="6">
        <v>44770</v>
      </c>
      <c r="B1017">
        <v>163.1</v>
      </c>
      <c r="C1017">
        <v>160.19</v>
      </c>
      <c r="D1017">
        <v>166.49</v>
      </c>
      <c r="E1017">
        <v>112.06</v>
      </c>
      <c r="F1017">
        <v>244.67</v>
      </c>
      <c r="G1017">
        <v>100</v>
      </c>
      <c r="H1017">
        <v>205.18</v>
      </c>
      <c r="I1017">
        <v>223.99</v>
      </c>
      <c r="J1017">
        <v>116.88</v>
      </c>
      <c r="K1017">
        <v>102.5</v>
      </c>
    </row>
    <row r="1018" spans="1:11" x14ac:dyDescent="0.2">
      <c r="A1018" s="6">
        <v>44771</v>
      </c>
      <c r="B1018">
        <v>170.65</v>
      </c>
      <c r="C1018">
        <v>174.45</v>
      </c>
      <c r="D1018">
        <v>172.45</v>
      </c>
      <c r="E1018">
        <v>117.62</v>
      </c>
      <c r="F1018">
        <v>250.53</v>
      </c>
      <c r="G1018">
        <v>100</v>
      </c>
      <c r="H1018">
        <v>207.56</v>
      </c>
      <c r="I1018">
        <v>223.36</v>
      </c>
      <c r="J1018">
        <v>118.24</v>
      </c>
      <c r="K1018">
        <v>102.51</v>
      </c>
    </row>
    <row r="1019" spans="1:11" x14ac:dyDescent="0.2">
      <c r="A1019" s="6">
        <v>44774</v>
      </c>
      <c r="B1019">
        <v>166.34</v>
      </c>
      <c r="C1019">
        <v>170.96</v>
      </c>
      <c r="D1019">
        <v>168.33</v>
      </c>
      <c r="E1019">
        <v>116.69</v>
      </c>
      <c r="F1019">
        <v>246.16</v>
      </c>
      <c r="G1019">
        <v>100</v>
      </c>
      <c r="H1019">
        <v>218.81</v>
      </c>
      <c r="I1019">
        <v>232.9</v>
      </c>
      <c r="J1019">
        <v>118.35</v>
      </c>
      <c r="K1019">
        <v>102.52</v>
      </c>
    </row>
    <row r="1020" spans="1:11" x14ac:dyDescent="0.2">
      <c r="A1020" s="6">
        <v>44775</v>
      </c>
      <c r="B1020">
        <v>165.61</v>
      </c>
      <c r="C1020">
        <v>169.51</v>
      </c>
      <c r="D1020">
        <v>167.64</v>
      </c>
      <c r="E1020">
        <v>116.39</v>
      </c>
      <c r="F1020">
        <v>244.49</v>
      </c>
      <c r="G1020">
        <v>100</v>
      </c>
      <c r="H1020">
        <v>224.01</v>
      </c>
      <c r="I1020">
        <v>231.57</v>
      </c>
      <c r="J1020">
        <v>117.83</v>
      </c>
      <c r="K1020">
        <v>102.53</v>
      </c>
    </row>
    <row r="1021" spans="1:11" x14ac:dyDescent="0.2">
      <c r="A1021" s="6">
        <v>44776</v>
      </c>
      <c r="B1021">
        <v>160.24</v>
      </c>
      <c r="C1021">
        <v>165.48</v>
      </c>
      <c r="D1021">
        <v>161.63999999999999</v>
      </c>
      <c r="E1021">
        <v>109.1</v>
      </c>
      <c r="F1021">
        <v>243.51</v>
      </c>
      <c r="G1021">
        <v>100</v>
      </c>
      <c r="H1021">
        <v>223.14</v>
      </c>
      <c r="I1021">
        <v>226.25</v>
      </c>
      <c r="J1021">
        <v>117.62</v>
      </c>
      <c r="K1021">
        <v>102.52</v>
      </c>
    </row>
    <row r="1022" spans="1:11" x14ac:dyDescent="0.2">
      <c r="A1022" s="6">
        <v>44777</v>
      </c>
      <c r="B1022">
        <v>153.5</v>
      </c>
      <c r="C1022">
        <v>160.97999999999999</v>
      </c>
      <c r="D1022">
        <v>159.09</v>
      </c>
      <c r="E1022">
        <v>102.79</v>
      </c>
      <c r="F1022">
        <v>241.4</v>
      </c>
      <c r="G1022">
        <v>100</v>
      </c>
      <c r="H1022">
        <v>221.63</v>
      </c>
      <c r="I1022">
        <v>220.7</v>
      </c>
      <c r="J1022">
        <v>116.15</v>
      </c>
      <c r="K1022">
        <v>102.54</v>
      </c>
    </row>
    <row r="1023" spans="1:11" x14ac:dyDescent="0.2">
      <c r="A1023" s="6">
        <v>44778</v>
      </c>
      <c r="B1023">
        <v>155.72</v>
      </c>
      <c r="C1023">
        <v>163.65</v>
      </c>
      <c r="D1023">
        <v>164.34</v>
      </c>
      <c r="E1023">
        <v>105.56</v>
      </c>
      <c r="F1023">
        <v>245.83</v>
      </c>
      <c r="G1023">
        <v>100</v>
      </c>
      <c r="H1023">
        <v>227.04</v>
      </c>
      <c r="I1023">
        <v>226.89</v>
      </c>
      <c r="J1023">
        <v>115.51</v>
      </c>
      <c r="K1023">
        <v>102.57</v>
      </c>
    </row>
    <row r="1024" spans="1:11" x14ac:dyDescent="0.2">
      <c r="A1024" s="6">
        <v>44781</v>
      </c>
      <c r="B1024">
        <v>156.6</v>
      </c>
      <c r="C1024">
        <v>163.4</v>
      </c>
      <c r="D1024">
        <v>165.73</v>
      </c>
      <c r="E1024">
        <v>107.41</v>
      </c>
      <c r="F1024">
        <v>247.96</v>
      </c>
      <c r="G1024">
        <v>100</v>
      </c>
      <c r="H1024">
        <v>235.05</v>
      </c>
      <c r="I1024">
        <v>231.11</v>
      </c>
      <c r="J1024">
        <v>116.26</v>
      </c>
      <c r="K1024">
        <v>102.58</v>
      </c>
    </row>
    <row r="1025" spans="1:11" x14ac:dyDescent="0.2">
      <c r="A1025" s="6">
        <v>44782</v>
      </c>
      <c r="B1025">
        <v>159.49</v>
      </c>
      <c r="C1025">
        <v>165.53</v>
      </c>
      <c r="D1025">
        <v>169.05</v>
      </c>
      <c r="E1025">
        <v>111.64</v>
      </c>
      <c r="F1025">
        <v>250.07</v>
      </c>
      <c r="G1025">
        <v>100</v>
      </c>
      <c r="H1025">
        <v>241.11</v>
      </c>
      <c r="I1025">
        <v>248.35</v>
      </c>
      <c r="J1025">
        <v>117.11</v>
      </c>
      <c r="K1025">
        <v>102.57</v>
      </c>
    </row>
    <row r="1026" spans="1:11" x14ac:dyDescent="0.2">
      <c r="A1026" s="6">
        <v>44783</v>
      </c>
      <c r="B1026">
        <v>161</v>
      </c>
      <c r="C1026">
        <v>165.97</v>
      </c>
      <c r="D1026">
        <v>169.88</v>
      </c>
      <c r="E1026">
        <v>112.45</v>
      </c>
      <c r="F1026">
        <v>253.09</v>
      </c>
      <c r="G1026">
        <v>100</v>
      </c>
      <c r="H1026">
        <v>236.56</v>
      </c>
      <c r="I1026">
        <v>244.23</v>
      </c>
      <c r="J1026">
        <v>120.32</v>
      </c>
      <c r="K1026">
        <v>102.58</v>
      </c>
    </row>
    <row r="1027" spans="1:11" x14ac:dyDescent="0.2">
      <c r="A1027" s="6">
        <v>44784</v>
      </c>
      <c r="B1027">
        <v>165.66</v>
      </c>
      <c r="C1027">
        <v>170.02</v>
      </c>
      <c r="D1027">
        <v>177.64</v>
      </c>
      <c r="E1027">
        <v>117.51</v>
      </c>
      <c r="F1027">
        <v>259.81</v>
      </c>
      <c r="G1027">
        <v>100</v>
      </c>
      <c r="H1027">
        <v>247.82</v>
      </c>
      <c r="I1027">
        <v>244.99</v>
      </c>
      <c r="J1027">
        <v>122.67</v>
      </c>
      <c r="K1027">
        <v>102.58</v>
      </c>
    </row>
    <row r="1028" spans="1:11" x14ac:dyDescent="0.2">
      <c r="A1028" s="6">
        <v>44785</v>
      </c>
      <c r="B1028">
        <v>167.1</v>
      </c>
      <c r="C1028">
        <v>170.26</v>
      </c>
      <c r="D1028">
        <v>181.87</v>
      </c>
      <c r="E1028">
        <v>117.58</v>
      </c>
      <c r="F1028">
        <v>266.39</v>
      </c>
      <c r="G1028">
        <v>100</v>
      </c>
      <c r="H1028">
        <v>246.3</v>
      </c>
      <c r="I1028">
        <v>244.93</v>
      </c>
      <c r="J1028">
        <v>124.59</v>
      </c>
      <c r="K1028">
        <v>102.6</v>
      </c>
    </row>
    <row r="1029" spans="1:11" x14ac:dyDescent="0.2">
      <c r="A1029" s="6">
        <v>44788</v>
      </c>
      <c r="B1029">
        <v>164.11</v>
      </c>
      <c r="C1029">
        <v>167.02</v>
      </c>
      <c r="D1029">
        <v>179.17</v>
      </c>
      <c r="E1029">
        <v>115.1</v>
      </c>
      <c r="F1029">
        <v>264.51</v>
      </c>
      <c r="G1029">
        <v>100</v>
      </c>
      <c r="H1029">
        <v>243.49</v>
      </c>
      <c r="I1029">
        <v>235.88</v>
      </c>
      <c r="J1029">
        <v>123.63</v>
      </c>
      <c r="K1029">
        <v>102.59</v>
      </c>
    </row>
    <row r="1030" spans="1:11" x14ac:dyDescent="0.2">
      <c r="A1030" s="6">
        <v>44789</v>
      </c>
      <c r="B1030">
        <v>162.58000000000001</v>
      </c>
      <c r="C1030">
        <v>166.6</v>
      </c>
      <c r="D1030">
        <v>177.97</v>
      </c>
      <c r="E1030">
        <v>113.61</v>
      </c>
      <c r="F1030">
        <v>270.74</v>
      </c>
      <c r="G1030">
        <v>100</v>
      </c>
      <c r="H1030">
        <v>247.6</v>
      </c>
      <c r="I1030">
        <v>227.59</v>
      </c>
      <c r="J1030">
        <v>125.97</v>
      </c>
      <c r="K1030">
        <v>102.6</v>
      </c>
    </row>
    <row r="1031" spans="1:11" x14ac:dyDescent="0.2">
      <c r="A1031" s="6">
        <v>44790</v>
      </c>
      <c r="B1031">
        <v>163.9</v>
      </c>
      <c r="C1031">
        <v>167.97</v>
      </c>
      <c r="D1031">
        <v>180.21</v>
      </c>
      <c r="E1031">
        <v>112.65</v>
      </c>
      <c r="F1031">
        <v>271.07</v>
      </c>
      <c r="G1031">
        <v>100</v>
      </c>
      <c r="H1031">
        <v>264.48</v>
      </c>
      <c r="I1031">
        <v>228.52</v>
      </c>
      <c r="J1031">
        <v>124.05</v>
      </c>
      <c r="K1031">
        <v>102.6</v>
      </c>
    </row>
    <row r="1032" spans="1:11" x14ac:dyDescent="0.2">
      <c r="A1032" s="6">
        <v>44791</v>
      </c>
      <c r="B1032">
        <v>167.77</v>
      </c>
      <c r="C1032">
        <v>170.92</v>
      </c>
      <c r="D1032">
        <v>186.47</v>
      </c>
      <c r="E1032">
        <v>116.06</v>
      </c>
      <c r="F1032">
        <v>281.27999999999997</v>
      </c>
      <c r="G1032">
        <v>100</v>
      </c>
      <c r="H1032">
        <v>259.94</v>
      </c>
      <c r="I1032">
        <v>230.32</v>
      </c>
      <c r="J1032">
        <v>127.36</v>
      </c>
      <c r="K1032">
        <v>102.64</v>
      </c>
    </row>
    <row r="1033" spans="1:11" x14ac:dyDescent="0.2">
      <c r="A1033" s="6">
        <v>44792</v>
      </c>
      <c r="B1033">
        <v>167.24</v>
      </c>
      <c r="C1033">
        <v>169.49</v>
      </c>
      <c r="D1033">
        <v>186.93</v>
      </c>
      <c r="E1033">
        <v>127.53</v>
      </c>
      <c r="F1033">
        <v>278.41000000000003</v>
      </c>
      <c r="G1033">
        <v>100</v>
      </c>
      <c r="H1033">
        <v>253.88</v>
      </c>
      <c r="I1033">
        <v>228.58</v>
      </c>
      <c r="J1033">
        <v>126.08</v>
      </c>
      <c r="K1033">
        <v>102.64</v>
      </c>
    </row>
    <row r="1034" spans="1:11" x14ac:dyDescent="0.2">
      <c r="A1034" s="6">
        <v>44795</v>
      </c>
      <c r="B1034">
        <v>167.12</v>
      </c>
      <c r="C1034">
        <v>168.64</v>
      </c>
      <c r="D1034">
        <v>187.11</v>
      </c>
      <c r="E1034">
        <v>123.49</v>
      </c>
      <c r="F1034">
        <v>277.38</v>
      </c>
      <c r="G1034">
        <v>100</v>
      </c>
      <c r="H1034">
        <v>254.53</v>
      </c>
      <c r="I1034">
        <v>234.66</v>
      </c>
      <c r="J1034">
        <v>126.19</v>
      </c>
      <c r="K1034">
        <v>102.66</v>
      </c>
    </row>
    <row r="1035" spans="1:11" x14ac:dyDescent="0.2">
      <c r="A1035" s="6">
        <v>44796</v>
      </c>
      <c r="B1035">
        <v>174.21</v>
      </c>
      <c r="C1035">
        <v>174.11</v>
      </c>
      <c r="D1035">
        <v>192.82</v>
      </c>
      <c r="E1035">
        <v>132</v>
      </c>
      <c r="F1035">
        <v>287.08999999999997</v>
      </c>
      <c r="G1035">
        <v>100</v>
      </c>
      <c r="H1035">
        <v>251.28</v>
      </c>
      <c r="I1035">
        <v>233.56</v>
      </c>
      <c r="J1035">
        <v>130.03</v>
      </c>
      <c r="K1035">
        <v>102.63</v>
      </c>
    </row>
    <row r="1036" spans="1:11" x14ac:dyDescent="0.2">
      <c r="A1036" s="6">
        <v>44797</v>
      </c>
      <c r="B1036">
        <v>175.24</v>
      </c>
      <c r="C1036">
        <v>175.4</v>
      </c>
      <c r="D1036">
        <v>196.5</v>
      </c>
      <c r="E1036">
        <v>134.01</v>
      </c>
      <c r="F1036">
        <v>288.2</v>
      </c>
      <c r="G1036">
        <v>100</v>
      </c>
      <c r="H1036">
        <v>259.72000000000003</v>
      </c>
      <c r="I1036">
        <v>239.36</v>
      </c>
      <c r="J1036">
        <v>131.21</v>
      </c>
      <c r="K1036">
        <v>102.67</v>
      </c>
    </row>
    <row r="1037" spans="1:11" x14ac:dyDescent="0.2">
      <c r="A1037" s="6">
        <v>44798</v>
      </c>
      <c r="B1037">
        <v>176.15</v>
      </c>
      <c r="C1037">
        <v>176.94</v>
      </c>
      <c r="D1037">
        <v>199.27</v>
      </c>
      <c r="E1037">
        <v>133.24</v>
      </c>
      <c r="F1037">
        <v>285.31</v>
      </c>
      <c r="G1037">
        <v>100</v>
      </c>
      <c r="H1037">
        <v>254.53</v>
      </c>
      <c r="I1037">
        <v>236.93</v>
      </c>
      <c r="J1037">
        <v>131.94999999999999</v>
      </c>
      <c r="K1037">
        <v>102.68</v>
      </c>
    </row>
    <row r="1038" spans="1:11" x14ac:dyDescent="0.2">
      <c r="A1038" s="6">
        <v>44799</v>
      </c>
      <c r="B1038">
        <v>173.98</v>
      </c>
      <c r="C1038">
        <v>175.64</v>
      </c>
      <c r="D1038">
        <v>199.35</v>
      </c>
      <c r="E1038">
        <v>131.57</v>
      </c>
      <c r="F1038">
        <v>281.61</v>
      </c>
      <c r="G1038">
        <v>100</v>
      </c>
      <c r="H1038">
        <v>257.33999999999997</v>
      </c>
      <c r="I1038">
        <v>238.9</v>
      </c>
      <c r="J1038">
        <v>129.6</v>
      </c>
      <c r="K1038">
        <v>102.68</v>
      </c>
    </row>
    <row r="1039" spans="1:11" x14ac:dyDescent="0.2">
      <c r="A1039" s="6">
        <v>44802</v>
      </c>
      <c r="B1039">
        <v>177.98</v>
      </c>
      <c r="C1039">
        <v>176.95</v>
      </c>
      <c r="D1039">
        <v>201.66</v>
      </c>
      <c r="E1039">
        <v>134.63</v>
      </c>
      <c r="F1039">
        <v>277.45</v>
      </c>
      <c r="G1039">
        <v>100</v>
      </c>
      <c r="H1039">
        <v>269.02999999999997</v>
      </c>
      <c r="I1039">
        <v>244.46</v>
      </c>
      <c r="J1039">
        <v>131.31</v>
      </c>
      <c r="K1039">
        <v>102.68</v>
      </c>
    </row>
    <row r="1040" spans="1:11" x14ac:dyDescent="0.2">
      <c r="A1040" s="6">
        <v>44803</v>
      </c>
      <c r="B1040">
        <v>171.21</v>
      </c>
      <c r="C1040">
        <v>172.64</v>
      </c>
      <c r="D1040">
        <v>196.46</v>
      </c>
      <c r="E1040">
        <v>128.82</v>
      </c>
      <c r="F1040">
        <v>270.83999999999997</v>
      </c>
      <c r="G1040">
        <v>100</v>
      </c>
      <c r="H1040">
        <v>256.26</v>
      </c>
      <c r="I1040">
        <v>234.49</v>
      </c>
      <c r="J1040">
        <v>126.08</v>
      </c>
      <c r="K1040">
        <v>102.69</v>
      </c>
    </row>
    <row r="1041" spans="1:11" x14ac:dyDescent="0.2">
      <c r="A1041" s="6">
        <v>44804</v>
      </c>
      <c r="B1041">
        <v>169.93</v>
      </c>
      <c r="C1041">
        <v>169.88</v>
      </c>
      <c r="D1041">
        <v>194.6</v>
      </c>
      <c r="E1041">
        <v>127.01</v>
      </c>
      <c r="F1041">
        <v>268.89</v>
      </c>
      <c r="G1041">
        <v>100</v>
      </c>
      <c r="H1041">
        <v>256.69</v>
      </c>
      <c r="I1041">
        <v>241.22</v>
      </c>
      <c r="J1041">
        <v>125.01</v>
      </c>
      <c r="K1041">
        <v>102.71</v>
      </c>
    </row>
    <row r="1042" spans="1:11" x14ac:dyDescent="0.2">
      <c r="A1042" s="6">
        <v>44805</v>
      </c>
      <c r="B1042">
        <v>166.87</v>
      </c>
      <c r="C1042">
        <v>167.18</v>
      </c>
      <c r="D1042">
        <v>191.18</v>
      </c>
      <c r="E1042">
        <v>122.36</v>
      </c>
      <c r="F1042">
        <v>263.13</v>
      </c>
      <c r="G1042">
        <v>100</v>
      </c>
      <c r="H1042">
        <v>252.36</v>
      </c>
      <c r="I1042">
        <v>238.66</v>
      </c>
      <c r="J1042">
        <v>125.23</v>
      </c>
      <c r="K1042">
        <v>102.73</v>
      </c>
    </row>
    <row r="1043" spans="1:11" x14ac:dyDescent="0.2">
      <c r="A1043" s="6">
        <v>44806</v>
      </c>
      <c r="B1043">
        <v>169.93</v>
      </c>
      <c r="C1043">
        <v>169.66</v>
      </c>
      <c r="D1043">
        <v>196.04</v>
      </c>
      <c r="E1043">
        <v>123.02</v>
      </c>
      <c r="F1043">
        <v>272.55</v>
      </c>
      <c r="G1043">
        <v>100</v>
      </c>
      <c r="H1043">
        <v>257.99</v>
      </c>
      <c r="I1043">
        <v>248</v>
      </c>
      <c r="J1043">
        <v>125.44</v>
      </c>
      <c r="K1043">
        <v>102.74</v>
      </c>
    </row>
    <row r="1044" spans="1:11" x14ac:dyDescent="0.2">
      <c r="A1044" s="6">
        <v>44810</v>
      </c>
      <c r="B1044">
        <v>168.79</v>
      </c>
      <c r="C1044">
        <v>168.87</v>
      </c>
      <c r="D1044">
        <v>193.14</v>
      </c>
      <c r="E1044">
        <v>119.64</v>
      </c>
      <c r="F1044">
        <v>266.2</v>
      </c>
      <c r="G1044">
        <v>100</v>
      </c>
      <c r="H1044">
        <v>281.14999999999998</v>
      </c>
      <c r="I1044">
        <v>243.83</v>
      </c>
      <c r="J1044">
        <v>123.2</v>
      </c>
      <c r="K1044">
        <v>102.74</v>
      </c>
    </row>
    <row r="1045" spans="1:11" x14ac:dyDescent="0.2">
      <c r="A1045" s="6">
        <v>44811</v>
      </c>
      <c r="B1045">
        <v>167.35</v>
      </c>
      <c r="C1045">
        <v>166.71</v>
      </c>
      <c r="D1045">
        <v>189.82</v>
      </c>
      <c r="E1045">
        <v>117.05</v>
      </c>
      <c r="F1045">
        <v>261.32</v>
      </c>
      <c r="G1045">
        <v>100</v>
      </c>
      <c r="H1045">
        <v>260.8</v>
      </c>
      <c r="I1045">
        <v>240.23</v>
      </c>
      <c r="J1045">
        <v>122.45</v>
      </c>
      <c r="K1045">
        <v>102.76</v>
      </c>
    </row>
    <row r="1046" spans="1:11" x14ac:dyDescent="0.2">
      <c r="A1046" s="6">
        <v>44812</v>
      </c>
      <c r="B1046">
        <v>168.72</v>
      </c>
      <c r="C1046">
        <v>167.62</v>
      </c>
      <c r="D1046">
        <v>192.59</v>
      </c>
      <c r="E1046">
        <v>115.58</v>
      </c>
      <c r="F1046">
        <v>267.20999999999998</v>
      </c>
      <c r="G1046">
        <v>100</v>
      </c>
      <c r="H1046">
        <v>263.62</v>
      </c>
      <c r="I1046">
        <v>242.78</v>
      </c>
      <c r="J1046">
        <v>123.63</v>
      </c>
      <c r="K1046">
        <v>102.78</v>
      </c>
    </row>
    <row r="1047" spans="1:11" x14ac:dyDescent="0.2">
      <c r="A1047" s="6">
        <v>44813</v>
      </c>
      <c r="B1047">
        <v>171.54</v>
      </c>
      <c r="C1047">
        <v>171.94</v>
      </c>
      <c r="D1047">
        <v>199.08</v>
      </c>
      <c r="E1047">
        <v>117.61</v>
      </c>
      <c r="F1047">
        <v>270.69</v>
      </c>
      <c r="G1047">
        <v>100</v>
      </c>
      <c r="H1047">
        <v>276.60000000000002</v>
      </c>
      <c r="I1047">
        <v>256.47000000000003</v>
      </c>
      <c r="J1047">
        <v>127.15</v>
      </c>
      <c r="K1047">
        <v>102.78</v>
      </c>
    </row>
    <row r="1048" spans="1:11" x14ac:dyDescent="0.2">
      <c r="A1048" s="6">
        <v>44816</v>
      </c>
      <c r="B1048">
        <v>173.52</v>
      </c>
      <c r="C1048">
        <v>174.66</v>
      </c>
      <c r="D1048">
        <v>203.38</v>
      </c>
      <c r="E1048">
        <v>119.74</v>
      </c>
      <c r="F1048">
        <v>269.81</v>
      </c>
      <c r="G1048">
        <v>100</v>
      </c>
      <c r="H1048">
        <v>279.63</v>
      </c>
      <c r="I1048">
        <v>258.83999999999997</v>
      </c>
      <c r="J1048">
        <v>129.38999999999999</v>
      </c>
      <c r="K1048">
        <v>102.77</v>
      </c>
    </row>
    <row r="1049" spans="1:11" x14ac:dyDescent="0.2">
      <c r="A1049" s="6">
        <v>44817</v>
      </c>
      <c r="B1049">
        <v>169.46</v>
      </c>
      <c r="C1049">
        <v>171.34</v>
      </c>
      <c r="D1049">
        <v>199.72</v>
      </c>
      <c r="E1049">
        <v>117.12</v>
      </c>
      <c r="F1049">
        <v>278.11</v>
      </c>
      <c r="G1049">
        <v>100</v>
      </c>
      <c r="H1049">
        <v>272.49</v>
      </c>
      <c r="I1049">
        <v>256.81</v>
      </c>
      <c r="J1049">
        <v>124.69</v>
      </c>
      <c r="K1049">
        <v>102.79</v>
      </c>
    </row>
    <row r="1050" spans="1:11" x14ac:dyDescent="0.2">
      <c r="A1050" s="6">
        <v>44818</v>
      </c>
      <c r="B1050">
        <v>173.62</v>
      </c>
      <c r="C1050">
        <v>175.48</v>
      </c>
      <c r="D1050">
        <v>209.28</v>
      </c>
      <c r="E1050">
        <v>120.46</v>
      </c>
      <c r="F1050">
        <v>292.38</v>
      </c>
      <c r="G1050">
        <v>100</v>
      </c>
      <c r="H1050">
        <v>287.20999999999998</v>
      </c>
      <c r="I1050">
        <v>260.7</v>
      </c>
      <c r="J1050">
        <v>128.22</v>
      </c>
      <c r="K1050">
        <v>102.79</v>
      </c>
    </row>
    <row r="1051" spans="1:11" x14ac:dyDescent="0.2">
      <c r="A1051" s="6">
        <v>44819</v>
      </c>
      <c r="B1051">
        <v>168.57</v>
      </c>
      <c r="C1051">
        <v>172.64</v>
      </c>
      <c r="D1051">
        <v>205.46</v>
      </c>
      <c r="E1051">
        <v>116.67</v>
      </c>
      <c r="F1051">
        <v>288.89999999999998</v>
      </c>
      <c r="G1051">
        <v>100</v>
      </c>
      <c r="H1051">
        <v>282.39</v>
      </c>
      <c r="I1051">
        <v>259.60000000000002</v>
      </c>
      <c r="J1051">
        <v>128.43</v>
      </c>
      <c r="K1051">
        <v>102.82</v>
      </c>
    </row>
    <row r="1052" spans="1:11" x14ac:dyDescent="0.2">
      <c r="A1052" s="6">
        <v>44820</v>
      </c>
      <c r="B1052">
        <v>165.69</v>
      </c>
      <c r="C1052">
        <v>168.15</v>
      </c>
      <c r="D1052">
        <v>201.14</v>
      </c>
      <c r="E1052">
        <v>115.46</v>
      </c>
      <c r="F1052">
        <v>280.76</v>
      </c>
      <c r="G1052">
        <v>100</v>
      </c>
      <c r="H1052">
        <v>279.98</v>
      </c>
      <c r="I1052">
        <v>249.91</v>
      </c>
      <c r="J1052">
        <v>126.08</v>
      </c>
      <c r="K1052">
        <v>102.82</v>
      </c>
    </row>
    <row r="1053" spans="1:11" x14ac:dyDescent="0.2">
      <c r="A1053" s="6">
        <v>44823</v>
      </c>
      <c r="B1053">
        <v>165.68</v>
      </c>
      <c r="C1053">
        <v>168.64</v>
      </c>
      <c r="D1053">
        <v>200.68</v>
      </c>
      <c r="E1053">
        <v>115.94</v>
      </c>
      <c r="F1053">
        <v>282.86</v>
      </c>
      <c r="G1053">
        <v>100</v>
      </c>
      <c r="H1053">
        <v>300.77999999999997</v>
      </c>
      <c r="I1053">
        <v>250.55</v>
      </c>
      <c r="J1053">
        <v>127.04</v>
      </c>
      <c r="K1053">
        <v>102.82</v>
      </c>
    </row>
    <row r="1054" spans="1:11" x14ac:dyDescent="0.2">
      <c r="A1054" s="6">
        <v>44824</v>
      </c>
      <c r="B1054">
        <v>164.33</v>
      </c>
      <c r="C1054">
        <v>167.97</v>
      </c>
      <c r="D1054">
        <v>199.26</v>
      </c>
      <c r="E1054">
        <v>115.22</v>
      </c>
      <c r="F1054">
        <v>282.10000000000002</v>
      </c>
      <c r="G1054">
        <v>100</v>
      </c>
      <c r="H1054">
        <v>294.64999999999998</v>
      </c>
      <c r="I1054">
        <v>253.16</v>
      </c>
      <c r="J1054">
        <v>127.36</v>
      </c>
      <c r="K1054">
        <v>102.81</v>
      </c>
    </row>
    <row r="1055" spans="1:11" x14ac:dyDescent="0.2">
      <c r="A1055" s="6">
        <v>44825</v>
      </c>
      <c r="B1055">
        <v>161.68</v>
      </c>
      <c r="C1055">
        <v>166.61</v>
      </c>
      <c r="D1055">
        <v>197.51</v>
      </c>
      <c r="E1055">
        <v>112.35</v>
      </c>
      <c r="F1055">
        <v>277.8</v>
      </c>
      <c r="G1055">
        <v>100</v>
      </c>
      <c r="H1055">
        <v>288.08</v>
      </c>
      <c r="I1055">
        <v>251.25</v>
      </c>
      <c r="J1055">
        <v>126.62</v>
      </c>
      <c r="K1055">
        <v>102.83</v>
      </c>
    </row>
    <row r="1056" spans="1:11" x14ac:dyDescent="0.2">
      <c r="A1056" s="6">
        <v>44826</v>
      </c>
      <c r="B1056">
        <v>161</v>
      </c>
      <c r="C1056">
        <v>166.48</v>
      </c>
      <c r="D1056">
        <v>195.68</v>
      </c>
      <c r="E1056">
        <v>110.92</v>
      </c>
      <c r="F1056">
        <v>279.02999999999997</v>
      </c>
      <c r="G1056">
        <v>100</v>
      </c>
      <c r="H1056">
        <v>282.39</v>
      </c>
      <c r="I1056">
        <v>257.45</v>
      </c>
      <c r="J1056">
        <v>120.85</v>
      </c>
      <c r="K1056">
        <v>102.88</v>
      </c>
    </row>
    <row r="1057" spans="1:11" x14ac:dyDescent="0.2">
      <c r="A1057" s="6">
        <v>44827</v>
      </c>
      <c r="B1057">
        <v>152.43</v>
      </c>
      <c r="C1057">
        <v>155.6</v>
      </c>
      <c r="D1057">
        <v>178.85</v>
      </c>
      <c r="E1057">
        <v>105.27</v>
      </c>
      <c r="F1057">
        <v>260.5</v>
      </c>
      <c r="G1057">
        <v>100</v>
      </c>
      <c r="H1057">
        <v>265.10000000000002</v>
      </c>
      <c r="I1057">
        <v>229.62</v>
      </c>
      <c r="J1057">
        <v>112.52</v>
      </c>
      <c r="K1057">
        <v>102.88</v>
      </c>
    </row>
    <row r="1058" spans="1:11" x14ac:dyDescent="0.2">
      <c r="A1058" s="6">
        <v>44830</v>
      </c>
      <c r="B1058">
        <v>149.29</v>
      </c>
      <c r="C1058">
        <v>151.51</v>
      </c>
      <c r="D1058">
        <v>176.37</v>
      </c>
      <c r="E1058">
        <v>103.75</v>
      </c>
      <c r="F1058">
        <v>250.04</v>
      </c>
      <c r="G1058">
        <v>100</v>
      </c>
      <c r="H1058">
        <v>260.94</v>
      </c>
      <c r="I1058">
        <v>237.39</v>
      </c>
      <c r="J1058">
        <v>109.11</v>
      </c>
      <c r="K1058">
        <v>102.86</v>
      </c>
    </row>
    <row r="1059" spans="1:11" x14ac:dyDescent="0.2">
      <c r="A1059" s="6">
        <v>44831</v>
      </c>
      <c r="B1059">
        <v>152.41999999999999</v>
      </c>
      <c r="C1059">
        <v>151.57</v>
      </c>
      <c r="D1059">
        <v>175.59</v>
      </c>
      <c r="E1059">
        <v>104.92</v>
      </c>
      <c r="F1059">
        <v>256.12</v>
      </c>
      <c r="G1059">
        <v>100</v>
      </c>
      <c r="H1059">
        <v>256.77999999999997</v>
      </c>
      <c r="I1059">
        <v>248</v>
      </c>
      <c r="J1059">
        <v>111.99</v>
      </c>
      <c r="K1059">
        <v>102.89</v>
      </c>
    </row>
    <row r="1060" spans="1:11" x14ac:dyDescent="0.2">
      <c r="A1060" s="6">
        <v>44832</v>
      </c>
      <c r="B1060">
        <v>157.96</v>
      </c>
      <c r="C1060">
        <v>156.69</v>
      </c>
      <c r="D1060">
        <v>185.76</v>
      </c>
      <c r="E1060">
        <v>110.08</v>
      </c>
      <c r="F1060">
        <v>273.91000000000003</v>
      </c>
      <c r="G1060">
        <v>100</v>
      </c>
      <c r="H1060">
        <v>255.03</v>
      </c>
      <c r="I1060">
        <v>244.87</v>
      </c>
      <c r="J1060">
        <v>118.61</v>
      </c>
      <c r="K1060">
        <v>102.9</v>
      </c>
    </row>
    <row r="1061" spans="1:11" x14ac:dyDescent="0.2">
      <c r="A1061" s="6">
        <v>44833</v>
      </c>
      <c r="B1061">
        <v>157.63999999999999</v>
      </c>
      <c r="C1061">
        <v>155.6</v>
      </c>
      <c r="D1061">
        <v>186.95</v>
      </c>
      <c r="E1061">
        <v>111.33</v>
      </c>
      <c r="F1061">
        <v>275.82</v>
      </c>
      <c r="G1061">
        <v>100</v>
      </c>
      <c r="H1061">
        <v>237.08</v>
      </c>
      <c r="I1061">
        <v>242.43</v>
      </c>
      <c r="J1061">
        <v>117.11</v>
      </c>
      <c r="K1061">
        <v>102.92</v>
      </c>
    </row>
    <row r="1062" spans="1:11" x14ac:dyDescent="0.2">
      <c r="A1062" s="6">
        <v>44834</v>
      </c>
      <c r="B1062">
        <v>155.21</v>
      </c>
      <c r="C1062">
        <v>154.41999999999999</v>
      </c>
      <c r="D1062">
        <v>184.57</v>
      </c>
      <c r="E1062">
        <v>110.15</v>
      </c>
      <c r="F1062">
        <v>278.51</v>
      </c>
      <c r="G1062">
        <v>100</v>
      </c>
      <c r="H1062">
        <v>239.27</v>
      </c>
      <c r="I1062">
        <v>243.77</v>
      </c>
      <c r="J1062">
        <v>117.75</v>
      </c>
      <c r="K1062">
        <v>102.92</v>
      </c>
    </row>
    <row r="1063" spans="1:11" x14ac:dyDescent="0.2">
      <c r="A1063" s="6">
        <v>44837</v>
      </c>
      <c r="B1063">
        <v>163.4</v>
      </c>
      <c r="C1063">
        <v>163.08000000000001</v>
      </c>
      <c r="D1063">
        <v>198.33</v>
      </c>
      <c r="E1063">
        <v>114.83</v>
      </c>
      <c r="F1063">
        <v>280.89</v>
      </c>
      <c r="G1063">
        <v>100</v>
      </c>
      <c r="H1063">
        <v>237.08</v>
      </c>
      <c r="I1063">
        <v>241.22</v>
      </c>
      <c r="J1063">
        <v>121.06</v>
      </c>
      <c r="K1063">
        <v>102.9</v>
      </c>
    </row>
    <row r="1064" spans="1:11" x14ac:dyDescent="0.2">
      <c r="A1064" s="6">
        <v>44838</v>
      </c>
      <c r="B1064">
        <v>169.36</v>
      </c>
      <c r="C1064">
        <v>169.42</v>
      </c>
      <c r="D1064">
        <v>208.52</v>
      </c>
      <c r="E1064">
        <v>118.61</v>
      </c>
      <c r="F1064">
        <v>286.08</v>
      </c>
      <c r="G1064">
        <v>100</v>
      </c>
      <c r="H1064">
        <v>233.14</v>
      </c>
      <c r="I1064">
        <v>238.78</v>
      </c>
      <c r="J1064">
        <v>125.23</v>
      </c>
      <c r="K1064">
        <v>102.93</v>
      </c>
    </row>
    <row r="1065" spans="1:11" x14ac:dyDescent="0.2">
      <c r="A1065" s="6">
        <v>44839</v>
      </c>
      <c r="B1065">
        <v>176.2</v>
      </c>
      <c r="C1065">
        <v>170.39</v>
      </c>
      <c r="D1065">
        <v>209.08</v>
      </c>
      <c r="E1065">
        <v>121.42</v>
      </c>
      <c r="F1065">
        <v>287.79000000000002</v>
      </c>
      <c r="G1065">
        <v>100</v>
      </c>
      <c r="H1065">
        <v>226.13</v>
      </c>
      <c r="I1065">
        <v>226.6</v>
      </c>
      <c r="J1065">
        <v>126.51</v>
      </c>
      <c r="K1065">
        <v>102.93</v>
      </c>
    </row>
    <row r="1066" spans="1:11" x14ac:dyDescent="0.2">
      <c r="A1066" s="6">
        <v>44840</v>
      </c>
      <c r="B1066">
        <v>181.43</v>
      </c>
      <c r="C1066">
        <v>173.5</v>
      </c>
      <c r="D1066">
        <v>212.19</v>
      </c>
      <c r="E1066">
        <v>126.37</v>
      </c>
      <c r="F1066">
        <v>289.58999999999997</v>
      </c>
      <c r="G1066">
        <v>100</v>
      </c>
      <c r="H1066">
        <v>235.98</v>
      </c>
      <c r="I1066">
        <v>237.91</v>
      </c>
      <c r="J1066">
        <v>123.31</v>
      </c>
      <c r="K1066">
        <v>102.95</v>
      </c>
    </row>
    <row r="1067" spans="1:11" x14ac:dyDescent="0.2">
      <c r="A1067" s="6">
        <v>44841</v>
      </c>
      <c r="B1067">
        <v>179.6</v>
      </c>
      <c r="C1067">
        <v>172</v>
      </c>
      <c r="D1067">
        <v>213.74</v>
      </c>
      <c r="E1067">
        <v>125.12</v>
      </c>
      <c r="F1067">
        <v>292.08999999999997</v>
      </c>
      <c r="G1067">
        <v>100</v>
      </c>
      <c r="H1067">
        <v>238.39</v>
      </c>
      <c r="I1067">
        <v>244.41</v>
      </c>
      <c r="J1067">
        <v>123.2</v>
      </c>
      <c r="K1067">
        <v>102.95</v>
      </c>
    </row>
    <row r="1068" spans="1:11" x14ac:dyDescent="0.2">
      <c r="A1068" s="6">
        <v>44844</v>
      </c>
      <c r="B1068">
        <v>175.7</v>
      </c>
      <c r="C1068">
        <v>168.9</v>
      </c>
      <c r="D1068">
        <v>210.65</v>
      </c>
      <c r="E1068">
        <v>117.64</v>
      </c>
      <c r="F1068">
        <v>281.83</v>
      </c>
      <c r="G1068">
        <v>100</v>
      </c>
      <c r="H1068">
        <v>237.3</v>
      </c>
      <c r="I1068">
        <v>236.23</v>
      </c>
      <c r="J1068">
        <v>121.06</v>
      </c>
      <c r="K1068">
        <v>102.96</v>
      </c>
    </row>
    <row r="1069" spans="1:11" x14ac:dyDescent="0.2">
      <c r="A1069" s="6">
        <v>44845</v>
      </c>
      <c r="B1069">
        <v>174.21</v>
      </c>
      <c r="C1069">
        <v>168.93</v>
      </c>
      <c r="D1069">
        <v>208.45</v>
      </c>
      <c r="E1069">
        <v>114.77</v>
      </c>
      <c r="F1069">
        <v>282.25</v>
      </c>
      <c r="G1069">
        <v>100</v>
      </c>
      <c r="H1069">
        <v>230.73</v>
      </c>
      <c r="I1069">
        <v>243.07</v>
      </c>
      <c r="J1069">
        <v>123.09</v>
      </c>
      <c r="K1069">
        <v>102.96</v>
      </c>
    </row>
    <row r="1070" spans="1:11" x14ac:dyDescent="0.2">
      <c r="A1070" s="6">
        <v>44846</v>
      </c>
      <c r="B1070">
        <v>174.97</v>
      </c>
      <c r="C1070">
        <v>169.43</v>
      </c>
      <c r="D1070">
        <v>209.75</v>
      </c>
      <c r="E1070">
        <v>116.71</v>
      </c>
      <c r="F1070">
        <v>288.08</v>
      </c>
      <c r="G1070">
        <v>100</v>
      </c>
      <c r="H1070">
        <v>236.64</v>
      </c>
      <c r="I1070">
        <v>256.06</v>
      </c>
      <c r="J1070">
        <v>122.77</v>
      </c>
      <c r="K1070">
        <v>102.96</v>
      </c>
    </row>
    <row r="1071" spans="1:11" x14ac:dyDescent="0.2">
      <c r="A1071" s="6">
        <v>44847</v>
      </c>
      <c r="B1071">
        <v>181.09</v>
      </c>
      <c r="C1071">
        <v>177.65</v>
      </c>
      <c r="D1071">
        <v>221.37</v>
      </c>
      <c r="E1071">
        <v>121.89</v>
      </c>
      <c r="F1071">
        <v>299.08999999999997</v>
      </c>
      <c r="G1071">
        <v>100</v>
      </c>
      <c r="H1071">
        <v>248.68</v>
      </c>
      <c r="I1071">
        <v>259.08</v>
      </c>
      <c r="J1071">
        <v>125.01</v>
      </c>
      <c r="K1071">
        <v>103</v>
      </c>
    </row>
    <row r="1072" spans="1:11" x14ac:dyDescent="0.2">
      <c r="A1072" s="6">
        <v>44848</v>
      </c>
      <c r="B1072">
        <v>176.32</v>
      </c>
      <c r="C1072">
        <v>172.12</v>
      </c>
      <c r="D1072">
        <v>212.74</v>
      </c>
      <c r="E1072">
        <v>119.52</v>
      </c>
      <c r="F1072">
        <v>286.3</v>
      </c>
      <c r="G1072">
        <v>100</v>
      </c>
      <c r="H1072">
        <v>260.94</v>
      </c>
      <c r="I1072">
        <v>268.93</v>
      </c>
      <c r="J1072">
        <v>122.45</v>
      </c>
      <c r="K1072">
        <v>103</v>
      </c>
    </row>
    <row r="1073" spans="1:11" x14ac:dyDescent="0.2">
      <c r="A1073" s="6">
        <v>44851</v>
      </c>
      <c r="B1073">
        <v>178.87</v>
      </c>
      <c r="C1073">
        <v>173.38</v>
      </c>
      <c r="D1073">
        <v>213.47</v>
      </c>
      <c r="E1073">
        <v>120.74</v>
      </c>
      <c r="F1073">
        <v>288.06</v>
      </c>
      <c r="G1073">
        <v>100</v>
      </c>
      <c r="H1073">
        <v>273.42</v>
      </c>
      <c r="I1073">
        <v>273.98</v>
      </c>
      <c r="J1073">
        <v>124.91</v>
      </c>
      <c r="K1073">
        <v>103</v>
      </c>
    </row>
    <row r="1074" spans="1:11" x14ac:dyDescent="0.2">
      <c r="A1074" s="6">
        <v>44852</v>
      </c>
      <c r="B1074">
        <v>179.19</v>
      </c>
      <c r="C1074">
        <v>174.89</v>
      </c>
      <c r="D1074">
        <v>212.62</v>
      </c>
      <c r="E1074">
        <v>121.5</v>
      </c>
      <c r="F1074">
        <v>281.97000000000003</v>
      </c>
      <c r="G1074">
        <v>100</v>
      </c>
      <c r="H1074">
        <v>279.98</v>
      </c>
      <c r="I1074">
        <v>285.57</v>
      </c>
      <c r="J1074">
        <v>125.87</v>
      </c>
      <c r="K1074">
        <v>103</v>
      </c>
    </row>
    <row r="1075" spans="1:11" x14ac:dyDescent="0.2">
      <c r="A1075" s="6">
        <v>44853</v>
      </c>
      <c r="B1075">
        <v>184.5</v>
      </c>
      <c r="C1075">
        <v>180.57</v>
      </c>
      <c r="D1075">
        <v>218.43</v>
      </c>
      <c r="E1075">
        <v>122.71</v>
      </c>
      <c r="F1075">
        <v>286.63</v>
      </c>
      <c r="G1075">
        <v>100</v>
      </c>
      <c r="H1075">
        <v>272.54000000000002</v>
      </c>
      <c r="I1075">
        <v>284.36</v>
      </c>
      <c r="J1075">
        <v>126.83</v>
      </c>
      <c r="K1075">
        <v>103</v>
      </c>
    </row>
    <row r="1076" spans="1:11" x14ac:dyDescent="0.2">
      <c r="A1076" s="6">
        <v>44854</v>
      </c>
      <c r="B1076">
        <v>184.75</v>
      </c>
      <c r="C1076">
        <v>181.6</v>
      </c>
      <c r="D1076">
        <v>219.69</v>
      </c>
      <c r="E1076">
        <v>123.41</v>
      </c>
      <c r="F1076">
        <v>291.92</v>
      </c>
      <c r="G1076">
        <v>100</v>
      </c>
      <c r="H1076">
        <v>266.19</v>
      </c>
      <c r="I1076">
        <v>278.62</v>
      </c>
      <c r="J1076">
        <v>126.94</v>
      </c>
      <c r="K1076">
        <v>103.04</v>
      </c>
    </row>
    <row r="1077" spans="1:11" x14ac:dyDescent="0.2">
      <c r="A1077" s="6">
        <v>44855</v>
      </c>
      <c r="B1077">
        <v>188.18</v>
      </c>
      <c r="C1077">
        <v>186.15</v>
      </c>
      <c r="D1077">
        <v>224.52</v>
      </c>
      <c r="E1077">
        <v>127.73</v>
      </c>
      <c r="F1077">
        <v>295.08999999999997</v>
      </c>
      <c r="G1077">
        <v>100</v>
      </c>
      <c r="H1077">
        <v>272.32</v>
      </c>
      <c r="I1077">
        <v>276.35000000000002</v>
      </c>
      <c r="J1077">
        <v>129.07</v>
      </c>
      <c r="K1077">
        <v>103.05</v>
      </c>
    </row>
    <row r="1078" spans="1:11" x14ac:dyDescent="0.2">
      <c r="A1078" s="6">
        <v>44858</v>
      </c>
      <c r="B1078">
        <v>189.5</v>
      </c>
      <c r="C1078">
        <v>186.08</v>
      </c>
      <c r="D1078">
        <v>225.69</v>
      </c>
      <c r="E1078">
        <v>126.96</v>
      </c>
      <c r="F1078">
        <v>283.51</v>
      </c>
      <c r="G1078">
        <v>100</v>
      </c>
      <c r="H1078">
        <v>278.45</v>
      </c>
      <c r="I1078">
        <v>274.14999999999998</v>
      </c>
      <c r="J1078">
        <v>128.86000000000001</v>
      </c>
      <c r="K1078">
        <v>103.04</v>
      </c>
    </row>
    <row r="1079" spans="1:11" x14ac:dyDescent="0.2">
      <c r="A1079" s="6">
        <v>44859</v>
      </c>
      <c r="B1079">
        <v>188.22</v>
      </c>
      <c r="C1079">
        <v>188.02</v>
      </c>
      <c r="D1079">
        <v>223.53</v>
      </c>
      <c r="E1079">
        <v>127.43</v>
      </c>
      <c r="F1079">
        <v>284.17</v>
      </c>
      <c r="G1079">
        <v>100</v>
      </c>
      <c r="H1079">
        <v>279.98</v>
      </c>
      <c r="I1079">
        <v>281.33999999999997</v>
      </c>
      <c r="J1079">
        <v>128.54</v>
      </c>
      <c r="K1079">
        <v>103.04</v>
      </c>
    </row>
    <row r="1080" spans="1:11" x14ac:dyDescent="0.2">
      <c r="A1080" s="6">
        <v>44860</v>
      </c>
      <c r="B1080">
        <v>190.46</v>
      </c>
      <c r="C1080">
        <v>190.34</v>
      </c>
      <c r="D1080">
        <v>228.27</v>
      </c>
      <c r="E1080">
        <v>129.99</v>
      </c>
      <c r="F1080">
        <v>284.27999999999997</v>
      </c>
      <c r="G1080">
        <v>100</v>
      </c>
      <c r="H1080">
        <v>282.39</v>
      </c>
      <c r="I1080">
        <v>277.33999999999997</v>
      </c>
      <c r="J1080">
        <v>131.1</v>
      </c>
      <c r="K1080">
        <v>103.06</v>
      </c>
    </row>
    <row r="1081" spans="1:11" x14ac:dyDescent="0.2">
      <c r="A1081" s="6">
        <v>44861</v>
      </c>
      <c r="B1081">
        <v>191.19</v>
      </c>
      <c r="C1081">
        <v>191.21</v>
      </c>
      <c r="D1081">
        <v>228.4</v>
      </c>
      <c r="E1081">
        <v>128.83000000000001</v>
      </c>
      <c r="F1081">
        <v>292.31</v>
      </c>
      <c r="G1081">
        <v>100</v>
      </c>
      <c r="H1081">
        <v>279.76</v>
      </c>
      <c r="I1081">
        <v>278.04000000000002</v>
      </c>
      <c r="J1081">
        <v>132.81</v>
      </c>
      <c r="K1081">
        <v>103.1</v>
      </c>
    </row>
    <row r="1082" spans="1:11" x14ac:dyDescent="0.2">
      <c r="A1082" s="6">
        <v>44862</v>
      </c>
      <c r="B1082">
        <v>196.79</v>
      </c>
      <c r="C1082">
        <v>193.44</v>
      </c>
      <c r="D1082">
        <v>229.35</v>
      </c>
      <c r="E1082">
        <v>128.77000000000001</v>
      </c>
      <c r="F1082">
        <v>292.89999999999998</v>
      </c>
      <c r="G1082">
        <v>100</v>
      </c>
      <c r="H1082">
        <v>272.98</v>
      </c>
      <c r="I1082">
        <v>271.72000000000003</v>
      </c>
      <c r="J1082">
        <v>133.77000000000001</v>
      </c>
      <c r="K1082">
        <v>103.09</v>
      </c>
    </row>
    <row r="1083" spans="1:11" x14ac:dyDescent="0.2">
      <c r="A1083" s="6">
        <v>44865</v>
      </c>
      <c r="B1083">
        <v>196.98</v>
      </c>
      <c r="C1083">
        <v>194.43</v>
      </c>
      <c r="D1083">
        <v>227.41</v>
      </c>
      <c r="E1083">
        <v>130.13999999999999</v>
      </c>
      <c r="F1083">
        <v>296.14</v>
      </c>
      <c r="G1083">
        <v>100</v>
      </c>
      <c r="H1083">
        <v>274.95</v>
      </c>
      <c r="I1083">
        <v>277.98</v>
      </c>
      <c r="J1083">
        <v>136.33000000000001</v>
      </c>
      <c r="K1083">
        <v>103.09</v>
      </c>
    </row>
    <row r="1084" spans="1:11" x14ac:dyDescent="0.2">
      <c r="A1084" s="6">
        <v>44866</v>
      </c>
      <c r="B1084">
        <v>198.94</v>
      </c>
      <c r="C1084">
        <v>195.85</v>
      </c>
      <c r="D1084">
        <v>230.45</v>
      </c>
      <c r="E1084">
        <v>132.29</v>
      </c>
      <c r="F1084">
        <v>301.93</v>
      </c>
      <c r="G1084">
        <v>100</v>
      </c>
      <c r="H1084">
        <v>289.39999999999998</v>
      </c>
      <c r="I1084">
        <v>298.74</v>
      </c>
      <c r="J1084">
        <v>136.12</v>
      </c>
      <c r="K1084">
        <v>103.1</v>
      </c>
    </row>
    <row r="1085" spans="1:11" x14ac:dyDescent="0.2">
      <c r="A1085" s="6">
        <v>44867</v>
      </c>
      <c r="B1085">
        <v>194.85</v>
      </c>
      <c r="C1085">
        <v>191.85</v>
      </c>
      <c r="D1085">
        <v>228.16</v>
      </c>
      <c r="E1085">
        <v>127.45</v>
      </c>
      <c r="F1085">
        <v>299.85000000000002</v>
      </c>
      <c r="G1085">
        <v>100</v>
      </c>
      <c r="H1085">
        <v>287.43</v>
      </c>
      <c r="I1085">
        <v>289.52</v>
      </c>
      <c r="J1085">
        <v>131.94999999999999</v>
      </c>
      <c r="K1085">
        <v>103.13</v>
      </c>
    </row>
    <row r="1086" spans="1:11" x14ac:dyDescent="0.2">
      <c r="A1086" s="6">
        <v>44868</v>
      </c>
      <c r="B1086">
        <v>197.5</v>
      </c>
      <c r="C1086">
        <v>194.68</v>
      </c>
      <c r="D1086">
        <v>241.35</v>
      </c>
      <c r="E1086">
        <v>129.35</v>
      </c>
      <c r="F1086">
        <v>297.20999999999998</v>
      </c>
      <c r="G1086">
        <v>100</v>
      </c>
      <c r="H1086">
        <v>287.86</v>
      </c>
      <c r="I1086">
        <v>301.45999999999998</v>
      </c>
      <c r="J1086">
        <v>132.99</v>
      </c>
      <c r="K1086">
        <v>103.16</v>
      </c>
    </row>
    <row r="1087" spans="1:11" x14ac:dyDescent="0.2">
      <c r="A1087" s="6">
        <v>44869</v>
      </c>
      <c r="B1087">
        <v>199.65</v>
      </c>
      <c r="C1087">
        <v>197.14</v>
      </c>
      <c r="D1087">
        <v>238.64</v>
      </c>
      <c r="E1087">
        <v>131.34</v>
      </c>
      <c r="F1087">
        <v>288.36</v>
      </c>
      <c r="G1087">
        <v>100</v>
      </c>
      <c r="H1087">
        <v>299.25</v>
      </c>
      <c r="I1087">
        <v>297.81</v>
      </c>
      <c r="J1087">
        <v>134.19</v>
      </c>
      <c r="K1087">
        <v>103.19</v>
      </c>
    </row>
    <row r="1088" spans="1:11" x14ac:dyDescent="0.2">
      <c r="A1088" s="6">
        <v>44872</v>
      </c>
      <c r="B1088">
        <v>202.01</v>
      </c>
      <c r="C1088">
        <v>199.5</v>
      </c>
      <c r="D1088">
        <v>243.37</v>
      </c>
      <c r="E1088">
        <v>136.18</v>
      </c>
      <c r="F1088">
        <v>286.81</v>
      </c>
      <c r="G1088">
        <v>100</v>
      </c>
      <c r="H1088">
        <v>297.70999999999998</v>
      </c>
      <c r="I1088">
        <v>300.94</v>
      </c>
      <c r="J1088">
        <v>135.16999999999999</v>
      </c>
      <c r="K1088">
        <v>103.17</v>
      </c>
    </row>
    <row r="1089" spans="1:11" x14ac:dyDescent="0.2">
      <c r="A1089" s="6">
        <v>44873</v>
      </c>
      <c r="B1089">
        <v>202.65</v>
      </c>
      <c r="C1089">
        <v>199.21</v>
      </c>
      <c r="D1089">
        <v>242.47</v>
      </c>
      <c r="E1089">
        <v>134.13</v>
      </c>
      <c r="F1089">
        <v>291.7</v>
      </c>
      <c r="G1089">
        <v>100</v>
      </c>
      <c r="H1089">
        <v>306.02999999999997</v>
      </c>
      <c r="I1089">
        <v>305.29000000000002</v>
      </c>
      <c r="J1089">
        <v>133.86000000000001</v>
      </c>
      <c r="K1089">
        <v>103.19</v>
      </c>
    </row>
    <row r="1090" spans="1:11" x14ac:dyDescent="0.2">
      <c r="A1090" s="6">
        <v>44874</v>
      </c>
      <c r="B1090">
        <v>193.59</v>
      </c>
      <c r="C1090">
        <v>191.24</v>
      </c>
      <c r="D1090">
        <v>225.91</v>
      </c>
      <c r="E1090">
        <v>121.76</v>
      </c>
      <c r="F1090">
        <v>274.04000000000002</v>
      </c>
      <c r="G1090">
        <v>100</v>
      </c>
      <c r="H1090">
        <v>291.8</v>
      </c>
      <c r="I1090">
        <v>293.75</v>
      </c>
      <c r="J1090">
        <v>130.59</v>
      </c>
      <c r="K1090">
        <v>103.24</v>
      </c>
    </row>
    <row r="1091" spans="1:11" x14ac:dyDescent="0.2">
      <c r="A1091" s="6">
        <v>44875</v>
      </c>
      <c r="B1091">
        <v>196.43</v>
      </c>
      <c r="C1091">
        <v>194.86</v>
      </c>
      <c r="D1091">
        <v>233.48</v>
      </c>
      <c r="E1091">
        <v>126.34</v>
      </c>
      <c r="F1091">
        <v>281.52</v>
      </c>
      <c r="G1091">
        <v>100</v>
      </c>
      <c r="H1091">
        <v>288.52</v>
      </c>
      <c r="I1091">
        <v>288.76</v>
      </c>
      <c r="J1091">
        <v>134.41</v>
      </c>
      <c r="K1091">
        <v>103.25</v>
      </c>
    </row>
    <row r="1092" spans="1:11" x14ac:dyDescent="0.2">
      <c r="A1092" s="6">
        <v>44876</v>
      </c>
      <c r="B1092">
        <v>202.56</v>
      </c>
      <c r="C1092">
        <v>200.41</v>
      </c>
      <c r="D1092">
        <v>241.6</v>
      </c>
      <c r="E1092">
        <v>133.24</v>
      </c>
      <c r="F1092">
        <v>272.17</v>
      </c>
      <c r="G1092">
        <v>100</v>
      </c>
      <c r="H1092">
        <v>293.33999999999997</v>
      </c>
      <c r="I1092">
        <v>283.31</v>
      </c>
      <c r="J1092">
        <v>133.1</v>
      </c>
      <c r="K1092">
        <v>103.24</v>
      </c>
    </row>
    <row r="1093" spans="1:11" x14ac:dyDescent="0.2">
      <c r="A1093" s="6">
        <v>44879</v>
      </c>
      <c r="B1093">
        <v>203.15</v>
      </c>
      <c r="C1093">
        <v>200.51</v>
      </c>
      <c r="D1093">
        <v>240.84</v>
      </c>
      <c r="E1093">
        <v>131.35</v>
      </c>
      <c r="F1093">
        <v>276.77999999999997</v>
      </c>
      <c r="G1093">
        <v>100</v>
      </c>
      <c r="H1093">
        <v>296.62</v>
      </c>
      <c r="I1093">
        <v>276.99</v>
      </c>
      <c r="J1093">
        <v>131.24</v>
      </c>
      <c r="K1093">
        <v>103.24</v>
      </c>
    </row>
    <row r="1094" spans="1:11" x14ac:dyDescent="0.2">
      <c r="A1094" s="6">
        <v>44880</v>
      </c>
      <c r="B1094">
        <v>204.52</v>
      </c>
      <c r="C1094">
        <v>202.12</v>
      </c>
      <c r="D1094">
        <v>242.76</v>
      </c>
      <c r="E1094">
        <v>133.41999999999999</v>
      </c>
      <c r="F1094">
        <v>278.24</v>
      </c>
      <c r="G1094">
        <v>100</v>
      </c>
      <c r="H1094">
        <v>310.19</v>
      </c>
      <c r="I1094">
        <v>286.27</v>
      </c>
      <c r="J1094">
        <v>131.35</v>
      </c>
      <c r="K1094">
        <v>103.27</v>
      </c>
    </row>
    <row r="1095" spans="1:11" x14ac:dyDescent="0.2">
      <c r="A1095" s="6">
        <v>44881</v>
      </c>
      <c r="B1095">
        <v>202.33</v>
      </c>
      <c r="C1095">
        <v>198.83</v>
      </c>
      <c r="D1095">
        <v>233.98</v>
      </c>
      <c r="E1095">
        <v>128.93</v>
      </c>
      <c r="F1095">
        <v>282.01</v>
      </c>
      <c r="G1095">
        <v>100</v>
      </c>
      <c r="H1095">
        <v>307.35000000000002</v>
      </c>
      <c r="I1095">
        <v>281.04000000000002</v>
      </c>
      <c r="J1095">
        <v>132.12</v>
      </c>
      <c r="K1095">
        <v>103.28</v>
      </c>
    </row>
    <row r="1096" spans="1:11" x14ac:dyDescent="0.2">
      <c r="A1096" s="6">
        <v>44882</v>
      </c>
      <c r="B1096">
        <v>202.6</v>
      </c>
      <c r="C1096">
        <v>199.39</v>
      </c>
      <c r="D1096">
        <v>237.51</v>
      </c>
      <c r="E1096">
        <v>128.09</v>
      </c>
      <c r="F1096">
        <v>278.43</v>
      </c>
      <c r="G1096">
        <v>100</v>
      </c>
      <c r="H1096">
        <v>314.35000000000002</v>
      </c>
      <c r="I1096">
        <v>289.81</v>
      </c>
      <c r="J1096">
        <v>130.37</v>
      </c>
      <c r="K1096">
        <v>103.31</v>
      </c>
    </row>
    <row r="1097" spans="1:11" x14ac:dyDescent="0.2">
      <c r="A1097" s="6">
        <v>44883</v>
      </c>
      <c r="B1097">
        <v>200.84</v>
      </c>
      <c r="C1097">
        <v>198.2</v>
      </c>
      <c r="D1097">
        <v>232.8</v>
      </c>
      <c r="E1097">
        <v>127.72</v>
      </c>
      <c r="F1097">
        <v>282.25</v>
      </c>
      <c r="G1097">
        <v>100</v>
      </c>
      <c r="H1097">
        <v>313.04000000000002</v>
      </c>
      <c r="I1097">
        <v>300.33</v>
      </c>
      <c r="J1097">
        <v>132.77000000000001</v>
      </c>
      <c r="K1097">
        <v>103.31</v>
      </c>
    </row>
    <row r="1098" spans="1:11" x14ac:dyDescent="0.2">
      <c r="A1098" s="6">
        <v>44886</v>
      </c>
      <c r="B1098">
        <v>198.85</v>
      </c>
      <c r="C1098">
        <v>196.31</v>
      </c>
      <c r="D1098">
        <v>227.19</v>
      </c>
      <c r="E1098">
        <v>124.74</v>
      </c>
      <c r="F1098">
        <v>276.83</v>
      </c>
      <c r="G1098">
        <v>100</v>
      </c>
      <c r="H1098">
        <v>315.88</v>
      </c>
      <c r="I1098">
        <v>308.41000000000003</v>
      </c>
      <c r="J1098">
        <v>132.66</v>
      </c>
      <c r="K1098">
        <v>103.32</v>
      </c>
    </row>
    <row r="1099" spans="1:11" x14ac:dyDescent="0.2">
      <c r="A1099" s="6">
        <v>44887</v>
      </c>
      <c r="B1099">
        <v>204.61</v>
      </c>
      <c r="C1099">
        <v>201.34</v>
      </c>
      <c r="D1099">
        <v>235.32</v>
      </c>
      <c r="E1099">
        <v>130.44</v>
      </c>
      <c r="F1099">
        <v>290.19</v>
      </c>
      <c r="G1099">
        <v>100</v>
      </c>
      <c r="H1099">
        <v>310.41000000000003</v>
      </c>
      <c r="I1099">
        <v>301.38</v>
      </c>
      <c r="J1099">
        <v>136.26</v>
      </c>
      <c r="K1099">
        <v>103.34</v>
      </c>
    </row>
    <row r="1100" spans="1:11" x14ac:dyDescent="0.2">
      <c r="A1100" s="6">
        <v>44888</v>
      </c>
      <c r="B1100">
        <v>203.58</v>
      </c>
      <c r="C1100">
        <v>199.56</v>
      </c>
      <c r="D1100">
        <v>229.45</v>
      </c>
      <c r="E1100">
        <v>127.48</v>
      </c>
      <c r="F1100">
        <v>290.74</v>
      </c>
      <c r="G1100">
        <v>100</v>
      </c>
      <c r="H1100">
        <v>302.97000000000003</v>
      </c>
      <c r="I1100">
        <v>295.16000000000003</v>
      </c>
      <c r="J1100">
        <v>135.61000000000001</v>
      </c>
      <c r="K1100">
        <v>103.37</v>
      </c>
    </row>
    <row r="1101" spans="1:11" x14ac:dyDescent="0.2">
      <c r="A1101" s="6">
        <v>44890</v>
      </c>
      <c r="B1101">
        <v>202.87</v>
      </c>
      <c r="C1101">
        <v>198.97</v>
      </c>
      <c r="D1101">
        <v>229.58</v>
      </c>
      <c r="E1101">
        <v>125.98</v>
      </c>
      <c r="F1101">
        <v>291.22000000000003</v>
      </c>
      <c r="G1101">
        <v>100</v>
      </c>
      <c r="H1101">
        <v>301.22000000000003</v>
      </c>
      <c r="I1101">
        <v>305.44</v>
      </c>
      <c r="J1101">
        <v>134.84</v>
      </c>
      <c r="K1101">
        <v>103.37</v>
      </c>
    </row>
    <row r="1102" spans="1:11" x14ac:dyDescent="0.2">
      <c r="A1102" s="6">
        <v>44893</v>
      </c>
      <c r="B1102">
        <v>196.77</v>
      </c>
      <c r="C1102">
        <v>193.19</v>
      </c>
      <c r="D1102">
        <v>224.2</v>
      </c>
      <c r="E1102">
        <v>122.3</v>
      </c>
      <c r="F1102">
        <v>286.76</v>
      </c>
      <c r="G1102">
        <v>100</v>
      </c>
      <c r="H1102">
        <v>283.92</v>
      </c>
      <c r="I1102">
        <v>292.02</v>
      </c>
      <c r="J1102">
        <v>132.55000000000001</v>
      </c>
      <c r="K1102">
        <v>103.38</v>
      </c>
    </row>
    <row r="1103" spans="1:11" x14ac:dyDescent="0.2">
      <c r="A1103" s="6">
        <v>44894</v>
      </c>
      <c r="B1103">
        <v>198.08</v>
      </c>
      <c r="C1103">
        <v>196.08</v>
      </c>
      <c r="D1103">
        <v>224.94</v>
      </c>
      <c r="E1103">
        <v>123.88</v>
      </c>
      <c r="F1103">
        <v>290.49</v>
      </c>
      <c r="G1103">
        <v>100</v>
      </c>
      <c r="H1103">
        <v>283.27</v>
      </c>
      <c r="I1103">
        <v>296.73</v>
      </c>
      <c r="J1103">
        <v>135.38999999999999</v>
      </c>
      <c r="K1103">
        <v>103.41</v>
      </c>
    </row>
    <row r="1104" spans="1:11" x14ac:dyDescent="0.2">
      <c r="A1104" s="6">
        <v>44895</v>
      </c>
      <c r="B1104">
        <v>199.52</v>
      </c>
      <c r="C1104">
        <v>198.55</v>
      </c>
      <c r="D1104">
        <v>223.61</v>
      </c>
      <c r="E1104">
        <v>124.56</v>
      </c>
      <c r="F1104">
        <v>295.05</v>
      </c>
      <c r="G1104">
        <v>100</v>
      </c>
      <c r="H1104">
        <v>302.75</v>
      </c>
      <c r="I1104">
        <v>296.44</v>
      </c>
      <c r="J1104">
        <v>136.81</v>
      </c>
      <c r="K1104">
        <v>103.41</v>
      </c>
    </row>
    <row r="1105" spans="1:11" x14ac:dyDescent="0.2">
      <c r="A1105" s="6">
        <v>44896</v>
      </c>
      <c r="B1105">
        <v>198.55</v>
      </c>
      <c r="C1105">
        <v>197.66</v>
      </c>
      <c r="D1105">
        <v>222.79</v>
      </c>
      <c r="E1105">
        <v>123.32</v>
      </c>
      <c r="F1105">
        <v>295.33999999999997</v>
      </c>
      <c r="G1105">
        <v>100</v>
      </c>
      <c r="H1105">
        <v>299.68</v>
      </c>
      <c r="I1105">
        <v>295.74</v>
      </c>
      <c r="J1105">
        <v>135.72</v>
      </c>
      <c r="K1105">
        <v>103.43</v>
      </c>
    </row>
    <row r="1106" spans="1:11" x14ac:dyDescent="0.2">
      <c r="A1106" s="6">
        <v>44897</v>
      </c>
      <c r="B1106">
        <v>196.86</v>
      </c>
      <c r="C1106">
        <v>196.08</v>
      </c>
      <c r="D1106">
        <v>221.2</v>
      </c>
      <c r="E1106">
        <v>122.27</v>
      </c>
      <c r="F1106">
        <v>293.97000000000003</v>
      </c>
      <c r="G1106">
        <v>100</v>
      </c>
      <c r="H1106">
        <v>315.66000000000003</v>
      </c>
      <c r="I1106">
        <v>313.17</v>
      </c>
      <c r="J1106">
        <v>136.69999999999999</v>
      </c>
      <c r="K1106">
        <v>103.45</v>
      </c>
    </row>
    <row r="1107" spans="1:11" x14ac:dyDescent="0.2">
      <c r="A1107" s="6">
        <v>44900</v>
      </c>
      <c r="B1107">
        <v>191.47</v>
      </c>
      <c r="C1107">
        <v>191.24</v>
      </c>
      <c r="D1107">
        <v>216.11</v>
      </c>
      <c r="E1107">
        <v>118.95</v>
      </c>
      <c r="F1107">
        <v>289.97000000000003</v>
      </c>
      <c r="G1107">
        <v>100</v>
      </c>
      <c r="H1107">
        <v>304.72000000000003</v>
      </c>
      <c r="I1107">
        <v>308.47000000000003</v>
      </c>
      <c r="J1107">
        <v>132.88</v>
      </c>
      <c r="K1107">
        <v>103.46</v>
      </c>
    </row>
    <row r="1108" spans="1:11" x14ac:dyDescent="0.2">
      <c r="A1108" s="6">
        <v>44901</v>
      </c>
      <c r="B1108">
        <v>186.15</v>
      </c>
      <c r="C1108">
        <v>186.31</v>
      </c>
      <c r="D1108">
        <v>209.3</v>
      </c>
      <c r="E1108">
        <v>114.97</v>
      </c>
      <c r="F1108">
        <v>275.48</v>
      </c>
      <c r="G1108">
        <v>100</v>
      </c>
      <c r="H1108">
        <v>287.43</v>
      </c>
      <c r="I1108">
        <v>296.89999999999998</v>
      </c>
      <c r="J1108">
        <v>130.26</v>
      </c>
      <c r="K1108">
        <v>103.49</v>
      </c>
    </row>
    <row r="1109" spans="1:11" x14ac:dyDescent="0.2">
      <c r="A1109" s="6">
        <v>44902</v>
      </c>
      <c r="B1109">
        <v>185.74</v>
      </c>
      <c r="C1109">
        <v>186.86</v>
      </c>
      <c r="D1109">
        <v>207.98</v>
      </c>
      <c r="E1109">
        <v>114.63</v>
      </c>
      <c r="F1109">
        <v>283.31</v>
      </c>
      <c r="G1109">
        <v>100</v>
      </c>
      <c r="H1109">
        <v>269.48</v>
      </c>
      <c r="I1109">
        <v>294.87</v>
      </c>
      <c r="J1109">
        <v>129.94</v>
      </c>
      <c r="K1109">
        <v>103.49</v>
      </c>
    </row>
    <row r="1110" spans="1:11" x14ac:dyDescent="0.2">
      <c r="A1110" s="6">
        <v>44903</v>
      </c>
      <c r="B1110">
        <v>187.12</v>
      </c>
      <c r="C1110">
        <v>187.97</v>
      </c>
      <c r="D1110">
        <v>203.85</v>
      </c>
      <c r="E1110">
        <v>114.2</v>
      </c>
      <c r="F1110">
        <v>274.42</v>
      </c>
      <c r="G1110">
        <v>100</v>
      </c>
      <c r="H1110">
        <v>285.02</v>
      </c>
      <c r="I1110">
        <v>301.49</v>
      </c>
      <c r="J1110">
        <v>127.64</v>
      </c>
      <c r="K1110">
        <v>103.56</v>
      </c>
    </row>
    <row r="1111" spans="1:11" x14ac:dyDescent="0.2">
      <c r="A1111" s="6">
        <v>44904</v>
      </c>
      <c r="B1111">
        <v>185.54</v>
      </c>
      <c r="C1111">
        <v>181.97</v>
      </c>
      <c r="D1111">
        <v>199.18</v>
      </c>
      <c r="E1111">
        <v>112.44</v>
      </c>
      <c r="F1111">
        <v>266.73</v>
      </c>
      <c r="G1111">
        <v>100</v>
      </c>
      <c r="H1111">
        <v>280.86</v>
      </c>
      <c r="I1111">
        <v>302.60000000000002</v>
      </c>
      <c r="J1111">
        <v>124.59</v>
      </c>
      <c r="K1111">
        <v>103.55</v>
      </c>
    </row>
    <row r="1112" spans="1:11" x14ac:dyDescent="0.2">
      <c r="A1112" s="6">
        <v>44907</v>
      </c>
      <c r="B1112">
        <v>190.11</v>
      </c>
      <c r="C1112">
        <v>183.86</v>
      </c>
      <c r="D1112">
        <v>202.37</v>
      </c>
      <c r="E1112">
        <v>115.01</v>
      </c>
      <c r="F1112">
        <v>273.39999999999998</v>
      </c>
      <c r="G1112">
        <v>100</v>
      </c>
      <c r="H1112">
        <v>311.51</v>
      </c>
      <c r="I1112">
        <v>317.82</v>
      </c>
      <c r="J1112">
        <v>127.64</v>
      </c>
      <c r="K1112">
        <v>103.56</v>
      </c>
    </row>
    <row r="1113" spans="1:11" x14ac:dyDescent="0.2">
      <c r="A1113" s="6">
        <v>44908</v>
      </c>
      <c r="B1113">
        <v>192.19</v>
      </c>
      <c r="C1113">
        <v>187.95</v>
      </c>
      <c r="D1113">
        <v>205.32</v>
      </c>
      <c r="E1113">
        <v>115.46</v>
      </c>
      <c r="F1113">
        <v>277.95999999999998</v>
      </c>
      <c r="G1113">
        <v>100</v>
      </c>
      <c r="H1113">
        <v>306.02999999999997</v>
      </c>
      <c r="I1113">
        <v>318.87</v>
      </c>
      <c r="J1113">
        <v>129.94</v>
      </c>
      <c r="K1113">
        <v>103.56</v>
      </c>
    </row>
    <row r="1114" spans="1:11" x14ac:dyDescent="0.2">
      <c r="A1114" s="6">
        <v>44909</v>
      </c>
      <c r="B1114">
        <v>190.77</v>
      </c>
      <c r="C1114">
        <v>186.66</v>
      </c>
      <c r="D1114">
        <v>204.34</v>
      </c>
      <c r="E1114">
        <v>114.38</v>
      </c>
      <c r="F1114">
        <v>274.58999999999997</v>
      </c>
      <c r="G1114">
        <v>100</v>
      </c>
      <c r="H1114">
        <v>296.83999999999997</v>
      </c>
      <c r="I1114">
        <v>326.01</v>
      </c>
      <c r="J1114">
        <v>128.63</v>
      </c>
      <c r="K1114">
        <v>103.59</v>
      </c>
    </row>
    <row r="1115" spans="1:11" x14ac:dyDescent="0.2">
      <c r="A1115" s="6">
        <v>44910</v>
      </c>
      <c r="B1115">
        <v>188.94</v>
      </c>
      <c r="C1115">
        <v>185.26</v>
      </c>
      <c r="D1115">
        <v>203.76</v>
      </c>
      <c r="E1115">
        <v>113.45</v>
      </c>
      <c r="F1115">
        <v>270.22000000000003</v>
      </c>
      <c r="G1115">
        <v>100</v>
      </c>
      <c r="H1115">
        <v>302.75</v>
      </c>
      <c r="I1115">
        <v>330.37</v>
      </c>
      <c r="J1115">
        <v>127.21</v>
      </c>
      <c r="K1115">
        <v>103.62</v>
      </c>
    </row>
    <row r="1116" spans="1:11" x14ac:dyDescent="0.2">
      <c r="A1116" s="6">
        <v>44911</v>
      </c>
      <c r="B1116">
        <v>187.62</v>
      </c>
      <c r="C1116">
        <v>182.75</v>
      </c>
      <c r="D1116">
        <v>199.94</v>
      </c>
      <c r="E1116">
        <v>112.31</v>
      </c>
      <c r="F1116">
        <v>265.19</v>
      </c>
      <c r="G1116">
        <v>100</v>
      </c>
      <c r="H1116">
        <v>296.18</v>
      </c>
      <c r="I1116">
        <v>324.85000000000002</v>
      </c>
      <c r="J1116">
        <v>127.21</v>
      </c>
      <c r="K1116">
        <v>103.62</v>
      </c>
    </row>
    <row r="1117" spans="1:11" x14ac:dyDescent="0.2">
      <c r="A1117" s="6">
        <v>44914</v>
      </c>
      <c r="B1117">
        <v>188.46</v>
      </c>
      <c r="C1117">
        <v>184</v>
      </c>
      <c r="D1117">
        <v>199.94</v>
      </c>
      <c r="E1117">
        <v>112.1</v>
      </c>
      <c r="F1117">
        <v>256.2</v>
      </c>
      <c r="G1117">
        <v>100</v>
      </c>
      <c r="H1117">
        <v>282.39</v>
      </c>
      <c r="I1117">
        <v>321.02</v>
      </c>
      <c r="J1117">
        <v>126.12</v>
      </c>
      <c r="K1117">
        <v>103.63</v>
      </c>
    </row>
    <row r="1118" spans="1:11" x14ac:dyDescent="0.2">
      <c r="A1118" s="6">
        <v>44915</v>
      </c>
      <c r="B1118">
        <v>191.18</v>
      </c>
      <c r="C1118">
        <v>187.02</v>
      </c>
      <c r="D1118">
        <v>203.94</v>
      </c>
      <c r="E1118">
        <v>112.03</v>
      </c>
      <c r="F1118">
        <v>258.61</v>
      </c>
      <c r="G1118">
        <v>100</v>
      </c>
      <c r="H1118">
        <v>286.77</v>
      </c>
      <c r="I1118">
        <v>318.81</v>
      </c>
      <c r="J1118">
        <v>127.43</v>
      </c>
      <c r="K1118">
        <v>103.64</v>
      </c>
    </row>
    <row r="1119" spans="1:11" x14ac:dyDescent="0.2">
      <c r="A1119" s="6">
        <v>44916</v>
      </c>
      <c r="B1119">
        <v>193.64</v>
      </c>
      <c r="C1119">
        <v>189.22</v>
      </c>
      <c r="D1119">
        <v>210.52</v>
      </c>
      <c r="E1119">
        <v>114.47</v>
      </c>
      <c r="F1119">
        <v>264.7</v>
      </c>
      <c r="G1119">
        <v>100</v>
      </c>
      <c r="H1119">
        <v>279.98</v>
      </c>
      <c r="I1119">
        <v>314.86</v>
      </c>
      <c r="J1119">
        <v>130.37</v>
      </c>
      <c r="K1119">
        <v>103.65</v>
      </c>
    </row>
    <row r="1120" spans="1:11" x14ac:dyDescent="0.2">
      <c r="A1120" s="6">
        <v>44917</v>
      </c>
      <c r="B1120">
        <v>189.73</v>
      </c>
      <c r="C1120">
        <v>186.38</v>
      </c>
      <c r="D1120">
        <v>204.4</v>
      </c>
      <c r="E1120">
        <v>111</v>
      </c>
      <c r="F1120">
        <v>256.5</v>
      </c>
      <c r="G1120">
        <v>100</v>
      </c>
      <c r="H1120">
        <v>271.45</v>
      </c>
      <c r="I1120">
        <v>314.10000000000002</v>
      </c>
      <c r="J1120">
        <v>128.84</v>
      </c>
      <c r="K1120">
        <v>103.72</v>
      </c>
    </row>
    <row r="1121" spans="1:11" x14ac:dyDescent="0.2">
      <c r="A1121" s="6">
        <v>44918</v>
      </c>
      <c r="B1121">
        <v>194.75</v>
      </c>
      <c r="C1121">
        <v>192.15</v>
      </c>
      <c r="D1121">
        <v>213.23</v>
      </c>
      <c r="E1121">
        <v>114.86</v>
      </c>
      <c r="F1121">
        <v>262.33999999999997</v>
      </c>
      <c r="G1121">
        <v>100</v>
      </c>
      <c r="H1121">
        <v>273.42</v>
      </c>
      <c r="I1121">
        <v>317.94</v>
      </c>
      <c r="J1121">
        <v>130.47999999999999</v>
      </c>
      <c r="K1121">
        <v>103.72</v>
      </c>
    </row>
    <row r="1122" spans="1:11" x14ac:dyDescent="0.2">
      <c r="A1122" s="6">
        <v>44922</v>
      </c>
      <c r="B1122">
        <v>197.46</v>
      </c>
      <c r="C1122">
        <v>194.56</v>
      </c>
      <c r="D1122">
        <v>215.82</v>
      </c>
      <c r="E1122">
        <v>115.55</v>
      </c>
      <c r="F1122">
        <v>261.64999999999998</v>
      </c>
      <c r="G1122">
        <v>100</v>
      </c>
      <c r="H1122">
        <v>273.2</v>
      </c>
      <c r="I1122">
        <v>315.79000000000002</v>
      </c>
      <c r="J1122">
        <v>129.83000000000001</v>
      </c>
      <c r="K1122">
        <v>103.72</v>
      </c>
    </row>
    <row r="1123" spans="1:11" x14ac:dyDescent="0.2">
      <c r="A1123" s="6">
        <v>44923</v>
      </c>
      <c r="B1123">
        <v>194.21</v>
      </c>
      <c r="C1123">
        <v>191.69</v>
      </c>
      <c r="D1123">
        <v>210.06</v>
      </c>
      <c r="E1123">
        <v>111.51</v>
      </c>
      <c r="F1123">
        <v>251.47</v>
      </c>
      <c r="G1123">
        <v>100</v>
      </c>
      <c r="H1123">
        <v>260.94</v>
      </c>
      <c r="I1123">
        <v>306.14</v>
      </c>
      <c r="J1123">
        <v>127.32</v>
      </c>
      <c r="K1123">
        <v>103.75</v>
      </c>
    </row>
    <row r="1124" spans="1:11" x14ac:dyDescent="0.2">
      <c r="A1124" s="6">
        <v>44924</v>
      </c>
      <c r="B1124">
        <v>195.68</v>
      </c>
      <c r="C1124">
        <v>193.14</v>
      </c>
      <c r="D1124">
        <v>212.03</v>
      </c>
      <c r="E1124">
        <v>111.87</v>
      </c>
      <c r="F1124">
        <v>252.15</v>
      </c>
      <c r="G1124">
        <v>100</v>
      </c>
      <c r="H1124">
        <v>264</v>
      </c>
      <c r="I1124">
        <v>310.44</v>
      </c>
      <c r="J1124">
        <v>129.38999999999999</v>
      </c>
      <c r="K1124">
        <v>103.8</v>
      </c>
    </row>
    <row r="1125" spans="1:11" x14ac:dyDescent="0.2">
      <c r="A1125" s="6">
        <v>44925</v>
      </c>
      <c r="B1125">
        <v>197.65</v>
      </c>
      <c r="C1125">
        <v>194.41</v>
      </c>
      <c r="D1125">
        <v>214.96</v>
      </c>
      <c r="E1125">
        <v>113.14</v>
      </c>
      <c r="F1125">
        <v>252.31</v>
      </c>
      <c r="G1125">
        <v>100</v>
      </c>
      <c r="H1125">
        <v>265.75</v>
      </c>
      <c r="I1125">
        <v>312.42</v>
      </c>
      <c r="J1125">
        <v>129.5</v>
      </c>
      <c r="K1125">
        <v>103.79</v>
      </c>
    </row>
    <row r="1126" spans="1:11" x14ac:dyDescent="0.2">
      <c r="A1126" s="6">
        <v>44929</v>
      </c>
      <c r="B1126">
        <v>190.86</v>
      </c>
      <c r="C1126">
        <v>188.45</v>
      </c>
      <c r="D1126">
        <v>206.07</v>
      </c>
      <c r="E1126">
        <v>109.66</v>
      </c>
      <c r="F1126">
        <v>236.45</v>
      </c>
      <c r="G1126">
        <v>100</v>
      </c>
      <c r="H1126">
        <v>252.84</v>
      </c>
      <c r="I1126">
        <v>305.91000000000003</v>
      </c>
      <c r="J1126">
        <v>126.77</v>
      </c>
      <c r="K1126">
        <v>103.8</v>
      </c>
    </row>
    <row r="1127" spans="1:11" x14ac:dyDescent="0.2">
      <c r="A1127" s="6">
        <v>44930</v>
      </c>
      <c r="B1127">
        <v>191.42</v>
      </c>
      <c r="C1127">
        <v>186.45</v>
      </c>
      <c r="D1127">
        <v>206.47</v>
      </c>
      <c r="E1127">
        <v>109.76</v>
      </c>
      <c r="F1127">
        <v>243.45</v>
      </c>
      <c r="G1127">
        <v>100</v>
      </c>
      <c r="H1127">
        <v>233.79</v>
      </c>
      <c r="I1127">
        <v>274.01</v>
      </c>
      <c r="J1127">
        <v>127.21</v>
      </c>
      <c r="K1127">
        <v>103.79</v>
      </c>
    </row>
    <row r="1128" spans="1:11" x14ac:dyDescent="0.2">
      <c r="A1128" s="6">
        <v>44931</v>
      </c>
      <c r="B1128">
        <v>195.7</v>
      </c>
      <c r="C1128">
        <v>189.81</v>
      </c>
      <c r="D1128">
        <v>212.72</v>
      </c>
      <c r="E1128">
        <v>111.76</v>
      </c>
      <c r="F1128">
        <v>243.62</v>
      </c>
      <c r="G1128">
        <v>100</v>
      </c>
      <c r="H1128">
        <v>242.55</v>
      </c>
      <c r="I1128">
        <v>290.10000000000002</v>
      </c>
      <c r="J1128">
        <v>130.15</v>
      </c>
      <c r="K1128">
        <v>103.82</v>
      </c>
    </row>
    <row r="1129" spans="1:11" x14ac:dyDescent="0.2">
      <c r="A1129" s="6">
        <v>44932</v>
      </c>
      <c r="B1129">
        <v>198.07</v>
      </c>
      <c r="C1129">
        <v>191.24</v>
      </c>
      <c r="D1129">
        <v>215.38</v>
      </c>
      <c r="E1129">
        <v>114.51</v>
      </c>
      <c r="F1129">
        <v>240.4</v>
      </c>
      <c r="G1129">
        <v>100</v>
      </c>
      <c r="H1129">
        <v>243.64</v>
      </c>
      <c r="I1129">
        <v>287.37</v>
      </c>
      <c r="J1129">
        <v>132.55000000000001</v>
      </c>
      <c r="K1129">
        <v>103.81</v>
      </c>
    </row>
    <row r="1130" spans="1:11" x14ac:dyDescent="0.2">
      <c r="A1130" s="6">
        <v>44935</v>
      </c>
      <c r="B1130">
        <v>194.37</v>
      </c>
      <c r="C1130">
        <v>189.74</v>
      </c>
      <c r="D1130">
        <v>213.8</v>
      </c>
      <c r="E1130">
        <v>115.1</v>
      </c>
      <c r="F1130">
        <v>241.43</v>
      </c>
      <c r="G1130">
        <v>100</v>
      </c>
      <c r="H1130">
        <v>248.02</v>
      </c>
      <c r="I1130">
        <v>283.89</v>
      </c>
      <c r="J1130">
        <v>134.30000000000001</v>
      </c>
      <c r="K1130">
        <v>103.83</v>
      </c>
    </row>
    <row r="1131" spans="1:11" x14ac:dyDescent="0.2">
      <c r="A1131" s="6">
        <v>44936</v>
      </c>
      <c r="B1131">
        <v>197.28</v>
      </c>
      <c r="C1131">
        <v>190.67</v>
      </c>
      <c r="D1131">
        <v>215.11</v>
      </c>
      <c r="E1131">
        <v>115.22</v>
      </c>
      <c r="F1131">
        <v>246.51</v>
      </c>
      <c r="G1131">
        <v>100</v>
      </c>
      <c r="H1131">
        <v>311.72000000000003</v>
      </c>
      <c r="I1131">
        <v>300.16000000000003</v>
      </c>
      <c r="J1131">
        <v>135.16999999999999</v>
      </c>
      <c r="K1131">
        <v>103.82</v>
      </c>
    </row>
    <row r="1132" spans="1:11" x14ac:dyDescent="0.2">
      <c r="A1132" s="6">
        <v>44937</v>
      </c>
      <c r="B1132">
        <v>199.57</v>
      </c>
      <c r="C1132">
        <v>189.76</v>
      </c>
      <c r="D1132">
        <v>215.4</v>
      </c>
      <c r="E1132">
        <v>115.12</v>
      </c>
      <c r="F1132">
        <v>251.47</v>
      </c>
      <c r="G1132">
        <v>100</v>
      </c>
      <c r="H1132">
        <v>287.43</v>
      </c>
      <c r="I1132">
        <v>291.44</v>
      </c>
      <c r="J1132">
        <v>136.69999999999999</v>
      </c>
      <c r="K1132">
        <v>103.82</v>
      </c>
    </row>
    <row r="1133" spans="1:11" x14ac:dyDescent="0.2">
      <c r="A1133" s="6">
        <v>44938</v>
      </c>
      <c r="B1133">
        <v>202.89</v>
      </c>
      <c r="C1133">
        <v>191.8</v>
      </c>
      <c r="D1133">
        <v>218.9</v>
      </c>
      <c r="E1133">
        <v>118.08</v>
      </c>
      <c r="F1133">
        <v>258.22000000000003</v>
      </c>
      <c r="G1133">
        <v>100</v>
      </c>
      <c r="H1133">
        <v>302.97000000000003</v>
      </c>
      <c r="I1133">
        <v>293.07</v>
      </c>
      <c r="J1133">
        <v>137.9</v>
      </c>
      <c r="K1133">
        <v>103.9</v>
      </c>
    </row>
    <row r="1134" spans="1:11" x14ac:dyDescent="0.2">
      <c r="A1134" s="6">
        <v>44939</v>
      </c>
      <c r="B1134">
        <v>202.76</v>
      </c>
      <c r="C1134">
        <v>192.32</v>
      </c>
      <c r="D1134">
        <v>221.28</v>
      </c>
      <c r="E1134">
        <v>117.31</v>
      </c>
      <c r="F1134">
        <v>263.33999999999997</v>
      </c>
      <c r="G1134">
        <v>100</v>
      </c>
      <c r="H1134">
        <v>309.10000000000002</v>
      </c>
      <c r="I1134">
        <v>297.66000000000003</v>
      </c>
      <c r="J1134">
        <v>138.22999999999999</v>
      </c>
      <c r="K1134">
        <v>103.91</v>
      </c>
    </row>
    <row r="1135" spans="1:11" x14ac:dyDescent="0.2">
      <c r="A1135" s="6">
        <v>44943</v>
      </c>
      <c r="B1135">
        <v>202.37</v>
      </c>
      <c r="C1135">
        <v>195.49</v>
      </c>
      <c r="D1135">
        <v>219.04</v>
      </c>
      <c r="E1135">
        <v>116.25</v>
      </c>
      <c r="F1135">
        <v>252.16</v>
      </c>
      <c r="G1135">
        <v>100</v>
      </c>
      <c r="H1135">
        <v>309.32</v>
      </c>
      <c r="I1135">
        <v>305.5</v>
      </c>
      <c r="J1135">
        <v>137.68</v>
      </c>
      <c r="K1135">
        <v>103.91</v>
      </c>
    </row>
    <row r="1136" spans="1:11" x14ac:dyDescent="0.2">
      <c r="A1136" s="6">
        <v>44944</v>
      </c>
      <c r="B1136">
        <v>198.21</v>
      </c>
      <c r="C1136">
        <v>191.96</v>
      </c>
      <c r="D1136">
        <v>215.96</v>
      </c>
      <c r="E1136">
        <v>115.71</v>
      </c>
      <c r="F1136">
        <v>254.69</v>
      </c>
      <c r="G1136">
        <v>100</v>
      </c>
      <c r="H1136">
        <v>297.5</v>
      </c>
      <c r="I1136">
        <v>292.08</v>
      </c>
      <c r="J1136">
        <v>136.47999999999999</v>
      </c>
      <c r="K1136">
        <v>103.92</v>
      </c>
    </row>
    <row r="1137" spans="1:11" x14ac:dyDescent="0.2">
      <c r="A1137" s="6">
        <v>44945</v>
      </c>
      <c r="B1137">
        <v>199.48</v>
      </c>
      <c r="C1137">
        <v>193.88</v>
      </c>
      <c r="D1137">
        <v>217.95</v>
      </c>
      <c r="E1137">
        <v>117.95</v>
      </c>
      <c r="F1137">
        <v>253.37</v>
      </c>
      <c r="G1137">
        <v>100</v>
      </c>
      <c r="H1137">
        <v>297.70999999999998</v>
      </c>
      <c r="I1137">
        <v>287.49</v>
      </c>
      <c r="J1137">
        <v>137.46</v>
      </c>
      <c r="K1137">
        <v>103.97</v>
      </c>
    </row>
    <row r="1138" spans="1:11" x14ac:dyDescent="0.2">
      <c r="A1138" s="6">
        <v>44946</v>
      </c>
      <c r="B1138">
        <v>203.12</v>
      </c>
      <c r="C1138">
        <v>195.94</v>
      </c>
      <c r="D1138">
        <v>221.89</v>
      </c>
      <c r="E1138">
        <v>120.18</v>
      </c>
      <c r="F1138">
        <v>255.29</v>
      </c>
      <c r="G1138">
        <v>100</v>
      </c>
      <c r="H1138">
        <v>307.77999999999997</v>
      </c>
      <c r="I1138">
        <v>284.99</v>
      </c>
      <c r="J1138">
        <v>139.21</v>
      </c>
      <c r="K1138">
        <v>103.98</v>
      </c>
    </row>
    <row r="1139" spans="1:11" x14ac:dyDescent="0.2">
      <c r="A1139" s="6">
        <v>44949</v>
      </c>
      <c r="B1139">
        <v>202.06</v>
      </c>
      <c r="C1139">
        <v>195.68</v>
      </c>
      <c r="D1139">
        <v>218.84</v>
      </c>
      <c r="E1139">
        <v>119.45</v>
      </c>
      <c r="F1139">
        <v>260.64</v>
      </c>
      <c r="G1139">
        <v>100</v>
      </c>
      <c r="H1139">
        <v>303.19</v>
      </c>
      <c r="I1139">
        <v>271.86</v>
      </c>
      <c r="J1139">
        <v>141.94</v>
      </c>
      <c r="K1139">
        <v>103.98</v>
      </c>
    </row>
    <row r="1140" spans="1:11" x14ac:dyDescent="0.2">
      <c r="A1140" s="6">
        <v>44950</v>
      </c>
      <c r="B1140">
        <v>203.94</v>
      </c>
      <c r="C1140">
        <v>195.86</v>
      </c>
      <c r="D1140">
        <v>216.44</v>
      </c>
      <c r="E1140">
        <v>115.73</v>
      </c>
      <c r="F1140">
        <v>254.1</v>
      </c>
      <c r="G1140">
        <v>100</v>
      </c>
      <c r="H1140">
        <v>299.89999999999998</v>
      </c>
      <c r="I1140">
        <v>269.54000000000002</v>
      </c>
      <c r="J1140">
        <v>142.59</v>
      </c>
      <c r="K1140">
        <v>103.99</v>
      </c>
    </row>
    <row r="1141" spans="1:11" x14ac:dyDescent="0.2">
      <c r="A1141" s="6">
        <v>44951</v>
      </c>
      <c r="B1141">
        <v>202.87</v>
      </c>
      <c r="C1141">
        <v>193.97</v>
      </c>
      <c r="D1141">
        <v>219.28</v>
      </c>
      <c r="E1141">
        <v>115.89</v>
      </c>
      <c r="F1141">
        <v>250.43</v>
      </c>
      <c r="G1141">
        <v>100</v>
      </c>
      <c r="H1141">
        <v>293.33999999999997</v>
      </c>
      <c r="I1141">
        <v>267.04000000000002</v>
      </c>
      <c r="J1141">
        <v>143.46</v>
      </c>
      <c r="K1141">
        <v>104</v>
      </c>
    </row>
    <row r="1142" spans="1:11" x14ac:dyDescent="0.2">
      <c r="A1142" s="6">
        <v>44952</v>
      </c>
      <c r="B1142">
        <v>211.02</v>
      </c>
      <c r="C1142">
        <v>203.4</v>
      </c>
      <c r="D1142">
        <v>227.08</v>
      </c>
      <c r="E1142">
        <v>120.5</v>
      </c>
      <c r="F1142">
        <v>255.34</v>
      </c>
      <c r="G1142">
        <v>100</v>
      </c>
      <c r="H1142">
        <v>292.68</v>
      </c>
      <c r="I1142">
        <v>265.47000000000003</v>
      </c>
      <c r="J1142">
        <v>147.28</v>
      </c>
      <c r="K1142">
        <v>104.06</v>
      </c>
    </row>
    <row r="1143" spans="1:11" x14ac:dyDescent="0.2">
      <c r="A1143" s="6">
        <v>44953</v>
      </c>
      <c r="B1143">
        <v>207.17</v>
      </c>
      <c r="C1143">
        <v>194.37</v>
      </c>
      <c r="D1143">
        <v>225.18</v>
      </c>
      <c r="E1143">
        <v>119.52</v>
      </c>
      <c r="F1143">
        <v>252.82</v>
      </c>
      <c r="G1143">
        <v>100</v>
      </c>
      <c r="H1143">
        <v>305.16000000000003</v>
      </c>
      <c r="I1143">
        <v>275.87</v>
      </c>
      <c r="J1143">
        <v>145.75</v>
      </c>
      <c r="K1143">
        <v>104.07</v>
      </c>
    </row>
    <row r="1144" spans="1:11" x14ac:dyDescent="0.2">
      <c r="A1144" s="6">
        <v>44956</v>
      </c>
      <c r="B1144">
        <v>203.49</v>
      </c>
      <c r="C1144">
        <v>188.68</v>
      </c>
      <c r="D1144">
        <v>219.57</v>
      </c>
      <c r="E1144">
        <v>115.19</v>
      </c>
      <c r="F1144">
        <v>250.21</v>
      </c>
      <c r="G1144">
        <v>100</v>
      </c>
      <c r="H1144">
        <v>297.93</v>
      </c>
      <c r="I1144">
        <v>268.08</v>
      </c>
      <c r="J1144">
        <v>142.91999999999999</v>
      </c>
      <c r="K1144">
        <v>104.07</v>
      </c>
    </row>
    <row r="1145" spans="1:11" x14ac:dyDescent="0.2">
      <c r="A1145" s="6">
        <v>44957</v>
      </c>
      <c r="B1145">
        <v>207.88</v>
      </c>
      <c r="C1145">
        <v>188.49</v>
      </c>
      <c r="D1145">
        <v>222.01</v>
      </c>
      <c r="E1145">
        <v>116.37</v>
      </c>
      <c r="F1145">
        <v>257.08</v>
      </c>
      <c r="G1145">
        <v>100</v>
      </c>
      <c r="H1145">
        <v>302.75</v>
      </c>
      <c r="I1145">
        <v>278.14</v>
      </c>
      <c r="J1145">
        <v>144.88</v>
      </c>
      <c r="K1145">
        <v>104.08</v>
      </c>
    </row>
    <row r="1146" spans="1:11" x14ac:dyDescent="0.2">
      <c r="A1146" s="6">
        <v>44958</v>
      </c>
      <c r="B1146">
        <v>205.61</v>
      </c>
      <c r="C1146">
        <v>185.6</v>
      </c>
      <c r="D1146">
        <v>214.42</v>
      </c>
      <c r="E1146">
        <v>114.06</v>
      </c>
      <c r="F1146">
        <v>259.04000000000002</v>
      </c>
      <c r="G1146">
        <v>100</v>
      </c>
      <c r="H1146">
        <v>316.98</v>
      </c>
      <c r="I1146">
        <v>289.18</v>
      </c>
      <c r="J1146">
        <v>142.59</v>
      </c>
      <c r="K1146">
        <v>104.09</v>
      </c>
    </row>
    <row r="1147" spans="1:11" x14ac:dyDescent="0.2">
      <c r="A1147" s="6">
        <v>44959</v>
      </c>
      <c r="B1147">
        <v>199.18</v>
      </c>
      <c r="C1147">
        <v>183.06</v>
      </c>
      <c r="D1147">
        <v>202.76</v>
      </c>
      <c r="E1147">
        <v>112.21</v>
      </c>
      <c r="F1147">
        <v>251.17</v>
      </c>
      <c r="G1147">
        <v>100</v>
      </c>
      <c r="H1147">
        <v>317.85000000000002</v>
      </c>
      <c r="I1147">
        <v>285.81</v>
      </c>
      <c r="J1147">
        <v>144.88</v>
      </c>
      <c r="K1147">
        <v>104.13</v>
      </c>
    </row>
    <row r="1148" spans="1:11" x14ac:dyDescent="0.2">
      <c r="A1148" s="6">
        <v>44960</v>
      </c>
      <c r="B1148">
        <v>200.56</v>
      </c>
      <c r="C1148">
        <v>183.54</v>
      </c>
      <c r="D1148">
        <v>196.95</v>
      </c>
      <c r="E1148">
        <v>110</v>
      </c>
      <c r="F1148">
        <v>248.73</v>
      </c>
      <c r="G1148">
        <v>100</v>
      </c>
      <c r="H1148">
        <v>319.17</v>
      </c>
      <c r="I1148">
        <v>291.38</v>
      </c>
      <c r="J1148">
        <v>144.88</v>
      </c>
      <c r="K1148">
        <v>104.16</v>
      </c>
    </row>
    <row r="1149" spans="1:11" x14ac:dyDescent="0.2">
      <c r="A1149" s="6">
        <v>44963</v>
      </c>
      <c r="B1149">
        <v>200.22</v>
      </c>
      <c r="C1149">
        <v>183.74</v>
      </c>
      <c r="D1149">
        <v>195.82</v>
      </c>
      <c r="E1149">
        <v>110.55</v>
      </c>
      <c r="F1149">
        <v>250.27</v>
      </c>
      <c r="G1149">
        <v>100</v>
      </c>
      <c r="H1149">
        <v>334.49</v>
      </c>
      <c r="I1149">
        <v>300.85000000000002</v>
      </c>
      <c r="J1149">
        <v>144.94</v>
      </c>
      <c r="K1149">
        <v>104.17</v>
      </c>
    </row>
    <row r="1150" spans="1:11" x14ac:dyDescent="0.2">
      <c r="A1150" s="6">
        <v>44964</v>
      </c>
      <c r="B1150">
        <v>205.93</v>
      </c>
      <c r="C1150">
        <v>188.56</v>
      </c>
      <c r="D1150">
        <v>204.07</v>
      </c>
      <c r="E1150">
        <v>116.03</v>
      </c>
      <c r="F1150">
        <v>252.94</v>
      </c>
      <c r="G1150">
        <v>100</v>
      </c>
      <c r="H1150">
        <v>338.21</v>
      </c>
      <c r="I1150">
        <v>317.64999999999998</v>
      </c>
      <c r="J1150">
        <v>143.49</v>
      </c>
      <c r="K1150">
        <v>104.18</v>
      </c>
    </row>
    <row r="1151" spans="1:11" x14ac:dyDescent="0.2">
      <c r="A1151" s="6">
        <v>44965</v>
      </c>
      <c r="B1151">
        <v>204.14</v>
      </c>
      <c r="C1151">
        <v>184.13</v>
      </c>
      <c r="D1151">
        <v>201.83</v>
      </c>
      <c r="E1151">
        <v>114.83</v>
      </c>
      <c r="F1151">
        <v>250.93</v>
      </c>
      <c r="G1151">
        <v>100</v>
      </c>
      <c r="H1151">
        <v>337.12</v>
      </c>
      <c r="I1151">
        <v>321.83</v>
      </c>
      <c r="J1151">
        <v>142.69999999999999</v>
      </c>
      <c r="K1151">
        <v>104.18</v>
      </c>
    </row>
    <row r="1152" spans="1:11" x14ac:dyDescent="0.2">
      <c r="A1152" s="6">
        <v>44966</v>
      </c>
      <c r="B1152">
        <v>204.91</v>
      </c>
      <c r="C1152">
        <v>182.44</v>
      </c>
      <c r="D1152">
        <v>200.26</v>
      </c>
      <c r="E1152">
        <v>113.52</v>
      </c>
      <c r="F1152">
        <v>248.81</v>
      </c>
      <c r="G1152">
        <v>100</v>
      </c>
      <c r="H1152">
        <v>360.76</v>
      </c>
      <c r="I1152">
        <v>333.04</v>
      </c>
      <c r="J1152">
        <v>142.47999999999999</v>
      </c>
      <c r="K1152">
        <v>104.21</v>
      </c>
    </row>
    <row r="1153" spans="1:11" x14ac:dyDescent="0.2">
      <c r="A1153" s="6">
        <v>44967</v>
      </c>
      <c r="B1153">
        <v>213.55</v>
      </c>
      <c r="C1153">
        <v>186.27</v>
      </c>
      <c r="D1153">
        <v>209.61</v>
      </c>
      <c r="E1153">
        <v>117.88</v>
      </c>
      <c r="F1153">
        <v>256.38</v>
      </c>
      <c r="G1153">
        <v>100</v>
      </c>
      <c r="H1153">
        <v>354.63</v>
      </c>
      <c r="I1153">
        <v>334.61</v>
      </c>
      <c r="J1153">
        <v>143.37</v>
      </c>
      <c r="K1153">
        <v>104.23</v>
      </c>
    </row>
    <row r="1154" spans="1:11" x14ac:dyDescent="0.2">
      <c r="A1154" s="6">
        <v>44970</v>
      </c>
      <c r="B1154">
        <v>212.72</v>
      </c>
      <c r="C1154">
        <v>185.23</v>
      </c>
      <c r="D1154">
        <v>205.51</v>
      </c>
      <c r="E1154">
        <v>116.32</v>
      </c>
      <c r="F1154">
        <v>249.35</v>
      </c>
      <c r="G1154">
        <v>100</v>
      </c>
      <c r="H1154">
        <v>373.89</v>
      </c>
      <c r="I1154">
        <v>343.85</v>
      </c>
      <c r="J1154">
        <v>144.6</v>
      </c>
      <c r="K1154">
        <v>104.25</v>
      </c>
    </row>
    <row r="1155" spans="1:11" x14ac:dyDescent="0.2">
      <c r="A1155" s="6">
        <v>44971</v>
      </c>
      <c r="B1155">
        <v>210.22</v>
      </c>
      <c r="C1155">
        <v>186.64</v>
      </c>
      <c r="D1155">
        <v>207.78</v>
      </c>
      <c r="E1155">
        <v>119.16</v>
      </c>
      <c r="F1155">
        <v>251.02</v>
      </c>
      <c r="G1155">
        <v>100</v>
      </c>
      <c r="H1155">
        <v>379.59</v>
      </c>
      <c r="I1155">
        <v>351.29</v>
      </c>
      <c r="J1155">
        <v>146.16999999999999</v>
      </c>
      <c r="K1155">
        <v>104.25</v>
      </c>
    </row>
    <row r="1156" spans="1:11" x14ac:dyDescent="0.2">
      <c r="A1156" s="6">
        <v>44972</v>
      </c>
      <c r="B1156">
        <v>209.59</v>
      </c>
      <c r="C1156">
        <v>184.68</v>
      </c>
      <c r="D1156">
        <v>204.3</v>
      </c>
      <c r="E1156">
        <v>112.98</v>
      </c>
      <c r="F1156">
        <v>254.8</v>
      </c>
      <c r="G1156">
        <v>100</v>
      </c>
      <c r="H1156">
        <v>382.87</v>
      </c>
      <c r="I1156">
        <v>354.6</v>
      </c>
      <c r="J1156">
        <v>146.72</v>
      </c>
      <c r="K1156">
        <v>104.27</v>
      </c>
    </row>
    <row r="1157" spans="1:11" x14ac:dyDescent="0.2">
      <c r="A1157" s="6">
        <v>44973</v>
      </c>
      <c r="B1157">
        <v>208.98</v>
      </c>
      <c r="C1157">
        <v>182.01</v>
      </c>
      <c r="D1157">
        <v>198.28</v>
      </c>
      <c r="E1157">
        <v>112.26</v>
      </c>
      <c r="F1157">
        <v>251.03</v>
      </c>
      <c r="G1157">
        <v>100</v>
      </c>
      <c r="H1157">
        <v>380.02</v>
      </c>
      <c r="I1157">
        <v>367.15</v>
      </c>
      <c r="J1157">
        <v>145.72</v>
      </c>
      <c r="K1157">
        <v>104.33</v>
      </c>
    </row>
    <row r="1158" spans="1:11" x14ac:dyDescent="0.2">
      <c r="A1158" s="6">
        <v>44974</v>
      </c>
      <c r="B1158">
        <v>200.94</v>
      </c>
      <c r="C1158">
        <v>177.95</v>
      </c>
      <c r="D1158">
        <v>190.52</v>
      </c>
      <c r="E1158">
        <v>109.08</v>
      </c>
      <c r="F1158">
        <v>244.4</v>
      </c>
      <c r="G1158">
        <v>100</v>
      </c>
      <c r="H1158">
        <v>375.86</v>
      </c>
      <c r="I1158">
        <v>361.16</v>
      </c>
      <c r="J1158">
        <v>143.71</v>
      </c>
      <c r="K1158">
        <v>104.34</v>
      </c>
    </row>
    <row r="1159" spans="1:11" x14ac:dyDescent="0.2">
      <c r="A1159" s="6">
        <v>44978</v>
      </c>
      <c r="B1159">
        <v>200.74</v>
      </c>
      <c r="C1159">
        <v>175.92</v>
      </c>
      <c r="D1159">
        <v>192.7</v>
      </c>
      <c r="E1159">
        <v>107.45</v>
      </c>
      <c r="F1159">
        <v>242.73</v>
      </c>
      <c r="G1159">
        <v>100</v>
      </c>
      <c r="H1159">
        <v>376.08</v>
      </c>
      <c r="I1159">
        <v>354.08</v>
      </c>
      <c r="J1159">
        <v>142.26</v>
      </c>
      <c r="K1159">
        <v>104.34</v>
      </c>
    </row>
    <row r="1160" spans="1:11" x14ac:dyDescent="0.2">
      <c r="A1160" s="6">
        <v>44979</v>
      </c>
      <c r="B1160">
        <v>198.14</v>
      </c>
      <c r="C1160">
        <v>175.21</v>
      </c>
      <c r="D1160">
        <v>190.45</v>
      </c>
      <c r="E1160">
        <v>104.93</v>
      </c>
      <c r="F1160">
        <v>249.45</v>
      </c>
      <c r="G1160">
        <v>100</v>
      </c>
      <c r="H1160">
        <v>372.58</v>
      </c>
      <c r="I1160">
        <v>341.29</v>
      </c>
      <c r="J1160">
        <v>145.16</v>
      </c>
      <c r="K1160">
        <v>104.37</v>
      </c>
    </row>
    <row r="1161" spans="1:11" x14ac:dyDescent="0.2">
      <c r="A1161" s="6">
        <v>44980</v>
      </c>
      <c r="B1161">
        <v>199.97</v>
      </c>
      <c r="C1161">
        <v>176.94</v>
      </c>
      <c r="D1161">
        <v>192.92</v>
      </c>
      <c r="E1161">
        <v>106.37</v>
      </c>
      <c r="F1161">
        <v>273</v>
      </c>
      <c r="G1161">
        <v>100</v>
      </c>
      <c r="H1161">
        <v>392.94</v>
      </c>
      <c r="I1161">
        <v>353.61</v>
      </c>
      <c r="J1161">
        <v>145.27000000000001</v>
      </c>
      <c r="K1161">
        <v>104.41</v>
      </c>
    </row>
    <row r="1162" spans="1:11" x14ac:dyDescent="0.2">
      <c r="A1162" s="6">
        <v>44981</v>
      </c>
      <c r="B1162">
        <v>199.99</v>
      </c>
      <c r="C1162">
        <v>177.47</v>
      </c>
      <c r="D1162">
        <v>192.59</v>
      </c>
      <c r="E1162">
        <v>105.94</v>
      </c>
      <c r="F1162">
        <v>266.17</v>
      </c>
      <c r="G1162">
        <v>100</v>
      </c>
      <c r="H1162">
        <v>394.91</v>
      </c>
      <c r="I1162">
        <v>355.93</v>
      </c>
      <c r="J1162">
        <v>143.6</v>
      </c>
      <c r="K1162">
        <v>104.42</v>
      </c>
    </row>
    <row r="1163" spans="1:11" x14ac:dyDescent="0.2">
      <c r="A1163" s="6">
        <v>44984</v>
      </c>
      <c r="B1163">
        <v>199.63</v>
      </c>
      <c r="C1163">
        <v>177.91</v>
      </c>
      <c r="D1163">
        <v>193.71</v>
      </c>
      <c r="E1163">
        <v>105.9</v>
      </c>
      <c r="F1163">
        <v>267.39999999999998</v>
      </c>
      <c r="G1163">
        <v>100</v>
      </c>
      <c r="H1163">
        <v>406.07</v>
      </c>
      <c r="I1163">
        <v>359.19</v>
      </c>
      <c r="J1163">
        <v>142.47999999999999</v>
      </c>
      <c r="K1163">
        <v>104.43</v>
      </c>
    </row>
    <row r="1164" spans="1:11" x14ac:dyDescent="0.2">
      <c r="A1164" s="6">
        <v>44985</v>
      </c>
      <c r="B1164">
        <v>198.47</v>
      </c>
      <c r="C1164">
        <v>175.67</v>
      </c>
      <c r="D1164">
        <v>189.11</v>
      </c>
      <c r="E1164">
        <v>105.18</v>
      </c>
      <c r="F1164">
        <v>265.44</v>
      </c>
      <c r="G1164">
        <v>100</v>
      </c>
      <c r="H1164">
        <v>413.3</v>
      </c>
      <c r="I1164">
        <v>350.71</v>
      </c>
      <c r="J1164">
        <v>141.36000000000001</v>
      </c>
      <c r="K1164">
        <v>104.44</v>
      </c>
    </row>
    <row r="1165" spans="1:11" x14ac:dyDescent="0.2">
      <c r="A1165" s="6">
        <v>44986</v>
      </c>
      <c r="B1165">
        <v>200.24</v>
      </c>
      <c r="C1165">
        <v>177.07</v>
      </c>
      <c r="D1165">
        <v>194.42</v>
      </c>
      <c r="E1165">
        <v>107.25</v>
      </c>
      <c r="F1165">
        <v>271.26</v>
      </c>
      <c r="G1165">
        <v>100</v>
      </c>
      <c r="H1165">
        <v>405.42</v>
      </c>
      <c r="I1165">
        <v>349.66</v>
      </c>
      <c r="J1165">
        <v>142.82</v>
      </c>
      <c r="K1165">
        <v>104.45</v>
      </c>
    </row>
    <row r="1166" spans="1:11" x14ac:dyDescent="0.2">
      <c r="A1166" s="6">
        <v>44987</v>
      </c>
      <c r="B1166">
        <v>201.16</v>
      </c>
      <c r="C1166">
        <v>177.63</v>
      </c>
      <c r="D1166">
        <v>198.23</v>
      </c>
      <c r="E1166">
        <v>108.25</v>
      </c>
      <c r="F1166">
        <v>275.52999999999997</v>
      </c>
      <c r="G1166">
        <v>100</v>
      </c>
      <c r="H1166">
        <v>400.6</v>
      </c>
      <c r="I1166">
        <v>342.28</v>
      </c>
      <c r="J1166">
        <v>144.6</v>
      </c>
      <c r="K1166">
        <v>104.48</v>
      </c>
    </row>
    <row r="1167" spans="1:11" x14ac:dyDescent="0.2">
      <c r="A1167" s="6">
        <v>44988</v>
      </c>
      <c r="B1167">
        <v>203.71</v>
      </c>
      <c r="C1167">
        <v>180.25</v>
      </c>
      <c r="D1167">
        <v>198.79</v>
      </c>
      <c r="E1167">
        <v>110.02</v>
      </c>
      <c r="F1167">
        <v>277.32</v>
      </c>
      <c r="G1167">
        <v>100</v>
      </c>
      <c r="H1167">
        <v>415.49</v>
      </c>
      <c r="I1167">
        <v>343.38</v>
      </c>
      <c r="J1167">
        <v>145.72</v>
      </c>
      <c r="K1167">
        <v>104.5</v>
      </c>
    </row>
    <row r="1168" spans="1:11" x14ac:dyDescent="0.2">
      <c r="A1168" s="6">
        <v>44991</v>
      </c>
      <c r="B1168">
        <v>205.51</v>
      </c>
      <c r="C1168">
        <v>181.57</v>
      </c>
      <c r="D1168">
        <v>200.48</v>
      </c>
      <c r="E1168">
        <v>110.79</v>
      </c>
      <c r="F1168">
        <v>264.11</v>
      </c>
      <c r="G1168">
        <v>100</v>
      </c>
      <c r="H1168">
        <v>398.63</v>
      </c>
      <c r="I1168">
        <v>342.16</v>
      </c>
      <c r="J1168">
        <v>147.38999999999999</v>
      </c>
      <c r="K1168">
        <v>104.52</v>
      </c>
    </row>
    <row r="1169" spans="1:11" x14ac:dyDescent="0.2">
      <c r="A1169" s="6">
        <v>44992</v>
      </c>
      <c r="B1169">
        <v>201.54</v>
      </c>
      <c r="C1169">
        <v>179.24</v>
      </c>
      <c r="D1169">
        <v>196.98</v>
      </c>
      <c r="E1169">
        <v>109.3</v>
      </c>
      <c r="F1169">
        <v>262.69</v>
      </c>
      <c r="G1169">
        <v>100</v>
      </c>
      <c r="H1169">
        <v>397.76</v>
      </c>
      <c r="I1169">
        <v>352.19</v>
      </c>
      <c r="J1169">
        <v>146.61000000000001</v>
      </c>
      <c r="K1169">
        <v>104.52</v>
      </c>
    </row>
    <row r="1170" spans="1:11" x14ac:dyDescent="0.2">
      <c r="A1170" s="6">
        <v>44993</v>
      </c>
      <c r="B1170">
        <v>198.6</v>
      </c>
      <c r="C1170">
        <v>178.1</v>
      </c>
      <c r="D1170">
        <v>196.21</v>
      </c>
      <c r="E1170">
        <v>111.63</v>
      </c>
      <c r="F1170">
        <v>261.8</v>
      </c>
      <c r="G1170">
        <v>100</v>
      </c>
      <c r="H1170">
        <v>406.73</v>
      </c>
      <c r="I1170">
        <v>361.92</v>
      </c>
      <c r="J1170">
        <v>146.94999999999999</v>
      </c>
      <c r="K1170">
        <v>104.54</v>
      </c>
    </row>
    <row r="1171" spans="1:11" x14ac:dyDescent="0.2">
      <c r="A1171" s="6">
        <v>44994</v>
      </c>
      <c r="B1171">
        <v>197.06</v>
      </c>
      <c r="C1171">
        <v>175.39</v>
      </c>
      <c r="D1171">
        <v>193.61</v>
      </c>
      <c r="E1171">
        <v>109.09</v>
      </c>
      <c r="F1171">
        <v>258.37</v>
      </c>
      <c r="G1171">
        <v>100</v>
      </c>
      <c r="H1171">
        <v>398.85</v>
      </c>
      <c r="I1171">
        <v>349.1</v>
      </c>
      <c r="J1171">
        <v>144.04</v>
      </c>
      <c r="K1171">
        <v>104.56</v>
      </c>
    </row>
    <row r="1172" spans="1:11" x14ac:dyDescent="0.2">
      <c r="A1172" s="6">
        <v>44995</v>
      </c>
      <c r="B1172">
        <v>194.62</v>
      </c>
      <c r="C1172">
        <v>174.47</v>
      </c>
      <c r="D1172">
        <v>190.7</v>
      </c>
      <c r="E1172">
        <v>107.83</v>
      </c>
      <c r="F1172">
        <v>260.19</v>
      </c>
      <c r="G1172">
        <v>100</v>
      </c>
      <c r="H1172">
        <v>392.5</v>
      </c>
      <c r="I1172">
        <v>345.54</v>
      </c>
      <c r="J1172">
        <v>140.69</v>
      </c>
      <c r="K1172">
        <v>104.58</v>
      </c>
    </row>
    <row r="1173" spans="1:11" x14ac:dyDescent="0.2">
      <c r="A1173" s="6">
        <v>44998</v>
      </c>
      <c r="B1173">
        <v>192.38</v>
      </c>
      <c r="C1173">
        <v>173.42</v>
      </c>
      <c r="D1173">
        <v>184.23</v>
      </c>
      <c r="E1173">
        <v>106.55</v>
      </c>
      <c r="F1173">
        <v>259.72000000000003</v>
      </c>
      <c r="G1173">
        <v>100</v>
      </c>
      <c r="H1173">
        <v>384.4</v>
      </c>
      <c r="I1173">
        <v>337.67</v>
      </c>
      <c r="J1173">
        <v>136.9</v>
      </c>
      <c r="K1173">
        <v>104.61</v>
      </c>
    </row>
    <row r="1174" spans="1:11" x14ac:dyDescent="0.2">
      <c r="A1174" s="6">
        <v>44999</v>
      </c>
      <c r="B1174">
        <v>193.11</v>
      </c>
      <c r="C1174">
        <v>175.66</v>
      </c>
      <c r="D1174">
        <v>185.47</v>
      </c>
      <c r="E1174">
        <v>108.43</v>
      </c>
      <c r="F1174">
        <v>253.58</v>
      </c>
      <c r="G1174">
        <v>100</v>
      </c>
      <c r="H1174">
        <v>390.53</v>
      </c>
      <c r="I1174">
        <v>345.43</v>
      </c>
      <c r="J1174">
        <v>137.79</v>
      </c>
      <c r="K1174">
        <v>104.62</v>
      </c>
    </row>
    <row r="1175" spans="1:11" x14ac:dyDescent="0.2">
      <c r="A1175" s="6">
        <v>45000</v>
      </c>
      <c r="B1175">
        <v>183.5</v>
      </c>
      <c r="C1175">
        <v>168.06</v>
      </c>
      <c r="D1175">
        <v>174.27</v>
      </c>
      <c r="E1175">
        <v>102.32</v>
      </c>
      <c r="F1175">
        <v>243.09</v>
      </c>
      <c r="G1175">
        <v>100</v>
      </c>
      <c r="H1175">
        <v>376.09</v>
      </c>
      <c r="I1175">
        <v>321.52</v>
      </c>
      <c r="J1175">
        <v>133.32</v>
      </c>
      <c r="K1175">
        <v>104.68</v>
      </c>
    </row>
    <row r="1176" spans="1:11" x14ac:dyDescent="0.2">
      <c r="A1176" s="6">
        <v>45001</v>
      </c>
      <c r="B1176">
        <v>182.43</v>
      </c>
      <c r="C1176">
        <v>168.59</v>
      </c>
      <c r="D1176">
        <v>176.4</v>
      </c>
      <c r="E1176">
        <v>106.35</v>
      </c>
      <c r="F1176">
        <v>247.79</v>
      </c>
      <c r="G1176">
        <v>100</v>
      </c>
      <c r="H1176">
        <v>368.41</v>
      </c>
      <c r="I1176">
        <v>315.52</v>
      </c>
      <c r="J1176">
        <v>136.79</v>
      </c>
      <c r="K1176">
        <v>104.72</v>
      </c>
    </row>
    <row r="1177" spans="1:11" x14ac:dyDescent="0.2">
      <c r="A1177" s="6">
        <v>45002</v>
      </c>
      <c r="B1177">
        <v>180.29</v>
      </c>
      <c r="C1177">
        <v>166.46</v>
      </c>
      <c r="D1177">
        <v>172.72</v>
      </c>
      <c r="E1177">
        <v>105.34</v>
      </c>
      <c r="F1177">
        <v>242.72</v>
      </c>
      <c r="G1177">
        <v>100</v>
      </c>
      <c r="H1177">
        <v>370.27</v>
      </c>
      <c r="I1177">
        <v>314.82</v>
      </c>
      <c r="J1177">
        <v>133.88</v>
      </c>
      <c r="K1177">
        <v>104.74</v>
      </c>
    </row>
    <row r="1178" spans="1:11" x14ac:dyDescent="0.2">
      <c r="A1178" s="6">
        <v>45005</v>
      </c>
      <c r="B1178">
        <v>185</v>
      </c>
      <c r="C1178">
        <v>168.91</v>
      </c>
      <c r="D1178">
        <v>175.96</v>
      </c>
      <c r="E1178">
        <v>106.25</v>
      </c>
      <c r="F1178">
        <v>246.31</v>
      </c>
      <c r="G1178">
        <v>100</v>
      </c>
      <c r="H1178">
        <v>387.5</v>
      </c>
      <c r="I1178">
        <v>320.12</v>
      </c>
      <c r="J1178">
        <v>132.21</v>
      </c>
      <c r="K1178">
        <v>104.76</v>
      </c>
    </row>
    <row r="1179" spans="1:11" x14ac:dyDescent="0.2">
      <c r="A1179" s="6">
        <v>45006</v>
      </c>
      <c r="B1179">
        <v>193.29</v>
      </c>
      <c r="C1179">
        <v>174.08</v>
      </c>
      <c r="D1179">
        <v>182.45</v>
      </c>
      <c r="E1179">
        <v>108.52</v>
      </c>
      <c r="F1179">
        <v>251.3</v>
      </c>
      <c r="G1179">
        <v>100</v>
      </c>
      <c r="H1179">
        <v>407.07</v>
      </c>
      <c r="I1179">
        <v>334.58</v>
      </c>
      <c r="J1179">
        <v>135.22</v>
      </c>
      <c r="K1179">
        <v>104.76</v>
      </c>
    </row>
    <row r="1180" spans="1:11" x14ac:dyDescent="0.2">
      <c r="A1180" s="6">
        <v>45007</v>
      </c>
      <c r="B1180">
        <v>188.86</v>
      </c>
      <c r="C1180">
        <v>170.54</v>
      </c>
      <c r="D1180">
        <v>180</v>
      </c>
      <c r="E1180">
        <v>105.71</v>
      </c>
      <c r="F1180">
        <v>248.72</v>
      </c>
      <c r="G1180">
        <v>100</v>
      </c>
      <c r="H1180">
        <v>396.35</v>
      </c>
      <c r="I1180">
        <v>329.86</v>
      </c>
      <c r="J1180">
        <v>131.31</v>
      </c>
      <c r="K1180">
        <v>104.78</v>
      </c>
    </row>
    <row r="1181" spans="1:11" x14ac:dyDescent="0.2">
      <c r="A1181" s="6">
        <v>45008</v>
      </c>
      <c r="B1181">
        <v>186.73</v>
      </c>
      <c r="C1181">
        <v>168.84</v>
      </c>
      <c r="D1181">
        <v>176.43</v>
      </c>
      <c r="E1181">
        <v>105.34</v>
      </c>
      <c r="F1181">
        <v>247.41</v>
      </c>
      <c r="G1181">
        <v>100</v>
      </c>
      <c r="H1181">
        <v>389.37</v>
      </c>
      <c r="I1181">
        <v>323.10000000000002</v>
      </c>
      <c r="J1181">
        <v>130.41999999999999</v>
      </c>
      <c r="K1181">
        <v>104.82</v>
      </c>
    </row>
    <row r="1182" spans="1:11" x14ac:dyDescent="0.2">
      <c r="A1182" s="6">
        <v>45009</v>
      </c>
      <c r="B1182">
        <v>186.95</v>
      </c>
      <c r="C1182">
        <v>170.53</v>
      </c>
      <c r="D1182">
        <v>174.62</v>
      </c>
      <c r="E1182">
        <v>104.8</v>
      </c>
      <c r="F1182">
        <v>248.55</v>
      </c>
      <c r="G1182">
        <v>100</v>
      </c>
      <c r="H1182">
        <v>379.82</v>
      </c>
      <c r="I1182">
        <v>317.91000000000003</v>
      </c>
      <c r="J1182">
        <v>130.63999999999999</v>
      </c>
      <c r="K1182">
        <v>104.85</v>
      </c>
    </row>
    <row r="1183" spans="1:11" x14ac:dyDescent="0.2">
      <c r="A1183" s="6">
        <v>45012</v>
      </c>
      <c r="B1183">
        <v>191.05</v>
      </c>
      <c r="C1183">
        <v>172.26</v>
      </c>
      <c r="D1183">
        <v>178.37</v>
      </c>
      <c r="E1183">
        <v>107.45</v>
      </c>
      <c r="F1183">
        <v>250.86</v>
      </c>
      <c r="G1183">
        <v>100</v>
      </c>
      <c r="H1183">
        <v>388.44</v>
      </c>
      <c r="I1183">
        <v>324.38</v>
      </c>
      <c r="J1183">
        <v>132.21</v>
      </c>
      <c r="K1183">
        <v>104.84</v>
      </c>
    </row>
    <row r="1184" spans="1:11" x14ac:dyDescent="0.2">
      <c r="A1184" s="6">
        <v>45013</v>
      </c>
      <c r="B1184">
        <v>193.43</v>
      </c>
      <c r="C1184">
        <v>174.28</v>
      </c>
      <c r="D1184">
        <v>180.3</v>
      </c>
      <c r="E1184">
        <v>112.06</v>
      </c>
      <c r="F1184">
        <v>259</v>
      </c>
      <c r="G1184">
        <v>100</v>
      </c>
      <c r="H1184">
        <v>390.07</v>
      </c>
      <c r="I1184">
        <v>328.17</v>
      </c>
      <c r="J1184">
        <v>134.55000000000001</v>
      </c>
      <c r="K1184">
        <v>104.86</v>
      </c>
    </row>
    <row r="1185" spans="1:11" x14ac:dyDescent="0.2">
      <c r="A1185" s="6">
        <v>45014</v>
      </c>
      <c r="B1185">
        <v>196.75</v>
      </c>
      <c r="C1185">
        <v>175.77</v>
      </c>
      <c r="D1185">
        <v>183.66</v>
      </c>
      <c r="E1185">
        <v>111.85</v>
      </c>
      <c r="F1185">
        <v>262.32</v>
      </c>
      <c r="G1185">
        <v>100</v>
      </c>
      <c r="H1185">
        <v>382.85</v>
      </c>
      <c r="I1185">
        <v>323.91000000000003</v>
      </c>
      <c r="J1185">
        <v>136.22999999999999</v>
      </c>
      <c r="K1185">
        <v>104.86</v>
      </c>
    </row>
    <row r="1186" spans="1:11" x14ac:dyDescent="0.2">
      <c r="A1186" s="6">
        <v>45015</v>
      </c>
      <c r="B1186">
        <v>197.71</v>
      </c>
      <c r="C1186">
        <v>177.44</v>
      </c>
      <c r="D1186">
        <v>182.74</v>
      </c>
      <c r="E1186">
        <v>112.26</v>
      </c>
      <c r="F1186">
        <v>264.68</v>
      </c>
      <c r="G1186">
        <v>100</v>
      </c>
      <c r="H1186">
        <v>380.05</v>
      </c>
      <c r="I1186">
        <v>319.19</v>
      </c>
      <c r="J1186">
        <v>138.91</v>
      </c>
      <c r="K1186">
        <v>104.88</v>
      </c>
    </row>
    <row r="1187" spans="1:11" x14ac:dyDescent="0.2">
      <c r="A1187" s="6">
        <v>45016</v>
      </c>
      <c r="B1187">
        <v>198.02</v>
      </c>
      <c r="C1187">
        <v>178.29</v>
      </c>
      <c r="D1187">
        <v>182.66</v>
      </c>
      <c r="E1187">
        <v>112.46</v>
      </c>
      <c r="F1187">
        <v>265.88</v>
      </c>
      <c r="G1187">
        <v>100</v>
      </c>
      <c r="H1187">
        <v>385.64</v>
      </c>
      <c r="I1187">
        <v>328.29</v>
      </c>
      <c r="J1187">
        <v>139.24</v>
      </c>
      <c r="K1187">
        <v>104.86</v>
      </c>
    </row>
    <row r="1188" spans="1:11" x14ac:dyDescent="0.2">
      <c r="A1188" s="6">
        <v>45019</v>
      </c>
      <c r="B1188">
        <v>209.7</v>
      </c>
      <c r="C1188">
        <v>185.7</v>
      </c>
      <c r="D1188">
        <v>199.62</v>
      </c>
      <c r="E1188">
        <v>117.41</v>
      </c>
      <c r="F1188">
        <v>266.81</v>
      </c>
      <c r="G1188">
        <v>100</v>
      </c>
      <c r="H1188">
        <v>347.22</v>
      </c>
      <c r="I1188">
        <v>313.58999999999997</v>
      </c>
      <c r="J1188">
        <v>143.15</v>
      </c>
      <c r="K1188">
        <v>104.88</v>
      </c>
    </row>
    <row r="1189" spans="1:11" x14ac:dyDescent="0.2">
      <c r="A1189" s="6">
        <v>45020</v>
      </c>
      <c r="B1189">
        <v>207.7</v>
      </c>
      <c r="C1189">
        <v>184.71</v>
      </c>
      <c r="D1189">
        <v>195.72</v>
      </c>
      <c r="E1189">
        <v>116.78</v>
      </c>
      <c r="F1189">
        <v>258.95999999999998</v>
      </c>
      <c r="G1189">
        <v>100</v>
      </c>
      <c r="H1189">
        <v>348.38</v>
      </c>
      <c r="I1189">
        <v>316.45</v>
      </c>
      <c r="J1189">
        <v>142.37</v>
      </c>
      <c r="K1189">
        <v>104.9</v>
      </c>
    </row>
    <row r="1190" spans="1:11" x14ac:dyDescent="0.2">
      <c r="A1190" s="6">
        <v>45021</v>
      </c>
      <c r="B1190">
        <v>211.25</v>
      </c>
      <c r="C1190">
        <v>185.63</v>
      </c>
      <c r="D1190">
        <v>198.38</v>
      </c>
      <c r="E1190">
        <v>116.32</v>
      </c>
      <c r="F1190">
        <v>263.92</v>
      </c>
      <c r="G1190">
        <v>100</v>
      </c>
      <c r="H1190">
        <v>359.56</v>
      </c>
      <c r="I1190">
        <v>323.56</v>
      </c>
      <c r="J1190">
        <v>142.47999999999999</v>
      </c>
      <c r="K1190">
        <v>104.95</v>
      </c>
    </row>
    <row r="1191" spans="1:11" x14ac:dyDescent="0.2">
      <c r="A1191" s="6">
        <v>45022</v>
      </c>
      <c r="B1191">
        <v>207.75</v>
      </c>
      <c r="C1191">
        <v>183.19</v>
      </c>
      <c r="D1191">
        <v>195.64</v>
      </c>
      <c r="E1191">
        <v>113.56</v>
      </c>
      <c r="F1191">
        <v>258.37</v>
      </c>
      <c r="G1191">
        <v>100</v>
      </c>
      <c r="H1191">
        <v>347.22</v>
      </c>
      <c r="I1191">
        <v>320.58999999999997</v>
      </c>
      <c r="J1191">
        <v>139.69</v>
      </c>
      <c r="K1191">
        <v>104.96</v>
      </c>
    </row>
    <row r="1192" spans="1:11" x14ac:dyDescent="0.2">
      <c r="A1192" s="6">
        <v>45026</v>
      </c>
      <c r="B1192">
        <v>206.83</v>
      </c>
      <c r="C1192">
        <v>183.89</v>
      </c>
      <c r="D1192">
        <v>195.07</v>
      </c>
      <c r="E1192">
        <v>115.45</v>
      </c>
      <c r="F1192">
        <v>258.95</v>
      </c>
      <c r="G1192">
        <v>100</v>
      </c>
      <c r="H1192">
        <v>348.38</v>
      </c>
      <c r="I1192">
        <v>322.39999999999998</v>
      </c>
      <c r="J1192">
        <v>139.69</v>
      </c>
      <c r="K1192">
        <v>104.98</v>
      </c>
    </row>
    <row r="1193" spans="1:11" x14ac:dyDescent="0.2">
      <c r="A1193" s="6">
        <v>45027</v>
      </c>
      <c r="B1193">
        <v>208.29</v>
      </c>
      <c r="C1193">
        <v>184.91</v>
      </c>
      <c r="D1193">
        <v>196.54</v>
      </c>
      <c r="E1193">
        <v>115.96</v>
      </c>
      <c r="F1193">
        <v>256.94</v>
      </c>
      <c r="G1193">
        <v>100</v>
      </c>
      <c r="H1193">
        <v>351.18</v>
      </c>
      <c r="I1193">
        <v>326.36</v>
      </c>
      <c r="J1193">
        <v>140.25</v>
      </c>
      <c r="K1193">
        <v>104.99</v>
      </c>
    </row>
    <row r="1194" spans="1:11" x14ac:dyDescent="0.2">
      <c r="A1194" s="6">
        <v>45028</v>
      </c>
      <c r="B1194">
        <v>208.08</v>
      </c>
      <c r="C1194">
        <v>185.56</v>
      </c>
      <c r="D1194">
        <v>197.98</v>
      </c>
      <c r="E1194">
        <v>116.8</v>
      </c>
      <c r="F1194">
        <v>258.14</v>
      </c>
      <c r="G1194">
        <v>100</v>
      </c>
      <c r="H1194">
        <v>352.81</v>
      </c>
      <c r="I1194">
        <v>323.97000000000003</v>
      </c>
      <c r="J1194">
        <v>140.91999999999999</v>
      </c>
      <c r="K1194">
        <v>105.01</v>
      </c>
    </row>
    <row r="1195" spans="1:11" x14ac:dyDescent="0.2">
      <c r="A1195" s="6">
        <v>45029</v>
      </c>
      <c r="B1195">
        <v>209.05</v>
      </c>
      <c r="C1195">
        <v>188.04</v>
      </c>
      <c r="D1195">
        <v>200.76</v>
      </c>
      <c r="E1195">
        <v>116.68</v>
      </c>
      <c r="F1195">
        <v>257.24</v>
      </c>
      <c r="G1195">
        <v>100</v>
      </c>
      <c r="H1195">
        <v>364.68</v>
      </c>
      <c r="I1195">
        <v>327.41000000000003</v>
      </c>
      <c r="J1195">
        <v>142.47999999999999</v>
      </c>
      <c r="K1195">
        <v>105.07</v>
      </c>
    </row>
    <row r="1196" spans="1:11" x14ac:dyDescent="0.2">
      <c r="A1196" s="6">
        <v>45030</v>
      </c>
      <c r="B1196">
        <v>209.56</v>
      </c>
      <c r="C1196">
        <v>188.43</v>
      </c>
      <c r="D1196">
        <v>199.77</v>
      </c>
      <c r="E1196">
        <v>116.15</v>
      </c>
      <c r="F1196">
        <v>257.77999999999997</v>
      </c>
      <c r="G1196">
        <v>100</v>
      </c>
      <c r="H1196">
        <v>373.07</v>
      </c>
      <c r="I1196">
        <v>330.97</v>
      </c>
      <c r="J1196">
        <v>143.37</v>
      </c>
      <c r="K1196">
        <v>105.07</v>
      </c>
    </row>
    <row r="1197" spans="1:11" x14ac:dyDescent="0.2">
      <c r="A1197" s="6">
        <v>45033</v>
      </c>
      <c r="B1197">
        <v>207.12</v>
      </c>
      <c r="C1197">
        <v>186.76</v>
      </c>
      <c r="D1197">
        <v>194.44</v>
      </c>
      <c r="E1197">
        <v>113.38</v>
      </c>
      <c r="F1197">
        <v>253.33</v>
      </c>
      <c r="G1197">
        <v>100</v>
      </c>
      <c r="H1197">
        <v>388.2</v>
      </c>
      <c r="I1197">
        <v>347.47</v>
      </c>
      <c r="J1197">
        <v>143.82</v>
      </c>
      <c r="K1197">
        <v>105.09</v>
      </c>
    </row>
    <row r="1198" spans="1:11" x14ac:dyDescent="0.2">
      <c r="A1198" s="6">
        <v>45034</v>
      </c>
      <c r="B1198">
        <v>211.16</v>
      </c>
      <c r="C1198">
        <v>186.33</v>
      </c>
      <c r="D1198">
        <v>193.23</v>
      </c>
      <c r="E1198">
        <v>113.49</v>
      </c>
      <c r="F1198">
        <v>253.9</v>
      </c>
      <c r="G1198">
        <v>100</v>
      </c>
      <c r="H1198">
        <v>397.75</v>
      </c>
      <c r="I1198">
        <v>358.72</v>
      </c>
      <c r="J1198">
        <v>144.16</v>
      </c>
      <c r="K1198">
        <v>105.1</v>
      </c>
    </row>
    <row r="1199" spans="1:11" x14ac:dyDescent="0.2">
      <c r="A1199" s="6">
        <v>45035</v>
      </c>
      <c r="B1199">
        <v>210.5</v>
      </c>
      <c r="C1199">
        <v>186.5</v>
      </c>
      <c r="D1199">
        <v>193.8</v>
      </c>
      <c r="E1199">
        <v>112.53</v>
      </c>
      <c r="F1199">
        <v>254.46</v>
      </c>
      <c r="G1199">
        <v>100</v>
      </c>
      <c r="H1199">
        <v>387.74</v>
      </c>
      <c r="I1199">
        <v>349.74</v>
      </c>
      <c r="J1199">
        <v>141.59</v>
      </c>
      <c r="K1199">
        <v>105.11</v>
      </c>
    </row>
    <row r="1200" spans="1:11" x14ac:dyDescent="0.2">
      <c r="A1200" s="6">
        <v>45036</v>
      </c>
      <c r="B1200">
        <v>208.82</v>
      </c>
      <c r="C1200">
        <v>185.6</v>
      </c>
      <c r="D1200">
        <v>191.08</v>
      </c>
      <c r="E1200">
        <v>111.74</v>
      </c>
      <c r="F1200">
        <v>254.88</v>
      </c>
      <c r="G1200">
        <v>100</v>
      </c>
      <c r="H1200">
        <v>371.9</v>
      </c>
      <c r="I1200">
        <v>340.29</v>
      </c>
      <c r="J1200">
        <v>141.47999999999999</v>
      </c>
      <c r="K1200">
        <v>105.19</v>
      </c>
    </row>
    <row r="1201" spans="1:11" x14ac:dyDescent="0.2">
      <c r="A1201" s="6">
        <v>45037</v>
      </c>
      <c r="B1201">
        <v>209.48</v>
      </c>
      <c r="C1201">
        <v>184.8</v>
      </c>
      <c r="D1201">
        <v>188.28</v>
      </c>
      <c r="E1201">
        <v>111.45</v>
      </c>
      <c r="F1201">
        <v>253.75</v>
      </c>
      <c r="G1201">
        <v>100</v>
      </c>
      <c r="H1201">
        <v>358.86</v>
      </c>
      <c r="I1201">
        <v>326.89</v>
      </c>
      <c r="J1201">
        <v>142.59</v>
      </c>
      <c r="K1201">
        <v>105.18</v>
      </c>
    </row>
    <row r="1202" spans="1:11" x14ac:dyDescent="0.2">
      <c r="A1202" s="6">
        <v>45040</v>
      </c>
      <c r="B1202">
        <v>213.44</v>
      </c>
      <c r="C1202">
        <v>187.38</v>
      </c>
      <c r="D1202">
        <v>190.84</v>
      </c>
      <c r="E1202">
        <v>113.05</v>
      </c>
      <c r="F1202">
        <v>257.77999999999997</v>
      </c>
      <c r="G1202">
        <v>100</v>
      </c>
      <c r="H1202">
        <v>383.55</v>
      </c>
      <c r="I1202">
        <v>336.39</v>
      </c>
      <c r="J1202">
        <v>141.69999999999999</v>
      </c>
      <c r="K1202">
        <v>105.19</v>
      </c>
    </row>
    <row r="1203" spans="1:11" x14ac:dyDescent="0.2">
      <c r="A1203" s="6">
        <v>45041</v>
      </c>
      <c r="B1203">
        <v>210.41</v>
      </c>
      <c r="C1203">
        <v>184.66</v>
      </c>
      <c r="D1203">
        <v>187.96</v>
      </c>
      <c r="E1203">
        <v>110.48</v>
      </c>
      <c r="F1203">
        <v>252.25</v>
      </c>
      <c r="G1203">
        <v>100</v>
      </c>
      <c r="H1203">
        <v>368.41</v>
      </c>
      <c r="I1203">
        <v>325.49</v>
      </c>
      <c r="J1203">
        <v>139.91</v>
      </c>
      <c r="K1203">
        <v>105.18</v>
      </c>
    </row>
    <row r="1204" spans="1:11" x14ac:dyDescent="0.2">
      <c r="A1204" s="6">
        <v>45042</v>
      </c>
      <c r="B1204">
        <v>208.47</v>
      </c>
      <c r="C1204">
        <v>181.37</v>
      </c>
      <c r="D1204">
        <v>184.98</v>
      </c>
      <c r="E1204">
        <v>108.55</v>
      </c>
      <c r="F1204">
        <v>253.73</v>
      </c>
      <c r="G1204">
        <v>100</v>
      </c>
      <c r="H1204">
        <v>354.2</v>
      </c>
      <c r="I1204">
        <v>304.85000000000002</v>
      </c>
      <c r="J1204">
        <v>139.35</v>
      </c>
      <c r="K1204">
        <v>105.2</v>
      </c>
    </row>
    <row r="1205" spans="1:11" x14ac:dyDescent="0.2">
      <c r="A1205" s="6">
        <v>45043</v>
      </c>
      <c r="B1205">
        <v>210.97</v>
      </c>
      <c r="C1205">
        <v>182.43</v>
      </c>
      <c r="D1205">
        <v>186.38</v>
      </c>
      <c r="E1205">
        <v>109.13</v>
      </c>
      <c r="F1205">
        <v>255.77</v>
      </c>
      <c r="G1205">
        <v>100</v>
      </c>
      <c r="H1205">
        <v>358.86</v>
      </c>
      <c r="I1205">
        <v>305.08</v>
      </c>
      <c r="J1205">
        <v>142.82</v>
      </c>
      <c r="K1205">
        <v>105.24</v>
      </c>
    </row>
    <row r="1206" spans="1:11" x14ac:dyDescent="0.2">
      <c r="A1206" s="6">
        <v>45044</v>
      </c>
      <c r="B1206">
        <v>213.69</v>
      </c>
      <c r="C1206">
        <v>184.21</v>
      </c>
      <c r="D1206">
        <v>189.44</v>
      </c>
      <c r="E1206">
        <v>110.84</v>
      </c>
      <c r="F1206">
        <v>258.12</v>
      </c>
      <c r="G1206">
        <v>100</v>
      </c>
      <c r="H1206">
        <v>360.26</v>
      </c>
      <c r="I1206">
        <v>304.62</v>
      </c>
      <c r="J1206">
        <v>143.82</v>
      </c>
      <c r="K1206">
        <v>105.24</v>
      </c>
    </row>
    <row r="1207" spans="1:11" x14ac:dyDescent="0.2">
      <c r="A1207" s="6">
        <v>45047</v>
      </c>
      <c r="B1207">
        <v>207.06</v>
      </c>
      <c r="C1207">
        <v>182.74</v>
      </c>
      <c r="D1207">
        <v>188.77</v>
      </c>
      <c r="E1207">
        <v>110.19</v>
      </c>
      <c r="F1207">
        <v>258.12</v>
      </c>
      <c r="G1207">
        <v>100</v>
      </c>
      <c r="H1207">
        <v>363.05</v>
      </c>
      <c r="I1207">
        <v>299.60000000000002</v>
      </c>
      <c r="J1207">
        <v>144.16</v>
      </c>
      <c r="K1207">
        <v>105.24</v>
      </c>
    </row>
    <row r="1208" spans="1:11" x14ac:dyDescent="0.2">
      <c r="A1208" s="6">
        <v>45048</v>
      </c>
      <c r="B1208">
        <v>198.81</v>
      </c>
      <c r="C1208">
        <v>174.88</v>
      </c>
      <c r="D1208">
        <v>181.61</v>
      </c>
      <c r="E1208">
        <v>108.16</v>
      </c>
      <c r="F1208">
        <v>251.86</v>
      </c>
      <c r="G1208">
        <v>100</v>
      </c>
      <c r="H1208">
        <v>355.37</v>
      </c>
      <c r="I1208">
        <v>282.99</v>
      </c>
      <c r="J1208">
        <v>141.69999999999999</v>
      </c>
      <c r="K1208">
        <v>105.22</v>
      </c>
    </row>
    <row r="1209" spans="1:11" x14ac:dyDescent="0.2">
      <c r="A1209" s="6">
        <v>45049</v>
      </c>
      <c r="B1209">
        <v>194.89</v>
      </c>
      <c r="C1209">
        <v>171.37</v>
      </c>
      <c r="D1209">
        <v>176.92</v>
      </c>
      <c r="E1209">
        <v>106.23</v>
      </c>
      <c r="F1209">
        <v>242.14</v>
      </c>
      <c r="G1209">
        <v>100</v>
      </c>
      <c r="H1209">
        <v>346.75</v>
      </c>
      <c r="I1209">
        <v>277.45</v>
      </c>
      <c r="J1209">
        <v>141.36000000000001</v>
      </c>
      <c r="K1209">
        <v>105.23</v>
      </c>
    </row>
    <row r="1210" spans="1:11" x14ac:dyDescent="0.2">
      <c r="A1210" s="6">
        <v>45050</v>
      </c>
      <c r="B1210">
        <v>191.48</v>
      </c>
      <c r="C1210">
        <v>170.7</v>
      </c>
      <c r="D1210">
        <v>179.26</v>
      </c>
      <c r="E1210">
        <v>105.74</v>
      </c>
      <c r="F1210">
        <v>245.06</v>
      </c>
      <c r="G1210">
        <v>100</v>
      </c>
      <c r="H1210">
        <v>343.26</v>
      </c>
      <c r="I1210">
        <v>271.73</v>
      </c>
      <c r="J1210">
        <v>140.81</v>
      </c>
      <c r="K1210">
        <v>105.27</v>
      </c>
    </row>
    <row r="1211" spans="1:11" x14ac:dyDescent="0.2">
      <c r="A1211" s="6">
        <v>45051</v>
      </c>
      <c r="B1211">
        <v>196.25</v>
      </c>
      <c r="C1211">
        <v>175.06</v>
      </c>
      <c r="D1211">
        <v>184.8</v>
      </c>
      <c r="E1211">
        <v>109.33</v>
      </c>
      <c r="F1211">
        <v>250</v>
      </c>
      <c r="G1211">
        <v>100</v>
      </c>
      <c r="H1211">
        <v>351.64</v>
      </c>
      <c r="I1211">
        <v>273.95</v>
      </c>
      <c r="J1211">
        <v>141.47</v>
      </c>
      <c r="K1211">
        <v>105.29</v>
      </c>
    </row>
    <row r="1212" spans="1:11" x14ac:dyDescent="0.2">
      <c r="A1212" s="6">
        <v>45054</v>
      </c>
      <c r="B1212">
        <v>197.02</v>
      </c>
      <c r="C1212">
        <v>174.37</v>
      </c>
      <c r="D1212">
        <v>185.77</v>
      </c>
      <c r="E1212">
        <v>106.21</v>
      </c>
      <c r="F1212">
        <v>252.37</v>
      </c>
      <c r="G1212">
        <v>100</v>
      </c>
      <c r="H1212">
        <v>336.27</v>
      </c>
      <c r="I1212">
        <v>269.87</v>
      </c>
      <c r="J1212">
        <v>141.13</v>
      </c>
      <c r="K1212">
        <v>105.3</v>
      </c>
    </row>
    <row r="1213" spans="1:11" x14ac:dyDescent="0.2">
      <c r="A1213" s="6">
        <v>45055</v>
      </c>
      <c r="B1213">
        <v>197.08</v>
      </c>
      <c r="C1213">
        <v>173.87</v>
      </c>
      <c r="D1213">
        <v>186.93</v>
      </c>
      <c r="E1213">
        <v>106.21</v>
      </c>
      <c r="F1213">
        <v>253.02</v>
      </c>
      <c r="G1213">
        <v>100</v>
      </c>
      <c r="H1213">
        <v>338.83</v>
      </c>
      <c r="I1213">
        <v>269.81</v>
      </c>
      <c r="J1213">
        <v>143.07</v>
      </c>
      <c r="K1213">
        <v>105.31</v>
      </c>
    </row>
    <row r="1214" spans="1:11" x14ac:dyDescent="0.2">
      <c r="A1214" s="6">
        <v>45056</v>
      </c>
      <c r="B1214">
        <v>194.55</v>
      </c>
      <c r="C1214">
        <v>171.65</v>
      </c>
      <c r="D1214">
        <v>184.98</v>
      </c>
      <c r="E1214">
        <v>102.41</v>
      </c>
      <c r="F1214">
        <v>250.8</v>
      </c>
      <c r="G1214">
        <v>100</v>
      </c>
      <c r="H1214">
        <v>347.45</v>
      </c>
      <c r="I1214">
        <v>278.38</v>
      </c>
      <c r="J1214">
        <v>142.5</v>
      </c>
      <c r="K1214">
        <v>105.32</v>
      </c>
    </row>
    <row r="1215" spans="1:11" x14ac:dyDescent="0.2">
      <c r="A1215" s="6">
        <v>45057</v>
      </c>
      <c r="B1215">
        <v>191.03</v>
      </c>
      <c r="C1215">
        <v>170.7</v>
      </c>
      <c r="D1215">
        <v>183.91</v>
      </c>
      <c r="E1215">
        <v>104.35</v>
      </c>
      <c r="F1215">
        <v>248.65</v>
      </c>
      <c r="G1215">
        <v>100</v>
      </c>
      <c r="H1215">
        <v>351.18</v>
      </c>
      <c r="I1215">
        <v>286.02</v>
      </c>
      <c r="J1215">
        <v>141.24</v>
      </c>
      <c r="K1215">
        <v>105.39</v>
      </c>
    </row>
    <row r="1216" spans="1:11" x14ac:dyDescent="0.2">
      <c r="A1216" s="6">
        <v>45058</v>
      </c>
      <c r="B1216">
        <v>191.01</v>
      </c>
      <c r="C1216">
        <v>171.14</v>
      </c>
      <c r="D1216">
        <v>183.07</v>
      </c>
      <c r="E1216">
        <v>104.64</v>
      </c>
      <c r="F1216">
        <v>250.19</v>
      </c>
      <c r="G1216">
        <v>100</v>
      </c>
      <c r="H1216">
        <v>344.89</v>
      </c>
      <c r="I1216">
        <v>281.52999999999997</v>
      </c>
      <c r="J1216">
        <v>141.01</v>
      </c>
      <c r="K1216">
        <v>105.42</v>
      </c>
    </row>
    <row r="1217" spans="1:11" x14ac:dyDescent="0.2">
      <c r="A1217" s="6">
        <v>45061</v>
      </c>
      <c r="B1217">
        <v>191.38</v>
      </c>
      <c r="C1217">
        <v>171.77</v>
      </c>
      <c r="D1217">
        <v>185.6</v>
      </c>
      <c r="E1217">
        <v>105.42</v>
      </c>
      <c r="F1217">
        <v>253.39</v>
      </c>
      <c r="G1217">
        <v>100</v>
      </c>
      <c r="H1217">
        <v>345.35</v>
      </c>
      <c r="I1217">
        <v>279.02</v>
      </c>
      <c r="J1217">
        <v>143.19</v>
      </c>
      <c r="K1217">
        <v>105.43</v>
      </c>
    </row>
    <row r="1218" spans="1:11" x14ac:dyDescent="0.2">
      <c r="A1218" s="6">
        <v>45062</v>
      </c>
      <c r="B1218">
        <v>186.73</v>
      </c>
      <c r="C1218">
        <v>167.74</v>
      </c>
      <c r="D1218">
        <v>181.49</v>
      </c>
      <c r="E1218">
        <v>104.73</v>
      </c>
      <c r="F1218">
        <v>241.67</v>
      </c>
      <c r="G1218">
        <v>100</v>
      </c>
      <c r="H1218">
        <v>344.89</v>
      </c>
      <c r="I1218">
        <v>274.70999999999998</v>
      </c>
      <c r="J1218">
        <v>142.61000000000001</v>
      </c>
      <c r="K1218">
        <v>105.42</v>
      </c>
    </row>
    <row r="1219" spans="1:11" x14ac:dyDescent="0.2">
      <c r="A1219" s="6">
        <v>45063</v>
      </c>
      <c r="B1219">
        <v>190.92</v>
      </c>
      <c r="C1219">
        <v>170.14</v>
      </c>
      <c r="D1219">
        <v>186.38</v>
      </c>
      <c r="E1219">
        <v>106.14</v>
      </c>
      <c r="F1219">
        <v>240.84</v>
      </c>
      <c r="G1219">
        <v>100</v>
      </c>
      <c r="H1219">
        <v>341.16</v>
      </c>
      <c r="I1219">
        <v>279.49</v>
      </c>
      <c r="J1219">
        <v>143.41999999999999</v>
      </c>
      <c r="K1219">
        <v>105.44</v>
      </c>
    </row>
    <row r="1220" spans="1:11" x14ac:dyDescent="0.2">
      <c r="A1220" s="6">
        <v>45064</v>
      </c>
      <c r="B1220">
        <v>192.65</v>
      </c>
      <c r="C1220">
        <v>169.93</v>
      </c>
      <c r="D1220">
        <v>186.43</v>
      </c>
      <c r="E1220">
        <v>104.93</v>
      </c>
      <c r="F1220">
        <v>240.08</v>
      </c>
      <c r="G1220">
        <v>100</v>
      </c>
      <c r="H1220">
        <v>337.44</v>
      </c>
      <c r="I1220">
        <v>281.18</v>
      </c>
      <c r="J1220">
        <v>145.59</v>
      </c>
      <c r="K1220">
        <v>105.5</v>
      </c>
    </row>
    <row r="1221" spans="1:11" x14ac:dyDescent="0.2">
      <c r="A1221" s="6">
        <v>45065</v>
      </c>
      <c r="B1221">
        <v>193.54</v>
      </c>
      <c r="C1221">
        <v>171.28</v>
      </c>
      <c r="D1221">
        <v>189.88</v>
      </c>
      <c r="E1221">
        <v>106.52</v>
      </c>
      <c r="F1221">
        <v>238.81</v>
      </c>
      <c r="G1221">
        <v>100</v>
      </c>
      <c r="H1221">
        <v>344.19</v>
      </c>
      <c r="I1221">
        <v>291.56</v>
      </c>
      <c r="J1221">
        <v>146.05000000000001</v>
      </c>
      <c r="K1221">
        <v>105.5</v>
      </c>
    </row>
    <row r="1222" spans="1:11" x14ac:dyDescent="0.2">
      <c r="A1222" s="6">
        <v>45068</v>
      </c>
      <c r="B1222">
        <v>191.19</v>
      </c>
      <c r="C1222">
        <v>168.2</v>
      </c>
      <c r="D1222">
        <v>191.97</v>
      </c>
      <c r="E1222">
        <v>106.35</v>
      </c>
      <c r="F1222">
        <v>243.46</v>
      </c>
      <c r="G1222">
        <v>100</v>
      </c>
      <c r="H1222">
        <v>338.6</v>
      </c>
      <c r="I1222">
        <v>285.2</v>
      </c>
      <c r="J1222">
        <v>145.69999999999999</v>
      </c>
      <c r="K1222">
        <v>105.51</v>
      </c>
    </row>
    <row r="1223" spans="1:11" x14ac:dyDescent="0.2">
      <c r="A1223" s="6">
        <v>45069</v>
      </c>
      <c r="B1223">
        <v>193.8</v>
      </c>
      <c r="C1223">
        <v>173.07</v>
      </c>
      <c r="D1223">
        <v>193.19</v>
      </c>
      <c r="E1223">
        <v>107.51</v>
      </c>
      <c r="F1223">
        <v>246.29</v>
      </c>
      <c r="G1223">
        <v>100</v>
      </c>
      <c r="H1223">
        <v>334.41</v>
      </c>
      <c r="I1223">
        <v>282.64</v>
      </c>
      <c r="J1223">
        <v>146.05000000000001</v>
      </c>
      <c r="K1223">
        <v>105.51</v>
      </c>
    </row>
    <row r="1224" spans="1:11" x14ac:dyDescent="0.2">
      <c r="A1224" s="6">
        <v>45070</v>
      </c>
      <c r="B1224">
        <v>195.97</v>
      </c>
      <c r="C1224">
        <v>173.53</v>
      </c>
      <c r="D1224">
        <v>192.43</v>
      </c>
      <c r="E1224">
        <v>106.98</v>
      </c>
      <c r="F1224">
        <v>242.72</v>
      </c>
      <c r="G1224">
        <v>100</v>
      </c>
      <c r="H1224">
        <v>332.78</v>
      </c>
      <c r="I1224">
        <v>276.45999999999998</v>
      </c>
      <c r="J1224">
        <v>146.51</v>
      </c>
      <c r="K1224">
        <v>105.51</v>
      </c>
    </row>
    <row r="1225" spans="1:11" x14ac:dyDescent="0.2">
      <c r="A1225" s="6">
        <v>45071</v>
      </c>
      <c r="B1225">
        <v>192.45</v>
      </c>
      <c r="C1225">
        <v>170.54</v>
      </c>
      <c r="D1225">
        <v>188.19</v>
      </c>
      <c r="E1225">
        <v>105.94</v>
      </c>
      <c r="F1225">
        <v>239.08</v>
      </c>
      <c r="G1225">
        <v>100</v>
      </c>
      <c r="H1225">
        <v>334.18</v>
      </c>
      <c r="I1225">
        <v>275</v>
      </c>
      <c r="J1225">
        <v>145.69999999999999</v>
      </c>
      <c r="K1225">
        <v>105.58</v>
      </c>
    </row>
    <row r="1226" spans="1:11" x14ac:dyDescent="0.2">
      <c r="A1226" s="6">
        <v>45072</v>
      </c>
      <c r="B1226">
        <v>191.19</v>
      </c>
      <c r="C1226">
        <v>170.01</v>
      </c>
      <c r="D1226">
        <v>188.49</v>
      </c>
      <c r="E1226">
        <v>106.17</v>
      </c>
      <c r="F1226">
        <v>234.95</v>
      </c>
      <c r="G1226">
        <v>100</v>
      </c>
      <c r="H1226">
        <v>352.57</v>
      </c>
      <c r="I1226">
        <v>282.11</v>
      </c>
      <c r="J1226">
        <v>144.79</v>
      </c>
      <c r="K1226">
        <v>105.6</v>
      </c>
    </row>
    <row r="1227" spans="1:11" x14ac:dyDescent="0.2">
      <c r="A1227" s="6">
        <v>45076</v>
      </c>
      <c r="B1227">
        <v>189.5</v>
      </c>
      <c r="C1227">
        <v>168.95</v>
      </c>
      <c r="D1227">
        <v>187.29</v>
      </c>
      <c r="E1227">
        <v>105.54</v>
      </c>
      <c r="F1227">
        <v>233.01</v>
      </c>
      <c r="G1227">
        <v>100</v>
      </c>
      <c r="H1227">
        <v>350.01</v>
      </c>
      <c r="I1227">
        <v>274.58999999999997</v>
      </c>
      <c r="J1227">
        <v>142.96</v>
      </c>
      <c r="K1227">
        <v>105.61</v>
      </c>
    </row>
    <row r="1228" spans="1:11" x14ac:dyDescent="0.2">
      <c r="A1228" s="6">
        <v>45077</v>
      </c>
      <c r="B1228">
        <v>186.11</v>
      </c>
      <c r="C1228">
        <v>166.19</v>
      </c>
      <c r="D1228">
        <v>183.77</v>
      </c>
      <c r="E1228">
        <v>103.87</v>
      </c>
      <c r="F1228">
        <v>236.42</v>
      </c>
      <c r="G1228">
        <v>100</v>
      </c>
      <c r="H1228">
        <v>329.05</v>
      </c>
      <c r="I1228">
        <v>266.83999999999997</v>
      </c>
      <c r="J1228">
        <v>141.93</v>
      </c>
      <c r="K1228">
        <v>105.63</v>
      </c>
    </row>
    <row r="1229" spans="1:11" x14ac:dyDescent="0.2">
      <c r="A1229" s="6">
        <v>45078</v>
      </c>
      <c r="B1229">
        <v>188.26</v>
      </c>
      <c r="C1229">
        <v>167.89</v>
      </c>
      <c r="D1229">
        <v>184.2</v>
      </c>
      <c r="E1229">
        <v>104.7</v>
      </c>
      <c r="F1229">
        <v>240.58</v>
      </c>
      <c r="G1229">
        <v>100</v>
      </c>
      <c r="H1229">
        <v>339.07</v>
      </c>
      <c r="I1229">
        <v>274.3</v>
      </c>
      <c r="J1229">
        <v>144.22</v>
      </c>
      <c r="K1229">
        <v>105.69</v>
      </c>
    </row>
    <row r="1230" spans="1:11" x14ac:dyDescent="0.2">
      <c r="A1230" s="6">
        <v>45079</v>
      </c>
      <c r="B1230">
        <v>192.63</v>
      </c>
      <c r="C1230">
        <v>172.42</v>
      </c>
      <c r="D1230">
        <v>189.41</v>
      </c>
      <c r="E1230">
        <v>107.52</v>
      </c>
      <c r="F1230">
        <v>246.57</v>
      </c>
      <c r="G1230">
        <v>100</v>
      </c>
      <c r="H1230">
        <v>343.96</v>
      </c>
      <c r="I1230">
        <v>282.93</v>
      </c>
      <c r="J1230">
        <v>147.41999999999999</v>
      </c>
      <c r="K1230">
        <v>105.7</v>
      </c>
    </row>
    <row r="1231" spans="1:11" x14ac:dyDescent="0.2">
      <c r="A1231" s="6">
        <v>45082</v>
      </c>
      <c r="B1231">
        <v>191.78</v>
      </c>
      <c r="C1231">
        <v>171.59</v>
      </c>
      <c r="D1231">
        <v>188.9</v>
      </c>
      <c r="E1231">
        <v>107</v>
      </c>
      <c r="F1231">
        <v>242.55</v>
      </c>
      <c r="G1231">
        <v>100</v>
      </c>
      <c r="H1231">
        <v>318.81</v>
      </c>
      <c r="I1231">
        <v>270.57</v>
      </c>
      <c r="J1231">
        <v>147.54</v>
      </c>
      <c r="K1231">
        <v>105.7</v>
      </c>
    </row>
    <row r="1232" spans="1:11" x14ac:dyDescent="0.2">
      <c r="A1232" s="6">
        <v>45083</v>
      </c>
      <c r="B1232">
        <v>193.34</v>
      </c>
      <c r="C1232">
        <v>171.9</v>
      </c>
      <c r="D1232">
        <v>188.66</v>
      </c>
      <c r="E1232">
        <v>107.07</v>
      </c>
      <c r="F1232">
        <v>239.86</v>
      </c>
      <c r="G1232">
        <v>100</v>
      </c>
      <c r="H1232">
        <v>322.52999999999997</v>
      </c>
      <c r="I1232">
        <v>267.77</v>
      </c>
      <c r="J1232">
        <v>147.76</v>
      </c>
      <c r="K1232">
        <v>105.73</v>
      </c>
    </row>
    <row r="1233" spans="1:11" x14ac:dyDescent="0.2">
      <c r="A1233" s="6">
        <v>45084</v>
      </c>
      <c r="B1233">
        <v>197.68</v>
      </c>
      <c r="C1233">
        <v>176.36</v>
      </c>
      <c r="D1233">
        <v>193.97</v>
      </c>
      <c r="E1233">
        <v>108.16</v>
      </c>
      <c r="F1233">
        <v>245.68</v>
      </c>
      <c r="G1233">
        <v>100</v>
      </c>
      <c r="H1233">
        <v>325.79000000000002</v>
      </c>
      <c r="I1233">
        <v>270.10000000000002</v>
      </c>
      <c r="J1233">
        <v>147.65</v>
      </c>
      <c r="K1233">
        <v>105.74</v>
      </c>
    </row>
    <row r="1234" spans="1:11" x14ac:dyDescent="0.2">
      <c r="A1234" s="6">
        <v>45085</v>
      </c>
      <c r="B1234">
        <v>197.06</v>
      </c>
      <c r="C1234">
        <v>175.71</v>
      </c>
      <c r="D1234">
        <v>193.47</v>
      </c>
      <c r="E1234">
        <v>107.88</v>
      </c>
      <c r="F1234">
        <v>249.21</v>
      </c>
      <c r="G1234">
        <v>100</v>
      </c>
      <c r="H1234">
        <v>331.38</v>
      </c>
      <c r="I1234">
        <v>261.58999999999997</v>
      </c>
      <c r="J1234">
        <v>147.54</v>
      </c>
      <c r="K1234">
        <v>105.8</v>
      </c>
    </row>
    <row r="1235" spans="1:11" x14ac:dyDescent="0.2">
      <c r="A1235" s="6">
        <v>45086</v>
      </c>
      <c r="B1235">
        <v>195.6</v>
      </c>
      <c r="C1235">
        <v>175.29</v>
      </c>
      <c r="D1235">
        <v>192.26</v>
      </c>
      <c r="E1235">
        <v>107.18</v>
      </c>
      <c r="F1235">
        <v>248.89</v>
      </c>
      <c r="G1235">
        <v>100</v>
      </c>
      <c r="H1235">
        <v>341.63</v>
      </c>
      <c r="I1235">
        <v>261.42</v>
      </c>
      <c r="J1235">
        <v>145.82</v>
      </c>
      <c r="K1235">
        <v>105.81</v>
      </c>
    </row>
    <row r="1236" spans="1:11" x14ac:dyDescent="0.2">
      <c r="A1236" s="6">
        <v>45089</v>
      </c>
      <c r="B1236">
        <v>193.84</v>
      </c>
      <c r="C1236">
        <v>173.6</v>
      </c>
      <c r="D1236">
        <v>190.28</v>
      </c>
      <c r="E1236">
        <v>106.94</v>
      </c>
      <c r="F1236">
        <v>244.51</v>
      </c>
      <c r="G1236">
        <v>100</v>
      </c>
      <c r="H1236">
        <v>341.39</v>
      </c>
      <c r="I1236">
        <v>258.60000000000002</v>
      </c>
      <c r="J1236">
        <v>144.33000000000001</v>
      </c>
      <c r="K1236">
        <v>105.82</v>
      </c>
    </row>
    <row r="1237" spans="1:11" x14ac:dyDescent="0.2">
      <c r="A1237" s="6">
        <v>45090</v>
      </c>
      <c r="B1237">
        <v>193.87</v>
      </c>
      <c r="C1237">
        <v>174.9</v>
      </c>
      <c r="D1237">
        <v>191.38</v>
      </c>
      <c r="E1237">
        <v>106.19</v>
      </c>
      <c r="F1237">
        <v>245.88</v>
      </c>
      <c r="G1237">
        <v>100</v>
      </c>
      <c r="H1237">
        <v>350.48</v>
      </c>
      <c r="I1237">
        <v>259.72000000000003</v>
      </c>
      <c r="J1237">
        <v>145.02000000000001</v>
      </c>
      <c r="K1237">
        <v>105.84</v>
      </c>
    </row>
    <row r="1238" spans="1:11" x14ac:dyDescent="0.2">
      <c r="A1238" s="6">
        <v>45091</v>
      </c>
      <c r="B1238">
        <v>191.54</v>
      </c>
      <c r="C1238">
        <v>173.33</v>
      </c>
      <c r="D1238">
        <v>190.01</v>
      </c>
      <c r="E1238">
        <v>105.64</v>
      </c>
      <c r="F1238">
        <v>248.65</v>
      </c>
      <c r="G1238">
        <v>100</v>
      </c>
      <c r="H1238">
        <v>366.55</v>
      </c>
      <c r="I1238">
        <v>261.94</v>
      </c>
      <c r="J1238">
        <v>144.79</v>
      </c>
      <c r="K1238">
        <v>105.87</v>
      </c>
    </row>
    <row r="1239" spans="1:11" x14ac:dyDescent="0.2">
      <c r="A1239" s="6">
        <v>45092</v>
      </c>
      <c r="B1239">
        <v>192.87</v>
      </c>
      <c r="C1239">
        <v>174.65</v>
      </c>
      <c r="D1239">
        <v>192.75</v>
      </c>
      <c r="E1239">
        <v>105.55</v>
      </c>
      <c r="F1239">
        <v>248.96</v>
      </c>
      <c r="G1239">
        <v>100</v>
      </c>
      <c r="H1239">
        <v>374.59</v>
      </c>
      <c r="I1239">
        <v>266.69</v>
      </c>
      <c r="J1239">
        <v>146.96</v>
      </c>
      <c r="K1239">
        <v>105.91</v>
      </c>
    </row>
    <row r="1240" spans="1:11" x14ac:dyDescent="0.2">
      <c r="A1240" s="6">
        <v>45093</v>
      </c>
      <c r="B1240">
        <v>191.49</v>
      </c>
      <c r="C1240">
        <v>173.52</v>
      </c>
      <c r="D1240">
        <v>194.17</v>
      </c>
      <c r="E1240">
        <v>105.07</v>
      </c>
      <c r="F1240">
        <v>251.5</v>
      </c>
      <c r="G1240">
        <v>100</v>
      </c>
      <c r="H1240">
        <v>371.42</v>
      </c>
      <c r="I1240">
        <v>270.27</v>
      </c>
      <c r="J1240">
        <v>146.72999999999999</v>
      </c>
      <c r="K1240">
        <v>105.92</v>
      </c>
    </row>
    <row r="1241" spans="1:11" x14ac:dyDescent="0.2">
      <c r="A1241" s="6">
        <v>45097</v>
      </c>
      <c r="B1241">
        <v>187.1</v>
      </c>
      <c r="C1241">
        <v>169.57</v>
      </c>
      <c r="D1241">
        <v>188.82</v>
      </c>
      <c r="E1241">
        <v>103.4</v>
      </c>
      <c r="F1241">
        <v>251.92</v>
      </c>
      <c r="G1241">
        <v>100</v>
      </c>
      <c r="H1241">
        <v>366.3</v>
      </c>
      <c r="I1241">
        <v>261.52999999999997</v>
      </c>
      <c r="J1241">
        <v>145.93</v>
      </c>
      <c r="K1241">
        <v>105.95</v>
      </c>
    </row>
    <row r="1242" spans="1:11" x14ac:dyDescent="0.2">
      <c r="A1242" s="6">
        <v>45098</v>
      </c>
      <c r="B1242">
        <v>189.19</v>
      </c>
      <c r="C1242">
        <v>170.89</v>
      </c>
      <c r="D1242">
        <v>191.91</v>
      </c>
      <c r="E1242">
        <v>103.84</v>
      </c>
      <c r="F1242">
        <v>253.96</v>
      </c>
      <c r="G1242">
        <v>100</v>
      </c>
      <c r="H1242">
        <v>370.2</v>
      </c>
      <c r="I1242">
        <v>262.52999999999997</v>
      </c>
      <c r="J1242">
        <v>146.28</v>
      </c>
      <c r="K1242">
        <v>105.95</v>
      </c>
    </row>
    <row r="1243" spans="1:11" x14ac:dyDescent="0.2">
      <c r="A1243" s="6">
        <v>45099</v>
      </c>
      <c r="B1243">
        <v>188.15</v>
      </c>
      <c r="C1243">
        <v>168.42</v>
      </c>
      <c r="D1243">
        <v>187.71</v>
      </c>
      <c r="E1243">
        <v>102.12</v>
      </c>
      <c r="F1243">
        <v>252.88</v>
      </c>
      <c r="G1243">
        <v>100</v>
      </c>
      <c r="H1243">
        <v>362.4</v>
      </c>
      <c r="I1243">
        <v>264.7</v>
      </c>
      <c r="J1243">
        <v>145.02000000000001</v>
      </c>
      <c r="K1243">
        <v>105.99</v>
      </c>
    </row>
    <row r="1244" spans="1:11" x14ac:dyDescent="0.2">
      <c r="A1244" s="6">
        <v>45100</v>
      </c>
      <c r="B1244">
        <v>186.51</v>
      </c>
      <c r="C1244">
        <v>167</v>
      </c>
      <c r="D1244">
        <v>185.92</v>
      </c>
      <c r="E1244">
        <v>101.31</v>
      </c>
      <c r="F1244">
        <v>251.29</v>
      </c>
      <c r="G1244">
        <v>100</v>
      </c>
      <c r="H1244">
        <v>349.73</v>
      </c>
      <c r="I1244">
        <v>258.31</v>
      </c>
      <c r="J1244">
        <v>143.07</v>
      </c>
      <c r="K1244">
        <v>106</v>
      </c>
    </row>
    <row r="1245" spans="1:11" x14ac:dyDescent="0.2">
      <c r="A1245" s="6">
        <v>45103</v>
      </c>
      <c r="B1245">
        <v>189.96</v>
      </c>
      <c r="C1245">
        <v>169.93</v>
      </c>
      <c r="D1245">
        <v>188.62</v>
      </c>
      <c r="E1245">
        <v>103.44</v>
      </c>
      <c r="F1245">
        <v>249.38</v>
      </c>
      <c r="G1245">
        <v>100</v>
      </c>
      <c r="H1245">
        <v>334.38</v>
      </c>
      <c r="I1245">
        <v>250.45</v>
      </c>
      <c r="J1245">
        <v>144.22</v>
      </c>
      <c r="K1245">
        <v>106.02</v>
      </c>
    </row>
    <row r="1246" spans="1:11" x14ac:dyDescent="0.2">
      <c r="A1246" s="6">
        <v>45104</v>
      </c>
      <c r="B1246">
        <v>190.43</v>
      </c>
      <c r="C1246">
        <v>169.41</v>
      </c>
      <c r="D1246">
        <v>187.65</v>
      </c>
      <c r="E1246">
        <v>103.22</v>
      </c>
      <c r="F1246">
        <v>252.73</v>
      </c>
      <c r="G1246">
        <v>100</v>
      </c>
      <c r="H1246">
        <v>325.60000000000002</v>
      </c>
      <c r="I1246">
        <v>252.56</v>
      </c>
      <c r="J1246">
        <v>144.66999999999999</v>
      </c>
      <c r="K1246">
        <v>106.04</v>
      </c>
    </row>
    <row r="1247" spans="1:11" x14ac:dyDescent="0.2">
      <c r="A1247" s="6">
        <v>45105</v>
      </c>
      <c r="B1247">
        <v>191.98</v>
      </c>
      <c r="C1247">
        <v>170.94</v>
      </c>
      <c r="D1247">
        <v>190.85</v>
      </c>
      <c r="E1247">
        <v>103.82</v>
      </c>
      <c r="F1247">
        <v>253.73</v>
      </c>
      <c r="G1247">
        <v>100</v>
      </c>
      <c r="H1247">
        <v>334.62</v>
      </c>
      <c r="I1247">
        <v>253.21</v>
      </c>
      <c r="J1247">
        <v>145.82</v>
      </c>
      <c r="K1247">
        <v>106.05</v>
      </c>
    </row>
    <row r="1248" spans="1:11" x14ac:dyDescent="0.2">
      <c r="A1248" s="6">
        <v>45106</v>
      </c>
      <c r="B1248">
        <v>194.35</v>
      </c>
      <c r="C1248">
        <v>172.4</v>
      </c>
      <c r="D1248">
        <v>191.87</v>
      </c>
      <c r="E1248">
        <v>105.73</v>
      </c>
      <c r="F1248">
        <v>255.77</v>
      </c>
      <c r="G1248">
        <v>100</v>
      </c>
      <c r="H1248">
        <v>339.25</v>
      </c>
      <c r="I1248">
        <v>258.48</v>
      </c>
      <c r="J1248">
        <v>146.16</v>
      </c>
      <c r="K1248">
        <v>106.09</v>
      </c>
    </row>
    <row r="1249" spans="1:11" x14ac:dyDescent="0.2">
      <c r="A1249" s="6">
        <v>45107</v>
      </c>
      <c r="B1249">
        <v>195.35</v>
      </c>
      <c r="C1249">
        <v>173.62</v>
      </c>
      <c r="D1249">
        <v>192.9</v>
      </c>
      <c r="E1249">
        <v>106.24</v>
      </c>
      <c r="F1249">
        <v>257.72000000000003</v>
      </c>
      <c r="G1249">
        <v>100</v>
      </c>
      <c r="H1249">
        <v>354.12</v>
      </c>
      <c r="I1249">
        <v>276.89</v>
      </c>
      <c r="J1249">
        <v>145.36000000000001</v>
      </c>
      <c r="K1249">
        <v>106.12</v>
      </c>
    </row>
    <row r="1250" spans="1:11" x14ac:dyDescent="0.2">
      <c r="A1250" s="6">
        <v>45110</v>
      </c>
      <c r="B1250">
        <v>195.73</v>
      </c>
      <c r="C1250">
        <v>173.47</v>
      </c>
      <c r="D1250">
        <v>194.05</v>
      </c>
      <c r="E1250">
        <v>106.98</v>
      </c>
      <c r="F1250">
        <v>260.02</v>
      </c>
      <c r="G1250">
        <v>100</v>
      </c>
      <c r="H1250">
        <v>355.82</v>
      </c>
      <c r="I1250">
        <v>268.51</v>
      </c>
      <c r="J1250">
        <v>147.08000000000001</v>
      </c>
      <c r="K1250">
        <v>106.15</v>
      </c>
    </row>
    <row r="1251" spans="1:11" x14ac:dyDescent="0.2">
      <c r="A1251" s="6">
        <v>45112</v>
      </c>
      <c r="B1251">
        <v>194.73</v>
      </c>
      <c r="C1251">
        <v>172.47</v>
      </c>
      <c r="D1251">
        <v>193.66</v>
      </c>
      <c r="E1251">
        <v>106.4</v>
      </c>
      <c r="F1251">
        <v>256.83999999999997</v>
      </c>
      <c r="G1251">
        <v>100</v>
      </c>
      <c r="H1251">
        <v>367.76</v>
      </c>
      <c r="I1251">
        <v>270.62</v>
      </c>
      <c r="J1251">
        <v>146.96</v>
      </c>
      <c r="K1251">
        <v>106.16</v>
      </c>
    </row>
    <row r="1252" spans="1:11" x14ac:dyDescent="0.2">
      <c r="A1252" s="6">
        <v>45113</v>
      </c>
      <c r="B1252">
        <v>187.46</v>
      </c>
      <c r="C1252">
        <v>168.69</v>
      </c>
      <c r="D1252">
        <v>186.81</v>
      </c>
      <c r="E1252">
        <v>104.09</v>
      </c>
      <c r="F1252">
        <v>254.61</v>
      </c>
      <c r="G1252">
        <v>100</v>
      </c>
      <c r="H1252">
        <v>359.72</v>
      </c>
      <c r="I1252">
        <v>258.48</v>
      </c>
      <c r="J1252">
        <v>146.51</v>
      </c>
      <c r="K1252">
        <v>106.19</v>
      </c>
    </row>
    <row r="1253" spans="1:11" x14ac:dyDescent="0.2">
      <c r="A1253" s="6">
        <v>45114</v>
      </c>
      <c r="B1253">
        <v>187.9</v>
      </c>
      <c r="C1253">
        <v>170.17</v>
      </c>
      <c r="D1253">
        <v>192.19</v>
      </c>
      <c r="E1253">
        <v>105.9</v>
      </c>
      <c r="F1253">
        <v>257.43</v>
      </c>
      <c r="G1253">
        <v>100</v>
      </c>
      <c r="H1253">
        <v>373.86</v>
      </c>
      <c r="I1253">
        <v>267.45</v>
      </c>
      <c r="J1253">
        <v>145.93</v>
      </c>
      <c r="K1253">
        <v>106.21</v>
      </c>
    </row>
    <row r="1254" spans="1:11" x14ac:dyDescent="0.2">
      <c r="A1254" s="6">
        <v>45117</v>
      </c>
      <c r="B1254">
        <v>190.68</v>
      </c>
      <c r="C1254">
        <v>171.3</v>
      </c>
      <c r="D1254">
        <v>194.28</v>
      </c>
      <c r="E1254">
        <v>106.06</v>
      </c>
      <c r="F1254">
        <v>258.52</v>
      </c>
      <c r="G1254">
        <v>100</v>
      </c>
      <c r="H1254">
        <v>367.76</v>
      </c>
      <c r="I1254">
        <v>260.64999999999998</v>
      </c>
      <c r="J1254">
        <v>146.96</v>
      </c>
      <c r="K1254">
        <v>106.23</v>
      </c>
    </row>
    <row r="1255" spans="1:11" x14ac:dyDescent="0.2">
      <c r="A1255" s="6">
        <v>45118</v>
      </c>
      <c r="B1255">
        <v>193.02</v>
      </c>
      <c r="C1255">
        <v>174.47</v>
      </c>
      <c r="D1255">
        <v>200.03</v>
      </c>
      <c r="E1255">
        <v>109.4</v>
      </c>
      <c r="F1255">
        <v>267.89999999999998</v>
      </c>
      <c r="G1255">
        <v>100</v>
      </c>
      <c r="H1255">
        <v>382.63</v>
      </c>
      <c r="I1255">
        <v>262.88</v>
      </c>
      <c r="J1255">
        <v>148.22</v>
      </c>
      <c r="K1255">
        <v>106.24</v>
      </c>
    </row>
    <row r="1256" spans="1:11" x14ac:dyDescent="0.2">
      <c r="A1256" s="6">
        <v>45119</v>
      </c>
      <c r="B1256">
        <v>193.96</v>
      </c>
      <c r="C1256">
        <v>176.15</v>
      </c>
      <c r="D1256">
        <v>203.51</v>
      </c>
      <c r="E1256">
        <v>110.79</v>
      </c>
      <c r="F1256">
        <v>265.52999999999997</v>
      </c>
      <c r="G1256">
        <v>100</v>
      </c>
      <c r="H1256">
        <v>383.12</v>
      </c>
      <c r="I1256">
        <v>261.42</v>
      </c>
      <c r="J1256">
        <v>148.68</v>
      </c>
      <c r="K1256">
        <v>106.26</v>
      </c>
    </row>
    <row r="1257" spans="1:11" x14ac:dyDescent="0.2">
      <c r="A1257" s="6">
        <v>45120</v>
      </c>
      <c r="B1257">
        <v>190.41</v>
      </c>
      <c r="C1257">
        <v>173.8</v>
      </c>
      <c r="D1257">
        <v>205.82</v>
      </c>
      <c r="E1257">
        <v>111.01</v>
      </c>
      <c r="F1257">
        <v>266.16000000000003</v>
      </c>
      <c r="G1257">
        <v>100</v>
      </c>
      <c r="H1257">
        <v>387.75</v>
      </c>
      <c r="I1257">
        <v>260.83</v>
      </c>
      <c r="J1257">
        <v>149.13999999999999</v>
      </c>
      <c r="K1257">
        <v>106.31</v>
      </c>
    </row>
    <row r="1258" spans="1:11" x14ac:dyDescent="0.2">
      <c r="A1258" s="6">
        <v>45121</v>
      </c>
      <c r="B1258">
        <v>183.85</v>
      </c>
      <c r="C1258">
        <v>169.46</v>
      </c>
      <c r="D1258">
        <v>199.38</v>
      </c>
      <c r="E1258">
        <v>107.29</v>
      </c>
      <c r="F1258">
        <v>260.33</v>
      </c>
      <c r="G1258">
        <v>100</v>
      </c>
      <c r="H1258">
        <v>371.91</v>
      </c>
      <c r="I1258">
        <v>246.99</v>
      </c>
      <c r="J1258">
        <v>147.65</v>
      </c>
      <c r="K1258">
        <v>106.32</v>
      </c>
    </row>
    <row r="1259" spans="1:11" x14ac:dyDescent="0.2">
      <c r="A1259" s="6">
        <v>45124</v>
      </c>
      <c r="B1259">
        <v>184.66</v>
      </c>
      <c r="C1259">
        <v>169.31</v>
      </c>
      <c r="D1259">
        <v>198.17</v>
      </c>
      <c r="E1259">
        <v>107.13</v>
      </c>
      <c r="F1259">
        <v>262.17</v>
      </c>
      <c r="G1259">
        <v>100</v>
      </c>
      <c r="H1259">
        <v>369.23</v>
      </c>
      <c r="I1259">
        <v>250.51</v>
      </c>
      <c r="J1259">
        <v>148.44999999999999</v>
      </c>
      <c r="K1259">
        <v>106.33</v>
      </c>
    </row>
    <row r="1260" spans="1:11" x14ac:dyDescent="0.2">
      <c r="A1260" s="6">
        <v>45125</v>
      </c>
      <c r="B1260">
        <v>183.82</v>
      </c>
      <c r="C1260">
        <v>169.65</v>
      </c>
      <c r="D1260">
        <v>202.47</v>
      </c>
      <c r="E1260">
        <v>108.55</v>
      </c>
      <c r="F1260">
        <v>268.11</v>
      </c>
      <c r="G1260">
        <v>100</v>
      </c>
      <c r="H1260">
        <v>368.49</v>
      </c>
      <c r="I1260">
        <v>248.05</v>
      </c>
      <c r="J1260">
        <v>150.05000000000001</v>
      </c>
      <c r="K1260">
        <v>106.33</v>
      </c>
    </row>
    <row r="1261" spans="1:11" x14ac:dyDescent="0.2">
      <c r="A1261" s="6">
        <v>45126</v>
      </c>
      <c r="B1261">
        <v>185.09</v>
      </c>
      <c r="C1261">
        <v>170.69</v>
      </c>
      <c r="D1261">
        <v>203.83</v>
      </c>
      <c r="E1261">
        <v>108.7</v>
      </c>
      <c r="F1261">
        <v>266.20999999999998</v>
      </c>
      <c r="G1261">
        <v>100</v>
      </c>
      <c r="H1261">
        <v>365.57</v>
      </c>
      <c r="I1261">
        <v>247.87</v>
      </c>
      <c r="J1261">
        <v>150.86000000000001</v>
      </c>
      <c r="K1261">
        <v>106.36</v>
      </c>
    </row>
    <row r="1262" spans="1:11" x14ac:dyDescent="0.2">
      <c r="A1262" s="6">
        <v>45127</v>
      </c>
      <c r="B1262">
        <v>188.35</v>
      </c>
      <c r="C1262">
        <v>172.57</v>
      </c>
      <c r="D1262">
        <v>207.94</v>
      </c>
      <c r="E1262">
        <v>109.24</v>
      </c>
      <c r="F1262">
        <v>265.18</v>
      </c>
      <c r="G1262">
        <v>100</v>
      </c>
      <c r="H1262">
        <v>364.6</v>
      </c>
      <c r="I1262">
        <v>248.34</v>
      </c>
      <c r="J1262">
        <v>151.08000000000001</v>
      </c>
      <c r="K1262">
        <v>106.41</v>
      </c>
    </row>
    <row r="1263" spans="1:11" x14ac:dyDescent="0.2">
      <c r="A1263" s="6">
        <v>45128</v>
      </c>
      <c r="B1263">
        <v>189.23</v>
      </c>
      <c r="C1263">
        <v>175.1</v>
      </c>
      <c r="D1263">
        <v>210.18</v>
      </c>
      <c r="E1263">
        <v>109.75</v>
      </c>
      <c r="F1263">
        <v>267.56</v>
      </c>
      <c r="G1263">
        <v>100</v>
      </c>
      <c r="H1263">
        <v>360.94</v>
      </c>
      <c r="I1263">
        <v>240.43</v>
      </c>
      <c r="J1263">
        <v>150.51</v>
      </c>
      <c r="K1263">
        <v>106.41</v>
      </c>
    </row>
    <row r="1264" spans="1:11" x14ac:dyDescent="0.2">
      <c r="A1264" s="6">
        <v>45131</v>
      </c>
      <c r="B1264">
        <v>192.2</v>
      </c>
      <c r="C1264">
        <v>178.55</v>
      </c>
      <c r="D1264">
        <v>213.58</v>
      </c>
      <c r="E1264">
        <v>112.6</v>
      </c>
      <c r="F1264">
        <v>269.88</v>
      </c>
      <c r="G1264">
        <v>100</v>
      </c>
      <c r="H1264">
        <v>365.57</v>
      </c>
      <c r="I1264">
        <v>250.63</v>
      </c>
      <c r="J1264">
        <v>152</v>
      </c>
      <c r="K1264">
        <v>106.43</v>
      </c>
    </row>
    <row r="1265" spans="1:11" x14ac:dyDescent="0.2">
      <c r="A1265" s="6">
        <v>45132</v>
      </c>
      <c r="B1265">
        <v>192.49</v>
      </c>
      <c r="C1265">
        <v>179.37</v>
      </c>
      <c r="D1265">
        <v>216.3</v>
      </c>
      <c r="E1265">
        <v>114.57</v>
      </c>
      <c r="F1265">
        <v>272.45</v>
      </c>
      <c r="G1265">
        <v>100</v>
      </c>
      <c r="H1265">
        <v>382.39</v>
      </c>
      <c r="I1265">
        <v>249.22</v>
      </c>
      <c r="J1265">
        <v>151.19999999999999</v>
      </c>
      <c r="K1265">
        <v>106.44</v>
      </c>
    </row>
    <row r="1266" spans="1:11" x14ac:dyDescent="0.2">
      <c r="A1266" s="6">
        <v>45133</v>
      </c>
      <c r="B1266">
        <v>191.41</v>
      </c>
      <c r="C1266">
        <v>178.02</v>
      </c>
      <c r="D1266">
        <v>217.51</v>
      </c>
      <c r="E1266">
        <v>113.56</v>
      </c>
      <c r="F1266">
        <v>270.52</v>
      </c>
      <c r="G1266">
        <v>100</v>
      </c>
      <c r="H1266">
        <v>379.22</v>
      </c>
      <c r="I1266">
        <v>252.45</v>
      </c>
      <c r="J1266">
        <v>150.63</v>
      </c>
      <c r="K1266">
        <v>106.45</v>
      </c>
    </row>
    <row r="1267" spans="1:11" x14ac:dyDescent="0.2">
      <c r="A1267" s="6">
        <v>45134</v>
      </c>
      <c r="B1267">
        <v>192.01</v>
      </c>
      <c r="C1267">
        <v>176.17</v>
      </c>
      <c r="D1267">
        <v>215.56</v>
      </c>
      <c r="E1267">
        <v>111.75</v>
      </c>
      <c r="F1267">
        <v>268.60000000000002</v>
      </c>
      <c r="G1267">
        <v>100</v>
      </c>
      <c r="H1267">
        <v>378.73</v>
      </c>
      <c r="I1267">
        <v>253.38</v>
      </c>
      <c r="J1267">
        <v>150.4</v>
      </c>
      <c r="K1267">
        <v>106.51</v>
      </c>
    </row>
    <row r="1268" spans="1:11" x14ac:dyDescent="0.2">
      <c r="A1268" s="6">
        <v>45135</v>
      </c>
      <c r="B1268">
        <v>189.72</v>
      </c>
      <c r="C1268">
        <v>175.3</v>
      </c>
      <c r="D1268">
        <v>215.84</v>
      </c>
      <c r="E1268">
        <v>112.17</v>
      </c>
      <c r="F1268">
        <v>269.81</v>
      </c>
      <c r="G1268">
        <v>100</v>
      </c>
      <c r="H1268">
        <v>391.89</v>
      </c>
      <c r="I1268">
        <v>269.20999999999998</v>
      </c>
      <c r="J1268">
        <v>151.66</v>
      </c>
      <c r="K1268">
        <v>106.52</v>
      </c>
    </row>
    <row r="1269" spans="1:11" x14ac:dyDescent="0.2">
      <c r="A1269" s="6">
        <v>45138</v>
      </c>
      <c r="B1269">
        <v>195.33</v>
      </c>
      <c r="C1269">
        <v>180.58</v>
      </c>
      <c r="D1269">
        <v>219.17</v>
      </c>
      <c r="E1269">
        <v>114.06</v>
      </c>
      <c r="F1269">
        <v>273.79000000000002</v>
      </c>
      <c r="G1269">
        <v>100</v>
      </c>
      <c r="H1269">
        <v>412.61</v>
      </c>
      <c r="I1269">
        <v>275.77999999999997</v>
      </c>
      <c r="J1269">
        <v>152.11000000000001</v>
      </c>
      <c r="K1269">
        <v>106.53</v>
      </c>
    </row>
    <row r="1270" spans="1:11" x14ac:dyDescent="0.2">
      <c r="A1270" s="6">
        <v>45139</v>
      </c>
      <c r="B1270">
        <v>194.2</v>
      </c>
      <c r="C1270">
        <v>179.08</v>
      </c>
      <c r="D1270">
        <v>218.53</v>
      </c>
      <c r="E1270">
        <v>113.18</v>
      </c>
      <c r="F1270">
        <v>271.07</v>
      </c>
      <c r="G1270">
        <v>100</v>
      </c>
      <c r="H1270">
        <v>407</v>
      </c>
      <c r="I1270">
        <v>277.95</v>
      </c>
      <c r="J1270">
        <v>152</v>
      </c>
      <c r="K1270">
        <v>106.56</v>
      </c>
    </row>
    <row r="1271" spans="1:11" x14ac:dyDescent="0.2">
      <c r="A1271" s="6">
        <v>45140</v>
      </c>
      <c r="B1271">
        <v>191.78</v>
      </c>
      <c r="C1271">
        <v>176.25</v>
      </c>
      <c r="D1271">
        <v>215.2</v>
      </c>
      <c r="E1271">
        <v>111.06</v>
      </c>
      <c r="F1271">
        <v>269.19</v>
      </c>
      <c r="G1271">
        <v>100</v>
      </c>
      <c r="H1271">
        <v>401.88</v>
      </c>
      <c r="I1271">
        <v>287.5</v>
      </c>
      <c r="J1271">
        <v>150.4</v>
      </c>
      <c r="K1271">
        <v>106.57</v>
      </c>
    </row>
    <row r="1272" spans="1:11" x14ac:dyDescent="0.2">
      <c r="A1272" s="6">
        <v>45141</v>
      </c>
      <c r="B1272">
        <v>195.11</v>
      </c>
      <c r="C1272">
        <v>176.18</v>
      </c>
      <c r="D1272">
        <v>214.09</v>
      </c>
      <c r="E1272">
        <v>112.4</v>
      </c>
      <c r="F1272">
        <v>278.81</v>
      </c>
      <c r="G1272">
        <v>100</v>
      </c>
      <c r="H1272">
        <v>419.43</v>
      </c>
      <c r="I1272">
        <v>292.55</v>
      </c>
      <c r="J1272">
        <v>146.96</v>
      </c>
      <c r="K1272">
        <v>106.62</v>
      </c>
    </row>
    <row r="1273" spans="1:11" x14ac:dyDescent="0.2">
      <c r="A1273" s="6">
        <v>45142</v>
      </c>
      <c r="B1273">
        <v>195.66</v>
      </c>
      <c r="C1273">
        <v>175.78</v>
      </c>
      <c r="D1273">
        <v>211.7</v>
      </c>
      <c r="E1273">
        <v>114.77</v>
      </c>
      <c r="F1273">
        <v>276.16000000000003</v>
      </c>
      <c r="G1273">
        <v>100</v>
      </c>
      <c r="H1273">
        <v>420.16</v>
      </c>
      <c r="I1273">
        <v>291.02</v>
      </c>
      <c r="J1273">
        <v>145.93</v>
      </c>
      <c r="K1273">
        <v>106.64</v>
      </c>
    </row>
    <row r="1274" spans="1:11" x14ac:dyDescent="0.2">
      <c r="A1274" s="6">
        <v>45145</v>
      </c>
      <c r="B1274">
        <v>195.26</v>
      </c>
      <c r="C1274">
        <v>176.42</v>
      </c>
      <c r="D1274">
        <v>213.14</v>
      </c>
      <c r="E1274">
        <v>115.45</v>
      </c>
      <c r="F1274">
        <v>274.16000000000003</v>
      </c>
      <c r="G1274">
        <v>100</v>
      </c>
      <c r="H1274">
        <v>420.65</v>
      </c>
      <c r="I1274">
        <v>292.77999999999997</v>
      </c>
      <c r="J1274">
        <v>148.11000000000001</v>
      </c>
      <c r="K1274">
        <v>106.64</v>
      </c>
    </row>
    <row r="1275" spans="1:11" x14ac:dyDescent="0.2">
      <c r="A1275" s="6">
        <v>45146</v>
      </c>
      <c r="B1275">
        <v>196.22</v>
      </c>
      <c r="C1275">
        <v>176.16</v>
      </c>
      <c r="D1275">
        <v>215.2</v>
      </c>
      <c r="E1275">
        <v>115.18</v>
      </c>
      <c r="F1275">
        <v>276.7</v>
      </c>
      <c r="G1275">
        <v>100</v>
      </c>
      <c r="H1275">
        <v>421.14</v>
      </c>
      <c r="I1275">
        <v>286.33</v>
      </c>
      <c r="J1275">
        <v>147.41999999999999</v>
      </c>
      <c r="K1275">
        <v>106.66</v>
      </c>
    </row>
    <row r="1276" spans="1:11" x14ac:dyDescent="0.2">
      <c r="A1276" s="6">
        <v>45147</v>
      </c>
      <c r="B1276">
        <v>199.55</v>
      </c>
      <c r="C1276">
        <v>176.39</v>
      </c>
      <c r="D1276">
        <v>216.78</v>
      </c>
      <c r="E1276">
        <v>115.29</v>
      </c>
      <c r="F1276">
        <v>283.89999999999998</v>
      </c>
      <c r="G1276">
        <v>100</v>
      </c>
      <c r="H1276">
        <v>427.47</v>
      </c>
      <c r="I1276">
        <v>293.60000000000002</v>
      </c>
      <c r="J1276">
        <v>148.57</v>
      </c>
      <c r="K1276">
        <v>106.67</v>
      </c>
    </row>
    <row r="1277" spans="1:11" x14ac:dyDescent="0.2">
      <c r="A1277" s="6">
        <v>45148</v>
      </c>
      <c r="B1277">
        <v>200.57</v>
      </c>
      <c r="C1277">
        <v>177.46</v>
      </c>
      <c r="D1277">
        <v>215.65</v>
      </c>
      <c r="E1277">
        <v>115.15</v>
      </c>
      <c r="F1277">
        <v>283</v>
      </c>
      <c r="G1277">
        <v>100</v>
      </c>
      <c r="H1277">
        <v>429.42</v>
      </c>
      <c r="I1277">
        <v>292.83999999999997</v>
      </c>
      <c r="J1277">
        <v>149.6</v>
      </c>
      <c r="K1277">
        <v>106.73</v>
      </c>
    </row>
    <row r="1278" spans="1:11" x14ac:dyDescent="0.2">
      <c r="A1278" s="6">
        <v>45149</v>
      </c>
      <c r="B1278">
        <v>203.69</v>
      </c>
      <c r="C1278">
        <v>181.12</v>
      </c>
      <c r="D1278">
        <v>219.34</v>
      </c>
      <c r="E1278">
        <v>118.96</v>
      </c>
      <c r="F1278">
        <v>283.19</v>
      </c>
      <c r="G1278">
        <v>100</v>
      </c>
      <c r="H1278">
        <v>427.72</v>
      </c>
      <c r="I1278">
        <v>296.58999999999997</v>
      </c>
      <c r="J1278">
        <v>149.6</v>
      </c>
      <c r="K1278">
        <v>106.74</v>
      </c>
    </row>
    <row r="1279" spans="1:11" x14ac:dyDescent="0.2">
      <c r="A1279" s="6">
        <v>45152</v>
      </c>
      <c r="B1279">
        <v>203.85</v>
      </c>
      <c r="C1279">
        <v>180.99</v>
      </c>
      <c r="D1279">
        <v>219.11</v>
      </c>
      <c r="E1279">
        <v>117.64</v>
      </c>
      <c r="F1279">
        <v>279.08999999999997</v>
      </c>
      <c r="G1279">
        <v>100</v>
      </c>
      <c r="H1279">
        <v>430.4</v>
      </c>
      <c r="I1279">
        <v>294.70999999999998</v>
      </c>
      <c r="J1279">
        <v>149.13</v>
      </c>
      <c r="K1279">
        <v>106.76</v>
      </c>
    </row>
    <row r="1280" spans="1:11" x14ac:dyDescent="0.2">
      <c r="A1280" s="6">
        <v>45153</v>
      </c>
      <c r="B1280">
        <v>198.62</v>
      </c>
      <c r="C1280">
        <v>175.71</v>
      </c>
      <c r="D1280">
        <v>215.99</v>
      </c>
      <c r="E1280">
        <v>114.82</v>
      </c>
      <c r="F1280">
        <v>275.31</v>
      </c>
      <c r="G1280">
        <v>100</v>
      </c>
      <c r="H1280">
        <v>431.62</v>
      </c>
      <c r="I1280">
        <v>297.77</v>
      </c>
      <c r="J1280">
        <v>147.25</v>
      </c>
      <c r="K1280">
        <v>106.77</v>
      </c>
    </row>
    <row r="1281" spans="1:11" x14ac:dyDescent="0.2">
      <c r="A1281" s="6">
        <v>45154</v>
      </c>
      <c r="B1281">
        <v>195.28</v>
      </c>
      <c r="C1281">
        <v>175.03</v>
      </c>
      <c r="D1281">
        <v>214.36</v>
      </c>
      <c r="E1281">
        <v>113.02</v>
      </c>
      <c r="F1281">
        <v>271.63</v>
      </c>
      <c r="G1281">
        <v>100</v>
      </c>
      <c r="H1281">
        <v>433.32</v>
      </c>
      <c r="I1281">
        <v>301.48</v>
      </c>
      <c r="J1281">
        <v>149.71</v>
      </c>
      <c r="K1281">
        <v>106.79</v>
      </c>
    </row>
    <row r="1282" spans="1:11" x14ac:dyDescent="0.2">
      <c r="A1282" s="6">
        <v>45155</v>
      </c>
      <c r="B1282">
        <v>199.06</v>
      </c>
      <c r="C1282">
        <v>177.96</v>
      </c>
      <c r="D1282">
        <v>218.27</v>
      </c>
      <c r="E1282">
        <v>114.12</v>
      </c>
      <c r="F1282">
        <v>277.05</v>
      </c>
      <c r="G1282">
        <v>100</v>
      </c>
      <c r="H1282">
        <v>440.63</v>
      </c>
      <c r="I1282">
        <v>304.25</v>
      </c>
      <c r="J1282">
        <v>151.24</v>
      </c>
      <c r="K1282">
        <v>106.84</v>
      </c>
    </row>
    <row r="1283" spans="1:11" x14ac:dyDescent="0.2">
      <c r="A1283" s="6">
        <v>45156</v>
      </c>
      <c r="B1283">
        <v>202.07</v>
      </c>
      <c r="C1283">
        <v>179.24</v>
      </c>
      <c r="D1283">
        <v>219.32</v>
      </c>
      <c r="E1283">
        <v>115.76</v>
      </c>
      <c r="F1283">
        <v>277.92</v>
      </c>
      <c r="G1283">
        <v>100</v>
      </c>
      <c r="H1283">
        <v>440.39</v>
      </c>
      <c r="I1283">
        <v>308.43</v>
      </c>
      <c r="J1283">
        <v>152.41</v>
      </c>
      <c r="K1283">
        <v>106.85</v>
      </c>
    </row>
    <row r="1284" spans="1:11" x14ac:dyDescent="0.2">
      <c r="A1284" s="6">
        <v>45159</v>
      </c>
      <c r="B1284">
        <v>199.63</v>
      </c>
      <c r="C1284">
        <v>178.64</v>
      </c>
      <c r="D1284">
        <v>219.17</v>
      </c>
      <c r="E1284">
        <v>115.15</v>
      </c>
      <c r="F1284">
        <v>278.31</v>
      </c>
      <c r="G1284">
        <v>100</v>
      </c>
      <c r="H1284">
        <v>439.42</v>
      </c>
      <c r="I1284">
        <v>305.72000000000003</v>
      </c>
      <c r="J1284">
        <v>152.41</v>
      </c>
      <c r="K1284">
        <v>106.86</v>
      </c>
    </row>
    <row r="1285" spans="1:11" x14ac:dyDescent="0.2">
      <c r="A1285" s="6">
        <v>45160</v>
      </c>
      <c r="B1285">
        <v>198.51</v>
      </c>
      <c r="C1285">
        <v>177.17</v>
      </c>
      <c r="D1285">
        <v>217.19</v>
      </c>
      <c r="E1285">
        <v>113.67</v>
      </c>
      <c r="F1285">
        <v>282.97000000000003</v>
      </c>
      <c r="G1285">
        <v>100</v>
      </c>
      <c r="H1285">
        <v>436.73</v>
      </c>
      <c r="I1285">
        <v>304.72000000000003</v>
      </c>
      <c r="J1285">
        <v>152.06</v>
      </c>
      <c r="K1285">
        <v>106.87</v>
      </c>
    </row>
    <row r="1286" spans="1:11" x14ac:dyDescent="0.2">
      <c r="A1286" s="6">
        <v>45161</v>
      </c>
      <c r="B1286">
        <v>196.76</v>
      </c>
      <c r="C1286">
        <v>177.41</v>
      </c>
      <c r="D1286">
        <v>216.55</v>
      </c>
      <c r="E1286">
        <v>111.7</v>
      </c>
      <c r="F1286">
        <v>282.17</v>
      </c>
      <c r="G1286">
        <v>100</v>
      </c>
      <c r="H1286">
        <v>434.05</v>
      </c>
      <c r="I1286">
        <v>301.66000000000003</v>
      </c>
      <c r="J1286">
        <v>151.94</v>
      </c>
      <c r="K1286">
        <v>106.9</v>
      </c>
    </row>
    <row r="1287" spans="1:11" x14ac:dyDescent="0.2">
      <c r="A1287" s="6">
        <v>45162</v>
      </c>
      <c r="B1287">
        <v>195.3</v>
      </c>
      <c r="C1287">
        <v>175.95</v>
      </c>
      <c r="D1287">
        <v>214.66</v>
      </c>
      <c r="E1287">
        <v>110.85</v>
      </c>
      <c r="F1287">
        <v>272.95</v>
      </c>
      <c r="G1287">
        <v>100</v>
      </c>
      <c r="H1287">
        <v>438.44</v>
      </c>
      <c r="I1287">
        <v>299.42</v>
      </c>
      <c r="J1287">
        <v>151.71</v>
      </c>
      <c r="K1287">
        <v>106.93</v>
      </c>
    </row>
    <row r="1288" spans="1:11" x14ac:dyDescent="0.2">
      <c r="A1288" s="6">
        <v>45163</v>
      </c>
      <c r="B1288">
        <v>198.78</v>
      </c>
      <c r="C1288">
        <v>177.26</v>
      </c>
      <c r="D1288">
        <v>217.88</v>
      </c>
      <c r="E1288">
        <v>111.73</v>
      </c>
      <c r="F1288">
        <v>273.33999999999997</v>
      </c>
      <c r="G1288">
        <v>100</v>
      </c>
      <c r="H1288">
        <v>447.95</v>
      </c>
      <c r="I1288">
        <v>296.18</v>
      </c>
      <c r="J1288">
        <v>154.29</v>
      </c>
      <c r="K1288">
        <v>106.95</v>
      </c>
    </row>
    <row r="1289" spans="1:11" x14ac:dyDescent="0.2">
      <c r="A1289" s="6">
        <v>45166</v>
      </c>
      <c r="B1289">
        <v>200.46</v>
      </c>
      <c r="C1289">
        <v>178.47</v>
      </c>
      <c r="D1289">
        <v>219.75</v>
      </c>
      <c r="E1289">
        <v>112.46</v>
      </c>
      <c r="F1289">
        <v>275.63</v>
      </c>
      <c r="G1289">
        <v>100</v>
      </c>
      <c r="H1289">
        <v>442.1</v>
      </c>
      <c r="I1289">
        <v>299.70999999999998</v>
      </c>
      <c r="J1289">
        <v>157.22</v>
      </c>
      <c r="K1289">
        <v>106.98</v>
      </c>
    </row>
    <row r="1290" spans="1:11" x14ac:dyDescent="0.2">
      <c r="A1290" s="6">
        <v>45167</v>
      </c>
      <c r="B1290">
        <v>201.65</v>
      </c>
      <c r="C1290">
        <v>178.2</v>
      </c>
      <c r="D1290">
        <v>220.01</v>
      </c>
      <c r="E1290">
        <v>112.74</v>
      </c>
      <c r="F1290">
        <v>277.58</v>
      </c>
      <c r="G1290">
        <v>100</v>
      </c>
      <c r="H1290">
        <v>450.87</v>
      </c>
      <c r="I1290">
        <v>304.89999999999998</v>
      </c>
      <c r="J1290">
        <v>158.51</v>
      </c>
      <c r="K1290">
        <v>106.97</v>
      </c>
    </row>
    <row r="1291" spans="1:11" x14ac:dyDescent="0.2">
      <c r="A1291" s="6">
        <v>45168</v>
      </c>
      <c r="B1291">
        <v>203.61</v>
      </c>
      <c r="C1291">
        <v>178.44</v>
      </c>
      <c r="D1291">
        <v>221.95</v>
      </c>
      <c r="E1291">
        <v>113.16</v>
      </c>
      <c r="F1291">
        <v>279.75</v>
      </c>
      <c r="G1291">
        <v>100</v>
      </c>
      <c r="H1291">
        <v>443.07</v>
      </c>
      <c r="I1291">
        <v>306.83999999999997</v>
      </c>
      <c r="J1291">
        <v>158.86000000000001</v>
      </c>
      <c r="K1291">
        <v>106.99</v>
      </c>
    </row>
    <row r="1292" spans="1:11" x14ac:dyDescent="0.2">
      <c r="A1292" s="6">
        <v>45169</v>
      </c>
      <c r="B1292">
        <v>204.18</v>
      </c>
      <c r="C1292">
        <v>179.47</v>
      </c>
      <c r="D1292">
        <v>222.57</v>
      </c>
      <c r="E1292">
        <v>113.45</v>
      </c>
      <c r="F1292">
        <v>276.73</v>
      </c>
      <c r="G1292">
        <v>100</v>
      </c>
      <c r="H1292">
        <v>429.42</v>
      </c>
      <c r="I1292">
        <v>297.58999999999997</v>
      </c>
      <c r="J1292">
        <v>157.91999999999999</v>
      </c>
      <c r="K1292">
        <v>107.06</v>
      </c>
    </row>
    <row r="1293" spans="1:11" x14ac:dyDescent="0.2">
      <c r="A1293" s="6">
        <v>45170</v>
      </c>
      <c r="B1293">
        <v>208.46</v>
      </c>
      <c r="C1293">
        <v>183.03</v>
      </c>
      <c r="D1293">
        <v>228.39</v>
      </c>
      <c r="E1293">
        <v>116.67</v>
      </c>
      <c r="F1293">
        <v>283.75</v>
      </c>
      <c r="G1293">
        <v>100</v>
      </c>
      <c r="H1293">
        <v>426.01</v>
      </c>
      <c r="I1293">
        <v>296.18</v>
      </c>
      <c r="J1293">
        <v>159.68</v>
      </c>
      <c r="K1293">
        <v>107.08</v>
      </c>
    </row>
    <row r="1294" spans="1:11" x14ac:dyDescent="0.2">
      <c r="A1294" s="6">
        <v>45174</v>
      </c>
      <c r="B1294">
        <v>208.48</v>
      </c>
      <c r="C1294">
        <v>185.44</v>
      </c>
      <c r="D1294">
        <v>229.68</v>
      </c>
      <c r="E1294">
        <v>119.57</v>
      </c>
      <c r="F1294">
        <v>281.77999999999997</v>
      </c>
      <c r="G1294">
        <v>100</v>
      </c>
      <c r="H1294">
        <v>403.83</v>
      </c>
      <c r="I1294">
        <v>285.27999999999997</v>
      </c>
      <c r="J1294">
        <v>161.55000000000001</v>
      </c>
      <c r="K1294">
        <v>107.1</v>
      </c>
    </row>
    <row r="1295" spans="1:11" x14ac:dyDescent="0.2">
      <c r="A1295" s="6">
        <v>45175</v>
      </c>
      <c r="B1295">
        <v>210.28</v>
      </c>
      <c r="C1295">
        <v>185.63</v>
      </c>
      <c r="D1295">
        <v>230.13</v>
      </c>
      <c r="E1295">
        <v>118.47</v>
      </c>
      <c r="F1295">
        <v>274.29000000000002</v>
      </c>
      <c r="G1295">
        <v>100</v>
      </c>
      <c r="H1295">
        <v>400.91</v>
      </c>
      <c r="I1295">
        <v>285.63</v>
      </c>
      <c r="J1295">
        <v>158.27000000000001</v>
      </c>
      <c r="K1295">
        <v>107.1</v>
      </c>
    </row>
    <row r="1296" spans="1:11" x14ac:dyDescent="0.2">
      <c r="A1296" s="6">
        <v>45176</v>
      </c>
      <c r="B1296">
        <v>209.25</v>
      </c>
      <c r="C1296">
        <v>185.64</v>
      </c>
      <c r="D1296">
        <v>227.58</v>
      </c>
      <c r="E1296">
        <v>116.99</v>
      </c>
      <c r="F1296">
        <v>271.08</v>
      </c>
      <c r="G1296">
        <v>100</v>
      </c>
      <c r="H1296">
        <v>401.64</v>
      </c>
      <c r="I1296">
        <v>287.33999999999997</v>
      </c>
      <c r="J1296">
        <v>160.62</v>
      </c>
      <c r="K1296">
        <v>107.16</v>
      </c>
    </row>
    <row r="1297" spans="1:11" x14ac:dyDescent="0.2">
      <c r="A1297" s="6">
        <v>45177</v>
      </c>
      <c r="B1297">
        <v>212.3</v>
      </c>
      <c r="C1297">
        <v>186.27</v>
      </c>
      <c r="D1297">
        <v>229.47</v>
      </c>
      <c r="E1297">
        <v>118.27</v>
      </c>
      <c r="F1297">
        <v>275.85000000000002</v>
      </c>
      <c r="G1297">
        <v>100</v>
      </c>
      <c r="H1297">
        <v>419.19</v>
      </c>
      <c r="I1297">
        <v>303.31</v>
      </c>
      <c r="J1297">
        <v>161.32</v>
      </c>
      <c r="K1297">
        <v>107.17</v>
      </c>
    </row>
    <row r="1298" spans="1:11" x14ac:dyDescent="0.2">
      <c r="A1298" s="6">
        <v>45180</v>
      </c>
      <c r="B1298">
        <v>209.64</v>
      </c>
      <c r="C1298">
        <v>182.43</v>
      </c>
      <c r="D1298">
        <v>225.21</v>
      </c>
      <c r="E1298">
        <v>115.66</v>
      </c>
      <c r="F1298">
        <v>273.93</v>
      </c>
      <c r="G1298">
        <v>100</v>
      </c>
      <c r="H1298">
        <v>407.25</v>
      </c>
      <c r="I1298">
        <v>298.58999999999997</v>
      </c>
      <c r="J1298">
        <v>159.44</v>
      </c>
      <c r="K1298">
        <v>107.17</v>
      </c>
    </row>
    <row r="1299" spans="1:11" x14ac:dyDescent="0.2">
      <c r="A1299" s="6">
        <v>45181</v>
      </c>
      <c r="B1299">
        <v>215.75</v>
      </c>
      <c r="C1299">
        <v>185.83</v>
      </c>
      <c r="D1299">
        <v>230.14</v>
      </c>
      <c r="E1299">
        <v>120.36</v>
      </c>
      <c r="F1299">
        <v>278.24</v>
      </c>
      <c r="G1299">
        <v>100</v>
      </c>
      <c r="H1299">
        <v>409.44</v>
      </c>
      <c r="I1299">
        <v>302.48</v>
      </c>
      <c r="J1299">
        <v>160.15</v>
      </c>
      <c r="K1299">
        <v>107.21</v>
      </c>
    </row>
    <row r="1300" spans="1:11" x14ac:dyDescent="0.2">
      <c r="A1300" s="6">
        <v>45182</v>
      </c>
      <c r="B1300">
        <v>213.82</v>
      </c>
      <c r="C1300">
        <v>185.15</v>
      </c>
      <c r="D1300">
        <v>228.7</v>
      </c>
      <c r="E1300">
        <v>120.16</v>
      </c>
      <c r="F1300">
        <v>275.92</v>
      </c>
      <c r="G1300">
        <v>100</v>
      </c>
      <c r="H1300">
        <v>407.25</v>
      </c>
      <c r="I1300">
        <v>300.54000000000002</v>
      </c>
      <c r="J1300">
        <v>158.74</v>
      </c>
      <c r="K1300">
        <v>107.22</v>
      </c>
    </row>
    <row r="1301" spans="1:11" x14ac:dyDescent="0.2">
      <c r="A1301" s="6">
        <v>45183</v>
      </c>
      <c r="B1301">
        <v>217.64</v>
      </c>
      <c r="C1301">
        <v>186.3</v>
      </c>
      <c r="D1301">
        <v>232.8</v>
      </c>
      <c r="E1301">
        <v>121.93</v>
      </c>
      <c r="F1301">
        <v>280.73</v>
      </c>
      <c r="G1301">
        <v>100</v>
      </c>
      <c r="H1301">
        <v>409.29</v>
      </c>
      <c r="I1301">
        <v>311.56</v>
      </c>
      <c r="J1301">
        <v>159.09</v>
      </c>
      <c r="K1301">
        <v>107.25</v>
      </c>
    </row>
    <row r="1302" spans="1:11" x14ac:dyDescent="0.2">
      <c r="A1302" s="6">
        <v>45184</v>
      </c>
      <c r="B1302">
        <v>214.3</v>
      </c>
      <c r="C1302">
        <v>185.48</v>
      </c>
      <c r="D1302">
        <v>231.06</v>
      </c>
      <c r="E1302">
        <v>119.85</v>
      </c>
      <c r="F1302">
        <v>277.17</v>
      </c>
      <c r="G1302">
        <v>100</v>
      </c>
      <c r="H1302">
        <v>418.25</v>
      </c>
      <c r="I1302">
        <v>309.02</v>
      </c>
      <c r="J1302">
        <v>159.33000000000001</v>
      </c>
      <c r="K1302">
        <v>107.28</v>
      </c>
    </row>
    <row r="1303" spans="1:11" x14ac:dyDescent="0.2">
      <c r="A1303" s="6">
        <v>45187</v>
      </c>
      <c r="B1303">
        <v>216.03</v>
      </c>
      <c r="C1303">
        <v>186.28</v>
      </c>
      <c r="D1303">
        <v>232.76</v>
      </c>
      <c r="E1303">
        <v>120.16</v>
      </c>
      <c r="F1303">
        <v>276.98</v>
      </c>
      <c r="G1303">
        <v>100</v>
      </c>
      <c r="H1303">
        <v>431.56</v>
      </c>
      <c r="I1303">
        <v>317.27</v>
      </c>
      <c r="J1303">
        <v>161.44</v>
      </c>
      <c r="K1303">
        <v>107.29</v>
      </c>
    </row>
    <row r="1304" spans="1:11" x14ac:dyDescent="0.2">
      <c r="A1304" s="6">
        <v>45188</v>
      </c>
      <c r="B1304">
        <v>215.46</v>
      </c>
      <c r="C1304">
        <v>186.26</v>
      </c>
      <c r="D1304">
        <v>230.29</v>
      </c>
      <c r="E1304">
        <v>119.23</v>
      </c>
      <c r="F1304">
        <v>274.02999999999997</v>
      </c>
      <c r="G1304">
        <v>100</v>
      </c>
      <c r="H1304">
        <v>433.1</v>
      </c>
      <c r="I1304">
        <v>305.72000000000003</v>
      </c>
      <c r="J1304">
        <v>162.02000000000001</v>
      </c>
      <c r="K1304">
        <v>107.3</v>
      </c>
    </row>
    <row r="1305" spans="1:11" x14ac:dyDescent="0.2">
      <c r="A1305" s="6">
        <v>45189</v>
      </c>
      <c r="B1305">
        <v>213.75</v>
      </c>
      <c r="C1305">
        <v>185.69</v>
      </c>
      <c r="D1305">
        <v>226.57</v>
      </c>
      <c r="E1305">
        <v>116.41</v>
      </c>
      <c r="F1305">
        <v>273.8</v>
      </c>
      <c r="G1305">
        <v>100</v>
      </c>
      <c r="H1305">
        <v>444.1</v>
      </c>
      <c r="I1305">
        <v>300.89</v>
      </c>
      <c r="J1305">
        <v>162.96</v>
      </c>
      <c r="K1305">
        <v>107.31</v>
      </c>
    </row>
    <row r="1306" spans="1:11" x14ac:dyDescent="0.2">
      <c r="A1306" s="6">
        <v>45190</v>
      </c>
      <c r="B1306">
        <v>210.74</v>
      </c>
      <c r="C1306">
        <v>184.02</v>
      </c>
      <c r="D1306">
        <v>222.65</v>
      </c>
      <c r="E1306">
        <v>113.34</v>
      </c>
      <c r="F1306">
        <v>269.35000000000002</v>
      </c>
      <c r="G1306">
        <v>100</v>
      </c>
      <c r="H1306">
        <v>457.42</v>
      </c>
      <c r="I1306">
        <v>308.61</v>
      </c>
      <c r="J1306">
        <v>160.72999999999999</v>
      </c>
      <c r="K1306">
        <v>107.37</v>
      </c>
    </row>
    <row r="1307" spans="1:11" x14ac:dyDescent="0.2">
      <c r="A1307" s="6">
        <v>45191</v>
      </c>
      <c r="B1307">
        <v>211.07</v>
      </c>
      <c r="C1307">
        <v>185.24</v>
      </c>
      <c r="D1307">
        <v>222.81</v>
      </c>
      <c r="E1307">
        <v>113.94</v>
      </c>
      <c r="F1307">
        <v>271.17</v>
      </c>
      <c r="G1307">
        <v>100</v>
      </c>
      <c r="H1307">
        <v>460.74</v>
      </c>
      <c r="I1307">
        <v>309.08</v>
      </c>
      <c r="J1307">
        <v>162.02000000000001</v>
      </c>
      <c r="K1307">
        <v>107.38</v>
      </c>
    </row>
    <row r="1308" spans="1:11" x14ac:dyDescent="0.2">
      <c r="A1308" s="6">
        <v>45194</v>
      </c>
      <c r="B1308">
        <v>213.44</v>
      </c>
      <c r="C1308">
        <v>187.94</v>
      </c>
      <c r="D1308">
        <v>226.39</v>
      </c>
      <c r="E1308">
        <v>114.43</v>
      </c>
      <c r="F1308">
        <v>278.32</v>
      </c>
      <c r="G1308">
        <v>100</v>
      </c>
      <c r="H1308">
        <v>468.68</v>
      </c>
      <c r="I1308">
        <v>313.5</v>
      </c>
      <c r="J1308">
        <v>164.25</v>
      </c>
      <c r="K1308">
        <v>107.39</v>
      </c>
    </row>
    <row r="1309" spans="1:11" x14ac:dyDescent="0.2">
      <c r="A1309" s="6">
        <v>45195</v>
      </c>
      <c r="B1309">
        <v>213.77</v>
      </c>
      <c r="C1309">
        <v>186.93</v>
      </c>
      <c r="D1309">
        <v>224.65</v>
      </c>
      <c r="E1309">
        <v>114.41</v>
      </c>
      <c r="F1309">
        <v>274.70999999999998</v>
      </c>
      <c r="G1309">
        <v>100</v>
      </c>
      <c r="H1309">
        <v>469.96</v>
      </c>
      <c r="I1309">
        <v>320.10000000000002</v>
      </c>
      <c r="J1309">
        <v>162.49</v>
      </c>
      <c r="K1309">
        <v>107.4</v>
      </c>
    </row>
    <row r="1310" spans="1:11" x14ac:dyDescent="0.2">
      <c r="A1310" s="6">
        <v>45196</v>
      </c>
      <c r="B1310">
        <v>220.73</v>
      </c>
      <c r="C1310">
        <v>190.54</v>
      </c>
      <c r="D1310">
        <v>231.32</v>
      </c>
      <c r="E1310">
        <v>118.85</v>
      </c>
      <c r="F1310">
        <v>280.56</v>
      </c>
      <c r="G1310">
        <v>100</v>
      </c>
      <c r="H1310">
        <v>468.93</v>
      </c>
      <c r="I1310">
        <v>321.33999999999997</v>
      </c>
      <c r="J1310">
        <v>163.55000000000001</v>
      </c>
      <c r="K1310">
        <v>107.44</v>
      </c>
    </row>
    <row r="1311" spans="1:11" x14ac:dyDescent="0.2">
      <c r="A1311" s="6">
        <v>45197</v>
      </c>
      <c r="B1311">
        <v>219.39</v>
      </c>
      <c r="C1311">
        <v>190.04</v>
      </c>
      <c r="D1311">
        <v>230.62</v>
      </c>
      <c r="E1311">
        <v>119.36</v>
      </c>
      <c r="F1311">
        <v>286.45999999999998</v>
      </c>
      <c r="G1311">
        <v>100</v>
      </c>
      <c r="H1311">
        <v>476.61</v>
      </c>
      <c r="I1311">
        <v>320.10000000000002</v>
      </c>
      <c r="J1311">
        <v>164.37</v>
      </c>
      <c r="K1311">
        <v>107.47</v>
      </c>
    </row>
    <row r="1312" spans="1:11" x14ac:dyDescent="0.2">
      <c r="A1312" s="6">
        <v>45198</v>
      </c>
      <c r="B1312">
        <v>215.92</v>
      </c>
      <c r="C1312">
        <v>187.84</v>
      </c>
      <c r="D1312">
        <v>225.14</v>
      </c>
      <c r="E1312">
        <v>117.55</v>
      </c>
      <c r="F1312">
        <v>281.41000000000003</v>
      </c>
      <c r="G1312">
        <v>100</v>
      </c>
      <c r="H1312">
        <v>480.71</v>
      </c>
      <c r="I1312">
        <v>318.86</v>
      </c>
      <c r="J1312">
        <v>164.49</v>
      </c>
      <c r="K1312">
        <v>107.49</v>
      </c>
    </row>
    <row r="1313" spans="1:11" x14ac:dyDescent="0.2">
      <c r="A1313" s="6">
        <v>45201</v>
      </c>
      <c r="B1313">
        <v>212.34</v>
      </c>
      <c r="C1313">
        <v>185.53</v>
      </c>
      <c r="D1313">
        <v>220.06</v>
      </c>
      <c r="E1313">
        <v>112.87</v>
      </c>
      <c r="F1313">
        <v>275.58999999999997</v>
      </c>
      <c r="G1313">
        <v>100</v>
      </c>
      <c r="H1313">
        <v>459.46</v>
      </c>
      <c r="I1313">
        <v>303.01</v>
      </c>
      <c r="J1313">
        <v>161.55000000000001</v>
      </c>
      <c r="K1313">
        <v>107.5</v>
      </c>
    </row>
    <row r="1314" spans="1:11" x14ac:dyDescent="0.2">
      <c r="A1314" s="6">
        <v>45202</v>
      </c>
      <c r="B1314">
        <v>212.7</v>
      </c>
      <c r="C1314">
        <v>185.96</v>
      </c>
      <c r="D1314">
        <v>221</v>
      </c>
      <c r="E1314">
        <v>113.16</v>
      </c>
      <c r="F1314">
        <v>275.73</v>
      </c>
      <c r="G1314">
        <v>100</v>
      </c>
      <c r="H1314">
        <v>461.25</v>
      </c>
      <c r="I1314">
        <v>301.77999999999997</v>
      </c>
      <c r="J1314">
        <v>158.86000000000001</v>
      </c>
      <c r="K1314">
        <v>107.53</v>
      </c>
    </row>
    <row r="1315" spans="1:11" x14ac:dyDescent="0.2">
      <c r="A1315" s="6">
        <v>45203</v>
      </c>
      <c r="B1315">
        <v>204.75</v>
      </c>
      <c r="C1315">
        <v>181.63</v>
      </c>
      <c r="D1315">
        <v>212.98</v>
      </c>
      <c r="E1315">
        <v>108.78</v>
      </c>
      <c r="F1315">
        <v>269.52</v>
      </c>
      <c r="G1315">
        <v>100</v>
      </c>
      <c r="H1315">
        <v>444.36</v>
      </c>
      <c r="I1315">
        <v>287.81</v>
      </c>
      <c r="J1315">
        <v>156.4</v>
      </c>
      <c r="K1315">
        <v>107.54</v>
      </c>
    </row>
    <row r="1316" spans="1:11" x14ac:dyDescent="0.2">
      <c r="A1316" s="6">
        <v>45204</v>
      </c>
      <c r="B1316">
        <v>200.14</v>
      </c>
      <c r="C1316">
        <v>182.59</v>
      </c>
      <c r="D1316">
        <v>213.15</v>
      </c>
      <c r="E1316">
        <v>107.66</v>
      </c>
      <c r="F1316">
        <v>272.32</v>
      </c>
      <c r="G1316">
        <v>100</v>
      </c>
      <c r="H1316">
        <v>478.4</v>
      </c>
      <c r="I1316">
        <v>301.95</v>
      </c>
      <c r="J1316">
        <v>156.63</v>
      </c>
      <c r="K1316">
        <v>107.61</v>
      </c>
    </row>
    <row r="1317" spans="1:11" x14ac:dyDescent="0.2">
      <c r="A1317" s="6">
        <v>45205</v>
      </c>
      <c r="B1317">
        <v>196.8</v>
      </c>
      <c r="C1317">
        <v>180.73</v>
      </c>
      <c r="D1317">
        <v>216.73</v>
      </c>
      <c r="E1317">
        <v>111.24</v>
      </c>
      <c r="F1317">
        <v>276.98</v>
      </c>
      <c r="G1317">
        <v>100</v>
      </c>
      <c r="H1317">
        <v>467.65</v>
      </c>
      <c r="I1317">
        <v>302.66000000000003</v>
      </c>
      <c r="J1317">
        <v>157.80000000000001</v>
      </c>
      <c r="K1317">
        <v>107.61</v>
      </c>
    </row>
    <row r="1318" spans="1:11" x14ac:dyDescent="0.2">
      <c r="A1318" s="6">
        <v>45208</v>
      </c>
      <c r="B1318">
        <v>203.69</v>
      </c>
      <c r="C1318">
        <v>185.73</v>
      </c>
      <c r="D1318">
        <v>228.93</v>
      </c>
      <c r="E1318">
        <v>116.28</v>
      </c>
      <c r="F1318">
        <v>286.16000000000003</v>
      </c>
      <c r="G1318">
        <v>100</v>
      </c>
      <c r="H1318">
        <v>492.99</v>
      </c>
      <c r="I1318">
        <v>316.08999999999997</v>
      </c>
      <c r="J1318">
        <v>160.5</v>
      </c>
      <c r="K1318">
        <v>107.62</v>
      </c>
    </row>
    <row r="1319" spans="1:11" x14ac:dyDescent="0.2">
      <c r="A1319" s="6">
        <v>45209</v>
      </c>
      <c r="B1319">
        <v>202.82</v>
      </c>
      <c r="C1319">
        <v>185.53</v>
      </c>
      <c r="D1319">
        <v>226.24</v>
      </c>
      <c r="E1319">
        <v>115.92</v>
      </c>
      <c r="F1319">
        <v>289.95999999999998</v>
      </c>
      <c r="G1319">
        <v>100</v>
      </c>
      <c r="H1319">
        <v>504</v>
      </c>
      <c r="I1319">
        <v>310.5</v>
      </c>
      <c r="J1319">
        <v>161.91</v>
      </c>
      <c r="K1319">
        <v>107.62</v>
      </c>
    </row>
    <row r="1320" spans="1:11" x14ac:dyDescent="0.2">
      <c r="A1320" s="6">
        <v>45210</v>
      </c>
      <c r="B1320">
        <v>195.55</v>
      </c>
      <c r="C1320">
        <v>179.47</v>
      </c>
      <c r="D1320">
        <v>225.59</v>
      </c>
      <c r="E1320">
        <v>114.78</v>
      </c>
      <c r="F1320">
        <v>292.31</v>
      </c>
      <c r="G1320">
        <v>100</v>
      </c>
      <c r="H1320">
        <v>516.79999999999995</v>
      </c>
      <c r="I1320">
        <v>314.14999999999998</v>
      </c>
      <c r="J1320">
        <v>161.32</v>
      </c>
      <c r="K1320">
        <v>107.64</v>
      </c>
    </row>
    <row r="1321" spans="1:11" x14ac:dyDescent="0.2">
      <c r="A1321" s="6">
        <v>45211</v>
      </c>
      <c r="B1321">
        <v>195.52</v>
      </c>
      <c r="C1321">
        <v>179.61</v>
      </c>
      <c r="D1321">
        <v>227.6</v>
      </c>
      <c r="E1321">
        <v>114.54</v>
      </c>
      <c r="F1321">
        <v>295.42</v>
      </c>
      <c r="G1321">
        <v>100</v>
      </c>
      <c r="H1321">
        <v>521.91999999999996</v>
      </c>
      <c r="I1321">
        <v>319.51</v>
      </c>
      <c r="J1321">
        <v>161.44</v>
      </c>
      <c r="K1321">
        <v>107.69</v>
      </c>
    </row>
    <row r="1322" spans="1:11" x14ac:dyDescent="0.2">
      <c r="A1322" s="6">
        <v>45212</v>
      </c>
      <c r="B1322">
        <v>201.76</v>
      </c>
      <c r="C1322">
        <v>182.76</v>
      </c>
      <c r="D1322">
        <v>234.64</v>
      </c>
      <c r="E1322">
        <v>116.62</v>
      </c>
      <c r="F1322">
        <v>299.64</v>
      </c>
      <c r="G1322">
        <v>100</v>
      </c>
      <c r="H1322">
        <v>527.54999999999995</v>
      </c>
      <c r="I1322">
        <v>329.94</v>
      </c>
      <c r="J1322">
        <v>162.13999999999999</v>
      </c>
      <c r="K1322">
        <v>107.71</v>
      </c>
    </row>
    <row r="1323" spans="1:11" x14ac:dyDescent="0.2">
      <c r="A1323" s="6">
        <v>45215</v>
      </c>
      <c r="B1323">
        <v>201.91</v>
      </c>
      <c r="C1323">
        <v>184.26</v>
      </c>
      <c r="D1323">
        <v>235.49</v>
      </c>
      <c r="E1323">
        <v>118.44</v>
      </c>
      <c r="F1323">
        <v>294.99</v>
      </c>
      <c r="G1323">
        <v>100</v>
      </c>
      <c r="H1323">
        <v>538.04999999999995</v>
      </c>
      <c r="I1323">
        <v>330.47</v>
      </c>
      <c r="J1323">
        <v>162.96</v>
      </c>
      <c r="K1323">
        <v>107.73</v>
      </c>
    </row>
    <row r="1324" spans="1:11" x14ac:dyDescent="0.2">
      <c r="A1324" s="6">
        <v>45216</v>
      </c>
      <c r="B1324">
        <v>204.55</v>
      </c>
      <c r="C1324">
        <v>186.7</v>
      </c>
      <c r="D1324">
        <v>235.77</v>
      </c>
      <c r="E1324">
        <v>118.73</v>
      </c>
      <c r="F1324">
        <v>293.77</v>
      </c>
      <c r="G1324">
        <v>100</v>
      </c>
      <c r="H1324">
        <v>543.41999999999996</v>
      </c>
      <c r="I1324">
        <v>333.47</v>
      </c>
      <c r="J1324">
        <v>162.26</v>
      </c>
      <c r="K1324">
        <v>107.74</v>
      </c>
    </row>
    <row r="1325" spans="1:11" x14ac:dyDescent="0.2">
      <c r="A1325" s="6">
        <v>45217</v>
      </c>
      <c r="B1325">
        <v>207.42</v>
      </c>
      <c r="C1325">
        <v>188.18</v>
      </c>
      <c r="D1325">
        <v>237.9</v>
      </c>
      <c r="E1325">
        <v>120.48</v>
      </c>
      <c r="F1325">
        <v>297.82</v>
      </c>
      <c r="G1325">
        <v>100</v>
      </c>
      <c r="H1325">
        <v>536.51</v>
      </c>
      <c r="I1325">
        <v>331</v>
      </c>
      <c r="J1325">
        <v>163.31</v>
      </c>
      <c r="K1325">
        <v>107.75</v>
      </c>
    </row>
    <row r="1326" spans="1:11" x14ac:dyDescent="0.2">
      <c r="A1326" s="6">
        <v>45218</v>
      </c>
      <c r="B1326">
        <v>207.54</v>
      </c>
      <c r="C1326">
        <v>188.38</v>
      </c>
      <c r="D1326">
        <v>237.5</v>
      </c>
      <c r="E1326">
        <v>120.41</v>
      </c>
      <c r="F1326">
        <v>297.64999999999998</v>
      </c>
      <c r="G1326">
        <v>100</v>
      </c>
      <c r="H1326">
        <v>529.85</v>
      </c>
      <c r="I1326">
        <v>330.12</v>
      </c>
      <c r="J1326">
        <v>164.49</v>
      </c>
      <c r="K1326">
        <v>107.8</v>
      </c>
    </row>
    <row r="1327" spans="1:11" x14ac:dyDescent="0.2">
      <c r="A1327" s="6">
        <v>45219</v>
      </c>
      <c r="B1327">
        <v>203.98</v>
      </c>
      <c r="C1327">
        <v>185.85</v>
      </c>
      <c r="D1327">
        <v>233.14</v>
      </c>
      <c r="E1327">
        <v>118.09</v>
      </c>
      <c r="F1327">
        <v>291.36</v>
      </c>
      <c r="G1327">
        <v>100</v>
      </c>
      <c r="H1327">
        <v>539.32000000000005</v>
      </c>
      <c r="I1327">
        <v>323.45999999999998</v>
      </c>
      <c r="J1327">
        <v>164.13</v>
      </c>
      <c r="K1327">
        <v>107.82</v>
      </c>
    </row>
    <row r="1328" spans="1:11" x14ac:dyDescent="0.2">
      <c r="A1328" s="6">
        <v>45222</v>
      </c>
      <c r="B1328">
        <v>200.99</v>
      </c>
      <c r="C1328">
        <v>179</v>
      </c>
      <c r="D1328">
        <v>228.03</v>
      </c>
      <c r="E1328">
        <v>113.82</v>
      </c>
      <c r="F1328">
        <v>287.04000000000002</v>
      </c>
      <c r="G1328">
        <v>100</v>
      </c>
      <c r="H1328">
        <v>536.25</v>
      </c>
      <c r="I1328">
        <v>324.39999999999998</v>
      </c>
      <c r="J1328">
        <v>161.55000000000001</v>
      </c>
      <c r="K1328">
        <v>107.83</v>
      </c>
    </row>
    <row r="1329" spans="1:11" x14ac:dyDescent="0.2">
      <c r="A1329" s="6">
        <v>45223</v>
      </c>
      <c r="B1329">
        <v>199.04</v>
      </c>
      <c r="C1329">
        <v>174.51</v>
      </c>
      <c r="D1329">
        <v>225.42</v>
      </c>
      <c r="E1329">
        <v>113.29</v>
      </c>
      <c r="F1329">
        <v>284.87</v>
      </c>
      <c r="G1329">
        <v>100</v>
      </c>
      <c r="H1329">
        <v>549.04999999999995</v>
      </c>
      <c r="I1329">
        <v>333</v>
      </c>
      <c r="J1329">
        <v>161.19999999999999</v>
      </c>
      <c r="K1329">
        <v>107.84</v>
      </c>
    </row>
    <row r="1330" spans="1:11" x14ac:dyDescent="0.2">
      <c r="A1330" s="6">
        <v>45224</v>
      </c>
      <c r="B1330">
        <v>199.41</v>
      </c>
      <c r="C1330">
        <v>173.64</v>
      </c>
      <c r="D1330">
        <v>226.28</v>
      </c>
      <c r="E1330">
        <v>114.63</v>
      </c>
      <c r="F1330">
        <v>284.77999999999997</v>
      </c>
      <c r="G1330">
        <v>100</v>
      </c>
      <c r="H1330">
        <v>551.61</v>
      </c>
      <c r="I1330">
        <v>328.11</v>
      </c>
      <c r="J1330">
        <v>160.5</v>
      </c>
      <c r="K1330">
        <v>107.86</v>
      </c>
    </row>
    <row r="1331" spans="1:11" x14ac:dyDescent="0.2">
      <c r="A1331" s="6">
        <v>45225</v>
      </c>
      <c r="B1331">
        <v>197.59</v>
      </c>
      <c r="C1331">
        <v>172.39</v>
      </c>
      <c r="D1331">
        <v>222.34</v>
      </c>
      <c r="E1331">
        <v>114.63</v>
      </c>
      <c r="F1331">
        <v>284.62</v>
      </c>
      <c r="G1331">
        <v>100</v>
      </c>
      <c r="H1331">
        <v>548.28</v>
      </c>
      <c r="I1331">
        <v>323.16000000000003</v>
      </c>
      <c r="J1331">
        <v>159.09</v>
      </c>
      <c r="K1331">
        <v>107.9</v>
      </c>
    </row>
    <row r="1332" spans="1:11" x14ac:dyDescent="0.2">
      <c r="A1332" s="6">
        <v>45226</v>
      </c>
      <c r="B1332">
        <v>193.83</v>
      </c>
      <c r="C1332">
        <v>160.81</v>
      </c>
      <c r="D1332">
        <v>221.38</v>
      </c>
      <c r="E1332">
        <v>112.75</v>
      </c>
      <c r="F1332">
        <v>282.94</v>
      </c>
      <c r="G1332">
        <v>100</v>
      </c>
      <c r="H1332">
        <v>570.04</v>
      </c>
      <c r="I1332">
        <v>340.07</v>
      </c>
      <c r="J1332">
        <v>157.33000000000001</v>
      </c>
      <c r="K1332">
        <v>107.94</v>
      </c>
    </row>
    <row r="1333" spans="1:11" x14ac:dyDescent="0.2">
      <c r="A1333" s="6">
        <v>45229</v>
      </c>
      <c r="B1333">
        <v>194.43</v>
      </c>
      <c r="C1333">
        <v>162.75</v>
      </c>
      <c r="D1333">
        <v>222.02</v>
      </c>
      <c r="E1333">
        <v>111.73</v>
      </c>
      <c r="F1333">
        <v>282.92</v>
      </c>
      <c r="G1333">
        <v>100</v>
      </c>
      <c r="H1333">
        <v>559.29</v>
      </c>
      <c r="I1333">
        <v>331.65</v>
      </c>
      <c r="J1333">
        <v>157.81</v>
      </c>
      <c r="K1333">
        <v>107.95</v>
      </c>
    </row>
    <row r="1334" spans="1:11" x14ac:dyDescent="0.2">
      <c r="A1334" s="6">
        <v>45230</v>
      </c>
      <c r="B1334">
        <v>194.38</v>
      </c>
      <c r="C1334">
        <v>162.34</v>
      </c>
      <c r="D1334">
        <v>223.26</v>
      </c>
      <c r="E1334">
        <v>111.99</v>
      </c>
      <c r="F1334">
        <v>282.19</v>
      </c>
      <c r="G1334">
        <v>100</v>
      </c>
      <c r="H1334">
        <v>569.53</v>
      </c>
      <c r="I1334">
        <v>330.82</v>
      </c>
      <c r="J1334">
        <v>157.81</v>
      </c>
      <c r="K1334">
        <v>107.95</v>
      </c>
    </row>
    <row r="1335" spans="1:11" x14ac:dyDescent="0.2">
      <c r="A1335" s="6">
        <v>45231</v>
      </c>
      <c r="B1335">
        <v>193.99</v>
      </c>
      <c r="C1335">
        <v>160.38999999999999</v>
      </c>
      <c r="D1335">
        <v>219.25</v>
      </c>
      <c r="E1335">
        <v>111.17</v>
      </c>
      <c r="F1335">
        <v>285.94</v>
      </c>
      <c r="G1335">
        <v>100</v>
      </c>
      <c r="H1335">
        <v>581.82000000000005</v>
      </c>
      <c r="I1335">
        <v>341.07</v>
      </c>
      <c r="J1335">
        <v>157.81</v>
      </c>
      <c r="K1335">
        <v>107.98</v>
      </c>
    </row>
    <row r="1336" spans="1:11" x14ac:dyDescent="0.2">
      <c r="A1336" s="6">
        <v>45232</v>
      </c>
      <c r="B1336">
        <v>200.36</v>
      </c>
      <c r="C1336">
        <v>165.72</v>
      </c>
      <c r="D1336">
        <v>229.31</v>
      </c>
      <c r="E1336">
        <v>114.63</v>
      </c>
      <c r="F1336">
        <v>299.99</v>
      </c>
      <c r="G1336">
        <v>100</v>
      </c>
      <c r="H1336">
        <v>582.84</v>
      </c>
      <c r="I1336">
        <v>344.49</v>
      </c>
      <c r="J1336">
        <v>163.69</v>
      </c>
      <c r="K1336">
        <v>108.02</v>
      </c>
    </row>
    <row r="1337" spans="1:11" x14ac:dyDescent="0.2">
      <c r="A1337" s="6">
        <v>45233</v>
      </c>
      <c r="B1337">
        <v>197.92</v>
      </c>
      <c r="C1337">
        <v>164.44</v>
      </c>
      <c r="D1337">
        <v>225.04</v>
      </c>
      <c r="E1337">
        <v>114.16</v>
      </c>
      <c r="F1337">
        <v>294.35000000000002</v>
      </c>
      <c r="G1337">
        <v>100</v>
      </c>
      <c r="H1337">
        <v>580.28</v>
      </c>
      <c r="I1337">
        <v>344.96</v>
      </c>
      <c r="J1337">
        <v>163.93</v>
      </c>
      <c r="K1337">
        <v>108.03</v>
      </c>
    </row>
    <row r="1338" spans="1:11" x14ac:dyDescent="0.2">
      <c r="A1338" s="6">
        <v>45236</v>
      </c>
      <c r="B1338">
        <v>194.41</v>
      </c>
      <c r="C1338">
        <v>163.76</v>
      </c>
      <c r="D1338">
        <v>222.64</v>
      </c>
      <c r="E1338">
        <v>111.88</v>
      </c>
      <c r="F1338">
        <v>290.06</v>
      </c>
      <c r="G1338">
        <v>100</v>
      </c>
      <c r="H1338">
        <v>570.29999999999995</v>
      </c>
      <c r="I1338">
        <v>338.01</v>
      </c>
      <c r="J1338">
        <v>162.13</v>
      </c>
      <c r="K1338">
        <v>108.04</v>
      </c>
    </row>
    <row r="1339" spans="1:11" x14ac:dyDescent="0.2">
      <c r="A1339" s="6">
        <v>45237</v>
      </c>
      <c r="B1339">
        <v>191.37</v>
      </c>
      <c r="C1339">
        <v>160.87</v>
      </c>
      <c r="D1339">
        <v>216.58</v>
      </c>
      <c r="E1339">
        <v>109.07</v>
      </c>
      <c r="F1339">
        <v>286.45999999999998</v>
      </c>
      <c r="G1339">
        <v>100</v>
      </c>
      <c r="H1339">
        <v>558.01</v>
      </c>
      <c r="I1339">
        <v>327.29000000000002</v>
      </c>
      <c r="J1339">
        <v>159.72999999999999</v>
      </c>
      <c r="K1339">
        <v>108.07</v>
      </c>
    </row>
    <row r="1340" spans="1:11" x14ac:dyDescent="0.2">
      <c r="A1340" s="6">
        <v>45238</v>
      </c>
      <c r="B1340">
        <v>189.02</v>
      </c>
      <c r="C1340">
        <v>158.63</v>
      </c>
      <c r="D1340">
        <v>215.08</v>
      </c>
      <c r="E1340">
        <v>110.79</v>
      </c>
      <c r="F1340">
        <v>289.38</v>
      </c>
      <c r="G1340">
        <v>100</v>
      </c>
      <c r="H1340">
        <v>547.77</v>
      </c>
      <c r="I1340">
        <v>321.63</v>
      </c>
      <c r="J1340">
        <v>156.85</v>
      </c>
      <c r="K1340">
        <v>108.08</v>
      </c>
    </row>
    <row r="1341" spans="1:11" x14ac:dyDescent="0.2">
      <c r="A1341" s="6">
        <v>45239</v>
      </c>
      <c r="B1341">
        <v>189.07</v>
      </c>
      <c r="C1341">
        <v>158.12</v>
      </c>
      <c r="D1341">
        <v>214.52</v>
      </c>
      <c r="E1341">
        <v>109.76</v>
      </c>
      <c r="F1341">
        <v>290.14</v>
      </c>
      <c r="G1341">
        <v>100</v>
      </c>
      <c r="H1341">
        <v>544.44000000000005</v>
      </c>
      <c r="I1341">
        <v>338.01</v>
      </c>
      <c r="J1341">
        <v>156.25</v>
      </c>
      <c r="K1341">
        <v>108.14</v>
      </c>
    </row>
    <row r="1342" spans="1:11" x14ac:dyDescent="0.2">
      <c r="A1342" s="6">
        <v>45240</v>
      </c>
      <c r="B1342">
        <v>190.52</v>
      </c>
      <c r="C1342">
        <v>159.25</v>
      </c>
      <c r="D1342">
        <v>217.26</v>
      </c>
      <c r="E1342">
        <v>110.48</v>
      </c>
      <c r="F1342">
        <v>291.76</v>
      </c>
      <c r="G1342">
        <v>100</v>
      </c>
      <c r="H1342">
        <v>549.04999999999995</v>
      </c>
      <c r="I1342">
        <v>345.14</v>
      </c>
      <c r="J1342">
        <v>157.69</v>
      </c>
      <c r="K1342">
        <v>108.15</v>
      </c>
    </row>
    <row r="1343" spans="1:11" x14ac:dyDescent="0.2">
      <c r="A1343" s="6">
        <v>45243</v>
      </c>
      <c r="B1343">
        <v>192.52</v>
      </c>
      <c r="C1343">
        <v>160.41999999999999</v>
      </c>
      <c r="D1343">
        <v>217.88</v>
      </c>
      <c r="E1343">
        <v>111.62</v>
      </c>
      <c r="F1343">
        <v>290.57</v>
      </c>
      <c r="G1343">
        <v>100</v>
      </c>
      <c r="H1343">
        <v>553.15</v>
      </c>
      <c r="I1343">
        <v>342.61</v>
      </c>
      <c r="J1343">
        <v>158.29</v>
      </c>
      <c r="K1343">
        <v>108.16</v>
      </c>
    </row>
    <row r="1344" spans="1:11" x14ac:dyDescent="0.2">
      <c r="A1344" s="6">
        <v>45244</v>
      </c>
      <c r="B1344">
        <v>193.26</v>
      </c>
      <c r="C1344">
        <v>161.59</v>
      </c>
      <c r="D1344">
        <v>218.22</v>
      </c>
      <c r="E1344">
        <v>111.84</v>
      </c>
      <c r="F1344">
        <v>292.77999999999997</v>
      </c>
      <c r="G1344">
        <v>100</v>
      </c>
      <c r="H1344">
        <v>550.33000000000004</v>
      </c>
      <c r="I1344">
        <v>344.26</v>
      </c>
      <c r="J1344">
        <v>159.72999999999999</v>
      </c>
      <c r="K1344">
        <v>108.17</v>
      </c>
    </row>
    <row r="1345" spans="1:11" x14ac:dyDescent="0.2">
      <c r="A1345" s="6">
        <v>45245</v>
      </c>
      <c r="B1345">
        <v>192.1</v>
      </c>
      <c r="C1345">
        <v>162.15</v>
      </c>
      <c r="D1345">
        <v>217.26</v>
      </c>
      <c r="E1345">
        <v>111.06</v>
      </c>
      <c r="F1345">
        <v>292.05</v>
      </c>
      <c r="G1345">
        <v>100</v>
      </c>
      <c r="H1345">
        <v>557.24</v>
      </c>
      <c r="I1345">
        <v>334.83</v>
      </c>
      <c r="J1345">
        <v>160.33000000000001</v>
      </c>
      <c r="K1345">
        <v>108.2</v>
      </c>
    </row>
    <row r="1346" spans="1:11" x14ac:dyDescent="0.2">
      <c r="A1346" s="6">
        <v>45246</v>
      </c>
      <c r="B1346">
        <v>189.87</v>
      </c>
      <c r="C1346">
        <v>159.59</v>
      </c>
      <c r="D1346">
        <v>211.52</v>
      </c>
      <c r="E1346">
        <v>109.27</v>
      </c>
      <c r="F1346">
        <v>295.52</v>
      </c>
      <c r="G1346">
        <v>100</v>
      </c>
      <c r="H1346">
        <v>545.72</v>
      </c>
      <c r="I1346">
        <v>326.33999999999997</v>
      </c>
      <c r="J1346">
        <v>158.16999999999999</v>
      </c>
      <c r="K1346">
        <v>108.24</v>
      </c>
    </row>
    <row r="1347" spans="1:11" x14ac:dyDescent="0.2">
      <c r="A1347" s="6">
        <v>45247</v>
      </c>
      <c r="B1347">
        <v>194.51</v>
      </c>
      <c r="C1347">
        <v>162.62</v>
      </c>
      <c r="D1347">
        <v>216.43</v>
      </c>
      <c r="E1347">
        <v>110.45</v>
      </c>
      <c r="F1347">
        <v>294.95999999999998</v>
      </c>
      <c r="G1347">
        <v>100</v>
      </c>
      <c r="H1347">
        <v>558.52</v>
      </c>
      <c r="I1347">
        <v>331.06</v>
      </c>
      <c r="J1347">
        <v>162.25</v>
      </c>
      <c r="K1347">
        <v>108.27</v>
      </c>
    </row>
    <row r="1348" spans="1:11" x14ac:dyDescent="0.2">
      <c r="A1348" s="6">
        <v>45250</v>
      </c>
      <c r="B1348">
        <v>193.65</v>
      </c>
      <c r="C1348">
        <v>162.53</v>
      </c>
      <c r="D1348">
        <v>217.94</v>
      </c>
      <c r="E1348">
        <v>110.77</v>
      </c>
      <c r="F1348">
        <v>295.33</v>
      </c>
      <c r="G1348">
        <v>100</v>
      </c>
      <c r="H1348">
        <v>567.99</v>
      </c>
      <c r="I1348">
        <v>331.65</v>
      </c>
      <c r="J1348">
        <v>162.72999999999999</v>
      </c>
      <c r="K1348">
        <v>108.27</v>
      </c>
    </row>
    <row r="1349" spans="1:11" x14ac:dyDescent="0.2">
      <c r="A1349" s="6">
        <v>45251</v>
      </c>
      <c r="B1349">
        <v>193.58</v>
      </c>
      <c r="C1349">
        <v>162.13999999999999</v>
      </c>
      <c r="D1349">
        <v>217.53</v>
      </c>
      <c r="E1349">
        <v>110.07</v>
      </c>
      <c r="F1349">
        <v>299.27</v>
      </c>
      <c r="G1349">
        <v>100</v>
      </c>
      <c r="H1349">
        <v>566.46</v>
      </c>
      <c r="I1349">
        <v>325.33999999999997</v>
      </c>
      <c r="J1349">
        <v>164.41</v>
      </c>
      <c r="K1349">
        <v>108.3</v>
      </c>
    </row>
    <row r="1350" spans="1:11" x14ac:dyDescent="0.2">
      <c r="A1350" s="6">
        <v>45252</v>
      </c>
      <c r="B1350">
        <v>192.74</v>
      </c>
      <c r="C1350">
        <v>162.47</v>
      </c>
      <c r="D1350">
        <v>216.92</v>
      </c>
      <c r="E1350">
        <v>109.09</v>
      </c>
      <c r="F1350">
        <v>302.23</v>
      </c>
      <c r="G1350">
        <v>100</v>
      </c>
      <c r="H1350">
        <v>561.34</v>
      </c>
      <c r="I1350">
        <v>334</v>
      </c>
      <c r="J1350">
        <v>164.89</v>
      </c>
      <c r="K1350">
        <v>108.35</v>
      </c>
    </row>
    <row r="1351" spans="1:11" x14ac:dyDescent="0.2">
      <c r="A1351" s="6">
        <v>45254</v>
      </c>
      <c r="B1351">
        <v>193.78</v>
      </c>
      <c r="C1351">
        <v>163.11000000000001</v>
      </c>
      <c r="D1351">
        <v>218.13</v>
      </c>
      <c r="E1351">
        <v>109</v>
      </c>
      <c r="F1351">
        <v>304.66000000000003</v>
      </c>
      <c r="G1351">
        <v>100</v>
      </c>
      <c r="H1351">
        <v>577.21</v>
      </c>
      <c r="I1351">
        <v>334.95</v>
      </c>
      <c r="J1351">
        <v>164.65</v>
      </c>
      <c r="K1351">
        <v>108.36</v>
      </c>
    </row>
    <row r="1352" spans="1:11" x14ac:dyDescent="0.2">
      <c r="A1352" s="6">
        <v>45257</v>
      </c>
      <c r="B1352">
        <v>192.65</v>
      </c>
      <c r="C1352">
        <v>162.5</v>
      </c>
      <c r="D1352">
        <v>216.83</v>
      </c>
      <c r="E1352">
        <v>108.47</v>
      </c>
      <c r="F1352">
        <v>303.69</v>
      </c>
      <c r="G1352">
        <v>100</v>
      </c>
      <c r="H1352">
        <v>568.51</v>
      </c>
      <c r="I1352">
        <v>328.82</v>
      </c>
      <c r="J1352">
        <v>164.05</v>
      </c>
      <c r="K1352">
        <v>108.37</v>
      </c>
    </row>
    <row r="1353" spans="1:11" x14ac:dyDescent="0.2">
      <c r="A1353" s="6">
        <v>45258</v>
      </c>
      <c r="B1353">
        <v>192.54</v>
      </c>
      <c r="C1353">
        <v>163.80000000000001</v>
      </c>
      <c r="D1353">
        <v>217.17</v>
      </c>
      <c r="E1353">
        <v>108.82</v>
      </c>
      <c r="F1353">
        <v>305</v>
      </c>
      <c r="G1353">
        <v>100</v>
      </c>
      <c r="H1353">
        <v>553.66</v>
      </c>
      <c r="I1353">
        <v>322.93</v>
      </c>
      <c r="J1353">
        <v>164.05</v>
      </c>
      <c r="K1353">
        <v>108.4</v>
      </c>
    </row>
    <row r="1354" spans="1:11" x14ac:dyDescent="0.2">
      <c r="A1354" s="6">
        <v>45259</v>
      </c>
      <c r="B1354">
        <v>189.65</v>
      </c>
      <c r="C1354">
        <v>162</v>
      </c>
      <c r="D1354">
        <v>215.26</v>
      </c>
      <c r="E1354">
        <v>109.3</v>
      </c>
      <c r="F1354">
        <v>306.75</v>
      </c>
      <c r="G1354">
        <v>100</v>
      </c>
      <c r="H1354">
        <v>542.14</v>
      </c>
      <c r="I1354">
        <v>320.62</v>
      </c>
      <c r="J1354">
        <v>164.17</v>
      </c>
      <c r="K1354">
        <v>108.41</v>
      </c>
    </row>
    <row r="1355" spans="1:11" x14ac:dyDescent="0.2">
      <c r="A1355" s="6">
        <v>45260</v>
      </c>
      <c r="B1355">
        <v>190.39</v>
      </c>
      <c r="C1355">
        <v>161.65</v>
      </c>
      <c r="D1355">
        <v>218.28</v>
      </c>
      <c r="E1355">
        <v>107.17</v>
      </c>
      <c r="F1355">
        <v>309.66000000000003</v>
      </c>
      <c r="G1355">
        <v>100</v>
      </c>
      <c r="H1355">
        <v>508.86</v>
      </c>
      <c r="I1355">
        <v>325.48</v>
      </c>
      <c r="J1355">
        <v>166.69</v>
      </c>
      <c r="K1355">
        <v>108.46</v>
      </c>
    </row>
    <row r="1356" spans="1:11" x14ac:dyDescent="0.2">
      <c r="A1356" s="6">
        <v>45261</v>
      </c>
      <c r="B1356">
        <v>190.85</v>
      </c>
      <c r="C1356">
        <v>163.01</v>
      </c>
      <c r="D1356">
        <v>217.64</v>
      </c>
      <c r="E1356">
        <v>106.59</v>
      </c>
      <c r="F1356">
        <v>308.74</v>
      </c>
      <c r="G1356">
        <v>100</v>
      </c>
      <c r="H1356">
        <v>514.75</v>
      </c>
      <c r="I1356">
        <v>330.34</v>
      </c>
      <c r="J1356">
        <v>166.69</v>
      </c>
      <c r="K1356">
        <v>108.48</v>
      </c>
    </row>
    <row r="1357" spans="1:11" x14ac:dyDescent="0.2">
      <c r="A1357" s="6">
        <v>45264</v>
      </c>
      <c r="B1357">
        <v>189.82</v>
      </c>
      <c r="C1357">
        <v>163.08000000000001</v>
      </c>
      <c r="D1357">
        <v>216.32</v>
      </c>
      <c r="E1357">
        <v>104.83</v>
      </c>
      <c r="F1357">
        <v>296.08999999999997</v>
      </c>
      <c r="G1357">
        <v>100</v>
      </c>
      <c r="H1357">
        <v>503.75</v>
      </c>
      <c r="I1357">
        <v>327.61</v>
      </c>
      <c r="J1357">
        <v>166.69</v>
      </c>
      <c r="K1357">
        <v>108.48</v>
      </c>
    </row>
    <row r="1358" spans="1:11" x14ac:dyDescent="0.2">
      <c r="A1358" s="6">
        <v>45265</v>
      </c>
      <c r="B1358">
        <v>186.13</v>
      </c>
      <c r="C1358">
        <v>160.82</v>
      </c>
      <c r="D1358">
        <v>213.69</v>
      </c>
      <c r="E1358">
        <v>103.78</v>
      </c>
      <c r="F1358">
        <v>289.12</v>
      </c>
      <c r="G1358">
        <v>100</v>
      </c>
      <c r="H1358">
        <v>492.74</v>
      </c>
      <c r="I1358">
        <v>325.70999999999998</v>
      </c>
      <c r="J1358">
        <v>165.13</v>
      </c>
      <c r="K1358">
        <v>108.5</v>
      </c>
    </row>
    <row r="1359" spans="1:11" x14ac:dyDescent="0.2">
      <c r="A1359" s="6">
        <v>45266</v>
      </c>
      <c r="B1359">
        <v>183.66</v>
      </c>
      <c r="C1359">
        <v>160.44</v>
      </c>
      <c r="D1359">
        <v>208.74</v>
      </c>
      <c r="E1359">
        <v>102.33</v>
      </c>
      <c r="F1359">
        <v>293.68</v>
      </c>
      <c r="G1359">
        <v>100</v>
      </c>
      <c r="H1359">
        <v>491.2</v>
      </c>
      <c r="I1359">
        <v>321.02999999999997</v>
      </c>
      <c r="J1359">
        <v>161.77000000000001</v>
      </c>
      <c r="K1359">
        <v>108.51</v>
      </c>
    </row>
    <row r="1360" spans="1:11" x14ac:dyDescent="0.2">
      <c r="A1360" s="6">
        <v>45267</v>
      </c>
      <c r="B1360">
        <v>182.39</v>
      </c>
      <c r="C1360">
        <v>160.32</v>
      </c>
      <c r="D1360">
        <v>209.37</v>
      </c>
      <c r="E1360">
        <v>102.51</v>
      </c>
      <c r="F1360">
        <v>292.12</v>
      </c>
      <c r="G1360">
        <v>100</v>
      </c>
      <c r="H1360">
        <v>493.51</v>
      </c>
      <c r="I1360">
        <v>317</v>
      </c>
      <c r="J1360">
        <v>159.97</v>
      </c>
      <c r="K1360">
        <v>108.56</v>
      </c>
    </row>
    <row r="1361" spans="1:11" x14ac:dyDescent="0.2">
      <c r="A1361" s="6">
        <v>45268</v>
      </c>
      <c r="B1361">
        <v>184.48</v>
      </c>
      <c r="C1361">
        <v>162.44999999999999</v>
      </c>
      <c r="D1361">
        <v>211.67</v>
      </c>
      <c r="E1361">
        <v>102.64</v>
      </c>
      <c r="F1361">
        <v>299.56</v>
      </c>
      <c r="G1361">
        <v>100</v>
      </c>
      <c r="H1361">
        <v>495.04</v>
      </c>
      <c r="I1361">
        <v>320.14</v>
      </c>
      <c r="J1361">
        <v>159.61000000000001</v>
      </c>
      <c r="K1361">
        <v>108.58</v>
      </c>
    </row>
    <row r="1362" spans="1:11" x14ac:dyDescent="0.2">
      <c r="A1362" s="6">
        <v>45271</v>
      </c>
      <c r="B1362">
        <v>184.61</v>
      </c>
      <c r="C1362">
        <v>162.49</v>
      </c>
      <c r="D1362">
        <v>211.84</v>
      </c>
      <c r="E1362">
        <v>103.71</v>
      </c>
      <c r="F1362">
        <v>293.99</v>
      </c>
      <c r="G1362">
        <v>100</v>
      </c>
      <c r="H1362">
        <v>485.57</v>
      </c>
      <c r="I1362">
        <v>319.67</v>
      </c>
      <c r="J1362">
        <v>159.25</v>
      </c>
      <c r="K1362">
        <v>108.61</v>
      </c>
    </row>
    <row r="1363" spans="1:11" x14ac:dyDescent="0.2">
      <c r="A1363" s="6">
        <v>45272</v>
      </c>
      <c r="B1363">
        <v>181.7</v>
      </c>
      <c r="C1363">
        <v>160.41</v>
      </c>
      <c r="D1363">
        <v>209.76</v>
      </c>
      <c r="E1363">
        <v>100.97</v>
      </c>
      <c r="F1363">
        <v>290.39999999999998</v>
      </c>
      <c r="G1363">
        <v>100</v>
      </c>
      <c r="H1363">
        <v>475.08</v>
      </c>
      <c r="I1363">
        <v>315.63</v>
      </c>
      <c r="J1363">
        <v>159.01</v>
      </c>
      <c r="K1363">
        <v>108.61</v>
      </c>
    </row>
    <row r="1364" spans="1:11" x14ac:dyDescent="0.2">
      <c r="A1364" s="6">
        <v>45273</v>
      </c>
      <c r="B1364">
        <v>183.31</v>
      </c>
      <c r="C1364">
        <v>162.79</v>
      </c>
      <c r="D1364">
        <v>211.25</v>
      </c>
      <c r="E1364">
        <v>104</v>
      </c>
      <c r="F1364">
        <v>289.18</v>
      </c>
      <c r="G1364">
        <v>100</v>
      </c>
      <c r="H1364">
        <v>483.78</v>
      </c>
      <c r="I1364">
        <v>331.53</v>
      </c>
      <c r="J1364">
        <v>162.37</v>
      </c>
      <c r="K1364">
        <v>108.62</v>
      </c>
    </row>
    <row r="1365" spans="1:11" x14ac:dyDescent="0.2">
      <c r="A1365" s="6">
        <v>45274</v>
      </c>
      <c r="B1365">
        <v>188.24</v>
      </c>
      <c r="C1365">
        <v>168.77</v>
      </c>
      <c r="D1365">
        <v>217.11</v>
      </c>
      <c r="E1365">
        <v>106.8</v>
      </c>
      <c r="F1365">
        <v>291.62</v>
      </c>
      <c r="G1365">
        <v>100</v>
      </c>
      <c r="H1365">
        <v>490.54</v>
      </c>
      <c r="I1365">
        <v>331.88</v>
      </c>
      <c r="J1365">
        <v>165.13</v>
      </c>
      <c r="K1365">
        <v>108.67</v>
      </c>
    </row>
    <row r="1366" spans="1:11" x14ac:dyDescent="0.2">
      <c r="A1366" s="6">
        <v>45275</v>
      </c>
      <c r="B1366">
        <v>186.98</v>
      </c>
      <c r="C1366">
        <v>168.12</v>
      </c>
      <c r="D1366">
        <v>216.34</v>
      </c>
      <c r="E1366">
        <v>106.44</v>
      </c>
      <c r="F1366">
        <v>289.35000000000002</v>
      </c>
      <c r="G1366">
        <v>100</v>
      </c>
      <c r="H1366">
        <v>522.53</v>
      </c>
      <c r="I1366">
        <v>348.13</v>
      </c>
      <c r="J1366">
        <v>164.53</v>
      </c>
      <c r="K1366">
        <v>108.7</v>
      </c>
    </row>
    <row r="1367" spans="1:11" x14ac:dyDescent="0.2">
      <c r="A1367" s="6">
        <v>45278</v>
      </c>
      <c r="B1367">
        <v>188.37</v>
      </c>
      <c r="C1367">
        <v>168.49</v>
      </c>
      <c r="D1367">
        <v>217.02</v>
      </c>
      <c r="E1367">
        <v>107.18</v>
      </c>
      <c r="F1367">
        <v>295.33</v>
      </c>
      <c r="G1367">
        <v>100</v>
      </c>
      <c r="H1367">
        <v>535.54</v>
      </c>
      <c r="I1367">
        <v>357.2</v>
      </c>
      <c r="J1367">
        <v>166.21</v>
      </c>
      <c r="K1367">
        <v>108.72</v>
      </c>
    </row>
    <row r="1368" spans="1:11" x14ac:dyDescent="0.2">
      <c r="A1368" s="6">
        <v>45279</v>
      </c>
      <c r="B1368">
        <v>190.85</v>
      </c>
      <c r="C1368">
        <v>170.7</v>
      </c>
      <c r="D1368">
        <v>220.02</v>
      </c>
      <c r="E1368">
        <v>109.6</v>
      </c>
      <c r="F1368">
        <v>294.75</v>
      </c>
      <c r="G1368">
        <v>100</v>
      </c>
      <c r="H1368">
        <v>537.36</v>
      </c>
      <c r="I1368">
        <v>369.65</v>
      </c>
      <c r="J1368">
        <v>166.45</v>
      </c>
      <c r="K1368">
        <v>108.72</v>
      </c>
    </row>
    <row r="1369" spans="1:11" x14ac:dyDescent="0.2">
      <c r="A1369" s="6">
        <v>45280</v>
      </c>
      <c r="B1369">
        <v>187.67</v>
      </c>
      <c r="C1369">
        <v>169.13</v>
      </c>
      <c r="D1369">
        <v>220.4</v>
      </c>
      <c r="E1369">
        <v>109.36</v>
      </c>
      <c r="F1369">
        <v>290.83999999999997</v>
      </c>
      <c r="G1369">
        <v>100</v>
      </c>
      <c r="H1369">
        <v>527.74</v>
      </c>
      <c r="I1369">
        <v>365.32</v>
      </c>
      <c r="J1369">
        <v>164.65</v>
      </c>
      <c r="K1369">
        <v>108.74</v>
      </c>
    </row>
    <row r="1370" spans="1:11" x14ac:dyDescent="0.2">
      <c r="A1370" s="6">
        <v>45281</v>
      </c>
      <c r="B1370">
        <v>188.52</v>
      </c>
      <c r="C1370">
        <v>169.65</v>
      </c>
      <c r="D1370">
        <v>220.66</v>
      </c>
      <c r="E1370">
        <v>109.85</v>
      </c>
      <c r="F1370">
        <v>291.93</v>
      </c>
      <c r="G1370">
        <v>100</v>
      </c>
      <c r="H1370">
        <v>542.55999999999995</v>
      </c>
      <c r="I1370">
        <v>379.32</v>
      </c>
      <c r="J1370">
        <v>165.49</v>
      </c>
      <c r="K1370">
        <v>108.81</v>
      </c>
    </row>
    <row r="1371" spans="1:11" x14ac:dyDescent="0.2">
      <c r="A1371" s="6">
        <v>45282</v>
      </c>
      <c r="B1371">
        <v>188.85</v>
      </c>
      <c r="C1371">
        <v>170.03</v>
      </c>
      <c r="D1371">
        <v>222.23</v>
      </c>
      <c r="E1371">
        <v>110.53</v>
      </c>
      <c r="F1371">
        <v>293.39</v>
      </c>
      <c r="G1371">
        <v>100</v>
      </c>
      <c r="H1371">
        <v>558.42999999999995</v>
      </c>
      <c r="I1371">
        <v>382.88</v>
      </c>
      <c r="J1371">
        <v>165.13</v>
      </c>
      <c r="K1371">
        <v>108.82</v>
      </c>
    </row>
    <row r="1372" spans="1:11" x14ac:dyDescent="0.2">
      <c r="A1372" s="6">
        <v>45286</v>
      </c>
      <c r="B1372">
        <v>189.28</v>
      </c>
      <c r="C1372">
        <v>171.57</v>
      </c>
      <c r="D1372">
        <v>224.8</v>
      </c>
      <c r="E1372">
        <v>111.67</v>
      </c>
      <c r="F1372">
        <v>291.27</v>
      </c>
      <c r="G1372">
        <v>100</v>
      </c>
      <c r="H1372">
        <v>537.62</v>
      </c>
      <c r="I1372">
        <v>369.06</v>
      </c>
      <c r="J1372">
        <v>165.37</v>
      </c>
      <c r="K1372">
        <v>108.85</v>
      </c>
    </row>
    <row r="1373" spans="1:11" x14ac:dyDescent="0.2">
      <c r="A1373" s="6">
        <v>45287</v>
      </c>
      <c r="B1373">
        <v>188.39</v>
      </c>
      <c r="C1373">
        <v>171</v>
      </c>
      <c r="D1373">
        <v>223.8</v>
      </c>
      <c r="E1373">
        <v>110.94</v>
      </c>
      <c r="F1373">
        <v>291.32</v>
      </c>
      <c r="G1373">
        <v>100</v>
      </c>
      <c r="H1373">
        <v>524.09</v>
      </c>
      <c r="I1373">
        <v>364.97</v>
      </c>
      <c r="J1373">
        <v>165.49</v>
      </c>
      <c r="K1373">
        <v>108.85</v>
      </c>
    </row>
    <row r="1374" spans="1:11" x14ac:dyDescent="0.2">
      <c r="A1374" s="6">
        <v>45288</v>
      </c>
      <c r="B1374">
        <v>185.67</v>
      </c>
      <c r="C1374">
        <v>168.59</v>
      </c>
      <c r="D1374">
        <v>220.04</v>
      </c>
      <c r="E1374">
        <v>109</v>
      </c>
      <c r="F1374">
        <v>290.74</v>
      </c>
      <c r="G1374">
        <v>100</v>
      </c>
      <c r="H1374">
        <v>519.41</v>
      </c>
      <c r="I1374">
        <v>360.58</v>
      </c>
      <c r="J1374">
        <v>165.25</v>
      </c>
      <c r="K1374">
        <v>108.92</v>
      </c>
    </row>
    <row r="1375" spans="1:11" x14ac:dyDescent="0.2">
      <c r="A1375" s="6">
        <v>45289</v>
      </c>
      <c r="B1375">
        <v>185.28</v>
      </c>
      <c r="C1375">
        <v>167.91</v>
      </c>
      <c r="D1375">
        <v>219.23</v>
      </c>
      <c r="E1375">
        <v>108.53</v>
      </c>
      <c r="F1375">
        <v>290.20999999999998</v>
      </c>
      <c r="G1375">
        <v>100</v>
      </c>
      <c r="H1375">
        <v>521.49</v>
      </c>
      <c r="I1375">
        <v>360.52</v>
      </c>
      <c r="J1375">
        <v>165.61</v>
      </c>
      <c r="K1375">
        <v>108.92</v>
      </c>
    </row>
    <row r="1376" spans="1:11" x14ac:dyDescent="0.2">
      <c r="A1376" s="6">
        <v>45293</v>
      </c>
      <c r="B1376">
        <v>189.69</v>
      </c>
      <c r="C1376">
        <v>168.27</v>
      </c>
      <c r="D1376">
        <v>222.1</v>
      </c>
      <c r="E1376">
        <v>109.14</v>
      </c>
      <c r="F1376">
        <v>288</v>
      </c>
      <c r="G1376">
        <v>100</v>
      </c>
      <c r="H1376">
        <v>524.35</v>
      </c>
      <c r="I1376">
        <v>370.72</v>
      </c>
      <c r="J1376">
        <v>166.57</v>
      </c>
      <c r="K1376">
        <v>108.93</v>
      </c>
    </row>
    <row r="1377" spans="1:11" x14ac:dyDescent="0.2">
      <c r="A1377" s="6">
        <v>45294</v>
      </c>
      <c r="B1377">
        <v>191.28</v>
      </c>
      <c r="C1377">
        <v>171.48</v>
      </c>
      <c r="D1377">
        <v>226.52</v>
      </c>
      <c r="E1377">
        <v>110.16</v>
      </c>
      <c r="F1377">
        <v>287.92</v>
      </c>
      <c r="G1377">
        <v>100</v>
      </c>
      <c r="H1377">
        <v>549.32000000000005</v>
      </c>
      <c r="I1377">
        <v>384.6</v>
      </c>
      <c r="J1377">
        <v>168.25</v>
      </c>
      <c r="K1377">
        <v>108.97</v>
      </c>
    </row>
    <row r="1378" spans="1:11" x14ac:dyDescent="0.2">
      <c r="A1378" s="6">
        <v>45295</v>
      </c>
      <c r="B1378">
        <v>189.61</v>
      </c>
      <c r="C1378">
        <v>169.6</v>
      </c>
      <c r="D1378">
        <v>220</v>
      </c>
      <c r="E1378">
        <v>107.45</v>
      </c>
      <c r="F1378">
        <v>287.07</v>
      </c>
      <c r="G1378">
        <v>100</v>
      </c>
      <c r="H1378">
        <v>544.38</v>
      </c>
      <c r="I1378">
        <v>381.39</v>
      </c>
      <c r="J1378">
        <v>166.45</v>
      </c>
      <c r="K1378">
        <v>109</v>
      </c>
    </row>
    <row r="1379" spans="1:11" x14ac:dyDescent="0.2">
      <c r="A1379" s="6">
        <v>45296</v>
      </c>
      <c r="B1379">
        <v>190.19</v>
      </c>
      <c r="C1379">
        <v>169.3</v>
      </c>
      <c r="D1379">
        <v>220.09</v>
      </c>
      <c r="E1379">
        <v>107.13</v>
      </c>
      <c r="F1379">
        <v>284.87</v>
      </c>
      <c r="G1379">
        <v>100</v>
      </c>
      <c r="H1379">
        <v>578.46</v>
      </c>
      <c r="I1379">
        <v>383.47</v>
      </c>
      <c r="J1379">
        <v>167.41</v>
      </c>
      <c r="K1379">
        <v>109.01</v>
      </c>
    </row>
    <row r="1380" spans="1:11" x14ac:dyDescent="0.2">
      <c r="A1380" s="6">
        <v>45299</v>
      </c>
      <c r="B1380">
        <v>187.02</v>
      </c>
      <c r="C1380">
        <v>168.29</v>
      </c>
      <c r="D1380">
        <v>216.26</v>
      </c>
      <c r="E1380">
        <v>105.91</v>
      </c>
      <c r="F1380">
        <v>283.82</v>
      </c>
      <c r="G1380">
        <v>100</v>
      </c>
      <c r="H1380">
        <v>566.49</v>
      </c>
      <c r="I1380">
        <v>374.57</v>
      </c>
      <c r="J1380">
        <v>167.77</v>
      </c>
      <c r="K1380">
        <v>109.03</v>
      </c>
    </row>
    <row r="1381" spans="1:11" x14ac:dyDescent="0.2">
      <c r="A1381" s="6">
        <v>45300</v>
      </c>
      <c r="B1381">
        <v>184.7</v>
      </c>
      <c r="C1381">
        <v>164.01</v>
      </c>
      <c r="D1381">
        <v>212.97</v>
      </c>
      <c r="E1381">
        <v>104.44</v>
      </c>
      <c r="F1381">
        <v>284.48</v>
      </c>
      <c r="G1381">
        <v>100</v>
      </c>
      <c r="H1381">
        <v>569.87</v>
      </c>
      <c r="I1381">
        <v>372.74</v>
      </c>
      <c r="J1381">
        <v>168.01</v>
      </c>
      <c r="K1381">
        <v>109.04</v>
      </c>
    </row>
    <row r="1382" spans="1:11" x14ac:dyDescent="0.2">
      <c r="A1382" s="6">
        <v>45301</v>
      </c>
      <c r="B1382">
        <v>182.89</v>
      </c>
      <c r="C1382">
        <v>162.66</v>
      </c>
      <c r="D1382">
        <v>209.99</v>
      </c>
      <c r="E1382">
        <v>103.24</v>
      </c>
      <c r="F1382">
        <v>284.14</v>
      </c>
      <c r="G1382">
        <v>100</v>
      </c>
      <c r="H1382">
        <v>567.27</v>
      </c>
      <c r="I1382">
        <v>371.31</v>
      </c>
      <c r="J1382">
        <v>167.05</v>
      </c>
      <c r="K1382">
        <v>109.06</v>
      </c>
    </row>
    <row r="1383" spans="1:11" x14ac:dyDescent="0.2">
      <c r="A1383" s="6">
        <v>45302</v>
      </c>
      <c r="B1383">
        <v>182.85</v>
      </c>
      <c r="C1383">
        <v>163.54</v>
      </c>
      <c r="D1383">
        <v>209.65</v>
      </c>
      <c r="E1383">
        <v>103.84</v>
      </c>
      <c r="F1383">
        <v>279.93</v>
      </c>
      <c r="G1383">
        <v>100</v>
      </c>
      <c r="H1383">
        <v>556.87</v>
      </c>
      <c r="I1383">
        <v>377.78</v>
      </c>
      <c r="J1383">
        <v>167.05</v>
      </c>
      <c r="K1383">
        <v>109.12</v>
      </c>
    </row>
    <row r="1384" spans="1:11" x14ac:dyDescent="0.2">
      <c r="A1384" s="6">
        <v>45303</v>
      </c>
      <c r="B1384">
        <v>185.22</v>
      </c>
      <c r="C1384">
        <v>165.78</v>
      </c>
      <c r="D1384">
        <v>210.97</v>
      </c>
      <c r="E1384">
        <v>105.53</v>
      </c>
      <c r="F1384">
        <v>280.61</v>
      </c>
      <c r="G1384">
        <v>100</v>
      </c>
      <c r="H1384">
        <v>575.85</v>
      </c>
      <c r="I1384">
        <v>383.65</v>
      </c>
      <c r="J1384">
        <v>168.13</v>
      </c>
      <c r="K1384">
        <v>109.15</v>
      </c>
    </row>
    <row r="1385" spans="1:11" x14ac:dyDescent="0.2">
      <c r="A1385" s="6">
        <v>45307</v>
      </c>
      <c r="B1385">
        <v>181.03</v>
      </c>
      <c r="C1385">
        <v>161.75</v>
      </c>
      <c r="D1385">
        <v>205.19</v>
      </c>
      <c r="E1385">
        <v>102.91</v>
      </c>
      <c r="F1385">
        <v>278.52</v>
      </c>
      <c r="G1385">
        <v>100</v>
      </c>
      <c r="H1385">
        <v>579.24</v>
      </c>
      <c r="I1385">
        <v>373.09</v>
      </c>
      <c r="J1385">
        <v>166.81</v>
      </c>
      <c r="K1385">
        <v>109.16</v>
      </c>
    </row>
    <row r="1386" spans="1:11" x14ac:dyDescent="0.2">
      <c r="A1386" s="6">
        <v>45308</v>
      </c>
      <c r="B1386">
        <v>179.72</v>
      </c>
      <c r="C1386">
        <v>161.11000000000001</v>
      </c>
      <c r="D1386">
        <v>203.17</v>
      </c>
      <c r="E1386">
        <v>102.18</v>
      </c>
      <c r="F1386">
        <v>276.31</v>
      </c>
      <c r="G1386">
        <v>100</v>
      </c>
      <c r="H1386">
        <v>584.96</v>
      </c>
      <c r="I1386">
        <v>381.33</v>
      </c>
      <c r="J1386">
        <v>165.25</v>
      </c>
      <c r="K1386">
        <v>109.18</v>
      </c>
    </row>
    <row r="1387" spans="1:11" x14ac:dyDescent="0.2">
      <c r="A1387" s="6">
        <v>45309</v>
      </c>
      <c r="B1387">
        <v>179.38</v>
      </c>
      <c r="C1387">
        <v>159.63999999999999</v>
      </c>
      <c r="D1387">
        <v>201.96</v>
      </c>
      <c r="E1387">
        <v>102.64</v>
      </c>
      <c r="F1387">
        <v>276.08</v>
      </c>
      <c r="G1387">
        <v>100</v>
      </c>
      <c r="H1387">
        <v>574.80999999999995</v>
      </c>
      <c r="I1387">
        <v>389.1</v>
      </c>
      <c r="J1387">
        <v>164.65</v>
      </c>
      <c r="K1387">
        <v>109.23</v>
      </c>
    </row>
    <row r="1388" spans="1:11" x14ac:dyDescent="0.2">
      <c r="A1388" s="6">
        <v>45310</v>
      </c>
      <c r="B1388">
        <v>179.66</v>
      </c>
      <c r="C1388">
        <v>160.12</v>
      </c>
      <c r="D1388">
        <v>203.74</v>
      </c>
      <c r="E1388">
        <v>102.55</v>
      </c>
      <c r="F1388">
        <v>273.79000000000002</v>
      </c>
      <c r="G1388">
        <v>100</v>
      </c>
      <c r="H1388">
        <v>578.46</v>
      </c>
      <c r="I1388">
        <v>386.08</v>
      </c>
      <c r="J1388">
        <v>165.49</v>
      </c>
      <c r="K1388">
        <v>109.24</v>
      </c>
    </row>
    <row r="1389" spans="1:11" x14ac:dyDescent="0.2">
      <c r="A1389" s="6">
        <v>45313</v>
      </c>
      <c r="B1389">
        <v>179.42</v>
      </c>
      <c r="C1389">
        <v>160.4</v>
      </c>
      <c r="D1389">
        <v>204.1</v>
      </c>
      <c r="E1389">
        <v>103.13</v>
      </c>
      <c r="F1389">
        <v>275.91000000000003</v>
      </c>
      <c r="G1389">
        <v>100</v>
      </c>
      <c r="H1389">
        <v>560.77</v>
      </c>
      <c r="I1389">
        <v>387.09</v>
      </c>
      <c r="J1389">
        <v>166.57</v>
      </c>
      <c r="K1389">
        <v>109.25</v>
      </c>
    </row>
    <row r="1390" spans="1:11" x14ac:dyDescent="0.2">
      <c r="A1390" s="6">
        <v>45314</v>
      </c>
      <c r="B1390">
        <v>181.44</v>
      </c>
      <c r="C1390">
        <v>159.94999999999999</v>
      </c>
      <c r="D1390">
        <v>203.96</v>
      </c>
      <c r="E1390">
        <v>103.11</v>
      </c>
      <c r="F1390">
        <v>276.2</v>
      </c>
      <c r="G1390">
        <v>100</v>
      </c>
      <c r="H1390">
        <v>550.36</v>
      </c>
      <c r="I1390">
        <v>392.78</v>
      </c>
      <c r="J1390">
        <v>167.29</v>
      </c>
      <c r="K1390">
        <v>109.26</v>
      </c>
    </row>
    <row r="1391" spans="1:11" x14ac:dyDescent="0.2">
      <c r="A1391" s="6">
        <v>45315</v>
      </c>
      <c r="B1391">
        <v>184.57</v>
      </c>
      <c r="C1391">
        <v>163.13</v>
      </c>
      <c r="D1391">
        <v>207.14</v>
      </c>
      <c r="E1391">
        <v>104.16</v>
      </c>
      <c r="F1391">
        <v>281.07</v>
      </c>
      <c r="G1391">
        <v>100</v>
      </c>
      <c r="H1391">
        <v>567.79</v>
      </c>
      <c r="I1391">
        <v>410.03</v>
      </c>
      <c r="J1391">
        <v>168.85</v>
      </c>
      <c r="K1391">
        <v>109.28</v>
      </c>
    </row>
    <row r="1392" spans="1:11" x14ac:dyDescent="0.2">
      <c r="A1392" s="6">
        <v>45316</v>
      </c>
      <c r="B1392">
        <v>189.26</v>
      </c>
      <c r="C1392">
        <v>167.24</v>
      </c>
      <c r="D1392">
        <v>211.63</v>
      </c>
      <c r="E1392">
        <v>105.44</v>
      </c>
      <c r="F1392">
        <v>279.20999999999998</v>
      </c>
      <c r="G1392">
        <v>100</v>
      </c>
      <c r="H1392">
        <v>566.23</v>
      </c>
      <c r="I1392">
        <v>407.66</v>
      </c>
      <c r="J1392">
        <v>171.37</v>
      </c>
      <c r="K1392">
        <v>109.34</v>
      </c>
    </row>
    <row r="1393" spans="1:11" x14ac:dyDescent="0.2">
      <c r="A1393" s="6">
        <v>45317</v>
      </c>
      <c r="B1393">
        <v>190.87</v>
      </c>
      <c r="C1393">
        <v>167.88</v>
      </c>
      <c r="D1393">
        <v>211.97</v>
      </c>
      <c r="E1393">
        <v>106.15</v>
      </c>
      <c r="F1393">
        <v>285.13</v>
      </c>
      <c r="G1393">
        <v>100</v>
      </c>
      <c r="H1393">
        <v>591.46</v>
      </c>
      <c r="I1393">
        <v>424.86</v>
      </c>
      <c r="J1393">
        <v>173.53</v>
      </c>
      <c r="K1393">
        <v>109.35</v>
      </c>
    </row>
    <row r="1394" spans="1:11" x14ac:dyDescent="0.2">
      <c r="A1394" s="6">
        <v>45320</v>
      </c>
      <c r="B1394">
        <v>191.11</v>
      </c>
      <c r="C1394">
        <v>167.82</v>
      </c>
      <c r="D1394">
        <v>210.78</v>
      </c>
      <c r="E1394">
        <v>105.82</v>
      </c>
      <c r="F1394">
        <v>283.24</v>
      </c>
      <c r="G1394">
        <v>100</v>
      </c>
      <c r="H1394">
        <v>579.24</v>
      </c>
      <c r="I1394">
        <v>419.52</v>
      </c>
      <c r="J1394">
        <v>174.37</v>
      </c>
      <c r="K1394">
        <v>109.36</v>
      </c>
    </row>
    <row r="1395" spans="1:11" x14ac:dyDescent="0.2">
      <c r="A1395" s="6">
        <v>45321</v>
      </c>
      <c r="B1395">
        <v>194.3</v>
      </c>
      <c r="C1395">
        <v>168.99</v>
      </c>
      <c r="D1395">
        <v>215.41</v>
      </c>
      <c r="E1395">
        <v>107.05</v>
      </c>
      <c r="F1395">
        <v>283.14</v>
      </c>
      <c r="G1395">
        <v>100</v>
      </c>
      <c r="H1395">
        <v>595.62</v>
      </c>
      <c r="I1395">
        <v>424.62</v>
      </c>
      <c r="J1395">
        <v>174.73</v>
      </c>
      <c r="K1395">
        <v>109.37</v>
      </c>
    </row>
    <row r="1396" spans="1:11" x14ac:dyDescent="0.2">
      <c r="A1396" s="6">
        <v>45322</v>
      </c>
      <c r="B1396">
        <v>190.52</v>
      </c>
      <c r="C1396">
        <v>165.96</v>
      </c>
      <c r="D1396">
        <v>211.29</v>
      </c>
      <c r="E1396">
        <v>104.64</v>
      </c>
      <c r="F1396">
        <v>278.79000000000002</v>
      </c>
      <c r="G1396">
        <v>100</v>
      </c>
      <c r="H1396">
        <v>590.16</v>
      </c>
      <c r="I1396">
        <v>419.22</v>
      </c>
      <c r="J1396">
        <v>171.61</v>
      </c>
      <c r="K1396">
        <v>109.38</v>
      </c>
    </row>
    <row r="1397" spans="1:11" x14ac:dyDescent="0.2">
      <c r="A1397" s="6">
        <v>45323</v>
      </c>
      <c r="B1397">
        <v>189.74</v>
      </c>
      <c r="C1397">
        <v>166.48</v>
      </c>
      <c r="D1397">
        <v>210.37</v>
      </c>
      <c r="E1397">
        <v>104.18</v>
      </c>
      <c r="F1397">
        <v>277.10000000000002</v>
      </c>
      <c r="G1397">
        <v>100</v>
      </c>
      <c r="H1397">
        <v>573.25</v>
      </c>
      <c r="I1397">
        <v>403.45</v>
      </c>
      <c r="J1397">
        <v>172.45</v>
      </c>
      <c r="K1397">
        <v>109.44</v>
      </c>
    </row>
    <row r="1398" spans="1:11" x14ac:dyDescent="0.2">
      <c r="A1398" s="6">
        <v>45324</v>
      </c>
      <c r="B1398">
        <v>188.96</v>
      </c>
      <c r="C1398">
        <v>171.37</v>
      </c>
      <c r="D1398">
        <v>208.95</v>
      </c>
      <c r="E1398">
        <v>103.67</v>
      </c>
      <c r="F1398">
        <v>275.08</v>
      </c>
      <c r="G1398">
        <v>100</v>
      </c>
      <c r="H1398">
        <v>557.39</v>
      </c>
      <c r="I1398">
        <v>396.28</v>
      </c>
      <c r="J1398">
        <v>171.97</v>
      </c>
      <c r="K1398">
        <v>109.46</v>
      </c>
    </row>
    <row r="1399" spans="1:11" x14ac:dyDescent="0.2">
      <c r="A1399" s="6">
        <v>45327</v>
      </c>
      <c r="B1399">
        <v>188.19</v>
      </c>
      <c r="C1399">
        <v>171.48</v>
      </c>
      <c r="D1399">
        <v>207.7</v>
      </c>
      <c r="E1399">
        <v>103.56</v>
      </c>
      <c r="F1399">
        <v>272.48</v>
      </c>
      <c r="G1399">
        <v>100</v>
      </c>
      <c r="H1399">
        <v>564.92999999999995</v>
      </c>
      <c r="I1399">
        <v>393.91</v>
      </c>
      <c r="J1399">
        <v>171.73</v>
      </c>
      <c r="K1399">
        <v>109.46</v>
      </c>
    </row>
    <row r="1400" spans="1:11" x14ac:dyDescent="0.2">
      <c r="A1400" s="6">
        <v>45328</v>
      </c>
      <c r="B1400">
        <v>189.48</v>
      </c>
      <c r="C1400">
        <v>171.5</v>
      </c>
      <c r="D1400">
        <v>210.63</v>
      </c>
      <c r="E1400">
        <v>104.64</v>
      </c>
      <c r="F1400">
        <v>273.18</v>
      </c>
      <c r="G1400">
        <v>100</v>
      </c>
      <c r="H1400">
        <v>558.69000000000005</v>
      </c>
      <c r="I1400">
        <v>387.8</v>
      </c>
      <c r="J1400">
        <v>171.42</v>
      </c>
      <c r="K1400">
        <v>109.49</v>
      </c>
    </row>
    <row r="1401" spans="1:11" x14ac:dyDescent="0.2">
      <c r="A1401" s="6">
        <v>45329</v>
      </c>
      <c r="B1401">
        <v>189.43</v>
      </c>
      <c r="C1401">
        <v>171.25</v>
      </c>
      <c r="D1401">
        <v>212.14</v>
      </c>
      <c r="E1401">
        <v>104.73</v>
      </c>
      <c r="F1401">
        <v>272.87</v>
      </c>
      <c r="G1401">
        <v>100</v>
      </c>
      <c r="H1401">
        <v>580.79999999999995</v>
      </c>
      <c r="I1401">
        <v>394.97</v>
      </c>
      <c r="J1401">
        <v>170.56</v>
      </c>
      <c r="K1401">
        <v>109.5</v>
      </c>
    </row>
    <row r="1402" spans="1:11" x14ac:dyDescent="0.2">
      <c r="A1402" s="6">
        <v>45330</v>
      </c>
      <c r="B1402">
        <v>192.67</v>
      </c>
      <c r="C1402">
        <v>173.42</v>
      </c>
      <c r="D1402">
        <v>215.13</v>
      </c>
      <c r="E1402">
        <v>105.51</v>
      </c>
      <c r="F1402">
        <v>271.07</v>
      </c>
      <c r="G1402">
        <v>100</v>
      </c>
      <c r="H1402">
        <v>574.29</v>
      </c>
      <c r="I1402">
        <v>391.77</v>
      </c>
      <c r="J1402">
        <v>170.69</v>
      </c>
      <c r="K1402">
        <v>109.55</v>
      </c>
    </row>
    <row r="1403" spans="1:11" x14ac:dyDescent="0.2">
      <c r="A1403" s="6">
        <v>45331</v>
      </c>
      <c r="B1403">
        <v>188.59</v>
      </c>
      <c r="C1403">
        <v>170.02</v>
      </c>
      <c r="D1403">
        <v>209.95</v>
      </c>
      <c r="E1403">
        <v>104.46</v>
      </c>
      <c r="F1403">
        <v>269.31</v>
      </c>
      <c r="G1403">
        <v>100</v>
      </c>
      <c r="H1403">
        <v>579.24</v>
      </c>
      <c r="I1403">
        <v>390.23</v>
      </c>
      <c r="J1403">
        <v>171.05</v>
      </c>
      <c r="K1403">
        <v>109.56</v>
      </c>
    </row>
    <row r="1404" spans="1:11" x14ac:dyDescent="0.2">
      <c r="A1404" s="6">
        <v>45334</v>
      </c>
      <c r="B1404">
        <v>191.19</v>
      </c>
      <c r="C1404">
        <v>171.19</v>
      </c>
      <c r="D1404">
        <v>209.84</v>
      </c>
      <c r="E1404">
        <v>105.47</v>
      </c>
      <c r="F1404">
        <v>270.85000000000002</v>
      </c>
      <c r="G1404">
        <v>100</v>
      </c>
      <c r="H1404">
        <v>601.08000000000004</v>
      </c>
      <c r="I1404">
        <v>403.63</v>
      </c>
      <c r="J1404">
        <v>172.89</v>
      </c>
      <c r="K1404">
        <v>109.58</v>
      </c>
    </row>
    <row r="1405" spans="1:11" x14ac:dyDescent="0.2">
      <c r="A1405" s="6">
        <v>45335</v>
      </c>
      <c r="B1405">
        <v>189.54</v>
      </c>
      <c r="C1405">
        <v>169.53</v>
      </c>
      <c r="D1405">
        <v>207.33</v>
      </c>
      <c r="E1405">
        <v>104.71</v>
      </c>
      <c r="F1405">
        <v>268.44</v>
      </c>
      <c r="G1405">
        <v>100</v>
      </c>
      <c r="H1405">
        <v>593.79999999999995</v>
      </c>
      <c r="I1405">
        <v>399.89</v>
      </c>
      <c r="J1405">
        <v>171.3</v>
      </c>
      <c r="K1405">
        <v>109.58</v>
      </c>
    </row>
    <row r="1406" spans="1:11" x14ac:dyDescent="0.2">
      <c r="A1406" s="6">
        <v>45336</v>
      </c>
      <c r="B1406">
        <v>188.61</v>
      </c>
      <c r="C1406">
        <v>169.99</v>
      </c>
      <c r="D1406">
        <v>207.99</v>
      </c>
      <c r="E1406">
        <v>104.15</v>
      </c>
      <c r="F1406">
        <v>265.22000000000003</v>
      </c>
      <c r="G1406">
        <v>100</v>
      </c>
      <c r="H1406">
        <v>603.67999999999995</v>
      </c>
      <c r="I1406">
        <v>392.9</v>
      </c>
      <c r="J1406">
        <v>173.14</v>
      </c>
      <c r="K1406">
        <v>109.61</v>
      </c>
    </row>
    <row r="1407" spans="1:11" x14ac:dyDescent="0.2">
      <c r="A1407" s="6">
        <v>45337</v>
      </c>
      <c r="B1407">
        <v>194.01</v>
      </c>
      <c r="C1407">
        <v>175.77</v>
      </c>
      <c r="D1407">
        <v>211.15</v>
      </c>
      <c r="E1407">
        <v>109.25</v>
      </c>
      <c r="F1407">
        <v>270.97000000000003</v>
      </c>
      <c r="G1407">
        <v>100</v>
      </c>
      <c r="H1407">
        <v>622.15</v>
      </c>
      <c r="I1407">
        <v>417.33</v>
      </c>
      <c r="J1407">
        <v>176.94</v>
      </c>
      <c r="K1407">
        <v>109.67</v>
      </c>
    </row>
    <row r="1408" spans="1:11" x14ac:dyDescent="0.2">
      <c r="A1408" s="6">
        <v>45338</v>
      </c>
      <c r="B1408">
        <v>194.01</v>
      </c>
      <c r="C1408">
        <v>175.96</v>
      </c>
      <c r="D1408">
        <v>210.33</v>
      </c>
      <c r="E1408">
        <v>110</v>
      </c>
      <c r="F1408">
        <v>273.37</v>
      </c>
      <c r="G1408">
        <v>100</v>
      </c>
      <c r="H1408">
        <v>628.13</v>
      </c>
      <c r="I1408">
        <v>412.23</v>
      </c>
      <c r="J1408">
        <v>178.54</v>
      </c>
      <c r="K1408">
        <v>109.69</v>
      </c>
    </row>
    <row r="1409" spans="1:11" x14ac:dyDescent="0.2">
      <c r="A1409" s="6">
        <v>45342</v>
      </c>
      <c r="B1409">
        <v>192.18</v>
      </c>
      <c r="C1409">
        <v>175.25</v>
      </c>
      <c r="D1409">
        <v>208.37</v>
      </c>
      <c r="E1409">
        <v>108.25</v>
      </c>
      <c r="F1409">
        <v>274.61</v>
      </c>
      <c r="G1409">
        <v>100</v>
      </c>
      <c r="H1409">
        <v>612.27</v>
      </c>
      <c r="I1409">
        <v>392.13</v>
      </c>
      <c r="J1409">
        <v>179.64</v>
      </c>
      <c r="K1409">
        <v>109.7</v>
      </c>
    </row>
    <row r="1410" spans="1:11" x14ac:dyDescent="0.2">
      <c r="A1410" s="6">
        <v>45343</v>
      </c>
      <c r="B1410">
        <v>196.11</v>
      </c>
      <c r="C1410">
        <v>176.89</v>
      </c>
      <c r="D1410">
        <v>214.7</v>
      </c>
      <c r="E1410">
        <v>109.91</v>
      </c>
      <c r="F1410">
        <v>280.48</v>
      </c>
      <c r="G1410">
        <v>100</v>
      </c>
      <c r="H1410">
        <v>598.48</v>
      </c>
      <c r="I1410">
        <v>394.91</v>
      </c>
      <c r="J1410">
        <v>182.22</v>
      </c>
      <c r="K1410">
        <v>109.71</v>
      </c>
    </row>
    <row r="1411" spans="1:11" x14ac:dyDescent="0.2">
      <c r="A1411" s="6">
        <v>45344</v>
      </c>
      <c r="B1411">
        <v>195.94</v>
      </c>
      <c r="C1411">
        <v>176.87</v>
      </c>
      <c r="D1411">
        <v>213.47</v>
      </c>
      <c r="E1411">
        <v>110.02</v>
      </c>
      <c r="F1411">
        <v>268.77999999999997</v>
      </c>
      <c r="G1411">
        <v>100</v>
      </c>
      <c r="H1411">
        <v>600.04</v>
      </c>
      <c r="I1411">
        <v>396.87</v>
      </c>
      <c r="J1411">
        <v>181.48</v>
      </c>
      <c r="K1411">
        <v>109.77</v>
      </c>
    </row>
    <row r="1412" spans="1:11" x14ac:dyDescent="0.2">
      <c r="A1412" s="6">
        <v>45345</v>
      </c>
      <c r="B1412">
        <v>194.22</v>
      </c>
      <c r="C1412">
        <v>176</v>
      </c>
      <c r="D1412">
        <v>212.12</v>
      </c>
      <c r="E1412">
        <v>109.09</v>
      </c>
      <c r="F1412">
        <v>268.87</v>
      </c>
      <c r="G1412">
        <v>100</v>
      </c>
      <c r="H1412">
        <v>595.36</v>
      </c>
      <c r="I1412">
        <v>393.85</v>
      </c>
      <c r="J1412">
        <v>182.71</v>
      </c>
      <c r="K1412">
        <v>109.79</v>
      </c>
    </row>
    <row r="1413" spans="1:11" x14ac:dyDescent="0.2">
      <c r="A1413" s="6">
        <v>45348</v>
      </c>
      <c r="B1413">
        <v>194.99</v>
      </c>
      <c r="C1413">
        <v>175.76</v>
      </c>
      <c r="D1413">
        <v>213.85</v>
      </c>
      <c r="E1413">
        <v>109.91</v>
      </c>
      <c r="F1413">
        <v>264.2</v>
      </c>
      <c r="G1413">
        <v>100</v>
      </c>
      <c r="H1413">
        <v>602.64</v>
      </c>
      <c r="I1413">
        <v>403.39</v>
      </c>
      <c r="J1413">
        <v>180.26</v>
      </c>
      <c r="K1413">
        <v>109.79</v>
      </c>
    </row>
    <row r="1414" spans="1:11" x14ac:dyDescent="0.2">
      <c r="A1414" s="6">
        <v>45349</v>
      </c>
      <c r="B1414">
        <v>194.57</v>
      </c>
      <c r="C1414">
        <v>173.15</v>
      </c>
      <c r="D1414">
        <v>212.31</v>
      </c>
      <c r="E1414">
        <v>110.14</v>
      </c>
      <c r="F1414">
        <v>261.11</v>
      </c>
      <c r="G1414">
        <v>100</v>
      </c>
      <c r="H1414">
        <v>580.54</v>
      </c>
      <c r="I1414">
        <v>398.71</v>
      </c>
      <c r="J1414">
        <v>180.26</v>
      </c>
      <c r="K1414">
        <v>109.81</v>
      </c>
    </row>
    <row r="1415" spans="1:11" x14ac:dyDescent="0.2">
      <c r="A1415" s="6">
        <v>45350</v>
      </c>
      <c r="B1415">
        <v>195.12</v>
      </c>
      <c r="C1415">
        <v>173.36</v>
      </c>
      <c r="D1415">
        <v>213.12</v>
      </c>
      <c r="E1415">
        <v>109.53</v>
      </c>
      <c r="F1415">
        <v>260.62</v>
      </c>
      <c r="G1415">
        <v>100</v>
      </c>
      <c r="H1415">
        <v>591.46</v>
      </c>
      <c r="I1415">
        <v>396.1</v>
      </c>
      <c r="J1415">
        <v>178.29</v>
      </c>
      <c r="K1415">
        <v>109.82</v>
      </c>
    </row>
    <row r="1416" spans="1:11" x14ac:dyDescent="0.2">
      <c r="A1416" s="6">
        <v>45351</v>
      </c>
      <c r="B1416">
        <v>195.49</v>
      </c>
      <c r="C1416">
        <v>172.98</v>
      </c>
      <c r="D1416">
        <v>214.07</v>
      </c>
      <c r="E1416">
        <v>110.16</v>
      </c>
      <c r="F1416">
        <v>264.56</v>
      </c>
      <c r="G1416">
        <v>100</v>
      </c>
      <c r="H1416">
        <v>586</v>
      </c>
      <c r="I1416">
        <v>398.06</v>
      </c>
      <c r="J1416">
        <v>179.64</v>
      </c>
      <c r="K1416">
        <v>109.87</v>
      </c>
    </row>
    <row r="1417" spans="1:11" x14ac:dyDescent="0.2">
      <c r="A1417" s="6">
        <v>45352</v>
      </c>
      <c r="B1417">
        <v>197.96</v>
      </c>
      <c r="C1417">
        <v>173.89</v>
      </c>
      <c r="D1417">
        <v>217.31</v>
      </c>
      <c r="E1417">
        <v>111.53</v>
      </c>
      <c r="F1417">
        <v>266.23</v>
      </c>
      <c r="G1417">
        <v>100</v>
      </c>
      <c r="H1417">
        <v>587.29999999999995</v>
      </c>
      <c r="I1417">
        <v>397.88</v>
      </c>
      <c r="J1417">
        <v>183.82</v>
      </c>
      <c r="K1417">
        <v>109.9</v>
      </c>
    </row>
    <row r="1418" spans="1:11" x14ac:dyDescent="0.2">
      <c r="A1418" s="6">
        <v>45355</v>
      </c>
      <c r="B1418">
        <v>195.19</v>
      </c>
      <c r="C1418">
        <v>169.42</v>
      </c>
      <c r="D1418">
        <v>212.36</v>
      </c>
      <c r="E1418">
        <v>110.29</v>
      </c>
      <c r="F1418">
        <v>261.27</v>
      </c>
      <c r="G1418">
        <v>100</v>
      </c>
      <c r="H1418">
        <v>586.78</v>
      </c>
      <c r="I1418">
        <v>383.65</v>
      </c>
      <c r="J1418">
        <v>182.83</v>
      </c>
      <c r="K1418">
        <v>109.91</v>
      </c>
    </row>
    <row r="1419" spans="1:11" x14ac:dyDescent="0.2">
      <c r="A1419" s="6">
        <v>45356</v>
      </c>
      <c r="B1419">
        <v>197.58</v>
      </c>
      <c r="C1419">
        <v>170.23</v>
      </c>
      <c r="D1419">
        <v>211.56</v>
      </c>
      <c r="E1419">
        <v>110.11</v>
      </c>
      <c r="F1419">
        <v>261.68</v>
      </c>
      <c r="G1419">
        <v>100</v>
      </c>
      <c r="H1419">
        <v>607.33000000000004</v>
      </c>
      <c r="I1419">
        <v>396.4</v>
      </c>
      <c r="J1419">
        <v>184.31</v>
      </c>
      <c r="K1419">
        <v>109.91</v>
      </c>
    </row>
    <row r="1420" spans="1:11" x14ac:dyDescent="0.2">
      <c r="A1420" s="6">
        <v>45357</v>
      </c>
      <c r="B1420">
        <v>199.7</v>
      </c>
      <c r="C1420">
        <v>168.79</v>
      </c>
      <c r="D1420">
        <v>213.03</v>
      </c>
      <c r="E1420">
        <v>111.04</v>
      </c>
      <c r="F1420">
        <v>262</v>
      </c>
      <c r="G1420">
        <v>100</v>
      </c>
      <c r="H1420">
        <v>606.29</v>
      </c>
      <c r="I1420">
        <v>404.82</v>
      </c>
      <c r="J1420">
        <v>185.9</v>
      </c>
      <c r="K1420">
        <v>109.94</v>
      </c>
    </row>
    <row r="1421" spans="1:11" x14ac:dyDescent="0.2">
      <c r="A1421" s="6">
        <v>45358</v>
      </c>
      <c r="B1421">
        <v>200.82</v>
      </c>
      <c r="C1421">
        <v>169.98</v>
      </c>
      <c r="D1421">
        <v>214.45</v>
      </c>
      <c r="E1421">
        <v>111.36</v>
      </c>
      <c r="F1421">
        <v>262.87</v>
      </c>
      <c r="G1421">
        <v>100</v>
      </c>
      <c r="H1421">
        <v>611.23</v>
      </c>
      <c r="I1421">
        <v>413.05</v>
      </c>
      <c r="J1421">
        <v>186.39</v>
      </c>
      <c r="K1421">
        <v>109.98</v>
      </c>
    </row>
    <row r="1422" spans="1:11" x14ac:dyDescent="0.2">
      <c r="A1422" s="6">
        <v>45359</v>
      </c>
      <c r="B1422">
        <v>202.71</v>
      </c>
      <c r="C1422">
        <v>170.56</v>
      </c>
      <c r="D1422">
        <v>214.95</v>
      </c>
      <c r="E1422">
        <v>110.91</v>
      </c>
      <c r="F1422">
        <v>264.13</v>
      </c>
      <c r="G1422">
        <v>100</v>
      </c>
      <c r="H1422">
        <v>603.41999999999996</v>
      </c>
      <c r="I1422">
        <v>407.5</v>
      </c>
      <c r="J1422">
        <v>184.43</v>
      </c>
      <c r="K1422">
        <v>110</v>
      </c>
    </row>
    <row r="1423" spans="1:11" x14ac:dyDescent="0.2">
      <c r="A1423" s="6">
        <v>45362</v>
      </c>
      <c r="B1423">
        <v>203.91</v>
      </c>
      <c r="C1423">
        <v>172.97</v>
      </c>
      <c r="D1423">
        <v>219.23</v>
      </c>
      <c r="E1423">
        <v>112.22</v>
      </c>
      <c r="F1423">
        <v>266.64999999999998</v>
      </c>
      <c r="G1423">
        <v>100</v>
      </c>
      <c r="H1423">
        <v>590.41999999999996</v>
      </c>
      <c r="I1423">
        <v>407.2</v>
      </c>
      <c r="J1423">
        <v>184.18</v>
      </c>
      <c r="K1423">
        <v>110.01</v>
      </c>
    </row>
    <row r="1424" spans="1:11" x14ac:dyDescent="0.2">
      <c r="A1424" s="6">
        <v>45363</v>
      </c>
      <c r="B1424">
        <v>202.6</v>
      </c>
      <c r="C1424">
        <v>172.85</v>
      </c>
      <c r="D1424">
        <v>218.79</v>
      </c>
      <c r="E1424">
        <v>111.53</v>
      </c>
      <c r="F1424">
        <v>266.62</v>
      </c>
      <c r="G1424">
        <v>100</v>
      </c>
      <c r="H1424">
        <v>589.9</v>
      </c>
      <c r="I1424">
        <v>411.68</v>
      </c>
      <c r="J1424">
        <v>184.18</v>
      </c>
      <c r="K1424">
        <v>110.04</v>
      </c>
    </row>
    <row r="1425" spans="1:11" x14ac:dyDescent="0.2">
      <c r="A1425" s="6">
        <v>45364</v>
      </c>
      <c r="B1425">
        <v>204.86</v>
      </c>
      <c r="C1425">
        <v>175.12</v>
      </c>
      <c r="D1425">
        <v>223.6</v>
      </c>
      <c r="E1425">
        <v>113.21</v>
      </c>
      <c r="F1425">
        <v>267.33</v>
      </c>
      <c r="G1425">
        <v>100</v>
      </c>
      <c r="H1425">
        <v>607.07000000000005</v>
      </c>
      <c r="I1425">
        <v>425.45</v>
      </c>
      <c r="J1425">
        <v>185.29</v>
      </c>
      <c r="K1425">
        <v>110.04</v>
      </c>
    </row>
    <row r="1426" spans="1:11" x14ac:dyDescent="0.2">
      <c r="A1426" s="6">
        <v>45365</v>
      </c>
      <c r="B1426">
        <v>208.49</v>
      </c>
      <c r="C1426">
        <v>177.18</v>
      </c>
      <c r="D1426">
        <v>227.85</v>
      </c>
      <c r="E1426">
        <v>114.15</v>
      </c>
      <c r="F1426">
        <v>269.31</v>
      </c>
      <c r="G1426">
        <v>100</v>
      </c>
      <c r="H1426">
        <v>633.49</v>
      </c>
      <c r="I1426">
        <v>428.85</v>
      </c>
      <c r="J1426">
        <v>184.55</v>
      </c>
      <c r="K1426">
        <v>110.09</v>
      </c>
    </row>
    <row r="1427" spans="1:11" x14ac:dyDescent="0.2">
      <c r="A1427" s="6">
        <v>45366</v>
      </c>
      <c r="B1427">
        <v>208.12</v>
      </c>
      <c r="C1427">
        <v>177.01</v>
      </c>
      <c r="D1427">
        <v>228.34</v>
      </c>
      <c r="E1427">
        <v>114.28</v>
      </c>
      <c r="F1427">
        <v>274.94</v>
      </c>
      <c r="G1427">
        <v>100</v>
      </c>
      <c r="H1427">
        <v>625.04</v>
      </c>
      <c r="I1427">
        <v>425.63</v>
      </c>
      <c r="J1427">
        <v>188.23</v>
      </c>
      <c r="K1427">
        <v>110.12</v>
      </c>
    </row>
    <row r="1428" spans="1:11" x14ac:dyDescent="0.2">
      <c r="A1428" s="6">
        <v>45369</v>
      </c>
      <c r="B1428">
        <v>210.04</v>
      </c>
      <c r="C1428">
        <v>176.85</v>
      </c>
      <c r="D1428">
        <v>228.76</v>
      </c>
      <c r="E1428">
        <v>115.29</v>
      </c>
      <c r="F1428">
        <v>273.88</v>
      </c>
      <c r="G1428">
        <v>100</v>
      </c>
      <c r="H1428">
        <v>626.09</v>
      </c>
      <c r="I1428">
        <v>427.9</v>
      </c>
      <c r="J1428">
        <v>190.93</v>
      </c>
      <c r="K1428">
        <v>110.13</v>
      </c>
    </row>
    <row r="1429" spans="1:11" x14ac:dyDescent="0.2">
      <c r="A1429" s="6">
        <v>45370</v>
      </c>
      <c r="B1429">
        <v>211.52</v>
      </c>
      <c r="C1429">
        <v>178.23</v>
      </c>
      <c r="D1429">
        <v>232.11</v>
      </c>
      <c r="E1429">
        <v>116.85</v>
      </c>
      <c r="F1429">
        <v>275.43</v>
      </c>
      <c r="G1429">
        <v>100</v>
      </c>
      <c r="H1429">
        <v>613.94000000000005</v>
      </c>
      <c r="I1429">
        <v>432.73</v>
      </c>
      <c r="J1429">
        <v>192.41</v>
      </c>
      <c r="K1429">
        <v>110.15</v>
      </c>
    </row>
    <row r="1430" spans="1:11" x14ac:dyDescent="0.2">
      <c r="A1430" s="6">
        <v>45371</v>
      </c>
      <c r="B1430">
        <v>211.33</v>
      </c>
      <c r="C1430">
        <v>175.87</v>
      </c>
      <c r="D1430">
        <v>231.9</v>
      </c>
      <c r="E1430">
        <v>116.36</v>
      </c>
      <c r="F1430">
        <v>277.43</v>
      </c>
      <c r="G1430">
        <v>100</v>
      </c>
      <c r="H1430">
        <v>598.34</v>
      </c>
      <c r="I1430">
        <v>430.76</v>
      </c>
      <c r="J1430">
        <v>192.16</v>
      </c>
      <c r="K1430">
        <v>110.16</v>
      </c>
    </row>
    <row r="1431" spans="1:11" x14ac:dyDescent="0.2">
      <c r="A1431" s="6">
        <v>45372</v>
      </c>
      <c r="B1431">
        <v>212.27</v>
      </c>
      <c r="C1431">
        <v>176.23</v>
      </c>
      <c r="D1431">
        <v>234.94</v>
      </c>
      <c r="E1431">
        <v>116.62</v>
      </c>
      <c r="F1431">
        <v>272.19</v>
      </c>
      <c r="G1431">
        <v>100</v>
      </c>
      <c r="H1431">
        <v>619.49</v>
      </c>
      <c r="I1431">
        <v>435.71</v>
      </c>
      <c r="J1431">
        <v>191.3</v>
      </c>
      <c r="K1431">
        <v>110.2</v>
      </c>
    </row>
    <row r="1432" spans="1:11" x14ac:dyDescent="0.2">
      <c r="A1432" s="6">
        <v>45373</v>
      </c>
      <c r="B1432">
        <v>212.27</v>
      </c>
      <c r="C1432">
        <v>176</v>
      </c>
      <c r="D1432">
        <v>234.03</v>
      </c>
      <c r="E1432">
        <v>116.4</v>
      </c>
      <c r="F1432">
        <v>272.26</v>
      </c>
      <c r="G1432">
        <v>100</v>
      </c>
      <c r="H1432">
        <v>608.91999999999996</v>
      </c>
      <c r="I1432">
        <v>432.43</v>
      </c>
      <c r="J1432">
        <v>190.93</v>
      </c>
      <c r="K1432">
        <v>110.21</v>
      </c>
    </row>
    <row r="1433" spans="1:11" x14ac:dyDescent="0.2">
      <c r="A1433" s="6">
        <v>45376</v>
      </c>
      <c r="B1433">
        <v>214.44</v>
      </c>
      <c r="C1433">
        <v>178.06</v>
      </c>
      <c r="D1433">
        <v>240.12</v>
      </c>
      <c r="E1433">
        <v>117.75</v>
      </c>
      <c r="F1433">
        <v>272.86</v>
      </c>
      <c r="G1433">
        <v>100</v>
      </c>
      <c r="H1433">
        <v>608.65</v>
      </c>
      <c r="I1433">
        <v>429.33</v>
      </c>
      <c r="J1433">
        <v>190.93</v>
      </c>
      <c r="K1433">
        <v>110.24</v>
      </c>
    </row>
    <row r="1434" spans="1:11" x14ac:dyDescent="0.2">
      <c r="A1434" s="6">
        <v>45377</v>
      </c>
      <c r="B1434">
        <v>212.83</v>
      </c>
      <c r="C1434">
        <v>176.69</v>
      </c>
      <c r="D1434">
        <v>239.66</v>
      </c>
      <c r="E1434">
        <v>115.5</v>
      </c>
      <c r="F1434">
        <v>272.29000000000002</v>
      </c>
      <c r="G1434">
        <v>100</v>
      </c>
      <c r="H1434">
        <v>602.57000000000005</v>
      </c>
      <c r="I1434">
        <v>420.03</v>
      </c>
      <c r="J1434">
        <v>190.07</v>
      </c>
      <c r="K1434">
        <v>110.25</v>
      </c>
    </row>
    <row r="1435" spans="1:11" x14ac:dyDescent="0.2">
      <c r="A1435" s="6">
        <v>45378</v>
      </c>
      <c r="B1435">
        <v>215.04</v>
      </c>
      <c r="C1435">
        <v>177.92</v>
      </c>
      <c r="D1435">
        <v>241.28</v>
      </c>
      <c r="E1435">
        <v>117.11</v>
      </c>
      <c r="F1435">
        <v>274.68</v>
      </c>
      <c r="G1435">
        <v>100</v>
      </c>
      <c r="H1435">
        <v>615.26</v>
      </c>
      <c r="I1435">
        <v>420.74</v>
      </c>
      <c r="J1435">
        <v>190.69</v>
      </c>
      <c r="K1435">
        <v>110.32</v>
      </c>
    </row>
    <row r="1436" spans="1:11" x14ac:dyDescent="0.2">
      <c r="A1436" s="6">
        <v>45379</v>
      </c>
      <c r="B1436">
        <v>217.41</v>
      </c>
      <c r="C1436">
        <v>179.5</v>
      </c>
      <c r="D1436">
        <v>242.11</v>
      </c>
      <c r="E1436">
        <v>118.55</v>
      </c>
      <c r="F1436">
        <v>274.92</v>
      </c>
      <c r="G1436">
        <v>100</v>
      </c>
      <c r="H1436">
        <v>617.9</v>
      </c>
      <c r="I1436">
        <v>426.77</v>
      </c>
      <c r="J1436">
        <v>193.02</v>
      </c>
      <c r="K1436">
        <v>110.32</v>
      </c>
    </row>
    <row r="1437" spans="1:11" x14ac:dyDescent="0.2">
      <c r="A1437" s="6">
        <v>45383</v>
      </c>
      <c r="B1437">
        <v>218.81</v>
      </c>
      <c r="C1437">
        <v>181.03</v>
      </c>
      <c r="D1437">
        <v>244.78</v>
      </c>
      <c r="E1437">
        <v>121.09</v>
      </c>
      <c r="F1437">
        <v>271.60000000000002</v>
      </c>
      <c r="G1437">
        <v>100</v>
      </c>
      <c r="H1437">
        <v>632.44000000000005</v>
      </c>
      <c r="I1437">
        <v>433.92</v>
      </c>
      <c r="J1437">
        <v>192.53</v>
      </c>
      <c r="K1437">
        <v>110.35</v>
      </c>
    </row>
    <row r="1438" spans="1:11" x14ac:dyDescent="0.2">
      <c r="A1438" s="6">
        <v>45384</v>
      </c>
      <c r="B1438">
        <v>223.1</v>
      </c>
      <c r="C1438">
        <v>181.82</v>
      </c>
      <c r="D1438">
        <v>248.56</v>
      </c>
      <c r="E1438">
        <v>122.69</v>
      </c>
      <c r="F1438">
        <v>270.35000000000002</v>
      </c>
      <c r="G1438">
        <v>100</v>
      </c>
      <c r="H1438">
        <v>624.24</v>
      </c>
      <c r="I1438">
        <v>433.03</v>
      </c>
      <c r="J1438">
        <v>193.63</v>
      </c>
      <c r="K1438">
        <v>110.37</v>
      </c>
    </row>
    <row r="1439" spans="1:11" x14ac:dyDescent="0.2">
      <c r="A1439" s="6">
        <v>45385</v>
      </c>
      <c r="B1439">
        <v>223.13</v>
      </c>
      <c r="C1439">
        <v>182.58</v>
      </c>
      <c r="D1439">
        <v>250.39</v>
      </c>
      <c r="E1439">
        <v>123.51</v>
      </c>
      <c r="F1439">
        <v>269.82</v>
      </c>
      <c r="G1439">
        <v>100</v>
      </c>
      <c r="H1439">
        <v>645.91999999999996</v>
      </c>
      <c r="I1439">
        <v>436.85</v>
      </c>
      <c r="J1439">
        <v>196.33</v>
      </c>
      <c r="K1439">
        <v>110.37</v>
      </c>
    </row>
    <row r="1440" spans="1:11" x14ac:dyDescent="0.2">
      <c r="A1440" s="6">
        <v>45386</v>
      </c>
      <c r="B1440">
        <v>223.92</v>
      </c>
      <c r="C1440">
        <v>182.86</v>
      </c>
      <c r="D1440">
        <v>250.62</v>
      </c>
      <c r="E1440">
        <v>123.37</v>
      </c>
      <c r="F1440">
        <v>264.27</v>
      </c>
      <c r="G1440">
        <v>100</v>
      </c>
      <c r="H1440">
        <v>641.41999999999996</v>
      </c>
      <c r="I1440">
        <v>429.87</v>
      </c>
      <c r="J1440">
        <v>194</v>
      </c>
      <c r="K1440">
        <v>110.42</v>
      </c>
    </row>
    <row r="1441" spans="1:11" x14ac:dyDescent="0.2">
      <c r="A1441" s="6">
        <v>45387</v>
      </c>
      <c r="B1441">
        <v>227.01</v>
      </c>
      <c r="C1441">
        <v>183.9</v>
      </c>
      <c r="D1441">
        <v>253.98</v>
      </c>
      <c r="E1441">
        <v>126.32</v>
      </c>
      <c r="F1441">
        <v>267.22000000000003</v>
      </c>
      <c r="G1441">
        <v>100</v>
      </c>
      <c r="H1441">
        <v>632.16999999999996</v>
      </c>
      <c r="I1441">
        <v>428.08</v>
      </c>
      <c r="J1441">
        <v>194.37</v>
      </c>
      <c r="K1441">
        <v>110.45</v>
      </c>
    </row>
    <row r="1442" spans="1:11" x14ac:dyDescent="0.2">
      <c r="A1442" s="6">
        <v>45390</v>
      </c>
      <c r="B1442">
        <v>225.47</v>
      </c>
      <c r="C1442">
        <v>183.52</v>
      </c>
      <c r="D1442">
        <v>251.89</v>
      </c>
      <c r="E1442">
        <v>125.37</v>
      </c>
      <c r="F1442">
        <v>266.74</v>
      </c>
      <c r="G1442">
        <v>100</v>
      </c>
      <c r="H1442">
        <v>620.80999999999995</v>
      </c>
      <c r="I1442">
        <v>422.41</v>
      </c>
      <c r="J1442">
        <v>194.12</v>
      </c>
      <c r="K1442">
        <v>110.46</v>
      </c>
    </row>
    <row r="1443" spans="1:11" x14ac:dyDescent="0.2">
      <c r="A1443" s="6">
        <v>45391</v>
      </c>
      <c r="B1443">
        <v>226.65</v>
      </c>
      <c r="C1443">
        <v>184.35</v>
      </c>
      <c r="D1443">
        <v>251.57</v>
      </c>
      <c r="E1443">
        <v>125.04</v>
      </c>
      <c r="F1443">
        <v>267.69</v>
      </c>
      <c r="G1443">
        <v>100</v>
      </c>
      <c r="H1443">
        <v>609.44000000000005</v>
      </c>
      <c r="I1443">
        <v>411.38</v>
      </c>
      <c r="J1443">
        <v>192.9</v>
      </c>
      <c r="K1443">
        <v>110.47</v>
      </c>
    </row>
    <row r="1444" spans="1:11" x14ac:dyDescent="0.2">
      <c r="A1444" s="6">
        <v>45392</v>
      </c>
      <c r="B1444">
        <v>228.56</v>
      </c>
      <c r="C1444">
        <v>185.11</v>
      </c>
      <c r="D1444">
        <v>252.65</v>
      </c>
      <c r="E1444">
        <v>125.76</v>
      </c>
      <c r="F1444">
        <v>269.43</v>
      </c>
      <c r="G1444">
        <v>100</v>
      </c>
      <c r="H1444">
        <v>610.5</v>
      </c>
      <c r="I1444">
        <v>418.36</v>
      </c>
      <c r="J1444">
        <v>193.63</v>
      </c>
      <c r="K1444">
        <v>110.5</v>
      </c>
    </row>
    <row r="1445" spans="1:11" x14ac:dyDescent="0.2">
      <c r="A1445" s="6">
        <v>45393</v>
      </c>
      <c r="B1445">
        <v>227.79</v>
      </c>
      <c r="C1445">
        <v>184.23</v>
      </c>
      <c r="D1445">
        <v>252.84</v>
      </c>
      <c r="E1445">
        <v>126.34</v>
      </c>
      <c r="F1445">
        <v>270.77999999999997</v>
      </c>
      <c r="G1445">
        <v>100</v>
      </c>
      <c r="H1445">
        <v>646.44000000000005</v>
      </c>
      <c r="I1445">
        <v>427.3</v>
      </c>
      <c r="J1445">
        <v>192.41</v>
      </c>
      <c r="K1445">
        <v>110.53</v>
      </c>
    </row>
    <row r="1446" spans="1:11" x14ac:dyDescent="0.2">
      <c r="A1446" s="6">
        <v>45394</v>
      </c>
      <c r="B1446">
        <v>225.14</v>
      </c>
      <c r="C1446">
        <v>180.89</v>
      </c>
      <c r="D1446">
        <v>249.57</v>
      </c>
      <c r="E1446">
        <v>125.88</v>
      </c>
      <c r="F1446">
        <v>267.27</v>
      </c>
      <c r="G1446">
        <v>100</v>
      </c>
      <c r="H1446">
        <v>636.4</v>
      </c>
      <c r="I1446">
        <v>423.31</v>
      </c>
      <c r="J1446">
        <v>189.21</v>
      </c>
      <c r="K1446">
        <v>110.54</v>
      </c>
    </row>
    <row r="1447" spans="1:11" x14ac:dyDescent="0.2">
      <c r="A1447" s="6">
        <v>45397</v>
      </c>
      <c r="B1447">
        <v>223.84</v>
      </c>
      <c r="C1447">
        <v>179.33</v>
      </c>
      <c r="D1447">
        <v>247.76</v>
      </c>
      <c r="E1447">
        <v>124.66</v>
      </c>
      <c r="F1447">
        <v>263.24</v>
      </c>
      <c r="G1447">
        <v>100</v>
      </c>
      <c r="H1447">
        <v>638.52</v>
      </c>
      <c r="I1447">
        <v>420.92</v>
      </c>
      <c r="J1447">
        <v>186.88</v>
      </c>
      <c r="K1447">
        <v>110.57</v>
      </c>
    </row>
    <row r="1448" spans="1:11" x14ac:dyDescent="0.2">
      <c r="A1448" s="6">
        <v>45398</v>
      </c>
      <c r="B1448">
        <v>221.99</v>
      </c>
      <c r="C1448">
        <v>177.84</v>
      </c>
      <c r="D1448">
        <v>246.39</v>
      </c>
      <c r="E1448">
        <v>121.89</v>
      </c>
      <c r="F1448">
        <v>262.97000000000003</v>
      </c>
      <c r="G1448">
        <v>100</v>
      </c>
      <c r="H1448">
        <v>643.54</v>
      </c>
      <c r="I1448">
        <v>423.19</v>
      </c>
      <c r="J1448">
        <v>185.29</v>
      </c>
      <c r="K1448">
        <v>110.58</v>
      </c>
    </row>
    <row r="1449" spans="1:11" x14ac:dyDescent="0.2">
      <c r="A1449" s="6">
        <v>45399</v>
      </c>
      <c r="B1449">
        <v>221.88</v>
      </c>
      <c r="C1449">
        <v>177.98</v>
      </c>
      <c r="D1449">
        <v>244.11</v>
      </c>
      <c r="E1449">
        <v>120.36</v>
      </c>
      <c r="F1449">
        <v>267.3</v>
      </c>
      <c r="G1449">
        <v>100</v>
      </c>
      <c r="H1449">
        <v>635.34</v>
      </c>
      <c r="I1449">
        <v>422.17</v>
      </c>
      <c r="J1449">
        <v>186.88</v>
      </c>
      <c r="K1449">
        <v>110.59</v>
      </c>
    </row>
    <row r="1450" spans="1:11" x14ac:dyDescent="0.2">
      <c r="A1450" s="6">
        <v>45400</v>
      </c>
      <c r="B1450">
        <v>221.68</v>
      </c>
      <c r="C1450">
        <v>179.31</v>
      </c>
      <c r="D1450">
        <v>243.12</v>
      </c>
      <c r="E1450">
        <v>120.47</v>
      </c>
      <c r="F1450">
        <v>273.47000000000003</v>
      </c>
      <c r="G1450">
        <v>100</v>
      </c>
      <c r="H1450">
        <v>604.41999999999996</v>
      </c>
      <c r="I1450">
        <v>408.33</v>
      </c>
      <c r="J1450">
        <v>190.56</v>
      </c>
      <c r="K1450">
        <v>110.65</v>
      </c>
    </row>
    <row r="1451" spans="1:11" x14ac:dyDescent="0.2">
      <c r="A1451" s="6">
        <v>45401</v>
      </c>
      <c r="B1451">
        <v>224.22</v>
      </c>
      <c r="C1451">
        <v>182.07</v>
      </c>
      <c r="D1451">
        <v>246.11</v>
      </c>
      <c r="E1451">
        <v>121.54</v>
      </c>
      <c r="F1451">
        <v>276.10000000000002</v>
      </c>
      <c r="G1451">
        <v>100</v>
      </c>
      <c r="H1451">
        <v>610.5</v>
      </c>
      <c r="I1451">
        <v>414.72</v>
      </c>
      <c r="J1451">
        <v>193.51</v>
      </c>
      <c r="K1451">
        <v>110.66</v>
      </c>
    </row>
    <row r="1452" spans="1:11" x14ac:dyDescent="0.2">
      <c r="A1452" s="6">
        <v>45404</v>
      </c>
      <c r="B1452">
        <v>225.49</v>
      </c>
      <c r="C1452">
        <v>184.26</v>
      </c>
      <c r="D1452">
        <v>246.01</v>
      </c>
      <c r="E1452">
        <v>122.22</v>
      </c>
      <c r="F1452">
        <v>273.52</v>
      </c>
      <c r="G1452">
        <v>100</v>
      </c>
      <c r="H1452">
        <v>604.95000000000005</v>
      </c>
      <c r="I1452">
        <v>416.57</v>
      </c>
      <c r="J1452">
        <v>194.25</v>
      </c>
      <c r="K1452">
        <v>110.69</v>
      </c>
    </row>
    <row r="1453" spans="1:11" x14ac:dyDescent="0.2">
      <c r="A1453" s="6">
        <v>45405</v>
      </c>
      <c r="B1453">
        <v>226.37</v>
      </c>
      <c r="C1453">
        <v>185.32</v>
      </c>
      <c r="D1453">
        <v>246.98</v>
      </c>
      <c r="E1453">
        <v>122.93</v>
      </c>
      <c r="F1453">
        <v>270.86</v>
      </c>
      <c r="G1453">
        <v>100</v>
      </c>
      <c r="H1453">
        <v>618.69000000000005</v>
      </c>
      <c r="I1453">
        <v>421.34</v>
      </c>
      <c r="J1453">
        <v>195.1</v>
      </c>
      <c r="K1453">
        <v>110.7</v>
      </c>
    </row>
    <row r="1454" spans="1:11" x14ac:dyDescent="0.2">
      <c r="A1454" s="6">
        <v>45406</v>
      </c>
      <c r="B1454">
        <v>226.41</v>
      </c>
      <c r="C1454">
        <v>186.14</v>
      </c>
      <c r="D1454">
        <v>245.92</v>
      </c>
      <c r="E1454">
        <v>122.82</v>
      </c>
      <c r="F1454">
        <v>268.33999999999997</v>
      </c>
      <c r="G1454">
        <v>100</v>
      </c>
      <c r="H1454">
        <v>600.46</v>
      </c>
      <c r="I1454">
        <v>422.53</v>
      </c>
      <c r="J1454">
        <v>194.74</v>
      </c>
      <c r="K1454">
        <v>110.7</v>
      </c>
    </row>
    <row r="1455" spans="1:11" x14ac:dyDescent="0.2">
      <c r="A1455" s="6">
        <v>45407</v>
      </c>
      <c r="B1455">
        <v>226.93</v>
      </c>
      <c r="C1455">
        <v>188.08</v>
      </c>
      <c r="D1455">
        <v>247.5</v>
      </c>
      <c r="E1455">
        <v>123.82</v>
      </c>
      <c r="F1455">
        <v>271.64999999999998</v>
      </c>
      <c r="G1455">
        <v>100</v>
      </c>
      <c r="H1455">
        <v>619.49</v>
      </c>
      <c r="I1455">
        <v>428.32</v>
      </c>
      <c r="J1455">
        <v>195.6</v>
      </c>
      <c r="K1455">
        <v>110.76</v>
      </c>
    </row>
    <row r="1456" spans="1:11" x14ac:dyDescent="0.2">
      <c r="A1456" s="6">
        <v>45408</v>
      </c>
      <c r="B1456">
        <v>220.63</v>
      </c>
      <c r="C1456">
        <v>188.78</v>
      </c>
      <c r="D1456">
        <v>247.74</v>
      </c>
      <c r="E1456">
        <v>123.64</v>
      </c>
      <c r="F1456">
        <v>271.27</v>
      </c>
      <c r="G1456">
        <v>100</v>
      </c>
      <c r="H1456">
        <v>629</v>
      </c>
      <c r="I1456">
        <v>434.04</v>
      </c>
      <c r="J1456">
        <v>195.84</v>
      </c>
      <c r="K1456">
        <v>110.76</v>
      </c>
    </row>
    <row r="1457" spans="1:11" x14ac:dyDescent="0.2">
      <c r="A1457" s="6">
        <v>45411</v>
      </c>
      <c r="B1457">
        <v>223.77</v>
      </c>
      <c r="C1457">
        <v>189.28</v>
      </c>
      <c r="D1457">
        <v>247.71</v>
      </c>
      <c r="E1457">
        <v>124.46</v>
      </c>
      <c r="F1457">
        <v>275.64</v>
      </c>
      <c r="G1457">
        <v>100</v>
      </c>
      <c r="H1457">
        <v>626.36</v>
      </c>
      <c r="I1457">
        <v>430.94</v>
      </c>
      <c r="J1457">
        <v>196.09</v>
      </c>
      <c r="K1457">
        <v>110.78</v>
      </c>
    </row>
    <row r="1458" spans="1:11" x14ac:dyDescent="0.2">
      <c r="A1458" s="6">
        <v>45412</v>
      </c>
      <c r="B1458">
        <v>221.21</v>
      </c>
      <c r="C1458">
        <v>183.52</v>
      </c>
      <c r="D1458">
        <v>238.96</v>
      </c>
      <c r="E1458">
        <v>120.65</v>
      </c>
      <c r="F1458">
        <v>269.02</v>
      </c>
      <c r="G1458">
        <v>100</v>
      </c>
      <c r="H1458">
        <v>620.80999999999995</v>
      </c>
      <c r="I1458">
        <v>419.67</v>
      </c>
      <c r="J1458">
        <v>193.02</v>
      </c>
      <c r="K1458">
        <v>110.8</v>
      </c>
    </row>
    <row r="1459" spans="1:11" x14ac:dyDescent="0.2">
      <c r="A1459" s="6">
        <v>45413</v>
      </c>
      <c r="B1459">
        <v>217.02</v>
      </c>
      <c r="C1459">
        <v>181.65</v>
      </c>
      <c r="D1459">
        <v>236.52</v>
      </c>
      <c r="E1459">
        <v>117.57</v>
      </c>
      <c r="F1459">
        <v>267.68</v>
      </c>
      <c r="G1459">
        <v>100</v>
      </c>
      <c r="H1459">
        <v>618.16999999999996</v>
      </c>
      <c r="I1459">
        <v>413.4</v>
      </c>
      <c r="J1459">
        <v>189.95</v>
      </c>
      <c r="K1459">
        <v>110.82</v>
      </c>
    </row>
    <row r="1460" spans="1:11" x14ac:dyDescent="0.2">
      <c r="A1460" s="6">
        <v>45414</v>
      </c>
      <c r="B1460">
        <v>217.41</v>
      </c>
      <c r="C1460">
        <v>182.91</v>
      </c>
      <c r="D1460">
        <v>232.54</v>
      </c>
      <c r="E1460">
        <v>117.95</v>
      </c>
      <c r="F1460">
        <v>273.81</v>
      </c>
      <c r="G1460">
        <v>100</v>
      </c>
      <c r="H1460">
        <v>649.35</v>
      </c>
      <c r="I1460">
        <v>426.47</v>
      </c>
      <c r="J1460">
        <v>193.63</v>
      </c>
      <c r="K1460">
        <v>110.88</v>
      </c>
    </row>
    <row r="1461" spans="1:11" x14ac:dyDescent="0.2">
      <c r="A1461" s="6">
        <v>45415</v>
      </c>
      <c r="B1461">
        <v>216.96</v>
      </c>
      <c r="C1461">
        <v>182.36</v>
      </c>
      <c r="D1461">
        <v>232.51</v>
      </c>
      <c r="E1461">
        <v>117.46</v>
      </c>
      <c r="F1461">
        <v>268.54000000000002</v>
      </c>
      <c r="G1461">
        <v>100</v>
      </c>
      <c r="H1461">
        <v>653.84</v>
      </c>
      <c r="I1461">
        <v>431.84</v>
      </c>
      <c r="J1461">
        <v>194.98</v>
      </c>
      <c r="K1461">
        <v>110.89</v>
      </c>
    </row>
    <row r="1462" spans="1:11" x14ac:dyDescent="0.2">
      <c r="A1462" s="6">
        <v>45418</v>
      </c>
      <c r="B1462">
        <v>218.36</v>
      </c>
      <c r="C1462">
        <v>184.69</v>
      </c>
      <c r="D1462">
        <v>235.02</v>
      </c>
      <c r="E1462">
        <v>118.61</v>
      </c>
      <c r="F1462">
        <v>267.32</v>
      </c>
      <c r="G1462">
        <v>100</v>
      </c>
      <c r="H1462">
        <v>650.94000000000005</v>
      </c>
      <c r="I1462">
        <v>429.45</v>
      </c>
      <c r="J1462">
        <v>197.07</v>
      </c>
      <c r="K1462">
        <v>110.89</v>
      </c>
    </row>
    <row r="1463" spans="1:11" x14ac:dyDescent="0.2">
      <c r="A1463" s="6">
        <v>45419</v>
      </c>
      <c r="B1463">
        <v>217.28</v>
      </c>
      <c r="C1463">
        <v>185.11</v>
      </c>
      <c r="D1463">
        <v>235</v>
      </c>
      <c r="E1463">
        <v>118.7</v>
      </c>
      <c r="F1463">
        <v>266.45</v>
      </c>
      <c r="G1463">
        <v>100</v>
      </c>
      <c r="H1463">
        <v>657.28</v>
      </c>
      <c r="I1463">
        <v>433.62</v>
      </c>
      <c r="J1463">
        <v>197.93</v>
      </c>
      <c r="K1463">
        <v>110.9</v>
      </c>
    </row>
    <row r="1464" spans="1:11" x14ac:dyDescent="0.2">
      <c r="A1464" s="6">
        <v>45420</v>
      </c>
      <c r="B1464">
        <v>217.24</v>
      </c>
      <c r="C1464">
        <v>184.97</v>
      </c>
      <c r="D1464">
        <v>234.09</v>
      </c>
      <c r="E1464">
        <v>116.16</v>
      </c>
      <c r="F1464">
        <v>267.85000000000002</v>
      </c>
      <c r="G1464">
        <v>100</v>
      </c>
      <c r="H1464">
        <v>668.64</v>
      </c>
      <c r="I1464">
        <v>449.91</v>
      </c>
      <c r="J1464">
        <v>199.4</v>
      </c>
      <c r="K1464">
        <v>110.93</v>
      </c>
    </row>
    <row r="1465" spans="1:11" x14ac:dyDescent="0.2">
      <c r="A1465" s="6">
        <v>45421</v>
      </c>
      <c r="B1465">
        <v>221.53</v>
      </c>
      <c r="C1465">
        <v>188.28</v>
      </c>
      <c r="D1465">
        <v>234.71</v>
      </c>
      <c r="E1465">
        <v>117.18</v>
      </c>
      <c r="F1465">
        <v>269.7</v>
      </c>
      <c r="G1465">
        <v>100</v>
      </c>
      <c r="H1465">
        <v>680.01</v>
      </c>
      <c r="I1465">
        <v>457.78</v>
      </c>
      <c r="J1465">
        <v>199.15</v>
      </c>
      <c r="K1465">
        <v>110.99</v>
      </c>
    </row>
    <row r="1466" spans="1:11" x14ac:dyDescent="0.2">
      <c r="A1466" s="6">
        <v>45422</v>
      </c>
      <c r="B1466">
        <v>220.63</v>
      </c>
      <c r="C1466">
        <v>188.7</v>
      </c>
      <c r="D1466">
        <v>233.37</v>
      </c>
      <c r="E1466">
        <v>115.96</v>
      </c>
      <c r="F1466">
        <v>268.49</v>
      </c>
      <c r="G1466">
        <v>100</v>
      </c>
      <c r="H1466">
        <v>692.17</v>
      </c>
      <c r="I1466">
        <v>464.16</v>
      </c>
      <c r="J1466">
        <v>199.5</v>
      </c>
      <c r="K1466">
        <v>110.99</v>
      </c>
    </row>
    <row r="1467" spans="1:11" x14ac:dyDescent="0.2">
      <c r="A1467" s="6">
        <v>45425</v>
      </c>
      <c r="B1467">
        <v>220.53</v>
      </c>
      <c r="C1467">
        <v>187.23</v>
      </c>
      <c r="D1467">
        <v>232.76</v>
      </c>
      <c r="E1467">
        <v>114.76</v>
      </c>
      <c r="F1467">
        <v>264.5</v>
      </c>
      <c r="G1467">
        <v>100</v>
      </c>
      <c r="H1467">
        <v>702.21</v>
      </c>
      <c r="I1467">
        <v>472.57</v>
      </c>
      <c r="J1467">
        <v>198</v>
      </c>
      <c r="K1467">
        <v>111.01</v>
      </c>
    </row>
    <row r="1468" spans="1:11" x14ac:dyDescent="0.2">
      <c r="A1468" s="6">
        <v>45426</v>
      </c>
      <c r="B1468">
        <v>221.87</v>
      </c>
      <c r="C1468">
        <v>186.18</v>
      </c>
      <c r="D1468">
        <v>231.71</v>
      </c>
      <c r="E1468">
        <v>115.03</v>
      </c>
      <c r="F1468">
        <v>269.08999999999997</v>
      </c>
      <c r="G1468">
        <v>100</v>
      </c>
      <c r="H1468">
        <v>707.23</v>
      </c>
      <c r="I1468">
        <v>474.6</v>
      </c>
      <c r="J1468">
        <v>198.63</v>
      </c>
      <c r="K1468">
        <v>111.02</v>
      </c>
    </row>
    <row r="1469" spans="1:11" x14ac:dyDescent="0.2">
      <c r="A1469" s="6">
        <v>45427</v>
      </c>
      <c r="B1469">
        <v>223.59</v>
      </c>
      <c r="C1469">
        <v>185.55</v>
      </c>
      <c r="D1469">
        <v>231.06</v>
      </c>
      <c r="E1469">
        <v>115.61</v>
      </c>
      <c r="F1469">
        <v>266.86</v>
      </c>
      <c r="G1469">
        <v>100</v>
      </c>
      <c r="H1469">
        <v>717.01</v>
      </c>
      <c r="I1469">
        <v>475.38</v>
      </c>
      <c r="J1469">
        <v>198.88</v>
      </c>
      <c r="K1469">
        <v>111.04</v>
      </c>
    </row>
    <row r="1470" spans="1:11" x14ac:dyDescent="0.2">
      <c r="A1470" s="6">
        <v>45428</v>
      </c>
      <c r="B1470">
        <v>222.25</v>
      </c>
      <c r="C1470">
        <v>185.17</v>
      </c>
      <c r="D1470">
        <v>229.39</v>
      </c>
      <c r="E1470">
        <v>114.67</v>
      </c>
      <c r="F1470">
        <v>269.97000000000003</v>
      </c>
      <c r="G1470">
        <v>100</v>
      </c>
      <c r="H1470">
        <v>722.03</v>
      </c>
      <c r="I1470">
        <v>483.43</v>
      </c>
      <c r="J1470">
        <v>198.13</v>
      </c>
      <c r="K1470">
        <v>111.09</v>
      </c>
    </row>
    <row r="1471" spans="1:11" x14ac:dyDescent="0.2">
      <c r="A1471" s="6">
        <v>45429</v>
      </c>
      <c r="B1471">
        <v>225.59</v>
      </c>
      <c r="C1471">
        <v>186.98</v>
      </c>
      <c r="D1471">
        <v>232.99</v>
      </c>
      <c r="E1471">
        <v>115.67</v>
      </c>
      <c r="F1471">
        <v>273.77</v>
      </c>
      <c r="G1471">
        <v>100</v>
      </c>
      <c r="H1471">
        <v>726.26</v>
      </c>
      <c r="I1471">
        <v>487.25</v>
      </c>
      <c r="J1471">
        <v>199.75</v>
      </c>
      <c r="K1471">
        <v>111.1</v>
      </c>
    </row>
    <row r="1472" spans="1:11" x14ac:dyDescent="0.2">
      <c r="A1472" s="6">
        <v>45432</v>
      </c>
      <c r="B1472">
        <v>223.76</v>
      </c>
      <c r="C1472">
        <v>185.22</v>
      </c>
      <c r="D1472">
        <v>231.42</v>
      </c>
      <c r="E1472">
        <v>115.96</v>
      </c>
      <c r="F1472">
        <v>273.14999999999998</v>
      </c>
      <c r="G1472">
        <v>100</v>
      </c>
      <c r="H1472">
        <v>742.64</v>
      </c>
      <c r="I1472">
        <v>491.36</v>
      </c>
      <c r="J1472">
        <v>201.88</v>
      </c>
      <c r="K1472">
        <v>111.12</v>
      </c>
    </row>
    <row r="1473" spans="1:11" x14ac:dyDescent="0.2">
      <c r="A1473" s="6">
        <v>45433</v>
      </c>
      <c r="B1473">
        <v>222.21</v>
      </c>
      <c r="C1473">
        <v>183.88</v>
      </c>
      <c r="D1473">
        <v>230.5</v>
      </c>
      <c r="E1473">
        <v>115.56</v>
      </c>
      <c r="F1473">
        <v>273.24</v>
      </c>
      <c r="G1473">
        <v>100</v>
      </c>
      <c r="H1473">
        <v>764.05</v>
      </c>
      <c r="I1473">
        <v>494.94</v>
      </c>
      <c r="J1473">
        <v>199.38</v>
      </c>
      <c r="K1473">
        <v>111.13</v>
      </c>
    </row>
    <row r="1474" spans="1:11" x14ac:dyDescent="0.2">
      <c r="A1474" s="6">
        <v>45434</v>
      </c>
      <c r="B1474">
        <v>217.74</v>
      </c>
      <c r="C1474">
        <v>181.12</v>
      </c>
      <c r="D1474">
        <v>226.25</v>
      </c>
      <c r="E1474">
        <v>114.3</v>
      </c>
      <c r="F1474">
        <v>271.60000000000002</v>
      </c>
      <c r="G1474">
        <v>100</v>
      </c>
      <c r="H1474">
        <v>740</v>
      </c>
      <c r="I1474">
        <v>485.1</v>
      </c>
      <c r="J1474">
        <v>196.88</v>
      </c>
      <c r="K1474">
        <v>111.16</v>
      </c>
    </row>
    <row r="1475" spans="1:11" x14ac:dyDescent="0.2">
      <c r="A1475" s="6">
        <v>45435</v>
      </c>
      <c r="B1475">
        <v>214.03</v>
      </c>
      <c r="C1475">
        <v>180.4</v>
      </c>
      <c r="D1475">
        <v>225.22</v>
      </c>
      <c r="E1475">
        <v>113.02</v>
      </c>
      <c r="F1475">
        <v>268.56</v>
      </c>
      <c r="G1475">
        <v>100</v>
      </c>
      <c r="H1475">
        <v>738.94</v>
      </c>
      <c r="I1475">
        <v>482.47</v>
      </c>
      <c r="J1475">
        <v>192.87</v>
      </c>
      <c r="K1475">
        <v>111.23</v>
      </c>
    </row>
    <row r="1476" spans="1:11" x14ac:dyDescent="0.2">
      <c r="A1476" s="6">
        <v>45436</v>
      </c>
      <c r="B1476">
        <v>213.86</v>
      </c>
      <c r="C1476">
        <v>181.33</v>
      </c>
      <c r="D1476">
        <v>224.45</v>
      </c>
      <c r="E1476">
        <v>113.01</v>
      </c>
      <c r="F1476">
        <v>268.33</v>
      </c>
      <c r="G1476">
        <v>100</v>
      </c>
      <c r="H1476">
        <v>754.54</v>
      </c>
      <c r="I1476">
        <v>485.46</v>
      </c>
      <c r="J1476">
        <v>193.25</v>
      </c>
      <c r="K1476">
        <v>111.24</v>
      </c>
    </row>
    <row r="1477" spans="1:11" x14ac:dyDescent="0.2">
      <c r="A1477" s="6">
        <v>45440</v>
      </c>
      <c r="B1477">
        <v>216.57</v>
      </c>
      <c r="C1477">
        <v>182.81</v>
      </c>
      <c r="D1477">
        <v>227.73</v>
      </c>
      <c r="E1477">
        <v>113.48</v>
      </c>
      <c r="F1477">
        <v>266.97000000000003</v>
      </c>
      <c r="G1477">
        <v>100</v>
      </c>
      <c r="H1477">
        <v>771.98</v>
      </c>
      <c r="I1477">
        <v>484.2</v>
      </c>
      <c r="J1477">
        <v>193.87</v>
      </c>
      <c r="K1477">
        <v>111.23</v>
      </c>
    </row>
    <row r="1478" spans="1:11" x14ac:dyDescent="0.2">
      <c r="A1478" s="6">
        <v>45441</v>
      </c>
      <c r="B1478">
        <v>214.26</v>
      </c>
      <c r="C1478">
        <v>180.35</v>
      </c>
      <c r="D1478">
        <v>220.62</v>
      </c>
      <c r="E1478">
        <v>111.49</v>
      </c>
      <c r="F1478">
        <v>263.02</v>
      </c>
      <c r="G1478">
        <v>100</v>
      </c>
      <c r="H1478">
        <v>759.03</v>
      </c>
      <c r="I1478">
        <v>480.57</v>
      </c>
      <c r="J1478">
        <v>193.12</v>
      </c>
      <c r="K1478">
        <v>111.26</v>
      </c>
    </row>
    <row r="1479" spans="1:11" x14ac:dyDescent="0.2">
      <c r="A1479" s="6">
        <v>45442</v>
      </c>
      <c r="B1479">
        <v>214.93</v>
      </c>
      <c r="C1479">
        <v>181.91</v>
      </c>
      <c r="D1479">
        <v>217.43</v>
      </c>
      <c r="E1479">
        <v>111.66</v>
      </c>
      <c r="F1479">
        <v>265.75</v>
      </c>
      <c r="G1479">
        <v>100</v>
      </c>
      <c r="H1479">
        <v>738.94</v>
      </c>
      <c r="I1479">
        <v>489.93</v>
      </c>
      <c r="J1479">
        <v>194.5</v>
      </c>
      <c r="K1479">
        <v>111.28</v>
      </c>
    </row>
    <row r="1480" spans="1:11" x14ac:dyDescent="0.2">
      <c r="A1480" s="6">
        <v>45443</v>
      </c>
      <c r="B1480">
        <v>221.1</v>
      </c>
      <c r="C1480">
        <v>186.56</v>
      </c>
      <c r="D1480">
        <v>222.98</v>
      </c>
      <c r="E1480">
        <v>114.01</v>
      </c>
      <c r="F1480">
        <v>269.72000000000003</v>
      </c>
      <c r="G1480">
        <v>100</v>
      </c>
      <c r="H1480">
        <v>748.46</v>
      </c>
      <c r="I1480">
        <v>489.51</v>
      </c>
      <c r="J1480">
        <v>196.13</v>
      </c>
      <c r="K1480">
        <v>111.3</v>
      </c>
    </row>
    <row r="1481" spans="1:11" x14ac:dyDescent="0.2">
      <c r="A1481" s="6">
        <v>45446</v>
      </c>
      <c r="B1481">
        <v>215.8</v>
      </c>
      <c r="C1481">
        <v>180.99</v>
      </c>
      <c r="D1481">
        <v>217.98</v>
      </c>
      <c r="E1481">
        <v>110.49</v>
      </c>
      <c r="F1481">
        <v>274.54000000000002</v>
      </c>
      <c r="G1481">
        <v>100</v>
      </c>
      <c r="H1481">
        <v>738.68</v>
      </c>
      <c r="I1481">
        <v>480.21</v>
      </c>
      <c r="J1481">
        <v>192.5</v>
      </c>
      <c r="K1481">
        <v>111.32</v>
      </c>
    </row>
    <row r="1482" spans="1:11" x14ac:dyDescent="0.2">
      <c r="A1482" s="6">
        <v>45447</v>
      </c>
      <c r="B1482">
        <v>212.45</v>
      </c>
      <c r="C1482">
        <v>179.46</v>
      </c>
      <c r="D1482">
        <v>214.92</v>
      </c>
      <c r="E1482">
        <v>109.25</v>
      </c>
      <c r="F1482">
        <v>274.98</v>
      </c>
      <c r="G1482">
        <v>100</v>
      </c>
      <c r="H1482">
        <v>710.4</v>
      </c>
      <c r="I1482">
        <v>475.68</v>
      </c>
      <c r="J1482">
        <v>192.37</v>
      </c>
      <c r="K1482">
        <v>111.35</v>
      </c>
    </row>
    <row r="1483" spans="1:11" x14ac:dyDescent="0.2">
      <c r="A1483" s="6">
        <v>45448</v>
      </c>
      <c r="B1483">
        <v>213.29</v>
      </c>
      <c r="C1483">
        <v>178.14</v>
      </c>
      <c r="D1483">
        <v>214.84</v>
      </c>
      <c r="E1483">
        <v>109.16</v>
      </c>
      <c r="F1483">
        <v>273.5</v>
      </c>
      <c r="G1483">
        <v>100</v>
      </c>
      <c r="H1483">
        <v>725.47</v>
      </c>
      <c r="I1483">
        <v>483.13</v>
      </c>
      <c r="J1483">
        <v>192.5</v>
      </c>
      <c r="K1483">
        <v>111.36</v>
      </c>
    </row>
    <row r="1484" spans="1:11" x14ac:dyDescent="0.2">
      <c r="A1484" s="6">
        <v>45449</v>
      </c>
      <c r="B1484">
        <v>214.9</v>
      </c>
      <c r="C1484">
        <v>179.23</v>
      </c>
      <c r="D1484">
        <v>214.79</v>
      </c>
      <c r="E1484">
        <v>109.59</v>
      </c>
      <c r="F1484">
        <v>274.5</v>
      </c>
      <c r="G1484">
        <v>100</v>
      </c>
      <c r="H1484">
        <v>709.08</v>
      </c>
      <c r="I1484">
        <v>479.43</v>
      </c>
      <c r="J1484">
        <v>193.37</v>
      </c>
      <c r="K1484">
        <v>111.37</v>
      </c>
    </row>
    <row r="1485" spans="1:11" x14ac:dyDescent="0.2">
      <c r="A1485" s="6">
        <v>45450</v>
      </c>
      <c r="B1485">
        <v>212.6</v>
      </c>
      <c r="C1485">
        <v>179.41</v>
      </c>
      <c r="D1485">
        <v>214.4</v>
      </c>
      <c r="E1485">
        <v>108.5</v>
      </c>
      <c r="F1485">
        <v>272.79000000000002</v>
      </c>
      <c r="G1485">
        <v>100</v>
      </c>
      <c r="H1485">
        <v>693.75</v>
      </c>
      <c r="I1485">
        <v>479.37</v>
      </c>
      <c r="J1485">
        <v>193.75</v>
      </c>
      <c r="K1485">
        <v>111.42</v>
      </c>
    </row>
    <row r="1486" spans="1:11" x14ac:dyDescent="0.2">
      <c r="A1486" s="6">
        <v>45453</v>
      </c>
      <c r="B1486">
        <v>213.22</v>
      </c>
      <c r="C1486">
        <v>180.17</v>
      </c>
      <c r="D1486">
        <v>216.89</v>
      </c>
      <c r="E1486">
        <v>110.73</v>
      </c>
      <c r="F1486">
        <v>270.02999999999997</v>
      </c>
      <c r="G1486">
        <v>100</v>
      </c>
      <c r="H1486">
        <v>706.7</v>
      </c>
      <c r="I1486">
        <v>483.73</v>
      </c>
      <c r="J1486">
        <v>196.5</v>
      </c>
      <c r="K1486">
        <v>111.44</v>
      </c>
    </row>
    <row r="1487" spans="1:11" x14ac:dyDescent="0.2">
      <c r="A1487" s="6">
        <v>45454</v>
      </c>
      <c r="B1487">
        <v>211.5</v>
      </c>
      <c r="C1487">
        <v>179.88</v>
      </c>
      <c r="D1487">
        <v>217.52</v>
      </c>
      <c r="E1487">
        <v>110.97</v>
      </c>
      <c r="F1487">
        <v>269</v>
      </c>
      <c r="G1487">
        <v>100</v>
      </c>
      <c r="H1487">
        <v>685.03</v>
      </c>
      <c r="I1487">
        <v>465.48</v>
      </c>
      <c r="J1487">
        <v>194.87</v>
      </c>
      <c r="K1487">
        <v>111.46</v>
      </c>
    </row>
    <row r="1488" spans="1:11" x14ac:dyDescent="0.2">
      <c r="A1488" s="6">
        <v>45455</v>
      </c>
      <c r="B1488">
        <v>209.16</v>
      </c>
      <c r="C1488">
        <v>177.27</v>
      </c>
      <c r="D1488">
        <v>214.77</v>
      </c>
      <c r="E1488">
        <v>110.4</v>
      </c>
      <c r="F1488">
        <v>270.86</v>
      </c>
      <c r="G1488">
        <v>100</v>
      </c>
      <c r="H1488">
        <v>699.57</v>
      </c>
      <c r="I1488">
        <v>477.82</v>
      </c>
      <c r="J1488">
        <v>193.75</v>
      </c>
      <c r="K1488">
        <v>111.48</v>
      </c>
    </row>
    <row r="1489" spans="1:11" x14ac:dyDescent="0.2">
      <c r="A1489" s="6">
        <v>45456</v>
      </c>
      <c r="B1489">
        <v>207.49</v>
      </c>
      <c r="C1489">
        <v>175.68</v>
      </c>
      <c r="D1489">
        <v>212.28</v>
      </c>
      <c r="E1489">
        <v>109.49</v>
      </c>
      <c r="F1489">
        <v>272.16000000000003</v>
      </c>
      <c r="G1489">
        <v>100</v>
      </c>
      <c r="H1489">
        <v>680.8</v>
      </c>
      <c r="I1489">
        <v>467.98</v>
      </c>
      <c r="J1489">
        <v>191.49</v>
      </c>
      <c r="K1489">
        <v>111.49</v>
      </c>
    </row>
    <row r="1490" spans="1:11" x14ac:dyDescent="0.2">
      <c r="A1490" s="6">
        <v>45457</v>
      </c>
      <c r="B1490">
        <v>205.73</v>
      </c>
      <c r="C1490">
        <v>175.37</v>
      </c>
      <c r="D1490">
        <v>209.41</v>
      </c>
      <c r="E1490">
        <v>109.56</v>
      </c>
      <c r="F1490">
        <v>266.45</v>
      </c>
      <c r="G1490">
        <v>100</v>
      </c>
      <c r="H1490">
        <v>651.01</v>
      </c>
      <c r="I1490">
        <v>451.85</v>
      </c>
      <c r="J1490">
        <v>189.74</v>
      </c>
      <c r="K1490">
        <v>111.55</v>
      </c>
    </row>
    <row r="1491" spans="1:11" x14ac:dyDescent="0.2">
      <c r="A1491" s="6">
        <v>45460</v>
      </c>
      <c r="B1491">
        <v>204.32</v>
      </c>
      <c r="C1491">
        <v>176.09</v>
      </c>
      <c r="D1491">
        <v>209.69</v>
      </c>
      <c r="E1491">
        <v>110.22</v>
      </c>
      <c r="F1491">
        <v>265.10000000000002</v>
      </c>
      <c r="G1491">
        <v>100</v>
      </c>
      <c r="H1491">
        <v>648.58000000000004</v>
      </c>
      <c r="I1491">
        <v>470.08</v>
      </c>
      <c r="J1491">
        <v>191.74</v>
      </c>
      <c r="K1491">
        <v>111.57</v>
      </c>
    </row>
    <row r="1492" spans="1:11" x14ac:dyDescent="0.2">
      <c r="A1492" s="6">
        <v>45461</v>
      </c>
      <c r="B1492">
        <v>206.24</v>
      </c>
      <c r="C1492">
        <v>176.25</v>
      </c>
      <c r="D1492">
        <v>209.44</v>
      </c>
      <c r="E1492">
        <v>112.16</v>
      </c>
      <c r="F1492">
        <v>275.39</v>
      </c>
      <c r="G1492">
        <v>100</v>
      </c>
      <c r="H1492">
        <v>668.34</v>
      </c>
      <c r="I1492">
        <v>484.11</v>
      </c>
      <c r="J1492">
        <v>193.75</v>
      </c>
      <c r="K1492">
        <v>111.59</v>
      </c>
    </row>
    <row r="1493" spans="1:11" x14ac:dyDescent="0.2">
      <c r="A1493" s="6">
        <v>45463</v>
      </c>
      <c r="B1493">
        <v>210.69</v>
      </c>
      <c r="C1493">
        <v>180.05</v>
      </c>
      <c r="D1493">
        <v>213.12</v>
      </c>
      <c r="E1493">
        <v>114.32</v>
      </c>
      <c r="F1493">
        <v>280.20999999999998</v>
      </c>
      <c r="G1493">
        <v>100</v>
      </c>
      <c r="H1493">
        <v>686.22</v>
      </c>
      <c r="I1493">
        <v>482.67</v>
      </c>
      <c r="J1493">
        <v>196.5</v>
      </c>
      <c r="K1493">
        <v>111.61</v>
      </c>
    </row>
    <row r="1494" spans="1:11" x14ac:dyDescent="0.2">
      <c r="A1494" s="6">
        <v>45464</v>
      </c>
      <c r="B1494">
        <v>208.84</v>
      </c>
      <c r="C1494">
        <v>178.49</v>
      </c>
      <c r="D1494">
        <v>213.14</v>
      </c>
      <c r="E1494">
        <v>111.54</v>
      </c>
      <c r="F1494">
        <v>281.91000000000003</v>
      </c>
      <c r="G1494">
        <v>100</v>
      </c>
      <c r="H1494">
        <v>695.7</v>
      </c>
      <c r="I1494">
        <v>492.2</v>
      </c>
      <c r="J1494">
        <v>196.75</v>
      </c>
      <c r="K1494">
        <v>111.65</v>
      </c>
    </row>
    <row r="1495" spans="1:11" x14ac:dyDescent="0.2">
      <c r="A1495" s="6">
        <v>45467</v>
      </c>
      <c r="B1495">
        <v>215.05</v>
      </c>
      <c r="C1495">
        <v>183.12</v>
      </c>
      <c r="D1495">
        <v>220.47</v>
      </c>
      <c r="E1495">
        <v>115.8</v>
      </c>
      <c r="F1495">
        <v>283.68</v>
      </c>
      <c r="G1495">
        <v>100</v>
      </c>
      <c r="H1495">
        <v>705.17</v>
      </c>
      <c r="I1495">
        <v>494.96</v>
      </c>
      <c r="J1495">
        <v>199.13</v>
      </c>
      <c r="K1495">
        <v>111.68</v>
      </c>
    </row>
    <row r="1496" spans="1:11" x14ac:dyDescent="0.2">
      <c r="A1496" s="6">
        <v>45468</v>
      </c>
      <c r="B1496">
        <v>215.65</v>
      </c>
      <c r="C1496">
        <v>182.14</v>
      </c>
      <c r="D1496">
        <v>220.13</v>
      </c>
      <c r="E1496">
        <v>115.53</v>
      </c>
      <c r="F1496">
        <v>290.20999999999998</v>
      </c>
      <c r="G1496">
        <v>100</v>
      </c>
      <c r="H1496">
        <v>695.7</v>
      </c>
      <c r="I1496">
        <v>497.72</v>
      </c>
      <c r="J1496">
        <v>200.26</v>
      </c>
      <c r="K1496">
        <v>111.68</v>
      </c>
    </row>
    <row r="1497" spans="1:11" x14ac:dyDescent="0.2">
      <c r="A1497" s="6">
        <v>45469</v>
      </c>
      <c r="B1497">
        <v>215.73</v>
      </c>
      <c r="C1497">
        <v>179.26</v>
      </c>
      <c r="D1497">
        <v>217.48</v>
      </c>
      <c r="E1497">
        <v>115.11</v>
      </c>
      <c r="F1497">
        <v>292.42</v>
      </c>
      <c r="G1497">
        <v>100</v>
      </c>
      <c r="H1497">
        <v>706.8</v>
      </c>
      <c r="I1497">
        <v>500.17</v>
      </c>
      <c r="J1497">
        <v>199.25</v>
      </c>
      <c r="K1497">
        <v>111.69</v>
      </c>
    </row>
    <row r="1498" spans="1:11" x14ac:dyDescent="0.2">
      <c r="A1498" s="6">
        <v>45470</v>
      </c>
      <c r="B1498">
        <v>216.65</v>
      </c>
      <c r="C1498">
        <v>179.68</v>
      </c>
      <c r="D1498">
        <v>218.17</v>
      </c>
      <c r="E1498">
        <v>114.78</v>
      </c>
      <c r="F1498">
        <v>294.35000000000002</v>
      </c>
      <c r="G1498">
        <v>100</v>
      </c>
      <c r="H1498">
        <v>711.4</v>
      </c>
      <c r="I1498">
        <v>500.77</v>
      </c>
      <c r="J1498">
        <v>200.63</v>
      </c>
      <c r="K1498">
        <v>111.71</v>
      </c>
    </row>
    <row r="1499" spans="1:11" x14ac:dyDescent="0.2">
      <c r="A1499" s="6">
        <v>45471</v>
      </c>
      <c r="B1499">
        <v>217.06</v>
      </c>
      <c r="C1499">
        <v>179.8</v>
      </c>
      <c r="D1499">
        <v>218.96</v>
      </c>
      <c r="E1499">
        <v>115.4</v>
      </c>
      <c r="F1499">
        <v>298.83999999999997</v>
      </c>
      <c r="G1499">
        <v>100</v>
      </c>
      <c r="H1499">
        <v>697.59</v>
      </c>
      <c r="I1499">
        <v>487.35</v>
      </c>
      <c r="J1499">
        <v>203.01</v>
      </c>
      <c r="K1499">
        <v>111.75</v>
      </c>
    </row>
    <row r="1500" spans="1:11" x14ac:dyDescent="0.2">
      <c r="A1500" s="6">
        <v>45474</v>
      </c>
      <c r="B1500">
        <v>216.76</v>
      </c>
      <c r="C1500">
        <v>179.91</v>
      </c>
      <c r="D1500">
        <v>218.92</v>
      </c>
      <c r="E1500">
        <v>115.13</v>
      </c>
      <c r="F1500">
        <v>295.85000000000002</v>
      </c>
      <c r="G1500">
        <v>100</v>
      </c>
      <c r="H1500">
        <v>675.93</v>
      </c>
      <c r="I1500">
        <v>475.83</v>
      </c>
      <c r="J1500">
        <v>204.76</v>
      </c>
      <c r="K1500">
        <v>111.79</v>
      </c>
    </row>
    <row r="1501" spans="1:11" x14ac:dyDescent="0.2">
      <c r="A1501" s="6">
        <v>45475</v>
      </c>
      <c r="B1501">
        <v>215.29</v>
      </c>
      <c r="C1501">
        <v>180.18</v>
      </c>
      <c r="D1501">
        <v>218.46</v>
      </c>
      <c r="E1501">
        <v>114.18</v>
      </c>
      <c r="F1501">
        <v>298.2</v>
      </c>
      <c r="G1501">
        <v>100</v>
      </c>
      <c r="H1501">
        <v>685.41</v>
      </c>
      <c r="I1501">
        <v>483.75</v>
      </c>
      <c r="J1501">
        <v>205.26</v>
      </c>
      <c r="K1501">
        <v>111.8</v>
      </c>
    </row>
    <row r="1502" spans="1:11" x14ac:dyDescent="0.2">
      <c r="A1502" s="6">
        <v>45476</v>
      </c>
      <c r="B1502">
        <v>216.39</v>
      </c>
      <c r="C1502">
        <v>180.13</v>
      </c>
      <c r="D1502">
        <v>219.71</v>
      </c>
      <c r="E1502">
        <v>114.1</v>
      </c>
      <c r="F1502">
        <v>297.55</v>
      </c>
      <c r="G1502">
        <v>100</v>
      </c>
      <c r="H1502">
        <v>682.43</v>
      </c>
      <c r="I1502">
        <v>489.08</v>
      </c>
      <c r="J1502">
        <v>204.39</v>
      </c>
      <c r="K1502">
        <v>111.84</v>
      </c>
    </row>
    <row r="1503" spans="1:11" x14ac:dyDescent="0.2">
      <c r="A1503" s="6">
        <v>45478</v>
      </c>
      <c r="B1503">
        <v>213.77</v>
      </c>
      <c r="C1503">
        <v>177.37</v>
      </c>
      <c r="D1503">
        <v>215.46</v>
      </c>
      <c r="E1503">
        <v>113.13</v>
      </c>
      <c r="F1503">
        <v>297.73</v>
      </c>
      <c r="G1503">
        <v>100</v>
      </c>
      <c r="H1503">
        <v>659.68</v>
      </c>
      <c r="I1503">
        <v>478.95</v>
      </c>
      <c r="J1503">
        <v>202.51</v>
      </c>
      <c r="K1503">
        <v>111.87</v>
      </c>
    </row>
    <row r="1504" spans="1:11" x14ac:dyDescent="0.2">
      <c r="A1504" s="6">
        <v>45481</v>
      </c>
      <c r="B1504">
        <v>211.52</v>
      </c>
      <c r="C1504">
        <v>177.4</v>
      </c>
      <c r="D1504">
        <v>214.84</v>
      </c>
      <c r="E1504">
        <v>111.59</v>
      </c>
      <c r="F1504">
        <v>299.82</v>
      </c>
      <c r="G1504">
        <v>100</v>
      </c>
      <c r="H1504">
        <v>644.51</v>
      </c>
      <c r="I1504">
        <v>468.16</v>
      </c>
      <c r="J1504">
        <v>201.38</v>
      </c>
      <c r="K1504">
        <v>111.9</v>
      </c>
    </row>
    <row r="1505" spans="1:11" x14ac:dyDescent="0.2">
      <c r="A1505" s="6">
        <v>45482</v>
      </c>
      <c r="B1505">
        <v>209.18</v>
      </c>
      <c r="C1505">
        <v>175.84</v>
      </c>
      <c r="D1505">
        <v>212.85</v>
      </c>
      <c r="E1505">
        <v>111.72</v>
      </c>
      <c r="F1505">
        <v>300.81</v>
      </c>
      <c r="G1505">
        <v>100</v>
      </c>
      <c r="H1505">
        <v>636.39</v>
      </c>
      <c r="I1505">
        <v>469.78</v>
      </c>
      <c r="J1505">
        <v>201.76</v>
      </c>
      <c r="K1505">
        <v>111.9</v>
      </c>
    </row>
    <row r="1506" spans="1:11" x14ac:dyDescent="0.2">
      <c r="A1506" s="6">
        <v>45483</v>
      </c>
      <c r="B1506">
        <v>211.03</v>
      </c>
      <c r="C1506">
        <v>178.32</v>
      </c>
      <c r="D1506">
        <v>215.42</v>
      </c>
      <c r="E1506">
        <v>112.44</v>
      </c>
      <c r="F1506">
        <v>299</v>
      </c>
      <c r="G1506">
        <v>100</v>
      </c>
      <c r="H1506">
        <v>632.05999999999995</v>
      </c>
      <c r="I1506">
        <v>469.6</v>
      </c>
      <c r="J1506">
        <v>203.76</v>
      </c>
      <c r="K1506">
        <v>111.92</v>
      </c>
    </row>
    <row r="1507" spans="1:11" x14ac:dyDescent="0.2">
      <c r="A1507" s="6">
        <v>45484</v>
      </c>
      <c r="B1507">
        <v>213.54</v>
      </c>
      <c r="C1507">
        <v>178.46</v>
      </c>
      <c r="D1507">
        <v>218.21</v>
      </c>
      <c r="E1507">
        <v>112.56</v>
      </c>
      <c r="F1507">
        <v>301.55</v>
      </c>
      <c r="G1507">
        <v>100</v>
      </c>
      <c r="H1507">
        <v>632.6</v>
      </c>
      <c r="I1507">
        <v>469.06</v>
      </c>
      <c r="J1507">
        <v>204.14</v>
      </c>
      <c r="K1507">
        <v>111.93</v>
      </c>
    </row>
    <row r="1508" spans="1:11" x14ac:dyDescent="0.2">
      <c r="A1508" s="6">
        <v>45485</v>
      </c>
      <c r="B1508">
        <v>213.58</v>
      </c>
      <c r="C1508">
        <v>178.84</v>
      </c>
      <c r="D1508">
        <v>216.58</v>
      </c>
      <c r="E1508">
        <v>112.05</v>
      </c>
      <c r="F1508">
        <v>303.51</v>
      </c>
      <c r="G1508">
        <v>100</v>
      </c>
      <c r="H1508">
        <v>637.47</v>
      </c>
      <c r="I1508">
        <v>458.09</v>
      </c>
      <c r="J1508">
        <v>203.38</v>
      </c>
      <c r="K1508">
        <v>111.98</v>
      </c>
    </row>
    <row r="1509" spans="1:11" x14ac:dyDescent="0.2">
      <c r="A1509" s="6">
        <v>45488</v>
      </c>
      <c r="B1509">
        <v>217.23</v>
      </c>
      <c r="C1509">
        <v>181.66</v>
      </c>
      <c r="D1509">
        <v>219.32</v>
      </c>
      <c r="E1509">
        <v>113.52</v>
      </c>
      <c r="F1509">
        <v>303.68</v>
      </c>
      <c r="G1509">
        <v>100</v>
      </c>
      <c r="H1509">
        <v>638.55999999999995</v>
      </c>
      <c r="I1509">
        <v>461.21</v>
      </c>
      <c r="J1509">
        <v>205.14</v>
      </c>
      <c r="K1509">
        <v>112.01</v>
      </c>
    </row>
    <row r="1510" spans="1:11" x14ac:dyDescent="0.2">
      <c r="A1510" s="6">
        <v>45489</v>
      </c>
      <c r="B1510">
        <v>218.8</v>
      </c>
      <c r="C1510">
        <v>181.35</v>
      </c>
      <c r="D1510">
        <v>220.51</v>
      </c>
      <c r="E1510">
        <v>113.74</v>
      </c>
      <c r="F1510">
        <v>305.43</v>
      </c>
      <c r="G1510">
        <v>100</v>
      </c>
      <c r="H1510">
        <v>644.51</v>
      </c>
      <c r="I1510">
        <v>465.22</v>
      </c>
      <c r="J1510">
        <v>204.76</v>
      </c>
      <c r="K1510">
        <v>112.01</v>
      </c>
    </row>
    <row r="1511" spans="1:11" x14ac:dyDescent="0.2">
      <c r="A1511" s="6">
        <v>45490</v>
      </c>
      <c r="B1511">
        <v>221.82</v>
      </c>
      <c r="C1511">
        <v>185.33</v>
      </c>
      <c r="D1511">
        <v>222.21</v>
      </c>
      <c r="E1511">
        <v>115.62</v>
      </c>
      <c r="F1511">
        <v>310.37</v>
      </c>
      <c r="G1511">
        <v>100</v>
      </c>
      <c r="H1511">
        <v>633.95000000000005</v>
      </c>
      <c r="I1511">
        <v>454.37</v>
      </c>
      <c r="J1511">
        <v>201.63</v>
      </c>
      <c r="K1511">
        <v>112.04</v>
      </c>
    </row>
    <row r="1512" spans="1:11" x14ac:dyDescent="0.2">
      <c r="A1512" s="6">
        <v>45491</v>
      </c>
      <c r="B1512">
        <v>224</v>
      </c>
      <c r="C1512">
        <v>186.18</v>
      </c>
      <c r="D1512">
        <v>223.23</v>
      </c>
      <c r="E1512">
        <v>116.68</v>
      </c>
      <c r="F1512">
        <v>311.14999999999998</v>
      </c>
      <c r="G1512">
        <v>100</v>
      </c>
      <c r="H1512">
        <v>638.55999999999995</v>
      </c>
      <c r="I1512">
        <v>446.94</v>
      </c>
      <c r="J1512">
        <v>204.64</v>
      </c>
      <c r="K1512">
        <v>112.06</v>
      </c>
    </row>
    <row r="1513" spans="1:11" x14ac:dyDescent="0.2">
      <c r="A1513" s="6">
        <v>45492</v>
      </c>
      <c r="B1513">
        <v>218.86</v>
      </c>
      <c r="C1513">
        <v>182.94</v>
      </c>
      <c r="D1513">
        <v>218.9</v>
      </c>
      <c r="E1513">
        <v>115.59</v>
      </c>
      <c r="F1513">
        <v>310.98</v>
      </c>
      <c r="G1513">
        <v>100</v>
      </c>
      <c r="H1513">
        <v>648.85</v>
      </c>
      <c r="I1513">
        <v>451.73</v>
      </c>
      <c r="J1513">
        <v>205.76</v>
      </c>
      <c r="K1513">
        <v>112.09</v>
      </c>
    </row>
    <row r="1514" spans="1:11" x14ac:dyDescent="0.2">
      <c r="A1514" s="6">
        <v>45495</v>
      </c>
      <c r="B1514">
        <v>217.35</v>
      </c>
      <c r="C1514">
        <v>180.45</v>
      </c>
      <c r="D1514">
        <v>215.02</v>
      </c>
      <c r="E1514">
        <v>112.07</v>
      </c>
      <c r="F1514">
        <v>309.22000000000003</v>
      </c>
      <c r="G1514">
        <v>100</v>
      </c>
      <c r="H1514">
        <v>691.9</v>
      </c>
      <c r="I1514">
        <v>465.16</v>
      </c>
      <c r="J1514">
        <v>205.01</v>
      </c>
      <c r="K1514">
        <v>112.12</v>
      </c>
    </row>
    <row r="1515" spans="1:11" x14ac:dyDescent="0.2">
      <c r="A1515" s="6">
        <v>45496</v>
      </c>
      <c r="B1515">
        <v>213.84</v>
      </c>
      <c r="C1515">
        <v>177.12</v>
      </c>
      <c r="D1515">
        <v>212.16</v>
      </c>
      <c r="E1515">
        <v>110.61</v>
      </c>
      <c r="F1515">
        <v>302.35000000000002</v>
      </c>
      <c r="G1515">
        <v>100</v>
      </c>
      <c r="H1515">
        <v>683.78</v>
      </c>
      <c r="I1515">
        <v>458.99</v>
      </c>
      <c r="J1515">
        <v>205.26</v>
      </c>
      <c r="K1515">
        <v>112.12</v>
      </c>
    </row>
    <row r="1516" spans="1:11" x14ac:dyDescent="0.2">
      <c r="A1516" s="6">
        <v>45497</v>
      </c>
      <c r="B1516">
        <v>216.86</v>
      </c>
      <c r="C1516">
        <v>178.25</v>
      </c>
      <c r="D1516">
        <v>212.68</v>
      </c>
      <c r="E1516">
        <v>109.98</v>
      </c>
      <c r="F1516">
        <v>298.98</v>
      </c>
      <c r="G1516">
        <v>100</v>
      </c>
      <c r="H1516">
        <v>664.01</v>
      </c>
      <c r="I1516">
        <v>449.52</v>
      </c>
      <c r="J1516">
        <v>202.51</v>
      </c>
      <c r="K1516">
        <v>112.15</v>
      </c>
    </row>
    <row r="1517" spans="1:11" x14ac:dyDescent="0.2">
      <c r="A1517" s="6">
        <v>45498</v>
      </c>
      <c r="B1517">
        <v>221.42</v>
      </c>
      <c r="C1517">
        <v>181.09</v>
      </c>
      <c r="D1517">
        <v>212.55</v>
      </c>
      <c r="E1517">
        <v>110.82</v>
      </c>
      <c r="F1517">
        <v>301.44</v>
      </c>
      <c r="G1517">
        <v>100</v>
      </c>
      <c r="H1517">
        <v>645.87</v>
      </c>
      <c r="I1517">
        <v>440.4</v>
      </c>
      <c r="J1517">
        <v>201.88</v>
      </c>
      <c r="K1517">
        <v>112.15</v>
      </c>
    </row>
    <row r="1518" spans="1:11" x14ac:dyDescent="0.2">
      <c r="A1518" s="6">
        <v>45499</v>
      </c>
      <c r="B1518">
        <v>221.23</v>
      </c>
      <c r="C1518">
        <v>181.43</v>
      </c>
      <c r="D1518">
        <v>212.22</v>
      </c>
      <c r="E1518">
        <v>110.84</v>
      </c>
      <c r="F1518">
        <v>302.08</v>
      </c>
      <c r="G1518">
        <v>100</v>
      </c>
      <c r="H1518">
        <v>638.83000000000004</v>
      </c>
      <c r="I1518">
        <v>435.79</v>
      </c>
      <c r="J1518">
        <v>203.63</v>
      </c>
      <c r="K1518">
        <v>112.22</v>
      </c>
    </row>
    <row r="1519" spans="1:11" x14ac:dyDescent="0.2">
      <c r="A1519" s="6">
        <v>45502</v>
      </c>
      <c r="B1519">
        <v>218.91</v>
      </c>
      <c r="C1519">
        <v>180.01</v>
      </c>
      <c r="D1519">
        <v>208.89</v>
      </c>
      <c r="E1519">
        <v>110.18</v>
      </c>
      <c r="F1519">
        <v>303.72000000000003</v>
      </c>
      <c r="G1519">
        <v>100</v>
      </c>
      <c r="H1519">
        <v>649.66</v>
      </c>
      <c r="I1519">
        <v>446.52</v>
      </c>
      <c r="J1519">
        <v>200.51</v>
      </c>
      <c r="K1519">
        <v>112.22</v>
      </c>
    </row>
    <row r="1520" spans="1:11" x14ac:dyDescent="0.2">
      <c r="A1520" s="6">
        <v>45503</v>
      </c>
      <c r="B1520">
        <v>222.82</v>
      </c>
      <c r="C1520">
        <v>183.42</v>
      </c>
      <c r="D1520">
        <v>210.4</v>
      </c>
      <c r="E1520">
        <v>110.35</v>
      </c>
      <c r="F1520">
        <v>310.89999999999998</v>
      </c>
      <c r="G1520">
        <v>100</v>
      </c>
      <c r="H1520">
        <v>654.79999999999995</v>
      </c>
      <c r="I1520">
        <v>460.85</v>
      </c>
      <c r="J1520">
        <v>202.88</v>
      </c>
      <c r="K1520">
        <v>112.23</v>
      </c>
    </row>
    <row r="1521" spans="1:11" x14ac:dyDescent="0.2">
      <c r="A1521" s="6">
        <v>45504</v>
      </c>
      <c r="B1521">
        <v>223.61</v>
      </c>
      <c r="C1521">
        <v>184.45</v>
      </c>
      <c r="D1521">
        <v>212.87</v>
      </c>
      <c r="E1521">
        <v>111.36</v>
      </c>
      <c r="F1521">
        <v>312.19</v>
      </c>
      <c r="G1521">
        <v>100</v>
      </c>
      <c r="H1521">
        <v>666.45</v>
      </c>
      <c r="I1521">
        <v>459.71</v>
      </c>
      <c r="J1521">
        <v>203.63</v>
      </c>
      <c r="K1521">
        <v>112.25</v>
      </c>
    </row>
    <row r="1522" spans="1:11" x14ac:dyDescent="0.2">
      <c r="A1522" s="6">
        <v>45505</v>
      </c>
      <c r="B1522">
        <v>220.52</v>
      </c>
      <c r="C1522">
        <v>175.43</v>
      </c>
      <c r="D1522">
        <v>207.49</v>
      </c>
      <c r="E1522">
        <v>108.72</v>
      </c>
      <c r="F1522">
        <v>307.27</v>
      </c>
      <c r="G1522">
        <v>100</v>
      </c>
      <c r="H1522">
        <v>655.08000000000004</v>
      </c>
      <c r="I1522">
        <v>458.57</v>
      </c>
      <c r="J1522">
        <v>202.63</v>
      </c>
      <c r="K1522">
        <v>112.28</v>
      </c>
    </row>
    <row r="1523" spans="1:11" x14ac:dyDescent="0.2">
      <c r="A1523" s="6">
        <v>45506</v>
      </c>
      <c r="B1523">
        <v>220.38</v>
      </c>
      <c r="C1523">
        <v>170.75</v>
      </c>
      <c r="D1523">
        <v>202.48</v>
      </c>
      <c r="E1523">
        <v>105.59</v>
      </c>
      <c r="F1523">
        <v>301.77999999999997</v>
      </c>
      <c r="G1523">
        <v>100</v>
      </c>
      <c r="H1523">
        <v>630.97</v>
      </c>
      <c r="I1523">
        <v>444.48</v>
      </c>
      <c r="J1523">
        <v>199.63</v>
      </c>
      <c r="K1523">
        <v>112.34</v>
      </c>
    </row>
    <row r="1524" spans="1:11" x14ac:dyDescent="0.2">
      <c r="A1524" s="6">
        <v>45509</v>
      </c>
      <c r="B1524">
        <v>216.4</v>
      </c>
      <c r="C1524">
        <v>166.28</v>
      </c>
      <c r="D1524">
        <v>200.18</v>
      </c>
      <c r="E1524">
        <v>102.86</v>
      </c>
      <c r="F1524">
        <v>294.42</v>
      </c>
      <c r="G1524">
        <v>100</v>
      </c>
      <c r="H1524">
        <v>600.37</v>
      </c>
      <c r="I1524">
        <v>430.45</v>
      </c>
      <c r="J1524">
        <v>193.12</v>
      </c>
      <c r="K1524">
        <v>112.34</v>
      </c>
    </row>
    <row r="1525" spans="1:11" x14ac:dyDescent="0.2">
      <c r="A1525" s="6">
        <v>45510</v>
      </c>
      <c r="B1525">
        <v>215.25</v>
      </c>
      <c r="C1525">
        <v>164.64</v>
      </c>
      <c r="D1525">
        <v>202.53</v>
      </c>
      <c r="E1525">
        <v>102.77</v>
      </c>
      <c r="F1525">
        <v>301.64999999999998</v>
      </c>
      <c r="G1525">
        <v>100</v>
      </c>
      <c r="H1525">
        <v>617.42999999999995</v>
      </c>
      <c r="I1525">
        <v>444.72</v>
      </c>
      <c r="J1525">
        <v>200.13</v>
      </c>
      <c r="K1525">
        <v>112.36</v>
      </c>
    </row>
    <row r="1526" spans="1:11" x14ac:dyDescent="0.2">
      <c r="A1526" s="6">
        <v>45511</v>
      </c>
      <c r="B1526">
        <v>218.12</v>
      </c>
      <c r="C1526">
        <v>163.69</v>
      </c>
      <c r="D1526">
        <v>204.7</v>
      </c>
      <c r="E1526">
        <v>102.73</v>
      </c>
      <c r="F1526">
        <v>303.68</v>
      </c>
      <c r="G1526">
        <v>100</v>
      </c>
      <c r="H1526">
        <v>616.35</v>
      </c>
      <c r="I1526">
        <v>441.54</v>
      </c>
      <c r="J1526">
        <v>195.5</v>
      </c>
      <c r="K1526">
        <v>112.39</v>
      </c>
    </row>
    <row r="1527" spans="1:11" x14ac:dyDescent="0.2">
      <c r="A1527" s="6">
        <v>45512</v>
      </c>
      <c r="B1527">
        <v>222.29</v>
      </c>
      <c r="C1527">
        <v>166.09</v>
      </c>
      <c r="D1527">
        <v>207.26</v>
      </c>
      <c r="E1527">
        <v>107.16</v>
      </c>
      <c r="F1527">
        <v>308.19</v>
      </c>
      <c r="G1527">
        <v>100</v>
      </c>
      <c r="H1527">
        <v>625.83000000000004</v>
      </c>
      <c r="I1527">
        <v>443.34</v>
      </c>
      <c r="J1527">
        <v>203.38</v>
      </c>
      <c r="K1527">
        <v>112.4</v>
      </c>
    </row>
    <row r="1528" spans="1:11" x14ac:dyDescent="0.2">
      <c r="A1528" s="6">
        <v>45513</v>
      </c>
      <c r="B1528">
        <v>224.1</v>
      </c>
      <c r="C1528">
        <v>166.66</v>
      </c>
      <c r="D1528">
        <v>207.91</v>
      </c>
      <c r="E1528">
        <v>106.94</v>
      </c>
      <c r="F1528">
        <v>313.86</v>
      </c>
      <c r="G1528">
        <v>100</v>
      </c>
      <c r="H1528">
        <v>624.47</v>
      </c>
      <c r="I1528">
        <v>445.26</v>
      </c>
      <c r="J1528">
        <v>199.94</v>
      </c>
      <c r="K1528">
        <v>112.43</v>
      </c>
    </row>
    <row r="1529" spans="1:11" x14ac:dyDescent="0.2">
      <c r="A1529" s="6">
        <v>45516</v>
      </c>
      <c r="B1529">
        <v>224.38</v>
      </c>
      <c r="C1529">
        <v>166.69</v>
      </c>
      <c r="D1529">
        <v>212.16</v>
      </c>
      <c r="E1529">
        <v>107.99</v>
      </c>
      <c r="F1529">
        <v>313.99</v>
      </c>
      <c r="G1529">
        <v>100</v>
      </c>
      <c r="H1529">
        <v>640.99</v>
      </c>
      <c r="I1529">
        <v>447.48</v>
      </c>
      <c r="J1529">
        <v>198.53</v>
      </c>
      <c r="K1529">
        <v>112.46</v>
      </c>
    </row>
    <row r="1530" spans="1:11" x14ac:dyDescent="0.2">
      <c r="A1530" s="6">
        <v>45517</v>
      </c>
      <c r="B1530">
        <v>222.23</v>
      </c>
      <c r="C1530">
        <v>165.69</v>
      </c>
      <c r="D1530">
        <v>208.9</v>
      </c>
      <c r="E1530">
        <v>105.2</v>
      </c>
      <c r="F1530">
        <v>311.7</v>
      </c>
      <c r="G1530">
        <v>100</v>
      </c>
      <c r="H1530">
        <v>637.20000000000005</v>
      </c>
      <c r="I1530">
        <v>439.2</v>
      </c>
      <c r="J1530">
        <v>198.92</v>
      </c>
      <c r="K1530">
        <v>112.48</v>
      </c>
    </row>
    <row r="1531" spans="1:11" x14ac:dyDescent="0.2">
      <c r="A1531" s="6">
        <v>45518</v>
      </c>
      <c r="B1531">
        <v>224.29</v>
      </c>
      <c r="C1531">
        <v>166.29</v>
      </c>
      <c r="D1531">
        <v>210.81</v>
      </c>
      <c r="E1531">
        <v>104.25</v>
      </c>
      <c r="F1531">
        <v>315.49</v>
      </c>
      <c r="G1531">
        <v>100</v>
      </c>
      <c r="H1531">
        <v>648.85</v>
      </c>
      <c r="I1531">
        <v>440.76</v>
      </c>
      <c r="J1531">
        <v>203.9</v>
      </c>
      <c r="K1531">
        <v>112.49</v>
      </c>
    </row>
    <row r="1532" spans="1:11" x14ac:dyDescent="0.2">
      <c r="A1532" s="6">
        <v>45519</v>
      </c>
      <c r="B1532">
        <v>225.67</v>
      </c>
      <c r="C1532">
        <v>168.74</v>
      </c>
      <c r="D1532">
        <v>214.47</v>
      </c>
      <c r="E1532">
        <v>105.84</v>
      </c>
      <c r="F1532">
        <v>316.38</v>
      </c>
      <c r="G1532">
        <v>100</v>
      </c>
      <c r="H1532">
        <v>671.87</v>
      </c>
      <c r="I1532">
        <v>449.2</v>
      </c>
      <c r="J1532">
        <v>204.15</v>
      </c>
      <c r="K1532">
        <v>112.5</v>
      </c>
    </row>
    <row r="1533" spans="1:11" x14ac:dyDescent="0.2">
      <c r="A1533" s="6">
        <v>45520</v>
      </c>
      <c r="B1533">
        <v>224.61</v>
      </c>
      <c r="C1533">
        <v>169.28</v>
      </c>
      <c r="D1533">
        <v>214.37</v>
      </c>
      <c r="E1533">
        <v>105.48</v>
      </c>
      <c r="F1533">
        <v>316.95999999999998</v>
      </c>
      <c r="G1533">
        <v>100</v>
      </c>
      <c r="H1533">
        <v>681.34</v>
      </c>
      <c r="I1533">
        <v>442.69</v>
      </c>
      <c r="J1533">
        <v>208.11</v>
      </c>
      <c r="K1533">
        <v>112.56</v>
      </c>
    </row>
    <row r="1534" spans="1:11" x14ac:dyDescent="0.2">
      <c r="A1534" s="6">
        <v>45523</v>
      </c>
      <c r="B1534">
        <v>225.29</v>
      </c>
      <c r="C1534">
        <v>170.66</v>
      </c>
      <c r="D1534">
        <v>215.45</v>
      </c>
      <c r="E1534">
        <v>105.08</v>
      </c>
      <c r="F1534">
        <v>318.86</v>
      </c>
      <c r="G1534">
        <v>100</v>
      </c>
      <c r="H1534">
        <v>680.53</v>
      </c>
      <c r="I1534">
        <v>438.53</v>
      </c>
      <c r="J1534">
        <v>208.11</v>
      </c>
      <c r="K1534">
        <v>112.56</v>
      </c>
    </row>
    <row r="1535" spans="1:11" x14ac:dyDescent="0.2">
      <c r="A1535" s="6">
        <v>45524</v>
      </c>
      <c r="B1535">
        <v>217.79</v>
      </c>
      <c r="C1535">
        <v>168.18</v>
      </c>
      <c r="D1535">
        <v>211.81</v>
      </c>
      <c r="E1535">
        <v>102.84</v>
      </c>
      <c r="F1535">
        <v>313.69</v>
      </c>
      <c r="G1535">
        <v>100</v>
      </c>
      <c r="H1535">
        <v>662.12</v>
      </c>
      <c r="I1535">
        <v>427.74</v>
      </c>
      <c r="J1535">
        <v>205.04</v>
      </c>
      <c r="K1535">
        <v>112.59</v>
      </c>
    </row>
    <row r="1536" spans="1:11" x14ac:dyDescent="0.2">
      <c r="A1536" s="6">
        <v>45525</v>
      </c>
      <c r="B1536">
        <v>216.4</v>
      </c>
      <c r="C1536">
        <v>168.91</v>
      </c>
      <c r="D1536">
        <v>211.36</v>
      </c>
      <c r="E1536">
        <v>102.57</v>
      </c>
      <c r="F1536">
        <v>311.60000000000002</v>
      </c>
      <c r="G1536">
        <v>100</v>
      </c>
      <c r="H1536">
        <v>663.47</v>
      </c>
      <c r="I1536">
        <v>426.78</v>
      </c>
      <c r="J1536">
        <v>204.53</v>
      </c>
      <c r="K1536">
        <v>112.61</v>
      </c>
    </row>
    <row r="1537" spans="1:11" x14ac:dyDescent="0.2">
      <c r="A1537" s="6">
        <v>45526</v>
      </c>
      <c r="B1537">
        <v>218.07</v>
      </c>
      <c r="C1537">
        <v>169.39</v>
      </c>
      <c r="D1537">
        <v>212.04</v>
      </c>
      <c r="E1537">
        <v>102.71</v>
      </c>
      <c r="F1537">
        <v>311.7</v>
      </c>
      <c r="G1537">
        <v>100</v>
      </c>
      <c r="H1537">
        <v>646.41</v>
      </c>
      <c r="I1537">
        <v>424.67</v>
      </c>
      <c r="J1537">
        <v>203.64</v>
      </c>
      <c r="K1537">
        <v>112.61</v>
      </c>
    </row>
    <row r="1538" spans="1:11" x14ac:dyDescent="0.2">
      <c r="A1538" s="6">
        <v>45527</v>
      </c>
      <c r="B1538">
        <v>221.09</v>
      </c>
      <c r="C1538">
        <v>171.58</v>
      </c>
      <c r="D1538">
        <v>214.8</v>
      </c>
      <c r="E1538">
        <v>104.8</v>
      </c>
      <c r="F1538">
        <v>315.20999999999998</v>
      </c>
      <c r="G1538">
        <v>100</v>
      </c>
      <c r="H1538">
        <v>649.92999999999995</v>
      </c>
      <c r="I1538">
        <v>425.03</v>
      </c>
      <c r="J1538">
        <v>206.19</v>
      </c>
      <c r="K1538">
        <v>112.66</v>
      </c>
    </row>
    <row r="1539" spans="1:11" x14ac:dyDescent="0.2">
      <c r="A1539" s="6">
        <v>45530</v>
      </c>
      <c r="B1539">
        <v>225.83</v>
      </c>
      <c r="C1539">
        <v>172.6</v>
      </c>
      <c r="D1539">
        <v>218.96</v>
      </c>
      <c r="E1539">
        <v>105.04</v>
      </c>
      <c r="F1539">
        <v>315.83</v>
      </c>
      <c r="G1539">
        <v>100</v>
      </c>
      <c r="H1539">
        <v>654.26</v>
      </c>
      <c r="I1539">
        <v>428.65</v>
      </c>
      <c r="J1539">
        <v>205.68</v>
      </c>
      <c r="K1539">
        <v>112.67</v>
      </c>
    </row>
    <row r="1540" spans="1:11" x14ac:dyDescent="0.2">
      <c r="A1540" s="6">
        <v>45531</v>
      </c>
      <c r="B1540">
        <v>223.68</v>
      </c>
      <c r="C1540">
        <v>170.8</v>
      </c>
      <c r="D1540">
        <v>216.78</v>
      </c>
      <c r="E1540">
        <v>104.07</v>
      </c>
      <c r="F1540">
        <v>315.61</v>
      </c>
      <c r="G1540">
        <v>100</v>
      </c>
      <c r="H1540">
        <v>646.41</v>
      </c>
      <c r="I1540">
        <v>430.52</v>
      </c>
      <c r="J1540">
        <v>203.13</v>
      </c>
      <c r="K1540">
        <v>112.7</v>
      </c>
    </row>
    <row r="1541" spans="1:11" x14ac:dyDescent="0.2">
      <c r="A1541" s="6">
        <v>45532</v>
      </c>
      <c r="B1541">
        <v>221.47</v>
      </c>
      <c r="C1541">
        <v>169.7</v>
      </c>
      <c r="D1541">
        <v>216.24</v>
      </c>
      <c r="E1541">
        <v>103.96</v>
      </c>
      <c r="F1541">
        <v>312.74</v>
      </c>
      <c r="G1541">
        <v>100</v>
      </c>
      <c r="H1541">
        <v>632.05999999999995</v>
      </c>
      <c r="I1541">
        <v>424.61</v>
      </c>
      <c r="J1541">
        <v>202.75</v>
      </c>
      <c r="K1541">
        <v>112.71</v>
      </c>
    </row>
    <row r="1542" spans="1:11" x14ac:dyDescent="0.2">
      <c r="A1542" s="6">
        <v>45533</v>
      </c>
      <c r="B1542">
        <v>224.53</v>
      </c>
      <c r="C1542">
        <v>171.35</v>
      </c>
      <c r="D1542">
        <v>220.52</v>
      </c>
      <c r="E1542">
        <v>104.75</v>
      </c>
      <c r="F1542">
        <v>315.08999999999997</v>
      </c>
      <c r="G1542">
        <v>100</v>
      </c>
      <c r="H1542">
        <v>631.52</v>
      </c>
      <c r="I1542">
        <v>425.81</v>
      </c>
      <c r="J1542">
        <v>203.77</v>
      </c>
      <c r="K1542">
        <v>112.71</v>
      </c>
    </row>
    <row r="1543" spans="1:11" x14ac:dyDescent="0.2">
      <c r="A1543" s="6">
        <v>45534</v>
      </c>
      <c r="B1543">
        <v>224.17</v>
      </c>
      <c r="C1543">
        <v>171.97</v>
      </c>
      <c r="D1543">
        <v>219.4</v>
      </c>
      <c r="E1543">
        <v>104.33</v>
      </c>
      <c r="F1543">
        <v>317.44</v>
      </c>
      <c r="G1543">
        <v>100</v>
      </c>
      <c r="H1543">
        <v>653.72</v>
      </c>
      <c r="I1543">
        <v>431.24</v>
      </c>
      <c r="J1543">
        <v>205.56</v>
      </c>
      <c r="K1543">
        <v>112.77</v>
      </c>
    </row>
    <row r="1544" spans="1:11" x14ac:dyDescent="0.2">
      <c r="A1544" s="6">
        <v>45538</v>
      </c>
      <c r="B1544">
        <v>219.48</v>
      </c>
      <c r="C1544">
        <v>168.14</v>
      </c>
      <c r="D1544">
        <v>211.81</v>
      </c>
      <c r="E1544">
        <v>101.43</v>
      </c>
      <c r="F1544">
        <v>313.36</v>
      </c>
      <c r="G1544">
        <v>100</v>
      </c>
      <c r="H1544">
        <v>622.85</v>
      </c>
      <c r="I1544">
        <v>409.84</v>
      </c>
      <c r="J1544">
        <v>204.66</v>
      </c>
      <c r="K1544">
        <v>112.81</v>
      </c>
    </row>
    <row r="1545" spans="1:11" x14ac:dyDescent="0.2">
      <c r="A1545" s="6">
        <v>45539</v>
      </c>
      <c r="B1545">
        <v>216.8</v>
      </c>
      <c r="C1545">
        <v>165.13</v>
      </c>
      <c r="D1545">
        <v>209.32</v>
      </c>
      <c r="E1545">
        <v>100.02</v>
      </c>
      <c r="F1545">
        <v>310.27999999999997</v>
      </c>
      <c r="G1545">
        <v>100</v>
      </c>
      <c r="H1545">
        <v>602</v>
      </c>
      <c r="I1545">
        <v>412.91</v>
      </c>
      <c r="J1545">
        <v>203.26</v>
      </c>
      <c r="K1545">
        <v>112.83</v>
      </c>
    </row>
    <row r="1546" spans="1:11" x14ac:dyDescent="0.2">
      <c r="A1546" s="6">
        <v>45540</v>
      </c>
      <c r="B1546">
        <v>215.11</v>
      </c>
      <c r="C1546">
        <v>163.81</v>
      </c>
      <c r="D1546">
        <v>207.18</v>
      </c>
      <c r="E1546">
        <v>98.39</v>
      </c>
      <c r="F1546">
        <v>310.62</v>
      </c>
      <c r="G1546">
        <v>100</v>
      </c>
      <c r="H1546">
        <v>603.08000000000004</v>
      </c>
      <c r="I1546">
        <v>411.89</v>
      </c>
      <c r="J1546">
        <v>204.53</v>
      </c>
      <c r="K1546">
        <v>112.84</v>
      </c>
    </row>
    <row r="1547" spans="1:11" x14ac:dyDescent="0.2">
      <c r="A1547" s="6">
        <v>45541</v>
      </c>
      <c r="B1547">
        <v>214.1</v>
      </c>
      <c r="C1547">
        <v>161.05000000000001</v>
      </c>
      <c r="D1547">
        <v>204.42</v>
      </c>
      <c r="E1547">
        <v>95.26</v>
      </c>
      <c r="F1547">
        <v>309.52</v>
      </c>
      <c r="G1547">
        <v>100</v>
      </c>
      <c r="H1547">
        <v>601.73</v>
      </c>
      <c r="I1547">
        <v>408.15</v>
      </c>
      <c r="J1547">
        <v>202.87</v>
      </c>
      <c r="K1547">
        <v>112.9</v>
      </c>
    </row>
    <row r="1548" spans="1:11" x14ac:dyDescent="0.2">
      <c r="A1548" s="6">
        <v>45544</v>
      </c>
      <c r="B1548">
        <v>218.6</v>
      </c>
      <c r="C1548">
        <v>163.07</v>
      </c>
      <c r="D1548">
        <v>203.61</v>
      </c>
      <c r="E1548">
        <v>95.54</v>
      </c>
      <c r="F1548">
        <v>305.83999999999997</v>
      </c>
      <c r="G1548">
        <v>100</v>
      </c>
      <c r="H1548">
        <v>602</v>
      </c>
      <c r="I1548">
        <v>413.09</v>
      </c>
      <c r="J1548">
        <v>201.85</v>
      </c>
      <c r="K1548">
        <v>112.9</v>
      </c>
    </row>
    <row r="1549" spans="1:11" x14ac:dyDescent="0.2">
      <c r="A1549" s="6">
        <v>45545</v>
      </c>
      <c r="B1549">
        <v>210.64</v>
      </c>
      <c r="C1549">
        <v>160.66999999999999</v>
      </c>
      <c r="D1549">
        <v>200.53</v>
      </c>
      <c r="E1549">
        <v>94.49</v>
      </c>
      <c r="F1549">
        <v>304.61</v>
      </c>
      <c r="G1549">
        <v>100</v>
      </c>
      <c r="H1549">
        <v>590.35</v>
      </c>
      <c r="I1549">
        <v>400.32</v>
      </c>
      <c r="J1549">
        <v>202.11</v>
      </c>
      <c r="K1549">
        <v>112.94</v>
      </c>
    </row>
    <row r="1550" spans="1:11" x14ac:dyDescent="0.2">
      <c r="A1550" s="6">
        <v>45546</v>
      </c>
      <c r="B1550">
        <v>208.55</v>
      </c>
      <c r="C1550">
        <v>160.26</v>
      </c>
      <c r="D1550">
        <v>197.77</v>
      </c>
      <c r="E1550">
        <v>93.15</v>
      </c>
      <c r="F1550">
        <v>302.62</v>
      </c>
      <c r="G1550">
        <v>100</v>
      </c>
      <c r="H1550">
        <v>603.62</v>
      </c>
      <c r="I1550">
        <v>404.11</v>
      </c>
      <c r="J1550">
        <v>202.62</v>
      </c>
      <c r="K1550">
        <v>112.94</v>
      </c>
    </row>
    <row r="1551" spans="1:11" x14ac:dyDescent="0.2">
      <c r="A1551" s="6">
        <v>45547</v>
      </c>
      <c r="B1551">
        <v>211.42</v>
      </c>
      <c r="C1551">
        <v>161.81</v>
      </c>
      <c r="D1551">
        <v>198.41</v>
      </c>
      <c r="E1551">
        <v>93.75</v>
      </c>
      <c r="F1551">
        <v>303.64999999999998</v>
      </c>
      <c r="G1551">
        <v>100</v>
      </c>
      <c r="H1551">
        <v>617.97</v>
      </c>
      <c r="I1551">
        <v>407.61</v>
      </c>
      <c r="J1551">
        <v>204.28</v>
      </c>
      <c r="K1551">
        <v>112.95</v>
      </c>
    </row>
    <row r="1552" spans="1:11" x14ac:dyDescent="0.2">
      <c r="A1552" s="6">
        <v>45548</v>
      </c>
      <c r="B1552">
        <v>211.27</v>
      </c>
      <c r="C1552">
        <v>163.43</v>
      </c>
      <c r="D1552">
        <v>199.56</v>
      </c>
      <c r="E1552">
        <v>93.86</v>
      </c>
      <c r="F1552">
        <v>306.8</v>
      </c>
      <c r="G1552">
        <v>100</v>
      </c>
      <c r="H1552">
        <v>622.71</v>
      </c>
      <c r="I1552">
        <v>410.02</v>
      </c>
      <c r="J1552">
        <v>206.45</v>
      </c>
      <c r="K1552">
        <v>113.01</v>
      </c>
    </row>
    <row r="1553" spans="1:11" x14ac:dyDescent="0.2">
      <c r="A1553" s="6">
        <v>45551</v>
      </c>
      <c r="B1553">
        <v>214.23</v>
      </c>
      <c r="C1553">
        <v>165.15</v>
      </c>
      <c r="D1553">
        <v>203.52</v>
      </c>
      <c r="E1553">
        <v>94.3</v>
      </c>
      <c r="F1553">
        <v>312.8</v>
      </c>
      <c r="G1553">
        <v>100</v>
      </c>
      <c r="H1553">
        <v>646.37</v>
      </c>
      <c r="I1553">
        <v>414</v>
      </c>
      <c r="J1553">
        <v>206.58</v>
      </c>
      <c r="K1553">
        <v>113.04</v>
      </c>
    </row>
    <row r="1554" spans="1:11" x14ac:dyDescent="0.2">
      <c r="A1554" s="6">
        <v>45552</v>
      </c>
      <c r="B1554">
        <v>217.03</v>
      </c>
      <c r="C1554">
        <v>166.69</v>
      </c>
      <c r="D1554">
        <v>208.8</v>
      </c>
      <c r="E1554">
        <v>95.72</v>
      </c>
      <c r="F1554">
        <v>309.77999999999997</v>
      </c>
      <c r="G1554">
        <v>100</v>
      </c>
      <c r="H1554">
        <v>646.65</v>
      </c>
      <c r="I1554">
        <v>419.3</v>
      </c>
      <c r="J1554">
        <v>204.53</v>
      </c>
      <c r="K1554">
        <v>113.05</v>
      </c>
    </row>
    <row r="1555" spans="1:11" x14ac:dyDescent="0.2">
      <c r="A1555" s="6">
        <v>45553</v>
      </c>
      <c r="B1555">
        <v>217.79</v>
      </c>
      <c r="C1555">
        <v>167.33</v>
      </c>
      <c r="D1555">
        <v>209.44</v>
      </c>
      <c r="E1555">
        <v>95.15</v>
      </c>
      <c r="F1555">
        <v>308.60000000000002</v>
      </c>
      <c r="G1555">
        <v>100</v>
      </c>
      <c r="H1555">
        <v>644.14</v>
      </c>
      <c r="I1555">
        <v>418.64</v>
      </c>
      <c r="J1555">
        <v>205.68</v>
      </c>
      <c r="K1555">
        <v>113.07</v>
      </c>
    </row>
    <row r="1556" spans="1:11" x14ac:dyDescent="0.2">
      <c r="A1556" s="6">
        <v>45554</v>
      </c>
      <c r="B1556">
        <v>220.49</v>
      </c>
      <c r="C1556">
        <v>168.53</v>
      </c>
      <c r="D1556">
        <v>213.16</v>
      </c>
      <c r="E1556">
        <v>95.67</v>
      </c>
      <c r="F1556">
        <v>311.97000000000003</v>
      </c>
      <c r="G1556">
        <v>100</v>
      </c>
      <c r="H1556">
        <v>666.41</v>
      </c>
      <c r="I1556">
        <v>424.79</v>
      </c>
      <c r="J1556">
        <v>206.45</v>
      </c>
      <c r="K1556">
        <v>113.1</v>
      </c>
    </row>
    <row r="1557" spans="1:11" x14ac:dyDescent="0.2">
      <c r="A1557" s="6">
        <v>45555</v>
      </c>
      <c r="B1557">
        <v>219.1</v>
      </c>
      <c r="C1557">
        <v>169.33</v>
      </c>
      <c r="D1557">
        <v>211.85</v>
      </c>
      <c r="E1557">
        <v>94.95</v>
      </c>
      <c r="F1557">
        <v>309.56</v>
      </c>
      <c r="G1557">
        <v>100</v>
      </c>
      <c r="H1557">
        <v>619.37</v>
      </c>
      <c r="I1557">
        <v>411.47</v>
      </c>
      <c r="J1557">
        <v>206.83</v>
      </c>
      <c r="K1557">
        <v>113.15</v>
      </c>
    </row>
    <row r="1558" spans="1:11" x14ac:dyDescent="0.2">
      <c r="A1558" s="6">
        <v>45558</v>
      </c>
      <c r="B1558">
        <v>223.07</v>
      </c>
      <c r="C1558">
        <v>171.49</v>
      </c>
      <c r="D1558">
        <v>211.5</v>
      </c>
      <c r="E1558">
        <v>96.05</v>
      </c>
      <c r="F1558">
        <v>312.42</v>
      </c>
      <c r="G1558">
        <v>100</v>
      </c>
      <c r="H1558">
        <v>622.15</v>
      </c>
      <c r="I1558">
        <v>420.27</v>
      </c>
      <c r="J1558">
        <v>207.85</v>
      </c>
      <c r="K1558">
        <v>113.16</v>
      </c>
    </row>
    <row r="1559" spans="1:11" x14ac:dyDescent="0.2">
      <c r="A1559" s="6">
        <v>45559</v>
      </c>
      <c r="B1559">
        <v>222.48</v>
      </c>
      <c r="C1559">
        <v>171.38</v>
      </c>
      <c r="D1559">
        <v>210</v>
      </c>
      <c r="E1559">
        <v>96.35</v>
      </c>
      <c r="F1559">
        <v>309.57</v>
      </c>
      <c r="G1559">
        <v>100</v>
      </c>
      <c r="H1559">
        <v>631.61</v>
      </c>
      <c r="I1559">
        <v>427.98</v>
      </c>
      <c r="J1559">
        <v>206.96</v>
      </c>
      <c r="K1559">
        <v>113.17</v>
      </c>
    </row>
    <row r="1560" spans="1:11" x14ac:dyDescent="0.2">
      <c r="A1560" s="6">
        <v>45560</v>
      </c>
      <c r="B1560">
        <v>218.15</v>
      </c>
      <c r="C1560">
        <v>167.34</v>
      </c>
      <c r="D1560">
        <v>203.86</v>
      </c>
      <c r="E1560">
        <v>93.99</v>
      </c>
      <c r="F1560">
        <v>307.95999999999998</v>
      </c>
      <c r="G1560">
        <v>100</v>
      </c>
      <c r="H1560">
        <v>597.1</v>
      </c>
      <c r="I1560">
        <v>418.88</v>
      </c>
      <c r="J1560">
        <v>206.83</v>
      </c>
      <c r="K1560">
        <v>113.2</v>
      </c>
    </row>
    <row r="1561" spans="1:11" x14ac:dyDescent="0.2">
      <c r="A1561" s="6">
        <v>45561</v>
      </c>
      <c r="B1561">
        <v>214.4</v>
      </c>
      <c r="C1561">
        <v>165.04</v>
      </c>
      <c r="D1561">
        <v>197.27</v>
      </c>
      <c r="E1561">
        <v>91.77</v>
      </c>
      <c r="F1561">
        <v>305.45999999999998</v>
      </c>
      <c r="G1561">
        <v>100</v>
      </c>
      <c r="H1561">
        <v>636.35</v>
      </c>
      <c r="I1561">
        <v>428.53</v>
      </c>
      <c r="J1561">
        <v>203.26</v>
      </c>
      <c r="K1561">
        <v>113.2</v>
      </c>
    </row>
    <row r="1562" spans="1:11" x14ac:dyDescent="0.2">
      <c r="A1562" s="6">
        <v>45562</v>
      </c>
      <c r="B1562">
        <v>220.14</v>
      </c>
      <c r="C1562">
        <v>169.11</v>
      </c>
      <c r="D1562">
        <v>201.92</v>
      </c>
      <c r="E1562">
        <v>93.83</v>
      </c>
      <c r="F1562">
        <v>307.79000000000002</v>
      </c>
      <c r="G1562">
        <v>100</v>
      </c>
      <c r="H1562">
        <v>635.51</v>
      </c>
      <c r="I1562">
        <v>431.9</v>
      </c>
      <c r="J1562">
        <v>205.17</v>
      </c>
      <c r="K1562">
        <v>113.23</v>
      </c>
    </row>
    <row r="1563" spans="1:11" x14ac:dyDescent="0.2">
      <c r="A1563" s="6">
        <v>45565</v>
      </c>
      <c r="B1563">
        <v>222.8</v>
      </c>
      <c r="C1563">
        <v>171.18</v>
      </c>
      <c r="D1563">
        <v>203</v>
      </c>
      <c r="E1563">
        <v>94.76</v>
      </c>
      <c r="F1563">
        <v>308.14999999999998</v>
      </c>
      <c r="G1563">
        <v>100</v>
      </c>
      <c r="H1563">
        <v>636.07000000000005</v>
      </c>
      <c r="I1563">
        <v>429.79</v>
      </c>
      <c r="J1563">
        <v>204.92</v>
      </c>
      <c r="K1563">
        <v>113.25</v>
      </c>
    </row>
    <row r="1564" spans="1:11" x14ac:dyDescent="0.2">
      <c r="A1564" s="6">
        <v>45566</v>
      </c>
      <c r="B1564">
        <v>227.95</v>
      </c>
      <c r="C1564">
        <v>174</v>
      </c>
      <c r="D1564">
        <v>210.88</v>
      </c>
      <c r="E1564">
        <v>97.91</v>
      </c>
      <c r="F1564">
        <v>310.64999999999998</v>
      </c>
      <c r="G1564">
        <v>100</v>
      </c>
      <c r="H1564">
        <v>648.04</v>
      </c>
      <c r="I1564">
        <v>429.55</v>
      </c>
      <c r="J1564">
        <v>205.56</v>
      </c>
      <c r="K1564">
        <v>113.27</v>
      </c>
    </row>
    <row r="1565" spans="1:11" x14ac:dyDescent="0.2">
      <c r="A1565" s="6">
        <v>45567</v>
      </c>
      <c r="B1565">
        <v>230.98</v>
      </c>
      <c r="C1565">
        <v>175.45</v>
      </c>
      <c r="D1565">
        <v>212.79</v>
      </c>
      <c r="E1565">
        <v>98.26</v>
      </c>
      <c r="F1565">
        <v>316.14999999999998</v>
      </c>
      <c r="G1565">
        <v>100</v>
      </c>
      <c r="H1565">
        <v>670.03</v>
      </c>
      <c r="I1565">
        <v>441.61</v>
      </c>
      <c r="J1565">
        <v>204.92</v>
      </c>
      <c r="K1565">
        <v>113.28</v>
      </c>
    </row>
    <row r="1566" spans="1:11" x14ac:dyDescent="0.2">
      <c r="A1566" s="6">
        <v>45568</v>
      </c>
      <c r="B1566">
        <v>232.99</v>
      </c>
      <c r="C1566">
        <v>175.8</v>
      </c>
      <c r="D1566">
        <v>216.76</v>
      </c>
      <c r="E1566">
        <v>100.74</v>
      </c>
      <c r="F1566">
        <v>320.73</v>
      </c>
      <c r="G1566">
        <v>100</v>
      </c>
      <c r="H1566">
        <v>689.52</v>
      </c>
      <c r="I1566">
        <v>447.94</v>
      </c>
      <c r="J1566">
        <v>208.24</v>
      </c>
      <c r="K1566">
        <v>113.31</v>
      </c>
    </row>
    <row r="1567" spans="1:11" x14ac:dyDescent="0.2">
      <c r="A1567" s="6">
        <v>45569</v>
      </c>
      <c r="B1567">
        <v>237.27</v>
      </c>
      <c r="C1567">
        <v>175.21</v>
      </c>
      <c r="D1567">
        <v>220.85</v>
      </c>
      <c r="E1567">
        <v>102.52</v>
      </c>
      <c r="F1567">
        <v>322.89</v>
      </c>
      <c r="G1567">
        <v>100</v>
      </c>
      <c r="H1567">
        <v>682.28</v>
      </c>
      <c r="I1567">
        <v>439.68</v>
      </c>
      <c r="J1567">
        <v>208.11</v>
      </c>
      <c r="K1567">
        <v>113.33</v>
      </c>
    </row>
    <row r="1568" spans="1:11" x14ac:dyDescent="0.2">
      <c r="A1568" s="6">
        <v>45572</v>
      </c>
      <c r="B1568">
        <v>238.29</v>
      </c>
      <c r="C1568">
        <v>175.65</v>
      </c>
      <c r="D1568">
        <v>221.2</v>
      </c>
      <c r="E1568">
        <v>102.8</v>
      </c>
      <c r="F1568">
        <v>325.63</v>
      </c>
      <c r="G1568">
        <v>100</v>
      </c>
      <c r="H1568">
        <v>714.85</v>
      </c>
      <c r="I1568">
        <v>440.88</v>
      </c>
      <c r="J1568">
        <v>207.09</v>
      </c>
      <c r="K1568">
        <v>113.36</v>
      </c>
    </row>
    <row r="1569" spans="1:11" x14ac:dyDescent="0.2">
      <c r="A1569" s="6">
        <v>45573</v>
      </c>
      <c r="B1569">
        <v>231.97</v>
      </c>
      <c r="C1569">
        <v>172.9</v>
      </c>
      <c r="D1569">
        <v>213.64</v>
      </c>
      <c r="E1569">
        <v>99.88</v>
      </c>
      <c r="F1569">
        <v>322.02999999999997</v>
      </c>
      <c r="G1569">
        <v>100</v>
      </c>
      <c r="H1569">
        <v>696.75</v>
      </c>
      <c r="I1569">
        <v>439.07</v>
      </c>
      <c r="J1569">
        <v>206.45</v>
      </c>
      <c r="K1569">
        <v>113.36</v>
      </c>
    </row>
    <row r="1570" spans="1:11" x14ac:dyDescent="0.2">
      <c r="A1570" s="6">
        <v>45574</v>
      </c>
      <c r="B1570">
        <v>232.06</v>
      </c>
      <c r="C1570">
        <v>173.94</v>
      </c>
      <c r="D1570">
        <v>213.97</v>
      </c>
      <c r="E1570">
        <v>99.1</v>
      </c>
      <c r="F1570">
        <v>327.24</v>
      </c>
      <c r="G1570">
        <v>100</v>
      </c>
      <c r="H1570">
        <v>673.37</v>
      </c>
      <c r="I1570">
        <v>427.14</v>
      </c>
      <c r="J1570">
        <v>207.73</v>
      </c>
      <c r="K1570">
        <v>113.37</v>
      </c>
    </row>
    <row r="1571" spans="1:11" x14ac:dyDescent="0.2">
      <c r="A1571" s="6">
        <v>45575</v>
      </c>
      <c r="B1571">
        <v>234.06</v>
      </c>
      <c r="C1571">
        <v>175.07</v>
      </c>
      <c r="D1571">
        <v>215.68</v>
      </c>
      <c r="E1571">
        <v>100.34</v>
      </c>
      <c r="F1571">
        <v>328.63</v>
      </c>
      <c r="G1571">
        <v>100</v>
      </c>
      <c r="H1571">
        <v>680.33</v>
      </c>
      <c r="I1571">
        <v>427.92</v>
      </c>
      <c r="J1571">
        <v>208.87</v>
      </c>
      <c r="K1571">
        <v>113.38</v>
      </c>
    </row>
    <row r="1572" spans="1:11" x14ac:dyDescent="0.2">
      <c r="A1572" s="6">
        <v>45576</v>
      </c>
      <c r="B1572">
        <v>234.95</v>
      </c>
      <c r="C1572">
        <v>176</v>
      </c>
      <c r="D1572">
        <v>213.04</v>
      </c>
      <c r="E1572">
        <v>100.69</v>
      </c>
      <c r="F1572">
        <v>326.98</v>
      </c>
      <c r="G1572">
        <v>100</v>
      </c>
      <c r="H1572">
        <v>675.32</v>
      </c>
      <c r="I1572">
        <v>427.32</v>
      </c>
      <c r="J1572">
        <v>210.92</v>
      </c>
      <c r="K1572">
        <v>113.45</v>
      </c>
    </row>
    <row r="1573" spans="1:11" x14ac:dyDescent="0.2">
      <c r="A1573" s="6">
        <v>45579</v>
      </c>
      <c r="B1573">
        <v>235.84</v>
      </c>
      <c r="C1573">
        <v>176.42</v>
      </c>
      <c r="D1573">
        <v>211.08</v>
      </c>
      <c r="E1573">
        <v>99.12</v>
      </c>
      <c r="F1573">
        <v>323.45</v>
      </c>
      <c r="G1573">
        <v>100</v>
      </c>
      <c r="H1573">
        <v>645.80999999999995</v>
      </c>
      <c r="I1573">
        <v>419.24</v>
      </c>
      <c r="J1573">
        <v>211.3</v>
      </c>
      <c r="K1573">
        <v>113.43</v>
      </c>
    </row>
    <row r="1574" spans="1:11" x14ac:dyDescent="0.2">
      <c r="A1574" s="6">
        <v>45580</v>
      </c>
      <c r="B1574">
        <v>228.75</v>
      </c>
      <c r="C1574">
        <v>171.71</v>
      </c>
      <c r="D1574">
        <v>202.86</v>
      </c>
      <c r="E1574">
        <v>94.8</v>
      </c>
      <c r="F1574">
        <v>314.92</v>
      </c>
      <c r="G1574">
        <v>100</v>
      </c>
      <c r="H1574">
        <v>610.17999999999995</v>
      </c>
      <c r="I1574">
        <v>402.06</v>
      </c>
      <c r="J1574">
        <v>209</v>
      </c>
      <c r="K1574">
        <v>113.47</v>
      </c>
    </row>
    <row r="1575" spans="1:11" x14ac:dyDescent="0.2">
      <c r="A1575" s="6">
        <v>45581</v>
      </c>
      <c r="B1575">
        <v>229.34</v>
      </c>
      <c r="C1575">
        <v>172.87</v>
      </c>
      <c r="D1575">
        <v>202.76</v>
      </c>
      <c r="E1575">
        <v>94.25</v>
      </c>
      <c r="F1575">
        <v>312.85000000000002</v>
      </c>
      <c r="G1575">
        <v>100</v>
      </c>
      <c r="H1575">
        <v>609.35</v>
      </c>
      <c r="I1575">
        <v>402.97</v>
      </c>
      <c r="J1575">
        <v>209.39</v>
      </c>
      <c r="K1575">
        <v>113.47</v>
      </c>
    </row>
    <row r="1576" spans="1:11" x14ac:dyDescent="0.2">
      <c r="A1576" s="6">
        <v>45582</v>
      </c>
      <c r="B1576">
        <v>228.75</v>
      </c>
      <c r="C1576">
        <v>175.74</v>
      </c>
      <c r="D1576">
        <v>204.67</v>
      </c>
      <c r="E1576">
        <v>95.1</v>
      </c>
      <c r="F1576">
        <v>312.61</v>
      </c>
      <c r="G1576">
        <v>100</v>
      </c>
      <c r="H1576">
        <v>612.96</v>
      </c>
      <c r="I1576">
        <v>399.29</v>
      </c>
      <c r="J1576">
        <v>210.53</v>
      </c>
      <c r="K1576">
        <v>113.5</v>
      </c>
    </row>
    <row r="1577" spans="1:11" x14ac:dyDescent="0.2">
      <c r="A1577" s="6">
        <v>45583</v>
      </c>
      <c r="B1577">
        <v>228.11</v>
      </c>
      <c r="C1577">
        <v>175.22</v>
      </c>
      <c r="D1577">
        <v>203.75</v>
      </c>
      <c r="E1577">
        <v>94.99</v>
      </c>
      <c r="F1577">
        <v>312.18</v>
      </c>
      <c r="G1577">
        <v>100</v>
      </c>
      <c r="H1577">
        <v>615.47</v>
      </c>
      <c r="I1577">
        <v>403.99</v>
      </c>
      <c r="J1577">
        <v>209.51</v>
      </c>
      <c r="K1577">
        <v>113.53</v>
      </c>
    </row>
    <row r="1578" spans="1:11" x14ac:dyDescent="0.2">
      <c r="A1578" s="6">
        <v>45586</v>
      </c>
      <c r="B1578">
        <v>228.24</v>
      </c>
      <c r="C1578">
        <v>175.37</v>
      </c>
      <c r="D1578">
        <v>202.44</v>
      </c>
      <c r="E1578">
        <v>95.28</v>
      </c>
      <c r="F1578">
        <v>310.26</v>
      </c>
      <c r="G1578">
        <v>100</v>
      </c>
      <c r="H1578">
        <v>609.07000000000005</v>
      </c>
      <c r="I1578">
        <v>401.22</v>
      </c>
      <c r="J1578">
        <v>209.39</v>
      </c>
      <c r="K1578">
        <v>113.56</v>
      </c>
    </row>
    <row r="1579" spans="1:11" x14ac:dyDescent="0.2">
      <c r="A1579" s="6">
        <v>45587</v>
      </c>
      <c r="B1579">
        <v>229.42</v>
      </c>
      <c r="C1579">
        <v>175.42</v>
      </c>
      <c r="D1579">
        <v>202.46</v>
      </c>
      <c r="E1579">
        <v>95.79</v>
      </c>
      <c r="F1579">
        <v>312.52</v>
      </c>
      <c r="G1579">
        <v>100</v>
      </c>
      <c r="H1579">
        <v>591.25</v>
      </c>
      <c r="I1579">
        <v>390.37</v>
      </c>
      <c r="J1579">
        <v>209.13</v>
      </c>
      <c r="K1579">
        <v>113.57</v>
      </c>
    </row>
    <row r="1580" spans="1:11" x14ac:dyDescent="0.2">
      <c r="A1580" s="6">
        <v>45588</v>
      </c>
      <c r="B1580">
        <v>228.6</v>
      </c>
      <c r="C1580">
        <v>174.91</v>
      </c>
      <c r="D1580">
        <v>201.51</v>
      </c>
      <c r="E1580">
        <v>94.36</v>
      </c>
      <c r="F1580">
        <v>313.33</v>
      </c>
      <c r="G1580">
        <v>100</v>
      </c>
      <c r="H1580">
        <v>559.79999999999995</v>
      </c>
      <c r="I1580">
        <v>371.2</v>
      </c>
      <c r="J1580">
        <v>209.13</v>
      </c>
      <c r="K1580">
        <v>113.57</v>
      </c>
    </row>
    <row r="1581" spans="1:11" x14ac:dyDescent="0.2">
      <c r="A1581" s="6">
        <v>45589</v>
      </c>
      <c r="B1581">
        <v>227.31</v>
      </c>
      <c r="C1581">
        <v>174.87</v>
      </c>
      <c r="D1581">
        <v>201.24</v>
      </c>
      <c r="E1581">
        <v>94.42</v>
      </c>
      <c r="F1581">
        <v>319.33999999999997</v>
      </c>
      <c r="G1581">
        <v>100</v>
      </c>
      <c r="H1581">
        <v>560.35</v>
      </c>
      <c r="I1581">
        <v>369.69</v>
      </c>
      <c r="J1581">
        <v>209.39</v>
      </c>
      <c r="K1581">
        <v>113.58</v>
      </c>
    </row>
    <row r="1582" spans="1:11" x14ac:dyDescent="0.2">
      <c r="A1582" s="6">
        <v>45590</v>
      </c>
      <c r="B1582">
        <v>227.12</v>
      </c>
      <c r="C1582">
        <v>175.29</v>
      </c>
      <c r="D1582">
        <v>201.61</v>
      </c>
      <c r="E1582">
        <v>94.84</v>
      </c>
      <c r="F1582">
        <v>316.87</v>
      </c>
      <c r="G1582">
        <v>100</v>
      </c>
      <c r="H1582">
        <v>563.14</v>
      </c>
      <c r="I1582">
        <v>373.85</v>
      </c>
      <c r="J1582">
        <v>210.02</v>
      </c>
      <c r="K1582">
        <v>113.63</v>
      </c>
    </row>
    <row r="1583" spans="1:11" x14ac:dyDescent="0.2">
      <c r="A1583" s="6">
        <v>45593</v>
      </c>
      <c r="B1583">
        <v>226</v>
      </c>
      <c r="C1583">
        <v>174.98</v>
      </c>
      <c r="D1583">
        <v>199.1</v>
      </c>
      <c r="E1583">
        <v>93.09</v>
      </c>
      <c r="F1583">
        <v>314.56</v>
      </c>
      <c r="G1583">
        <v>100</v>
      </c>
      <c r="H1583">
        <v>550.04999999999995</v>
      </c>
      <c r="I1583">
        <v>367.4</v>
      </c>
      <c r="J1583">
        <v>209.39</v>
      </c>
      <c r="K1583">
        <v>113.63</v>
      </c>
    </row>
    <row r="1584" spans="1:11" x14ac:dyDescent="0.2">
      <c r="A1584" s="6">
        <v>45594</v>
      </c>
      <c r="B1584">
        <v>222.92</v>
      </c>
      <c r="C1584">
        <v>172.63</v>
      </c>
      <c r="D1584">
        <v>197.29</v>
      </c>
      <c r="E1584">
        <v>92.08</v>
      </c>
      <c r="F1584">
        <v>312.76</v>
      </c>
      <c r="G1584">
        <v>100</v>
      </c>
      <c r="H1584">
        <v>549.78</v>
      </c>
      <c r="I1584">
        <v>357.58</v>
      </c>
      <c r="J1584">
        <v>209.13</v>
      </c>
      <c r="K1584">
        <v>113.66</v>
      </c>
    </row>
    <row r="1585" spans="1:11" x14ac:dyDescent="0.2">
      <c r="A1585" s="6">
        <v>45595</v>
      </c>
      <c r="B1585">
        <v>221.8</v>
      </c>
      <c r="C1585">
        <v>172.08</v>
      </c>
      <c r="D1585">
        <v>198.56</v>
      </c>
      <c r="E1585">
        <v>92.25</v>
      </c>
      <c r="F1585">
        <v>311.72000000000003</v>
      </c>
      <c r="G1585">
        <v>100</v>
      </c>
      <c r="H1585">
        <v>539.20000000000005</v>
      </c>
      <c r="I1585">
        <v>350.04</v>
      </c>
      <c r="J1585">
        <v>210.28</v>
      </c>
      <c r="K1585">
        <v>113.67</v>
      </c>
    </row>
    <row r="1586" spans="1:11" x14ac:dyDescent="0.2">
      <c r="A1586" s="6">
        <v>45596</v>
      </c>
      <c r="B1586">
        <v>221.97</v>
      </c>
      <c r="C1586">
        <v>172.98</v>
      </c>
      <c r="D1586">
        <v>211.21</v>
      </c>
      <c r="E1586">
        <v>92.14</v>
      </c>
      <c r="F1586">
        <v>327.93</v>
      </c>
      <c r="G1586">
        <v>100</v>
      </c>
      <c r="H1586">
        <v>542.54</v>
      </c>
      <c r="I1586">
        <v>351.25</v>
      </c>
      <c r="J1586">
        <v>210.41</v>
      </c>
      <c r="K1586">
        <v>113.69</v>
      </c>
    </row>
    <row r="1587" spans="1:11" x14ac:dyDescent="0.2">
      <c r="A1587" s="6">
        <v>45597</v>
      </c>
      <c r="B1587">
        <v>218.49</v>
      </c>
      <c r="C1587">
        <v>177.92</v>
      </c>
      <c r="D1587">
        <v>207.93</v>
      </c>
      <c r="E1587">
        <v>91.14</v>
      </c>
      <c r="F1587">
        <v>321.36</v>
      </c>
      <c r="G1587">
        <v>100</v>
      </c>
      <c r="H1587">
        <v>539.75</v>
      </c>
      <c r="I1587">
        <v>351.97</v>
      </c>
      <c r="J1587">
        <v>209.77</v>
      </c>
      <c r="K1587">
        <v>113.74</v>
      </c>
    </row>
    <row r="1588" spans="1:11" x14ac:dyDescent="0.2">
      <c r="A1588" s="6">
        <v>45600</v>
      </c>
      <c r="B1588">
        <v>225.45</v>
      </c>
      <c r="C1588">
        <v>178.96</v>
      </c>
      <c r="D1588">
        <v>209.9</v>
      </c>
      <c r="E1588">
        <v>92.96</v>
      </c>
      <c r="F1588">
        <v>323.45</v>
      </c>
      <c r="G1588">
        <v>100</v>
      </c>
      <c r="H1588">
        <v>532.52</v>
      </c>
      <c r="I1588">
        <v>349.14</v>
      </c>
      <c r="J1588">
        <v>210.79</v>
      </c>
      <c r="K1588">
        <v>113.77</v>
      </c>
    </row>
    <row r="1589" spans="1:11" x14ac:dyDescent="0.2">
      <c r="A1589" s="6">
        <v>45601</v>
      </c>
      <c r="B1589">
        <v>226.11</v>
      </c>
      <c r="C1589">
        <v>178.31</v>
      </c>
      <c r="D1589">
        <v>210.57</v>
      </c>
      <c r="E1589">
        <v>92.67</v>
      </c>
      <c r="F1589">
        <v>329.98</v>
      </c>
      <c r="G1589">
        <v>100</v>
      </c>
      <c r="H1589">
        <v>528.05999999999995</v>
      </c>
      <c r="I1589">
        <v>346.55</v>
      </c>
      <c r="J1589">
        <v>215.77</v>
      </c>
      <c r="K1589">
        <v>113.77</v>
      </c>
    </row>
    <row r="1590" spans="1:11" x14ac:dyDescent="0.2">
      <c r="A1590" s="6">
        <v>45602</v>
      </c>
      <c r="B1590">
        <v>229.99</v>
      </c>
      <c r="C1590">
        <v>183.32</v>
      </c>
      <c r="D1590">
        <v>219.1</v>
      </c>
      <c r="E1590">
        <v>94.49</v>
      </c>
      <c r="F1590">
        <v>339.13</v>
      </c>
      <c r="G1590">
        <v>100</v>
      </c>
      <c r="H1590">
        <v>527.23</v>
      </c>
      <c r="I1590">
        <v>340.64</v>
      </c>
      <c r="J1590">
        <v>222.41</v>
      </c>
      <c r="K1590">
        <v>113.79</v>
      </c>
    </row>
    <row r="1591" spans="1:11" x14ac:dyDescent="0.2">
      <c r="A1591" s="6">
        <v>45603</v>
      </c>
      <c r="B1591">
        <v>230.27</v>
      </c>
      <c r="C1591">
        <v>182.22</v>
      </c>
      <c r="D1591">
        <v>216.72</v>
      </c>
      <c r="E1591">
        <v>94.16</v>
      </c>
      <c r="F1591">
        <v>346.11</v>
      </c>
      <c r="G1591">
        <v>100</v>
      </c>
      <c r="H1591">
        <v>538.91999999999996</v>
      </c>
      <c r="I1591">
        <v>334.25</v>
      </c>
      <c r="J1591">
        <v>222.28</v>
      </c>
      <c r="K1591">
        <v>113.8</v>
      </c>
    </row>
    <row r="1592" spans="1:11" x14ac:dyDescent="0.2">
      <c r="A1592" s="6">
        <v>45604</v>
      </c>
      <c r="B1592">
        <v>230.2</v>
      </c>
      <c r="C1592">
        <v>182.4</v>
      </c>
      <c r="D1592">
        <v>216.67</v>
      </c>
      <c r="E1592">
        <v>92.91</v>
      </c>
      <c r="F1592">
        <v>353.29</v>
      </c>
      <c r="G1592">
        <v>100</v>
      </c>
      <c r="H1592">
        <v>528.9</v>
      </c>
      <c r="I1592">
        <v>329.55</v>
      </c>
      <c r="J1592">
        <v>225.05</v>
      </c>
      <c r="K1592">
        <v>113.87</v>
      </c>
    </row>
    <row r="1593" spans="1:11" x14ac:dyDescent="0.2">
      <c r="A1593" s="6">
        <v>45607</v>
      </c>
      <c r="B1593">
        <v>228.98</v>
      </c>
      <c r="C1593">
        <v>181.9</v>
      </c>
      <c r="D1593">
        <v>217.56</v>
      </c>
      <c r="E1593">
        <v>93.42</v>
      </c>
      <c r="F1593">
        <v>369.11</v>
      </c>
      <c r="G1593">
        <v>100</v>
      </c>
      <c r="H1593">
        <v>525.84</v>
      </c>
      <c r="I1593">
        <v>328.94</v>
      </c>
      <c r="J1593">
        <v>224.27</v>
      </c>
      <c r="K1593">
        <v>113.85</v>
      </c>
    </row>
    <row r="1594" spans="1:11" x14ac:dyDescent="0.2">
      <c r="A1594" s="6">
        <v>45608</v>
      </c>
      <c r="B1594">
        <v>228.75</v>
      </c>
      <c r="C1594">
        <v>180.5</v>
      </c>
      <c r="D1594">
        <v>214.82</v>
      </c>
      <c r="E1594">
        <v>92.47</v>
      </c>
      <c r="F1594">
        <v>367.73</v>
      </c>
      <c r="G1594">
        <v>100</v>
      </c>
      <c r="H1594">
        <v>516.09</v>
      </c>
      <c r="I1594">
        <v>320.2</v>
      </c>
      <c r="J1594">
        <v>221.8</v>
      </c>
      <c r="K1594">
        <v>113.87</v>
      </c>
    </row>
    <row r="1595" spans="1:11" x14ac:dyDescent="0.2">
      <c r="A1595" s="6">
        <v>45609</v>
      </c>
      <c r="B1595">
        <v>230.88</v>
      </c>
      <c r="C1595">
        <v>184.48</v>
      </c>
      <c r="D1595">
        <v>217.11</v>
      </c>
      <c r="E1595">
        <v>93.99</v>
      </c>
      <c r="F1595">
        <v>360.72</v>
      </c>
      <c r="G1595">
        <v>100</v>
      </c>
      <c r="H1595">
        <v>537.53</v>
      </c>
      <c r="I1595">
        <v>326.47000000000003</v>
      </c>
      <c r="J1595">
        <v>222.45</v>
      </c>
      <c r="K1595">
        <v>113.89</v>
      </c>
    </row>
    <row r="1596" spans="1:11" x14ac:dyDescent="0.2">
      <c r="A1596" s="6">
        <v>45610</v>
      </c>
      <c r="B1596">
        <v>231.04</v>
      </c>
      <c r="C1596">
        <v>188.06</v>
      </c>
      <c r="D1596">
        <v>219.25</v>
      </c>
      <c r="E1596">
        <v>93.16</v>
      </c>
      <c r="F1596">
        <v>362.06</v>
      </c>
      <c r="G1596">
        <v>100</v>
      </c>
      <c r="H1596">
        <v>550.61</v>
      </c>
      <c r="I1596">
        <v>331.36</v>
      </c>
      <c r="J1596">
        <v>223.1</v>
      </c>
      <c r="K1596">
        <v>113.89</v>
      </c>
    </row>
    <row r="1597" spans="1:11" x14ac:dyDescent="0.2">
      <c r="A1597" s="6">
        <v>45611</v>
      </c>
      <c r="B1597">
        <v>228.64</v>
      </c>
      <c r="C1597">
        <v>187.62</v>
      </c>
      <c r="D1597">
        <v>218.08</v>
      </c>
      <c r="E1597">
        <v>91.88</v>
      </c>
      <c r="F1597">
        <v>364.67</v>
      </c>
      <c r="G1597">
        <v>100</v>
      </c>
      <c r="H1597">
        <v>535.29999999999995</v>
      </c>
      <c r="I1597">
        <v>323.88</v>
      </c>
      <c r="J1597">
        <v>224.92</v>
      </c>
      <c r="K1597">
        <v>113.93</v>
      </c>
    </row>
    <row r="1598" spans="1:11" x14ac:dyDescent="0.2">
      <c r="A1598" s="6">
        <v>45614</v>
      </c>
      <c r="B1598">
        <v>230.56</v>
      </c>
      <c r="C1598">
        <v>188.76</v>
      </c>
      <c r="D1598">
        <v>220.88</v>
      </c>
      <c r="E1598">
        <v>93.61</v>
      </c>
      <c r="F1598">
        <v>368.88</v>
      </c>
      <c r="G1598">
        <v>100</v>
      </c>
      <c r="H1598">
        <v>561.74</v>
      </c>
      <c r="I1598">
        <v>330.27</v>
      </c>
      <c r="J1598">
        <v>228.69</v>
      </c>
      <c r="K1598">
        <v>113.94</v>
      </c>
    </row>
    <row r="1599" spans="1:11" x14ac:dyDescent="0.2">
      <c r="A1599" s="6">
        <v>45615</v>
      </c>
      <c r="B1599">
        <v>227.34</v>
      </c>
      <c r="C1599">
        <v>187.4</v>
      </c>
      <c r="D1599">
        <v>219.58</v>
      </c>
      <c r="E1599">
        <v>92.85</v>
      </c>
      <c r="F1599">
        <v>377.97</v>
      </c>
      <c r="G1599">
        <v>100</v>
      </c>
      <c r="H1599">
        <v>570.65</v>
      </c>
      <c r="I1599">
        <v>335.76</v>
      </c>
      <c r="J1599">
        <v>233.64</v>
      </c>
      <c r="K1599">
        <v>113.98</v>
      </c>
    </row>
    <row r="1600" spans="1:11" x14ac:dyDescent="0.2">
      <c r="A1600" s="6">
        <v>45616</v>
      </c>
      <c r="B1600">
        <v>230.58</v>
      </c>
      <c r="C1600">
        <v>189.43</v>
      </c>
      <c r="D1600">
        <v>220.24</v>
      </c>
      <c r="E1600">
        <v>93.61</v>
      </c>
      <c r="F1600">
        <v>379</v>
      </c>
      <c r="G1600">
        <v>100</v>
      </c>
      <c r="H1600">
        <v>563.97</v>
      </c>
      <c r="I1600">
        <v>329.55</v>
      </c>
      <c r="J1600">
        <v>237.8</v>
      </c>
      <c r="K1600">
        <v>113.99</v>
      </c>
    </row>
    <row r="1601" spans="1:11" x14ac:dyDescent="0.2">
      <c r="A1601" s="6">
        <v>45617</v>
      </c>
      <c r="B1601">
        <v>233.66</v>
      </c>
      <c r="C1601">
        <v>189.78</v>
      </c>
      <c r="D1601">
        <v>217.27</v>
      </c>
      <c r="E1601">
        <v>94.76</v>
      </c>
      <c r="F1601">
        <v>386.47</v>
      </c>
      <c r="G1601">
        <v>100</v>
      </c>
      <c r="H1601">
        <v>543.65</v>
      </c>
      <c r="I1601">
        <v>318.94</v>
      </c>
      <c r="J1601">
        <v>246.78</v>
      </c>
      <c r="K1601">
        <v>114</v>
      </c>
    </row>
    <row r="1602" spans="1:11" x14ac:dyDescent="0.2">
      <c r="A1602" s="6">
        <v>45618</v>
      </c>
      <c r="B1602">
        <v>233.39</v>
      </c>
      <c r="C1602">
        <v>190.64</v>
      </c>
      <c r="D1602">
        <v>216.98</v>
      </c>
      <c r="E1602">
        <v>95.48</v>
      </c>
      <c r="F1602">
        <v>382.37</v>
      </c>
      <c r="G1602">
        <v>100</v>
      </c>
      <c r="H1602">
        <v>544.21</v>
      </c>
      <c r="I1602">
        <v>320.33999999999997</v>
      </c>
      <c r="J1602">
        <v>248.08</v>
      </c>
      <c r="K1602">
        <v>114.04</v>
      </c>
    </row>
    <row r="1603" spans="1:11" x14ac:dyDescent="0.2">
      <c r="A1603" s="6">
        <v>45621</v>
      </c>
      <c r="B1603">
        <v>229.9</v>
      </c>
      <c r="C1603">
        <v>188.29</v>
      </c>
      <c r="D1603">
        <v>206.01</v>
      </c>
      <c r="E1603">
        <v>92.74</v>
      </c>
      <c r="F1603">
        <v>374.84</v>
      </c>
      <c r="G1603">
        <v>100</v>
      </c>
      <c r="H1603">
        <v>529.73</v>
      </c>
      <c r="I1603">
        <v>314.38</v>
      </c>
      <c r="J1603">
        <v>246.78</v>
      </c>
      <c r="K1603">
        <v>114.05</v>
      </c>
    </row>
    <row r="1604" spans="1:11" x14ac:dyDescent="0.2">
      <c r="A1604" s="6">
        <v>45622</v>
      </c>
      <c r="B1604">
        <v>226.07</v>
      </c>
      <c r="C1604">
        <v>190.84</v>
      </c>
      <c r="D1604">
        <v>207.33</v>
      </c>
      <c r="E1604">
        <v>91.66</v>
      </c>
      <c r="F1604">
        <v>381.16</v>
      </c>
      <c r="G1604">
        <v>100</v>
      </c>
      <c r="H1604">
        <v>503.01</v>
      </c>
      <c r="I1604">
        <v>311.04000000000002</v>
      </c>
      <c r="J1604">
        <v>249.77</v>
      </c>
      <c r="K1604">
        <v>114.05</v>
      </c>
    </row>
    <row r="1605" spans="1:11" x14ac:dyDescent="0.2">
      <c r="A1605" s="6">
        <v>45623</v>
      </c>
      <c r="B1605">
        <v>225.48</v>
      </c>
      <c r="C1605">
        <v>190.35</v>
      </c>
      <c r="D1605">
        <v>208.51</v>
      </c>
      <c r="E1605">
        <v>92.52</v>
      </c>
      <c r="F1605">
        <v>380.94</v>
      </c>
      <c r="G1605">
        <v>100</v>
      </c>
      <c r="H1605">
        <v>467.1</v>
      </c>
      <c r="I1605">
        <v>307.88</v>
      </c>
      <c r="J1605">
        <v>252.63</v>
      </c>
      <c r="K1605">
        <v>114.09</v>
      </c>
    </row>
    <row r="1606" spans="1:11" x14ac:dyDescent="0.2">
      <c r="A1606" s="6">
        <v>45625</v>
      </c>
      <c r="B1606">
        <v>226.05</v>
      </c>
      <c r="C1606">
        <v>190.13</v>
      </c>
      <c r="D1606">
        <v>210.36</v>
      </c>
      <c r="E1606">
        <v>93</v>
      </c>
      <c r="F1606">
        <v>384.79</v>
      </c>
      <c r="G1606">
        <v>100</v>
      </c>
      <c r="H1606">
        <v>450.4</v>
      </c>
      <c r="I1606">
        <v>307.7</v>
      </c>
      <c r="J1606">
        <v>258.35000000000002</v>
      </c>
      <c r="K1606">
        <v>114.11</v>
      </c>
    </row>
    <row r="1607" spans="1:11" x14ac:dyDescent="0.2">
      <c r="A1607" s="6">
        <v>45628</v>
      </c>
      <c r="B1607">
        <v>225.84</v>
      </c>
      <c r="C1607">
        <v>190.46</v>
      </c>
      <c r="D1607">
        <v>206.08</v>
      </c>
      <c r="E1607">
        <v>92.71</v>
      </c>
      <c r="F1607">
        <v>382.32</v>
      </c>
      <c r="G1607">
        <v>100</v>
      </c>
      <c r="H1607">
        <v>437.31</v>
      </c>
      <c r="I1607">
        <v>304.85000000000002</v>
      </c>
      <c r="J1607">
        <v>252.63</v>
      </c>
      <c r="K1607">
        <v>114.15</v>
      </c>
    </row>
    <row r="1608" spans="1:11" x14ac:dyDescent="0.2">
      <c r="A1608" s="6">
        <v>45629</v>
      </c>
      <c r="B1608">
        <v>225.5</v>
      </c>
      <c r="C1608">
        <v>190.12</v>
      </c>
      <c r="D1608">
        <v>205.91</v>
      </c>
      <c r="E1608">
        <v>92.67</v>
      </c>
      <c r="F1608">
        <v>383.24</v>
      </c>
      <c r="G1608">
        <v>100</v>
      </c>
      <c r="H1608">
        <v>475.73</v>
      </c>
      <c r="I1608">
        <v>314.44</v>
      </c>
      <c r="J1608">
        <v>250.55</v>
      </c>
      <c r="K1608">
        <v>114.17</v>
      </c>
    </row>
    <row r="1609" spans="1:11" x14ac:dyDescent="0.2">
      <c r="A1609" s="6">
        <v>45630</v>
      </c>
      <c r="B1609">
        <v>219</v>
      </c>
      <c r="C1609">
        <v>185.9</v>
      </c>
      <c r="D1609">
        <v>200.98</v>
      </c>
      <c r="E1609">
        <v>89.91</v>
      </c>
      <c r="F1609">
        <v>384.29</v>
      </c>
      <c r="G1609">
        <v>100</v>
      </c>
      <c r="H1609">
        <v>450.12</v>
      </c>
      <c r="I1609">
        <v>304.73</v>
      </c>
      <c r="J1609">
        <v>246.91</v>
      </c>
      <c r="K1609">
        <v>114.18</v>
      </c>
    </row>
    <row r="1610" spans="1:11" x14ac:dyDescent="0.2">
      <c r="A1610" s="6">
        <v>45631</v>
      </c>
      <c r="B1610">
        <v>219.96</v>
      </c>
      <c r="C1610">
        <v>187.08</v>
      </c>
      <c r="D1610">
        <v>202.78</v>
      </c>
      <c r="E1610">
        <v>89.14</v>
      </c>
      <c r="F1610">
        <v>388.07</v>
      </c>
      <c r="G1610">
        <v>100</v>
      </c>
      <c r="H1610">
        <v>438.71</v>
      </c>
      <c r="I1610">
        <v>300.95999999999998</v>
      </c>
      <c r="J1610">
        <v>248.08</v>
      </c>
      <c r="K1610">
        <v>114.2</v>
      </c>
    </row>
    <row r="1611" spans="1:11" x14ac:dyDescent="0.2">
      <c r="A1611" s="6">
        <v>45632</v>
      </c>
      <c r="B1611">
        <v>217.64</v>
      </c>
      <c r="C1611">
        <v>182.28</v>
      </c>
      <c r="D1611">
        <v>200.42</v>
      </c>
      <c r="E1611">
        <v>87.41</v>
      </c>
      <c r="F1611">
        <v>381.22</v>
      </c>
      <c r="G1611">
        <v>100</v>
      </c>
      <c r="H1611">
        <v>425.62</v>
      </c>
      <c r="I1611">
        <v>296.39999999999998</v>
      </c>
      <c r="J1611">
        <v>250.55</v>
      </c>
      <c r="K1611">
        <v>114.25</v>
      </c>
    </row>
    <row r="1612" spans="1:11" x14ac:dyDescent="0.2">
      <c r="A1612" s="6">
        <v>45635</v>
      </c>
      <c r="B1612">
        <v>216.36</v>
      </c>
      <c r="C1612">
        <v>184.44</v>
      </c>
      <c r="D1612">
        <v>200.3</v>
      </c>
      <c r="E1612">
        <v>89.58</v>
      </c>
      <c r="F1612">
        <v>368.09</v>
      </c>
      <c r="G1612">
        <v>100</v>
      </c>
      <c r="H1612">
        <v>423.67</v>
      </c>
      <c r="I1612">
        <v>296.83</v>
      </c>
      <c r="J1612">
        <v>245.08</v>
      </c>
      <c r="K1612">
        <v>114.26</v>
      </c>
    </row>
    <row r="1613" spans="1:11" x14ac:dyDescent="0.2">
      <c r="A1613" s="6">
        <v>45636</v>
      </c>
      <c r="B1613">
        <v>215.92</v>
      </c>
      <c r="C1613">
        <v>184.35</v>
      </c>
      <c r="D1613">
        <v>198.75</v>
      </c>
      <c r="E1613">
        <v>88.75</v>
      </c>
      <c r="F1613">
        <v>365.58</v>
      </c>
      <c r="G1613">
        <v>100</v>
      </c>
      <c r="H1613">
        <v>412.82</v>
      </c>
      <c r="I1613">
        <v>297.38</v>
      </c>
      <c r="J1613">
        <v>243.78</v>
      </c>
      <c r="K1613">
        <v>114.28</v>
      </c>
    </row>
    <row r="1614" spans="1:11" x14ac:dyDescent="0.2">
      <c r="A1614" s="6">
        <v>45637</v>
      </c>
      <c r="B1614">
        <v>214.48</v>
      </c>
      <c r="C1614">
        <v>183.42</v>
      </c>
      <c r="D1614">
        <v>198.42</v>
      </c>
      <c r="E1614">
        <v>89.52</v>
      </c>
      <c r="F1614">
        <v>369.66</v>
      </c>
      <c r="G1614">
        <v>100</v>
      </c>
      <c r="H1614">
        <v>405.13</v>
      </c>
      <c r="I1614">
        <v>290.94</v>
      </c>
      <c r="J1614">
        <v>249.51</v>
      </c>
      <c r="K1614">
        <v>114.3</v>
      </c>
    </row>
    <row r="1615" spans="1:11" x14ac:dyDescent="0.2">
      <c r="A1615" s="6">
        <v>45638</v>
      </c>
      <c r="B1615">
        <v>214.29</v>
      </c>
      <c r="C1615">
        <v>181.66</v>
      </c>
      <c r="D1615">
        <v>195.93</v>
      </c>
      <c r="E1615">
        <v>89.01</v>
      </c>
      <c r="F1615">
        <v>368.68</v>
      </c>
      <c r="G1615">
        <v>100</v>
      </c>
      <c r="H1615">
        <v>391.17</v>
      </c>
      <c r="I1615">
        <v>286.87</v>
      </c>
      <c r="J1615">
        <v>249.9</v>
      </c>
      <c r="K1615">
        <v>114.32</v>
      </c>
    </row>
    <row r="1616" spans="1:11" x14ac:dyDescent="0.2">
      <c r="A1616" s="6">
        <v>45639</v>
      </c>
      <c r="B1616">
        <v>212.41</v>
      </c>
      <c r="C1616">
        <v>180.67</v>
      </c>
      <c r="D1616">
        <v>196.14</v>
      </c>
      <c r="E1616">
        <v>87.99</v>
      </c>
      <c r="F1616">
        <v>365.98</v>
      </c>
      <c r="G1616">
        <v>100</v>
      </c>
      <c r="H1616">
        <v>404.84</v>
      </c>
      <c r="I1616">
        <v>293.43</v>
      </c>
      <c r="J1616">
        <v>247.69</v>
      </c>
      <c r="K1616">
        <v>114.36</v>
      </c>
    </row>
    <row r="1617" spans="1:11" x14ac:dyDescent="0.2">
      <c r="A1617" s="6">
        <v>45642</v>
      </c>
      <c r="B1617">
        <v>207.87</v>
      </c>
      <c r="C1617">
        <v>175.38</v>
      </c>
      <c r="D1617">
        <v>193.33</v>
      </c>
      <c r="E1617">
        <v>86.07</v>
      </c>
      <c r="F1617">
        <v>361.65</v>
      </c>
      <c r="G1617">
        <v>100</v>
      </c>
      <c r="H1617">
        <v>393.45</v>
      </c>
      <c r="I1617">
        <v>288.39</v>
      </c>
      <c r="J1617">
        <v>243.26</v>
      </c>
      <c r="K1617">
        <v>114.37</v>
      </c>
    </row>
    <row r="1618" spans="1:11" x14ac:dyDescent="0.2">
      <c r="A1618" s="6">
        <v>45643</v>
      </c>
      <c r="B1618">
        <v>206.99</v>
      </c>
      <c r="C1618">
        <v>173.91</v>
      </c>
      <c r="D1618">
        <v>190.78</v>
      </c>
      <c r="E1618">
        <v>86</v>
      </c>
      <c r="F1618">
        <v>361.89</v>
      </c>
      <c r="G1618">
        <v>100</v>
      </c>
      <c r="H1618">
        <v>394.02</v>
      </c>
      <c r="I1618">
        <v>286.38</v>
      </c>
      <c r="J1618">
        <v>242.48</v>
      </c>
      <c r="K1618">
        <v>114.38</v>
      </c>
    </row>
    <row r="1619" spans="1:11" x14ac:dyDescent="0.2">
      <c r="A1619" s="6">
        <v>45644</v>
      </c>
      <c r="B1619">
        <v>203.94</v>
      </c>
      <c r="C1619">
        <v>169.18</v>
      </c>
      <c r="D1619">
        <v>186.11</v>
      </c>
      <c r="E1619">
        <v>85</v>
      </c>
      <c r="F1619">
        <v>354.97</v>
      </c>
      <c r="G1619">
        <v>100</v>
      </c>
      <c r="H1619">
        <v>392.59</v>
      </c>
      <c r="I1619">
        <v>292.58</v>
      </c>
      <c r="J1619">
        <v>236.76</v>
      </c>
      <c r="K1619">
        <v>114.38</v>
      </c>
    </row>
    <row r="1620" spans="1:11" x14ac:dyDescent="0.2">
      <c r="A1620" s="6">
        <v>45645</v>
      </c>
      <c r="B1620">
        <v>202.19</v>
      </c>
      <c r="C1620">
        <v>165.74</v>
      </c>
      <c r="D1620">
        <v>184.8</v>
      </c>
      <c r="E1620">
        <v>83.78</v>
      </c>
      <c r="F1620">
        <v>353.75</v>
      </c>
      <c r="G1620">
        <v>100</v>
      </c>
      <c r="H1620">
        <v>380.06</v>
      </c>
      <c r="I1620">
        <v>286.93</v>
      </c>
      <c r="J1620">
        <v>237.67</v>
      </c>
      <c r="K1620">
        <v>114.4</v>
      </c>
    </row>
    <row r="1621" spans="1:11" x14ac:dyDescent="0.2">
      <c r="A1621" s="6">
        <v>45646</v>
      </c>
      <c r="B1621">
        <v>202.88</v>
      </c>
      <c r="C1621">
        <v>167.73</v>
      </c>
      <c r="D1621">
        <v>184.69</v>
      </c>
      <c r="E1621">
        <v>87.05</v>
      </c>
      <c r="F1621">
        <v>358.82</v>
      </c>
      <c r="G1621">
        <v>100</v>
      </c>
      <c r="H1621">
        <v>381.19</v>
      </c>
      <c r="I1621">
        <v>288.45</v>
      </c>
      <c r="J1621">
        <v>245.34</v>
      </c>
      <c r="K1621">
        <v>114.45</v>
      </c>
    </row>
    <row r="1622" spans="1:11" x14ac:dyDescent="0.2">
      <c r="A1622" s="6">
        <v>45649</v>
      </c>
      <c r="B1622">
        <v>203.71</v>
      </c>
      <c r="C1622">
        <v>167.87</v>
      </c>
      <c r="D1622">
        <v>187.13</v>
      </c>
      <c r="E1622">
        <v>88.36</v>
      </c>
      <c r="F1622">
        <v>359.66</v>
      </c>
      <c r="G1622">
        <v>100</v>
      </c>
      <c r="H1622">
        <v>400.85</v>
      </c>
      <c r="I1622">
        <v>298.58999999999997</v>
      </c>
      <c r="J1622">
        <v>247.69</v>
      </c>
      <c r="K1622">
        <v>114.45</v>
      </c>
    </row>
    <row r="1623" spans="1:11" x14ac:dyDescent="0.2">
      <c r="A1623" s="6">
        <v>45650</v>
      </c>
      <c r="B1623">
        <v>203.9</v>
      </c>
      <c r="C1623">
        <v>168.89</v>
      </c>
      <c r="D1623">
        <v>188.55</v>
      </c>
      <c r="E1623">
        <v>88.88</v>
      </c>
      <c r="F1623">
        <v>361.57</v>
      </c>
      <c r="G1623">
        <v>100</v>
      </c>
      <c r="H1623">
        <v>408.83</v>
      </c>
      <c r="I1623">
        <v>302.3</v>
      </c>
      <c r="J1623">
        <v>254.97</v>
      </c>
      <c r="K1623">
        <v>114.47</v>
      </c>
    </row>
    <row r="1624" spans="1:11" x14ac:dyDescent="0.2">
      <c r="A1624" s="6">
        <v>45652</v>
      </c>
      <c r="B1624">
        <v>204.07</v>
      </c>
      <c r="C1624">
        <v>169.06</v>
      </c>
      <c r="D1624">
        <v>188.12</v>
      </c>
      <c r="E1624">
        <v>89.03</v>
      </c>
      <c r="F1624">
        <v>361.19</v>
      </c>
      <c r="G1624">
        <v>100</v>
      </c>
      <c r="H1624">
        <v>401.14</v>
      </c>
      <c r="I1624">
        <v>299.02</v>
      </c>
      <c r="J1624">
        <v>250.55</v>
      </c>
      <c r="K1624">
        <v>114.5</v>
      </c>
    </row>
    <row r="1625" spans="1:11" x14ac:dyDescent="0.2">
      <c r="A1625" s="6">
        <v>45653</v>
      </c>
      <c r="B1625">
        <v>204.05</v>
      </c>
      <c r="C1625">
        <v>169.08</v>
      </c>
      <c r="D1625">
        <v>188.18</v>
      </c>
      <c r="E1625">
        <v>89.69</v>
      </c>
      <c r="F1625">
        <v>361.55</v>
      </c>
      <c r="G1625">
        <v>100</v>
      </c>
      <c r="H1625">
        <v>398.86</v>
      </c>
      <c r="I1625">
        <v>300.72000000000003</v>
      </c>
      <c r="J1625">
        <v>250.81</v>
      </c>
      <c r="K1625">
        <v>114.55</v>
      </c>
    </row>
    <row r="1626" spans="1:11" x14ac:dyDescent="0.2">
      <c r="A1626" s="6">
        <v>45656</v>
      </c>
      <c r="B1626">
        <v>202.67</v>
      </c>
      <c r="C1626">
        <v>167.99</v>
      </c>
      <c r="D1626">
        <v>188.51</v>
      </c>
      <c r="E1626">
        <v>89.51</v>
      </c>
      <c r="F1626">
        <v>366</v>
      </c>
      <c r="G1626">
        <v>100</v>
      </c>
      <c r="H1626">
        <v>395.72</v>
      </c>
      <c r="I1626">
        <v>295.8</v>
      </c>
      <c r="J1626">
        <v>254.58</v>
      </c>
      <c r="K1626">
        <v>114.55</v>
      </c>
    </row>
    <row r="1627" spans="1:11" x14ac:dyDescent="0.2">
      <c r="A1627" s="6">
        <v>45657</v>
      </c>
      <c r="B1627">
        <v>206.14</v>
      </c>
      <c r="C1627">
        <v>170.07</v>
      </c>
      <c r="D1627">
        <v>192.55</v>
      </c>
      <c r="E1627">
        <v>91.26</v>
      </c>
      <c r="F1627">
        <v>369.09</v>
      </c>
      <c r="G1627">
        <v>100</v>
      </c>
      <c r="H1627">
        <v>404.27</v>
      </c>
      <c r="I1627">
        <v>301.81</v>
      </c>
      <c r="J1627">
        <v>254.84</v>
      </c>
      <c r="K1627">
        <v>114.57</v>
      </c>
    </row>
    <row r="1628" spans="1:11" x14ac:dyDescent="0.2">
      <c r="A1628" s="6">
        <v>45659</v>
      </c>
      <c r="B1628">
        <v>205.64</v>
      </c>
      <c r="C1628">
        <v>172.26</v>
      </c>
      <c r="D1628">
        <v>194.32</v>
      </c>
      <c r="E1628">
        <v>92</v>
      </c>
      <c r="F1628">
        <v>378.93</v>
      </c>
      <c r="G1628">
        <v>100</v>
      </c>
      <c r="H1628">
        <v>418.52</v>
      </c>
      <c r="I1628">
        <v>303.88</v>
      </c>
      <c r="J1628">
        <v>256.39999999999998</v>
      </c>
      <c r="K1628">
        <v>114.6</v>
      </c>
    </row>
    <row r="1629" spans="1:11" x14ac:dyDescent="0.2">
      <c r="A1629" s="6">
        <v>45660</v>
      </c>
      <c r="B1629">
        <v>206.7</v>
      </c>
      <c r="C1629">
        <v>173.6</v>
      </c>
      <c r="D1629">
        <v>196.28</v>
      </c>
      <c r="E1629">
        <v>93.29</v>
      </c>
      <c r="F1629">
        <v>382.16</v>
      </c>
      <c r="G1629">
        <v>100</v>
      </c>
      <c r="H1629">
        <v>405.98</v>
      </c>
      <c r="I1629">
        <v>296.77</v>
      </c>
      <c r="J1629">
        <v>255.49</v>
      </c>
      <c r="K1629">
        <v>114.61</v>
      </c>
    </row>
    <row r="1630" spans="1:11" x14ac:dyDescent="0.2">
      <c r="A1630" s="6">
        <v>45663</v>
      </c>
      <c r="B1630">
        <v>206.47</v>
      </c>
      <c r="C1630">
        <v>172.91</v>
      </c>
      <c r="D1630">
        <v>194.14</v>
      </c>
      <c r="E1630">
        <v>93.77</v>
      </c>
      <c r="F1630">
        <v>384.62</v>
      </c>
      <c r="G1630">
        <v>100</v>
      </c>
      <c r="H1630">
        <v>406.55</v>
      </c>
      <c r="I1630">
        <v>292.58</v>
      </c>
      <c r="J1630">
        <v>255.23</v>
      </c>
      <c r="K1630">
        <v>114.63</v>
      </c>
    </row>
    <row r="1631" spans="1:11" x14ac:dyDescent="0.2">
      <c r="A1631" s="6">
        <v>45664</v>
      </c>
      <c r="B1631">
        <v>208.4</v>
      </c>
      <c r="C1631">
        <v>175.65</v>
      </c>
      <c r="D1631">
        <v>197.41</v>
      </c>
      <c r="E1631">
        <v>95.21</v>
      </c>
      <c r="F1631">
        <v>383.93</v>
      </c>
      <c r="G1631">
        <v>100</v>
      </c>
      <c r="H1631">
        <v>452.99</v>
      </c>
      <c r="I1631">
        <v>321.06</v>
      </c>
      <c r="J1631">
        <v>253.54</v>
      </c>
      <c r="K1631">
        <v>114.65</v>
      </c>
    </row>
    <row r="1632" spans="1:11" x14ac:dyDescent="0.2">
      <c r="A1632" s="6">
        <v>45665</v>
      </c>
      <c r="B1632">
        <v>204.92</v>
      </c>
      <c r="C1632">
        <v>176.48</v>
      </c>
      <c r="D1632">
        <v>197.31</v>
      </c>
      <c r="E1632">
        <v>94.55</v>
      </c>
      <c r="F1632">
        <v>386.82</v>
      </c>
      <c r="G1632">
        <v>100</v>
      </c>
      <c r="H1632">
        <v>450.99</v>
      </c>
      <c r="I1632">
        <v>318.20999999999998</v>
      </c>
      <c r="J1632">
        <v>256.66000000000003</v>
      </c>
      <c r="K1632">
        <v>114.68</v>
      </c>
    </row>
    <row r="1633" spans="1:11" x14ac:dyDescent="0.2">
      <c r="A1633" s="6">
        <v>45667</v>
      </c>
      <c r="B1633">
        <v>204.17</v>
      </c>
      <c r="C1633">
        <v>179.81</v>
      </c>
      <c r="D1633">
        <v>197.89</v>
      </c>
      <c r="E1633">
        <v>94.75</v>
      </c>
      <c r="F1633">
        <v>386.87</v>
      </c>
      <c r="G1633">
        <v>100</v>
      </c>
      <c r="H1633">
        <v>490.88</v>
      </c>
      <c r="I1633">
        <v>333.15</v>
      </c>
      <c r="J1633">
        <v>252.63</v>
      </c>
      <c r="K1633">
        <v>114.71</v>
      </c>
    </row>
    <row r="1634" spans="1:11" x14ac:dyDescent="0.2">
      <c r="A1634" s="6">
        <v>45670</v>
      </c>
      <c r="B1634">
        <v>209.44</v>
      </c>
      <c r="C1634">
        <v>182.41</v>
      </c>
      <c r="D1634">
        <v>202.38</v>
      </c>
      <c r="E1634">
        <v>97.3</v>
      </c>
      <c r="F1634">
        <v>394.12</v>
      </c>
      <c r="G1634">
        <v>100</v>
      </c>
      <c r="H1634">
        <v>521.36</v>
      </c>
      <c r="I1634">
        <v>343.9</v>
      </c>
      <c r="J1634">
        <v>253.28</v>
      </c>
      <c r="K1634">
        <v>114.73</v>
      </c>
    </row>
    <row r="1635" spans="1:11" x14ac:dyDescent="0.2">
      <c r="A1635" s="6">
        <v>45671</v>
      </c>
      <c r="B1635">
        <v>210.26</v>
      </c>
      <c r="C1635">
        <v>184.23</v>
      </c>
      <c r="D1635">
        <v>203.64</v>
      </c>
      <c r="E1635">
        <v>96.19</v>
      </c>
      <c r="F1635">
        <v>417.56</v>
      </c>
      <c r="G1635">
        <v>100</v>
      </c>
      <c r="H1635">
        <v>525.64</v>
      </c>
      <c r="I1635">
        <v>342.26</v>
      </c>
      <c r="J1635">
        <v>259.26</v>
      </c>
      <c r="K1635">
        <v>114.75</v>
      </c>
    </row>
    <row r="1636" spans="1:11" x14ac:dyDescent="0.2">
      <c r="A1636" s="6">
        <v>45672</v>
      </c>
      <c r="B1636">
        <v>213.69</v>
      </c>
      <c r="C1636">
        <v>185.91</v>
      </c>
      <c r="D1636">
        <v>204.8</v>
      </c>
      <c r="E1636">
        <v>97.34</v>
      </c>
      <c r="F1636">
        <v>422.36</v>
      </c>
      <c r="G1636">
        <v>100</v>
      </c>
      <c r="H1636">
        <v>532.76</v>
      </c>
      <c r="I1636">
        <v>343.05</v>
      </c>
      <c r="J1636">
        <v>260.7</v>
      </c>
      <c r="K1636">
        <v>114.76</v>
      </c>
    </row>
    <row r="1637" spans="1:11" x14ac:dyDescent="0.2">
      <c r="A1637" s="6">
        <v>45673</v>
      </c>
      <c r="B1637">
        <v>213.33</v>
      </c>
      <c r="C1637">
        <v>187.14</v>
      </c>
      <c r="D1637">
        <v>205.06</v>
      </c>
      <c r="E1637">
        <v>96.6</v>
      </c>
      <c r="F1637">
        <v>435.72</v>
      </c>
      <c r="G1637">
        <v>100</v>
      </c>
      <c r="H1637">
        <v>498.29</v>
      </c>
      <c r="I1637">
        <v>330.54</v>
      </c>
      <c r="J1637">
        <v>263.43</v>
      </c>
      <c r="K1637">
        <v>114.76</v>
      </c>
    </row>
    <row r="1638" spans="1:11" x14ac:dyDescent="0.2">
      <c r="A1638" s="6">
        <v>45674</v>
      </c>
      <c r="B1638">
        <v>215.24</v>
      </c>
      <c r="C1638">
        <v>189.59</v>
      </c>
      <c r="D1638">
        <v>205.52</v>
      </c>
      <c r="E1638">
        <v>95.99</v>
      </c>
      <c r="F1638">
        <v>434.17</v>
      </c>
      <c r="G1638">
        <v>100</v>
      </c>
      <c r="H1638">
        <v>494.58</v>
      </c>
      <c r="I1638">
        <v>320.82</v>
      </c>
      <c r="J1638">
        <v>263.95</v>
      </c>
      <c r="K1638">
        <v>114.83</v>
      </c>
    </row>
    <row r="1639" spans="1:11" x14ac:dyDescent="0.2">
      <c r="A1639" s="6">
        <v>45678</v>
      </c>
      <c r="B1639">
        <v>213.62</v>
      </c>
      <c r="C1639">
        <v>185.8</v>
      </c>
      <c r="D1639">
        <v>202.47</v>
      </c>
      <c r="E1639">
        <v>93.37</v>
      </c>
      <c r="F1639">
        <v>428.8</v>
      </c>
      <c r="G1639">
        <v>100</v>
      </c>
      <c r="H1639">
        <v>467.23</v>
      </c>
      <c r="I1639">
        <v>290.57</v>
      </c>
      <c r="J1639">
        <v>272.01</v>
      </c>
      <c r="K1639">
        <v>114.83</v>
      </c>
    </row>
    <row r="1640" spans="1:11" x14ac:dyDescent="0.2">
      <c r="A1640" s="6">
        <v>45679</v>
      </c>
      <c r="B1640">
        <v>209.9</v>
      </c>
      <c r="C1640">
        <v>183.65</v>
      </c>
      <c r="D1640">
        <v>200.1</v>
      </c>
      <c r="E1640">
        <v>92.72</v>
      </c>
      <c r="F1640">
        <v>400.85</v>
      </c>
      <c r="G1640">
        <v>100</v>
      </c>
      <c r="H1640">
        <v>474.07</v>
      </c>
      <c r="I1640">
        <v>290.08999999999997</v>
      </c>
      <c r="J1640">
        <v>272.14</v>
      </c>
      <c r="K1640">
        <v>114.85</v>
      </c>
    </row>
    <row r="1641" spans="1:11" x14ac:dyDescent="0.2">
      <c r="A1641" s="6">
        <v>45680</v>
      </c>
      <c r="B1641">
        <v>211.09</v>
      </c>
      <c r="C1641">
        <v>183.18</v>
      </c>
      <c r="D1641">
        <v>201.91</v>
      </c>
      <c r="E1641">
        <v>92.98</v>
      </c>
      <c r="F1641">
        <v>402.45</v>
      </c>
      <c r="G1641">
        <v>100</v>
      </c>
      <c r="H1641">
        <v>480.05</v>
      </c>
      <c r="I1641">
        <v>289.83999999999997</v>
      </c>
      <c r="J1641">
        <v>273.95999999999998</v>
      </c>
      <c r="K1641">
        <v>114.85</v>
      </c>
    </row>
    <row r="1642" spans="1:11" x14ac:dyDescent="0.2">
      <c r="A1642" s="6">
        <v>45681</v>
      </c>
      <c r="B1642">
        <v>208.23</v>
      </c>
      <c r="C1642">
        <v>182.76</v>
      </c>
      <c r="D1642">
        <v>197.72</v>
      </c>
      <c r="E1642">
        <v>91.04</v>
      </c>
      <c r="F1642">
        <v>398.27</v>
      </c>
      <c r="G1642">
        <v>100</v>
      </c>
      <c r="H1642">
        <v>455.84</v>
      </c>
      <c r="I1642">
        <v>282.25</v>
      </c>
      <c r="J1642">
        <v>273.83</v>
      </c>
      <c r="K1642">
        <v>114.9</v>
      </c>
    </row>
    <row r="1643" spans="1:11" x14ac:dyDescent="0.2">
      <c r="A1643" s="6">
        <v>45684</v>
      </c>
      <c r="B1643">
        <v>211.12</v>
      </c>
      <c r="C1643">
        <v>184.62</v>
      </c>
      <c r="D1643">
        <v>199.39</v>
      </c>
      <c r="E1643">
        <v>91.54</v>
      </c>
      <c r="F1643">
        <v>385.56</v>
      </c>
      <c r="G1643">
        <v>83.04</v>
      </c>
      <c r="H1643">
        <v>454.41</v>
      </c>
      <c r="I1643">
        <v>283.58999999999997</v>
      </c>
      <c r="J1643">
        <v>257.7</v>
      </c>
      <c r="K1643">
        <v>114.91</v>
      </c>
    </row>
    <row r="1644" spans="1:11" x14ac:dyDescent="0.2">
      <c r="A1644" s="6">
        <v>45685</v>
      </c>
      <c r="B1644">
        <v>207.04</v>
      </c>
      <c r="C1644">
        <v>183.42</v>
      </c>
      <c r="D1644">
        <v>196.84</v>
      </c>
      <c r="E1644">
        <v>90.5</v>
      </c>
      <c r="F1644">
        <v>389.01</v>
      </c>
      <c r="G1644">
        <v>83.33</v>
      </c>
      <c r="H1644">
        <v>467.52</v>
      </c>
      <c r="I1644">
        <v>281.64</v>
      </c>
      <c r="J1644">
        <v>264.73</v>
      </c>
      <c r="K1644">
        <v>114.91</v>
      </c>
    </row>
    <row r="1645" spans="1:11" x14ac:dyDescent="0.2">
      <c r="A1645" s="6">
        <v>45686</v>
      </c>
      <c r="B1645">
        <v>208.25</v>
      </c>
      <c r="C1645">
        <v>182.81</v>
      </c>
      <c r="D1645">
        <v>197.19</v>
      </c>
      <c r="E1645">
        <v>90.19</v>
      </c>
      <c r="F1645">
        <v>391.71</v>
      </c>
      <c r="G1645">
        <v>83.13</v>
      </c>
      <c r="H1645">
        <v>482.62</v>
      </c>
      <c r="I1645">
        <v>290.20999999999998</v>
      </c>
      <c r="J1645">
        <v>267.07</v>
      </c>
      <c r="K1645">
        <v>114.93</v>
      </c>
    </row>
    <row r="1646" spans="1:11" x14ac:dyDescent="0.2">
      <c r="A1646" s="6">
        <v>45687</v>
      </c>
      <c r="B1646">
        <v>209.97</v>
      </c>
      <c r="C1646">
        <v>183.55</v>
      </c>
      <c r="D1646">
        <v>197</v>
      </c>
      <c r="E1646">
        <v>90.36</v>
      </c>
      <c r="F1646">
        <v>395.42</v>
      </c>
      <c r="G1646">
        <v>84.92</v>
      </c>
      <c r="H1646">
        <v>498</v>
      </c>
      <c r="I1646">
        <v>291.12</v>
      </c>
      <c r="J1646">
        <v>274.22000000000003</v>
      </c>
      <c r="K1646">
        <v>114.94</v>
      </c>
    </row>
    <row r="1647" spans="1:11" x14ac:dyDescent="0.2">
      <c r="A1647" s="6">
        <v>45688</v>
      </c>
      <c r="B1647">
        <v>204.72</v>
      </c>
      <c r="C1647">
        <v>175.18</v>
      </c>
      <c r="D1647">
        <v>191.89</v>
      </c>
      <c r="E1647">
        <v>86.16</v>
      </c>
      <c r="F1647">
        <v>384.17</v>
      </c>
      <c r="G1647">
        <v>85.21</v>
      </c>
      <c r="H1647">
        <v>493.44</v>
      </c>
      <c r="I1647">
        <v>289.24</v>
      </c>
      <c r="J1647">
        <v>266.42</v>
      </c>
      <c r="K1647">
        <v>114.98</v>
      </c>
    </row>
    <row r="1648" spans="1:11" x14ac:dyDescent="0.2">
      <c r="A1648" s="6">
        <v>45691</v>
      </c>
      <c r="B1648">
        <v>205.22</v>
      </c>
      <c r="C1648">
        <v>175.35</v>
      </c>
      <c r="D1648">
        <v>191.21</v>
      </c>
      <c r="E1648">
        <v>85.65</v>
      </c>
      <c r="F1648">
        <v>394.32</v>
      </c>
      <c r="G1648">
        <v>89.33</v>
      </c>
      <c r="H1648">
        <v>500</v>
      </c>
      <c r="I1648">
        <v>291.24</v>
      </c>
      <c r="J1648">
        <v>270.06</v>
      </c>
      <c r="K1648">
        <v>115.01</v>
      </c>
    </row>
    <row r="1649" spans="1:11" x14ac:dyDescent="0.2">
      <c r="A1649" s="6">
        <v>45692</v>
      </c>
      <c r="B1649">
        <v>210.72</v>
      </c>
      <c r="C1649">
        <v>179.91</v>
      </c>
      <c r="D1649">
        <v>195.29</v>
      </c>
      <c r="E1649">
        <v>87.9</v>
      </c>
      <c r="F1649">
        <v>391.66</v>
      </c>
      <c r="G1649">
        <v>85.21</v>
      </c>
      <c r="H1649">
        <v>537.6</v>
      </c>
      <c r="I1649">
        <v>304.36</v>
      </c>
      <c r="J1649">
        <v>270.19</v>
      </c>
      <c r="K1649">
        <v>115.01</v>
      </c>
    </row>
    <row r="1650" spans="1:11" x14ac:dyDescent="0.2">
      <c r="A1650" s="6">
        <v>45693</v>
      </c>
      <c r="B1650">
        <v>210.57</v>
      </c>
      <c r="C1650">
        <v>179.64</v>
      </c>
      <c r="D1650">
        <v>194.57</v>
      </c>
      <c r="E1650">
        <v>87.47</v>
      </c>
      <c r="F1650">
        <v>396.09</v>
      </c>
      <c r="G1650">
        <v>82</v>
      </c>
      <c r="H1650">
        <v>526.78</v>
      </c>
      <c r="I1650">
        <v>301.38</v>
      </c>
      <c r="J1650">
        <v>270.45</v>
      </c>
      <c r="K1650">
        <v>115.02</v>
      </c>
    </row>
    <row r="1651" spans="1:11" x14ac:dyDescent="0.2">
      <c r="A1651" s="6">
        <v>45694</v>
      </c>
      <c r="B1651">
        <v>207.79</v>
      </c>
      <c r="C1651">
        <v>178.36</v>
      </c>
      <c r="D1651">
        <v>194.05</v>
      </c>
      <c r="E1651">
        <v>86.77</v>
      </c>
      <c r="F1651">
        <v>375.53</v>
      </c>
      <c r="G1651">
        <v>72.83</v>
      </c>
      <c r="H1651">
        <v>511.11</v>
      </c>
      <c r="I1651">
        <v>295.43</v>
      </c>
      <c r="J1651">
        <v>264.99</v>
      </c>
      <c r="K1651">
        <v>115.05</v>
      </c>
    </row>
    <row r="1652" spans="1:11" x14ac:dyDescent="0.2">
      <c r="A1652" s="6">
        <v>45695</v>
      </c>
      <c r="B1652">
        <v>208.67</v>
      </c>
      <c r="C1652">
        <v>179.2</v>
      </c>
      <c r="D1652">
        <v>190.98</v>
      </c>
      <c r="E1652">
        <v>86.4</v>
      </c>
      <c r="F1652">
        <v>374.41</v>
      </c>
      <c r="G1652">
        <v>73.08</v>
      </c>
      <c r="H1652">
        <v>508.26</v>
      </c>
      <c r="I1652">
        <v>286.02</v>
      </c>
      <c r="J1652">
        <v>263.47000000000003</v>
      </c>
      <c r="K1652">
        <v>115.07</v>
      </c>
    </row>
    <row r="1653" spans="1:11" x14ac:dyDescent="0.2">
      <c r="A1653" s="6">
        <v>45698</v>
      </c>
      <c r="B1653">
        <v>212.66</v>
      </c>
      <c r="C1653">
        <v>182.9</v>
      </c>
      <c r="D1653">
        <v>193.15</v>
      </c>
      <c r="E1653">
        <v>89.36</v>
      </c>
      <c r="F1653">
        <v>381.37</v>
      </c>
      <c r="G1653">
        <v>71.709999999999994</v>
      </c>
      <c r="H1653">
        <v>506.27</v>
      </c>
      <c r="I1653">
        <v>292.08999999999997</v>
      </c>
      <c r="J1653">
        <v>265.58</v>
      </c>
      <c r="K1653">
        <v>115.08</v>
      </c>
    </row>
    <row r="1654" spans="1:11" x14ac:dyDescent="0.2">
      <c r="A1654" s="6">
        <v>45699</v>
      </c>
      <c r="B1654">
        <v>214</v>
      </c>
      <c r="C1654">
        <v>184.86</v>
      </c>
      <c r="D1654">
        <v>197.48</v>
      </c>
      <c r="E1654">
        <v>89.78</v>
      </c>
      <c r="F1654">
        <v>377.39</v>
      </c>
      <c r="G1654">
        <v>68.75</v>
      </c>
      <c r="H1654">
        <v>495.72</v>
      </c>
      <c r="I1654">
        <v>292.64</v>
      </c>
      <c r="J1654">
        <v>261.88</v>
      </c>
      <c r="K1654">
        <v>115.1</v>
      </c>
    </row>
    <row r="1655" spans="1:11" x14ac:dyDescent="0.2">
      <c r="A1655" s="6">
        <v>45700</v>
      </c>
      <c r="B1655">
        <v>207.56</v>
      </c>
      <c r="C1655">
        <v>181.88</v>
      </c>
      <c r="D1655">
        <v>191.06</v>
      </c>
      <c r="E1655">
        <v>88.34</v>
      </c>
      <c r="F1655">
        <v>360.38</v>
      </c>
      <c r="G1655">
        <v>63.46</v>
      </c>
      <c r="H1655">
        <v>504.27</v>
      </c>
      <c r="I1655">
        <v>290.69</v>
      </c>
      <c r="J1655">
        <v>259.77</v>
      </c>
      <c r="K1655">
        <v>115.11</v>
      </c>
    </row>
    <row r="1656" spans="1:11" x14ac:dyDescent="0.2">
      <c r="A1656" s="6">
        <v>45701</v>
      </c>
      <c r="B1656">
        <v>209.07</v>
      </c>
      <c r="C1656">
        <v>183.03</v>
      </c>
      <c r="D1656">
        <v>188.14</v>
      </c>
      <c r="E1656">
        <v>88.43</v>
      </c>
      <c r="F1656">
        <v>361.53</v>
      </c>
      <c r="G1656">
        <v>63.71</v>
      </c>
      <c r="H1656">
        <v>492.87</v>
      </c>
      <c r="I1656">
        <v>271.26</v>
      </c>
      <c r="J1656">
        <v>262.01</v>
      </c>
      <c r="K1656">
        <v>115.13</v>
      </c>
    </row>
    <row r="1657" spans="1:11" x14ac:dyDescent="0.2">
      <c r="A1657" s="6">
        <v>45702</v>
      </c>
      <c r="B1657">
        <v>209.28</v>
      </c>
      <c r="C1657">
        <v>184.42</v>
      </c>
      <c r="D1657">
        <v>188.42</v>
      </c>
      <c r="E1657">
        <v>88.77</v>
      </c>
      <c r="F1657">
        <v>367.61</v>
      </c>
      <c r="G1657">
        <v>66.5</v>
      </c>
      <c r="H1657">
        <v>503.42</v>
      </c>
      <c r="I1657">
        <v>268.04000000000002</v>
      </c>
      <c r="J1657">
        <v>264.26</v>
      </c>
      <c r="K1657">
        <v>115.17</v>
      </c>
    </row>
    <row r="1658" spans="1:11" x14ac:dyDescent="0.2">
      <c r="A1658" s="6">
        <v>45706</v>
      </c>
      <c r="B1658">
        <v>212.95</v>
      </c>
      <c r="C1658">
        <v>185.39</v>
      </c>
      <c r="D1658">
        <v>190.75</v>
      </c>
      <c r="E1658">
        <v>90.21</v>
      </c>
      <c r="F1658">
        <v>371.28</v>
      </c>
      <c r="G1658">
        <v>70.540000000000006</v>
      </c>
      <c r="H1658">
        <v>502.56</v>
      </c>
      <c r="I1658">
        <v>265.91000000000003</v>
      </c>
      <c r="J1658">
        <v>268.36</v>
      </c>
      <c r="K1658">
        <v>115.2</v>
      </c>
    </row>
    <row r="1659" spans="1:11" x14ac:dyDescent="0.2">
      <c r="A1659" s="6">
        <v>45707</v>
      </c>
      <c r="B1659">
        <v>213.26</v>
      </c>
      <c r="C1659">
        <v>186.66</v>
      </c>
      <c r="D1659">
        <v>194.9</v>
      </c>
      <c r="E1659">
        <v>94.18</v>
      </c>
      <c r="F1659">
        <v>376.72</v>
      </c>
      <c r="G1659">
        <v>67.12</v>
      </c>
      <c r="H1659">
        <v>496.58</v>
      </c>
      <c r="I1659">
        <v>260.39</v>
      </c>
      <c r="J1659">
        <v>265.98</v>
      </c>
      <c r="K1659">
        <v>115.21</v>
      </c>
    </row>
    <row r="1660" spans="1:11" x14ac:dyDescent="0.2">
      <c r="A1660" s="6">
        <v>45708</v>
      </c>
      <c r="B1660">
        <v>216.55</v>
      </c>
      <c r="C1660">
        <v>188.52</v>
      </c>
      <c r="D1660">
        <v>199.65</v>
      </c>
      <c r="E1660">
        <v>96.21</v>
      </c>
      <c r="F1660">
        <v>390.68</v>
      </c>
      <c r="G1660">
        <v>68.92</v>
      </c>
      <c r="H1660">
        <v>477.49</v>
      </c>
      <c r="I1660">
        <v>257.64999999999998</v>
      </c>
      <c r="J1660">
        <v>263.60000000000002</v>
      </c>
      <c r="K1660">
        <v>115.24</v>
      </c>
    </row>
    <row r="1661" spans="1:11" x14ac:dyDescent="0.2">
      <c r="A1661" s="6">
        <v>45709</v>
      </c>
      <c r="B1661">
        <v>214.02</v>
      </c>
      <c r="C1661">
        <v>186.3</v>
      </c>
      <c r="D1661">
        <v>191.71</v>
      </c>
      <c r="E1661">
        <v>93.13</v>
      </c>
      <c r="F1661">
        <v>380.76</v>
      </c>
      <c r="G1661">
        <v>64.040000000000006</v>
      </c>
      <c r="H1661">
        <v>471.22</v>
      </c>
      <c r="I1661">
        <v>250.43</v>
      </c>
      <c r="J1661">
        <v>256.33</v>
      </c>
      <c r="K1661">
        <v>115.27</v>
      </c>
    </row>
    <row r="1662" spans="1:11" x14ac:dyDescent="0.2">
      <c r="A1662" s="6">
        <v>45712</v>
      </c>
      <c r="B1662">
        <v>215.14</v>
      </c>
      <c r="C1662">
        <v>187.45</v>
      </c>
      <c r="D1662">
        <v>193.43</v>
      </c>
      <c r="E1662">
        <v>92.09</v>
      </c>
      <c r="F1662">
        <v>378.39</v>
      </c>
      <c r="G1662">
        <v>63.25</v>
      </c>
      <c r="H1662">
        <v>465.81</v>
      </c>
      <c r="I1662">
        <v>254.8</v>
      </c>
      <c r="J1662">
        <v>250.78</v>
      </c>
      <c r="K1662">
        <v>115.29</v>
      </c>
    </row>
    <row r="1663" spans="1:11" x14ac:dyDescent="0.2">
      <c r="A1663" s="6">
        <v>45713</v>
      </c>
      <c r="B1663">
        <v>212.16</v>
      </c>
      <c r="C1663">
        <v>185.7</v>
      </c>
      <c r="D1663">
        <v>190.02</v>
      </c>
      <c r="E1663">
        <v>90.3</v>
      </c>
      <c r="F1663">
        <v>371.95</v>
      </c>
      <c r="G1663">
        <v>58.79</v>
      </c>
      <c r="H1663">
        <v>449.29</v>
      </c>
      <c r="I1663">
        <v>250</v>
      </c>
      <c r="J1663">
        <v>250.12</v>
      </c>
      <c r="K1663">
        <v>115.29</v>
      </c>
    </row>
    <row r="1664" spans="1:11" x14ac:dyDescent="0.2">
      <c r="A1664" s="6">
        <v>45714</v>
      </c>
      <c r="B1664">
        <v>211.64</v>
      </c>
      <c r="C1664">
        <v>184.18</v>
      </c>
      <c r="D1664">
        <v>188.16</v>
      </c>
      <c r="E1664">
        <v>89.67</v>
      </c>
      <c r="F1664">
        <v>377.03</v>
      </c>
      <c r="G1664">
        <v>59.17</v>
      </c>
      <c r="H1664">
        <v>454.98</v>
      </c>
      <c r="I1664">
        <v>247.57</v>
      </c>
      <c r="J1664">
        <v>253.29</v>
      </c>
      <c r="K1664">
        <v>115.31</v>
      </c>
    </row>
    <row r="1665" spans="1:11" x14ac:dyDescent="0.2">
      <c r="A1665" s="6">
        <v>45715</v>
      </c>
      <c r="B1665">
        <v>212.97</v>
      </c>
      <c r="C1665">
        <v>186</v>
      </c>
      <c r="D1665">
        <v>190.59</v>
      </c>
      <c r="E1665">
        <v>89.86</v>
      </c>
      <c r="F1665">
        <v>378.65</v>
      </c>
      <c r="G1665">
        <v>58</v>
      </c>
      <c r="H1665">
        <v>436.18</v>
      </c>
      <c r="I1665">
        <v>239.49</v>
      </c>
      <c r="J1665">
        <v>250.38</v>
      </c>
      <c r="K1665">
        <v>115.32</v>
      </c>
    </row>
    <row r="1666" spans="1:11" x14ac:dyDescent="0.2">
      <c r="A1666" s="6">
        <v>45716</v>
      </c>
      <c r="B1666">
        <v>215.26</v>
      </c>
      <c r="C1666">
        <v>188.31</v>
      </c>
      <c r="D1666">
        <v>194.07</v>
      </c>
      <c r="E1666">
        <v>90.21</v>
      </c>
      <c r="F1666">
        <v>393.5</v>
      </c>
      <c r="G1666">
        <v>62.87</v>
      </c>
      <c r="H1666">
        <v>457.26</v>
      </c>
      <c r="I1666">
        <v>242.04</v>
      </c>
      <c r="J1666">
        <v>255.01</v>
      </c>
      <c r="K1666">
        <v>115.35</v>
      </c>
    </row>
    <row r="1667" spans="1:11" x14ac:dyDescent="0.2">
      <c r="A1667" s="6">
        <v>45719</v>
      </c>
      <c r="B1667">
        <v>208.35</v>
      </c>
      <c r="C1667">
        <v>181.75</v>
      </c>
      <c r="D1667">
        <v>181.31</v>
      </c>
      <c r="E1667">
        <v>85.79</v>
      </c>
      <c r="F1667">
        <v>380.23</v>
      </c>
      <c r="G1667">
        <v>57.96</v>
      </c>
      <c r="H1667">
        <v>462.39</v>
      </c>
      <c r="I1667">
        <v>239.01</v>
      </c>
      <c r="J1667">
        <v>251.57</v>
      </c>
      <c r="K1667">
        <v>115.37</v>
      </c>
    </row>
    <row r="1668" spans="1:11" x14ac:dyDescent="0.2">
      <c r="A1668" s="6">
        <v>45720</v>
      </c>
      <c r="B1668">
        <v>207.93</v>
      </c>
      <c r="C1668">
        <v>180.45</v>
      </c>
      <c r="D1668">
        <v>177.42</v>
      </c>
      <c r="E1668">
        <v>85.94</v>
      </c>
      <c r="F1668">
        <v>378.73</v>
      </c>
      <c r="G1668">
        <v>57.38</v>
      </c>
      <c r="H1668">
        <v>472.93</v>
      </c>
      <c r="I1668">
        <v>239.07</v>
      </c>
      <c r="J1668">
        <v>244.17</v>
      </c>
      <c r="K1668">
        <v>115.37</v>
      </c>
    </row>
    <row r="1669" spans="1:11" x14ac:dyDescent="0.2">
      <c r="A1669" s="6">
        <v>45721</v>
      </c>
      <c r="B1669">
        <v>203.87</v>
      </c>
      <c r="C1669">
        <v>179.04</v>
      </c>
      <c r="D1669">
        <v>173.97</v>
      </c>
      <c r="E1669">
        <v>84.06</v>
      </c>
      <c r="F1669">
        <v>374.57</v>
      </c>
      <c r="G1669">
        <v>59.29</v>
      </c>
      <c r="H1669">
        <v>449.86</v>
      </c>
      <c r="I1669">
        <v>238.46</v>
      </c>
      <c r="J1669">
        <v>240.6</v>
      </c>
      <c r="K1669">
        <v>115.38</v>
      </c>
    </row>
    <row r="1670" spans="1:11" x14ac:dyDescent="0.2">
      <c r="A1670" s="6">
        <v>45722</v>
      </c>
      <c r="B1670">
        <v>208.08</v>
      </c>
      <c r="C1670">
        <v>181.58</v>
      </c>
      <c r="D1670">
        <v>173.42</v>
      </c>
      <c r="E1670">
        <v>84.43</v>
      </c>
      <c r="F1670">
        <v>370.86</v>
      </c>
      <c r="G1670">
        <v>37.92</v>
      </c>
      <c r="H1670">
        <v>461.25</v>
      </c>
      <c r="I1670">
        <v>243.08</v>
      </c>
      <c r="J1670">
        <v>233.99</v>
      </c>
      <c r="K1670">
        <v>115.4</v>
      </c>
    </row>
    <row r="1671" spans="1:11" x14ac:dyDescent="0.2">
      <c r="A1671" s="6">
        <v>45723</v>
      </c>
      <c r="B1671">
        <v>210.79</v>
      </c>
      <c r="C1671">
        <v>185.61</v>
      </c>
      <c r="D1671">
        <v>177.4</v>
      </c>
      <c r="E1671">
        <v>87.25</v>
      </c>
      <c r="F1671">
        <v>379.11</v>
      </c>
      <c r="G1671">
        <v>38.46</v>
      </c>
      <c r="H1671">
        <v>472.36</v>
      </c>
      <c r="I1671">
        <v>243.32</v>
      </c>
      <c r="J1671">
        <v>230.82</v>
      </c>
      <c r="K1671">
        <v>115.45</v>
      </c>
    </row>
    <row r="1672" spans="1:11" x14ac:dyDescent="0.2">
      <c r="A1672" s="6">
        <v>45726</v>
      </c>
      <c r="B1672">
        <v>216.16</v>
      </c>
      <c r="C1672">
        <v>187.07</v>
      </c>
      <c r="D1672">
        <v>181.84</v>
      </c>
      <c r="E1672">
        <v>87.92</v>
      </c>
      <c r="F1672">
        <v>369.13</v>
      </c>
      <c r="G1672">
        <v>37.36</v>
      </c>
      <c r="H1672">
        <v>431.34</v>
      </c>
      <c r="I1672">
        <v>235.9</v>
      </c>
      <c r="J1672">
        <v>228.17</v>
      </c>
      <c r="K1672">
        <v>115.46</v>
      </c>
    </row>
    <row r="1673" spans="1:11" x14ac:dyDescent="0.2">
      <c r="A1673" s="6">
        <v>45727</v>
      </c>
      <c r="B1673">
        <v>211.06</v>
      </c>
      <c r="C1673">
        <v>182.92</v>
      </c>
      <c r="D1673">
        <v>186.75</v>
      </c>
      <c r="E1673">
        <v>85.92</v>
      </c>
      <c r="F1673">
        <v>363.91</v>
      </c>
      <c r="G1673">
        <v>40.369999999999997</v>
      </c>
      <c r="H1673">
        <v>444.16</v>
      </c>
      <c r="I1673">
        <v>233.57</v>
      </c>
      <c r="J1673">
        <v>235.71</v>
      </c>
      <c r="K1673">
        <v>115.47</v>
      </c>
    </row>
    <row r="1674" spans="1:11" x14ac:dyDescent="0.2">
      <c r="A1674" s="6">
        <v>45728</v>
      </c>
      <c r="B1674">
        <v>211</v>
      </c>
      <c r="C1674">
        <v>181.25</v>
      </c>
      <c r="D1674">
        <v>191.33</v>
      </c>
      <c r="E1674">
        <v>85.58</v>
      </c>
      <c r="F1674">
        <v>370.43</v>
      </c>
      <c r="G1674">
        <v>42.79</v>
      </c>
      <c r="H1674">
        <v>443.59</v>
      </c>
      <c r="I1674">
        <v>233.38</v>
      </c>
      <c r="J1674">
        <v>243.24</v>
      </c>
      <c r="K1674">
        <v>115.49</v>
      </c>
    </row>
    <row r="1675" spans="1:11" x14ac:dyDescent="0.2">
      <c r="A1675" s="6">
        <v>45729</v>
      </c>
      <c r="B1675">
        <v>210.11</v>
      </c>
      <c r="C1675">
        <v>182.37</v>
      </c>
      <c r="D1675">
        <v>188.28</v>
      </c>
      <c r="E1675">
        <v>84.37</v>
      </c>
      <c r="F1675">
        <v>364.22</v>
      </c>
      <c r="G1675">
        <v>40.409999999999997</v>
      </c>
      <c r="H1675">
        <v>445.3</v>
      </c>
      <c r="I1675">
        <v>237.8</v>
      </c>
      <c r="J1675">
        <v>240.2</v>
      </c>
      <c r="K1675">
        <v>115.51</v>
      </c>
    </row>
    <row r="1676" spans="1:11" x14ac:dyDescent="0.2">
      <c r="A1676" s="6">
        <v>45730</v>
      </c>
      <c r="B1676">
        <v>216.36</v>
      </c>
      <c r="C1676">
        <v>186.41</v>
      </c>
      <c r="D1676">
        <v>193.68</v>
      </c>
      <c r="E1676">
        <v>86.38</v>
      </c>
      <c r="F1676">
        <v>376.24</v>
      </c>
      <c r="G1676">
        <v>44.71</v>
      </c>
      <c r="H1676">
        <v>445.3</v>
      </c>
      <c r="I1676">
        <v>242.77</v>
      </c>
      <c r="J1676">
        <v>247.6</v>
      </c>
      <c r="K1676">
        <v>115.54</v>
      </c>
    </row>
    <row r="1677" spans="1:11" x14ac:dyDescent="0.2">
      <c r="A1677" s="6">
        <v>45733</v>
      </c>
      <c r="B1677">
        <v>219.95</v>
      </c>
      <c r="C1677">
        <v>188.43</v>
      </c>
      <c r="D1677">
        <v>194.49</v>
      </c>
      <c r="E1677">
        <v>87.73</v>
      </c>
      <c r="F1677">
        <v>383.11</v>
      </c>
      <c r="G1677">
        <v>47.13</v>
      </c>
      <c r="H1677">
        <v>459.15</v>
      </c>
      <c r="I1677">
        <v>247.25</v>
      </c>
      <c r="J1677">
        <v>249.85</v>
      </c>
      <c r="K1677">
        <v>115.56</v>
      </c>
    </row>
    <row r="1678" spans="1:11" x14ac:dyDescent="0.2">
      <c r="A1678" s="6">
        <v>45734</v>
      </c>
      <c r="B1678">
        <v>219.72</v>
      </c>
      <c r="C1678">
        <v>190.91</v>
      </c>
      <c r="D1678">
        <v>196.78</v>
      </c>
      <c r="E1678">
        <v>88.46</v>
      </c>
      <c r="F1678">
        <v>385.71</v>
      </c>
      <c r="G1678">
        <v>45.46</v>
      </c>
      <c r="H1678">
        <v>456.26</v>
      </c>
      <c r="I1678">
        <v>250.19</v>
      </c>
      <c r="J1678">
        <v>246.94</v>
      </c>
      <c r="K1678">
        <v>115.56</v>
      </c>
    </row>
    <row r="1679" spans="1:11" x14ac:dyDescent="0.2">
      <c r="A1679" s="6">
        <v>45735</v>
      </c>
      <c r="B1679">
        <v>223.14</v>
      </c>
      <c r="C1679">
        <v>194.76</v>
      </c>
      <c r="D1679">
        <v>198.34</v>
      </c>
      <c r="E1679">
        <v>89.03</v>
      </c>
      <c r="F1679">
        <v>391.28</v>
      </c>
      <c r="G1679">
        <v>46.75</v>
      </c>
      <c r="H1679">
        <v>479.64</v>
      </c>
      <c r="I1679">
        <v>254.86</v>
      </c>
      <c r="J1679">
        <v>250.38</v>
      </c>
      <c r="K1679">
        <v>115.57</v>
      </c>
    </row>
    <row r="1680" spans="1:11" x14ac:dyDescent="0.2">
      <c r="A1680" s="6">
        <v>45736</v>
      </c>
      <c r="B1680">
        <v>224.09</v>
      </c>
      <c r="C1680">
        <v>195.62</v>
      </c>
      <c r="D1680">
        <v>200.26</v>
      </c>
      <c r="E1680">
        <v>89.03</v>
      </c>
      <c r="F1680">
        <v>396.38</v>
      </c>
      <c r="G1680">
        <v>49.17</v>
      </c>
      <c r="H1680">
        <v>487.14</v>
      </c>
      <c r="I1680">
        <v>258.77999999999997</v>
      </c>
      <c r="J1680">
        <v>249.19</v>
      </c>
      <c r="K1680">
        <v>115.6</v>
      </c>
    </row>
    <row r="1681" spans="1:11" x14ac:dyDescent="0.2">
      <c r="A1681" s="6">
        <v>45737</v>
      </c>
      <c r="B1681">
        <v>223.32</v>
      </c>
      <c r="C1681">
        <v>195.59</v>
      </c>
      <c r="D1681">
        <v>199.5</v>
      </c>
      <c r="E1681">
        <v>89</v>
      </c>
      <c r="F1681">
        <v>390.53</v>
      </c>
      <c r="G1681">
        <v>48.46</v>
      </c>
      <c r="H1681">
        <v>464.63</v>
      </c>
      <c r="I1681">
        <v>243.26</v>
      </c>
      <c r="J1681">
        <v>245.89</v>
      </c>
      <c r="K1681">
        <v>115.64</v>
      </c>
    </row>
    <row r="1682" spans="1:11" x14ac:dyDescent="0.2">
      <c r="A1682" s="6">
        <v>45740</v>
      </c>
      <c r="B1682">
        <v>223.9</v>
      </c>
      <c r="C1682">
        <v>195.91</v>
      </c>
      <c r="D1682">
        <v>200.03</v>
      </c>
      <c r="E1682">
        <v>88.96</v>
      </c>
      <c r="F1682">
        <v>402.16</v>
      </c>
      <c r="G1682">
        <v>48.3</v>
      </c>
      <c r="H1682">
        <v>470.12</v>
      </c>
      <c r="I1682">
        <v>245.28</v>
      </c>
      <c r="J1682">
        <v>249.59</v>
      </c>
      <c r="K1682">
        <v>115.64</v>
      </c>
    </row>
    <row r="1683" spans="1:11" x14ac:dyDescent="0.2">
      <c r="A1683" s="6">
        <v>45741</v>
      </c>
      <c r="B1683">
        <v>225.43</v>
      </c>
      <c r="C1683">
        <v>197</v>
      </c>
      <c r="D1683">
        <v>200.73</v>
      </c>
      <c r="E1683">
        <v>90.98</v>
      </c>
      <c r="F1683">
        <v>399.43</v>
      </c>
      <c r="G1683">
        <v>47.88</v>
      </c>
      <c r="H1683">
        <v>464.34</v>
      </c>
      <c r="I1683">
        <v>240.01</v>
      </c>
      <c r="J1683">
        <v>249.59</v>
      </c>
      <c r="K1683">
        <v>115.65</v>
      </c>
    </row>
    <row r="1684" spans="1:11" x14ac:dyDescent="0.2">
      <c r="A1684" s="6">
        <v>45742</v>
      </c>
      <c r="B1684">
        <v>228.67</v>
      </c>
      <c r="C1684">
        <v>199.41</v>
      </c>
      <c r="D1684">
        <v>202</v>
      </c>
      <c r="E1684">
        <v>92.36</v>
      </c>
      <c r="F1684">
        <v>400.2</v>
      </c>
      <c r="G1684">
        <v>46.92</v>
      </c>
      <c r="H1684">
        <v>454.53</v>
      </c>
      <c r="I1684">
        <v>240.99</v>
      </c>
      <c r="J1684">
        <v>250.25</v>
      </c>
      <c r="K1684">
        <v>115.66</v>
      </c>
    </row>
    <row r="1685" spans="1:11" x14ac:dyDescent="0.2">
      <c r="A1685" s="6">
        <v>45743</v>
      </c>
      <c r="B1685">
        <v>227.94</v>
      </c>
      <c r="C1685">
        <v>197.85</v>
      </c>
      <c r="D1685">
        <v>201.26</v>
      </c>
      <c r="E1685">
        <v>91.91</v>
      </c>
      <c r="F1685">
        <v>390.46</v>
      </c>
      <c r="G1685">
        <v>44.46</v>
      </c>
      <c r="H1685">
        <v>430.29</v>
      </c>
      <c r="I1685">
        <v>233.44</v>
      </c>
      <c r="J1685">
        <v>249.59</v>
      </c>
      <c r="K1685">
        <v>115.69</v>
      </c>
    </row>
    <row r="1686" spans="1:11" x14ac:dyDescent="0.2">
      <c r="A1686" s="6">
        <v>45744</v>
      </c>
      <c r="B1686">
        <v>227.63</v>
      </c>
      <c r="C1686">
        <v>197.18</v>
      </c>
      <c r="D1686">
        <v>200.38</v>
      </c>
      <c r="E1686">
        <v>90.65</v>
      </c>
      <c r="F1686">
        <v>389.49</v>
      </c>
      <c r="G1686">
        <v>41.53</v>
      </c>
      <c r="H1686">
        <v>432.02</v>
      </c>
      <c r="I1686">
        <v>234.85</v>
      </c>
      <c r="J1686">
        <v>247.34</v>
      </c>
      <c r="K1686">
        <v>115.73</v>
      </c>
    </row>
    <row r="1687" spans="1:11" x14ac:dyDescent="0.2">
      <c r="A1687" s="6">
        <v>45747</v>
      </c>
      <c r="B1687">
        <v>229.95</v>
      </c>
      <c r="C1687">
        <v>198.61</v>
      </c>
      <c r="D1687">
        <v>205.56</v>
      </c>
      <c r="E1687">
        <v>91.63</v>
      </c>
      <c r="F1687">
        <v>398.39</v>
      </c>
      <c r="G1687">
        <v>43</v>
      </c>
      <c r="H1687">
        <v>428.56</v>
      </c>
      <c r="I1687">
        <v>230.56</v>
      </c>
      <c r="J1687">
        <v>245.75</v>
      </c>
      <c r="K1687">
        <v>115.73</v>
      </c>
    </row>
    <row r="1688" spans="1:11" x14ac:dyDescent="0.2">
      <c r="A1688" s="6">
        <v>45748</v>
      </c>
      <c r="B1688">
        <v>230.16</v>
      </c>
      <c r="C1688">
        <v>200.06</v>
      </c>
      <c r="D1688">
        <v>206.29</v>
      </c>
      <c r="E1688">
        <v>91.32</v>
      </c>
      <c r="F1688">
        <v>397.62</v>
      </c>
      <c r="G1688">
        <v>41.74</v>
      </c>
      <c r="H1688">
        <v>433.75</v>
      </c>
      <c r="I1688">
        <v>233.75</v>
      </c>
      <c r="J1688">
        <v>247.6</v>
      </c>
      <c r="K1688">
        <v>115.75</v>
      </c>
    </row>
    <row r="1689" spans="1:11" x14ac:dyDescent="0.2">
      <c r="A1689" s="6">
        <v>45749</v>
      </c>
      <c r="B1689">
        <v>229.45</v>
      </c>
      <c r="C1689">
        <v>197.63</v>
      </c>
      <c r="D1689">
        <v>207.68</v>
      </c>
      <c r="E1689">
        <v>91.58</v>
      </c>
      <c r="F1689">
        <v>403.94</v>
      </c>
      <c r="G1689">
        <v>41.58</v>
      </c>
      <c r="H1689">
        <v>431.44</v>
      </c>
      <c r="I1689">
        <v>229.64</v>
      </c>
      <c r="J1689">
        <v>250.25</v>
      </c>
      <c r="K1689">
        <v>115.76</v>
      </c>
    </row>
    <row r="1690" spans="1:11" x14ac:dyDescent="0.2">
      <c r="A1690" s="6">
        <v>45750</v>
      </c>
      <c r="B1690">
        <v>217.38</v>
      </c>
      <c r="C1690">
        <v>185.35</v>
      </c>
      <c r="D1690">
        <v>186.44</v>
      </c>
      <c r="E1690">
        <v>81.5</v>
      </c>
      <c r="F1690">
        <v>378.89</v>
      </c>
      <c r="G1690">
        <v>37.49</v>
      </c>
      <c r="H1690">
        <v>413.84</v>
      </c>
      <c r="I1690">
        <v>210.99</v>
      </c>
      <c r="J1690">
        <v>234.38</v>
      </c>
      <c r="K1690">
        <v>115.78</v>
      </c>
    </row>
    <row r="1691" spans="1:11" x14ac:dyDescent="0.2">
      <c r="A1691" s="6">
        <v>45751</v>
      </c>
      <c r="B1691">
        <v>201.74</v>
      </c>
      <c r="C1691">
        <v>170.1</v>
      </c>
      <c r="D1691">
        <v>168.9</v>
      </c>
      <c r="E1691">
        <v>75.260000000000005</v>
      </c>
      <c r="F1691">
        <v>339.6</v>
      </c>
      <c r="G1691">
        <v>31.22</v>
      </c>
      <c r="H1691">
        <v>370.26</v>
      </c>
      <c r="I1691">
        <v>195.47</v>
      </c>
      <c r="J1691">
        <v>213.63</v>
      </c>
      <c r="K1691">
        <v>115.82</v>
      </c>
    </row>
    <row r="1692" spans="1:11" x14ac:dyDescent="0.2">
      <c r="A1692" s="6">
        <v>45754</v>
      </c>
      <c r="B1692">
        <v>199.03</v>
      </c>
      <c r="C1692">
        <v>166.39</v>
      </c>
      <c r="D1692">
        <v>167.69</v>
      </c>
      <c r="E1692">
        <v>71.94</v>
      </c>
      <c r="F1692">
        <v>348.12</v>
      </c>
      <c r="G1692">
        <v>29.22</v>
      </c>
      <c r="H1692">
        <v>412.4</v>
      </c>
      <c r="I1692">
        <v>216.94</v>
      </c>
      <c r="J1692">
        <v>209.8</v>
      </c>
      <c r="K1692">
        <v>115.83</v>
      </c>
    </row>
    <row r="1693" spans="1:11" x14ac:dyDescent="0.2">
      <c r="A1693" s="6">
        <v>45755</v>
      </c>
      <c r="B1693">
        <v>194.84</v>
      </c>
      <c r="C1693">
        <v>162.56</v>
      </c>
      <c r="D1693">
        <v>161.80000000000001</v>
      </c>
      <c r="E1693">
        <v>67.040000000000006</v>
      </c>
      <c r="F1693">
        <v>353.22</v>
      </c>
      <c r="G1693">
        <v>32.64</v>
      </c>
      <c r="H1693">
        <v>381.52</v>
      </c>
      <c r="I1693">
        <v>204.3</v>
      </c>
      <c r="J1693">
        <v>206.89</v>
      </c>
      <c r="K1693">
        <v>115.85</v>
      </c>
    </row>
    <row r="1694" spans="1:11" x14ac:dyDescent="0.2">
      <c r="A1694" s="6">
        <v>45756</v>
      </c>
      <c r="B1694">
        <v>204.56</v>
      </c>
      <c r="C1694">
        <v>173.37</v>
      </c>
      <c r="D1694">
        <v>179.12</v>
      </c>
      <c r="E1694">
        <v>74.680000000000007</v>
      </c>
      <c r="F1694">
        <v>375.03</v>
      </c>
      <c r="G1694">
        <v>36.44</v>
      </c>
      <c r="H1694">
        <v>414.13</v>
      </c>
      <c r="I1694">
        <v>211.05</v>
      </c>
      <c r="J1694">
        <v>220.37</v>
      </c>
      <c r="K1694">
        <v>115.85</v>
      </c>
    </row>
    <row r="1695" spans="1:11" x14ac:dyDescent="0.2">
      <c r="A1695" s="6">
        <v>45757</v>
      </c>
      <c r="B1695">
        <v>193.21</v>
      </c>
      <c r="C1695">
        <v>160.25</v>
      </c>
      <c r="D1695">
        <v>163.03</v>
      </c>
      <c r="E1695">
        <v>67.7</v>
      </c>
      <c r="F1695">
        <v>366.44</v>
      </c>
      <c r="G1695">
        <v>32.6</v>
      </c>
      <c r="H1695">
        <v>404.89</v>
      </c>
      <c r="I1695">
        <v>204.24</v>
      </c>
      <c r="J1695">
        <v>210.32</v>
      </c>
      <c r="K1695">
        <v>115.87</v>
      </c>
    </row>
    <row r="1696" spans="1:11" x14ac:dyDescent="0.2">
      <c r="A1696" s="6">
        <v>45758</v>
      </c>
      <c r="B1696">
        <v>199.42</v>
      </c>
      <c r="C1696">
        <v>161.02000000000001</v>
      </c>
      <c r="D1696">
        <v>169.1</v>
      </c>
      <c r="E1696">
        <v>69.930000000000007</v>
      </c>
      <c r="F1696">
        <v>379.3</v>
      </c>
      <c r="G1696">
        <v>34.56</v>
      </c>
      <c r="H1696">
        <v>447.32</v>
      </c>
      <c r="I1696">
        <v>218.96</v>
      </c>
      <c r="J1696">
        <v>215.88</v>
      </c>
      <c r="K1696">
        <v>115.92</v>
      </c>
    </row>
    <row r="1697" spans="1:11" x14ac:dyDescent="0.2">
      <c r="A1697" s="6">
        <v>45761</v>
      </c>
      <c r="B1697">
        <v>199.9</v>
      </c>
      <c r="C1697">
        <v>160.65</v>
      </c>
      <c r="D1697">
        <v>169.22</v>
      </c>
      <c r="E1697">
        <v>70.36</v>
      </c>
      <c r="F1697">
        <v>381.61</v>
      </c>
      <c r="G1697">
        <v>35.15</v>
      </c>
      <c r="H1697">
        <v>432.6</v>
      </c>
      <c r="I1697">
        <v>210.62</v>
      </c>
      <c r="J1697">
        <v>222.35</v>
      </c>
      <c r="K1697">
        <v>115.92</v>
      </c>
    </row>
    <row r="1698" spans="1:11" x14ac:dyDescent="0.2">
      <c r="A1698" s="6">
        <v>45762</v>
      </c>
      <c r="B1698">
        <v>199.34</v>
      </c>
      <c r="C1698">
        <v>159.72999999999999</v>
      </c>
      <c r="D1698">
        <v>167.79</v>
      </c>
      <c r="E1698">
        <v>70.17</v>
      </c>
      <c r="F1698">
        <v>390.73</v>
      </c>
      <c r="G1698">
        <v>34.61</v>
      </c>
      <c r="H1698">
        <v>419.04</v>
      </c>
      <c r="I1698">
        <v>206.08</v>
      </c>
      <c r="J1698">
        <v>226.19</v>
      </c>
      <c r="K1698">
        <v>115.94</v>
      </c>
    </row>
    <row r="1699" spans="1:11" x14ac:dyDescent="0.2">
      <c r="A1699" s="6">
        <v>45763</v>
      </c>
      <c r="B1699">
        <v>201.45</v>
      </c>
      <c r="C1699">
        <v>160.69999999999999</v>
      </c>
      <c r="D1699">
        <v>169.04</v>
      </c>
      <c r="E1699">
        <v>71.38</v>
      </c>
      <c r="F1699">
        <v>391.59</v>
      </c>
      <c r="G1699">
        <v>37.07</v>
      </c>
      <c r="H1699">
        <v>426.25</v>
      </c>
      <c r="I1699">
        <v>209.39</v>
      </c>
      <c r="J1699">
        <v>223.68</v>
      </c>
      <c r="K1699">
        <v>115.95</v>
      </c>
    </row>
    <row r="1700" spans="1:11" x14ac:dyDescent="0.2">
      <c r="A1700" s="6">
        <v>45764</v>
      </c>
      <c r="B1700">
        <v>206.73</v>
      </c>
      <c r="C1700">
        <v>163.68</v>
      </c>
      <c r="D1700">
        <v>174.17</v>
      </c>
      <c r="E1700">
        <v>73.72</v>
      </c>
      <c r="F1700">
        <v>398.48</v>
      </c>
      <c r="G1700">
        <v>35.979999999999997</v>
      </c>
      <c r="H1700">
        <v>445.59</v>
      </c>
      <c r="I1700">
        <v>216.76</v>
      </c>
      <c r="J1700">
        <v>228.3</v>
      </c>
      <c r="K1700">
        <v>116.01</v>
      </c>
    </row>
    <row r="1701" spans="1:11" x14ac:dyDescent="0.2">
      <c r="A1701" s="6">
        <v>45768</v>
      </c>
      <c r="B1701">
        <v>203.69</v>
      </c>
      <c r="C1701">
        <v>158.76</v>
      </c>
      <c r="D1701">
        <v>171.37</v>
      </c>
      <c r="E1701">
        <v>72.44</v>
      </c>
      <c r="F1701">
        <v>384.52</v>
      </c>
      <c r="G1701">
        <v>35.69</v>
      </c>
      <c r="H1701">
        <v>428.85</v>
      </c>
      <c r="I1701">
        <v>209.52</v>
      </c>
      <c r="J1701">
        <v>218.92</v>
      </c>
      <c r="K1701">
        <v>116.02</v>
      </c>
    </row>
    <row r="1702" spans="1:11" x14ac:dyDescent="0.2">
      <c r="A1702" s="6">
        <v>45769</v>
      </c>
      <c r="B1702">
        <v>209.4</v>
      </c>
      <c r="C1702">
        <v>163</v>
      </c>
      <c r="D1702">
        <v>175.7</v>
      </c>
      <c r="E1702">
        <v>74.2</v>
      </c>
      <c r="F1702">
        <v>395.64</v>
      </c>
      <c r="G1702">
        <v>35.9</v>
      </c>
      <c r="H1702">
        <v>432.02</v>
      </c>
      <c r="I1702">
        <v>211.36</v>
      </c>
      <c r="J1702">
        <v>224.47</v>
      </c>
      <c r="K1702">
        <v>116.02</v>
      </c>
    </row>
    <row r="1703" spans="1:11" x14ac:dyDescent="0.2">
      <c r="A1703" s="6">
        <v>45770</v>
      </c>
      <c r="B1703">
        <v>207.6</v>
      </c>
      <c r="C1703">
        <v>162.27000000000001</v>
      </c>
      <c r="D1703">
        <v>176.03</v>
      </c>
      <c r="E1703">
        <v>73.94</v>
      </c>
      <c r="F1703">
        <v>392.7</v>
      </c>
      <c r="G1703">
        <v>37.44</v>
      </c>
      <c r="H1703">
        <v>453.09</v>
      </c>
      <c r="I1703">
        <v>216.02</v>
      </c>
      <c r="J1703">
        <v>226.06</v>
      </c>
      <c r="K1703">
        <v>116.04</v>
      </c>
    </row>
    <row r="1704" spans="1:11" x14ac:dyDescent="0.2">
      <c r="A1704" s="6">
        <v>45771</v>
      </c>
      <c r="B1704">
        <v>210.04</v>
      </c>
      <c r="C1704">
        <v>165.1</v>
      </c>
      <c r="D1704">
        <v>179.69</v>
      </c>
      <c r="E1704">
        <v>74.94</v>
      </c>
      <c r="F1704">
        <v>399.89</v>
      </c>
      <c r="G1704">
        <v>36.36</v>
      </c>
      <c r="H1704">
        <v>470.12</v>
      </c>
      <c r="I1704">
        <v>220.81</v>
      </c>
      <c r="J1704">
        <v>232.53</v>
      </c>
      <c r="K1704">
        <v>116.04</v>
      </c>
    </row>
    <row r="1705" spans="1:11" x14ac:dyDescent="0.2">
      <c r="A1705" s="6">
        <v>45772</v>
      </c>
      <c r="B1705">
        <v>209.92</v>
      </c>
      <c r="C1705">
        <v>164.7</v>
      </c>
      <c r="D1705">
        <v>179.53</v>
      </c>
      <c r="E1705">
        <v>74.930000000000007</v>
      </c>
      <c r="F1705">
        <v>401.46</v>
      </c>
      <c r="G1705">
        <v>36.020000000000003</v>
      </c>
      <c r="H1705">
        <v>477.91</v>
      </c>
      <c r="I1705">
        <v>228.9</v>
      </c>
      <c r="J1705">
        <v>230.68</v>
      </c>
      <c r="K1705">
        <v>116.09</v>
      </c>
    </row>
    <row r="1706" spans="1:11" x14ac:dyDescent="0.2">
      <c r="A1706" s="6">
        <v>45775</v>
      </c>
      <c r="B1706">
        <v>210.04</v>
      </c>
      <c r="C1706">
        <v>166.33</v>
      </c>
      <c r="D1706">
        <v>181.9</v>
      </c>
      <c r="E1706">
        <v>75.2</v>
      </c>
      <c r="F1706">
        <v>409.07</v>
      </c>
      <c r="G1706">
        <v>36.020000000000003</v>
      </c>
      <c r="H1706">
        <v>470.12</v>
      </c>
      <c r="I1706">
        <v>224.42</v>
      </c>
      <c r="J1706">
        <v>228.44</v>
      </c>
      <c r="K1706">
        <v>116.11</v>
      </c>
    </row>
    <row r="1707" spans="1:11" x14ac:dyDescent="0.2">
      <c r="A1707" s="6">
        <v>45776</v>
      </c>
      <c r="B1707">
        <v>209.51</v>
      </c>
      <c r="C1707">
        <v>165.38</v>
      </c>
      <c r="D1707">
        <v>179.84</v>
      </c>
      <c r="E1707">
        <v>74.91</v>
      </c>
      <c r="F1707">
        <v>409.46</v>
      </c>
      <c r="G1707">
        <v>35.9</v>
      </c>
      <c r="H1707">
        <v>482.81</v>
      </c>
      <c r="I1707">
        <v>231.91</v>
      </c>
      <c r="J1707">
        <v>225.26</v>
      </c>
      <c r="K1707">
        <v>116.11</v>
      </c>
    </row>
    <row r="1708" spans="1:11" x14ac:dyDescent="0.2">
      <c r="A1708" s="6">
        <v>45777</v>
      </c>
      <c r="B1708">
        <v>204.23</v>
      </c>
      <c r="C1708">
        <v>161.53</v>
      </c>
      <c r="D1708">
        <v>174.44</v>
      </c>
      <c r="E1708">
        <v>73.16</v>
      </c>
      <c r="F1708">
        <v>397.89</v>
      </c>
      <c r="G1708">
        <v>35.020000000000003</v>
      </c>
      <c r="H1708">
        <v>485.12</v>
      </c>
      <c r="I1708">
        <v>231.23</v>
      </c>
      <c r="J1708">
        <v>218.65</v>
      </c>
      <c r="K1708">
        <v>116.12</v>
      </c>
    </row>
    <row r="1709" spans="1:11" x14ac:dyDescent="0.2">
      <c r="A1709" s="6">
        <v>45778</v>
      </c>
      <c r="B1709">
        <v>204.52</v>
      </c>
      <c r="C1709">
        <v>161.77000000000001</v>
      </c>
      <c r="D1709">
        <v>177.44</v>
      </c>
      <c r="E1709">
        <v>75.069999999999993</v>
      </c>
      <c r="F1709">
        <v>396.83</v>
      </c>
      <c r="G1709">
        <v>36.32</v>
      </c>
      <c r="H1709">
        <v>483.68</v>
      </c>
      <c r="I1709">
        <v>235.28</v>
      </c>
      <c r="J1709">
        <v>218.52</v>
      </c>
      <c r="K1709">
        <v>116.15</v>
      </c>
    </row>
    <row r="1710" spans="1:11" x14ac:dyDescent="0.2">
      <c r="A1710" s="6">
        <v>45779</v>
      </c>
      <c r="B1710">
        <v>205.36</v>
      </c>
      <c r="C1710">
        <v>164.43</v>
      </c>
      <c r="D1710">
        <v>178.92</v>
      </c>
      <c r="E1710">
        <v>75.39</v>
      </c>
      <c r="F1710">
        <v>405.95</v>
      </c>
      <c r="G1710">
        <v>36.82</v>
      </c>
      <c r="H1710">
        <v>494.36</v>
      </c>
      <c r="I1710">
        <v>243.93</v>
      </c>
      <c r="J1710">
        <v>220.37</v>
      </c>
      <c r="K1710">
        <v>116.19</v>
      </c>
    </row>
    <row r="1711" spans="1:11" x14ac:dyDescent="0.2">
      <c r="A1711" s="6">
        <v>45782</v>
      </c>
      <c r="B1711">
        <v>199.67</v>
      </c>
      <c r="C1711">
        <v>160.87</v>
      </c>
      <c r="D1711">
        <v>171.49</v>
      </c>
      <c r="E1711">
        <v>72.05</v>
      </c>
      <c r="F1711">
        <v>405.47</v>
      </c>
      <c r="G1711">
        <v>35.69</v>
      </c>
      <c r="H1711">
        <v>513.4</v>
      </c>
      <c r="I1711">
        <v>249.64</v>
      </c>
      <c r="J1711">
        <v>214.03</v>
      </c>
      <c r="K1711">
        <v>116.19</v>
      </c>
    </row>
    <row r="1712" spans="1:11" x14ac:dyDescent="0.2">
      <c r="A1712" s="6">
        <v>45783</v>
      </c>
      <c r="B1712">
        <v>202.46</v>
      </c>
      <c r="C1712">
        <v>160.97999999999999</v>
      </c>
      <c r="D1712">
        <v>171.53</v>
      </c>
      <c r="E1712">
        <v>72.92</v>
      </c>
      <c r="F1712">
        <v>403.66</v>
      </c>
      <c r="G1712">
        <v>36.32</v>
      </c>
      <c r="H1712">
        <v>507.06</v>
      </c>
      <c r="I1712">
        <v>249.58</v>
      </c>
      <c r="J1712">
        <v>209</v>
      </c>
      <c r="K1712">
        <v>116.21</v>
      </c>
    </row>
    <row r="1713" spans="1:11" x14ac:dyDescent="0.2">
      <c r="A1713" s="6">
        <v>45784</v>
      </c>
      <c r="B1713">
        <v>202.26</v>
      </c>
      <c r="C1713">
        <v>161.21</v>
      </c>
      <c r="D1713">
        <v>171.68</v>
      </c>
      <c r="E1713">
        <v>72.42</v>
      </c>
      <c r="F1713">
        <v>411.07</v>
      </c>
      <c r="G1713">
        <v>37.57</v>
      </c>
      <c r="H1713">
        <v>495.22</v>
      </c>
      <c r="I1713">
        <v>246.08</v>
      </c>
      <c r="J1713">
        <v>223.28</v>
      </c>
      <c r="K1713">
        <v>116.21</v>
      </c>
    </row>
    <row r="1714" spans="1:11" x14ac:dyDescent="0.2">
      <c r="A1714" s="6">
        <v>45785</v>
      </c>
      <c r="B1714">
        <v>205.09</v>
      </c>
      <c r="C1714">
        <v>162.69</v>
      </c>
      <c r="D1714">
        <v>173.86</v>
      </c>
      <c r="E1714">
        <v>76.930000000000007</v>
      </c>
      <c r="F1714">
        <v>408.57</v>
      </c>
      <c r="G1714">
        <v>38.24</v>
      </c>
      <c r="H1714">
        <v>493.78</v>
      </c>
      <c r="I1714">
        <v>249.58</v>
      </c>
      <c r="J1714">
        <v>229.63</v>
      </c>
      <c r="K1714">
        <v>116.24</v>
      </c>
    </row>
    <row r="1715" spans="1:11" x14ac:dyDescent="0.2">
      <c r="A1715" s="6">
        <v>45786</v>
      </c>
      <c r="B1715">
        <v>207.48</v>
      </c>
      <c r="C1715">
        <v>164.42</v>
      </c>
      <c r="D1715">
        <v>173.4</v>
      </c>
      <c r="E1715">
        <v>78.27</v>
      </c>
      <c r="F1715">
        <v>403.38</v>
      </c>
      <c r="G1715">
        <v>39.03</v>
      </c>
      <c r="H1715">
        <v>500.71</v>
      </c>
      <c r="I1715">
        <v>252.28</v>
      </c>
      <c r="J1715">
        <v>231.89</v>
      </c>
      <c r="K1715">
        <v>116.27</v>
      </c>
    </row>
    <row r="1716" spans="1:11" x14ac:dyDescent="0.2">
      <c r="A1716" s="6">
        <v>45789</v>
      </c>
      <c r="B1716">
        <v>211.06</v>
      </c>
      <c r="C1716">
        <v>168.13</v>
      </c>
      <c r="D1716">
        <v>180.61</v>
      </c>
      <c r="E1716">
        <v>81.42</v>
      </c>
      <c r="F1716">
        <v>397.65</v>
      </c>
      <c r="G1716">
        <v>41.37</v>
      </c>
      <c r="H1716">
        <v>505.32</v>
      </c>
      <c r="I1716">
        <v>258.35000000000002</v>
      </c>
      <c r="J1716">
        <v>234.99</v>
      </c>
      <c r="K1716">
        <v>116.27</v>
      </c>
    </row>
    <row r="1717" spans="1:11" x14ac:dyDescent="0.2">
      <c r="A1717" s="6">
        <v>45790</v>
      </c>
      <c r="B1717">
        <v>211.64</v>
      </c>
      <c r="C1717">
        <v>169</v>
      </c>
      <c r="D1717">
        <v>184.33</v>
      </c>
      <c r="E1717">
        <v>82.41</v>
      </c>
      <c r="F1717">
        <v>401.51</v>
      </c>
      <c r="G1717">
        <v>44.75</v>
      </c>
      <c r="H1717">
        <v>514.85</v>
      </c>
      <c r="I1717">
        <v>259.14999999999998</v>
      </c>
      <c r="J1717">
        <v>242.53</v>
      </c>
      <c r="K1717">
        <v>116.3</v>
      </c>
    </row>
    <row r="1718" spans="1:11" x14ac:dyDescent="0.2">
      <c r="A1718" s="6">
        <v>45791</v>
      </c>
      <c r="B1718">
        <v>209.75</v>
      </c>
      <c r="C1718">
        <v>168.19</v>
      </c>
      <c r="D1718">
        <v>181.2</v>
      </c>
      <c r="E1718">
        <v>81.349999999999994</v>
      </c>
      <c r="F1718">
        <v>402.43</v>
      </c>
      <c r="G1718">
        <v>42.41</v>
      </c>
      <c r="H1718">
        <v>525.24</v>
      </c>
      <c r="I1718">
        <v>256.94</v>
      </c>
      <c r="J1718">
        <v>244.69</v>
      </c>
      <c r="K1718">
        <v>116.3</v>
      </c>
    </row>
    <row r="1719" spans="1:11" x14ac:dyDescent="0.2">
      <c r="A1719" s="6">
        <v>45792</v>
      </c>
      <c r="B1719">
        <v>211.87</v>
      </c>
      <c r="C1719">
        <v>168.89</v>
      </c>
      <c r="D1719">
        <v>181.96</v>
      </c>
      <c r="E1719">
        <v>80.510000000000005</v>
      </c>
      <c r="F1719">
        <v>406.69</v>
      </c>
      <c r="G1719">
        <v>41.08</v>
      </c>
      <c r="H1719">
        <v>521.49</v>
      </c>
      <c r="I1719">
        <v>255.78</v>
      </c>
      <c r="J1719">
        <v>242.13</v>
      </c>
      <c r="K1719">
        <v>116.31</v>
      </c>
    </row>
    <row r="1720" spans="1:11" x14ac:dyDescent="0.2">
      <c r="A1720" s="6">
        <v>45793</v>
      </c>
      <c r="B1720">
        <v>211.11</v>
      </c>
      <c r="C1720">
        <v>168.7</v>
      </c>
      <c r="D1720">
        <v>180.92</v>
      </c>
      <c r="E1720">
        <v>79.900000000000006</v>
      </c>
      <c r="F1720">
        <v>405.57</v>
      </c>
      <c r="G1720">
        <v>40.869999999999997</v>
      </c>
      <c r="H1720">
        <v>528.70000000000005</v>
      </c>
      <c r="I1720">
        <v>258.11</v>
      </c>
      <c r="J1720">
        <v>241.86</v>
      </c>
      <c r="K1720">
        <v>116.36</v>
      </c>
    </row>
    <row r="1721" spans="1:11" x14ac:dyDescent="0.2">
      <c r="A1721" s="6">
        <v>45796</v>
      </c>
      <c r="B1721">
        <v>207.75</v>
      </c>
      <c r="C1721">
        <v>166.42</v>
      </c>
      <c r="D1721">
        <v>178.47</v>
      </c>
      <c r="E1721">
        <v>78.55</v>
      </c>
      <c r="F1721">
        <v>402.36</v>
      </c>
      <c r="G1721">
        <v>42.2</v>
      </c>
      <c r="H1721">
        <v>531.01</v>
      </c>
      <c r="I1721">
        <v>254.92</v>
      </c>
      <c r="J1721">
        <v>242.53</v>
      </c>
      <c r="K1721">
        <v>116.36</v>
      </c>
    </row>
    <row r="1722" spans="1:11" x14ac:dyDescent="0.2">
      <c r="A1722" s="6">
        <v>45797</v>
      </c>
      <c r="B1722">
        <v>204.79</v>
      </c>
      <c r="C1722">
        <v>164.95</v>
      </c>
      <c r="D1722">
        <v>177.05</v>
      </c>
      <c r="E1722">
        <v>77.78</v>
      </c>
      <c r="F1722">
        <v>401.91</v>
      </c>
      <c r="G1722">
        <v>43.41</v>
      </c>
      <c r="H1722">
        <v>519.46</v>
      </c>
      <c r="I1722">
        <v>255.28</v>
      </c>
      <c r="J1722">
        <v>244.42</v>
      </c>
      <c r="K1722">
        <v>116.39</v>
      </c>
    </row>
    <row r="1723" spans="1:11" x14ac:dyDescent="0.2">
      <c r="A1723" s="6">
        <v>45798</v>
      </c>
      <c r="B1723">
        <v>202.27</v>
      </c>
      <c r="C1723">
        <v>162.9</v>
      </c>
      <c r="D1723">
        <v>172.04</v>
      </c>
      <c r="E1723">
        <v>76.36</v>
      </c>
      <c r="F1723">
        <v>395.63</v>
      </c>
      <c r="G1723">
        <v>43.41</v>
      </c>
      <c r="H1723">
        <v>510.81</v>
      </c>
      <c r="I1723">
        <v>251.05</v>
      </c>
      <c r="J1723">
        <v>239.3</v>
      </c>
      <c r="K1723">
        <v>116.4</v>
      </c>
    </row>
    <row r="1724" spans="1:11" x14ac:dyDescent="0.2">
      <c r="A1724" s="6">
        <v>45799</v>
      </c>
      <c r="B1724">
        <v>200.93</v>
      </c>
      <c r="C1724">
        <v>162.57</v>
      </c>
      <c r="D1724">
        <v>170.02</v>
      </c>
      <c r="E1724">
        <v>76.260000000000005</v>
      </c>
      <c r="F1724">
        <v>394.25</v>
      </c>
      <c r="G1724">
        <v>45.83</v>
      </c>
      <c r="H1724">
        <v>495.8</v>
      </c>
      <c r="I1724">
        <v>242.09</v>
      </c>
      <c r="J1724">
        <v>240.92</v>
      </c>
      <c r="K1724">
        <v>116.43</v>
      </c>
    </row>
    <row r="1725" spans="1:11" x14ac:dyDescent="0.2">
      <c r="A1725" s="6">
        <v>45800</v>
      </c>
      <c r="B1725">
        <v>201.04</v>
      </c>
      <c r="C1725">
        <v>164.08</v>
      </c>
      <c r="D1725">
        <v>168.17</v>
      </c>
      <c r="E1725">
        <v>76.650000000000006</v>
      </c>
      <c r="F1725">
        <v>395.3</v>
      </c>
      <c r="G1725">
        <v>47.55</v>
      </c>
      <c r="H1725">
        <v>529.28</v>
      </c>
      <c r="I1725">
        <v>245.71</v>
      </c>
      <c r="J1725">
        <v>240.51</v>
      </c>
      <c r="K1725">
        <v>116.48</v>
      </c>
    </row>
    <row r="1726" spans="1:11" x14ac:dyDescent="0.2">
      <c r="A1726" s="6">
        <v>45804</v>
      </c>
      <c r="B1726">
        <v>202</v>
      </c>
      <c r="C1726">
        <v>165.63</v>
      </c>
      <c r="D1726">
        <v>168.88</v>
      </c>
      <c r="E1726">
        <v>77.260000000000005</v>
      </c>
      <c r="F1726">
        <v>399.68</v>
      </c>
      <c r="G1726">
        <v>51.68</v>
      </c>
      <c r="H1726">
        <v>541.11</v>
      </c>
      <c r="I1726">
        <v>251.42</v>
      </c>
      <c r="J1726">
        <v>241.86</v>
      </c>
      <c r="K1726">
        <v>116.48</v>
      </c>
    </row>
    <row r="1727" spans="1:11" x14ac:dyDescent="0.2">
      <c r="A1727" s="6">
        <v>45805</v>
      </c>
      <c r="B1727">
        <v>199.25</v>
      </c>
      <c r="C1727">
        <v>163.44999999999999</v>
      </c>
      <c r="D1727">
        <v>166.96</v>
      </c>
      <c r="E1727">
        <v>76.34</v>
      </c>
      <c r="F1727">
        <v>403.07</v>
      </c>
      <c r="G1727">
        <v>50.01</v>
      </c>
      <c r="H1727">
        <v>506.48</v>
      </c>
      <c r="I1727">
        <v>242.22</v>
      </c>
      <c r="J1727">
        <v>239.3</v>
      </c>
      <c r="K1727">
        <v>116.49</v>
      </c>
    </row>
    <row r="1728" spans="1:11" x14ac:dyDescent="0.2">
      <c r="A1728" s="6">
        <v>45806</v>
      </c>
      <c r="B1728">
        <v>200.38</v>
      </c>
      <c r="C1728">
        <v>165.72</v>
      </c>
      <c r="D1728">
        <v>168.98</v>
      </c>
      <c r="E1728">
        <v>76.97</v>
      </c>
      <c r="F1728">
        <v>399.94</v>
      </c>
      <c r="G1728">
        <v>49.47</v>
      </c>
      <c r="H1728">
        <v>505.61</v>
      </c>
      <c r="I1728">
        <v>246.08</v>
      </c>
      <c r="J1728">
        <v>238.22</v>
      </c>
      <c r="K1728">
        <v>116.5</v>
      </c>
    </row>
    <row r="1729" spans="1:11" x14ac:dyDescent="0.2">
      <c r="A1729" s="6">
        <v>45807</v>
      </c>
      <c r="B1729">
        <v>199.62</v>
      </c>
      <c r="C1729">
        <v>164.27</v>
      </c>
      <c r="D1729">
        <v>168.48</v>
      </c>
      <c r="E1729">
        <v>75.709999999999994</v>
      </c>
      <c r="F1729">
        <v>408.88</v>
      </c>
      <c r="G1729">
        <v>48.3</v>
      </c>
      <c r="H1729">
        <v>527.54999999999995</v>
      </c>
      <c r="I1729">
        <v>246.27</v>
      </c>
      <c r="J1729">
        <v>235.53</v>
      </c>
      <c r="K1729">
        <v>116.54</v>
      </c>
    </row>
    <row r="1730" spans="1:11" x14ac:dyDescent="0.2">
      <c r="A1730" s="6">
        <v>45810</v>
      </c>
      <c r="B1730">
        <v>201.08</v>
      </c>
      <c r="C1730">
        <v>165.64</v>
      </c>
      <c r="D1730">
        <v>171.19</v>
      </c>
      <c r="E1730">
        <v>76.930000000000007</v>
      </c>
      <c r="F1730">
        <v>419.65</v>
      </c>
      <c r="G1730">
        <v>49.22</v>
      </c>
      <c r="H1730">
        <v>522.92999999999995</v>
      </c>
      <c r="I1730">
        <v>245.59</v>
      </c>
      <c r="J1730">
        <v>235.53</v>
      </c>
      <c r="K1730">
        <v>116.56</v>
      </c>
    </row>
    <row r="1731" spans="1:11" x14ac:dyDescent="0.2">
      <c r="A1731" s="6">
        <v>45811</v>
      </c>
      <c r="B1731">
        <v>202.55</v>
      </c>
      <c r="C1731">
        <v>167.69</v>
      </c>
      <c r="D1731">
        <v>173.54</v>
      </c>
      <c r="E1731">
        <v>79.25</v>
      </c>
      <c r="F1731">
        <v>421.54</v>
      </c>
      <c r="G1731">
        <v>59.61</v>
      </c>
      <c r="H1731">
        <v>515.14</v>
      </c>
      <c r="I1731">
        <v>248.37</v>
      </c>
      <c r="J1731">
        <v>241.19</v>
      </c>
      <c r="K1731">
        <v>116.59</v>
      </c>
    </row>
    <row r="1732" spans="1:11" x14ac:dyDescent="0.2">
      <c r="A1732" s="6">
        <v>45812</v>
      </c>
      <c r="B1732">
        <v>199.62</v>
      </c>
      <c r="C1732">
        <v>165.07</v>
      </c>
      <c r="D1732">
        <v>169.67</v>
      </c>
      <c r="E1732">
        <v>77.8</v>
      </c>
      <c r="F1732">
        <v>415.61</v>
      </c>
      <c r="G1732">
        <v>62.24</v>
      </c>
      <c r="H1732">
        <v>524.08000000000004</v>
      </c>
      <c r="I1732">
        <v>248.87</v>
      </c>
      <c r="J1732">
        <v>236.2</v>
      </c>
      <c r="K1732">
        <v>116.59</v>
      </c>
    </row>
    <row r="1733" spans="1:11" x14ac:dyDescent="0.2">
      <c r="A1733" s="6">
        <v>45813</v>
      </c>
      <c r="B1733">
        <v>198.7</v>
      </c>
      <c r="C1733">
        <v>164.51</v>
      </c>
      <c r="D1733">
        <v>168.48</v>
      </c>
      <c r="E1733">
        <v>77.64</v>
      </c>
      <c r="F1733">
        <v>420.78</v>
      </c>
      <c r="G1733">
        <v>58.9</v>
      </c>
      <c r="H1733">
        <v>523.22</v>
      </c>
      <c r="I1733">
        <v>244.9</v>
      </c>
      <c r="J1733">
        <v>238.09</v>
      </c>
      <c r="K1733">
        <v>116.6</v>
      </c>
    </row>
    <row r="1734" spans="1:11" x14ac:dyDescent="0.2">
      <c r="A1734" s="6">
        <v>45814</v>
      </c>
      <c r="B1734">
        <v>203.46</v>
      </c>
      <c r="C1734">
        <v>168.49</v>
      </c>
      <c r="D1734">
        <v>172.18</v>
      </c>
      <c r="E1734">
        <v>78.97</v>
      </c>
      <c r="F1734">
        <v>419.4</v>
      </c>
      <c r="G1734">
        <v>63.53</v>
      </c>
      <c r="H1734">
        <v>508.79</v>
      </c>
      <c r="I1734">
        <v>245.9</v>
      </c>
      <c r="J1734">
        <v>241.59</v>
      </c>
      <c r="K1734">
        <v>116.64</v>
      </c>
    </row>
    <row r="1735" spans="1:11" x14ac:dyDescent="0.2">
      <c r="A1735" s="6">
        <v>45817</v>
      </c>
      <c r="B1735">
        <v>204.83</v>
      </c>
      <c r="C1735">
        <v>169.15</v>
      </c>
      <c r="D1735">
        <v>173.79</v>
      </c>
      <c r="E1735">
        <v>80.27</v>
      </c>
      <c r="F1735">
        <v>394.71</v>
      </c>
      <c r="G1735">
        <v>65.7</v>
      </c>
      <c r="H1735">
        <v>504.46</v>
      </c>
      <c r="I1735">
        <v>245.83</v>
      </c>
      <c r="J1735">
        <v>238.63</v>
      </c>
      <c r="K1735">
        <v>116.66</v>
      </c>
    </row>
    <row r="1736" spans="1:11" x14ac:dyDescent="0.2">
      <c r="A1736" s="6">
        <v>45818</v>
      </c>
      <c r="B1736">
        <v>209.22</v>
      </c>
      <c r="C1736">
        <v>172.26</v>
      </c>
      <c r="D1736">
        <v>179.99</v>
      </c>
      <c r="E1736">
        <v>81.97</v>
      </c>
      <c r="F1736">
        <v>397.08</v>
      </c>
      <c r="G1736">
        <v>71.209999999999994</v>
      </c>
      <c r="H1736">
        <v>506.48</v>
      </c>
      <c r="I1736">
        <v>246.02</v>
      </c>
      <c r="J1736">
        <v>242.4</v>
      </c>
      <c r="K1736">
        <v>116.68</v>
      </c>
    </row>
    <row r="1737" spans="1:11" x14ac:dyDescent="0.2">
      <c r="A1737" s="6">
        <v>45819</v>
      </c>
      <c r="B1737">
        <v>213.3</v>
      </c>
      <c r="C1737">
        <v>173.98</v>
      </c>
      <c r="D1737">
        <v>184.28</v>
      </c>
      <c r="E1737">
        <v>83.71</v>
      </c>
      <c r="F1737">
        <v>405.45</v>
      </c>
      <c r="G1737">
        <v>70.040000000000006</v>
      </c>
      <c r="H1737">
        <v>518.30999999999995</v>
      </c>
      <c r="I1737">
        <v>255.5</v>
      </c>
      <c r="J1737">
        <v>245.9</v>
      </c>
      <c r="K1737">
        <v>116.68</v>
      </c>
    </row>
    <row r="1738" spans="1:11" x14ac:dyDescent="0.2">
      <c r="A1738" s="6">
        <v>45820</v>
      </c>
      <c r="B1738">
        <v>214.12</v>
      </c>
      <c r="C1738">
        <v>174.21</v>
      </c>
      <c r="D1738">
        <v>186.92</v>
      </c>
      <c r="E1738">
        <v>83.56</v>
      </c>
      <c r="F1738">
        <v>405.52</v>
      </c>
      <c r="G1738">
        <v>69.83</v>
      </c>
      <c r="H1738">
        <v>535.51</v>
      </c>
      <c r="I1738">
        <v>259.27999999999997</v>
      </c>
      <c r="J1738">
        <v>248.6</v>
      </c>
      <c r="K1738">
        <v>116.69</v>
      </c>
    </row>
    <row r="1739" spans="1:11" x14ac:dyDescent="0.2">
      <c r="A1739" s="6">
        <v>45821</v>
      </c>
      <c r="B1739">
        <v>218.78</v>
      </c>
      <c r="C1739">
        <v>175.33</v>
      </c>
      <c r="D1739">
        <v>191.4</v>
      </c>
      <c r="E1739">
        <v>86.71</v>
      </c>
      <c r="F1739">
        <v>411.21</v>
      </c>
      <c r="G1739">
        <v>73.72</v>
      </c>
      <c r="H1739">
        <v>575.45000000000005</v>
      </c>
      <c r="I1739">
        <v>268.95</v>
      </c>
      <c r="J1739">
        <v>246.85</v>
      </c>
      <c r="K1739">
        <v>116.74</v>
      </c>
    </row>
    <row r="1740" spans="1:11" x14ac:dyDescent="0.2">
      <c r="A1740" s="6">
        <v>45824</v>
      </c>
      <c r="B1740">
        <v>219.48</v>
      </c>
      <c r="C1740">
        <v>175.48</v>
      </c>
      <c r="D1740">
        <v>187.53</v>
      </c>
      <c r="E1740">
        <v>84.62</v>
      </c>
      <c r="F1740">
        <v>403.05</v>
      </c>
      <c r="G1740">
        <v>72.709999999999994</v>
      </c>
      <c r="H1740">
        <v>550.66999999999996</v>
      </c>
      <c r="I1740">
        <v>256.8</v>
      </c>
      <c r="J1740">
        <v>244.55</v>
      </c>
      <c r="K1740">
        <v>116.74</v>
      </c>
    </row>
    <row r="1741" spans="1:11" x14ac:dyDescent="0.2">
      <c r="A1741" s="6">
        <v>45825</v>
      </c>
      <c r="B1741">
        <v>222.45</v>
      </c>
      <c r="C1741">
        <v>178.87</v>
      </c>
      <c r="D1741">
        <v>188.52</v>
      </c>
      <c r="E1741">
        <v>85.84</v>
      </c>
      <c r="F1741">
        <v>407.15</v>
      </c>
      <c r="G1741">
        <v>74.010000000000005</v>
      </c>
      <c r="H1741">
        <v>576.32000000000005</v>
      </c>
      <c r="I1741">
        <v>274.08999999999997</v>
      </c>
      <c r="J1741">
        <v>241.59</v>
      </c>
      <c r="K1741">
        <v>116.77</v>
      </c>
    </row>
    <row r="1742" spans="1:11" x14ac:dyDescent="0.2">
      <c r="A1742" s="6">
        <v>45826</v>
      </c>
      <c r="B1742">
        <v>220.87</v>
      </c>
      <c r="C1742">
        <v>178.07</v>
      </c>
      <c r="D1742">
        <v>185.17</v>
      </c>
      <c r="E1742">
        <v>84.66</v>
      </c>
      <c r="F1742">
        <v>405.55</v>
      </c>
      <c r="G1742">
        <v>76.39</v>
      </c>
      <c r="H1742">
        <v>569.91</v>
      </c>
      <c r="I1742">
        <v>274.52999999999997</v>
      </c>
      <c r="J1742">
        <v>240.92</v>
      </c>
      <c r="K1742">
        <v>116.79</v>
      </c>
    </row>
    <row r="1743" spans="1:11" x14ac:dyDescent="0.2">
      <c r="A1743" s="6">
        <v>45828</v>
      </c>
      <c r="B1743">
        <v>223.81</v>
      </c>
      <c r="C1743">
        <v>179.71</v>
      </c>
      <c r="D1743">
        <v>186.92</v>
      </c>
      <c r="E1743">
        <v>85.18</v>
      </c>
      <c r="F1743">
        <v>405.36</v>
      </c>
      <c r="G1743">
        <v>79.44</v>
      </c>
      <c r="H1743">
        <v>553.29</v>
      </c>
      <c r="I1743">
        <v>265.91000000000003</v>
      </c>
      <c r="J1743">
        <v>240.51</v>
      </c>
      <c r="K1743">
        <v>116.82</v>
      </c>
    </row>
    <row r="1744" spans="1:11" x14ac:dyDescent="0.2">
      <c r="A1744" s="6">
        <v>45831</v>
      </c>
      <c r="B1744">
        <v>218.04</v>
      </c>
      <c r="C1744">
        <v>176.48</v>
      </c>
      <c r="D1744">
        <v>181.04</v>
      </c>
      <c r="E1744">
        <v>82.05</v>
      </c>
      <c r="F1744">
        <v>401.18</v>
      </c>
      <c r="G1744">
        <v>69.12</v>
      </c>
      <c r="H1744">
        <v>541.63</v>
      </c>
      <c r="I1744">
        <v>262.19</v>
      </c>
      <c r="J1744">
        <v>237.68</v>
      </c>
      <c r="K1744">
        <v>116.84</v>
      </c>
    </row>
    <row r="1745" spans="1:11" x14ac:dyDescent="0.2">
      <c r="A1745" s="6">
        <v>45832</v>
      </c>
      <c r="B1745">
        <v>211.4</v>
      </c>
      <c r="C1745">
        <v>172.5</v>
      </c>
      <c r="D1745">
        <v>176.46</v>
      </c>
      <c r="E1745">
        <v>79.3</v>
      </c>
      <c r="F1745">
        <v>413.99</v>
      </c>
      <c r="G1745">
        <v>69.87</v>
      </c>
      <c r="H1745">
        <v>511.02</v>
      </c>
      <c r="I1745">
        <v>250.67</v>
      </c>
      <c r="J1745">
        <v>238.36</v>
      </c>
      <c r="K1745">
        <v>116.84</v>
      </c>
    </row>
    <row r="1746" spans="1:11" x14ac:dyDescent="0.2">
      <c r="A1746" s="6">
        <v>45833</v>
      </c>
      <c r="B1746">
        <v>211.46</v>
      </c>
      <c r="C1746">
        <v>172.11</v>
      </c>
      <c r="D1746">
        <v>175.69</v>
      </c>
      <c r="E1746">
        <v>79.19</v>
      </c>
      <c r="F1746">
        <v>407.72</v>
      </c>
      <c r="G1746">
        <v>67.53</v>
      </c>
      <c r="H1746">
        <v>514.80999999999995</v>
      </c>
      <c r="I1746">
        <v>253.64</v>
      </c>
      <c r="J1746">
        <v>238.09</v>
      </c>
      <c r="K1746">
        <v>116.85</v>
      </c>
    </row>
    <row r="1747" spans="1:11" x14ac:dyDescent="0.2">
      <c r="A1747" s="6">
        <v>45834</v>
      </c>
      <c r="B1747">
        <v>214.62</v>
      </c>
      <c r="C1747">
        <v>173.57</v>
      </c>
      <c r="D1747">
        <v>179.42</v>
      </c>
      <c r="E1747">
        <v>80.569999999999993</v>
      </c>
      <c r="F1747">
        <v>417.68</v>
      </c>
      <c r="G1747">
        <v>70.08</v>
      </c>
      <c r="H1747">
        <v>506.94</v>
      </c>
      <c r="I1747">
        <v>253.58</v>
      </c>
      <c r="J1747">
        <v>244.96</v>
      </c>
      <c r="K1747">
        <v>116.87</v>
      </c>
    </row>
    <row r="1748" spans="1:11" x14ac:dyDescent="0.2">
      <c r="A1748" s="6">
        <v>45835</v>
      </c>
      <c r="B1748">
        <v>213.43</v>
      </c>
      <c r="C1748">
        <v>172.79</v>
      </c>
      <c r="D1748">
        <v>178</v>
      </c>
      <c r="E1748">
        <v>79.53</v>
      </c>
      <c r="F1748">
        <v>414.07</v>
      </c>
      <c r="G1748">
        <v>65.569999999999993</v>
      </c>
      <c r="H1748">
        <v>494.99</v>
      </c>
      <c r="I1748">
        <v>250.36</v>
      </c>
      <c r="J1748">
        <v>245.23</v>
      </c>
      <c r="K1748">
        <v>116.92</v>
      </c>
    </row>
    <row r="1749" spans="1:11" x14ac:dyDescent="0.2">
      <c r="A1749" s="6">
        <v>45838</v>
      </c>
      <c r="B1749">
        <v>210.35</v>
      </c>
      <c r="C1749">
        <v>172.07</v>
      </c>
      <c r="D1749">
        <v>177.15</v>
      </c>
      <c r="E1749">
        <v>78.42</v>
      </c>
      <c r="F1749">
        <v>420.15</v>
      </c>
      <c r="G1749">
        <v>65.11</v>
      </c>
      <c r="H1749">
        <v>478.37</v>
      </c>
      <c r="I1749">
        <v>242.49</v>
      </c>
      <c r="J1749">
        <v>244.29</v>
      </c>
      <c r="K1749">
        <v>116.93</v>
      </c>
    </row>
    <row r="1750" spans="1:11" x14ac:dyDescent="0.2">
      <c r="A1750" s="6">
        <v>45839</v>
      </c>
      <c r="B1750">
        <v>213.16</v>
      </c>
      <c r="C1750">
        <v>174.93</v>
      </c>
      <c r="D1750">
        <v>181.59</v>
      </c>
      <c r="E1750">
        <v>80.010000000000005</v>
      </c>
      <c r="F1750">
        <v>407.24</v>
      </c>
      <c r="G1750">
        <v>62.35</v>
      </c>
      <c r="H1750">
        <v>481</v>
      </c>
      <c r="I1750">
        <v>247.26</v>
      </c>
      <c r="J1750">
        <v>239.97</v>
      </c>
      <c r="K1750">
        <v>116.95</v>
      </c>
    </row>
    <row r="1751" spans="1:11" x14ac:dyDescent="0.2">
      <c r="A1751" s="6">
        <v>45840</v>
      </c>
      <c r="B1751">
        <v>216.69</v>
      </c>
      <c r="C1751">
        <v>177.82</v>
      </c>
      <c r="D1751">
        <v>186.43</v>
      </c>
      <c r="E1751">
        <v>82.01</v>
      </c>
      <c r="F1751">
        <v>414.54</v>
      </c>
      <c r="G1751">
        <v>64.61</v>
      </c>
      <c r="H1751">
        <v>495.28</v>
      </c>
      <c r="I1751">
        <v>259.33999999999997</v>
      </c>
      <c r="J1751">
        <v>241.19</v>
      </c>
      <c r="K1751">
        <v>116.96</v>
      </c>
    </row>
    <row r="1752" spans="1:11" x14ac:dyDescent="0.2">
      <c r="A1752" s="6">
        <v>45841</v>
      </c>
      <c r="B1752">
        <v>218.94</v>
      </c>
      <c r="C1752">
        <v>178.29</v>
      </c>
      <c r="D1752">
        <v>184.93</v>
      </c>
      <c r="E1752">
        <v>81.77</v>
      </c>
      <c r="F1752">
        <v>413.42</v>
      </c>
      <c r="G1752">
        <v>65.02</v>
      </c>
      <c r="H1752">
        <v>508.4</v>
      </c>
      <c r="I1752">
        <v>263.06</v>
      </c>
      <c r="J1752">
        <v>242.13</v>
      </c>
      <c r="K1752">
        <v>117.03</v>
      </c>
    </row>
    <row r="1753" spans="1:11" x14ac:dyDescent="0.2">
      <c r="A1753" s="6">
        <v>45845</v>
      </c>
      <c r="B1753">
        <v>216.81</v>
      </c>
      <c r="C1753">
        <v>177.13</v>
      </c>
      <c r="D1753">
        <v>182.7</v>
      </c>
      <c r="E1753">
        <v>80.930000000000007</v>
      </c>
      <c r="F1753">
        <v>411.59</v>
      </c>
      <c r="G1753">
        <v>63.35</v>
      </c>
      <c r="H1753">
        <v>540.16999999999996</v>
      </c>
      <c r="I1753">
        <v>267.64999999999998</v>
      </c>
      <c r="J1753">
        <v>239.17</v>
      </c>
      <c r="K1753">
        <v>117.04</v>
      </c>
    </row>
    <row r="1754" spans="1:11" x14ac:dyDescent="0.2">
      <c r="A1754" s="6">
        <v>45846</v>
      </c>
      <c r="B1754">
        <v>222.82</v>
      </c>
      <c r="C1754">
        <v>184.14</v>
      </c>
      <c r="D1754">
        <v>189.09</v>
      </c>
      <c r="E1754">
        <v>85.41</v>
      </c>
      <c r="F1754">
        <v>408.52</v>
      </c>
      <c r="G1754">
        <v>65.86</v>
      </c>
      <c r="H1754">
        <v>532.59</v>
      </c>
      <c r="I1754">
        <v>265.73</v>
      </c>
      <c r="J1754">
        <v>239.84</v>
      </c>
      <c r="K1754">
        <v>117.04</v>
      </c>
    </row>
    <row r="1755" spans="1:11" x14ac:dyDescent="0.2">
      <c r="A1755" s="6">
        <v>45847</v>
      </c>
      <c r="B1755">
        <v>222.06</v>
      </c>
      <c r="C1755">
        <v>183.88</v>
      </c>
      <c r="D1755">
        <v>186.61</v>
      </c>
      <c r="E1755">
        <v>85.07</v>
      </c>
      <c r="F1755">
        <v>407.1</v>
      </c>
      <c r="G1755">
        <v>68.62</v>
      </c>
      <c r="H1755">
        <v>522.1</v>
      </c>
      <c r="I1755">
        <v>258.54000000000002</v>
      </c>
      <c r="J1755">
        <v>237.68</v>
      </c>
      <c r="K1755">
        <v>117.05</v>
      </c>
    </row>
    <row r="1756" spans="1:11" x14ac:dyDescent="0.2">
      <c r="A1756" s="6">
        <v>45848</v>
      </c>
      <c r="B1756">
        <v>224.26</v>
      </c>
      <c r="C1756">
        <v>185.26</v>
      </c>
      <c r="D1756">
        <v>188.26</v>
      </c>
      <c r="E1756">
        <v>85.59</v>
      </c>
      <c r="F1756">
        <v>404.12</v>
      </c>
      <c r="G1756">
        <v>70.459999999999994</v>
      </c>
      <c r="H1756">
        <v>537.84</v>
      </c>
      <c r="I1756">
        <v>282.27</v>
      </c>
      <c r="J1756">
        <v>234.99</v>
      </c>
      <c r="K1756">
        <v>117.08</v>
      </c>
    </row>
    <row r="1757" spans="1:11" x14ac:dyDescent="0.2">
      <c r="A1757" s="6">
        <v>45849</v>
      </c>
      <c r="B1757">
        <v>225.24</v>
      </c>
      <c r="C1757">
        <v>186.63</v>
      </c>
      <c r="D1757">
        <v>188.74</v>
      </c>
      <c r="E1757">
        <v>86.45</v>
      </c>
      <c r="F1757">
        <v>405.84</v>
      </c>
      <c r="G1757">
        <v>74.72</v>
      </c>
      <c r="H1757">
        <v>556.21</v>
      </c>
      <c r="I1757">
        <v>281.39999999999998</v>
      </c>
      <c r="J1757">
        <v>235.26</v>
      </c>
      <c r="K1757">
        <v>117.1</v>
      </c>
    </row>
    <row r="1758" spans="1:11" x14ac:dyDescent="0.2">
      <c r="A1758" s="6">
        <v>45852</v>
      </c>
      <c r="B1758">
        <v>222.29</v>
      </c>
      <c r="C1758">
        <v>182.23</v>
      </c>
      <c r="D1758">
        <v>185.9</v>
      </c>
      <c r="E1758">
        <v>84.14</v>
      </c>
      <c r="F1758">
        <v>416.71</v>
      </c>
      <c r="G1758">
        <v>70.12</v>
      </c>
      <c r="H1758">
        <v>541.91999999999996</v>
      </c>
      <c r="I1758">
        <v>282.52</v>
      </c>
      <c r="J1758">
        <v>235.66</v>
      </c>
      <c r="K1758">
        <v>117.12</v>
      </c>
    </row>
    <row r="1759" spans="1:11" x14ac:dyDescent="0.2">
      <c r="A1759" s="6">
        <v>45853</v>
      </c>
      <c r="B1759">
        <v>220.32</v>
      </c>
      <c r="C1759">
        <v>181.08</v>
      </c>
      <c r="D1759">
        <v>182.7</v>
      </c>
      <c r="E1759">
        <v>79.69</v>
      </c>
      <c r="F1759">
        <v>406.02</v>
      </c>
      <c r="G1759">
        <v>69.2</v>
      </c>
      <c r="H1759">
        <v>532.29999999999995</v>
      </c>
      <c r="I1759">
        <v>274.45999999999998</v>
      </c>
      <c r="J1759">
        <v>237.01</v>
      </c>
      <c r="K1759">
        <v>117.13</v>
      </c>
    </row>
    <row r="1760" spans="1:11" x14ac:dyDescent="0.2">
      <c r="A1760" s="6">
        <v>45854</v>
      </c>
      <c r="B1760">
        <v>218.99</v>
      </c>
      <c r="C1760">
        <v>180.15</v>
      </c>
      <c r="D1760">
        <v>180.64</v>
      </c>
      <c r="E1760">
        <v>79.58</v>
      </c>
      <c r="F1760">
        <v>399.43</v>
      </c>
      <c r="G1760">
        <v>68.12</v>
      </c>
      <c r="H1760">
        <v>533.17999999999995</v>
      </c>
      <c r="I1760">
        <v>265.35000000000002</v>
      </c>
      <c r="J1760">
        <v>234.99</v>
      </c>
      <c r="K1760">
        <v>117.16</v>
      </c>
    </row>
    <row r="1761" spans="1:11" x14ac:dyDescent="0.2">
      <c r="A1761" s="6">
        <v>45855</v>
      </c>
      <c r="B1761">
        <v>217.88</v>
      </c>
      <c r="C1761">
        <v>181.91</v>
      </c>
      <c r="D1761">
        <v>183.21</v>
      </c>
      <c r="E1761">
        <v>81.3</v>
      </c>
      <c r="F1761">
        <v>399.7</v>
      </c>
      <c r="G1761">
        <v>68.03</v>
      </c>
      <c r="H1761">
        <v>536.67999999999995</v>
      </c>
      <c r="I1761">
        <v>271.06</v>
      </c>
      <c r="J1761">
        <v>236.34</v>
      </c>
      <c r="K1761">
        <v>117.16</v>
      </c>
    </row>
    <row r="1762" spans="1:11" x14ac:dyDescent="0.2">
      <c r="A1762" s="6">
        <v>45856</v>
      </c>
      <c r="B1762">
        <v>210.29</v>
      </c>
      <c r="C1762">
        <v>180.3</v>
      </c>
      <c r="D1762">
        <v>180.9</v>
      </c>
      <c r="E1762">
        <v>81.430000000000007</v>
      </c>
      <c r="F1762">
        <v>421.46</v>
      </c>
      <c r="G1762">
        <v>66.44</v>
      </c>
      <c r="H1762">
        <v>534.34</v>
      </c>
      <c r="I1762">
        <v>269.88</v>
      </c>
      <c r="J1762">
        <v>235.39</v>
      </c>
      <c r="K1762">
        <v>117.21</v>
      </c>
    </row>
    <row r="1763" spans="1:11" x14ac:dyDescent="0.2">
      <c r="A1763" s="6">
        <v>45859</v>
      </c>
      <c r="B1763">
        <v>210.84</v>
      </c>
      <c r="C1763">
        <v>179.87</v>
      </c>
      <c r="D1763">
        <v>179.64</v>
      </c>
      <c r="E1763">
        <v>80.27</v>
      </c>
      <c r="F1763">
        <v>390.68</v>
      </c>
      <c r="G1763">
        <v>63.39</v>
      </c>
      <c r="H1763">
        <v>527.35</v>
      </c>
      <c r="I1763">
        <v>265.35000000000002</v>
      </c>
      <c r="J1763">
        <v>232.29</v>
      </c>
      <c r="K1763">
        <v>117.23</v>
      </c>
    </row>
    <row r="1764" spans="1:11" x14ac:dyDescent="0.2">
      <c r="A1764" s="6">
        <v>45860</v>
      </c>
      <c r="B1764">
        <v>211.79</v>
      </c>
      <c r="C1764">
        <v>180.3</v>
      </c>
      <c r="D1764">
        <v>183.55</v>
      </c>
      <c r="E1764">
        <v>81.319999999999993</v>
      </c>
      <c r="F1764">
        <v>384.19</v>
      </c>
      <c r="G1764">
        <v>62.93</v>
      </c>
      <c r="H1764">
        <v>533.17999999999995</v>
      </c>
      <c r="I1764">
        <v>267.64999999999998</v>
      </c>
      <c r="J1764">
        <v>233.51</v>
      </c>
      <c r="K1764">
        <v>117.25</v>
      </c>
    </row>
    <row r="1765" spans="1:11" x14ac:dyDescent="0.2">
      <c r="A1765" s="6">
        <v>45861</v>
      </c>
      <c r="B1765">
        <v>214.51</v>
      </c>
      <c r="C1765">
        <v>184</v>
      </c>
      <c r="D1765">
        <v>187.61</v>
      </c>
      <c r="E1765">
        <v>82.96</v>
      </c>
      <c r="F1765">
        <v>385.24</v>
      </c>
      <c r="G1765">
        <v>61.68</v>
      </c>
      <c r="H1765">
        <v>550.66999999999996</v>
      </c>
      <c r="I1765">
        <v>277.31</v>
      </c>
      <c r="J1765">
        <v>234.99</v>
      </c>
      <c r="K1765">
        <v>117.26</v>
      </c>
    </row>
    <row r="1766" spans="1:11" x14ac:dyDescent="0.2">
      <c r="A1766" s="6">
        <v>45862</v>
      </c>
      <c r="B1766">
        <v>216.18</v>
      </c>
      <c r="C1766">
        <v>187.26</v>
      </c>
      <c r="D1766">
        <v>188.76</v>
      </c>
      <c r="E1766">
        <v>83.31</v>
      </c>
      <c r="F1766">
        <v>389.57</v>
      </c>
      <c r="G1766">
        <v>60.43</v>
      </c>
      <c r="H1766">
        <v>549.5</v>
      </c>
      <c r="I1766">
        <v>276.63</v>
      </c>
      <c r="J1766">
        <v>238.76</v>
      </c>
      <c r="K1766">
        <v>117.26</v>
      </c>
    </row>
    <row r="1767" spans="1:11" x14ac:dyDescent="0.2">
      <c r="A1767" s="6">
        <v>45863</v>
      </c>
      <c r="B1767">
        <v>215.42</v>
      </c>
      <c r="C1767">
        <v>186.07</v>
      </c>
      <c r="D1767">
        <v>187.44</v>
      </c>
      <c r="E1767">
        <v>83.46</v>
      </c>
      <c r="F1767">
        <v>388.83</v>
      </c>
      <c r="G1767">
        <v>60.84</v>
      </c>
      <c r="H1767">
        <v>539.88</v>
      </c>
      <c r="I1767">
        <v>273.22000000000003</v>
      </c>
      <c r="J1767">
        <v>238.76</v>
      </c>
      <c r="K1767">
        <v>117.3</v>
      </c>
    </row>
    <row r="1768" spans="1:11" x14ac:dyDescent="0.2">
      <c r="A1768" s="6">
        <v>45866</v>
      </c>
      <c r="B1768">
        <v>217.45</v>
      </c>
      <c r="C1768">
        <v>187.8</v>
      </c>
      <c r="D1768">
        <v>191.52</v>
      </c>
      <c r="E1768">
        <v>85.03</v>
      </c>
      <c r="F1768">
        <v>394.2</v>
      </c>
      <c r="G1768">
        <v>63.39</v>
      </c>
      <c r="H1768">
        <v>559.12</v>
      </c>
      <c r="I1768">
        <v>277.81</v>
      </c>
      <c r="J1768">
        <v>239.57</v>
      </c>
      <c r="K1768">
        <v>117.31</v>
      </c>
    </row>
    <row r="1769" spans="1:11" x14ac:dyDescent="0.2">
      <c r="A1769" s="6">
        <v>45867</v>
      </c>
      <c r="B1769">
        <v>220.26</v>
      </c>
      <c r="C1769">
        <v>188.7</v>
      </c>
      <c r="D1769">
        <v>193.44</v>
      </c>
      <c r="E1769">
        <v>84.86</v>
      </c>
      <c r="F1769">
        <v>405.45</v>
      </c>
      <c r="G1769">
        <v>65.48</v>
      </c>
      <c r="H1769">
        <v>555.62</v>
      </c>
      <c r="I1769">
        <v>279.48</v>
      </c>
      <c r="J1769">
        <v>244.69</v>
      </c>
      <c r="K1769">
        <v>117.32</v>
      </c>
    </row>
    <row r="1770" spans="1:11" x14ac:dyDescent="0.2">
      <c r="A1770" s="6">
        <v>45868</v>
      </c>
      <c r="B1770">
        <v>218.35</v>
      </c>
      <c r="C1770">
        <v>184.53</v>
      </c>
      <c r="D1770">
        <v>190.83</v>
      </c>
      <c r="E1770">
        <v>82.9</v>
      </c>
      <c r="F1770">
        <v>402.5</v>
      </c>
      <c r="G1770">
        <v>64.19</v>
      </c>
      <c r="H1770">
        <v>546.29999999999995</v>
      </c>
      <c r="I1770">
        <v>283.2</v>
      </c>
      <c r="J1770">
        <v>243.21</v>
      </c>
      <c r="K1770">
        <v>117.34</v>
      </c>
    </row>
    <row r="1771" spans="1:11" x14ac:dyDescent="0.2">
      <c r="A1771" s="6">
        <v>45869</v>
      </c>
      <c r="B1771">
        <v>217.84</v>
      </c>
      <c r="C1771">
        <v>182.22</v>
      </c>
      <c r="D1771">
        <v>188.21</v>
      </c>
      <c r="E1771">
        <v>82.03</v>
      </c>
      <c r="F1771">
        <v>406.96</v>
      </c>
      <c r="G1771">
        <v>64.06</v>
      </c>
      <c r="H1771">
        <v>536.97</v>
      </c>
      <c r="I1771">
        <v>280.17</v>
      </c>
      <c r="J1771">
        <v>243.07</v>
      </c>
      <c r="K1771">
        <v>117.35</v>
      </c>
    </row>
    <row r="1772" spans="1:11" x14ac:dyDescent="0.2">
      <c r="A1772" s="6">
        <v>45870</v>
      </c>
      <c r="B1772">
        <v>213.94</v>
      </c>
      <c r="C1772">
        <v>181.93</v>
      </c>
      <c r="D1772">
        <v>183.11</v>
      </c>
      <c r="E1772">
        <v>81.040000000000006</v>
      </c>
      <c r="F1772">
        <v>411.16</v>
      </c>
      <c r="G1772">
        <v>62.35</v>
      </c>
      <c r="H1772">
        <v>548.04</v>
      </c>
      <c r="I1772">
        <v>291.57</v>
      </c>
      <c r="J1772">
        <v>239.7</v>
      </c>
      <c r="K1772">
        <v>117.4</v>
      </c>
    </row>
    <row r="1773" spans="1:11" x14ac:dyDescent="0.2">
      <c r="A1773" s="6">
        <v>45873</v>
      </c>
      <c r="B1773">
        <v>209.51</v>
      </c>
      <c r="C1773">
        <v>181.5</v>
      </c>
      <c r="D1773">
        <v>183.29</v>
      </c>
      <c r="E1773">
        <v>80.010000000000005</v>
      </c>
      <c r="F1773">
        <v>417.54</v>
      </c>
      <c r="G1773">
        <v>62.39</v>
      </c>
      <c r="H1773">
        <v>560.58000000000004</v>
      </c>
      <c r="I1773">
        <v>296.33999999999997</v>
      </c>
      <c r="J1773">
        <v>239.7</v>
      </c>
      <c r="K1773">
        <v>117.41</v>
      </c>
    </row>
    <row r="1774" spans="1:11" x14ac:dyDescent="0.2">
      <c r="A1774" s="6">
        <v>45874</v>
      </c>
      <c r="B1774">
        <v>209.26</v>
      </c>
      <c r="C1774">
        <v>183.9</v>
      </c>
      <c r="D1774">
        <v>183.98</v>
      </c>
      <c r="E1774">
        <v>80.42</v>
      </c>
      <c r="F1774">
        <v>413.43</v>
      </c>
      <c r="G1774">
        <v>61.72</v>
      </c>
      <c r="H1774">
        <v>597.89</v>
      </c>
      <c r="I1774">
        <v>303.64999999999998</v>
      </c>
      <c r="J1774">
        <v>238.9</v>
      </c>
      <c r="K1774">
        <v>117.41</v>
      </c>
    </row>
    <row r="1775" spans="1:11" x14ac:dyDescent="0.2">
      <c r="A1775" s="6">
        <v>45875</v>
      </c>
      <c r="B1775">
        <v>207.83</v>
      </c>
      <c r="C1775">
        <v>183.59</v>
      </c>
      <c r="D1775">
        <v>183.8</v>
      </c>
      <c r="E1775">
        <v>79.41</v>
      </c>
      <c r="F1775">
        <v>407.02</v>
      </c>
      <c r="G1775">
        <v>59.88</v>
      </c>
      <c r="H1775">
        <v>576.61</v>
      </c>
      <c r="I1775">
        <v>295.04000000000002</v>
      </c>
      <c r="J1775">
        <v>240.65</v>
      </c>
      <c r="K1775">
        <v>117.45</v>
      </c>
    </row>
    <row r="1776" spans="1:11" x14ac:dyDescent="0.2">
      <c r="A1776" s="6">
        <v>45876</v>
      </c>
      <c r="B1776">
        <v>206.74</v>
      </c>
      <c r="C1776">
        <v>184.05</v>
      </c>
      <c r="D1776">
        <v>182.8</v>
      </c>
      <c r="E1776">
        <v>81.37</v>
      </c>
      <c r="F1776">
        <v>405.91</v>
      </c>
      <c r="G1776">
        <v>57.13</v>
      </c>
      <c r="H1776">
        <v>580.99</v>
      </c>
      <c r="I1776">
        <v>291.38</v>
      </c>
      <c r="J1776">
        <v>237.41</v>
      </c>
      <c r="K1776">
        <v>117.45</v>
      </c>
    </row>
    <row r="1777" spans="1:11" x14ac:dyDescent="0.2">
      <c r="A1777" s="6">
        <v>45877</v>
      </c>
      <c r="B1777">
        <v>208.4</v>
      </c>
      <c r="C1777">
        <v>186.27</v>
      </c>
      <c r="D1777">
        <v>185.38</v>
      </c>
      <c r="E1777">
        <v>82.74</v>
      </c>
      <c r="F1777">
        <v>399.1</v>
      </c>
      <c r="G1777">
        <v>51.61</v>
      </c>
      <c r="H1777">
        <v>557.96</v>
      </c>
      <c r="I1777">
        <v>283.2</v>
      </c>
      <c r="J1777">
        <v>237.28</v>
      </c>
      <c r="K1777">
        <v>117.49</v>
      </c>
    </row>
    <row r="1778" spans="1:11" x14ac:dyDescent="0.2">
      <c r="A1778" s="6">
        <v>45880</v>
      </c>
      <c r="B1778">
        <v>206.51</v>
      </c>
      <c r="C1778">
        <v>184.4</v>
      </c>
      <c r="D1778">
        <v>184.63</v>
      </c>
      <c r="E1778">
        <v>81.599999999999994</v>
      </c>
      <c r="F1778">
        <v>397.75</v>
      </c>
      <c r="G1778">
        <v>50.44</v>
      </c>
      <c r="H1778">
        <v>538.72</v>
      </c>
      <c r="I1778">
        <v>273.10000000000002</v>
      </c>
      <c r="J1778">
        <v>235.63</v>
      </c>
      <c r="K1778">
        <v>117.5</v>
      </c>
    </row>
    <row r="1779" spans="1:11" x14ac:dyDescent="0.2">
      <c r="A1779" s="6">
        <v>45881</v>
      </c>
      <c r="B1779">
        <v>207.09</v>
      </c>
      <c r="C1779">
        <v>185.58</v>
      </c>
      <c r="D1779">
        <v>186.72</v>
      </c>
      <c r="E1779">
        <v>82.42</v>
      </c>
      <c r="F1779">
        <v>397.27</v>
      </c>
      <c r="G1779">
        <v>50.9</v>
      </c>
      <c r="H1779">
        <v>541.63</v>
      </c>
      <c r="I1779">
        <v>278.37</v>
      </c>
      <c r="J1779">
        <v>238.79</v>
      </c>
      <c r="K1779">
        <v>117.51</v>
      </c>
    </row>
    <row r="1780" spans="1:11" x14ac:dyDescent="0.2">
      <c r="A1780" s="6">
        <v>45882</v>
      </c>
      <c r="B1780">
        <v>209.96</v>
      </c>
      <c r="C1780">
        <v>187.3</v>
      </c>
      <c r="D1780">
        <v>189.27</v>
      </c>
      <c r="E1780">
        <v>83.54</v>
      </c>
      <c r="F1780">
        <v>399.9</v>
      </c>
      <c r="G1780">
        <v>57</v>
      </c>
      <c r="H1780">
        <v>548.91999999999996</v>
      </c>
      <c r="I1780">
        <v>281.43</v>
      </c>
      <c r="J1780">
        <v>240.16</v>
      </c>
      <c r="K1780">
        <v>117.53</v>
      </c>
    </row>
    <row r="1781" spans="1:11" x14ac:dyDescent="0.2">
      <c r="A1781" s="6">
        <v>45883</v>
      </c>
      <c r="B1781">
        <v>209.53</v>
      </c>
      <c r="C1781">
        <v>186.45</v>
      </c>
      <c r="D1781">
        <v>188.82</v>
      </c>
      <c r="E1781">
        <v>83.58</v>
      </c>
      <c r="F1781">
        <v>402.21</v>
      </c>
      <c r="G1781">
        <v>57.29</v>
      </c>
      <c r="H1781">
        <v>542.79999999999995</v>
      </c>
      <c r="I1781">
        <v>280.87</v>
      </c>
      <c r="J1781">
        <v>238.65</v>
      </c>
      <c r="K1781">
        <v>117.54</v>
      </c>
    </row>
    <row r="1782" spans="1:11" x14ac:dyDescent="0.2">
      <c r="A1782" s="6">
        <v>45884</v>
      </c>
      <c r="B1782">
        <v>209.73</v>
      </c>
      <c r="C1782">
        <v>188.12</v>
      </c>
      <c r="D1782">
        <v>188.19</v>
      </c>
      <c r="E1782">
        <v>83.28</v>
      </c>
      <c r="F1782">
        <v>397.91</v>
      </c>
      <c r="G1782">
        <v>52.19</v>
      </c>
      <c r="H1782">
        <v>547.75</v>
      </c>
      <c r="I1782">
        <v>281.12</v>
      </c>
      <c r="J1782">
        <v>236.73</v>
      </c>
      <c r="K1782">
        <v>117.59</v>
      </c>
    </row>
    <row r="1783" spans="1:11" x14ac:dyDescent="0.2">
      <c r="A1783" s="6">
        <v>45887</v>
      </c>
      <c r="B1783">
        <v>210.18</v>
      </c>
      <c r="C1783">
        <v>186.64</v>
      </c>
      <c r="D1783">
        <v>187.09</v>
      </c>
      <c r="E1783">
        <v>82.53</v>
      </c>
      <c r="F1783">
        <v>397.56</v>
      </c>
      <c r="G1783">
        <v>51.73</v>
      </c>
      <c r="H1783">
        <v>553.29</v>
      </c>
      <c r="I1783">
        <v>292.56</v>
      </c>
      <c r="J1783">
        <v>238.1</v>
      </c>
      <c r="K1783">
        <v>117.59</v>
      </c>
    </row>
    <row r="1784" spans="1:11" x14ac:dyDescent="0.2">
      <c r="A1784" s="6">
        <v>45888</v>
      </c>
      <c r="B1784">
        <v>211.56</v>
      </c>
      <c r="C1784">
        <v>184.69</v>
      </c>
      <c r="D1784">
        <v>186.61</v>
      </c>
      <c r="E1784">
        <v>82.06</v>
      </c>
      <c r="F1784">
        <v>398.36</v>
      </c>
      <c r="G1784">
        <v>51.19</v>
      </c>
      <c r="H1784">
        <v>539.01</v>
      </c>
      <c r="I1784">
        <v>285.12</v>
      </c>
      <c r="J1784">
        <v>238.24</v>
      </c>
      <c r="K1784">
        <v>117.62</v>
      </c>
    </row>
    <row r="1785" spans="1:11" x14ac:dyDescent="0.2">
      <c r="A1785" s="6">
        <v>45889</v>
      </c>
      <c r="B1785">
        <v>213.75</v>
      </c>
      <c r="C1785">
        <v>186.17</v>
      </c>
      <c r="D1785">
        <v>188.86</v>
      </c>
      <c r="E1785">
        <v>82.64</v>
      </c>
      <c r="F1785">
        <v>408.06</v>
      </c>
      <c r="G1785">
        <v>52.49</v>
      </c>
      <c r="H1785">
        <v>555.04</v>
      </c>
      <c r="I1785">
        <v>289.12</v>
      </c>
      <c r="J1785">
        <v>237.96</v>
      </c>
      <c r="K1785">
        <v>117.64</v>
      </c>
    </row>
    <row r="1786" spans="1:11" x14ac:dyDescent="0.2">
      <c r="A1786" s="6">
        <v>45890</v>
      </c>
      <c r="B1786">
        <v>215.12</v>
      </c>
      <c r="C1786">
        <v>189</v>
      </c>
      <c r="D1786">
        <v>188.64</v>
      </c>
      <c r="E1786">
        <v>83.18</v>
      </c>
      <c r="F1786">
        <v>416.01</v>
      </c>
      <c r="G1786">
        <v>53.36</v>
      </c>
      <c r="H1786">
        <v>591.77</v>
      </c>
      <c r="I1786">
        <v>302.19</v>
      </c>
      <c r="J1786">
        <v>239.75</v>
      </c>
      <c r="K1786">
        <v>117.64</v>
      </c>
    </row>
    <row r="1787" spans="1:11" x14ac:dyDescent="0.2">
      <c r="A1787" s="6">
        <v>45891</v>
      </c>
      <c r="B1787">
        <v>219.16</v>
      </c>
      <c r="C1787">
        <v>192.2</v>
      </c>
      <c r="D1787">
        <v>192.62</v>
      </c>
      <c r="E1787">
        <v>85.56</v>
      </c>
      <c r="F1787">
        <v>410.74</v>
      </c>
      <c r="G1787">
        <v>53.74</v>
      </c>
      <c r="H1787">
        <v>599.64</v>
      </c>
      <c r="I1787">
        <v>306.19</v>
      </c>
      <c r="J1787">
        <v>240.43</v>
      </c>
      <c r="K1787">
        <v>117.68</v>
      </c>
    </row>
    <row r="1788" spans="1:11" x14ac:dyDescent="0.2">
      <c r="A1788" s="6">
        <v>45894</v>
      </c>
      <c r="B1788">
        <v>220.07</v>
      </c>
      <c r="C1788">
        <v>192.22</v>
      </c>
      <c r="D1788">
        <v>195.41</v>
      </c>
      <c r="E1788">
        <v>86.62</v>
      </c>
      <c r="F1788">
        <v>413.83</v>
      </c>
      <c r="G1788">
        <v>55.79</v>
      </c>
      <c r="H1788">
        <v>596.44000000000005</v>
      </c>
      <c r="I1788">
        <v>304.44</v>
      </c>
      <c r="J1788">
        <v>240.57</v>
      </c>
      <c r="K1788">
        <v>117.69</v>
      </c>
    </row>
    <row r="1789" spans="1:11" x14ac:dyDescent="0.2">
      <c r="A1789" s="6">
        <v>45895</v>
      </c>
      <c r="B1789">
        <v>219.57</v>
      </c>
      <c r="C1789">
        <v>191.2</v>
      </c>
      <c r="D1789">
        <v>193.16</v>
      </c>
      <c r="E1789">
        <v>85.95</v>
      </c>
      <c r="F1789">
        <v>417.69</v>
      </c>
      <c r="G1789">
        <v>53.82</v>
      </c>
      <c r="H1789">
        <v>585.94000000000005</v>
      </c>
      <c r="I1789">
        <v>306.57</v>
      </c>
      <c r="J1789">
        <v>241.53</v>
      </c>
      <c r="K1789">
        <v>117.71</v>
      </c>
    </row>
    <row r="1790" spans="1:11" x14ac:dyDescent="0.2">
      <c r="A1790" s="6">
        <v>45896</v>
      </c>
      <c r="B1790">
        <v>222.06</v>
      </c>
      <c r="C1790">
        <v>193.48</v>
      </c>
      <c r="D1790">
        <v>194.85</v>
      </c>
      <c r="E1790">
        <v>87.5</v>
      </c>
      <c r="F1790">
        <v>417.72</v>
      </c>
      <c r="G1790">
        <v>54.33</v>
      </c>
      <c r="H1790">
        <v>598.19000000000005</v>
      </c>
      <c r="I1790">
        <v>311.19</v>
      </c>
      <c r="J1790">
        <v>241.26</v>
      </c>
      <c r="K1790">
        <v>117.72</v>
      </c>
    </row>
    <row r="1791" spans="1:11" x14ac:dyDescent="0.2">
      <c r="A1791" s="6">
        <v>45897</v>
      </c>
      <c r="B1791">
        <v>223.24</v>
      </c>
      <c r="C1791">
        <v>193.58</v>
      </c>
      <c r="D1791">
        <v>195.95</v>
      </c>
      <c r="E1791">
        <v>88.69</v>
      </c>
      <c r="F1791">
        <v>418.65</v>
      </c>
      <c r="G1791">
        <v>53.57</v>
      </c>
      <c r="H1791">
        <v>604.02</v>
      </c>
      <c r="I1791">
        <v>311.94</v>
      </c>
      <c r="J1791">
        <v>242.49</v>
      </c>
      <c r="K1791">
        <v>117.73</v>
      </c>
    </row>
    <row r="1792" spans="1:11" x14ac:dyDescent="0.2">
      <c r="A1792" s="6">
        <v>45898</v>
      </c>
      <c r="B1792">
        <v>225.09</v>
      </c>
      <c r="C1792">
        <v>195.14</v>
      </c>
      <c r="D1792">
        <v>196.98</v>
      </c>
      <c r="E1792">
        <v>88.88</v>
      </c>
      <c r="F1792">
        <v>418.1</v>
      </c>
      <c r="G1792">
        <v>54.33</v>
      </c>
      <c r="H1792">
        <v>609.26</v>
      </c>
      <c r="I1792">
        <v>315.13</v>
      </c>
      <c r="J1792">
        <v>243.32</v>
      </c>
      <c r="K1792">
        <v>117.78</v>
      </c>
    </row>
    <row r="1793" spans="1:11" x14ac:dyDescent="0.2">
      <c r="A1793" s="6">
        <v>45902</v>
      </c>
      <c r="B1793">
        <v>225.88</v>
      </c>
      <c r="C1793">
        <v>196.63</v>
      </c>
      <c r="D1793">
        <v>197.02</v>
      </c>
      <c r="E1793">
        <v>89.7</v>
      </c>
      <c r="F1793">
        <v>416.44</v>
      </c>
      <c r="G1793">
        <v>54.33</v>
      </c>
      <c r="H1793">
        <v>608.97</v>
      </c>
      <c r="I1793">
        <v>316.38</v>
      </c>
      <c r="J1793">
        <v>243.04</v>
      </c>
      <c r="K1793">
        <v>117.81</v>
      </c>
    </row>
    <row r="1794" spans="1:11" x14ac:dyDescent="0.2">
      <c r="A1794" s="6">
        <v>45903</v>
      </c>
      <c r="B1794">
        <v>220.4</v>
      </c>
      <c r="C1794">
        <v>192.05</v>
      </c>
      <c r="D1794">
        <v>188.38</v>
      </c>
      <c r="E1794">
        <v>86.43</v>
      </c>
      <c r="F1794">
        <v>413.9</v>
      </c>
      <c r="G1794">
        <v>53.16</v>
      </c>
      <c r="H1794">
        <v>635.79</v>
      </c>
      <c r="I1794">
        <v>323.01</v>
      </c>
      <c r="J1794">
        <v>241.26</v>
      </c>
      <c r="K1794">
        <v>117.82</v>
      </c>
    </row>
    <row r="1795" spans="1:11" x14ac:dyDescent="0.2">
      <c r="A1795" s="6">
        <v>45904</v>
      </c>
      <c r="B1795">
        <v>221.37</v>
      </c>
      <c r="C1795">
        <v>191.6</v>
      </c>
      <c r="D1795">
        <v>190.61</v>
      </c>
      <c r="E1795">
        <v>87.01</v>
      </c>
      <c r="F1795">
        <v>409.72</v>
      </c>
      <c r="G1795">
        <v>53.78</v>
      </c>
      <c r="H1795">
        <v>634.62</v>
      </c>
      <c r="I1795">
        <v>321.64</v>
      </c>
      <c r="J1795">
        <v>242.36</v>
      </c>
      <c r="K1795">
        <v>117.85</v>
      </c>
    </row>
    <row r="1796" spans="1:11" x14ac:dyDescent="0.2">
      <c r="A1796" s="6">
        <v>45905</v>
      </c>
      <c r="B1796">
        <v>215.12</v>
      </c>
      <c r="C1796">
        <v>186.7</v>
      </c>
      <c r="D1796">
        <v>185</v>
      </c>
      <c r="E1796">
        <v>85.7</v>
      </c>
      <c r="F1796">
        <v>407.66</v>
      </c>
      <c r="G1796">
        <v>53.66</v>
      </c>
      <c r="H1796">
        <v>645.70000000000005</v>
      </c>
      <c r="I1796">
        <v>331.7</v>
      </c>
      <c r="J1796">
        <v>238.79</v>
      </c>
      <c r="K1796">
        <v>117.89</v>
      </c>
    </row>
    <row r="1797" spans="1:11" x14ac:dyDescent="0.2">
      <c r="A1797" s="6">
        <v>45908</v>
      </c>
      <c r="B1797">
        <v>216.34</v>
      </c>
      <c r="C1797">
        <v>187.12</v>
      </c>
      <c r="D1797">
        <v>181.92</v>
      </c>
      <c r="E1797">
        <v>84.72</v>
      </c>
      <c r="F1797">
        <v>403.53</v>
      </c>
      <c r="G1797">
        <v>56.67</v>
      </c>
      <c r="H1797">
        <v>668.15</v>
      </c>
      <c r="I1797">
        <v>366.97</v>
      </c>
      <c r="J1797">
        <v>235.49</v>
      </c>
      <c r="K1797">
        <v>117.9</v>
      </c>
    </row>
    <row r="1798" spans="1:11" x14ac:dyDescent="0.2">
      <c r="A1798" s="6">
        <v>45909</v>
      </c>
      <c r="B1798">
        <v>217.92</v>
      </c>
      <c r="C1798">
        <v>188.15</v>
      </c>
      <c r="D1798">
        <v>182.83</v>
      </c>
      <c r="E1798">
        <v>84.27</v>
      </c>
      <c r="F1798">
        <v>405.29</v>
      </c>
      <c r="G1798">
        <v>55.54</v>
      </c>
      <c r="H1798">
        <v>655.61</v>
      </c>
      <c r="I1798">
        <v>357.21</v>
      </c>
      <c r="J1798">
        <v>235.77</v>
      </c>
      <c r="K1798">
        <v>117.91</v>
      </c>
    </row>
    <row r="1799" spans="1:11" x14ac:dyDescent="0.2">
      <c r="A1799" s="6">
        <v>45910</v>
      </c>
      <c r="B1799">
        <v>221.56</v>
      </c>
      <c r="C1799">
        <v>191.72</v>
      </c>
      <c r="D1799">
        <v>187.73</v>
      </c>
      <c r="E1799">
        <v>86.91</v>
      </c>
      <c r="F1799">
        <v>409.84</v>
      </c>
      <c r="G1799">
        <v>58.38</v>
      </c>
      <c r="H1799">
        <v>657.95</v>
      </c>
      <c r="I1799">
        <v>357.59</v>
      </c>
      <c r="J1799">
        <v>239.2</v>
      </c>
      <c r="K1799">
        <v>117.93</v>
      </c>
    </row>
    <row r="1800" spans="1:11" x14ac:dyDescent="0.2">
      <c r="A1800" s="6">
        <v>45911</v>
      </c>
      <c r="B1800">
        <v>220.86</v>
      </c>
      <c r="C1800">
        <v>192.28</v>
      </c>
      <c r="D1800">
        <v>187.35</v>
      </c>
      <c r="E1800">
        <v>86.37</v>
      </c>
      <c r="F1800">
        <v>409.89</v>
      </c>
      <c r="G1800">
        <v>57.46</v>
      </c>
      <c r="H1800">
        <v>671.06</v>
      </c>
      <c r="I1800">
        <v>364.4</v>
      </c>
      <c r="J1800">
        <v>240.16</v>
      </c>
      <c r="K1800">
        <v>117.94</v>
      </c>
    </row>
    <row r="1801" spans="1:11" x14ac:dyDescent="0.2">
      <c r="A1801" s="6">
        <v>45912</v>
      </c>
      <c r="B1801">
        <v>220.89</v>
      </c>
      <c r="C1801">
        <v>190.9</v>
      </c>
      <c r="D1801">
        <v>183.97</v>
      </c>
      <c r="E1801">
        <v>85.71</v>
      </c>
      <c r="F1801">
        <v>408.19</v>
      </c>
      <c r="G1801">
        <v>56.83</v>
      </c>
      <c r="H1801">
        <v>677.19</v>
      </c>
      <c r="I1801">
        <v>366.97</v>
      </c>
      <c r="J1801">
        <v>239.61</v>
      </c>
      <c r="K1801">
        <v>117.98</v>
      </c>
    </row>
    <row r="1802" spans="1:11" x14ac:dyDescent="0.2">
      <c r="A1802" s="6">
        <v>45915</v>
      </c>
      <c r="B1802">
        <v>221.27</v>
      </c>
      <c r="C1802">
        <v>191.14</v>
      </c>
      <c r="D1802">
        <v>183.77</v>
      </c>
      <c r="E1802">
        <v>85.34</v>
      </c>
      <c r="F1802">
        <v>402.54</v>
      </c>
      <c r="G1802">
        <v>57.04</v>
      </c>
      <c r="H1802">
        <v>699.34</v>
      </c>
      <c r="I1802">
        <v>380.47</v>
      </c>
      <c r="J1802">
        <v>240.85</v>
      </c>
      <c r="K1802">
        <v>117.99</v>
      </c>
    </row>
    <row r="1803" spans="1:11" x14ac:dyDescent="0.2">
      <c r="A1803" s="6">
        <v>45916</v>
      </c>
      <c r="B1803">
        <v>225.86</v>
      </c>
      <c r="C1803">
        <v>193.85</v>
      </c>
      <c r="D1803">
        <v>188.17</v>
      </c>
      <c r="E1803">
        <v>89.63</v>
      </c>
      <c r="F1803">
        <v>406.14</v>
      </c>
      <c r="G1803">
        <v>58.92</v>
      </c>
      <c r="H1803">
        <v>689.72</v>
      </c>
      <c r="I1803">
        <v>379.22</v>
      </c>
      <c r="J1803">
        <v>241.4</v>
      </c>
      <c r="K1803">
        <v>118</v>
      </c>
    </row>
    <row r="1804" spans="1:11" x14ac:dyDescent="0.2">
      <c r="A1804" s="6">
        <v>45917</v>
      </c>
      <c r="B1804">
        <v>227.06</v>
      </c>
      <c r="C1804">
        <v>194.52</v>
      </c>
      <c r="D1804">
        <v>186.73</v>
      </c>
      <c r="E1804">
        <v>88.56</v>
      </c>
      <c r="F1804">
        <v>406.86</v>
      </c>
      <c r="G1804">
        <v>58.3</v>
      </c>
      <c r="H1804">
        <v>694.68</v>
      </c>
      <c r="I1804">
        <v>376.72</v>
      </c>
      <c r="J1804">
        <v>240.71</v>
      </c>
      <c r="K1804">
        <v>118.02</v>
      </c>
    </row>
    <row r="1805" spans="1:11" x14ac:dyDescent="0.2">
      <c r="A1805" s="6">
        <v>45918</v>
      </c>
      <c r="B1805">
        <v>224.38</v>
      </c>
      <c r="C1805">
        <v>193</v>
      </c>
      <c r="D1805">
        <v>186.06</v>
      </c>
      <c r="E1805">
        <v>88.88</v>
      </c>
      <c r="F1805">
        <v>405.17</v>
      </c>
      <c r="G1805">
        <v>57.84</v>
      </c>
      <c r="H1805">
        <v>695.84</v>
      </c>
      <c r="I1805">
        <v>373.16</v>
      </c>
      <c r="J1805">
        <v>239.47</v>
      </c>
      <c r="K1805">
        <v>118.03</v>
      </c>
    </row>
    <row r="1806" spans="1:11" x14ac:dyDescent="0.2">
      <c r="A1806" s="6">
        <v>45919</v>
      </c>
      <c r="B1806">
        <v>222.19</v>
      </c>
      <c r="C1806">
        <v>189.8</v>
      </c>
      <c r="D1806">
        <v>182.95</v>
      </c>
      <c r="E1806">
        <v>86.52</v>
      </c>
      <c r="F1806">
        <v>400.26</v>
      </c>
      <c r="G1806">
        <v>55.44</v>
      </c>
      <c r="H1806">
        <v>676.6</v>
      </c>
      <c r="I1806">
        <v>367.72</v>
      </c>
      <c r="J1806">
        <v>237.55</v>
      </c>
      <c r="K1806">
        <v>118.08</v>
      </c>
    </row>
    <row r="1807" spans="1:11" x14ac:dyDescent="0.2">
      <c r="A1807" s="6">
        <v>45922</v>
      </c>
      <c r="B1807">
        <v>220.62</v>
      </c>
      <c r="C1807">
        <v>189.61</v>
      </c>
      <c r="D1807">
        <v>183.13</v>
      </c>
      <c r="E1807">
        <v>85.88</v>
      </c>
      <c r="F1807">
        <v>399.05</v>
      </c>
      <c r="G1807">
        <v>59.5</v>
      </c>
      <c r="H1807">
        <v>673.69</v>
      </c>
      <c r="I1807">
        <v>361.47</v>
      </c>
      <c r="J1807">
        <v>235.22</v>
      </c>
      <c r="K1807">
        <v>118.09</v>
      </c>
    </row>
    <row r="1808" spans="1:11" x14ac:dyDescent="0.2">
      <c r="A1808" s="6">
        <v>45923</v>
      </c>
      <c r="B1808">
        <v>224.42</v>
      </c>
      <c r="C1808">
        <v>191.27</v>
      </c>
      <c r="D1808">
        <v>186.04</v>
      </c>
      <c r="E1808">
        <v>87.12</v>
      </c>
      <c r="F1808">
        <v>406.15</v>
      </c>
      <c r="G1808">
        <v>60.96</v>
      </c>
      <c r="H1808">
        <v>700.21</v>
      </c>
      <c r="I1808">
        <v>368.34</v>
      </c>
      <c r="J1808">
        <v>234.94</v>
      </c>
      <c r="K1808">
        <v>118.09</v>
      </c>
    </row>
    <row r="1809" spans="1:11" x14ac:dyDescent="0.2">
      <c r="A1809" s="6">
        <v>45924</v>
      </c>
      <c r="B1809">
        <v>225.62</v>
      </c>
      <c r="C1809">
        <v>193.41</v>
      </c>
      <c r="D1809">
        <v>190.34</v>
      </c>
      <c r="E1809">
        <v>88</v>
      </c>
      <c r="F1809">
        <v>409.09</v>
      </c>
      <c r="G1809">
        <v>60.79</v>
      </c>
      <c r="H1809">
        <v>690.01</v>
      </c>
      <c r="I1809">
        <v>363.15</v>
      </c>
      <c r="J1809">
        <v>238.92</v>
      </c>
      <c r="K1809">
        <v>118.12</v>
      </c>
    </row>
    <row r="1810" spans="1:11" x14ac:dyDescent="0.2">
      <c r="A1810" s="6">
        <v>45925</v>
      </c>
      <c r="B1810">
        <v>227.65</v>
      </c>
      <c r="C1810">
        <v>195.28</v>
      </c>
      <c r="D1810">
        <v>192.68</v>
      </c>
      <c r="E1810">
        <v>88.19</v>
      </c>
      <c r="F1810">
        <v>410.84</v>
      </c>
      <c r="G1810">
        <v>61.71</v>
      </c>
      <c r="H1810">
        <v>673.4</v>
      </c>
      <c r="I1810">
        <v>360.72</v>
      </c>
      <c r="J1810">
        <v>239.06</v>
      </c>
      <c r="K1810">
        <v>118.12</v>
      </c>
    </row>
    <row r="1811" spans="1:11" x14ac:dyDescent="0.2">
      <c r="A1811" s="6">
        <v>45926</v>
      </c>
      <c r="B1811">
        <v>230.86</v>
      </c>
      <c r="C1811">
        <v>194.6</v>
      </c>
      <c r="D1811">
        <v>196.01</v>
      </c>
      <c r="E1811">
        <v>89.09</v>
      </c>
      <c r="F1811">
        <v>412.24</v>
      </c>
      <c r="G1811">
        <v>62.05</v>
      </c>
      <c r="H1811">
        <v>673.1</v>
      </c>
      <c r="I1811">
        <v>361.47</v>
      </c>
      <c r="J1811">
        <v>239.75</v>
      </c>
      <c r="K1811">
        <v>118.16</v>
      </c>
    </row>
    <row r="1812" spans="1:11" x14ac:dyDescent="0.2">
      <c r="A1812" s="6">
        <v>45929</v>
      </c>
      <c r="B1812">
        <v>224.95</v>
      </c>
      <c r="C1812">
        <v>189.67</v>
      </c>
      <c r="D1812">
        <v>190.77</v>
      </c>
      <c r="E1812">
        <v>90.27</v>
      </c>
      <c r="F1812">
        <v>407.11</v>
      </c>
      <c r="G1812">
        <v>59.5</v>
      </c>
      <c r="H1812">
        <v>664.94</v>
      </c>
      <c r="I1812">
        <v>357.03</v>
      </c>
      <c r="J1812">
        <v>236.18</v>
      </c>
      <c r="K1812">
        <v>118.17</v>
      </c>
    </row>
    <row r="1813" spans="1:11" x14ac:dyDescent="0.2">
      <c r="A1813" s="6">
        <v>45930</v>
      </c>
      <c r="B1813">
        <v>222.06</v>
      </c>
      <c r="C1813">
        <v>188.68</v>
      </c>
      <c r="D1813">
        <v>188.27</v>
      </c>
      <c r="E1813">
        <v>88.68</v>
      </c>
      <c r="F1813">
        <v>406.28</v>
      </c>
      <c r="G1813">
        <v>59.37</v>
      </c>
      <c r="H1813">
        <v>664.36</v>
      </c>
      <c r="I1813">
        <v>350.46</v>
      </c>
      <c r="J1813">
        <v>235.63</v>
      </c>
      <c r="K1813">
        <v>118.17</v>
      </c>
    </row>
    <row r="1814" spans="1:11" x14ac:dyDescent="0.2">
      <c r="A1814" s="6">
        <v>45931</v>
      </c>
      <c r="B1814">
        <v>220.56</v>
      </c>
      <c r="C1814">
        <v>187.82</v>
      </c>
      <c r="D1814">
        <v>190</v>
      </c>
      <c r="E1814">
        <v>89.56</v>
      </c>
      <c r="F1814">
        <v>401.31</v>
      </c>
      <c r="G1814">
        <v>61.59</v>
      </c>
      <c r="H1814">
        <v>666.69</v>
      </c>
      <c r="I1814">
        <v>353.46</v>
      </c>
      <c r="J1814">
        <v>233.29</v>
      </c>
      <c r="K1814">
        <v>118.2</v>
      </c>
    </row>
    <row r="1815" spans="1:11" x14ac:dyDescent="0.2">
      <c r="A1815" s="6">
        <v>45932</v>
      </c>
      <c r="B1815">
        <v>219.18</v>
      </c>
      <c r="C1815">
        <v>186.35</v>
      </c>
      <c r="D1815">
        <v>185.86</v>
      </c>
      <c r="E1815">
        <v>83.01</v>
      </c>
      <c r="F1815">
        <v>400.76</v>
      </c>
      <c r="G1815">
        <v>57.66</v>
      </c>
      <c r="H1815">
        <v>661.74</v>
      </c>
      <c r="I1815">
        <v>352.02</v>
      </c>
      <c r="J1815">
        <v>232.33</v>
      </c>
      <c r="K1815">
        <v>118.21</v>
      </c>
    </row>
    <row r="1816" spans="1:11" x14ac:dyDescent="0.2">
      <c r="A1816" s="6">
        <v>45933</v>
      </c>
      <c r="B1816">
        <v>223.06</v>
      </c>
      <c r="C1816">
        <v>186.57</v>
      </c>
      <c r="D1816">
        <v>187.41</v>
      </c>
      <c r="E1816">
        <v>84.17</v>
      </c>
      <c r="F1816">
        <v>401.61</v>
      </c>
      <c r="G1816">
        <v>58.37</v>
      </c>
      <c r="H1816">
        <v>675.14</v>
      </c>
      <c r="I1816">
        <v>358.28</v>
      </c>
      <c r="J1816">
        <v>230.69</v>
      </c>
      <c r="K1816">
        <v>118.24</v>
      </c>
    </row>
    <row r="1817" spans="1:11" x14ac:dyDescent="0.2">
      <c r="A1817" s="6">
        <v>45936</v>
      </c>
      <c r="B1817">
        <v>224.91</v>
      </c>
      <c r="C1817">
        <v>187.14</v>
      </c>
      <c r="D1817">
        <v>188.9</v>
      </c>
      <c r="E1817">
        <v>85.21</v>
      </c>
      <c r="F1817">
        <v>403.3</v>
      </c>
      <c r="G1817">
        <v>58.37</v>
      </c>
      <c r="H1817">
        <v>669.9</v>
      </c>
      <c r="I1817">
        <v>351.65</v>
      </c>
      <c r="J1817">
        <v>228.76</v>
      </c>
      <c r="K1817">
        <v>118.26</v>
      </c>
    </row>
    <row r="1818" spans="1:11" x14ac:dyDescent="0.2">
      <c r="A1818" s="6">
        <v>45937</v>
      </c>
      <c r="B1818">
        <v>225.03</v>
      </c>
      <c r="C1818">
        <v>188.22</v>
      </c>
      <c r="D1818">
        <v>189.54</v>
      </c>
      <c r="E1818">
        <v>85.07</v>
      </c>
      <c r="F1818">
        <v>406.9</v>
      </c>
      <c r="G1818">
        <v>53.97</v>
      </c>
      <c r="H1818">
        <v>639.58000000000004</v>
      </c>
      <c r="I1818">
        <v>339.71</v>
      </c>
      <c r="J1818">
        <v>228.9</v>
      </c>
      <c r="K1818">
        <v>118.26</v>
      </c>
    </row>
    <row r="1819" spans="1:11" x14ac:dyDescent="0.2">
      <c r="A1819" s="6">
        <v>45938</v>
      </c>
      <c r="B1819">
        <v>224.56</v>
      </c>
      <c r="C1819">
        <v>186.8</v>
      </c>
      <c r="D1819">
        <v>186.59</v>
      </c>
      <c r="E1819">
        <v>84.53</v>
      </c>
      <c r="F1819">
        <v>407.59</v>
      </c>
      <c r="G1819">
        <v>54.52</v>
      </c>
      <c r="H1819">
        <v>648.62</v>
      </c>
      <c r="I1819">
        <v>338.27</v>
      </c>
      <c r="J1819">
        <v>228.9</v>
      </c>
      <c r="K1819">
        <v>118.29</v>
      </c>
    </row>
    <row r="1820" spans="1:11" x14ac:dyDescent="0.2">
      <c r="A1820" s="6">
        <v>45939</v>
      </c>
      <c r="B1820">
        <v>222.37</v>
      </c>
      <c r="C1820">
        <v>184.25</v>
      </c>
      <c r="D1820">
        <v>183.01</v>
      </c>
      <c r="E1820">
        <v>83.55</v>
      </c>
      <c r="F1820">
        <v>400.05</v>
      </c>
      <c r="G1820">
        <v>52.63</v>
      </c>
      <c r="H1820">
        <v>670.19</v>
      </c>
      <c r="I1820">
        <v>347.21</v>
      </c>
      <c r="J1820">
        <v>228.21</v>
      </c>
      <c r="K1820">
        <v>118.29</v>
      </c>
    </row>
    <row r="1821" spans="1:11" x14ac:dyDescent="0.2">
      <c r="A1821" s="6">
        <v>45940</v>
      </c>
      <c r="B1821">
        <v>218.08</v>
      </c>
      <c r="C1821">
        <v>180.92</v>
      </c>
      <c r="D1821">
        <v>174.43</v>
      </c>
      <c r="E1821">
        <v>79.11</v>
      </c>
      <c r="F1821">
        <v>393.12</v>
      </c>
      <c r="G1821">
        <v>39.54</v>
      </c>
      <c r="H1821">
        <v>662.61</v>
      </c>
      <c r="I1821">
        <v>338.33</v>
      </c>
      <c r="J1821">
        <v>223.68</v>
      </c>
      <c r="K1821">
        <v>118.34</v>
      </c>
    </row>
    <row r="1822" spans="1:11" x14ac:dyDescent="0.2">
      <c r="A1822" s="6">
        <v>45943</v>
      </c>
      <c r="B1822">
        <v>221.05</v>
      </c>
      <c r="C1822">
        <v>184.61</v>
      </c>
      <c r="D1822">
        <v>176.7</v>
      </c>
      <c r="E1822">
        <v>79.61</v>
      </c>
      <c r="F1822">
        <v>392.48</v>
      </c>
      <c r="G1822">
        <v>37.82</v>
      </c>
      <c r="H1822">
        <v>664.36</v>
      </c>
      <c r="I1822">
        <v>338.58</v>
      </c>
      <c r="J1822">
        <v>226.84</v>
      </c>
      <c r="K1822">
        <v>118.35</v>
      </c>
    </row>
    <row r="1823" spans="1:11" x14ac:dyDescent="0.2">
      <c r="A1823" s="6">
        <v>45944</v>
      </c>
      <c r="B1823">
        <v>221.15</v>
      </c>
      <c r="C1823">
        <v>185.16</v>
      </c>
      <c r="D1823">
        <v>175.49</v>
      </c>
      <c r="E1823">
        <v>79.349999999999994</v>
      </c>
      <c r="F1823">
        <v>391.13</v>
      </c>
      <c r="G1823">
        <v>37.659999999999997</v>
      </c>
      <c r="H1823">
        <v>641.62</v>
      </c>
      <c r="I1823">
        <v>333.89</v>
      </c>
      <c r="J1823">
        <v>226.98</v>
      </c>
      <c r="K1823">
        <v>118.35</v>
      </c>
    </row>
    <row r="1824" spans="1:11" x14ac:dyDescent="0.2">
      <c r="A1824" s="6">
        <v>45945</v>
      </c>
      <c r="B1824">
        <v>219.81</v>
      </c>
      <c r="C1824">
        <v>184.82</v>
      </c>
      <c r="D1824">
        <v>174.63</v>
      </c>
      <c r="E1824">
        <v>78.599999999999994</v>
      </c>
      <c r="F1824">
        <v>389.42</v>
      </c>
      <c r="G1824">
        <v>38.24</v>
      </c>
      <c r="H1824">
        <v>662.9</v>
      </c>
      <c r="I1824">
        <v>341.21</v>
      </c>
      <c r="J1824">
        <v>232.06</v>
      </c>
      <c r="K1824">
        <v>118.37</v>
      </c>
    </row>
    <row r="1825" spans="1:11" x14ac:dyDescent="0.2">
      <c r="A1825" s="6">
        <v>45946</v>
      </c>
      <c r="B1825">
        <v>217.9</v>
      </c>
      <c r="C1825">
        <v>184.33</v>
      </c>
      <c r="D1825">
        <v>172.98</v>
      </c>
      <c r="E1825">
        <v>77.02</v>
      </c>
      <c r="F1825">
        <v>380.5</v>
      </c>
      <c r="G1825">
        <v>38.200000000000003</v>
      </c>
      <c r="H1825">
        <v>670.77</v>
      </c>
      <c r="I1825">
        <v>348.46</v>
      </c>
      <c r="J1825">
        <v>229.04</v>
      </c>
      <c r="K1825">
        <v>118.38</v>
      </c>
    </row>
    <row r="1826" spans="1:11" x14ac:dyDescent="0.2">
      <c r="A1826" s="6">
        <v>45947</v>
      </c>
      <c r="B1826">
        <v>221.05</v>
      </c>
      <c r="C1826">
        <v>186</v>
      </c>
      <c r="D1826">
        <v>172.12</v>
      </c>
      <c r="E1826">
        <v>76.760000000000005</v>
      </c>
      <c r="F1826">
        <v>378.58</v>
      </c>
      <c r="G1826">
        <v>37.15</v>
      </c>
      <c r="H1826">
        <v>680.98</v>
      </c>
      <c r="I1826">
        <v>359.34</v>
      </c>
      <c r="J1826">
        <v>225.88</v>
      </c>
      <c r="K1826">
        <v>118.41</v>
      </c>
    </row>
    <row r="1827" spans="1:11" x14ac:dyDescent="0.2">
      <c r="A1827" s="6">
        <v>45950</v>
      </c>
      <c r="B1827">
        <v>221.96</v>
      </c>
      <c r="C1827">
        <v>187.7</v>
      </c>
      <c r="D1827">
        <v>173.28</v>
      </c>
      <c r="E1827">
        <v>77</v>
      </c>
      <c r="F1827">
        <v>382.66</v>
      </c>
      <c r="G1827">
        <v>38.869999999999997</v>
      </c>
      <c r="H1827">
        <v>685.64</v>
      </c>
      <c r="I1827">
        <v>362.28</v>
      </c>
      <c r="J1827">
        <v>230.27</v>
      </c>
      <c r="K1827">
        <v>118.43</v>
      </c>
    </row>
    <row r="1828" spans="1:11" x14ac:dyDescent="0.2">
      <c r="A1828" s="6">
        <v>45951</v>
      </c>
      <c r="B1828">
        <v>221.98</v>
      </c>
      <c r="C1828">
        <v>186.86</v>
      </c>
      <c r="D1828">
        <v>171.98</v>
      </c>
      <c r="E1828">
        <v>76.78</v>
      </c>
      <c r="F1828">
        <v>384.21</v>
      </c>
      <c r="G1828">
        <v>40.21</v>
      </c>
      <c r="H1828">
        <v>665.52</v>
      </c>
      <c r="I1828">
        <v>355.65</v>
      </c>
      <c r="J1828">
        <v>230.14</v>
      </c>
      <c r="K1828">
        <v>118.43</v>
      </c>
    </row>
    <row r="1829" spans="1:11" x14ac:dyDescent="0.2">
      <c r="A1829" s="6">
        <v>45952</v>
      </c>
      <c r="B1829">
        <v>225.92</v>
      </c>
      <c r="C1829">
        <v>189.02</v>
      </c>
      <c r="D1829">
        <v>173.97</v>
      </c>
      <c r="E1829">
        <v>78.319999999999993</v>
      </c>
      <c r="F1829">
        <v>388.09</v>
      </c>
      <c r="G1829">
        <v>39.92</v>
      </c>
      <c r="H1829">
        <v>687.68</v>
      </c>
      <c r="I1829">
        <v>365.41</v>
      </c>
      <c r="J1829">
        <v>232.2</v>
      </c>
      <c r="K1829">
        <v>118.46</v>
      </c>
    </row>
    <row r="1830" spans="1:11" x14ac:dyDescent="0.2">
      <c r="A1830" s="6">
        <v>45953</v>
      </c>
      <c r="B1830">
        <v>228.42</v>
      </c>
      <c r="C1830">
        <v>190.23</v>
      </c>
      <c r="D1830">
        <v>179.29</v>
      </c>
      <c r="E1830">
        <v>80.48</v>
      </c>
      <c r="F1830">
        <v>383.04</v>
      </c>
      <c r="G1830">
        <v>40.33</v>
      </c>
      <c r="H1830">
        <v>709.83</v>
      </c>
      <c r="I1830">
        <v>377.22</v>
      </c>
      <c r="J1830">
        <v>231.37</v>
      </c>
      <c r="K1830">
        <v>118.47</v>
      </c>
    </row>
    <row r="1831" spans="1:11" x14ac:dyDescent="0.2">
      <c r="A1831" s="6">
        <v>45954</v>
      </c>
      <c r="B1831">
        <v>227.26</v>
      </c>
      <c r="C1831">
        <v>189.01</v>
      </c>
      <c r="D1831">
        <v>175.21</v>
      </c>
      <c r="E1831">
        <v>79.89</v>
      </c>
      <c r="F1831">
        <v>379.67</v>
      </c>
      <c r="G1831">
        <v>39.71</v>
      </c>
      <c r="H1831">
        <v>686.22</v>
      </c>
      <c r="I1831">
        <v>377.47</v>
      </c>
      <c r="J1831">
        <v>229.72</v>
      </c>
      <c r="K1831">
        <v>118.51</v>
      </c>
    </row>
    <row r="1832" spans="1:11" x14ac:dyDescent="0.2">
      <c r="A1832" s="6">
        <v>45957</v>
      </c>
      <c r="B1832">
        <v>228.34</v>
      </c>
      <c r="C1832">
        <v>188.67</v>
      </c>
      <c r="D1832">
        <v>176.52</v>
      </c>
      <c r="E1832">
        <v>79.39</v>
      </c>
      <c r="F1832">
        <v>380.03</v>
      </c>
      <c r="G1832">
        <v>39.159999999999997</v>
      </c>
      <c r="H1832">
        <v>694.97</v>
      </c>
      <c r="I1832">
        <v>376.35</v>
      </c>
      <c r="J1832">
        <v>232.2</v>
      </c>
      <c r="K1832">
        <v>118.51</v>
      </c>
    </row>
    <row r="1833" spans="1:11" x14ac:dyDescent="0.2">
      <c r="A1833" s="6">
        <v>45958</v>
      </c>
      <c r="B1833">
        <v>226.55</v>
      </c>
      <c r="C1833">
        <v>187.27</v>
      </c>
      <c r="D1833">
        <v>172.74</v>
      </c>
      <c r="E1833">
        <v>76.63</v>
      </c>
      <c r="F1833">
        <v>373.46</v>
      </c>
      <c r="G1833">
        <v>39.29</v>
      </c>
      <c r="H1833">
        <v>706.34</v>
      </c>
      <c r="I1833">
        <v>384.16</v>
      </c>
      <c r="J1833">
        <v>233.29</v>
      </c>
      <c r="K1833">
        <v>118.52</v>
      </c>
    </row>
    <row r="1834" spans="1:11" x14ac:dyDescent="0.2">
      <c r="A1834" s="6">
        <v>45959</v>
      </c>
      <c r="B1834">
        <v>229.34</v>
      </c>
      <c r="C1834">
        <v>188.45</v>
      </c>
      <c r="D1834">
        <v>175.31</v>
      </c>
      <c r="E1834">
        <v>76.16</v>
      </c>
      <c r="F1834">
        <v>365.04</v>
      </c>
      <c r="G1834">
        <v>36.82</v>
      </c>
      <c r="H1834">
        <v>721.5</v>
      </c>
      <c r="I1834">
        <v>387.85</v>
      </c>
      <c r="J1834">
        <v>232.47</v>
      </c>
      <c r="K1834">
        <v>118.56</v>
      </c>
    </row>
    <row r="1835" spans="1:11" x14ac:dyDescent="0.2">
      <c r="A1835" s="6">
        <v>45960</v>
      </c>
      <c r="B1835">
        <v>225.88</v>
      </c>
      <c r="C1835">
        <v>186.53</v>
      </c>
      <c r="D1835">
        <v>175.43</v>
      </c>
      <c r="E1835">
        <v>76.38</v>
      </c>
      <c r="F1835">
        <v>365.71</v>
      </c>
      <c r="G1835">
        <v>35.9</v>
      </c>
      <c r="H1835">
        <v>710.42</v>
      </c>
      <c r="I1835">
        <v>382.29</v>
      </c>
      <c r="J1835">
        <v>230.27</v>
      </c>
      <c r="K1835">
        <v>118.56</v>
      </c>
    </row>
    <row r="1836" spans="1:11" x14ac:dyDescent="0.2">
      <c r="A1836" s="6">
        <v>45961</v>
      </c>
      <c r="B1836">
        <v>225.23</v>
      </c>
      <c r="C1836">
        <v>191.64</v>
      </c>
      <c r="D1836">
        <v>176.86</v>
      </c>
      <c r="E1836">
        <v>77.319999999999993</v>
      </c>
      <c r="F1836">
        <v>366.54</v>
      </c>
      <c r="G1836">
        <v>35.86</v>
      </c>
      <c r="H1836">
        <v>729.95</v>
      </c>
      <c r="I1836">
        <v>385.79</v>
      </c>
      <c r="J1836">
        <v>231.1</v>
      </c>
      <c r="K1836">
        <v>118.59</v>
      </c>
    </row>
    <row r="1837" spans="1:11" x14ac:dyDescent="0.2">
      <c r="A1837" s="6">
        <v>45964</v>
      </c>
      <c r="B1837">
        <v>224.05</v>
      </c>
      <c r="C1837">
        <v>187.16</v>
      </c>
      <c r="D1837">
        <v>176.28</v>
      </c>
      <c r="E1837">
        <v>76.8</v>
      </c>
      <c r="F1837">
        <v>362.41</v>
      </c>
      <c r="G1837">
        <v>34.979999999999997</v>
      </c>
      <c r="H1837">
        <v>706.63</v>
      </c>
      <c r="I1837">
        <v>385.29</v>
      </c>
      <c r="J1837">
        <v>231.1</v>
      </c>
      <c r="K1837">
        <v>118.6</v>
      </c>
    </row>
    <row r="1838" spans="1:11" x14ac:dyDescent="0.2">
      <c r="A1838" s="6">
        <v>45965</v>
      </c>
      <c r="B1838">
        <v>224.79</v>
      </c>
      <c r="C1838">
        <v>186.38</v>
      </c>
      <c r="D1838">
        <v>174.97</v>
      </c>
      <c r="E1838">
        <v>75.22</v>
      </c>
      <c r="F1838">
        <v>357.47</v>
      </c>
      <c r="G1838">
        <v>33.35</v>
      </c>
      <c r="H1838">
        <v>678.64</v>
      </c>
      <c r="I1838">
        <v>379.79</v>
      </c>
      <c r="J1838">
        <v>227.25</v>
      </c>
      <c r="K1838">
        <v>118.62</v>
      </c>
    </row>
    <row r="1839" spans="1:11" x14ac:dyDescent="0.2">
      <c r="A1839" s="6">
        <v>45966</v>
      </c>
      <c r="B1839">
        <v>223.89</v>
      </c>
      <c r="C1839">
        <v>185.49</v>
      </c>
      <c r="D1839">
        <v>174.55</v>
      </c>
      <c r="E1839">
        <v>74.599999999999994</v>
      </c>
      <c r="F1839">
        <v>355.53</v>
      </c>
      <c r="G1839">
        <v>32.43</v>
      </c>
      <c r="H1839">
        <v>680.1</v>
      </c>
      <c r="I1839">
        <v>383.29</v>
      </c>
      <c r="J1839">
        <v>232.2</v>
      </c>
      <c r="K1839">
        <v>118.63</v>
      </c>
    </row>
    <row r="1840" spans="1:11" x14ac:dyDescent="0.2">
      <c r="A1840" s="6">
        <v>45967</v>
      </c>
      <c r="B1840">
        <v>225.5</v>
      </c>
      <c r="C1840">
        <v>185.83</v>
      </c>
      <c r="D1840">
        <v>170.49</v>
      </c>
      <c r="E1840">
        <v>75.63</v>
      </c>
      <c r="F1840">
        <v>359.68</v>
      </c>
      <c r="G1840">
        <v>32.43</v>
      </c>
      <c r="H1840">
        <v>691.47</v>
      </c>
      <c r="I1840">
        <v>395.17</v>
      </c>
      <c r="J1840">
        <v>231.65</v>
      </c>
      <c r="K1840">
        <v>118.64</v>
      </c>
    </row>
    <row r="1841" spans="1:11" x14ac:dyDescent="0.2">
      <c r="A1841" s="6">
        <v>45968</v>
      </c>
      <c r="B1841">
        <v>230.86</v>
      </c>
      <c r="C1841">
        <v>188.36</v>
      </c>
      <c r="D1841">
        <v>172.82</v>
      </c>
      <c r="E1841">
        <v>77.53</v>
      </c>
      <c r="F1841">
        <v>360.42</v>
      </c>
      <c r="G1841">
        <v>33.43</v>
      </c>
      <c r="H1841">
        <v>689.72</v>
      </c>
      <c r="I1841">
        <v>399.98</v>
      </c>
      <c r="J1841">
        <v>230.43</v>
      </c>
      <c r="K1841">
        <v>118.68</v>
      </c>
    </row>
    <row r="1842" spans="1:11" x14ac:dyDescent="0.2">
      <c r="A1842" s="6">
        <v>45971</v>
      </c>
      <c r="B1842">
        <v>232.83</v>
      </c>
      <c r="C1842">
        <v>189.12</v>
      </c>
      <c r="D1842">
        <v>175.61</v>
      </c>
      <c r="E1842">
        <v>78.45</v>
      </c>
      <c r="F1842">
        <v>366.74</v>
      </c>
      <c r="G1842">
        <v>35.520000000000003</v>
      </c>
      <c r="H1842">
        <v>702.55</v>
      </c>
      <c r="I1842">
        <v>403.42</v>
      </c>
      <c r="J1842">
        <v>233.79</v>
      </c>
      <c r="K1842">
        <v>118.71</v>
      </c>
    </row>
    <row r="1843" spans="1:11" x14ac:dyDescent="0.2">
      <c r="A1843" s="6">
        <v>45972</v>
      </c>
      <c r="B1843">
        <v>235.9</v>
      </c>
      <c r="C1843">
        <v>189.84</v>
      </c>
      <c r="D1843">
        <v>180.5</v>
      </c>
      <c r="E1843">
        <v>78.540000000000006</v>
      </c>
      <c r="F1843">
        <v>367.52</v>
      </c>
      <c r="G1843">
        <v>31.51</v>
      </c>
      <c r="H1843">
        <v>702.55</v>
      </c>
      <c r="I1843">
        <v>391.42</v>
      </c>
      <c r="J1843">
        <v>233.93</v>
      </c>
      <c r="K1843">
        <v>118.69</v>
      </c>
    </row>
    <row r="1844" spans="1:11" x14ac:dyDescent="0.2">
      <c r="A1844" s="6">
        <v>45973</v>
      </c>
      <c r="B1844">
        <v>232.63</v>
      </c>
      <c r="C1844">
        <v>186.29</v>
      </c>
      <c r="D1844">
        <v>177.28</v>
      </c>
      <c r="E1844">
        <v>78.69</v>
      </c>
      <c r="F1844">
        <v>370.21</v>
      </c>
      <c r="G1844">
        <v>34.020000000000003</v>
      </c>
      <c r="H1844">
        <v>725.29</v>
      </c>
      <c r="I1844">
        <v>394.04</v>
      </c>
      <c r="J1844">
        <v>232.25</v>
      </c>
      <c r="K1844">
        <v>118.71</v>
      </c>
    </row>
    <row r="1845" spans="1:11" x14ac:dyDescent="0.2">
      <c r="A1845" s="6">
        <v>45974</v>
      </c>
      <c r="B1845">
        <v>233.95</v>
      </c>
      <c r="C1845">
        <v>189.04</v>
      </c>
      <c r="D1845">
        <v>177.98</v>
      </c>
      <c r="E1845">
        <v>78.86</v>
      </c>
      <c r="F1845">
        <v>369.78</v>
      </c>
      <c r="G1845">
        <v>32.89</v>
      </c>
      <c r="H1845">
        <v>730.24</v>
      </c>
      <c r="I1845">
        <v>386.16</v>
      </c>
      <c r="J1845">
        <v>232.95</v>
      </c>
      <c r="K1845">
        <v>118.72</v>
      </c>
    </row>
    <row r="1846" spans="1:11" x14ac:dyDescent="0.2">
      <c r="A1846" s="6">
        <v>45975</v>
      </c>
      <c r="B1846">
        <v>236.99</v>
      </c>
      <c r="C1846">
        <v>191.51</v>
      </c>
      <c r="D1846">
        <v>181.86</v>
      </c>
      <c r="E1846">
        <v>80.25</v>
      </c>
      <c r="F1846">
        <v>373.05</v>
      </c>
      <c r="G1846">
        <v>33.39</v>
      </c>
      <c r="H1846">
        <v>742.78</v>
      </c>
      <c r="I1846">
        <v>386.73</v>
      </c>
      <c r="J1846">
        <v>238.27</v>
      </c>
      <c r="K1846">
        <v>118.77</v>
      </c>
    </row>
    <row r="1847" spans="1:11" x14ac:dyDescent="0.2">
      <c r="A1847" s="6">
        <v>45978</v>
      </c>
      <c r="B1847">
        <v>233.79</v>
      </c>
      <c r="C1847">
        <v>188.11</v>
      </c>
      <c r="D1847">
        <v>178.22</v>
      </c>
      <c r="E1847">
        <v>78.239999999999995</v>
      </c>
      <c r="F1847">
        <v>373.09</v>
      </c>
      <c r="G1847">
        <v>33.93</v>
      </c>
      <c r="H1847">
        <v>737.53</v>
      </c>
      <c r="I1847">
        <v>384.98</v>
      </c>
      <c r="J1847">
        <v>237.29</v>
      </c>
      <c r="K1847">
        <v>118.77</v>
      </c>
    </row>
    <row r="1848" spans="1:11" x14ac:dyDescent="0.2">
      <c r="A1848" s="6">
        <v>45979</v>
      </c>
      <c r="B1848">
        <v>236.48</v>
      </c>
      <c r="C1848">
        <v>188.74</v>
      </c>
      <c r="D1848">
        <v>180.15</v>
      </c>
      <c r="E1848">
        <v>79.8</v>
      </c>
      <c r="F1848">
        <v>368.32</v>
      </c>
      <c r="G1848">
        <v>33.049999999999997</v>
      </c>
      <c r="H1848">
        <v>751.23</v>
      </c>
      <c r="I1848">
        <v>389.42</v>
      </c>
      <c r="J1848">
        <v>237.71</v>
      </c>
      <c r="K1848">
        <v>118.8</v>
      </c>
    </row>
    <row r="1849" spans="1:11" x14ac:dyDescent="0.2">
      <c r="A1849" s="6">
        <v>45980</v>
      </c>
      <c r="B1849">
        <v>233.14</v>
      </c>
      <c r="C1849">
        <v>186.38</v>
      </c>
      <c r="D1849">
        <v>176.73</v>
      </c>
      <c r="E1849">
        <v>77.790000000000006</v>
      </c>
      <c r="F1849">
        <v>363.4</v>
      </c>
      <c r="G1849">
        <v>32.51</v>
      </c>
      <c r="H1849">
        <v>734.61</v>
      </c>
      <c r="I1849">
        <v>382.04</v>
      </c>
      <c r="J1849">
        <v>237.01</v>
      </c>
      <c r="K1849">
        <v>118.8</v>
      </c>
    </row>
    <row r="1850" spans="1:11" x14ac:dyDescent="0.2">
      <c r="A1850" s="6">
        <v>45981</v>
      </c>
      <c r="B1850">
        <v>232.48</v>
      </c>
      <c r="C1850">
        <v>184.67</v>
      </c>
      <c r="D1850">
        <v>175.71</v>
      </c>
      <c r="E1850">
        <v>77.34</v>
      </c>
      <c r="F1850">
        <v>360.88</v>
      </c>
      <c r="G1850">
        <v>29.92</v>
      </c>
      <c r="H1850">
        <v>728.49</v>
      </c>
      <c r="I1850">
        <v>376.16</v>
      </c>
      <c r="J1850">
        <v>233.09</v>
      </c>
      <c r="K1850">
        <v>118.82</v>
      </c>
    </row>
    <row r="1851" spans="1:11" x14ac:dyDescent="0.2">
      <c r="A1851" s="6">
        <v>45982</v>
      </c>
      <c r="B1851">
        <v>232.6</v>
      </c>
      <c r="C1851">
        <v>184.27</v>
      </c>
      <c r="D1851">
        <v>175.51</v>
      </c>
      <c r="E1851">
        <v>77.77</v>
      </c>
      <c r="F1851">
        <v>356.26</v>
      </c>
      <c r="G1851">
        <v>30.33</v>
      </c>
      <c r="H1851">
        <v>755.02</v>
      </c>
      <c r="I1851">
        <v>386.66</v>
      </c>
      <c r="J1851">
        <v>231.27</v>
      </c>
      <c r="K1851">
        <v>118.85</v>
      </c>
    </row>
    <row r="1852" spans="1:11" x14ac:dyDescent="0.2">
      <c r="A1852" s="6">
        <v>45985</v>
      </c>
      <c r="B1852">
        <v>230.4</v>
      </c>
      <c r="C1852">
        <v>183.98</v>
      </c>
      <c r="D1852">
        <v>175.89</v>
      </c>
      <c r="E1852">
        <v>77.75</v>
      </c>
      <c r="F1852">
        <v>354.66</v>
      </c>
      <c r="G1852">
        <v>29.46</v>
      </c>
      <c r="H1852">
        <v>727.62</v>
      </c>
      <c r="I1852">
        <v>376.35</v>
      </c>
      <c r="J1852">
        <v>230.99</v>
      </c>
      <c r="K1852">
        <v>118.85</v>
      </c>
    </row>
    <row r="1853" spans="1:11" x14ac:dyDescent="0.2">
      <c r="A1853" s="6">
        <v>45986</v>
      </c>
      <c r="B1853">
        <v>227.5</v>
      </c>
      <c r="C1853">
        <v>182.49</v>
      </c>
      <c r="D1853">
        <v>174</v>
      </c>
      <c r="E1853">
        <v>77.72</v>
      </c>
      <c r="F1853">
        <v>355.23</v>
      </c>
      <c r="G1853">
        <v>28.83</v>
      </c>
      <c r="H1853">
        <v>699.34</v>
      </c>
      <c r="I1853">
        <v>368.03</v>
      </c>
      <c r="J1853">
        <v>227.91</v>
      </c>
      <c r="K1853">
        <v>118.88</v>
      </c>
    </row>
    <row r="1854" spans="1:11" x14ac:dyDescent="0.2">
      <c r="A1854" s="6">
        <v>45987</v>
      </c>
      <c r="B1854">
        <v>228.01</v>
      </c>
      <c r="C1854">
        <v>183.69</v>
      </c>
      <c r="D1854">
        <v>174.95</v>
      </c>
      <c r="E1854">
        <v>77.739999999999995</v>
      </c>
      <c r="F1854">
        <v>356.76</v>
      </c>
      <c r="G1854">
        <v>29.83</v>
      </c>
      <c r="H1854">
        <v>685.64</v>
      </c>
      <c r="I1854">
        <v>362.09</v>
      </c>
      <c r="J1854">
        <v>230.15</v>
      </c>
      <c r="K1854">
        <v>118.89</v>
      </c>
    </row>
    <row r="1855" spans="1:11" x14ac:dyDescent="0.2">
      <c r="A1855" s="6">
        <v>45989</v>
      </c>
      <c r="B1855">
        <v>230.3</v>
      </c>
      <c r="C1855">
        <v>185.68</v>
      </c>
      <c r="D1855">
        <v>178.16</v>
      </c>
      <c r="E1855">
        <v>78.819999999999993</v>
      </c>
      <c r="F1855">
        <v>361.39</v>
      </c>
      <c r="G1855">
        <v>31.21</v>
      </c>
      <c r="H1855">
        <v>685.64</v>
      </c>
      <c r="I1855">
        <v>358.46</v>
      </c>
      <c r="J1855">
        <v>234.07</v>
      </c>
      <c r="K1855">
        <v>118.93</v>
      </c>
    </row>
    <row r="1856" spans="1:11" x14ac:dyDescent="0.2">
      <c r="A1856" s="6">
        <v>45992</v>
      </c>
      <c r="B1856">
        <v>231.71</v>
      </c>
      <c r="C1856">
        <v>187.41</v>
      </c>
      <c r="D1856">
        <v>181.31</v>
      </c>
      <c r="E1856">
        <v>79.459999999999994</v>
      </c>
      <c r="F1856">
        <v>365.25</v>
      </c>
      <c r="G1856">
        <v>28.79</v>
      </c>
      <c r="H1856">
        <v>666.11</v>
      </c>
      <c r="I1856">
        <v>347.4</v>
      </c>
      <c r="J1856">
        <v>235.75</v>
      </c>
      <c r="K1856">
        <v>118.94</v>
      </c>
    </row>
    <row r="1857" spans="1:11" x14ac:dyDescent="0.2">
      <c r="A1857" s="6">
        <v>45993</v>
      </c>
      <c r="B1857">
        <v>229.22</v>
      </c>
      <c r="C1857">
        <v>184.6</v>
      </c>
      <c r="D1857">
        <v>179.37</v>
      </c>
      <c r="E1857">
        <v>78.790000000000006</v>
      </c>
      <c r="F1857">
        <v>362.81</v>
      </c>
      <c r="G1857">
        <v>27.74</v>
      </c>
      <c r="H1857">
        <v>679.23</v>
      </c>
      <c r="I1857">
        <v>352.34</v>
      </c>
      <c r="J1857">
        <v>232.39</v>
      </c>
      <c r="K1857">
        <v>118.98</v>
      </c>
    </row>
    <row r="1858" spans="1:11" x14ac:dyDescent="0.2">
      <c r="A1858" s="6">
        <v>45994</v>
      </c>
      <c r="B1858">
        <v>234.03</v>
      </c>
      <c r="C1858">
        <v>186.25</v>
      </c>
      <c r="D1858">
        <v>184.43</v>
      </c>
      <c r="E1858">
        <v>79.67</v>
      </c>
      <c r="F1858">
        <v>361.39</v>
      </c>
      <c r="G1858">
        <v>28.83</v>
      </c>
      <c r="H1858">
        <v>687.97</v>
      </c>
      <c r="I1858">
        <v>353.78</v>
      </c>
      <c r="J1858">
        <v>234.07</v>
      </c>
      <c r="K1858">
        <v>118.99</v>
      </c>
    </row>
    <row r="1859" spans="1:11" x14ac:dyDescent="0.2">
      <c r="A1859" s="6">
        <v>45995</v>
      </c>
      <c r="B1859">
        <v>232.72</v>
      </c>
      <c r="C1859">
        <v>187.07</v>
      </c>
      <c r="D1859">
        <v>187.06</v>
      </c>
      <c r="E1859">
        <v>80.08</v>
      </c>
      <c r="F1859">
        <v>360.42</v>
      </c>
      <c r="G1859">
        <v>29.37</v>
      </c>
      <c r="H1859">
        <v>677.48</v>
      </c>
      <c r="I1859">
        <v>349.77</v>
      </c>
      <c r="J1859">
        <v>235.33</v>
      </c>
      <c r="K1859">
        <v>119.01</v>
      </c>
    </row>
    <row r="1860" spans="1:11" x14ac:dyDescent="0.2">
      <c r="A1860" s="6">
        <v>45996</v>
      </c>
      <c r="B1860">
        <v>231.53</v>
      </c>
      <c r="C1860">
        <v>184.29</v>
      </c>
      <c r="D1860">
        <v>188.2</v>
      </c>
      <c r="E1860">
        <v>79.63</v>
      </c>
      <c r="F1860">
        <v>356.58</v>
      </c>
      <c r="G1860">
        <v>28.53</v>
      </c>
      <c r="H1860">
        <v>681.56</v>
      </c>
      <c r="I1860">
        <v>349.46</v>
      </c>
      <c r="J1860">
        <v>235.33</v>
      </c>
      <c r="K1860">
        <v>119.03</v>
      </c>
    </row>
    <row r="1861" spans="1:11" x14ac:dyDescent="0.2">
      <c r="A1861" s="6">
        <v>45999</v>
      </c>
      <c r="B1861">
        <v>230.42</v>
      </c>
      <c r="C1861">
        <v>182.71</v>
      </c>
      <c r="D1861">
        <v>186.58</v>
      </c>
      <c r="E1861">
        <v>77.62</v>
      </c>
      <c r="F1861">
        <v>348.11</v>
      </c>
      <c r="G1861">
        <v>27.61</v>
      </c>
      <c r="H1861">
        <v>685.35</v>
      </c>
      <c r="I1861">
        <v>347.46</v>
      </c>
      <c r="J1861">
        <v>235.33</v>
      </c>
      <c r="K1861">
        <v>119.05</v>
      </c>
    </row>
    <row r="1862" spans="1:11" x14ac:dyDescent="0.2">
      <c r="A1862" s="6">
        <v>46000</v>
      </c>
      <c r="B1862">
        <v>234.93</v>
      </c>
      <c r="C1862">
        <v>182.44</v>
      </c>
      <c r="D1862">
        <v>187.68</v>
      </c>
      <c r="E1862">
        <v>77.98</v>
      </c>
      <c r="F1862">
        <v>344.5</v>
      </c>
      <c r="G1862">
        <v>27.74</v>
      </c>
      <c r="H1862">
        <v>663.19</v>
      </c>
      <c r="I1862">
        <v>342.21</v>
      </c>
      <c r="J1862">
        <v>233.51</v>
      </c>
      <c r="K1862">
        <v>119.07</v>
      </c>
    </row>
    <row r="1863" spans="1:11" x14ac:dyDescent="0.2">
      <c r="A1863" s="6">
        <v>46001</v>
      </c>
      <c r="B1863">
        <v>237.49</v>
      </c>
      <c r="C1863">
        <v>186.02</v>
      </c>
      <c r="D1863">
        <v>194.45</v>
      </c>
      <c r="E1863">
        <v>78.81</v>
      </c>
      <c r="F1863">
        <v>334.43</v>
      </c>
      <c r="G1863">
        <v>25.4</v>
      </c>
      <c r="H1863">
        <v>664.36</v>
      </c>
      <c r="I1863">
        <v>340.02</v>
      </c>
      <c r="J1863">
        <v>230.43</v>
      </c>
      <c r="K1863">
        <v>119.07</v>
      </c>
    </row>
    <row r="1864" spans="1:11" x14ac:dyDescent="0.2">
      <c r="A1864" s="6">
        <v>46002</v>
      </c>
      <c r="B1864">
        <v>237.49</v>
      </c>
      <c r="C1864">
        <v>185.18</v>
      </c>
      <c r="D1864">
        <v>194.27</v>
      </c>
      <c r="E1864">
        <v>77.77</v>
      </c>
      <c r="F1864">
        <v>332.16</v>
      </c>
      <c r="G1864">
        <v>26.11</v>
      </c>
      <c r="H1864">
        <v>669.31</v>
      </c>
      <c r="I1864">
        <v>332.77</v>
      </c>
      <c r="J1864">
        <v>229.87</v>
      </c>
      <c r="K1864">
        <v>119.09</v>
      </c>
    </row>
    <row r="1865" spans="1:11" x14ac:dyDescent="0.2">
      <c r="A1865" s="6">
        <v>46003</v>
      </c>
      <c r="B1865">
        <v>236.06</v>
      </c>
      <c r="C1865">
        <v>184.28</v>
      </c>
      <c r="D1865">
        <v>191.92</v>
      </c>
      <c r="E1865">
        <v>77.53</v>
      </c>
      <c r="F1865">
        <v>328.28</v>
      </c>
      <c r="G1865">
        <v>25.73</v>
      </c>
      <c r="H1865">
        <v>666.4</v>
      </c>
      <c r="I1865">
        <v>325.08</v>
      </c>
      <c r="J1865">
        <v>231.97</v>
      </c>
      <c r="K1865">
        <v>119.14</v>
      </c>
    </row>
    <row r="1866" spans="1:11" x14ac:dyDescent="0.2">
      <c r="A1866" s="6">
        <v>46006</v>
      </c>
      <c r="B1866">
        <v>233.95</v>
      </c>
      <c r="C1866">
        <v>184.05</v>
      </c>
      <c r="D1866">
        <v>189.55</v>
      </c>
      <c r="E1866">
        <v>75.87</v>
      </c>
      <c r="F1866">
        <v>327.36</v>
      </c>
      <c r="G1866">
        <v>24.88</v>
      </c>
      <c r="H1866">
        <v>663.19</v>
      </c>
      <c r="I1866">
        <v>325.64</v>
      </c>
      <c r="J1866">
        <v>231.13</v>
      </c>
      <c r="K1866">
        <v>119.14</v>
      </c>
    </row>
    <row r="1867" spans="1:11" x14ac:dyDescent="0.2">
      <c r="A1867" s="6">
        <v>46007</v>
      </c>
      <c r="B1867">
        <v>227.83</v>
      </c>
      <c r="C1867">
        <v>180.3</v>
      </c>
      <c r="D1867">
        <v>182.34</v>
      </c>
      <c r="E1867">
        <v>73.47</v>
      </c>
      <c r="F1867">
        <v>328.14</v>
      </c>
      <c r="G1867">
        <v>24.84</v>
      </c>
      <c r="H1867">
        <v>655.61</v>
      </c>
      <c r="I1867">
        <v>321.32</v>
      </c>
      <c r="J1867">
        <v>229.17</v>
      </c>
      <c r="K1867">
        <v>119.15</v>
      </c>
    </row>
    <row r="1868" spans="1:11" x14ac:dyDescent="0.2">
      <c r="A1868" s="6">
        <v>46008</v>
      </c>
      <c r="B1868">
        <v>233.26</v>
      </c>
      <c r="C1868">
        <v>183.7</v>
      </c>
      <c r="D1868">
        <v>190.76</v>
      </c>
      <c r="E1868">
        <v>76.7</v>
      </c>
      <c r="F1868">
        <v>329.99</v>
      </c>
      <c r="G1868">
        <v>24.92</v>
      </c>
      <c r="H1868">
        <v>668.44</v>
      </c>
      <c r="I1868">
        <v>324.08</v>
      </c>
      <c r="J1868">
        <v>229.59</v>
      </c>
      <c r="K1868">
        <v>119.16</v>
      </c>
    </row>
    <row r="1869" spans="1:11" x14ac:dyDescent="0.2">
      <c r="A1869" s="6">
        <v>46009</v>
      </c>
      <c r="B1869">
        <v>231.53</v>
      </c>
      <c r="C1869">
        <v>181.45</v>
      </c>
      <c r="D1869">
        <v>185.27</v>
      </c>
      <c r="E1869">
        <v>75</v>
      </c>
      <c r="F1869">
        <v>329.12</v>
      </c>
      <c r="G1869">
        <v>25.43</v>
      </c>
      <c r="H1869">
        <v>641.33000000000004</v>
      </c>
      <c r="I1869">
        <v>318.76</v>
      </c>
      <c r="J1869">
        <v>227.07</v>
      </c>
      <c r="K1869">
        <v>119.18</v>
      </c>
    </row>
    <row r="1870" spans="1:11" x14ac:dyDescent="0.2">
      <c r="A1870" s="6">
        <v>46010</v>
      </c>
      <c r="B1870">
        <v>231.83</v>
      </c>
      <c r="C1870">
        <v>181.53</v>
      </c>
      <c r="D1870">
        <v>184.69</v>
      </c>
      <c r="E1870">
        <v>74.790000000000006</v>
      </c>
      <c r="F1870">
        <v>328.97</v>
      </c>
      <c r="G1870">
        <v>26.64</v>
      </c>
      <c r="H1870">
        <v>633.16999999999996</v>
      </c>
      <c r="I1870">
        <v>320.51</v>
      </c>
      <c r="J1870">
        <v>229.59</v>
      </c>
      <c r="K1870">
        <v>119.22</v>
      </c>
    </row>
    <row r="1871" spans="1:11" x14ac:dyDescent="0.2">
      <c r="A1871" s="6">
        <v>46013</v>
      </c>
      <c r="B1871">
        <v>234.73</v>
      </c>
      <c r="C1871">
        <v>184.05</v>
      </c>
      <c r="D1871">
        <v>187.44</v>
      </c>
      <c r="E1871">
        <v>76.02</v>
      </c>
      <c r="F1871">
        <v>328.29</v>
      </c>
      <c r="G1871">
        <v>27.73</v>
      </c>
      <c r="H1871">
        <v>636.66</v>
      </c>
      <c r="I1871">
        <v>320.2</v>
      </c>
      <c r="J1871">
        <v>228.33</v>
      </c>
      <c r="K1871">
        <v>119.22</v>
      </c>
    </row>
    <row r="1872" spans="1:11" x14ac:dyDescent="0.2">
      <c r="A1872" s="6">
        <v>46014</v>
      </c>
      <c r="B1872">
        <v>237.25</v>
      </c>
      <c r="C1872">
        <v>184.92</v>
      </c>
      <c r="D1872">
        <v>186.28</v>
      </c>
      <c r="E1872">
        <v>75.7</v>
      </c>
      <c r="F1872">
        <v>332.33</v>
      </c>
      <c r="G1872">
        <v>29.5</v>
      </c>
      <c r="H1872">
        <v>627.04999999999995</v>
      </c>
      <c r="I1872">
        <v>317.57</v>
      </c>
      <c r="J1872">
        <v>229.17</v>
      </c>
      <c r="K1872">
        <v>119.22</v>
      </c>
    </row>
    <row r="1873" spans="1:11" x14ac:dyDescent="0.2">
      <c r="A1873" s="6">
        <v>46015</v>
      </c>
      <c r="B1873">
        <v>236.85</v>
      </c>
      <c r="C1873">
        <v>184.91</v>
      </c>
      <c r="D1873">
        <v>184.41</v>
      </c>
      <c r="E1873">
        <v>75.510000000000005</v>
      </c>
      <c r="F1873">
        <v>329.96</v>
      </c>
      <c r="G1873">
        <v>30.33</v>
      </c>
      <c r="H1873">
        <v>624.71</v>
      </c>
      <c r="I1873">
        <v>318.95</v>
      </c>
      <c r="J1873">
        <v>229.59</v>
      </c>
      <c r="K1873">
        <v>119.26</v>
      </c>
    </row>
    <row r="1874" spans="1:11" x14ac:dyDescent="0.2">
      <c r="A1874" s="6">
        <v>46017</v>
      </c>
      <c r="B1874">
        <v>236.63</v>
      </c>
      <c r="C1874">
        <v>184.32</v>
      </c>
      <c r="D1874">
        <v>183.89</v>
      </c>
      <c r="E1874">
        <v>75.22</v>
      </c>
      <c r="F1874">
        <v>328.19</v>
      </c>
      <c r="G1874">
        <v>29.16</v>
      </c>
      <c r="H1874">
        <v>635.79</v>
      </c>
      <c r="I1874">
        <v>321.7</v>
      </c>
      <c r="J1874">
        <v>227.63</v>
      </c>
      <c r="K1874">
        <v>119.3</v>
      </c>
    </row>
    <row r="1875" spans="1:11" x14ac:dyDescent="0.2">
      <c r="A1875" s="6">
        <v>46020</v>
      </c>
      <c r="B1875">
        <v>239.46</v>
      </c>
      <c r="C1875">
        <v>185.51</v>
      </c>
      <c r="D1875">
        <v>186.07</v>
      </c>
      <c r="E1875">
        <v>76.28</v>
      </c>
      <c r="F1875">
        <v>333.89</v>
      </c>
      <c r="G1875">
        <v>29.45</v>
      </c>
      <c r="H1875">
        <v>645.12</v>
      </c>
      <c r="I1875">
        <v>322.82</v>
      </c>
      <c r="J1875">
        <v>227.91</v>
      </c>
      <c r="K1875">
        <v>119.3</v>
      </c>
    </row>
    <row r="1876" spans="1:11" x14ac:dyDescent="0.2">
      <c r="A1876" s="6">
        <v>46021</v>
      </c>
      <c r="B1876">
        <v>240.37</v>
      </c>
      <c r="C1876">
        <v>187.13</v>
      </c>
      <c r="D1876">
        <v>189.03</v>
      </c>
      <c r="E1876">
        <v>78.260000000000005</v>
      </c>
      <c r="F1876">
        <v>335.35</v>
      </c>
      <c r="G1876">
        <v>29.41</v>
      </c>
      <c r="H1876">
        <v>633.16999999999996</v>
      </c>
      <c r="I1876">
        <v>317.01</v>
      </c>
      <c r="J1876">
        <v>231.69</v>
      </c>
      <c r="K1876">
        <v>119.31</v>
      </c>
    </row>
    <row r="1877" spans="1:11" x14ac:dyDescent="0.2">
      <c r="A1877" s="6">
        <v>46022</v>
      </c>
      <c r="B1877">
        <v>239.08</v>
      </c>
      <c r="C1877">
        <v>187.25</v>
      </c>
      <c r="D1877">
        <v>188.04</v>
      </c>
      <c r="E1877">
        <v>77.62</v>
      </c>
      <c r="F1877">
        <v>337</v>
      </c>
      <c r="G1877">
        <v>28.61</v>
      </c>
      <c r="H1877">
        <v>636.08000000000004</v>
      </c>
      <c r="I1877">
        <v>317.82</v>
      </c>
      <c r="J1877">
        <v>230.99</v>
      </c>
      <c r="K1877">
        <v>119.33</v>
      </c>
    </row>
    <row r="1878" spans="1:11" x14ac:dyDescent="0.2">
      <c r="A1878" s="6">
        <v>46024</v>
      </c>
      <c r="B1878">
        <v>243.67</v>
      </c>
      <c r="C1878">
        <v>191.54</v>
      </c>
      <c r="D1878">
        <v>194.25</v>
      </c>
      <c r="E1878">
        <v>80</v>
      </c>
      <c r="F1878">
        <v>342.91</v>
      </c>
      <c r="G1878">
        <v>29.54</v>
      </c>
      <c r="H1878">
        <v>599.92999999999995</v>
      </c>
      <c r="I1878">
        <v>310.69</v>
      </c>
      <c r="J1878">
        <v>232.39</v>
      </c>
      <c r="K1878">
        <v>119.38</v>
      </c>
    </row>
    <row r="1879" spans="1:11" x14ac:dyDescent="0.2">
      <c r="A1879" s="6">
        <v>46027</v>
      </c>
      <c r="B1879">
        <v>249.05</v>
      </c>
      <c r="C1879">
        <v>201.31</v>
      </c>
      <c r="D1879">
        <v>199.27</v>
      </c>
      <c r="E1879">
        <v>77.83</v>
      </c>
      <c r="F1879">
        <v>344.5</v>
      </c>
      <c r="G1879">
        <v>28.66</v>
      </c>
      <c r="H1879">
        <v>606.05999999999995</v>
      </c>
      <c r="I1879">
        <v>309.57</v>
      </c>
      <c r="J1879">
        <v>230.01</v>
      </c>
      <c r="K1879">
        <v>119.38</v>
      </c>
    </row>
    <row r="1880" spans="1:11" x14ac:dyDescent="0.2">
      <c r="A1880" s="6">
        <v>46028</v>
      </c>
      <c r="B1880">
        <v>240.49</v>
      </c>
      <c r="C1880">
        <v>192.33</v>
      </c>
      <c r="D1880">
        <v>195.07</v>
      </c>
      <c r="E1880">
        <v>78.790000000000006</v>
      </c>
      <c r="F1880">
        <v>337.34</v>
      </c>
      <c r="G1880">
        <v>29.2</v>
      </c>
      <c r="H1880">
        <v>629.96</v>
      </c>
      <c r="I1880">
        <v>323.45</v>
      </c>
      <c r="J1880">
        <v>227.63</v>
      </c>
      <c r="K1880">
        <v>119.39</v>
      </c>
    </row>
    <row r="1881" spans="1:11" x14ac:dyDescent="0.2">
      <c r="A1881" s="6">
        <v>46029</v>
      </c>
      <c r="B1881">
        <v>235.4</v>
      </c>
      <c r="C1881">
        <v>190.68</v>
      </c>
      <c r="D1881">
        <v>188.71</v>
      </c>
      <c r="E1881">
        <v>77.38</v>
      </c>
      <c r="F1881">
        <v>339.91</v>
      </c>
      <c r="G1881">
        <v>28.61</v>
      </c>
      <c r="H1881">
        <v>690.01</v>
      </c>
      <c r="I1881">
        <v>350.84</v>
      </c>
      <c r="J1881">
        <v>231.41</v>
      </c>
      <c r="K1881">
        <v>119.42</v>
      </c>
    </row>
    <row r="1882" spans="1:11" x14ac:dyDescent="0.2">
      <c r="A1882" s="6">
        <v>46030</v>
      </c>
      <c r="B1882">
        <v>244.18</v>
      </c>
      <c r="C1882">
        <v>195.66</v>
      </c>
      <c r="D1882">
        <v>198.31</v>
      </c>
      <c r="E1882">
        <v>81.599999999999994</v>
      </c>
      <c r="F1882">
        <v>340.65</v>
      </c>
      <c r="G1882">
        <v>31.55</v>
      </c>
      <c r="H1882">
        <v>712.17</v>
      </c>
      <c r="I1882">
        <v>351.27</v>
      </c>
      <c r="J1882">
        <v>236.59</v>
      </c>
      <c r="K1882">
        <v>119.42</v>
      </c>
    </row>
    <row r="1883" spans="1:11" x14ac:dyDescent="0.2">
      <c r="A1883" s="6">
        <v>46031</v>
      </c>
      <c r="B1883">
        <v>247.56</v>
      </c>
      <c r="C1883">
        <v>199.17</v>
      </c>
      <c r="D1883">
        <v>195.88</v>
      </c>
      <c r="E1883">
        <v>80.91</v>
      </c>
      <c r="F1883">
        <v>336.63</v>
      </c>
      <c r="G1883">
        <v>30.33</v>
      </c>
      <c r="H1883">
        <v>728.2</v>
      </c>
      <c r="I1883">
        <v>342.71</v>
      </c>
      <c r="J1883">
        <v>237.57</v>
      </c>
      <c r="K1883">
        <v>119.44</v>
      </c>
    </row>
    <row r="1884" spans="1:11" x14ac:dyDescent="0.2">
      <c r="A1884" s="6">
        <v>46034</v>
      </c>
      <c r="B1884">
        <v>246.41</v>
      </c>
      <c r="C1884">
        <v>199.45</v>
      </c>
      <c r="D1884">
        <v>191.84</v>
      </c>
      <c r="E1884">
        <v>80.64</v>
      </c>
      <c r="F1884">
        <v>335.35</v>
      </c>
      <c r="G1884">
        <v>30.96</v>
      </c>
      <c r="H1884">
        <v>733.74</v>
      </c>
      <c r="I1884">
        <v>343.46</v>
      </c>
      <c r="J1884">
        <v>240.23</v>
      </c>
      <c r="K1884">
        <v>119.46</v>
      </c>
    </row>
    <row r="1885" spans="1:11" x14ac:dyDescent="0.2">
      <c r="A1885" s="6">
        <v>46035</v>
      </c>
      <c r="B1885">
        <v>251.4</v>
      </c>
      <c r="C1885">
        <v>201.33</v>
      </c>
      <c r="D1885">
        <v>193.77</v>
      </c>
      <c r="E1885">
        <v>81.760000000000005</v>
      </c>
      <c r="F1885">
        <v>335.78</v>
      </c>
      <c r="G1885">
        <v>33.06</v>
      </c>
      <c r="H1885">
        <v>758.81</v>
      </c>
      <c r="I1885">
        <v>375.72</v>
      </c>
      <c r="J1885">
        <v>243.74</v>
      </c>
      <c r="K1885">
        <v>119.47</v>
      </c>
    </row>
    <row r="1886" spans="1:11" x14ac:dyDescent="0.2">
      <c r="A1886" s="6">
        <v>46036</v>
      </c>
      <c r="B1886">
        <v>258.67</v>
      </c>
      <c r="C1886">
        <v>205.47</v>
      </c>
      <c r="D1886">
        <v>201.56</v>
      </c>
      <c r="E1886">
        <v>83.66</v>
      </c>
      <c r="F1886">
        <v>346.24</v>
      </c>
      <c r="G1886">
        <v>33.229999999999997</v>
      </c>
      <c r="H1886">
        <v>761.14</v>
      </c>
      <c r="I1886">
        <v>370.72</v>
      </c>
      <c r="J1886">
        <v>245.14</v>
      </c>
      <c r="K1886">
        <v>119.48</v>
      </c>
    </row>
    <row r="1887" spans="1:11" x14ac:dyDescent="0.2">
      <c r="A1887" s="6">
        <v>46037</v>
      </c>
      <c r="B1887">
        <v>256.54000000000002</v>
      </c>
      <c r="C1887">
        <v>204.15</v>
      </c>
      <c r="D1887">
        <v>198.73</v>
      </c>
      <c r="E1887">
        <v>81.489999999999995</v>
      </c>
      <c r="F1887">
        <v>351.47</v>
      </c>
      <c r="G1887">
        <v>33.4</v>
      </c>
      <c r="H1887">
        <v>756.48</v>
      </c>
      <c r="I1887">
        <v>364.97</v>
      </c>
      <c r="J1887">
        <v>244.58</v>
      </c>
      <c r="K1887">
        <v>119.48</v>
      </c>
    </row>
    <row r="1888" spans="1:11" x14ac:dyDescent="0.2">
      <c r="A1888" s="6">
        <v>46038</v>
      </c>
      <c r="B1888">
        <v>258.05</v>
      </c>
      <c r="C1888">
        <v>204.27</v>
      </c>
      <c r="D1888">
        <v>197.24</v>
      </c>
      <c r="E1888">
        <v>80.599999999999994</v>
      </c>
      <c r="F1888">
        <v>358.34</v>
      </c>
      <c r="G1888">
        <v>36.92</v>
      </c>
      <c r="H1888">
        <v>766.39</v>
      </c>
      <c r="I1888">
        <v>369.41</v>
      </c>
      <c r="J1888">
        <v>243.03</v>
      </c>
      <c r="K1888">
        <v>119.54</v>
      </c>
    </row>
    <row r="1889" spans="1:11" x14ac:dyDescent="0.2">
      <c r="A1889" s="6">
        <v>46042</v>
      </c>
      <c r="B1889">
        <v>259.18</v>
      </c>
      <c r="C1889">
        <v>203.09</v>
      </c>
      <c r="D1889">
        <v>191.88</v>
      </c>
      <c r="E1889">
        <v>79.739999999999995</v>
      </c>
      <c r="F1889">
        <v>351.99</v>
      </c>
      <c r="G1889">
        <v>35.58</v>
      </c>
      <c r="H1889">
        <v>755.6</v>
      </c>
      <c r="I1889">
        <v>363.03</v>
      </c>
      <c r="J1889">
        <v>244.3</v>
      </c>
      <c r="K1889">
        <v>119.54</v>
      </c>
    </row>
    <row r="1890" spans="1:11" x14ac:dyDescent="0.2">
      <c r="A1890" s="6">
        <v>46043</v>
      </c>
      <c r="B1890">
        <v>265.44</v>
      </c>
      <c r="C1890">
        <v>204.85</v>
      </c>
      <c r="D1890">
        <v>195.15</v>
      </c>
      <c r="E1890">
        <v>82.13</v>
      </c>
      <c r="F1890">
        <v>359.38</v>
      </c>
      <c r="G1890">
        <v>37.97</v>
      </c>
      <c r="H1890">
        <v>768.72</v>
      </c>
      <c r="I1890">
        <v>367.66</v>
      </c>
      <c r="J1890">
        <v>247.24</v>
      </c>
      <c r="K1890">
        <v>119.55</v>
      </c>
    </row>
    <row r="1891" spans="1:11" x14ac:dyDescent="0.2">
      <c r="A1891" s="6">
        <v>46044</v>
      </c>
      <c r="B1891">
        <v>265.5</v>
      </c>
      <c r="C1891">
        <v>204.76</v>
      </c>
      <c r="D1891">
        <v>194.61</v>
      </c>
      <c r="E1891">
        <v>81.45</v>
      </c>
      <c r="F1891">
        <v>358.49</v>
      </c>
      <c r="G1891">
        <v>39.979999999999997</v>
      </c>
      <c r="H1891">
        <v>737.82</v>
      </c>
      <c r="I1891">
        <v>356.96</v>
      </c>
      <c r="J1891">
        <v>253.68</v>
      </c>
      <c r="K1891">
        <v>119.56</v>
      </c>
    </row>
    <row r="1892" spans="1:11" x14ac:dyDescent="0.2">
      <c r="A1892" s="6">
        <v>46045</v>
      </c>
      <c r="B1892">
        <v>268.14</v>
      </c>
      <c r="C1892">
        <v>204.83</v>
      </c>
      <c r="D1892">
        <v>197.57</v>
      </c>
      <c r="E1892">
        <v>83.25</v>
      </c>
      <c r="F1892">
        <v>359.46</v>
      </c>
      <c r="G1892">
        <v>41.45</v>
      </c>
      <c r="H1892">
        <v>759.68</v>
      </c>
      <c r="I1892">
        <v>365.97</v>
      </c>
      <c r="J1892">
        <v>252</v>
      </c>
      <c r="K1892">
        <v>119.6</v>
      </c>
    </row>
    <row r="1893" spans="1:11" x14ac:dyDescent="0.2">
      <c r="A1893" s="6">
        <v>46048</v>
      </c>
      <c r="B1893">
        <v>267.88</v>
      </c>
      <c r="C1893">
        <v>205.79</v>
      </c>
      <c r="D1893">
        <v>197.77</v>
      </c>
      <c r="E1893">
        <v>82.91</v>
      </c>
      <c r="F1893">
        <v>358.01</v>
      </c>
      <c r="G1893">
        <v>39.35</v>
      </c>
      <c r="H1893">
        <v>777.76</v>
      </c>
      <c r="I1893">
        <v>358.9</v>
      </c>
      <c r="J1893">
        <v>251.58</v>
      </c>
      <c r="K1893">
        <v>119.6</v>
      </c>
    </row>
    <row r="1894" spans="1:11" x14ac:dyDescent="0.2">
      <c r="A1894" s="6">
        <v>46049</v>
      </c>
      <c r="B1894">
        <v>271.83999999999997</v>
      </c>
      <c r="C1894">
        <v>207.7</v>
      </c>
      <c r="D1894">
        <v>200.62</v>
      </c>
      <c r="E1894">
        <v>84.1</v>
      </c>
      <c r="F1894">
        <v>356.65</v>
      </c>
      <c r="G1894">
        <v>37.380000000000003</v>
      </c>
      <c r="H1894">
        <v>788.25</v>
      </c>
      <c r="I1894">
        <v>375.16</v>
      </c>
      <c r="J1894">
        <v>251.44</v>
      </c>
      <c r="K1894">
        <v>119.61</v>
      </c>
    </row>
    <row r="1895" spans="1:11" x14ac:dyDescent="0.2">
      <c r="A1895" s="6">
        <v>46050</v>
      </c>
      <c r="B1895">
        <v>273.33</v>
      </c>
      <c r="C1895">
        <v>208.78</v>
      </c>
      <c r="D1895">
        <v>203.67</v>
      </c>
      <c r="E1895">
        <v>84.62</v>
      </c>
      <c r="F1895">
        <v>360.66</v>
      </c>
      <c r="G1895">
        <v>39.9</v>
      </c>
      <c r="H1895">
        <v>817.99</v>
      </c>
      <c r="I1895">
        <v>390.79</v>
      </c>
      <c r="J1895">
        <v>255.5</v>
      </c>
      <c r="K1895">
        <v>119.63</v>
      </c>
    </row>
    <row r="1896" spans="1:11" x14ac:dyDescent="0.2">
      <c r="A1896" s="6">
        <v>46051</v>
      </c>
      <c r="B1896">
        <v>279.14999999999998</v>
      </c>
      <c r="C1896">
        <v>210.33</v>
      </c>
      <c r="D1896">
        <v>206.5</v>
      </c>
      <c r="E1896">
        <v>85.74</v>
      </c>
      <c r="F1896">
        <v>369.24</v>
      </c>
      <c r="G1896">
        <v>40.57</v>
      </c>
      <c r="H1896">
        <v>825.27</v>
      </c>
      <c r="I1896">
        <v>396.23</v>
      </c>
      <c r="J1896">
        <v>259.56</v>
      </c>
      <c r="K1896">
        <v>119.65</v>
      </c>
    </row>
    <row r="1897" spans="1:11" x14ac:dyDescent="0.2">
      <c r="A1897" s="6">
        <v>46052</v>
      </c>
      <c r="B1897">
        <v>280.92</v>
      </c>
      <c r="C1897">
        <v>217.34</v>
      </c>
      <c r="D1897">
        <v>209.38</v>
      </c>
      <c r="E1897">
        <v>85.68</v>
      </c>
      <c r="F1897">
        <v>366.69</v>
      </c>
      <c r="G1897">
        <v>41.12</v>
      </c>
      <c r="H1897">
        <v>833.14</v>
      </c>
      <c r="I1897">
        <v>397.79</v>
      </c>
      <c r="J1897">
        <v>258.44</v>
      </c>
      <c r="K1897">
        <v>119.68</v>
      </c>
    </row>
    <row r="1898" spans="1:11" x14ac:dyDescent="0.2">
      <c r="A1898" s="6">
        <v>46055</v>
      </c>
      <c r="B1898">
        <v>274.95999999999998</v>
      </c>
      <c r="C1898">
        <v>213.82</v>
      </c>
      <c r="D1898">
        <v>204.48</v>
      </c>
      <c r="E1898">
        <v>82.68</v>
      </c>
      <c r="F1898">
        <v>360.17</v>
      </c>
      <c r="G1898">
        <v>37.840000000000003</v>
      </c>
      <c r="H1898">
        <v>832.56</v>
      </c>
      <c r="I1898">
        <v>398.42</v>
      </c>
      <c r="J1898">
        <v>254.1</v>
      </c>
      <c r="K1898">
        <v>119.7</v>
      </c>
    </row>
    <row r="1899" spans="1:11" x14ac:dyDescent="0.2">
      <c r="A1899" s="6">
        <v>46056</v>
      </c>
      <c r="B1899">
        <v>285.55</v>
      </c>
      <c r="C1899">
        <v>218.74</v>
      </c>
      <c r="D1899">
        <v>210.74</v>
      </c>
      <c r="E1899">
        <v>85.44</v>
      </c>
      <c r="F1899">
        <v>365.72</v>
      </c>
      <c r="G1899">
        <v>39.770000000000003</v>
      </c>
      <c r="H1899">
        <v>840.72</v>
      </c>
      <c r="I1899">
        <v>406.23</v>
      </c>
      <c r="J1899">
        <v>257.88</v>
      </c>
      <c r="K1899">
        <v>119.7</v>
      </c>
    </row>
    <row r="1900" spans="1:11" x14ac:dyDescent="0.2">
      <c r="A1900" s="6">
        <v>46057</v>
      </c>
      <c r="B1900">
        <v>293.20999999999998</v>
      </c>
      <c r="C1900">
        <v>222.66</v>
      </c>
      <c r="D1900">
        <v>216.13</v>
      </c>
      <c r="E1900">
        <v>88.14</v>
      </c>
      <c r="F1900">
        <v>370.75</v>
      </c>
      <c r="G1900">
        <v>40.32</v>
      </c>
      <c r="H1900">
        <v>822.07</v>
      </c>
      <c r="I1900">
        <v>403.3</v>
      </c>
      <c r="J1900">
        <v>257.32</v>
      </c>
      <c r="K1900">
        <v>119.72</v>
      </c>
    </row>
    <row r="1901" spans="1:11" x14ac:dyDescent="0.2">
      <c r="A1901" s="6">
        <v>46058</v>
      </c>
      <c r="B1901">
        <v>290.20999999999998</v>
      </c>
      <c r="C1901">
        <v>220.2</v>
      </c>
      <c r="D1901">
        <v>210.88</v>
      </c>
      <c r="E1901">
        <v>85.12</v>
      </c>
      <c r="F1901">
        <v>364.99</v>
      </c>
      <c r="G1901">
        <v>39.1</v>
      </c>
      <c r="H1901">
        <v>816.24</v>
      </c>
      <c r="I1901">
        <v>408.92</v>
      </c>
      <c r="J1901">
        <v>254.8</v>
      </c>
      <c r="K1901">
        <v>119.72</v>
      </c>
    </row>
    <row r="1902" spans="1:11" x14ac:dyDescent="0.2">
      <c r="A1902" s="6">
        <v>46059</v>
      </c>
      <c r="B1902">
        <v>296.12</v>
      </c>
      <c r="C1902">
        <v>222.21</v>
      </c>
      <c r="D1902">
        <v>216.19</v>
      </c>
      <c r="E1902">
        <v>87.42</v>
      </c>
      <c r="F1902">
        <v>370.42</v>
      </c>
      <c r="G1902">
        <v>41.54</v>
      </c>
      <c r="H1902">
        <v>856.17</v>
      </c>
      <c r="I1902">
        <v>427.87</v>
      </c>
      <c r="J1902">
        <v>256.01</v>
      </c>
      <c r="K1902">
        <v>119.76</v>
      </c>
    </row>
    <row r="1903" spans="1:11" x14ac:dyDescent="0.2">
      <c r="A1903" s="6">
        <v>46062</v>
      </c>
      <c r="B1903">
        <v>300.41000000000003</v>
      </c>
      <c r="C1903">
        <v>224.34</v>
      </c>
      <c r="D1903">
        <v>218.36</v>
      </c>
      <c r="E1903">
        <v>88.08</v>
      </c>
      <c r="F1903">
        <v>374.84</v>
      </c>
      <c r="G1903">
        <v>42.67</v>
      </c>
      <c r="H1903">
        <v>848.3</v>
      </c>
      <c r="I1903">
        <v>423.37</v>
      </c>
      <c r="J1903">
        <v>257.58</v>
      </c>
      <c r="K1903">
        <v>119.76</v>
      </c>
    </row>
    <row r="1904" spans="1:11" x14ac:dyDescent="0.2">
      <c r="A1904" s="6">
        <v>46063</v>
      </c>
      <c r="B1904">
        <v>301.16000000000003</v>
      </c>
      <c r="C1904">
        <v>223.93</v>
      </c>
      <c r="D1904">
        <v>215.95</v>
      </c>
      <c r="E1904">
        <v>87.34</v>
      </c>
      <c r="F1904">
        <v>379.57</v>
      </c>
      <c r="G1904">
        <v>42.54</v>
      </c>
      <c r="H1904">
        <v>846.85</v>
      </c>
      <c r="I1904">
        <v>426.06</v>
      </c>
      <c r="J1904">
        <v>258.44</v>
      </c>
      <c r="K1904">
        <v>119.78</v>
      </c>
    </row>
    <row r="1905" spans="1:11" x14ac:dyDescent="0.2">
      <c r="A1905" s="6">
        <v>46064</v>
      </c>
      <c r="B1905">
        <v>309.05</v>
      </c>
      <c r="C1905">
        <v>228.3</v>
      </c>
      <c r="D1905">
        <v>223.4</v>
      </c>
      <c r="E1905">
        <v>89.17</v>
      </c>
      <c r="F1905">
        <v>381.38</v>
      </c>
      <c r="G1905">
        <v>41.03</v>
      </c>
      <c r="H1905">
        <v>878.04</v>
      </c>
      <c r="I1905">
        <v>437</v>
      </c>
      <c r="J1905">
        <v>259.87</v>
      </c>
      <c r="K1905">
        <v>119.8</v>
      </c>
    </row>
    <row r="1906" spans="1:11" x14ac:dyDescent="0.2">
      <c r="A1906" s="6">
        <v>46065</v>
      </c>
      <c r="B1906">
        <v>299.85000000000002</v>
      </c>
      <c r="C1906">
        <v>224.1</v>
      </c>
      <c r="D1906">
        <v>222.64</v>
      </c>
      <c r="E1906">
        <v>85.87</v>
      </c>
      <c r="F1906">
        <v>378.39</v>
      </c>
      <c r="G1906">
        <v>38.94</v>
      </c>
      <c r="H1906">
        <v>865.5</v>
      </c>
      <c r="I1906">
        <v>423.74</v>
      </c>
      <c r="J1906">
        <v>260.58</v>
      </c>
      <c r="K1906">
        <v>119.8</v>
      </c>
    </row>
    <row r="1907" spans="1:11" x14ac:dyDescent="0.2">
      <c r="A1907" s="6">
        <v>46066</v>
      </c>
      <c r="B1907">
        <v>296.89</v>
      </c>
      <c r="C1907">
        <v>225.74</v>
      </c>
      <c r="D1907">
        <v>223.84</v>
      </c>
      <c r="E1907">
        <v>86.97</v>
      </c>
      <c r="F1907">
        <v>383.77</v>
      </c>
      <c r="G1907">
        <v>39.270000000000003</v>
      </c>
      <c r="H1907">
        <v>901.36</v>
      </c>
      <c r="I1907">
        <v>440.87</v>
      </c>
      <c r="J1907">
        <v>267.57</v>
      </c>
      <c r="K1907">
        <v>119.85</v>
      </c>
    </row>
    <row r="1908" spans="1:11" x14ac:dyDescent="0.2">
      <c r="A1908" s="6">
        <v>46070</v>
      </c>
      <c r="B1908">
        <v>292.37</v>
      </c>
      <c r="C1908">
        <v>224</v>
      </c>
      <c r="D1908">
        <v>218.52</v>
      </c>
      <c r="E1908">
        <v>86.72</v>
      </c>
      <c r="F1908">
        <v>380.68</v>
      </c>
      <c r="G1908">
        <v>36.799999999999997</v>
      </c>
      <c r="H1908">
        <v>918.85</v>
      </c>
      <c r="I1908">
        <v>437.81</v>
      </c>
      <c r="J1908">
        <v>265.58</v>
      </c>
      <c r="K1908">
        <v>119.87</v>
      </c>
    </row>
    <row r="1909" spans="1:11" x14ac:dyDescent="0.2">
      <c r="A1909" s="6">
        <v>46071</v>
      </c>
      <c r="B1909">
        <v>301.35000000000002</v>
      </c>
      <c r="C1909">
        <v>228.11</v>
      </c>
      <c r="D1909">
        <v>223.74</v>
      </c>
      <c r="E1909">
        <v>88.93</v>
      </c>
      <c r="F1909">
        <v>388.87</v>
      </c>
      <c r="G1909">
        <v>40.07</v>
      </c>
      <c r="H1909">
        <v>970.16</v>
      </c>
      <c r="I1909">
        <v>442.31</v>
      </c>
      <c r="J1909">
        <v>269.14</v>
      </c>
      <c r="K1909">
        <v>119.88</v>
      </c>
    </row>
    <row r="1910" spans="1:11" x14ac:dyDescent="0.2">
      <c r="A1910" s="6">
        <v>46072</v>
      </c>
      <c r="B1910">
        <v>301.93</v>
      </c>
      <c r="C1910">
        <v>229.24</v>
      </c>
      <c r="D1910">
        <v>225.91</v>
      </c>
      <c r="E1910">
        <v>97.27</v>
      </c>
      <c r="F1910">
        <v>393.16</v>
      </c>
      <c r="G1910">
        <v>41.49</v>
      </c>
      <c r="H1910">
        <v>985.9</v>
      </c>
      <c r="I1910">
        <v>452.94</v>
      </c>
      <c r="J1910">
        <v>269.70999999999998</v>
      </c>
      <c r="K1910">
        <v>119.88</v>
      </c>
    </row>
    <row r="1911" spans="1:11" x14ac:dyDescent="0.2">
      <c r="A1911" s="6">
        <v>46073</v>
      </c>
      <c r="B1911">
        <v>294.55</v>
      </c>
      <c r="C1911">
        <v>228.19</v>
      </c>
      <c r="D1911">
        <v>223.76</v>
      </c>
      <c r="E1911">
        <v>97.86</v>
      </c>
      <c r="F1911">
        <v>393.65</v>
      </c>
      <c r="G1911">
        <v>40.659999999999997</v>
      </c>
      <c r="H1911">
        <v>1012.13</v>
      </c>
      <c r="I1911">
        <v>448.07</v>
      </c>
      <c r="J1911">
        <v>270.86</v>
      </c>
      <c r="K1911">
        <v>119.92</v>
      </c>
    </row>
    <row r="1912" spans="1:11" x14ac:dyDescent="0.2">
      <c r="A1912" s="6">
        <v>46076</v>
      </c>
      <c r="B1912">
        <v>301.51</v>
      </c>
      <c r="C1912">
        <v>229.4</v>
      </c>
      <c r="D1912">
        <v>222.44</v>
      </c>
      <c r="E1912">
        <v>98.97</v>
      </c>
      <c r="F1912">
        <v>388.22</v>
      </c>
      <c r="G1912">
        <v>39.56</v>
      </c>
      <c r="H1912">
        <v>1022.92</v>
      </c>
      <c r="I1912">
        <v>448.94</v>
      </c>
      <c r="J1912">
        <v>268.57</v>
      </c>
      <c r="K1912">
        <v>119.92</v>
      </c>
    </row>
    <row r="1913" spans="1:11" x14ac:dyDescent="0.2">
      <c r="A1913" s="6">
        <v>46077</v>
      </c>
      <c r="B1913">
        <v>298.51</v>
      </c>
      <c r="C1913">
        <v>229.94</v>
      </c>
      <c r="D1913">
        <v>223.88</v>
      </c>
      <c r="E1913">
        <v>98.06</v>
      </c>
      <c r="F1913">
        <v>384.07</v>
      </c>
      <c r="G1913">
        <v>39.229999999999997</v>
      </c>
      <c r="H1913">
        <v>1064.6099999999999</v>
      </c>
      <c r="I1913">
        <v>458.76</v>
      </c>
      <c r="J1913">
        <v>268.29000000000002</v>
      </c>
      <c r="K1913">
        <v>119.95</v>
      </c>
    </row>
    <row r="1914" spans="1:11" x14ac:dyDescent="0.2">
      <c r="A1914" s="6">
        <v>46078</v>
      </c>
      <c r="B1914">
        <v>298.11</v>
      </c>
      <c r="C1914">
        <v>228.55</v>
      </c>
      <c r="D1914">
        <v>222.71</v>
      </c>
      <c r="E1914">
        <v>96.16</v>
      </c>
      <c r="F1914">
        <v>383.58</v>
      </c>
      <c r="G1914">
        <v>39.06</v>
      </c>
      <c r="H1914">
        <v>1062.8599999999999</v>
      </c>
      <c r="I1914">
        <v>461.45</v>
      </c>
      <c r="J1914">
        <v>265.29000000000002</v>
      </c>
      <c r="K1914">
        <v>119.96</v>
      </c>
    </row>
    <row r="1915" spans="1:11" x14ac:dyDescent="0.2">
      <c r="A1915" s="6">
        <v>46079</v>
      </c>
      <c r="B1915">
        <v>297.07</v>
      </c>
      <c r="C1915">
        <v>228.47</v>
      </c>
      <c r="D1915">
        <v>224.1</v>
      </c>
      <c r="E1915">
        <v>97.08</v>
      </c>
      <c r="F1915">
        <v>404.15</v>
      </c>
      <c r="G1915">
        <v>39.729999999999997</v>
      </c>
      <c r="H1915">
        <v>1086.76</v>
      </c>
      <c r="I1915">
        <v>481.52</v>
      </c>
      <c r="J1915">
        <v>266.72000000000003</v>
      </c>
      <c r="K1915">
        <v>119.97</v>
      </c>
    </row>
    <row r="1916" spans="1:11" x14ac:dyDescent="0.2">
      <c r="A1916" s="6">
        <v>46080</v>
      </c>
      <c r="B1916">
        <v>304.99</v>
      </c>
      <c r="C1916">
        <v>231.7</v>
      </c>
      <c r="D1916">
        <v>229.69</v>
      </c>
      <c r="E1916">
        <v>100.2</v>
      </c>
      <c r="F1916">
        <v>409.74</v>
      </c>
      <c r="G1916">
        <v>40.659999999999997</v>
      </c>
      <c r="H1916">
        <v>1106.29</v>
      </c>
      <c r="I1916">
        <v>494.46</v>
      </c>
      <c r="J1916">
        <v>268.86</v>
      </c>
      <c r="K1916">
        <v>120</v>
      </c>
    </row>
    <row r="1917" spans="1:11" x14ac:dyDescent="0.2">
      <c r="A1917" s="6">
        <v>46083</v>
      </c>
      <c r="B1917">
        <v>308.43</v>
      </c>
      <c r="C1917">
        <v>235.22</v>
      </c>
      <c r="D1917">
        <v>239.37</v>
      </c>
      <c r="E1917">
        <v>102.33</v>
      </c>
      <c r="F1917">
        <v>432.69</v>
      </c>
      <c r="G1917">
        <v>47.75</v>
      </c>
      <c r="H1917">
        <v>1154.98</v>
      </c>
      <c r="I1917">
        <v>489.46</v>
      </c>
      <c r="J1917">
        <v>272.57</v>
      </c>
      <c r="K1917">
        <v>120.02</v>
      </c>
    </row>
    <row r="1918" spans="1:11" x14ac:dyDescent="0.2">
      <c r="A1918" s="6">
        <v>46084</v>
      </c>
      <c r="B1918">
        <v>303.64999999999998</v>
      </c>
      <c r="C1918">
        <v>234.19</v>
      </c>
      <c r="D1918">
        <v>239.94</v>
      </c>
      <c r="E1918">
        <v>101.33</v>
      </c>
      <c r="F1918">
        <v>427.72</v>
      </c>
      <c r="G1918">
        <v>48.08</v>
      </c>
      <c r="H1918">
        <v>1082.68</v>
      </c>
      <c r="I1918">
        <v>496.52</v>
      </c>
      <c r="J1918">
        <v>269.14</v>
      </c>
      <c r="K1918">
        <v>120.03</v>
      </c>
    </row>
    <row r="1919" spans="1:11" x14ac:dyDescent="0.2">
      <c r="A1919" s="6">
        <v>46085</v>
      </c>
      <c r="B1919">
        <v>299.63</v>
      </c>
      <c r="C1919">
        <v>230.79</v>
      </c>
      <c r="D1919">
        <v>234.13</v>
      </c>
      <c r="E1919">
        <v>101.2</v>
      </c>
      <c r="F1919">
        <v>432.77</v>
      </c>
      <c r="G1919">
        <v>46.82</v>
      </c>
      <c r="H1919">
        <v>1057.6099999999999</v>
      </c>
      <c r="I1919">
        <v>501.4</v>
      </c>
      <c r="J1919">
        <v>267.72000000000003</v>
      </c>
      <c r="K1919">
        <v>120.04</v>
      </c>
    </row>
    <row r="1920" spans="1:11" x14ac:dyDescent="0.2">
      <c r="A1920" s="6">
        <v>46086</v>
      </c>
      <c r="B1920">
        <v>301.51</v>
      </c>
      <c r="C1920">
        <v>235.6</v>
      </c>
      <c r="D1920">
        <v>236.49</v>
      </c>
      <c r="E1920">
        <v>100.5</v>
      </c>
      <c r="F1920">
        <v>433.75</v>
      </c>
      <c r="G1920">
        <v>51.52</v>
      </c>
      <c r="H1920">
        <v>1017.96</v>
      </c>
      <c r="I1920">
        <v>492.21</v>
      </c>
      <c r="J1920">
        <v>266.43</v>
      </c>
      <c r="K1920">
        <v>120.06</v>
      </c>
    </row>
    <row r="1921" spans="1:11" x14ac:dyDescent="0.2">
      <c r="A1921" s="6">
        <v>46087</v>
      </c>
      <c r="B1921">
        <v>302.41000000000003</v>
      </c>
      <c r="C1921">
        <v>235.65</v>
      </c>
      <c r="D1921">
        <v>237</v>
      </c>
      <c r="E1921">
        <v>102.29</v>
      </c>
      <c r="F1921">
        <v>443.5</v>
      </c>
      <c r="G1921">
        <v>52.36</v>
      </c>
      <c r="H1921">
        <v>1007.47</v>
      </c>
      <c r="I1921">
        <v>483.28</v>
      </c>
      <c r="J1921">
        <v>267.43</v>
      </c>
      <c r="K1921">
        <v>120.08</v>
      </c>
    </row>
    <row r="1922" spans="1:11" x14ac:dyDescent="0.2">
      <c r="A1922" s="6">
        <v>46090</v>
      </c>
      <c r="B1922">
        <v>300.87</v>
      </c>
      <c r="C1922">
        <v>235.02</v>
      </c>
      <c r="D1922">
        <v>236.92</v>
      </c>
      <c r="E1922">
        <v>103.86</v>
      </c>
      <c r="F1922">
        <v>435.94</v>
      </c>
      <c r="G1922">
        <v>48.29</v>
      </c>
      <c r="H1922">
        <v>1034.58</v>
      </c>
      <c r="I1922">
        <v>479.69</v>
      </c>
      <c r="J1922">
        <v>265.29000000000002</v>
      </c>
      <c r="K1922">
        <v>120.09</v>
      </c>
    </row>
    <row r="1923" spans="1:11" x14ac:dyDescent="0.2">
      <c r="A1923" s="6">
        <v>46091</v>
      </c>
      <c r="B1923">
        <v>296.25</v>
      </c>
      <c r="C1923">
        <v>231.12</v>
      </c>
      <c r="D1923">
        <v>231.09</v>
      </c>
      <c r="E1923">
        <v>100.75</v>
      </c>
      <c r="F1923">
        <v>427.18</v>
      </c>
      <c r="G1923">
        <v>47.83</v>
      </c>
      <c r="H1923">
        <v>1027.29</v>
      </c>
      <c r="I1923">
        <v>473.47</v>
      </c>
      <c r="J1923">
        <v>261.14999999999998</v>
      </c>
      <c r="K1923">
        <v>120.11</v>
      </c>
    </row>
    <row r="1924" spans="1:11" x14ac:dyDescent="0.2">
      <c r="A1924" s="6">
        <v>46092</v>
      </c>
      <c r="B1924">
        <v>303.14999999999998</v>
      </c>
      <c r="C1924">
        <v>237.94</v>
      </c>
      <c r="D1924">
        <v>236.92</v>
      </c>
      <c r="E1924">
        <v>105.42</v>
      </c>
      <c r="F1924">
        <v>435.1</v>
      </c>
      <c r="G1924">
        <v>52.28</v>
      </c>
      <c r="H1924">
        <v>976.57</v>
      </c>
      <c r="I1924">
        <v>460.7</v>
      </c>
      <c r="J1924">
        <v>267.57</v>
      </c>
      <c r="K1924">
        <v>120.11</v>
      </c>
    </row>
    <row r="1925" spans="1:11" x14ac:dyDescent="0.2">
      <c r="A1925" s="6">
        <v>46093</v>
      </c>
      <c r="B1925">
        <v>307.05</v>
      </c>
      <c r="C1925">
        <v>244.37</v>
      </c>
      <c r="D1925">
        <v>243.46</v>
      </c>
      <c r="E1925">
        <v>110.78</v>
      </c>
      <c r="F1925">
        <v>441.22</v>
      </c>
      <c r="G1925">
        <v>53.58</v>
      </c>
      <c r="H1925">
        <v>925.44</v>
      </c>
      <c r="I1925">
        <v>423.98</v>
      </c>
      <c r="J1925">
        <v>264.86</v>
      </c>
      <c r="K1925">
        <v>120.13</v>
      </c>
    </row>
    <row r="1926" spans="1:11" x14ac:dyDescent="0.2">
      <c r="A1926" s="6">
        <v>46094</v>
      </c>
      <c r="B1926">
        <v>312.23</v>
      </c>
      <c r="C1926">
        <v>244.18</v>
      </c>
      <c r="D1926">
        <v>246.76</v>
      </c>
      <c r="E1926">
        <v>109.78</v>
      </c>
      <c r="F1926">
        <v>438.49</v>
      </c>
      <c r="G1926">
        <v>54.96</v>
      </c>
      <c r="H1926">
        <v>907.7</v>
      </c>
      <c r="I1926">
        <v>417.5</v>
      </c>
      <c r="J1926">
        <v>267.57</v>
      </c>
      <c r="K1926">
        <v>120.17</v>
      </c>
    </row>
    <row r="1927" spans="1:11" x14ac:dyDescent="0.2">
      <c r="A1927" s="6">
        <v>46097</v>
      </c>
      <c r="B1927">
        <v>314.45</v>
      </c>
      <c r="C1927">
        <v>244.21</v>
      </c>
      <c r="D1927">
        <v>245.6</v>
      </c>
      <c r="E1927">
        <v>108.58</v>
      </c>
      <c r="F1927">
        <v>436.79</v>
      </c>
      <c r="G1927">
        <v>51.59</v>
      </c>
      <c r="H1927">
        <v>957.32</v>
      </c>
      <c r="I1927">
        <v>430.27</v>
      </c>
      <c r="J1927">
        <v>267.43</v>
      </c>
      <c r="K1927">
        <v>120.17</v>
      </c>
    </row>
    <row r="1928" spans="1:11" x14ac:dyDescent="0.2">
      <c r="A1928" s="6">
        <v>46098</v>
      </c>
      <c r="B1928">
        <v>317.61</v>
      </c>
      <c r="C1928">
        <v>245.61</v>
      </c>
      <c r="D1928">
        <v>248.74</v>
      </c>
      <c r="E1928">
        <v>109.49</v>
      </c>
      <c r="F1928">
        <v>437.15</v>
      </c>
      <c r="G1928">
        <v>54.49</v>
      </c>
      <c r="H1928">
        <v>941.38</v>
      </c>
      <c r="I1928">
        <v>416.93</v>
      </c>
      <c r="J1928">
        <v>268.14</v>
      </c>
      <c r="K1928">
        <v>120.19</v>
      </c>
    </row>
    <row r="1929" spans="1:11" x14ac:dyDescent="0.2">
      <c r="A1929" s="6">
        <v>46099</v>
      </c>
      <c r="B1929">
        <v>315.17</v>
      </c>
      <c r="C1929">
        <v>246.4</v>
      </c>
      <c r="D1929">
        <v>250.32</v>
      </c>
      <c r="E1929">
        <v>110.73</v>
      </c>
      <c r="F1929">
        <v>462.74</v>
      </c>
      <c r="G1929">
        <v>62.39</v>
      </c>
      <c r="H1929">
        <v>967.25</v>
      </c>
      <c r="I1929">
        <v>431.15</v>
      </c>
      <c r="J1929">
        <v>266.29000000000002</v>
      </c>
      <c r="K1929">
        <v>120.21</v>
      </c>
    </row>
    <row r="1930" spans="1:11" x14ac:dyDescent="0.2">
      <c r="A1930" s="6">
        <v>46100</v>
      </c>
      <c r="B1930">
        <v>316.31</v>
      </c>
      <c r="C1930">
        <v>249.91</v>
      </c>
      <c r="D1930">
        <v>255.12</v>
      </c>
      <c r="E1930">
        <v>113</v>
      </c>
      <c r="F1930">
        <v>489.94</v>
      </c>
      <c r="G1930">
        <v>60.04</v>
      </c>
      <c r="H1930">
        <v>988.9</v>
      </c>
      <c r="I1930">
        <v>434.92</v>
      </c>
      <c r="J1930">
        <v>270.57</v>
      </c>
      <c r="K1930">
        <v>120.21</v>
      </c>
    </row>
    <row r="1931" spans="1:11" x14ac:dyDescent="0.2">
      <c r="A1931" s="6">
        <v>46101</v>
      </c>
      <c r="B1931">
        <v>319.33</v>
      </c>
      <c r="C1931">
        <v>250.27</v>
      </c>
      <c r="D1931">
        <v>256.94</v>
      </c>
      <c r="E1931">
        <v>115.14</v>
      </c>
      <c r="F1931">
        <v>488.24</v>
      </c>
      <c r="G1931">
        <v>66.42</v>
      </c>
      <c r="H1931">
        <v>967.55</v>
      </c>
      <c r="I1931">
        <v>427.5</v>
      </c>
      <c r="J1931">
        <v>271.27999999999997</v>
      </c>
      <c r="K1931">
        <v>120.25</v>
      </c>
    </row>
    <row r="1932" spans="1:11" x14ac:dyDescent="0.2">
      <c r="A1932" s="6">
        <v>46104</v>
      </c>
      <c r="B1932">
        <v>322.25</v>
      </c>
      <c r="C1932">
        <v>254.59</v>
      </c>
      <c r="D1932">
        <v>257.49</v>
      </c>
      <c r="E1932">
        <v>114.39</v>
      </c>
      <c r="F1932">
        <v>499.21</v>
      </c>
      <c r="G1932">
        <v>66.38</v>
      </c>
      <c r="H1932">
        <v>1017.47</v>
      </c>
      <c r="I1932">
        <v>444.48</v>
      </c>
      <c r="J1932">
        <v>272</v>
      </c>
      <c r="K1932">
        <v>120.27</v>
      </c>
    </row>
    <row r="1933" spans="1:11" x14ac:dyDescent="0.2">
      <c r="A1933" s="6">
        <v>46105</v>
      </c>
      <c r="B1933">
        <v>330.75</v>
      </c>
      <c r="C1933">
        <v>256.55</v>
      </c>
      <c r="D1933">
        <v>261.86</v>
      </c>
      <c r="E1933">
        <v>116.17</v>
      </c>
      <c r="F1933">
        <v>512.03</v>
      </c>
      <c r="G1933">
        <v>69.739999999999995</v>
      </c>
      <c r="H1933">
        <v>1065.9000000000001</v>
      </c>
      <c r="I1933">
        <v>472.4</v>
      </c>
      <c r="J1933">
        <v>274.14</v>
      </c>
      <c r="K1933">
        <v>120.28</v>
      </c>
    </row>
    <row r="1934" spans="1:11" x14ac:dyDescent="0.2">
      <c r="A1934" s="6">
        <v>46106</v>
      </c>
      <c r="B1934">
        <v>326.51</v>
      </c>
      <c r="C1934">
        <v>254.52</v>
      </c>
      <c r="D1934">
        <v>261.01</v>
      </c>
      <c r="E1934">
        <v>117.31</v>
      </c>
      <c r="F1934">
        <v>494.32</v>
      </c>
      <c r="G1934">
        <v>70.209999999999994</v>
      </c>
      <c r="H1934">
        <v>1015.07</v>
      </c>
      <c r="I1934">
        <v>455.23</v>
      </c>
      <c r="J1934">
        <v>273.14</v>
      </c>
      <c r="K1934">
        <v>120.27</v>
      </c>
    </row>
    <row r="1935" spans="1:11" x14ac:dyDescent="0.2">
      <c r="A1935" s="6">
        <v>46107</v>
      </c>
      <c r="B1935">
        <v>330.85</v>
      </c>
      <c r="C1935">
        <v>257.79000000000002</v>
      </c>
      <c r="D1935">
        <v>269.76</v>
      </c>
      <c r="E1935">
        <v>122.07</v>
      </c>
      <c r="F1935">
        <v>506.51</v>
      </c>
      <c r="G1935">
        <v>70.67</v>
      </c>
      <c r="H1935">
        <v>1009.65</v>
      </c>
      <c r="I1935">
        <v>464.79</v>
      </c>
      <c r="J1935">
        <v>277.42</v>
      </c>
      <c r="K1935">
        <v>120.29</v>
      </c>
    </row>
    <row r="1936" spans="1:11" x14ac:dyDescent="0.2">
      <c r="A1936" s="6">
        <v>46108</v>
      </c>
      <c r="B1936">
        <v>341.97</v>
      </c>
      <c r="C1936">
        <v>261.95999999999998</v>
      </c>
      <c r="D1936">
        <v>270.87</v>
      </c>
      <c r="E1936">
        <v>123.89</v>
      </c>
      <c r="F1936">
        <v>516.08000000000004</v>
      </c>
      <c r="G1936">
        <v>73.650000000000006</v>
      </c>
      <c r="H1936">
        <v>1012.06</v>
      </c>
      <c r="I1936">
        <v>476.11</v>
      </c>
      <c r="J1936">
        <v>280.7</v>
      </c>
      <c r="K1936">
        <v>120.33</v>
      </c>
    </row>
    <row r="1937" spans="1:11" x14ac:dyDescent="0.2">
      <c r="A1937" s="6">
        <v>46111</v>
      </c>
      <c r="B1937">
        <v>342.93</v>
      </c>
      <c r="C1937">
        <v>261.41000000000003</v>
      </c>
      <c r="D1937">
        <v>269.02999999999997</v>
      </c>
      <c r="E1937">
        <v>125.63</v>
      </c>
      <c r="F1937">
        <v>510.4</v>
      </c>
      <c r="G1937">
        <v>70.959999999999994</v>
      </c>
      <c r="H1937">
        <v>1004.24</v>
      </c>
      <c r="I1937">
        <v>463.22</v>
      </c>
      <c r="J1937">
        <v>279.56</v>
      </c>
      <c r="K1937">
        <v>120.34</v>
      </c>
    </row>
    <row r="1938" spans="1:11" x14ac:dyDescent="0.2">
      <c r="A1938" s="6">
        <v>46112</v>
      </c>
      <c r="B1938">
        <v>339.31</v>
      </c>
      <c r="C1938">
        <v>256.69</v>
      </c>
      <c r="D1938">
        <v>267.22000000000003</v>
      </c>
      <c r="E1938">
        <v>123.28</v>
      </c>
      <c r="F1938">
        <v>493.23</v>
      </c>
      <c r="G1938">
        <v>66.209999999999994</v>
      </c>
      <c r="H1938">
        <v>1048.45</v>
      </c>
      <c r="I1938">
        <v>469.51</v>
      </c>
      <c r="J1938">
        <v>275.42</v>
      </c>
      <c r="K1938">
        <v>120.34</v>
      </c>
    </row>
    <row r="1939" spans="1:11" x14ac:dyDescent="0.2">
      <c r="A1939" s="6">
        <v>46113</v>
      </c>
      <c r="B1939">
        <v>321.55</v>
      </c>
      <c r="C1939">
        <v>244.91</v>
      </c>
      <c r="D1939">
        <v>259.89999999999998</v>
      </c>
      <c r="E1939">
        <v>118.03</v>
      </c>
      <c r="F1939">
        <v>479.46</v>
      </c>
      <c r="G1939">
        <v>61.68</v>
      </c>
      <c r="H1939">
        <v>1047.55</v>
      </c>
      <c r="I1939">
        <v>465.99</v>
      </c>
      <c r="J1939">
        <v>271.43</v>
      </c>
      <c r="K1939">
        <v>120.38</v>
      </c>
    </row>
    <row r="1940" spans="1:11" x14ac:dyDescent="0.2">
      <c r="A1940" s="6">
        <v>46114</v>
      </c>
      <c r="B1940">
        <v>321.37</v>
      </c>
      <c r="C1940">
        <v>246.85</v>
      </c>
      <c r="D1940">
        <v>264.23</v>
      </c>
      <c r="E1940">
        <v>119.43</v>
      </c>
      <c r="F1940">
        <v>488.71</v>
      </c>
      <c r="G1940">
        <v>61.51</v>
      </c>
      <c r="H1940">
        <v>1100.78</v>
      </c>
      <c r="I1940">
        <v>480.64</v>
      </c>
      <c r="J1940">
        <v>270.14</v>
      </c>
      <c r="K1940">
        <v>120.4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M498"/>
  <sheetViews>
    <sheetView topLeftCell="A111" workbookViewId="0">
      <selection activeCell="C139" sqref="C139"/>
    </sheetView>
  </sheetViews>
  <sheetFormatPr baseColWidth="10" defaultColWidth="8.83203125" defaultRowHeight="15" x14ac:dyDescent="0.2"/>
  <cols>
    <col min="1" max="13" width="25" customWidth="1"/>
  </cols>
  <sheetData>
    <row r="1" spans="1:13" ht="19" x14ac:dyDescent="0.25">
      <c r="A1" s="1" t="s">
        <v>187</v>
      </c>
    </row>
    <row r="3" spans="1:13" ht="16" x14ac:dyDescent="0.2">
      <c r="A3" s="9" t="s">
        <v>188</v>
      </c>
    </row>
    <row r="4" spans="1:13" x14ac:dyDescent="0.2"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</row>
    <row r="5" spans="1:13" x14ac:dyDescent="0.2">
      <c r="A5" s="13" t="s">
        <v>7</v>
      </c>
      <c r="B5" s="14">
        <v>1</v>
      </c>
      <c r="C5" s="14">
        <f>CORREL('01_Data'!P4:P1826,'01_Data'!Q4:Q1826)</f>
        <v>0.84790640794607919</v>
      </c>
      <c r="D5" s="14">
        <f>CORREL('01_Data'!P4:P1826,'01_Data'!R4:R1826)</f>
        <v>0.83449866978509357</v>
      </c>
      <c r="E5" s="14">
        <f>CORREL('01_Data'!P4:P1826,'01_Data'!S4:S1826)</f>
        <v>0.72397766981047429</v>
      </c>
      <c r="F5" s="14">
        <f>CORREL('01_Data'!P4:P1826,'01_Data'!T4:T1826)</f>
        <v>0.57684878634792158</v>
      </c>
      <c r="G5" s="14">
        <f>CORREL('01_Data'!P4:P1826,'01_Data'!U4:U1826)</f>
        <v>0.33611969735394304</v>
      </c>
      <c r="H5" s="14">
        <f>CORREL('01_Data'!P4:P1826,'01_Data'!V4:V1826)</f>
        <v>0.31959280916458965</v>
      </c>
      <c r="I5" s="14">
        <f>CORREL('01_Data'!P4:P1826,'01_Data'!W4:W1826)</f>
        <v>0.36632166943193073</v>
      </c>
      <c r="J5" s="14">
        <f>CORREL('01_Data'!P4:P1826,'01_Data'!X4:X1826)</f>
        <v>0.60902195935832093</v>
      </c>
      <c r="K5" s="14">
        <f>CORREL('01_Data'!P4:P1826,'01_Data'!Y4:Y1826)</f>
        <v>-4.2736182077245215E-3</v>
      </c>
      <c r="L5" s="14" cm="1">
        <f t="array" ref="L5">CORREL(_xlfn._xlws.FILTER('01_Data'!AA4:AA1826,ISNUMBER('01_Data'!AA4:AA1826)*ISNUMBER('01_Data'!P4:P1826)),_xlfn._xlws.FILTER('01_Data'!P4:P1826,ISNUMBER('01_Data'!AA4:AA1826)*ISNUMBER('01_Data'!P4:P1826)))</f>
        <v>0.44116388450731175</v>
      </c>
      <c r="M5" s="14">
        <f>CORREL('01_Data'!P4:P1826,'01_Data'!AB4:AB1826)</f>
        <v>0.43986670393181582</v>
      </c>
    </row>
    <row r="6" spans="1:13" x14ac:dyDescent="0.2">
      <c r="A6" s="13" t="s">
        <v>8</v>
      </c>
      <c r="B6" s="14">
        <f>CORREL('01_Data'!Q4:Q1826,'01_Data'!P4:P1826)</f>
        <v>0.84790640794607919</v>
      </c>
      <c r="C6" s="14">
        <v>1</v>
      </c>
      <c r="D6" s="14">
        <f>CORREL('01_Data'!Q4:Q1826,'01_Data'!R4:R1826)</f>
        <v>0.83933530549964341</v>
      </c>
      <c r="E6" s="14">
        <f>CORREL('01_Data'!Q4:Q1826,'01_Data'!S4:S1826)</f>
        <v>0.69291243089797883</v>
      </c>
      <c r="F6" s="14">
        <f>CORREL('01_Data'!Q4:Q1826,'01_Data'!T4:T1826)</f>
        <v>0.57244495773560966</v>
      </c>
      <c r="G6" s="14">
        <f>CORREL('01_Data'!Q4:Q1826,'01_Data'!U4:U1826)</f>
        <v>0.31809397052775307</v>
      </c>
      <c r="H6" s="14">
        <f>CORREL('01_Data'!Q4:Q1826,'01_Data'!V4:V1826)</f>
        <v>0.30644426131297875</v>
      </c>
      <c r="I6" s="14">
        <f>CORREL('01_Data'!Q4:Q1826,'01_Data'!W4:W1826)</f>
        <v>0.34248853448167893</v>
      </c>
      <c r="J6" s="14">
        <f>CORREL('01_Data'!Q4:Q1826,'01_Data'!X4:X1826)</f>
        <v>0.59270514230874449</v>
      </c>
      <c r="K6" s="14">
        <f>CORREL('01_Data'!Q4:Q1826,'01_Data'!Y4:Y1826)</f>
        <v>1.4949305784107844E-2</v>
      </c>
      <c r="L6" s="14" cm="1">
        <f t="array" ref="L6">CORREL(_xlfn._xlws.FILTER('01_Data'!AA4:AA1826,ISNUMBER('01_Data'!AA4:AA1826)*ISNUMBER('01_Data'!Q4:Q1826)),_xlfn._xlws.FILTER('01_Data'!Q4:Q1826,ISNUMBER('01_Data'!AA4:AA1826)*ISNUMBER('01_Data'!Q4:Q1826)))</f>
        <v>0.38418985962509122</v>
      </c>
      <c r="M6" s="14">
        <f>CORREL('01_Data'!Q4:Q1826,'01_Data'!AB4:AB1826)</f>
        <v>0.43830840833240381</v>
      </c>
    </row>
    <row r="7" spans="1:13" x14ac:dyDescent="0.2">
      <c r="A7" s="13" t="s">
        <v>9</v>
      </c>
      <c r="B7" s="14">
        <f>CORREL('01_Data'!R4:R1826,'01_Data'!P4:P1826)</f>
        <v>0.83449866978509357</v>
      </c>
      <c r="C7" s="14">
        <f>CORREL('01_Data'!R4:R1826,'01_Data'!Q4:Q1826)</f>
        <v>0.83933530549964341</v>
      </c>
      <c r="D7" s="14">
        <v>1</v>
      </c>
      <c r="E7" s="14">
        <f>CORREL('01_Data'!R4:R1826,'01_Data'!S4:S1826)</f>
        <v>0.77072137349548631</v>
      </c>
      <c r="F7" s="14">
        <f>CORREL('01_Data'!R4:R1826,'01_Data'!T4:T1826)</f>
        <v>0.60812662187770949</v>
      </c>
      <c r="G7" s="14">
        <f>CORREL('01_Data'!R4:R1826,'01_Data'!U4:U1826)</f>
        <v>0.40277094817440473</v>
      </c>
      <c r="H7" s="14">
        <f>CORREL('01_Data'!R4:R1826,'01_Data'!V4:V1826)</f>
        <v>0.29138973802925544</v>
      </c>
      <c r="I7" s="14">
        <f>CORREL('01_Data'!R4:R1826,'01_Data'!W4:W1826)</f>
        <v>0.34384203748507763</v>
      </c>
      <c r="J7" s="14">
        <f>CORREL('01_Data'!R4:R1826,'01_Data'!X4:X1826)</f>
        <v>0.63543307238336777</v>
      </c>
      <c r="K7" s="14">
        <f>CORREL('01_Data'!R4:R1826,'01_Data'!Y4:Y1826)</f>
        <v>-3.2598090594318445E-2</v>
      </c>
      <c r="L7" s="14" cm="1">
        <f t="array" ref="L7">CORREL(_xlfn._xlws.FILTER('01_Data'!AA4:AA1826,ISNUMBER('01_Data'!AA4:AA1826)*ISNUMBER('01_Data'!R4:R1826)),_xlfn._xlws.FILTER('01_Data'!R4:R1826,ISNUMBER('01_Data'!AA4:AA1826)*ISNUMBER('01_Data'!R4:R1826)))</f>
        <v>0.46716241701789119</v>
      </c>
      <c r="M7" s="14">
        <f>CORREL('01_Data'!R4:R1826,'01_Data'!AB4:AB1826)</f>
        <v>0.49085689655488213</v>
      </c>
    </row>
    <row r="8" spans="1:13" x14ac:dyDescent="0.2">
      <c r="A8" s="13" t="s">
        <v>10</v>
      </c>
      <c r="B8" s="14">
        <f>CORREL('01_Data'!S4:S1826,'01_Data'!P4:P1826)</f>
        <v>0.72397766981047429</v>
      </c>
      <c r="C8" s="14">
        <f>CORREL('01_Data'!S4:S1826,'01_Data'!Q4:Q1826)</f>
        <v>0.69291243089797883</v>
      </c>
      <c r="D8" s="14">
        <f>CORREL('01_Data'!S4:S1826,'01_Data'!R4:R1826)</f>
        <v>0.77072137349548631</v>
      </c>
      <c r="E8" s="14">
        <v>1</v>
      </c>
      <c r="F8" s="14">
        <f>CORREL('01_Data'!S4:S1826,'01_Data'!T4:T1826)</f>
        <v>0.52283826733454297</v>
      </c>
      <c r="G8" s="14">
        <f>CORREL('01_Data'!S4:S1826,'01_Data'!U4:U1826)</f>
        <v>0.39362069550947298</v>
      </c>
      <c r="H8" s="14">
        <f>CORREL('01_Data'!S4:S1826,'01_Data'!V4:V1826)</f>
        <v>0.23471079764831465</v>
      </c>
      <c r="I8" s="14">
        <f>CORREL('01_Data'!S4:S1826,'01_Data'!W4:W1826)</f>
        <v>0.33695109290008735</v>
      </c>
      <c r="J8" s="14">
        <f>CORREL('01_Data'!S4:S1826,'01_Data'!X4:X1826)</f>
        <v>0.63787989852636462</v>
      </c>
      <c r="K8" s="14">
        <f>CORREL('01_Data'!S4:S1826,'01_Data'!Y4:Y1826)</f>
        <v>-2.9790587680247095E-2</v>
      </c>
      <c r="L8" s="14" cm="1">
        <f t="array" ref="L8">CORREL(_xlfn._xlws.FILTER('01_Data'!AA4:AA1826,ISNUMBER('01_Data'!AA4:AA1826)*ISNUMBER('01_Data'!S4:S1826)),_xlfn._xlws.FILTER('01_Data'!S4:S1826,ISNUMBER('01_Data'!AA4:AA1826)*ISNUMBER('01_Data'!S4:S1826)))</f>
        <v>0.45176201461610782</v>
      </c>
      <c r="M8" s="14">
        <f>CORREL('01_Data'!S4:S1826,'01_Data'!AB4:AB1826)</f>
        <v>0.44376944521945</v>
      </c>
    </row>
    <row r="9" spans="1:13" x14ac:dyDescent="0.2">
      <c r="A9" s="13" t="s">
        <v>11</v>
      </c>
      <c r="B9" s="14">
        <f>CORREL('01_Data'!T4:T1826,'01_Data'!P4:P1826)</f>
        <v>0.57684878634792158</v>
      </c>
      <c r="C9" s="14">
        <f>CORREL('01_Data'!T4:T1826,'01_Data'!Q4:Q1826)</f>
        <v>0.57244495773560966</v>
      </c>
      <c r="D9" s="14">
        <f>CORREL('01_Data'!T4:T1826,'01_Data'!R4:R1826)</f>
        <v>0.60812662187770949</v>
      </c>
      <c r="E9" s="14">
        <f>CORREL('01_Data'!T4:T1826,'01_Data'!S4:S1826)</f>
        <v>0.52283826733454297</v>
      </c>
      <c r="F9" s="14">
        <v>1</v>
      </c>
      <c r="G9" s="14">
        <f>CORREL('01_Data'!T4:T1826,'01_Data'!U4:U1826)</f>
        <v>0.44164680449762206</v>
      </c>
      <c r="H9" s="14">
        <f>CORREL('01_Data'!T4:T1826,'01_Data'!V4:V1826)</f>
        <v>0.25999690662668667</v>
      </c>
      <c r="I9" s="14">
        <f>CORREL('01_Data'!T4:T1826,'01_Data'!W4:W1826)</f>
        <v>0.26542350748620297</v>
      </c>
      <c r="J9" s="14">
        <f>CORREL('01_Data'!T4:T1826,'01_Data'!X4:X1826)</f>
        <v>0.53848603293411812</v>
      </c>
      <c r="K9" s="14">
        <f>CORREL('01_Data'!T4:T1826,'01_Data'!Y4:Y1826)</f>
        <v>-1.2371437111491919E-2</v>
      </c>
      <c r="L9" s="14" cm="1">
        <f t="array" ref="L9">CORREL(_xlfn._xlws.FILTER('01_Data'!AA4:AA1826,ISNUMBER('01_Data'!AA4:AA1826)*ISNUMBER('01_Data'!T4:T1826)),_xlfn._xlws.FILTER('01_Data'!T4:T1826,ISNUMBER('01_Data'!AA4:AA1826)*ISNUMBER('01_Data'!T4:T1826)))</f>
        <v>0.25485052875484659</v>
      </c>
      <c r="M9" s="14">
        <f>CORREL('01_Data'!T4:T1826,'01_Data'!AB4:AB1826)</f>
        <v>0.27973488596869606</v>
      </c>
    </row>
    <row r="10" spans="1:13" x14ac:dyDescent="0.2">
      <c r="A10" s="13" t="s">
        <v>12</v>
      </c>
      <c r="B10" s="14">
        <f>CORREL('01_Data'!U4:U1826,'01_Data'!P4:P1826)</f>
        <v>0.33611969735394304</v>
      </c>
      <c r="C10" s="14">
        <f>CORREL('01_Data'!U4:U1826,'01_Data'!Q4:Q1826)</f>
        <v>0.31809397052775307</v>
      </c>
      <c r="D10" s="14">
        <f>CORREL('01_Data'!U4:U1826,'01_Data'!R4:R1826)</f>
        <v>0.40277094817440473</v>
      </c>
      <c r="E10" s="14">
        <f>CORREL('01_Data'!U4:U1826,'01_Data'!S4:S1826)</f>
        <v>0.39362069550947298</v>
      </c>
      <c r="F10" s="14">
        <f>CORREL('01_Data'!U4:U1826,'01_Data'!T4:T1826)</f>
        <v>0.44164680449762206</v>
      </c>
      <c r="G10" s="14">
        <v>1</v>
      </c>
      <c r="H10" s="14">
        <f>CORREL('01_Data'!U4:U1826,'01_Data'!V4:V1826)</f>
        <v>0.13661704208490913</v>
      </c>
      <c r="I10" s="14">
        <f>CORREL('01_Data'!U4:U1826,'01_Data'!W4:W1826)</f>
        <v>0.17215277433633941</v>
      </c>
      <c r="J10" s="14">
        <f>CORREL('01_Data'!U4:U1826,'01_Data'!X4:X1826)</f>
        <v>0.48464969836209537</v>
      </c>
      <c r="K10" s="14">
        <f>CORREL('01_Data'!U4:U1826,'01_Data'!Y4:Y1826)</f>
        <v>1.8934322461352286E-2</v>
      </c>
      <c r="L10" s="14" cm="1">
        <f t="array" ref="L10">CORREL(_xlfn._xlws.FILTER('01_Data'!AA4:AA1826,ISNUMBER('01_Data'!AA4:AA1826)*ISNUMBER('01_Data'!U4:U1826)),_xlfn._xlws.FILTER('01_Data'!U4:U1826,ISNUMBER('01_Data'!AA4:AA1826)*ISNUMBER('01_Data'!U4:U1826)))</f>
        <v>0.37109914750506995</v>
      </c>
      <c r="M10" s="14">
        <f>CORREL('01_Data'!U4:U1826,'01_Data'!AB4:AB1826)</f>
        <v>0.36154423818505138</v>
      </c>
    </row>
    <row r="11" spans="1:13" x14ac:dyDescent="0.2">
      <c r="A11" s="13" t="s">
        <v>13</v>
      </c>
      <c r="B11" s="14">
        <f>CORREL('01_Data'!V4:V1826,'01_Data'!P4:P1826)</f>
        <v>0.31959280916458965</v>
      </c>
      <c r="C11" s="14">
        <f>CORREL('01_Data'!V4:V1826,'01_Data'!Q4:Q1826)</f>
        <v>0.30644426131297875</v>
      </c>
      <c r="D11" s="14">
        <f>CORREL('01_Data'!V4:V1826,'01_Data'!R4:R1826)</f>
        <v>0.29138973802925544</v>
      </c>
      <c r="E11" s="14">
        <f>CORREL('01_Data'!V4:V1826,'01_Data'!S4:S1826)</f>
        <v>0.23471079764831465</v>
      </c>
      <c r="F11" s="14">
        <f>CORREL('01_Data'!V4:V1826,'01_Data'!T4:T1826)</f>
        <v>0.25999690662668667</v>
      </c>
      <c r="G11" s="14">
        <f>CORREL('01_Data'!V4:V1826,'01_Data'!U4:U1826)</f>
        <v>0.13661704208490913</v>
      </c>
      <c r="H11" s="14">
        <v>1</v>
      </c>
      <c r="I11" s="14">
        <f>CORREL('01_Data'!V4:V1826,'01_Data'!W4:W1826)</f>
        <v>0.69327195568771405</v>
      </c>
      <c r="J11" s="14">
        <f>CORREL('01_Data'!V4:V1826,'01_Data'!X4:X1826)</f>
        <v>0.24225656577009327</v>
      </c>
      <c r="K11" s="14">
        <f>CORREL('01_Data'!V4:V1826,'01_Data'!Y4:Y1826)</f>
        <v>-2.0304147526297701E-2</v>
      </c>
      <c r="L11" s="14" cm="1">
        <f t="array" ref="L11">CORREL(_xlfn._xlws.FILTER('01_Data'!AA4:AA1826,ISNUMBER('01_Data'!AA4:AA1826)*ISNUMBER('01_Data'!V4:V1826)),_xlfn._xlws.FILTER('01_Data'!V4:V1826,ISNUMBER('01_Data'!AA4:AA1826)*ISNUMBER('01_Data'!V4:V1826)))</f>
        <v>0.11502023372133904</v>
      </c>
      <c r="M11" s="14">
        <f>CORREL('01_Data'!V4:V1826,'01_Data'!AB4:AB1826)</f>
        <v>9.1249814313870969E-2</v>
      </c>
    </row>
    <row r="12" spans="1:13" x14ac:dyDescent="0.2">
      <c r="A12" s="13" t="s">
        <v>14</v>
      </c>
      <c r="B12" s="14">
        <f>CORREL('01_Data'!W4:W1826,'01_Data'!P4:P1826)</f>
        <v>0.36632166943193073</v>
      </c>
      <c r="C12" s="14">
        <f>CORREL('01_Data'!W4:W1826,'01_Data'!Q4:Q1826)</f>
        <v>0.34248853448167893</v>
      </c>
      <c r="D12" s="14">
        <f>CORREL('01_Data'!W4:W1826,'01_Data'!R4:R1826)</f>
        <v>0.34384203748507763</v>
      </c>
      <c r="E12" s="14">
        <f>CORREL('01_Data'!W4:W1826,'01_Data'!S4:S1826)</f>
        <v>0.33695109290008735</v>
      </c>
      <c r="F12" s="14">
        <f>CORREL('01_Data'!W4:W1826,'01_Data'!T4:T1826)</f>
        <v>0.26542350748620297</v>
      </c>
      <c r="G12" s="14">
        <f>CORREL('01_Data'!W4:W1826,'01_Data'!U4:U1826)</f>
        <v>0.17215277433633941</v>
      </c>
      <c r="H12" s="14">
        <f>CORREL('01_Data'!W4:W1826,'01_Data'!V4:V1826)</f>
        <v>0.69327195568771405</v>
      </c>
      <c r="I12" s="14">
        <v>1</v>
      </c>
      <c r="J12" s="14">
        <f>CORREL('01_Data'!W4:W1826,'01_Data'!X4:X1826)</f>
        <v>0.32705226959654704</v>
      </c>
      <c r="K12" s="14">
        <f>CORREL('01_Data'!W4:W1826,'01_Data'!Y4:Y1826)</f>
        <v>-1.1514745897041923E-2</v>
      </c>
      <c r="L12" s="14" cm="1">
        <f t="array" ref="L12">CORREL(_xlfn._xlws.FILTER('01_Data'!AA4:AA1826,ISNUMBER('01_Data'!AA4:AA1826)*ISNUMBER('01_Data'!W4:W1826)),_xlfn._xlws.FILTER('01_Data'!W4:W1826,ISNUMBER('01_Data'!AA4:AA1826)*ISNUMBER('01_Data'!W4:W1826)))</f>
        <v>0.13844780401051246</v>
      </c>
      <c r="M12" s="14">
        <f>CORREL('01_Data'!W4:W1826,'01_Data'!AB4:AB1826)</f>
        <v>0.10688096081245171</v>
      </c>
    </row>
    <row r="13" spans="1:13" x14ac:dyDescent="0.2">
      <c r="A13" s="13" t="s">
        <v>15</v>
      </c>
      <c r="B13" s="14">
        <f>CORREL('01_Data'!X4:X1826,'01_Data'!P4:P1826)</f>
        <v>0.60902195935832093</v>
      </c>
      <c r="C13" s="14">
        <f>CORREL('01_Data'!X4:X1826,'01_Data'!Q4:Q1826)</f>
        <v>0.59270514230874449</v>
      </c>
      <c r="D13" s="14">
        <f>CORREL('01_Data'!X4:X1826,'01_Data'!R4:R1826)</f>
        <v>0.63543307238336777</v>
      </c>
      <c r="E13" s="14">
        <f>CORREL('01_Data'!X4:X1826,'01_Data'!S4:S1826)</f>
        <v>0.63787989852636462</v>
      </c>
      <c r="F13" s="14">
        <f>CORREL('01_Data'!X4:X1826,'01_Data'!T4:T1826)</f>
        <v>0.53848603293411812</v>
      </c>
      <c r="G13" s="14">
        <f>CORREL('01_Data'!X4:X1826,'01_Data'!U4:U1826)</f>
        <v>0.48464969836209537</v>
      </c>
      <c r="H13" s="14">
        <f>CORREL('01_Data'!X4:X1826,'01_Data'!V4:V1826)</f>
        <v>0.24225656577009327</v>
      </c>
      <c r="I13" s="14">
        <f>CORREL('01_Data'!X4:X1826,'01_Data'!W4:W1826)</f>
        <v>0.32705226959654704</v>
      </c>
      <c r="J13" s="14">
        <v>1</v>
      </c>
      <c r="K13" s="14">
        <f>CORREL('01_Data'!X4:X1826,'01_Data'!Y4:Y1826)</f>
        <v>-8.4966878314682304E-3</v>
      </c>
      <c r="L13" s="14" cm="1">
        <f t="array" ref="L13">CORREL(_xlfn._xlws.FILTER('01_Data'!AA4:AA1826,ISNUMBER('01_Data'!AA4:AA1826)*ISNUMBER('01_Data'!X4:X1826)),_xlfn._xlws.FILTER('01_Data'!X4:X1826,ISNUMBER('01_Data'!AA4:AA1826)*ISNUMBER('01_Data'!X4:X1826)))</f>
        <v>0.40912485380849706</v>
      </c>
      <c r="M13" s="14">
        <f>CORREL('01_Data'!X4:X1826,'01_Data'!AB4:AB1826)</f>
        <v>0.36256817556469895</v>
      </c>
    </row>
    <row r="14" spans="1:13" x14ac:dyDescent="0.2">
      <c r="A14" s="13" t="s">
        <v>16</v>
      </c>
      <c r="B14" s="14">
        <f>CORREL('01_Data'!Y4:Y1826,'01_Data'!P4:P1826)</f>
        <v>-4.2736182077245215E-3</v>
      </c>
      <c r="C14" s="14">
        <f>CORREL('01_Data'!Y4:Y1826,'01_Data'!Q4:Q1826)</f>
        <v>1.4949305784107844E-2</v>
      </c>
      <c r="D14" s="14">
        <f>CORREL('01_Data'!Y4:Y1826,'01_Data'!R4:R1826)</f>
        <v>-3.2598090594318445E-2</v>
      </c>
      <c r="E14" s="14">
        <f>CORREL('01_Data'!Y4:Y1826,'01_Data'!S4:S1826)</f>
        <v>-2.9790587680247095E-2</v>
      </c>
      <c r="F14" s="14">
        <f>CORREL('01_Data'!Y4:Y1826,'01_Data'!T4:T1826)</f>
        <v>-1.2371437111491919E-2</v>
      </c>
      <c r="G14" s="14">
        <f>CORREL('01_Data'!Y4:Y1826,'01_Data'!U4:U1826)</f>
        <v>1.8934322461352286E-2</v>
      </c>
      <c r="H14" s="14">
        <f>CORREL('01_Data'!Y4:Y1826,'01_Data'!V4:V1826)</f>
        <v>-2.0304147526297701E-2</v>
      </c>
      <c r="I14" s="14">
        <f>CORREL('01_Data'!Y4:Y1826,'01_Data'!W4:W1826)</f>
        <v>-1.1514745897041923E-2</v>
      </c>
      <c r="J14" s="14">
        <f>CORREL('01_Data'!Y4:Y1826,'01_Data'!X4:X1826)</f>
        <v>-8.4966878314682304E-3</v>
      </c>
      <c r="K14" s="14">
        <v>1</v>
      </c>
      <c r="L14" s="14" cm="1">
        <f t="array" ref="L14">CORREL(_xlfn._xlws.FILTER('01_Data'!AA4:AA1826,ISNUMBER('01_Data'!AA4:AA1826)*ISNUMBER('01_Data'!Y4:Y1826)),_xlfn._xlws.FILTER('01_Data'!Y4:Y1826,ISNUMBER('01_Data'!AA4:AA1826)*ISNUMBER('01_Data'!Y4:Y1826)))</f>
        <v>-5.4642847389945702E-2</v>
      </c>
      <c r="M14" s="14">
        <f>CORREL('01_Data'!Y4:Y1826,'01_Data'!AB4:AB1826)</f>
        <v>-1.980328555401244E-2</v>
      </c>
    </row>
    <row r="15" spans="1:13" x14ac:dyDescent="0.2">
      <c r="A15" s="13" t="s">
        <v>17</v>
      </c>
      <c r="B15" s="14" cm="1">
        <f t="array" ref="B15">CORREL(_xlfn._xlws.FILTER('01_Data'!AA4:AA1826,ISNUMBER('01_Data'!AA4:AA1826)*ISNUMBER('01_Data'!P4:P1826)),_xlfn._xlws.FILTER('01_Data'!P4:P1826,ISNUMBER('01_Data'!AA4:AA1826)*ISNUMBER('01_Data'!P4:P1826)))</f>
        <v>0.44116388450731175</v>
      </c>
      <c r="C15" s="14" cm="1">
        <f t="array" ref="C15">CORREL(_xlfn._xlws.FILTER('01_Data'!AA4:AA1826,ISNUMBER('01_Data'!AA4:AA1826)*ISNUMBER('01_Data'!Q4:Q1826)),_xlfn._xlws.FILTER('01_Data'!Q4:Q1826,ISNUMBER('01_Data'!AA4:AA1826)*ISNUMBER('01_Data'!Q4:Q1826)))</f>
        <v>0.38418985962509122</v>
      </c>
      <c r="D15" s="14" cm="1">
        <f t="array" ref="D15">CORREL(_xlfn._xlws.FILTER('01_Data'!AA4:AA1826,ISNUMBER('01_Data'!AA4:AA1826)*ISNUMBER('01_Data'!R4:R1826)),_xlfn._xlws.FILTER('01_Data'!R4:R1826,ISNUMBER('01_Data'!AA4:AA1826)*ISNUMBER('01_Data'!R4:R1826)))</f>
        <v>0.46716241701789119</v>
      </c>
      <c r="E15" s="14" cm="1">
        <f t="array" ref="E15">CORREL(_xlfn._xlws.FILTER('01_Data'!AA4:AA1826,ISNUMBER('01_Data'!AA4:AA1826)*ISNUMBER('01_Data'!S4:S1826)),_xlfn._xlws.FILTER('01_Data'!S4:S1826,ISNUMBER('01_Data'!AA4:AA1826)*ISNUMBER('01_Data'!S4:S1826)))</f>
        <v>0.45176201461610782</v>
      </c>
      <c r="F15" s="14" cm="1">
        <f t="array" ref="F15">CORREL(_xlfn._xlws.FILTER('01_Data'!AA4:AA1826,ISNUMBER('01_Data'!AA4:AA1826)*ISNUMBER('01_Data'!T4:T1826)),_xlfn._xlws.FILTER('01_Data'!T4:T1826,ISNUMBER('01_Data'!AA4:AA1826)*ISNUMBER('01_Data'!T4:T1826)))</f>
        <v>0.25485052875484659</v>
      </c>
      <c r="G15" s="14" cm="1">
        <f t="array" ref="G15">CORREL(_xlfn._xlws.FILTER('01_Data'!AA4:AA1826,ISNUMBER('01_Data'!AA4:AA1826)*ISNUMBER('01_Data'!U4:U1826)),_xlfn._xlws.FILTER('01_Data'!U4:U1826,ISNUMBER('01_Data'!AA4:AA1826)*ISNUMBER('01_Data'!U4:U1826)))</f>
        <v>0.37109914750506995</v>
      </c>
      <c r="H15" s="14" cm="1">
        <f t="array" ref="H15">CORREL(_xlfn._xlws.FILTER('01_Data'!AA4:AA1826,ISNUMBER('01_Data'!AA4:AA1826)*ISNUMBER('01_Data'!V4:V1826)),_xlfn._xlws.FILTER('01_Data'!V4:V1826,ISNUMBER('01_Data'!AA4:AA1826)*ISNUMBER('01_Data'!V4:V1826)))</f>
        <v>0.11502023372133904</v>
      </c>
      <c r="I15" s="14" cm="1">
        <f t="array" ref="I15">CORREL(_xlfn._xlws.FILTER('01_Data'!AA4:AA1826,ISNUMBER('01_Data'!AA4:AA1826)*ISNUMBER('01_Data'!W4:W1826)),_xlfn._xlws.FILTER('01_Data'!W4:W1826,ISNUMBER('01_Data'!AA4:AA1826)*ISNUMBER('01_Data'!W4:W1826)))</f>
        <v>0.13844780401051246</v>
      </c>
      <c r="J15" s="14" cm="1">
        <f t="array" ref="J15">CORREL(_xlfn._xlws.FILTER('01_Data'!AA4:AA1826,ISNUMBER('01_Data'!AA4:AA1826)*ISNUMBER('01_Data'!X4:X1826)),_xlfn._xlws.FILTER('01_Data'!X4:X1826,ISNUMBER('01_Data'!AA4:AA1826)*ISNUMBER('01_Data'!X4:X1826)))</f>
        <v>0.40912485380849706</v>
      </c>
      <c r="K15" s="14" cm="1">
        <f t="array" ref="K15">CORREL(_xlfn._xlws.FILTER('01_Data'!AA4:AA1826,ISNUMBER('01_Data'!AA4:AA1826)*ISNUMBER('01_Data'!Y4:Y1826)),_xlfn._xlws.FILTER('01_Data'!Y4:Y1826,ISNUMBER('01_Data'!AA4:AA1826)*ISNUMBER('01_Data'!Y4:Y1826)))</f>
        <v>-5.4642847389945702E-2</v>
      </c>
      <c r="L15" s="14">
        <v>1</v>
      </c>
      <c r="M15" s="14" cm="1">
        <f t="array" ref="M15">CORREL(_xlfn._xlws.FILTER('01_Data'!AA4:AA1826,ISNUMBER('01_Data'!AA4:AA1826)*ISNUMBER('01_Data'!AB4:AB1826)),_xlfn._xlws.FILTER('01_Data'!AB4:AB1826,ISNUMBER('01_Data'!AA4:AA1826)*ISNUMBER('01_Data'!AB4:AB1826)))</f>
        <v>0.69875851900908215</v>
      </c>
    </row>
    <row r="16" spans="1:13" x14ac:dyDescent="0.2">
      <c r="A16" s="13" t="s">
        <v>18</v>
      </c>
      <c r="B16" s="14">
        <f>CORREL('01_Data'!AB4:AB1826,'01_Data'!P4:P1826)</f>
        <v>0.43986670393181582</v>
      </c>
      <c r="C16" s="14">
        <f>CORREL('01_Data'!AB4:AB1826,'01_Data'!Q4:Q1826)</f>
        <v>0.43830840833240381</v>
      </c>
      <c r="D16" s="14">
        <f>CORREL('01_Data'!AB4:AB1826,'01_Data'!R4:R1826)</f>
        <v>0.49085689655488213</v>
      </c>
      <c r="E16" s="14">
        <f>CORREL('01_Data'!AB4:AB1826,'01_Data'!S4:S1826)</f>
        <v>0.44376944521945</v>
      </c>
      <c r="F16" s="14">
        <f>CORREL('01_Data'!AB4:AB1826,'01_Data'!T4:T1826)</f>
        <v>0.27973488596869606</v>
      </c>
      <c r="G16" s="14">
        <f>CORREL('01_Data'!AB4:AB1826,'01_Data'!U4:U1826)</f>
        <v>0.36154423818505138</v>
      </c>
      <c r="H16" s="14">
        <f>CORREL('01_Data'!AB4:AB1826,'01_Data'!V4:V1826)</f>
        <v>9.1249814313870969E-2</v>
      </c>
      <c r="I16" s="14">
        <f>CORREL('01_Data'!AB4:AB1826,'01_Data'!W4:W1826)</f>
        <v>0.10688096081245171</v>
      </c>
      <c r="J16" s="14">
        <f>CORREL('01_Data'!AB4:AB1826,'01_Data'!X4:X1826)</f>
        <v>0.36256817556469895</v>
      </c>
      <c r="K16" s="14">
        <f>CORREL('01_Data'!AB4:AB1826,'01_Data'!Y4:Y1826)</f>
        <v>-1.980328555401244E-2</v>
      </c>
      <c r="L16" s="14" cm="1">
        <f t="array" ref="L16">CORREL(_xlfn._xlws.FILTER('01_Data'!AA4:AA1826,ISNUMBER('01_Data'!AA4:AA1826)*ISNUMBER('01_Data'!AB4:AB1826)),_xlfn._xlws.FILTER('01_Data'!AB4:AB1826,ISNUMBER('01_Data'!AA4:AA1826)*ISNUMBER('01_Data'!AB4:AB1826)))</f>
        <v>0.69875851900908215</v>
      </c>
      <c r="M16" s="14">
        <v>1</v>
      </c>
    </row>
    <row r="20" spans="1:13" ht="16" x14ac:dyDescent="0.2">
      <c r="A20" s="9" t="s">
        <v>189</v>
      </c>
    </row>
    <row r="21" spans="1:13" x14ac:dyDescent="0.2">
      <c r="B21" s="5" t="s">
        <v>7</v>
      </c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5" t="s">
        <v>15</v>
      </c>
      <c r="K21" s="5" t="s">
        <v>16</v>
      </c>
      <c r="L21" s="5" t="s">
        <v>17</v>
      </c>
      <c r="M21" s="5" t="s">
        <v>18</v>
      </c>
    </row>
    <row r="22" spans="1:13" x14ac:dyDescent="0.2">
      <c r="A22" s="13" t="s">
        <v>7</v>
      </c>
      <c r="B22" s="21">
        <f>_xlfn.COVARIANCE.S('01_Data'!P4:P1826,'01_Data'!P4:P1826)*252</f>
        <v>9.6800027014038753E-2</v>
      </c>
      <c r="C22" s="21">
        <f>_xlfn.COVARIANCE.S('01_Data'!P4:P1826,'01_Data'!Q4:Q1826)*252</f>
        <v>8.5052144071333435E-2</v>
      </c>
      <c r="D22" s="21">
        <f>_xlfn.COVARIANCE.S('01_Data'!P4:P1826,'01_Data'!R4:R1826)*252</f>
        <v>0.1056336120555643</v>
      </c>
      <c r="E22" s="21">
        <f>_xlfn.COVARIANCE.S('01_Data'!P4:P1826,'01_Data'!S4:S1826)*252</f>
        <v>0.13063220506805184</v>
      </c>
      <c r="F22" s="21">
        <f>_xlfn.COVARIANCE.S('01_Data'!P4:P1826,'01_Data'!T4:T1826)*252</f>
        <v>6.0375104466257108E-2</v>
      </c>
      <c r="G22" s="21" cm="1">
        <f t="array" ref="G22">_xlfn.COVARIANCE.S(_xlfn._xlws.FILTER('01_Data'!P4:P1826,ISNUMBER('01_Data'!P4:P1826)*ISNUMBER('01_Data'!U4:U1826)),_xlfn._xlws.FILTER('01_Data'!U4:U1826,ISNUMBER('01_Data'!P4:P1826)*ISNUMBER('01_Data'!U4:U1826)))*252</f>
        <v>7.8139803034910735E-2</v>
      </c>
      <c r="H22" s="21">
        <f>_xlfn.COVARIANCE.S('01_Data'!P4:P1826,'01_Data'!V4:V1826)*252</f>
        <v>5.3600394892053475E-2</v>
      </c>
      <c r="I22" s="21">
        <f>_xlfn.COVARIANCE.S('01_Data'!P4:P1826,'01_Data'!W4:W1826)*252</f>
        <v>6.3283603579493322E-2</v>
      </c>
      <c r="J22" s="21">
        <f>_xlfn.COVARIANCE.S('01_Data'!P4:P1826,'01_Data'!X4:X1826)*252</f>
        <v>6.7854835563894961E-2</v>
      </c>
      <c r="K22" s="21" cm="1">
        <f t="array" ref="K22">_xlfn.COVARIANCE.S(_xlfn._xlws.FILTER('01_Data'!P4:P1826,ISNUMBER('01_Data'!P4:P1826)*ISNUMBER('01_Data'!Y4:Y1826)),_xlfn._xlws.FILTER('01_Data'!Y4:Y1826,ISNUMBER('01_Data'!P4:P1826)*ISNUMBER('01_Data'!Y4:Y1826)))*252</f>
        <v>-3.322274525249614E-6</v>
      </c>
      <c r="L22" s="21" cm="1">
        <f t="array" ref="L22">_xlfn.COVARIANCE.S(_xlfn._xlws.FILTER('01_Data'!P4:P1826,ISNUMBER('01_Data'!P4:P1826)*ISNUMBER('01_Data'!AA4:AA1826)),_xlfn._xlws.FILTER('01_Data'!AA4:AA1826,ISNUMBER('01_Data'!P4:P1826)*ISNUMBER('01_Data'!AA4:AA1826)))*252</f>
        <v>7.306600951268559E-2</v>
      </c>
      <c r="M22" s="21" cm="1">
        <f t="array" ref="M22">_xlfn.COVARIANCE.S(_xlfn._xlws.FILTER('01_Data'!P4:P1826,ISNUMBER('01_Data'!P4:P1826)*ISNUMBER('01_Data'!AB4:AB1826)),_xlfn._xlws.FILTER('01_Data'!AB4:AB1826,ISNUMBER('01_Data'!P4:P1826)*ISNUMBER('01_Data'!AB4:AB1826)))*252</f>
        <v>7.5652106164911914E-2</v>
      </c>
    </row>
    <row r="23" spans="1:13" x14ac:dyDescent="0.2">
      <c r="A23" s="13" t="s">
        <v>8</v>
      </c>
      <c r="B23" s="21">
        <f>_xlfn.COVARIANCE.S('01_Data'!Q4:Q1826,'01_Data'!P4:P1826)*252</f>
        <v>8.5052144071333435E-2</v>
      </c>
      <c r="C23" s="21">
        <f>_xlfn.COVARIANCE.S('01_Data'!Q4:Q1826,'01_Data'!Q4:Q1826)*252</f>
        <v>0.10394395059878768</v>
      </c>
      <c r="D23" s="21">
        <f>_xlfn.COVARIANCE.S('01_Data'!Q4:Q1826,'01_Data'!R4:R1826)*252</f>
        <v>0.11009658380409092</v>
      </c>
      <c r="E23" s="21">
        <f>_xlfn.COVARIANCE.S('01_Data'!Q4:Q1826,'01_Data'!S4:S1826)*252</f>
        <v>0.12955832053087193</v>
      </c>
      <c r="F23" s="21">
        <f>_xlfn.COVARIANCE.S('01_Data'!Q4:Q1826,'01_Data'!T4:T1826)*252</f>
        <v>6.2085690640129448E-2</v>
      </c>
      <c r="G23" s="21" cm="1">
        <f t="array" ref="G23">_xlfn.COVARIANCE.S(_xlfn._xlws.FILTER('01_Data'!Q4:Q1826,ISNUMBER('01_Data'!Q4:Q1826)*ISNUMBER('01_Data'!U4:U1826)),_xlfn._xlws.FILTER('01_Data'!U4:U1826,ISNUMBER('01_Data'!Q4:Q1826)*ISNUMBER('01_Data'!U4:U1826)))*252</f>
        <v>7.3863723602750023E-2</v>
      </c>
      <c r="H23" s="21">
        <f>_xlfn.COVARIANCE.S('01_Data'!Q4:Q1826,'01_Data'!V4:V1826)*252</f>
        <v>5.325793868054568E-2</v>
      </c>
      <c r="I23" s="21">
        <f>_xlfn.COVARIANCE.S('01_Data'!Q4:Q1826,'01_Data'!W4:W1826)*252</f>
        <v>6.1310731687378238E-2</v>
      </c>
      <c r="J23" s="21">
        <f>_xlfn.COVARIANCE.S('01_Data'!Q4:Q1826,'01_Data'!X4:X1826)*252</f>
        <v>6.8430295543684877E-2</v>
      </c>
      <c r="K23" s="21" cm="1">
        <f t="array" ref="K23">_xlfn.COVARIANCE.S(_xlfn._xlws.FILTER('01_Data'!Q4:Q1826,ISNUMBER('01_Data'!Q4:Q1826)*ISNUMBER('01_Data'!Y4:Y1826)),_xlfn._xlws.FILTER('01_Data'!Y4:Y1826,ISNUMBER('01_Data'!Q4:Q1826)*ISNUMBER('01_Data'!Y4:Y1826)))*252</f>
        <v>1.2042667365618653E-5</v>
      </c>
      <c r="L23" s="21" cm="1">
        <f t="array" ref="L23">_xlfn.COVARIANCE.S(_xlfn._xlws.FILTER('01_Data'!Q4:Q1826,ISNUMBER('01_Data'!Q4:Q1826)*ISNUMBER('01_Data'!AA4:AA1826)),_xlfn._xlws.FILTER('01_Data'!AA4:AA1826,ISNUMBER('01_Data'!Q4:Q1826)*ISNUMBER('01_Data'!AA4:AA1826)))*252</f>
        <v>6.6104498173898144E-2</v>
      </c>
      <c r="M23" s="21" cm="1">
        <f t="array" ref="M23">_xlfn.COVARIANCE.S(_xlfn._xlws.FILTER('01_Data'!Q4:Q1826,ISNUMBER('01_Data'!Q4:Q1826)*ISNUMBER('01_Data'!AB4:AB1826)),_xlfn._xlws.FILTER('01_Data'!AB4:AB1826,ISNUMBER('01_Data'!Q4:Q1826)*ISNUMBER('01_Data'!AB4:AB1826)))*252</f>
        <v>7.8376886563761475E-2</v>
      </c>
    </row>
    <row r="24" spans="1:13" x14ac:dyDescent="0.2">
      <c r="A24" s="13" t="s">
        <v>9</v>
      </c>
      <c r="B24" s="21">
        <f>_xlfn.COVARIANCE.S('01_Data'!R4:R1826,'01_Data'!P4:P1826)*252</f>
        <v>0.1056336120555643</v>
      </c>
      <c r="C24" s="21">
        <f>_xlfn.COVARIANCE.S('01_Data'!R4:R1826,'01_Data'!Q4:Q1826)*252</f>
        <v>0.11009658380409092</v>
      </c>
      <c r="D24" s="21">
        <f>_xlfn.COVARIANCE.S('01_Data'!R4:R1826,'01_Data'!R4:R1826)*252</f>
        <v>0.16553029338650138</v>
      </c>
      <c r="E24" s="21">
        <f>_xlfn.COVARIANCE.S('01_Data'!R4:R1826,'01_Data'!S4:S1826)*252</f>
        <v>0.18185426574370125</v>
      </c>
      <c r="F24" s="21">
        <f>_xlfn.COVARIANCE.S('01_Data'!R4:R1826,'01_Data'!T4:T1826)*252</f>
        <v>8.3232115082177496E-2</v>
      </c>
      <c r="G24" s="21" cm="1">
        <f t="array" ref="G24">_xlfn.COVARIANCE.S(_xlfn._xlws.FILTER('01_Data'!R4:R1826,ISNUMBER('01_Data'!R4:R1826)*ISNUMBER('01_Data'!U4:U1826)),_xlfn._xlws.FILTER('01_Data'!U4:U1826,ISNUMBER('01_Data'!R4:R1826)*ISNUMBER('01_Data'!U4:U1826)))*252</f>
        <v>0.12704009292829049</v>
      </c>
      <c r="H24" s="21">
        <f>_xlfn.COVARIANCE.S('01_Data'!R4:R1826,'01_Data'!V4:V1826)*252</f>
        <v>6.3906678544820378E-2</v>
      </c>
      <c r="I24" s="21">
        <f>_xlfn.COVARIANCE.S('01_Data'!R4:R1826,'01_Data'!W4:W1826)*252</f>
        <v>7.767630644318034E-2</v>
      </c>
      <c r="J24" s="21">
        <f>_xlfn.COVARIANCE.S('01_Data'!R4:R1826,'01_Data'!X4:X1826)*252</f>
        <v>9.2580317995405434E-2</v>
      </c>
      <c r="K24" s="21" cm="1">
        <f t="array" ref="K24">_xlfn.COVARIANCE.S(_xlfn._xlws.FILTER('01_Data'!R4:R1826,ISNUMBER('01_Data'!R4:R1826)*ISNUMBER('01_Data'!Y4:Y1826)),_xlfn._xlws.FILTER('01_Data'!Y4:Y1826,ISNUMBER('01_Data'!R4:R1826)*ISNUMBER('01_Data'!Y4:Y1826)))*252</f>
        <v>-3.3138508718331864E-5</v>
      </c>
      <c r="L24" s="21" cm="1">
        <f t="array" ref="L24">_xlfn.COVARIANCE.S(_xlfn._xlws.FILTER('01_Data'!R4:R1826,ISNUMBER('01_Data'!R4:R1826)*ISNUMBER('01_Data'!AA4:AA1826)),_xlfn._xlws.FILTER('01_Data'!AA4:AA1826,ISNUMBER('01_Data'!R4:R1826)*ISNUMBER('01_Data'!AA4:AA1826)))*252</f>
        <v>0.10133597370112986</v>
      </c>
      <c r="M24" s="21" cm="1">
        <f t="array" ref="M24">_xlfn.COVARIANCE.S(_xlfn._xlws.FILTER('01_Data'!R4:R1826,ISNUMBER('01_Data'!R4:R1826)*ISNUMBER('01_Data'!AB4:AB1826)),_xlfn._xlws.FILTER('01_Data'!AB4:AB1826,ISNUMBER('01_Data'!R4:R1826)*ISNUMBER('01_Data'!AB4:AB1826)))*252</f>
        <v>0.1109810576121039</v>
      </c>
    </row>
    <row r="25" spans="1:13" x14ac:dyDescent="0.2">
      <c r="A25" s="13" t="s">
        <v>10</v>
      </c>
      <c r="B25" s="21">
        <f>_xlfn.COVARIANCE.S('01_Data'!S4:S1826,'01_Data'!P4:P1826)*252</f>
        <v>0.13063220506805184</v>
      </c>
      <c r="C25" s="21">
        <f>_xlfn.COVARIANCE.S('01_Data'!S4:S1826,'01_Data'!Q4:Q1826)*252</f>
        <v>0.12955832053087193</v>
      </c>
      <c r="D25" s="21">
        <f>_xlfn.COVARIANCE.S('01_Data'!S4:S1826,'01_Data'!R4:R1826)*252</f>
        <v>0.18185426574370125</v>
      </c>
      <c r="E25" s="21">
        <f>_xlfn.COVARIANCE.S('01_Data'!S4:S1826,'01_Data'!S4:S1826)*252</f>
        <v>0.33633703770860135</v>
      </c>
      <c r="F25" s="21">
        <f>_xlfn.COVARIANCE.S('01_Data'!S4:S1826,'01_Data'!T4:T1826)*252</f>
        <v>0.10200298636237234</v>
      </c>
      <c r="G25" s="21" cm="1">
        <f t="array" ref="G25">_xlfn.COVARIANCE.S(_xlfn._xlws.FILTER('01_Data'!S4:S1826,ISNUMBER('01_Data'!S4:S1826)*ISNUMBER('01_Data'!U4:U1826)),_xlfn._xlws.FILTER('01_Data'!U4:U1826,ISNUMBER('01_Data'!S4:S1826)*ISNUMBER('01_Data'!U4:U1826)))*252</f>
        <v>0.13788276529784627</v>
      </c>
      <c r="H25" s="21">
        <f>_xlfn.COVARIANCE.S('01_Data'!S4:S1826,'01_Data'!V4:V1826)*252</f>
        <v>7.3375938269867907E-2</v>
      </c>
      <c r="I25" s="21">
        <f>_xlfn.COVARIANCE.S('01_Data'!S4:S1826,'01_Data'!W4:W1826)*252</f>
        <v>0.10850383020696996</v>
      </c>
      <c r="J25" s="21">
        <f>_xlfn.COVARIANCE.S('01_Data'!S4:S1826,'01_Data'!X4:X1826)*252</f>
        <v>0.13247574631626624</v>
      </c>
      <c r="K25" s="21" cm="1">
        <f t="array" ref="K25">_xlfn.COVARIANCE.S(_xlfn._xlws.FILTER('01_Data'!S4:S1826,ISNUMBER('01_Data'!S4:S1826)*ISNUMBER('01_Data'!Y4:Y1826)),_xlfn._xlws.FILTER('01_Data'!Y4:Y1826,ISNUMBER('01_Data'!S4:S1826)*ISNUMBER('01_Data'!Y4:Y1826)))*252</f>
        <v>-4.3168650655477234E-5</v>
      </c>
      <c r="L25" s="21" cm="1">
        <f t="array" ref="L25">_xlfn.COVARIANCE.S(_xlfn._xlws.FILTER('01_Data'!S4:S1826,ISNUMBER('01_Data'!S4:S1826)*ISNUMBER('01_Data'!AA4:AA1826)),_xlfn._xlws.FILTER('01_Data'!AA4:AA1826,ISNUMBER('01_Data'!S4:S1826)*ISNUMBER('01_Data'!AA4:AA1826)))*252</f>
        <v>0.14012553989135448</v>
      </c>
      <c r="M25" s="21" cm="1">
        <f t="array" ref="M25">_xlfn.COVARIANCE.S(_xlfn._xlws.FILTER('01_Data'!S4:S1826,ISNUMBER('01_Data'!S4:S1826)*ISNUMBER('01_Data'!AB4:AB1826)),_xlfn._xlws.FILTER('01_Data'!AB4:AB1826,ISNUMBER('01_Data'!S4:S1826)*ISNUMBER('01_Data'!AB4:AB1826)))*252</f>
        <v>0.14297887957841646</v>
      </c>
    </row>
    <row r="26" spans="1:13" x14ac:dyDescent="0.2">
      <c r="A26" s="13" t="s">
        <v>11</v>
      </c>
      <c r="B26" s="21">
        <f>_xlfn.COVARIANCE.S('01_Data'!T4:T1826,'01_Data'!P4:P1826)*252</f>
        <v>6.0375104466257108E-2</v>
      </c>
      <c r="C26" s="21">
        <f>_xlfn.COVARIANCE.S('01_Data'!T4:T1826,'01_Data'!Q4:Q1826)*252</f>
        <v>6.2085690640129448E-2</v>
      </c>
      <c r="D26" s="21">
        <f>_xlfn.COVARIANCE.S('01_Data'!T4:T1826,'01_Data'!R4:R1826)*252</f>
        <v>8.3232115082177496E-2</v>
      </c>
      <c r="E26" s="21">
        <f>_xlfn.COVARIANCE.S('01_Data'!T4:T1826,'01_Data'!S4:S1826)*252</f>
        <v>0.10200298636237234</v>
      </c>
      <c r="F26" s="21">
        <f>_xlfn.COVARIANCE.S('01_Data'!T4:T1826,'01_Data'!T4:T1826)*252</f>
        <v>0.11316609901514428</v>
      </c>
      <c r="G26" s="21" cm="1">
        <f t="array" ref="G26">_xlfn.COVARIANCE.S(_xlfn._xlws.FILTER('01_Data'!T4:T1826,ISNUMBER('01_Data'!T4:T1826)*ISNUMBER('01_Data'!U4:U1826)),_xlfn._xlws.FILTER('01_Data'!U4:U1826,ISNUMBER('01_Data'!T4:T1826)*ISNUMBER('01_Data'!U4:U1826)))*252</f>
        <v>0.1243947754765167</v>
      </c>
      <c r="H26" s="21">
        <f>_xlfn.COVARIANCE.S('01_Data'!T4:T1826,'01_Data'!V4:V1826)*252</f>
        <v>4.7147601540954556E-2</v>
      </c>
      <c r="I26" s="21">
        <f>_xlfn.COVARIANCE.S('01_Data'!T4:T1826,'01_Data'!W4:W1826)*252</f>
        <v>4.957793217981378E-2</v>
      </c>
      <c r="J26" s="21">
        <f>_xlfn.COVARIANCE.S('01_Data'!T4:T1826,'01_Data'!X4:X1826)*252</f>
        <v>6.4869825082551333E-2</v>
      </c>
      <c r="K26" s="21" cm="1">
        <f t="array" ref="K26">_xlfn.COVARIANCE.S(_xlfn._xlws.FILTER('01_Data'!T4:T1826,ISNUMBER('01_Data'!T4:T1826)*ISNUMBER('01_Data'!Y4:Y1826)),_xlfn._xlws.FILTER('01_Data'!Y4:Y1826,ISNUMBER('01_Data'!T4:T1826)*ISNUMBER('01_Data'!Y4:Y1826)))*252</f>
        <v>-1.0398731876008776E-5</v>
      </c>
      <c r="L26" s="21" cm="1">
        <f t="array" ref="L26">_xlfn.COVARIANCE.S(_xlfn._xlws.FILTER('01_Data'!T4:T1826,ISNUMBER('01_Data'!T4:T1826)*ISNUMBER('01_Data'!AA4:AA1826)),_xlfn._xlws.FILTER('01_Data'!AA4:AA1826,ISNUMBER('01_Data'!T4:T1826)*ISNUMBER('01_Data'!AA4:AA1826)))*252</f>
        <v>4.5829575278465783E-2</v>
      </c>
      <c r="M26" s="21" cm="1">
        <f t="array" ref="M26">_xlfn.COVARIANCE.S(_xlfn._xlws.FILTER('01_Data'!T4:T1826,ISNUMBER('01_Data'!T4:T1826)*ISNUMBER('01_Data'!AB4:AB1826)),_xlfn._xlws.FILTER('01_Data'!AB4:AB1826,ISNUMBER('01_Data'!T4:T1826)*ISNUMBER('01_Data'!AB4:AB1826)))*252</f>
        <v>5.218926291829213E-2</v>
      </c>
    </row>
    <row r="27" spans="1:13" x14ac:dyDescent="0.2">
      <c r="A27" s="13" t="s">
        <v>12</v>
      </c>
      <c r="B27" s="21" cm="1">
        <f t="array" ref="B27">_xlfn.COVARIANCE.S(_xlfn._xlws.FILTER('01_Data'!U4:U1826,ISNUMBER('01_Data'!U4:U1826)*ISNUMBER('01_Data'!P4:P1826)),_xlfn._xlws.FILTER('01_Data'!P4:P1826,ISNUMBER('01_Data'!U4:U1826)*ISNUMBER('01_Data'!P4:P1826)))*252</f>
        <v>7.8139803034910735E-2</v>
      </c>
      <c r="C27" s="21" cm="1">
        <f t="array" ref="C27">_xlfn.COVARIANCE.S(_xlfn._xlws.FILTER('01_Data'!U4:U1826,ISNUMBER('01_Data'!U4:U1826)*ISNUMBER('01_Data'!Q4:Q1826)),_xlfn._xlws.FILTER('01_Data'!Q4:Q1826,ISNUMBER('01_Data'!U4:U1826)*ISNUMBER('01_Data'!Q4:Q1826)))*252</f>
        <v>7.3863723602750023E-2</v>
      </c>
      <c r="D27" s="21" cm="1">
        <f t="array" ref="D27">_xlfn.COVARIANCE.S(_xlfn._xlws.FILTER('01_Data'!U4:U1826,ISNUMBER('01_Data'!U4:U1826)*ISNUMBER('01_Data'!R4:R1826)),_xlfn._xlws.FILTER('01_Data'!R4:R1826,ISNUMBER('01_Data'!U4:U1826)*ISNUMBER('01_Data'!R4:R1826)))*252</f>
        <v>0.12704009292829049</v>
      </c>
      <c r="E27" s="21" cm="1">
        <f t="array" ref="E27">_xlfn.COVARIANCE.S(_xlfn._xlws.FILTER('01_Data'!U4:U1826,ISNUMBER('01_Data'!U4:U1826)*ISNUMBER('01_Data'!S4:S1826)),_xlfn._xlws.FILTER('01_Data'!S4:S1826,ISNUMBER('01_Data'!U4:U1826)*ISNUMBER('01_Data'!S4:S1826)))*252</f>
        <v>0.13788276529784627</v>
      </c>
      <c r="F27" s="21" cm="1">
        <f t="array" ref="F27">_xlfn.COVARIANCE.S(_xlfn._xlws.FILTER('01_Data'!U4:U1826,ISNUMBER('01_Data'!U4:U1826)*ISNUMBER('01_Data'!T4:T1826)),_xlfn._xlws.FILTER('01_Data'!T4:T1826,ISNUMBER('01_Data'!U4:U1826)*ISNUMBER('01_Data'!T4:T1826)))*252</f>
        <v>0.1243947754765167</v>
      </c>
      <c r="G27" s="21" cm="1">
        <f t="array" ref="G27">_xlfn.COVARIANCE.S(_xlfn._xlws.FILTER('01_Data'!U4:U1826,ISNUMBER('01_Data'!U4:U1826)*ISNUMBER('01_Data'!U4:U1826)),_xlfn._xlws.FILTER('01_Data'!U4:U1826,ISNUMBER('01_Data'!U4:U1826)*ISNUMBER('01_Data'!U4:U1826)))*252</f>
        <v>0.85463594704119072</v>
      </c>
      <c r="H27" s="21" cm="1">
        <f t="array" ref="H27">_xlfn.COVARIANCE.S(_xlfn._xlws.FILTER('01_Data'!U4:U1826,ISNUMBER('01_Data'!U4:U1826)*ISNUMBER('01_Data'!V4:V1826)),_xlfn._xlws.FILTER('01_Data'!V4:V1826,ISNUMBER('01_Data'!U4:U1826)*ISNUMBER('01_Data'!V4:V1826)))*252</f>
        <v>6.0194503936126763E-2</v>
      </c>
      <c r="I27" s="21" cm="1">
        <f t="array" ref="I27">_xlfn.COVARIANCE.S(_xlfn._xlws.FILTER('01_Data'!U4:U1826,ISNUMBER('01_Data'!U4:U1826)*ISNUMBER('01_Data'!W4:W1826)),_xlfn._xlws.FILTER('01_Data'!W4:W1826,ISNUMBER('01_Data'!U4:U1826)*ISNUMBER('01_Data'!W4:W1826)))*252</f>
        <v>6.6325551934042715E-2</v>
      </c>
      <c r="J27" s="21" cm="1">
        <f t="array" ref="J27">_xlfn.COVARIANCE.S(_xlfn._xlws.FILTER('01_Data'!U4:U1826,ISNUMBER('01_Data'!U4:U1826)*ISNUMBER('01_Data'!X4:X1826)),_xlfn._xlws.FILTER('01_Data'!X4:X1826,ISNUMBER('01_Data'!U4:U1826)*ISNUMBER('01_Data'!X4:X1826)))*252</f>
        <v>0.11151261112880562</v>
      </c>
      <c r="K27" s="21" cm="1">
        <f t="array" ref="K27">_xlfn.COVARIANCE.S(_xlfn._xlws.FILTER('01_Data'!U4:U1826,ISNUMBER('01_Data'!U4:U1826)*ISNUMBER('01_Data'!Y4:Y1826)),_xlfn._xlws.FILTER('01_Data'!Y4:Y1826,ISNUMBER('01_Data'!U4:U1826)*ISNUMBER('01_Data'!Y4:Y1826)))*252</f>
        <v>3.5016157809228296E-5</v>
      </c>
      <c r="L27" s="21" cm="1">
        <f t="array" ref="L27">_xlfn.COVARIANCE.S(_xlfn._xlws.FILTER('01_Data'!U4:U1826,ISNUMBER('01_Data'!U4:U1826)*ISNUMBER('01_Data'!AA4:AA1826)),_xlfn._xlws.FILTER('01_Data'!AA4:AA1826,ISNUMBER('01_Data'!U4:U1826)*ISNUMBER('01_Data'!AA4:AA1826)))*252</f>
        <v>0.13600449749945817</v>
      </c>
      <c r="M27" s="21" cm="1">
        <f t="array" ref="M27">_xlfn.COVARIANCE.S(_xlfn._xlws.FILTER('01_Data'!U4:U1826,ISNUMBER('01_Data'!U4:U1826)*ISNUMBER('01_Data'!AB4:AB1826)),_xlfn._xlws.FILTER('01_Data'!AB4:AB1826,ISNUMBER('01_Data'!U4:U1826)*ISNUMBER('01_Data'!AB4:AB1826)))*252</f>
        <v>0.14008068913738889</v>
      </c>
    </row>
    <row r="28" spans="1:13" x14ac:dyDescent="0.2">
      <c r="A28" s="13" t="s">
        <v>13</v>
      </c>
      <c r="B28" s="21">
        <f>_xlfn.COVARIANCE.S('01_Data'!V4:V1826,'01_Data'!P4:P1826)*252</f>
        <v>5.3600394892053475E-2</v>
      </c>
      <c r="C28" s="21">
        <f>_xlfn.COVARIANCE.S('01_Data'!V4:V1826,'01_Data'!Q4:Q1826)*252</f>
        <v>5.325793868054568E-2</v>
      </c>
      <c r="D28" s="21">
        <f>_xlfn.COVARIANCE.S('01_Data'!V4:V1826,'01_Data'!R4:R1826)*252</f>
        <v>6.3906678544820378E-2</v>
      </c>
      <c r="E28" s="21">
        <f>_xlfn.COVARIANCE.S('01_Data'!V4:V1826,'01_Data'!S4:S1826)*252</f>
        <v>7.3375938269867907E-2</v>
      </c>
      <c r="F28" s="21">
        <f>_xlfn.COVARIANCE.S('01_Data'!V4:V1826,'01_Data'!T4:T1826)*252</f>
        <v>4.7147601540954556E-2</v>
      </c>
      <c r="G28" s="21" cm="1">
        <f t="array" ref="G28">_xlfn.COVARIANCE.S(_xlfn._xlws.FILTER('01_Data'!V4:V1826,ISNUMBER('01_Data'!V4:V1826)*ISNUMBER('01_Data'!U4:U1826)),_xlfn._xlws.FILTER('01_Data'!U4:U1826,ISNUMBER('01_Data'!V4:V1826)*ISNUMBER('01_Data'!U4:U1826)))*252</f>
        <v>6.0194503936126763E-2</v>
      </c>
      <c r="H28" s="21">
        <f>_xlfn.COVARIANCE.S('01_Data'!V4:V1826,'01_Data'!V4:V1826)*252</f>
        <v>0.29058052349118391</v>
      </c>
      <c r="I28" s="21">
        <f>_xlfn.COVARIANCE.S('01_Data'!V4:V1826,'01_Data'!W4:W1826)*252</f>
        <v>0.20750460337100066</v>
      </c>
      <c r="J28" s="21">
        <f>_xlfn.COVARIANCE.S('01_Data'!V4:V1826,'01_Data'!X4:X1826)*252</f>
        <v>4.6764782439361503E-2</v>
      </c>
      <c r="K28" s="21" cm="1">
        <f t="array" ref="K28">_xlfn.COVARIANCE.S(_xlfn._xlws.FILTER('01_Data'!V4:V1826,ISNUMBER('01_Data'!V4:V1826)*ISNUMBER('01_Data'!Y4:Y1826)),_xlfn._xlws.FILTER('01_Data'!Y4:Y1826,ISNUMBER('01_Data'!V4:V1826)*ISNUMBER('01_Data'!Y4:Y1826)))*252</f>
        <v>-2.7347653397130121E-5</v>
      </c>
      <c r="L28" s="21" cm="1">
        <f t="array" ref="L28">_xlfn.COVARIANCE.S(_xlfn._xlws.FILTER('01_Data'!V4:V1826,ISNUMBER('01_Data'!V4:V1826)*ISNUMBER('01_Data'!AA4:AA1826)),_xlfn._xlws.FILTER('01_Data'!AA4:AA1826,ISNUMBER('01_Data'!V4:V1826)*ISNUMBER('01_Data'!AA4:AA1826)))*252</f>
        <v>3.2972792675439767E-2</v>
      </c>
      <c r="M28" s="21" cm="1">
        <f t="array" ref="M28">_xlfn.COVARIANCE.S(_xlfn._xlws.FILTER('01_Data'!V4:V1826,ISNUMBER('01_Data'!V4:V1826)*ISNUMBER('01_Data'!AB4:AB1826)),_xlfn._xlws.FILTER('01_Data'!AB4:AB1826,ISNUMBER('01_Data'!V4:V1826)*ISNUMBER('01_Data'!AB4:AB1826)))*252</f>
        <v>2.7274088280379208E-2</v>
      </c>
    </row>
    <row r="29" spans="1:13" x14ac:dyDescent="0.2">
      <c r="A29" s="13" t="s">
        <v>14</v>
      </c>
      <c r="B29" s="21">
        <f>_xlfn.COVARIANCE.S('01_Data'!W4:W1826,'01_Data'!P4:P1826)*252</f>
        <v>6.3283603579493322E-2</v>
      </c>
      <c r="C29" s="21">
        <f>_xlfn.COVARIANCE.S('01_Data'!W4:W1826,'01_Data'!Q4:Q1826)*252</f>
        <v>6.1310731687378238E-2</v>
      </c>
      <c r="D29" s="21">
        <f>_xlfn.COVARIANCE.S('01_Data'!W4:W1826,'01_Data'!R4:R1826)*252</f>
        <v>7.767630644318034E-2</v>
      </c>
      <c r="E29" s="21">
        <f>_xlfn.COVARIANCE.S('01_Data'!W4:W1826,'01_Data'!S4:S1826)*252</f>
        <v>0.10850383020696996</v>
      </c>
      <c r="F29" s="21">
        <f>_xlfn.COVARIANCE.S('01_Data'!W4:W1826,'01_Data'!T4:T1826)*252</f>
        <v>4.957793217981378E-2</v>
      </c>
      <c r="G29" s="21" cm="1">
        <f t="array" ref="G29">_xlfn.COVARIANCE.S(_xlfn._xlws.FILTER('01_Data'!W4:W1826,ISNUMBER('01_Data'!W4:W1826)*ISNUMBER('01_Data'!U4:U1826)),_xlfn._xlws.FILTER('01_Data'!U4:U1826,ISNUMBER('01_Data'!W4:W1826)*ISNUMBER('01_Data'!U4:U1826)))*252</f>
        <v>6.6325551934042715E-2</v>
      </c>
      <c r="H29" s="21">
        <f>_xlfn.COVARIANCE.S('01_Data'!W4:W1826,'01_Data'!V4:V1826)*252</f>
        <v>0.20750460337100066</v>
      </c>
      <c r="I29" s="21">
        <f>_xlfn.COVARIANCE.S('01_Data'!W4:W1826,'01_Data'!W4:W1826)*252</f>
        <v>0.3083058069670449</v>
      </c>
      <c r="J29" s="21">
        <f>_xlfn.COVARIANCE.S('01_Data'!W4:W1826,'01_Data'!X4:X1826)*252</f>
        <v>6.5030655347740135E-2</v>
      </c>
      <c r="K29" s="21" cm="1">
        <f t="array" ref="K29">_xlfn.COVARIANCE.S(_xlfn._xlws.FILTER('01_Data'!W4:W1826,ISNUMBER('01_Data'!W4:W1826)*ISNUMBER('01_Data'!Y4:Y1826)),_xlfn._xlws.FILTER('01_Data'!Y4:Y1826,ISNUMBER('01_Data'!W4:W1826)*ISNUMBER('01_Data'!Y4:Y1826)))*252</f>
        <v>-1.5975235417125557E-5</v>
      </c>
      <c r="L29" s="21" cm="1">
        <f t="array" ref="L29">_xlfn.COVARIANCE.S(_xlfn._xlws.FILTER('01_Data'!W4:W1826,ISNUMBER('01_Data'!W4:W1826)*ISNUMBER('01_Data'!AA4:AA1826)),_xlfn._xlws.FILTER('01_Data'!AA4:AA1826,ISNUMBER('01_Data'!W4:W1826)*ISNUMBER('01_Data'!AA4:AA1826)))*252</f>
        <v>4.0878149114708981E-2</v>
      </c>
      <c r="M29" s="21" cm="1">
        <f t="array" ref="M29">_xlfn.COVARIANCE.S(_xlfn._xlws.FILTER('01_Data'!W4:W1826,ISNUMBER('01_Data'!W4:W1826)*ISNUMBER('01_Data'!AB4:AB1826)),_xlfn._xlws.FILTER('01_Data'!AB4:AB1826,ISNUMBER('01_Data'!W4:W1826)*ISNUMBER('01_Data'!AB4:AB1826)))*252</f>
        <v>3.2900503447004757E-2</v>
      </c>
    </row>
    <row r="30" spans="1:13" x14ac:dyDescent="0.2">
      <c r="A30" s="13" t="s">
        <v>15</v>
      </c>
      <c r="B30" s="21">
        <f>_xlfn.COVARIANCE.S('01_Data'!X4:X1826,'01_Data'!P4:P1826)*252</f>
        <v>6.7854835563894961E-2</v>
      </c>
      <c r="C30" s="21">
        <f>_xlfn.COVARIANCE.S('01_Data'!X4:X1826,'01_Data'!Q4:Q1826)*252</f>
        <v>6.8430295543684877E-2</v>
      </c>
      <c r="D30" s="21">
        <f>_xlfn.COVARIANCE.S('01_Data'!X4:X1826,'01_Data'!R4:R1826)*252</f>
        <v>9.2580317995405434E-2</v>
      </c>
      <c r="E30" s="21">
        <f>_xlfn.COVARIANCE.S('01_Data'!X4:X1826,'01_Data'!S4:S1826)*252</f>
        <v>0.13247574631626624</v>
      </c>
      <c r="F30" s="21">
        <f>_xlfn.COVARIANCE.S('01_Data'!X4:X1826,'01_Data'!T4:T1826)*252</f>
        <v>6.4869825082551333E-2</v>
      </c>
      <c r="G30" s="21" cm="1">
        <f t="array" ref="G30">_xlfn.COVARIANCE.S(_xlfn._xlws.FILTER('01_Data'!X4:X1826,ISNUMBER('01_Data'!X4:X1826)*ISNUMBER('01_Data'!U4:U1826)),_xlfn._xlws.FILTER('01_Data'!U4:U1826,ISNUMBER('01_Data'!X4:X1826)*ISNUMBER('01_Data'!U4:U1826)))*252</f>
        <v>0.11151261112880562</v>
      </c>
      <c r="H30" s="21">
        <f>_xlfn.COVARIANCE.S('01_Data'!X4:X1826,'01_Data'!V4:V1826)*252</f>
        <v>4.6764782439361503E-2</v>
      </c>
      <c r="I30" s="21">
        <f>_xlfn.COVARIANCE.S('01_Data'!X4:X1826,'01_Data'!W4:W1826)*252</f>
        <v>6.5030655347740135E-2</v>
      </c>
      <c r="J30" s="21">
        <f>_xlfn.COVARIANCE.S('01_Data'!X4:X1826,'01_Data'!X4:X1826)*252</f>
        <v>0.12823902928340516</v>
      </c>
      <c r="K30" s="21" cm="1">
        <f t="array" ref="K30">_xlfn.COVARIANCE.S(_xlfn._xlws.FILTER('01_Data'!X4:X1826,ISNUMBER('01_Data'!X4:X1826)*ISNUMBER('01_Data'!Y4:Y1826)),_xlfn._xlws.FILTER('01_Data'!Y4:Y1826,ISNUMBER('01_Data'!X4:X1826)*ISNUMBER('01_Data'!Y4:Y1826)))*252</f>
        <v>-7.6025945395113094E-6</v>
      </c>
      <c r="L30" s="21" cm="1">
        <f t="array" ref="L30">_xlfn.COVARIANCE.S(_xlfn._xlws.FILTER('01_Data'!X4:X1826,ISNUMBER('01_Data'!X4:X1826)*ISNUMBER('01_Data'!AA4:AA1826)),_xlfn._xlws.FILTER('01_Data'!AA4:AA1826,ISNUMBER('01_Data'!X4:X1826)*ISNUMBER('01_Data'!AA4:AA1826)))*252</f>
        <v>7.8500529900481064E-2</v>
      </c>
      <c r="M30" s="21" cm="1">
        <f t="array" ref="M30">_xlfn.COVARIANCE.S(_xlfn._xlws.FILTER('01_Data'!X4:X1826,ISNUMBER('01_Data'!X4:X1826)*ISNUMBER('01_Data'!AB4:AB1826)),_xlfn._xlws.FILTER('01_Data'!AB4:AB1826,ISNUMBER('01_Data'!X4:X1826)*ISNUMBER('01_Data'!AB4:AB1826)))*252</f>
        <v>7.2064873310577482E-2</v>
      </c>
    </row>
    <row r="31" spans="1:13" x14ac:dyDescent="0.2">
      <c r="A31" s="13" t="s">
        <v>16</v>
      </c>
      <c r="B31" s="21" cm="1">
        <f t="array" ref="B31">_xlfn.COVARIANCE.S(_xlfn._xlws.FILTER('01_Data'!Y4:Y1826,ISNUMBER('01_Data'!Y4:Y1826)*ISNUMBER('01_Data'!P4:P1826)),_xlfn._xlws.FILTER('01_Data'!P4:P1826,ISNUMBER('01_Data'!Y4:Y1826)*ISNUMBER('01_Data'!P4:P1826)))*252</f>
        <v>-3.322274525249614E-6</v>
      </c>
      <c r="C31" s="21" cm="1">
        <f t="array" ref="C31">_xlfn.COVARIANCE.S(_xlfn._xlws.FILTER('01_Data'!Y4:Y1826,ISNUMBER('01_Data'!Y4:Y1826)*ISNUMBER('01_Data'!Q4:Q1826)),_xlfn._xlws.FILTER('01_Data'!Q4:Q1826,ISNUMBER('01_Data'!Y4:Y1826)*ISNUMBER('01_Data'!Q4:Q1826)))*252</f>
        <v>1.2042667365618653E-5</v>
      </c>
      <c r="D31" s="21" cm="1">
        <f t="array" ref="D31">_xlfn.COVARIANCE.S(_xlfn._xlws.FILTER('01_Data'!Y4:Y1826,ISNUMBER('01_Data'!Y4:Y1826)*ISNUMBER('01_Data'!R4:R1826)),_xlfn._xlws.FILTER('01_Data'!R4:R1826,ISNUMBER('01_Data'!Y4:Y1826)*ISNUMBER('01_Data'!R4:R1826)))*252</f>
        <v>-3.3138508718331864E-5</v>
      </c>
      <c r="E31" s="21" cm="1">
        <f t="array" ref="E31">_xlfn.COVARIANCE.S(_xlfn._xlws.FILTER('01_Data'!Y4:Y1826,ISNUMBER('01_Data'!Y4:Y1826)*ISNUMBER('01_Data'!S4:S1826)),_xlfn._xlws.FILTER('01_Data'!S4:S1826,ISNUMBER('01_Data'!Y4:Y1826)*ISNUMBER('01_Data'!S4:S1826)))*252</f>
        <v>-4.3168650655477234E-5</v>
      </c>
      <c r="F31" s="21" cm="1">
        <f t="array" ref="F31">_xlfn.COVARIANCE.S(_xlfn._xlws.FILTER('01_Data'!Y4:Y1826,ISNUMBER('01_Data'!Y4:Y1826)*ISNUMBER('01_Data'!T4:T1826)),_xlfn._xlws.FILTER('01_Data'!T4:T1826,ISNUMBER('01_Data'!Y4:Y1826)*ISNUMBER('01_Data'!T4:T1826)))*252</f>
        <v>-1.0398731876008776E-5</v>
      </c>
      <c r="G31" s="21" cm="1">
        <f t="array" ref="G31">_xlfn.COVARIANCE.S(_xlfn._xlws.FILTER('01_Data'!Y4:Y1826,ISNUMBER('01_Data'!Y4:Y1826)*ISNUMBER('01_Data'!U4:U1826)),_xlfn._xlws.FILTER('01_Data'!U4:U1826,ISNUMBER('01_Data'!Y4:Y1826)*ISNUMBER('01_Data'!U4:U1826)))*252</f>
        <v>3.5016157809228296E-5</v>
      </c>
      <c r="H31" s="21" cm="1">
        <f t="array" ref="H31">_xlfn.COVARIANCE.S(_xlfn._xlws.FILTER('01_Data'!Y4:Y1826,ISNUMBER('01_Data'!Y4:Y1826)*ISNUMBER('01_Data'!V4:V1826)),_xlfn._xlws.FILTER('01_Data'!V4:V1826,ISNUMBER('01_Data'!Y4:Y1826)*ISNUMBER('01_Data'!V4:V1826)))*252</f>
        <v>-2.7347653397130121E-5</v>
      </c>
      <c r="I31" s="21" cm="1">
        <f t="array" ref="I31">_xlfn.COVARIANCE.S(_xlfn._xlws.FILTER('01_Data'!Y4:Y1826,ISNUMBER('01_Data'!Y4:Y1826)*ISNUMBER('01_Data'!W4:W1826)),_xlfn._xlws.FILTER('01_Data'!W4:W1826,ISNUMBER('01_Data'!Y4:Y1826)*ISNUMBER('01_Data'!W4:W1826)))*252</f>
        <v>-1.5975235417125557E-5</v>
      </c>
      <c r="J31" s="21" cm="1">
        <f t="array" ref="J31">_xlfn.COVARIANCE.S(_xlfn._xlws.FILTER('01_Data'!Y4:Y1826,ISNUMBER('01_Data'!Y4:Y1826)*ISNUMBER('01_Data'!X4:X1826)),_xlfn._xlws.FILTER('01_Data'!X4:X1826,ISNUMBER('01_Data'!Y4:Y1826)*ISNUMBER('01_Data'!X4:X1826)))*252</f>
        <v>-7.6025945395113094E-6</v>
      </c>
      <c r="K31" s="21" cm="1">
        <f t="array" ref="K31">_xlfn.COVARIANCE.S(_xlfn._xlws.FILTER('01_Data'!Y4:Y1826,ISNUMBER('01_Data'!Y4:Y1826)*ISNUMBER('01_Data'!Y4:Y1826)),_xlfn._xlws.FILTER('01_Data'!Y4:Y1826,ISNUMBER('01_Data'!Y4:Y1826)*ISNUMBER('01_Data'!Y4:Y1826)))*252</f>
        <v>6.2431549184807038E-6</v>
      </c>
      <c r="L31" s="21" cm="1">
        <f t="array" ref="L31">_xlfn.COVARIANCE.S(_xlfn._xlws.FILTER('01_Data'!Y4:Y1826,ISNUMBER('01_Data'!Y4:Y1826)*ISNUMBER('01_Data'!AA4:AA1826)),_xlfn._xlws.FILTER('01_Data'!AA4:AA1826,ISNUMBER('01_Data'!Y4:Y1826)*ISNUMBER('01_Data'!AA4:AA1826)))*252</f>
        <v>-7.2992052738778563E-5</v>
      </c>
      <c r="M31" s="21" cm="1">
        <f t="array" ref="M31">_xlfn.COVARIANCE.S(_xlfn._xlws.FILTER('01_Data'!Y4:Y1826,ISNUMBER('01_Data'!Y4:Y1826)*ISNUMBER('01_Data'!AB4:AB1826)),_xlfn._xlws.FILTER('01_Data'!AB4:AB1826,ISNUMBER('01_Data'!Y4:Y1826)*ISNUMBER('01_Data'!AB4:AB1826)))*252</f>
        <v>-2.7327781925114478E-5</v>
      </c>
    </row>
    <row r="32" spans="1:13" x14ac:dyDescent="0.2">
      <c r="A32" s="13" t="s">
        <v>17</v>
      </c>
      <c r="B32" s="21" cm="1">
        <f t="array" ref="B32">_xlfn.COVARIANCE.S(_xlfn._xlws.FILTER('01_Data'!AA4:AA1826,ISNUMBER('01_Data'!AA4:AA1826)*ISNUMBER('01_Data'!P4:P1826)),_xlfn._xlws.FILTER('01_Data'!P4:P1826,ISNUMBER('01_Data'!AA4:AA1826)*ISNUMBER('01_Data'!P4:P1826)))*252</f>
        <v>7.306600951268559E-2</v>
      </c>
      <c r="C32" s="21" cm="1">
        <f t="array" ref="C32">_xlfn.COVARIANCE.S(_xlfn._xlws.FILTER('01_Data'!AA4:AA1826,ISNUMBER('01_Data'!AA4:AA1826)*ISNUMBER('01_Data'!Q4:Q1826)),_xlfn._xlws.FILTER('01_Data'!Q4:Q1826,ISNUMBER('01_Data'!AA4:AA1826)*ISNUMBER('01_Data'!Q4:Q1826)))*252</f>
        <v>6.6104498173898144E-2</v>
      </c>
      <c r="D32" s="21" cm="1">
        <f t="array" ref="D32">_xlfn.COVARIANCE.S(_xlfn._xlws.FILTER('01_Data'!AA4:AA1826,ISNUMBER('01_Data'!AA4:AA1826)*ISNUMBER('01_Data'!R4:R1826)),_xlfn._xlws.FILTER('01_Data'!R4:R1826,ISNUMBER('01_Data'!AA4:AA1826)*ISNUMBER('01_Data'!R4:R1826)))*252</f>
        <v>0.10133597370112986</v>
      </c>
      <c r="E32" s="21" cm="1">
        <f t="array" ref="E32">_xlfn.COVARIANCE.S(_xlfn._xlws.FILTER('01_Data'!AA4:AA1826,ISNUMBER('01_Data'!AA4:AA1826)*ISNUMBER('01_Data'!S4:S1826)),_xlfn._xlws.FILTER('01_Data'!S4:S1826,ISNUMBER('01_Data'!AA4:AA1826)*ISNUMBER('01_Data'!S4:S1826)))*252</f>
        <v>0.14012553989135448</v>
      </c>
      <c r="F32" s="21" cm="1">
        <f t="array" ref="F32">_xlfn.COVARIANCE.S(_xlfn._xlws.FILTER('01_Data'!AA4:AA1826,ISNUMBER('01_Data'!AA4:AA1826)*ISNUMBER('01_Data'!T4:T1826)),_xlfn._xlws.FILTER('01_Data'!T4:T1826,ISNUMBER('01_Data'!AA4:AA1826)*ISNUMBER('01_Data'!T4:T1826)))*252</f>
        <v>4.5829575278465783E-2</v>
      </c>
      <c r="G32" s="21" cm="1">
        <f t="array" ref="G32">_xlfn.COVARIANCE.S(_xlfn._xlws.FILTER('01_Data'!AA4:AA1826,ISNUMBER('01_Data'!AA4:AA1826)*ISNUMBER('01_Data'!U4:U1826)),_xlfn._xlws.FILTER('01_Data'!U4:U1826,ISNUMBER('01_Data'!AA4:AA1826)*ISNUMBER('01_Data'!U4:U1826)))*252</f>
        <v>0.13600449749945817</v>
      </c>
      <c r="H32" s="21" cm="1">
        <f t="array" ref="H32">_xlfn.COVARIANCE.S(_xlfn._xlws.FILTER('01_Data'!AA4:AA1826,ISNUMBER('01_Data'!AA4:AA1826)*ISNUMBER('01_Data'!V4:V1826)),_xlfn._xlws.FILTER('01_Data'!V4:V1826,ISNUMBER('01_Data'!AA4:AA1826)*ISNUMBER('01_Data'!V4:V1826)))*252</f>
        <v>3.2972792675439767E-2</v>
      </c>
      <c r="I32" s="21" cm="1">
        <f t="array" ref="I32">_xlfn.COVARIANCE.S(_xlfn._xlws.FILTER('01_Data'!AA4:AA1826,ISNUMBER('01_Data'!AA4:AA1826)*ISNUMBER('01_Data'!W4:W1826)),_xlfn._xlws.FILTER('01_Data'!W4:W1826,ISNUMBER('01_Data'!AA4:AA1826)*ISNUMBER('01_Data'!W4:W1826)))*252</f>
        <v>4.0878149114708981E-2</v>
      </c>
      <c r="J32" s="21" cm="1">
        <f t="array" ref="J32">_xlfn.COVARIANCE.S(_xlfn._xlws.FILTER('01_Data'!AA4:AA1826,ISNUMBER('01_Data'!AA4:AA1826)*ISNUMBER('01_Data'!X4:X1826)),_xlfn._xlws.FILTER('01_Data'!X4:X1826,ISNUMBER('01_Data'!AA4:AA1826)*ISNUMBER('01_Data'!X4:X1826)))*252</f>
        <v>7.8500529900481064E-2</v>
      </c>
      <c r="K32" s="21" cm="1">
        <f t="array" ref="K32">_xlfn.COVARIANCE.S(_xlfn._xlws.FILTER('01_Data'!AA4:AA1826,ISNUMBER('01_Data'!AA4:AA1826)*ISNUMBER('01_Data'!Y4:Y1826)),_xlfn._xlws.FILTER('01_Data'!Y4:Y1826,ISNUMBER('01_Data'!AA4:AA1826)*ISNUMBER('01_Data'!Y4:Y1826)))*252</f>
        <v>-7.2992052738778563E-5</v>
      </c>
      <c r="L32" s="21" cm="1">
        <f t="array" ref="L32">_xlfn.COVARIANCE.S(_xlfn._xlws.FILTER('01_Data'!AA4:AA1826,ISNUMBER('01_Data'!AA4:AA1826)*ISNUMBER('01_Data'!AA4:AA1826)),_xlfn._xlws.FILTER('01_Data'!AA4:AA1826,ISNUMBER('01_Data'!AA4:AA1826)*ISNUMBER('01_Data'!AA4:AA1826)))*252</f>
        <v>0.28483444712059797</v>
      </c>
      <c r="M32" s="21" cm="1">
        <f t="array" ref="M32">_xlfn.COVARIANCE.S(_xlfn._xlws.FILTER('01_Data'!AA4:AA1826,ISNUMBER('01_Data'!AA4:AA1826)*ISNUMBER('01_Data'!AB4:AB1826)),_xlfn._xlws.FILTER('01_Data'!AB4:AB1826,ISNUMBER('01_Data'!AA4:AA1826)*ISNUMBER('01_Data'!AB4:AB1826)))*252</f>
        <v>0.18396848561771123</v>
      </c>
    </row>
    <row r="33" spans="1:13" x14ac:dyDescent="0.2">
      <c r="A33" s="13" t="s">
        <v>18</v>
      </c>
      <c r="B33" s="21" cm="1">
        <f t="array" ref="B33">_xlfn.COVARIANCE.S(_xlfn._xlws.FILTER('01_Data'!AB4:AB1826,ISNUMBER('01_Data'!AB4:AB1826)*ISNUMBER('01_Data'!P4:P1826)),_xlfn._xlws.FILTER('01_Data'!P4:P1826,ISNUMBER('01_Data'!AB4:AB1826)*ISNUMBER('01_Data'!P4:P1826)))*252</f>
        <v>7.5652106164911914E-2</v>
      </c>
      <c r="C33" s="21" cm="1">
        <f t="array" ref="C33">_xlfn.COVARIANCE.S(_xlfn._xlws.FILTER('01_Data'!AB4:AB1826,ISNUMBER('01_Data'!AB4:AB1826)*ISNUMBER('01_Data'!Q4:Q1826)),_xlfn._xlws.FILTER('01_Data'!Q4:Q1826,ISNUMBER('01_Data'!AB4:AB1826)*ISNUMBER('01_Data'!Q4:Q1826)))*252</f>
        <v>7.8376886563761475E-2</v>
      </c>
      <c r="D33" s="21" cm="1">
        <f t="array" ref="D33">_xlfn.COVARIANCE.S(_xlfn._xlws.FILTER('01_Data'!AB4:AB1826,ISNUMBER('01_Data'!AB4:AB1826)*ISNUMBER('01_Data'!R4:R1826)),_xlfn._xlws.FILTER('01_Data'!R4:R1826,ISNUMBER('01_Data'!AB4:AB1826)*ISNUMBER('01_Data'!R4:R1826)))*252</f>
        <v>0.1109810576121039</v>
      </c>
      <c r="E33" s="21" cm="1">
        <f t="array" ref="E33">_xlfn.COVARIANCE.S(_xlfn._xlws.FILTER('01_Data'!AB4:AB1826,ISNUMBER('01_Data'!AB4:AB1826)*ISNUMBER('01_Data'!S4:S1826)),_xlfn._xlws.FILTER('01_Data'!S4:S1826,ISNUMBER('01_Data'!AB4:AB1826)*ISNUMBER('01_Data'!S4:S1826)))*252</f>
        <v>0.14297887957841646</v>
      </c>
      <c r="F33" s="21" cm="1">
        <f t="array" ref="F33">_xlfn.COVARIANCE.S(_xlfn._xlws.FILTER('01_Data'!AB4:AB1826,ISNUMBER('01_Data'!AB4:AB1826)*ISNUMBER('01_Data'!T4:T1826)),_xlfn._xlws.FILTER('01_Data'!T4:T1826,ISNUMBER('01_Data'!AB4:AB1826)*ISNUMBER('01_Data'!T4:T1826)))*252</f>
        <v>5.218926291829213E-2</v>
      </c>
      <c r="G33" s="21" cm="1">
        <f t="array" ref="G33">_xlfn.COVARIANCE.S(_xlfn._xlws.FILTER('01_Data'!AB4:AB1826,ISNUMBER('01_Data'!AB4:AB1826)*ISNUMBER('01_Data'!U4:U1826)),_xlfn._xlws.FILTER('01_Data'!U4:U1826,ISNUMBER('01_Data'!AB4:AB1826)*ISNUMBER('01_Data'!U4:U1826)))*252</f>
        <v>0.14008068913738889</v>
      </c>
      <c r="H33" s="21" cm="1">
        <f t="array" ref="H33">_xlfn.COVARIANCE.S(_xlfn._xlws.FILTER('01_Data'!AB4:AB1826,ISNUMBER('01_Data'!AB4:AB1826)*ISNUMBER('01_Data'!V4:V1826)),_xlfn._xlws.FILTER('01_Data'!V4:V1826,ISNUMBER('01_Data'!AB4:AB1826)*ISNUMBER('01_Data'!V4:V1826)))*252</f>
        <v>2.7274088280379208E-2</v>
      </c>
      <c r="I33" s="21" cm="1">
        <f t="array" ref="I33">_xlfn.COVARIANCE.S(_xlfn._xlws.FILTER('01_Data'!AB4:AB1826,ISNUMBER('01_Data'!AB4:AB1826)*ISNUMBER('01_Data'!W4:W1826)),_xlfn._xlws.FILTER('01_Data'!W4:W1826,ISNUMBER('01_Data'!AB4:AB1826)*ISNUMBER('01_Data'!W4:W1826)))*252</f>
        <v>3.2900503447004757E-2</v>
      </c>
      <c r="J33" s="21" cm="1">
        <f t="array" ref="J33">_xlfn.COVARIANCE.S(_xlfn._xlws.FILTER('01_Data'!AB4:AB1826,ISNUMBER('01_Data'!AB4:AB1826)*ISNUMBER('01_Data'!X4:X1826)),_xlfn._xlws.FILTER('01_Data'!X4:X1826,ISNUMBER('01_Data'!AB4:AB1826)*ISNUMBER('01_Data'!X4:X1826)))*252</f>
        <v>7.2064873310577482E-2</v>
      </c>
      <c r="K33" s="21" cm="1">
        <f t="array" ref="K33">_xlfn.COVARIANCE.S(_xlfn._xlws.FILTER('01_Data'!AB4:AB1826,ISNUMBER('01_Data'!AB4:AB1826)*ISNUMBER('01_Data'!Y4:Y1826)),_xlfn._xlws.FILTER('01_Data'!Y4:Y1826,ISNUMBER('01_Data'!AB4:AB1826)*ISNUMBER('01_Data'!Y4:Y1826)))*252</f>
        <v>-2.7327781925114478E-5</v>
      </c>
      <c r="L33" s="21" cm="1">
        <f t="array" ref="L33">_xlfn.COVARIANCE.S(_xlfn._xlws.FILTER('01_Data'!AB4:AB1826,ISNUMBER('01_Data'!AB4:AB1826)*ISNUMBER('01_Data'!AA4:AA1826)),_xlfn._xlws.FILTER('01_Data'!AA4:AA1826,ISNUMBER('01_Data'!AB4:AB1826)*ISNUMBER('01_Data'!AA4:AA1826)))*252</f>
        <v>0.18396848561771123</v>
      </c>
      <c r="M33" s="21" cm="1">
        <f t="array" ref="M33">_xlfn.COVARIANCE.S(_xlfn._xlws.FILTER('01_Data'!AB4:AB1826,ISNUMBER('01_Data'!AB4:AB1826)*ISNUMBER('01_Data'!AB4:AB1826)),_xlfn._xlws.FILTER('01_Data'!AB4:AB1826,ISNUMBER('01_Data'!AB4:AB1826)*ISNUMBER('01_Data'!AB4:AB1826)))*252</f>
        <v>0.30347120901235769</v>
      </c>
    </row>
    <row r="37" spans="1:13" ht="16" x14ac:dyDescent="0.2">
      <c r="A37" s="9" t="s">
        <v>190</v>
      </c>
    </row>
    <row r="38" spans="1:13" ht="16" x14ac:dyDescent="0.2">
      <c r="A38" s="9" t="s">
        <v>191</v>
      </c>
    </row>
    <row r="39" spans="1:13" x14ac:dyDescent="0.2">
      <c r="B39" s="13" t="s">
        <v>7</v>
      </c>
      <c r="C39" s="13" t="s">
        <v>8</v>
      </c>
      <c r="D39" s="13" t="s">
        <v>9</v>
      </c>
      <c r="E39" s="13" t="s">
        <v>10</v>
      </c>
      <c r="F39" s="13" t="s">
        <v>11</v>
      </c>
      <c r="G39" s="13" t="s">
        <v>12</v>
      </c>
      <c r="H39" s="13" t="s">
        <v>13</v>
      </c>
      <c r="I39" s="13" t="s">
        <v>14</v>
      </c>
      <c r="J39" s="13" t="s">
        <v>15</v>
      </c>
      <c r="K39" s="13" t="s">
        <v>16</v>
      </c>
      <c r="L39" s="13" t="s">
        <v>17</v>
      </c>
      <c r="M39" s="13" t="s">
        <v>18</v>
      </c>
    </row>
    <row r="40" spans="1:13" x14ac:dyDescent="0.2">
      <c r="A40" s="13" t="s">
        <v>7</v>
      </c>
      <c r="B40" s="14">
        <v>1</v>
      </c>
      <c r="C40" s="14">
        <v>0.85699999999999998</v>
      </c>
      <c r="D40" s="14">
        <v>0.81799999999999995</v>
      </c>
      <c r="E40" s="14">
        <v>0.77</v>
      </c>
      <c r="F40" s="14">
        <v>0.52900000000000003</v>
      </c>
      <c r="G40" s="14">
        <v>0.25900000000000001</v>
      </c>
      <c r="H40" s="14">
        <v>0.34699999999999998</v>
      </c>
      <c r="I40" s="14">
        <v>0.39900000000000002</v>
      </c>
      <c r="J40" s="14">
        <v>0.56899999999999995</v>
      </c>
      <c r="K40" s="14">
        <v>2.1000000000000001E-2</v>
      </c>
      <c r="L40" s="14">
        <v>0.495</v>
      </c>
      <c r="M40" s="14">
        <v>0.47399999999999998</v>
      </c>
    </row>
    <row r="41" spans="1:13" x14ac:dyDescent="0.2">
      <c r="A41" s="13" t="s">
        <v>8</v>
      </c>
      <c r="B41" s="14">
        <v>0.85699999999999998</v>
      </c>
      <c r="C41" s="14">
        <v>1</v>
      </c>
      <c r="D41" s="14">
        <v>0.80900000000000005</v>
      </c>
      <c r="E41" s="14">
        <v>0.73199999999999998</v>
      </c>
      <c r="F41" s="14">
        <v>0.49</v>
      </c>
      <c r="G41" s="14">
        <v>0.23300000000000001</v>
      </c>
      <c r="H41" s="14">
        <v>0.34</v>
      </c>
      <c r="I41" s="14">
        <v>0.35699999999999998</v>
      </c>
      <c r="J41" s="14">
        <v>0.53500000000000003</v>
      </c>
      <c r="K41" s="14">
        <v>4.2999999999999997E-2</v>
      </c>
      <c r="L41" s="14">
        <v>0.46</v>
      </c>
      <c r="M41" s="14">
        <v>0.44600000000000001</v>
      </c>
    </row>
    <row r="42" spans="1:13" x14ac:dyDescent="0.2">
      <c r="A42" s="13" t="s">
        <v>9</v>
      </c>
      <c r="B42" s="14">
        <v>0.81799999999999995</v>
      </c>
      <c r="C42" s="14">
        <v>0.80900000000000005</v>
      </c>
      <c r="D42" s="14">
        <v>1</v>
      </c>
      <c r="E42" s="14">
        <v>0.77600000000000002</v>
      </c>
      <c r="F42" s="14">
        <v>0.52400000000000002</v>
      </c>
      <c r="G42" s="14">
        <v>0.33900000000000002</v>
      </c>
      <c r="H42" s="14">
        <v>0.34499999999999997</v>
      </c>
      <c r="I42" s="14">
        <v>0.36799999999999999</v>
      </c>
      <c r="J42" s="14">
        <v>0.55500000000000005</v>
      </c>
      <c r="K42" s="14">
        <v>-2.1000000000000001E-2</v>
      </c>
      <c r="L42" s="14">
        <v>0.52300000000000002</v>
      </c>
      <c r="M42" s="14">
        <v>0.50800000000000001</v>
      </c>
    </row>
    <row r="43" spans="1:13" x14ac:dyDescent="0.2">
      <c r="A43" s="13" t="s">
        <v>10</v>
      </c>
      <c r="B43" s="14">
        <v>0.77</v>
      </c>
      <c r="C43" s="14">
        <v>0.73199999999999998</v>
      </c>
      <c r="D43" s="14">
        <v>0.77600000000000002</v>
      </c>
      <c r="E43" s="14">
        <v>1</v>
      </c>
      <c r="F43" s="14">
        <v>0.49</v>
      </c>
      <c r="G43" s="14">
        <v>0.35799999999999998</v>
      </c>
      <c r="H43" s="14">
        <v>0.318</v>
      </c>
      <c r="I43" s="14">
        <v>0.38200000000000001</v>
      </c>
      <c r="J43" s="14">
        <v>0.56299999999999994</v>
      </c>
      <c r="K43" s="14">
        <v>6.0000000000000001E-3</v>
      </c>
      <c r="L43" s="14">
        <v>0.45700000000000002</v>
      </c>
      <c r="M43" s="14">
        <v>0.45200000000000001</v>
      </c>
    </row>
    <row r="44" spans="1:13" x14ac:dyDescent="0.2">
      <c r="A44" s="13" t="s">
        <v>11</v>
      </c>
      <c r="B44" s="14">
        <v>0.52900000000000003</v>
      </c>
      <c r="C44" s="14">
        <v>0.49</v>
      </c>
      <c r="D44" s="14">
        <v>0.52400000000000002</v>
      </c>
      <c r="E44" s="14">
        <v>0.49</v>
      </c>
      <c r="F44" s="14">
        <v>1</v>
      </c>
      <c r="G44" s="14">
        <v>0.373</v>
      </c>
      <c r="H44" s="14">
        <v>0.26</v>
      </c>
      <c r="I44" s="14">
        <v>0.24299999999999999</v>
      </c>
      <c r="J44" s="14">
        <v>0.48499999999999999</v>
      </c>
      <c r="K44" s="14">
        <v>5.0000000000000001E-3</v>
      </c>
      <c r="L44" s="14">
        <v>0.29399999999999998</v>
      </c>
      <c r="M44" s="14">
        <v>0.26700000000000002</v>
      </c>
    </row>
    <row r="45" spans="1:13" x14ac:dyDescent="0.2">
      <c r="A45" s="13" t="s">
        <v>12</v>
      </c>
      <c r="B45" s="14">
        <v>0.25900000000000001</v>
      </c>
      <c r="C45" s="14">
        <v>0.23300000000000001</v>
      </c>
      <c r="D45" s="14">
        <v>0.33900000000000002</v>
      </c>
      <c r="E45" s="14">
        <v>0.35799999999999998</v>
      </c>
      <c r="F45" s="14">
        <v>0.373</v>
      </c>
      <c r="G45" s="14">
        <v>1</v>
      </c>
      <c r="H45" s="14">
        <v>0.16900000000000001</v>
      </c>
      <c r="I45" s="14">
        <v>0.19700000000000001</v>
      </c>
      <c r="J45" s="14">
        <v>0.47799999999999998</v>
      </c>
      <c r="K45" s="14">
        <v>-8.0000000000000002E-3</v>
      </c>
      <c r="L45" s="14">
        <v>0.32600000000000001</v>
      </c>
      <c r="M45" s="14">
        <v>0.246</v>
      </c>
    </row>
    <row r="46" spans="1:13" x14ac:dyDescent="0.2">
      <c r="A46" s="13" t="s">
        <v>13</v>
      </c>
      <c r="B46" s="14">
        <v>0.34699999999999998</v>
      </c>
      <c r="C46" s="14">
        <v>0.34</v>
      </c>
      <c r="D46" s="14">
        <v>0.34499999999999997</v>
      </c>
      <c r="E46" s="14">
        <v>0.318</v>
      </c>
      <c r="F46" s="14">
        <v>0.26</v>
      </c>
      <c r="G46" s="14">
        <v>0.16900000000000001</v>
      </c>
      <c r="H46" s="14">
        <v>1</v>
      </c>
      <c r="I46" s="14">
        <v>0.66</v>
      </c>
      <c r="J46" s="14">
        <v>0.26800000000000002</v>
      </c>
      <c r="K46" s="14">
        <v>1.6E-2</v>
      </c>
      <c r="L46" s="14">
        <v>0.22900000000000001</v>
      </c>
      <c r="M46" s="14">
        <v>0.22900000000000001</v>
      </c>
    </row>
    <row r="47" spans="1:13" x14ac:dyDescent="0.2">
      <c r="A47" s="13" t="s">
        <v>14</v>
      </c>
      <c r="B47" s="14">
        <v>0.39900000000000002</v>
      </c>
      <c r="C47" s="14">
        <v>0.35699999999999998</v>
      </c>
      <c r="D47" s="14">
        <v>0.36799999999999999</v>
      </c>
      <c r="E47" s="14">
        <v>0.38200000000000001</v>
      </c>
      <c r="F47" s="14">
        <v>0.24299999999999999</v>
      </c>
      <c r="G47" s="14">
        <v>0.19700000000000001</v>
      </c>
      <c r="H47" s="14">
        <v>0.66</v>
      </c>
      <c r="I47" s="14">
        <v>1</v>
      </c>
      <c r="J47" s="14">
        <v>0.315</v>
      </c>
      <c r="K47" s="14">
        <v>3.2000000000000001E-2</v>
      </c>
      <c r="L47" s="14">
        <v>0.187</v>
      </c>
      <c r="M47" s="14">
        <v>0.20699999999999999</v>
      </c>
    </row>
    <row r="48" spans="1:13" x14ac:dyDescent="0.2">
      <c r="A48" s="13" t="s">
        <v>15</v>
      </c>
      <c r="B48" s="14">
        <v>0.56899999999999995</v>
      </c>
      <c r="C48" s="14">
        <v>0.53500000000000003</v>
      </c>
      <c r="D48" s="14">
        <v>0.55500000000000005</v>
      </c>
      <c r="E48" s="14">
        <v>0.56299999999999994</v>
      </c>
      <c r="F48" s="14">
        <v>0.48499999999999999</v>
      </c>
      <c r="G48" s="14">
        <v>0.47799999999999998</v>
      </c>
      <c r="H48" s="14">
        <v>0.26800000000000002</v>
      </c>
      <c r="I48" s="14">
        <v>0.315</v>
      </c>
      <c r="J48" s="14">
        <v>1</v>
      </c>
      <c r="K48" s="14">
        <v>3.9E-2</v>
      </c>
      <c r="L48" s="14">
        <v>0.36699999999999999</v>
      </c>
      <c r="M48" s="14">
        <v>0.33500000000000002</v>
      </c>
    </row>
    <row r="49" spans="1:13" x14ac:dyDescent="0.2">
      <c r="A49" s="13" t="s">
        <v>16</v>
      </c>
      <c r="B49" s="14">
        <v>2.1000000000000001E-2</v>
      </c>
      <c r="C49" s="14">
        <v>4.2999999999999997E-2</v>
      </c>
      <c r="D49" s="14">
        <v>-2.1000000000000001E-2</v>
      </c>
      <c r="E49" s="14">
        <v>6.0000000000000001E-3</v>
      </c>
      <c r="F49" s="14">
        <v>5.0000000000000001E-3</v>
      </c>
      <c r="G49" s="14">
        <v>-8.0000000000000002E-3</v>
      </c>
      <c r="H49" s="14">
        <v>1.6E-2</v>
      </c>
      <c r="I49" s="14">
        <v>3.2000000000000001E-2</v>
      </c>
      <c r="J49" s="14">
        <v>3.9E-2</v>
      </c>
      <c r="K49" s="14">
        <v>1</v>
      </c>
      <c r="L49" s="14">
        <v>-5.2999999999999999E-2</v>
      </c>
      <c r="M49" s="14">
        <v>-6.2E-2</v>
      </c>
    </row>
    <row r="50" spans="1:13" x14ac:dyDescent="0.2">
      <c r="A50" s="13" t="s">
        <v>17</v>
      </c>
      <c r="B50" s="14">
        <v>0.495</v>
      </c>
      <c r="C50" s="14">
        <v>0.46</v>
      </c>
      <c r="D50" s="14">
        <v>0.52300000000000002</v>
      </c>
      <c r="E50" s="14">
        <v>0.45700000000000002</v>
      </c>
      <c r="F50" s="14">
        <v>0.29399999999999998</v>
      </c>
      <c r="G50" s="14">
        <v>0.32600000000000001</v>
      </c>
      <c r="H50" s="14">
        <v>0.22900000000000001</v>
      </c>
      <c r="I50" s="14">
        <v>0.187</v>
      </c>
      <c r="J50" s="14">
        <v>0.36699999999999999</v>
      </c>
      <c r="K50" s="14">
        <v>-5.2999999999999999E-2</v>
      </c>
      <c r="L50" s="14">
        <v>1</v>
      </c>
      <c r="M50" s="14">
        <v>0.81799999999999995</v>
      </c>
    </row>
    <row r="51" spans="1:13" x14ac:dyDescent="0.2">
      <c r="A51" s="13" t="s">
        <v>18</v>
      </c>
      <c r="B51" s="14">
        <v>0.47399999999999998</v>
      </c>
      <c r="C51" s="14">
        <v>0.44600000000000001</v>
      </c>
      <c r="D51" s="14">
        <v>0.50800000000000001</v>
      </c>
      <c r="E51" s="14">
        <v>0.45200000000000001</v>
      </c>
      <c r="F51" s="14">
        <v>0.26700000000000002</v>
      </c>
      <c r="G51" s="14">
        <v>0.246</v>
      </c>
      <c r="H51" s="14">
        <v>0.22900000000000001</v>
      </c>
      <c r="I51" s="14">
        <v>0.20699999999999999</v>
      </c>
      <c r="J51" s="14">
        <v>0.33500000000000002</v>
      </c>
      <c r="K51" s="14">
        <v>-6.2E-2</v>
      </c>
      <c r="L51" s="14">
        <v>0.81799999999999995</v>
      </c>
      <c r="M51" s="14">
        <v>1</v>
      </c>
    </row>
    <row r="54" spans="1:13" ht="16" x14ac:dyDescent="0.2">
      <c r="A54" s="9" t="s">
        <v>192</v>
      </c>
    </row>
    <row r="55" spans="1:13" x14ac:dyDescent="0.2">
      <c r="B55" s="13" t="s">
        <v>7</v>
      </c>
      <c r="C55" s="13" t="s">
        <v>8</v>
      </c>
      <c r="D55" s="13" t="s">
        <v>9</v>
      </c>
      <c r="E55" s="13" t="s">
        <v>10</v>
      </c>
      <c r="F55" s="13" t="s">
        <v>11</v>
      </c>
      <c r="G55" s="13" t="s">
        <v>12</v>
      </c>
      <c r="H55" s="13" t="s">
        <v>13</v>
      </c>
      <c r="I55" s="13" t="s">
        <v>14</v>
      </c>
      <c r="J55" s="13" t="s">
        <v>15</v>
      </c>
      <c r="K55" s="13" t="s">
        <v>16</v>
      </c>
      <c r="L55" s="13" t="s">
        <v>17</v>
      </c>
      <c r="M55" s="13" t="s">
        <v>18</v>
      </c>
    </row>
    <row r="56" spans="1:13" x14ac:dyDescent="0.2">
      <c r="A56" s="13" t="s">
        <v>7</v>
      </c>
      <c r="B56" s="14">
        <v>1</v>
      </c>
      <c r="C56" s="14">
        <v>0.80700000000000005</v>
      </c>
      <c r="D56" s="14">
        <v>0.69199999999999995</v>
      </c>
      <c r="E56" s="14">
        <v>0.68100000000000005</v>
      </c>
      <c r="F56" s="14">
        <v>0.42199999999999999</v>
      </c>
      <c r="G56" s="14">
        <v>0.183</v>
      </c>
      <c r="H56" s="14">
        <v>0.158</v>
      </c>
      <c r="I56" s="14">
        <v>0.26500000000000001</v>
      </c>
      <c r="J56" s="14">
        <v>0.46800000000000003</v>
      </c>
      <c r="K56" s="14">
        <v>0.32800000000000001</v>
      </c>
      <c r="L56" s="14">
        <v>0.40600000000000003</v>
      </c>
      <c r="M56" s="14">
        <v>0.154</v>
      </c>
    </row>
    <row r="57" spans="1:13" x14ac:dyDescent="0.2">
      <c r="A57" s="13" t="s">
        <v>8</v>
      </c>
      <c r="B57" s="14">
        <v>0.80700000000000005</v>
      </c>
      <c r="C57" s="14">
        <v>1</v>
      </c>
      <c r="D57" s="14">
        <v>0.65</v>
      </c>
      <c r="E57" s="14">
        <v>0.40300000000000002</v>
      </c>
      <c r="F57" s="14">
        <v>0.41099999999999998</v>
      </c>
      <c r="G57" s="14">
        <v>-0.24</v>
      </c>
      <c r="H57" s="14">
        <v>0.11700000000000001</v>
      </c>
      <c r="I57" s="14">
        <v>0.18099999999999999</v>
      </c>
      <c r="J57" s="14">
        <v>0.33600000000000002</v>
      </c>
      <c r="K57" s="14">
        <v>0.25</v>
      </c>
      <c r="L57" s="14">
        <v>0.377</v>
      </c>
      <c r="M57" s="14">
        <v>0.309</v>
      </c>
    </row>
    <row r="58" spans="1:13" x14ac:dyDescent="0.2">
      <c r="A58" s="13" t="s">
        <v>9</v>
      </c>
      <c r="B58" s="14">
        <v>0.69199999999999995</v>
      </c>
      <c r="C58" s="14">
        <v>0.65</v>
      </c>
      <c r="D58" s="14">
        <v>1</v>
      </c>
      <c r="E58" s="14">
        <v>0.59799999999999998</v>
      </c>
      <c r="F58" s="14">
        <v>0.41099999999999998</v>
      </c>
      <c r="G58" s="14">
        <v>0.41</v>
      </c>
      <c r="H58" s="14">
        <v>5.8999999999999997E-2</v>
      </c>
      <c r="I58" s="14">
        <v>0.26900000000000002</v>
      </c>
      <c r="J58" s="14">
        <v>0.26300000000000001</v>
      </c>
      <c r="K58" s="14">
        <v>4.9000000000000002E-2</v>
      </c>
      <c r="L58" s="14">
        <v>0.52</v>
      </c>
      <c r="M58" s="14">
        <v>0.246</v>
      </c>
    </row>
    <row r="59" spans="1:13" x14ac:dyDescent="0.2">
      <c r="A59" s="13" t="s">
        <v>10</v>
      </c>
      <c r="B59" s="14">
        <v>0.68100000000000005</v>
      </c>
      <c r="C59" s="14">
        <v>0.40300000000000002</v>
      </c>
      <c r="D59" s="14">
        <v>0.59799999999999998</v>
      </c>
      <c r="E59" s="14">
        <v>1</v>
      </c>
      <c r="F59" s="14">
        <v>0.40200000000000002</v>
      </c>
      <c r="G59" s="14">
        <v>0.98299999999999998</v>
      </c>
      <c r="H59" s="14">
        <v>0.183</v>
      </c>
      <c r="I59" s="14">
        <v>0.47099999999999997</v>
      </c>
      <c r="J59" s="14">
        <v>0.52900000000000003</v>
      </c>
      <c r="K59" s="14">
        <v>0.28799999999999998</v>
      </c>
      <c r="L59" s="14">
        <v>0.36599999999999999</v>
      </c>
      <c r="M59" s="14">
        <v>2.7E-2</v>
      </c>
    </row>
    <row r="60" spans="1:13" x14ac:dyDescent="0.2">
      <c r="A60" s="13" t="s">
        <v>11</v>
      </c>
      <c r="B60" s="14">
        <v>0.42199999999999999</v>
      </c>
      <c r="C60" s="14">
        <v>0.41099999999999998</v>
      </c>
      <c r="D60" s="14">
        <v>0.41099999999999998</v>
      </c>
      <c r="E60" s="14">
        <v>0.40200000000000002</v>
      </c>
      <c r="F60" s="14">
        <v>1</v>
      </c>
      <c r="G60" s="14">
        <v>0.66600000000000004</v>
      </c>
      <c r="H60" s="14">
        <v>0.34699999999999998</v>
      </c>
      <c r="I60" s="14">
        <v>0.40799999999999997</v>
      </c>
      <c r="J60" s="14">
        <v>0.43099999999999999</v>
      </c>
      <c r="K60" s="14">
        <v>-2.8000000000000001E-2</v>
      </c>
      <c r="L60" s="14">
        <v>0.45400000000000001</v>
      </c>
      <c r="M60" s="14">
        <v>0.248</v>
      </c>
    </row>
    <row r="61" spans="1:13" x14ac:dyDescent="0.2">
      <c r="A61" s="13" t="s">
        <v>12</v>
      </c>
      <c r="B61" s="14">
        <v>0.183</v>
      </c>
      <c r="C61" s="14">
        <v>-0.24</v>
      </c>
      <c r="D61" s="14">
        <v>0.41</v>
      </c>
      <c r="E61" s="14">
        <v>0.98299999999999998</v>
      </c>
      <c r="F61" s="14">
        <v>0.66600000000000004</v>
      </c>
      <c r="G61" s="14">
        <v>1</v>
      </c>
      <c r="H61" s="14">
        <v>-0.999</v>
      </c>
      <c r="I61" s="14">
        <v>-0.67400000000000004</v>
      </c>
      <c r="J61" s="14">
        <v>0.58399999999999996</v>
      </c>
      <c r="K61" s="14">
        <v>0.69799999999999995</v>
      </c>
      <c r="L61" s="14">
        <v>-0.63200000000000001</v>
      </c>
      <c r="M61" s="14">
        <v>-0.23400000000000001</v>
      </c>
    </row>
    <row r="62" spans="1:13" x14ac:dyDescent="0.2">
      <c r="A62" s="13" t="s">
        <v>13</v>
      </c>
      <c r="B62" s="14">
        <v>0.158</v>
      </c>
      <c r="C62" s="14">
        <v>0.11700000000000001</v>
      </c>
      <c r="D62" s="14">
        <v>5.8999999999999997E-2</v>
      </c>
      <c r="E62" s="14">
        <v>0.183</v>
      </c>
      <c r="F62" s="14">
        <v>0.34699999999999998</v>
      </c>
      <c r="G62" s="14">
        <v>-0.999</v>
      </c>
      <c r="H62" s="14">
        <v>1</v>
      </c>
      <c r="I62" s="14">
        <v>0.55100000000000005</v>
      </c>
      <c r="J62" s="14">
        <v>0.151</v>
      </c>
      <c r="K62" s="14">
        <v>-5.8999999999999997E-2</v>
      </c>
      <c r="L62" s="14">
        <v>0.34799999999999998</v>
      </c>
      <c r="M62" s="14">
        <v>0.216</v>
      </c>
    </row>
    <row r="63" spans="1:13" x14ac:dyDescent="0.2">
      <c r="A63" s="13" t="s">
        <v>14</v>
      </c>
      <c r="B63" s="14">
        <v>0.26500000000000001</v>
      </c>
      <c r="C63" s="14">
        <v>0.18099999999999999</v>
      </c>
      <c r="D63" s="14">
        <v>0.26900000000000002</v>
      </c>
      <c r="E63" s="14">
        <v>0.47099999999999997</v>
      </c>
      <c r="F63" s="14">
        <v>0.40799999999999997</v>
      </c>
      <c r="G63" s="14">
        <v>-0.67400000000000004</v>
      </c>
      <c r="H63" s="14">
        <v>0.55100000000000005</v>
      </c>
      <c r="I63" s="14">
        <v>1</v>
      </c>
      <c r="J63" s="14">
        <v>0.159</v>
      </c>
      <c r="K63" s="14">
        <v>-5.5E-2</v>
      </c>
      <c r="L63" s="14">
        <v>0.41899999999999998</v>
      </c>
      <c r="M63" s="14">
        <v>7.2999999999999995E-2</v>
      </c>
    </row>
    <row r="64" spans="1:13" x14ac:dyDescent="0.2">
      <c r="A64" s="13" t="s">
        <v>15</v>
      </c>
      <c r="B64" s="14">
        <v>0.46800000000000003</v>
      </c>
      <c r="C64" s="14">
        <v>0.33600000000000002</v>
      </c>
      <c r="D64" s="14">
        <v>0.26300000000000001</v>
      </c>
      <c r="E64" s="14">
        <v>0.52900000000000003</v>
      </c>
      <c r="F64" s="14">
        <v>0.43099999999999999</v>
      </c>
      <c r="G64" s="14">
        <v>0.58399999999999996</v>
      </c>
      <c r="H64" s="14">
        <v>0.151</v>
      </c>
      <c r="I64" s="14">
        <v>0.159</v>
      </c>
      <c r="J64" s="14">
        <v>1</v>
      </c>
      <c r="K64" s="14">
        <v>0.24</v>
      </c>
      <c r="L64" s="14">
        <v>0.14599999999999999</v>
      </c>
      <c r="M64" s="14">
        <v>0.107</v>
      </c>
    </row>
    <row r="65" spans="1:13" x14ac:dyDescent="0.2">
      <c r="A65" s="13" t="s">
        <v>16</v>
      </c>
      <c r="B65" s="14">
        <v>0.32800000000000001</v>
      </c>
      <c r="C65" s="14">
        <v>0.25</v>
      </c>
      <c r="D65" s="14">
        <v>4.9000000000000002E-2</v>
      </c>
      <c r="E65" s="14">
        <v>0.28799999999999998</v>
      </c>
      <c r="F65" s="14">
        <v>-2.8000000000000001E-2</v>
      </c>
      <c r="G65" s="14">
        <v>0.69799999999999995</v>
      </c>
      <c r="H65" s="14">
        <v>-5.8999999999999997E-2</v>
      </c>
      <c r="I65" s="14">
        <v>-5.5E-2</v>
      </c>
      <c r="J65" s="14">
        <v>0.24</v>
      </c>
      <c r="K65" s="14">
        <v>1</v>
      </c>
      <c r="L65" s="14">
        <v>-0.184</v>
      </c>
      <c r="M65" s="14">
        <v>3.3000000000000002E-2</v>
      </c>
    </row>
    <row r="66" spans="1:13" x14ac:dyDescent="0.2">
      <c r="A66" s="13" t="s">
        <v>17</v>
      </c>
      <c r="B66" s="14">
        <v>0.40600000000000003</v>
      </c>
      <c r="C66" s="14">
        <v>0.377</v>
      </c>
      <c r="D66" s="14">
        <v>0.52</v>
      </c>
      <c r="E66" s="14">
        <v>0.36599999999999999</v>
      </c>
      <c r="F66" s="14">
        <v>0.45400000000000001</v>
      </c>
      <c r="G66" s="14">
        <v>-0.63200000000000001</v>
      </c>
      <c r="H66" s="14">
        <v>0.34799999999999998</v>
      </c>
      <c r="I66" s="14">
        <v>0.41899999999999998</v>
      </c>
      <c r="J66" s="14">
        <v>0.14599999999999999</v>
      </c>
      <c r="K66" s="14">
        <v>-0.184</v>
      </c>
      <c r="L66" s="14">
        <v>1</v>
      </c>
      <c r="M66" s="14">
        <v>0.57999999999999996</v>
      </c>
    </row>
    <row r="67" spans="1:13" x14ac:dyDescent="0.2">
      <c r="A67" s="13" t="s">
        <v>18</v>
      </c>
      <c r="B67" s="14">
        <v>0.154</v>
      </c>
      <c r="C67" s="14">
        <v>0.309</v>
      </c>
      <c r="D67" s="14">
        <v>0.246</v>
      </c>
      <c r="E67" s="14">
        <v>2.7E-2</v>
      </c>
      <c r="F67" s="14">
        <v>0.248</v>
      </c>
      <c r="G67" s="14">
        <v>-0.23400000000000001</v>
      </c>
      <c r="H67" s="14">
        <v>0.216</v>
      </c>
      <c r="I67" s="14">
        <v>7.2999999999999995E-2</v>
      </c>
      <c r="J67" s="14">
        <v>0.107</v>
      </c>
      <c r="K67" s="14">
        <v>3.3000000000000002E-2</v>
      </c>
      <c r="L67" s="14">
        <v>0.57999999999999996</v>
      </c>
      <c r="M67" s="14">
        <v>1</v>
      </c>
    </row>
    <row r="70" spans="1:13" ht="16" x14ac:dyDescent="0.2">
      <c r="A70" s="9" t="s">
        <v>193</v>
      </c>
    </row>
    <row r="71" spans="1:13" x14ac:dyDescent="0.2">
      <c r="B71" s="13" t="s">
        <v>7</v>
      </c>
      <c r="C71" s="13" t="s">
        <v>8</v>
      </c>
      <c r="D71" s="13" t="s">
        <v>9</v>
      </c>
      <c r="E71" s="13" t="s">
        <v>10</v>
      </c>
      <c r="F71" s="13" t="s">
        <v>11</v>
      </c>
      <c r="G71" s="13" t="s">
        <v>12</v>
      </c>
      <c r="H71" s="13" t="s">
        <v>13</v>
      </c>
      <c r="I71" s="13" t="s">
        <v>14</v>
      </c>
      <c r="J71" s="13" t="s">
        <v>15</v>
      </c>
      <c r="K71" s="13" t="s">
        <v>16</v>
      </c>
      <c r="L71" s="13" t="s">
        <v>17</v>
      </c>
      <c r="M71" s="13" t="s">
        <v>18</v>
      </c>
    </row>
    <row r="72" spans="1:13" x14ac:dyDescent="0.2">
      <c r="A72" s="13" t="s">
        <v>7</v>
      </c>
      <c r="B72" s="14">
        <v>1</v>
      </c>
      <c r="C72" s="14">
        <v>0.88200000000000001</v>
      </c>
      <c r="D72" s="14">
        <v>0.86699999999999999</v>
      </c>
      <c r="E72" s="14">
        <v>0.73299999999999998</v>
      </c>
      <c r="F72" s="14">
        <v>0.60799999999999998</v>
      </c>
      <c r="H72" s="14">
        <v>0.33700000000000002</v>
      </c>
      <c r="I72" s="14">
        <v>0.32</v>
      </c>
      <c r="J72" s="14">
        <v>0.65500000000000003</v>
      </c>
      <c r="K72" s="14">
        <v>1.4E-2</v>
      </c>
      <c r="L72" s="14">
        <v>0.65200000000000002</v>
      </c>
      <c r="M72" s="14">
        <v>0.60499999999999998</v>
      </c>
    </row>
    <row r="73" spans="1:13" x14ac:dyDescent="0.2">
      <c r="A73" s="13" t="s">
        <v>8</v>
      </c>
      <c r="B73" s="14">
        <v>0.88200000000000001</v>
      </c>
      <c r="C73" s="14">
        <v>1</v>
      </c>
      <c r="D73" s="14">
        <v>0.83</v>
      </c>
      <c r="E73" s="14">
        <v>0.65500000000000003</v>
      </c>
      <c r="F73" s="14">
        <v>0.51200000000000001</v>
      </c>
      <c r="H73" s="14">
        <v>0.30399999999999999</v>
      </c>
      <c r="I73" s="14">
        <v>0.26800000000000002</v>
      </c>
      <c r="J73" s="14">
        <v>0.57499999999999996</v>
      </c>
      <c r="K73" s="14">
        <v>0.06</v>
      </c>
      <c r="L73" s="14">
        <v>0.56599999999999995</v>
      </c>
      <c r="M73" s="14">
        <v>0.48599999999999999</v>
      </c>
    </row>
    <row r="74" spans="1:13" x14ac:dyDescent="0.2">
      <c r="A74" s="13" t="s">
        <v>9</v>
      </c>
      <c r="B74" s="14">
        <v>0.86699999999999999</v>
      </c>
      <c r="C74" s="14">
        <v>0.83</v>
      </c>
      <c r="D74" s="14">
        <v>1</v>
      </c>
      <c r="E74" s="14">
        <v>0.77500000000000002</v>
      </c>
      <c r="F74" s="14">
        <v>0.61699999999999999</v>
      </c>
      <c r="H74" s="14">
        <v>0.378</v>
      </c>
      <c r="I74" s="14">
        <v>0.441</v>
      </c>
      <c r="J74" s="14">
        <v>0.64300000000000002</v>
      </c>
      <c r="K74" s="14">
        <v>4.2000000000000003E-2</v>
      </c>
      <c r="L74" s="14">
        <v>0.58499999999999996</v>
      </c>
      <c r="M74" s="14">
        <v>0.52900000000000003</v>
      </c>
    </row>
    <row r="75" spans="1:13" x14ac:dyDescent="0.2">
      <c r="A75" s="13" t="s">
        <v>10</v>
      </c>
      <c r="B75" s="14">
        <v>0.73299999999999998</v>
      </c>
      <c r="C75" s="14">
        <v>0.65500000000000003</v>
      </c>
      <c r="D75" s="14">
        <v>0.77500000000000002</v>
      </c>
      <c r="E75" s="14">
        <v>1</v>
      </c>
      <c r="F75" s="14">
        <v>0.45400000000000001</v>
      </c>
      <c r="H75" s="14">
        <v>0.376</v>
      </c>
      <c r="I75" s="14">
        <v>0.42599999999999999</v>
      </c>
      <c r="J75" s="14">
        <v>0.57899999999999996</v>
      </c>
      <c r="K75" s="14">
        <v>-2.1999999999999999E-2</v>
      </c>
      <c r="L75" s="14">
        <v>0.49299999999999999</v>
      </c>
      <c r="M75" s="14">
        <v>0.46800000000000003</v>
      </c>
    </row>
    <row r="76" spans="1:13" x14ac:dyDescent="0.2">
      <c r="A76" s="13" t="s">
        <v>11</v>
      </c>
      <c r="B76" s="14">
        <v>0.60799999999999998</v>
      </c>
      <c r="C76" s="14">
        <v>0.51200000000000001</v>
      </c>
      <c r="D76" s="14">
        <v>0.61699999999999999</v>
      </c>
      <c r="E76" s="14">
        <v>0.45400000000000001</v>
      </c>
      <c r="F76" s="14">
        <v>1</v>
      </c>
      <c r="H76" s="14">
        <v>0.32</v>
      </c>
      <c r="I76" s="14">
        <v>0.28599999999999998</v>
      </c>
      <c r="J76" s="14">
        <v>0.51200000000000001</v>
      </c>
      <c r="K76" s="14">
        <v>0.01</v>
      </c>
      <c r="L76" s="14">
        <v>0.36599999999999999</v>
      </c>
      <c r="M76" s="14">
        <v>0.36599999999999999</v>
      </c>
    </row>
    <row r="77" spans="1:13" x14ac:dyDescent="0.2">
      <c r="A77" s="13" t="s">
        <v>12</v>
      </c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</row>
    <row r="78" spans="1:13" x14ac:dyDescent="0.2">
      <c r="A78" s="13" t="s">
        <v>13</v>
      </c>
      <c r="B78" s="14">
        <v>0.33700000000000002</v>
      </c>
      <c r="C78" s="14">
        <v>0.30399999999999999</v>
      </c>
      <c r="D78" s="14">
        <v>0.378</v>
      </c>
      <c r="E78" s="14">
        <v>0.376</v>
      </c>
      <c r="F78" s="14">
        <v>0.32</v>
      </c>
      <c r="H78" s="14">
        <v>1</v>
      </c>
      <c r="I78" s="14">
        <v>0.57799999999999996</v>
      </c>
      <c r="J78" s="14">
        <v>0.37</v>
      </c>
      <c r="K78" s="14">
        <v>-0.01</v>
      </c>
      <c r="L78" s="14">
        <v>0.21</v>
      </c>
      <c r="M78" s="14">
        <v>0.1</v>
      </c>
    </row>
    <row r="79" spans="1:13" x14ac:dyDescent="0.2">
      <c r="A79" s="13" t="s">
        <v>14</v>
      </c>
      <c r="B79" s="14">
        <v>0.32</v>
      </c>
      <c r="C79" s="14">
        <v>0.26800000000000002</v>
      </c>
      <c r="D79" s="14">
        <v>0.441</v>
      </c>
      <c r="E79" s="14">
        <v>0.42599999999999999</v>
      </c>
      <c r="F79" s="14">
        <v>0.28599999999999998</v>
      </c>
      <c r="H79" s="14">
        <v>0.57799999999999996</v>
      </c>
      <c r="I79" s="14">
        <v>1</v>
      </c>
      <c r="J79" s="14">
        <v>0.47499999999999998</v>
      </c>
      <c r="K79" s="14">
        <v>4.2999999999999997E-2</v>
      </c>
      <c r="L79" s="14">
        <v>0.14899999999999999</v>
      </c>
      <c r="M79" s="14">
        <v>0.111</v>
      </c>
    </row>
    <row r="80" spans="1:13" x14ac:dyDescent="0.2">
      <c r="A80" s="13" t="s">
        <v>15</v>
      </c>
      <c r="B80" s="14">
        <v>0.65500000000000003</v>
      </c>
      <c r="C80" s="14">
        <v>0.57499999999999996</v>
      </c>
      <c r="D80" s="14">
        <v>0.64300000000000002</v>
      </c>
      <c r="E80" s="14">
        <v>0.57899999999999996</v>
      </c>
      <c r="F80" s="14">
        <v>0.51200000000000001</v>
      </c>
      <c r="H80" s="14">
        <v>0.37</v>
      </c>
      <c r="I80" s="14">
        <v>0.47499999999999998</v>
      </c>
      <c r="J80" s="14">
        <v>1</v>
      </c>
      <c r="K80" s="14">
        <v>7.1999999999999995E-2</v>
      </c>
      <c r="L80" s="14">
        <v>0.41099999999999998</v>
      </c>
      <c r="M80" s="14">
        <v>0.41599999999999998</v>
      </c>
    </row>
    <row r="81" spans="1:13" x14ac:dyDescent="0.2">
      <c r="A81" s="13" t="s">
        <v>16</v>
      </c>
      <c r="B81" s="14">
        <v>1.4E-2</v>
      </c>
      <c r="C81" s="14">
        <v>0.06</v>
      </c>
      <c r="D81" s="14">
        <v>4.2000000000000003E-2</v>
      </c>
      <c r="E81" s="14">
        <v>-2.1999999999999999E-2</v>
      </c>
      <c r="F81" s="14">
        <v>0.01</v>
      </c>
      <c r="H81" s="14">
        <v>-0.01</v>
      </c>
      <c r="I81" s="14">
        <v>4.2999999999999997E-2</v>
      </c>
      <c r="J81" s="14">
        <v>7.1999999999999995E-2</v>
      </c>
      <c r="K81" s="14">
        <v>1</v>
      </c>
      <c r="L81" s="14">
        <v>3.2000000000000001E-2</v>
      </c>
      <c r="M81" s="14">
        <v>-7.2999999999999995E-2</v>
      </c>
    </row>
    <row r="82" spans="1:13" x14ac:dyDescent="0.2">
      <c r="A82" s="13" t="s">
        <v>17</v>
      </c>
      <c r="B82" s="14">
        <v>0.65200000000000002</v>
      </c>
      <c r="C82" s="14">
        <v>0.56599999999999995</v>
      </c>
      <c r="D82" s="14">
        <v>0.58499999999999996</v>
      </c>
      <c r="E82" s="14">
        <v>0.49299999999999999</v>
      </c>
      <c r="F82" s="14">
        <v>0.36599999999999999</v>
      </c>
      <c r="H82" s="14">
        <v>0.21</v>
      </c>
      <c r="I82" s="14">
        <v>0.14899999999999999</v>
      </c>
      <c r="J82" s="14">
        <v>0.41099999999999998</v>
      </c>
      <c r="K82" s="14">
        <v>3.2000000000000001E-2</v>
      </c>
      <c r="L82" s="14">
        <v>1</v>
      </c>
      <c r="M82" s="14">
        <v>0.88900000000000001</v>
      </c>
    </row>
    <row r="83" spans="1:13" x14ac:dyDescent="0.2">
      <c r="A83" s="13" t="s">
        <v>18</v>
      </c>
      <c r="B83" s="14">
        <v>0.60499999999999998</v>
      </c>
      <c r="C83" s="14">
        <v>0.48599999999999999</v>
      </c>
      <c r="D83" s="14">
        <v>0.52900000000000003</v>
      </c>
      <c r="E83" s="14">
        <v>0.46800000000000003</v>
      </c>
      <c r="F83" s="14">
        <v>0.36599999999999999</v>
      </c>
      <c r="H83" s="14">
        <v>0.1</v>
      </c>
      <c r="I83" s="14">
        <v>0.111</v>
      </c>
      <c r="J83" s="14">
        <v>0.41599999999999998</v>
      </c>
      <c r="K83" s="14">
        <v>-7.2999999999999995E-2</v>
      </c>
      <c r="L83" s="14">
        <v>0.88900000000000001</v>
      </c>
      <c r="M83" s="14">
        <v>1</v>
      </c>
    </row>
    <row r="86" spans="1:13" ht="16" x14ac:dyDescent="0.2">
      <c r="A86" s="9" t="s">
        <v>194</v>
      </c>
    </row>
    <row r="87" spans="1:13" x14ac:dyDescent="0.2">
      <c r="B87" s="13" t="s">
        <v>7</v>
      </c>
      <c r="C87" s="13" t="s">
        <v>8</v>
      </c>
      <c r="D87" s="13" t="s">
        <v>9</v>
      </c>
      <c r="E87" s="13" t="s">
        <v>10</v>
      </c>
      <c r="F87" s="13" t="s">
        <v>11</v>
      </c>
      <c r="G87" s="13" t="s">
        <v>12</v>
      </c>
      <c r="H87" s="13" t="s">
        <v>13</v>
      </c>
      <c r="I87" s="13" t="s">
        <v>14</v>
      </c>
      <c r="J87" s="13" t="s">
        <v>15</v>
      </c>
      <c r="K87" s="13" t="s">
        <v>16</v>
      </c>
      <c r="L87" s="13" t="s">
        <v>17</v>
      </c>
      <c r="M87" s="13" t="s">
        <v>18</v>
      </c>
    </row>
    <row r="88" spans="1:13" x14ac:dyDescent="0.2">
      <c r="A88" s="13" t="s">
        <v>7</v>
      </c>
      <c r="B88" s="14">
        <v>1</v>
      </c>
      <c r="C88" s="14">
        <v>0.85399999999999998</v>
      </c>
      <c r="D88" s="14">
        <v>0.86899999999999999</v>
      </c>
      <c r="E88" s="14">
        <v>0.67</v>
      </c>
      <c r="F88" s="14">
        <v>0.66500000000000004</v>
      </c>
      <c r="G88" s="14">
        <v>0.60199999999999998</v>
      </c>
      <c r="H88" s="14">
        <v>0.23899999999999999</v>
      </c>
      <c r="I88" s="14">
        <v>0.28199999999999997</v>
      </c>
      <c r="J88" s="14">
        <v>0.67400000000000004</v>
      </c>
      <c r="K88" s="14">
        <v>-5.6000000000000001E-2</v>
      </c>
      <c r="L88" s="14">
        <v>0.39800000000000002</v>
      </c>
      <c r="M88" s="14">
        <v>0.44800000000000001</v>
      </c>
    </row>
    <row r="89" spans="1:13" x14ac:dyDescent="0.2">
      <c r="A89" s="13" t="s">
        <v>8</v>
      </c>
      <c r="B89" s="14">
        <v>0.85399999999999998</v>
      </c>
      <c r="C89" s="14">
        <v>1</v>
      </c>
      <c r="D89" s="14">
        <v>0.88500000000000001</v>
      </c>
      <c r="E89" s="14">
        <v>0.65200000000000002</v>
      </c>
      <c r="F89" s="14">
        <v>0.69599999999999995</v>
      </c>
      <c r="G89" s="14">
        <v>0.63700000000000001</v>
      </c>
      <c r="H89" s="14">
        <v>0.26100000000000001</v>
      </c>
      <c r="I89" s="14">
        <v>0.32800000000000001</v>
      </c>
      <c r="J89" s="14">
        <v>0.66400000000000003</v>
      </c>
      <c r="K89" s="14">
        <v>-4.2999999999999997E-2</v>
      </c>
      <c r="L89" s="14">
        <v>0.307</v>
      </c>
      <c r="M89" s="14">
        <v>0.441</v>
      </c>
    </row>
    <row r="90" spans="1:13" x14ac:dyDescent="0.2">
      <c r="A90" s="13" t="s">
        <v>9</v>
      </c>
      <c r="B90" s="14">
        <v>0.86899999999999999</v>
      </c>
      <c r="C90" s="14">
        <v>0.88500000000000001</v>
      </c>
      <c r="D90" s="14">
        <v>1</v>
      </c>
      <c r="E90" s="14">
        <v>0.76900000000000002</v>
      </c>
      <c r="F90" s="14">
        <v>0.74099999999999999</v>
      </c>
      <c r="G90" s="14">
        <v>0.64400000000000002</v>
      </c>
      <c r="H90" s="14">
        <v>0.16400000000000001</v>
      </c>
      <c r="I90" s="14">
        <v>0.26400000000000001</v>
      </c>
      <c r="J90" s="14">
        <v>0.75</v>
      </c>
      <c r="K90" s="14">
        <v>-7.0999999999999994E-2</v>
      </c>
      <c r="L90" s="14">
        <v>0.42</v>
      </c>
      <c r="M90" s="14">
        <v>0.502</v>
      </c>
    </row>
    <row r="91" spans="1:13" x14ac:dyDescent="0.2">
      <c r="A91" s="13" t="s">
        <v>10</v>
      </c>
      <c r="B91" s="14">
        <v>0.67</v>
      </c>
      <c r="C91" s="14">
        <v>0.65200000000000002</v>
      </c>
      <c r="D91" s="14">
        <v>0.76900000000000002</v>
      </c>
      <c r="E91" s="14">
        <v>1</v>
      </c>
      <c r="F91" s="14">
        <v>0.58399999999999996</v>
      </c>
      <c r="G91" s="14">
        <v>0.51100000000000001</v>
      </c>
      <c r="H91" s="14">
        <v>6.6000000000000003E-2</v>
      </c>
      <c r="I91" s="14">
        <v>0.253</v>
      </c>
      <c r="J91" s="14">
        <v>0.74</v>
      </c>
      <c r="K91" s="14">
        <v>-0.14199999999999999</v>
      </c>
      <c r="L91" s="14">
        <v>0.44700000000000001</v>
      </c>
      <c r="M91" s="14">
        <v>0.44700000000000001</v>
      </c>
    </row>
    <row r="92" spans="1:13" x14ac:dyDescent="0.2">
      <c r="A92" s="13" t="s">
        <v>11</v>
      </c>
      <c r="B92" s="14">
        <v>0.66500000000000004</v>
      </c>
      <c r="C92" s="14">
        <v>0.69599999999999995</v>
      </c>
      <c r="D92" s="14">
        <v>0.74099999999999999</v>
      </c>
      <c r="E92" s="14">
        <v>0.58399999999999996</v>
      </c>
      <c r="F92" s="14">
        <v>1</v>
      </c>
      <c r="G92" s="14">
        <v>0.64400000000000002</v>
      </c>
      <c r="H92" s="14">
        <v>0.22600000000000001</v>
      </c>
      <c r="I92" s="14">
        <v>0.252</v>
      </c>
      <c r="J92" s="14">
        <v>0.626</v>
      </c>
      <c r="K92" s="14">
        <v>-6.7000000000000004E-2</v>
      </c>
      <c r="L92" s="14">
        <v>0.21</v>
      </c>
      <c r="M92" s="14">
        <v>0.30199999999999999</v>
      </c>
    </row>
    <row r="93" spans="1:13" x14ac:dyDescent="0.2">
      <c r="A93" s="13" t="s">
        <v>12</v>
      </c>
      <c r="B93" s="14">
        <v>0.60199999999999998</v>
      </c>
      <c r="C93" s="14">
        <v>0.63700000000000001</v>
      </c>
      <c r="D93" s="14">
        <v>0.64400000000000002</v>
      </c>
      <c r="E93" s="14">
        <v>0.51100000000000001</v>
      </c>
      <c r="F93" s="14">
        <v>0.64400000000000002</v>
      </c>
      <c r="G93" s="14">
        <v>1</v>
      </c>
      <c r="H93" s="14">
        <v>7.9000000000000001E-2</v>
      </c>
      <c r="I93" s="14">
        <v>0.124</v>
      </c>
      <c r="J93" s="14">
        <v>0.57199999999999995</v>
      </c>
      <c r="K93" s="14">
        <v>0.128</v>
      </c>
      <c r="L93" s="14">
        <v>0.53100000000000003</v>
      </c>
      <c r="M93" s="14">
        <v>0.63600000000000001</v>
      </c>
    </row>
    <row r="94" spans="1:13" x14ac:dyDescent="0.2">
      <c r="A94" s="13" t="s">
        <v>13</v>
      </c>
      <c r="B94" s="14">
        <v>0.23899999999999999</v>
      </c>
      <c r="C94" s="14">
        <v>0.26100000000000001</v>
      </c>
      <c r="D94" s="14">
        <v>0.16400000000000001</v>
      </c>
      <c r="E94" s="14">
        <v>6.6000000000000003E-2</v>
      </c>
      <c r="F94" s="14">
        <v>0.22600000000000001</v>
      </c>
      <c r="G94" s="14">
        <v>7.9000000000000001E-2</v>
      </c>
      <c r="H94" s="14">
        <v>1</v>
      </c>
      <c r="I94" s="14">
        <v>0.82399999999999995</v>
      </c>
      <c r="J94" s="14">
        <v>0.154</v>
      </c>
      <c r="K94" s="14">
        <v>-0.16600000000000001</v>
      </c>
      <c r="L94" s="14">
        <v>-4.9000000000000002E-2</v>
      </c>
      <c r="M94" s="14">
        <v>-6.9000000000000006E-2</v>
      </c>
    </row>
    <row r="95" spans="1:13" x14ac:dyDescent="0.2">
      <c r="A95" s="13" t="s">
        <v>14</v>
      </c>
      <c r="B95" s="14">
        <v>0.28199999999999997</v>
      </c>
      <c r="C95" s="14">
        <v>0.32800000000000001</v>
      </c>
      <c r="D95" s="14">
        <v>0.26400000000000001</v>
      </c>
      <c r="E95" s="14">
        <v>0.253</v>
      </c>
      <c r="F95" s="14">
        <v>0.252</v>
      </c>
      <c r="G95" s="14">
        <v>0.124</v>
      </c>
      <c r="H95" s="14">
        <v>0.82399999999999995</v>
      </c>
      <c r="I95" s="14">
        <v>1</v>
      </c>
      <c r="J95" s="14">
        <v>0.32</v>
      </c>
      <c r="K95" s="14">
        <v>-0.20100000000000001</v>
      </c>
      <c r="L95" s="14">
        <v>7.4999999999999997E-2</v>
      </c>
      <c r="M95" s="14">
        <v>-3.0000000000000001E-3</v>
      </c>
    </row>
    <row r="96" spans="1:13" x14ac:dyDescent="0.2">
      <c r="A96" s="13" t="s">
        <v>15</v>
      </c>
      <c r="B96" s="14">
        <v>0.67400000000000004</v>
      </c>
      <c r="C96" s="14">
        <v>0.66400000000000003</v>
      </c>
      <c r="D96" s="14">
        <v>0.75</v>
      </c>
      <c r="E96" s="14">
        <v>0.74</v>
      </c>
      <c r="F96" s="14">
        <v>0.626</v>
      </c>
      <c r="G96" s="14">
        <v>0.57199999999999995</v>
      </c>
      <c r="H96" s="14">
        <v>0.154</v>
      </c>
      <c r="I96" s="14">
        <v>0.32</v>
      </c>
      <c r="J96" s="14">
        <v>1</v>
      </c>
      <c r="K96" s="14">
        <v>-0.19700000000000001</v>
      </c>
      <c r="L96" s="14">
        <v>0.46500000000000002</v>
      </c>
      <c r="M96" s="14">
        <v>0.39800000000000002</v>
      </c>
    </row>
    <row r="97" spans="1:13" x14ac:dyDescent="0.2">
      <c r="A97" s="13" t="s">
        <v>16</v>
      </c>
      <c r="B97" s="14">
        <v>-5.6000000000000001E-2</v>
      </c>
      <c r="C97" s="14">
        <v>-4.2999999999999997E-2</v>
      </c>
      <c r="D97" s="14">
        <v>-7.0999999999999994E-2</v>
      </c>
      <c r="E97" s="14">
        <v>-0.14199999999999999</v>
      </c>
      <c r="F97" s="14">
        <v>-6.7000000000000004E-2</v>
      </c>
      <c r="G97" s="14">
        <v>0.128</v>
      </c>
      <c r="H97" s="14">
        <v>-0.16600000000000001</v>
      </c>
      <c r="I97" s="14">
        <v>-0.20100000000000001</v>
      </c>
      <c r="J97" s="14">
        <v>-0.19700000000000001</v>
      </c>
      <c r="K97" s="14">
        <v>1</v>
      </c>
      <c r="L97" s="14">
        <v>-0.112</v>
      </c>
      <c r="M97" s="14">
        <v>6.0999999999999999E-2</v>
      </c>
    </row>
    <row r="98" spans="1:13" x14ac:dyDescent="0.2">
      <c r="A98" s="13" t="s">
        <v>17</v>
      </c>
      <c r="B98" s="14">
        <v>0.39800000000000002</v>
      </c>
      <c r="C98" s="14">
        <v>0.307</v>
      </c>
      <c r="D98" s="14">
        <v>0.42</v>
      </c>
      <c r="E98" s="14">
        <v>0.44700000000000001</v>
      </c>
      <c r="F98" s="14">
        <v>0.21</v>
      </c>
      <c r="G98" s="14">
        <v>0.53100000000000003</v>
      </c>
      <c r="H98" s="14">
        <v>-4.9000000000000002E-2</v>
      </c>
      <c r="I98" s="14">
        <v>7.4999999999999997E-2</v>
      </c>
      <c r="J98" s="14">
        <v>0.46500000000000002</v>
      </c>
      <c r="K98" s="14">
        <v>-0.112</v>
      </c>
      <c r="L98" s="14">
        <v>1</v>
      </c>
      <c r="M98" s="14">
        <v>0.60499999999999998</v>
      </c>
    </row>
    <row r="99" spans="1:13" x14ac:dyDescent="0.2">
      <c r="A99" s="13" t="s">
        <v>18</v>
      </c>
      <c r="B99" s="14">
        <v>0.44800000000000001</v>
      </c>
      <c r="C99" s="14">
        <v>0.441</v>
      </c>
      <c r="D99" s="14">
        <v>0.502</v>
      </c>
      <c r="E99" s="14">
        <v>0.44700000000000001</v>
      </c>
      <c r="F99" s="14">
        <v>0.30199999999999999</v>
      </c>
      <c r="G99" s="14">
        <v>0.63600000000000001</v>
      </c>
      <c r="H99" s="14">
        <v>-6.9000000000000006E-2</v>
      </c>
      <c r="I99" s="14">
        <v>-3.0000000000000001E-3</v>
      </c>
      <c r="J99" s="14">
        <v>0.39800000000000002</v>
      </c>
      <c r="K99" s="14">
        <v>6.0999999999999999E-2</v>
      </c>
      <c r="L99" s="14">
        <v>0.60499999999999998</v>
      </c>
      <c r="M99" s="14">
        <v>1</v>
      </c>
    </row>
    <row r="102" spans="1:13" ht="16" x14ac:dyDescent="0.2">
      <c r="A102" s="9" t="s">
        <v>195</v>
      </c>
    </row>
    <row r="103" spans="1:13" x14ac:dyDescent="0.2">
      <c r="B103" s="13" t="s">
        <v>7</v>
      </c>
      <c r="C103" s="13" t="s">
        <v>8</v>
      </c>
      <c r="D103" s="13" t="s">
        <v>9</v>
      </c>
      <c r="E103" s="13" t="s">
        <v>10</v>
      </c>
      <c r="F103" s="13" t="s">
        <v>11</v>
      </c>
      <c r="G103" s="13" t="s">
        <v>12</v>
      </c>
      <c r="H103" s="13" t="s">
        <v>13</v>
      </c>
      <c r="I103" s="13" t="s">
        <v>14</v>
      </c>
      <c r="J103" s="13" t="s">
        <v>15</v>
      </c>
      <c r="K103" s="13" t="s">
        <v>16</v>
      </c>
      <c r="L103" s="13" t="s">
        <v>17</v>
      </c>
      <c r="M103" s="13" t="s">
        <v>18</v>
      </c>
    </row>
    <row r="104" spans="1:13" x14ac:dyDescent="0.2">
      <c r="A104" s="13" t="s">
        <v>7</v>
      </c>
      <c r="B104" s="14">
        <v>1</v>
      </c>
      <c r="C104" s="14">
        <v>0.90300000000000002</v>
      </c>
      <c r="D104" s="14">
        <v>0.86199999999999999</v>
      </c>
      <c r="E104" s="14">
        <v>0.879</v>
      </c>
      <c r="F104" s="14">
        <v>0.64900000000000002</v>
      </c>
      <c r="H104" s="14">
        <v>0.49399999999999999</v>
      </c>
      <c r="I104" s="14">
        <v>0.52</v>
      </c>
      <c r="J104" s="14">
        <v>0.74199999999999999</v>
      </c>
      <c r="K104" s="14">
        <v>-0.307</v>
      </c>
      <c r="L104" s="14">
        <v>0.69399999999999995</v>
      </c>
      <c r="M104" s="14">
        <v>0.68100000000000005</v>
      </c>
    </row>
    <row r="105" spans="1:13" x14ac:dyDescent="0.2">
      <c r="A105" s="13" t="s">
        <v>8</v>
      </c>
      <c r="B105" s="14">
        <v>0.90300000000000002</v>
      </c>
      <c r="C105" s="14">
        <v>1</v>
      </c>
      <c r="D105" s="14">
        <v>0.90200000000000002</v>
      </c>
      <c r="E105" s="14">
        <v>0.85799999999999998</v>
      </c>
      <c r="F105" s="14">
        <v>0.70299999999999996</v>
      </c>
      <c r="H105" s="14">
        <v>0.51300000000000001</v>
      </c>
      <c r="I105" s="14">
        <v>0.59099999999999997</v>
      </c>
      <c r="J105" s="14">
        <v>0.76900000000000002</v>
      </c>
      <c r="K105" s="14">
        <v>-0.17499999999999999</v>
      </c>
      <c r="L105" s="14">
        <v>0.64700000000000002</v>
      </c>
      <c r="M105" s="14">
        <v>0.68500000000000005</v>
      </c>
    </row>
    <row r="106" spans="1:13" x14ac:dyDescent="0.2">
      <c r="A106" s="13" t="s">
        <v>9</v>
      </c>
      <c r="B106" s="14">
        <v>0.86199999999999999</v>
      </c>
      <c r="C106" s="14">
        <v>0.90200000000000002</v>
      </c>
      <c r="D106" s="14">
        <v>1</v>
      </c>
      <c r="E106" s="14">
        <v>0.84199999999999997</v>
      </c>
      <c r="F106" s="14">
        <v>0.68899999999999995</v>
      </c>
      <c r="H106" s="14">
        <v>0.498</v>
      </c>
      <c r="I106" s="14">
        <v>0.61699999999999999</v>
      </c>
      <c r="J106" s="14">
        <v>0.745</v>
      </c>
      <c r="K106" s="14">
        <v>-0.161</v>
      </c>
      <c r="L106" s="14">
        <v>0.66900000000000004</v>
      </c>
      <c r="M106" s="14">
        <v>0.71499999999999997</v>
      </c>
    </row>
    <row r="107" spans="1:13" x14ac:dyDescent="0.2">
      <c r="A107" s="13" t="s">
        <v>10</v>
      </c>
      <c r="B107" s="14">
        <v>0.879</v>
      </c>
      <c r="C107" s="14">
        <v>0.85799999999999998</v>
      </c>
      <c r="D107" s="14">
        <v>0.84199999999999997</v>
      </c>
      <c r="E107" s="14">
        <v>1</v>
      </c>
      <c r="F107" s="14">
        <v>0.64200000000000002</v>
      </c>
      <c r="H107" s="14">
        <v>0.47099999999999997</v>
      </c>
      <c r="I107" s="14">
        <v>0.51</v>
      </c>
      <c r="J107" s="14">
        <v>0.70099999999999996</v>
      </c>
      <c r="K107" s="14">
        <v>-0.36</v>
      </c>
      <c r="L107" s="14">
        <v>0.70599999999999996</v>
      </c>
      <c r="M107" s="14">
        <v>0.68700000000000006</v>
      </c>
    </row>
    <row r="108" spans="1:13" x14ac:dyDescent="0.2">
      <c r="A108" s="13" t="s">
        <v>11</v>
      </c>
      <c r="B108" s="14">
        <v>0.64900000000000002</v>
      </c>
      <c r="C108" s="14">
        <v>0.70299999999999996</v>
      </c>
      <c r="D108" s="14">
        <v>0.68899999999999995</v>
      </c>
      <c r="E108" s="14">
        <v>0.64200000000000002</v>
      </c>
      <c r="F108" s="14">
        <v>1</v>
      </c>
      <c r="H108" s="14">
        <v>0.48699999999999999</v>
      </c>
      <c r="I108" s="14">
        <v>0.70699999999999996</v>
      </c>
      <c r="J108" s="14">
        <v>0.61499999999999999</v>
      </c>
      <c r="K108" s="14">
        <v>-6.2E-2</v>
      </c>
      <c r="L108" s="14">
        <v>0.47399999999999998</v>
      </c>
      <c r="M108" s="14">
        <v>0.53800000000000003</v>
      </c>
    </row>
    <row r="109" spans="1:13" x14ac:dyDescent="0.2">
      <c r="A109" s="13" t="s">
        <v>12</v>
      </c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</row>
    <row r="110" spans="1:13" x14ac:dyDescent="0.2">
      <c r="A110" s="13" t="s">
        <v>13</v>
      </c>
      <c r="B110" s="14">
        <v>0.49399999999999999</v>
      </c>
      <c r="C110" s="14">
        <v>0.51300000000000001</v>
      </c>
      <c r="D110" s="14">
        <v>0.498</v>
      </c>
      <c r="E110" s="14">
        <v>0.47099999999999997</v>
      </c>
      <c r="F110" s="14">
        <v>0.48699999999999999</v>
      </c>
      <c r="H110" s="14">
        <v>1</v>
      </c>
      <c r="I110" s="14">
        <v>0.66300000000000003</v>
      </c>
      <c r="J110" s="14">
        <v>0.55900000000000005</v>
      </c>
      <c r="K110" s="14">
        <v>-0.315</v>
      </c>
      <c r="L110" s="14">
        <v>0.437</v>
      </c>
      <c r="M110" s="14">
        <v>0.311</v>
      </c>
    </row>
    <row r="111" spans="1:13" x14ac:dyDescent="0.2">
      <c r="A111" s="13" t="s">
        <v>14</v>
      </c>
      <c r="B111" s="14">
        <v>0.52</v>
      </c>
      <c r="C111" s="14">
        <v>0.59099999999999997</v>
      </c>
      <c r="D111" s="14">
        <v>0.61699999999999999</v>
      </c>
      <c r="E111" s="14">
        <v>0.51</v>
      </c>
      <c r="F111" s="14">
        <v>0.70699999999999996</v>
      </c>
      <c r="H111" s="14">
        <v>0.66300000000000003</v>
      </c>
      <c r="I111" s="14">
        <v>1</v>
      </c>
      <c r="J111" s="14">
        <v>0.6</v>
      </c>
      <c r="K111" s="14">
        <v>-9.4E-2</v>
      </c>
      <c r="L111" s="14">
        <v>0.46600000000000003</v>
      </c>
      <c r="M111" s="14">
        <v>0.48199999999999998</v>
      </c>
    </row>
    <row r="112" spans="1:13" x14ac:dyDescent="0.2">
      <c r="A112" s="13" t="s">
        <v>15</v>
      </c>
      <c r="B112" s="14">
        <v>0.74199999999999999</v>
      </c>
      <c r="C112" s="14">
        <v>0.76900000000000002</v>
      </c>
      <c r="D112" s="14">
        <v>0.745</v>
      </c>
      <c r="E112" s="14">
        <v>0.70099999999999996</v>
      </c>
      <c r="F112" s="14">
        <v>0.61499999999999999</v>
      </c>
      <c r="H112" s="14">
        <v>0.55900000000000005</v>
      </c>
      <c r="I112" s="14">
        <v>0.6</v>
      </c>
      <c r="J112" s="14">
        <v>1</v>
      </c>
      <c r="K112" s="14">
        <v>-0.18</v>
      </c>
      <c r="L112" s="14">
        <v>0.495</v>
      </c>
      <c r="M112" s="14">
        <v>0.47599999999999998</v>
      </c>
    </row>
    <row r="113" spans="1:13" x14ac:dyDescent="0.2">
      <c r="A113" s="13" t="s">
        <v>16</v>
      </c>
      <c r="B113" s="14">
        <v>-0.307</v>
      </c>
      <c r="C113" s="14">
        <v>-0.17499999999999999</v>
      </c>
      <c r="D113" s="14">
        <v>-0.161</v>
      </c>
      <c r="E113" s="14">
        <v>-0.36</v>
      </c>
      <c r="F113" s="14">
        <v>-6.2E-2</v>
      </c>
      <c r="H113" s="14">
        <v>-0.315</v>
      </c>
      <c r="I113" s="14">
        <v>-9.4E-2</v>
      </c>
      <c r="J113" s="14">
        <v>-0.18</v>
      </c>
      <c r="K113" s="14">
        <v>1</v>
      </c>
      <c r="L113" s="14">
        <v>-0.126</v>
      </c>
      <c r="M113" s="14">
        <v>-9.5000000000000001E-2</v>
      </c>
    </row>
    <row r="114" spans="1:13" x14ac:dyDescent="0.2">
      <c r="A114" s="13" t="s">
        <v>17</v>
      </c>
      <c r="B114" s="14">
        <v>0.69399999999999995</v>
      </c>
      <c r="C114" s="14">
        <v>0.64700000000000002</v>
      </c>
      <c r="D114" s="14">
        <v>0.66900000000000004</v>
      </c>
      <c r="E114" s="14">
        <v>0.70599999999999996</v>
      </c>
      <c r="F114" s="14">
        <v>0.47399999999999998</v>
      </c>
      <c r="H114" s="14">
        <v>0.437</v>
      </c>
      <c r="I114" s="14">
        <v>0.46600000000000003</v>
      </c>
      <c r="J114" s="14">
        <v>0.495</v>
      </c>
      <c r="K114" s="14">
        <v>-0.126</v>
      </c>
      <c r="L114" s="14">
        <v>1</v>
      </c>
      <c r="M114" s="14">
        <v>0.91900000000000004</v>
      </c>
    </row>
    <row r="115" spans="1:13" x14ac:dyDescent="0.2">
      <c r="A115" s="13" t="s">
        <v>18</v>
      </c>
      <c r="B115" s="14">
        <v>0.68100000000000005</v>
      </c>
      <c r="C115" s="14">
        <v>0.68500000000000005</v>
      </c>
      <c r="D115" s="14">
        <v>0.71499999999999997</v>
      </c>
      <c r="E115" s="14">
        <v>0.68700000000000006</v>
      </c>
      <c r="F115" s="14">
        <v>0.53800000000000003</v>
      </c>
      <c r="H115" s="14">
        <v>0.311</v>
      </c>
      <c r="I115" s="14">
        <v>0.48199999999999998</v>
      </c>
      <c r="J115" s="14">
        <v>0.47599999999999998</v>
      </c>
      <c r="K115" s="14">
        <v>-9.5000000000000001E-2</v>
      </c>
      <c r="L115" s="14">
        <v>0.91900000000000004</v>
      </c>
      <c r="M115" s="14">
        <v>1</v>
      </c>
    </row>
    <row r="118" spans="1:13" ht="16" x14ac:dyDescent="0.2">
      <c r="A118" s="9" t="s">
        <v>196</v>
      </c>
    </row>
    <row r="119" spans="1:13" x14ac:dyDescent="0.2">
      <c r="A119" s="5" t="s">
        <v>197</v>
      </c>
      <c r="B119" s="5" t="s">
        <v>198</v>
      </c>
      <c r="C119" s="5" t="s">
        <v>67</v>
      </c>
      <c r="D119" s="5" t="s">
        <v>68</v>
      </c>
      <c r="E119" s="5" t="s">
        <v>70</v>
      </c>
      <c r="F119" s="5" t="s">
        <v>69</v>
      </c>
      <c r="G119" s="5" t="s">
        <v>71</v>
      </c>
    </row>
    <row r="120" spans="1:13" x14ac:dyDescent="0.2">
      <c r="A120" t="s">
        <v>199</v>
      </c>
      <c r="B120" s="14">
        <v>0.83399999999999996</v>
      </c>
      <c r="C120" s="14">
        <v>0.81799999999999995</v>
      </c>
      <c r="D120" s="14">
        <v>0.69199999999999995</v>
      </c>
      <c r="E120" s="14">
        <v>0.86699999999999999</v>
      </c>
      <c r="F120" s="14">
        <v>0.86899999999999999</v>
      </c>
      <c r="G120" s="14">
        <v>0.86199999999999999</v>
      </c>
    </row>
    <row r="121" spans="1:13" x14ac:dyDescent="0.2">
      <c r="A121" t="s">
        <v>200</v>
      </c>
      <c r="B121" s="14">
        <v>0.442</v>
      </c>
      <c r="C121" s="14">
        <v>0.373</v>
      </c>
      <c r="D121" s="14">
        <v>0.66600000000000004</v>
      </c>
      <c r="E121" s="14"/>
      <c r="F121" s="14">
        <v>0.64400000000000002</v>
      </c>
      <c r="G121" s="14"/>
    </row>
    <row r="122" spans="1:13" x14ac:dyDescent="0.2">
      <c r="A122" t="s">
        <v>201</v>
      </c>
      <c r="B122" s="14">
        <v>0.69299999999999995</v>
      </c>
      <c r="C122" s="14">
        <v>0.66</v>
      </c>
      <c r="D122" s="14">
        <v>0.55100000000000005</v>
      </c>
      <c r="E122" s="14">
        <v>0.57799999999999996</v>
      </c>
      <c r="F122" s="14">
        <v>0.82399999999999995</v>
      </c>
      <c r="G122" s="14">
        <v>0.66300000000000003</v>
      </c>
    </row>
    <row r="123" spans="1:13" x14ac:dyDescent="0.2">
      <c r="A123" t="s">
        <v>202</v>
      </c>
      <c r="B123" s="14">
        <v>-8.9999999999999993E-3</v>
      </c>
      <c r="C123" s="14">
        <v>3.9E-2</v>
      </c>
      <c r="D123" s="14">
        <v>0.24</v>
      </c>
      <c r="E123" s="14">
        <v>7.1999999999999995E-2</v>
      </c>
      <c r="F123" s="14">
        <v>-0.19700000000000001</v>
      </c>
      <c r="G123" s="14">
        <v>-0.18</v>
      </c>
    </row>
    <row r="124" spans="1:13" x14ac:dyDescent="0.2">
      <c r="A124" t="s">
        <v>203</v>
      </c>
      <c r="B124" s="14">
        <v>0.46700000000000003</v>
      </c>
      <c r="C124" s="14">
        <v>0.52300000000000002</v>
      </c>
      <c r="D124" s="14">
        <v>0.52</v>
      </c>
      <c r="E124" s="14">
        <v>0.58499999999999996</v>
      </c>
      <c r="F124" s="14">
        <v>0.42</v>
      </c>
      <c r="G124" s="14">
        <v>0.66900000000000004</v>
      </c>
    </row>
    <row r="125" spans="1:13" x14ac:dyDescent="0.2">
      <c r="A125" t="s">
        <v>204</v>
      </c>
      <c r="B125" s="14">
        <v>0.115</v>
      </c>
      <c r="C125" s="14">
        <v>0.22900000000000001</v>
      </c>
      <c r="D125" s="14">
        <v>0.34799999999999998</v>
      </c>
      <c r="E125" s="14">
        <v>0.21</v>
      </c>
      <c r="F125" s="14">
        <v>-4.9000000000000002E-2</v>
      </c>
      <c r="G125" s="14">
        <v>0.437</v>
      </c>
    </row>
    <row r="128" spans="1:13" ht="16" x14ac:dyDescent="0.2">
      <c r="A128" s="9" t="s">
        <v>205</v>
      </c>
    </row>
    <row r="129" spans="1:10" x14ac:dyDescent="0.2">
      <c r="A129" s="5" t="s">
        <v>6</v>
      </c>
      <c r="B129" s="5" t="s">
        <v>7</v>
      </c>
      <c r="C129" s="5" t="s">
        <v>8</v>
      </c>
      <c r="D129" s="5" t="s">
        <v>9</v>
      </c>
      <c r="E129" s="5" t="s">
        <v>10</v>
      </c>
      <c r="F129" s="5" t="s">
        <v>11</v>
      </c>
      <c r="G129" s="5" t="s">
        <v>12</v>
      </c>
      <c r="H129" s="5" t="s">
        <v>13</v>
      </c>
      <c r="I129" s="5" t="s">
        <v>14</v>
      </c>
      <c r="J129" s="5" t="s">
        <v>15</v>
      </c>
    </row>
    <row r="130" spans="1:10" x14ac:dyDescent="0.2">
      <c r="A130" s="6">
        <v>43552</v>
      </c>
      <c r="B130" s="7">
        <v>0.49540000000000001</v>
      </c>
      <c r="C130" s="7">
        <v>0.40629999999999999</v>
      </c>
      <c r="D130" s="7">
        <v>0.5655</v>
      </c>
      <c r="E130" s="7">
        <v>0.54420000000000002</v>
      </c>
      <c r="F130" s="7">
        <v>0.41970000000000002</v>
      </c>
      <c r="H130" s="7">
        <v>0.38640000000000002</v>
      </c>
      <c r="I130" s="7">
        <v>0.31219999999999998</v>
      </c>
      <c r="J130" s="7">
        <v>0.49669999999999997</v>
      </c>
    </row>
    <row r="131" spans="1:10" x14ac:dyDescent="0.2">
      <c r="A131" s="6">
        <v>43559</v>
      </c>
      <c r="B131" s="7">
        <v>0.50339999999999996</v>
      </c>
      <c r="C131" s="7">
        <v>0.45250000000000001</v>
      </c>
      <c r="D131" s="7">
        <v>0.54800000000000004</v>
      </c>
      <c r="E131" s="7">
        <v>0.53580000000000005</v>
      </c>
      <c r="F131" s="7">
        <v>0.35649999999999998</v>
      </c>
      <c r="H131" s="7">
        <v>0.38250000000000001</v>
      </c>
      <c r="I131" s="7">
        <v>0.28289999999999998</v>
      </c>
      <c r="J131" s="7">
        <v>0.4965</v>
      </c>
    </row>
    <row r="132" spans="1:10" x14ac:dyDescent="0.2">
      <c r="A132" s="6">
        <v>43566</v>
      </c>
      <c r="B132" s="7">
        <v>0.53010000000000002</v>
      </c>
      <c r="C132" s="7">
        <v>0.4078</v>
      </c>
      <c r="D132" s="7">
        <v>0.49969999999999998</v>
      </c>
      <c r="E132" s="7">
        <v>0.55910000000000004</v>
      </c>
      <c r="F132" s="7">
        <v>0.32919999999999999</v>
      </c>
      <c r="H132" s="7">
        <v>0.39219999999999999</v>
      </c>
      <c r="I132" s="7">
        <v>0.22189999999999999</v>
      </c>
      <c r="J132" s="7">
        <v>0.41220000000000001</v>
      </c>
    </row>
    <row r="133" spans="1:10" x14ac:dyDescent="0.2">
      <c r="A133" s="6">
        <v>43573</v>
      </c>
      <c r="B133" s="7">
        <v>0.49030000000000001</v>
      </c>
      <c r="C133" s="7">
        <v>0.26779999999999998</v>
      </c>
      <c r="D133" s="7">
        <v>0.4869</v>
      </c>
      <c r="E133" s="7">
        <v>0.51090000000000002</v>
      </c>
      <c r="F133" s="7">
        <v>0.27979999999999999</v>
      </c>
      <c r="H133" s="7">
        <v>0.37109999999999999</v>
      </c>
      <c r="I133" s="7">
        <v>0.12509999999999999</v>
      </c>
      <c r="J133" s="7">
        <v>0.4088</v>
      </c>
    </row>
    <row r="134" spans="1:10" x14ac:dyDescent="0.2">
      <c r="A134" s="6">
        <v>43581</v>
      </c>
      <c r="B134" s="7">
        <v>0.54020000000000001</v>
      </c>
      <c r="C134" s="7">
        <v>0.29470000000000002</v>
      </c>
      <c r="D134" s="7">
        <v>0.49370000000000003</v>
      </c>
      <c r="E134" s="7">
        <v>0.51829999999999998</v>
      </c>
      <c r="F134" s="7">
        <v>0.3931</v>
      </c>
      <c r="H134" s="7">
        <v>0.36330000000000001</v>
      </c>
      <c r="I134" s="7">
        <v>0.14449999999999999</v>
      </c>
      <c r="J134" s="7">
        <v>0.39389999999999997</v>
      </c>
    </row>
    <row r="135" spans="1:10" x14ac:dyDescent="0.2">
      <c r="A135" s="6">
        <v>43588</v>
      </c>
      <c r="B135" s="7">
        <v>0.57799999999999996</v>
      </c>
      <c r="C135" s="7">
        <v>0.31609999999999999</v>
      </c>
      <c r="D135" s="7">
        <v>0.58630000000000004</v>
      </c>
      <c r="E135" s="7">
        <v>0.46510000000000001</v>
      </c>
      <c r="F135" s="7">
        <v>0.37630000000000002</v>
      </c>
      <c r="H135" s="7">
        <v>0.43319999999999997</v>
      </c>
      <c r="I135" s="7">
        <v>3.9100000000000003E-2</v>
      </c>
      <c r="J135" s="7">
        <v>0.38900000000000001</v>
      </c>
    </row>
    <row r="136" spans="1:10" x14ac:dyDescent="0.2">
      <c r="A136" s="6">
        <v>43595</v>
      </c>
      <c r="B136" s="7">
        <v>0.55610000000000004</v>
      </c>
      <c r="C136" s="7">
        <v>0.2273</v>
      </c>
      <c r="D136" s="7">
        <v>0.56879999999999997</v>
      </c>
      <c r="E136" s="7">
        <v>0.39290000000000003</v>
      </c>
      <c r="F136" s="7">
        <v>0.26319999999999999</v>
      </c>
      <c r="H136" s="7">
        <v>0.41</v>
      </c>
      <c r="I136" s="7">
        <v>-5.0900000000000001E-2</v>
      </c>
      <c r="J136" s="7">
        <v>0.32669999999999999</v>
      </c>
    </row>
    <row r="137" spans="1:10" x14ac:dyDescent="0.2">
      <c r="A137" s="6">
        <v>43602</v>
      </c>
      <c r="B137" s="7">
        <v>0.53790000000000004</v>
      </c>
      <c r="C137" s="7">
        <v>0.23050000000000001</v>
      </c>
      <c r="D137" s="7">
        <v>0.57250000000000001</v>
      </c>
      <c r="E137" s="7">
        <v>0.3765</v>
      </c>
      <c r="F137" s="7">
        <v>0.32529999999999998</v>
      </c>
      <c r="H137" s="7">
        <v>0.44340000000000002</v>
      </c>
      <c r="I137" s="7">
        <v>-3.1E-2</v>
      </c>
      <c r="J137" s="7">
        <v>0.34810000000000002</v>
      </c>
    </row>
    <row r="138" spans="1:10" x14ac:dyDescent="0.2">
      <c r="A138" s="6">
        <v>43609</v>
      </c>
      <c r="B138" s="7">
        <v>0.62470000000000003</v>
      </c>
      <c r="C138" s="7">
        <v>0.34770000000000001</v>
      </c>
      <c r="D138" s="7">
        <v>0.68759999999999999</v>
      </c>
      <c r="E138" s="7">
        <v>0.3286</v>
      </c>
      <c r="F138" s="7">
        <v>0.34410000000000002</v>
      </c>
      <c r="H138" s="7">
        <v>0.43530000000000002</v>
      </c>
      <c r="I138" s="7">
        <v>0.23400000000000001</v>
      </c>
      <c r="J138" s="7">
        <v>0.52170000000000005</v>
      </c>
    </row>
    <row r="139" spans="1:10" x14ac:dyDescent="0.2">
      <c r="A139" s="6">
        <v>43619</v>
      </c>
      <c r="B139" s="7">
        <v>0.60919999999999996</v>
      </c>
      <c r="C139" s="7">
        <v>0.436</v>
      </c>
      <c r="D139" s="7">
        <v>0.66869999999999996</v>
      </c>
      <c r="E139" s="7">
        <v>0.41549999999999998</v>
      </c>
      <c r="F139" s="7">
        <v>0.26</v>
      </c>
      <c r="H139" s="7">
        <v>0.44009999999999999</v>
      </c>
      <c r="I139" s="7">
        <v>0.2276</v>
      </c>
      <c r="J139" s="7">
        <v>0.5776</v>
      </c>
    </row>
    <row r="140" spans="1:10" x14ac:dyDescent="0.2">
      <c r="A140" s="6">
        <v>43626</v>
      </c>
      <c r="B140" s="7">
        <v>0.57789999999999997</v>
      </c>
      <c r="C140" s="7">
        <v>0.4143</v>
      </c>
      <c r="D140" s="7">
        <v>0.68989999999999996</v>
      </c>
      <c r="E140" s="7">
        <v>0.42659999999999998</v>
      </c>
      <c r="F140" s="7">
        <v>0.2848</v>
      </c>
      <c r="H140" s="7">
        <v>0.39910000000000001</v>
      </c>
      <c r="I140" s="7">
        <v>0.20849999999999999</v>
      </c>
      <c r="J140" s="7">
        <v>0.58209999999999995</v>
      </c>
    </row>
    <row r="141" spans="1:10" x14ac:dyDescent="0.2">
      <c r="A141" s="6">
        <v>43633</v>
      </c>
      <c r="B141" s="7">
        <v>0.57230000000000003</v>
      </c>
      <c r="C141" s="7">
        <v>0.4264</v>
      </c>
      <c r="D141" s="7">
        <v>0.66890000000000005</v>
      </c>
      <c r="E141" s="7">
        <v>0.39700000000000002</v>
      </c>
      <c r="F141" s="7">
        <v>0.32750000000000001</v>
      </c>
      <c r="H141" s="7">
        <v>0.4647</v>
      </c>
      <c r="I141" s="7">
        <v>0.32950000000000002</v>
      </c>
      <c r="J141" s="7">
        <v>0.5595</v>
      </c>
    </row>
    <row r="142" spans="1:10" x14ac:dyDescent="0.2">
      <c r="A142" s="6">
        <v>43640</v>
      </c>
      <c r="B142" s="7">
        <v>0.58130000000000004</v>
      </c>
      <c r="C142" s="7">
        <v>0.42959999999999998</v>
      </c>
      <c r="D142" s="7">
        <v>0.67769999999999997</v>
      </c>
      <c r="E142" s="7">
        <v>0.40029999999999999</v>
      </c>
      <c r="F142" s="7">
        <v>0.3523</v>
      </c>
      <c r="H142" s="7">
        <v>0.46229999999999999</v>
      </c>
      <c r="I142" s="7">
        <v>0.318</v>
      </c>
      <c r="J142" s="7">
        <v>0.53790000000000004</v>
      </c>
    </row>
    <row r="143" spans="1:10" x14ac:dyDescent="0.2">
      <c r="A143" s="6">
        <v>43647</v>
      </c>
      <c r="B143" s="7">
        <v>0.56689999999999996</v>
      </c>
      <c r="C143" s="7">
        <v>0.40579999999999999</v>
      </c>
      <c r="D143" s="7">
        <v>0.6986</v>
      </c>
      <c r="E143" s="7">
        <v>0.3962</v>
      </c>
      <c r="F143" s="7">
        <v>0.3795</v>
      </c>
      <c r="H143" s="7">
        <v>0.43940000000000001</v>
      </c>
      <c r="I143" s="7">
        <v>0.31369999999999998</v>
      </c>
      <c r="J143" s="7">
        <v>0.52639999999999998</v>
      </c>
    </row>
    <row r="144" spans="1:10" x14ac:dyDescent="0.2">
      <c r="A144" s="6">
        <v>43655</v>
      </c>
      <c r="B144" s="7">
        <v>0.58899999999999997</v>
      </c>
      <c r="C144" s="7">
        <v>0.42809999999999998</v>
      </c>
      <c r="D144" s="7">
        <v>0.71970000000000001</v>
      </c>
      <c r="E144" s="7">
        <v>0.4052</v>
      </c>
      <c r="F144" s="7">
        <v>0.37709999999999999</v>
      </c>
      <c r="H144" s="7">
        <v>0.39389999999999997</v>
      </c>
      <c r="I144" s="7">
        <v>0.3196</v>
      </c>
      <c r="J144" s="7">
        <v>0.49809999999999999</v>
      </c>
    </row>
    <row r="145" spans="1:10" x14ac:dyDescent="0.2">
      <c r="A145" s="6">
        <v>43662</v>
      </c>
      <c r="B145" s="7">
        <v>0.63009999999999999</v>
      </c>
      <c r="C145" s="7">
        <v>0.55249999999999999</v>
      </c>
      <c r="D145" s="7">
        <v>0.74109999999999998</v>
      </c>
      <c r="E145" s="7">
        <v>0.42809999999999998</v>
      </c>
      <c r="F145" s="7">
        <v>0.39329999999999998</v>
      </c>
      <c r="H145" s="7">
        <v>0.3553</v>
      </c>
      <c r="I145" s="7">
        <v>0.30009999999999998</v>
      </c>
      <c r="J145" s="7">
        <v>0.49349999999999999</v>
      </c>
    </row>
    <row r="146" spans="1:10" x14ac:dyDescent="0.2">
      <c r="A146" s="6">
        <v>43669</v>
      </c>
      <c r="B146" s="7">
        <v>0.63390000000000002</v>
      </c>
      <c r="C146" s="7">
        <v>0.56389999999999996</v>
      </c>
      <c r="D146" s="7">
        <v>0.72060000000000002</v>
      </c>
      <c r="E146" s="7">
        <v>0.40239999999999998</v>
      </c>
      <c r="F146" s="7">
        <v>0.35410000000000003</v>
      </c>
      <c r="H146" s="7">
        <v>0.37090000000000001</v>
      </c>
      <c r="I146" s="7">
        <v>0.29809999999999998</v>
      </c>
      <c r="J146" s="7">
        <v>0.46400000000000002</v>
      </c>
    </row>
    <row r="147" spans="1:10" x14ac:dyDescent="0.2">
      <c r="A147" s="6">
        <v>43676</v>
      </c>
      <c r="B147" s="7">
        <v>0.63749999999999996</v>
      </c>
      <c r="C147" s="7">
        <v>0.53749999999999998</v>
      </c>
      <c r="D147" s="7">
        <v>0.69699999999999995</v>
      </c>
      <c r="E147" s="7">
        <v>0.42380000000000001</v>
      </c>
      <c r="F147" s="7">
        <v>0.31840000000000002</v>
      </c>
      <c r="H147" s="7">
        <v>0.3256</v>
      </c>
      <c r="I147" s="7">
        <v>0.31919999999999998</v>
      </c>
      <c r="J147" s="7">
        <v>0.42149999999999999</v>
      </c>
    </row>
    <row r="148" spans="1:10" x14ac:dyDescent="0.2">
      <c r="A148" s="6">
        <v>43683</v>
      </c>
      <c r="B148" s="7">
        <v>0.61070000000000002</v>
      </c>
      <c r="C148" s="7">
        <v>0.62209999999999999</v>
      </c>
      <c r="D148" s="7">
        <v>0.53259999999999996</v>
      </c>
      <c r="E148" s="7">
        <v>0.22409999999999999</v>
      </c>
      <c r="F148" s="7">
        <v>0.38790000000000002</v>
      </c>
      <c r="H148" s="7">
        <v>0.27539999999999998</v>
      </c>
      <c r="I148" s="7">
        <v>0.34549999999999997</v>
      </c>
      <c r="J148" s="7">
        <v>0.34839999999999999</v>
      </c>
    </row>
    <row r="149" spans="1:10" x14ac:dyDescent="0.2">
      <c r="A149" s="6">
        <v>43690</v>
      </c>
      <c r="B149" s="7">
        <v>0.56040000000000001</v>
      </c>
      <c r="C149" s="7">
        <v>0.58220000000000005</v>
      </c>
      <c r="D149" s="7">
        <v>0.51219999999999999</v>
      </c>
      <c r="E149" s="7">
        <v>0.24329999999999999</v>
      </c>
      <c r="F149" s="7">
        <v>0.35639999999999999</v>
      </c>
      <c r="H149" s="7">
        <v>0.28160000000000002</v>
      </c>
      <c r="I149" s="7">
        <v>0.28989999999999999</v>
      </c>
      <c r="J149" s="7">
        <v>0.34639999999999999</v>
      </c>
    </row>
    <row r="150" spans="1:10" x14ac:dyDescent="0.2">
      <c r="A150" s="6">
        <v>43697</v>
      </c>
      <c r="B150" s="7">
        <v>0.53959999999999997</v>
      </c>
      <c r="C150" s="7">
        <v>0.55120000000000002</v>
      </c>
      <c r="D150" s="7">
        <v>0.47989999999999999</v>
      </c>
      <c r="E150" s="7">
        <v>0.28349999999999997</v>
      </c>
      <c r="F150" s="7">
        <v>0.35749999999999998</v>
      </c>
      <c r="H150" s="7">
        <v>0.30099999999999999</v>
      </c>
      <c r="I150" s="7">
        <v>0.26519999999999999</v>
      </c>
      <c r="J150" s="7">
        <v>0.33729999999999999</v>
      </c>
    </row>
    <row r="151" spans="1:10" x14ac:dyDescent="0.2">
      <c r="A151" s="6">
        <v>43704</v>
      </c>
      <c r="B151" s="7">
        <v>0.53520000000000001</v>
      </c>
      <c r="C151" s="7">
        <v>0.53269999999999995</v>
      </c>
      <c r="D151" s="7">
        <v>0.4798</v>
      </c>
      <c r="E151" s="7">
        <v>0.27400000000000002</v>
      </c>
      <c r="F151" s="7">
        <v>0.40949999999999998</v>
      </c>
      <c r="H151" s="7">
        <v>0.27310000000000001</v>
      </c>
      <c r="I151" s="7">
        <v>0.27100000000000002</v>
      </c>
      <c r="J151" s="7">
        <v>0.3054</v>
      </c>
    </row>
    <row r="152" spans="1:10" x14ac:dyDescent="0.2">
      <c r="A152" s="6">
        <v>43712</v>
      </c>
      <c r="B152" s="7">
        <v>0.5444</v>
      </c>
      <c r="C152" s="7">
        <v>0.56459999999999999</v>
      </c>
      <c r="D152" s="7">
        <v>0.46700000000000003</v>
      </c>
      <c r="E152" s="7">
        <v>0.26269999999999999</v>
      </c>
      <c r="F152" s="7">
        <v>0.43930000000000002</v>
      </c>
      <c r="H152" s="7">
        <v>0.33789999999999998</v>
      </c>
      <c r="I152" s="7">
        <v>0.29199999999999998</v>
      </c>
      <c r="J152" s="7">
        <v>0.2651</v>
      </c>
    </row>
    <row r="153" spans="1:10" x14ac:dyDescent="0.2">
      <c r="A153" s="6">
        <v>43719</v>
      </c>
      <c r="B153" s="7">
        <v>0.52639999999999998</v>
      </c>
      <c r="C153" s="7">
        <v>0.54</v>
      </c>
      <c r="D153" s="7">
        <v>0.44169999999999998</v>
      </c>
      <c r="E153" s="7">
        <v>0.2409</v>
      </c>
      <c r="F153" s="7">
        <v>0.39219999999999999</v>
      </c>
      <c r="H153" s="7">
        <v>0.30830000000000002</v>
      </c>
      <c r="I153" s="7">
        <v>0.21859999999999999</v>
      </c>
      <c r="J153" s="7">
        <v>0.26929999999999998</v>
      </c>
    </row>
    <row r="154" spans="1:10" x14ac:dyDescent="0.2">
      <c r="A154" s="6">
        <v>43726</v>
      </c>
      <c r="B154" s="7">
        <v>0.4894</v>
      </c>
      <c r="C154" s="7">
        <v>0.52739999999999998</v>
      </c>
      <c r="D154" s="7">
        <v>0.60540000000000005</v>
      </c>
      <c r="E154" s="7">
        <v>0.439</v>
      </c>
      <c r="F154" s="7">
        <v>0.28210000000000002</v>
      </c>
      <c r="H154" s="7">
        <v>0.1875</v>
      </c>
      <c r="I154" s="7">
        <v>8.0600000000000005E-2</v>
      </c>
      <c r="J154" s="7">
        <v>5.7000000000000002E-3</v>
      </c>
    </row>
    <row r="155" spans="1:10" x14ac:dyDescent="0.2">
      <c r="A155" s="6">
        <v>43733</v>
      </c>
      <c r="B155" s="7">
        <v>0.50780000000000003</v>
      </c>
      <c r="C155" s="7">
        <v>0.55010000000000003</v>
      </c>
      <c r="D155" s="7">
        <v>0.60040000000000004</v>
      </c>
      <c r="E155" s="7">
        <v>0.43269999999999997</v>
      </c>
      <c r="F155" s="7">
        <v>0.26960000000000001</v>
      </c>
      <c r="H155" s="7">
        <v>0.18820000000000001</v>
      </c>
      <c r="I155" s="7">
        <v>9.6199999999999994E-2</v>
      </c>
      <c r="J155" s="7">
        <v>5.8999999999999999E-3</v>
      </c>
    </row>
    <row r="156" spans="1:10" x14ac:dyDescent="0.2">
      <c r="A156" s="6">
        <v>43740</v>
      </c>
      <c r="B156" s="7">
        <v>0.49259999999999998</v>
      </c>
      <c r="C156" s="7">
        <v>0.48770000000000002</v>
      </c>
      <c r="D156" s="7">
        <v>0.57179999999999997</v>
      </c>
      <c r="E156" s="7">
        <v>0.42920000000000003</v>
      </c>
      <c r="F156" s="7">
        <v>0.2681</v>
      </c>
      <c r="H156" s="7">
        <v>0.1883</v>
      </c>
      <c r="I156" s="7">
        <v>8.9300000000000004E-2</v>
      </c>
      <c r="J156" s="7">
        <v>1.77E-2</v>
      </c>
    </row>
    <row r="157" spans="1:10" x14ac:dyDescent="0.2">
      <c r="A157" s="6">
        <v>43747</v>
      </c>
      <c r="B157" s="7">
        <v>0.44569999999999999</v>
      </c>
      <c r="C157" s="7">
        <v>0.45469999999999999</v>
      </c>
      <c r="D157" s="7">
        <v>0.54430000000000001</v>
      </c>
      <c r="E157" s="7">
        <v>0.41539999999999999</v>
      </c>
      <c r="F157" s="7">
        <v>0.24329999999999999</v>
      </c>
      <c r="H157" s="7">
        <v>0.20030000000000001</v>
      </c>
      <c r="I157" s="7">
        <v>0.1129</v>
      </c>
      <c r="J157" s="7">
        <v>3.5000000000000001E-3</v>
      </c>
    </row>
    <row r="158" spans="1:10" x14ac:dyDescent="0.2">
      <c r="A158" s="6">
        <v>43754</v>
      </c>
      <c r="B158" s="7">
        <v>0.4254</v>
      </c>
      <c r="C158" s="7">
        <v>0.45950000000000002</v>
      </c>
      <c r="D158" s="7">
        <v>0.55520000000000003</v>
      </c>
      <c r="E158" s="7">
        <v>0.42380000000000001</v>
      </c>
      <c r="F158" s="7">
        <v>0.26790000000000003</v>
      </c>
      <c r="H158" s="7">
        <v>0.17519999999999999</v>
      </c>
      <c r="I158" s="7">
        <v>9.7900000000000001E-2</v>
      </c>
      <c r="J158" s="7">
        <v>2.6200000000000001E-2</v>
      </c>
    </row>
    <row r="159" spans="1:10" x14ac:dyDescent="0.2">
      <c r="A159" s="6">
        <v>43761</v>
      </c>
      <c r="B159" s="7">
        <v>0.42209999999999998</v>
      </c>
      <c r="C159" s="7">
        <v>0.46210000000000001</v>
      </c>
      <c r="D159" s="7">
        <v>0.53049999999999997</v>
      </c>
      <c r="E159" s="7">
        <v>0.43640000000000001</v>
      </c>
      <c r="F159" s="7">
        <v>0.28599999999999998</v>
      </c>
      <c r="H159" s="7">
        <v>0.21229999999999999</v>
      </c>
      <c r="I159" s="7">
        <v>0.1472</v>
      </c>
      <c r="J159" s="7">
        <v>2.29E-2</v>
      </c>
    </row>
    <row r="160" spans="1:10" x14ac:dyDescent="0.2">
      <c r="A160" s="6">
        <v>43768</v>
      </c>
      <c r="B160" s="7">
        <v>0.40889999999999999</v>
      </c>
      <c r="C160" s="7">
        <v>0.44350000000000001</v>
      </c>
      <c r="D160" s="7">
        <v>0.61229999999999996</v>
      </c>
      <c r="E160" s="7">
        <v>0.63400000000000001</v>
      </c>
      <c r="F160" s="7">
        <v>0.26860000000000001</v>
      </c>
      <c r="H160" s="7">
        <v>0.219</v>
      </c>
      <c r="I160" s="7">
        <v>8.5400000000000004E-2</v>
      </c>
      <c r="J160" s="7">
        <v>2.3099999999999999E-2</v>
      </c>
    </row>
    <row r="161" spans="1:10" x14ac:dyDescent="0.2">
      <c r="A161" s="6">
        <v>43775</v>
      </c>
      <c r="B161" s="7">
        <v>0.45450000000000002</v>
      </c>
      <c r="C161" s="7">
        <v>0.41789999999999999</v>
      </c>
      <c r="D161" s="7">
        <v>0.65259999999999996</v>
      </c>
      <c r="E161" s="7">
        <v>0.60629999999999995</v>
      </c>
      <c r="F161" s="7">
        <v>0.3075</v>
      </c>
      <c r="H161" s="7">
        <v>0.20219999999999999</v>
      </c>
      <c r="I161" s="7">
        <v>0.15970000000000001</v>
      </c>
      <c r="J161" s="7">
        <v>-4.3E-3</v>
      </c>
    </row>
    <row r="162" spans="1:10" x14ac:dyDescent="0.2">
      <c r="A162" s="6">
        <v>43782</v>
      </c>
      <c r="B162" s="7">
        <v>0.40679999999999999</v>
      </c>
      <c r="C162" s="7">
        <v>0.38019999999999998</v>
      </c>
      <c r="D162" s="7">
        <v>0.63400000000000001</v>
      </c>
      <c r="E162" s="7">
        <v>0.57999999999999996</v>
      </c>
      <c r="F162" s="7">
        <v>0.2666</v>
      </c>
      <c r="H162" s="7">
        <v>0.1095</v>
      </c>
      <c r="I162" s="7">
        <v>6.5500000000000003E-2</v>
      </c>
      <c r="J162" s="7">
        <v>-8.3599999999999994E-2</v>
      </c>
    </row>
    <row r="163" spans="1:10" x14ac:dyDescent="0.2">
      <c r="A163" s="6">
        <v>43789</v>
      </c>
      <c r="B163" s="7">
        <v>0.4425</v>
      </c>
      <c r="C163" s="7">
        <v>0.41249999999999998</v>
      </c>
      <c r="D163" s="7">
        <v>0.65059999999999996</v>
      </c>
      <c r="E163" s="7">
        <v>0.58530000000000004</v>
      </c>
      <c r="F163" s="7">
        <v>0.2949</v>
      </c>
      <c r="H163" s="7">
        <v>0.18079999999999999</v>
      </c>
      <c r="I163" s="7">
        <v>6.9599999999999995E-2</v>
      </c>
      <c r="J163" s="7">
        <v>-7.1599999999999997E-2</v>
      </c>
    </row>
    <row r="164" spans="1:10" x14ac:dyDescent="0.2">
      <c r="A164" s="6">
        <v>43796</v>
      </c>
      <c r="B164" s="7">
        <v>0.44929999999999998</v>
      </c>
      <c r="C164" s="7">
        <v>0.40389999999999998</v>
      </c>
      <c r="D164" s="7">
        <v>0.63600000000000001</v>
      </c>
      <c r="E164" s="7">
        <v>0.55589999999999995</v>
      </c>
      <c r="F164" s="7">
        <v>0.24629999999999999</v>
      </c>
      <c r="H164" s="7">
        <v>0.13300000000000001</v>
      </c>
      <c r="I164" s="7">
        <v>2.2800000000000001E-2</v>
      </c>
      <c r="J164" s="7">
        <v>-3.1699999999999999E-2</v>
      </c>
    </row>
    <row r="165" spans="1:10" x14ac:dyDescent="0.2">
      <c r="A165" s="6">
        <v>43804</v>
      </c>
      <c r="B165" s="7">
        <v>0.44800000000000001</v>
      </c>
      <c r="C165" s="7">
        <v>0.41909999999999997</v>
      </c>
      <c r="D165" s="7">
        <v>0.64629999999999999</v>
      </c>
      <c r="E165" s="7">
        <v>0.5756</v>
      </c>
      <c r="F165" s="7">
        <v>0.23499999999999999</v>
      </c>
      <c r="H165" s="7">
        <v>0.1336</v>
      </c>
      <c r="I165" s="7">
        <v>7.4000000000000003E-3</v>
      </c>
      <c r="J165" s="7">
        <v>-4.9399999999999999E-2</v>
      </c>
    </row>
    <row r="166" spans="1:10" x14ac:dyDescent="0.2">
      <c r="A166" s="6">
        <v>43811</v>
      </c>
      <c r="B166" s="7">
        <v>0.51590000000000003</v>
      </c>
      <c r="C166" s="7">
        <v>0.43509999999999999</v>
      </c>
      <c r="D166" s="7">
        <v>0.44219999999999998</v>
      </c>
      <c r="E166" s="7">
        <v>0.39789999999999998</v>
      </c>
      <c r="F166" s="7">
        <v>0.36859999999999998</v>
      </c>
      <c r="H166" s="7">
        <v>0.30420000000000003</v>
      </c>
      <c r="I166" s="7">
        <v>0.15690000000000001</v>
      </c>
      <c r="J166" s="7">
        <v>0.26019999999999999</v>
      </c>
    </row>
    <row r="167" spans="1:10" x14ac:dyDescent="0.2">
      <c r="A167" s="6">
        <v>43818</v>
      </c>
      <c r="B167" s="7">
        <v>0.46920000000000001</v>
      </c>
      <c r="C167" s="7">
        <v>0.40610000000000002</v>
      </c>
      <c r="D167" s="7">
        <v>0.45419999999999999</v>
      </c>
      <c r="E167" s="7">
        <v>0.40529999999999999</v>
      </c>
      <c r="F167" s="7">
        <v>0.39650000000000002</v>
      </c>
      <c r="H167" s="7">
        <v>0.30270000000000002</v>
      </c>
      <c r="I167" s="7">
        <v>0.12620000000000001</v>
      </c>
      <c r="J167" s="7">
        <v>0.2392</v>
      </c>
    </row>
    <row r="168" spans="1:10" x14ac:dyDescent="0.2">
      <c r="A168" s="6">
        <v>43826</v>
      </c>
      <c r="B168" s="7">
        <v>0.40279999999999999</v>
      </c>
      <c r="C168" s="7">
        <v>0.35489999999999999</v>
      </c>
      <c r="D168" s="7">
        <v>0.39090000000000003</v>
      </c>
      <c r="E168" s="7">
        <v>0.36499999999999999</v>
      </c>
      <c r="F168" s="7">
        <v>0.36499999999999999</v>
      </c>
      <c r="H168" s="7">
        <v>0.33029999999999998</v>
      </c>
      <c r="I168" s="7">
        <v>0.18509999999999999</v>
      </c>
      <c r="J168" s="7">
        <v>0.1988</v>
      </c>
    </row>
    <row r="169" spans="1:10" x14ac:dyDescent="0.2">
      <c r="A169" s="6">
        <v>43836</v>
      </c>
      <c r="B169" s="7">
        <v>0.36919999999999997</v>
      </c>
      <c r="C169" s="7">
        <v>0.33139999999999997</v>
      </c>
      <c r="D169" s="7">
        <v>0.4007</v>
      </c>
      <c r="E169" s="7">
        <v>0.35549999999999998</v>
      </c>
      <c r="F169" s="7">
        <v>0.39589999999999997</v>
      </c>
      <c r="H169" s="7">
        <v>0.37730000000000002</v>
      </c>
      <c r="I169" s="7">
        <v>0.16370000000000001</v>
      </c>
      <c r="J169" s="7">
        <v>0.19869999999999999</v>
      </c>
    </row>
    <row r="170" spans="1:10" x14ac:dyDescent="0.2">
      <c r="A170" s="6">
        <v>43843</v>
      </c>
      <c r="B170" s="7">
        <v>0.4219</v>
      </c>
      <c r="C170" s="7">
        <v>0.36849999999999999</v>
      </c>
      <c r="D170" s="7">
        <v>0.45340000000000003</v>
      </c>
      <c r="E170" s="7">
        <v>0.33279999999999998</v>
      </c>
      <c r="F170" s="7">
        <v>0.42649999999999999</v>
      </c>
      <c r="H170" s="7">
        <v>0.39800000000000002</v>
      </c>
      <c r="I170" s="7">
        <v>0.309</v>
      </c>
      <c r="J170" s="7">
        <v>0.22259999999999999</v>
      </c>
    </row>
    <row r="171" spans="1:10" x14ac:dyDescent="0.2">
      <c r="A171" s="6">
        <v>43851</v>
      </c>
      <c r="B171" s="7">
        <v>0.42609999999999998</v>
      </c>
      <c r="C171" s="7">
        <v>0.38929999999999998</v>
      </c>
      <c r="D171" s="7">
        <v>0.53</v>
      </c>
      <c r="E171" s="7">
        <v>0.30180000000000001</v>
      </c>
      <c r="F171" s="7">
        <v>0.43319999999999997</v>
      </c>
      <c r="H171" s="7">
        <v>0.37619999999999998</v>
      </c>
      <c r="I171" s="7">
        <v>0.2777</v>
      </c>
      <c r="J171" s="7">
        <v>0.28320000000000001</v>
      </c>
    </row>
    <row r="172" spans="1:10" x14ac:dyDescent="0.2">
      <c r="A172" s="6">
        <v>43858</v>
      </c>
      <c r="B172" s="7">
        <v>0.45019999999999999</v>
      </c>
      <c r="C172" s="7">
        <v>0.4002</v>
      </c>
      <c r="D172" s="7">
        <v>0.57809999999999995</v>
      </c>
      <c r="E172" s="7">
        <v>0.35149999999999998</v>
      </c>
      <c r="F172" s="7">
        <v>0.49519999999999997</v>
      </c>
      <c r="H172" s="7">
        <v>0.45569999999999999</v>
      </c>
      <c r="I172" s="7">
        <v>0.35610000000000003</v>
      </c>
      <c r="J172" s="7">
        <v>0.30359999999999998</v>
      </c>
    </row>
    <row r="173" spans="1:10" x14ac:dyDescent="0.2">
      <c r="A173" s="6">
        <v>43865</v>
      </c>
      <c r="B173" s="7">
        <v>0.37190000000000001</v>
      </c>
      <c r="C173" s="7">
        <v>0.4</v>
      </c>
      <c r="D173" s="7">
        <v>0.49059999999999998</v>
      </c>
      <c r="E173" s="7">
        <v>0.30399999999999999</v>
      </c>
      <c r="F173" s="7">
        <v>0.4229</v>
      </c>
      <c r="H173" s="7">
        <v>0.50529999999999997</v>
      </c>
      <c r="I173" s="7">
        <v>0.32040000000000002</v>
      </c>
      <c r="J173" s="7">
        <v>0.24959999999999999</v>
      </c>
    </row>
    <row r="174" spans="1:10" x14ac:dyDescent="0.2">
      <c r="A174" s="6">
        <v>43872</v>
      </c>
      <c r="B174" s="7">
        <v>0.43</v>
      </c>
      <c r="C174" s="7">
        <v>0.42170000000000002</v>
      </c>
      <c r="D174" s="7">
        <v>0.52610000000000001</v>
      </c>
      <c r="E174" s="7">
        <v>0.39190000000000003</v>
      </c>
      <c r="F174" s="7">
        <v>0.40899999999999997</v>
      </c>
      <c r="H174" s="7">
        <v>0.46489999999999998</v>
      </c>
      <c r="I174" s="7">
        <v>0.35389999999999999</v>
      </c>
      <c r="J174" s="7">
        <v>0.3226</v>
      </c>
    </row>
    <row r="175" spans="1:10" x14ac:dyDescent="0.2">
      <c r="A175" s="6">
        <v>43880</v>
      </c>
      <c r="B175" s="7">
        <v>0.42049999999999998</v>
      </c>
      <c r="C175" s="7">
        <v>0.38390000000000002</v>
      </c>
      <c r="D175" s="7">
        <v>0.51700000000000002</v>
      </c>
      <c r="E175" s="7">
        <v>0.36270000000000002</v>
      </c>
      <c r="F175" s="7">
        <v>0.3856</v>
      </c>
      <c r="H175" s="7">
        <v>0.44080000000000003</v>
      </c>
      <c r="I175" s="7">
        <v>0.37269999999999998</v>
      </c>
      <c r="J175" s="7">
        <v>0.32990000000000003</v>
      </c>
    </row>
    <row r="176" spans="1:10" x14ac:dyDescent="0.2">
      <c r="A176" s="6">
        <v>43887</v>
      </c>
      <c r="B176" s="7">
        <v>0.503</v>
      </c>
      <c r="C176" s="7">
        <v>0.49659999999999999</v>
      </c>
      <c r="D176" s="7">
        <v>0.60029999999999994</v>
      </c>
      <c r="E176" s="7">
        <v>0.52880000000000005</v>
      </c>
      <c r="F176" s="7">
        <v>0.46910000000000002</v>
      </c>
      <c r="H176" s="7">
        <v>0.47649999999999998</v>
      </c>
      <c r="I176" s="7">
        <v>0.41320000000000001</v>
      </c>
      <c r="J176" s="7">
        <v>0.41920000000000002</v>
      </c>
    </row>
    <row r="177" spans="1:10" x14ac:dyDescent="0.2">
      <c r="A177" s="6">
        <v>43894</v>
      </c>
      <c r="B177" s="7">
        <v>0.40849999999999997</v>
      </c>
      <c r="C177" s="7">
        <v>0.49409999999999998</v>
      </c>
      <c r="D177" s="7">
        <v>0.4904</v>
      </c>
      <c r="E177" s="7">
        <v>0.48320000000000002</v>
      </c>
      <c r="F177" s="7">
        <v>0.24859999999999999</v>
      </c>
      <c r="H177" s="7">
        <v>0.2102</v>
      </c>
      <c r="I177" s="7">
        <v>0.16900000000000001</v>
      </c>
      <c r="J177" s="7">
        <v>0.4078</v>
      </c>
    </row>
    <row r="178" spans="1:10" x14ac:dyDescent="0.2">
      <c r="A178" s="6">
        <v>43901</v>
      </c>
      <c r="B178" s="7">
        <v>0.74029999999999996</v>
      </c>
      <c r="C178" s="7">
        <v>0.84330000000000005</v>
      </c>
      <c r="D178" s="7">
        <v>0.85519999999999996</v>
      </c>
      <c r="E178" s="7">
        <v>0.90639999999999998</v>
      </c>
      <c r="F178" s="7">
        <v>0.74880000000000002</v>
      </c>
      <c r="H178" s="7">
        <v>8.1000000000000003E-2</v>
      </c>
      <c r="I178" s="7">
        <v>0.40189999999999998</v>
      </c>
      <c r="J178" s="7">
        <v>0.87439999999999996</v>
      </c>
    </row>
    <row r="179" spans="1:10" x14ac:dyDescent="0.2">
      <c r="A179" s="6">
        <v>43908</v>
      </c>
      <c r="B179" s="7">
        <v>0.6794</v>
      </c>
      <c r="C179" s="7">
        <v>0.82430000000000003</v>
      </c>
      <c r="D179" s="7">
        <v>0.78049999999999997</v>
      </c>
      <c r="E179" s="7">
        <v>0.74980000000000002</v>
      </c>
      <c r="F179" s="7">
        <v>0.77239999999999998</v>
      </c>
      <c r="H179" s="7">
        <v>0.31119999999999998</v>
      </c>
      <c r="I179" s="7">
        <v>0.49719999999999998</v>
      </c>
      <c r="J179" s="7">
        <v>0.84089999999999998</v>
      </c>
    </row>
    <row r="180" spans="1:10" x14ac:dyDescent="0.2">
      <c r="A180" s="6">
        <v>43915</v>
      </c>
      <c r="B180" s="7">
        <v>0.45879999999999999</v>
      </c>
      <c r="C180" s="7">
        <v>0.39460000000000001</v>
      </c>
      <c r="D180" s="7">
        <v>0.41620000000000001</v>
      </c>
      <c r="E180" s="7">
        <v>0.55200000000000005</v>
      </c>
      <c r="F180" s="7">
        <v>0.24229999999999999</v>
      </c>
      <c r="H180" s="7">
        <v>0.35099999999999998</v>
      </c>
      <c r="I180" s="7">
        <v>0.55920000000000003</v>
      </c>
      <c r="J180" s="7">
        <v>0.67679999999999996</v>
      </c>
    </row>
    <row r="181" spans="1:10" x14ac:dyDescent="0.2">
      <c r="A181" s="6">
        <v>43922</v>
      </c>
      <c r="B181" s="7">
        <v>0.34699999999999998</v>
      </c>
      <c r="C181" s="7">
        <v>0.25069999999999998</v>
      </c>
      <c r="D181" s="7">
        <v>0.36299999999999999</v>
      </c>
      <c r="E181" s="7">
        <v>0.45140000000000002</v>
      </c>
      <c r="F181" s="7">
        <v>0.2082</v>
      </c>
      <c r="H181" s="7">
        <v>6.6500000000000004E-2</v>
      </c>
      <c r="I181" s="7">
        <v>0.29170000000000001</v>
      </c>
      <c r="J181" s="7">
        <v>0.53749999999999998</v>
      </c>
    </row>
    <row r="182" spans="1:10" x14ac:dyDescent="0.2">
      <c r="A182" s="6">
        <v>43929</v>
      </c>
      <c r="B182" s="7">
        <v>0.36099999999999999</v>
      </c>
      <c r="C182" s="7">
        <v>0.28199999999999997</v>
      </c>
      <c r="D182" s="7">
        <v>0.39789999999999998</v>
      </c>
      <c r="E182" s="7">
        <v>0.47610000000000002</v>
      </c>
      <c r="F182" s="7">
        <v>0.21890000000000001</v>
      </c>
      <c r="H182" s="7">
        <v>-5.5100000000000003E-2</v>
      </c>
      <c r="I182" s="7">
        <v>0.13519999999999999</v>
      </c>
      <c r="J182" s="7">
        <v>0.5363</v>
      </c>
    </row>
    <row r="183" spans="1:10" x14ac:dyDescent="0.2">
      <c r="A183" s="6">
        <v>43937</v>
      </c>
      <c r="B183" s="7">
        <v>0.35439999999999999</v>
      </c>
      <c r="C183" s="7">
        <v>0.2797</v>
      </c>
      <c r="D183" s="7">
        <v>0.39169999999999999</v>
      </c>
      <c r="E183" s="7">
        <v>0.46579999999999999</v>
      </c>
      <c r="F183" s="7">
        <v>0.18559999999999999</v>
      </c>
      <c r="H183" s="7">
        <v>-6.8699999999999997E-2</v>
      </c>
      <c r="I183" s="7">
        <v>0.1225</v>
      </c>
      <c r="J183" s="7">
        <v>0.50649999999999995</v>
      </c>
    </row>
    <row r="184" spans="1:10" x14ac:dyDescent="0.2">
      <c r="A184" s="6">
        <v>43944</v>
      </c>
      <c r="B184" s="7">
        <v>0.32950000000000002</v>
      </c>
      <c r="C184" s="7">
        <v>0.26779999999999998</v>
      </c>
      <c r="D184" s="7">
        <v>0.37130000000000002</v>
      </c>
      <c r="E184" s="7">
        <v>0.43590000000000001</v>
      </c>
      <c r="F184" s="7">
        <v>0.14230000000000001</v>
      </c>
      <c r="H184" s="7">
        <v>-4.8500000000000001E-2</v>
      </c>
      <c r="I184" s="7">
        <v>0.15</v>
      </c>
      <c r="J184" s="7">
        <v>0.49170000000000003</v>
      </c>
    </row>
    <row r="185" spans="1:10" x14ac:dyDescent="0.2">
      <c r="A185" s="6">
        <v>43951</v>
      </c>
      <c r="B185" s="7">
        <v>0.31269999999999998</v>
      </c>
      <c r="C185" s="7">
        <v>0.2339</v>
      </c>
      <c r="D185" s="7">
        <v>0.35349999999999998</v>
      </c>
      <c r="E185" s="7">
        <v>0.41</v>
      </c>
      <c r="F185" s="7">
        <v>0.16020000000000001</v>
      </c>
      <c r="H185" s="7">
        <v>-9.3799999999999994E-2</v>
      </c>
      <c r="I185" s="7">
        <v>5.0099999999999999E-2</v>
      </c>
      <c r="J185" s="7">
        <v>0.49480000000000002</v>
      </c>
    </row>
    <row r="186" spans="1:10" x14ac:dyDescent="0.2">
      <c r="A186" s="6">
        <v>43958</v>
      </c>
      <c r="B186" s="7">
        <v>0.30009999999999998</v>
      </c>
      <c r="C186" s="7">
        <v>0.23469999999999999</v>
      </c>
      <c r="D186" s="7">
        <v>0.3463</v>
      </c>
      <c r="E186" s="7">
        <v>0.39939999999999998</v>
      </c>
      <c r="F186" s="7">
        <v>0.1396</v>
      </c>
      <c r="H186" s="7">
        <v>-0.12230000000000001</v>
      </c>
      <c r="I186" s="7">
        <v>3.1899999999999998E-2</v>
      </c>
      <c r="J186" s="7">
        <v>0.4884</v>
      </c>
    </row>
    <row r="187" spans="1:10" x14ac:dyDescent="0.2">
      <c r="A187" s="6">
        <v>43965</v>
      </c>
      <c r="B187" s="7">
        <v>0.30020000000000002</v>
      </c>
      <c r="C187" s="7">
        <v>0.23549999999999999</v>
      </c>
      <c r="D187" s="7">
        <v>0.34499999999999997</v>
      </c>
      <c r="E187" s="7">
        <v>0.39929999999999999</v>
      </c>
      <c r="F187" s="7">
        <v>0.1449</v>
      </c>
      <c r="H187" s="7">
        <v>-0.1293</v>
      </c>
      <c r="I187" s="7">
        <v>1.9400000000000001E-2</v>
      </c>
      <c r="J187" s="7">
        <v>0.48270000000000002</v>
      </c>
    </row>
    <row r="188" spans="1:10" x14ac:dyDescent="0.2">
      <c r="A188" s="6">
        <v>43972</v>
      </c>
      <c r="B188" s="7">
        <v>0.30070000000000002</v>
      </c>
      <c r="C188" s="7">
        <v>0.23480000000000001</v>
      </c>
      <c r="D188" s="7">
        <v>0.34889999999999999</v>
      </c>
      <c r="E188" s="7">
        <v>0.40050000000000002</v>
      </c>
      <c r="F188" s="7">
        <v>0.14660000000000001</v>
      </c>
      <c r="H188" s="7">
        <v>-0.129</v>
      </c>
      <c r="I188" s="7">
        <v>1.8100000000000002E-2</v>
      </c>
      <c r="J188" s="7">
        <v>0.48749999999999999</v>
      </c>
    </row>
    <row r="189" spans="1:10" x14ac:dyDescent="0.2">
      <c r="A189" s="6">
        <v>43980</v>
      </c>
      <c r="B189" s="7">
        <v>0.30570000000000003</v>
      </c>
      <c r="C189" s="7">
        <v>0.2329</v>
      </c>
      <c r="D189" s="7">
        <v>0.34520000000000001</v>
      </c>
      <c r="E189" s="7">
        <v>0.3972</v>
      </c>
      <c r="F189" s="7">
        <v>0.15559999999999999</v>
      </c>
      <c r="H189" s="7">
        <v>-0.1237</v>
      </c>
      <c r="I189" s="7">
        <v>2.41E-2</v>
      </c>
      <c r="J189" s="7">
        <v>0.49270000000000003</v>
      </c>
    </row>
    <row r="190" spans="1:10" x14ac:dyDescent="0.2">
      <c r="A190" s="6">
        <v>43987</v>
      </c>
      <c r="B190" s="7">
        <v>0.20780000000000001</v>
      </c>
      <c r="C190" s="7">
        <v>0.14449999999999999</v>
      </c>
      <c r="D190" s="7">
        <v>0.2334</v>
      </c>
      <c r="E190" s="7">
        <v>0.2455</v>
      </c>
      <c r="F190" s="7">
        <v>1.8499999999999999E-2</v>
      </c>
      <c r="H190" s="7">
        <v>-0.15440000000000001</v>
      </c>
      <c r="I190" s="7">
        <v>-5.9499999999999997E-2</v>
      </c>
      <c r="J190" s="7">
        <v>0.40079999999999999</v>
      </c>
    </row>
    <row r="191" spans="1:10" x14ac:dyDescent="0.2">
      <c r="A191" s="6">
        <v>43994</v>
      </c>
      <c r="B191" s="7">
        <v>0.1166</v>
      </c>
      <c r="C191" s="7">
        <v>-6.2899999999999998E-2</v>
      </c>
      <c r="D191" s="7">
        <v>0.12280000000000001</v>
      </c>
      <c r="E191" s="7">
        <v>0.19</v>
      </c>
      <c r="F191" s="7">
        <v>-0.12939999999999999</v>
      </c>
      <c r="H191" s="7">
        <v>-0.32129999999999997</v>
      </c>
      <c r="I191" s="7">
        <v>-0.21490000000000001</v>
      </c>
      <c r="J191" s="7">
        <v>0.31519999999999998</v>
      </c>
    </row>
    <row r="192" spans="1:10" x14ac:dyDescent="0.2">
      <c r="A192" s="6">
        <v>44001</v>
      </c>
      <c r="B192" s="7">
        <v>0.1552</v>
      </c>
      <c r="C192" s="7">
        <v>8.6599999999999996E-2</v>
      </c>
      <c r="D192" s="7">
        <v>0.28620000000000001</v>
      </c>
      <c r="E192" s="7">
        <v>0.22600000000000001</v>
      </c>
      <c r="F192" s="7">
        <v>5.0200000000000002E-2</v>
      </c>
      <c r="H192" s="7">
        <v>-0.45450000000000002</v>
      </c>
      <c r="I192" s="7">
        <v>-0.40139999999999998</v>
      </c>
      <c r="J192" s="7">
        <v>0.30769999999999997</v>
      </c>
    </row>
    <row r="193" spans="1:10" x14ac:dyDescent="0.2">
      <c r="A193" s="6">
        <v>44008</v>
      </c>
      <c r="B193" s="7">
        <v>0.2167</v>
      </c>
      <c r="C193" s="7">
        <v>0.2205</v>
      </c>
      <c r="D193" s="7">
        <v>0.29659999999999997</v>
      </c>
      <c r="E193" s="7">
        <v>0.24709999999999999</v>
      </c>
      <c r="F193" s="7">
        <v>3.85E-2</v>
      </c>
      <c r="H193" s="7">
        <v>-0.30270000000000002</v>
      </c>
      <c r="I193" s="7">
        <v>-0.2858</v>
      </c>
      <c r="J193" s="7">
        <v>0.37559999999999999</v>
      </c>
    </row>
    <row r="194" spans="1:10" x14ac:dyDescent="0.2">
      <c r="A194" s="6">
        <v>44018</v>
      </c>
      <c r="B194" s="7">
        <v>0.20530000000000001</v>
      </c>
      <c r="C194" s="7">
        <v>0.1867</v>
      </c>
      <c r="D194" s="7">
        <v>0.2366</v>
      </c>
      <c r="E194" s="7">
        <v>0.19620000000000001</v>
      </c>
      <c r="F194" s="7">
        <v>9.2999999999999992E-3</v>
      </c>
      <c r="H194" s="7">
        <v>-0.18640000000000001</v>
      </c>
      <c r="I194" s="7">
        <v>-0.14990000000000001</v>
      </c>
      <c r="J194" s="7">
        <v>0.34399999999999997</v>
      </c>
    </row>
    <row r="195" spans="1:10" x14ac:dyDescent="0.2">
      <c r="A195" s="6">
        <v>44025</v>
      </c>
      <c r="B195" s="7">
        <v>0.19370000000000001</v>
      </c>
      <c r="C195" s="7">
        <v>0.1789</v>
      </c>
      <c r="D195" s="7">
        <v>0.22259999999999999</v>
      </c>
      <c r="E195" s="7">
        <v>0.1875</v>
      </c>
      <c r="F195" s="7">
        <v>6.4600000000000005E-2</v>
      </c>
      <c r="H195" s="7">
        <v>-0.13070000000000001</v>
      </c>
      <c r="I195" s="7">
        <v>-9.9400000000000002E-2</v>
      </c>
      <c r="J195" s="7">
        <v>0.38729999999999998</v>
      </c>
    </row>
    <row r="196" spans="1:10" x14ac:dyDescent="0.2">
      <c r="A196" s="6">
        <v>44032</v>
      </c>
      <c r="B196" s="7">
        <v>0.24779999999999999</v>
      </c>
      <c r="C196" s="7">
        <v>0.19139999999999999</v>
      </c>
      <c r="D196" s="7">
        <v>0.25180000000000002</v>
      </c>
      <c r="E196" s="7">
        <v>0.2044</v>
      </c>
      <c r="F196" s="7">
        <v>0.20630000000000001</v>
      </c>
      <c r="H196" s="7">
        <v>-0.20949999999999999</v>
      </c>
      <c r="I196" s="7">
        <v>-0.25009999999999999</v>
      </c>
      <c r="J196" s="7">
        <v>0.41460000000000002</v>
      </c>
    </row>
    <row r="197" spans="1:10" x14ac:dyDescent="0.2">
      <c r="A197" s="6">
        <v>44039</v>
      </c>
      <c r="B197" s="7">
        <v>0.38030000000000003</v>
      </c>
      <c r="C197" s="7">
        <v>0.4299</v>
      </c>
      <c r="D197" s="7">
        <v>0.36959999999999998</v>
      </c>
      <c r="E197" s="7">
        <v>0.30809999999999998</v>
      </c>
      <c r="F197" s="7">
        <v>0.22320000000000001</v>
      </c>
      <c r="H197" s="7">
        <v>-0.1414</v>
      </c>
      <c r="I197" s="7">
        <v>-4.0300000000000002E-2</v>
      </c>
      <c r="J197" s="7">
        <v>0.43730000000000002</v>
      </c>
    </row>
    <row r="198" spans="1:10" x14ac:dyDescent="0.2">
      <c r="A198" s="6">
        <v>44046</v>
      </c>
      <c r="B198" s="7">
        <v>0.51890000000000003</v>
      </c>
      <c r="C198" s="7">
        <v>0.50609999999999999</v>
      </c>
      <c r="D198" s="7">
        <v>0.4819</v>
      </c>
      <c r="E198" s="7">
        <v>0.40689999999999998</v>
      </c>
      <c r="F198" s="7">
        <v>0.42109999999999997</v>
      </c>
      <c r="H198" s="7">
        <v>5.2499999999999998E-2</v>
      </c>
      <c r="I198" s="7">
        <v>5.4899999999999997E-2</v>
      </c>
      <c r="J198" s="7">
        <v>0.48659999999999998</v>
      </c>
    </row>
    <row r="199" spans="1:10" x14ac:dyDescent="0.2">
      <c r="A199" s="6">
        <v>44053</v>
      </c>
      <c r="B199" s="7">
        <v>0.55649999999999999</v>
      </c>
      <c r="C199" s="7">
        <v>0.53849999999999998</v>
      </c>
      <c r="D199" s="7">
        <v>0.51380000000000003</v>
      </c>
      <c r="E199" s="7">
        <v>0.43430000000000002</v>
      </c>
      <c r="F199" s="7">
        <v>0.42530000000000001</v>
      </c>
      <c r="H199" s="7">
        <v>0.151</v>
      </c>
      <c r="I199" s="7">
        <v>0.18959999999999999</v>
      </c>
      <c r="J199" s="7">
        <v>0.56669999999999998</v>
      </c>
    </row>
    <row r="200" spans="1:10" x14ac:dyDescent="0.2">
      <c r="A200" s="6">
        <v>44060</v>
      </c>
      <c r="B200" s="7">
        <v>0.53939999999999999</v>
      </c>
      <c r="C200" s="7">
        <v>0.55300000000000005</v>
      </c>
      <c r="D200" s="7">
        <v>0.47070000000000001</v>
      </c>
      <c r="E200" s="7">
        <v>0.43080000000000002</v>
      </c>
      <c r="F200" s="7">
        <v>0.41310000000000002</v>
      </c>
      <c r="H200" s="7">
        <v>0.1042</v>
      </c>
      <c r="I200" s="7">
        <v>0.15440000000000001</v>
      </c>
      <c r="J200" s="7">
        <v>0.48039999999999999</v>
      </c>
    </row>
    <row r="201" spans="1:10" x14ac:dyDescent="0.2">
      <c r="A201" s="6">
        <v>44067</v>
      </c>
      <c r="B201" s="7">
        <v>0.60980000000000001</v>
      </c>
      <c r="C201" s="7">
        <v>0.61419999999999997</v>
      </c>
      <c r="D201" s="7">
        <v>0.61080000000000001</v>
      </c>
      <c r="E201" s="7">
        <v>0.5343</v>
      </c>
      <c r="F201" s="7">
        <v>0.45979999999999999</v>
      </c>
      <c r="H201" s="7">
        <v>0.16089999999999999</v>
      </c>
      <c r="I201" s="7">
        <v>0.25059999999999999</v>
      </c>
      <c r="J201" s="7">
        <v>0.51029999999999998</v>
      </c>
    </row>
    <row r="202" spans="1:10" x14ac:dyDescent="0.2">
      <c r="A202" s="6">
        <v>44074</v>
      </c>
      <c r="B202" s="7">
        <v>0.52990000000000004</v>
      </c>
      <c r="C202" s="7">
        <v>0.56869999999999998</v>
      </c>
      <c r="D202" s="7">
        <v>0.55549999999999999</v>
      </c>
      <c r="E202" s="7">
        <v>0.4456</v>
      </c>
      <c r="F202" s="7">
        <v>0.36099999999999999</v>
      </c>
      <c r="H202" s="7">
        <v>0.1774</v>
      </c>
      <c r="I202" s="7">
        <v>0.25069999999999998</v>
      </c>
      <c r="J202" s="7">
        <v>0.48580000000000001</v>
      </c>
    </row>
    <row r="203" spans="1:10" x14ac:dyDescent="0.2">
      <c r="A203" s="6">
        <v>44082</v>
      </c>
      <c r="B203" s="7">
        <v>0.50390000000000001</v>
      </c>
      <c r="C203" s="7">
        <v>0.58050000000000002</v>
      </c>
      <c r="D203" s="7">
        <v>0.623</v>
      </c>
      <c r="E203" s="7">
        <v>0.6179</v>
      </c>
      <c r="F203" s="7">
        <v>0.43490000000000001</v>
      </c>
      <c r="H203" s="7">
        <v>8.0299999999999996E-2</v>
      </c>
      <c r="I203" s="7">
        <v>-2.8999999999999998E-3</v>
      </c>
      <c r="J203" s="7">
        <v>0.39879999999999999</v>
      </c>
    </row>
    <row r="204" spans="1:10" x14ac:dyDescent="0.2">
      <c r="A204" s="6">
        <v>44089</v>
      </c>
      <c r="B204" s="7">
        <v>0.4909</v>
      </c>
      <c r="C204" s="7">
        <v>0.59</v>
      </c>
      <c r="D204" s="7">
        <v>0.63749999999999996</v>
      </c>
      <c r="E204" s="7">
        <v>0.60350000000000004</v>
      </c>
      <c r="F204" s="7">
        <v>0.3332</v>
      </c>
      <c r="H204" s="7">
        <v>5.0599999999999999E-2</v>
      </c>
      <c r="I204" s="7">
        <v>-1.89E-2</v>
      </c>
      <c r="J204" s="7">
        <v>0.3669</v>
      </c>
    </row>
    <row r="205" spans="1:10" x14ac:dyDescent="0.2">
      <c r="A205" s="6">
        <v>44096</v>
      </c>
      <c r="B205" s="7">
        <v>0.46760000000000002</v>
      </c>
      <c r="C205" s="7">
        <v>0.57689999999999997</v>
      </c>
      <c r="D205" s="7">
        <v>0.64749999999999996</v>
      </c>
      <c r="E205" s="7">
        <v>0.58940000000000003</v>
      </c>
      <c r="F205" s="7">
        <v>0.38619999999999999</v>
      </c>
      <c r="H205" s="7">
        <v>0.16550000000000001</v>
      </c>
      <c r="I205" s="7">
        <v>-5.5800000000000002E-2</v>
      </c>
      <c r="J205" s="7">
        <v>0.36049999999999999</v>
      </c>
    </row>
    <row r="206" spans="1:10" x14ac:dyDescent="0.2">
      <c r="A206" s="6">
        <v>44103</v>
      </c>
      <c r="B206" s="7">
        <v>0.47989999999999999</v>
      </c>
      <c r="C206" s="7">
        <v>0.56879999999999997</v>
      </c>
      <c r="D206" s="7">
        <v>0.65559999999999996</v>
      </c>
      <c r="E206" s="7">
        <v>0.60260000000000002</v>
      </c>
      <c r="F206" s="7">
        <v>0.38419999999999999</v>
      </c>
      <c r="H206" s="7">
        <v>0.15129999999999999</v>
      </c>
      <c r="I206" s="7">
        <v>-0.1036</v>
      </c>
      <c r="J206" s="7">
        <v>0.42820000000000003</v>
      </c>
    </row>
    <row r="207" spans="1:10" x14ac:dyDescent="0.2">
      <c r="A207" s="6">
        <v>44110</v>
      </c>
      <c r="B207" s="7">
        <v>0.46810000000000002</v>
      </c>
      <c r="C207" s="7">
        <v>0.51259999999999994</v>
      </c>
      <c r="D207" s="7">
        <v>0.55330000000000001</v>
      </c>
      <c r="E207" s="7">
        <v>0.54210000000000003</v>
      </c>
      <c r="F207" s="7">
        <v>0.26629999999999998</v>
      </c>
      <c r="H207" s="7">
        <v>0.14449999999999999</v>
      </c>
      <c r="I207" s="7">
        <v>-0.1734</v>
      </c>
      <c r="J207" s="7">
        <v>0.30149999999999999</v>
      </c>
    </row>
    <row r="208" spans="1:10" x14ac:dyDescent="0.2">
      <c r="A208" s="6">
        <v>44117</v>
      </c>
      <c r="B208" s="7">
        <v>0.47770000000000001</v>
      </c>
      <c r="C208" s="7">
        <v>0.48670000000000002</v>
      </c>
      <c r="D208" s="7">
        <v>0.51639999999999997</v>
      </c>
      <c r="E208" s="7">
        <v>0.53139999999999998</v>
      </c>
      <c r="F208" s="7">
        <v>0.28599999999999998</v>
      </c>
      <c r="H208" s="7">
        <v>0.1384</v>
      </c>
      <c r="I208" s="7">
        <v>-0.11020000000000001</v>
      </c>
      <c r="J208" s="7">
        <v>0.28000000000000003</v>
      </c>
    </row>
    <row r="209" spans="1:10" x14ac:dyDescent="0.2">
      <c r="A209" s="6">
        <v>44124</v>
      </c>
      <c r="B209" s="7">
        <v>0.48089999999999999</v>
      </c>
      <c r="C209" s="7">
        <v>0.48909999999999998</v>
      </c>
      <c r="D209" s="7">
        <v>0.4849</v>
      </c>
      <c r="E209" s="7">
        <v>0.52769999999999995</v>
      </c>
      <c r="F209" s="7">
        <v>0.2802</v>
      </c>
      <c r="H209" s="7">
        <v>0.16669999999999999</v>
      </c>
      <c r="I209" s="7">
        <v>-5.8200000000000002E-2</v>
      </c>
      <c r="J209" s="7">
        <v>0.2928</v>
      </c>
    </row>
    <row r="210" spans="1:10" x14ac:dyDescent="0.2">
      <c r="A210" s="6">
        <v>44131</v>
      </c>
      <c r="B210" s="7">
        <v>0.45500000000000002</v>
      </c>
      <c r="C210" s="7">
        <v>0.4657</v>
      </c>
      <c r="D210" s="7">
        <v>0.50929999999999997</v>
      </c>
      <c r="E210" s="7">
        <v>0.53869999999999996</v>
      </c>
      <c r="F210" s="7">
        <v>0.31109999999999999</v>
      </c>
      <c r="H210" s="7">
        <v>0.20699999999999999</v>
      </c>
      <c r="I210" s="7">
        <v>-4.8599999999999997E-2</v>
      </c>
      <c r="J210" s="7">
        <v>0.1991</v>
      </c>
    </row>
    <row r="211" spans="1:10" x14ac:dyDescent="0.2">
      <c r="A211" s="6">
        <v>44138</v>
      </c>
      <c r="B211" s="7">
        <v>0.3891</v>
      </c>
      <c r="C211" s="7">
        <v>0.4289</v>
      </c>
      <c r="D211" s="7">
        <v>0.49659999999999999</v>
      </c>
      <c r="E211" s="7">
        <v>0.51319999999999999</v>
      </c>
      <c r="F211" s="7">
        <v>0.26379999999999998</v>
      </c>
      <c r="H211" s="7">
        <v>0.26150000000000001</v>
      </c>
      <c r="I211" s="7">
        <v>2.8000000000000001E-2</v>
      </c>
      <c r="J211" s="7">
        <v>0.25130000000000002</v>
      </c>
    </row>
    <row r="212" spans="1:10" x14ac:dyDescent="0.2">
      <c r="A212" s="6">
        <v>44145</v>
      </c>
      <c r="B212" s="7">
        <v>0.52490000000000003</v>
      </c>
      <c r="C212" s="7">
        <v>0.54559999999999997</v>
      </c>
      <c r="D212" s="7">
        <v>0.61480000000000001</v>
      </c>
      <c r="E212" s="7">
        <v>0.62539999999999996</v>
      </c>
      <c r="F212" s="7">
        <v>0.2999</v>
      </c>
      <c r="H212" s="7">
        <v>0.38640000000000002</v>
      </c>
      <c r="I212" s="7">
        <v>0.19040000000000001</v>
      </c>
      <c r="J212" s="7">
        <v>0.33739999999999998</v>
      </c>
    </row>
    <row r="213" spans="1:10" x14ac:dyDescent="0.2">
      <c r="A213" s="6">
        <v>44152</v>
      </c>
      <c r="B213" s="7">
        <v>0.51859999999999995</v>
      </c>
      <c r="C213" s="7">
        <v>0.53610000000000002</v>
      </c>
      <c r="D213" s="7">
        <v>0.59699999999999998</v>
      </c>
      <c r="E213" s="7">
        <v>0.6089</v>
      </c>
      <c r="F213" s="7">
        <v>0.29680000000000001</v>
      </c>
      <c r="H213" s="7">
        <v>0.39269999999999999</v>
      </c>
      <c r="I213" s="7">
        <v>0.19539999999999999</v>
      </c>
      <c r="J213" s="7">
        <v>0.33800000000000002</v>
      </c>
    </row>
    <row r="214" spans="1:10" x14ac:dyDescent="0.2">
      <c r="A214" s="6">
        <v>44159</v>
      </c>
      <c r="B214" s="7">
        <v>0.54449999999999998</v>
      </c>
      <c r="C214" s="7">
        <v>0.5494</v>
      </c>
      <c r="D214" s="7">
        <v>0.61670000000000003</v>
      </c>
      <c r="E214" s="7">
        <v>0.60909999999999997</v>
      </c>
      <c r="F214" s="7">
        <v>0.3377</v>
      </c>
      <c r="H214" s="7">
        <v>0.41389999999999999</v>
      </c>
      <c r="I214" s="7">
        <v>0.21099999999999999</v>
      </c>
      <c r="J214" s="7">
        <v>0.3518</v>
      </c>
    </row>
    <row r="215" spans="1:10" x14ac:dyDescent="0.2">
      <c r="A215" s="6">
        <v>44167</v>
      </c>
      <c r="B215" s="7">
        <v>0.5373</v>
      </c>
      <c r="C215" s="7">
        <v>0.50329999999999997</v>
      </c>
      <c r="D215" s="7">
        <v>0.60040000000000004</v>
      </c>
      <c r="E215" s="7">
        <v>0.58360000000000001</v>
      </c>
      <c r="F215" s="7">
        <v>0.24399999999999999</v>
      </c>
      <c r="H215" s="7">
        <v>0.4491</v>
      </c>
      <c r="I215" s="7">
        <v>0.41739999999999999</v>
      </c>
      <c r="J215" s="7">
        <v>0.32569999999999999</v>
      </c>
    </row>
    <row r="216" spans="1:10" x14ac:dyDescent="0.2">
      <c r="A216" s="6">
        <v>44174</v>
      </c>
      <c r="B216" s="7">
        <v>0.54669999999999996</v>
      </c>
      <c r="C216" s="7">
        <v>0.5111</v>
      </c>
      <c r="D216" s="7">
        <v>0.59530000000000005</v>
      </c>
      <c r="E216" s="7">
        <v>0.56120000000000003</v>
      </c>
      <c r="F216" s="7">
        <v>0.28539999999999999</v>
      </c>
      <c r="H216" s="7">
        <v>0.48959999999999998</v>
      </c>
      <c r="I216" s="7">
        <v>0.44650000000000001</v>
      </c>
      <c r="J216" s="7">
        <v>0.34429999999999999</v>
      </c>
    </row>
    <row r="217" spans="1:10" x14ac:dyDescent="0.2">
      <c r="A217" s="6">
        <v>44181</v>
      </c>
      <c r="B217" s="7">
        <v>0.53</v>
      </c>
      <c r="C217" s="7">
        <v>0.48630000000000001</v>
      </c>
      <c r="D217" s="7">
        <v>0.56610000000000005</v>
      </c>
      <c r="E217" s="7">
        <v>0.52669999999999995</v>
      </c>
      <c r="F217" s="7">
        <v>0.21729999999999999</v>
      </c>
      <c r="H217" s="7">
        <v>0.48130000000000001</v>
      </c>
      <c r="I217" s="7">
        <v>0.47199999999999998</v>
      </c>
      <c r="J217" s="7">
        <v>0.33019999999999999</v>
      </c>
    </row>
    <row r="218" spans="1:10" x14ac:dyDescent="0.2">
      <c r="A218" s="6">
        <v>44188</v>
      </c>
      <c r="B218" s="7">
        <v>0.52980000000000005</v>
      </c>
      <c r="C218" s="7">
        <v>0.49780000000000002</v>
      </c>
      <c r="D218" s="7">
        <v>0.56759999999999999</v>
      </c>
      <c r="E218" s="7">
        <v>0.54090000000000005</v>
      </c>
      <c r="F218" s="7">
        <v>0.2218</v>
      </c>
      <c r="H218" s="7">
        <v>0.51910000000000001</v>
      </c>
      <c r="I218" s="7">
        <v>0.50719999999999998</v>
      </c>
      <c r="J218" s="7">
        <v>0.36320000000000002</v>
      </c>
    </row>
    <row r="219" spans="1:10" x14ac:dyDescent="0.2">
      <c r="A219" s="6">
        <v>44196</v>
      </c>
      <c r="B219" s="7">
        <v>0.54</v>
      </c>
      <c r="C219" s="7">
        <v>0.53059999999999996</v>
      </c>
      <c r="D219" s="7">
        <v>0.63160000000000005</v>
      </c>
      <c r="E219" s="7">
        <v>0.58309999999999995</v>
      </c>
      <c r="F219" s="7">
        <v>0.33079999999999998</v>
      </c>
      <c r="H219" s="7">
        <v>0.5514</v>
      </c>
      <c r="I219" s="7">
        <v>0.57569999999999999</v>
      </c>
      <c r="J219" s="7">
        <v>0.43659999999999999</v>
      </c>
    </row>
    <row r="220" spans="1:10" x14ac:dyDescent="0.2">
      <c r="A220" s="6">
        <v>44204</v>
      </c>
      <c r="B220" s="7">
        <v>0.55389999999999995</v>
      </c>
      <c r="C220" s="7">
        <v>0.56620000000000004</v>
      </c>
      <c r="D220" s="7">
        <v>0.68</v>
      </c>
      <c r="E220" s="7">
        <v>0.59</v>
      </c>
      <c r="F220" s="7">
        <v>0.34770000000000001</v>
      </c>
      <c r="H220" s="7">
        <v>0.53939999999999999</v>
      </c>
      <c r="I220" s="7">
        <v>0.49980000000000002</v>
      </c>
      <c r="J220" s="7">
        <v>0.4864</v>
      </c>
    </row>
    <row r="221" spans="1:10" x14ac:dyDescent="0.2">
      <c r="A221" s="6">
        <v>44211</v>
      </c>
      <c r="B221" s="7">
        <v>0.57110000000000005</v>
      </c>
      <c r="C221" s="7">
        <v>0.5927</v>
      </c>
      <c r="D221" s="7">
        <v>0.71379999999999999</v>
      </c>
      <c r="E221" s="7">
        <v>0.60980000000000001</v>
      </c>
      <c r="F221" s="7">
        <v>0.33939999999999998</v>
      </c>
      <c r="H221" s="7">
        <v>0.55720000000000003</v>
      </c>
      <c r="I221" s="7">
        <v>0.50049999999999994</v>
      </c>
      <c r="J221" s="7">
        <v>0.48249999999999998</v>
      </c>
    </row>
    <row r="222" spans="1:10" x14ac:dyDescent="0.2">
      <c r="A222" s="6">
        <v>44221</v>
      </c>
      <c r="B222" s="7">
        <v>0.56610000000000005</v>
      </c>
      <c r="C222" s="7">
        <v>0.59440000000000004</v>
      </c>
      <c r="D222" s="7">
        <v>0.69079999999999997</v>
      </c>
      <c r="E222" s="7">
        <v>0.59309999999999996</v>
      </c>
      <c r="F222" s="7">
        <v>0.29210000000000003</v>
      </c>
      <c r="H222" s="7">
        <v>0.53210000000000002</v>
      </c>
      <c r="I222" s="7">
        <v>0.49659999999999999</v>
      </c>
      <c r="J222" s="7">
        <v>0.56410000000000005</v>
      </c>
    </row>
    <row r="223" spans="1:10" x14ac:dyDescent="0.2">
      <c r="A223" s="6">
        <v>44228</v>
      </c>
      <c r="B223" s="7">
        <v>0.60619999999999996</v>
      </c>
      <c r="C223" s="7">
        <v>0.62250000000000005</v>
      </c>
      <c r="D223" s="7">
        <v>0.71350000000000002</v>
      </c>
      <c r="E223" s="7">
        <v>0.61370000000000002</v>
      </c>
      <c r="F223" s="7">
        <v>0.25259999999999999</v>
      </c>
      <c r="H223" s="7">
        <v>0.50329999999999997</v>
      </c>
      <c r="I223" s="7">
        <v>0.4587</v>
      </c>
      <c r="J223" s="7">
        <v>0.52370000000000005</v>
      </c>
    </row>
    <row r="224" spans="1:10" x14ac:dyDescent="0.2">
      <c r="A224" s="6">
        <v>44235</v>
      </c>
      <c r="B224" s="7">
        <v>0.52480000000000004</v>
      </c>
      <c r="C224" s="7">
        <v>0.51780000000000004</v>
      </c>
      <c r="D224" s="7">
        <v>0.58850000000000002</v>
      </c>
      <c r="E224" s="7">
        <v>0.56189999999999996</v>
      </c>
      <c r="F224" s="7">
        <v>0.28349999999999997</v>
      </c>
      <c r="H224" s="7">
        <v>0.41660000000000003</v>
      </c>
      <c r="I224" s="7">
        <v>0.41289999999999999</v>
      </c>
      <c r="J224" s="7">
        <v>0.52569999999999995</v>
      </c>
    </row>
    <row r="225" spans="1:10" x14ac:dyDescent="0.2">
      <c r="A225" s="6">
        <v>44243</v>
      </c>
      <c r="B225" s="7">
        <v>0.54069999999999996</v>
      </c>
      <c r="C225" s="7">
        <v>0.54039999999999999</v>
      </c>
      <c r="D225" s="7">
        <v>0.63049999999999995</v>
      </c>
      <c r="E225" s="7">
        <v>0.57909999999999995</v>
      </c>
      <c r="F225" s="7">
        <v>0.2797</v>
      </c>
      <c r="H225" s="7">
        <v>0.40770000000000001</v>
      </c>
      <c r="I225" s="7">
        <v>0.41220000000000001</v>
      </c>
      <c r="J225" s="7">
        <v>0.54569999999999996</v>
      </c>
    </row>
    <row r="226" spans="1:10" x14ac:dyDescent="0.2">
      <c r="A226" s="6">
        <v>44250</v>
      </c>
      <c r="B226" s="7">
        <v>0.52329999999999999</v>
      </c>
      <c r="C226" s="7">
        <v>0.51270000000000004</v>
      </c>
      <c r="D226" s="7">
        <v>0.60809999999999997</v>
      </c>
      <c r="E226" s="7">
        <v>0.56599999999999995</v>
      </c>
      <c r="F226" s="7">
        <v>0.1759</v>
      </c>
      <c r="H226" s="7">
        <v>0.30270000000000002</v>
      </c>
      <c r="I226" s="7">
        <v>0.24529999999999999</v>
      </c>
      <c r="J226" s="7">
        <v>0.55010000000000003</v>
      </c>
    </row>
    <row r="227" spans="1:10" x14ac:dyDescent="0.2">
      <c r="A227" s="6">
        <v>44257</v>
      </c>
      <c r="B227" s="7">
        <v>0.55059999999999998</v>
      </c>
      <c r="C227" s="7">
        <v>0.56420000000000003</v>
      </c>
      <c r="D227" s="7">
        <v>0.61960000000000004</v>
      </c>
      <c r="E227" s="7">
        <v>0.5242</v>
      </c>
      <c r="F227" s="7">
        <v>0.16669999999999999</v>
      </c>
      <c r="H227" s="7">
        <v>0.3669</v>
      </c>
      <c r="I227" s="7">
        <v>0.23369999999999999</v>
      </c>
      <c r="J227" s="7">
        <v>0.56189999999999996</v>
      </c>
    </row>
    <row r="228" spans="1:10" x14ac:dyDescent="0.2">
      <c r="A228" s="6">
        <v>44264</v>
      </c>
      <c r="B228" s="7">
        <v>0.60089999999999999</v>
      </c>
      <c r="C228" s="7">
        <v>0.56379999999999997</v>
      </c>
      <c r="D228" s="7">
        <v>0.65400000000000003</v>
      </c>
      <c r="E228" s="7">
        <v>0.5746</v>
      </c>
      <c r="F228" s="7">
        <v>0.22189999999999999</v>
      </c>
      <c r="H228" s="7">
        <v>0.29360000000000003</v>
      </c>
      <c r="I228" s="7">
        <v>0.1293</v>
      </c>
      <c r="J228" s="7">
        <v>0.52880000000000005</v>
      </c>
    </row>
    <row r="229" spans="1:10" x14ac:dyDescent="0.2">
      <c r="A229" s="6">
        <v>44271</v>
      </c>
      <c r="B229" s="7">
        <v>0.59389999999999998</v>
      </c>
      <c r="C229" s="7">
        <v>0.5726</v>
      </c>
      <c r="D229" s="7">
        <v>0.66190000000000004</v>
      </c>
      <c r="E229" s="7">
        <v>0.60299999999999998</v>
      </c>
      <c r="F229" s="7">
        <v>0.2051</v>
      </c>
      <c r="H229" s="7">
        <v>0.27079999999999999</v>
      </c>
      <c r="I229" s="7">
        <v>9.7299999999999998E-2</v>
      </c>
      <c r="J229" s="7">
        <v>0.4819</v>
      </c>
    </row>
    <row r="230" spans="1:10" x14ac:dyDescent="0.2">
      <c r="A230" s="6">
        <v>44278</v>
      </c>
      <c r="B230" s="7">
        <v>0.60489999999999999</v>
      </c>
      <c r="C230" s="7">
        <v>0.5706</v>
      </c>
      <c r="D230" s="7">
        <v>0.65569999999999995</v>
      </c>
      <c r="E230" s="7">
        <v>0.61850000000000005</v>
      </c>
      <c r="F230" s="7">
        <v>0.32129999999999997</v>
      </c>
      <c r="H230" s="7">
        <v>0.31</v>
      </c>
      <c r="I230" s="7">
        <v>0.16089999999999999</v>
      </c>
      <c r="J230" s="7">
        <v>0.55449999999999999</v>
      </c>
    </row>
    <row r="231" spans="1:10" x14ac:dyDescent="0.2">
      <c r="A231" s="6">
        <v>44285</v>
      </c>
      <c r="B231" s="7">
        <v>0.60819999999999996</v>
      </c>
      <c r="C231" s="7">
        <v>0.57879999999999998</v>
      </c>
      <c r="D231" s="7">
        <v>0.63139999999999996</v>
      </c>
      <c r="E231" s="7">
        <v>0.58840000000000003</v>
      </c>
      <c r="F231" s="7">
        <v>0.33710000000000001</v>
      </c>
      <c r="H231" s="7">
        <v>0.27689999999999998</v>
      </c>
      <c r="I231" s="7">
        <v>9.0300000000000005E-2</v>
      </c>
      <c r="J231" s="7">
        <v>0.4703</v>
      </c>
    </row>
    <row r="232" spans="1:10" x14ac:dyDescent="0.2">
      <c r="A232" s="6">
        <v>44293</v>
      </c>
      <c r="B232" s="7">
        <v>0.60819999999999996</v>
      </c>
      <c r="C232" s="7">
        <v>0.57079999999999997</v>
      </c>
      <c r="D232" s="7">
        <v>0.63729999999999998</v>
      </c>
      <c r="E232" s="7">
        <v>0.61709999999999998</v>
      </c>
      <c r="F232" s="7">
        <v>0.2913</v>
      </c>
      <c r="H232" s="7">
        <v>0.28179999999999999</v>
      </c>
      <c r="I232" s="7">
        <v>9.64E-2</v>
      </c>
      <c r="J232" s="7">
        <v>0.43059999999999998</v>
      </c>
    </row>
    <row r="233" spans="1:10" x14ac:dyDescent="0.2">
      <c r="A233" s="6">
        <v>44300</v>
      </c>
      <c r="B233" s="7">
        <v>0.62329999999999997</v>
      </c>
      <c r="C233" s="7">
        <v>0.56089999999999995</v>
      </c>
      <c r="D233" s="7">
        <v>0.63959999999999995</v>
      </c>
      <c r="E233" s="7">
        <v>0.63719999999999999</v>
      </c>
      <c r="F233" s="7">
        <v>0.31850000000000001</v>
      </c>
      <c r="H233" s="7">
        <v>0.2535</v>
      </c>
      <c r="I233" s="7">
        <v>7.2300000000000003E-2</v>
      </c>
      <c r="J233" s="7">
        <v>0.40660000000000002</v>
      </c>
    </row>
    <row r="234" spans="1:10" x14ac:dyDescent="0.2">
      <c r="A234" s="6">
        <v>44307</v>
      </c>
      <c r="B234" s="7">
        <v>0.62050000000000005</v>
      </c>
      <c r="C234" s="7">
        <v>0.56679999999999997</v>
      </c>
      <c r="D234" s="7">
        <v>0.62370000000000003</v>
      </c>
      <c r="E234" s="7">
        <v>0.61180000000000001</v>
      </c>
      <c r="F234" s="7">
        <v>0.32079999999999997</v>
      </c>
      <c r="H234" s="7">
        <v>0.247</v>
      </c>
      <c r="I234" s="7">
        <v>7.0400000000000004E-2</v>
      </c>
      <c r="J234" s="7">
        <v>0.41</v>
      </c>
    </row>
    <row r="235" spans="1:10" x14ac:dyDescent="0.2">
      <c r="A235" s="6">
        <v>44314</v>
      </c>
      <c r="B235" s="7">
        <v>0.64770000000000005</v>
      </c>
      <c r="C235" s="7">
        <v>0.60450000000000004</v>
      </c>
      <c r="D235" s="7">
        <v>0.6381</v>
      </c>
      <c r="E235" s="7">
        <v>0.62609999999999999</v>
      </c>
      <c r="F235" s="7">
        <v>0.41489999999999999</v>
      </c>
      <c r="H235" s="7">
        <v>0.24099999999999999</v>
      </c>
      <c r="I235" s="7">
        <v>6.3600000000000004E-2</v>
      </c>
      <c r="J235" s="7">
        <v>0.41949999999999998</v>
      </c>
    </row>
    <row r="236" spans="1:10" x14ac:dyDescent="0.2">
      <c r="A236" s="6">
        <v>44321</v>
      </c>
      <c r="B236" s="7">
        <v>0.64849999999999997</v>
      </c>
      <c r="C236" s="7">
        <v>0.59599999999999997</v>
      </c>
      <c r="D236" s="7">
        <v>0.61729999999999996</v>
      </c>
      <c r="E236" s="7">
        <v>0.62480000000000002</v>
      </c>
      <c r="F236" s="7">
        <v>0.39889999999999998</v>
      </c>
      <c r="H236" s="7">
        <v>0.22650000000000001</v>
      </c>
      <c r="I236" s="7">
        <v>3.9E-2</v>
      </c>
      <c r="J236" s="7">
        <v>0.41689999999999999</v>
      </c>
    </row>
    <row r="237" spans="1:10" x14ac:dyDescent="0.2">
      <c r="A237" s="6">
        <v>44328</v>
      </c>
      <c r="B237" s="7">
        <v>0.627</v>
      </c>
      <c r="C237" s="7">
        <v>0.57909999999999995</v>
      </c>
      <c r="D237" s="7">
        <v>0.60050000000000003</v>
      </c>
      <c r="E237" s="7">
        <v>0.59809999999999997</v>
      </c>
      <c r="F237" s="7">
        <v>0.40899999999999997</v>
      </c>
      <c r="H237" s="7">
        <v>0.20130000000000001</v>
      </c>
      <c r="I237" s="7">
        <v>2.6599999999999999E-2</v>
      </c>
      <c r="J237" s="7">
        <v>0.39</v>
      </c>
    </row>
    <row r="238" spans="1:10" x14ac:dyDescent="0.2">
      <c r="A238" s="6">
        <v>44335</v>
      </c>
      <c r="B238" s="7">
        <v>0.63780000000000003</v>
      </c>
      <c r="C238" s="7">
        <v>0.59550000000000003</v>
      </c>
      <c r="D238" s="7">
        <v>0.62639999999999996</v>
      </c>
      <c r="E238" s="7">
        <v>0.62380000000000002</v>
      </c>
      <c r="F238" s="7">
        <v>0.45760000000000001</v>
      </c>
      <c r="H238" s="7">
        <v>0.21240000000000001</v>
      </c>
      <c r="I238" s="7">
        <v>0.105</v>
      </c>
      <c r="J238" s="7">
        <v>0.36299999999999999</v>
      </c>
    </row>
    <row r="239" spans="1:10" x14ac:dyDescent="0.2">
      <c r="A239" s="6">
        <v>44342</v>
      </c>
      <c r="B239" s="7">
        <v>0.65110000000000001</v>
      </c>
      <c r="C239" s="7">
        <v>0.59950000000000003</v>
      </c>
      <c r="D239" s="7">
        <v>0.61729999999999996</v>
      </c>
      <c r="E239" s="7">
        <v>0.64700000000000002</v>
      </c>
      <c r="F239" s="7">
        <v>0.46650000000000003</v>
      </c>
      <c r="H239" s="7">
        <v>0.19719999999999999</v>
      </c>
      <c r="I239" s="7">
        <v>8.7300000000000003E-2</v>
      </c>
      <c r="J239" s="7">
        <v>0.35320000000000001</v>
      </c>
    </row>
    <row r="240" spans="1:10" x14ac:dyDescent="0.2">
      <c r="A240" s="6">
        <v>44350</v>
      </c>
      <c r="B240" s="7">
        <v>0.61839999999999995</v>
      </c>
      <c r="C240" s="7">
        <v>0.5857</v>
      </c>
      <c r="D240" s="7">
        <v>0.58499999999999996</v>
      </c>
      <c r="E240" s="7">
        <v>0.61160000000000003</v>
      </c>
      <c r="F240" s="7">
        <v>0.46650000000000003</v>
      </c>
      <c r="H240" s="7">
        <v>0.216</v>
      </c>
      <c r="I240" s="7">
        <v>0.12959999999999999</v>
      </c>
      <c r="J240" s="7">
        <v>0.36840000000000001</v>
      </c>
    </row>
    <row r="241" spans="1:10" x14ac:dyDescent="0.2">
      <c r="A241" s="6">
        <v>44357</v>
      </c>
      <c r="B241" s="7">
        <v>0.65539999999999998</v>
      </c>
      <c r="C241" s="7">
        <v>0.60319999999999996</v>
      </c>
      <c r="D241" s="7">
        <v>0.58989999999999998</v>
      </c>
      <c r="E241" s="7">
        <v>0.60170000000000001</v>
      </c>
      <c r="F241" s="7">
        <v>0.48480000000000001</v>
      </c>
      <c r="H241" s="7">
        <v>0.19159999999999999</v>
      </c>
      <c r="I241" s="7">
        <v>0.13189999999999999</v>
      </c>
      <c r="J241" s="7">
        <v>0.4128</v>
      </c>
    </row>
    <row r="242" spans="1:10" x14ac:dyDescent="0.2">
      <c r="A242" s="6">
        <v>44364</v>
      </c>
      <c r="B242" s="7">
        <v>0.61839999999999995</v>
      </c>
      <c r="C242" s="7">
        <v>0.59660000000000002</v>
      </c>
      <c r="D242" s="7">
        <v>0.55910000000000004</v>
      </c>
      <c r="E242" s="7">
        <v>0.5333</v>
      </c>
      <c r="F242" s="7">
        <v>0.3382</v>
      </c>
      <c r="H242" s="7">
        <v>0.1159</v>
      </c>
      <c r="I242" s="7">
        <v>-2.5999999999999999E-3</v>
      </c>
      <c r="J242" s="7">
        <v>0.22989999999999999</v>
      </c>
    </row>
    <row r="243" spans="1:10" x14ac:dyDescent="0.2">
      <c r="A243" s="6">
        <v>44371</v>
      </c>
      <c r="B243" s="7">
        <v>0.59530000000000005</v>
      </c>
      <c r="C243" s="7">
        <v>0.55810000000000004</v>
      </c>
      <c r="D243" s="7">
        <v>0.58399999999999996</v>
      </c>
      <c r="E243" s="7">
        <v>0.56659999999999999</v>
      </c>
      <c r="F243" s="7">
        <v>0.27189999999999998</v>
      </c>
      <c r="H243" s="7">
        <v>0.1021</v>
      </c>
      <c r="I243" s="7">
        <v>8.5300000000000001E-2</v>
      </c>
      <c r="J243" s="7">
        <v>0.34449999999999997</v>
      </c>
    </row>
    <row r="244" spans="1:10" x14ac:dyDescent="0.2">
      <c r="A244" s="6">
        <v>44378</v>
      </c>
      <c r="B244" s="7">
        <v>0.57099999999999995</v>
      </c>
      <c r="C244" s="7">
        <v>0.59089999999999998</v>
      </c>
      <c r="D244" s="7">
        <v>0.56789999999999996</v>
      </c>
      <c r="E244" s="7">
        <v>0.53580000000000005</v>
      </c>
      <c r="F244" s="7">
        <v>0.30299999999999999</v>
      </c>
      <c r="H244" s="7">
        <v>7.1400000000000005E-2</v>
      </c>
      <c r="I244" s="7">
        <v>0.10059999999999999</v>
      </c>
      <c r="J244" s="7">
        <v>0.33229999999999998</v>
      </c>
    </row>
    <row r="245" spans="1:10" x14ac:dyDescent="0.2">
      <c r="A245" s="6">
        <v>44386</v>
      </c>
      <c r="B245" s="7">
        <v>0.58460000000000001</v>
      </c>
      <c r="C245" s="7">
        <v>0.60699999999999998</v>
      </c>
      <c r="D245" s="7">
        <v>0.58730000000000004</v>
      </c>
      <c r="E245" s="7">
        <v>0.55869999999999997</v>
      </c>
      <c r="F245" s="7">
        <v>0.27139999999999997</v>
      </c>
      <c r="H245" s="7">
        <v>3.61E-2</v>
      </c>
      <c r="I245" s="7">
        <v>0.1003</v>
      </c>
      <c r="J245" s="7">
        <v>0.40289999999999998</v>
      </c>
    </row>
    <row r="246" spans="1:10" x14ac:dyDescent="0.2">
      <c r="A246" s="6">
        <v>44393</v>
      </c>
      <c r="B246" s="7">
        <v>0.60850000000000004</v>
      </c>
      <c r="C246" s="7">
        <v>0.62980000000000003</v>
      </c>
      <c r="D246" s="7">
        <v>0.64129999999999998</v>
      </c>
      <c r="E246" s="7">
        <v>0.63949999999999996</v>
      </c>
      <c r="F246" s="7">
        <v>0.22889999999999999</v>
      </c>
      <c r="H246" s="7">
        <v>2.3E-2</v>
      </c>
      <c r="I246" s="7">
        <v>0.1066</v>
      </c>
      <c r="J246" s="7">
        <v>0.43030000000000002</v>
      </c>
    </row>
    <row r="247" spans="1:10" x14ac:dyDescent="0.2">
      <c r="A247" s="6">
        <v>44400</v>
      </c>
      <c r="B247" s="7">
        <v>0.628</v>
      </c>
      <c r="C247" s="7">
        <v>0.63480000000000003</v>
      </c>
      <c r="D247" s="7">
        <v>0.64539999999999997</v>
      </c>
      <c r="E247" s="7">
        <v>0.62909999999999999</v>
      </c>
      <c r="F247" s="7">
        <v>0.36880000000000002</v>
      </c>
      <c r="H247" s="7">
        <v>0.1449</v>
      </c>
      <c r="I247" s="7">
        <v>0.108</v>
      </c>
      <c r="J247" s="7">
        <v>0.4632</v>
      </c>
    </row>
    <row r="248" spans="1:10" x14ac:dyDescent="0.2">
      <c r="A248" s="6">
        <v>44407</v>
      </c>
      <c r="B248" s="7">
        <v>0.60729999999999995</v>
      </c>
      <c r="C248" s="7">
        <v>0.62219999999999998</v>
      </c>
      <c r="D248" s="7">
        <v>0.66500000000000004</v>
      </c>
      <c r="E248" s="7">
        <v>0.64129999999999998</v>
      </c>
      <c r="F248" s="7">
        <v>0.36880000000000002</v>
      </c>
      <c r="H248" s="7">
        <v>0.13969999999999999</v>
      </c>
      <c r="I248" s="7">
        <v>0.1031</v>
      </c>
      <c r="J248" s="7">
        <v>0.438</v>
      </c>
    </row>
    <row r="249" spans="1:10" x14ac:dyDescent="0.2">
      <c r="A249" s="6">
        <v>44414</v>
      </c>
      <c r="B249" s="7">
        <v>0.61760000000000004</v>
      </c>
      <c r="C249" s="7">
        <v>0.62829999999999997</v>
      </c>
      <c r="D249" s="7">
        <v>0.67730000000000001</v>
      </c>
      <c r="E249" s="7">
        <v>0.66110000000000002</v>
      </c>
      <c r="F249" s="7">
        <v>0.37130000000000002</v>
      </c>
      <c r="H249" s="7">
        <v>0.17230000000000001</v>
      </c>
      <c r="I249" s="7">
        <v>8.2699999999999996E-2</v>
      </c>
      <c r="J249" s="7">
        <v>0.52980000000000005</v>
      </c>
    </row>
    <row r="250" spans="1:10" x14ac:dyDescent="0.2">
      <c r="A250" s="6">
        <v>44421</v>
      </c>
      <c r="B250" s="7">
        <v>0.59840000000000004</v>
      </c>
      <c r="C250" s="7">
        <v>0.623</v>
      </c>
      <c r="D250" s="7">
        <v>0.66159999999999997</v>
      </c>
      <c r="E250" s="7">
        <v>0.63819999999999999</v>
      </c>
      <c r="F250" s="7">
        <v>0.39839999999999998</v>
      </c>
      <c r="H250" s="7">
        <v>0.28760000000000002</v>
      </c>
      <c r="I250" s="7">
        <v>0.1578</v>
      </c>
      <c r="J250" s="7">
        <v>0.60060000000000002</v>
      </c>
    </row>
    <row r="251" spans="1:10" x14ac:dyDescent="0.2">
      <c r="A251" s="6">
        <v>44428</v>
      </c>
      <c r="B251" s="7">
        <v>0.63739999999999997</v>
      </c>
      <c r="C251" s="7">
        <v>0.64780000000000004</v>
      </c>
      <c r="D251" s="7">
        <v>0.68920000000000003</v>
      </c>
      <c r="E251" s="7">
        <v>0.68520000000000003</v>
      </c>
      <c r="F251" s="7">
        <v>0.41930000000000001</v>
      </c>
      <c r="H251" s="7">
        <v>0.30580000000000002</v>
      </c>
      <c r="I251" s="7">
        <v>0.16520000000000001</v>
      </c>
      <c r="J251" s="7">
        <v>0.62180000000000002</v>
      </c>
    </row>
    <row r="252" spans="1:10" x14ac:dyDescent="0.2">
      <c r="A252" s="6">
        <v>44435</v>
      </c>
      <c r="B252" s="7">
        <v>0.67730000000000001</v>
      </c>
      <c r="C252" s="7">
        <v>0.68740000000000001</v>
      </c>
      <c r="D252" s="7">
        <v>0.71879999999999999</v>
      </c>
      <c r="E252" s="7">
        <v>0.72399999999999998</v>
      </c>
      <c r="F252" s="7">
        <v>0.4889</v>
      </c>
      <c r="H252" s="7">
        <v>0.32890000000000003</v>
      </c>
      <c r="I252" s="7">
        <v>0.27239999999999998</v>
      </c>
      <c r="J252" s="7">
        <v>0.63390000000000002</v>
      </c>
    </row>
    <row r="253" spans="1:10" x14ac:dyDescent="0.2">
      <c r="A253" s="6">
        <v>44442</v>
      </c>
      <c r="B253" s="7">
        <v>0.6754</v>
      </c>
      <c r="C253" s="7">
        <v>0.6855</v>
      </c>
      <c r="D253" s="7">
        <v>0.71479999999999999</v>
      </c>
      <c r="E253" s="7">
        <v>0.72009999999999996</v>
      </c>
      <c r="F253" s="7">
        <v>0.505</v>
      </c>
      <c r="H253" s="7">
        <v>0.3407</v>
      </c>
      <c r="I253" s="7">
        <v>0.26469999999999999</v>
      </c>
      <c r="J253" s="7">
        <v>0.63449999999999995</v>
      </c>
    </row>
    <row r="254" spans="1:10" x14ac:dyDescent="0.2">
      <c r="A254" s="6">
        <v>44452</v>
      </c>
      <c r="B254" s="7">
        <v>0.66339999999999999</v>
      </c>
      <c r="C254" s="7">
        <v>0.67230000000000001</v>
      </c>
      <c r="D254" s="7">
        <v>0.69089999999999996</v>
      </c>
      <c r="E254" s="7">
        <v>0.7006</v>
      </c>
      <c r="F254" s="7">
        <v>0.51029999999999998</v>
      </c>
      <c r="H254" s="7">
        <v>0.25140000000000001</v>
      </c>
      <c r="I254" s="7">
        <v>0.2122</v>
      </c>
      <c r="J254" s="7">
        <v>0.64990000000000003</v>
      </c>
    </row>
    <row r="255" spans="1:10" x14ac:dyDescent="0.2">
      <c r="A255" s="6">
        <v>44459</v>
      </c>
      <c r="B255" s="7">
        <v>0.70799999999999996</v>
      </c>
      <c r="C255" s="7">
        <v>0.72770000000000001</v>
      </c>
      <c r="D255" s="7">
        <v>0.7198</v>
      </c>
      <c r="E255" s="7">
        <v>0.72130000000000005</v>
      </c>
      <c r="F255" s="7">
        <v>0.54710000000000003</v>
      </c>
      <c r="H255" s="7">
        <v>0.28860000000000002</v>
      </c>
      <c r="I255" s="7">
        <v>0.25530000000000003</v>
      </c>
      <c r="J255" s="7">
        <v>0.63490000000000002</v>
      </c>
    </row>
    <row r="256" spans="1:10" x14ac:dyDescent="0.2">
      <c r="A256" s="6">
        <v>44466</v>
      </c>
      <c r="B256" s="7">
        <v>0.71740000000000004</v>
      </c>
      <c r="C256" s="7">
        <v>0.73640000000000005</v>
      </c>
      <c r="D256" s="7">
        <v>0.71740000000000004</v>
      </c>
      <c r="E256" s="7">
        <v>0.71940000000000004</v>
      </c>
      <c r="F256" s="7">
        <v>0.55959999999999999</v>
      </c>
      <c r="H256" s="7">
        <v>0.34689999999999999</v>
      </c>
      <c r="I256" s="7">
        <v>0.3009</v>
      </c>
      <c r="J256" s="7">
        <v>0.64680000000000004</v>
      </c>
    </row>
    <row r="257" spans="1:10" x14ac:dyDescent="0.2">
      <c r="A257" s="6">
        <v>44473</v>
      </c>
      <c r="B257" s="7">
        <v>0.68889999999999996</v>
      </c>
      <c r="C257" s="7">
        <v>0.70479999999999998</v>
      </c>
      <c r="D257" s="7">
        <v>0.70120000000000005</v>
      </c>
      <c r="E257" s="7">
        <v>0.70379999999999998</v>
      </c>
      <c r="F257" s="7">
        <v>0.57889999999999997</v>
      </c>
      <c r="H257" s="7">
        <v>0.30180000000000001</v>
      </c>
      <c r="I257" s="7">
        <v>0.26290000000000002</v>
      </c>
      <c r="J257" s="7">
        <v>0.6502</v>
      </c>
    </row>
    <row r="258" spans="1:10" x14ac:dyDescent="0.2">
      <c r="A258" s="6">
        <v>44480</v>
      </c>
      <c r="B258" s="7">
        <v>0.68740000000000001</v>
      </c>
      <c r="C258" s="7">
        <v>0.71609999999999996</v>
      </c>
      <c r="D258" s="7">
        <v>0.67520000000000002</v>
      </c>
      <c r="E258" s="7">
        <v>0.70750000000000002</v>
      </c>
      <c r="F258" s="7">
        <v>0.59670000000000001</v>
      </c>
      <c r="H258" s="7">
        <v>0.34310000000000002</v>
      </c>
      <c r="I258" s="7">
        <v>0.30080000000000001</v>
      </c>
      <c r="J258" s="7">
        <v>0.63100000000000001</v>
      </c>
    </row>
    <row r="259" spans="1:10" x14ac:dyDescent="0.2">
      <c r="A259" s="6">
        <v>44487</v>
      </c>
      <c r="B259" s="7">
        <v>0.67300000000000004</v>
      </c>
      <c r="C259" s="7">
        <v>0.71099999999999997</v>
      </c>
      <c r="D259" s="7">
        <v>0.65959999999999996</v>
      </c>
      <c r="E259" s="7">
        <v>0.69510000000000005</v>
      </c>
      <c r="F259" s="7">
        <v>0.58030000000000004</v>
      </c>
      <c r="H259" s="7">
        <v>0.31009999999999999</v>
      </c>
      <c r="I259" s="7">
        <v>0.32540000000000002</v>
      </c>
      <c r="J259" s="7">
        <v>0.61919999999999997</v>
      </c>
    </row>
    <row r="260" spans="1:10" x14ac:dyDescent="0.2">
      <c r="A260" s="6">
        <v>44494</v>
      </c>
      <c r="B260" s="7">
        <v>0.69810000000000005</v>
      </c>
      <c r="C260" s="7">
        <v>0.72929999999999995</v>
      </c>
      <c r="D260" s="7">
        <v>0.69230000000000003</v>
      </c>
      <c r="E260" s="7">
        <v>0.7107</v>
      </c>
      <c r="F260" s="7">
        <v>0.47239999999999999</v>
      </c>
      <c r="H260" s="7">
        <v>0.31480000000000002</v>
      </c>
      <c r="I260" s="7">
        <v>0.35510000000000003</v>
      </c>
      <c r="J260" s="7">
        <v>0.62960000000000005</v>
      </c>
    </row>
    <row r="261" spans="1:10" x14ac:dyDescent="0.2">
      <c r="A261" s="6">
        <v>44501</v>
      </c>
      <c r="B261" s="7">
        <v>0.74980000000000002</v>
      </c>
      <c r="C261" s="7">
        <v>0.76129999999999998</v>
      </c>
      <c r="D261" s="7">
        <v>0.70579999999999998</v>
      </c>
      <c r="E261" s="7">
        <v>0.74990000000000001</v>
      </c>
      <c r="F261" s="7">
        <v>0.48</v>
      </c>
      <c r="H261" s="7">
        <v>0.29360000000000003</v>
      </c>
      <c r="I261" s="7">
        <v>0.42809999999999998</v>
      </c>
      <c r="J261" s="7">
        <v>0.57889999999999997</v>
      </c>
    </row>
    <row r="262" spans="1:10" x14ac:dyDescent="0.2">
      <c r="A262" s="6">
        <v>44508</v>
      </c>
      <c r="B262" s="7">
        <v>0.7117</v>
      </c>
      <c r="C262" s="7">
        <v>0.71</v>
      </c>
      <c r="D262" s="7">
        <v>0.65820000000000001</v>
      </c>
      <c r="E262" s="7">
        <v>0.69010000000000005</v>
      </c>
      <c r="F262" s="7">
        <v>0.45469999999999999</v>
      </c>
      <c r="H262" s="7">
        <v>0.1706</v>
      </c>
      <c r="I262" s="7">
        <v>0.2828</v>
      </c>
      <c r="J262" s="7">
        <v>0.59699999999999998</v>
      </c>
    </row>
    <row r="263" spans="1:10" x14ac:dyDescent="0.2">
      <c r="A263" s="6">
        <v>44515</v>
      </c>
      <c r="B263" s="7">
        <v>0.69810000000000005</v>
      </c>
      <c r="C263" s="7">
        <v>0.67969999999999997</v>
      </c>
      <c r="D263" s="7">
        <v>0.64649999999999996</v>
      </c>
      <c r="E263" s="7">
        <v>0.65449999999999997</v>
      </c>
      <c r="F263" s="7">
        <v>0.43630000000000002</v>
      </c>
      <c r="H263" s="7">
        <v>0.16969999999999999</v>
      </c>
      <c r="I263" s="7">
        <v>0.25600000000000001</v>
      </c>
      <c r="J263" s="7">
        <v>0.60529999999999995</v>
      </c>
    </row>
    <row r="264" spans="1:10" x14ac:dyDescent="0.2">
      <c r="A264" s="6">
        <v>44522</v>
      </c>
      <c r="B264" s="7">
        <v>0.68589999999999995</v>
      </c>
      <c r="C264" s="7">
        <v>0.6532</v>
      </c>
      <c r="D264" s="7">
        <v>0.64449999999999996</v>
      </c>
      <c r="E264" s="7">
        <v>0.63519999999999999</v>
      </c>
      <c r="F264" s="7">
        <v>0.41599999999999998</v>
      </c>
      <c r="H264" s="7">
        <v>0.2034</v>
      </c>
      <c r="I264" s="7">
        <v>0.23350000000000001</v>
      </c>
      <c r="J264" s="7">
        <v>0.59630000000000005</v>
      </c>
    </row>
    <row r="265" spans="1:10" x14ac:dyDescent="0.2">
      <c r="A265" s="6">
        <v>44530</v>
      </c>
      <c r="B265" s="7">
        <v>0.71419999999999995</v>
      </c>
      <c r="C265" s="7">
        <v>0.67179999999999995</v>
      </c>
      <c r="D265" s="7">
        <v>0.66649999999999998</v>
      </c>
      <c r="E265" s="7">
        <v>0.626</v>
      </c>
      <c r="F265" s="7">
        <v>0.41570000000000001</v>
      </c>
      <c r="H265" s="7">
        <v>9.8900000000000002E-2</v>
      </c>
      <c r="I265" s="7">
        <v>0.22989999999999999</v>
      </c>
      <c r="J265" s="7">
        <v>0.60909999999999997</v>
      </c>
    </row>
    <row r="266" spans="1:10" x14ac:dyDescent="0.2">
      <c r="A266" s="6">
        <v>44537</v>
      </c>
      <c r="B266" s="7">
        <v>0.72619999999999996</v>
      </c>
      <c r="C266" s="7">
        <v>0.70120000000000005</v>
      </c>
      <c r="D266" s="7">
        <v>0.71060000000000001</v>
      </c>
      <c r="E266" s="7">
        <v>0.68210000000000004</v>
      </c>
      <c r="F266" s="7">
        <v>0.42959999999999998</v>
      </c>
      <c r="H266" s="7">
        <v>0.29730000000000001</v>
      </c>
      <c r="I266" s="7">
        <v>0.36780000000000002</v>
      </c>
      <c r="J266" s="7">
        <v>0.59299999999999997</v>
      </c>
    </row>
    <row r="267" spans="1:10" x14ac:dyDescent="0.2">
      <c r="A267" s="6">
        <v>44544</v>
      </c>
      <c r="B267" s="7">
        <v>0.69889999999999997</v>
      </c>
      <c r="C267" s="7">
        <v>0.68600000000000005</v>
      </c>
      <c r="D267" s="7">
        <v>0.68689999999999996</v>
      </c>
      <c r="E267" s="7">
        <v>0.65500000000000003</v>
      </c>
      <c r="F267" s="7">
        <v>0.41760000000000003</v>
      </c>
      <c r="H267" s="7">
        <v>0.28549999999999998</v>
      </c>
      <c r="I267" s="7">
        <v>0.3337</v>
      </c>
      <c r="J267" s="7">
        <v>0.56810000000000005</v>
      </c>
    </row>
    <row r="268" spans="1:10" x14ac:dyDescent="0.2">
      <c r="A268" s="6">
        <v>44551</v>
      </c>
      <c r="B268" s="7">
        <v>0.70440000000000003</v>
      </c>
      <c r="C268" s="7">
        <v>0.66779999999999995</v>
      </c>
      <c r="D268" s="7">
        <v>0.69359999999999999</v>
      </c>
      <c r="E268" s="7">
        <v>0.66849999999999998</v>
      </c>
      <c r="F268" s="7">
        <v>0.40329999999999999</v>
      </c>
      <c r="H268" s="7">
        <v>0.21809999999999999</v>
      </c>
      <c r="I268" s="7">
        <v>0.29149999999999998</v>
      </c>
      <c r="J268" s="7">
        <v>0.54620000000000002</v>
      </c>
    </row>
    <row r="269" spans="1:10" x14ac:dyDescent="0.2">
      <c r="A269" s="6">
        <v>44559</v>
      </c>
      <c r="B269" s="7">
        <v>0.72330000000000005</v>
      </c>
      <c r="C269" s="7">
        <v>0.69389999999999996</v>
      </c>
      <c r="D269" s="7">
        <v>0.69869999999999999</v>
      </c>
      <c r="E269" s="7">
        <v>0.67359999999999998</v>
      </c>
      <c r="F269" s="7">
        <v>0.34720000000000001</v>
      </c>
      <c r="H269" s="7">
        <v>0.27529999999999999</v>
      </c>
      <c r="I269" s="7">
        <v>0.29670000000000002</v>
      </c>
      <c r="J269" s="7">
        <v>0.53520000000000001</v>
      </c>
    </row>
    <row r="270" spans="1:10" x14ac:dyDescent="0.2">
      <c r="A270" s="6">
        <v>44566</v>
      </c>
      <c r="B270" s="7">
        <v>0.69140000000000001</v>
      </c>
      <c r="C270" s="7">
        <v>0.69850000000000001</v>
      </c>
      <c r="D270" s="7">
        <v>0.70209999999999995</v>
      </c>
      <c r="E270" s="7">
        <v>0.59370000000000001</v>
      </c>
      <c r="F270" s="7">
        <v>0.35220000000000001</v>
      </c>
      <c r="H270" s="7">
        <v>0.252</v>
      </c>
      <c r="I270" s="7">
        <v>0.26069999999999999</v>
      </c>
      <c r="J270" s="7">
        <v>0.49680000000000002</v>
      </c>
    </row>
    <row r="271" spans="1:10" x14ac:dyDescent="0.2">
      <c r="A271" s="6">
        <v>44573</v>
      </c>
      <c r="B271" s="7">
        <v>0.70699999999999996</v>
      </c>
      <c r="C271" s="7">
        <v>0.68840000000000001</v>
      </c>
      <c r="D271" s="7">
        <v>0.69869999999999999</v>
      </c>
      <c r="E271" s="7">
        <v>0.64049999999999996</v>
      </c>
      <c r="F271" s="7">
        <v>0.41660000000000003</v>
      </c>
      <c r="H271" s="7">
        <v>0.28410000000000002</v>
      </c>
      <c r="I271" s="7">
        <v>0.28770000000000001</v>
      </c>
      <c r="J271" s="7">
        <v>0.5262</v>
      </c>
    </row>
    <row r="272" spans="1:10" x14ac:dyDescent="0.2">
      <c r="A272" s="6">
        <v>44581</v>
      </c>
      <c r="B272" s="7">
        <v>0.71340000000000003</v>
      </c>
      <c r="C272" s="7">
        <v>0.67849999999999999</v>
      </c>
      <c r="D272" s="7">
        <v>0.68969999999999998</v>
      </c>
      <c r="E272" s="7">
        <v>0.64419999999999999</v>
      </c>
      <c r="F272" s="7">
        <v>0.47170000000000001</v>
      </c>
      <c r="H272" s="7">
        <v>0.24199999999999999</v>
      </c>
      <c r="I272" s="7">
        <v>0.25130000000000002</v>
      </c>
      <c r="J272" s="7">
        <v>0.51829999999999998</v>
      </c>
    </row>
    <row r="273" spans="1:10" x14ac:dyDescent="0.2">
      <c r="A273" s="6">
        <v>44588</v>
      </c>
      <c r="B273" s="7">
        <v>0.67689999999999995</v>
      </c>
      <c r="C273" s="7">
        <v>0.63280000000000003</v>
      </c>
      <c r="D273" s="7">
        <v>0.65920000000000001</v>
      </c>
      <c r="E273" s="7">
        <v>0.63339999999999996</v>
      </c>
      <c r="F273" s="7">
        <v>0.49509999999999998</v>
      </c>
      <c r="H273" s="7">
        <v>0.26219999999999999</v>
      </c>
      <c r="I273" s="7">
        <v>0.26440000000000002</v>
      </c>
      <c r="J273" s="7">
        <v>0.56179999999999997</v>
      </c>
    </row>
    <row r="274" spans="1:10" x14ac:dyDescent="0.2">
      <c r="A274" s="6">
        <v>44595</v>
      </c>
      <c r="B274" s="7">
        <v>0.55800000000000005</v>
      </c>
      <c r="C274" s="7">
        <v>0.53910000000000002</v>
      </c>
      <c r="D274" s="7">
        <v>0.61580000000000001</v>
      </c>
      <c r="E274" s="7">
        <v>0.63009999999999999</v>
      </c>
      <c r="F274" s="7">
        <v>0.42849999999999999</v>
      </c>
      <c r="H274" s="7">
        <v>0.27539999999999998</v>
      </c>
      <c r="I274" s="7">
        <v>0.28849999999999998</v>
      </c>
      <c r="J274" s="7">
        <v>0.51829999999999998</v>
      </c>
    </row>
    <row r="275" spans="1:10" x14ac:dyDescent="0.2">
      <c r="A275" s="6">
        <v>44602</v>
      </c>
      <c r="B275" s="7">
        <v>0.54969999999999997</v>
      </c>
      <c r="C275" s="7">
        <v>0.52090000000000003</v>
      </c>
      <c r="D275" s="7">
        <v>0.60270000000000001</v>
      </c>
      <c r="E275" s="7">
        <v>0.63470000000000004</v>
      </c>
      <c r="F275" s="7">
        <v>0.40579999999999999</v>
      </c>
      <c r="H275" s="7">
        <v>0.26379999999999998</v>
      </c>
      <c r="I275" s="7">
        <v>0.27529999999999999</v>
      </c>
      <c r="J275" s="7">
        <v>0.49120000000000003</v>
      </c>
    </row>
    <row r="276" spans="1:10" x14ac:dyDescent="0.2">
      <c r="A276" s="6">
        <v>44609</v>
      </c>
      <c r="B276" s="7">
        <v>0.4914</v>
      </c>
      <c r="C276" s="7">
        <v>0.47720000000000001</v>
      </c>
      <c r="D276" s="7">
        <v>0.53510000000000002</v>
      </c>
      <c r="E276" s="7">
        <v>0.56410000000000005</v>
      </c>
      <c r="F276" s="7">
        <v>0.38390000000000002</v>
      </c>
      <c r="H276" s="7">
        <v>0.16220000000000001</v>
      </c>
      <c r="I276" s="7">
        <v>0.1928</v>
      </c>
      <c r="J276" s="7">
        <v>0.38319999999999999</v>
      </c>
    </row>
    <row r="277" spans="1:10" x14ac:dyDescent="0.2">
      <c r="A277" s="6">
        <v>44617</v>
      </c>
      <c r="B277" s="7">
        <v>0.39190000000000003</v>
      </c>
      <c r="C277" s="7">
        <v>0.3493</v>
      </c>
      <c r="D277" s="7">
        <v>0.44669999999999999</v>
      </c>
      <c r="E277" s="7">
        <v>0.56469999999999998</v>
      </c>
      <c r="F277" s="7">
        <v>0.32300000000000001</v>
      </c>
      <c r="H277" s="7">
        <v>0.247</v>
      </c>
      <c r="I277" s="7">
        <v>0.2072</v>
      </c>
      <c r="J277" s="7">
        <v>0.32129999999999997</v>
      </c>
    </row>
    <row r="278" spans="1:10" x14ac:dyDescent="0.2">
      <c r="A278" s="6">
        <v>44624</v>
      </c>
      <c r="B278" s="7">
        <v>0.3997</v>
      </c>
      <c r="C278" s="7">
        <v>0.43840000000000001</v>
      </c>
      <c r="D278" s="7">
        <v>0.4491</v>
      </c>
      <c r="E278" s="7">
        <v>0.68110000000000004</v>
      </c>
      <c r="F278" s="7">
        <v>0.28999999999999998</v>
      </c>
      <c r="H278" s="7">
        <v>0.121</v>
      </c>
      <c r="I278" s="7">
        <v>5.6599999999999998E-2</v>
      </c>
      <c r="J278" s="7">
        <v>0.36259999999999998</v>
      </c>
    </row>
    <row r="279" spans="1:10" x14ac:dyDescent="0.2">
      <c r="A279" s="6">
        <v>44631</v>
      </c>
      <c r="B279" s="7">
        <v>0.50119999999999998</v>
      </c>
      <c r="C279" s="7">
        <v>0.45789999999999997</v>
      </c>
      <c r="D279" s="7">
        <v>0.36099999999999999</v>
      </c>
      <c r="E279" s="7">
        <v>0.3987</v>
      </c>
      <c r="F279" s="7">
        <v>0.1701</v>
      </c>
      <c r="H279" s="7">
        <v>0.16489999999999999</v>
      </c>
      <c r="I279" s="7">
        <v>6.2600000000000003E-2</v>
      </c>
      <c r="J279" s="7">
        <v>0.35349999999999998</v>
      </c>
    </row>
    <row r="280" spans="1:10" x14ac:dyDescent="0.2">
      <c r="A280" s="6">
        <v>44638</v>
      </c>
      <c r="B280" s="7">
        <v>0.57850000000000001</v>
      </c>
      <c r="C280" s="7">
        <v>0.54159999999999997</v>
      </c>
      <c r="D280" s="7">
        <v>0.42070000000000002</v>
      </c>
      <c r="E280" s="7">
        <v>0.45</v>
      </c>
      <c r="F280" s="7">
        <v>0.21579999999999999</v>
      </c>
      <c r="H280" s="7">
        <v>0.1719</v>
      </c>
      <c r="I280" s="7">
        <v>0.11749999999999999</v>
      </c>
      <c r="J280" s="7">
        <v>0.36349999999999999</v>
      </c>
    </row>
    <row r="281" spans="1:10" x14ac:dyDescent="0.2">
      <c r="A281" s="6">
        <v>44645</v>
      </c>
      <c r="B281" s="7">
        <v>0.60860000000000003</v>
      </c>
      <c r="C281" s="7">
        <v>0.55069999999999997</v>
      </c>
      <c r="D281" s="7">
        <v>0.45319999999999999</v>
      </c>
      <c r="E281" s="7">
        <v>0.48080000000000001</v>
      </c>
      <c r="F281" s="7">
        <v>0.27610000000000001</v>
      </c>
      <c r="H281" s="7">
        <v>0.15160000000000001</v>
      </c>
      <c r="I281" s="7">
        <v>0.16589999999999999</v>
      </c>
      <c r="J281" s="7">
        <v>0.33239999999999997</v>
      </c>
    </row>
    <row r="282" spans="1:10" x14ac:dyDescent="0.2">
      <c r="A282" s="6">
        <v>44652</v>
      </c>
      <c r="B282" s="7">
        <v>0.65249999999999997</v>
      </c>
      <c r="C282" s="7">
        <v>0.58309999999999995</v>
      </c>
      <c r="D282" s="7">
        <v>0.52649999999999997</v>
      </c>
      <c r="E282" s="7">
        <v>0.51349999999999996</v>
      </c>
      <c r="F282" s="7">
        <v>0.37509999999999999</v>
      </c>
      <c r="H282" s="7">
        <v>0.19359999999999999</v>
      </c>
      <c r="I282" s="7">
        <v>0.19719999999999999</v>
      </c>
      <c r="J282" s="7">
        <v>0.31540000000000001</v>
      </c>
    </row>
    <row r="283" spans="1:10" x14ac:dyDescent="0.2">
      <c r="A283" s="6">
        <v>44659</v>
      </c>
      <c r="B283" s="7">
        <v>0.61709999999999998</v>
      </c>
      <c r="C283" s="7">
        <v>0.5605</v>
      </c>
      <c r="D283" s="7">
        <v>0.51639999999999997</v>
      </c>
      <c r="E283" s="7">
        <v>0.48570000000000002</v>
      </c>
      <c r="F283" s="7">
        <v>0.33989999999999998</v>
      </c>
      <c r="H283" s="7">
        <v>0.187</v>
      </c>
      <c r="I283" s="7">
        <v>0.18210000000000001</v>
      </c>
      <c r="J283" s="7">
        <v>0.30669999999999997</v>
      </c>
    </row>
    <row r="284" spans="1:10" x14ac:dyDescent="0.2">
      <c r="A284" s="6">
        <v>44669</v>
      </c>
      <c r="B284" s="7">
        <v>0.63470000000000004</v>
      </c>
      <c r="C284" s="7">
        <v>0.58140000000000003</v>
      </c>
      <c r="D284" s="7">
        <v>0.53779999999999994</v>
      </c>
      <c r="E284" s="7">
        <v>0.49109999999999998</v>
      </c>
      <c r="F284" s="7">
        <v>0.34899999999999998</v>
      </c>
      <c r="H284" s="7">
        <v>0.20699999999999999</v>
      </c>
      <c r="I284" s="7">
        <v>0.21709999999999999</v>
      </c>
      <c r="J284" s="7">
        <v>0.34599999999999997</v>
      </c>
    </row>
    <row r="285" spans="1:10" x14ac:dyDescent="0.2">
      <c r="A285" s="6">
        <v>44676</v>
      </c>
      <c r="B285" s="7">
        <v>0.64419999999999999</v>
      </c>
      <c r="C285" s="7">
        <v>0.55930000000000002</v>
      </c>
      <c r="D285" s="7">
        <v>0.54659999999999997</v>
      </c>
      <c r="E285" s="7">
        <v>0.4884</v>
      </c>
      <c r="F285" s="7">
        <v>0.35010000000000002</v>
      </c>
      <c r="H285" s="7">
        <v>0.2321</v>
      </c>
      <c r="I285" s="7">
        <v>0.25030000000000002</v>
      </c>
      <c r="J285" s="7">
        <v>0.32369999999999999</v>
      </c>
    </row>
    <row r="286" spans="1:10" x14ac:dyDescent="0.2">
      <c r="A286" s="6">
        <v>44683</v>
      </c>
      <c r="B286" s="7">
        <v>0.69510000000000005</v>
      </c>
      <c r="C286" s="7">
        <v>0.58489999999999998</v>
      </c>
      <c r="D286" s="7">
        <v>0.56989999999999996</v>
      </c>
      <c r="E286" s="7">
        <v>0.49109999999999998</v>
      </c>
      <c r="F286" s="7">
        <v>0.3755</v>
      </c>
      <c r="H286" s="7">
        <v>0.25219999999999998</v>
      </c>
      <c r="I286" s="7">
        <v>0.29609999999999997</v>
      </c>
      <c r="J286" s="7">
        <v>0.34</v>
      </c>
    </row>
    <row r="287" spans="1:10" x14ac:dyDescent="0.2">
      <c r="A287" s="6">
        <v>44690</v>
      </c>
      <c r="B287" s="7">
        <v>0.69269999999999998</v>
      </c>
      <c r="C287" s="7">
        <v>0.60709999999999997</v>
      </c>
      <c r="D287" s="7">
        <v>0.57220000000000004</v>
      </c>
      <c r="E287" s="7">
        <v>0.51949999999999996</v>
      </c>
      <c r="F287" s="7">
        <v>0.42009999999999997</v>
      </c>
      <c r="H287" s="7">
        <v>0.31390000000000001</v>
      </c>
      <c r="I287" s="7">
        <v>0.34429999999999999</v>
      </c>
      <c r="J287" s="7">
        <v>0.36890000000000001</v>
      </c>
    </row>
    <row r="288" spans="1:10" x14ac:dyDescent="0.2">
      <c r="A288" s="6">
        <v>44697</v>
      </c>
      <c r="B288" s="7">
        <v>0.70289999999999997</v>
      </c>
      <c r="C288" s="7">
        <v>0.61550000000000005</v>
      </c>
      <c r="D288" s="7">
        <v>0.58260000000000001</v>
      </c>
      <c r="E288" s="7">
        <v>0.52380000000000004</v>
      </c>
      <c r="F288" s="7">
        <v>0.43680000000000002</v>
      </c>
      <c r="H288" s="7">
        <v>0.33289999999999997</v>
      </c>
      <c r="I288" s="7">
        <v>0.34860000000000002</v>
      </c>
      <c r="J288" s="7">
        <v>0.40799999999999997</v>
      </c>
    </row>
    <row r="289" spans="1:10" x14ac:dyDescent="0.2">
      <c r="A289" s="6">
        <v>44704</v>
      </c>
      <c r="B289" s="7">
        <v>0.70599999999999996</v>
      </c>
      <c r="C289" s="7">
        <v>0.62939999999999996</v>
      </c>
      <c r="D289" s="7">
        <v>0.5827</v>
      </c>
      <c r="E289" s="7">
        <v>0.52039999999999997</v>
      </c>
      <c r="F289" s="7">
        <v>0.46089999999999998</v>
      </c>
      <c r="H289" s="7">
        <v>0.32040000000000002</v>
      </c>
      <c r="I289" s="7">
        <v>0.33879999999999999</v>
      </c>
      <c r="J289" s="7">
        <v>0.39400000000000002</v>
      </c>
    </row>
    <row r="290" spans="1:10" x14ac:dyDescent="0.2">
      <c r="A290" s="6">
        <v>44712</v>
      </c>
      <c r="B290" s="7">
        <v>0.70679999999999998</v>
      </c>
      <c r="C290" s="7">
        <v>0.59389999999999998</v>
      </c>
      <c r="D290" s="7">
        <v>0.56079999999999997</v>
      </c>
      <c r="E290" s="7">
        <v>0.42699999999999999</v>
      </c>
      <c r="F290" s="7">
        <v>0.43730000000000002</v>
      </c>
      <c r="H290" s="7">
        <v>0.29749999999999999</v>
      </c>
      <c r="I290" s="7">
        <v>0.36259999999999998</v>
      </c>
      <c r="J290" s="7">
        <v>0.35449999999999998</v>
      </c>
    </row>
    <row r="291" spans="1:10" x14ac:dyDescent="0.2">
      <c r="A291" s="6">
        <v>44719</v>
      </c>
      <c r="B291" s="7">
        <v>0.68610000000000004</v>
      </c>
      <c r="C291" s="7">
        <v>0.60760000000000003</v>
      </c>
      <c r="D291" s="7">
        <v>0.61839999999999995</v>
      </c>
      <c r="E291" s="7">
        <v>0.59560000000000002</v>
      </c>
      <c r="F291" s="7">
        <v>0.52859999999999996</v>
      </c>
      <c r="H291" s="7">
        <v>0.30409999999999998</v>
      </c>
      <c r="I291" s="7">
        <v>0.38290000000000002</v>
      </c>
      <c r="J291" s="7">
        <v>0.35420000000000001</v>
      </c>
    </row>
    <row r="292" spans="1:10" x14ac:dyDescent="0.2">
      <c r="A292" s="6">
        <v>44726</v>
      </c>
      <c r="B292" s="7">
        <v>0.60150000000000003</v>
      </c>
      <c r="C292" s="7">
        <v>0.51939999999999997</v>
      </c>
      <c r="D292" s="7">
        <v>0.5746</v>
      </c>
      <c r="E292" s="7">
        <v>0.49969999999999998</v>
      </c>
      <c r="F292" s="7">
        <v>0.47899999999999998</v>
      </c>
      <c r="H292" s="7">
        <v>0.3095</v>
      </c>
      <c r="I292" s="7">
        <v>0.32379999999999998</v>
      </c>
      <c r="J292" s="7">
        <v>0.33329999999999999</v>
      </c>
    </row>
    <row r="293" spans="1:10" x14ac:dyDescent="0.2">
      <c r="A293" s="6">
        <v>44734</v>
      </c>
      <c r="B293" s="7">
        <v>0.57499999999999996</v>
      </c>
      <c r="C293" s="7">
        <v>0.5081</v>
      </c>
      <c r="D293" s="7">
        <v>0.5655</v>
      </c>
      <c r="E293" s="7">
        <v>0.44700000000000001</v>
      </c>
      <c r="F293" s="7">
        <v>0.38179999999999997</v>
      </c>
      <c r="H293" s="7">
        <v>0.32990000000000003</v>
      </c>
      <c r="I293" s="7">
        <v>0.31519999999999998</v>
      </c>
      <c r="J293" s="7">
        <v>0.36020000000000002</v>
      </c>
    </row>
    <row r="294" spans="1:10" x14ac:dyDescent="0.2">
      <c r="A294" s="6">
        <v>44741</v>
      </c>
      <c r="B294" s="7">
        <v>0.57989999999999997</v>
      </c>
      <c r="C294" s="7">
        <v>0.52529999999999999</v>
      </c>
      <c r="D294" s="7">
        <v>0.5806</v>
      </c>
      <c r="E294" s="7">
        <v>0.47410000000000002</v>
      </c>
      <c r="F294" s="7">
        <v>0.33250000000000002</v>
      </c>
      <c r="H294" s="7">
        <v>0.3543</v>
      </c>
      <c r="I294" s="7">
        <v>0.34970000000000001</v>
      </c>
      <c r="J294" s="7">
        <v>0.4516</v>
      </c>
    </row>
    <row r="295" spans="1:10" x14ac:dyDescent="0.2">
      <c r="A295" s="6">
        <v>44749</v>
      </c>
      <c r="B295" s="7">
        <v>0.65569999999999995</v>
      </c>
      <c r="C295" s="7">
        <v>0.58550000000000002</v>
      </c>
      <c r="D295" s="7">
        <v>0.65049999999999997</v>
      </c>
      <c r="E295" s="7">
        <v>0.50700000000000001</v>
      </c>
      <c r="F295" s="7">
        <v>0.3624</v>
      </c>
      <c r="H295" s="7">
        <v>0.37659999999999999</v>
      </c>
      <c r="I295" s="7">
        <v>0.41</v>
      </c>
      <c r="J295" s="7">
        <v>0.47749999999999998</v>
      </c>
    </row>
    <row r="296" spans="1:10" x14ac:dyDescent="0.2">
      <c r="A296" s="6">
        <v>44756</v>
      </c>
      <c r="B296" s="7">
        <v>0.61939999999999995</v>
      </c>
      <c r="C296" s="7">
        <v>0.54879999999999995</v>
      </c>
      <c r="D296" s="7">
        <v>0.62919999999999998</v>
      </c>
      <c r="E296" s="7">
        <v>0.49509999999999998</v>
      </c>
      <c r="F296" s="7">
        <v>0.32229999999999998</v>
      </c>
      <c r="H296" s="7">
        <v>0.34410000000000002</v>
      </c>
      <c r="I296" s="7">
        <v>0.40749999999999997</v>
      </c>
      <c r="J296" s="7">
        <v>0.42730000000000001</v>
      </c>
    </row>
    <row r="297" spans="1:10" x14ac:dyDescent="0.2">
      <c r="A297" s="6">
        <v>44763</v>
      </c>
      <c r="B297" s="7">
        <v>0.62409999999999999</v>
      </c>
      <c r="C297" s="7">
        <v>0.56769999999999998</v>
      </c>
      <c r="D297" s="7">
        <v>0.63370000000000004</v>
      </c>
      <c r="E297" s="7">
        <v>0.51649999999999996</v>
      </c>
      <c r="F297" s="7">
        <v>0.3029</v>
      </c>
      <c r="H297" s="7">
        <v>0.33560000000000001</v>
      </c>
      <c r="I297" s="7">
        <v>0.40429999999999999</v>
      </c>
      <c r="J297" s="7">
        <v>0.47470000000000001</v>
      </c>
    </row>
    <row r="298" spans="1:10" x14ac:dyDescent="0.2">
      <c r="A298" s="6">
        <v>44770</v>
      </c>
      <c r="B298" s="7">
        <v>0.63690000000000002</v>
      </c>
      <c r="C298" s="7">
        <v>0.5756</v>
      </c>
      <c r="D298" s="7">
        <v>0.64100000000000001</v>
      </c>
      <c r="E298" s="7">
        <v>0.53810000000000002</v>
      </c>
      <c r="F298" s="7">
        <v>0.2979</v>
      </c>
      <c r="H298" s="7">
        <v>0.35799999999999998</v>
      </c>
      <c r="I298" s="7">
        <v>0.40279999999999999</v>
      </c>
      <c r="J298" s="7">
        <v>0.47039999999999998</v>
      </c>
    </row>
    <row r="299" spans="1:10" x14ac:dyDescent="0.2">
      <c r="A299" s="6">
        <v>44777</v>
      </c>
      <c r="B299" s="7">
        <v>0.62980000000000003</v>
      </c>
      <c r="C299" s="7">
        <v>0.53369999999999995</v>
      </c>
      <c r="D299" s="7">
        <v>0.63280000000000003</v>
      </c>
      <c r="E299" s="7">
        <v>0.50819999999999999</v>
      </c>
      <c r="F299" s="7">
        <v>0.2266</v>
      </c>
      <c r="H299" s="7">
        <v>0.24740000000000001</v>
      </c>
      <c r="I299" s="7">
        <v>0.34749999999999998</v>
      </c>
      <c r="J299" s="7">
        <v>0.433</v>
      </c>
    </row>
    <row r="300" spans="1:10" x14ac:dyDescent="0.2">
      <c r="A300" s="6">
        <v>44784</v>
      </c>
      <c r="B300" s="7">
        <v>0.62549999999999994</v>
      </c>
      <c r="C300" s="7">
        <v>0.52739999999999998</v>
      </c>
      <c r="D300" s="7">
        <v>0.64090000000000003</v>
      </c>
      <c r="E300" s="7">
        <v>0.505</v>
      </c>
      <c r="F300" s="7">
        <v>0.2069</v>
      </c>
      <c r="H300" s="7">
        <v>0.2601</v>
      </c>
      <c r="I300" s="7">
        <v>0.33029999999999998</v>
      </c>
      <c r="J300" s="7">
        <v>0.41820000000000002</v>
      </c>
    </row>
    <row r="301" spans="1:10" x14ac:dyDescent="0.2">
      <c r="A301" s="6">
        <v>44791</v>
      </c>
      <c r="B301" s="7">
        <v>0.6482</v>
      </c>
      <c r="C301" s="7">
        <v>0.55559999999999998</v>
      </c>
      <c r="D301" s="7">
        <v>0.6613</v>
      </c>
      <c r="E301" s="7">
        <v>0.5333</v>
      </c>
      <c r="F301" s="7">
        <v>0.2034</v>
      </c>
      <c r="H301" s="7">
        <v>0.2717</v>
      </c>
      <c r="I301" s="7">
        <v>0.37259999999999999</v>
      </c>
      <c r="J301" s="7">
        <v>0.42170000000000002</v>
      </c>
    </row>
    <row r="302" spans="1:10" x14ac:dyDescent="0.2">
      <c r="A302" s="6">
        <v>44798</v>
      </c>
      <c r="B302" s="7">
        <v>0.66259999999999997</v>
      </c>
      <c r="C302" s="7">
        <v>0.56130000000000002</v>
      </c>
      <c r="D302" s="7">
        <v>0.65820000000000001</v>
      </c>
      <c r="E302" s="7">
        <v>0.5222</v>
      </c>
      <c r="F302" s="7">
        <v>0.2384</v>
      </c>
      <c r="H302" s="7">
        <v>0.28649999999999998</v>
      </c>
      <c r="I302" s="7">
        <v>0.37769999999999998</v>
      </c>
      <c r="J302" s="7">
        <v>0.43530000000000002</v>
      </c>
    </row>
    <row r="303" spans="1:10" x14ac:dyDescent="0.2">
      <c r="A303" s="6">
        <v>44805</v>
      </c>
      <c r="B303" s="7">
        <v>0.68730000000000002</v>
      </c>
      <c r="C303" s="7">
        <v>0.57030000000000003</v>
      </c>
      <c r="D303" s="7">
        <v>0.66139999999999999</v>
      </c>
      <c r="E303" s="7">
        <v>0.55520000000000003</v>
      </c>
      <c r="F303" s="7">
        <v>0.24010000000000001</v>
      </c>
      <c r="H303" s="7">
        <v>0.33700000000000002</v>
      </c>
      <c r="I303" s="7">
        <v>0.38769999999999999</v>
      </c>
      <c r="J303" s="7">
        <v>0.4662</v>
      </c>
    </row>
    <row r="304" spans="1:10" x14ac:dyDescent="0.2">
      <c r="A304" s="6">
        <v>44813</v>
      </c>
      <c r="B304" s="7">
        <v>0.71489999999999998</v>
      </c>
      <c r="C304" s="7">
        <v>0.61199999999999999</v>
      </c>
      <c r="D304" s="7">
        <v>0.69450000000000001</v>
      </c>
      <c r="E304" s="7">
        <v>0.6149</v>
      </c>
      <c r="F304" s="7">
        <v>0.32090000000000002</v>
      </c>
      <c r="H304" s="7">
        <v>0.44629999999999997</v>
      </c>
      <c r="I304" s="7">
        <v>0.44240000000000002</v>
      </c>
      <c r="J304" s="7">
        <v>0.52300000000000002</v>
      </c>
    </row>
    <row r="305" spans="1:10" x14ac:dyDescent="0.2">
      <c r="A305" s="6">
        <v>44820</v>
      </c>
      <c r="B305" s="7">
        <v>0.74370000000000003</v>
      </c>
      <c r="C305" s="7">
        <v>0.63729999999999998</v>
      </c>
      <c r="D305" s="7">
        <v>0.73160000000000003</v>
      </c>
      <c r="E305" s="7">
        <v>0.65780000000000005</v>
      </c>
      <c r="F305" s="7">
        <v>0.37</v>
      </c>
      <c r="H305" s="7">
        <v>0.46</v>
      </c>
      <c r="I305" s="7">
        <v>0.44779999999999998</v>
      </c>
      <c r="J305" s="7">
        <v>0.54769999999999996</v>
      </c>
    </row>
    <row r="306" spans="1:10" x14ac:dyDescent="0.2">
      <c r="A306" s="6">
        <v>44827</v>
      </c>
      <c r="B306" s="7">
        <v>0.76859999999999995</v>
      </c>
      <c r="C306" s="7">
        <v>0.66779999999999995</v>
      </c>
      <c r="D306" s="7">
        <v>0.76339999999999997</v>
      </c>
      <c r="E306" s="7">
        <v>0.66110000000000002</v>
      </c>
      <c r="F306" s="7">
        <v>0.40739999999999998</v>
      </c>
      <c r="H306" s="7">
        <v>0.4748</v>
      </c>
      <c r="I306" s="7">
        <v>0.49380000000000002</v>
      </c>
      <c r="J306" s="7">
        <v>0.53110000000000002</v>
      </c>
    </row>
    <row r="307" spans="1:10" x14ac:dyDescent="0.2">
      <c r="A307" s="6">
        <v>44834</v>
      </c>
      <c r="B307" s="7">
        <v>0.76359999999999995</v>
      </c>
      <c r="C307" s="7">
        <v>0.66349999999999998</v>
      </c>
      <c r="D307" s="7">
        <v>0.72670000000000001</v>
      </c>
      <c r="E307" s="7">
        <v>0.67649999999999999</v>
      </c>
      <c r="F307" s="7">
        <v>0.46539999999999998</v>
      </c>
      <c r="H307" s="7">
        <v>0.41920000000000002</v>
      </c>
      <c r="I307" s="7">
        <v>0.45340000000000003</v>
      </c>
      <c r="J307" s="7">
        <v>0.55640000000000001</v>
      </c>
    </row>
    <row r="308" spans="1:10" x14ac:dyDescent="0.2">
      <c r="A308" s="6">
        <v>44841</v>
      </c>
      <c r="B308" s="7">
        <v>0.77390000000000003</v>
      </c>
      <c r="C308" s="7">
        <v>0.68779999999999997</v>
      </c>
      <c r="D308" s="7">
        <v>0.75209999999999999</v>
      </c>
      <c r="E308" s="7">
        <v>0.67420000000000002</v>
      </c>
      <c r="F308" s="7">
        <v>0.52980000000000005</v>
      </c>
      <c r="H308" s="7">
        <v>0.40279999999999999</v>
      </c>
      <c r="I308" s="7">
        <v>0.39179999999999998</v>
      </c>
      <c r="J308" s="7">
        <v>0.57509999999999994</v>
      </c>
    </row>
    <row r="309" spans="1:10" x14ac:dyDescent="0.2">
      <c r="A309" s="6">
        <v>44848</v>
      </c>
      <c r="B309" s="7">
        <v>0.78900000000000003</v>
      </c>
      <c r="C309" s="7">
        <v>0.71650000000000003</v>
      </c>
      <c r="D309" s="7">
        <v>0.77180000000000004</v>
      </c>
      <c r="E309" s="7">
        <v>0.66810000000000003</v>
      </c>
      <c r="F309" s="7">
        <v>0.58599999999999997</v>
      </c>
      <c r="H309" s="7">
        <v>0.35370000000000001</v>
      </c>
      <c r="I309" s="7">
        <v>0.3044</v>
      </c>
      <c r="J309" s="7">
        <v>0.5655</v>
      </c>
    </row>
    <row r="310" spans="1:10" x14ac:dyDescent="0.2">
      <c r="A310" s="6">
        <v>44855</v>
      </c>
      <c r="B310" s="7">
        <v>0.7782</v>
      </c>
      <c r="C310" s="7">
        <v>0.69869999999999999</v>
      </c>
      <c r="D310" s="7">
        <v>0.76249999999999996</v>
      </c>
      <c r="E310" s="7">
        <v>0.63790000000000002</v>
      </c>
      <c r="F310" s="7">
        <v>0.60740000000000005</v>
      </c>
      <c r="H310" s="7">
        <v>0.28050000000000003</v>
      </c>
      <c r="I310" s="7">
        <v>0.2397</v>
      </c>
      <c r="J310" s="7">
        <v>0.54059999999999997</v>
      </c>
    </row>
    <row r="311" spans="1:10" x14ac:dyDescent="0.2">
      <c r="A311" s="6">
        <v>44862</v>
      </c>
      <c r="B311" s="7">
        <v>0.74219999999999997</v>
      </c>
      <c r="C311" s="7">
        <v>0.71130000000000004</v>
      </c>
      <c r="D311" s="7">
        <v>0.73509999999999998</v>
      </c>
      <c r="E311" s="7">
        <v>0.61909999999999998</v>
      </c>
      <c r="F311" s="7">
        <v>0.55569999999999997</v>
      </c>
      <c r="H311" s="7">
        <v>0.3362</v>
      </c>
      <c r="I311" s="7">
        <v>0.26</v>
      </c>
      <c r="J311" s="7">
        <v>0.55279999999999996</v>
      </c>
    </row>
    <row r="312" spans="1:10" x14ac:dyDescent="0.2">
      <c r="A312" s="6">
        <v>44869</v>
      </c>
      <c r="B312" s="7">
        <v>0.69320000000000004</v>
      </c>
      <c r="C312" s="7">
        <v>0.66749999999999998</v>
      </c>
      <c r="D312" s="7">
        <v>0.63139999999999996</v>
      </c>
      <c r="E312" s="7">
        <v>0.5726</v>
      </c>
      <c r="F312" s="7">
        <v>0.47370000000000001</v>
      </c>
      <c r="H312" s="7">
        <v>0.34939999999999999</v>
      </c>
      <c r="I312" s="7">
        <v>0.2281</v>
      </c>
      <c r="J312" s="7">
        <v>0.48409999999999997</v>
      </c>
    </row>
    <row r="313" spans="1:10" x14ac:dyDescent="0.2">
      <c r="A313" s="6">
        <v>44876</v>
      </c>
      <c r="B313" s="7">
        <v>0.69510000000000005</v>
      </c>
      <c r="C313" s="7">
        <v>0.67520000000000002</v>
      </c>
      <c r="D313" s="7">
        <v>0.64559999999999995</v>
      </c>
      <c r="E313" s="7">
        <v>0.58120000000000005</v>
      </c>
      <c r="F313" s="7">
        <v>0.47370000000000001</v>
      </c>
      <c r="H313" s="7">
        <v>0.36170000000000002</v>
      </c>
      <c r="I313" s="7">
        <v>0.17799999999999999</v>
      </c>
      <c r="J313" s="7">
        <v>0.52270000000000005</v>
      </c>
    </row>
    <row r="314" spans="1:10" x14ac:dyDescent="0.2">
      <c r="A314" s="6">
        <v>44883</v>
      </c>
      <c r="B314" s="7">
        <v>0.67159999999999997</v>
      </c>
      <c r="C314" s="7">
        <v>0.6583</v>
      </c>
      <c r="D314" s="7">
        <v>0.62380000000000002</v>
      </c>
      <c r="E314" s="7">
        <v>0.61109999999999998</v>
      </c>
      <c r="F314" s="7">
        <v>0.42330000000000001</v>
      </c>
      <c r="H314" s="7">
        <v>0.35320000000000001</v>
      </c>
      <c r="I314" s="7">
        <v>0.1699</v>
      </c>
      <c r="J314" s="7">
        <v>0.51170000000000004</v>
      </c>
    </row>
    <row r="315" spans="1:10" x14ac:dyDescent="0.2">
      <c r="A315" s="6">
        <v>44893</v>
      </c>
      <c r="B315" s="7">
        <v>0.61299999999999999</v>
      </c>
      <c r="C315" s="7">
        <v>0.62490000000000001</v>
      </c>
      <c r="D315" s="7">
        <v>0.60929999999999995</v>
      </c>
      <c r="E315" s="7">
        <v>0.56820000000000004</v>
      </c>
      <c r="F315" s="7">
        <v>0.4148</v>
      </c>
      <c r="H315" s="7">
        <v>0.27150000000000002</v>
      </c>
      <c r="I315" s="7">
        <v>9.6100000000000005E-2</v>
      </c>
      <c r="J315" s="7">
        <v>0.48110000000000003</v>
      </c>
    </row>
    <row r="316" spans="1:10" x14ac:dyDescent="0.2">
      <c r="A316" s="6">
        <v>44900</v>
      </c>
      <c r="B316" s="7">
        <v>0.627</v>
      </c>
      <c r="C316" s="7">
        <v>0.63139999999999996</v>
      </c>
      <c r="D316" s="7">
        <v>0.59179999999999999</v>
      </c>
      <c r="E316" s="7">
        <v>0.58299999999999996</v>
      </c>
      <c r="F316" s="7">
        <v>0.41699999999999998</v>
      </c>
      <c r="H316" s="7">
        <v>0.2152</v>
      </c>
      <c r="I316" s="7">
        <v>2.9100000000000001E-2</v>
      </c>
      <c r="J316" s="7">
        <v>0.48899999999999999</v>
      </c>
    </row>
    <row r="317" spans="1:10" x14ac:dyDescent="0.2">
      <c r="A317" s="6">
        <v>44907</v>
      </c>
      <c r="B317" s="7">
        <v>0.63560000000000005</v>
      </c>
      <c r="C317" s="7">
        <v>0.624</v>
      </c>
      <c r="D317" s="7">
        <v>0.59789999999999999</v>
      </c>
      <c r="E317" s="7">
        <v>0.58209999999999995</v>
      </c>
      <c r="F317" s="7">
        <v>0.42270000000000002</v>
      </c>
      <c r="H317" s="7">
        <v>0.27589999999999998</v>
      </c>
      <c r="I317" s="7">
        <v>7.6300000000000007E-2</v>
      </c>
      <c r="J317" s="7">
        <v>0.51919999999999999</v>
      </c>
    </row>
    <row r="318" spans="1:10" x14ac:dyDescent="0.2">
      <c r="A318" s="6">
        <v>44914</v>
      </c>
      <c r="B318" s="7">
        <v>0.58240000000000003</v>
      </c>
      <c r="C318" s="7">
        <v>0.57889999999999997</v>
      </c>
      <c r="D318" s="7">
        <v>0.54590000000000005</v>
      </c>
      <c r="E318" s="7">
        <v>0.53490000000000004</v>
      </c>
      <c r="F318" s="7">
        <v>0.34150000000000003</v>
      </c>
      <c r="H318" s="7">
        <v>0.16250000000000001</v>
      </c>
      <c r="I318" s="7">
        <v>-7.2599999999999998E-2</v>
      </c>
      <c r="J318" s="7">
        <v>0.48559999999999998</v>
      </c>
    </row>
    <row r="319" spans="1:10" x14ac:dyDescent="0.2">
      <c r="A319" s="6">
        <v>44922</v>
      </c>
      <c r="B319" s="7">
        <v>0.54510000000000003</v>
      </c>
      <c r="C319" s="7">
        <v>0.56089999999999995</v>
      </c>
      <c r="D319" s="7">
        <v>0.53769999999999996</v>
      </c>
      <c r="E319" s="7">
        <v>0.51780000000000004</v>
      </c>
      <c r="F319" s="7">
        <v>0.29499999999999998</v>
      </c>
      <c r="H319" s="7">
        <v>0.16400000000000001</v>
      </c>
      <c r="I319" s="7">
        <v>-7.5300000000000006E-2</v>
      </c>
      <c r="J319" s="7">
        <v>0.44030000000000002</v>
      </c>
    </row>
    <row r="320" spans="1:10" x14ac:dyDescent="0.2">
      <c r="A320" s="6">
        <v>44930</v>
      </c>
      <c r="B320" s="7">
        <v>0.52380000000000004</v>
      </c>
      <c r="C320" s="7">
        <v>0.55810000000000004</v>
      </c>
      <c r="D320" s="7">
        <v>0.47649999999999998</v>
      </c>
      <c r="E320" s="7">
        <v>0.49099999999999999</v>
      </c>
      <c r="F320" s="7">
        <v>0.25380000000000003</v>
      </c>
      <c r="H320" s="7">
        <v>0.30449999999999999</v>
      </c>
      <c r="I320" s="7">
        <v>0.10780000000000001</v>
      </c>
      <c r="J320" s="7">
        <v>0.4032</v>
      </c>
    </row>
    <row r="321" spans="1:10" x14ac:dyDescent="0.2">
      <c r="A321" s="6">
        <v>44937</v>
      </c>
      <c r="B321" s="7">
        <v>0.47770000000000001</v>
      </c>
      <c r="C321" s="7">
        <v>0.50760000000000005</v>
      </c>
      <c r="D321" s="7">
        <v>0.43459999999999999</v>
      </c>
      <c r="E321" s="7">
        <v>0.4793</v>
      </c>
      <c r="F321" s="7">
        <v>0.2326</v>
      </c>
      <c r="H321" s="7">
        <v>0.24260000000000001</v>
      </c>
      <c r="I321" s="7">
        <v>0.15359999999999999</v>
      </c>
      <c r="J321" s="7">
        <v>0.40110000000000001</v>
      </c>
    </row>
    <row r="322" spans="1:10" x14ac:dyDescent="0.2">
      <c r="A322" s="6">
        <v>44945</v>
      </c>
      <c r="B322" s="7">
        <v>0.47210000000000002</v>
      </c>
      <c r="C322" s="7">
        <v>0.52280000000000004</v>
      </c>
      <c r="D322" s="7">
        <v>0.436</v>
      </c>
      <c r="E322" s="7">
        <v>0.50449999999999995</v>
      </c>
      <c r="F322" s="7">
        <v>0.20960000000000001</v>
      </c>
      <c r="H322" s="7">
        <v>0.29549999999999998</v>
      </c>
      <c r="I322" s="7">
        <v>0.2049</v>
      </c>
      <c r="J322" s="7">
        <v>0.42930000000000001</v>
      </c>
    </row>
    <row r="323" spans="1:10" x14ac:dyDescent="0.2">
      <c r="A323" s="6">
        <v>44952</v>
      </c>
      <c r="B323" s="7">
        <v>0.48599999999999999</v>
      </c>
      <c r="C323" s="7">
        <v>0.50990000000000002</v>
      </c>
      <c r="D323" s="7">
        <v>0.43790000000000001</v>
      </c>
      <c r="E323" s="7">
        <v>0.51170000000000004</v>
      </c>
      <c r="F323" s="7">
        <v>0.253</v>
      </c>
      <c r="H323" s="7">
        <v>0.29270000000000002</v>
      </c>
      <c r="I323" s="7">
        <v>0.19639999999999999</v>
      </c>
      <c r="J323" s="7">
        <v>0.42830000000000001</v>
      </c>
    </row>
    <row r="324" spans="1:10" x14ac:dyDescent="0.2">
      <c r="A324" s="6">
        <v>44959</v>
      </c>
      <c r="B324" s="7">
        <v>0.54179999999999995</v>
      </c>
      <c r="C324" s="7">
        <v>0.5585</v>
      </c>
      <c r="D324" s="7">
        <v>0.55830000000000002</v>
      </c>
      <c r="E324" s="7">
        <v>0.58209999999999995</v>
      </c>
      <c r="F324" s="7">
        <v>0.31080000000000002</v>
      </c>
      <c r="H324" s="7">
        <v>0.24079999999999999</v>
      </c>
      <c r="I324" s="7">
        <v>0.2167</v>
      </c>
      <c r="J324" s="7">
        <v>0.54779999999999995</v>
      </c>
    </row>
    <row r="325" spans="1:10" x14ac:dyDescent="0.2">
      <c r="A325" s="6">
        <v>44966</v>
      </c>
      <c r="B325" s="7">
        <v>0.50370000000000004</v>
      </c>
      <c r="C325" s="7">
        <v>0.50800000000000001</v>
      </c>
      <c r="D325" s="7">
        <v>0.56589999999999996</v>
      </c>
      <c r="E325" s="7">
        <v>0.60950000000000004</v>
      </c>
      <c r="F325" s="7">
        <v>0.3422</v>
      </c>
      <c r="H325" s="7">
        <v>0.2283</v>
      </c>
      <c r="I325" s="7">
        <v>0.26840000000000003</v>
      </c>
      <c r="J325" s="7">
        <v>0.49109999999999998</v>
      </c>
    </row>
    <row r="326" spans="1:10" x14ac:dyDescent="0.2">
      <c r="A326" s="6">
        <v>44973</v>
      </c>
      <c r="B326" s="7">
        <v>0.54820000000000002</v>
      </c>
      <c r="C326" s="7">
        <v>0.54610000000000003</v>
      </c>
      <c r="D326" s="7">
        <v>0.61170000000000002</v>
      </c>
      <c r="E326" s="7">
        <v>0.58640000000000003</v>
      </c>
      <c r="F326" s="7">
        <v>0.3901</v>
      </c>
      <c r="H326" s="7">
        <v>0.2419</v>
      </c>
      <c r="I326" s="7">
        <v>0.29570000000000002</v>
      </c>
      <c r="J326" s="7">
        <v>0.48649999999999999</v>
      </c>
    </row>
    <row r="327" spans="1:10" x14ac:dyDescent="0.2">
      <c r="A327" s="6">
        <v>44981</v>
      </c>
      <c r="B327" s="7">
        <v>0.60489999999999999</v>
      </c>
      <c r="C327" s="7">
        <v>0.58050000000000002</v>
      </c>
      <c r="D327" s="7">
        <v>0.63470000000000004</v>
      </c>
      <c r="E327" s="7">
        <v>0.61929999999999996</v>
      </c>
      <c r="F327" s="7">
        <v>0.37009999999999998</v>
      </c>
      <c r="H327" s="7">
        <v>0.26669999999999999</v>
      </c>
      <c r="I327" s="7">
        <v>0.379</v>
      </c>
      <c r="J327" s="7">
        <v>0.43619999999999998</v>
      </c>
    </row>
    <row r="328" spans="1:10" x14ac:dyDescent="0.2">
      <c r="A328" s="6">
        <v>44988</v>
      </c>
      <c r="B328" s="7">
        <v>0.58160000000000001</v>
      </c>
      <c r="C328" s="7">
        <v>0.54339999999999999</v>
      </c>
      <c r="D328" s="7">
        <v>0.61580000000000001</v>
      </c>
      <c r="E328" s="7">
        <v>0.6089</v>
      </c>
      <c r="F328" s="7">
        <v>0.3528</v>
      </c>
      <c r="H328" s="7">
        <v>0.24179999999999999</v>
      </c>
      <c r="I328" s="7">
        <v>0.38779999999999998</v>
      </c>
      <c r="J328" s="7">
        <v>0.39300000000000002</v>
      </c>
    </row>
    <row r="329" spans="1:10" x14ac:dyDescent="0.2">
      <c r="A329" s="6">
        <v>44995</v>
      </c>
      <c r="B329" s="7">
        <v>0.56799999999999995</v>
      </c>
      <c r="C329" s="7">
        <v>0.55930000000000002</v>
      </c>
      <c r="D329" s="7">
        <v>0.5968</v>
      </c>
      <c r="E329" s="7">
        <v>0.56710000000000005</v>
      </c>
      <c r="F329" s="7">
        <v>0.30990000000000001</v>
      </c>
      <c r="H329" s="7">
        <v>0.1285</v>
      </c>
      <c r="I329" s="7">
        <v>0.29070000000000001</v>
      </c>
      <c r="J329" s="7">
        <v>0.32</v>
      </c>
    </row>
    <row r="330" spans="1:10" x14ac:dyDescent="0.2">
      <c r="A330" s="6">
        <v>45002</v>
      </c>
      <c r="B330" s="7">
        <v>0.59909999999999997</v>
      </c>
      <c r="C330" s="7">
        <v>0.54059999999999997</v>
      </c>
      <c r="D330" s="7">
        <v>0.62419999999999998</v>
      </c>
      <c r="E330" s="7">
        <v>0.57879999999999998</v>
      </c>
      <c r="F330" s="7">
        <v>0.39529999999999998</v>
      </c>
      <c r="H330" s="7">
        <v>0.19259999999999999</v>
      </c>
      <c r="I330" s="7">
        <v>0.3241</v>
      </c>
      <c r="J330" s="7">
        <v>0.41560000000000002</v>
      </c>
    </row>
    <row r="331" spans="1:10" x14ac:dyDescent="0.2">
      <c r="A331" s="6">
        <v>45009</v>
      </c>
      <c r="B331" s="7">
        <v>0.57420000000000004</v>
      </c>
      <c r="C331" s="7">
        <v>0.50760000000000005</v>
      </c>
      <c r="D331" s="7">
        <v>0.60660000000000003</v>
      </c>
      <c r="E331" s="7">
        <v>0.54269999999999996</v>
      </c>
      <c r="F331" s="7">
        <v>0.37280000000000002</v>
      </c>
      <c r="H331" s="7">
        <v>0.23219999999999999</v>
      </c>
      <c r="I331" s="7">
        <v>0.36199999999999999</v>
      </c>
      <c r="J331" s="7">
        <v>0.33250000000000002</v>
      </c>
    </row>
    <row r="332" spans="1:10" x14ac:dyDescent="0.2">
      <c r="A332" s="6">
        <v>45016</v>
      </c>
      <c r="B332" s="7">
        <v>0.59130000000000005</v>
      </c>
      <c r="C332" s="7">
        <v>0.48759999999999998</v>
      </c>
      <c r="D332" s="7">
        <v>0.62009999999999998</v>
      </c>
      <c r="E332" s="7">
        <v>0.55840000000000001</v>
      </c>
      <c r="F332" s="7">
        <v>0.39800000000000002</v>
      </c>
      <c r="H332" s="7">
        <v>0.1225</v>
      </c>
      <c r="I332" s="7">
        <v>0.2462</v>
      </c>
      <c r="J332" s="7">
        <v>0.35870000000000002</v>
      </c>
    </row>
    <row r="333" spans="1:10" x14ac:dyDescent="0.2">
      <c r="A333" s="6">
        <v>45026</v>
      </c>
      <c r="B333" s="7">
        <v>0.65110000000000001</v>
      </c>
      <c r="C333" s="7">
        <v>0.55520000000000003</v>
      </c>
      <c r="D333" s="7">
        <v>0.68220000000000003</v>
      </c>
      <c r="E333" s="7">
        <v>0.58940000000000003</v>
      </c>
      <c r="F333" s="7">
        <v>0.35120000000000001</v>
      </c>
      <c r="H333" s="7">
        <v>1.18E-2</v>
      </c>
      <c r="I333" s="7">
        <v>0.16919999999999999</v>
      </c>
      <c r="J333" s="7">
        <v>0.38719999999999999</v>
      </c>
    </row>
    <row r="334" spans="1:10" x14ac:dyDescent="0.2">
      <c r="A334" s="6">
        <v>45033</v>
      </c>
      <c r="B334" s="7">
        <v>0.64639999999999997</v>
      </c>
      <c r="C334" s="7">
        <v>0.54149999999999998</v>
      </c>
      <c r="D334" s="7">
        <v>0.67159999999999997</v>
      </c>
      <c r="E334" s="7">
        <v>0.59940000000000004</v>
      </c>
      <c r="F334" s="7">
        <v>0.36249999999999999</v>
      </c>
      <c r="H334" s="7">
        <v>-4.4400000000000002E-2</v>
      </c>
      <c r="I334" s="7">
        <v>0.1188</v>
      </c>
      <c r="J334" s="7">
        <v>0.36820000000000003</v>
      </c>
    </row>
    <row r="335" spans="1:10" x14ac:dyDescent="0.2">
      <c r="A335" s="6">
        <v>45040</v>
      </c>
      <c r="B335" s="7">
        <v>0.66210000000000002</v>
      </c>
      <c r="C335" s="7">
        <v>0.55740000000000001</v>
      </c>
      <c r="D335" s="7">
        <v>0.66539999999999999</v>
      </c>
      <c r="E335" s="7">
        <v>0.59219999999999995</v>
      </c>
      <c r="F335" s="7">
        <v>0.33610000000000001</v>
      </c>
      <c r="H335" s="7">
        <v>-4.7000000000000002E-3</v>
      </c>
      <c r="I335" s="7">
        <v>0.15670000000000001</v>
      </c>
      <c r="J335" s="7">
        <v>0.37709999999999999</v>
      </c>
    </row>
    <row r="336" spans="1:10" x14ac:dyDescent="0.2">
      <c r="A336" s="6">
        <v>45047</v>
      </c>
      <c r="B336" s="7">
        <v>0.66759999999999997</v>
      </c>
      <c r="C336" s="7">
        <v>0.58709999999999996</v>
      </c>
      <c r="D336" s="7">
        <v>0.66990000000000005</v>
      </c>
      <c r="E336" s="7">
        <v>0.59009999999999996</v>
      </c>
      <c r="F336" s="7">
        <v>0.33700000000000002</v>
      </c>
      <c r="H336" s="7">
        <v>8.0399999999999999E-2</v>
      </c>
      <c r="I336" s="7">
        <v>0.25679999999999997</v>
      </c>
      <c r="J336" s="7">
        <v>0.35299999999999998</v>
      </c>
    </row>
    <row r="337" spans="1:10" x14ac:dyDescent="0.2">
      <c r="A337" s="6">
        <v>45054</v>
      </c>
      <c r="B337" s="7">
        <v>0.72409999999999997</v>
      </c>
      <c r="C337" s="7">
        <v>0.68300000000000005</v>
      </c>
      <c r="D337" s="7">
        <v>0.68759999999999999</v>
      </c>
      <c r="E337" s="7">
        <v>0.55230000000000001</v>
      </c>
      <c r="F337" s="7">
        <v>0.4143</v>
      </c>
      <c r="H337" s="7">
        <v>0.1169</v>
      </c>
      <c r="I337" s="7">
        <v>0.2954</v>
      </c>
      <c r="J337" s="7">
        <v>0.41339999999999999</v>
      </c>
    </row>
    <row r="338" spans="1:10" x14ac:dyDescent="0.2">
      <c r="A338" s="6">
        <v>45061</v>
      </c>
      <c r="B338" s="7">
        <v>0.72709999999999997</v>
      </c>
      <c r="C338" s="7">
        <v>0.69010000000000005</v>
      </c>
      <c r="D338" s="7">
        <v>0.71240000000000003</v>
      </c>
      <c r="E338" s="7">
        <v>0.56589999999999996</v>
      </c>
      <c r="F338" s="7">
        <v>0.43090000000000001</v>
      </c>
      <c r="H338" s="7">
        <v>0.1163</v>
      </c>
      <c r="I338" s="7">
        <v>0.2656</v>
      </c>
      <c r="J338" s="7">
        <v>0.4365</v>
      </c>
    </row>
    <row r="339" spans="1:10" x14ac:dyDescent="0.2">
      <c r="A339" s="6">
        <v>45068</v>
      </c>
      <c r="B339" s="7">
        <v>0.7046</v>
      </c>
      <c r="C339" s="7">
        <v>0.66510000000000002</v>
      </c>
      <c r="D339" s="7">
        <v>0.70189999999999997</v>
      </c>
      <c r="E339" s="7">
        <v>0.54800000000000004</v>
      </c>
      <c r="F339" s="7">
        <v>0.48089999999999999</v>
      </c>
      <c r="H339" s="7">
        <v>7.51E-2</v>
      </c>
      <c r="I339" s="7">
        <v>0.22070000000000001</v>
      </c>
      <c r="J339" s="7">
        <v>0.47399999999999998</v>
      </c>
    </row>
    <row r="340" spans="1:10" x14ac:dyDescent="0.2">
      <c r="A340" s="6">
        <v>45076</v>
      </c>
      <c r="B340" s="7">
        <v>0.7087</v>
      </c>
      <c r="C340" s="7">
        <v>0.67359999999999998</v>
      </c>
      <c r="D340" s="7">
        <v>0.72340000000000004</v>
      </c>
      <c r="E340" s="7">
        <v>0.53939999999999999</v>
      </c>
      <c r="F340" s="7">
        <v>0.46779999999999999</v>
      </c>
      <c r="H340" s="7">
        <v>6.1800000000000001E-2</v>
      </c>
      <c r="I340" s="7">
        <v>0.24310000000000001</v>
      </c>
      <c r="J340" s="7">
        <v>0.48349999999999999</v>
      </c>
    </row>
    <row r="341" spans="1:10" x14ac:dyDescent="0.2">
      <c r="A341" s="6">
        <v>45083</v>
      </c>
      <c r="B341" s="7">
        <v>0.71699999999999997</v>
      </c>
      <c r="C341" s="7">
        <v>0.68269999999999997</v>
      </c>
      <c r="D341" s="7">
        <v>0.73109999999999997</v>
      </c>
      <c r="E341" s="7">
        <v>0.56989999999999996</v>
      </c>
      <c r="F341" s="7">
        <v>0.52110000000000001</v>
      </c>
      <c r="H341" s="7">
        <v>0.1158</v>
      </c>
      <c r="I341" s="7">
        <v>0.32269999999999999</v>
      </c>
      <c r="J341" s="7">
        <v>0.54149999999999998</v>
      </c>
    </row>
    <row r="342" spans="1:10" x14ac:dyDescent="0.2">
      <c r="A342" s="6">
        <v>45090</v>
      </c>
      <c r="B342" s="7">
        <v>0.69799999999999995</v>
      </c>
      <c r="C342" s="7">
        <v>0.69189999999999996</v>
      </c>
      <c r="D342" s="7">
        <v>0.71030000000000004</v>
      </c>
      <c r="E342" s="7">
        <v>0.54430000000000001</v>
      </c>
      <c r="F342" s="7">
        <v>0.435</v>
      </c>
      <c r="H342" s="7">
        <v>9.8199999999999996E-2</v>
      </c>
      <c r="I342" s="7">
        <v>0.3125</v>
      </c>
      <c r="J342" s="7">
        <v>0.51600000000000001</v>
      </c>
    </row>
    <row r="343" spans="1:10" x14ac:dyDescent="0.2">
      <c r="A343" s="6">
        <v>45098</v>
      </c>
      <c r="B343" s="7">
        <v>0.72089999999999999</v>
      </c>
      <c r="C343" s="7">
        <v>0.71409999999999996</v>
      </c>
      <c r="D343" s="7">
        <v>0.72050000000000003</v>
      </c>
      <c r="E343" s="7">
        <v>0.55420000000000003</v>
      </c>
      <c r="F343" s="7">
        <v>0.41739999999999999</v>
      </c>
      <c r="H343" s="7">
        <v>6.0499999999999998E-2</v>
      </c>
      <c r="I343" s="7">
        <v>0.30409999999999998</v>
      </c>
      <c r="J343" s="7">
        <v>0.60950000000000004</v>
      </c>
    </row>
    <row r="344" spans="1:10" x14ac:dyDescent="0.2">
      <c r="A344" s="6">
        <v>45105</v>
      </c>
      <c r="B344" s="7">
        <v>0.69799999999999995</v>
      </c>
      <c r="C344" s="7">
        <v>0.71830000000000005</v>
      </c>
      <c r="D344" s="7">
        <v>0.747</v>
      </c>
      <c r="E344" s="7">
        <v>0.56269999999999998</v>
      </c>
      <c r="F344" s="7">
        <v>0.3957</v>
      </c>
      <c r="H344" s="7">
        <v>7.6100000000000001E-2</v>
      </c>
      <c r="I344" s="7">
        <v>0.2387</v>
      </c>
      <c r="J344" s="7">
        <v>0.61280000000000001</v>
      </c>
    </row>
    <row r="345" spans="1:10" x14ac:dyDescent="0.2">
      <c r="A345" s="6">
        <v>45113</v>
      </c>
      <c r="B345" s="7">
        <v>0.61019999999999996</v>
      </c>
      <c r="C345" s="7">
        <v>0.65580000000000005</v>
      </c>
      <c r="D345" s="7">
        <v>0.69350000000000001</v>
      </c>
      <c r="E345" s="7">
        <v>0.49430000000000002</v>
      </c>
      <c r="F345" s="7">
        <v>0.41370000000000001</v>
      </c>
      <c r="H345" s="7">
        <v>0.29580000000000001</v>
      </c>
      <c r="I345" s="7">
        <v>0.35249999999999998</v>
      </c>
      <c r="J345" s="7">
        <v>0.54900000000000004</v>
      </c>
    </row>
    <row r="346" spans="1:10" x14ac:dyDescent="0.2">
      <c r="A346" s="6">
        <v>45120</v>
      </c>
      <c r="B346" s="7">
        <v>0.5806</v>
      </c>
      <c r="C346" s="7">
        <v>0.65939999999999999</v>
      </c>
      <c r="D346" s="7">
        <v>0.71940000000000004</v>
      </c>
      <c r="E346" s="7">
        <v>0.51559999999999995</v>
      </c>
      <c r="F346" s="7">
        <v>0.43330000000000002</v>
      </c>
      <c r="H346" s="7">
        <v>0.37640000000000001</v>
      </c>
      <c r="I346" s="7">
        <v>0.42709999999999998</v>
      </c>
      <c r="J346" s="7">
        <v>0.54849999999999999</v>
      </c>
    </row>
    <row r="347" spans="1:10" x14ac:dyDescent="0.2">
      <c r="A347" s="6">
        <v>45127</v>
      </c>
      <c r="B347" s="7">
        <v>0.56920000000000004</v>
      </c>
      <c r="C347" s="7">
        <v>0.66239999999999999</v>
      </c>
      <c r="D347" s="7">
        <v>0.73140000000000005</v>
      </c>
      <c r="E347" s="7">
        <v>0.51859999999999995</v>
      </c>
      <c r="F347" s="7">
        <v>0.45519999999999999</v>
      </c>
      <c r="H347" s="7">
        <v>0.37690000000000001</v>
      </c>
      <c r="I347" s="7">
        <v>0.42209999999999998</v>
      </c>
      <c r="J347" s="7">
        <v>0.55469999999999997</v>
      </c>
    </row>
    <row r="348" spans="1:10" x14ac:dyDescent="0.2">
      <c r="A348" s="6">
        <v>45134</v>
      </c>
      <c r="B348" s="7">
        <v>0.56659999999999999</v>
      </c>
      <c r="C348" s="7">
        <v>0.64349999999999996</v>
      </c>
      <c r="D348" s="7">
        <v>0.70940000000000003</v>
      </c>
      <c r="E348" s="7">
        <v>0.48110000000000003</v>
      </c>
      <c r="F348" s="7">
        <v>0.46460000000000001</v>
      </c>
      <c r="H348" s="7">
        <v>0.34470000000000001</v>
      </c>
      <c r="I348" s="7">
        <v>0.36049999999999999</v>
      </c>
      <c r="J348" s="7">
        <v>0.54969999999999997</v>
      </c>
    </row>
    <row r="349" spans="1:10" x14ac:dyDescent="0.2">
      <c r="A349" s="6">
        <v>45141</v>
      </c>
      <c r="B349" s="7">
        <v>0.48370000000000002</v>
      </c>
      <c r="C349" s="7">
        <v>0.55910000000000004</v>
      </c>
      <c r="D349" s="7">
        <v>0.63519999999999999</v>
      </c>
      <c r="E349" s="7">
        <v>0.48959999999999998</v>
      </c>
      <c r="F349" s="7">
        <v>0.37680000000000002</v>
      </c>
      <c r="H349" s="7">
        <v>0.3755</v>
      </c>
      <c r="I349" s="7">
        <v>0.2611</v>
      </c>
      <c r="J349" s="7">
        <v>0.44019999999999998</v>
      </c>
    </row>
    <row r="350" spans="1:10" x14ac:dyDescent="0.2">
      <c r="A350" s="6">
        <v>45148</v>
      </c>
      <c r="B350" s="7">
        <v>0.46089999999999998</v>
      </c>
      <c r="C350" s="7">
        <v>0.53029999999999999</v>
      </c>
      <c r="D350" s="7">
        <v>0.6069</v>
      </c>
      <c r="E350" s="7">
        <v>0.52239999999999998</v>
      </c>
      <c r="F350" s="7">
        <v>0.36890000000000001</v>
      </c>
      <c r="H350" s="7">
        <v>0.39510000000000001</v>
      </c>
      <c r="I350" s="7">
        <v>0.30559999999999998</v>
      </c>
      <c r="J350" s="7">
        <v>0.35239999999999999</v>
      </c>
    </row>
    <row r="351" spans="1:10" x14ac:dyDescent="0.2">
      <c r="A351" s="6">
        <v>45155</v>
      </c>
      <c r="B351" s="7">
        <v>0.49390000000000001</v>
      </c>
      <c r="C351" s="7">
        <v>0.54949999999999999</v>
      </c>
      <c r="D351" s="7">
        <v>0.62609999999999999</v>
      </c>
      <c r="E351" s="7">
        <v>0.52590000000000003</v>
      </c>
      <c r="F351" s="7">
        <v>0.44280000000000003</v>
      </c>
      <c r="H351" s="7">
        <v>0.40839999999999999</v>
      </c>
      <c r="I351" s="7">
        <v>0.29680000000000001</v>
      </c>
      <c r="J351" s="7">
        <v>0.3528</v>
      </c>
    </row>
    <row r="352" spans="1:10" x14ac:dyDescent="0.2">
      <c r="A352" s="6">
        <v>45162</v>
      </c>
      <c r="B352" s="7">
        <v>0.46960000000000002</v>
      </c>
      <c r="C352" s="7">
        <v>0.53</v>
      </c>
      <c r="D352" s="7">
        <v>0.61829999999999996</v>
      </c>
      <c r="E352" s="7">
        <v>0.54220000000000002</v>
      </c>
      <c r="F352" s="7">
        <v>0.4042</v>
      </c>
      <c r="H352" s="7">
        <v>0.4496</v>
      </c>
      <c r="I352" s="7">
        <v>0.30070000000000002</v>
      </c>
      <c r="J352" s="7">
        <v>0.31069999999999998</v>
      </c>
    </row>
    <row r="353" spans="1:10" x14ac:dyDescent="0.2">
      <c r="A353" s="6">
        <v>45169</v>
      </c>
      <c r="B353" s="7">
        <v>0.43890000000000001</v>
      </c>
      <c r="C353" s="7">
        <v>0.49919999999999998</v>
      </c>
      <c r="D353" s="7">
        <v>0.60250000000000004</v>
      </c>
      <c r="E353" s="7">
        <v>0.51490000000000002</v>
      </c>
      <c r="F353" s="7">
        <v>0.37409999999999999</v>
      </c>
      <c r="H353" s="7">
        <v>0.41909999999999997</v>
      </c>
      <c r="I353" s="7">
        <v>0.21659999999999999</v>
      </c>
      <c r="J353" s="7">
        <v>0.21299999999999999</v>
      </c>
    </row>
    <row r="354" spans="1:10" x14ac:dyDescent="0.2">
      <c r="A354" s="6">
        <v>45177</v>
      </c>
      <c r="B354" s="7">
        <v>0.45700000000000002</v>
      </c>
      <c r="C354" s="7">
        <v>0.51229999999999998</v>
      </c>
      <c r="D354" s="7">
        <v>0.62680000000000002</v>
      </c>
      <c r="E354" s="7">
        <v>0.5827</v>
      </c>
      <c r="F354" s="7">
        <v>0.34560000000000002</v>
      </c>
      <c r="H354" s="7">
        <v>0.39419999999999999</v>
      </c>
      <c r="I354" s="7">
        <v>0.14560000000000001</v>
      </c>
      <c r="J354" s="7">
        <v>0.11609999999999999</v>
      </c>
    </row>
    <row r="355" spans="1:10" x14ac:dyDescent="0.2">
      <c r="A355" s="6">
        <v>45184</v>
      </c>
      <c r="B355" s="7">
        <v>0.4531</v>
      </c>
      <c r="C355" s="7">
        <v>0.50690000000000002</v>
      </c>
      <c r="D355" s="7">
        <v>0.60809999999999997</v>
      </c>
      <c r="E355" s="7">
        <v>0.60209999999999997</v>
      </c>
      <c r="F355" s="7">
        <v>0.3901</v>
      </c>
      <c r="H355" s="7">
        <v>0.44369999999999998</v>
      </c>
      <c r="I355" s="7">
        <v>0.1376</v>
      </c>
      <c r="J355" s="7">
        <v>7.8600000000000003E-2</v>
      </c>
    </row>
    <row r="356" spans="1:10" x14ac:dyDescent="0.2">
      <c r="A356" s="6">
        <v>45191</v>
      </c>
      <c r="B356" s="7">
        <v>0.48880000000000001</v>
      </c>
      <c r="C356" s="7">
        <v>0.48110000000000003</v>
      </c>
      <c r="D356" s="7">
        <v>0.57679999999999998</v>
      </c>
      <c r="E356" s="7">
        <v>0.62639999999999996</v>
      </c>
      <c r="F356" s="7">
        <v>0.438</v>
      </c>
      <c r="H356" s="7">
        <v>0.34229999999999999</v>
      </c>
      <c r="I356" s="7">
        <v>0.2021</v>
      </c>
      <c r="J356" s="7">
        <v>-2.4799999999999999E-2</v>
      </c>
    </row>
    <row r="357" spans="1:10" x14ac:dyDescent="0.2">
      <c r="A357" s="6">
        <v>45198</v>
      </c>
      <c r="B357" s="7">
        <v>0.56999999999999995</v>
      </c>
      <c r="C357" s="7">
        <v>0.51470000000000005</v>
      </c>
      <c r="D357" s="7">
        <v>0.62660000000000005</v>
      </c>
      <c r="E357" s="7">
        <v>0.67079999999999995</v>
      </c>
      <c r="F357" s="7">
        <v>0.41289999999999999</v>
      </c>
      <c r="H357" s="7">
        <v>0.25230000000000002</v>
      </c>
      <c r="I357" s="7">
        <v>0.17150000000000001</v>
      </c>
      <c r="J357" s="7">
        <v>-2.1600000000000001E-2</v>
      </c>
    </row>
    <row r="358" spans="1:10" x14ac:dyDescent="0.2">
      <c r="A358" s="6">
        <v>45205</v>
      </c>
      <c r="B358" s="7">
        <v>0.71199999999999997</v>
      </c>
      <c r="C358" s="7">
        <v>0.56220000000000003</v>
      </c>
      <c r="D358" s="7">
        <v>0.66210000000000002</v>
      </c>
      <c r="E358" s="7">
        <v>0.69850000000000001</v>
      </c>
      <c r="F358" s="7">
        <v>0.42830000000000001</v>
      </c>
      <c r="H358" s="7">
        <v>0.18029999999999999</v>
      </c>
      <c r="I358" s="7">
        <v>0.22220000000000001</v>
      </c>
      <c r="J358" s="7">
        <v>0.1424</v>
      </c>
    </row>
    <row r="359" spans="1:10" x14ac:dyDescent="0.2">
      <c r="A359" s="6">
        <v>45212</v>
      </c>
      <c r="B359" s="7">
        <v>0.77800000000000002</v>
      </c>
      <c r="C359" s="7">
        <v>0.6028</v>
      </c>
      <c r="D359" s="7">
        <v>0.6694</v>
      </c>
      <c r="E359" s="7">
        <v>0.67700000000000005</v>
      </c>
      <c r="F359" s="7">
        <v>0.38040000000000002</v>
      </c>
      <c r="H359" s="7">
        <v>0.1124</v>
      </c>
      <c r="I359" s="7">
        <v>0.23300000000000001</v>
      </c>
      <c r="J359" s="7">
        <v>0.13519999999999999</v>
      </c>
    </row>
    <row r="360" spans="1:10" x14ac:dyDescent="0.2">
      <c r="A360" s="6">
        <v>45219</v>
      </c>
      <c r="B360" s="7">
        <v>0.76580000000000004</v>
      </c>
      <c r="C360" s="7">
        <v>0.57540000000000002</v>
      </c>
      <c r="D360" s="7">
        <v>0.66159999999999997</v>
      </c>
      <c r="E360" s="7">
        <v>0.66349999999999998</v>
      </c>
      <c r="F360" s="7">
        <v>0.3866</v>
      </c>
      <c r="H360" s="7">
        <v>6.5699999999999995E-2</v>
      </c>
      <c r="I360" s="7">
        <v>0.23949999999999999</v>
      </c>
      <c r="J360" s="7">
        <v>0.14419999999999999</v>
      </c>
    </row>
    <row r="361" spans="1:10" x14ac:dyDescent="0.2">
      <c r="A361" s="6">
        <v>45226</v>
      </c>
      <c r="B361" s="7">
        <v>0.70340000000000003</v>
      </c>
      <c r="C361" s="7">
        <v>0.37969999999999998</v>
      </c>
      <c r="D361" s="7">
        <v>0.68069999999999997</v>
      </c>
      <c r="E361" s="7">
        <v>0.62690000000000001</v>
      </c>
      <c r="F361" s="7">
        <v>0.33489999999999998</v>
      </c>
      <c r="H361" s="7">
        <v>2.58E-2</v>
      </c>
      <c r="I361" s="7">
        <v>0.27810000000000001</v>
      </c>
      <c r="J361" s="7">
        <v>0.2235</v>
      </c>
    </row>
    <row r="362" spans="1:10" x14ac:dyDescent="0.2">
      <c r="A362" s="6">
        <v>45233</v>
      </c>
      <c r="B362" s="7">
        <v>0.69099999999999995</v>
      </c>
      <c r="C362" s="7">
        <v>0.3876</v>
      </c>
      <c r="D362" s="7">
        <v>0.67310000000000003</v>
      </c>
      <c r="E362" s="7">
        <v>0.63639999999999997</v>
      </c>
      <c r="F362" s="7">
        <v>0.35649999999999998</v>
      </c>
      <c r="H362" s="7">
        <v>4.3499999999999997E-2</v>
      </c>
      <c r="I362" s="7">
        <v>0.309</v>
      </c>
      <c r="J362" s="7">
        <v>0.2969</v>
      </c>
    </row>
    <row r="363" spans="1:10" x14ac:dyDescent="0.2">
      <c r="A363" s="6">
        <v>45240</v>
      </c>
      <c r="B363" s="7">
        <v>0.67390000000000005</v>
      </c>
      <c r="C363" s="7">
        <v>0.39460000000000001</v>
      </c>
      <c r="D363" s="7">
        <v>0.6784</v>
      </c>
      <c r="E363" s="7">
        <v>0.59430000000000005</v>
      </c>
      <c r="F363" s="7">
        <v>0.31130000000000002</v>
      </c>
      <c r="H363" s="7">
        <v>9.4600000000000004E-2</v>
      </c>
      <c r="I363" s="7">
        <v>0.36659999999999998</v>
      </c>
      <c r="J363" s="7">
        <v>0.36359999999999998</v>
      </c>
    </row>
    <row r="364" spans="1:10" x14ac:dyDescent="0.2">
      <c r="A364" s="6">
        <v>45247</v>
      </c>
      <c r="B364" s="7">
        <v>0.6865</v>
      </c>
      <c r="C364" s="7">
        <v>0.4279</v>
      </c>
      <c r="D364" s="7">
        <v>0.71640000000000004</v>
      </c>
      <c r="E364" s="7">
        <v>0.59509999999999996</v>
      </c>
      <c r="F364" s="7">
        <v>0.28860000000000002</v>
      </c>
      <c r="H364" s="7">
        <v>0.14080000000000001</v>
      </c>
      <c r="I364" s="7">
        <v>0.40460000000000002</v>
      </c>
      <c r="J364" s="7">
        <v>0.42670000000000002</v>
      </c>
    </row>
    <row r="365" spans="1:10" x14ac:dyDescent="0.2">
      <c r="A365" s="6">
        <v>45257</v>
      </c>
      <c r="B365" s="7">
        <v>0.65600000000000003</v>
      </c>
      <c r="C365" s="7">
        <v>0.39679999999999999</v>
      </c>
      <c r="D365" s="7">
        <v>0.69799999999999995</v>
      </c>
      <c r="E365" s="7">
        <v>0.58509999999999995</v>
      </c>
      <c r="F365" s="7">
        <v>0.28029999999999999</v>
      </c>
      <c r="H365" s="7">
        <v>0.16830000000000001</v>
      </c>
      <c r="I365" s="7">
        <v>0.4098</v>
      </c>
      <c r="J365" s="7">
        <v>0.43209999999999998</v>
      </c>
    </row>
    <row r="366" spans="1:10" x14ac:dyDescent="0.2">
      <c r="A366" s="6">
        <v>45264</v>
      </c>
      <c r="B366" s="7">
        <v>0.58530000000000004</v>
      </c>
      <c r="C366" s="7">
        <v>0.33610000000000001</v>
      </c>
      <c r="D366" s="7">
        <v>0.63170000000000004</v>
      </c>
      <c r="E366" s="7">
        <v>0.5746</v>
      </c>
      <c r="F366" s="7">
        <v>0.28089999999999998</v>
      </c>
      <c r="H366" s="7">
        <v>0.2001</v>
      </c>
      <c r="I366" s="7">
        <v>0.3947</v>
      </c>
      <c r="J366" s="7">
        <v>0.40770000000000001</v>
      </c>
    </row>
    <row r="367" spans="1:10" x14ac:dyDescent="0.2">
      <c r="A367" s="6">
        <v>45271</v>
      </c>
      <c r="B367" s="7">
        <v>0.59640000000000004</v>
      </c>
      <c r="C367" s="7">
        <v>0.33169999999999999</v>
      </c>
      <c r="D367" s="7">
        <v>0.65229999999999999</v>
      </c>
      <c r="E367" s="7">
        <v>0.58360000000000001</v>
      </c>
      <c r="F367" s="7">
        <v>0.2477</v>
      </c>
      <c r="H367" s="7">
        <v>0.19370000000000001</v>
      </c>
      <c r="I367" s="7">
        <v>0.39090000000000003</v>
      </c>
      <c r="J367" s="7">
        <v>0.42499999999999999</v>
      </c>
    </row>
    <row r="368" spans="1:10" x14ac:dyDescent="0.2">
      <c r="A368" s="6">
        <v>45278</v>
      </c>
      <c r="B368" s="7">
        <v>0.6361</v>
      </c>
      <c r="C368" s="7">
        <v>0.39</v>
      </c>
      <c r="D368" s="7">
        <v>0.68179999999999996</v>
      </c>
      <c r="E368" s="7">
        <v>0.63890000000000002</v>
      </c>
      <c r="F368" s="7">
        <v>0.29020000000000001</v>
      </c>
      <c r="H368" s="7">
        <v>0.23630000000000001</v>
      </c>
      <c r="I368" s="7">
        <v>0.39939999999999998</v>
      </c>
      <c r="J368" s="7">
        <v>0.4778</v>
      </c>
    </row>
    <row r="369" spans="1:10" x14ac:dyDescent="0.2">
      <c r="A369" s="6">
        <v>45286</v>
      </c>
      <c r="B369" s="7">
        <v>0.61399999999999999</v>
      </c>
      <c r="C369" s="7">
        <v>0.39460000000000001</v>
      </c>
      <c r="D369" s="7">
        <v>0.71160000000000001</v>
      </c>
      <c r="E369" s="7">
        <v>0.64780000000000004</v>
      </c>
      <c r="F369" s="7">
        <v>0.28029999999999999</v>
      </c>
      <c r="H369" s="7">
        <v>0.18440000000000001</v>
      </c>
      <c r="I369" s="7">
        <v>0.32400000000000001</v>
      </c>
      <c r="J369" s="7">
        <v>0.49059999999999998</v>
      </c>
    </row>
    <row r="370" spans="1:10" x14ac:dyDescent="0.2">
      <c r="A370" s="6">
        <v>45294</v>
      </c>
      <c r="B370" s="7">
        <v>0.54549999999999998</v>
      </c>
      <c r="C370" s="7">
        <v>0.39979999999999999</v>
      </c>
      <c r="D370" s="7">
        <v>0.68600000000000005</v>
      </c>
      <c r="E370" s="7">
        <v>0.63190000000000002</v>
      </c>
      <c r="F370" s="7">
        <v>0.22439999999999999</v>
      </c>
      <c r="H370" s="7">
        <v>0.24940000000000001</v>
      </c>
      <c r="I370" s="7">
        <v>0.32250000000000001</v>
      </c>
      <c r="J370" s="7">
        <v>0.4778</v>
      </c>
    </row>
    <row r="371" spans="1:10" x14ac:dyDescent="0.2">
      <c r="A371" s="6">
        <v>45301</v>
      </c>
      <c r="B371" s="7">
        <v>0.47549999999999998</v>
      </c>
      <c r="C371" s="7">
        <v>0.31430000000000002</v>
      </c>
      <c r="D371" s="7">
        <v>0.61980000000000002</v>
      </c>
      <c r="E371" s="7">
        <v>0.57220000000000004</v>
      </c>
      <c r="F371" s="7">
        <v>0.1981</v>
      </c>
      <c r="H371" s="7">
        <v>0.32579999999999998</v>
      </c>
      <c r="I371" s="7">
        <v>0.31359999999999999</v>
      </c>
      <c r="J371" s="7">
        <v>0.47339999999999999</v>
      </c>
    </row>
    <row r="372" spans="1:10" x14ac:dyDescent="0.2">
      <c r="A372" s="6">
        <v>45309</v>
      </c>
      <c r="B372" s="7">
        <v>0.46279999999999999</v>
      </c>
      <c r="C372" s="7">
        <v>0.30630000000000002</v>
      </c>
      <c r="D372" s="7">
        <v>0.59750000000000003</v>
      </c>
      <c r="E372" s="7">
        <v>0.58240000000000003</v>
      </c>
      <c r="F372" s="7">
        <v>0.16889999999999999</v>
      </c>
      <c r="H372" s="7">
        <v>0.3357</v>
      </c>
      <c r="I372" s="7">
        <v>0.34810000000000002</v>
      </c>
      <c r="J372" s="7">
        <v>0.45069999999999999</v>
      </c>
    </row>
    <row r="373" spans="1:10" x14ac:dyDescent="0.2">
      <c r="A373" s="6">
        <v>45316</v>
      </c>
      <c r="B373" s="7">
        <v>0.5081</v>
      </c>
      <c r="C373" s="7">
        <v>0.50049999999999994</v>
      </c>
      <c r="D373" s="7">
        <v>0.59530000000000005</v>
      </c>
      <c r="E373" s="7">
        <v>0.61099999999999999</v>
      </c>
      <c r="F373" s="7">
        <v>0.1593</v>
      </c>
      <c r="H373" s="7">
        <v>0.28189999999999998</v>
      </c>
      <c r="I373" s="7">
        <v>0.32779999999999998</v>
      </c>
      <c r="J373" s="7">
        <v>0.4904</v>
      </c>
    </row>
    <row r="374" spans="1:10" x14ac:dyDescent="0.2">
      <c r="A374" s="6">
        <v>45323</v>
      </c>
      <c r="B374" s="7">
        <v>0.52329999999999999</v>
      </c>
      <c r="C374" s="7">
        <v>0.52590000000000003</v>
      </c>
      <c r="D374" s="7">
        <v>0.63160000000000005</v>
      </c>
      <c r="E374" s="7">
        <v>0.61950000000000005</v>
      </c>
      <c r="F374" s="7">
        <v>0.125</v>
      </c>
      <c r="H374" s="7">
        <v>0.3266</v>
      </c>
      <c r="I374" s="7">
        <v>0.35399999999999998</v>
      </c>
      <c r="J374" s="7">
        <v>0.49580000000000002</v>
      </c>
    </row>
    <row r="375" spans="1:10" x14ac:dyDescent="0.2">
      <c r="A375" s="6">
        <v>45330</v>
      </c>
      <c r="B375" s="7">
        <v>0.52929999999999999</v>
      </c>
      <c r="C375" s="7">
        <v>0.43099999999999999</v>
      </c>
      <c r="D375" s="7">
        <v>0.62180000000000002</v>
      </c>
      <c r="E375" s="7">
        <v>0.67249999999999999</v>
      </c>
      <c r="F375" s="7">
        <v>0.1125</v>
      </c>
      <c r="H375" s="7">
        <v>0.29899999999999999</v>
      </c>
      <c r="I375" s="7">
        <v>0.29310000000000003</v>
      </c>
      <c r="J375" s="7">
        <v>0.44140000000000001</v>
      </c>
    </row>
    <row r="376" spans="1:10" x14ac:dyDescent="0.2">
      <c r="A376" s="6">
        <v>45337</v>
      </c>
      <c r="B376" s="7">
        <v>0.44940000000000002</v>
      </c>
      <c r="C376" s="7">
        <v>0.35349999999999998</v>
      </c>
      <c r="D376" s="7">
        <v>0.51419999999999999</v>
      </c>
      <c r="E376" s="7">
        <v>0.6099</v>
      </c>
      <c r="F376" s="7">
        <v>0.19819999999999999</v>
      </c>
      <c r="H376" s="7">
        <v>0.2656</v>
      </c>
      <c r="I376" s="7">
        <v>0.246</v>
      </c>
      <c r="J376" s="7">
        <v>0.32879999999999998</v>
      </c>
    </row>
    <row r="377" spans="1:10" x14ac:dyDescent="0.2">
      <c r="A377" s="6">
        <v>45345</v>
      </c>
      <c r="B377" s="7">
        <v>0.47599999999999998</v>
      </c>
      <c r="C377" s="7">
        <v>0.37869999999999998</v>
      </c>
      <c r="D377" s="7">
        <v>0.50419999999999998</v>
      </c>
      <c r="E377" s="7">
        <v>0.62080000000000002</v>
      </c>
      <c r="F377" s="7">
        <v>0.18479999999999999</v>
      </c>
      <c r="H377" s="7">
        <v>0.29389999999999999</v>
      </c>
      <c r="I377" s="7">
        <v>0.28610000000000002</v>
      </c>
      <c r="J377" s="7">
        <v>0.29980000000000001</v>
      </c>
    </row>
    <row r="378" spans="1:10" x14ac:dyDescent="0.2">
      <c r="A378" s="6">
        <v>45352</v>
      </c>
      <c r="B378" s="7">
        <v>0.53969999999999996</v>
      </c>
      <c r="C378" s="7">
        <v>0.39290000000000003</v>
      </c>
      <c r="D378" s="7">
        <v>0.56069999999999998</v>
      </c>
      <c r="E378" s="7">
        <v>0.61109999999999998</v>
      </c>
      <c r="F378" s="7">
        <v>0.14410000000000001</v>
      </c>
      <c r="H378" s="7">
        <v>0.27460000000000001</v>
      </c>
      <c r="I378" s="7">
        <v>0.34039999999999998</v>
      </c>
      <c r="J378" s="7">
        <v>0.3493</v>
      </c>
    </row>
    <row r="379" spans="1:10" x14ac:dyDescent="0.2">
      <c r="A379" s="6">
        <v>45359</v>
      </c>
      <c r="B379" s="7">
        <v>0.49709999999999999</v>
      </c>
      <c r="C379" s="7">
        <v>0.37590000000000001</v>
      </c>
      <c r="D379" s="7">
        <v>0.52190000000000003</v>
      </c>
      <c r="E379" s="7">
        <v>0.61850000000000005</v>
      </c>
      <c r="F379" s="7">
        <v>0.1653</v>
      </c>
      <c r="H379" s="7">
        <v>0.26140000000000002</v>
      </c>
      <c r="I379" s="7">
        <v>0.32990000000000003</v>
      </c>
      <c r="J379" s="7">
        <v>0.30769999999999997</v>
      </c>
    </row>
    <row r="380" spans="1:10" x14ac:dyDescent="0.2">
      <c r="A380" s="6">
        <v>45366</v>
      </c>
      <c r="B380" s="7">
        <v>0.4536</v>
      </c>
      <c r="C380" s="7">
        <v>0.3165</v>
      </c>
      <c r="D380" s="7">
        <v>0.50219999999999998</v>
      </c>
      <c r="E380" s="7">
        <v>0.57240000000000002</v>
      </c>
      <c r="F380" s="7">
        <v>9.0200000000000002E-2</v>
      </c>
      <c r="H380" s="7">
        <v>0.28139999999999998</v>
      </c>
      <c r="I380" s="7">
        <v>0.3533</v>
      </c>
      <c r="J380" s="7">
        <v>0.222</v>
      </c>
    </row>
    <row r="381" spans="1:10" x14ac:dyDescent="0.2">
      <c r="A381" s="6">
        <v>45373</v>
      </c>
      <c r="B381" s="7">
        <v>0.48620000000000002</v>
      </c>
      <c r="C381" s="7">
        <v>0.31780000000000003</v>
      </c>
      <c r="D381" s="7">
        <v>0.47220000000000001</v>
      </c>
      <c r="E381" s="7">
        <v>0.57469999999999999</v>
      </c>
      <c r="F381" s="7">
        <v>0.1227</v>
      </c>
      <c r="H381" s="7">
        <v>0.375</v>
      </c>
      <c r="I381" s="7">
        <v>0.45279999999999998</v>
      </c>
      <c r="J381" s="7">
        <v>0.2923</v>
      </c>
    </row>
    <row r="382" spans="1:10" x14ac:dyDescent="0.2">
      <c r="A382" s="6">
        <v>45383</v>
      </c>
      <c r="B382" s="7">
        <v>0.5222</v>
      </c>
      <c r="C382" s="7">
        <v>0.27460000000000001</v>
      </c>
      <c r="D382" s="7">
        <v>0.45779999999999998</v>
      </c>
      <c r="E382" s="7">
        <v>0.54749999999999999</v>
      </c>
      <c r="F382" s="7">
        <v>0.11310000000000001</v>
      </c>
      <c r="H382" s="7">
        <v>0.3075</v>
      </c>
      <c r="I382" s="7">
        <v>0.43919999999999998</v>
      </c>
      <c r="J382" s="7">
        <v>0.28799999999999998</v>
      </c>
    </row>
    <row r="383" spans="1:10" x14ac:dyDescent="0.2">
      <c r="A383" s="6">
        <v>45390</v>
      </c>
      <c r="B383" s="7">
        <v>0.52470000000000006</v>
      </c>
      <c r="C383" s="7">
        <v>0.31929999999999997</v>
      </c>
      <c r="D383" s="7">
        <v>0.46050000000000002</v>
      </c>
      <c r="E383" s="7">
        <v>0.57499999999999996</v>
      </c>
      <c r="F383" s="7">
        <v>8.8700000000000001E-2</v>
      </c>
      <c r="H383" s="7">
        <v>0.21</v>
      </c>
      <c r="I383" s="7">
        <v>0.40310000000000001</v>
      </c>
      <c r="J383" s="7">
        <v>0.25840000000000002</v>
      </c>
    </row>
    <row r="384" spans="1:10" x14ac:dyDescent="0.2">
      <c r="A384" s="6">
        <v>45397</v>
      </c>
      <c r="B384" s="7">
        <v>0.53710000000000002</v>
      </c>
      <c r="C384" s="7">
        <v>0.32019999999999998</v>
      </c>
      <c r="D384" s="7">
        <v>0.48470000000000002</v>
      </c>
      <c r="E384" s="7">
        <v>0.57879999999999998</v>
      </c>
      <c r="F384" s="7">
        <v>7.6899999999999996E-2</v>
      </c>
      <c r="H384" s="7">
        <v>0.17699999999999999</v>
      </c>
      <c r="I384" s="7">
        <v>0.37630000000000002</v>
      </c>
      <c r="J384" s="7">
        <v>0.28320000000000001</v>
      </c>
    </row>
    <row r="385" spans="1:10" x14ac:dyDescent="0.2">
      <c r="A385" s="6">
        <v>45404</v>
      </c>
      <c r="B385" s="7">
        <v>0.51700000000000002</v>
      </c>
      <c r="C385" s="7">
        <v>0.2429</v>
      </c>
      <c r="D385" s="7">
        <v>0.48409999999999997</v>
      </c>
      <c r="E385" s="7">
        <v>0.57369999999999999</v>
      </c>
      <c r="F385" s="7">
        <v>-1.6999999999999999E-3</v>
      </c>
      <c r="H385" s="7">
        <v>0.23130000000000001</v>
      </c>
      <c r="I385" s="7">
        <v>0.39269999999999999</v>
      </c>
      <c r="J385" s="7">
        <v>0.19059999999999999</v>
      </c>
    </row>
    <row r="386" spans="1:10" x14ac:dyDescent="0.2">
      <c r="A386" s="6">
        <v>45411</v>
      </c>
      <c r="B386" s="7">
        <v>0.3745</v>
      </c>
      <c r="C386" s="7">
        <v>0.1968</v>
      </c>
      <c r="D386" s="7">
        <v>0.4254</v>
      </c>
      <c r="E386" s="7">
        <v>0.51700000000000002</v>
      </c>
      <c r="F386" s="7">
        <v>-0.10539999999999999</v>
      </c>
      <c r="H386" s="7">
        <v>0.16600000000000001</v>
      </c>
      <c r="I386" s="7">
        <v>0.33429999999999999</v>
      </c>
      <c r="J386" s="7">
        <v>0.15140000000000001</v>
      </c>
    </row>
    <row r="387" spans="1:10" x14ac:dyDescent="0.2">
      <c r="A387" s="6">
        <v>45418</v>
      </c>
      <c r="B387" s="7">
        <v>0.41449999999999998</v>
      </c>
      <c r="C387" s="7">
        <v>0.33860000000000001</v>
      </c>
      <c r="D387" s="7">
        <v>0.41860000000000003</v>
      </c>
      <c r="E387" s="7">
        <v>0.57869999999999999</v>
      </c>
      <c r="F387" s="7">
        <v>-3.0599999999999999E-2</v>
      </c>
      <c r="H387" s="7">
        <v>0.14660000000000001</v>
      </c>
      <c r="I387" s="7">
        <v>0.36320000000000002</v>
      </c>
      <c r="J387" s="7">
        <v>0.24129999999999999</v>
      </c>
    </row>
    <row r="388" spans="1:10" x14ac:dyDescent="0.2">
      <c r="A388" s="6">
        <v>45425</v>
      </c>
      <c r="B388" s="7">
        <v>0.44209999999999999</v>
      </c>
      <c r="C388" s="7">
        <v>0.33760000000000001</v>
      </c>
      <c r="D388" s="7">
        <v>0.47170000000000001</v>
      </c>
      <c r="E388" s="7">
        <v>0.55279999999999996</v>
      </c>
      <c r="F388" s="7">
        <v>-0.08</v>
      </c>
      <c r="H388" s="7">
        <v>0.1474</v>
      </c>
      <c r="I388" s="7">
        <v>0.33310000000000001</v>
      </c>
      <c r="J388" s="7">
        <v>0.2369</v>
      </c>
    </row>
    <row r="389" spans="1:10" x14ac:dyDescent="0.2">
      <c r="A389" s="6">
        <v>45432</v>
      </c>
      <c r="B389" s="7">
        <v>0.42180000000000001</v>
      </c>
      <c r="C389" s="7">
        <v>0.33839999999999998</v>
      </c>
      <c r="D389" s="7">
        <v>0.50349999999999995</v>
      </c>
      <c r="E389" s="7">
        <v>0.52329999999999999</v>
      </c>
      <c r="F389" s="7">
        <v>-6.7199999999999996E-2</v>
      </c>
      <c r="H389" s="7">
        <v>0.1104</v>
      </c>
      <c r="I389" s="7">
        <v>0.32269999999999999</v>
      </c>
      <c r="J389" s="7">
        <v>0.26150000000000001</v>
      </c>
    </row>
    <row r="390" spans="1:10" x14ac:dyDescent="0.2">
      <c r="A390" s="6">
        <v>45440</v>
      </c>
      <c r="B390" s="7">
        <v>0.49919999999999998</v>
      </c>
      <c r="C390" s="7">
        <v>0.441</v>
      </c>
      <c r="D390" s="7">
        <v>0.54430000000000001</v>
      </c>
      <c r="E390" s="7">
        <v>0.52110000000000001</v>
      </c>
      <c r="F390" s="7">
        <v>-6.3E-3</v>
      </c>
      <c r="H390" s="7">
        <v>0.22639999999999999</v>
      </c>
      <c r="I390" s="7">
        <v>0.34549999999999997</v>
      </c>
      <c r="J390" s="7">
        <v>0.33739999999999998</v>
      </c>
    </row>
    <row r="391" spans="1:10" x14ac:dyDescent="0.2">
      <c r="A391" s="6">
        <v>45447</v>
      </c>
      <c r="B391" s="7">
        <v>0.49859999999999999</v>
      </c>
      <c r="C391" s="7">
        <v>0.46029999999999999</v>
      </c>
      <c r="D391" s="7">
        <v>0.52729999999999999</v>
      </c>
      <c r="E391" s="7">
        <v>0.52100000000000002</v>
      </c>
      <c r="F391" s="7">
        <v>-0.1217</v>
      </c>
      <c r="H391" s="7">
        <v>0.29959999999999998</v>
      </c>
      <c r="I391" s="7">
        <v>0.35909999999999997</v>
      </c>
      <c r="J391" s="7">
        <v>0.34870000000000001</v>
      </c>
    </row>
    <row r="392" spans="1:10" x14ac:dyDescent="0.2">
      <c r="A392" s="6">
        <v>45454</v>
      </c>
      <c r="B392" s="7">
        <v>0.45300000000000001</v>
      </c>
      <c r="C392" s="7">
        <v>0.41549999999999998</v>
      </c>
      <c r="D392" s="7">
        <v>0.49270000000000003</v>
      </c>
      <c r="E392" s="7">
        <v>0.52180000000000004</v>
      </c>
      <c r="F392" s="7">
        <v>-0.1769</v>
      </c>
      <c r="H392" s="7">
        <v>0.2162</v>
      </c>
      <c r="I392" s="7">
        <v>0.27260000000000001</v>
      </c>
      <c r="J392" s="7">
        <v>0.40529999999999999</v>
      </c>
    </row>
    <row r="393" spans="1:10" x14ac:dyDescent="0.2">
      <c r="A393" s="6">
        <v>45461</v>
      </c>
      <c r="B393" s="7">
        <v>0.4138</v>
      </c>
      <c r="C393" s="7">
        <v>0.37769999999999998</v>
      </c>
      <c r="D393" s="7">
        <v>0.48820000000000002</v>
      </c>
      <c r="E393" s="7">
        <v>0.52410000000000001</v>
      </c>
      <c r="F393" s="7">
        <v>-9.9500000000000005E-2</v>
      </c>
      <c r="H393" s="7">
        <v>0.2324</v>
      </c>
      <c r="I393" s="7">
        <v>0.3347</v>
      </c>
      <c r="J393" s="7">
        <v>0.3881</v>
      </c>
    </row>
    <row r="394" spans="1:10" x14ac:dyDescent="0.2">
      <c r="A394" s="6">
        <v>45469</v>
      </c>
      <c r="B394" s="7">
        <v>0.41399999999999998</v>
      </c>
      <c r="C394" s="7">
        <v>0.37419999999999998</v>
      </c>
      <c r="D394" s="7">
        <v>0.45619999999999999</v>
      </c>
      <c r="E394" s="7">
        <v>0.54330000000000001</v>
      </c>
      <c r="F394" s="7">
        <v>-9.4299999999999995E-2</v>
      </c>
      <c r="H394" s="7">
        <v>0.24049999999999999</v>
      </c>
      <c r="I394" s="7">
        <v>0.30149999999999999</v>
      </c>
      <c r="J394" s="7">
        <v>0.37680000000000002</v>
      </c>
    </row>
    <row r="395" spans="1:10" x14ac:dyDescent="0.2">
      <c r="A395" s="6">
        <v>45476</v>
      </c>
      <c r="B395" s="7">
        <v>0.38640000000000002</v>
      </c>
      <c r="C395" s="7">
        <v>0.35780000000000001</v>
      </c>
      <c r="D395" s="7">
        <v>0.43680000000000002</v>
      </c>
      <c r="E395" s="7">
        <v>0.51959999999999995</v>
      </c>
      <c r="F395" s="7">
        <v>-9.0700000000000003E-2</v>
      </c>
      <c r="H395" s="7">
        <v>0.2056</v>
      </c>
      <c r="I395" s="7">
        <v>0.26889999999999997</v>
      </c>
      <c r="J395" s="7">
        <v>0.39679999999999999</v>
      </c>
    </row>
    <row r="396" spans="1:10" x14ac:dyDescent="0.2">
      <c r="A396" s="6">
        <v>45484</v>
      </c>
      <c r="B396" s="7">
        <v>0.43099999999999999</v>
      </c>
      <c r="C396" s="7">
        <v>0.40439999999999998</v>
      </c>
      <c r="D396" s="7">
        <v>0.4748</v>
      </c>
      <c r="E396" s="7">
        <v>0.54120000000000001</v>
      </c>
      <c r="F396" s="7">
        <v>-9.11E-2</v>
      </c>
      <c r="H396" s="7">
        <v>0.2823</v>
      </c>
      <c r="I396" s="7">
        <v>0.28489999999999999</v>
      </c>
      <c r="J396" s="7">
        <v>0.42870000000000003</v>
      </c>
    </row>
    <row r="397" spans="1:10" x14ac:dyDescent="0.2">
      <c r="A397" s="6">
        <v>45491</v>
      </c>
      <c r="B397" s="7">
        <v>0.43440000000000001</v>
      </c>
      <c r="C397" s="7">
        <v>0.45219999999999999</v>
      </c>
      <c r="D397" s="7">
        <v>0.45400000000000001</v>
      </c>
      <c r="E397" s="7">
        <v>0.54290000000000005</v>
      </c>
      <c r="F397" s="7">
        <v>-1.8599999999999998E-2</v>
      </c>
      <c r="H397" s="7">
        <v>0.23019999999999999</v>
      </c>
      <c r="I397" s="7">
        <v>0.22040000000000001</v>
      </c>
      <c r="J397" s="7">
        <v>0.40400000000000003</v>
      </c>
    </row>
    <row r="398" spans="1:10" x14ac:dyDescent="0.2">
      <c r="A398" s="6">
        <v>45498</v>
      </c>
      <c r="B398" s="7">
        <v>0.56299999999999994</v>
      </c>
      <c r="C398" s="7">
        <v>0.51449999999999996</v>
      </c>
      <c r="D398" s="7">
        <v>0.48630000000000001</v>
      </c>
      <c r="E398" s="7">
        <v>0.53739999999999999</v>
      </c>
      <c r="F398" s="7">
        <v>8.5800000000000001E-2</v>
      </c>
      <c r="H398" s="7">
        <v>0.13719999999999999</v>
      </c>
      <c r="I398" s="7">
        <v>0.16020000000000001</v>
      </c>
      <c r="J398" s="7">
        <v>0.31790000000000002</v>
      </c>
    </row>
    <row r="399" spans="1:10" x14ac:dyDescent="0.2">
      <c r="A399" s="6">
        <v>45505</v>
      </c>
      <c r="B399" s="7">
        <v>0.49780000000000002</v>
      </c>
      <c r="C399" s="7">
        <v>0.48060000000000003</v>
      </c>
      <c r="D399" s="7">
        <v>0.52359999999999995</v>
      </c>
      <c r="E399" s="7">
        <v>0.51790000000000003</v>
      </c>
      <c r="F399" s="7">
        <v>3.6299999999999999E-2</v>
      </c>
      <c r="H399" s="7">
        <v>0.17</v>
      </c>
      <c r="I399" s="7">
        <v>7.6700000000000004E-2</v>
      </c>
      <c r="J399" s="7">
        <v>0.27210000000000001</v>
      </c>
    </row>
    <row r="400" spans="1:10" x14ac:dyDescent="0.2">
      <c r="A400" s="6">
        <v>45512</v>
      </c>
      <c r="B400" s="7">
        <v>0.50600000000000001</v>
      </c>
      <c r="C400" s="7">
        <v>0.51339999999999997</v>
      </c>
      <c r="D400" s="7">
        <v>0.57289999999999996</v>
      </c>
      <c r="E400" s="7">
        <v>0.5625</v>
      </c>
      <c r="F400" s="7">
        <v>0.1381</v>
      </c>
      <c r="H400" s="7">
        <v>0.2261</v>
      </c>
      <c r="I400" s="7">
        <v>0.1169</v>
      </c>
      <c r="J400" s="7">
        <v>0.2417</v>
      </c>
    </row>
    <row r="401" spans="1:10" x14ac:dyDescent="0.2">
      <c r="A401" s="6">
        <v>45519</v>
      </c>
      <c r="B401" s="7">
        <v>0.49049999999999999</v>
      </c>
      <c r="C401" s="7">
        <v>0.49399999999999999</v>
      </c>
      <c r="D401" s="7">
        <v>0.59819999999999995</v>
      </c>
      <c r="E401" s="7">
        <v>0.59299999999999997</v>
      </c>
      <c r="F401" s="7">
        <v>0.14410000000000001</v>
      </c>
      <c r="H401" s="7">
        <v>0.26219999999999999</v>
      </c>
      <c r="I401" s="7">
        <v>0.14560000000000001</v>
      </c>
      <c r="J401" s="7">
        <v>0.15620000000000001</v>
      </c>
    </row>
    <row r="402" spans="1:10" x14ac:dyDescent="0.2">
      <c r="A402" s="6">
        <v>45526</v>
      </c>
      <c r="B402" s="7">
        <v>0.43099999999999999</v>
      </c>
      <c r="C402" s="7">
        <v>0.41189999999999999</v>
      </c>
      <c r="D402" s="7">
        <v>0.5373</v>
      </c>
      <c r="E402" s="7">
        <v>0.56340000000000001</v>
      </c>
      <c r="F402" s="7">
        <v>0.15190000000000001</v>
      </c>
      <c r="H402" s="7">
        <v>0.18190000000000001</v>
      </c>
      <c r="I402" s="7">
        <v>0.15079999999999999</v>
      </c>
      <c r="J402" s="7">
        <v>7.5800000000000006E-2</v>
      </c>
    </row>
    <row r="403" spans="1:10" x14ac:dyDescent="0.2">
      <c r="A403" s="6">
        <v>45533</v>
      </c>
      <c r="B403" s="7">
        <v>0.50409999999999999</v>
      </c>
      <c r="C403" s="7">
        <v>0.45290000000000002</v>
      </c>
      <c r="D403" s="7">
        <v>0.6048</v>
      </c>
      <c r="E403" s="7">
        <v>0.57830000000000004</v>
      </c>
      <c r="F403" s="7">
        <v>0.24399999999999999</v>
      </c>
      <c r="H403" s="7">
        <v>0.17810000000000001</v>
      </c>
      <c r="I403" s="7">
        <v>0.15490000000000001</v>
      </c>
      <c r="J403" s="7">
        <v>8.1199999999999994E-2</v>
      </c>
    </row>
    <row r="404" spans="1:10" x14ac:dyDescent="0.2">
      <c r="A404" s="6">
        <v>45541</v>
      </c>
      <c r="B404" s="7">
        <v>0.54339999999999999</v>
      </c>
      <c r="C404" s="7">
        <v>0.48370000000000002</v>
      </c>
      <c r="D404" s="7">
        <v>0.6472</v>
      </c>
      <c r="E404" s="7">
        <v>0.59440000000000004</v>
      </c>
      <c r="F404" s="7">
        <v>0.3226</v>
      </c>
      <c r="H404" s="7">
        <v>0.2034</v>
      </c>
      <c r="I404" s="7">
        <v>0.20580000000000001</v>
      </c>
      <c r="J404" s="7">
        <v>6.7500000000000004E-2</v>
      </c>
    </row>
    <row r="405" spans="1:10" x14ac:dyDescent="0.2">
      <c r="A405" s="6">
        <v>45548</v>
      </c>
      <c r="B405" s="7">
        <v>0.60770000000000002</v>
      </c>
      <c r="C405" s="7">
        <v>0.51580000000000004</v>
      </c>
      <c r="D405" s="7">
        <v>0.64439999999999997</v>
      </c>
      <c r="E405" s="7">
        <v>0.56310000000000004</v>
      </c>
      <c r="F405" s="7">
        <v>0.28410000000000002</v>
      </c>
      <c r="H405" s="7">
        <v>0.25140000000000001</v>
      </c>
      <c r="I405" s="7">
        <v>0.21820000000000001</v>
      </c>
      <c r="J405" s="7">
        <v>5.0799999999999998E-2</v>
      </c>
    </row>
    <row r="406" spans="1:10" x14ac:dyDescent="0.2">
      <c r="A406" s="6">
        <v>45555</v>
      </c>
      <c r="B406" s="7">
        <v>0.62380000000000002</v>
      </c>
      <c r="C406" s="7">
        <v>0.53300000000000003</v>
      </c>
      <c r="D406" s="7">
        <v>0.68230000000000002</v>
      </c>
      <c r="E406" s="7">
        <v>0.57869999999999999</v>
      </c>
      <c r="F406" s="7">
        <v>0.30959999999999999</v>
      </c>
      <c r="H406" s="7">
        <v>0.2631</v>
      </c>
      <c r="I406" s="7">
        <v>0.2631</v>
      </c>
      <c r="J406" s="7">
        <v>2.5899999999999999E-2</v>
      </c>
    </row>
    <row r="407" spans="1:10" x14ac:dyDescent="0.2">
      <c r="A407" s="6">
        <v>45562</v>
      </c>
      <c r="B407" s="7">
        <v>0.61199999999999999</v>
      </c>
      <c r="C407" s="7">
        <v>0.53649999999999998</v>
      </c>
      <c r="D407" s="7">
        <v>0.68740000000000001</v>
      </c>
      <c r="E407" s="7">
        <v>0.58940000000000003</v>
      </c>
      <c r="F407" s="7">
        <v>0.3377</v>
      </c>
      <c r="H407" s="7">
        <v>0.25140000000000001</v>
      </c>
      <c r="I407" s="7">
        <v>0.26200000000000001</v>
      </c>
      <c r="J407" s="7">
        <v>4.0399999999999998E-2</v>
      </c>
    </row>
    <row r="408" spans="1:10" x14ac:dyDescent="0.2">
      <c r="A408" s="6">
        <v>45569</v>
      </c>
      <c r="B408" s="7">
        <v>0.61119999999999997</v>
      </c>
      <c r="C408" s="7">
        <v>0.52439999999999998</v>
      </c>
      <c r="D408" s="7">
        <v>0.70250000000000001</v>
      </c>
      <c r="E408" s="7">
        <v>0.62749999999999995</v>
      </c>
      <c r="F408" s="7">
        <v>0.38840000000000002</v>
      </c>
      <c r="H408" s="7">
        <v>0.28499999999999998</v>
      </c>
      <c r="I408" s="7">
        <v>0.26989999999999997</v>
      </c>
      <c r="J408" s="7">
        <v>7.85E-2</v>
      </c>
    </row>
    <row r="409" spans="1:10" x14ac:dyDescent="0.2">
      <c r="A409" s="6">
        <v>45576</v>
      </c>
      <c r="B409" s="7">
        <v>0.63339999999999996</v>
      </c>
      <c r="C409" s="7">
        <v>0.52259999999999995</v>
      </c>
      <c r="D409" s="7">
        <v>0.71589999999999998</v>
      </c>
      <c r="E409" s="7">
        <v>0.64810000000000001</v>
      </c>
      <c r="F409" s="7">
        <v>0.39639999999999997</v>
      </c>
      <c r="H409" s="7">
        <v>0.36209999999999998</v>
      </c>
      <c r="I409" s="7">
        <v>0.3085</v>
      </c>
      <c r="J409" s="7">
        <v>0.1033</v>
      </c>
    </row>
    <row r="410" spans="1:10" x14ac:dyDescent="0.2">
      <c r="A410" s="6">
        <v>45583</v>
      </c>
      <c r="B410" s="7">
        <v>0.60809999999999997</v>
      </c>
      <c r="C410" s="7">
        <v>0.48730000000000001</v>
      </c>
      <c r="D410" s="7">
        <v>0.71179999999999999</v>
      </c>
      <c r="E410" s="7">
        <v>0.65980000000000005</v>
      </c>
      <c r="F410" s="7">
        <v>0.374</v>
      </c>
      <c r="H410" s="7">
        <v>0.41820000000000002</v>
      </c>
      <c r="I410" s="7">
        <v>0.33400000000000002</v>
      </c>
      <c r="J410" s="7">
        <v>0.13550000000000001</v>
      </c>
    </row>
    <row r="411" spans="1:10" x14ac:dyDescent="0.2">
      <c r="A411" s="6">
        <v>45590</v>
      </c>
      <c r="B411" s="7">
        <v>0.62239999999999995</v>
      </c>
      <c r="C411" s="7">
        <v>0.51880000000000004</v>
      </c>
      <c r="D411" s="7">
        <v>0.6905</v>
      </c>
      <c r="E411" s="7">
        <v>0.66310000000000002</v>
      </c>
      <c r="F411" s="7">
        <v>0.35289999999999999</v>
      </c>
      <c r="H411" s="7">
        <v>0.3926</v>
      </c>
      <c r="I411" s="7">
        <v>0.38080000000000003</v>
      </c>
      <c r="J411" s="7">
        <v>0.123</v>
      </c>
    </row>
    <row r="412" spans="1:10" x14ac:dyDescent="0.2">
      <c r="A412" s="6">
        <v>45597</v>
      </c>
      <c r="B412" s="7">
        <v>0.58179999999999998</v>
      </c>
      <c r="C412" s="7">
        <v>0.47460000000000002</v>
      </c>
      <c r="D412" s="7">
        <v>0.60429999999999995</v>
      </c>
      <c r="E412" s="7">
        <v>0.68510000000000004</v>
      </c>
      <c r="F412" s="7">
        <v>0.2873</v>
      </c>
      <c r="H412" s="7">
        <v>0.37540000000000001</v>
      </c>
      <c r="I412" s="7">
        <v>0.36120000000000002</v>
      </c>
      <c r="J412" s="7">
        <v>0.1472</v>
      </c>
    </row>
    <row r="413" spans="1:10" x14ac:dyDescent="0.2">
      <c r="A413" s="6">
        <v>45604</v>
      </c>
      <c r="B413" s="7">
        <v>0.59809999999999997</v>
      </c>
      <c r="C413" s="7">
        <v>0.44009999999999999</v>
      </c>
      <c r="D413" s="7">
        <v>0.54859999999999998</v>
      </c>
      <c r="E413" s="7">
        <v>0.67010000000000003</v>
      </c>
      <c r="F413" s="7">
        <v>0.255</v>
      </c>
      <c r="H413" s="7">
        <v>0.35449999999999998</v>
      </c>
      <c r="I413" s="7">
        <v>0.32819999999999999</v>
      </c>
      <c r="J413" s="7">
        <v>0.2041</v>
      </c>
    </row>
    <row r="414" spans="1:10" x14ac:dyDescent="0.2">
      <c r="A414" s="6">
        <v>45611</v>
      </c>
      <c r="B414" s="7">
        <v>0.6331</v>
      </c>
      <c r="C414" s="7">
        <v>0.4703</v>
      </c>
      <c r="D414" s="7">
        <v>0.57079999999999997</v>
      </c>
      <c r="E414" s="7">
        <v>0.68940000000000001</v>
      </c>
      <c r="F414" s="7">
        <v>0.22850000000000001</v>
      </c>
      <c r="H414" s="7">
        <v>0.40389999999999998</v>
      </c>
      <c r="I414" s="7">
        <v>0.34050000000000002</v>
      </c>
      <c r="J414" s="7">
        <v>0.22520000000000001</v>
      </c>
    </row>
    <row r="415" spans="1:10" x14ac:dyDescent="0.2">
      <c r="A415" s="6">
        <v>45618</v>
      </c>
      <c r="B415" s="7">
        <v>0.57350000000000001</v>
      </c>
      <c r="C415" s="7">
        <v>0.42459999999999998</v>
      </c>
      <c r="D415" s="7">
        <v>0.52310000000000001</v>
      </c>
      <c r="E415" s="7">
        <v>0.69059999999999999</v>
      </c>
      <c r="F415" s="7">
        <v>0.2145</v>
      </c>
      <c r="H415" s="7">
        <v>0.39989999999999998</v>
      </c>
      <c r="I415" s="7">
        <v>0.33179999999999998</v>
      </c>
      <c r="J415" s="7">
        <v>0.22550000000000001</v>
      </c>
    </row>
    <row r="416" spans="1:10" x14ac:dyDescent="0.2">
      <c r="A416" s="6">
        <v>45628</v>
      </c>
      <c r="B416" s="7">
        <v>0.55359999999999998</v>
      </c>
      <c r="C416" s="7">
        <v>0.37090000000000001</v>
      </c>
      <c r="D416" s="7">
        <v>0.48920000000000002</v>
      </c>
      <c r="E416" s="7">
        <v>0.67749999999999999</v>
      </c>
      <c r="F416" s="7">
        <v>0.19550000000000001</v>
      </c>
      <c r="H416" s="7">
        <v>0.39829999999999999</v>
      </c>
      <c r="I416" s="7">
        <v>0.32169999999999999</v>
      </c>
      <c r="J416" s="7">
        <v>0.16239999999999999</v>
      </c>
    </row>
    <row r="417" spans="1:10" x14ac:dyDescent="0.2">
      <c r="A417" s="6">
        <v>45635</v>
      </c>
      <c r="B417" s="7">
        <v>0.50849999999999995</v>
      </c>
      <c r="C417" s="7">
        <v>0.32040000000000002</v>
      </c>
      <c r="D417" s="7">
        <v>0.51019999999999999</v>
      </c>
      <c r="E417" s="7">
        <v>0.6744</v>
      </c>
      <c r="F417" s="7">
        <v>0.19839999999999999</v>
      </c>
      <c r="H417" s="7">
        <v>0.41949999999999998</v>
      </c>
      <c r="I417" s="7">
        <v>0.30470000000000003</v>
      </c>
      <c r="J417" s="7">
        <v>0.1615</v>
      </c>
    </row>
    <row r="418" spans="1:10" x14ac:dyDescent="0.2">
      <c r="A418" s="6">
        <v>45642</v>
      </c>
      <c r="B418" s="7">
        <v>0.45479999999999998</v>
      </c>
      <c r="C418" s="7">
        <v>0.2792</v>
      </c>
      <c r="D418" s="7">
        <v>0.48349999999999999</v>
      </c>
      <c r="E418" s="7">
        <v>0.64829999999999999</v>
      </c>
      <c r="F418" s="7">
        <v>0.1888</v>
      </c>
      <c r="H418" s="7">
        <v>0.40899999999999997</v>
      </c>
      <c r="I418" s="7">
        <v>0.27650000000000002</v>
      </c>
      <c r="J418" s="7">
        <v>0.20069999999999999</v>
      </c>
    </row>
    <row r="419" spans="1:10" x14ac:dyDescent="0.2">
      <c r="A419" s="6">
        <v>45649</v>
      </c>
      <c r="B419" s="7">
        <v>0.45739999999999997</v>
      </c>
      <c r="C419" s="7">
        <v>0.2261</v>
      </c>
      <c r="D419" s="7">
        <v>0.4284</v>
      </c>
      <c r="E419" s="7">
        <v>0.57440000000000002</v>
      </c>
      <c r="F419" s="7">
        <v>0.1686</v>
      </c>
      <c r="H419" s="7">
        <v>0.4657</v>
      </c>
      <c r="I419" s="7">
        <v>0.32450000000000001</v>
      </c>
      <c r="J419" s="7">
        <v>0.1249</v>
      </c>
    </row>
    <row r="420" spans="1:10" x14ac:dyDescent="0.2">
      <c r="A420" s="6">
        <v>45657</v>
      </c>
      <c r="B420" s="7">
        <v>0.43120000000000003</v>
      </c>
      <c r="C420" s="7">
        <v>0.22140000000000001</v>
      </c>
      <c r="D420" s="7">
        <v>0.38650000000000001</v>
      </c>
      <c r="E420" s="7">
        <v>0.53269999999999995</v>
      </c>
      <c r="F420" s="7">
        <v>0.1391</v>
      </c>
      <c r="H420" s="7">
        <v>0.45100000000000001</v>
      </c>
      <c r="I420" s="7">
        <v>0.32440000000000002</v>
      </c>
      <c r="J420" s="7">
        <v>0.1328</v>
      </c>
    </row>
    <row r="421" spans="1:10" x14ac:dyDescent="0.2">
      <c r="A421" s="6">
        <v>45665</v>
      </c>
      <c r="B421" s="7">
        <v>0.35899999999999999</v>
      </c>
      <c r="C421" s="7">
        <v>0.19259999999999999</v>
      </c>
      <c r="D421" s="7">
        <v>0.3377</v>
      </c>
      <c r="E421" s="7">
        <v>0.49690000000000001</v>
      </c>
      <c r="F421" s="7">
        <v>0.1154</v>
      </c>
      <c r="H421" s="7">
        <v>0.37840000000000001</v>
      </c>
      <c r="I421" s="7">
        <v>0.30380000000000001</v>
      </c>
      <c r="J421" s="7">
        <v>0.12920000000000001</v>
      </c>
    </row>
    <row r="422" spans="1:10" x14ac:dyDescent="0.2">
      <c r="A422" s="6">
        <v>45673</v>
      </c>
      <c r="B422" s="7">
        <v>0.39119999999999999</v>
      </c>
      <c r="C422" s="7">
        <v>0.24540000000000001</v>
      </c>
      <c r="D422" s="7">
        <v>0.3387</v>
      </c>
      <c r="E422" s="7">
        <v>0.52880000000000005</v>
      </c>
      <c r="F422" s="7">
        <v>1.55E-2</v>
      </c>
      <c r="H422" s="7">
        <v>0.49030000000000001</v>
      </c>
      <c r="I422" s="7">
        <v>0.42809999999999998</v>
      </c>
      <c r="J422" s="7">
        <v>5.4000000000000003E-3</v>
      </c>
    </row>
    <row r="423" spans="1:10" x14ac:dyDescent="0.2">
      <c r="A423" s="6">
        <v>45681</v>
      </c>
      <c r="B423" s="7">
        <v>0.36969999999999997</v>
      </c>
      <c r="C423" s="7">
        <v>0.2757</v>
      </c>
      <c r="D423" s="7">
        <v>0.35499999999999998</v>
      </c>
      <c r="E423" s="7">
        <v>0.53180000000000005</v>
      </c>
      <c r="F423" s="7">
        <v>0.1066</v>
      </c>
      <c r="H423" s="7">
        <v>0.50429999999999997</v>
      </c>
      <c r="I423" s="7">
        <v>0.4627</v>
      </c>
      <c r="J423" s="7">
        <v>-2.8299999999999999E-2</v>
      </c>
    </row>
    <row r="424" spans="1:10" x14ac:dyDescent="0.2">
      <c r="A424" s="6">
        <v>45688</v>
      </c>
      <c r="B424" s="7">
        <v>0.33200000000000002</v>
      </c>
      <c r="C424" s="7">
        <v>0.27350000000000002</v>
      </c>
      <c r="D424" s="7">
        <v>0.32929999999999998</v>
      </c>
      <c r="E424" s="7">
        <v>0.4753</v>
      </c>
      <c r="F424" s="7">
        <v>0.1186</v>
      </c>
      <c r="H424" s="7">
        <v>0.51480000000000004</v>
      </c>
      <c r="I424" s="7">
        <v>0.4546</v>
      </c>
      <c r="J424" s="7">
        <v>4.65E-2</v>
      </c>
    </row>
    <row r="425" spans="1:10" x14ac:dyDescent="0.2">
      <c r="A425" s="6">
        <v>45695</v>
      </c>
      <c r="B425" s="7">
        <v>0.26579999999999998</v>
      </c>
      <c r="C425" s="7">
        <v>0.28349999999999997</v>
      </c>
      <c r="D425" s="7">
        <v>0.34399999999999997</v>
      </c>
      <c r="E425" s="7">
        <v>0.42859999999999998</v>
      </c>
      <c r="F425" s="7">
        <v>0.15529999999999999</v>
      </c>
      <c r="H425" s="7">
        <v>0.51019999999999999</v>
      </c>
      <c r="I425" s="7">
        <v>0.44579999999999997</v>
      </c>
      <c r="J425" s="7">
        <v>8.6699999999999999E-2</v>
      </c>
    </row>
    <row r="426" spans="1:10" x14ac:dyDescent="0.2">
      <c r="A426" s="6">
        <v>45702</v>
      </c>
      <c r="B426" s="7">
        <v>0.32590000000000002</v>
      </c>
      <c r="C426" s="7">
        <v>0.33129999999999998</v>
      </c>
      <c r="D426" s="7">
        <v>0.40560000000000002</v>
      </c>
      <c r="E426" s="7">
        <v>0.45329999999999998</v>
      </c>
      <c r="F426" s="7">
        <v>0.22770000000000001</v>
      </c>
      <c r="H426" s="7">
        <v>0.4481</v>
      </c>
      <c r="I426" s="7">
        <v>0.4219</v>
      </c>
      <c r="J426" s="7">
        <v>0.10009999999999999</v>
      </c>
    </row>
    <row r="427" spans="1:10" x14ac:dyDescent="0.2">
      <c r="A427" s="6">
        <v>45712</v>
      </c>
      <c r="B427" s="7">
        <v>0.35870000000000002</v>
      </c>
      <c r="C427" s="7">
        <v>0.36059999999999998</v>
      </c>
      <c r="D427" s="7">
        <v>0.46949999999999997</v>
      </c>
      <c r="E427" s="7">
        <v>0.45700000000000002</v>
      </c>
      <c r="F427" s="7">
        <v>0.25540000000000002</v>
      </c>
      <c r="G427" s="7">
        <v>0.5383</v>
      </c>
      <c r="H427" s="7">
        <v>0.42920000000000003</v>
      </c>
      <c r="I427" s="7">
        <v>0.43419999999999997</v>
      </c>
      <c r="J427" s="7">
        <v>9.4E-2</v>
      </c>
    </row>
    <row r="428" spans="1:10" x14ac:dyDescent="0.2">
      <c r="A428" s="6">
        <v>45719</v>
      </c>
      <c r="B428" s="7">
        <v>0.38</v>
      </c>
      <c r="C428" s="7">
        <v>0.39040000000000002</v>
      </c>
      <c r="D428" s="7">
        <v>0.4597</v>
      </c>
      <c r="E428" s="7">
        <v>0.46260000000000001</v>
      </c>
      <c r="F428" s="7">
        <v>0.25850000000000001</v>
      </c>
      <c r="G428" s="7">
        <v>0.47399999999999998</v>
      </c>
      <c r="H428" s="7">
        <v>0.36580000000000001</v>
      </c>
      <c r="I428" s="7">
        <v>0.39119999999999999</v>
      </c>
      <c r="J428" s="7">
        <v>9.3299999999999994E-2</v>
      </c>
    </row>
    <row r="429" spans="1:10" x14ac:dyDescent="0.2">
      <c r="A429" s="6">
        <v>45726</v>
      </c>
      <c r="B429" s="7">
        <v>0.35270000000000001</v>
      </c>
      <c r="C429" s="7">
        <v>0.39629999999999999</v>
      </c>
      <c r="D429" s="7">
        <v>0.44119999999999998</v>
      </c>
      <c r="E429" s="7">
        <v>0.47620000000000001</v>
      </c>
      <c r="F429" s="7">
        <v>0.30790000000000001</v>
      </c>
      <c r="G429" s="7">
        <v>0.1827</v>
      </c>
      <c r="H429" s="7">
        <v>0.35220000000000001</v>
      </c>
      <c r="I429" s="7">
        <v>0.35370000000000001</v>
      </c>
      <c r="J429" s="7">
        <v>0.11600000000000001</v>
      </c>
    </row>
    <row r="430" spans="1:10" x14ac:dyDescent="0.2">
      <c r="A430" s="6">
        <v>45733</v>
      </c>
      <c r="B430" s="7">
        <v>0.38400000000000001</v>
      </c>
      <c r="C430" s="7">
        <v>0.39910000000000001</v>
      </c>
      <c r="D430" s="7">
        <v>0.4778</v>
      </c>
      <c r="E430" s="7">
        <v>0.48709999999999998</v>
      </c>
      <c r="F430" s="7">
        <v>0.33689999999999998</v>
      </c>
      <c r="G430" s="7">
        <v>0.26719999999999999</v>
      </c>
      <c r="H430" s="7">
        <v>0.36059999999999998</v>
      </c>
      <c r="I430" s="7">
        <v>0.35749999999999998</v>
      </c>
      <c r="J430" s="7">
        <v>0.14960000000000001</v>
      </c>
    </row>
    <row r="431" spans="1:10" x14ac:dyDescent="0.2">
      <c r="A431" s="6">
        <v>45740</v>
      </c>
      <c r="B431" s="7">
        <v>0.38769999999999999</v>
      </c>
      <c r="C431" s="7">
        <v>0.40989999999999999</v>
      </c>
      <c r="D431" s="7">
        <v>0.49099999999999999</v>
      </c>
      <c r="E431" s="7">
        <v>0.5151</v>
      </c>
      <c r="F431" s="7">
        <v>0.36420000000000002</v>
      </c>
      <c r="G431" s="7">
        <v>0.28739999999999999</v>
      </c>
      <c r="H431" s="7">
        <v>0.35930000000000001</v>
      </c>
      <c r="I431" s="7">
        <v>0.35149999999999998</v>
      </c>
      <c r="J431" s="7">
        <v>0.18310000000000001</v>
      </c>
    </row>
    <row r="432" spans="1:10" x14ac:dyDescent="0.2">
      <c r="A432" s="6">
        <v>45747</v>
      </c>
      <c r="B432" s="7">
        <v>0.40679999999999999</v>
      </c>
      <c r="C432" s="7">
        <v>0.41539999999999999</v>
      </c>
      <c r="D432" s="7">
        <v>0.51</v>
      </c>
      <c r="E432" s="7">
        <v>0.51180000000000003</v>
      </c>
      <c r="F432" s="7">
        <v>0.3705</v>
      </c>
      <c r="G432" s="7">
        <v>0.2994</v>
      </c>
      <c r="H432" s="7">
        <v>0.31280000000000002</v>
      </c>
      <c r="I432" s="7">
        <v>0.30120000000000002</v>
      </c>
      <c r="J432" s="7">
        <v>0.1318</v>
      </c>
    </row>
    <row r="433" spans="1:10" x14ac:dyDescent="0.2">
      <c r="A433" s="6">
        <v>45754</v>
      </c>
      <c r="B433" s="7">
        <v>0.65610000000000002</v>
      </c>
      <c r="C433" s="7">
        <v>0.67369999999999997</v>
      </c>
      <c r="D433" s="7">
        <v>0.72409999999999997</v>
      </c>
      <c r="E433" s="7">
        <v>0.71619999999999995</v>
      </c>
      <c r="F433" s="7">
        <v>0.57350000000000001</v>
      </c>
      <c r="G433" s="7">
        <v>0.41599999999999998</v>
      </c>
      <c r="H433" s="7">
        <v>0.38200000000000001</v>
      </c>
      <c r="I433" s="7">
        <v>0.38869999999999999</v>
      </c>
      <c r="J433" s="7">
        <v>0.498</v>
      </c>
    </row>
    <row r="434" spans="1:10" x14ac:dyDescent="0.2">
      <c r="A434" s="6">
        <v>45761</v>
      </c>
      <c r="B434" s="7">
        <v>0.73950000000000005</v>
      </c>
      <c r="C434" s="7">
        <v>0.72599999999999998</v>
      </c>
      <c r="D434" s="7">
        <v>0.80279999999999996</v>
      </c>
      <c r="E434" s="7">
        <v>0.76490000000000002</v>
      </c>
      <c r="F434" s="7">
        <v>0.70889999999999997</v>
      </c>
      <c r="G434" s="7">
        <v>0.45069999999999999</v>
      </c>
      <c r="H434" s="7">
        <v>0.3831</v>
      </c>
      <c r="I434" s="7">
        <v>0.39240000000000003</v>
      </c>
      <c r="J434" s="7">
        <v>0.66049999999999998</v>
      </c>
    </row>
    <row r="435" spans="1:10" x14ac:dyDescent="0.2">
      <c r="A435" s="6">
        <v>45769</v>
      </c>
      <c r="B435" s="7">
        <v>0.76949999999999996</v>
      </c>
      <c r="C435" s="7">
        <v>0.7419</v>
      </c>
      <c r="D435" s="7">
        <v>0.81469999999999998</v>
      </c>
      <c r="E435" s="7">
        <v>0.77790000000000004</v>
      </c>
      <c r="F435" s="7">
        <v>0.73619999999999997</v>
      </c>
      <c r="G435" s="7">
        <v>0.43819999999999998</v>
      </c>
      <c r="H435" s="7">
        <v>0.41649999999999998</v>
      </c>
      <c r="I435" s="7">
        <v>0.42180000000000001</v>
      </c>
      <c r="J435" s="7">
        <v>0.70599999999999996</v>
      </c>
    </row>
    <row r="436" spans="1:10" x14ac:dyDescent="0.2">
      <c r="A436" s="6">
        <v>45776</v>
      </c>
      <c r="B436" s="7">
        <v>0.80759999999999998</v>
      </c>
      <c r="C436" s="7">
        <v>0.76749999999999996</v>
      </c>
      <c r="D436" s="7">
        <v>0.81759999999999999</v>
      </c>
      <c r="E436" s="7">
        <v>0.78549999999999998</v>
      </c>
      <c r="F436" s="7">
        <v>0.72809999999999997</v>
      </c>
      <c r="G436" s="7">
        <v>0.39350000000000002</v>
      </c>
      <c r="H436" s="7">
        <v>0.38240000000000002</v>
      </c>
      <c r="I436" s="7">
        <v>0.40210000000000001</v>
      </c>
      <c r="J436" s="7">
        <v>0.70989999999999998</v>
      </c>
    </row>
    <row r="437" spans="1:10" x14ac:dyDescent="0.2">
      <c r="A437" s="6">
        <v>45783</v>
      </c>
      <c r="B437" s="7">
        <v>0.82389999999999997</v>
      </c>
      <c r="C437" s="7">
        <v>0.76060000000000005</v>
      </c>
      <c r="D437" s="7">
        <v>0.81640000000000001</v>
      </c>
      <c r="E437" s="7">
        <v>0.79269999999999996</v>
      </c>
      <c r="F437" s="7">
        <v>0.72119999999999995</v>
      </c>
      <c r="G437" s="7">
        <v>0.3871</v>
      </c>
      <c r="H437" s="7">
        <v>0.33710000000000001</v>
      </c>
      <c r="I437" s="7">
        <v>0.37830000000000003</v>
      </c>
      <c r="J437" s="7">
        <v>0.67749999999999999</v>
      </c>
    </row>
    <row r="438" spans="1:10" x14ac:dyDescent="0.2">
      <c r="A438" s="6">
        <v>45790</v>
      </c>
      <c r="B438" s="7">
        <v>0.80940000000000001</v>
      </c>
      <c r="C438" s="7">
        <v>0.74950000000000006</v>
      </c>
      <c r="D438" s="7">
        <v>0.80179999999999996</v>
      </c>
      <c r="E438" s="7">
        <v>0.79959999999999998</v>
      </c>
      <c r="F438" s="7">
        <v>0.66320000000000001</v>
      </c>
      <c r="G438" s="7">
        <v>0.40960000000000002</v>
      </c>
      <c r="H438" s="7">
        <v>0.37090000000000001</v>
      </c>
      <c r="I438" s="7">
        <v>0.40160000000000001</v>
      </c>
      <c r="J438" s="7">
        <v>0.6452</v>
      </c>
    </row>
    <row r="439" spans="1:10" x14ac:dyDescent="0.2">
      <c r="A439" s="6">
        <v>45797</v>
      </c>
      <c r="B439" s="7">
        <v>0.77990000000000004</v>
      </c>
      <c r="C439" s="7">
        <v>0.73470000000000002</v>
      </c>
      <c r="D439" s="7">
        <v>0.78220000000000001</v>
      </c>
      <c r="E439" s="7">
        <v>0.79420000000000002</v>
      </c>
      <c r="F439" s="7">
        <v>0.64390000000000003</v>
      </c>
      <c r="G439" s="7">
        <v>0.39929999999999999</v>
      </c>
      <c r="H439" s="7">
        <v>0.38080000000000003</v>
      </c>
      <c r="I439" s="7">
        <v>0.40179999999999999</v>
      </c>
      <c r="J439" s="7">
        <v>0.64200000000000002</v>
      </c>
    </row>
    <row r="440" spans="1:10" x14ac:dyDescent="0.2">
      <c r="A440" s="6">
        <v>45805</v>
      </c>
      <c r="B440" s="7">
        <v>0.76529999999999998</v>
      </c>
      <c r="C440" s="7">
        <v>0.71899999999999997</v>
      </c>
      <c r="D440" s="7">
        <v>0.77969999999999995</v>
      </c>
      <c r="E440" s="7">
        <v>0.78559999999999997</v>
      </c>
      <c r="F440" s="7">
        <v>0.65710000000000002</v>
      </c>
      <c r="G440" s="7">
        <v>0.3674</v>
      </c>
      <c r="H440" s="7">
        <v>0.37819999999999998</v>
      </c>
      <c r="I440" s="7">
        <v>0.39340000000000003</v>
      </c>
      <c r="J440" s="7">
        <v>0.65720000000000001</v>
      </c>
    </row>
    <row r="441" spans="1:10" x14ac:dyDescent="0.2">
      <c r="A441" s="6">
        <v>45812</v>
      </c>
      <c r="B441" s="7">
        <v>0.78390000000000004</v>
      </c>
      <c r="C441" s="7">
        <v>0.72060000000000002</v>
      </c>
      <c r="D441" s="7">
        <v>0.78839999999999999</v>
      </c>
      <c r="E441" s="7">
        <v>0.7853</v>
      </c>
      <c r="F441" s="7">
        <v>0.65649999999999997</v>
      </c>
      <c r="G441" s="7">
        <v>0.54339999999999999</v>
      </c>
      <c r="H441" s="7">
        <v>0.3271</v>
      </c>
      <c r="I441" s="7">
        <v>0.37780000000000002</v>
      </c>
      <c r="J441" s="7">
        <v>0.66749999999999998</v>
      </c>
    </row>
    <row r="442" spans="1:10" x14ac:dyDescent="0.2">
      <c r="A442" s="6">
        <v>45819</v>
      </c>
      <c r="B442" s="7">
        <v>0.7954</v>
      </c>
      <c r="C442" s="7">
        <v>0.72609999999999997</v>
      </c>
      <c r="D442" s="7">
        <v>0.77059999999999995</v>
      </c>
      <c r="E442" s="7">
        <v>0.78010000000000002</v>
      </c>
      <c r="F442" s="7">
        <v>0.59519999999999995</v>
      </c>
      <c r="G442" s="7">
        <v>0.48959999999999998</v>
      </c>
      <c r="H442" s="7">
        <v>0.31640000000000001</v>
      </c>
      <c r="I442" s="7">
        <v>0.4012</v>
      </c>
      <c r="J442" s="7">
        <v>0.65290000000000004</v>
      </c>
    </row>
    <row r="443" spans="1:10" x14ac:dyDescent="0.2">
      <c r="A443" s="6">
        <v>45826</v>
      </c>
      <c r="B443" s="7">
        <v>0.78110000000000002</v>
      </c>
      <c r="C443" s="7">
        <v>0.70269999999999999</v>
      </c>
      <c r="D443" s="7">
        <v>0.74019999999999997</v>
      </c>
      <c r="E443" s="7">
        <v>0.77180000000000004</v>
      </c>
      <c r="F443" s="7">
        <v>0.57950000000000002</v>
      </c>
      <c r="G443" s="7">
        <v>0.48699999999999999</v>
      </c>
      <c r="H443" s="7">
        <v>0.3987</v>
      </c>
      <c r="I443" s="7">
        <v>0.47139999999999999</v>
      </c>
      <c r="J443" s="7">
        <v>0.57140000000000002</v>
      </c>
    </row>
    <row r="444" spans="1:10" x14ac:dyDescent="0.2">
      <c r="A444" s="6">
        <v>45834</v>
      </c>
      <c r="B444" s="7">
        <v>0.77590000000000003</v>
      </c>
      <c r="C444" s="7">
        <v>0.67889999999999995</v>
      </c>
      <c r="D444" s="7">
        <v>0.71179999999999999</v>
      </c>
      <c r="E444" s="7">
        <v>0.7571</v>
      </c>
      <c r="F444" s="7">
        <v>0.47799999999999998</v>
      </c>
      <c r="G444" s="7">
        <v>0.53269999999999995</v>
      </c>
      <c r="H444" s="7">
        <v>0.44700000000000001</v>
      </c>
      <c r="I444" s="7">
        <v>0.50370000000000004</v>
      </c>
      <c r="J444" s="7">
        <v>0.52890000000000004</v>
      </c>
    </row>
    <row r="445" spans="1:10" x14ac:dyDescent="0.2">
      <c r="A445" s="6">
        <v>45841</v>
      </c>
      <c r="B445" s="7">
        <v>0.6976</v>
      </c>
      <c r="C445" s="7">
        <v>0.57050000000000001</v>
      </c>
      <c r="D445" s="7">
        <v>0.62039999999999995</v>
      </c>
      <c r="E445" s="7">
        <v>0.68810000000000004</v>
      </c>
      <c r="F445" s="7">
        <v>0.27789999999999998</v>
      </c>
      <c r="G445" s="7">
        <v>0.37830000000000003</v>
      </c>
      <c r="H445" s="7">
        <v>0.41099999999999998</v>
      </c>
      <c r="I445" s="7">
        <v>0.49220000000000003</v>
      </c>
      <c r="J445" s="7">
        <v>0.34489999999999998</v>
      </c>
    </row>
    <row r="446" spans="1:10" x14ac:dyDescent="0.2">
      <c r="A446" s="6">
        <v>45849</v>
      </c>
      <c r="B446" s="7">
        <v>0.63570000000000004</v>
      </c>
      <c r="C446" s="7">
        <v>0.51039999999999996</v>
      </c>
      <c r="D446" s="7">
        <v>0.57140000000000002</v>
      </c>
      <c r="E446" s="7">
        <v>0.67679999999999996</v>
      </c>
      <c r="F446" s="7">
        <v>0.18659999999999999</v>
      </c>
      <c r="G446" s="7">
        <v>0.33050000000000002</v>
      </c>
      <c r="H446" s="7">
        <v>0.33510000000000001</v>
      </c>
      <c r="I446" s="7">
        <v>0.33650000000000002</v>
      </c>
      <c r="J446" s="7">
        <v>0.23530000000000001</v>
      </c>
    </row>
    <row r="447" spans="1:10" x14ac:dyDescent="0.2">
      <c r="A447" s="6">
        <v>45856</v>
      </c>
      <c r="B447" s="7">
        <v>0.57899999999999996</v>
      </c>
      <c r="C447" s="7">
        <v>0.4945</v>
      </c>
      <c r="D447" s="7">
        <v>0.55520000000000003</v>
      </c>
      <c r="E447" s="7">
        <v>0.63870000000000005</v>
      </c>
      <c r="F447" s="7">
        <v>9.2700000000000005E-2</v>
      </c>
      <c r="G447" s="7">
        <v>0.35959999999999998</v>
      </c>
      <c r="H447" s="7">
        <v>0.30549999999999999</v>
      </c>
      <c r="I447" s="7">
        <v>0.30819999999999997</v>
      </c>
      <c r="J447" s="7">
        <v>0.18970000000000001</v>
      </c>
    </row>
    <row r="448" spans="1:10" x14ac:dyDescent="0.2">
      <c r="A448" s="6">
        <v>45863</v>
      </c>
      <c r="B448" s="7">
        <v>0.54990000000000006</v>
      </c>
      <c r="C448" s="7">
        <v>0.46139999999999998</v>
      </c>
      <c r="D448" s="7">
        <v>0.51929999999999998</v>
      </c>
      <c r="E448" s="7">
        <v>0.61</v>
      </c>
      <c r="F448" s="7">
        <v>9.2799999999999994E-2</v>
      </c>
      <c r="G448" s="7">
        <v>0.38790000000000002</v>
      </c>
      <c r="H448" s="7">
        <v>0.3362</v>
      </c>
      <c r="I448" s="7">
        <v>0.31890000000000002</v>
      </c>
      <c r="J448" s="7">
        <v>0.17419999999999999</v>
      </c>
    </row>
    <row r="449" spans="1:10" x14ac:dyDescent="0.2">
      <c r="A449" s="6">
        <v>45870</v>
      </c>
      <c r="B449" s="7">
        <v>0.53449999999999998</v>
      </c>
      <c r="C449" s="7">
        <v>0.42670000000000002</v>
      </c>
      <c r="D449" s="7">
        <v>0.51870000000000005</v>
      </c>
      <c r="E449" s="7">
        <v>0.57169999999999999</v>
      </c>
      <c r="F449" s="7">
        <v>9.8900000000000002E-2</v>
      </c>
      <c r="G449" s="7">
        <v>0.38569999999999999</v>
      </c>
      <c r="H449" s="7">
        <v>0.3795</v>
      </c>
      <c r="I449" s="7">
        <v>0.32719999999999999</v>
      </c>
      <c r="J449" s="7">
        <v>0.19650000000000001</v>
      </c>
    </row>
    <row r="450" spans="1:10" x14ac:dyDescent="0.2">
      <c r="A450" s="6">
        <v>45877</v>
      </c>
      <c r="B450" s="7">
        <v>0.52549999999999997</v>
      </c>
      <c r="C450" s="7">
        <v>0.39410000000000001</v>
      </c>
      <c r="D450" s="7">
        <v>0.50180000000000002</v>
      </c>
      <c r="E450" s="7">
        <v>0.53249999999999997</v>
      </c>
      <c r="F450" s="7">
        <v>0.13150000000000001</v>
      </c>
      <c r="G450" s="7">
        <v>0.36499999999999999</v>
      </c>
      <c r="H450" s="7">
        <v>0.31269999999999998</v>
      </c>
      <c r="I450" s="7">
        <v>0.2928</v>
      </c>
      <c r="J450" s="7">
        <v>0.2334</v>
      </c>
    </row>
    <row r="451" spans="1:10" x14ac:dyDescent="0.2">
      <c r="A451" s="6">
        <v>45884</v>
      </c>
      <c r="B451" s="7">
        <v>0.53380000000000005</v>
      </c>
      <c r="C451" s="7">
        <v>0.37540000000000001</v>
      </c>
      <c r="D451" s="7">
        <v>0.49630000000000002</v>
      </c>
      <c r="E451" s="7">
        <v>0.51959999999999995</v>
      </c>
      <c r="F451" s="7">
        <v>0.152</v>
      </c>
      <c r="G451" s="7">
        <v>0.33879999999999999</v>
      </c>
      <c r="H451" s="7">
        <v>0.29070000000000001</v>
      </c>
      <c r="I451" s="7">
        <v>0.26740000000000003</v>
      </c>
      <c r="J451" s="7">
        <v>0.20699999999999999</v>
      </c>
    </row>
    <row r="452" spans="1:10" x14ac:dyDescent="0.2">
      <c r="A452" s="6">
        <v>45891</v>
      </c>
      <c r="B452" s="7">
        <v>0.53400000000000003</v>
      </c>
      <c r="C452" s="7">
        <v>0.38769999999999999</v>
      </c>
      <c r="D452" s="7">
        <v>0.49880000000000002</v>
      </c>
      <c r="E452" s="7">
        <v>0.51380000000000003</v>
      </c>
      <c r="F452" s="7">
        <v>0.16</v>
      </c>
      <c r="G452" s="7">
        <v>0.39169999999999999</v>
      </c>
      <c r="H452" s="7">
        <v>0.35089999999999999</v>
      </c>
      <c r="I452" s="7">
        <v>0.31209999999999999</v>
      </c>
      <c r="J452" s="7">
        <v>0.21940000000000001</v>
      </c>
    </row>
    <row r="453" spans="1:10" x14ac:dyDescent="0.2">
      <c r="A453" s="6">
        <v>45898</v>
      </c>
      <c r="B453" s="7">
        <v>0.53439999999999999</v>
      </c>
      <c r="C453" s="7">
        <v>0.39389999999999997</v>
      </c>
      <c r="D453" s="7">
        <v>0.51070000000000004</v>
      </c>
      <c r="E453" s="7">
        <v>0.52129999999999999</v>
      </c>
      <c r="F453" s="7">
        <v>0.12690000000000001</v>
      </c>
      <c r="G453" s="7">
        <v>0.42780000000000001</v>
      </c>
      <c r="H453" s="7">
        <v>0.3911</v>
      </c>
      <c r="I453" s="7">
        <v>0.31469999999999998</v>
      </c>
      <c r="J453" s="7">
        <v>0.18909999999999999</v>
      </c>
    </row>
    <row r="454" spans="1:10" x14ac:dyDescent="0.2">
      <c r="A454" s="6">
        <v>45908</v>
      </c>
      <c r="B454" s="7">
        <v>0.54390000000000005</v>
      </c>
      <c r="C454" s="7">
        <v>0.43</v>
      </c>
      <c r="D454" s="7">
        <v>0.5081</v>
      </c>
      <c r="E454" s="7">
        <v>0.52290000000000003</v>
      </c>
      <c r="F454" s="7">
        <v>0.1351</v>
      </c>
      <c r="G454" s="7">
        <v>0.46910000000000002</v>
      </c>
      <c r="H454" s="7">
        <v>0.35970000000000002</v>
      </c>
      <c r="I454" s="7">
        <v>0.24829999999999999</v>
      </c>
      <c r="J454" s="7">
        <v>0.16070000000000001</v>
      </c>
    </row>
    <row r="455" spans="1:10" x14ac:dyDescent="0.2">
      <c r="A455" s="6">
        <v>45915</v>
      </c>
      <c r="B455" s="7">
        <v>0.5202</v>
      </c>
      <c r="C455" s="7">
        <v>0.42520000000000002</v>
      </c>
      <c r="D455" s="7">
        <v>0.4899</v>
      </c>
      <c r="E455" s="7">
        <v>0.46779999999999999</v>
      </c>
      <c r="F455" s="7">
        <v>7.2700000000000001E-2</v>
      </c>
      <c r="G455" s="7">
        <v>0.44209999999999999</v>
      </c>
      <c r="H455" s="7">
        <v>0.20369999999999999</v>
      </c>
      <c r="I455" s="7">
        <v>0.1181</v>
      </c>
      <c r="J455" s="7">
        <v>0.2923</v>
      </c>
    </row>
    <row r="456" spans="1:10" x14ac:dyDescent="0.2">
      <c r="A456" s="6">
        <v>45922</v>
      </c>
      <c r="B456" s="7">
        <v>0.40629999999999999</v>
      </c>
      <c r="C456" s="7">
        <v>0.3407</v>
      </c>
      <c r="D456" s="7">
        <v>0.41470000000000001</v>
      </c>
      <c r="E456" s="7">
        <v>0.37280000000000002</v>
      </c>
      <c r="F456" s="7">
        <v>0.1757</v>
      </c>
      <c r="G456" s="7">
        <v>0.35049999999999998</v>
      </c>
      <c r="H456" s="7">
        <v>3.8899999999999997E-2</v>
      </c>
      <c r="I456" s="7">
        <v>-1.83E-2</v>
      </c>
      <c r="J456" s="7">
        <v>0.29870000000000002</v>
      </c>
    </row>
    <row r="457" spans="1:10" x14ac:dyDescent="0.2">
      <c r="A457" s="6">
        <v>45929</v>
      </c>
      <c r="B457" s="7">
        <v>0.45750000000000002</v>
      </c>
      <c r="C457" s="7">
        <v>0.37430000000000002</v>
      </c>
      <c r="D457" s="7">
        <v>0.45950000000000002</v>
      </c>
      <c r="E457" s="7">
        <v>0.32629999999999998</v>
      </c>
      <c r="F457" s="7">
        <v>0.21379999999999999</v>
      </c>
      <c r="G457" s="7">
        <v>0.38229999999999997</v>
      </c>
      <c r="H457" s="7">
        <v>2.3800000000000002E-2</v>
      </c>
      <c r="I457" s="7">
        <v>-6.88E-2</v>
      </c>
      <c r="J457" s="7">
        <v>0.3987</v>
      </c>
    </row>
    <row r="458" spans="1:10" x14ac:dyDescent="0.2">
      <c r="A458" s="6">
        <v>45936</v>
      </c>
      <c r="B458" s="7">
        <v>0.54359999999999997</v>
      </c>
      <c r="C458" s="7">
        <v>0.43709999999999999</v>
      </c>
      <c r="D458" s="7">
        <v>0.54630000000000001</v>
      </c>
      <c r="E458" s="7">
        <v>0.39889999999999998</v>
      </c>
      <c r="F458" s="7">
        <v>0.22239999999999999</v>
      </c>
      <c r="G458" s="7">
        <v>0.40200000000000002</v>
      </c>
      <c r="H458" s="7">
        <v>-6.3E-3</v>
      </c>
      <c r="I458" s="7">
        <v>3.6900000000000002E-2</v>
      </c>
      <c r="J458" s="7">
        <v>0.4</v>
      </c>
    </row>
    <row r="459" spans="1:10" x14ac:dyDescent="0.2">
      <c r="A459" s="6">
        <v>45943</v>
      </c>
      <c r="B459" s="7">
        <v>0.62490000000000001</v>
      </c>
      <c r="C459" s="7">
        <v>0.43430000000000002</v>
      </c>
      <c r="D459" s="7">
        <v>0.56879999999999997</v>
      </c>
      <c r="E459" s="7">
        <v>0.44629999999999997</v>
      </c>
      <c r="F459" s="7">
        <v>0.34160000000000001</v>
      </c>
      <c r="G459" s="7">
        <v>0.47989999999999999</v>
      </c>
      <c r="H459" s="7">
        <v>-2.87E-2</v>
      </c>
      <c r="I459" s="7">
        <v>2.6700000000000002E-2</v>
      </c>
      <c r="J459" s="7">
        <v>0.46079999999999999</v>
      </c>
    </row>
    <row r="460" spans="1:10" x14ac:dyDescent="0.2">
      <c r="A460" s="6">
        <v>45950</v>
      </c>
      <c r="B460" s="7">
        <v>0.6643</v>
      </c>
      <c r="C460" s="7">
        <v>0.4788</v>
      </c>
      <c r="D460" s="7">
        <v>0.6452</v>
      </c>
      <c r="E460" s="7">
        <v>0.50349999999999995</v>
      </c>
      <c r="F460" s="7">
        <v>0.46949999999999997</v>
      </c>
      <c r="G460" s="7">
        <v>0.49049999999999999</v>
      </c>
      <c r="H460" s="7">
        <v>-1.35E-2</v>
      </c>
      <c r="I460" s="7">
        <v>4.8099999999999997E-2</v>
      </c>
      <c r="J460" s="7">
        <v>0.42849999999999999</v>
      </c>
    </row>
    <row r="461" spans="1:10" x14ac:dyDescent="0.2">
      <c r="A461" s="6">
        <v>45957</v>
      </c>
      <c r="B461" s="7">
        <v>0.64390000000000003</v>
      </c>
      <c r="C461" s="7">
        <v>0.51910000000000001</v>
      </c>
      <c r="D461" s="7">
        <v>0.65429999999999999</v>
      </c>
      <c r="E461" s="7">
        <v>0.5675</v>
      </c>
      <c r="F461" s="7">
        <v>0.35439999999999999</v>
      </c>
      <c r="G461" s="7">
        <v>0.45739999999999997</v>
      </c>
      <c r="H461" s="7">
        <v>6.6400000000000001E-2</v>
      </c>
      <c r="I461" s="7">
        <v>0.1351</v>
      </c>
      <c r="J461" s="7">
        <v>0.2984</v>
      </c>
    </row>
    <row r="462" spans="1:10" x14ac:dyDescent="0.2">
      <c r="A462" s="6">
        <v>45964</v>
      </c>
      <c r="B462" s="7">
        <v>0.61990000000000001</v>
      </c>
      <c r="C462" s="7">
        <v>0.52170000000000005</v>
      </c>
      <c r="D462" s="7">
        <v>0.68530000000000002</v>
      </c>
      <c r="E462" s="7">
        <v>0.60129999999999995</v>
      </c>
      <c r="F462" s="7">
        <v>0.371</v>
      </c>
      <c r="G462" s="7">
        <v>0.4531</v>
      </c>
      <c r="H462" s="7">
        <v>0.1096</v>
      </c>
      <c r="I462" s="7">
        <v>0.12970000000000001</v>
      </c>
      <c r="J462" s="7">
        <v>0.2888</v>
      </c>
    </row>
    <row r="463" spans="1:10" x14ac:dyDescent="0.2">
      <c r="A463" s="6">
        <v>45971</v>
      </c>
      <c r="B463" s="7">
        <v>0.66010000000000002</v>
      </c>
      <c r="C463" s="7">
        <v>0.59709999999999996</v>
      </c>
      <c r="D463" s="7">
        <v>0.72130000000000005</v>
      </c>
      <c r="E463" s="7">
        <v>0.63480000000000003</v>
      </c>
      <c r="F463" s="7">
        <v>0.36480000000000001</v>
      </c>
      <c r="G463" s="7">
        <v>0.50029999999999997</v>
      </c>
      <c r="H463" s="7">
        <v>0.1552</v>
      </c>
      <c r="I463" s="7">
        <v>0.15629999999999999</v>
      </c>
      <c r="J463" s="7">
        <v>0.28120000000000001</v>
      </c>
    </row>
    <row r="464" spans="1:10" x14ac:dyDescent="0.2">
      <c r="A464" s="6">
        <v>45978</v>
      </c>
      <c r="B464" s="7">
        <v>0.70209999999999995</v>
      </c>
      <c r="C464" s="7">
        <v>0.62709999999999999</v>
      </c>
      <c r="D464" s="7">
        <v>0.76029999999999998</v>
      </c>
      <c r="E464" s="7">
        <v>0.67149999999999999</v>
      </c>
      <c r="F464" s="7">
        <v>0.37440000000000001</v>
      </c>
      <c r="G464" s="7">
        <v>0.49790000000000001</v>
      </c>
      <c r="H464" s="7">
        <v>0.123</v>
      </c>
      <c r="I464" s="7">
        <v>9.1200000000000003E-2</v>
      </c>
      <c r="J464" s="7">
        <v>0.32450000000000001</v>
      </c>
    </row>
    <row r="465" spans="1:10" x14ac:dyDescent="0.2">
      <c r="A465" s="6">
        <v>45985</v>
      </c>
      <c r="B465" s="7">
        <v>0.71109999999999995</v>
      </c>
      <c r="C465" s="7">
        <v>0.64259999999999995</v>
      </c>
      <c r="D465" s="7">
        <v>0.75929999999999997</v>
      </c>
      <c r="E465" s="7">
        <v>0.66679999999999995</v>
      </c>
      <c r="F465" s="7">
        <v>0.40949999999999998</v>
      </c>
      <c r="G465" s="7">
        <v>0.45200000000000001</v>
      </c>
      <c r="H465" s="7">
        <v>8.2500000000000004E-2</v>
      </c>
      <c r="I465" s="7">
        <v>9.5899999999999999E-2</v>
      </c>
      <c r="J465" s="7">
        <v>0.35830000000000001</v>
      </c>
    </row>
    <row r="466" spans="1:10" x14ac:dyDescent="0.2">
      <c r="A466" s="6">
        <v>45993</v>
      </c>
      <c r="B466" s="7">
        <v>0.69489999999999996</v>
      </c>
      <c r="C466" s="7">
        <v>0.60350000000000004</v>
      </c>
      <c r="D466" s="7">
        <v>0.77790000000000004</v>
      </c>
      <c r="E466" s="7">
        <v>0.65139999999999998</v>
      </c>
      <c r="F466" s="7">
        <v>0.42609999999999998</v>
      </c>
      <c r="G466" s="7">
        <v>0.43940000000000001</v>
      </c>
      <c r="H466" s="7">
        <v>0.13070000000000001</v>
      </c>
      <c r="I466" s="7">
        <v>0.1158</v>
      </c>
      <c r="J466" s="7">
        <v>0.37759999999999999</v>
      </c>
    </row>
    <row r="467" spans="1:10" x14ac:dyDescent="0.2">
      <c r="A467" s="6">
        <v>46000</v>
      </c>
      <c r="B467" s="7">
        <v>0.62050000000000005</v>
      </c>
      <c r="C467" s="7">
        <v>0.59840000000000004</v>
      </c>
      <c r="D467" s="7">
        <v>0.78590000000000004</v>
      </c>
      <c r="E467" s="7">
        <v>0.65769999999999995</v>
      </c>
      <c r="F467" s="7">
        <v>0.45789999999999997</v>
      </c>
      <c r="G467" s="7">
        <v>0.43080000000000002</v>
      </c>
      <c r="H467" s="7">
        <v>0.1424</v>
      </c>
      <c r="I467" s="7">
        <v>0.13869999999999999</v>
      </c>
      <c r="J467" s="7">
        <v>0.37919999999999998</v>
      </c>
    </row>
    <row r="468" spans="1:10" x14ac:dyDescent="0.2">
      <c r="A468" s="6">
        <v>46007</v>
      </c>
      <c r="B468" s="7">
        <v>0.63160000000000005</v>
      </c>
      <c r="C468" s="7">
        <v>0.59470000000000001</v>
      </c>
      <c r="D468" s="7">
        <v>0.76219999999999999</v>
      </c>
      <c r="E468" s="7">
        <v>0.66759999999999997</v>
      </c>
      <c r="F468" s="7">
        <v>0.36799999999999999</v>
      </c>
      <c r="G468" s="7">
        <v>0.372</v>
      </c>
      <c r="H468" s="7">
        <v>0.15390000000000001</v>
      </c>
      <c r="I468" s="7">
        <v>0.159</v>
      </c>
      <c r="J468" s="7">
        <v>0.3674</v>
      </c>
    </row>
    <row r="469" spans="1:10" x14ac:dyDescent="0.2">
      <c r="A469" s="6">
        <v>46014</v>
      </c>
      <c r="B469" s="7">
        <v>0.59360000000000002</v>
      </c>
      <c r="C469" s="7">
        <v>0.56340000000000001</v>
      </c>
      <c r="D469" s="7">
        <v>0.68369999999999997</v>
      </c>
      <c r="E469" s="7">
        <v>0.71209999999999996</v>
      </c>
      <c r="F469" s="7">
        <v>0.31809999999999999</v>
      </c>
      <c r="G469" s="7">
        <v>0.3972</v>
      </c>
      <c r="H469" s="7">
        <v>0.1351</v>
      </c>
      <c r="I469" s="7">
        <v>0.1525</v>
      </c>
      <c r="J469" s="7">
        <v>0.27839999999999998</v>
      </c>
    </row>
    <row r="470" spans="1:10" x14ac:dyDescent="0.2">
      <c r="A470" s="6">
        <v>46022</v>
      </c>
      <c r="B470" s="7">
        <v>0.55989999999999995</v>
      </c>
      <c r="C470" s="7">
        <v>0.53359999999999996</v>
      </c>
      <c r="D470" s="7">
        <v>0.63980000000000004</v>
      </c>
      <c r="E470" s="7">
        <v>0.68530000000000002</v>
      </c>
      <c r="F470" s="7">
        <v>0.33090000000000003</v>
      </c>
      <c r="G470" s="7">
        <v>0.40720000000000001</v>
      </c>
      <c r="H470" s="7">
        <v>0.1033</v>
      </c>
      <c r="I470" s="7">
        <v>0.1239</v>
      </c>
      <c r="J470" s="7">
        <v>0.30270000000000002</v>
      </c>
    </row>
    <row r="471" spans="1:10" x14ac:dyDescent="0.2">
      <c r="A471" s="6">
        <v>46030</v>
      </c>
      <c r="B471" s="7">
        <v>0.59770000000000001</v>
      </c>
      <c r="C471" s="7">
        <v>0.54310000000000003</v>
      </c>
      <c r="D471" s="7">
        <v>0.6512</v>
      </c>
      <c r="E471" s="7">
        <v>0.58420000000000005</v>
      </c>
      <c r="F471" s="7">
        <v>0.27410000000000001</v>
      </c>
      <c r="G471" s="7">
        <v>0.25669999999999998</v>
      </c>
      <c r="H471" s="7">
        <v>3.27E-2</v>
      </c>
      <c r="I471" s="7">
        <v>-5.9400000000000001E-2</v>
      </c>
      <c r="J471" s="7">
        <v>0.2412</v>
      </c>
    </row>
    <row r="472" spans="1:10" x14ac:dyDescent="0.2">
      <c r="A472" s="6">
        <v>46037</v>
      </c>
      <c r="B472" s="7">
        <v>0.61070000000000002</v>
      </c>
      <c r="C472" s="7">
        <v>0.55430000000000001</v>
      </c>
      <c r="D472" s="7">
        <v>0.59889999999999999</v>
      </c>
      <c r="E472" s="7">
        <v>0.58540000000000003</v>
      </c>
      <c r="F472" s="7">
        <v>0.16700000000000001</v>
      </c>
      <c r="G472" s="7">
        <v>0.2515</v>
      </c>
      <c r="H472" s="7">
        <v>0.11169999999999999</v>
      </c>
      <c r="I472" s="7">
        <v>7.2700000000000001E-2</v>
      </c>
      <c r="J472" s="7">
        <v>0.30120000000000002</v>
      </c>
    </row>
    <row r="473" spans="1:10" x14ac:dyDescent="0.2">
      <c r="A473" s="6">
        <v>46045</v>
      </c>
      <c r="B473" s="7">
        <v>0.61450000000000005</v>
      </c>
      <c r="C473" s="7">
        <v>0.55359999999999998</v>
      </c>
      <c r="D473" s="7">
        <v>0.54279999999999995</v>
      </c>
      <c r="E473" s="7">
        <v>0.5454</v>
      </c>
      <c r="F473" s="7">
        <v>0.2056</v>
      </c>
      <c r="G473" s="7">
        <v>0.21510000000000001</v>
      </c>
      <c r="H473" s="7">
        <v>9.8100000000000007E-2</v>
      </c>
      <c r="I473" s="7">
        <v>3.5700000000000003E-2</v>
      </c>
      <c r="J473" s="7">
        <v>0.25340000000000001</v>
      </c>
    </row>
    <row r="474" spans="1:10" x14ac:dyDescent="0.2">
      <c r="A474" s="6">
        <v>46052</v>
      </c>
      <c r="B474" s="7">
        <v>0.64410000000000001</v>
      </c>
      <c r="C474" s="7">
        <v>0.53180000000000005</v>
      </c>
      <c r="D474" s="7">
        <v>0.53259999999999996</v>
      </c>
      <c r="E474" s="7">
        <v>0.5403</v>
      </c>
      <c r="F474" s="7">
        <v>0.24979999999999999</v>
      </c>
      <c r="G474" s="7">
        <v>0.20880000000000001</v>
      </c>
      <c r="H474" s="7">
        <v>0.1303</v>
      </c>
      <c r="I474" s="7">
        <v>0.13619999999999999</v>
      </c>
      <c r="J474" s="7">
        <v>0.3024</v>
      </c>
    </row>
    <row r="475" spans="1:10" x14ac:dyDescent="0.2">
      <c r="A475" s="6">
        <v>46059</v>
      </c>
      <c r="B475" s="7">
        <v>0.69679999999999997</v>
      </c>
      <c r="C475" s="7">
        <v>0.57769999999999999</v>
      </c>
      <c r="D475" s="7">
        <v>0.5958</v>
      </c>
      <c r="E475" s="7">
        <v>0.63229999999999997</v>
      </c>
      <c r="F475" s="7">
        <v>0.35770000000000002</v>
      </c>
      <c r="G475" s="7">
        <v>0.2984</v>
      </c>
      <c r="H475" s="7">
        <v>0.11609999999999999</v>
      </c>
      <c r="I475" s="7">
        <v>0.1303</v>
      </c>
      <c r="J475" s="7">
        <v>0.41089999999999999</v>
      </c>
    </row>
    <row r="476" spans="1:10" x14ac:dyDescent="0.2">
      <c r="A476" s="6">
        <v>46066</v>
      </c>
      <c r="B476" s="7">
        <v>0.70899999999999996</v>
      </c>
      <c r="C476" s="7">
        <v>0.59799999999999998</v>
      </c>
      <c r="D476" s="7">
        <v>0.58909999999999996</v>
      </c>
      <c r="E476" s="7">
        <v>0.65029999999999999</v>
      </c>
      <c r="F476" s="7">
        <v>0.35220000000000001</v>
      </c>
      <c r="G476" s="7">
        <v>0.31979999999999997</v>
      </c>
      <c r="H476" s="7">
        <v>0.1197</v>
      </c>
      <c r="I476" s="7">
        <v>0.1585</v>
      </c>
      <c r="J476" s="7">
        <v>0.35859999999999997</v>
      </c>
    </row>
    <row r="477" spans="1:10" x14ac:dyDescent="0.2">
      <c r="A477" s="6">
        <v>46076</v>
      </c>
      <c r="B477" s="7">
        <v>0.68559999999999999</v>
      </c>
      <c r="C477" s="7">
        <v>0.59799999999999998</v>
      </c>
      <c r="D477" s="7">
        <v>0.58779999999999999</v>
      </c>
      <c r="E477" s="7">
        <v>0.62549999999999994</v>
      </c>
      <c r="F477" s="7">
        <v>0.39489999999999997</v>
      </c>
      <c r="G477" s="7">
        <v>0.40260000000000001</v>
      </c>
      <c r="H477" s="7">
        <v>0.19159999999999999</v>
      </c>
      <c r="I477" s="7">
        <v>0.1865</v>
      </c>
      <c r="J477" s="7">
        <v>0.37290000000000001</v>
      </c>
    </row>
    <row r="478" spans="1:10" x14ac:dyDescent="0.2">
      <c r="A478" s="6">
        <v>46083</v>
      </c>
      <c r="B478" s="7">
        <v>0.6663</v>
      </c>
      <c r="C478" s="7">
        <v>0.58840000000000003</v>
      </c>
      <c r="D478" s="7">
        <v>0.61799999999999999</v>
      </c>
      <c r="E478" s="7">
        <v>0.62890000000000001</v>
      </c>
      <c r="F478" s="7">
        <v>0.45369999999999999</v>
      </c>
      <c r="G478" s="7">
        <v>0.52669999999999995</v>
      </c>
      <c r="H478" s="7">
        <v>0.2422</v>
      </c>
      <c r="I478" s="7">
        <v>0.1542</v>
      </c>
      <c r="J478" s="7">
        <v>0.39179999999999998</v>
      </c>
    </row>
    <row r="479" spans="1:10" x14ac:dyDescent="0.2">
      <c r="A479" s="6">
        <v>46090</v>
      </c>
      <c r="B479" s="7">
        <v>0.45689999999999997</v>
      </c>
      <c r="C479" s="7">
        <v>0.43090000000000001</v>
      </c>
      <c r="D479" s="7">
        <v>0.45050000000000001</v>
      </c>
      <c r="E479" s="7">
        <v>0.46139999999999998</v>
      </c>
      <c r="F479" s="7">
        <v>0.32790000000000002</v>
      </c>
      <c r="G479" s="7">
        <v>0.4113</v>
      </c>
      <c r="H479" s="7">
        <v>-2.2100000000000002E-2</v>
      </c>
      <c r="I479" s="7">
        <v>-1.4E-2</v>
      </c>
      <c r="J479" s="7">
        <v>0.1867</v>
      </c>
    </row>
    <row r="480" spans="1:10" x14ac:dyDescent="0.2">
      <c r="A480" s="6">
        <v>46097</v>
      </c>
      <c r="B480" s="7">
        <v>0.43290000000000001</v>
      </c>
      <c r="C480" s="7">
        <v>0.47249999999999998</v>
      </c>
      <c r="D480" s="7">
        <v>0.48749999999999999</v>
      </c>
      <c r="E480" s="7">
        <v>0.50929999999999997</v>
      </c>
      <c r="F480" s="7">
        <v>0.38729999999999998</v>
      </c>
      <c r="G480" s="7">
        <v>0.41649999999999998</v>
      </c>
      <c r="H480" s="7">
        <v>-0.17019999999999999</v>
      </c>
      <c r="I480" s="7">
        <v>-0.188</v>
      </c>
      <c r="J480" s="7">
        <v>0.21429999999999999</v>
      </c>
    </row>
    <row r="481" spans="1:13" x14ac:dyDescent="0.2">
      <c r="A481" s="6">
        <v>46104</v>
      </c>
      <c r="B481" s="7">
        <v>0.39489999999999997</v>
      </c>
      <c r="C481" s="7">
        <v>0.39169999999999999</v>
      </c>
      <c r="D481" s="7">
        <v>0.47810000000000002</v>
      </c>
      <c r="E481" s="7">
        <v>0.50670000000000004</v>
      </c>
      <c r="F481" s="7">
        <v>0.23749999999999999</v>
      </c>
      <c r="G481" s="7">
        <v>0.38400000000000001</v>
      </c>
      <c r="H481" s="7">
        <v>-0.2487</v>
      </c>
      <c r="I481" s="7">
        <v>-0.24829999999999999</v>
      </c>
      <c r="J481" s="7">
        <v>0.1996</v>
      </c>
    </row>
    <row r="482" spans="1:13" x14ac:dyDescent="0.2">
      <c r="A482" s="6">
        <v>46111</v>
      </c>
      <c r="B482" s="7">
        <v>0.42309999999999998</v>
      </c>
      <c r="C482" s="7">
        <v>0.39560000000000001</v>
      </c>
      <c r="D482" s="7">
        <v>0.47960000000000003</v>
      </c>
      <c r="E482" s="7">
        <v>0.5181</v>
      </c>
      <c r="F482" s="7">
        <v>0.25850000000000001</v>
      </c>
      <c r="G482" s="7">
        <v>0.35820000000000002</v>
      </c>
      <c r="H482" s="7">
        <v>-0.21249999999999999</v>
      </c>
      <c r="I482" s="7">
        <v>-0.17960000000000001</v>
      </c>
      <c r="J482" s="7">
        <v>0.22020000000000001</v>
      </c>
    </row>
    <row r="485" spans="1:13" ht="16" x14ac:dyDescent="0.2">
      <c r="A485" s="9" t="s">
        <v>206</v>
      </c>
    </row>
    <row r="486" spans="1:13" x14ac:dyDescent="0.2">
      <c r="A486" s="16"/>
      <c r="B486" s="5" t="s">
        <v>7</v>
      </c>
      <c r="C486" s="5" t="s">
        <v>8</v>
      </c>
      <c r="D486" s="5" t="s">
        <v>9</v>
      </c>
      <c r="E486" s="5" t="s">
        <v>10</v>
      </c>
      <c r="F486" s="5" t="s">
        <v>11</v>
      </c>
      <c r="G486" s="5" t="s">
        <v>12</v>
      </c>
      <c r="H486" s="5" t="s">
        <v>13</v>
      </c>
      <c r="I486" s="5" t="s">
        <v>14</v>
      </c>
      <c r="J486" s="5" t="s">
        <v>15</v>
      </c>
      <c r="K486" s="5" t="s">
        <v>16</v>
      </c>
      <c r="L486" s="5" t="s">
        <v>17</v>
      </c>
      <c r="M486" s="5" t="s">
        <v>18</v>
      </c>
    </row>
    <row r="487" spans="1:13" x14ac:dyDescent="0.2">
      <c r="A487" s="13" t="s">
        <v>7</v>
      </c>
      <c r="B487" s="14">
        <v>0</v>
      </c>
      <c r="C487" s="14">
        <v>4.7E-2</v>
      </c>
      <c r="D487" s="14">
        <v>0.17699999999999999</v>
      </c>
      <c r="E487" s="14">
        <v>-1.0999999999999999E-2</v>
      </c>
      <c r="F487" s="14">
        <v>0.24399999999999999</v>
      </c>
      <c r="G487" s="14">
        <v>0.41899999999999998</v>
      </c>
      <c r="H487" s="14">
        <v>8.1000000000000003E-2</v>
      </c>
      <c r="I487" s="14">
        <v>1.7000000000000001E-2</v>
      </c>
      <c r="J487" s="14">
        <v>0.20499999999999999</v>
      </c>
      <c r="K487" s="14">
        <v>-0.38400000000000001</v>
      </c>
      <c r="L487" s="14">
        <v>-8.9999999999999993E-3</v>
      </c>
      <c r="M487" s="14">
        <v>0.29399999999999998</v>
      </c>
    </row>
    <row r="488" spans="1:13" x14ac:dyDescent="0.2">
      <c r="A488" s="13" t="s">
        <v>8</v>
      </c>
      <c r="B488" s="14">
        <v>4.7E-2</v>
      </c>
      <c r="C488" s="14">
        <v>0</v>
      </c>
      <c r="D488" s="14">
        <v>0.23499999999999999</v>
      </c>
      <c r="E488" s="14">
        <v>0.249</v>
      </c>
      <c r="F488" s="14">
        <v>0.28599999999999998</v>
      </c>
      <c r="G488" s="14">
        <v>0.877</v>
      </c>
      <c r="H488" s="14">
        <v>0.14299999999999999</v>
      </c>
      <c r="I488" s="14">
        <v>0.14699999999999999</v>
      </c>
      <c r="J488" s="14">
        <v>0.32800000000000001</v>
      </c>
      <c r="K488" s="14">
        <v>-0.29299999999999998</v>
      </c>
      <c r="L488" s="14">
        <v>-7.0000000000000007E-2</v>
      </c>
      <c r="M488" s="14">
        <v>0.13200000000000001</v>
      </c>
    </row>
    <row r="489" spans="1:13" x14ac:dyDescent="0.2">
      <c r="A489" s="13" t="s">
        <v>9</v>
      </c>
      <c r="B489" s="14">
        <v>0.17699999999999999</v>
      </c>
      <c r="C489" s="14">
        <v>0.23499999999999999</v>
      </c>
      <c r="D489" s="14">
        <v>0</v>
      </c>
      <c r="E489" s="14">
        <v>0.17</v>
      </c>
      <c r="F489" s="14">
        <v>0.33</v>
      </c>
      <c r="G489" s="14">
        <v>0.23499999999999999</v>
      </c>
      <c r="H489" s="14">
        <v>0.105</v>
      </c>
      <c r="I489" s="14">
        <v>-5.0000000000000001E-3</v>
      </c>
      <c r="J489" s="14">
        <v>0.48599999999999999</v>
      </c>
      <c r="K489" s="14">
        <v>-0.12</v>
      </c>
      <c r="L489" s="14">
        <v>-0.1</v>
      </c>
      <c r="M489" s="14">
        <v>0.25600000000000001</v>
      </c>
    </row>
    <row r="490" spans="1:13" x14ac:dyDescent="0.2">
      <c r="A490" s="13" t="s">
        <v>10</v>
      </c>
      <c r="B490" s="14">
        <v>-1.0999999999999999E-2</v>
      </c>
      <c r="C490" s="14">
        <v>0.249</v>
      </c>
      <c r="D490" s="14">
        <v>0.17</v>
      </c>
      <c r="E490" s="14">
        <v>0</v>
      </c>
      <c r="F490" s="14">
        <v>0.182</v>
      </c>
      <c r="G490" s="14">
        <v>-0.47099999999999997</v>
      </c>
      <c r="H490" s="14">
        <v>-0.11700000000000001</v>
      </c>
      <c r="I490" s="14">
        <v>-0.218</v>
      </c>
      <c r="J490" s="14">
        <v>0.21099999999999999</v>
      </c>
      <c r="K490" s="14">
        <v>-0.43</v>
      </c>
      <c r="L490" s="14">
        <v>8.1000000000000003E-2</v>
      </c>
      <c r="M490" s="14">
        <v>0.42</v>
      </c>
    </row>
    <row r="491" spans="1:13" x14ac:dyDescent="0.2">
      <c r="A491" s="13" t="s">
        <v>11</v>
      </c>
      <c r="B491" s="14">
        <v>0.24399999999999999</v>
      </c>
      <c r="C491" s="14">
        <v>0.28599999999999998</v>
      </c>
      <c r="D491" s="14">
        <v>0.33</v>
      </c>
      <c r="E491" s="14">
        <v>0.182</v>
      </c>
      <c r="F491" s="14">
        <v>0</v>
      </c>
      <c r="G491" s="14">
        <v>-2.1000000000000001E-2</v>
      </c>
      <c r="H491" s="14">
        <v>-0.121</v>
      </c>
      <c r="I491" s="14">
        <v>-0.156</v>
      </c>
      <c r="J491" s="14">
        <v>0.19500000000000001</v>
      </c>
      <c r="K491" s="14">
        <v>-3.9E-2</v>
      </c>
      <c r="L491" s="14">
        <v>-0.245</v>
      </c>
      <c r="M491" s="14">
        <v>5.3999999999999999E-2</v>
      </c>
    </row>
    <row r="492" spans="1:13" x14ac:dyDescent="0.2">
      <c r="A492" s="13" t="s">
        <v>12</v>
      </c>
      <c r="B492" s="14">
        <v>0.41899999999999998</v>
      </c>
      <c r="C492" s="14">
        <v>0.877</v>
      </c>
      <c r="D492" s="14">
        <v>0.23499999999999999</v>
      </c>
      <c r="E492" s="14">
        <v>-0.47099999999999997</v>
      </c>
      <c r="F492" s="14">
        <v>-2.1000000000000001E-2</v>
      </c>
      <c r="G492" s="14">
        <v>0</v>
      </c>
      <c r="H492" s="14">
        <v>1.0780000000000001</v>
      </c>
      <c r="I492" s="14">
        <v>0.79700000000000004</v>
      </c>
      <c r="J492" s="14">
        <v>-1.2E-2</v>
      </c>
      <c r="K492" s="14">
        <v>-0.56999999999999995</v>
      </c>
      <c r="L492" s="14">
        <v>1.163</v>
      </c>
      <c r="M492" s="14">
        <v>0.87</v>
      </c>
    </row>
    <row r="493" spans="1:13" x14ac:dyDescent="0.2">
      <c r="A493" s="13" t="s">
        <v>13</v>
      </c>
      <c r="B493" s="14">
        <v>8.1000000000000003E-2</v>
      </c>
      <c r="C493" s="14">
        <v>0.14299999999999999</v>
      </c>
      <c r="D493" s="14">
        <v>0.105</v>
      </c>
      <c r="E493" s="14">
        <v>-0.11700000000000001</v>
      </c>
      <c r="F493" s="14">
        <v>-0.121</v>
      </c>
      <c r="G493" s="14">
        <v>1.0780000000000001</v>
      </c>
      <c r="H493" s="14">
        <v>0</v>
      </c>
      <c r="I493" s="14">
        <v>0.27300000000000002</v>
      </c>
      <c r="J493" s="14">
        <v>4.0000000000000001E-3</v>
      </c>
      <c r="K493" s="14">
        <v>-0.108</v>
      </c>
      <c r="L493" s="14">
        <v>-0.39700000000000002</v>
      </c>
      <c r="M493" s="14">
        <v>-0.28499999999999998</v>
      </c>
    </row>
    <row r="494" spans="1:13" x14ac:dyDescent="0.2">
      <c r="A494" s="13" t="s">
        <v>14</v>
      </c>
      <c r="B494" s="14">
        <v>1.7000000000000001E-2</v>
      </c>
      <c r="C494" s="14">
        <v>0.14699999999999999</v>
      </c>
      <c r="D494" s="14">
        <v>-5.0000000000000001E-3</v>
      </c>
      <c r="E494" s="14">
        <v>-0.218</v>
      </c>
      <c r="F494" s="14">
        <v>-0.156</v>
      </c>
      <c r="G494" s="14">
        <v>0.79700000000000004</v>
      </c>
      <c r="H494" s="14">
        <v>0.27300000000000002</v>
      </c>
      <c r="I494" s="14">
        <v>0</v>
      </c>
      <c r="J494" s="14">
        <v>0.161</v>
      </c>
      <c r="K494" s="14">
        <v>-0.14599999999999999</v>
      </c>
      <c r="L494" s="14">
        <v>-0.34499999999999997</v>
      </c>
      <c r="M494" s="14">
        <v>-7.5999999999999998E-2</v>
      </c>
    </row>
    <row r="495" spans="1:13" x14ac:dyDescent="0.2">
      <c r="A495" s="13" t="s">
        <v>15</v>
      </c>
      <c r="B495" s="14">
        <v>0.20499999999999999</v>
      </c>
      <c r="C495" s="14">
        <v>0.32800000000000001</v>
      </c>
      <c r="D495" s="14">
        <v>0.48599999999999999</v>
      </c>
      <c r="E495" s="14">
        <v>0.21099999999999999</v>
      </c>
      <c r="F495" s="14">
        <v>0.19500000000000001</v>
      </c>
      <c r="G495" s="14">
        <v>-1.2E-2</v>
      </c>
      <c r="H495" s="14">
        <v>4.0000000000000001E-3</v>
      </c>
      <c r="I495" s="14">
        <v>0.161</v>
      </c>
      <c r="J495" s="14">
        <v>0</v>
      </c>
      <c r="K495" s="14">
        <v>-0.438</v>
      </c>
      <c r="L495" s="14">
        <v>0.31900000000000001</v>
      </c>
      <c r="M495" s="14">
        <v>0.29099999999999998</v>
      </c>
    </row>
    <row r="496" spans="1:13" x14ac:dyDescent="0.2">
      <c r="A496" s="13" t="s">
        <v>16</v>
      </c>
      <c r="B496" s="14">
        <v>-0.38400000000000001</v>
      </c>
      <c r="C496" s="14">
        <v>-0.29299999999999998</v>
      </c>
      <c r="D496" s="14">
        <v>-0.12</v>
      </c>
      <c r="E496" s="14">
        <v>-0.43</v>
      </c>
      <c r="F496" s="14">
        <v>-3.9E-2</v>
      </c>
      <c r="G496" s="14">
        <v>-0.56999999999999995</v>
      </c>
      <c r="H496" s="14">
        <v>-0.108</v>
      </c>
      <c r="I496" s="14">
        <v>-0.14599999999999999</v>
      </c>
      <c r="J496" s="14">
        <v>-0.438</v>
      </c>
      <c r="K496" s="14">
        <v>0</v>
      </c>
      <c r="L496" s="14">
        <v>7.1999999999999995E-2</v>
      </c>
      <c r="M496" s="14">
        <v>2.8000000000000001E-2</v>
      </c>
    </row>
    <row r="497" spans="1:13" x14ac:dyDescent="0.2">
      <c r="A497" s="13" t="s">
        <v>17</v>
      </c>
      <c r="B497" s="14">
        <v>-8.9999999999999993E-3</v>
      </c>
      <c r="C497" s="14">
        <v>-7.0000000000000007E-2</v>
      </c>
      <c r="D497" s="14">
        <v>-0.1</v>
      </c>
      <c r="E497" s="14">
        <v>8.1000000000000003E-2</v>
      </c>
      <c r="F497" s="14">
        <v>-0.245</v>
      </c>
      <c r="G497" s="14">
        <v>1.163</v>
      </c>
      <c r="H497" s="14">
        <v>-0.39700000000000002</v>
      </c>
      <c r="I497" s="14">
        <v>-0.34499999999999997</v>
      </c>
      <c r="J497" s="14">
        <v>0.31900000000000001</v>
      </c>
      <c r="K497" s="14">
        <v>7.1999999999999995E-2</v>
      </c>
      <c r="L497" s="14">
        <v>0</v>
      </c>
      <c r="M497" s="14">
        <v>2.5999999999999999E-2</v>
      </c>
    </row>
    <row r="498" spans="1:13" x14ac:dyDescent="0.2">
      <c r="A498" s="13" t="s">
        <v>18</v>
      </c>
      <c r="B498" s="14">
        <v>0.29399999999999998</v>
      </c>
      <c r="C498" s="14">
        <v>0.13200000000000001</v>
      </c>
      <c r="D498" s="14">
        <v>0.25600000000000001</v>
      </c>
      <c r="E498" s="14">
        <v>0.42</v>
      </c>
      <c r="F498" s="14">
        <v>5.3999999999999999E-2</v>
      </c>
      <c r="G498" s="14">
        <v>0.87</v>
      </c>
      <c r="H498" s="14">
        <v>-0.28499999999999998</v>
      </c>
      <c r="I498" s="14">
        <v>-7.5999999999999998E-2</v>
      </c>
      <c r="J498" s="14">
        <v>0.29099999999999998</v>
      </c>
      <c r="K498" s="14">
        <v>2.8000000000000001E-2</v>
      </c>
      <c r="L498" s="14">
        <v>2.5999999999999999E-2</v>
      </c>
      <c r="M498" s="14">
        <v>0</v>
      </c>
    </row>
  </sheetData>
  <conditionalFormatting sqref="B5:M16">
    <cfRule type="colorScale" priority="9">
      <colorScale>
        <cfvo type="num" val="-1"/>
        <cfvo type="num" val="0"/>
        <cfvo type="num" val="1"/>
        <color rgb="FFFF4444"/>
        <color rgb="FFFFFFFF"/>
        <color rgb="FF006400"/>
      </colorScale>
    </cfRule>
    <cfRule type="colorScale" priority="6">
      <colorScale>
        <cfvo type="min"/>
        <cfvo type="max"/>
        <color rgb="FFFCFCFF"/>
        <color rgb="FF63BE7B"/>
      </colorScale>
    </cfRule>
  </conditionalFormatting>
  <conditionalFormatting sqref="B22:M33">
    <cfRule type="colorScale" priority="7">
      <colorScale>
        <cfvo type="min"/>
        <cfvo type="max"/>
        <color theme="6" tint="0.79998168889431442"/>
        <color rgb="FF00B050"/>
      </colorScale>
    </cfRule>
  </conditionalFormatting>
  <conditionalFormatting sqref="B40:M51">
    <cfRule type="colorScale" priority="5">
      <colorScale>
        <cfvo type="min"/>
        <cfvo type="max"/>
        <color rgb="FFFCFCFF"/>
        <color rgb="FF63BE7B"/>
      </colorScale>
    </cfRule>
  </conditionalFormatting>
  <conditionalFormatting sqref="B56:M67">
    <cfRule type="colorScale" priority="4">
      <colorScale>
        <cfvo type="min"/>
        <cfvo type="max"/>
        <color rgb="FFFCFCFF"/>
        <color rgb="FF63BE7B"/>
      </colorScale>
    </cfRule>
  </conditionalFormatting>
  <conditionalFormatting sqref="B72:M83">
    <cfRule type="colorScale" priority="3">
      <colorScale>
        <cfvo type="min"/>
        <cfvo type="max"/>
        <color rgb="FFFCFCFF"/>
        <color rgb="FF63BE7B"/>
      </colorScale>
    </cfRule>
  </conditionalFormatting>
  <conditionalFormatting sqref="B88:M99">
    <cfRule type="colorScale" priority="2">
      <colorScale>
        <cfvo type="min"/>
        <cfvo type="max"/>
        <color rgb="FFFCFCFF"/>
        <color rgb="FF63BE7B"/>
      </colorScale>
    </cfRule>
  </conditionalFormatting>
  <conditionalFormatting sqref="B104:M115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J235"/>
  <sheetViews>
    <sheetView workbookViewId="0">
      <selection activeCell="B146" sqref="B146"/>
    </sheetView>
  </sheetViews>
  <sheetFormatPr baseColWidth="10" defaultColWidth="8.83203125" defaultRowHeight="15" x14ac:dyDescent="0.2"/>
  <cols>
    <col min="1" max="2" width="25" customWidth="1"/>
    <col min="3" max="3" width="11" customWidth="1"/>
    <col min="4" max="4" width="15" customWidth="1"/>
    <col min="5" max="7" width="14" customWidth="1"/>
    <col min="8" max="10" width="10" customWidth="1"/>
  </cols>
  <sheetData>
    <row r="1" spans="1:6" ht="19" x14ac:dyDescent="0.25">
      <c r="A1" s="1" t="s">
        <v>207</v>
      </c>
    </row>
    <row r="3" spans="1:6" ht="16" x14ac:dyDescent="0.2">
      <c r="A3" s="9" t="s">
        <v>208</v>
      </c>
    </row>
    <row r="4" spans="1:6" x14ac:dyDescent="0.2">
      <c r="A4" s="5" t="s">
        <v>209</v>
      </c>
      <c r="B4" s="5" t="s">
        <v>210</v>
      </c>
      <c r="C4" s="5" t="s">
        <v>211</v>
      </c>
      <c r="D4" s="5" t="s">
        <v>212</v>
      </c>
      <c r="E4" s="5" t="s">
        <v>213</v>
      </c>
      <c r="F4" s="5" t="s">
        <v>214</v>
      </c>
    </row>
    <row r="5" spans="1:6" x14ac:dyDescent="0.2">
      <c r="A5" t="s">
        <v>215</v>
      </c>
      <c r="B5" s="21">
        <v>5.71E-4</v>
      </c>
      <c r="C5" s="21">
        <v>3.7500000000000001E-4</v>
      </c>
      <c r="D5" s="14">
        <v>1.5249999999999999</v>
      </c>
      <c r="E5" s="7">
        <v>0.1275</v>
      </c>
    </row>
    <row r="6" spans="1:6" x14ac:dyDescent="0.2">
      <c r="A6" t="s">
        <v>216</v>
      </c>
      <c r="B6" s="21">
        <v>0.20952299999999999</v>
      </c>
      <c r="C6" s="21">
        <v>1.2586E-2</v>
      </c>
      <c r="D6" s="14">
        <v>16.646999999999998</v>
      </c>
      <c r="E6" s="7">
        <v>0</v>
      </c>
      <c r="F6" t="s">
        <v>217</v>
      </c>
    </row>
    <row r="7" spans="1:6" x14ac:dyDescent="0.2">
      <c r="A7" t="s">
        <v>218</v>
      </c>
      <c r="B7" s="21">
        <v>-2.6389999999999999E-3</v>
      </c>
      <c r="C7" s="21">
        <v>1.93E-4</v>
      </c>
      <c r="D7" s="14">
        <v>-13.672000000000001</v>
      </c>
      <c r="E7" s="7">
        <v>0</v>
      </c>
      <c r="F7" t="s">
        <v>217</v>
      </c>
    </row>
    <row r="8" spans="1:6" x14ac:dyDescent="0.2">
      <c r="A8" t="s">
        <v>219</v>
      </c>
      <c r="B8" s="21">
        <v>2.5804000000000001E-2</v>
      </c>
      <c r="C8" s="21">
        <v>9.4090000000000007E-3</v>
      </c>
      <c r="D8" s="14">
        <v>2.742</v>
      </c>
      <c r="E8" s="7">
        <v>6.1999999999999998E-3</v>
      </c>
      <c r="F8" t="s">
        <v>220</v>
      </c>
    </row>
    <row r="9" spans="1:6" x14ac:dyDescent="0.2">
      <c r="A9" t="s">
        <v>221</v>
      </c>
      <c r="B9" s="21">
        <v>-0.672037</v>
      </c>
      <c r="C9" s="21">
        <v>0.121299</v>
      </c>
      <c r="D9" s="14">
        <v>-5.54</v>
      </c>
      <c r="E9" s="7">
        <v>0</v>
      </c>
      <c r="F9" t="s">
        <v>217</v>
      </c>
    </row>
    <row r="10" spans="1:6" x14ac:dyDescent="0.2">
      <c r="A10" t="s">
        <v>222</v>
      </c>
      <c r="B10" s="21">
        <v>0.108224</v>
      </c>
      <c r="C10" s="21">
        <v>1.1839000000000001E-2</v>
      </c>
      <c r="D10" s="14">
        <v>9.141</v>
      </c>
      <c r="E10" s="7">
        <v>0</v>
      </c>
      <c r="F10" t="s">
        <v>217</v>
      </c>
    </row>
    <row r="11" spans="1:6" x14ac:dyDescent="0.2">
      <c r="A11" t="s">
        <v>223</v>
      </c>
      <c r="B11" s="21">
        <v>1.92E-4</v>
      </c>
      <c r="C11" s="21">
        <v>9.0000000000000006E-5</v>
      </c>
      <c r="D11" s="14">
        <v>2.141</v>
      </c>
      <c r="E11" s="7">
        <v>3.2399999999999998E-2</v>
      </c>
      <c r="F11" t="s">
        <v>224</v>
      </c>
    </row>
    <row r="12" spans="1:6" x14ac:dyDescent="0.2">
      <c r="A12" t="s">
        <v>225</v>
      </c>
      <c r="B12" s="7">
        <v>0.35670000000000002</v>
      </c>
    </row>
    <row r="13" spans="1:6" x14ac:dyDescent="0.2">
      <c r="A13" t="s">
        <v>226</v>
      </c>
      <c r="B13" s="7">
        <v>0.35449999999999998</v>
      </c>
    </row>
    <row r="14" spans="1:6" x14ac:dyDescent="0.2">
      <c r="A14" t="s">
        <v>227</v>
      </c>
      <c r="B14" s="12">
        <v>162.91999999999999</v>
      </c>
    </row>
    <row r="15" spans="1:6" x14ac:dyDescent="0.2">
      <c r="A15" t="s">
        <v>228</v>
      </c>
      <c r="B15" s="14">
        <v>2.117</v>
      </c>
    </row>
    <row r="16" spans="1:6" x14ac:dyDescent="0.2">
      <c r="A16" t="s">
        <v>229</v>
      </c>
      <c r="B16">
        <v>1770</v>
      </c>
    </row>
    <row r="18" spans="1:6" ht="16" x14ac:dyDescent="0.2">
      <c r="A18" s="9" t="s">
        <v>230</v>
      </c>
    </row>
    <row r="19" spans="1:6" x14ac:dyDescent="0.2">
      <c r="A19" s="5" t="s">
        <v>209</v>
      </c>
      <c r="B19" s="5" t="s">
        <v>210</v>
      </c>
      <c r="C19" s="5" t="s">
        <v>211</v>
      </c>
      <c r="D19" s="5" t="s">
        <v>212</v>
      </c>
      <c r="E19" s="5" t="s">
        <v>213</v>
      </c>
      <c r="F19" s="5" t="s">
        <v>214</v>
      </c>
    </row>
    <row r="20" spans="1:6" x14ac:dyDescent="0.2">
      <c r="A20" t="s">
        <v>215</v>
      </c>
      <c r="B20" s="21">
        <v>4.3100000000000001E-4</v>
      </c>
      <c r="C20" s="21">
        <v>3.8999999999999999E-4</v>
      </c>
      <c r="D20" s="14">
        <v>1.105</v>
      </c>
      <c r="E20" s="7">
        <v>0.26929999999999998</v>
      </c>
    </row>
    <row r="21" spans="1:6" x14ac:dyDescent="0.2">
      <c r="A21" t="s">
        <v>216</v>
      </c>
      <c r="B21" s="21">
        <v>0.16244900000000001</v>
      </c>
      <c r="C21" s="21">
        <v>1.3099E-2</v>
      </c>
      <c r="D21" s="14">
        <v>12.401999999999999</v>
      </c>
      <c r="E21" s="7">
        <v>0</v>
      </c>
      <c r="F21" t="s">
        <v>217</v>
      </c>
    </row>
    <row r="22" spans="1:6" x14ac:dyDescent="0.2">
      <c r="A22" t="s">
        <v>218</v>
      </c>
      <c r="B22" s="21">
        <v>-3.0400000000000002E-3</v>
      </c>
      <c r="C22" s="21">
        <v>2.0100000000000001E-4</v>
      </c>
      <c r="D22" s="14">
        <v>-15.132</v>
      </c>
      <c r="E22" s="7">
        <v>0</v>
      </c>
      <c r="F22" t="s">
        <v>217</v>
      </c>
    </row>
    <row r="23" spans="1:6" x14ac:dyDescent="0.2">
      <c r="A23" t="s">
        <v>219</v>
      </c>
      <c r="B23" s="21">
        <v>6.3010000000000002E-3</v>
      </c>
      <c r="C23" s="21">
        <v>9.7920000000000004E-3</v>
      </c>
      <c r="D23" s="14">
        <v>0.64300000000000002</v>
      </c>
      <c r="E23" s="7">
        <v>0.52</v>
      </c>
    </row>
    <row r="24" spans="1:6" x14ac:dyDescent="0.2">
      <c r="A24" t="s">
        <v>221</v>
      </c>
      <c r="B24" s="21">
        <v>-0.71585399999999999</v>
      </c>
      <c r="C24" s="21">
        <v>0.12623500000000001</v>
      </c>
      <c r="D24" s="14">
        <v>-5.6710000000000003</v>
      </c>
      <c r="E24" s="7">
        <v>0</v>
      </c>
      <c r="F24" t="s">
        <v>217</v>
      </c>
    </row>
    <row r="25" spans="1:6" x14ac:dyDescent="0.2">
      <c r="A25" t="s">
        <v>222</v>
      </c>
      <c r="B25" s="21">
        <v>0.13883899999999999</v>
      </c>
      <c r="C25" s="21">
        <v>1.2321E-2</v>
      </c>
      <c r="D25" s="14">
        <v>11.269</v>
      </c>
      <c r="E25" s="7">
        <v>0</v>
      </c>
      <c r="F25" t="s">
        <v>217</v>
      </c>
    </row>
    <row r="26" spans="1:6" x14ac:dyDescent="0.2">
      <c r="A26" t="s">
        <v>223</v>
      </c>
      <c r="B26" s="21">
        <v>3.0000000000000001E-6</v>
      </c>
      <c r="C26" s="21">
        <v>9.2999999999999997E-5</v>
      </c>
      <c r="D26" s="14">
        <v>2.9000000000000001E-2</v>
      </c>
      <c r="E26" s="7">
        <v>0.9768</v>
      </c>
    </row>
    <row r="27" spans="1:6" x14ac:dyDescent="0.2">
      <c r="A27" t="s">
        <v>225</v>
      </c>
      <c r="B27" s="7">
        <v>0.35659999999999997</v>
      </c>
    </row>
    <row r="28" spans="1:6" x14ac:dyDescent="0.2">
      <c r="A28" t="s">
        <v>226</v>
      </c>
      <c r="B28" s="7">
        <v>0.35439999999999999</v>
      </c>
    </row>
    <row r="29" spans="1:6" x14ac:dyDescent="0.2">
      <c r="A29" t="s">
        <v>227</v>
      </c>
      <c r="B29" s="12">
        <v>162.83000000000001</v>
      </c>
    </row>
    <row r="30" spans="1:6" x14ac:dyDescent="0.2">
      <c r="A30" t="s">
        <v>228</v>
      </c>
      <c r="B30" s="14">
        <v>2.2759999999999998</v>
      </c>
    </row>
    <row r="31" spans="1:6" x14ac:dyDescent="0.2">
      <c r="A31" t="s">
        <v>229</v>
      </c>
      <c r="B31">
        <v>1770</v>
      </c>
    </row>
    <row r="33" spans="1:6" ht="16" x14ac:dyDescent="0.2">
      <c r="A33" s="9" t="s">
        <v>231</v>
      </c>
    </row>
    <row r="34" spans="1:6" x14ac:dyDescent="0.2">
      <c r="A34" s="5" t="s">
        <v>209</v>
      </c>
      <c r="B34" s="5" t="s">
        <v>210</v>
      </c>
      <c r="C34" s="5" t="s">
        <v>211</v>
      </c>
      <c r="D34" s="5" t="s">
        <v>212</v>
      </c>
      <c r="E34" s="5" t="s">
        <v>213</v>
      </c>
      <c r="F34" s="5" t="s">
        <v>214</v>
      </c>
    </row>
    <row r="35" spans="1:6" x14ac:dyDescent="0.2">
      <c r="A35" t="s">
        <v>215</v>
      </c>
      <c r="B35" s="21">
        <v>4.2900000000000002E-4</v>
      </c>
      <c r="C35" s="21">
        <v>4.7199999999999998E-4</v>
      </c>
      <c r="D35" s="14">
        <v>0.91</v>
      </c>
      <c r="E35" s="7">
        <v>0.36320000000000002</v>
      </c>
    </row>
    <row r="36" spans="1:6" x14ac:dyDescent="0.2">
      <c r="A36" t="s">
        <v>216</v>
      </c>
      <c r="B36" s="21">
        <v>0.28468599999999999</v>
      </c>
      <c r="C36" s="21">
        <v>1.5854E-2</v>
      </c>
      <c r="D36" s="14">
        <v>17.956</v>
      </c>
      <c r="E36" s="7">
        <v>0</v>
      </c>
      <c r="F36" t="s">
        <v>217</v>
      </c>
    </row>
    <row r="37" spans="1:6" x14ac:dyDescent="0.2">
      <c r="A37" t="s">
        <v>218</v>
      </c>
      <c r="B37" s="21">
        <v>-3.9779999999999998E-3</v>
      </c>
      <c r="C37" s="21">
        <v>2.43E-4</v>
      </c>
      <c r="D37" s="14">
        <v>-16.36</v>
      </c>
      <c r="E37" s="7">
        <v>0</v>
      </c>
      <c r="F37" t="s">
        <v>217</v>
      </c>
    </row>
    <row r="38" spans="1:6" x14ac:dyDescent="0.2">
      <c r="A38" t="s">
        <v>219</v>
      </c>
      <c r="B38" s="21">
        <v>9.7190000000000002E-3</v>
      </c>
      <c r="C38" s="21">
        <v>1.1852E-2</v>
      </c>
      <c r="D38" s="14">
        <v>0.82</v>
      </c>
      <c r="E38" s="7">
        <v>0.4123</v>
      </c>
    </row>
    <row r="39" spans="1:6" x14ac:dyDescent="0.2">
      <c r="A39" t="s">
        <v>221</v>
      </c>
      <c r="B39" s="21">
        <v>-0.67467600000000005</v>
      </c>
      <c r="C39" s="21">
        <v>0.15279100000000001</v>
      </c>
      <c r="D39" s="14">
        <v>-4.4160000000000004</v>
      </c>
      <c r="E39" s="7">
        <v>0</v>
      </c>
      <c r="F39" t="s">
        <v>217</v>
      </c>
    </row>
    <row r="40" spans="1:6" x14ac:dyDescent="0.2">
      <c r="A40" t="s">
        <v>222</v>
      </c>
      <c r="B40" s="21">
        <v>0.15265300000000001</v>
      </c>
      <c r="C40" s="21">
        <v>1.4912E-2</v>
      </c>
      <c r="D40" s="14">
        <v>10.237</v>
      </c>
      <c r="E40" s="7">
        <v>0</v>
      </c>
      <c r="F40" t="s">
        <v>217</v>
      </c>
    </row>
    <row r="41" spans="1:6" x14ac:dyDescent="0.2">
      <c r="A41" t="s">
        <v>223</v>
      </c>
      <c r="B41" s="21">
        <v>1.8000000000000001E-4</v>
      </c>
      <c r="C41" s="21">
        <v>1.13E-4</v>
      </c>
      <c r="D41" s="14">
        <v>1.595</v>
      </c>
      <c r="E41" s="7">
        <v>0.111</v>
      </c>
    </row>
    <row r="42" spans="1:6" x14ac:dyDescent="0.2">
      <c r="A42" t="s">
        <v>225</v>
      </c>
      <c r="B42" s="7">
        <v>0.40610000000000002</v>
      </c>
    </row>
    <row r="43" spans="1:6" x14ac:dyDescent="0.2">
      <c r="A43" t="s">
        <v>226</v>
      </c>
      <c r="B43" s="7">
        <v>0.40410000000000001</v>
      </c>
    </row>
    <row r="44" spans="1:6" x14ac:dyDescent="0.2">
      <c r="A44" t="s">
        <v>227</v>
      </c>
      <c r="B44" s="12">
        <v>200.92</v>
      </c>
    </row>
    <row r="45" spans="1:6" x14ac:dyDescent="0.2">
      <c r="A45" t="s">
        <v>228</v>
      </c>
      <c r="B45" s="14">
        <v>2.2599999999999998</v>
      </c>
    </row>
    <row r="46" spans="1:6" x14ac:dyDescent="0.2">
      <c r="A46" t="s">
        <v>229</v>
      </c>
      <c r="B46">
        <v>1770</v>
      </c>
    </row>
    <row r="48" spans="1:6" ht="16" x14ac:dyDescent="0.2">
      <c r="A48" s="9" t="s">
        <v>232</v>
      </c>
    </row>
    <row r="49" spans="1:6" x14ac:dyDescent="0.2">
      <c r="A49" s="5" t="s">
        <v>209</v>
      </c>
      <c r="B49" s="5" t="s">
        <v>210</v>
      </c>
      <c r="C49" s="5" t="s">
        <v>211</v>
      </c>
      <c r="D49" s="5" t="s">
        <v>212</v>
      </c>
      <c r="E49" s="5" t="s">
        <v>213</v>
      </c>
      <c r="F49" s="5" t="s">
        <v>214</v>
      </c>
    </row>
    <row r="50" spans="1:6" x14ac:dyDescent="0.2">
      <c r="A50" t="s">
        <v>215</v>
      </c>
      <c r="B50" s="21">
        <v>-9.6000000000000002E-5</v>
      </c>
      <c r="C50" s="21">
        <v>7.0899999999999999E-4</v>
      </c>
      <c r="D50" s="14">
        <v>-0.13500000000000001</v>
      </c>
      <c r="E50" s="7">
        <v>0.89239999999999997</v>
      </c>
    </row>
    <row r="51" spans="1:6" x14ac:dyDescent="0.2">
      <c r="A51" t="s">
        <v>216</v>
      </c>
      <c r="B51" s="21">
        <v>0.37926399999999999</v>
      </c>
      <c r="C51" s="21">
        <v>2.3813000000000001E-2</v>
      </c>
      <c r="D51" s="14">
        <v>15.927</v>
      </c>
      <c r="E51" s="7">
        <v>0</v>
      </c>
      <c r="F51" t="s">
        <v>217</v>
      </c>
    </row>
    <row r="52" spans="1:6" x14ac:dyDescent="0.2">
      <c r="A52" t="s">
        <v>218</v>
      </c>
      <c r="B52" s="21">
        <v>-4.0569999999999998E-3</v>
      </c>
      <c r="C52" s="21">
        <v>3.6499999999999998E-4</v>
      </c>
      <c r="D52" s="14">
        <v>-11.108000000000001</v>
      </c>
      <c r="E52" s="7">
        <v>0</v>
      </c>
      <c r="F52" t="s">
        <v>217</v>
      </c>
    </row>
    <row r="53" spans="1:6" x14ac:dyDescent="0.2">
      <c r="A53" t="s">
        <v>219</v>
      </c>
      <c r="B53" s="21">
        <v>4.9203999999999998E-2</v>
      </c>
      <c r="C53" s="21">
        <v>1.7801999999999998E-2</v>
      </c>
      <c r="D53" s="14">
        <v>2.7639999999999998</v>
      </c>
      <c r="E53" s="7">
        <v>5.7999999999999996E-3</v>
      </c>
      <c r="F53" t="s">
        <v>220</v>
      </c>
    </row>
    <row r="54" spans="1:6" x14ac:dyDescent="0.2">
      <c r="A54" t="s">
        <v>221</v>
      </c>
      <c r="B54" s="21">
        <v>-0.94689699999999999</v>
      </c>
      <c r="C54" s="21">
        <v>0.229493</v>
      </c>
      <c r="D54" s="14">
        <v>-4.1260000000000003</v>
      </c>
      <c r="E54" s="7">
        <v>0</v>
      </c>
      <c r="F54" t="s">
        <v>217</v>
      </c>
    </row>
    <row r="55" spans="1:6" x14ac:dyDescent="0.2">
      <c r="A55" t="s">
        <v>222</v>
      </c>
      <c r="B55" s="21">
        <v>0.22071199999999999</v>
      </c>
      <c r="C55" s="21">
        <v>2.2398999999999999E-2</v>
      </c>
      <c r="D55" s="14">
        <v>9.8539999999999992</v>
      </c>
      <c r="E55" s="7">
        <v>0</v>
      </c>
      <c r="F55" t="s">
        <v>217</v>
      </c>
    </row>
    <row r="56" spans="1:6" x14ac:dyDescent="0.2">
      <c r="A56" t="s">
        <v>223</v>
      </c>
      <c r="B56" s="21">
        <v>-1.3200000000000001E-4</v>
      </c>
      <c r="C56" s="21">
        <v>1.7000000000000001E-4</v>
      </c>
      <c r="D56" s="14">
        <v>-0.77500000000000002</v>
      </c>
      <c r="E56" s="7">
        <v>0.43869999999999998</v>
      </c>
    </row>
    <row r="57" spans="1:6" x14ac:dyDescent="0.2">
      <c r="A57" t="s">
        <v>225</v>
      </c>
      <c r="B57" s="7">
        <v>0.3427</v>
      </c>
    </row>
    <row r="58" spans="1:6" x14ac:dyDescent="0.2">
      <c r="A58" t="s">
        <v>226</v>
      </c>
      <c r="B58" s="7">
        <v>0.34039999999999998</v>
      </c>
    </row>
    <row r="59" spans="1:6" x14ac:dyDescent="0.2">
      <c r="A59" t="s">
        <v>227</v>
      </c>
      <c r="B59" s="12">
        <v>153.19</v>
      </c>
    </row>
    <row r="60" spans="1:6" x14ac:dyDescent="0.2">
      <c r="A60" t="s">
        <v>228</v>
      </c>
      <c r="B60" s="14">
        <v>2.0590000000000002</v>
      </c>
    </row>
    <row r="61" spans="1:6" x14ac:dyDescent="0.2">
      <c r="A61" t="s">
        <v>229</v>
      </c>
      <c r="B61">
        <v>1770</v>
      </c>
    </row>
    <row r="63" spans="1:6" ht="16" x14ac:dyDescent="0.2">
      <c r="A63" s="9" t="s">
        <v>233</v>
      </c>
    </row>
    <row r="64" spans="1:6" x14ac:dyDescent="0.2">
      <c r="A64" s="5" t="s">
        <v>209</v>
      </c>
      <c r="B64" s="5" t="s">
        <v>210</v>
      </c>
      <c r="C64" s="5" t="s">
        <v>211</v>
      </c>
      <c r="D64" s="5" t="s">
        <v>212</v>
      </c>
      <c r="E64" s="5" t="s">
        <v>213</v>
      </c>
      <c r="F64" s="5" t="s">
        <v>214</v>
      </c>
    </row>
    <row r="65" spans="1:6" x14ac:dyDescent="0.2">
      <c r="A65" t="s">
        <v>215</v>
      </c>
      <c r="B65" s="21">
        <v>8.0800000000000002E-4</v>
      </c>
      <c r="C65" s="21">
        <v>4.5300000000000001E-4</v>
      </c>
      <c r="D65" s="14">
        <v>1.7829999999999999</v>
      </c>
      <c r="E65" s="7">
        <v>7.4700000000000003E-2</v>
      </c>
    </row>
    <row r="66" spans="1:6" x14ac:dyDescent="0.2">
      <c r="A66" t="s">
        <v>216</v>
      </c>
      <c r="B66" s="21">
        <v>0.108573</v>
      </c>
      <c r="C66" s="21">
        <v>1.5209E-2</v>
      </c>
      <c r="D66" s="14">
        <v>7.1390000000000002</v>
      </c>
      <c r="E66" s="7">
        <v>0</v>
      </c>
      <c r="F66" t="s">
        <v>217</v>
      </c>
    </row>
    <row r="67" spans="1:6" x14ac:dyDescent="0.2">
      <c r="A67" t="s">
        <v>218</v>
      </c>
      <c r="B67" s="21">
        <v>-2.4759999999999999E-3</v>
      </c>
      <c r="C67" s="21">
        <v>2.33E-4</v>
      </c>
      <c r="D67" s="14">
        <v>-10.614000000000001</v>
      </c>
      <c r="E67" s="7">
        <v>0</v>
      </c>
      <c r="F67" t="s">
        <v>217</v>
      </c>
    </row>
    <row r="68" spans="1:6" x14ac:dyDescent="0.2">
      <c r="A68" t="s">
        <v>219</v>
      </c>
      <c r="B68" s="21">
        <v>-1.9746E-2</v>
      </c>
      <c r="C68" s="21">
        <v>1.137E-2</v>
      </c>
      <c r="D68" s="14">
        <v>-1.7370000000000001</v>
      </c>
      <c r="E68" s="7">
        <v>8.2600000000000007E-2</v>
      </c>
    </row>
    <row r="69" spans="1:6" x14ac:dyDescent="0.2">
      <c r="A69" t="s">
        <v>221</v>
      </c>
      <c r="B69" s="21">
        <v>-0.89542200000000005</v>
      </c>
      <c r="C69" s="21">
        <v>0.14657200000000001</v>
      </c>
      <c r="D69" s="14">
        <v>-6.109</v>
      </c>
      <c r="E69" s="7">
        <v>0</v>
      </c>
      <c r="F69" t="s">
        <v>217</v>
      </c>
    </row>
    <row r="70" spans="1:6" x14ac:dyDescent="0.2">
      <c r="A70" t="s">
        <v>222</v>
      </c>
      <c r="B70" s="21">
        <v>0.104772</v>
      </c>
      <c r="C70" s="21">
        <v>1.4305E-2</v>
      </c>
      <c r="D70" s="14">
        <v>7.3239999999999998</v>
      </c>
      <c r="E70" s="7">
        <v>0</v>
      </c>
      <c r="F70" t="s">
        <v>217</v>
      </c>
    </row>
    <row r="71" spans="1:6" x14ac:dyDescent="0.2">
      <c r="A71" t="s">
        <v>223</v>
      </c>
      <c r="B71" s="21">
        <v>4.1E-5</v>
      </c>
      <c r="C71" s="21">
        <v>1.08E-4</v>
      </c>
      <c r="D71" s="14">
        <v>0.38200000000000001</v>
      </c>
      <c r="E71" s="7">
        <v>0.70220000000000005</v>
      </c>
    </row>
    <row r="72" spans="1:6" x14ac:dyDescent="0.2">
      <c r="A72" t="s">
        <v>225</v>
      </c>
      <c r="B72" s="7">
        <v>0.20119999999999999</v>
      </c>
    </row>
    <row r="73" spans="1:6" x14ac:dyDescent="0.2">
      <c r="A73" t="s">
        <v>226</v>
      </c>
      <c r="B73" s="7">
        <v>0.19839999999999999</v>
      </c>
    </row>
    <row r="74" spans="1:6" x14ac:dyDescent="0.2">
      <c r="A74" t="s">
        <v>227</v>
      </c>
      <c r="B74" s="12">
        <v>73.989999999999995</v>
      </c>
    </row>
    <row r="75" spans="1:6" x14ac:dyDescent="0.2">
      <c r="A75" t="s">
        <v>228</v>
      </c>
      <c r="B75" s="14">
        <v>2.2570000000000001</v>
      </c>
    </row>
    <row r="76" spans="1:6" x14ac:dyDescent="0.2">
      <c r="A76" t="s">
        <v>229</v>
      </c>
      <c r="B76">
        <v>1770</v>
      </c>
    </row>
    <row r="78" spans="1:6" ht="16" x14ac:dyDescent="0.2">
      <c r="A78" s="9" t="s">
        <v>234</v>
      </c>
    </row>
    <row r="79" spans="1:6" x14ac:dyDescent="0.2">
      <c r="A79" s="5" t="s">
        <v>209</v>
      </c>
      <c r="B79" s="5" t="s">
        <v>210</v>
      </c>
      <c r="C79" s="5" t="s">
        <v>211</v>
      </c>
      <c r="D79" s="5" t="s">
        <v>212</v>
      </c>
      <c r="E79" s="5" t="s">
        <v>213</v>
      </c>
      <c r="F79" s="5" t="s">
        <v>214</v>
      </c>
    </row>
    <row r="80" spans="1:6" x14ac:dyDescent="0.2">
      <c r="A80" t="s">
        <v>215</v>
      </c>
      <c r="B80" s="21">
        <v>-1.364E-3</v>
      </c>
      <c r="C80" s="21">
        <v>3.0669999999999998E-3</v>
      </c>
      <c r="D80" s="14">
        <v>-0.44500000000000001</v>
      </c>
      <c r="E80" s="7">
        <v>0.65680000000000005</v>
      </c>
    </row>
    <row r="81" spans="1:6" x14ac:dyDescent="0.2">
      <c r="A81" t="s">
        <v>216</v>
      </c>
      <c r="B81" s="21">
        <v>0.74029699999999998</v>
      </c>
      <c r="C81" s="21">
        <v>0.14425399999999999</v>
      </c>
      <c r="D81" s="14">
        <v>5.1319999999999997</v>
      </c>
      <c r="E81" s="7">
        <v>0</v>
      </c>
      <c r="F81" t="s">
        <v>217</v>
      </c>
    </row>
    <row r="82" spans="1:6" x14ac:dyDescent="0.2">
      <c r="A82" t="s">
        <v>218</v>
      </c>
      <c r="B82" s="21">
        <v>-6.7970000000000001E-3</v>
      </c>
      <c r="C82" s="21">
        <v>1.7589999999999999E-3</v>
      </c>
      <c r="D82" s="14">
        <v>-3.8650000000000002</v>
      </c>
      <c r="E82" s="7">
        <v>1E-4</v>
      </c>
      <c r="F82" t="s">
        <v>217</v>
      </c>
    </row>
    <row r="83" spans="1:6" x14ac:dyDescent="0.2">
      <c r="A83" t="s">
        <v>219</v>
      </c>
      <c r="B83" s="21">
        <v>3.4714000000000002E-2</v>
      </c>
      <c r="C83" s="21">
        <v>0.10267900000000001</v>
      </c>
      <c r="D83" s="14">
        <v>0.33800000000000002</v>
      </c>
      <c r="E83" s="7">
        <v>0.73560000000000003</v>
      </c>
    </row>
    <row r="84" spans="1:6" x14ac:dyDescent="0.2">
      <c r="A84" t="s">
        <v>221</v>
      </c>
      <c r="B84" s="21">
        <v>-0.39283600000000002</v>
      </c>
      <c r="C84" s="21">
        <v>1.0504770000000001</v>
      </c>
      <c r="D84" s="14">
        <v>-0.374</v>
      </c>
      <c r="E84" s="7">
        <v>0.7087</v>
      </c>
    </row>
    <row r="85" spans="1:6" x14ac:dyDescent="0.2">
      <c r="A85" t="s">
        <v>222</v>
      </c>
      <c r="B85" s="21">
        <v>0.225103</v>
      </c>
      <c r="C85" s="21">
        <v>0.17653099999999999</v>
      </c>
      <c r="D85" s="14">
        <v>1.2749999999999999</v>
      </c>
      <c r="E85" s="7">
        <v>0.20330000000000001</v>
      </c>
    </row>
    <row r="86" spans="1:6" x14ac:dyDescent="0.2">
      <c r="A86" t="s">
        <v>223</v>
      </c>
      <c r="B86" s="21">
        <v>7.2900000000000005E-4</v>
      </c>
      <c r="C86" s="21">
        <v>1.029E-3</v>
      </c>
      <c r="D86" s="14">
        <v>0.70799999999999996</v>
      </c>
      <c r="E86" s="7">
        <v>0.47939999999999999</v>
      </c>
    </row>
    <row r="87" spans="1:6" x14ac:dyDescent="0.2">
      <c r="A87" t="s">
        <v>225</v>
      </c>
      <c r="B87" s="7">
        <v>0.21659999999999999</v>
      </c>
    </row>
    <row r="88" spans="1:6" x14ac:dyDescent="0.2">
      <c r="A88" t="s">
        <v>226</v>
      </c>
      <c r="B88" s="7">
        <v>0.2</v>
      </c>
    </row>
    <row r="89" spans="1:6" x14ac:dyDescent="0.2">
      <c r="A89" t="s">
        <v>227</v>
      </c>
      <c r="B89" s="12">
        <v>13.04</v>
      </c>
    </row>
    <row r="90" spans="1:6" x14ac:dyDescent="0.2">
      <c r="A90" t="s">
        <v>228</v>
      </c>
      <c r="B90" s="14">
        <v>2.1440000000000001</v>
      </c>
    </row>
    <row r="91" spans="1:6" x14ac:dyDescent="0.2">
      <c r="A91" t="s">
        <v>229</v>
      </c>
      <c r="B91">
        <v>290</v>
      </c>
    </row>
    <row r="93" spans="1:6" ht="16" x14ac:dyDescent="0.2">
      <c r="A93" s="9" t="s">
        <v>235</v>
      </c>
    </row>
    <row r="94" spans="1:6" x14ac:dyDescent="0.2">
      <c r="A94" s="5" t="s">
        <v>209</v>
      </c>
      <c r="B94" s="5" t="s">
        <v>210</v>
      </c>
      <c r="C94" s="5" t="s">
        <v>211</v>
      </c>
      <c r="D94" s="5" t="s">
        <v>212</v>
      </c>
      <c r="E94" s="5" t="s">
        <v>213</v>
      </c>
      <c r="F94" s="5" t="s">
        <v>214</v>
      </c>
    </row>
    <row r="95" spans="1:6" x14ac:dyDescent="0.2">
      <c r="A95" t="s">
        <v>215</v>
      </c>
      <c r="B95" s="21">
        <v>1.242E-3</v>
      </c>
      <c r="C95" s="21">
        <v>7.7700000000000002E-4</v>
      </c>
      <c r="D95" s="14">
        <v>1.599</v>
      </c>
      <c r="E95" s="7">
        <v>0.11</v>
      </c>
    </row>
    <row r="96" spans="1:6" x14ac:dyDescent="0.2">
      <c r="A96" t="s">
        <v>216</v>
      </c>
      <c r="B96" s="21">
        <v>4.9588E-2</v>
      </c>
      <c r="C96" s="21">
        <v>2.6089000000000001E-2</v>
      </c>
      <c r="D96" s="14">
        <v>1.901</v>
      </c>
      <c r="E96" s="7">
        <v>5.7500000000000002E-2</v>
      </c>
    </row>
    <row r="97" spans="1:6" x14ac:dyDescent="0.2">
      <c r="A97" t="s">
        <v>218</v>
      </c>
      <c r="B97" s="21">
        <v>-2.895E-3</v>
      </c>
      <c r="C97" s="21">
        <v>4.0000000000000002E-4</v>
      </c>
      <c r="D97" s="14">
        <v>-7.234</v>
      </c>
      <c r="E97" s="7">
        <v>0</v>
      </c>
      <c r="F97" t="s">
        <v>217</v>
      </c>
    </row>
    <row r="98" spans="1:6" x14ac:dyDescent="0.2">
      <c r="A98" t="s">
        <v>219</v>
      </c>
      <c r="B98" s="21">
        <v>-1.3945000000000001E-2</v>
      </c>
      <c r="C98" s="21">
        <v>1.9503E-2</v>
      </c>
      <c r="D98" s="14">
        <v>-0.71499999999999997</v>
      </c>
      <c r="E98" s="7">
        <v>0.47470000000000001</v>
      </c>
    </row>
    <row r="99" spans="1:6" x14ac:dyDescent="0.2">
      <c r="A99" t="s">
        <v>221</v>
      </c>
      <c r="B99" s="21">
        <v>-0.83596599999999999</v>
      </c>
      <c r="C99" s="21">
        <v>0.25142599999999998</v>
      </c>
      <c r="D99" s="14">
        <v>-3.3250000000000002</v>
      </c>
      <c r="E99" s="7">
        <v>8.9999999999999998E-4</v>
      </c>
      <c r="F99" t="s">
        <v>217</v>
      </c>
    </row>
    <row r="100" spans="1:6" x14ac:dyDescent="0.2">
      <c r="A100" t="s">
        <v>222</v>
      </c>
      <c r="B100" s="21">
        <v>0.10050099999999999</v>
      </c>
      <c r="C100" s="21">
        <v>2.4538999999999998E-2</v>
      </c>
      <c r="D100" s="14">
        <v>4.0960000000000001</v>
      </c>
      <c r="E100" s="7">
        <v>0</v>
      </c>
      <c r="F100" t="s">
        <v>217</v>
      </c>
    </row>
    <row r="101" spans="1:6" x14ac:dyDescent="0.2">
      <c r="A101" t="s">
        <v>223</v>
      </c>
      <c r="B101" s="21">
        <v>-8.1000000000000004E-5</v>
      </c>
      <c r="C101" s="21">
        <v>1.8599999999999999E-4</v>
      </c>
      <c r="D101" s="14">
        <v>-0.437</v>
      </c>
      <c r="E101" s="7">
        <v>0.66210000000000002</v>
      </c>
    </row>
    <row r="102" spans="1:6" x14ac:dyDescent="0.2">
      <c r="A102" t="s">
        <v>225</v>
      </c>
      <c r="B102" s="7">
        <v>7.5800000000000006E-2</v>
      </c>
    </row>
    <row r="103" spans="1:6" x14ac:dyDescent="0.2">
      <c r="A103" t="s">
        <v>226</v>
      </c>
      <c r="B103" s="7">
        <v>7.2599999999999998E-2</v>
      </c>
    </row>
    <row r="104" spans="1:6" x14ac:dyDescent="0.2">
      <c r="A104" t="s">
        <v>227</v>
      </c>
      <c r="B104" s="12">
        <v>24.09</v>
      </c>
    </row>
    <row r="105" spans="1:6" x14ac:dyDescent="0.2">
      <c r="A105" t="s">
        <v>228</v>
      </c>
      <c r="B105" s="14">
        <v>2.04</v>
      </c>
    </row>
    <row r="106" spans="1:6" x14ac:dyDescent="0.2">
      <c r="A106" t="s">
        <v>229</v>
      </c>
      <c r="B106">
        <v>1770</v>
      </c>
    </row>
    <row r="108" spans="1:6" ht="16" x14ac:dyDescent="0.2">
      <c r="A108" s="9" t="s">
        <v>236</v>
      </c>
    </row>
    <row r="109" spans="1:6" x14ac:dyDescent="0.2">
      <c r="A109" s="5" t="s">
        <v>209</v>
      </c>
      <c r="B109" s="5" t="s">
        <v>210</v>
      </c>
      <c r="C109" s="5" t="s">
        <v>211</v>
      </c>
      <c r="D109" s="5" t="s">
        <v>212</v>
      </c>
      <c r="E109" s="5" t="s">
        <v>213</v>
      </c>
      <c r="F109" s="5" t="s">
        <v>214</v>
      </c>
    </row>
    <row r="110" spans="1:6" x14ac:dyDescent="0.2">
      <c r="A110" t="s">
        <v>215</v>
      </c>
      <c r="B110" s="21">
        <v>7.2499999999999995E-4</v>
      </c>
      <c r="C110" s="21">
        <v>7.8899999999999999E-4</v>
      </c>
      <c r="D110" s="14">
        <v>0.92</v>
      </c>
      <c r="E110" s="7">
        <v>0.35780000000000001</v>
      </c>
    </row>
    <row r="111" spans="1:6" x14ac:dyDescent="0.2">
      <c r="A111" t="s">
        <v>216</v>
      </c>
      <c r="B111" s="21">
        <v>6.7400000000000002E-2</v>
      </c>
      <c r="C111" s="21">
        <v>2.6485000000000002E-2</v>
      </c>
      <c r="D111" s="14">
        <v>2.5449999999999999</v>
      </c>
      <c r="E111" s="7">
        <v>1.0999999999999999E-2</v>
      </c>
      <c r="F111" t="s">
        <v>224</v>
      </c>
    </row>
    <row r="112" spans="1:6" x14ac:dyDescent="0.2">
      <c r="A112" t="s">
        <v>218</v>
      </c>
      <c r="B112" s="21">
        <v>-3.9979999999999998E-3</v>
      </c>
      <c r="C112" s="21">
        <v>4.06E-4</v>
      </c>
      <c r="D112" s="14">
        <v>-9.8409999999999993</v>
      </c>
      <c r="E112" s="7">
        <v>0</v>
      </c>
      <c r="F112" t="s">
        <v>217</v>
      </c>
    </row>
    <row r="113" spans="1:6" x14ac:dyDescent="0.2">
      <c r="A113" t="s">
        <v>219</v>
      </c>
      <c r="B113" s="21">
        <v>2.6696999999999999E-2</v>
      </c>
      <c r="C113" s="21">
        <v>1.9799000000000001E-2</v>
      </c>
      <c r="D113" s="14">
        <v>1.3480000000000001</v>
      </c>
      <c r="E113" s="7">
        <v>0.1777</v>
      </c>
    </row>
    <row r="114" spans="1:6" x14ac:dyDescent="0.2">
      <c r="A114" t="s">
        <v>221</v>
      </c>
      <c r="B114" s="21">
        <v>-0.150648</v>
      </c>
      <c r="C114" s="21">
        <v>0.25524200000000002</v>
      </c>
      <c r="D114" s="14">
        <v>-0.59</v>
      </c>
      <c r="E114" s="7">
        <v>0.55510000000000004</v>
      </c>
    </row>
    <row r="115" spans="1:6" x14ac:dyDescent="0.2">
      <c r="A115" t="s">
        <v>222</v>
      </c>
      <c r="B115" s="21">
        <v>6.5245999999999998E-2</v>
      </c>
      <c r="C115" s="21">
        <v>2.4912E-2</v>
      </c>
      <c r="D115" s="14">
        <v>2.6190000000000002</v>
      </c>
      <c r="E115" s="7">
        <v>8.8999999999999999E-3</v>
      </c>
      <c r="F115" t="s">
        <v>220</v>
      </c>
    </row>
    <row r="116" spans="1:6" x14ac:dyDescent="0.2">
      <c r="A116" t="s">
        <v>223</v>
      </c>
      <c r="B116" s="21">
        <v>-2.4399999999999999E-4</v>
      </c>
      <c r="C116" s="21">
        <v>1.8900000000000001E-4</v>
      </c>
      <c r="D116" s="14">
        <v>-1.2929999999999999</v>
      </c>
      <c r="E116" s="7">
        <v>0.19620000000000001</v>
      </c>
    </row>
    <row r="117" spans="1:6" x14ac:dyDescent="0.2">
      <c r="A117" t="s">
        <v>225</v>
      </c>
      <c r="B117" s="7">
        <v>9.4899999999999998E-2</v>
      </c>
    </row>
    <row r="118" spans="1:6" x14ac:dyDescent="0.2">
      <c r="A118" t="s">
        <v>226</v>
      </c>
      <c r="B118" s="7">
        <v>9.1899999999999996E-2</v>
      </c>
    </row>
    <row r="119" spans="1:6" x14ac:dyDescent="0.2">
      <c r="A119" t="s">
        <v>227</v>
      </c>
      <c r="B119" s="12">
        <v>30.82</v>
      </c>
    </row>
    <row r="120" spans="1:6" x14ac:dyDescent="0.2">
      <c r="A120" t="s">
        <v>228</v>
      </c>
      <c r="B120" s="14">
        <v>2.0590000000000002</v>
      </c>
    </row>
    <row r="121" spans="1:6" x14ac:dyDescent="0.2">
      <c r="A121" t="s">
        <v>229</v>
      </c>
      <c r="B121">
        <v>1770</v>
      </c>
    </row>
    <row r="123" spans="1:6" ht="16" x14ac:dyDescent="0.2">
      <c r="A123" s="9" t="s">
        <v>237</v>
      </c>
    </row>
    <row r="124" spans="1:6" x14ac:dyDescent="0.2">
      <c r="A124" s="5" t="s">
        <v>209</v>
      </c>
      <c r="B124" s="5" t="s">
        <v>210</v>
      </c>
      <c r="C124" s="5" t="s">
        <v>211</v>
      </c>
      <c r="D124" s="5" t="s">
        <v>212</v>
      </c>
      <c r="E124" s="5" t="s">
        <v>213</v>
      </c>
      <c r="F124" s="5" t="s">
        <v>214</v>
      </c>
    </row>
    <row r="125" spans="1:6" x14ac:dyDescent="0.2">
      <c r="A125" t="s">
        <v>215</v>
      </c>
      <c r="B125" s="21">
        <v>4.0000000000000002E-4</v>
      </c>
      <c r="C125" s="21">
        <v>4.3199999999999998E-4</v>
      </c>
      <c r="D125" s="14">
        <v>0.92600000000000005</v>
      </c>
      <c r="E125" s="7">
        <v>0.35449999999999998</v>
      </c>
    </row>
    <row r="126" spans="1:6" x14ac:dyDescent="0.2">
      <c r="A126" t="s">
        <v>216</v>
      </c>
      <c r="B126" s="21">
        <v>0.180316</v>
      </c>
      <c r="C126" s="21">
        <v>1.4499E-2</v>
      </c>
      <c r="D126" s="14">
        <v>12.436999999999999</v>
      </c>
      <c r="E126" s="7">
        <v>0</v>
      </c>
      <c r="F126" t="s">
        <v>217</v>
      </c>
    </row>
    <row r="127" spans="1:6" x14ac:dyDescent="0.2">
      <c r="A127" t="s">
        <v>218</v>
      </c>
      <c r="B127" s="21">
        <v>-3.4280000000000001E-3</v>
      </c>
      <c r="C127" s="21">
        <v>2.22E-4</v>
      </c>
      <c r="D127" s="14">
        <v>-15.417</v>
      </c>
      <c r="E127" s="7">
        <v>0</v>
      </c>
      <c r="F127" t="s">
        <v>217</v>
      </c>
    </row>
    <row r="128" spans="1:6" x14ac:dyDescent="0.2">
      <c r="A128" t="s">
        <v>219</v>
      </c>
      <c r="B128" s="21">
        <v>1.0189999999999999E-2</v>
      </c>
      <c r="C128" s="21">
        <v>1.0839E-2</v>
      </c>
      <c r="D128" s="14">
        <v>0.94</v>
      </c>
      <c r="E128" s="7">
        <v>0.3473</v>
      </c>
    </row>
    <row r="129" spans="1:10" x14ac:dyDescent="0.2">
      <c r="A129" t="s">
        <v>221</v>
      </c>
      <c r="B129" s="21">
        <v>-0.88817199999999996</v>
      </c>
      <c r="C129" s="21">
        <v>0.13972999999999999</v>
      </c>
      <c r="D129" s="14">
        <v>-6.3559999999999999</v>
      </c>
      <c r="E129" s="7">
        <v>0</v>
      </c>
      <c r="F129" t="s">
        <v>217</v>
      </c>
    </row>
    <row r="130" spans="1:10" x14ac:dyDescent="0.2">
      <c r="A130" t="s">
        <v>222</v>
      </c>
      <c r="B130" s="21">
        <v>8.5943000000000006E-2</v>
      </c>
      <c r="C130" s="21">
        <v>1.3638000000000001E-2</v>
      </c>
      <c r="D130" s="14">
        <v>6.3019999999999996</v>
      </c>
      <c r="E130" s="7">
        <v>0</v>
      </c>
      <c r="F130" t="s">
        <v>217</v>
      </c>
    </row>
    <row r="131" spans="1:10" x14ac:dyDescent="0.2">
      <c r="A131" t="s">
        <v>223</v>
      </c>
      <c r="B131" s="21">
        <v>-5.0900000000000001E-4</v>
      </c>
      <c r="C131" s="21">
        <v>1.03E-4</v>
      </c>
      <c r="D131" s="14">
        <v>-4.9189999999999996</v>
      </c>
      <c r="E131" s="7">
        <v>0</v>
      </c>
      <c r="F131" t="s">
        <v>217</v>
      </c>
    </row>
    <row r="132" spans="1:10" x14ac:dyDescent="0.2">
      <c r="A132" t="s">
        <v>225</v>
      </c>
      <c r="B132" s="7">
        <v>0.36349999999999999</v>
      </c>
    </row>
    <row r="133" spans="1:10" x14ac:dyDescent="0.2">
      <c r="A133" t="s">
        <v>226</v>
      </c>
      <c r="B133" s="7">
        <v>0.36130000000000001</v>
      </c>
    </row>
    <row r="134" spans="1:10" x14ac:dyDescent="0.2">
      <c r="A134" t="s">
        <v>227</v>
      </c>
      <c r="B134" s="12">
        <v>167.81</v>
      </c>
    </row>
    <row r="135" spans="1:10" x14ac:dyDescent="0.2">
      <c r="A135" t="s">
        <v>228</v>
      </c>
      <c r="B135" s="14">
        <v>2.012</v>
      </c>
    </row>
    <row r="136" spans="1:10" x14ac:dyDescent="0.2">
      <c r="A136" t="s">
        <v>229</v>
      </c>
      <c r="B136">
        <v>1770</v>
      </c>
    </row>
    <row r="140" spans="1:10" ht="16" x14ac:dyDescent="0.2">
      <c r="A140" s="9" t="s">
        <v>238</v>
      </c>
    </row>
    <row r="141" spans="1:10" x14ac:dyDescent="0.2">
      <c r="A141" s="13" t="s">
        <v>239</v>
      </c>
    </row>
    <row r="142" spans="1:10" x14ac:dyDescent="0.2">
      <c r="A142" s="5" t="s">
        <v>156</v>
      </c>
      <c r="B142" s="5" t="s">
        <v>240</v>
      </c>
      <c r="C142" s="5" t="s">
        <v>241</v>
      </c>
      <c r="D142" s="5" t="s">
        <v>242</v>
      </c>
      <c r="E142" s="5" t="s">
        <v>243</v>
      </c>
      <c r="F142" s="5" t="s">
        <v>244</v>
      </c>
      <c r="G142" s="5" t="s">
        <v>245</v>
      </c>
      <c r="H142" s="5" t="s">
        <v>246</v>
      </c>
      <c r="I142" s="5" t="s">
        <v>225</v>
      </c>
      <c r="J142" s="5" t="s">
        <v>164</v>
      </c>
    </row>
    <row r="143" spans="1:10" x14ac:dyDescent="0.2">
      <c r="A143" t="s">
        <v>7</v>
      </c>
      <c r="B143" s="21">
        <v>-2.24E-4</v>
      </c>
      <c r="C143" s="7">
        <v>0.2671</v>
      </c>
      <c r="D143" s="7">
        <v>-4.4999999999999997E-3</v>
      </c>
      <c r="E143" s="7">
        <v>6.0100000000000001E-2</v>
      </c>
      <c r="F143" s="7">
        <v>0.95479999999999998</v>
      </c>
      <c r="G143" s="7">
        <v>0.1042</v>
      </c>
      <c r="H143" s="7">
        <v>1.9E-3</v>
      </c>
      <c r="I143" s="7">
        <v>0.42470000000000002</v>
      </c>
      <c r="J143">
        <v>45</v>
      </c>
    </row>
    <row r="144" spans="1:10" x14ac:dyDescent="0.2">
      <c r="A144" t="s">
        <v>8</v>
      </c>
      <c r="B144" s="21">
        <v>9.7499999999999996E-4</v>
      </c>
      <c r="C144" s="7">
        <v>0.29089999999999999</v>
      </c>
      <c r="D144" s="7">
        <v>-4.1000000000000003E-3</v>
      </c>
      <c r="E144" s="7">
        <v>6.3700000000000007E-2</v>
      </c>
      <c r="F144" s="7">
        <v>0.31069999999999998</v>
      </c>
      <c r="G144" s="7">
        <v>9.8799999999999999E-2</v>
      </c>
      <c r="H144" s="7">
        <v>1.4E-3</v>
      </c>
      <c r="I144" s="7">
        <v>0.29430000000000001</v>
      </c>
      <c r="J144">
        <v>45</v>
      </c>
    </row>
    <row r="145" spans="1:10" x14ac:dyDescent="0.2">
      <c r="A145" t="s">
        <v>9</v>
      </c>
      <c r="B145" s="21">
        <v>3.2400000000000001E-4</v>
      </c>
      <c r="C145" s="7">
        <v>0.64580000000000004</v>
      </c>
      <c r="D145" s="7">
        <v>-4.7000000000000002E-3</v>
      </c>
      <c r="E145" s="7">
        <v>6.4399999999999999E-2</v>
      </c>
      <c r="F145" s="7">
        <v>-0.43709999999999999</v>
      </c>
      <c r="G145" s="7">
        <v>-2.4199999999999999E-2</v>
      </c>
      <c r="H145" s="7">
        <v>2.5000000000000001E-3</v>
      </c>
      <c r="I145" s="7">
        <v>0.41549999999999998</v>
      </c>
      <c r="J145">
        <v>45</v>
      </c>
    </row>
    <row r="146" spans="1:10" x14ac:dyDescent="0.2">
      <c r="A146" t="s">
        <v>10</v>
      </c>
      <c r="B146" s="21">
        <v>-1.2049999999999999E-3</v>
      </c>
      <c r="C146" s="7">
        <v>0.26419999999999999</v>
      </c>
      <c r="D146" s="7">
        <v>-6.1999999999999998E-3</v>
      </c>
      <c r="E146" s="7">
        <v>0.14580000000000001</v>
      </c>
      <c r="F146" s="7">
        <v>6.1199999999999997E-2</v>
      </c>
      <c r="G146" s="7">
        <v>0.18490000000000001</v>
      </c>
      <c r="H146" s="7">
        <v>1.1999999999999999E-3</v>
      </c>
      <c r="I146" s="7">
        <v>0.34039999999999998</v>
      </c>
      <c r="J146">
        <v>45</v>
      </c>
    </row>
    <row r="147" spans="1:10" x14ac:dyDescent="0.2">
      <c r="A147" t="s">
        <v>11</v>
      </c>
      <c r="B147" s="21">
        <v>9.0000000000000002E-6</v>
      </c>
      <c r="C147" s="7">
        <v>0.29120000000000001</v>
      </c>
      <c r="D147" s="7">
        <v>-4.4999999999999997E-3</v>
      </c>
      <c r="E147" s="7">
        <v>-0.183</v>
      </c>
      <c r="F147" s="7">
        <v>-0.63580000000000003</v>
      </c>
      <c r="G147" s="7">
        <v>0.14050000000000001</v>
      </c>
      <c r="H147" s="7">
        <v>0</v>
      </c>
      <c r="I147" s="7">
        <v>0.50649999999999995</v>
      </c>
      <c r="J147">
        <v>45</v>
      </c>
    </row>
    <row r="148" spans="1:10" x14ac:dyDescent="0.2">
      <c r="A148" t="s">
        <v>12</v>
      </c>
      <c r="B148" s="51" t="s">
        <v>247</v>
      </c>
      <c r="C148" s="51"/>
      <c r="D148" s="51"/>
      <c r="E148" s="51"/>
      <c r="F148" s="51"/>
      <c r="G148" s="51"/>
      <c r="H148" s="51"/>
      <c r="I148" s="51"/>
      <c r="J148" s="51"/>
    </row>
    <row r="149" spans="1:10" x14ac:dyDescent="0.2">
      <c r="A149" t="s">
        <v>13</v>
      </c>
      <c r="B149" s="21">
        <v>-9.7000000000000005E-4</v>
      </c>
      <c r="C149" s="7">
        <v>0.51459999999999995</v>
      </c>
      <c r="D149" s="7">
        <v>-8.9999999999999998E-4</v>
      </c>
      <c r="E149" s="7">
        <v>-0.10059999999999999</v>
      </c>
      <c r="F149" s="7">
        <v>-1.8078000000000001</v>
      </c>
      <c r="G149" s="7">
        <v>0.15260000000000001</v>
      </c>
      <c r="H149" s="7">
        <v>-4.0000000000000001E-3</v>
      </c>
      <c r="I149" s="7">
        <v>0.17430000000000001</v>
      </c>
      <c r="J149">
        <v>45</v>
      </c>
    </row>
    <row r="150" spans="1:10" x14ac:dyDescent="0.2">
      <c r="A150" t="s">
        <v>14</v>
      </c>
      <c r="B150" s="21">
        <v>-5.8E-5</v>
      </c>
      <c r="C150" s="7">
        <v>0.73019999999999996</v>
      </c>
      <c r="D150" s="7">
        <v>-4.3E-3</v>
      </c>
      <c r="E150" s="7">
        <v>-6.6500000000000004E-2</v>
      </c>
      <c r="F150" s="7">
        <v>-2.4544000000000001</v>
      </c>
      <c r="G150" s="7">
        <v>-2.1000000000000001E-2</v>
      </c>
      <c r="H150" s="7">
        <v>1.1000000000000001E-3</v>
      </c>
      <c r="I150" s="7">
        <v>0.26650000000000001</v>
      </c>
      <c r="J150">
        <v>45</v>
      </c>
    </row>
    <row r="151" spans="1:10" x14ac:dyDescent="0.2">
      <c r="A151" t="s">
        <v>15</v>
      </c>
      <c r="B151" s="21">
        <v>2.5590000000000001E-3</v>
      </c>
      <c r="C151" s="7">
        <v>-0.189</v>
      </c>
      <c r="D151" s="7">
        <v>-6.8999999999999999E-3</v>
      </c>
      <c r="E151" s="7">
        <v>7.4999999999999997E-3</v>
      </c>
      <c r="F151" s="7">
        <v>0.52710000000000001</v>
      </c>
      <c r="G151" s="7">
        <v>0.19670000000000001</v>
      </c>
      <c r="H151" s="7">
        <v>4.0000000000000002E-4</v>
      </c>
      <c r="I151" s="7">
        <v>0.30130000000000001</v>
      </c>
      <c r="J151">
        <v>45</v>
      </c>
    </row>
    <row r="153" spans="1:10" x14ac:dyDescent="0.2">
      <c r="A153" s="13" t="s">
        <v>248</v>
      </c>
    </row>
    <row r="154" spans="1:10" x14ac:dyDescent="0.2">
      <c r="A154" s="5" t="s">
        <v>156</v>
      </c>
      <c r="B154" s="5" t="s">
        <v>240</v>
      </c>
      <c r="C154" s="5" t="s">
        <v>241</v>
      </c>
      <c r="D154" s="5" t="s">
        <v>242</v>
      </c>
      <c r="E154" s="5" t="s">
        <v>243</v>
      </c>
      <c r="F154" s="5" t="s">
        <v>244</v>
      </c>
      <c r="G154" s="5" t="s">
        <v>245</v>
      </c>
      <c r="H154" s="5" t="s">
        <v>246</v>
      </c>
      <c r="I154" s="5" t="s">
        <v>225</v>
      </c>
      <c r="J154" s="5" t="s">
        <v>164</v>
      </c>
    </row>
    <row r="155" spans="1:10" x14ac:dyDescent="0.2">
      <c r="A155" t="s">
        <v>7</v>
      </c>
      <c r="B155" s="21">
        <v>2.5000000000000001E-3</v>
      </c>
      <c r="C155" s="7">
        <v>0.44879999999999998</v>
      </c>
      <c r="D155" s="7">
        <v>-1.9E-3</v>
      </c>
      <c r="E155" s="7">
        <v>-8.9999999999999993E-3</v>
      </c>
      <c r="F155" s="7">
        <v>-0.59319999999999995</v>
      </c>
      <c r="G155" s="7">
        <v>6.5299999999999997E-2</v>
      </c>
      <c r="H155" s="7">
        <v>-1.4E-3</v>
      </c>
      <c r="I155" s="7">
        <v>0.52669999999999995</v>
      </c>
      <c r="J155">
        <v>98</v>
      </c>
    </row>
    <row r="156" spans="1:10" x14ac:dyDescent="0.2">
      <c r="A156" t="s">
        <v>8</v>
      </c>
      <c r="B156" s="21">
        <v>2.0920000000000001E-3</v>
      </c>
      <c r="C156" s="7">
        <v>0.37840000000000001</v>
      </c>
      <c r="D156" s="7">
        <v>-2.5999999999999999E-3</v>
      </c>
      <c r="E156" s="7">
        <v>-1.61E-2</v>
      </c>
      <c r="F156" s="7">
        <v>-0.50039999999999996</v>
      </c>
      <c r="G156" s="7">
        <v>3.9199999999999999E-2</v>
      </c>
      <c r="H156" s="7">
        <v>-5.9999999999999995E-4</v>
      </c>
      <c r="I156" s="7">
        <v>0.4158</v>
      </c>
      <c r="J156">
        <v>98</v>
      </c>
    </row>
    <row r="157" spans="1:10" x14ac:dyDescent="0.2">
      <c r="A157" t="s">
        <v>9</v>
      </c>
      <c r="B157" s="21">
        <v>2.225E-3</v>
      </c>
      <c r="C157" s="7">
        <v>0.47170000000000001</v>
      </c>
      <c r="D157" s="7">
        <v>-3.8E-3</v>
      </c>
      <c r="E157" s="7">
        <v>-2.35E-2</v>
      </c>
      <c r="F157" s="7">
        <v>-0.32850000000000001</v>
      </c>
      <c r="G157" s="7">
        <v>7.3400000000000007E-2</v>
      </c>
      <c r="H157" s="7">
        <v>-8.9999999999999998E-4</v>
      </c>
      <c r="I157" s="7">
        <v>0.4672</v>
      </c>
      <c r="J157">
        <v>98</v>
      </c>
    </row>
    <row r="158" spans="1:10" x14ac:dyDescent="0.2">
      <c r="A158" t="s">
        <v>10</v>
      </c>
      <c r="B158" s="21">
        <v>8.8699999999999998E-4</v>
      </c>
      <c r="C158" s="7">
        <v>0.56630000000000003</v>
      </c>
      <c r="D158" s="7">
        <v>-4.4999999999999997E-3</v>
      </c>
      <c r="E158" s="7">
        <v>6.9000000000000006E-2</v>
      </c>
      <c r="F158" s="7">
        <v>-0.2631</v>
      </c>
      <c r="G158" s="7">
        <v>7.0699999999999999E-2</v>
      </c>
      <c r="H158" s="7">
        <v>-1.2999999999999999E-3</v>
      </c>
      <c r="I158" s="7">
        <v>0.33129999999999998</v>
      </c>
      <c r="J158">
        <v>98</v>
      </c>
    </row>
    <row r="159" spans="1:10" x14ac:dyDescent="0.2">
      <c r="A159" t="s">
        <v>11</v>
      </c>
      <c r="B159" s="21">
        <v>3.3799999999999998E-4</v>
      </c>
      <c r="C159" s="7">
        <v>0.24349999999999999</v>
      </c>
      <c r="D159" s="7">
        <v>-3.0999999999999999E-3</v>
      </c>
      <c r="E159" s="7">
        <v>-6.4500000000000002E-2</v>
      </c>
      <c r="F159" s="7">
        <v>0.34429999999999999</v>
      </c>
      <c r="G159" s="7">
        <v>8.6699999999999999E-2</v>
      </c>
      <c r="H159" s="7">
        <v>-8.0000000000000004E-4</v>
      </c>
      <c r="I159" s="7">
        <v>0.25890000000000002</v>
      </c>
      <c r="J159">
        <v>98</v>
      </c>
    </row>
    <row r="160" spans="1:10" x14ac:dyDescent="0.2">
      <c r="A160" t="s">
        <v>12</v>
      </c>
      <c r="B160" s="51" t="s">
        <v>247</v>
      </c>
      <c r="C160" s="51"/>
      <c r="D160" s="51"/>
      <c r="E160" s="51"/>
      <c r="F160" s="51"/>
      <c r="G160" s="51"/>
      <c r="H160" s="51"/>
      <c r="I160" s="51"/>
      <c r="J160" s="51"/>
    </row>
    <row r="161" spans="1:10" x14ac:dyDescent="0.2">
      <c r="A161" t="s">
        <v>13</v>
      </c>
      <c r="B161" s="21">
        <v>-8.4099999999999995E-4</v>
      </c>
      <c r="C161" s="7">
        <v>0.24970000000000001</v>
      </c>
      <c r="D161" s="7">
        <v>-4.4000000000000003E-3</v>
      </c>
      <c r="E161" s="7">
        <v>-7.2499999999999995E-2</v>
      </c>
      <c r="F161" s="7">
        <v>-0.74680000000000002</v>
      </c>
      <c r="G161" s="7">
        <v>3.56E-2</v>
      </c>
      <c r="H161" s="7">
        <v>-1.5E-3</v>
      </c>
      <c r="I161" s="7">
        <v>0.1241</v>
      </c>
      <c r="J161">
        <v>98</v>
      </c>
    </row>
    <row r="162" spans="1:10" x14ac:dyDescent="0.2">
      <c r="A162" t="s">
        <v>14</v>
      </c>
      <c r="B162" s="21">
        <v>1.5740000000000001E-3</v>
      </c>
      <c r="C162" s="7">
        <v>0.12130000000000001</v>
      </c>
      <c r="D162" s="7">
        <v>-5.1999999999999998E-3</v>
      </c>
      <c r="E162" s="7">
        <v>-5.0000000000000001E-4</v>
      </c>
      <c r="F162" s="7">
        <v>-0.13930000000000001</v>
      </c>
      <c r="G162" s="7">
        <v>4.6199999999999998E-2</v>
      </c>
      <c r="H162" s="7">
        <v>-1.2999999999999999E-3</v>
      </c>
      <c r="I162" s="7">
        <v>0.12659999999999999</v>
      </c>
      <c r="J162">
        <v>98</v>
      </c>
    </row>
    <row r="163" spans="1:10" x14ac:dyDescent="0.2">
      <c r="A163" t="s">
        <v>15</v>
      </c>
      <c r="B163" s="21">
        <v>1.436E-3</v>
      </c>
      <c r="C163" s="7">
        <v>0.25740000000000002</v>
      </c>
      <c r="D163" s="7">
        <v>-3.5000000000000001E-3</v>
      </c>
      <c r="E163" s="7">
        <v>-4.5900000000000003E-2</v>
      </c>
      <c r="F163" s="7">
        <v>-1.0720000000000001</v>
      </c>
      <c r="G163" s="7">
        <v>2.9100000000000001E-2</v>
      </c>
      <c r="H163" s="7">
        <v>-1.2999999999999999E-3</v>
      </c>
      <c r="I163" s="7">
        <v>0.41449999999999998</v>
      </c>
      <c r="J163">
        <v>98</v>
      </c>
    </row>
    <row r="165" spans="1:10" x14ac:dyDescent="0.2">
      <c r="A165" s="13" t="s">
        <v>249</v>
      </c>
    </row>
    <row r="166" spans="1:10" x14ac:dyDescent="0.2">
      <c r="A166" s="5" t="s">
        <v>156</v>
      </c>
      <c r="B166" s="5" t="s">
        <v>240</v>
      </c>
      <c r="C166" s="5" t="s">
        <v>241</v>
      </c>
      <c r="D166" s="5" t="s">
        <v>242</v>
      </c>
      <c r="E166" s="5" t="s">
        <v>243</v>
      </c>
      <c r="F166" s="5" t="s">
        <v>244</v>
      </c>
      <c r="G166" s="5" t="s">
        <v>245</v>
      </c>
      <c r="H166" s="5" t="s">
        <v>246</v>
      </c>
      <c r="I166" s="5" t="s">
        <v>225</v>
      </c>
      <c r="J166" s="5" t="s">
        <v>164</v>
      </c>
    </row>
    <row r="167" spans="1:10" x14ac:dyDescent="0.2">
      <c r="A167" t="s">
        <v>7</v>
      </c>
      <c r="B167" s="21">
        <v>2.6059999999999998E-3</v>
      </c>
      <c r="C167" s="7">
        <v>0.12330000000000001</v>
      </c>
      <c r="D167" s="7">
        <v>-2.7000000000000001E-3</v>
      </c>
      <c r="E167" s="7">
        <v>9.9000000000000005E-2</v>
      </c>
      <c r="F167" s="7">
        <v>-1.631</v>
      </c>
      <c r="G167" s="7">
        <v>0.109</v>
      </c>
      <c r="H167" s="7">
        <v>0</v>
      </c>
      <c r="I167" s="7">
        <v>0.47960000000000003</v>
      </c>
      <c r="J167">
        <v>144</v>
      </c>
    </row>
    <row r="168" spans="1:10" x14ac:dyDescent="0.2">
      <c r="A168" t="s">
        <v>8</v>
      </c>
      <c r="B168" s="21">
        <v>4.7080000000000004E-3</v>
      </c>
      <c r="C168" s="7">
        <v>9.4399999999999998E-2</v>
      </c>
      <c r="D168" s="7">
        <v>-3.3E-3</v>
      </c>
      <c r="E168" s="7">
        <v>1.9099999999999999E-2</v>
      </c>
      <c r="F168" s="7">
        <v>-2.2562000000000002</v>
      </c>
      <c r="G168" s="7">
        <v>0.22309999999999999</v>
      </c>
      <c r="H168" s="7">
        <v>-2.0000000000000001E-4</v>
      </c>
      <c r="I168" s="7">
        <v>0.49359999999999998</v>
      </c>
      <c r="J168">
        <v>144</v>
      </c>
    </row>
    <row r="169" spans="1:10" x14ac:dyDescent="0.2">
      <c r="A169" t="s">
        <v>9</v>
      </c>
      <c r="B169" s="21">
        <v>2.4369999999999999E-3</v>
      </c>
      <c r="C169" s="7">
        <v>0.1996</v>
      </c>
      <c r="D169" s="7">
        <v>-4.7000000000000002E-3</v>
      </c>
      <c r="E169" s="7">
        <v>5.5399999999999998E-2</v>
      </c>
      <c r="F169" s="7">
        <v>-1.99</v>
      </c>
      <c r="G169" s="7">
        <v>0.24399999999999999</v>
      </c>
      <c r="H169" s="7">
        <v>2.0000000000000001E-4</v>
      </c>
      <c r="I169" s="7">
        <v>0.54469999999999996</v>
      </c>
      <c r="J169">
        <v>144</v>
      </c>
    </row>
    <row r="170" spans="1:10" x14ac:dyDescent="0.2">
      <c r="A170" t="s">
        <v>10</v>
      </c>
      <c r="B170" s="21">
        <v>8.4500000000000005E-4</v>
      </c>
      <c r="C170" s="7">
        <v>0.314</v>
      </c>
      <c r="D170" s="7">
        <v>-3.7000000000000002E-3</v>
      </c>
      <c r="E170" s="7">
        <v>0.21820000000000001</v>
      </c>
      <c r="F170" s="7">
        <v>-2.0806</v>
      </c>
      <c r="G170" s="7">
        <v>0.46810000000000002</v>
      </c>
      <c r="H170" s="7">
        <v>-2.9999999999999997E-4</v>
      </c>
      <c r="I170" s="7">
        <v>0.47749999999999998</v>
      </c>
      <c r="J170">
        <v>144</v>
      </c>
    </row>
    <row r="171" spans="1:10" x14ac:dyDescent="0.2">
      <c r="A171" t="s">
        <v>11</v>
      </c>
      <c r="B171" s="21">
        <v>4.7070000000000002E-3</v>
      </c>
      <c r="C171" s="7">
        <v>7.7399999999999997E-2</v>
      </c>
      <c r="D171" s="7">
        <v>-2E-3</v>
      </c>
      <c r="E171" s="7">
        <v>-3.5999999999999999E-3</v>
      </c>
      <c r="F171" s="7">
        <v>-2.1926000000000001</v>
      </c>
      <c r="G171" s="7">
        <v>0.161</v>
      </c>
      <c r="H171" s="7">
        <v>1E-4</v>
      </c>
      <c r="I171" s="7">
        <v>0.26829999999999998</v>
      </c>
      <c r="J171">
        <v>144</v>
      </c>
    </row>
    <row r="172" spans="1:10" x14ac:dyDescent="0.2">
      <c r="A172" t="s">
        <v>12</v>
      </c>
      <c r="B172" s="21">
        <v>8.1949999999999992E-3</v>
      </c>
      <c r="C172" s="7">
        <v>0.39539999999999997</v>
      </c>
      <c r="D172" s="7">
        <v>4.0000000000000002E-4</v>
      </c>
      <c r="E172" s="7">
        <v>0.16309999999999999</v>
      </c>
      <c r="F172" s="7">
        <v>7.5399999999999995E-2</v>
      </c>
      <c r="G172" s="7">
        <v>1.2262999999999999</v>
      </c>
      <c r="H172" s="7">
        <v>-2.0000000000000001E-4</v>
      </c>
      <c r="I172" s="7">
        <v>0.49220000000000003</v>
      </c>
      <c r="J172">
        <v>45</v>
      </c>
    </row>
    <row r="173" spans="1:10" x14ac:dyDescent="0.2">
      <c r="A173" t="s">
        <v>13</v>
      </c>
      <c r="B173" s="21">
        <v>4.3300000000000001E-4</v>
      </c>
      <c r="C173" s="7">
        <v>-0.1051</v>
      </c>
      <c r="D173" s="7">
        <v>-2.5999999999999999E-3</v>
      </c>
      <c r="E173" s="7">
        <v>-6.5199999999999994E-2</v>
      </c>
      <c r="F173" s="7">
        <v>0.65010000000000001</v>
      </c>
      <c r="G173" s="7">
        <v>-4.8300000000000003E-2</v>
      </c>
      <c r="H173" s="7">
        <v>-8.0000000000000004E-4</v>
      </c>
      <c r="I173" s="7">
        <v>7.6600000000000001E-2</v>
      </c>
      <c r="J173">
        <v>144</v>
      </c>
    </row>
    <row r="174" spans="1:10" x14ac:dyDescent="0.2">
      <c r="A174" t="s">
        <v>14</v>
      </c>
      <c r="B174" s="21">
        <v>2.2309999999999999E-3</v>
      </c>
      <c r="C174" s="7">
        <v>-4.6600000000000003E-2</v>
      </c>
      <c r="D174" s="7">
        <v>-4.7999999999999996E-3</v>
      </c>
      <c r="E174" s="7">
        <v>1.5900000000000001E-2</v>
      </c>
      <c r="F174" s="7">
        <v>1.7321</v>
      </c>
      <c r="G174" s="7">
        <v>-5.8400000000000001E-2</v>
      </c>
      <c r="H174" s="7">
        <v>-8.9999999999999998E-4</v>
      </c>
      <c r="I174" s="7">
        <v>0.1673</v>
      </c>
      <c r="J174">
        <v>144</v>
      </c>
    </row>
    <row r="175" spans="1:10" x14ac:dyDescent="0.2">
      <c r="A175" t="s">
        <v>15</v>
      </c>
      <c r="B175" s="21">
        <v>-1.2030000000000001E-3</v>
      </c>
      <c r="C175" s="7">
        <v>0.16120000000000001</v>
      </c>
      <c r="D175" s="7">
        <v>-3.0999999999999999E-3</v>
      </c>
      <c r="E175" s="7">
        <v>6.0199999999999997E-2</v>
      </c>
      <c r="F175" s="7">
        <v>-1.7684</v>
      </c>
      <c r="G175" s="7">
        <v>0.1404</v>
      </c>
      <c r="H175" s="7">
        <v>-8.0000000000000004E-4</v>
      </c>
      <c r="I175" s="7">
        <v>0.53110000000000002</v>
      </c>
      <c r="J175">
        <v>144</v>
      </c>
    </row>
    <row r="177" spans="1:10" x14ac:dyDescent="0.2">
      <c r="A177" s="13" t="s">
        <v>250</v>
      </c>
    </row>
    <row r="178" spans="1:10" x14ac:dyDescent="0.2">
      <c r="A178" s="5" t="s">
        <v>156</v>
      </c>
      <c r="B178" s="5" t="s">
        <v>240</v>
      </c>
      <c r="C178" s="5" t="s">
        <v>241</v>
      </c>
      <c r="D178" s="5" t="s">
        <v>242</v>
      </c>
      <c r="E178" s="5" t="s">
        <v>243</v>
      </c>
      <c r="F178" s="5" t="s">
        <v>244</v>
      </c>
      <c r="G178" s="5" t="s">
        <v>245</v>
      </c>
      <c r="H178" s="5" t="s">
        <v>246</v>
      </c>
      <c r="I178" s="5" t="s">
        <v>225</v>
      </c>
      <c r="J178" s="5" t="s">
        <v>164</v>
      </c>
    </row>
    <row r="179" spans="1:10" x14ac:dyDescent="0.2">
      <c r="A179" t="s">
        <v>7</v>
      </c>
      <c r="B179" s="21">
        <v>1.0280000000000001E-3</v>
      </c>
      <c r="C179" s="7">
        <v>0.36009999999999998</v>
      </c>
      <c r="D179" s="7">
        <v>-2.9999999999999997E-4</v>
      </c>
      <c r="E179" s="7">
        <v>6.7999999999999996E-3</v>
      </c>
      <c r="F179" s="7">
        <v>-1.2318</v>
      </c>
      <c r="G179" s="7">
        <v>4.0300000000000002E-2</v>
      </c>
      <c r="H179" s="7">
        <v>-2.8E-3</v>
      </c>
      <c r="I179" s="7">
        <v>0.58140000000000003</v>
      </c>
      <c r="J179">
        <v>44</v>
      </c>
    </row>
    <row r="180" spans="1:10" x14ac:dyDescent="0.2">
      <c r="A180" t="s">
        <v>8</v>
      </c>
      <c r="B180" s="21">
        <v>-6.0099999999999997E-4</v>
      </c>
      <c r="C180" s="7">
        <v>0.28089999999999998</v>
      </c>
      <c r="D180" s="7">
        <v>-8.0000000000000004E-4</v>
      </c>
      <c r="E180" s="7">
        <v>1.2999999999999999E-3</v>
      </c>
      <c r="F180" s="7">
        <v>-1.5116000000000001</v>
      </c>
      <c r="G180" s="7">
        <v>3.0099999999999998E-2</v>
      </c>
      <c r="H180" s="7">
        <v>-1.4E-3</v>
      </c>
      <c r="I180" s="7">
        <v>0.55089999999999995</v>
      </c>
      <c r="J180">
        <v>44</v>
      </c>
    </row>
    <row r="181" spans="1:10" x14ac:dyDescent="0.2">
      <c r="A181" t="s">
        <v>9</v>
      </c>
      <c r="B181" s="21">
        <v>1.6509999999999999E-3</v>
      </c>
      <c r="C181" s="7">
        <v>0.48480000000000001</v>
      </c>
      <c r="D181" s="7">
        <v>-1E-3</v>
      </c>
      <c r="E181" s="7">
        <v>-4.1799999999999997E-2</v>
      </c>
      <c r="F181" s="7">
        <v>-1.6973</v>
      </c>
      <c r="G181" s="7">
        <v>2.9700000000000001E-2</v>
      </c>
      <c r="H181" s="7">
        <v>-1.1000000000000001E-3</v>
      </c>
      <c r="I181" s="7">
        <v>0.53300000000000003</v>
      </c>
      <c r="J181">
        <v>44</v>
      </c>
    </row>
    <row r="182" spans="1:10" x14ac:dyDescent="0.2">
      <c r="A182" t="s">
        <v>10</v>
      </c>
      <c r="B182" s="21">
        <v>-1.9859999999999999E-3</v>
      </c>
      <c r="C182" s="7">
        <v>0.53369999999999995</v>
      </c>
      <c r="D182" s="7">
        <v>-1.1000000000000001E-3</v>
      </c>
      <c r="E182" s="7">
        <v>-2E-3</v>
      </c>
      <c r="F182" s="7">
        <v>-1.454</v>
      </c>
      <c r="G182" s="7">
        <v>2.8000000000000001E-2</v>
      </c>
      <c r="H182" s="7">
        <v>-8.0000000000000004E-4</v>
      </c>
      <c r="I182" s="7">
        <v>0.56510000000000005</v>
      </c>
      <c r="J182">
        <v>44</v>
      </c>
    </row>
    <row r="183" spans="1:10" x14ac:dyDescent="0.2">
      <c r="A183" t="s">
        <v>11</v>
      </c>
      <c r="B183" s="21">
        <v>2.5490000000000001E-3</v>
      </c>
      <c r="C183" s="7">
        <v>0.12520000000000001</v>
      </c>
      <c r="D183" s="7">
        <v>-8.9999999999999998E-4</v>
      </c>
      <c r="E183" s="7">
        <v>-7.7000000000000002E-3</v>
      </c>
      <c r="F183" s="7">
        <v>-2.3551000000000002</v>
      </c>
      <c r="G183" s="7">
        <v>0.17499999999999999</v>
      </c>
      <c r="H183" s="7">
        <v>-2.8E-3</v>
      </c>
      <c r="I183" s="7">
        <v>0.44190000000000002</v>
      </c>
      <c r="J183">
        <v>44</v>
      </c>
    </row>
    <row r="184" spans="1:10" x14ac:dyDescent="0.2">
      <c r="A184" t="s">
        <v>12</v>
      </c>
      <c r="B184" s="51" t="s">
        <v>247</v>
      </c>
      <c r="C184" s="51"/>
      <c r="D184" s="51"/>
      <c r="E184" s="51"/>
      <c r="F184" s="51"/>
      <c r="G184" s="51"/>
      <c r="H184" s="51"/>
      <c r="I184" s="51"/>
      <c r="J184" s="51"/>
    </row>
    <row r="185" spans="1:10" x14ac:dyDescent="0.2">
      <c r="A185" t="s">
        <v>13</v>
      </c>
      <c r="B185" s="21">
        <v>4.182E-3</v>
      </c>
      <c r="C185" s="7">
        <v>0.19400000000000001</v>
      </c>
      <c r="D185" s="7">
        <v>-2.0000000000000001E-4</v>
      </c>
      <c r="E185" s="7">
        <v>-2.1700000000000001E-2</v>
      </c>
      <c r="F185" s="7">
        <v>-1.9225000000000001</v>
      </c>
      <c r="G185" s="7">
        <v>-1.52E-2</v>
      </c>
      <c r="H185" s="7">
        <v>-7.1999999999999998E-3</v>
      </c>
      <c r="I185" s="7">
        <v>0.35060000000000002</v>
      </c>
      <c r="J185">
        <v>44</v>
      </c>
    </row>
    <row r="186" spans="1:10" x14ac:dyDescent="0.2">
      <c r="A186" t="s">
        <v>14</v>
      </c>
      <c r="B186" s="21">
        <v>2.8279999999999998E-3</v>
      </c>
      <c r="C186" s="7">
        <v>0.30930000000000002</v>
      </c>
      <c r="D186" s="7">
        <v>-5.9999999999999995E-4</v>
      </c>
      <c r="E186" s="7">
        <v>-2.5399999999999999E-2</v>
      </c>
      <c r="F186" s="7">
        <v>-2.6722999999999999</v>
      </c>
      <c r="G186" s="7">
        <v>9.7999999999999997E-3</v>
      </c>
      <c r="H186" s="7">
        <v>-5.1999999999999998E-3</v>
      </c>
      <c r="I186" s="7">
        <v>0.32650000000000001</v>
      </c>
      <c r="J186">
        <v>44</v>
      </c>
    </row>
    <row r="187" spans="1:10" x14ac:dyDescent="0.2">
      <c r="A187" t="s">
        <v>15</v>
      </c>
      <c r="B187" s="21">
        <v>-6.1200000000000002E-4</v>
      </c>
      <c r="C187" s="7">
        <v>0.18559999999999999</v>
      </c>
      <c r="D187" s="7">
        <v>-2.3999999999999998E-3</v>
      </c>
      <c r="E187" s="7">
        <v>-2.76E-2</v>
      </c>
      <c r="F187" s="7">
        <v>-1.7561</v>
      </c>
      <c r="G187" s="7">
        <v>4.7800000000000002E-2</v>
      </c>
      <c r="H187" s="7">
        <v>-1.6000000000000001E-3</v>
      </c>
      <c r="I187" s="7">
        <v>0.47349999999999998</v>
      </c>
      <c r="J187">
        <v>44</v>
      </c>
    </row>
    <row r="190" spans="1:10" ht="16" x14ac:dyDescent="0.2">
      <c r="A190" s="9" t="s">
        <v>251</v>
      </c>
    </row>
    <row r="191" spans="1:10" x14ac:dyDescent="0.2">
      <c r="A191" s="5" t="s">
        <v>156</v>
      </c>
      <c r="B191" s="5" t="s">
        <v>252</v>
      </c>
      <c r="C191" s="5" t="s">
        <v>253</v>
      </c>
      <c r="D191" s="5" t="s">
        <v>254</v>
      </c>
      <c r="E191" s="5" t="s">
        <v>255</v>
      </c>
      <c r="F191" s="5" t="s">
        <v>256</v>
      </c>
      <c r="G191" s="5" t="s">
        <v>257</v>
      </c>
    </row>
    <row r="192" spans="1:10" x14ac:dyDescent="0.2">
      <c r="A192" t="s">
        <v>7</v>
      </c>
      <c r="B192" s="7">
        <v>0.20949999999999999</v>
      </c>
      <c r="C192" s="7">
        <v>0.35670000000000002</v>
      </c>
      <c r="D192" s="7">
        <v>0.2671</v>
      </c>
      <c r="E192" s="7">
        <v>0.44879999999999998</v>
      </c>
      <c r="F192" s="7">
        <v>0.12330000000000001</v>
      </c>
      <c r="G192" s="7">
        <v>0.36009999999999998</v>
      </c>
    </row>
    <row r="193" spans="1:8" x14ac:dyDescent="0.2">
      <c r="A193" t="s">
        <v>8</v>
      </c>
      <c r="B193" s="7">
        <v>0.16239999999999999</v>
      </c>
      <c r="C193" s="7">
        <v>0.35659999999999997</v>
      </c>
      <c r="D193" s="7">
        <v>0.29089999999999999</v>
      </c>
      <c r="E193" s="7">
        <v>0.37840000000000001</v>
      </c>
      <c r="F193" s="7">
        <v>9.4399999999999998E-2</v>
      </c>
      <c r="G193" s="7">
        <v>0.28089999999999998</v>
      </c>
    </row>
    <row r="194" spans="1:8" x14ac:dyDescent="0.2">
      <c r="A194" t="s">
        <v>9</v>
      </c>
      <c r="B194" s="7">
        <v>0.28470000000000001</v>
      </c>
      <c r="C194" s="7">
        <v>0.40610000000000002</v>
      </c>
      <c r="D194" s="7">
        <v>0.64580000000000004</v>
      </c>
      <c r="E194" s="7">
        <v>0.47170000000000001</v>
      </c>
      <c r="F194" s="7">
        <v>0.1996</v>
      </c>
      <c r="G194" s="7">
        <v>0.48480000000000001</v>
      </c>
    </row>
    <row r="195" spans="1:8" x14ac:dyDescent="0.2">
      <c r="A195" t="s">
        <v>10</v>
      </c>
      <c r="B195" s="7">
        <v>0.37930000000000003</v>
      </c>
      <c r="C195" s="7">
        <v>0.3427</v>
      </c>
      <c r="D195" s="7">
        <v>0.26419999999999999</v>
      </c>
      <c r="E195" s="7">
        <v>0.56630000000000003</v>
      </c>
      <c r="F195" s="7">
        <v>0.314</v>
      </c>
      <c r="G195" s="7">
        <v>0.53369999999999995</v>
      </c>
    </row>
    <row r="196" spans="1:8" x14ac:dyDescent="0.2">
      <c r="A196" t="s">
        <v>11</v>
      </c>
      <c r="B196" s="7">
        <v>0.1086</v>
      </c>
      <c r="C196" s="7">
        <v>0.20119999999999999</v>
      </c>
      <c r="D196" s="7">
        <v>0.29120000000000001</v>
      </c>
      <c r="E196" s="7">
        <v>0.24349999999999999</v>
      </c>
      <c r="F196" s="7">
        <v>7.7399999999999997E-2</v>
      </c>
      <c r="G196" s="7">
        <v>0.12520000000000001</v>
      </c>
    </row>
    <row r="197" spans="1:8" x14ac:dyDescent="0.2">
      <c r="A197" t="s">
        <v>12</v>
      </c>
      <c r="B197" s="7">
        <v>0.74029999999999996</v>
      </c>
      <c r="C197" s="7">
        <v>0.21659999999999999</v>
      </c>
      <c r="D197" s="51" t="s">
        <v>153</v>
      </c>
      <c r="E197" s="51" t="s">
        <v>153</v>
      </c>
      <c r="F197" s="7">
        <v>0.39539999999999997</v>
      </c>
      <c r="G197" s="51" t="s">
        <v>153</v>
      </c>
    </row>
    <row r="198" spans="1:8" x14ac:dyDescent="0.2">
      <c r="A198" t="s">
        <v>13</v>
      </c>
      <c r="B198" s="7">
        <v>4.9599999999999998E-2</v>
      </c>
      <c r="C198" s="7">
        <v>7.5800000000000006E-2</v>
      </c>
      <c r="D198" s="7">
        <v>0.51459999999999995</v>
      </c>
      <c r="E198" s="7">
        <v>0.24970000000000001</v>
      </c>
      <c r="F198" s="7">
        <v>-0.1051</v>
      </c>
      <c r="G198" s="7">
        <v>0.19400000000000001</v>
      </c>
    </row>
    <row r="199" spans="1:8" x14ac:dyDescent="0.2">
      <c r="A199" t="s">
        <v>14</v>
      </c>
      <c r="B199" s="7">
        <v>6.7400000000000002E-2</v>
      </c>
      <c r="C199" s="7">
        <v>9.4899999999999998E-2</v>
      </c>
      <c r="D199" s="7">
        <v>0.73019999999999996</v>
      </c>
      <c r="E199" s="7">
        <v>0.12130000000000001</v>
      </c>
      <c r="F199" s="7">
        <v>-4.6600000000000003E-2</v>
      </c>
      <c r="G199" s="7">
        <v>0.30930000000000002</v>
      </c>
    </row>
    <row r="200" spans="1:8" x14ac:dyDescent="0.2">
      <c r="A200" t="s">
        <v>15</v>
      </c>
      <c r="B200" s="7">
        <v>0.18029999999999999</v>
      </c>
      <c r="C200" s="7">
        <v>0.36349999999999999</v>
      </c>
      <c r="D200" s="7">
        <v>-0.189</v>
      </c>
      <c r="E200" s="7">
        <v>0.25740000000000002</v>
      </c>
      <c r="F200" s="7">
        <v>0.16120000000000001</v>
      </c>
      <c r="G200" s="7">
        <v>0.18559999999999999</v>
      </c>
    </row>
    <row r="203" spans="1:8" ht="16" x14ac:dyDescent="0.2">
      <c r="A203" s="9" t="s">
        <v>258</v>
      </c>
    </row>
    <row r="204" spans="1:8" x14ac:dyDescent="0.2">
      <c r="A204" t="s">
        <v>259</v>
      </c>
    </row>
    <row r="205" spans="1:8" x14ac:dyDescent="0.2">
      <c r="A205" s="5" t="s">
        <v>156</v>
      </c>
      <c r="B205" s="5" t="s">
        <v>240</v>
      </c>
      <c r="C205" s="5" t="s">
        <v>241</v>
      </c>
      <c r="D205" s="5" t="s">
        <v>260</v>
      </c>
      <c r="E205" s="5" t="s">
        <v>261</v>
      </c>
      <c r="F205" s="5" t="s">
        <v>244</v>
      </c>
      <c r="G205" s="5" t="s">
        <v>225</v>
      </c>
      <c r="H205" s="5" t="s">
        <v>164</v>
      </c>
    </row>
    <row r="206" spans="1:8" x14ac:dyDescent="0.2">
      <c r="A206" t="s">
        <v>11</v>
      </c>
      <c r="B206" s="21">
        <v>7.6400000000000003E-4</v>
      </c>
      <c r="C206" s="7">
        <v>0.1273</v>
      </c>
      <c r="D206" s="7">
        <v>5.0000000000000001E-4</v>
      </c>
      <c r="E206" s="7">
        <v>-2.9999999999999997E-4</v>
      </c>
      <c r="F206" s="7">
        <v>-1.3183</v>
      </c>
      <c r="G206" s="7">
        <v>0.1211</v>
      </c>
      <c r="H206">
        <v>1762</v>
      </c>
    </row>
    <row r="207" spans="1:8" x14ac:dyDescent="0.2">
      <c r="A207" t="s">
        <v>12</v>
      </c>
      <c r="B207" s="21">
        <v>-1.384E-3</v>
      </c>
      <c r="C207" s="7">
        <v>0.91930000000000001</v>
      </c>
      <c r="D207" s="7">
        <v>1.6000000000000001E-3</v>
      </c>
      <c r="E207" s="7">
        <v>-1.6999999999999999E-3</v>
      </c>
      <c r="F207" s="7">
        <v>-0.9345</v>
      </c>
      <c r="G207" s="7">
        <v>0.15989999999999999</v>
      </c>
      <c r="H207">
        <v>284</v>
      </c>
    </row>
    <row r="208" spans="1:8" x14ac:dyDescent="0.2">
      <c r="A208" s="17" t="s">
        <v>262</v>
      </c>
    </row>
    <row r="210" spans="1:8" ht="16" x14ac:dyDescent="0.2">
      <c r="A210" s="9" t="s">
        <v>263</v>
      </c>
    </row>
    <row r="211" spans="1:8" x14ac:dyDescent="0.2">
      <c r="A211" t="s">
        <v>264</v>
      </c>
    </row>
    <row r="212" spans="1:8" x14ac:dyDescent="0.2">
      <c r="A212" s="5" t="s">
        <v>156</v>
      </c>
      <c r="B212" s="5" t="s">
        <v>240</v>
      </c>
      <c r="C212" s="5" t="s">
        <v>241</v>
      </c>
      <c r="D212" s="5" t="s">
        <v>265</v>
      </c>
      <c r="E212" s="5" t="s">
        <v>261</v>
      </c>
      <c r="F212" s="5" t="s">
        <v>266</v>
      </c>
      <c r="G212" s="5" t="s">
        <v>225</v>
      </c>
      <c r="H212" s="5" t="s">
        <v>164</v>
      </c>
    </row>
    <row r="213" spans="1:8" x14ac:dyDescent="0.2">
      <c r="A213" t="s">
        <v>13</v>
      </c>
      <c r="B213" s="21">
        <v>1.315E-3</v>
      </c>
      <c r="C213" s="7">
        <v>6.3299999999999995E-2</v>
      </c>
      <c r="D213" s="7">
        <v>-5.0000000000000001E-4</v>
      </c>
      <c r="E213" s="7">
        <v>-1E-4</v>
      </c>
      <c r="F213" s="7">
        <v>-3.5000000000000001E-3</v>
      </c>
      <c r="G213" s="7">
        <v>6.0999999999999999E-2</v>
      </c>
      <c r="H213">
        <v>1744</v>
      </c>
    </row>
    <row r="214" spans="1:8" x14ac:dyDescent="0.2">
      <c r="A214" t="s">
        <v>14</v>
      </c>
      <c r="B214" s="21">
        <v>8.0400000000000003E-4</v>
      </c>
      <c r="C214" s="7">
        <v>8.5800000000000001E-2</v>
      </c>
      <c r="D214" s="7">
        <v>5.9999999999999995E-4</v>
      </c>
      <c r="E214" s="7">
        <v>-2.9999999999999997E-4</v>
      </c>
      <c r="F214" s="7">
        <v>-4.3E-3</v>
      </c>
      <c r="G214" s="7">
        <v>9.0200000000000002E-2</v>
      </c>
      <c r="H214">
        <v>1744</v>
      </c>
    </row>
    <row r="215" spans="1:8" x14ac:dyDescent="0.2">
      <c r="A215" s="17" t="s">
        <v>267</v>
      </c>
    </row>
    <row r="217" spans="1:8" ht="16" x14ac:dyDescent="0.2">
      <c r="A217" s="9" t="s">
        <v>268</v>
      </c>
    </row>
    <row r="218" spans="1:8" x14ac:dyDescent="0.2">
      <c r="A218" s="17" t="s">
        <v>269</v>
      </c>
    </row>
    <row r="219" spans="1:8" x14ac:dyDescent="0.2">
      <c r="A219" s="5" t="s">
        <v>156</v>
      </c>
      <c r="B219" s="5" t="s">
        <v>270</v>
      </c>
    </row>
    <row r="220" spans="1:8" x14ac:dyDescent="0.2">
      <c r="A220" t="s">
        <v>7</v>
      </c>
      <c r="B220" s="7">
        <v>0.79179999999999995</v>
      </c>
    </row>
    <row r="221" spans="1:8" x14ac:dyDescent="0.2">
      <c r="A221" t="s">
        <v>8</v>
      </c>
      <c r="B221" s="7">
        <v>0.92559999999999998</v>
      </c>
    </row>
    <row r="222" spans="1:8" x14ac:dyDescent="0.2">
      <c r="A222" t="s">
        <v>9</v>
      </c>
      <c r="B222" s="7">
        <v>1.0744</v>
      </c>
    </row>
    <row r="223" spans="1:8" x14ac:dyDescent="0.2">
      <c r="A223" t="s">
        <v>10</v>
      </c>
      <c r="B223" s="7">
        <v>1.3236000000000001</v>
      </c>
    </row>
    <row r="224" spans="1:8" x14ac:dyDescent="0.2">
      <c r="A224" t="s">
        <v>11</v>
      </c>
      <c r="B224" s="7">
        <v>0.70699999999999996</v>
      </c>
    </row>
    <row r="225" spans="1:2" x14ac:dyDescent="0.2">
      <c r="A225" t="s">
        <v>12</v>
      </c>
      <c r="B225" s="7">
        <v>1.5236000000000001</v>
      </c>
    </row>
    <row r="226" spans="1:2" x14ac:dyDescent="0.2">
      <c r="A226" t="s">
        <v>13</v>
      </c>
      <c r="B226" s="7">
        <v>0.78190000000000004</v>
      </c>
    </row>
    <row r="227" spans="1:2" x14ac:dyDescent="0.2">
      <c r="A227" t="s">
        <v>14</v>
      </c>
      <c r="B227" s="7">
        <v>0.80200000000000005</v>
      </c>
    </row>
    <row r="228" spans="1:2" x14ac:dyDescent="0.2">
      <c r="A228" t="s">
        <v>15</v>
      </c>
      <c r="B228" s="7">
        <v>0.89900000000000002</v>
      </c>
    </row>
    <row r="230" spans="1:2" x14ac:dyDescent="0.2">
      <c r="A230" s="2" t="s">
        <v>271</v>
      </c>
    </row>
    <row r="231" spans="1:2" ht="90" x14ac:dyDescent="0.2">
      <c r="A231" s="10" t="s">
        <v>272</v>
      </c>
    </row>
    <row r="232" spans="1:2" ht="30" x14ac:dyDescent="0.2">
      <c r="A232" s="10" t="s">
        <v>273</v>
      </c>
    </row>
    <row r="233" spans="1:2" ht="30" x14ac:dyDescent="0.2">
      <c r="A233" s="2" t="s">
        <v>274</v>
      </c>
    </row>
    <row r="234" spans="1:2" ht="90" x14ac:dyDescent="0.2">
      <c r="A234" s="10" t="s">
        <v>275</v>
      </c>
    </row>
    <row r="235" spans="1:2" ht="30" x14ac:dyDescent="0.2">
      <c r="A235" s="10" t="s">
        <v>276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Y1840"/>
  <sheetViews>
    <sheetView workbookViewId="0">
      <selection activeCell="A4" sqref="A4"/>
    </sheetView>
  </sheetViews>
  <sheetFormatPr baseColWidth="10" defaultColWidth="8.83203125" defaultRowHeight="15" x14ac:dyDescent="0.2"/>
  <cols>
    <col min="1" max="2" width="25" customWidth="1"/>
    <col min="3" max="3" width="24" customWidth="1"/>
    <col min="4" max="4" width="25" customWidth="1"/>
    <col min="5" max="5" width="24" customWidth="1"/>
    <col min="6" max="6" width="25" customWidth="1"/>
    <col min="7" max="7" width="24" customWidth="1"/>
    <col min="8" max="8" width="25" customWidth="1"/>
    <col min="9" max="9" width="24" customWidth="1"/>
    <col min="10" max="10" width="25" customWidth="1"/>
    <col min="11" max="11" width="24" customWidth="1"/>
    <col min="12" max="12" width="25" customWidth="1"/>
    <col min="13" max="13" width="24" customWidth="1"/>
    <col min="14" max="14" width="25" customWidth="1"/>
    <col min="15" max="15" width="24" customWidth="1"/>
    <col min="16" max="16" width="25" customWidth="1"/>
    <col min="17" max="17" width="24" customWidth="1"/>
    <col min="18" max="18" width="25" customWidth="1"/>
    <col min="19" max="19" width="24" customWidth="1"/>
    <col min="20" max="20" width="25" customWidth="1"/>
    <col min="21" max="21" width="24" customWidth="1"/>
    <col min="22" max="22" width="25" customWidth="1"/>
    <col min="23" max="23" width="24" customWidth="1"/>
    <col min="24" max="24" width="25" customWidth="1"/>
    <col min="25" max="25" width="24" customWidth="1"/>
  </cols>
  <sheetData>
    <row r="1" spans="1:25" ht="19" x14ac:dyDescent="0.25">
      <c r="A1" s="1" t="s">
        <v>277</v>
      </c>
    </row>
    <row r="3" spans="1:25" x14ac:dyDescent="0.2">
      <c r="A3" s="2" t="s">
        <v>278</v>
      </c>
    </row>
    <row r="4" spans="1:25" ht="75" x14ac:dyDescent="0.2">
      <c r="A4" s="10" t="s">
        <v>279</v>
      </c>
    </row>
    <row r="5" spans="1:25" ht="59" customHeight="1" x14ac:dyDescent="0.2">
      <c r="A5" s="10" t="s">
        <v>280</v>
      </c>
    </row>
    <row r="6" spans="1:25" ht="16" x14ac:dyDescent="0.2">
      <c r="A6" s="9" t="s">
        <v>281</v>
      </c>
    </row>
    <row r="7" spans="1:25" x14ac:dyDescent="0.2">
      <c r="A7" s="5" t="s">
        <v>6</v>
      </c>
      <c r="B7" s="5" t="s">
        <v>282</v>
      </c>
      <c r="C7" s="5" t="s">
        <v>283</v>
      </c>
      <c r="D7" s="5" t="s">
        <v>284</v>
      </c>
      <c r="E7" s="5" t="s">
        <v>285</v>
      </c>
      <c r="F7" s="5" t="s">
        <v>286</v>
      </c>
      <c r="G7" s="5" t="s">
        <v>287</v>
      </c>
      <c r="H7" s="5" t="s">
        <v>288</v>
      </c>
      <c r="I7" s="5" t="s">
        <v>289</v>
      </c>
      <c r="J7" s="5" t="s">
        <v>290</v>
      </c>
      <c r="K7" s="5" t="s">
        <v>291</v>
      </c>
      <c r="L7" s="5" t="s">
        <v>292</v>
      </c>
      <c r="M7" s="5" t="s">
        <v>293</v>
      </c>
      <c r="N7" s="5" t="s">
        <v>294</v>
      </c>
      <c r="O7" s="5" t="s">
        <v>295</v>
      </c>
      <c r="P7" s="5" t="s">
        <v>296</v>
      </c>
      <c r="Q7" s="5" t="s">
        <v>297</v>
      </c>
      <c r="R7" s="5" t="s">
        <v>298</v>
      </c>
      <c r="S7" s="5" t="s">
        <v>299</v>
      </c>
      <c r="T7" s="5" t="s">
        <v>300</v>
      </c>
      <c r="U7" s="5" t="s">
        <v>301</v>
      </c>
      <c r="V7" s="5" t="s">
        <v>302</v>
      </c>
      <c r="W7" s="5" t="s">
        <v>303</v>
      </c>
      <c r="X7" s="5" t="s">
        <v>304</v>
      </c>
      <c r="Y7" s="5" t="s">
        <v>305</v>
      </c>
    </row>
    <row r="8" spans="1:25" x14ac:dyDescent="0.2">
      <c r="A8" s="6">
        <f>'01_Data'!A4</f>
        <v>43467</v>
      </c>
      <c r="B8">
        <f>VARP('01_Data'!P4:P63)</f>
        <v>1.1053555862368655E-4</v>
      </c>
      <c r="C8" s="11">
        <f t="shared" ref="C8:C71" si="0">SQRT(B8)*SQRT(252)</f>
        <v>0.16689805503111477</v>
      </c>
      <c r="D8">
        <f>VARP('01_Data'!Q4:Q63)</f>
        <v>1.1004517038143007E-4</v>
      </c>
      <c r="E8" s="11">
        <f t="shared" ref="E8:E71" si="1">SQRT(D8)*SQRT(252)</f>
        <v>0.16652742397611386</v>
      </c>
      <c r="F8">
        <f>VARP('01_Data'!R4:R63)</f>
        <v>2.5172075997311502E-4</v>
      </c>
      <c r="G8" s="11">
        <f t="shared" ref="G8:G71" si="2">SQRT(F8)*SQRT(252)</f>
        <v>0.25186034128704143</v>
      </c>
      <c r="H8">
        <f>VARP('01_Data'!S4:S63)</f>
        <v>2.0447387222850984E-4</v>
      </c>
      <c r="I8" s="11">
        <f t="shared" ref="I8:I71" si="3">SQRT(H8)*SQRT(252)</f>
        <v>0.22699651054935729</v>
      </c>
      <c r="J8">
        <f>VARP('01_Data'!T4:T63)</f>
        <v>1.9145769824189653E-4</v>
      </c>
      <c r="K8" s="11">
        <f t="shared" ref="K8:K71" si="4">SQRT(J8)*SQRT(252)</f>
        <v>0.219652771339125</v>
      </c>
      <c r="L8" t="e">
        <f>VARP('01_Data'!U4:U63)</f>
        <v>#DIV/0!</v>
      </c>
      <c r="M8" s="11" t="e">
        <f t="shared" ref="M8:M71" si="5">SQRT(L8)*SQRT(252)</f>
        <v>#DIV/0!</v>
      </c>
      <c r="N8">
        <f>VARP('01_Data'!V4:V63)</f>
        <v>9.5313034790532299E-4</v>
      </c>
      <c r="O8" s="11">
        <f t="shared" ref="O8:O71" si="6">SQRT(N8)*SQRT(252)</f>
        <v>0.49009065250435191</v>
      </c>
      <c r="P8">
        <f>VARP('01_Data'!W4:W63)</f>
        <v>9.0273058549617099E-4</v>
      </c>
      <c r="Q8" s="11">
        <f t="shared" ref="Q8:Q71" si="7">SQRT(P8)*SQRT(252)</f>
        <v>0.476957133865335</v>
      </c>
      <c r="R8">
        <f>VARP('01_Data'!X4:X63)</f>
        <v>2.3408862886016685E-4</v>
      </c>
      <c r="S8" s="11">
        <f t="shared" ref="S8:S71" si="8">SQRT(R8)*SQRT(252)</f>
        <v>0.24287925904194055</v>
      </c>
      <c r="T8">
        <f>VARP('01_Data'!Y4:Y63)</f>
        <v>1.2462433868579441E-8</v>
      </c>
      <c r="U8" s="11">
        <f t="shared" ref="U8:U71" si="9">SQRT(T8)*SQRT(252)</f>
        <v>1.7721549974203778E-3</v>
      </c>
      <c r="V8">
        <f>VARP('01_Data'!AA4:AA63)</f>
        <v>2.7959892182782641E-4</v>
      </c>
      <c r="W8" s="11">
        <f t="shared" ref="W8:W71" si="10">SQRT(V8)*SQRT(252)</f>
        <v>0.2654410071948422</v>
      </c>
      <c r="X8">
        <f>VARP('01_Data'!AB4:AB63)</f>
        <v>2.7282360602718341E-4</v>
      </c>
      <c r="Y8" s="11">
        <f t="shared" ref="Y8:Y71" si="11">SQRT(X8)*SQRT(252)</f>
        <v>0.26220516531687588</v>
      </c>
    </row>
    <row r="9" spans="1:25" x14ac:dyDescent="0.2">
      <c r="A9" s="6">
        <f>'01_Data'!A5</f>
        <v>43468</v>
      </c>
      <c r="B9">
        <f>VARP('01_Data'!P4:P63)</f>
        <v>1.1053555862368655E-4</v>
      </c>
      <c r="C9" s="11">
        <f t="shared" si="0"/>
        <v>0.16689805503111477</v>
      </c>
      <c r="D9">
        <f>VARP('01_Data'!Q4:Q63)</f>
        <v>1.1004517038143007E-4</v>
      </c>
      <c r="E9" s="11">
        <f t="shared" si="1"/>
        <v>0.16652742397611386</v>
      </c>
      <c r="F9">
        <f>VARP('01_Data'!R4:R63)</f>
        <v>2.5172075997311502E-4</v>
      </c>
      <c r="G9" s="11">
        <f t="shared" si="2"/>
        <v>0.25186034128704143</v>
      </c>
      <c r="H9">
        <f>VARP('01_Data'!S4:S63)</f>
        <v>2.0447387222850984E-4</v>
      </c>
      <c r="I9" s="11">
        <f t="shared" si="3"/>
        <v>0.22699651054935729</v>
      </c>
      <c r="J9">
        <f>VARP('01_Data'!T4:T63)</f>
        <v>1.9145769824189653E-4</v>
      </c>
      <c r="K9" s="11">
        <f t="shared" si="4"/>
        <v>0.219652771339125</v>
      </c>
      <c r="L9" t="e">
        <f>VARP('01_Data'!U4:U63)</f>
        <v>#DIV/0!</v>
      </c>
      <c r="M9" s="11" t="e">
        <f t="shared" si="5"/>
        <v>#DIV/0!</v>
      </c>
      <c r="N9">
        <f>VARP('01_Data'!V4:V63)</f>
        <v>9.5313034790532299E-4</v>
      </c>
      <c r="O9" s="11">
        <f t="shared" si="6"/>
        <v>0.49009065250435191</v>
      </c>
      <c r="P9">
        <f>VARP('01_Data'!W4:W63)</f>
        <v>9.0273058549617099E-4</v>
      </c>
      <c r="Q9" s="11">
        <f t="shared" si="7"/>
        <v>0.476957133865335</v>
      </c>
      <c r="R9">
        <f>VARP('01_Data'!X4:X63)</f>
        <v>2.3408862886016685E-4</v>
      </c>
      <c r="S9" s="11">
        <f t="shared" si="8"/>
        <v>0.24287925904194055</v>
      </c>
      <c r="T9">
        <f>VARP('01_Data'!Y4:Y63)</f>
        <v>1.2462433868579441E-8</v>
      </c>
      <c r="U9" s="11">
        <f t="shared" si="9"/>
        <v>1.7721549974203778E-3</v>
      </c>
      <c r="V9">
        <f>VARP('01_Data'!AA4:AA63)</f>
        <v>2.7959892182782641E-4</v>
      </c>
      <c r="W9" s="11">
        <f t="shared" si="10"/>
        <v>0.2654410071948422</v>
      </c>
      <c r="X9">
        <f>VARP('01_Data'!AB4:AB63)</f>
        <v>2.7282360602718341E-4</v>
      </c>
      <c r="Y9" s="11">
        <f t="shared" si="11"/>
        <v>0.26220516531687588</v>
      </c>
    </row>
    <row r="10" spans="1:25" x14ac:dyDescent="0.2">
      <c r="A10" s="6">
        <f>'01_Data'!A6</f>
        <v>43469</v>
      </c>
      <c r="B10">
        <f>VARP('01_Data'!P4:P63)</f>
        <v>1.1053555862368655E-4</v>
      </c>
      <c r="C10" s="11">
        <f t="shared" si="0"/>
        <v>0.16689805503111477</v>
      </c>
      <c r="D10">
        <f>VARP('01_Data'!Q4:Q63)</f>
        <v>1.1004517038143007E-4</v>
      </c>
      <c r="E10" s="11">
        <f t="shared" si="1"/>
        <v>0.16652742397611386</v>
      </c>
      <c r="F10">
        <f>VARP('01_Data'!R4:R63)</f>
        <v>2.5172075997311502E-4</v>
      </c>
      <c r="G10" s="11">
        <f t="shared" si="2"/>
        <v>0.25186034128704143</v>
      </c>
      <c r="H10">
        <f>VARP('01_Data'!S4:S63)</f>
        <v>2.0447387222850984E-4</v>
      </c>
      <c r="I10" s="11">
        <f t="shared" si="3"/>
        <v>0.22699651054935729</v>
      </c>
      <c r="J10">
        <f>VARP('01_Data'!T4:T63)</f>
        <v>1.9145769824189653E-4</v>
      </c>
      <c r="K10" s="11">
        <f t="shared" si="4"/>
        <v>0.219652771339125</v>
      </c>
      <c r="L10" t="e">
        <f>VARP('01_Data'!U4:U63)</f>
        <v>#DIV/0!</v>
      </c>
      <c r="M10" s="11" t="e">
        <f t="shared" si="5"/>
        <v>#DIV/0!</v>
      </c>
      <c r="N10">
        <f>VARP('01_Data'!V4:V63)</f>
        <v>9.5313034790532299E-4</v>
      </c>
      <c r="O10" s="11">
        <f t="shared" si="6"/>
        <v>0.49009065250435191</v>
      </c>
      <c r="P10">
        <f>VARP('01_Data'!W4:W63)</f>
        <v>9.0273058549617099E-4</v>
      </c>
      <c r="Q10" s="11">
        <f t="shared" si="7"/>
        <v>0.476957133865335</v>
      </c>
      <c r="R10">
        <f>VARP('01_Data'!X4:X63)</f>
        <v>2.3408862886016685E-4</v>
      </c>
      <c r="S10" s="11">
        <f t="shared" si="8"/>
        <v>0.24287925904194055</v>
      </c>
      <c r="T10">
        <f>VARP('01_Data'!Y4:Y63)</f>
        <v>1.2462433868579441E-8</v>
      </c>
      <c r="U10" s="11">
        <f t="shared" si="9"/>
        <v>1.7721549974203778E-3</v>
      </c>
      <c r="V10">
        <f>VARP('01_Data'!AA4:AA63)</f>
        <v>2.7959892182782641E-4</v>
      </c>
      <c r="W10" s="11">
        <f t="shared" si="10"/>
        <v>0.2654410071948422</v>
      </c>
      <c r="X10">
        <f>VARP('01_Data'!AB4:AB63)</f>
        <v>2.7282360602718341E-4</v>
      </c>
      <c r="Y10" s="11">
        <f t="shared" si="11"/>
        <v>0.26220516531687588</v>
      </c>
    </row>
    <row r="11" spans="1:25" x14ac:dyDescent="0.2">
      <c r="A11" s="6">
        <f>'01_Data'!A7</f>
        <v>43472</v>
      </c>
      <c r="B11">
        <f>VARP('01_Data'!P4:P63)</f>
        <v>1.1053555862368655E-4</v>
      </c>
      <c r="C11" s="11">
        <f t="shared" si="0"/>
        <v>0.16689805503111477</v>
      </c>
      <c r="D11">
        <f>VARP('01_Data'!Q4:Q63)</f>
        <v>1.1004517038143007E-4</v>
      </c>
      <c r="E11" s="11">
        <f t="shared" si="1"/>
        <v>0.16652742397611386</v>
      </c>
      <c r="F11">
        <f>VARP('01_Data'!R4:R63)</f>
        <v>2.5172075997311502E-4</v>
      </c>
      <c r="G11" s="11">
        <f t="shared" si="2"/>
        <v>0.25186034128704143</v>
      </c>
      <c r="H11">
        <f>VARP('01_Data'!S4:S63)</f>
        <v>2.0447387222850984E-4</v>
      </c>
      <c r="I11" s="11">
        <f t="shared" si="3"/>
        <v>0.22699651054935729</v>
      </c>
      <c r="J11">
        <f>VARP('01_Data'!T4:T63)</f>
        <v>1.9145769824189653E-4</v>
      </c>
      <c r="K11" s="11">
        <f t="shared" si="4"/>
        <v>0.219652771339125</v>
      </c>
      <c r="L11" t="e">
        <f>VARP('01_Data'!U4:U63)</f>
        <v>#DIV/0!</v>
      </c>
      <c r="M11" s="11" t="e">
        <f t="shared" si="5"/>
        <v>#DIV/0!</v>
      </c>
      <c r="N11">
        <f>VARP('01_Data'!V4:V63)</f>
        <v>9.5313034790532299E-4</v>
      </c>
      <c r="O11" s="11">
        <f t="shared" si="6"/>
        <v>0.49009065250435191</v>
      </c>
      <c r="P11">
        <f>VARP('01_Data'!W4:W63)</f>
        <v>9.0273058549617099E-4</v>
      </c>
      <c r="Q11" s="11">
        <f t="shared" si="7"/>
        <v>0.476957133865335</v>
      </c>
      <c r="R11">
        <f>VARP('01_Data'!X4:X63)</f>
        <v>2.3408862886016685E-4</v>
      </c>
      <c r="S11" s="11">
        <f t="shared" si="8"/>
        <v>0.24287925904194055</v>
      </c>
      <c r="T11">
        <f>VARP('01_Data'!Y4:Y63)</f>
        <v>1.2462433868579441E-8</v>
      </c>
      <c r="U11" s="11">
        <f t="shared" si="9"/>
        <v>1.7721549974203778E-3</v>
      </c>
      <c r="V11">
        <f>VARP('01_Data'!AA4:AA63)</f>
        <v>2.7959892182782641E-4</v>
      </c>
      <c r="W11" s="11">
        <f t="shared" si="10"/>
        <v>0.2654410071948422</v>
      </c>
      <c r="X11">
        <f>VARP('01_Data'!AB4:AB63)</f>
        <v>2.7282360602718341E-4</v>
      </c>
      <c r="Y11" s="11">
        <f t="shared" si="11"/>
        <v>0.26220516531687588</v>
      </c>
    </row>
    <row r="12" spans="1:25" x14ac:dyDescent="0.2">
      <c r="A12" s="6">
        <f>'01_Data'!A8</f>
        <v>43473</v>
      </c>
      <c r="B12">
        <f>VARP('01_Data'!P4:P63)</f>
        <v>1.1053555862368655E-4</v>
      </c>
      <c r="C12" s="11">
        <f t="shared" si="0"/>
        <v>0.16689805503111477</v>
      </c>
      <c r="D12">
        <f>VARP('01_Data'!Q4:Q63)</f>
        <v>1.1004517038143007E-4</v>
      </c>
      <c r="E12" s="11">
        <f t="shared" si="1"/>
        <v>0.16652742397611386</v>
      </c>
      <c r="F12">
        <f>VARP('01_Data'!R4:R63)</f>
        <v>2.5172075997311502E-4</v>
      </c>
      <c r="G12" s="11">
        <f t="shared" si="2"/>
        <v>0.25186034128704143</v>
      </c>
      <c r="H12">
        <f>VARP('01_Data'!S4:S63)</f>
        <v>2.0447387222850984E-4</v>
      </c>
      <c r="I12" s="11">
        <f t="shared" si="3"/>
        <v>0.22699651054935729</v>
      </c>
      <c r="J12">
        <f>VARP('01_Data'!T4:T63)</f>
        <v>1.9145769824189653E-4</v>
      </c>
      <c r="K12" s="11">
        <f t="shared" si="4"/>
        <v>0.219652771339125</v>
      </c>
      <c r="L12" t="e">
        <f>VARP('01_Data'!U4:U63)</f>
        <v>#DIV/0!</v>
      </c>
      <c r="M12" s="11" t="e">
        <f t="shared" si="5"/>
        <v>#DIV/0!</v>
      </c>
      <c r="N12">
        <f>VARP('01_Data'!V4:V63)</f>
        <v>9.5313034790532299E-4</v>
      </c>
      <c r="O12" s="11">
        <f t="shared" si="6"/>
        <v>0.49009065250435191</v>
      </c>
      <c r="P12">
        <f>VARP('01_Data'!W4:W63)</f>
        <v>9.0273058549617099E-4</v>
      </c>
      <c r="Q12" s="11">
        <f t="shared" si="7"/>
        <v>0.476957133865335</v>
      </c>
      <c r="R12">
        <f>VARP('01_Data'!X4:X63)</f>
        <v>2.3408862886016685E-4</v>
      </c>
      <c r="S12" s="11">
        <f t="shared" si="8"/>
        <v>0.24287925904194055</v>
      </c>
      <c r="T12">
        <f>VARP('01_Data'!Y4:Y63)</f>
        <v>1.2462433868579441E-8</v>
      </c>
      <c r="U12" s="11">
        <f t="shared" si="9"/>
        <v>1.7721549974203778E-3</v>
      </c>
      <c r="V12">
        <f>VARP('01_Data'!AA4:AA63)</f>
        <v>2.7959892182782641E-4</v>
      </c>
      <c r="W12" s="11">
        <f t="shared" si="10"/>
        <v>0.2654410071948422</v>
      </c>
      <c r="X12">
        <f>VARP('01_Data'!AB4:AB63)</f>
        <v>2.7282360602718341E-4</v>
      </c>
      <c r="Y12" s="11">
        <f t="shared" si="11"/>
        <v>0.26220516531687588</v>
      </c>
    </row>
    <row r="13" spans="1:25" x14ac:dyDescent="0.2">
      <c r="A13" s="6">
        <f>'01_Data'!A9</f>
        <v>43474</v>
      </c>
      <c r="B13">
        <f>VARP('01_Data'!P4:P63)</f>
        <v>1.1053555862368655E-4</v>
      </c>
      <c r="C13" s="11">
        <f t="shared" si="0"/>
        <v>0.16689805503111477</v>
      </c>
      <c r="D13">
        <f>VARP('01_Data'!Q4:Q63)</f>
        <v>1.1004517038143007E-4</v>
      </c>
      <c r="E13" s="11">
        <f t="shared" si="1"/>
        <v>0.16652742397611386</v>
      </c>
      <c r="F13">
        <f>VARP('01_Data'!R4:R63)</f>
        <v>2.5172075997311502E-4</v>
      </c>
      <c r="G13" s="11">
        <f t="shared" si="2"/>
        <v>0.25186034128704143</v>
      </c>
      <c r="H13">
        <f>VARP('01_Data'!S4:S63)</f>
        <v>2.0447387222850984E-4</v>
      </c>
      <c r="I13" s="11">
        <f t="shared" si="3"/>
        <v>0.22699651054935729</v>
      </c>
      <c r="J13">
        <f>VARP('01_Data'!T4:T63)</f>
        <v>1.9145769824189653E-4</v>
      </c>
      <c r="K13" s="11">
        <f t="shared" si="4"/>
        <v>0.219652771339125</v>
      </c>
      <c r="L13" t="e">
        <f>VARP('01_Data'!U4:U63)</f>
        <v>#DIV/0!</v>
      </c>
      <c r="M13" s="11" t="e">
        <f t="shared" si="5"/>
        <v>#DIV/0!</v>
      </c>
      <c r="N13">
        <f>VARP('01_Data'!V4:V63)</f>
        <v>9.5313034790532299E-4</v>
      </c>
      <c r="O13" s="11">
        <f t="shared" si="6"/>
        <v>0.49009065250435191</v>
      </c>
      <c r="P13">
        <f>VARP('01_Data'!W4:W63)</f>
        <v>9.0273058549617099E-4</v>
      </c>
      <c r="Q13" s="11">
        <f t="shared" si="7"/>
        <v>0.476957133865335</v>
      </c>
      <c r="R13">
        <f>VARP('01_Data'!X4:X63)</f>
        <v>2.3408862886016685E-4</v>
      </c>
      <c r="S13" s="11">
        <f t="shared" si="8"/>
        <v>0.24287925904194055</v>
      </c>
      <c r="T13">
        <f>VARP('01_Data'!Y4:Y63)</f>
        <v>1.2462433868579441E-8</v>
      </c>
      <c r="U13" s="11">
        <f t="shared" si="9"/>
        <v>1.7721549974203778E-3</v>
      </c>
      <c r="V13">
        <f>VARP('01_Data'!AA4:AA63)</f>
        <v>2.7959892182782641E-4</v>
      </c>
      <c r="W13" s="11">
        <f t="shared" si="10"/>
        <v>0.2654410071948422</v>
      </c>
      <c r="X13">
        <f>VARP('01_Data'!AB4:AB63)</f>
        <v>2.7282360602718341E-4</v>
      </c>
      <c r="Y13" s="11">
        <f t="shared" si="11"/>
        <v>0.26220516531687588</v>
      </c>
    </row>
    <row r="14" spans="1:25" x14ac:dyDescent="0.2">
      <c r="A14" s="6">
        <f>'01_Data'!A10</f>
        <v>43475</v>
      </c>
      <c r="B14">
        <f>VARP('01_Data'!P4:P63)</f>
        <v>1.1053555862368655E-4</v>
      </c>
      <c r="C14" s="11">
        <f t="shared" si="0"/>
        <v>0.16689805503111477</v>
      </c>
      <c r="D14">
        <f>VARP('01_Data'!Q4:Q63)</f>
        <v>1.1004517038143007E-4</v>
      </c>
      <c r="E14" s="11">
        <f t="shared" si="1"/>
        <v>0.16652742397611386</v>
      </c>
      <c r="F14">
        <f>VARP('01_Data'!R4:R63)</f>
        <v>2.5172075997311502E-4</v>
      </c>
      <c r="G14" s="11">
        <f t="shared" si="2"/>
        <v>0.25186034128704143</v>
      </c>
      <c r="H14">
        <f>VARP('01_Data'!S4:S63)</f>
        <v>2.0447387222850984E-4</v>
      </c>
      <c r="I14" s="11">
        <f t="shared" si="3"/>
        <v>0.22699651054935729</v>
      </c>
      <c r="J14">
        <f>VARP('01_Data'!T4:T63)</f>
        <v>1.9145769824189653E-4</v>
      </c>
      <c r="K14" s="11">
        <f t="shared" si="4"/>
        <v>0.219652771339125</v>
      </c>
      <c r="L14" t="e">
        <f>VARP('01_Data'!U4:U63)</f>
        <v>#DIV/0!</v>
      </c>
      <c r="M14" s="11" t="e">
        <f t="shared" si="5"/>
        <v>#DIV/0!</v>
      </c>
      <c r="N14">
        <f>VARP('01_Data'!V4:V63)</f>
        <v>9.5313034790532299E-4</v>
      </c>
      <c r="O14" s="11">
        <f t="shared" si="6"/>
        <v>0.49009065250435191</v>
      </c>
      <c r="P14">
        <f>VARP('01_Data'!W4:W63)</f>
        <v>9.0273058549617099E-4</v>
      </c>
      <c r="Q14" s="11">
        <f t="shared" si="7"/>
        <v>0.476957133865335</v>
      </c>
      <c r="R14">
        <f>VARP('01_Data'!X4:X63)</f>
        <v>2.3408862886016685E-4</v>
      </c>
      <c r="S14" s="11">
        <f t="shared" si="8"/>
        <v>0.24287925904194055</v>
      </c>
      <c r="T14">
        <f>VARP('01_Data'!Y4:Y63)</f>
        <v>1.2462433868579441E-8</v>
      </c>
      <c r="U14" s="11">
        <f t="shared" si="9"/>
        <v>1.7721549974203778E-3</v>
      </c>
      <c r="V14">
        <f>VARP('01_Data'!AA4:AA63)</f>
        <v>2.7959892182782641E-4</v>
      </c>
      <c r="W14" s="11">
        <f t="shared" si="10"/>
        <v>0.2654410071948422</v>
      </c>
      <c r="X14">
        <f>VARP('01_Data'!AB4:AB63)</f>
        <v>2.7282360602718341E-4</v>
      </c>
      <c r="Y14" s="11">
        <f t="shared" si="11"/>
        <v>0.26220516531687588</v>
      </c>
    </row>
    <row r="15" spans="1:25" x14ac:dyDescent="0.2">
      <c r="A15" s="6">
        <f>'01_Data'!A11</f>
        <v>43476</v>
      </c>
      <c r="B15">
        <f>VARP('01_Data'!P4:P63)</f>
        <v>1.1053555862368655E-4</v>
      </c>
      <c r="C15" s="11">
        <f t="shared" si="0"/>
        <v>0.16689805503111477</v>
      </c>
      <c r="D15">
        <f>VARP('01_Data'!Q4:Q63)</f>
        <v>1.1004517038143007E-4</v>
      </c>
      <c r="E15" s="11">
        <f t="shared" si="1"/>
        <v>0.16652742397611386</v>
      </c>
      <c r="F15">
        <f>VARP('01_Data'!R4:R63)</f>
        <v>2.5172075997311502E-4</v>
      </c>
      <c r="G15" s="11">
        <f t="shared" si="2"/>
        <v>0.25186034128704143</v>
      </c>
      <c r="H15">
        <f>VARP('01_Data'!S4:S63)</f>
        <v>2.0447387222850984E-4</v>
      </c>
      <c r="I15" s="11">
        <f t="shared" si="3"/>
        <v>0.22699651054935729</v>
      </c>
      <c r="J15">
        <f>VARP('01_Data'!T4:T63)</f>
        <v>1.9145769824189653E-4</v>
      </c>
      <c r="K15" s="11">
        <f t="shared" si="4"/>
        <v>0.219652771339125</v>
      </c>
      <c r="L15" t="e">
        <f>VARP('01_Data'!U4:U63)</f>
        <v>#DIV/0!</v>
      </c>
      <c r="M15" s="11" t="e">
        <f t="shared" si="5"/>
        <v>#DIV/0!</v>
      </c>
      <c r="N15">
        <f>VARP('01_Data'!V4:V63)</f>
        <v>9.5313034790532299E-4</v>
      </c>
      <c r="O15" s="11">
        <f t="shared" si="6"/>
        <v>0.49009065250435191</v>
      </c>
      <c r="P15">
        <f>VARP('01_Data'!W4:W63)</f>
        <v>9.0273058549617099E-4</v>
      </c>
      <c r="Q15" s="11">
        <f t="shared" si="7"/>
        <v>0.476957133865335</v>
      </c>
      <c r="R15">
        <f>VARP('01_Data'!X4:X63)</f>
        <v>2.3408862886016685E-4</v>
      </c>
      <c r="S15" s="11">
        <f t="shared" si="8"/>
        <v>0.24287925904194055</v>
      </c>
      <c r="T15">
        <f>VARP('01_Data'!Y4:Y63)</f>
        <v>1.2462433868579441E-8</v>
      </c>
      <c r="U15" s="11">
        <f t="shared" si="9"/>
        <v>1.7721549974203778E-3</v>
      </c>
      <c r="V15">
        <f>VARP('01_Data'!AA4:AA63)</f>
        <v>2.7959892182782641E-4</v>
      </c>
      <c r="W15" s="11">
        <f t="shared" si="10"/>
        <v>0.2654410071948422</v>
      </c>
      <c r="X15">
        <f>VARP('01_Data'!AB4:AB63)</f>
        <v>2.7282360602718341E-4</v>
      </c>
      <c r="Y15" s="11">
        <f t="shared" si="11"/>
        <v>0.26220516531687588</v>
      </c>
    </row>
    <row r="16" spans="1:25" x14ac:dyDescent="0.2">
      <c r="A16" s="6">
        <f>'01_Data'!A12</f>
        <v>43479</v>
      </c>
      <c r="B16">
        <f>VARP('01_Data'!P4:P63)</f>
        <v>1.1053555862368655E-4</v>
      </c>
      <c r="C16" s="11">
        <f t="shared" si="0"/>
        <v>0.16689805503111477</v>
      </c>
      <c r="D16">
        <f>VARP('01_Data'!Q4:Q63)</f>
        <v>1.1004517038143007E-4</v>
      </c>
      <c r="E16" s="11">
        <f t="shared" si="1"/>
        <v>0.16652742397611386</v>
      </c>
      <c r="F16">
        <f>VARP('01_Data'!R4:R63)</f>
        <v>2.5172075997311502E-4</v>
      </c>
      <c r="G16" s="11">
        <f t="shared" si="2"/>
        <v>0.25186034128704143</v>
      </c>
      <c r="H16">
        <f>VARP('01_Data'!S4:S63)</f>
        <v>2.0447387222850984E-4</v>
      </c>
      <c r="I16" s="11">
        <f t="shared" si="3"/>
        <v>0.22699651054935729</v>
      </c>
      <c r="J16">
        <f>VARP('01_Data'!T4:T63)</f>
        <v>1.9145769824189653E-4</v>
      </c>
      <c r="K16" s="11">
        <f t="shared" si="4"/>
        <v>0.219652771339125</v>
      </c>
      <c r="L16" t="e">
        <f>VARP('01_Data'!U4:U63)</f>
        <v>#DIV/0!</v>
      </c>
      <c r="M16" s="11" t="e">
        <f t="shared" si="5"/>
        <v>#DIV/0!</v>
      </c>
      <c r="N16">
        <f>VARP('01_Data'!V4:V63)</f>
        <v>9.5313034790532299E-4</v>
      </c>
      <c r="O16" s="11">
        <f t="shared" si="6"/>
        <v>0.49009065250435191</v>
      </c>
      <c r="P16">
        <f>VARP('01_Data'!W4:W63)</f>
        <v>9.0273058549617099E-4</v>
      </c>
      <c r="Q16" s="11">
        <f t="shared" si="7"/>
        <v>0.476957133865335</v>
      </c>
      <c r="R16">
        <f>VARP('01_Data'!X4:X63)</f>
        <v>2.3408862886016685E-4</v>
      </c>
      <c r="S16" s="11">
        <f t="shared" si="8"/>
        <v>0.24287925904194055</v>
      </c>
      <c r="T16">
        <f>VARP('01_Data'!Y4:Y63)</f>
        <v>1.2462433868579441E-8</v>
      </c>
      <c r="U16" s="11">
        <f t="shared" si="9"/>
        <v>1.7721549974203778E-3</v>
      </c>
      <c r="V16">
        <f>VARP('01_Data'!AA4:AA63)</f>
        <v>2.7959892182782641E-4</v>
      </c>
      <c r="W16" s="11">
        <f t="shared" si="10"/>
        <v>0.2654410071948422</v>
      </c>
      <c r="X16">
        <f>VARP('01_Data'!AB4:AB63)</f>
        <v>2.7282360602718341E-4</v>
      </c>
      <c r="Y16" s="11">
        <f t="shared" si="11"/>
        <v>0.26220516531687588</v>
      </c>
    </row>
    <row r="17" spans="1:25" x14ac:dyDescent="0.2">
      <c r="A17" s="6">
        <f>'01_Data'!A13</f>
        <v>43480</v>
      </c>
      <c r="B17">
        <f>VARP('01_Data'!P4:P63)</f>
        <v>1.1053555862368655E-4</v>
      </c>
      <c r="C17" s="11">
        <f t="shared" si="0"/>
        <v>0.16689805503111477</v>
      </c>
      <c r="D17">
        <f>VARP('01_Data'!Q4:Q63)</f>
        <v>1.1004517038143007E-4</v>
      </c>
      <c r="E17" s="11">
        <f t="shared" si="1"/>
        <v>0.16652742397611386</v>
      </c>
      <c r="F17">
        <f>VARP('01_Data'!R4:R63)</f>
        <v>2.5172075997311502E-4</v>
      </c>
      <c r="G17" s="11">
        <f t="shared" si="2"/>
        <v>0.25186034128704143</v>
      </c>
      <c r="H17">
        <f>VARP('01_Data'!S4:S63)</f>
        <v>2.0447387222850984E-4</v>
      </c>
      <c r="I17" s="11">
        <f t="shared" si="3"/>
        <v>0.22699651054935729</v>
      </c>
      <c r="J17">
        <f>VARP('01_Data'!T4:T63)</f>
        <v>1.9145769824189653E-4</v>
      </c>
      <c r="K17" s="11">
        <f t="shared" si="4"/>
        <v>0.219652771339125</v>
      </c>
      <c r="L17" t="e">
        <f>VARP('01_Data'!U4:U63)</f>
        <v>#DIV/0!</v>
      </c>
      <c r="M17" s="11" t="e">
        <f t="shared" si="5"/>
        <v>#DIV/0!</v>
      </c>
      <c r="N17">
        <f>VARP('01_Data'!V4:V63)</f>
        <v>9.5313034790532299E-4</v>
      </c>
      <c r="O17" s="11">
        <f t="shared" si="6"/>
        <v>0.49009065250435191</v>
      </c>
      <c r="P17">
        <f>VARP('01_Data'!W4:W63)</f>
        <v>9.0273058549617099E-4</v>
      </c>
      <c r="Q17" s="11">
        <f t="shared" si="7"/>
        <v>0.476957133865335</v>
      </c>
      <c r="R17">
        <f>VARP('01_Data'!X4:X63)</f>
        <v>2.3408862886016685E-4</v>
      </c>
      <c r="S17" s="11">
        <f t="shared" si="8"/>
        <v>0.24287925904194055</v>
      </c>
      <c r="T17">
        <f>VARP('01_Data'!Y4:Y63)</f>
        <v>1.2462433868579441E-8</v>
      </c>
      <c r="U17" s="11">
        <f t="shared" si="9"/>
        <v>1.7721549974203778E-3</v>
      </c>
      <c r="V17">
        <f>VARP('01_Data'!AA4:AA63)</f>
        <v>2.7959892182782641E-4</v>
      </c>
      <c r="W17" s="11">
        <f t="shared" si="10"/>
        <v>0.2654410071948422</v>
      </c>
      <c r="X17">
        <f>VARP('01_Data'!AB4:AB63)</f>
        <v>2.7282360602718341E-4</v>
      </c>
      <c r="Y17" s="11">
        <f t="shared" si="11"/>
        <v>0.26220516531687588</v>
      </c>
    </row>
    <row r="18" spans="1:25" x14ac:dyDescent="0.2">
      <c r="A18" s="6">
        <f>'01_Data'!A14</f>
        <v>43481</v>
      </c>
      <c r="B18">
        <f>VARP('01_Data'!P4:P63)</f>
        <v>1.1053555862368655E-4</v>
      </c>
      <c r="C18" s="11">
        <f t="shared" si="0"/>
        <v>0.16689805503111477</v>
      </c>
      <c r="D18">
        <f>VARP('01_Data'!Q4:Q63)</f>
        <v>1.1004517038143007E-4</v>
      </c>
      <c r="E18" s="11">
        <f t="shared" si="1"/>
        <v>0.16652742397611386</v>
      </c>
      <c r="F18">
        <f>VARP('01_Data'!R4:R63)</f>
        <v>2.5172075997311502E-4</v>
      </c>
      <c r="G18" s="11">
        <f t="shared" si="2"/>
        <v>0.25186034128704143</v>
      </c>
      <c r="H18">
        <f>VARP('01_Data'!S4:S63)</f>
        <v>2.0447387222850984E-4</v>
      </c>
      <c r="I18" s="11">
        <f t="shared" si="3"/>
        <v>0.22699651054935729</v>
      </c>
      <c r="J18">
        <f>VARP('01_Data'!T4:T63)</f>
        <v>1.9145769824189653E-4</v>
      </c>
      <c r="K18" s="11">
        <f t="shared" si="4"/>
        <v>0.219652771339125</v>
      </c>
      <c r="L18" t="e">
        <f>VARP('01_Data'!U4:U63)</f>
        <v>#DIV/0!</v>
      </c>
      <c r="M18" s="11" t="e">
        <f t="shared" si="5"/>
        <v>#DIV/0!</v>
      </c>
      <c r="N18">
        <f>VARP('01_Data'!V4:V63)</f>
        <v>9.5313034790532299E-4</v>
      </c>
      <c r="O18" s="11">
        <f t="shared" si="6"/>
        <v>0.49009065250435191</v>
      </c>
      <c r="P18">
        <f>VARP('01_Data'!W4:W63)</f>
        <v>9.0273058549617099E-4</v>
      </c>
      <c r="Q18" s="11">
        <f t="shared" si="7"/>
        <v>0.476957133865335</v>
      </c>
      <c r="R18">
        <f>VARP('01_Data'!X4:X63)</f>
        <v>2.3408862886016685E-4</v>
      </c>
      <c r="S18" s="11">
        <f t="shared" si="8"/>
        <v>0.24287925904194055</v>
      </c>
      <c r="T18">
        <f>VARP('01_Data'!Y4:Y63)</f>
        <v>1.2462433868579441E-8</v>
      </c>
      <c r="U18" s="11">
        <f t="shared" si="9"/>
        <v>1.7721549974203778E-3</v>
      </c>
      <c r="V18">
        <f>VARP('01_Data'!AA4:AA63)</f>
        <v>2.7959892182782641E-4</v>
      </c>
      <c r="W18" s="11">
        <f t="shared" si="10"/>
        <v>0.2654410071948422</v>
      </c>
      <c r="X18">
        <f>VARP('01_Data'!AB4:AB63)</f>
        <v>2.7282360602718341E-4</v>
      </c>
      <c r="Y18" s="11">
        <f t="shared" si="11"/>
        <v>0.26220516531687588</v>
      </c>
    </row>
    <row r="19" spans="1:25" x14ac:dyDescent="0.2">
      <c r="A19" s="6">
        <f>'01_Data'!A15</f>
        <v>43482</v>
      </c>
      <c r="B19">
        <f>VARP('01_Data'!P4:P63)</f>
        <v>1.1053555862368655E-4</v>
      </c>
      <c r="C19" s="11">
        <f t="shared" si="0"/>
        <v>0.16689805503111477</v>
      </c>
      <c r="D19">
        <f>VARP('01_Data'!Q4:Q63)</f>
        <v>1.1004517038143007E-4</v>
      </c>
      <c r="E19" s="11">
        <f t="shared" si="1"/>
        <v>0.16652742397611386</v>
      </c>
      <c r="F19">
        <f>VARP('01_Data'!R4:R63)</f>
        <v>2.5172075997311502E-4</v>
      </c>
      <c r="G19" s="11">
        <f t="shared" si="2"/>
        <v>0.25186034128704143</v>
      </c>
      <c r="H19">
        <f>VARP('01_Data'!S4:S63)</f>
        <v>2.0447387222850984E-4</v>
      </c>
      <c r="I19" s="11">
        <f t="shared" si="3"/>
        <v>0.22699651054935729</v>
      </c>
      <c r="J19">
        <f>VARP('01_Data'!T4:T63)</f>
        <v>1.9145769824189653E-4</v>
      </c>
      <c r="K19" s="11">
        <f t="shared" si="4"/>
        <v>0.219652771339125</v>
      </c>
      <c r="L19" t="e">
        <f>VARP('01_Data'!U4:U63)</f>
        <v>#DIV/0!</v>
      </c>
      <c r="M19" s="11" t="e">
        <f t="shared" si="5"/>
        <v>#DIV/0!</v>
      </c>
      <c r="N19">
        <f>VARP('01_Data'!V4:V63)</f>
        <v>9.5313034790532299E-4</v>
      </c>
      <c r="O19" s="11">
        <f t="shared" si="6"/>
        <v>0.49009065250435191</v>
      </c>
      <c r="P19">
        <f>VARP('01_Data'!W4:W63)</f>
        <v>9.0273058549617099E-4</v>
      </c>
      <c r="Q19" s="11">
        <f t="shared" si="7"/>
        <v>0.476957133865335</v>
      </c>
      <c r="R19">
        <f>VARP('01_Data'!X4:X63)</f>
        <v>2.3408862886016685E-4</v>
      </c>
      <c r="S19" s="11">
        <f t="shared" si="8"/>
        <v>0.24287925904194055</v>
      </c>
      <c r="T19">
        <f>VARP('01_Data'!Y4:Y63)</f>
        <v>1.2462433868579441E-8</v>
      </c>
      <c r="U19" s="11">
        <f t="shared" si="9"/>
        <v>1.7721549974203778E-3</v>
      </c>
      <c r="V19">
        <f>VARP('01_Data'!AA4:AA63)</f>
        <v>2.7959892182782641E-4</v>
      </c>
      <c r="W19" s="11">
        <f t="shared" si="10"/>
        <v>0.2654410071948422</v>
      </c>
      <c r="X19">
        <f>VARP('01_Data'!AB4:AB63)</f>
        <v>2.7282360602718341E-4</v>
      </c>
      <c r="Y19" s="11">
        <f t="shared" si="11"/>
        <v>0.26220516531687588</v>
      </c>
    </row>
    <row r="20" spans="1:25" x14ac:dyDescent="0.2">
      <c r="A20" s="6">
        <f>'01_Data'!A16</f>
        <v>43483</v>
      </c>
      <c r="B20">
        <f>VARP('01_Data'!P4:P63)</f>
        <v>1.1053555862368655E-4</v>
      </c>
      <c r="C20" s="11">
        <f t="shared" si="0"/>
        <v>0.16689805503111477</v>
      </c>
      <c r="D20">
        <f>VARP('01_Data'!Q4:Q63)</f>
        <v>1.1004517038143007E-4</v>
      </c>
      <c r="E20" s="11">
        <f t="shared" si="1"/>
        <v>0.16652742397611386</v>
      </c>
      <c r="F20">
        <f>VARP('01_Data'!R4:R63)</f>
        <v>2.5172075997311502E-4</v>
      </c>
      <c r="G20" s="11">
        <f t="shared" si="2"/>
        <v>0.25186034128704143</v>
      </c>
      <c r="H20">
        <f>VARP('01_Data'!S4:S63)</f>
        <v>2.0447387222850984E-4</v>
      </c>
      <c r="I20" s="11">
        <f t="shared" si="3"/>
        <v>0.22699651054935729</v>
      </c>
      <c r="J20">
        <f>VARP('01_Data'!T4:T63)</f>
        <v>1.9145769824189653E-4</v>
      </c>
      <c r="K20" s="11">
        <f t="shared" si="4"/>
        <v>0.219652771339125</v>
      </c>
      <c r="L20" t="e">
        <f>VARP('01_Data'!U4:U63)</f>
        <v>#DIV/0!</v>
      </c>
      <c r="M20" s="11" t="e">
        <f t="shared" si="5"/>
        <v>#DIV/0!</v>
      </c>
      <c r="N20">
        <f>VARP('01_Data'!V4:V63)</f>
        <v>9.5313034790532299E-4</v>
      </c>
      <c r="O20" s="11">
        <f t="shared" si="6"/>
        <v>0.49009065250435191</v>
      </c>
      <c r="P20">
        <f>VARP('01_Data'!W4:W63)</f>
        <v>9.0273058549617099E-4</v>
      </c>
      <c r="Q20" s="11">
        <f t="shared" si="7"/>
        <v>0.476957133865335</v>
      </c>
      <c r="R20">
        <f>VARP('01_Data'!X4:X63)</f>
        <v>2.3408862886016685E-4</v>
      </c>
      <c r="S20" s="11">
        <f t="shared" si="8"/>
        <v>0.24287925904194055</v>
      </c>
      <c r="T20">
        <f>VARP('01_Data'!Y4:Y63)</f>
        <v>1.2462433868579441E-8</v>
      </c>
      <c r="U20" s="11">
        <f t="shared" si="9"/>
        <v>1.7721549974203778E-3</v>
      </c>
      <c r="V20">
        <f>VARP('01_Data'!AA4:AA63)</f>
        <v>2.7959892182782641E-4</v>
      </c>
      <c r="W20" s="11">
        <f t="shared" si="10"/>
        <v>0.2654410071948422</v>
      </c>
      <c r="X20">
        <f>VARP('01_Data'!AB4:AB63)</f>
        <v>2.7282360602718341E-4</v>
      </c>
      <c r="Y20" s="11">
        <f t="shared" si="11"/>
        <v>0.26220516531687588</v>
      </c>
    </row>
    <row r="21" spans="1:25" x14ac:dyDescent="0.2">
      <c r="A21" s="6">
        <f>'01_Data'!A17</f>
        <v>43487</v>
      </c>
      <c r="B21">
        <f>VARP('01_Data'!P4:P63)</f>
        <v>1.1053555862368655E-4</v>
      </c>
      <c r="C21" s="11">
        <f t="shared" si="0"/>
        <v>0.16689805503111477</v>
      </c>
      <c r="D21">
        <f>VARP('01_Data'!Q4:Q63)</f>
        <v>1.1004517038143007E-4</v>
      </c>
      <c r="E21" s="11">
        <f t="shared" si="1"/>
        <v>0.16652742397611386</v>
      </c>
      <c r="F21">
        <f>VARP('01_Data'!R4:R63)</f>
        <v>2.5172075997311502E-4</v>
      </c>
      <c r="G21" s="11">
        <f t="shared" si="2"/>
        <v>0.25186034128704143</v>
      </c>
      <c r="H21">
        <f>VARP('01_Data'!S4:S63)</f>
        <v>2.0447387222850984E-4</v>
      </c>
      <c r="I21" s="11">
        <f t="shared" si="3"/>
        <v>0.22699651054935729</v>
      </c>
      <c r="J21">
        <f>VARP('01_Data'!T4:T63)</f>
        <v>1.9145769824189653E-4</v>
      </c>
      <c r="K21" s="11">
        <f t="shared" si="4"/>
        <v>0.219652771339125</v>
      </c>
      <c r="L21" t="e">
        <f>VARP('01_Data'!U4:U63)</f>
        <v>#DIV/0!</v>
      </c>
      <c r="M21" s="11" t="e">
        <f t="shared" si="5"/>
        <v>#DIV/0!</v>
      </c>
      <c r="N21">
        <f>VARP('01_Data'!V4:V63)</f>
        <v>9.5313034790532299E-4</v>
      </c>
      <c r="O21" s="11">
        <f t="shared" si="6"/>
        <v>0.49009065250435191</v>
      </c>
      <c r="P21">
        <f>VARP('01_Data'!W4:W63)</f>
        <v>9.0273058549617099E-4</v>
      </c>
      <c r="Q21" s="11">
        <f t="shared" si="7"/>
        <v>0.476957133865335</v>
      </c>
      <c r="R21">
        <f>VARP('01_Data'!X4:X63)</f>
        <v>2.3408862886016685E-4</v>
      </c>
      <c r="S21" s="11">
        <f t="shared" si="8"/>
        <v>0.24287925904194055</v>
      </c>
      <c r="T21">
        <f>VARP('01_Data'!Y4:Y63)</f>
        <v>1.2462433868579441E-8</v>
      </c>
      <c r="U21" s="11">
        <f t="shared" si="9"/>
        <v>1.7721549974203778E-3</v>
      </c>
      <c r="V21">
        <f>VARP('01_Data'!AA4:AA63)</f>
        <v>2.7959892182782641E-4</v>
      </c>
      <c r="W21" s="11">
        <f t="shared" si="10"/>
        <v>0.2654410071948422</v>
      </c>
      <c r="X21">
        <f>VARP('01_Data'!AB4:AB63)</f>
        <v>2.7282360602718341E-4</v>
      </c>
      <c r="Y21" s="11">
        <f t="shared" si="11"/>
        <v>0.26220516531687588</v>
      </c>
    </row>
    <row r="22" spans="1:25" x14ac:dyDescent="0.2">
      <c r="A22" s="6">
        <f>'01_Data'!A18</f>
        <v>43488</v>
      </c>
      <c r="B22">
        <f>VARP('01_Data'!P4:P63)</f>
        <v>1.1053555862368655E-4</v>
      </c>
      <c r="C22" s="11">
        <f t="shared" si="0"/>
        <v>0.16689805503111477</v>
      </c>
      <c r="D22">
        <f>VARP('01_Data'!Q4:Q63)</f>
        <v>1.1004517038143007E-4</v>
      </c>
      <c r="E22" s="11">
        <f t="shared" si="1"/>
        <v>0.16652742397611386</v>
      </c>
      <c r="F22">
        <f>VARP('01_Data'!R4:R63)</f>
        <v>2.5172075997311502E-4</v>
      </c>
      <c r="G22" s="11">
        <f t="shared" si="2"/>
        <v>0.25186034128704143</v>
      </c>
      <c r="H22">
        <f>VARP('01_Data'!S4:S63)</f>
        <v>2.0447387222850984E-4</v>
      </c>
      <c r="I22" s="11">
        <f t="shared" si="3"/>
        <v>0.22699651054935729</v>
      </c>
      <c r="J22">
        <f>VARP('01_Data'!T4:T63)</f>
        <v>1.9145769824189653E-4</v>
      </c>
      <c r="K22" s="11">
        <f t="shared" si="4"/>
        <v>0.219652771339125</v>
      </c>
      <c r="L22" t="e">
        <f>VARP('01_Data'!U4:U63)</f>
        <v>#DIV/0!</v>
      </c>
      <c r="M22" s="11" t="e">
        <f t="shared" si="5"/>
        <v>#DIV/0!</v>
      </c>
      <c r="N22">
        <f>VARP('01_Data'!V4:V63)</f>
        <v>9.5313034790532299E-4</v>
      </c>
      <c r="O22" s="11">
        <f t="shared" si="6"/>
        <v>0.49009065250435191</v>
      </c>
      <c r="P22">
        <f>VARP('01_Data'!W4:W63)</f>
        <v>9.0273058549617099E-4</v>
      </c>
      <c r="Q22" s="11">
        <f t="shared" si="7"/>
        <v>0.476957133865335</v>
      </c>
      <c r="R22">
        <f>VARP('01_Data'!X4:X63)</f>
        <v>2.3408862886016685E-4</v>
      </c>
      <c r="S22" s="11">
        <f t="shared" si="8"/>
        <v>0.24287925904194055</v>
      </c>
      <c r="T22">
        <f>VARP('01_Data'!Y4:Y63)</f>
        <v>1.2462433868579441E-8</v>
      </c>
      <c r="U22" s="11">
        <f t="shared" si="9"/>
        <v>1.7721549974203778E-3</v>
      </c>
      <c r="V22">
        <f>VARP('01_Data'!AA4:AA63)</f>
        <v>2.7959892182782641E-4</v>
      </c>
      <c r="W22" s="11">
        <f t="shared" si="10"/>
        <v>0.2654410071948422</v>
      </c>
      <c r="X22">
        <f>VARP('01_Data'!AB4:AB63)</f>
        <v>2.7282360602718341E-4</v>
      </c>
      <c r="Y22" s="11">
        <f t="shared" si="11"/>
        <v>0.26220516531687588</v>
      </c>
    </row>
    <row r="23" spans="1:25" x14ac:dyDescent="0.2">
      <c r="A23" s="6">
        <f>'01_Data'!A19</f>
        <v>43489</v>
      </c>
      <c r="B23">
        <f>VARP('01_Data'!P4:P63)</f>
        <v>1.1053555862368655E-4</v>
      </c>
      <c r="C23" s="11">
        <f t="shared" si="0"/>
        <v>0.16689805503111477</v>
      </c>
      <c r="D23">
        <f>VARP('01_Data'!Q4:Q63)</f>
        <v>1.1004517038143007E-4</v>
      </c>
      <c r="E23" s="11">
        <f t="shared" si="1"/>
        <v>0.16652742397611386</v>
      </c>
      <c r="F23">
        <f>VARP('01_Data'!R4:R63)</f>
        <v>2.5172075997311502E-4</v>
      </c>
      <c r="G23" s="11">
        <f t="shared" si="2"/>
        <v>0.25186034128704143</v>
      </c>
      <c r="H23">
        <f>VARP('01_Data'!S4:S63)</f>
        <v>2.0447387222850984E-4</v>
      </c>
      <c r="I23" s="11">
        <f t="shared" si="3"/>
        <v>0.22699651054935729</v>
      </c>
      <c r="J23">
        <f>VARP('01_Data'!T4:T63)</f>
        <v>1.9145769824189653E-4</v>
      </c>
      <c r="K23" s="11">
        <f t="shared" si="4"/>
        <v>0.219652771339125</v>
      </c>
      <c r="L23" t="e">
        <f>VARP('01_Data'!U4:U63)</f>
        <v>#DIV/0!</v>
      </c>
      <c r="M23" s="11" t="e">
        <f t="shared" si="5"/>
        <v>#DIV/0!</v>
      </c>
      <c r="N23">
        <f>VARP('01_Data'!V4:V63)</f>
        <v>9.5313034790532299E-4</v>
      </c>
      <c r="O23" s="11">
        <f t="shared" si="6"/>
        <v>0.49009065250435191</v>
      </c>
      <c r="P23">
        <f>VARP('01_Data'!W4:W63)</f>
        <v>9.0273058549617099E-4</v>
      </c>
      <c r="Q23" s="11">
        <f t="shared" si="7"/>
        <v>0.476957133865335</v>
      </c>
      <c r="R23">
        <f>VARP('01_Data'!X4:X63)</f>
        <v>2.3408862886016685E-4</v>
      </c>
      <c r="S23" s="11">
        <f t="shared" si="8"/>
        <v>0.24287925904194055</v>
      </c>
      <c r="T23">
        <f>VARP('01_Data'!Y4:Y63)</f>
        <v>1.2462433868579441E-8</v>
      </c>
      <c r="U23" s="11">
        <f t="shared" si="9"/>
        <v>1.7721549974203778E-3</v>
      </c>
      <c r="V23">
        <f>VARP('01_Data'!AA4:AA63)</f>
        <v>2.7959892182782641E-4</v>
      </c>
      <c r="W23" s="11">
        <f t="shared" si="10"/>
        <v>0.2654410071948422</v>
      </c>
      <c r="X23">
        <f>VARP('01_Data'!AB4:AB63)</f>
        <v>2.7282360602718341E-4</v>
      </c>
      <c r="Y23" s="11">
        <f t="shared" si="11"/>
        <v>0.26220516531687588</v>
      </c>
    </row>
    <row r="24" spans="1:25" x14ac:dyDescent="0.2">
      <c r="A24" s="6">
        <f>'01_Data'!A20</f>
        <v>43490</v>
      </c>
      <c r="B24">
        <f>VARP('01_Data'!P4:P63)</f>
        <v>1.1053555862368655E-4</v>
      </c>
      <c r="C24" s="11">
        <f t="shared" si="0"/>
        <v>0.16689805503111477</v>
      </c>
      <c r="D24">
        <f>VARP('01_Data'!Q4:Q63)</f>
        <v>1.1004517038143007E-4</v>
      </c>
      <c r="E24" s="11">
        <f t="shared" si="1"/>
        <v>0.16652742397611386</v>
      </c>
      <c r="F24">
        <f>VARP('01_Data'!R4:R63)</f>
        <v>2.5172075997311502E-4</v>
      </c>
      <c r="G24" s="11">
        <f t="shared" si="2"/>
        <v>0.25186034128704143</v>
      </c>
      <c r="H24">
        <f>VARP('01_Data'!S4:S63)</f>
        <v>2.0447387222850984E-4</v>
      </c>
      <c r="I24" s="11">
        <f t="shared" si="3"/>
        <v>0.22699651054935729</v>
      </c>
      <c r="J24">
        <f>VARP('01_Data'!T4:T63)</f>
        <v>1.9145769824189653E-4</v>
      </c>
      <c r="K24" s="11">
        <f t="shared" si="4"/>
        <v>0.219652771339125</v>
      </c>
      <c r="L24" t="e">
        <f>VARP('01_Data'!U4:U63)</f>
        <v>#DIV/0!</v>
      </c>
      <c r="M24" s="11" t="e">
        <f t="shared" si="5"/>
        <v>#DIV/0!</v>
      </c>
      <c r="N24">
        <f>VARP('01_Data'!V4:V63)</f>
        <v>9.5313034790532299E-4</v>
      </c>
      <c r="O24" s="11">
        <f t="shared" si="6"/>
        <v>0.49009065250435191</v>
      </c>
      <c r="P24">
        <f>VARP('01_Data'!W4:W63)</f>
        <v>9.0273058549617099E-4</v>
      </c>
      <c r="Q24" s="11">
        <f t="shared" si="7"/>
        <v>0.476957133865335</v>
      </c>
      <c r="R24">
        <f>VARP('01_Data'!X4:X63)</f>
        <v>2.3408862886016685E-4</v>
      </c>
      <c r="S24" s="11">
        <f t="shared" si="8"/>
        <v>0.24287925904194055</v>
      </c>
      <c r="T24">
        <f>VARP('01_Data'!Y4:Y63)</f>
        <v>1.2462433868579441E-8</v>
      </c>
      <c r="U24" s="11">
        <f t="shared" si="9"/>
        <v>1.7721549974203778E-3</v>
      </c>
      <c r="V24">
        <f>VARP('01_Data'!AA4:AA63)</f>
        <v>2.7959892182782641E-4</v>
      </c>
      <c r="W24" s="11">
        <f t="shared" si="10"/>
        <v>0.2654410071948422</v>
      </c>
      <c r="X24">
        <f>VARP('01_Data'!AB4:AB63)</f>
        <v>2.7282360602718341E-4</v>
      </c>
      <c r="Y24" s="11">
        <f t="shared" si="11"/>
        <v>0.26220516531687588</v>
      </c>
    </row>
    <row r="25" spans="1:25" x14ac:dyDescent="0.2">
      <c r="A25" s="6">
        <f>'01_Data'!A21</f>
        <v>43493</v>
      </c>
      <c r="B25">
        <f>VARP('01_Data'!P4:P63)</f>
        <v>1.1053555862368655E-4</v>
      </c>
      <c r="C25" s="11">
        <f t="shared" si="0"/>
        <v>0.16689805503111477</v>
      </c>
      <c r="D25">
        <f>VARP('01_Data'!Q4:Q63)</f>
        <v>1.1004517038143007E-4</v>
      </c>
      <c r="E25" s="11">
        <f t="shared" si="1"/>
        <v>0.16652742397611386</v>
      </c>
      <c r="F25">
        <f>VARP('01_Data'!R4:R63)</f>
        <v>2.5172075997311502E-4</v>
      </c>
      <c r="G25" s="11">
        <f t="shared" si="2"/>
        <v>0.25186034128704143</v>
      </c>
      <c r="H25">
        <f>VARP('01_Data'!S4:S63)</f>
        <v>2.0447387222850984E-4</v>
      </c>
      <c r="I25" s="11">
        <f t="shared" si="3"/>
        <v>0.22699651054935729</v>
      </c>
      <c r="J25">
        <f>VARP('01_Data'!T4:T63)</f>
        <v>1.9145769824189653E-4</v>
      </c>
      <c r="K25" s="11">
        <f t="shared" si="4"/>
        <v>0.219652771339125</v>
      </c>
      <c r="L25" t="e">
        <f>VARP('01_Data'!U4:U63)</f>
        <v>#DIV/0!</v>
      </c>
      <c r="M25" s="11" t="e">
        <f t="shared" si="5"/>
        <v>#DIV/0!</v>
      </c>
      <c r="N25">
        <f>VARP('01_Data'!V4:V63)</f>
        <v>9.5313034790532299E-4</v>
      </c>
      <c r="O25" s="11">
        <f t="shared" si="6"/>
        <v>0.49009065250435191</v>
      </c>
      <c r="P25">
        <f>VARP('01_Data'!W4:W63)</f>
        <v>9.0273058549617099E-4</v>
      </c>
      <c r="Q25" s="11">
        <f t="shared" si="7"/>
        <v>0.476957133865335</v>
      </c>
      <c r="R25">
        <f>VARP('01_Data'!X4:X63)</f>
        <v>2.3408862886016685E-4</v>
      </c>
      <c r="S25" s="11">
        <f t="shared" si="8"/>
        <v>0.24287925904194055</v>
      </c>
      <c r="T25">
        <f>VARP('01_Data'!Y4:Y63)</f>
        <v>1.2462433868579441E-8</v>
      </c>
      <c r="U25" s="11">
        <f t="shared" si="9"/>
        <v>1.7721549974203778E-3</v>
      </c>
      <c r="V25">
        <f>VARP('01_Data'!AA4:AA63)</f>
        <v>2.7959892182782641E-4</v>
      </c>
      <c r="W25" s="11">
        <f t="shared" si="10"/>
        <v>0.2654410071948422</v>
      </c>
      <c r="X25">
        <f>VARP('01_Data'!AB4:AB63)</f>
        <v>2.7282360602718341E-4</v>
      </c>
      <c r="Y25" s="11">
        <f t="shared" si="11"/>
        <v>0.26220516531687588</v>
      </c>
    </row>
    <row r="26" spans="1:25" x14ac:dyDescent="0.2">
      <c r="A26" s="6">
        <f>'01_Data'!A22</f>
        <v>43494</v>
      </c>
      <c r="B26">
        <f>VARP('01_Data'!P4:P63)</f>
        <v>1.1053555862368655E-4</v>
      </c>
      <c r="C26" s="11">
        <f t="shared" si="0"/>
        <v>0.16689805503111477</v>
      </c>
      <c r="D26">
        <f>VARP('01_Data'!Q4:Q63)</f>
        <v>1.1004517038143007E-4</v>
      </c>
      <c r="E26" s="11">
        <f t="shared" si="1"/>
        <v>0.16652742397611386</v>
      </c>
      <c r="F26">
        <f>VARP('01_Data'!R4:R63)</f>
        <v>2.5172075997311502E-4</v>
      </c>
      <c r="G26" s="11">
        <f t="shared" si="2"/>
        <v>0.25186034128704143</v>
      </c>
      <c r="H26">
        <f>VARP('01_Data'!S4:S63)</f>
        <v>2.0447387222850984E-4</v>
      </c>
      <c r="I26" s="11">
        <f t="shared" si="3"/>
        <v>0.22699651054935729</v>
      </c>
      <c r="J26">
        <f>VARP('01_Data'!T4:T63)</f>
        <v>1.9145769824189653E-4</v>
      </c>
      <c r="K26" s="11">
        <f t="shared" si="4"/>
        <v>0.219652771339125</v>
      </c>
      <c r="L26" t="e">
        <f>VARP('01_Data'!U4:U63)</f>
        <v>#DIV/0!</v>
      </c>
      <c r="M26" s="11" t="e">
        <f t="shared" si="5"/>
        <v>#DIV/0!</v>
      </c>
      <c r="N26">
        <f>VARP('01_Data'!V4:V63)</f>
        <v>9.5313034790532299E-4</v>
      </c>
      <c r="O26" s="11">
        <f t="shared" si="6"/>
        <v>0.49009065250435191</v>
      </c>
      <c r="P26">
        <f>VARP('01_Data'!W4:W63)</f>
        <v>9.0273058549617099E-4</v>
      </c>
      <c r="Q26" s="11">
        <f t="shared" si="7"/>
        <v>0.476957133865335</v>
      </c>
      <c r="R26">
        <f>VARP('01_Data'!X4:X63)</f>
        <v>2.3408862886016685E-4</v>
      </c>
      <c r="S26" s="11">
        <f t="shared" si="8"/>
        <v>0.24287925904194055</v>
      </c>
      <c r="T26">
        <f>VARP('01_Data'!Y4:Y63)</f>
        <v>1.2462433868579441E-8</v>
      </c>
      <c r="U26" s="11">
        <f t="shared" si="9"/>
        <v>1.7721549974203778E-3</v>
      </c>
      <c r="V26">
        <f>VARP('01_Data'!AA4:AA63)</f>
        <v>2.7959892182782641E-4</v>
      </c>
      <c r="W26" s="11">
        <f t="shared" si="10"/>
        <v>0.2654410071948422</v>
      </c>
      <c r="X26">
        <f>VARP('01_Data'!AB4:AB63)</f>
        <v>2.7282360602718341E-4</v>
      </c>
      <c r="Y26" s="11">
        <f t="shared" si="11"/>
        <v>0.26220516531687588</v>
      </c>
    </row>
    <row r="27" spans="1:25" x14ac:dyDescent="0.2">
      <c r="A27" s="6">
        <f>'01_Data'!A23</f>
        <v>43495</v>
      </c>
      <c r="B27">
        <f>VARP('01_Data'!P4:P63)</f>
        <v>1.1053555862368655E-4</v>
      </c>
      <c r="C27" s="11">
        <f t="shared" si="0"/>
        <v>0.16689805503111477</v>
      </c>
      <c r="D27">
        <f>VARP('01_Data'!Q4:Q63)</f>
        <v>1.1004517038143007E-4</v>
      </c>
      <c r="E27" s="11">
        <f t="shared" si="1"/>
        <v>0.16652742397611386</v>
      </c>
      <c r="F27">
        <f>VARP('01_Data'!R4:R63)</f>
        <v>2.5172075997311502E-4</v>
      </c>
      <c r="G27" s="11">
        <f t="shared" si="2"/>
        <v>0.25186034128704143</v>
      </c>
      <c r="H27">
        <f>VARP('01_Data'!S4:S63)</f>
        <v>2.0447387222850984E-4</v>
      </c>
      <c r="I27" s="11">
        <f t="shared" si="3"/>
        <v>0.22699651054935729</v>
      </c>
      <c r="J27">
        <f>VARP('01_Data'!T4:T63)</f>
        <v>1.9145769824189653E-4</v>
      </c>
      <c r="K27" s="11">
        <f t="shared" si="4"/>
        <v>0.219652771339125</v>
      </c>
      <c r="L27" t="e">
        <f>VARP('01_Data'!U4:U63)</f>
        <v>#DIV/0!</v>
      </c>
      <c r="M27" s="11" t="e">
        <f t="shared" si="5"/>
        <v>#DIV/0!</v>
      </c>
      <c r="N27">
        <f>VARP('01_Data'!V4:V63)</f>
        <v>9.5313034790532299E-4</v>
      </c>
      <c r="O27" s="11">
        <f t="shared" si="6"/>
        <v>0.49009065250435191</v>
      </c>
      <c r="P27">
        <f>VARP('01_Data'!W4:W63)</f>
        <v>9.0273058549617099E-4</v>
      </c>
      <c r="Q27" s="11">
        <f t="shared" si="7"/>
        <v>0.476957133865335</v>
      </c>
      <c r="R27">
        <f>VARP('01_Data'!X4:X63)</f>
        <v>2.3408862886016685E-4</v>
      </c>
      <c r="S27" s="11">
        <f t="shared" si="8"/>
        <v>0.24287925904194055</v>
      </c>
      <c r="T27">
        <f>VARP('01_Data'!Y4:Y63)</f>
        <v>1.2462433868579441E-8</v>
      </c>
      <c r="U27" s="11">
        <f t="shared" si="9"/>
        <v>1.7721549974203778E-3</v>
      </c>
      <c r="V27">
        <f>VARP('01_Data'!AA4:AA63)</f>
        <v>2.7959892182782641E-4</v>
      </c>
      <c r="W27" s="11">
        <f t="shared" si="10"/>
        <v>0.2654410071948422</v>
      </c>
      <c r="X27">
        <f>VARP('01_Data'!AB4:AB63)</f>
        <v>2.7282360602718341E-4</v>
      </c>
      <c r="Y27" s="11">
        <f t="shared" si="11"/>
        <v>0.26220516531687588</v>
      </c>
    </row>
    <row r="28" spans="1:25" x14ac:dyDescent="0.2">
      <c r="A28" s="6">
        <f>'01_Data'!A24</f>
        <v>43496</v>
      </c>
      <c r="B28">
        <f>VARP('01_Data'!P4:P63)</f>
        <v>1.1053555862368655E-4</v>
      </c>
      <c r="C28" s="11">
        <f t="shared" si="0"/>
        <v>0.16689805503111477</v>
      </c>
      <c r="D28">
        <f>VARP('01_Data'!Q4:Q63)</f>
        <v>1.1004517038143007E-4</v>
      </c>
      <c r="E28" s="11">
        <f t="shared" si="1"/>
        <v>0.16652742397611386</v>
      </c>
      <c r="F28">
        <f>VARP('01_Data'!R4:R63)</f>
        <v>2.5172075997311502E-4</v>
      </c>
      <c r="G28" s="11">
        <f t="shared" si="2"/>
        <v>0.25186034128704143</v>
      </c>
      <c r="H28">
        <f>VARP('01_Data'!S4:S63)</f>
        <v>2.0447387222850984E-4</v>
      </c>
      <c r="I28" s="11">
        <f t="shared" si="3"/>
        <v>0.22699651054935729</v>
      </c>
      <c r="J28">
        <f>VARP('01_Data'!T4:T63)</f>
        <v>1.9145769824189653E-4</v>
      </c>
      <c r="K28" s="11">
        <f t="shared" si="4"/>
        <v>0.219652771339125</v>
      </c>
      <c r="L28" t="e">
        <f>VARP('01_Data'!U4:U63)</f>
        <v>#DIV/0!</v>
      </c>
      <c r="M28" s="11" t="e">
        <f t="shared" si="5"/>
        <v>#DIV/0!</v>
      </c>
      <c r="N28">
        <f>VARP('01_Data'!V4:V63)</f>
        <v>9.5313034790532299E-4</v>
      </c>
      <c r="O28" s="11">
        <f t="shared" si="6"/>
        <v>0.49009065250435191</v>
      </c>
      <c r="P28">
        <f>VARP('01_Data'!W4:W63)</f>
        <v>9.0273058549617099E-4</v>
      </c>
      <c r="Q28" s="11">
        <f t="shared" si="7"/>
        <v>0.476957133865335</v>
      </c>
      <c r="R28">
        <f>VARP('01_Data'!X4:X63)</f>
        <v>2.3408862886016685E-4</v>
      </c>
      <c r="S28" s="11">
        <f t="shared" si="8"/>
        <v>0.24287925904194055</v>
      </c>
      <c r="T28">
        <f>VARP('01_Data'!Y4:Y63)</f>
        <v>1.2462433868579441E-8</v>
      </c>
      <c r="U28" s="11">
        <f t="shared" si="9"/>
        <v>1.7721549974203778E-3</v>
      </c>
      <c r="V28">
        <f>VARP('01_Data'!AA4:AA63)</f>
        <v>2.7959892182782641E-4</v>
      </c>
      <c r="W28" s="11">
        <f t="shared" si="10"/>
        <v>0.2654410071948422</v>
      </c>
      <c r="X28">
        <f>VARP('01_Data'!AB4:AB63)</f>
        <v>2.7282360602718341E-4</v>
      </c>
      <c r="Y28" s="11">
        <f t="shared" si="11"/>
        <v>0.26220516531687588</v>
      </c>
    </row>
    <row r="29" spans="1:25" x14ac:dyDescent="0.2">
      <c r="A29" s="6">
        <f>'01_Data'!A25</f>
        <v>43497</v>
      </c>
      <c r="B29">
        <f>VARP('01_Data'!P4:P63)</f>
        <v>1.1053555862368655E-4</v>
      </c>
      <c r="C29" s="11">
        <f t="shared" si="0"/>
        <v>0.16689805503111477</v>
      </c>
      <c r="D29">
        <f>VARP('01_Data'!Q4:Q63)</f>
        <v>1.1004517038143007E-4</v>
      </c>
      <c r="E29" s="11">
        <f t="shared" si="1"/>
        <v>0.16652742397611386</v>
      </c>
      <c r="F29">
        <f>VARP('01_Data'!R4:R63)</f>
        <v>2.5172075997311502E-4</v>
      </c>
      <c r="G29" s="11">
        <f t="shared" si="2"/>
        <v>0.25186034128704143</v>
      </c>
      <c r="H29">
        <f>VARP('01_Data'!S4:S63)</f>
        <v>2.0447387222850984E-4</v>
      </c>
      <c r="I29" s="11">
        <f t="shared" si="3"/>
        <v>0.22699651054935729</v>
      </c>
      <c r="J29">
        <f>VARP('01_Data'!T4:T63)</f>
        <v>1.9145769824189653E-4</v>
      </c>
      <c r="K29" s="11">
        <f t="shared" si="4"/>
        <v>0.219652771339125</v>
      </c>
      <c r="L29" t="e">
        <f>VARP('01_Data'!U4:U63)</f>
        <v>#DIV/0!</v>
      </c>
      <c r="M29" s="11" t="e">
        <f t="shared" si="5"/>
        <v>#DIV/0!</v>
      </c>
      <c r="N29">
        <f>VARP('01_Data'!V4:V63)</f>
        <v>9.5313034790532299E-4</v>
      </c>
      <c r="O29" s="11">
        <f t="shared" si="6"/>
        <v>0.49009065250435191</v>
      </c>
      <c r="P29">
        <f>VARP('01_Data'!W4:W63)</f>
        <v>9.0273058549617099E-4</v>
      </c>
      <c r="Q29" s="11">
        <f t="shared" si="7"/>
        <v>0.476957133865335</v>
      </c>
      <c r="R29">
        <f>VARP('01_Data'!X4:X63)</f>
        <v>2.3408862886016685E-4</v>
      </c>
      <c r="S29" s="11">
        <f t="shared" si="8"/>
        <v>0.24287925904194055</v>
      </c>
      <c r="T29">
        <f>VARP('01_Data'!Y4:Y63)</f>
        <v>1.2462433868579441E-8</v>
      </c>
      <c r="U29" s="11">
        <f t="shared" si="9"/>
        <v>1.7721549974203778E-3</v>
      </c>
      <c r="V29">
        <f>VARP('01_Data'!AA4:AA63)</f>
        <v>2.7959892182782641E-4</v>
      </c>
      <c r="W29" s="11">
        <f t="shared" si="10"/>
        <v>0.2654410071948422</v>
      </c>
      <c r="X29">
        <f>VARP('01_Data'!AB4:AB63)</f>
        <v>2.7282360602718341E-4</v>
      </c>
      <c r="Y29" s="11">
        <f t="shared" si="11"/>
        <v>0.26220516531687588</v>
      </c>
    </row>
    <row r="30" spans="1:25" x14ac:dyDescent="0.2">
      <c r="A30" s="6">
        <f>'01_Data'!A26</f>
        <v>43500</v>
      </c>
      <c r="B30">
        <f>VARP('01_Data'!P4:P63)</f>
        <v>1.1053555862368655E-4</v>
      </c>
      <c r="C30" s="11">
        <f t="shared" si="0"/>
        <v>0.16689805503111477</v>
      </c>
      <c r="D30">
        <f>VARP('01_Data'!Q4:Q63)</f>
        <v>1.1004517038143007E-4</v>
      </c>
      <c r="E30" s="11">
        <f t="shared" si="1"/>
        <v>0.16652742397611386</v>
      </c>
      <c r="F30">
        <f>VARP('01_Data'!R4:R63)</f>
        <v>2.5172075997311502E-4</v>
      </c>
      <c r="G30" s="11">
        <f t="shared" si="2"/>
        <v>0.25186034128704143</v>
      </c>
      <c r="H30">
        <f>VARP('01_Data'!S4:S63)</f>
        <v>2.0447387222850984E-4</v>
      </c>
      <c r="I30" s="11">
        <f t="shared" si="3"/>
        <v>0.22699651054935729</v>
      </c>
      <c r="J30">
        <f>VARP('01_Data'!T4:T63)</f>
        <v>1.9145769824189653E-4</v>
      </c>
      <c r="K30" s="11">
        <f t="shared" si="4"/>
        <v>0.219652771339125</v>
      </c>
      <c r="L30" t="e">
        <f>VARP('01_Data'!U4:U63)</f>
        <v>#DIV/0!</v>
      </c>
      <c r="M30" s="11" t="e">
        <f t="shared" si="5"/>
        <v>#DIV/0!</v>
      </c>
      <c r="N30">
        <f>VARP('01_Data'!V4:V63)</f>
        <v>9.5313034790532299E-4</v>
      </c>
      <c r="O30" s="11">
        <f t="shared" si="6"/>
        <v>0.49009065250435191</v>
      </c>
      <c r="P30">
        <f>VARP('01_Data'!W4:W63)</f>
        <v>9.0273058549617099E-4</v>
      </c>
      <c r="Q30" s="11">
        <f t="shared" si="7"/>
        <v>0.476957133865335</v>
      </c>
      <c r="R30">
        <f>VARP('01_Data'!X4:X63)</f>
        <v>2.3408862886016685E-4</v>
      </c>
      <c r="S30" s="11">
        <f t="shared" si="8"/>
        <v>0.24287925904194055</v>
      </c>
      <c r="T30">
        <f>VARP('01_Data'!Y4:Y63)</f>
        <v>1.2462433868579441E-8</v>
      </c>
      <c r="U30" s="11">
        <f t="shared" si="9"/>
        <v>1.7721549974203778E-3</v>
      </c>
      <c r="V30">
        <f>VARP('01_Data'!AA4:AA63)</f>
        <v>2.7959892182782641E-4</v>
      </c>
      <c r="W30" s="11">
        <f t="shared" si="10"/>
        <v>0.2654410071948422</v>
      </c>
      <c r="X30">
        <f>VARP('01_Data'!AB4:AB63)</f>
        <v>2.7282360602718341E-4</v>
      </c>
      <c r="Y30" s="11">
        <f t="shared" si="11"/>
        <v>0.26220516531687588</v>
      </c>
    </row>
    <row r="31" spans="1:25" x14ac:dyDescent="0.2">
      <c r="A31" s="6">
        <f>'01_Data'!A27</f>
        <v>43501</v>
      </c>
      <c r="B31">
        <f>VARP('01_Data'!P4:P63)</f>
        <v>1.1053555862368655E-4</v>
      </c>
      <c r="C31" s="11">
        <f t="shared" si="0"/>
        <v>0.16689805503111477</v>
      </c>
      <c r="D31">
        <f>VARP('01_Data'!Q4:Q63)</f>
        <v>1.1004517038143007E-4</v>
      </c>
      <c r="E31" s="11">
        <f t="shared" si="1"/>
        <v>0.16652742397611386</v>
      </c>
      <c r="F31">
        <f>VARP('01_Data'!R4:R63)</f>
        <v>2.5172075997311502E-4</v>
      </c>
      <c r="G31" s="11">
        <f t="shared" si="2"/>
        <v>0.25186034128704143</v>
      </c>
      <c r="H31">
        <f>VARP('01_Data'!S4:S63)</f>
        <v>2.0447387222850984E-4</v>
      </c>
      <c r="I31" s="11">
        <f t="shared" si="3"/>
        <v>0.22699651054935729</v>
      </c>
      <c r="J31">
        <f>VARP('01_Data'!T4:T63)</f>
        <v>1.9145769824189653E-4</v>
      </c>
      <c r="K31" s="11">
        <f t="shared" si="4"/>
        <v>0.219652771339125</v>
      </c>
      <c r="L31" t="e">
        <f>VARP('01_Data'!U4:U63)</f>
        <v>#DIV/0!</v>
      </c>
      <c r="M31" s="11" t="e">
        <f t="shared" si="5"/>
        <v>#DIV/0!</v>
      </c>
      <c r="N31">
        <f>VARP('01_Data'!V4:V63)</f>
        <v>9.5313034790532299E-4</v>
      </c>
      <c r="O31" s="11">
        <f t="shared" si="6"/>
        <v>0.49009065250435191</v>
      </c>
      <c r="P31">
        <f>VARP('01_Data'!W4:W63)</f>
        <v>9.0273058549617099E-4</v>
      </c>
      <c r="Q31" s="11">
        <f t="shared" si="7"/>
        <v>0.476957133865335</v>
      </c>
      <c r="R31">
        <f>VARP('01_Data'!X4:X63)</f>
        <v>2.3408862886016685E-4</v>
      </c>
      <c r="S31" s="11">
        <f t="shared" si="8"/>
        <v>0.24287925904194055</v>
      </c>
      <c r="T31">
        <f>VARP('01_Data'!Y4:Y63)</f>
        <v>1.2462433868579441E-8</v>
      </c>
      <c r="U31" s="11">
        <f t="shared" si="9"/>
        <v>1.7721549974203778E-3</v>
      </c>
      <c r="V31">
        <f>VARP('01_Data'!AA4:AA63)</f>
        <v>2.7959892182782641E-4</v>
      </c>
      <c r="W31" s="11">
        <f t="shared" si="10"/>
        <v>0.2654410071948422</v>
      </c>
      <c r="X31">
        <f>VARP('01_Data'!AB4:AB63)</f>
        <v>2.7282360602718341E-4</v>
      </c>
      <c r="Y31" s="11">
        <f t="shared" si="11"/>
        <v>0.26220516531687588</v>
      </c>
    </row>
    <row r="32" spans="1:25" x14ac:dyDescent="0.2">
      <c r="A32" s="6">
        <f>'01_Data'!A28</f>
        <v>43502</v>
      </c>
      <c r="B32">
        <f>VARP('01_Data'!P4:P63)</f>
        <v>1.1053555862368655E-4</v>
      </c>
      <c r="C32" s="11">
        <f t="shared" si="0"/>
        <v>0.16689805503111477</v>
      </c>
      <c r="D32">
        <f>VARP('01_Data'!Q4:Q63)</f>
        <v>1.1004517038143007E-4</v>
      </c>
      <c r="E32" s="11">
        <f t="shared" si="1"/>
        <v>0.16652742397611386</v>
      </c>
      <c r="F32">
        <f>VARP('01_Data'!R4:R63)</f>
        <v>2.5172075997311502E-4</v>
      </c>
      <c r="G32" s="11">
        <f t="shared" si="2"/>
        <v>0.25186034128704143</v>
      </c>
      <c r="H32">
        <f>VARP('01_Data'!S4:S63)</f>
        <v>2.0447387222850984E-4</v>
      </c>
      <c r="I32" s="11">
        <f t="shared" si="3"/>
        <v>0.22699651054935729</v>
      </c>
      <c r="J32">
        <f>VARP('01_Data'!T4:T63)</f>
        <v>1.9145769824189653E-4</v>
      </c>
      <c r="K32" s="11">
        <f t="shared" si="4"/>
        <v>0.219652771339125</v>
      </c>
      <c r="L32" t="e">
        <f>VARP('01_Data'!U4:U63)</f>
        <v>#DIV/0!</v>
      </c>
      <c r="M32" s="11" t="e">
        <f t="shared" si="5"/>
        <v>#DIV/0!</v>
      </c>
      <c r="N32">
        <f>VARP('01_Data'!V4:V63)</f>
        <v>9.5313034790532299E-4</v>
      </c>
      <c r="O32" s="11">
        <f t="shared" si="6"/>
        <v>0.49009065250435191</v>
      </c>
      <c r="P32">
        <f>VARP('01_Data'!W4:W63)</f>
        <v>9.0273058549617099E-4</v>
      </c>
      <c r="Q32" s="11">
        <f t="shared" si="7"/>
        <v>0.476957133865335</v>
      </c>
      <c r="R32">
        <f>VARP('01_Data'!X4:X63)</f>
        <v>2.3408862886016685E-4</v>
      </c>
      <c r="S32" s="11">
        <f t="shared" si="8"/>
        <v>0.24287925904194055</v>
      </c>
      <c r="T32">
        <f>VARP('01_Data'!Y4:Y63)</f>
        <v>1.2462433868579441E-8</v>
      </c>
      <c r="U32" s="11">
        <f t="shared" si="9"/>
        <v>1.7721549974203778E-3</v>
      </c>
      <c r="V32">
        <f>VARP('01_Data'!AA4:AA63)</f>
        <v>2.7959892182782641E-4</v>
      </c>
      <c r="W32" s="11">
        <f t="shared" si="10"/>
        <v>0.2654410071948422</v>
      </c>
      <c r="X32">
        <f>VARP('01_Data'!AB4:AB63)</f>
        <v>2.7282360602718341E-4</v>
      </c>
      <c r="Y32" s="11">
        <f t="shared" si="11"/>
        <v>0.26220516531687588</v>
      </c>
    </row>
    <row r="33" spans="1:25" x14ac:dyDescent="0.2">
      <c r="A33" s="6">
        <f>'01_Data'!A29</f>
        <v>43503</v>
      </c>
      <c r="B33">
        <f>VARP('01_Data'!P4:P63)</f>
        <v>1.1053555862368655E-4</v>
      </c>
      <c r="C33" s="11">
        <f t="shared" si="0"/>
        <v>0.16689805503111477</v>
      </c>
      <c r="D33">
        <f>VARP('01_Data'!Q4:Q63)</f>
        <v>1.1004517038143007E-4</v>
      </c>
      <c r="E33" s="11">
        <f t="shared" si="1"/>
        <v>0.16652742397611386</v>
      </c>
      <c r="F33">
        <f>VARP('01_Data'!R4:R63)</f>
        <v>2.5172075997311502E-4</v>
      </c>
      <c r="G33" s="11">
        <f t="shared" si="2"/>
        <v>0.25186034128704143</v>
      </c>
      <c r="H33">
        <f>VARP('01_Data'!S4:S63)</f>
        <v>2.0447387222850984E-4</v>
      </c>
      <c r="I33" s="11">
        <f t="shared" si="3"/>
        <v>0.22699651054935729</v>
      </c>
      <c r="J33">
        <f>VARP('01_Data'!T4:T63)</f>
        <v>1.9145769824189653E-4</v>
      </c>
      <c r="K33" s="11">
        <f t="shared" si="4"/>
        <v>0.219652771339125</v>
      </c>
      <c r="L33" t="e">
        <f>VARP('01_Data'!U4:U63)</f>
        <v>#DIV/0!</v>
      </c>
      <c r="M33" s="11" t="e">
        <f t="shared" si="5"/>
        <v>#DIV/0!</v>
      </c>
      <c r="N33">
        <f>VARP('01_Data'!V4:V63)</f>
        <v>9.5313034790532299E-4</v>
      </c>
      <c r="O33" s="11">
        <f t="shared" si="6"/>
        <v>0.49009065250435191</v>
      </c>
      <c r="P33">
        <f>VARP('01_Data'!W4:W63)</f>
        <v>9.0273058549617099E-4</v>
      </c>
      <c r="Q33" s="11">
        <f t="shared" si="7"/>
        <v>0.476957133865335</v>
      </c>
      <c r="R33">
        <f>VARP('01_Data'!X4:X63)</f>
        <v>2.3408862886016685E-4</v>
      </c>
      <c r="S33" s="11">
        <f t="shared" si="8"/>
        <v>0.24287925904194055</v>
      </c>
      <c r="T33">
        <f>VARP('01_Data'!Y4:Y63)</f>
        <v>1.2462433868579441E-8</v>
      </c>
      <c r="U33" s="11">
        <f t="shared" si="9"/>
        <v>1.7721549974203778E-3</v>
      </c>
      <c r="V33">
        <f>VARP('01_Data'!AA4:AA63)</f>
        <v>2.7959892182782641E-4</v>
      </c>
      <c r="W33" s="11">
        <f t="shared" si="10"/>
        <v>0.2654410071948422</v>
      </c>
      <c r="X33">
        <f>VARP('01_Data'!AB4:AB63)</f>
        <v>2.7282360602718341E-4</v>
      </c>
      <c r="Y33" s="11">
        <f t="shared" si="11"/>
        <v>0.26220516531687588</v>
      </c>
    </row>
    <row r="34" spans="1:25" x14ac:dyDescent="0.2">
      <c r="A34" s="6">
        <f>'01_Data'!A30</f>
        <v>43504</v>
      </c>
      <c r="B34">
        <f>VARP('01_Data'!P4:P63)</f>
        <v>1.1053555862368655E-4</v>
      </c>
      <c r="C34" s="11">
        <f t="shared" si="0"/>
        <v>0.16689805503111477</v>
      </c>
      <c r="D34">
        <f>VARP('01_Data'!Q4:Q63)</f>
        <v>1.1004517038143007E-4</v>
      </c>
      <c r="E34" s="11">
        <f t="shared" si="1"/>
        <v>0.16652742397611386</v>
      </c>
      <c r="F34">
        <f>VARP('01_Data'!R4:R63)</f>
        <v>2.5172075997311502E-4</v>
      </c>
      <c r="G34" s="11">
        <f t="shared" si="2"/>
        <v>0.25186034128704143</v>
      </c>
      <c r="H34">
        <f>VARP('01_Data'!S4:S63)</f>
        <v>2.0447387222850984E-4</v>
      </c>
      <c r="I34" s="11">
        <f t="shared" si="3"/>
        <v>0.22699651054935729</v>
      </c>
      <c r="J34">
        <f>VARP('01_Data'!T4:T63)</f>
        <v>1.9145769824189653E-4</v>
      </c>
      <c r="K34" s="11">
        <f t="shared" si="4"/>
        <v>0.219652771339125</v>
      </c>
      <c r="L34" t="e">
        <f>VARP('01_Data'!U4:U63)</f>
        <v>#DIV/0!</v>
      </c>
      <c r="M34" s="11" t="e">
        <f t="shared" si="5"/>
        <v>#DIV/0!</v>
      </c>
      <c r="N34">
        <f>VARP('01_Data'!V4:V63)</f>
        <v>9.5313034790532299E-4</v>
      </c>
      <c r="O34" s="11">
        <f t="shared" si="6"/>
        <v>0.49009065250435191</v>
      </c>
      <c r="P34">
        <f>VARP('01_Data'!W4:W63)</f>
        <v>9.0273058549617099E-4</v>
      </c>
      <c r="Q34" s="11">
        <f t="shared" si="7"/>
        <v>0.476957133865335</v>
      </c>
      <c r="R34">
        <f>VARP('01_Data'!X4:X63)</f>
        <v>2.3408862886016685E-4</v>
      </c>
      <c r="S34" s="11">
        <f t="shared" si="8"/>
        <v>0.24287925904194055</v>
      </c>
      <c r="T34">
        <f>VARP('01_Data'!Y4:Y63)</f>
        <v>1.2462433868579441E-8</v>
      </c>
      <c r="U34" s="11">
        <f t="shared" si="9"/>
        <v>1.7721549974203778E-3</v>
      </c>
      <c r="V34">
        <f>VARP('01_Data'!AA4:AA63)</f>
        <v>2.7959892182782641E-4</v>
      </c>
      <c r="W34" s="11">
        <f t="shared" si="10"/>
        <v>0.2654410071948422</v>
      </c>
      <c r="X34">
        <f>VARP('01_Data'!AB4:AB63)</f>
        <v>2.7282360602718341E-4</v>
      </c>
      <c r="Y34" s="11">
        <f t="shared" si="11"/>
        <v>0.26220516531687588</v>
      </c>
    </row>
    <row r="35" spans="1:25" x14ac:dyDescent="0.2">
      <c r="A35" s="6">
        <f>'01_Data'!A31</f>
        <v>43507</v>
      </c>
      <c r="B35">
        <f>VARP('01_Data'!P4:P63)</f>
        <v>1.1053555862368655E-4</v>
      </c>
      <c r="C35" s="11">
        <f t="shared" si="0"/>
        <v>0.16689805503111477</v>
      </c>
      <c r="D35">
        <f>VARP('01_Data'!Q4:Q63)</f>
        <v>1.1004517038143007E-4</v>
      </c>
      <c r="E35" s="11">
        <f t="shared" si="1"/>
        <v>0.16652742397611386</v>
      </c>
      <c r="F35">
        <f>VARP('01_Data'!R4:R63)</f>
        <v>2.5172075997311502E-4</v>
      </c>
      <c r="G35" s="11">
        <f t="shared" si="2"/>
        <v>0.25186034128704143</v>
      </c>
      <c r="H35">
        <f>VARP('01_Data'!S4:S63)</f>
        <v>2.0447387222850984E-4</v>
      </c>
      <c r="I35" s="11">
        <f t="shared" si="3"/>
        <v>0.22699651054935729</v>
      </c>
      <c r="J35">
        <f>VARP('01_Data'!T4:T63)</f>
        <v>1.9145769824189653E-4</v>
      </c>
      <c r="K35" s="11">
        <f t="shared" si="4"/>
        <v>0.219652771339125</v>
      </c>
      <c r="L35" t="e">
        <f>VARP('01_Data'!U4:U63)</f>
        <v>#DIV/0!</v>
      </c>
      <c r="M35" s="11" t="e">
        <f t="shared" si="5"/>
        <v>#DIV/0!</v>
      </c>
      <c r="N35">
        <f>VARP('01_Data'!V4:V63)</f>
        <v>9.5313034790532299E-4</v>
      </c>
      <c r="O35" s="11">
        <f t="shared" si="6"/>
        <v>0.49009065250435191</v>
      </c>
      <c r="P35">
        <f>VARP('01_Data'!W4:W63)</f>
        <v>9.0273058549617099E-4</v>
      </c>
      <c r="Q35" s="11">
        <f t="shared" si="7"/>
        <v>0.476957133865335</v>
      </c>
      <c r="R35">
        <f>VARP('01_Data'!X4:X63)</f>
        <v>2.3408862886016685E-4</v>
      </c>
      <c r="S35" s="11">
        <f t="shared" si="8"/>
        <v>0.24287925904194055</v>
      </c>
      <c r="T35">
        <f>VARP('01_Data'!Y4:Y63)</f>
        <v>1.2462433868579441E-8</v>
      </c>
      <c r="U35" s="11">
        <f t="shared" si="9"/>
        <v>1.7721549974203778E-3</v>
      </c>
      <c r="V35">
        <f>VARP('01_Data'!AA4:AA63)</f>
        <v>2.7959892182782641E-4</v>
      </c>
      <c r="W35" s="11">
        <f t="shared" si="10"/>
        <v>0.2654410071948422</v>
      </c>
      <c r="X35">
        <f>VARP('01_Data'!AB4:AB63)</f>
        <v>2.7282360602718341E-4</v>
      </c>
      <c r="Y35" s="11">
        <f t="shared" si="11"/>
        <v>0.26220516531687588</v>
      </c>
    </row>
    <row r="36" spans="1:25" x14ac:dyDescent="0.2">
      <c r="A36" s="6">
        <f>'01_Data'!A32</f>
        <v>43508</v>
      </c>
      <c r="B36">
        <f>VARP('01_Data'!P4:P63)</f>
        <v>1.1053555862368655E-4</v>
      </c>
      <c r="C36" s="11">
        <f t="shared" si="0"/>
        <v>0.16689805503111477</v>
      </c>
      <c r="D36">
        <f>VARP('01_Data'!Q4:Q63)</f>
        <v>1.1004517038143007E-4</v>
      </c>
      <c r="E36" s="11">
        <f t="shared" si="1"/>
        <v>0.16652742397611386</v>
      </c>
      <c r="F36">
        <f>VARP('01_Data'!R4:R63)</f>
        <v>2.5172075997311502E-4</v>
      </c>
      <c r="G36" s="11">
        <f t="shared" si="2"/>
        <v>0.25186034128704143</v>
      </c>
      <c r="H36">
        <f>VARP('01_Data'!S4:S63)</f>
        <v>2.0447387222850984E-4</v>
      </c>
      <c r="I36" s="11">
        <f t="shared" si="3"/>
        <v>0.22699651054935729</v>
      </c>
      <c r="J36">
        <f>VARP('01_Data'!T4:T63)</f>
        <v>1.9145769824189653E-4</v>
      </c>
      <c r="K36" s="11">
        <f t="shared" si="4"/>
        <v>0.219652771339125</v>
      </c>
      <c r="L36" t="e">
        <f>VARP('01_Data'!U4:U63)</f>
        <v>#DIV/0!</v>
      </c>
      <c r="M36" s="11" t="e">
        <f t="shared" si="5"/>
        <v>#DIV/0!</v>
      </c>
      <c r="N36">
        <f>VARP('01_Data'!V4:V63)</f>
        <v>9.5313034790532299E-4</v>
      </c>
      <c r="O36" s="11">
        <f t="shared" si="6"/>
        <v>0.49009065250435191</v>
      </c>
      <c r="P36">
        <f>VARP('01_Data'!W4:W63)</f>
        <v>9.0273058549617099E-4</v>
      </c>
      <c r="Q36" s="11">
        <f t="shared" si="7"/>
        <v>0.476957133865335</v>
      </c>
      <c r="R36">
        <f>VARP('01_Data'!X4:X63)</f>
        <v>2.3408862886016685E-4</v>
      </c>
      <c r="S36" s="11">
        <f t="shared" si="8"/>
        <v>0.24287925904194055</v>
      </c>
      <c r="T36">
        <f>VARP('01_Data'!Y4:Y63)</f>
        <v>1.2462433868579441E-8</v>
      </c>
      <c r="U36" s="11">
        <f t="shared" si="9"/>
        <v>1.7721549974203778E-3</v>
      </c>
      <c r="V36">
        <f>VARP('01_Data'!AA4:AA63)</f>
        <v>2.7959892182782641E-4</v>
      </c>
      <c r="W36" s="11">
        <f t="shared" si="10"/>
        <v>0.2654410071948422</v>
      </c>
      <c r="X36">
        <f>VARP('01_Data'!AB4:AB63)</f>
        <v>2.7282360602718341E-4</v>
      </c>
      <c r="Y36" s="11">
        <f t="shared" si="11"/>
        <v>0.26220516531687588</v>
      </c>
    </row>
    <row r="37" spans="1:25" x14ac:dyDescent="0.2">
      <c r="A37" s="6">
        <f>'01_Data'!A33</f>
        <v>43509</v>
      </c>
      <c r="B37">
        <f>VARP('01_Data'!P4:P63)</f>
        <v>1.1053555862368655E-4</v>
      </c>
      <c r="C37" s="11">
        <f t="shared" si="0"/>
        <v>0.16689805503111477</v>
      </c>
      <c r="D37">
        <f>VARP('01_Data'!Q4:Q63)</f>
        <v>1.1004517038143007E-4</v>
      </c>
      <c r="E37" s="11">
        <f t="shared" si="1"/>
        <v>0.16652742397611386</v>
      </c>
      <c r="F37">
        <f>VARP('01_Data'!R4:R63)</f>
        <v>2.5172075997311502E-4</v>
      </c>
      <c r="G37" s="11">
        <f t="shared" si="2"/>
        <v>0.25186034128704143</v>
      </c>
      <c r="H37">
        <f>VARP('01_Data'!S4:S63)</f>
        <v>2.0447387222850984E-4</v>
      </c>
      <c r="I37" s="11">
        <f t="shared" si="3"/>
        <v>0.22699651054935729</v>
      </c>
      <c r="J37">
        <f>VARP('01_Data'!T4:T63)</f>
        <v>1.9145769824189653E-4</v>
      </c>
      <c r="K37" s="11">
        <f t="shared" si="4"/>
        <v>0.219652771339125</v>
      </c>
      <c r="L37" t="e">
        <f>VARP('01_Data'!U4:U63)</f>
        <v>#DIV/0!</v>
      </c>
      <c r="M37" s="11" t="e">
        <f t="shared" si="5"/>
        <v>#DIV/0!</v>
      </c>
      <c r="N37">
        <f>VARP('01_Data'!V4:V63)</f>
        <v>9.5313034790532299E-4</v>
      </c>
      <c r="O37" s="11">
        <f t="shared" si="6"/>
        <v>0.49009065250435191</v>
      </c>
      <c r="P37">
        <f>VARP('01_Data'!W4:W63)</f>
        <v>9.0273058549617099E-4</v>
      </c>
      <c r="Q37" s="11">
        <f t="shared" si="7"/>
        <v>0.476957133865335</v>
      </c>
      <c r="R37">
        <f>VARP('01_Data'!X4:X63)</f>
        <v>2.3408862886016685E-4</v>
      </c>
      <c r="S37" s="11">
        <f t="shared" si="8"/>
        <v>0.24287925904194055</v>
      </c>
      <c r="T37">
        <f>VARP('01_Data'!Y4:Y63)</f>
        <v>1.2462433868579441E-8</v>
      </c>
      <c r="U37" s="11">
        <f t="shared" si="9"/>
        <v>1.7721549974203778E-3</v>
      </c>
      <c r="V37">
        <f>VARP('01_Data'!AA4:AA63)</f>
        <v>2.7959892182782641E-4</v>
      </c>
      <c r="W37" s="11">
        <f t="shared" si="10"/>
        <v>0.2654410071948422</v>
      </c>
      <c r="X37">
        <f>VARP('01_Data'!AB4:AB63)</f>
        <v>2.7282360602718341E-4</v>
      </c>
      <c r="Y37" s="11">
        <f t="shared" si="11"/>
        <v>0.26220516531687588</v>
      </c>
    </row>
    <row r="38" spans="1:25" x14ac:dyDescent="0.2">
      <c r="A38" s="6">
        <f>'01_Data'!A34</f>
        <v>43510</v>
      </c>
      <c r="B38">
        <f>VARP('01_Data'!P4:P63)</f>
        <v>1.1053555862368655E-4</v>
      </c>
      <c r="C38" s="11">
        <f t="shared" si="0"/>
        <v>0.16689805503111477</v>
      </c>
      <c r="D38">
        <f>VARP('01_Data'!Q4:Q63)</f>
        <v>1.1004517038143007E-4</v>
      </c>
      <c r="E38" s="11">
        <f t="shared" si="1"/>
        <v>0.16652742397611386</v>
      </c>
      <c r="F38">
        <f>VARP('01_Data'!R4:R63)</f>
        <v>2.5172075997311502E-4</v>
      </c>
      <c r="G38" s="11">
        <f t="shared" si="2"/>
        <v>0.25186034128704143</v>
      </c>
      <c r="H38">
        <f>VARP('01_Data'!S4:S63)</f>
        <v>2.0447387222850984E-4</v>
      </c>
      <c r="I38" s="11">
        <f t="shared" si="3"/>
        <v>0.22699651054935729</v>
      </c>
      <c r="J38">
        <f>VARP('01_Data'!T4:T63)</f>
        <v>1.9145769824189653E-4</v>
      </c>
      <c r="K38" s="11">
        <f t="shared" si="4"/>
        <v>0.219652771339125</v>
      </c>
      <c r="L38" t="e">
        <f>VARP('01_Data'!U4:U63)</f>
        <v>#DIV/0!</v>
      </c>
      <c r="M38" s="11" t="e">
        <f t="shared" si="5"/>
        <v>#DIV/0!</v>
      </c>
      <c r="N38">
        <f>VARP('01_Data'!V4:V63)</f>
        <v>9.5313034790532299E-4</v>
      </c>
      <c r="O38" s="11">
        <f t="shared" si="6"/>
        <v>0.49009065250435191</v>
      </c>
      <c r="P38">
        <f>VARP('01_Data'!W4:W63)</f>
        <v>9.0273058549617099E-4</v>
      </c>
      <c r="Q38" s="11">
        <f t="shared" si="7"/>
        <v>0.476957133865335</v>
      </c>
      <c r="R38">
        <f>VARP('01_Data'!X4:X63)</f>
        <v>2.3408862886016685E-4</v>
      </c>
      <c r="S38" s="11">
        <f t="shared" si="8"/>
        <v>0.24287925904194055</v>
      </c>
      <c r="T38">
        <f>VARP('01_Data'!Y4:Y63)</f>
        <v>1.2462433868579441E-8</v>
      </c>
      <c r="U38" s="11">
        <f t="shared" si="9"/>
        <v>1.7721549974203778E-3</v>
      </c>
      <c r="V38">
        <f>VARP('01_Data'!AA4:AA63)</f>
        <v>2.7959892182782641E-4</v>
      </c>
      <c r="W38" s="11">
        <f t="shared" si="10"/>
        <v>0.2654410071948422</v>
      </c>
      <c r="X38">
        <f>VARP('01_Data'!AB4:AB63)</f>
        <v>2.7282360602718341E-4</v>
      </c>
      <c r="Y38" s="11">
        <f t="shared" si="11"/>
        <v>0.26220516531687588</v>
      </c>
    </row>
    <row r="39" spans="1:25" x14ac:dyDescent="0.2">
      <c r="A39" s="6">
        <f>'01_Data'!A35</f>
        <v>43511</v>
      </c>
      <c r="B39">
        <f>VARP('01_Data'!P4:P63)</f>
        <v>1.1053555862368655E-4</v>
      </c>
      <c r="C39" s="11">
        <f t="shared" si="0"/>
        <v>0.16689805503111477</v>
      </c>
      <c r="D39">
        <f>VARP('01_Data'!Q4:Q63)</f>
        <v>1.1004517038143007E-4</v>
      </c>
      <c r="E39" s="11">
        <f t="shared" si="1"/>
        <v>0.16652742397611386</v>
      </c>
      <c r="F39">
        <f>VARP('01_Data'!R4:R63)</f>
        <v>2.5172075997311502E-4</v>
      </c>
      <c r="G39" s="11">
        <f t="shared" si="2"/>
        <v>0.25186034128704143</v>
      </c>
      <c r="H39">
        <f>VARP('01_Data'!S4:S63)</f>
        <v>2.0447387222850984E-4</v>
      </c>
      <c r="I39" s="11">
        <f t="shared" si="3"/>
        <v>0.22699651054935729</v>
      </c>
      <c r="J39">
        <f>VARP('01_Data'!T4:T63)</f>
        <v>1.9145769824189653E-4</v>
      </c>
      <c r="K39" s="11">
        <f t="shared" si="4"/>
        <v>0.219652771339125</v>
      </c>
      <c r="L39" t="e">
        <f>VARP('01_Data'!U4:U63)</f>
        <v>#DIV/0!</v>
      </c>
      <c r="M39" s="11" t="e">
        <f t="shared" si="5"/>
        <v>#DIV/0!</v>
      </c>
      <c r="N39">
        <f>VARP('01_Data'!V4:V63)</f>
        <v>9.5313034790532299E-4</v>
      </c>
      <c r="O39" s="11">
        <f t="shared" si="6"/>
        <v>0.49009065250435191</v>
      </c>
      <c r="P39">
        <f>VARP('01_Data'!W4:W63)</f>
        <v>9.0273058549617099E-4</v>
      </c>
      <c r="Q39" s="11">
        <f t="shared" si="7"/>
        <v>0.476957133865335</v>
      </c>
      <c r="R39">
        <f>VARP('01_Data'!X4:X63)</f>
        <v>2.3408862886016685E-4</v>
      </c>
      <c r="S39" s="11">
        <f t="shared" si="8"/>
        <v>0.24287925904194055</v>
      </c>
      <c r="T39">
        <f>VARP('01_Data'!Y4:Y63)</f>
        <v>1.2462433868579441E-8</v>
      </c>
      <c r="U39" s="11">
        <f t="shared" si="9"/>
        <v>1.7721549974203778E-3</v>
      </c>
      <c r="V39">
        <f>VARP('01_Data'!AA4:AA63)</f>
        <v>2.7959892182782641E-4</v>
      </c>
      <c r="W39" s="11">
        <f t="shared" si="10"/>
        <v>0.2654410071948422</v>
      </c>
      <c r="X39">
        <f>VARP('01_Data'!AB4:AB63)</f>
        <v>2.7282360602718341E-4</v>
      </c>
      <c r="Y39" s="11">
        <f t="shared" si="11"/>
        <v>0.26220516531687588</v>
      </c>
    </row>
    <row r="40" spans="1:25" x14ac:dyDescent="0.2">
      <c r="A40" s="6">
        <f>'01_Data'!A36</f>
        <v>43515</v>
      </c>
      <c r="B40">
        <f>VARP('01_Data'!P4:P63)</f>
        <v>1.1053555862368655E-4</v>
      </c>
      <c r="C40" s="11">
        <f t="shared" si="0"/>
        <v>0.16689805503111477</v>
      </c>
      <c r="D40">
        <f>VARP('01_Data'!Q4:Q63)</f>
        <v>1.1004517038143007E-4</v>
      </c>
      <c r="E40" s="11">
        <f t="shared" si="1"/>
        <v>0.16652742397611386</v>
      </c>
      <c r="F40">
        <f>VARP('01_Data'!R4:R63)</f>
        <v>2.5172075997311502E-4</v>
      </c>
      <c r="G40" s="11">
        <f t="shared" si="2"/>
        <v>0.25186034128704143</v>
      </c>
      <c r="H40">
        <f>VARP('01_Data'!S4:S63)</f>
        <v>2.0447387222850984E-4</v>
      </c>
      <c r="I40" s="11">
        <f t="shared" si="3"/>
        <v>0.22699651054935729</v>
      </c>
      <c r="J40">
        <f>VARP('01_Data'!T4:T63)</f>
        <v>1.9145769824189653E-4</v>
      </c>
      <c r="K40" s="11">
        <f t="shared" si="4"/>
        <v>0.219652771339125</v>
      </c>
      <c r="L40" t="e">
        <f>VARP('01_Data'!U4:U63)</f>
        <v>#DIV/0!</v>
      </c>
      <c r="M40" s="11" t="e">
        <f t="shared" si="5"/>
        <v>#DIV/0!</v>
      </c>
      <c r="N40">
        <f>VARP('01_Data'!V4:V63)</f>
        <v>9.5313034790532299E-4</v>
      </c>
      <c r="O40" s="11">
        <f t="shared" si="6"/>
        <v>0.49009065250435191</v>
      </c>
      <c r="P40">
        <f>VARP('01_Data'!W4:W63)</f>
        <v>9.0273058549617099E-4</v>
      </c>
      <c r="Q40" s="11">
        <f t="shared" si="7"/>
        <v>0.476957133865335</v>
      </c>
      <c r="R40">
        <f>VARP('01_Data'!X4:X63)</f>
        <v>2.3408862886016685E-4</v>
      </c>
      <c r="S40" s="11">
        <f t="shared" si="8"/>
        <v>0.24287925904194055</v>
      </c>
      <c r="T40">
        <f>VARP('01_Data'!Y4:Y63)</f>
        <v>1.2462433868579441E-8</v>
      </c>
      <c r="U40" s="11">
        <f t="shared" si="9"/>
        <v>1.7721549974203778E-3</v>
      </c>
      <c r="V40">
        <f>VARP('01_Data'!AA4:AA63)</f>
        <v>2.7959892182782641E-4</v>
      </c>
      <c r="W40" s="11">
        <f t="shared" si="10"/>
        <v>0.2654410071948422</v>
      </c>
      <c r="X40">
        <f>VARP('01_Data'!AB4:AB63)</f>
        <v>2.7282360602718341E-4</v>
      </c>
      <c r="Y40" s="11">
        <f t="shared" si="11"/>
        <v>0.26220516531687588</v>
      </c>
    </row>
    <row r="41" spans="1:25" x14ac:dyDescent="0.2">
      <c r="A41" s="6">
        <f>'01_Data'!A37</f>
        <v>43516</v>
      </c>
      <c r="B41">
        <f>VARP('01_Data'!P4:P63)</f>
        <v>1.1053555862368655E-4</v>
      </c>
      <c r="C41" s="11">
        <f t="shared" si="0"/>
        <v>0.16689805503111477</v>
      </c>
      <c r="D41">
        <f>VARP('01_Data'!Q4:Q63)</f>
        <v>1.1004517038143007E-4</v>
      </c>
      <c r="E41" s="11">
        <f t="shared" si="1"/>
        <v>0.16652742397611386</v>
      </c>
      <c r="F41">
        <f>VARP('01_Data'!R4:R63)</f>
        <v>2.5172075997311502E-4</v>
      </c>
      <c r="G41" s="11">
        <f t="shared" si="2"/>
        <v>0.25186034128704143</v>
      </c>
      <c r="H41">
        <f>VARP('01_Data'!S4:S63)</f>
        <v>2.0447387222850984E-4</v>
      </c>
      <c r="I41" s="11">
        <f t="shared" si="3"/>
        <v>0.22699651054935729</v>
      </c>
      <c r="J41">
        <f>VARP('01_Data'!T4:T63)</f>
        <v>1.9145769824189653E-4</v>
      </c>
      <c r="K41" s="11">
        <f t="shared" si="4"/>
        <v>0.219652771339125</v>
      </c>
      <c r="L41" t="e">
        <f>VARP('01_Data'!U4:U63)</f>
        <v>#DIV/0!</v>
      </c>
      <c r="M41" s="11" t="e">
        <f t="shared" si="5"/>
        <v>#DIV/0!</v>
      </c>
      <c r="N41">
        <f>VARP('01_Data'!V4:V63)</f>
        <v>9.5313034790532299E-4</v>
      </c>
      <c r="O41" s="11">
        <f t="shared" si="6"/>
        <v>0.49009065250435191</v>
      </c>
      <c r="P41">
        <f>VARP('01_Data'!W4:W63)</f>
        <v>9.0273058549617099E-4</v>
      </c>
      <c r="Q41" s="11">
        <f t="shared" si="7"/>
        <v>0.476957133865335</v>
      </c>
      <c r="R41">
        <f>VARP('01_Data'!X4:X63)</f>
        <v>2.3408862886016685E-4</v>
      </c>
      <c r="S41" s="11">
        <f t="shared" si="8"/>
        <v>0.24287925904194055</v>
      </c>
      <c r="T41">
        <f>VARP('01_Data'!Y4:Y63)</f>
        <v>1.2462433868579441E-8</v>
      </c>
      <c r="U41" s="11">
        <f t="shared" si="9"/>
        <v>1.7721549974203778E-3</v>
      </c>
      <c r="V41">
        <f>VARP('01_Data'!AA4:AA63)</f>
        <v>2.7959892182782641E-4</v>
      </c>
      <c r="W41" s="11">
        <f t="shared" si="10"/>
        <v>0.2654410071948422</v>
      </c>
      <c r="X41">
        <f>VARP('01_Data'!AB4:AB63)</f>
        <v>2.7282360602718341E-4</v>
      </c>
      <c r="Y41" s="11">
        <f t="shared" si="11"/>
        <v>0.26220516531687588</v>
      </c>
    </row>
    <row r="42" spans="1:25" x14ac:dyDescent="0.2">
      <c r="A42" s="6">
        <f>'01_Data'!A38</f>
        <v>43517</v>
      </c>
      <c r="B42">
        <f>VARP('01_Data'!P4:P63)</f>
        <v>1.1053555862368655E-4</v>
      </c>
      <c r="C42" s="11">
        <f t="shared" si="0"/>
        <v>0.16689805503111477</v>
      </c>
      <c r="D42">
        <f>VARP('01_Data'!Q4:Q63)</f>
        <v>1.1004517038143007E-4</v>
      </c>
      <c r="E42" s="11">
        <f t="shared" si="1"/>
        <v>0.16652742397611386</v>
      </c>
      <c r="F42">
        <f>VARP('01_Data'!R4:R63)</f>
        <v>2.5172075997311502E-4</v>
      </c>
      <c r="G42" s="11">
        <f t="shared" si="2"/>
        <v>0.25186034128704143</v>
      </c>
      <c r="H42">
        <f>VARP('01_Data'!S4:S63)</f>
        <v>2.0447387222850984E-4</v>
      </c>
      <c r="I42" s="11">
        <f t="shared" si="3"/>
        <v>0.22699651054935729</v>
      </c>
      <c r="J42">
        <f>VARP('01_Data'!T4:T63)</f>
        <v>1.9145769824189653E-4</v>
      </c>
      <c r="K42" s="11">
        <f t="shared" si="4"/>
        <v>0.219652771339125</v>
      </c>
      <c r="L42" t="e">
        <f>VARP('01_Data'!U4:U63)</f>
        <v>#DIV/0!</v>
      </c>
      <c r="M42" s="11" t="e">
        <f t="shared" si="5"/>
        <v>#DIV/0!</v>
      </c>
      <c r="N42">
        <f>VARP('01_Data'!V4:V63)</f>
        <v>9.5313034790532299E-4</v>
      </c>
      <c r="O42" s="11">
        <f t="shared" si="6"/>
        <v>0.49009065250435191</v>
      </c>
      <c r="P42">
        <f>VARP('01_Data'!W4:W63)</f>
        <v>9.0273058549617099E-4</v>
      </c>
      <c r="Q42" s="11">
        <f t="shared" si="7"/>
        <v>0.476957133865335</v>
      </c>
      <c r="R42">
        <f>VARP('01_Data'!X4:X63)</f>
        <v>2.3408862886016685E-4</v>
      </c>
      <c r="S42" s="11">
        <f t="shared" si="8"/>
        <v>0.24287925904194055</v>
      </c>
      <c r="T42">
        <f>VARP('01_Data'!Y4:Y63)</f>
        <v>1.2462433868579441E-8</v>
      </c>
      <c r="U42" s="11">
        <f t="shared" si="9"/>
        <v>1.7721549974203778E-3</v>
      </c>
      <c r="V42">
        <f>VARP('01_Data'!AA4:AA63)</f>
        <v>2.7959892182782641E-4</v>
      </c>
      <c r="W42" s="11">
        <f t="shared" si="10"/>
        <v>0.2654410071948422</v>
      </c>
      <c r="X42">
        <f>VARP('01_Data'!AB4:AB63)</f>
        <v>2.7282360602718341E-4</v>
      </c>
      <c r="Y42" s="11">
        <f t="shared" si="11"/>
        <v>0.26220516531687588</v>
      </c>
    </row>
    <row r="43" spans="1:25" x14ac:dyDescent="0.2">
      <c r="A43" s="6">
        <f>'01_Data'!A39</f>
        <v>43518</v>
      </c>
      <c r="B43">
        <f>VARP('01_Data'!P4:P63)</f>
        <v>1.1053555862368655E-4</v>
      </c>
      <c r="C43" s="11">
        <f t="shared" si="0"/>
        <v>0.16689805503111477</v>
      </c>
      <c r="D43">
        <f>VARP('01_Data'!Q4:Q63)</f>
        <v>1.1004517038143007E-4</v>
      </c>
      <c r="E43" s="11">
        <f t="shared" si="1"/>
        <v>0.16652742397611386</v>
      </c>
      <c r="F43">
        <f>VARP('01_Data'!R4:R63)</f>
        <v>2.5172075997311502E-4</v>
      </c>
      <c r="G43" s="11">
        <f t="shared" si="2"/>
        <v>0.25186034128704143</v>
      </c>
      <c r="H43">
        <f>VARP('01_Data'!S4:S63)</f>
        <v>2.0447387222850984E-4</v>
      </c>
      <c r="I43" s="11">
        <f t="shared" si="3"/>
        <v>0.22699651054935729</v>
      </c>
      <c r="J43">
        <f>VARP('01_Data'!T4:T63)</f>
        <v>1.9145769824189653E-4</v>
      </c>
      <c r="K43" s="11">
        <f t="shared" si="4"/>
        <v>0.219652771339125</v>
      </c>
      <c r="L43" t="e">
        <f>VARP('01_Data'!U4:U63)</f>
        <v>#DIV/0!</v>
      </c>
      <c r="M43" s="11" t="e">
        <f t="shared" si="5"/>
        <v>#DIV/0!</v>
      </c>
      <c r="N43">
        <f>VARP('01_Data'!V4:V63)</f>
        <v>9.5313034790532299E-4</v>
      </c>
      <c r="O43" s="11">
        <f t="shared" si="6"/>
        <v>0.49009065250435191</v>
      </c>
      <c r="P43">
        <f>VARP('01_Data'!W4:W63)</f>
        <v>9.0273058549617099E-4</v>
      </c>
      <c r="Q43" s="11">
        <f t="shared" si="7"/>
        <v>0.476957133865335</v>
      </c>
      <c r="R43">
        <f>VARP('01_Data'!X4:X63)</f>
        <v>2.3408862886016685E-4</v>
      </c>
      <c r="S43" s="11">
        <f t="shared" si="8"/>
        <v>0.24287925904194055</v>
      </c>
      <c r="T43">
        <f>VARP('01_Data'!Y4:Y63)</f>
        <v>1.2462433868579441E-8</v>
      </c>
      <c r="U43" s="11">
        <f t="shared" si="9"/>
        <v>1.7721549974203778E-3</v>
      </c>
      <c r="V43">
        <f>VARP('01_Data'!AA4:AA63)</f>
        <v>2.7959892182782641E-4</v>
      </c>
      <c r="W43" s="11">
        <f t="shared" si="10"/>
        <v>0.2654410071948422</v>
      </c>
      <c r="X43">
        <f>VARP('01_Data'!AB4:AB63)</f>
        <v>2.7282360602718341E-4</v>
      </c>
      <c r="Y43" s="11">
        <f t="shared" si="11"/>
        <v>0.26220516531687588</v>
      </c>
    </row>
    <row r="44" spans="1:25" x14ac:dyDescent="0.2">
      <c r="A44" s="6">
        <f>'01_Data'!A40</f>
        <v>43521</v>
      </c>
      <c r="B44">
        <f>VARP('01_Data'!P4:P63)</f>
        <v>1.1053555862368655E-4</v>
      </c>
      <c r="C44" s="11">
        <f t="shared" si="0"/>
        <v>0.16689805503111477</v>
      </c>
      <c r="D44">
        <f>VARP('01_Data'!Q4:Q63)</f>
        <v>1.1004517038143007E-4</v>
      </c>
      <c r="E44" s="11">
        <f t="shared" si="1"/>
        <v>0.16652742397611386</v>
      </c>
      <c r="F44">
        <f>VARP('01_Data'!R4:R63)</f>
        <v>2.5172075997311502E-4</v>
      </c>
      <c r="G44" s="11">
        <f t="shared" si="2"/>
        <v>0.25186034128704143</v>
      </c>
      <c r="H44">
        <f>VARP('01_Data'!S4:S63)</f>
        <v>2.0447387222850984E-4</v>
      </c>
      <c r="I44" s="11">
        <f t="shared" si="3"/>
        <v>0.22699651054935729</v>
      </c>
      <c r="J44">
        <f>VARP('01_Data'!T4:T63)</f>
        <v>1.9145769824189653E-4</v>
      </c>
      <c r="K44" s="11">
        <f t="shared" si="4"/>
        <v>0.219652771339125</v>
      </c>
      <c r="L44" t="e">
        <f>VARP('01_Data'!U4:U63)</f>
        <v>#DIV/0!</v>
      </c>
      <c r="M44" s="11" t="e">
        <f t="shared" si="5"/>
        <v>#DIV/0!</v>
      </c>
      <c r="N44">
        <f>VARP('01_Data'!V4:V63)</f>
        <v>9.5313034790532299E-4</v>
      </c>
      <c r="O44" s="11">
        <f t="shared" si="6"/>
        <v>0.49009065250435191</v>
      </c>
      <c r="P44">
        <f>VARP('01_Data'!W4:W63)</f>
        <v>9.0273058549617099E-4</v>
      </c>
      <c r="Q44" s="11">
        <f t="shared" si="7"/>
        <v>0.476957133865335</v>
      </c>
      <c r="R44">
        <f>VARP('01_Data'!X4:X63)</f>
        <v>2.3408862886016685E-4</v>
      </c>
      <c r="S44" s="11">
        <f t="shared" si="8"/>
        <v>0.24287925904194055</v>
      </c>
      <c r="T44">
        <f>VARP('01_Data'!Y4:Y63)</f>
        <v>1.2462433868579441E-8</v>
      </c>
      <c r="U44" s="11">
        <f t="shared" si="9"/>
        <v>1.7721549974203778E-3</v>
      </c>
      <c r="V44">
        <f>VARP('01_Data'!AA4:AA63)</f>
        <v>2.7959892182782641E-4</v>
      </c>
      <c r="W44" s="11">
        <f t="shared" si="10"/>
        <v>0.2654410071948422</v>
      </c>
      <c r="X44">
        <f>VARP('01_Data'!AB4:AB63)</f>
        <v>2.7282360602718341E-4</v>
      </c>
      <c r="Y44" s="11">
        <f t="shared" si="11"/>
        <v>0.26220516531687588</v>
      </c>
    </row>
    <row r="45" spans="1:25" x14ac:dyDescent="0.2">
      <c r="A45" s="6">
        <f>'01_Data'!A41</f>
        <v>43522</v>
      </c>
      <c r="B45">
        <f>VARP('01_Data'!P4:P63)</f>
        <v>1.1053555862368655E-4</v>
      </c>
      <c r="C45" s="11">
        <f t="shared" si="0"/>
        <v>0.16689805503111477</v>
      </c>
      <c r="D45">
        <f>VARP('01_Data'!Q4:Q63)</f>
        <v>1.1004517038143007E-4</v>
      </c>
      <c r="E45" s="11">
        <f t="shared" si="1"/>
        <v>0.16652742397611386</v>
      </c>
      <c r="F45">
        <f>VARP('01_Data'!R4:R63)</f>
        <v>2.5172075997311502E-4</v>
      </c>
      <c r="G45" s="11">
        <f t="shared" si="2"/>
        <v>0.25186034128704143</v>
      </c>
      <c r="H45">
        <f>VARP('01_Data'!S4:S63)</f>
        <v>2.0447387222850984E-4</v>
      </c>
      <c r="I45" s="11">
        <f t="shared" si="3"/>
        <v>0.22699651054935729</v>
      </c>
      <c r="J45">
        <f>VARP('01_Data'!T4:T63)</f>
        <v>1.9145769824189653E-4</v>
      </c>
      <c r="K45" s="11">
        <f t="shared" si="4"/>
        <v>0.219652771339125</v>
      </c>
      <c r="L45" t="e">
        <f>VARP('01_Data'!U4:U63)</f>
        <v>#DIV/0!</v>
      </c>
      <c r="M45" s="11" t="e">
        <f t="shared" si="5"/>
        <v>#DIV/0!</v>
      </c>
      <c r="N45">
        <f>VARP('01_Data'!V4:V63)</f>
        <v>9.5313034790532299E-4</v>
      </c>
      <c r="O45" s="11">
        <f t="shared" si="6"/>
        <v>0.49009065250435191</v>
      </c>
      <c r="P45">
        <f>VARP('01_Data'!W4:W63)</f>
        <v>9.0273058549617099E-4</v>
      </c>
      <c r="Q45" s="11">
        <f t="shared" si="7"/>
        <v>0.476957133865335</v>
      </c>
      <c r="R45">
        <f>VARP('01_Data'!X4:X63)</f>
        <v>2.3408862886016685E-4</v>
      </c>
      <c r="S45" s="11">
        <f t="shared" si="8"/>
        <v>0.24287925904194055</v>
      </c>
      <c r="T45">
        <f>VARP('01_Data'!Y4:Y63)</f>
        <v>1.2462433868579441E-8</v>
      </c>
      <c r="U45" s="11">
        <f t="shared" si="9"/>
        <v>1.7721549974203778E-3</v>
      </c>
      <c r="V45">
        <f>VARP('01_Data'!AA4:AA63)</f>
        <v>2.7959892182782641E-4</v>
      </c>
      <c r="W45" s="11">
        <f t="shared" si="10"/>
        <v>0.2654410071948422</v>
      </c>
      <c r="X45">
        <f>VARP('01_Data'!AB4:AB63)</f>
        <v>2.7282360602718341E-4</v>
      </c>
      <c r="Y45" s="11">
        <f t="shared" si="11"/>
        <v>0.26220516531687588</v>
      </c>
    </row>
    <row r="46" spans="1:25" x14ac:dyDescent="0.2">
      <c r="A46" s="6">
        <f>'01_Data'!A42</f>
        <v>43523</v>
      </c>
      <c r="B46">
        <f>VARP('01_Data'!P4:P63)</f>
        <v>1.1053555862368655E-4</v>
      </c>
      <c r="C46" s="11">
        <f t="shared" si="0"/>
        <v>0.16689805503111477</v>
      </c>
      <c r="D46">
        <f>VARP('01_Data'!Q4:Q63)</f>
        <v>1.1004517038143007E-4</v>
      </c>
      <c r="E46" s="11">
        <f t="shared" si="1"/>
        <v>0.16652742397611386</v>
      </c>
      <c r="F46">
        <f>VARP('01_Data'!R4:R63)</f>
        <v>2.5172075997311502E-4</v>
      </c>
      <c r="G46" s="11">
        <f t="shared" si="2"/>
        <v>0.25186034128704143</v>
      </c>
      <c r="H46">
        <f>VARP('01_Data'!S4:S63)</f>
        <v>2.0447387222850984E-4</v>
      </c>
      <c r="I46" s="11">
        <f t="shared" si="3"/>
        <v>0.22699651054935729</v>
      </c>
      <c r="J46">
        <f>VARP('01_Data'!T4:T63)</f>
        <v>1.9145769824189653E-4</v>
      </c>
      <c r="K46" s="11">
        <f t="shared" si="4"/>
        <v>0.219652771339125</v>
      </c>
      <c r="L46" t="e">
        <f>VARP('01_Data'!U4:U63)</f>
        <v>#DIV/0!</v>
      </c>
      <c r="M46" s="11" t="e">
        <f t="shared" si="5"/>
        <v>#DIV/0!</v>
      </c>
      <c r="N46">
        <f>VARP('01_Data'!V4:V63)</f>
        <v>9.5313034790532299E-4</v>
      </c>
      <c r="O46" s="11">
        <f t="shared" si="6"/>
        <v>0.49009065250435191</v>
      </c>
      <c r="P46">
        <f>VARP('01_Data'!W4:W63)</f>
        <v>9.0273058549617099E-4</v>
      </c>
      <c r="Q46" s="11">
        <f t="shared" si="7"/>
        <v>0.476957133865335</v>
      </c>
      <c r="R46">
        <f>VARP('01_Data'!X4:X63)</f>
        <v>2.3408862886016685E-4</v>
      </c>
      <c r="S46" s="11">
        <f t="shared" si="8"/>
        <v>0.24287925904194055</v>
      </c>
      <c r="T46">
        <f>VARP('01_Data'!Y4:Y63)</f>
        <v>1.2462433868579441E-8</v>
      </c>
      <c r="U46" s="11">
        <f t="shared" si="9"/>
        <v>1.7721549974203778E-3</v>
      </c>
      <c r="V46">
        <f>VARP('01_Data'!AA4:AA63)</f>
        <v>2.7959892182782641E-4</v>
      </c>
      <c r="W46" s="11">
        <f t="shared" si="10"/>
        <v>0.2654410071948422</v>
      </c>
      <c r="X46">
        <f>VARP('01_Data'!AB4:AB63)</f>
        <v>2.7282360602718341E-4</v>
      </c>
      <c r="Y46" s="11">
        <f t="shared" si="11"/>
        <v>0.26220516531687588</v>
      </c>
    </row>
    <row r="47" spans="1:25" x14ac:dyDescent="0.2">
      <c r="A47" s="6">
        <f>'01_Data'!A43</f>
        <v>43524</v>
      </c>
      <c r="B47">
        <f>VARP('01_Data'!P4:P63)</f>
        <v>1.1053555862368655E-4</v>
      </c>
      <c r="C47" s="11">
        <f t="shared" si="0"/>
        <v>0.16689805503111477</v>
      </c>
      <c r="D47">
        <f>VARP('01_Data'!Q4:Q63)</f>
        <v>1.1004517038143007E-4</v>
      </c>
      <c r="E47" s="11">
        <f t="shared" si="1"/>
        <v>0.16652742397611386</v>
      </c>
      <c r="F47">
        <f>VARP('01_Data'!R4:R63)</f>
        <v>2.5172075997311502E-4</v>
      </c>
      <c r="G47" s="11">
        <f t="shared" si="2"/>
        <v>0.25186034128704143</v>
      </c>
      <c r="H47">
        <f>VARP('01_Data'!S4:S63)</f>
        <v>2.0447387222850984E-4</v>
      </c>
      <c r="I47" s="11">
        <f t="shared" si="3"/>
        <v>0.22699651054935729</v>
      </c>
      <c r="J47">
        <f>VARP('01_Data'!T4:T63)</f>
        <v>1.9145769824189653E-4</v>
      </c>
      <c r="K47" s="11">
        <f t="shared" si="4"/>
        <v>0.219652771339125</v>
      </c>
      <c r="L47" t="e">
        <f>VARP('01_Data'!U4:U63)</f>
        <v>#DIV/0!</v>
      </c>
      <c r="M47" s="11" t="e">
        <f t="shared" si="5"/>
        <v>#DIV/0!</v>
      </c>
      <c r="N47">
        <f>VARP('01_Data'!V4:V63)</f>
        <v>9.5313034790532299E-4</v>
      </c>
      <c r="O47" s="11">
        <f t="shared" si="6"/>
        <v>0.49009065250435191</v>
      </c>
      <c r="P47">
        <f>VARP('01_Data'!W4:W63)</f>
        <v>9.0273058549617099E-4</v>
      </c>
      <c r="Q47" s="11">
        <f t="shared" si="7"/>
        <v>0.476957133865335</v>
      </c>
      <c r="R47">
        <f>VARP('01_Data'!X4:X63)</f>
        <v>2.3408862886016685E-4</v>
      </c>
      <c r="S47" s="11">
        <f t="shared" si="8"/>
        <v>0.24287925904194055</v>
      </c>
      <c r="T47">
        <f>VARP('01_Data'!Y4:Y63)</f>
        <v>1.2462433868579441E-8</v>
      </c>
      <c r="U47" s="11">
        <f t="shared" si="9"/>
        <v>1.7721549974203778E-3</v>
      </c>
      <c r="V47">
        <f>VARP('01_Data'!AA4:AA63)</f>
        <v>2.7959892182782641E-4</v>
      </c>
      <c r="W47" s="11">
        <f t="shared" si="10"/>
        <v>0.2654410071948422</v>
      </c>
      <c r="X47">
        <f>VARP('01_Data'!AB4:AB63)</f>
        <v>2.7282360602718341E-4</v>
      </c>
      <c r="Y47" s="11">
        <f t="shared" si="11"/>
        <v>0.26220516531687588</v>
      </c>
    </row>
    <row r="48" spans="1:25" x14ac:dyDescent="0.2">
      <c r="A48" s="6">
        <f>'01_Data'!A44</f>
        <v>43525</v>
      </c>
      <c r="B48">
        <f>VARP('01_Data'!P4:P63)</f>
        <v>1.1053555862368655E-4</v>
      </c>
      <c r="C48" s="11">
        <f t="shared" si="0"/>
        <v>0.16689805503111477</v>
      </c>
      <c r="D48">
        <f>VARP('01_Data'!Q4:Q63)</f>
        <v>1.1004517038143007E-4</v>
      </c>
      <c r="E48" s="11">
        <f t="shared" si="1"/>
        <v>0.16652742397611386</v>
      </c>
      <c r="F48">
        <f>VARP('01_Data'!R4:R63)</f>
        <v>2.5172075997311502E-4</v>
      </c>
      <c r="G48" s="11">
        <f t="shared" si="2"/>
        <v>0.25186034128704143</v>
      </c>
      <c r="H48">
        <f>VARP('01_Data'!S4:S63)</f>
        <v>2.0447387222850984E-4</v>
      </c>
      <c r="I48" s="11">
        <f t="shared" si="3"/>
        <v>0.22699651054935729</v>
      </c>
      <c r="J48">
        <f>VARP('01_Data'!T4:T63)</f>
        <v>1.9145769824189653E-4</v>
      </c>
      <c r="K48" s="11">
        <f t="shared" si="4"/>
        <v>0.219652771339125</v>
      </c>
      <c r="L48" t="e">
        <f>VARP('01_Data'!U4:U63)</f>
        <v>#DIV/0!</v>
      </c>
      <c r="M48" s="11" t="e">
        <f t="shared" si="5"/>
        <v>#DIV/0!</v>
      </c>
      <c r="N48">
        <f>VARP('01_Data'!V4:V63)</f>
        <v>9.5313034790532299E-4</v>
      </c>
      <c r="O48" s="11">
        <f t="shared" si="6"/>
        <v>0.49009065250435191</v>
      </c>
      <c r="P48">
        <f>VARP('01_Data'!W4:W63)</f>
        <v>9.0273058549617099E-4</v>
      </c>
      <c r="Q48" s="11">
        <f t="shared" si="7"/>
        <v>0.476957133865335</v>
      </c>
      <c r="R48">
        <f>VARP('01_Data'!X4:X63)</f>
        <v>2.3408862886016685E-4</v>
      </c>
      <c r="S48" s="11">
        <f t="shared" si="8"/>
        <v>0.24287925904194055</v>
      </c>
      <c r="T48">
        <f>VARP('01_Data'!Y4:Y63)</f>
        <v>1.2462433868579441E-8</v>
      </c>
      <c r="U48" s="11">
        <f t="shared" si="9"/>
        <v>1.7721549974203778E-3</v>
      </c>
      <c r="V48">
        <f>VARP('01_Data'!AA4:AA63)</f>
        <v>2.7959892182782641E-4</v>
      </c>
      <c r="W48" s="11">
        <f t="shared" si="10"/>
        <v>0.2654410071948422</v>
      </c>
      <c r="X48">
        <f>VARP('01_Data'!AB4:AB63)</f>
        <v>2.7282360602718341E-4</v>
      </c>
      <c r="Y48" s="11">
        <f t="shared" si="11"/>
        <v>0.26220516531687588</v>
      </c>
    </row>
    <row r="49" spans="1:25" x14ac:dyDescent="0.2">
      <c r="A49" s="6">
        <f>'01_Data'!A45</f>
        <v>43528</v>
      </c>
      <c r="B49">
        <f>VARP('01_Data'!P4:P63)</f>
        <v>1.1053555862368655E-4</v>
      </c>
      <c r="C49" s="11">
        <f t="shared" si="0"/>
        <v>0.16689805503111477</v>
      </c>
      <c r="D49">
        <f>VARP('01_Data'!Q4:Q63)</f>
        <v>1.1004517038143007E-4</v>
      </c>
      <c r="E49" s="11">
        <f t="shared" si="1"/>
        <v>0.16652742397611386</v>
      </c>
      <c r="F49">
        <f>VARP('01_Data'!R4:R63)</f>
        <v>2.5172075997311502E-4</v>
      </c>
      <c r="G49" s="11">
        <f t="shared" si="2"/>
        <v>0.25186034128704143</v>
      </c>
      <c r="H49">
        <f>VARP('01_Data'!S4:S63)</f>
        <v>2.0447387222850984E-4</v>
      </c>
      <c r="I49" s="11">
        <f t="shared" si="3"/>
        <v>0.22699651054935729</v>
      </c>
      <c r="J49">
        <f>VARP('01_Data'!T4:T63)</f>
        <v>1.9145769824189653E-4</v>
      </c>
      <c r="K49" s="11">
        <f t="shared" si="4"/>
        <v>0.219652771339125</v>
      </c>
      <c r="L49" t="e">
        <f>VARP('01_Data'!U4:U63)</f>
        <v>#DIV/0!</v>
      </c>
      <c r="M49" s="11" t="e">
        <f t="shared" si="5"/>
        <v>#DIV/0!</v>
      </c>
      <c r="N49">
        <f>VARP('01_Data'!V4:V63)</f>
        <v>9.5313034790532299E-4</v>
      </c>
      <c r="O49" s="11">
        <f t="shared" si="6"/>
        <v>0.49009065250435191</v>
      </c>
      <c r="P49">
        <f>VARP('01_Data'!W4:W63)</f>
        <v>9.0273058549617099E-4</v>
      </c>
      <c r="Q49" s="11">
        <f t="shared" si="7"/>
        <v>0.476957133865335</v>
      </c>
      <c r="R49">
        <f>VARP('01_Data'!X4:X63)</f>
        <v>2.3408862886016685E-4</v>
      </c>
      <c r="S49" s="11">
        <f t="shared" si="8"/>
        <v>0.24287925904194055</v>
      </c>
      <c r="T49">
        <f>VARP('01_Data'!Y4:Y63)</f>
        <v>1.2462433868579441E-8</v>
      </c>
      <c r="U49" s="11">
        <f t="shared" si="9"/>
        <v>1.7721549974203778E-3</v>
      </c>
      <c r="V49">
        <f>VARP('01_Data'!AA4:AA63)</f>
        <v>2.7959892182782641E-4</v>
      </c>
      <c r="W49" s="11">
        <f t="shared" si="10"/>
        <v>0.2654410071948422</v>
      </c>
      <c r="X49">
        <f>VARP('01_Data'!AB4:AB63)</f>
        <v>2.7282360602718341E-4</v>
      </c>
      <c r="Y49" s="11">
        <f t="shared" si="11"/>
        <v>0.26220516531687588</v>
      </c>
    </row>
    <row r="50" spans="1:25" x14ac:dyDescent="0.2">
      <c r="A50" s="6">
        <f>'01_Data'!A46</f>
        <v>43529</v>
      </c>
      <c r="B50">
        <f>VARP('01_Data'!P4:P63)</f>
        <v>1.1053555862368655E-4</v>
      </c>
      <c r="C50" s="11">
        <f t="shared" si="0"/>
        <v>0.16689805503111477</v>
      </c>
      <c r="D50">
        <f>VARP('01_Data'!Q4:Q63)</f>
        <v>1.1004517038143007E-4</v>
      </c>
      <c r="E50" s="11">
        <f t="shared" si="1"/>
        <v>0.16652742397611386</v>
      </c>
      <c r="F50">
        <f>VARP('01_Data'!R4:R63)</f>
        <v>2.5172075997311502E-4</v>
      </c>
      <c r="G50" s="11">
        <f t="shared" si="2"/>
        <v>0.25186034128704143</v>
      </c>
      <c r="H50">
        <f>VARP('01_Data'!S4:S63)</f>
        <v>2.0447387222850984E-4</v>
      </c>
      <c r="I50" s="11">
        <f t="shared" si="3"/>
        <v>0.22699651054935729</v>
      </c>
      <c r="J50">
        <f>VARP('01_Data'!T4:T63)</f>
        <v>1.9145769824189653E-4</v>
      </c>
      <c r="K50" s="11">
        <f t="shared" si="4"/>
        <v>0.219652771339125</v>
      </c>
      <c r="L50" t="e">
        <f>VARP('01_Data'!U4:U63)</f>
        <v>#DIV/0!</v>
      </c>
      <c r="M50" s="11" t="e">
        <f t="shared" si="5"/>
        <v>#DIV/0!</v>
      </c>
      <c r="N50">
        <f>VARP('01_Data'!V4:V63)</f>
        <v>9.5313034790532299E-4</v>
      </c>
      <c r="O50" s="11">
        <f t="shared" si="6"/>
        <v>0.49009065250435191</v>
      </c>
      <c r="P50">
        <f>VARP('01_Data'!W4:W63)</f>
        <v>9.0273058549617099E-4</v>
      </c>
      <c r="Q50" s="11">
        <f t="shared" si="7"/>
        <v>0.476957133865335</v>
      </c>
      <c r="R50">
        <f>VARP('01_Data'!X4:X63)</f>
        <v>2.3408862886016685E-4</v>
      </c>
      <c r="S50" s="11">
        <f t="shared" si="8"/>
        <v>0.24287925904194055</v>
      </c>
      <c r="T50">
        <f>VARP('01_Data'!Y4:Y63)</f>
        <v>1.2462433868579441E-8</v>
      </c>
      <c r="U50" s="11">
        <f t="shared" si="9"/>
        <v>1.7721549974203778E-3</v>
      </c>
      <c r="V50">
        <f>VARP('01_Data'!AA4:AA63)</f>
        <v>2.7959892182782641E-4</v>
      </c>
      <c r="W50" s="11">
        <f t="shared" si="10"/>
        <v>0.2654410071948422</v>
      </c>
      <c r="X50">
        <f>VARP('01_Data'!AB4:AB63)</f>
        <v>2.7282360602718341E-4</v>
      </c>
      <c r="Y50" s="11">
        <f t="shared" si="11"/>
        <v>0.26220516531687588</v>
      </c>
    </row>
    <row r="51" spans="1:25" x14ac:dyDescent="0.2">
      <c r="A51" s="6">
        <f>'01_Data'!A47</f>
        <v>43530</v>
      </c>
      <c r="B51">
        <f>VARP('01_Data'!P4:P63)</f>
        <v>1.1053555862368655E-4</v>
      </c>
      <c r="C51" s="11">
        <f t="shared" si="0"/>
        <v>0.16689805503111477</v>
      </c>
      <c r="D51">
        <f>VARP('01_Data'!Q4:Q63)</f>
        <v>1.1004517038143007E-4</v>
      </c>
      <c r="E51" s="11">
        <f t="shared" si="1"/>
        <v>0.16652742397611386</v>
      </c>
      <c r="F51">
        <f>VARP('01_Data'!R4:R63)</f>
        <v>2.5172075997311502E-4</v>
      </c>
      <c r="G51" s="11">
        <f t="shared" si="2"/>
        <v>0.25186034128704143</v>
      </c>
      <c r="H51">
        <f>VARP('01_Data'!S4:S63)</f>
        <v>2.0447387222850984E-4</v>
      </c>
      <c r="I51" s="11">
        <f t="shared" si="3"/>
        <v>0.22699651054935729</v>
      </c>
      <c r="J51">
        <f>VARP('01_Data'!T4:T63)</f>
        <v>1.9145769824189653E-4</v>
      </c>
      <c r="K51" s="11">
        <f t="shared" si="4"/>
        <v>0.219652771339125</v>
      </c>
      <c r="L51" t="e">
        <f>VARP('01_Data'!U4:U63)</f>
        <v>#DIV/0!</v>
      </c>
      <c r="M51" s="11" t="e">
        <f t="shared" si="5"/>
        <v>#DIV/0!</v>
      </c>
      <c r="N51">
        <f>VARP('01_Data'!V4:V63)</f>
        <v>9.5313034790532299E-4</v>
      </c>
      <c r="O51" s="11">
        <f t="shared" si="6"/>
        <v>0.49009065250435191</v>
      </c>
      <c r="P51">
        <f>VARP('01_Data'!W4:W63)</f>
        <v>9.0273058549617099E-4</v>
      </c>
      <c r="Q51" s="11">
        <f t="shared" si="7"/>
        <v>0.476957133865335</v>
      </c>
      <c r="R51">
        <f>VARP('01_Data'!X4:X63)</f>
        <v>2.3408862886016685E-4</v>
      </c>
      <c r="S51" s="11">
        <f t="shared" si="8"/>
        <v>0.24287925904194055</v>
      </c>
      <c r="T51">
        <f>VARP('01_Data'!Y4:Y63)</f>
        <v>1.2462433868579441E-8</v>
      </c>
      <c r="U51" s="11">
        <f t="shared" si="9"/>
        <v>1.7721549974203778E-3</v>
      </c>
      <c r="V51">
        <f>VARP('01_Data'!AA4:AA63)</f>
        <v>2.7959892182782641E-4</v>
      </c>
      <c r="W51" s="11">
        <f t="shared" si="10"/>
        <v>0.2654410071948422</v>
      </c>
      <c r="X51">
        <f>VARP('01_Data'!AB4:AB63)</f>
        <v>2.7282360602718341E-4</v>
      </c>
      <c r="Y51" s="11">
        <f t="shared" si="11"/>
        <v>0.26220516531687588</v>
      </c>
    </row>
    <row r="52" spans="1:25" x14ac:dyDescent="0.2">
      <c r="A52" s="6">
        <f>'01_Data'!A48</f>
        <v>43531</v>
      </c>
      <c r="B52">
        <f>VARP('01_Data'!P4:P63)</f>
        <v>1.1053555862368655E-4</v>
      </c>
      <c r="C52" s="11">
        <f t="shared" si="0"/>
        <v>0.16689805503111477</v>
      </c>
      <c r="D52">
        <f>VARP('01_Data'!Q4:Q63)</f>
        <v>1.1004517038143007E-4</v>
      </c>
      <c r="E52" s="11">
        <f t="shared" si="1"/>
        <v>0.16652742397611386</v>
      </c>
      <c r="F52">
        <f>VARP('01_Data'!R4:R63)</f>
        <v>2.5172075997311502E-4</v>
      </c>
      <c r="G52" s="11">
        <f t="shared" si="2"/>
        <v>0.25186034128704143</v>
      </c>
      <c r="H52">
        <f>VARP('01_Data'!S4:S63)</f>
        <v>2.0447387222850984E-4</v>
      </c>
      <c r="I52" s="11">
        <f t="shared" si="3"/>
        <v>0.22699651054935729</v>
      </c>
      <c r="J52">
        <f>VARP('01_Data'!T4:T63)</f>
        <v>1.9145769824189653E-4</v>
      </c>
      <c r="K52" s="11">
        <f t="shared" si="4"/>
        <v>0.219652771339125</v>
      </c>
      <c r="L52" t="e">
        <f>VARP('01_Data'!U4:U63)</f>
        <v>#DIV/0!</v>
      </c>
      <c r="M52" s="11" t="e">
        <f t="shared" si="5"/>
        <v>#DIV/0!</v>
      </c>
      <c r="N52">
        <f>VARP('01_Data'!V4:V63)</f>
        <v>9.5313034790532299E-4</v>
      </c>
      <c r="O52" s="11">
        <f t="shared" si="6"/>
        <v>0.49009065250435191</v>
      </c>
      <c r="P52">
        <f>VARP('01_Data'!W4:W63)</f>
        <v>9.0273058549617099E-4</v>
      </c>
      <c r="Q52" s="11">
        <f t="shared" si="7"/>
        <v>0.476957133865335</v>
      </c>
      <c r="R52">
        <f>VARP('01_Data'!X4:X63)</f>
        <v>2.3408862886016685E-4</v>
      </c>
      <c r="S52" s="11">
        <f t="shared" si="8"/>
        <v>0.24287925904194055</v>
      </c>
      <c r="T52">
        <f>VARP('01_Data'!Y4:Y63)</f>
        <v>1.2462433868579441E-8</v>
      </c>
      <c r="U52" s="11">
        <f t="shared" si="9"/>
        <v>1.7721549974203778E-3</v>
      </c>
      <c r="V52">
        <f>VARP('01_Data'!AA4:AA63)</f>
        <v>2.7959892182782641E-4</v>
      </c>
      <c r="W52" s="11">
        <f t="shared" si="10"/>
        <v>0.2654410071948422</v>
      </c>
      <c r="X52">
        <f>VARP('01_Data'!AB4:AB63)</f>
        <v>2.7282360602718341E-4</v>
      </c>
      <c r="Y52" s="11">
        <f t="shared" si="11"/>
        <v>0.26220516531687588</v>
      </c>
    </row>
    <row r="53" spans="1:25" x14ac:dyDescent="0.2">
      <c r="A53" s="6">
        <f>'01_Data'!A49</f>
        <v>43532</v>
      </c>
      <c r="B53">
        <f>VARP('01_Data'!P4:P63)</f>
        <v>1.1053555862368655E-4</v>
      </c>
      <c r="C53" s="11">
        <f t="shared" si="0"/>
        <v>0.16689805503111477</v>
      </c>
      <c r="D53">
        <f>VARP('01_Data'!Q4:Q63)</f>
        <v>1.1004517038143007E-4</v>
      </c>
      <c r="E53" s="11">
        <f t="shared" si="1"/>
        <v>0.16652742397611386</v>
      </c>
      <c r="F53">
        <f>VARP('01_Data'!R4:R63)</f>
        <v>2.5172075997311502E-4</v>
      </c>
      <c r="G53" s="11">
        <f t="shared" si="2"/>
        <v>0.25186034128704143</v>
      </c>
      <c r="H53">
        <f>VARP('01_Data'!S4:S63)</f>
        <v>2.0447387222850984E-4</v>
      </c>
      <c r="I53" s="11">
        <f t="shared" si="3"/>
        <v>0.22699651054935729</v>
      </c>
      <c r="J53">
        <f>VARP('01_Data'!T4:T63)</f>
        <v>1.9145769824189653E-4</v>
      </c>
      <c r="K53" s="11">
        <f t="shared" si="4"/>
        <v>0.219652771339125</v>
      </c>
      <c r="L53" t="e">
        <f>VARP('01_Data'!U4:U63)</f>
        <v>#DIV/0!</v>
      </c>
      <c r="M53" s="11" t="e">
        <f t="shared" si="5"/>
        <v>#DIV/0!</v>
      </c>
      <c r="N53">
        <f>VARP('01_Data'!V4:V63)</f>
        <v>9.5313034790532299E-4</v>
      </c>
      <c r="O53" s="11">
        <f t="shared" si="6"/>
        <v>0.49009065250435191</v>
      </c>
      <c r="P53">
        <f>VARP('01_Data'!W4:W63)</f>
        <v>9.0273058549617099E-4</v>
      </c>
      <c r="Q53" s="11">
        <f t="shared" si="7"/>
        <v>0.476957133865335</v>
      </c>
      <c r="R53">
        <f>VARP('01_Data'!X4:X63)</f>
        <v>2.3408862886016685E-4</v>
      </c>
      <c r="S53" s="11">
        <f t="shared" si="8"/>
        <v>0.24287925904194055</v>
      </c>
      <c r="T53">
        <f>VARP('01_Data'!Y4:Y63)</f>
        <v>1.2462433868579441E-8</v>
      </c>
      <c r="U53" s="11">
        <f t="shared" si="9"/>
        <v>1.7721549974203778E-3</v>
      </c>
      <c r="V53">
        <f>VARP('01_Data'!AA4:AA63)</f>
        <v>2.7959892182782641E-4</v>
      </c>
      <c r="W53" s="11">
        <f t="shared" si="10"/>
        <v>0.2654410071948422</v>
      </c>
      <c r="X53">
        <f>VARP('01_Data'!AB4:AB63)</f>
        <v>2.7282360602718341E-4</v>
      </c>
      <c r="Y53" s="11">
        <f t="shared" si="11"/>
        <v>0.26220516531687588</v>
      </c>
    </row>
    <row r="54" spans="1:25" x14ac:dyDescent="0.2">
      <c r="A54" s="6">
        <f>'01_Data'!A50</f>
        <v>43535</v>
      </c>
      <c r="B54">
        <f>VARP('01_Data'!P4:P63)</f>
        <v>1.1053555862368655E-4</v>
      </c>
      <c r="C54" s="11">
        <f t="shared" si="0"/>
        <v>0.16689805503111477</v>
      </c>
      <c r="D54">
        <f>VARP('01_Data'!Q4:Q63)</f>
        <v>1.1004517038143007E-4</v>
      </c>
      <c r="E54" s="11">
        <f t="shared" si="1"/>
        <v>0.16652742397611386</v>
      </c>
      <c r="F54">
        <f>VARP('01_Data'!R4:R63)</f>
        <v>2.5172075997311502E-4</v>
      </c>
      <c r="G54" s="11">
        <f t="shared" si="2"/>
        <v>0.25186034128704143</v>
      </c>
      <c r="H54">
        <f>VARP('01_Data'!S4:S63)</f>
        <v>2.0447387222850984E-4</v>
      </c>
      <c r="I54" s="11">
        <f t="shared" si="3"/>
        <v>0.22699651054935729</v>
      </c>
      <c r="J54">
        <f>VARP('01_Data'!T4:T63)</f>
        <v>1.9145769824189653E-4</v>
      </c>
      <c r="K54" s="11">
        <f t="shared" si="4"/>
        <v>0.219652771339125</v>
      </c>
      <c r="L54" t="e">
        <f>VARP('01_Data'!U4:U63)</f>
        <v>#DIV/0!</v>
      </c>
      <c r="M54" s="11" t="e">
        <f t="shared" si="5"/>
        <v>#DIV/0!</v>
      </c>
      <c r="N54">
        <f>VARP('01_Data'!V4:V63)</f>
        <v>9.5313034790532299E-4</v>
      </c>
      <c r="O54" s="11">
        <f t="shared" si="6"/>
        <v>0.49009065250435191</v>
      </c>
      <c r="P54">
        <f>VARP('01_Data'!W4:W63)</f>
        <v>9.0273058549617099E-4</v>
      </c>
      <c r="Q54" s="11">
        <f t="shared" si="7"/>
        <v>0.476957133865335</v>
      </c>
      <c r="R54">
        <f>VARP('01_Data'!X4:X63)</f>
        <v>2.3408862886016685E-4</v>
      </c>
      <c r="S54" s="11">
        <f t="shared" si="8"/>
        <v>0.24287925904194055</v>
      </c>
      <c r="T54">
        <f>VARP('01_Data'!Y4:Y63)</f>
        <v>1.2462433868579441E-8</v>
      </c>
      <c r="U54" s="11">
        <f t="shared" si="9"/>
        <v>1.7721549974203778E-3</v>
      </c>
      <c r="V54">
        <f>VARP('01_Data'!AA4:AA63)</f>
        <v>2.7959892182782641E-4</v>
      </c>
      <c r="W54" s="11">
        <f t="shared" si="10"/>
        <v>0.2654410071948422</v>
      </c>
      <c r="X54">
        <f>VARP('01_Data'!AB4:AB63)</f>
        <v>2.7282360602718341E-4</v>
      </c>
      <c r="Y54" s="11">
        <f t="shared" si="11"/>
        <v>0.26220516531687588</v>
      </c>
    </row>
    <row r="55" spans="1:25" x14ac:dyDescent="0.2">
      <c r="A55" s="6">
        <f>'01_Data'!A51</f>
        <v>43536</v>
      </c>
      <c r="B55">
        <f>VARP('01_Data'!P4:P63)</f>
        <v>1.1053555862368655E-4</v>
      </c>
      <c r="C55" s="11">
        <f t="shared" si="0"/>
        <v>0.16689805503111477</v>
      </c>
      <c r="D55">
        <f>VARP('01_Data'!Q4:Q63)</f>
        <v>1.1004517038143007E-4</v>
      </c>
      <c r="E55" s="11">
        <f t="shared" si="1"/>
        <v>0.16652742397611386</v>
      </c>
      <c r="F55">
        <f>VARP('01_Data'!R4:R63)</f>
        <v>2.5172075997311502E-4</v>
      </c>
      <c r="G55" s="11">
        <f t="shared" si="2"/>
        <v>0.25186034128704143</v>
      </c>
      <c r="H55">
        <f>VARP('01_Data'!S4:S63)</f>
        <v>2.0447387222850984E-4</v>
      </c>
      <c r="I55" s="11">
        <f t="shared" si="3"/>
        <v>0.22699651054935729</v>
      </c>
      <c r="J55">
        <f>VARP('01_Data'!T4:T63)</f>
        <v>1.9145769824189653E-4</v>
      </c>
      <c r="K55" s="11">
        <f t="shared" si="4"/>
        <v>0.219652771339125</v>
      </c>
      <c r="L55" t="e">
        <f>VARP('01_Data'!U4:U63)</f>
        <v>#DIV/0!</v>
      </c>
      <c r="M55" s="11" t="e">
        <f t="shared" si="5"/>
        <v>#DIV/0!</v>
      </c>
      <c r="N55">
        <f>VARP('01_Data'!V4:V63)</f>
        <v>9.5313034790532299E-4</v>
      </c>
      <c r="O55" s="11">
        <f t="shared" si="6"/>
        <v>0.49009065250435191</v>
      </c>
      <c r="P55">
        <f>VARP('01_Data'!W4:W63)</f>
        <v>9.0273058549617099E-4</v>
      </c>
      <c r="Q55" s="11">
        <f t="shared" si="7"/>
        <v>0.476957133865335</v>
      </c>
      <c r="R55">
        <f>VARP('01_Data'!X4:X63)</f>
        <v>2.3408862886016685E-4</v>
      </c>
      <c r="S55" s="11">
        <f t="shared" si="8"/>
        <v>0.24287925904194055</v>
      </c>
      <c r="T55">
        <f>VARP('01_Data'!Y4:Y63)</f>
        <v>1.2462433868579441E-8</v>
      </c>
      <c r="U55" s="11">
        <f t="shared" si="9"/>
        <v>1.7721549974203778E-3</v>
      </c>
      <c r="V55">
        <f>VARP('01_Data'!AA4:AA63)</f>
        <v>2.7959892182782641E-4</v>
      </c>
      <c r="W55" s="11">
        <f t="shared" si="10"/>
        <v>0.2654410071948422</v>
      </c>
      <c r="X55">
        <f>VARP('01_Data'!AB4:AB63)</f>
        <v>2.7282360602718341E-4</v>
      </c>
      <c r="Y55" s="11">
        <f t="shared" si="11"/>
        <v>0.26220516531687588</v>
      </c>
    </row>
    <row r="56" spans="1:25" x14ac:dyDescent="0.2">
      <c r="A56" s="6">
        <f>'01_Data'!A52</f>
        <v>43537</v>
      </c>
      <c r="B56">
        <f>VARP('01_Data'!P4:P63)</f>
        <v>1.1053555862368655E-4</v>
      </c>
      <c r="C56" s="11">
        <f t="shared" si="0"/>
        <v>0.16689805503111477</v>
      </c>
      <c r="D56">
        <f>VARP('01_Data'!Q4:Q63)</f>
        <v>1.1004517038143007E-4</v>
      </c>
      <c r="E56" s="11">
        <f t="shared" si="1"/>
        <v>0.16652742397611386</v>
      </c>
      <c r="F56">
        <f>VARP('01_Data'!R4:R63)</f>
        <v>2.5172075997311502E-4</v>
      </c>
      <c r="G56" s="11">
        <f t="shared" si="2"/>
        <v>0.25186034128704143</v>
      </c>
      <c r="H56">
        <f>VARP('01_Data'!S4:S63)</f>
        <v>2.0447387222850984E-4</v>
      </c>
      <c r="I56" s="11">
        <f t="shared" si="3"/>
        <v>0.22699651054935729</v>
      </c>
      <c r="J56">
        <f>VARP('01_Data'!T4:T63)</f>
        <v>1.9145769824189653E-4</v>
      </c>
      <c r="K56" s="11">
        <f t="shared" si="4"/>
        <v>0.219652771339125</v>
      </c>
      <c r="L56" t="e">
        <f>VARP('01_Data'!U4:U63)</f>
        <v>#DIV/0!</v>
      </c>
      <c r="M56" s="11" t="e">
        <f t="shared" si="5"/>
        <v>#DIV/0!</v>
      </c>
      <c r="N56">
        <f>VARP('01_Data'!V4:V63)</f>
        <v>9.5313034790532299E-4</v>
      </c>
      <c r="O56" s="11">
        <f t="shared" si="6"/>
        <v>0.49009065250435191</v>
      </c>
      <c r="P56">
        <f>VARP('01_Data'!W4:W63)</f>
        <v>9.0273058549617099E-4</v>
      </c>
      <c r="Q56" s="11">
        <f t="shared" si="7"/>
        <v>0.476957133865335</v>
      </c>
      <c r="R56">
        <f>VARP('01_Data'!X4:X63)</f>
        <v>2.3408862886016685E-4</v>
      </c>
      <c r="S56" s="11">
        <f t="shared" si="8"/>
        <v>0.24287925904194055</v>
      </c>
      <c r="T56">
        <f>VARP('01_Data'!Y4:Y63)</f>
        <v>1.2462433868579441E-8</v>
      </c>
      <c r="U56" s="11">
        <f t="shared" si="9"/>
        <v>1.7721549974203778E-3</v>
      </c>
      <c r="V56">
        <f>VARP('01_Data'!AA4:AA63)</f>
        <v>2.7959892182782641E-4</v>
      </c>
      <c r="W56" s="11">
        <f t="shared" si="10"/>
        <v>0.2654410071948422</v>
      </c>
      <c r="X56">
        <f>VARP('01_Data'!AB4:AB63)</f>
        <v>2.7282360602718341E-4</v>
      </c>
      <c r="Y56" s="11">
        <f t="shared" si="11"/>
        <v>0.26220516531687588</v>
      </c>
    </row>
    <row r="57" spans="1:25" x14ac:dyDescent="0.2">
      <c r="A57" s="6">
        <f>'01_Data'!A53</f>
        <v>43538</v>
      </c>
      <c r="B57">
        <f>VARP('01_Data'!P4:P63)</f>
        <v>1.1053555862368655E-4</v>
      </c>
      <c r="C57" s="11">
        <f t="shared" si="0"/>
        <v>0.16689805503111477</v>
      </c>
      <c r="D57">
        <f>VARP('01_Data'!Q4:Q63)</f>
        <v>1.1004517038143007E-4</v>
      </c>
      <c r="E57" s="11">
        <f t="shared" si="1"/>
        <v>0.16652742397611386</v>
      </c>
      <c r="F57">
        <f>VARP('01_Data'!R4:R63)</f>
        <v>2.5172075997311502E-4</v>
      </c>
      <c r="G57" s="11">
        <f t="shared" si="2"/>
        <v>0.25186034128704143</v>
      </c>
      <c r="H57">
        <f>VARP('01_Data'!S4:S63)</f>
        <v>2.0447387222850984E-4</v>
      </c>
      <c r="I57" s="11">
        <f t="shared" si="3"/>
        <v>0.22699651054935729</v>
      </c>
      <c r="J57">
        <f>VARP('01_Data'!T4:T63)</f>
        <v>1.9145769824189653E-4</v>
      </c>
      <c r="K57" s="11">
        <f t="shared" si="4"/>
        <v>0.219652771339125</v>
      </c>
      <c r="L57" t="e">
        <f>VARP('01_Data'!U4:U63)</f>
        <v>#DIV/0!</v>
      </c>
      <c r="M57" s="11" t="e">
        <f t="shared" si="5"/>
        <v>#DIV/0!</v>
      </c>
      <c r="N57">
        <f>VARP('01_Data'!V4:V63)</f>
        <v>9.5313034790532299E-4</v>
      </c>
      <c r="O57" s="11">
        <f t="shared" si="6"/>
        <v>0.49009065250435191</v>
      </c>
      <c r="P57">
        <f>VARP('01_Data'!W4:W63)</f>
        <v>9.0273058549617099E-4</v>
      </c>
      <c r="Q57" s="11">
        <f t="shared" si="7"/>
        <v>0.476957133865335</v>
      </c>
      <c r="R57">
        <f>VARP('01_Data'!X4:X63)</f>
        <v>2.3408862886016685E-4</v>
      </c>
      <c r="S57" s="11">
        <f t="shared" si="8"/>
        <v>0.24287925904194055</v>
      </c>
      <c r="T57">
        <f>VARP('01_Data'!Y4:Y63)</f>
        <v>1.2462433868579441E-8</v>
      </c>
      <c r="U57" s="11">
        <f t="shared" si="9"/>
        <v>1.7721549974203778E-3</v>
      </c>
      <c r="V57">
        <f>VARP('01_Data'!AA4:AA63)</f>
        <v>2.7959892182782641E-4</v>
      </c>
      <c r="W57" s="11">
        <f t="shared" si="10"/>
        <v>0.2654410071948422</v>
      </c>
      <c r="X57">
        <f>VARP('01_Data'!AB4:AB63)</f>
        <v>2.7282360602718341E-4</v>
      </c>
      <c r="Y57" s="11">
        <f t="shared" si="11"/>
        <v>0.26220516531687588</v>
      </c>
    </row>
    <row r="58" spans="1:25" x14ac:dyDescent="0.2">
      <c r="A58" s="6">
        <f>'01_Data'!A54</f>
        <v>43539</v>
      </c>
      <c r="B58">
        <f>VARP('01_Data'!P4:P63)</f>
        <v>1.1053555862368655E-4</v>
      </c>
      <c r="C58" s="11">
        <f t="shared" si="0"/>
        <v>0.16689805503111477</v>
      </c>
      <c r="D58">
        <f>VARP('01_Data'!Q4:Q63)</f>
        <v>1.1004517038143007E-4</v>
      </c>
      <c r="E58" s="11">
        <f t="shared" si="1"/>
        <v>0.16652742397611386</v>
      </c>
      <c r="F58">
        <f>VARP('01_Data'!R4:R63)</f>
        <v>2.5172075997311502E-4</v>
      </c>
      <c r="G58" s="11">
        <f t="shared" si="2"/>
        <v>0.25186034128704143</v>
      </c>
      <c r="H58">
        <f>VARP('01_Data'!S4:S63)</f>
        <v>2.0447387222850984E-4</v>
      </c>
      <c r="I58" s="11">
        <f t="shared" si="3"/>
        <v>0.22699651054935729</v>
      </c>
      <c r="J58">
        <f>VARP('01_Data'!T4:T63)</f>
        <v>1.9145769824189653E-4</v>
      </c>
      <c r="K58" s="11">
        <f t="shared" si="4"/>
        <v>0.219652771339125</v>
      </c>
      <c r="L58" t="e">
        <f>VARP('01_Data'!U4:U63)</f>
        <v>#DIV/0!</v>
      </c>
      <c r="M58" s="11" t="e">
        <f t="shared" si="5"/>
        <v>#DIV/0!</v>
      </c>
      <c r="N58">
        <f>VARP('01_Data'!V4:V63)</f>
        <v>9.5313034790532299E-4</v>
      </c>
      <c r="O58" s="11">
        <f t="shared" si="6"/>
        <v>0.49009065250435191</v>
      </c>
      <c r="P58">
        <f>VARP('01_Data'!W4:W63)</f>
        <v>9.0273058549617099E-4</v>
      </c>
      <c r="Q58" s="11">
        <f t="shared" si="7"/>
        <v>0.476957133865335</v>
      </c>
      <c r="R58">
        <f>VARP('01_Data'!X4:X63)</f>
        <v>2.3408862886016685E-4</v>
      </c>
      <c r="S58" s="11">
        <f t="shared" si="8"/>
        <v>0.24287925904194055</v>
      </c>
      <c r="T58">
        <f>VARP('01_Data'!Y4:Y63)</f>
        <v>1.2462433868579441E-8</v>
      </c>
      <c r="U58" s="11">
        <f t="shared" si="9"/>
        <v>1.7721549974203778E-3</v>
      </c>
      <c r="V58">
        <f>VARP('01_Data'!AA4:AA63)</f>
        <v>2.7959892182782641E-4</v>
      </c>
      <c r="W58" s="11">
        <f t="shared" si="10"/>
        <v>0.2654410071948422</v>
      </c>
      <c r="X58">
        <f>VARP('01_Data'!AB4:AB63)</f>
        <v>2.7282360602718341E-4</v>
      </c>
      <c r="Y58" s="11">
        <f t="shared" si="11"/>
        <v>0.26220516531687588</v>
      </c>
    </row>
    <row r="59" spans="1:25" x14ac:dyDescent="0.2">
      <c r="A59" s="6">
        <f>'01_Data'!A55</f>
        <v>43542</v>
      </c>
      <c r="B59">
        <f>VARP('01_Data'!P4:P63)</f>
        <v>1.1053555862368655E-4</v>
      </c>
      <c r="C59" s="11">
        <f t="shared" si="0"/>
        <v>0.16689805503111477</v>
      </c>
      <c r="D59">
        <f>VARP('01_Data'!Q4:Q63)</f>
        <v>1.1004517038143007E-4</v>
      </c>
      <c r="E59" s="11">
        <f t="shared" si="1"/>
        <v>0.16652742397611386</v>
      </c>
      <c r="F59">
        <f>VARP('01_Data'!R4:R63)</f>
        <v>2.5172075997311502E-4</v>
      </c>
      <c r="G59" s="11">
        <f t="shared" si="2"/>
        <v>0.25186034128704143</v>
      </c>
      <c r="H59">
        <f>VARP('01_Data'!S4:S63)</f>
        <v>2.0447387222850984E-4</v>
      </c>
      <c r="I59" s="11">
        <f t="shared" si="3"/>
        <v>0.22699651054935729</v>
      </c>
      <c r="J59">
        <f>VARP('01_Data'!T4:T63)</f>
        <v>1.9145769824189653E-4</v>
      </c>
      <c r="K59" s="11">
        <f t="shared" si="4"/>
        <v>0.219652771339125</v>
      </c>
      <c r="L59" t="e">
        <f>VARP('01_Data'!U4:U63)</f>
        <v>#DIV/0!</v>
      </c>
      <c r="M59" s="11" t="e">
        <f t="shared" si="5"/>
        <v>#DIV/0!</v>
      </c>
      <c r="N59">
        <f>VARP('01_Data'!V4:V63)</f>
        <v>9.5313034790532299E-4</v>
      </c>
      <c r="O59" s="11">
        <f t="shared" si="6"/>
        <v>0.49009065250435191</v>
      </c>
      <c r="P59">
        <f>VARP('01_Data'!W4:W63)</f>
        <v>9.0273058549617099E-4</v>
      </c>
      <c r="Q59" s="11">
        <f t="shared" si="7"/>
        <v>0.476957133865335</v>
      </c>
      <c r="R59">
        <f>VARP('01_Data'!X4:X63)</f>
        <v>2.3408862886016685E-4</v>
      </c>
      <c r="S59" s="11">
        <f t="shared" si="8"/>
        <v>0.24287925904194055</v>
      </c>
      <c r="T59">
        <f>VARP('01_Data'!Y4:Y63)</f>
        <v>1.2462433868579441E-8</v>
      </c>
      <c r="U59" s="11">
        <f t="shared" si="9"/>
        <v>1.7721549974203778E-3</v>
      </c>
      <c r="V59">
        <f>VARP('01_Data'!AA4:AA63)</f>
        <v>2.7959892182782641E-4</v>
      </c>
      <c r="W59" s="11">
        <f t="shared" si="10"/>
        <v>0.2654410071948422</v>
      </c>
      <c r="X59">
        <f>VARP('01_Data'!AB4:AB63)</f>
        <v>2.7282360602718341E-4</v>
      </c>
      <c r="Y59" s="11">
        <f t="shared" si="11"/>
        <v>0.26220516531687588</v>
      </c>
    </row>
    <row r="60" spans="1:25" x14ac:dyDescent="0.2">
      <c r="A60" s="6">
        <f>'01_Data'!A56</f>
        <v>43543</v>
      </c>
      <c r="B60">
        <f>VARP('01_Data'!P4:P63)</f>
        <v>1.1053555862368655E-4</v>
      </c>
      <c r="C60" s="11">
        <f t="shared" si="0"/>
        <v>0.16689805503111477</v>
      </c>
      <c r="D60">
        <f>VARP('01_Data'!Q4:Q63)</f>
        <v>1.1004517038143007E-4</v>
      </c>
      <c r="E60" s="11">
        <f t="shared" si="1"/>
        <v>0.16652742397611386</v>
      </c>
      <c r="F60">
        <f>VARP('01_Data'!R4:R63)</f>
        <v>2.5172075997311502E-4</v>
      </c>
      <c r="G60" s="11">
        <f t="shared" si="2"/>
        <v>0.25186034128704143</v>
      </c>
      <c r="H60">
        <f>VARP('01_Data'!S4:S63)</f>
        <v>2.0447387222850984E-4</v>
      </c>
      <c r="I60" s="11">
        <f t="shared" si="3"/>
        <v>0.22699651054935729</v>
      </c>
      <c r="J60">
        <f>VARP('01_Data'!T4:T63)</f>
        <v>1.9145769824189653E-4</v>
      </c>
      <c r="K60" s="11">
        <f t="shared" si="4"/>
        <v>0.219652771339125</v>
      </c>
      <c r="L60" t="e">
        <f>VARP('01_Data'!U4:U63)</f>
        <v>#DIV/0!</v>
      </c>
      <c r="M60" s="11" t="e">
        <f t="shared" si="5"/>
        <v>#DIV/0!</v>
      </c>
      <c r="N60">
        <f>VARP('01_Data'!V4:V63)</f>
        <v>9.5313034790532299E-4</v>
      </c>
      <c r="O60" s="11">
        <f t="shared" si="6"/>
        <v>0.49009065250435191</v>
      </c>
      <c r="P60">
        <f>VARP('01_Data'!W4:W63)</f>
        <v>9.0273058549617099E-4</v>
      </c>
      <c r="Q60" s="11">
        <f t="shared" si="7"/>
        <v>0.476957133865335</v>
      </c>
      <c r="R60">
        <f>VARP('01_Data'!X4:X63)</f>
        <v>2.3408862886016685E-4</v>
      </c>
      <c r="S60" s="11">
        <f t="shared" si="8"/>
        <v>0.24287925904194055</v>
      </c>
      <c r="T60">
        <f>VARP('01_Data'!Y4:Y63)</f>
        <v>1.2462433868579441E-8</v>
      </c>
      <c r="U60" s="11">
        <f t="shared" si="9"/>
        <v>1.7721549974203778E-3</v>
      </c>
      <c r="V60">
        <f>VARP('01_Data'!AA4:AA63)</f>
        <v>2.7959892182782641E-4</v>
      </c>
      <c r="W60" s="11">
        <f t="shared" si="10"/>
        <v>0.2654410071948422</v>
      </c>
      <c r="X60">
        <f>VARP('01_Data'!AB4:AB63)</f>
        <v>2.7282360602718341E-4</v>
      </c>
      <c r="Y60" s="11">
        <f t="shared" si="11"/>
        <v>0.26220516531687588</v>
      </c>
    </row>
    <row r="61" spans="1:25" x14ac:dyDescent="0.2">
      <c r="A61" s="6">
        <f>'01_Data'!A57</f>
        <v>43544</v>
      </c>
      <c r="B61">
        <f>VARP('01_Data'!P4:P63)</f>
        <v>1.1053555862368655E-4</v>
      </c>
      <c r="C61" s="11">
        <f t="shared" si="0"/>
        <v>0.16689805503111477</v>
      </c>
      <c r="D61">
        <f>VARP('01_Data'!Q4:Q63)</f>
        <v>1.1004517038143007E-4</v>
      </c>
      <c r="E61" s="11">
        <f t="shared" si="1"/>
        <v>0.16652742397611386</v>
      </c>
      <c r="F61">
        <f>VARP('01_Data'!R4:R63)</f>
        <v>2.5172075997311502E-4</v>
      </c>
      <c r="G61" s="11">
        <f t="shared" si="2"/>
        <v>0.25186034128704143</v>
      </c>
      <c r="H61">
        <f>VARP('01_Data'!S4:S63)</f>
        <v>2.0447387222850984E-4</v>
      </c>
      <c r="I61" s="11">
        <f t="shared" si="3"/>
        <v>0.22699651054935729</v>
      </c>
      <c r="J61">
        <f>VARP('01_Data'!T4:T63)</f>
        <v>1.9145769824189653E-4</v>
      </c>
      <c r="K61" s="11">
        <f t="shared" si="4"/>
        <v>0.219652771339125</v>
      </c>
      <c r="L61" t="e">
        <f>VARP('01_Data'!U4:U63)</f>
        <v>#DIV/0!</v>
      </c>
      <c r="M61" s="11" t="e">
        <f t="shared" si="5"/>
        <v>#DIV/0!</v>
      </c>
      <c r="N61">
        <f>VARP('01_Data'!V4:V63)</f>
        <v>9.5313034790532299E-4</v>
      </c>
      <c r="O61" s="11">
        <f t="shared" si="6"/>
        <v>0.49009065250435191</v>
      </c>
      <c r="P61">
        <f>VARP('01_Data'!W4:W63)</f>
        <v>9.0273058549617099E-4</v>
      </c>
      <c r="Q61" s="11">
        <f t="shared" si="7"/>
        <v>0.476957133865335</v>
      </c>
      <c r="R61">
        <f>VARP('01_Data'!X4:X63)</f>
        <v>2.3408862886016685E-4</v>
      </c>
      <c r="S61" s="11">
        <f t="shared" si="8"/>
        <v>0.24287925904194055</v>
      </c>
      <c r="T61">
        <f>VARP('01_Data'!Y4:Y63)</f>
        <v>1.2462433868579441E-8</v>
      </c>
      <c r="U61" s="11">
        <f t="shared" si="9"/>
        <v>1.7721549974203778E-3</v>
      </c>
      <c r="V61">
        <f>VARP('01_Data'!AA4:AA63)</f>
        <v>2.7959892182782641E-4</v>
      </c>
      <c r="W61" s="11">
        <f t="shared" si="10"/>
        <v>0.2654410071948422</v>
      </c>
      <c r="X61">
        <f>VARP('01_Data'!AB4:AB63)</f>
        <v>2.7282360602718341E-4</v>
      </c>
      <c r="Y61" s="11">
        <f t="shared" si="11"/>
        <v>0.26220516531687588</v>
      </c>
    </row>
    <row r="62" spans="1:25" x14ac:dyDescent="0.2">
      <c r="A62" s="6">
        <f>'01_Data'!A58</f>
        <v>43545</v>
      </c>
      <c r="B62">
        <f>VARP('01_Data'!P4:P63)</f>
        <v>1.1053555862368655E-4</v>
      </c>
      <c r="C62" s="11">
        <f t="shared" si="0"/>
        <v>0.16689805503111477</v>
      </c>
      <c r="D62">
        <f>VARP('01_Data'!Q4:Q63)</f>
        <v>1.1004517038143007E-4</v>
      </c>
      <c r="E62" s="11">
        <f t="shared" si="1"/>
        <v>0.16652742397611386</v>
      </c>
      <c r="F62">
        <f>VARP('01_Data'!R4:R63)</f>
        <v>2.5172075997311502E-4</v>
      </c>
      <c r="G62" s="11">
        <f t="shared" si="2"/>
        <v>0.25186034128704143</v>
      </c>
      <c r="H62">
        <f>VARP('01_Data'!S4:S63)</f>
        <v>2.0447387222850984E-4</v>
      </c>
      <c r="I62" s="11">
        <f t="shared" si="3"/>
        <v>0.22699651054935729</v>
      </c>
      <c r="J62">
        <f>VARP('01_Data'!T4:T63)</f>
        <v>1.9145769824189653E-4</v>
      </c>
      <c r="K62" s="11">
        <f t="shared" si="4"/>
        <v>0.219652771339125</v>
      </c>
      <c r="L62" t="e">
        <f>VARP('01_Data'!U4:U63)</f>
        <v>#DIV/0!</v>
      </c>
      <c r="M62" s="11" t="e">
        <f t="shared" si="5"/>
        <v>#DIV/0!</v>
      </c>
      <c r="N62">
        <f>VARP('01_Data'!V4:V63)</f>
        <v>9.5313034790532299E-4</v>
      </c>
      <c r="O62" s="11">
        <f t="shared" si="6"/>
        <v>0.49009065250435191</v>
      </c>
      <c r="P62">
        <f>VARP('01_Data'!W4:W63)</f>
        <v>9.0273058549617099E-4</v>
      </c>
      <c r="Q62" s="11">
        <f t="shared" si="7"/>
        <v>0.476957133865335</v>
      </c>
      <c r="R62">
        <f>VARP('01_Data'!X4:X63)</f>
        <v>2.3408862886016685E-4</v>
      </c>
      <c r="S62" s="11">
        <f t="shared" si="8"/>
        <v>0.24287925904194055</v>
      </c>
      <c r="T62">
        <f>VARP('01_Data'!Y4:Y63)</f>
        <v>1.2462433868579441E-8</v>
      </c>
      <c r="U62" s="11">
        <f t="shared" si="9"/>
        <v>1.7721549974203778E-3</v>
      </c>
      <c r="V62">
        <f>VARP('01_Data'!AA4:AA63)</f>
        <v>2.7959892182782641E-4</v>
      </c>
      <c r="W62" s="11">
        <f t="shared" si="10"/>
        <v>0.2654410071948422</v>
      </c>
      <c r="X62">
        <f>VARP('01_Data'!AB4:AB63)</f>
        <v>2.7282360602718341E-4</v>
      </c>
      <c r="Y62" s="11">
        <f t="shared" si="11"/>
        <v>0.26220516531687588</v>
      </c>
    </row>
    <row r="63" spans="1:25" x14ac:dyDescent="0.2">
      <c r="A63" s="6">
        <f>'01_Data'!A59</f>
        <v>43546</v>
      </c>
      <c r="B63">
        <f>VARP('01_Data'!P4:P63)</f>
        <v>1.1053555862368655E-4</v>
      </c>
      <c r="C63" s="11">
        <f t="shared" si="0"/>
        <v>0.16689805503111477</v>
      </c>
      <c r="D63">
        <f>VARP('01_Data'!Q4:Q63)</f>
        <v>1.1004517038143007E-4</v>
      </c>
      <c r="E63" s="11">
        <f t="shared" si="1"/>
        <v>0.16652742397611386</v>
      </c>
      <c r="F63">
        <f>VARP('01_Data'!R4:R63)</f>
        <v>2.5172075997311502E-4</v>
      </c>
      <c r="G63" s="11">
        <f t="shared" si="2"/>
        <v>0.25186034128704143</v>
      </c>
      <c r="H63">
        <f>VARP('01_Data'!S4:S63)</f>
        <v>2.0447387222850984E-4</v>
      </c>
      <c r="I63" s="11">
        <f t="shared" si="3"/>
        <v>0.22699651054935729</v>
      </c>
      <c r="J63">
        <f>VARP('01_Data'!T4:T63)</f>
        <v>1.9145769824189653E-4</v>
      </c>
      <c r="K63" s="11">
        <f t="shared" si="4"/>
        <v>0.219652771339125</v>
      </c>
      <c r="L63" t="e">
        <f>VARP('01_Data'!U4:U63)</f>
        <v>#DIV/0!</v>
      </c>
      <c r="M63" s="11" t="e">
        <f t="shared" si="5"/>
        <v>#DIV/0!</v>
      </c>
      <c r="N63">
        <f>VARP('01_Data'!V4:V63)</f>
        <v>9.5313034790532299E-4</v>
      </c>
      <c r="O63" s="11">
        <f t="shared" si="6"/>
        <v>0.49009065250435191</v>
      </c>
      <c r="P63">
        <f>VARP('01_Data'!W4:W63)</f>
        <v>9.0273058549617099E-4</v>
      </c>
      <c r="Q63" s="11">
        <f t="shared" si="7"/>
        <v>0.476957133865335</v>
      </c>
      <c r="R63">
        <f>VARP('01_Data'!X4:X63)</f>
        <v>2.3408862886016685E-4</v>
      </c>
      <c r="S63" s="11">
        <f t="shared" si="8"/>
        <v>0.24287925904194055</v>
      </c>
      <c r="T63">
        <f>VARP('01_Data'!Y4:Y63)</f>
        <v>1.2462433868579441E-8</v>
      </c>
      <c r="U63" s="11">
        <f t="shared" si="9"/>
        <v>1.7721549974203778E-3</v>
      </c>
      <c r="V63">
        <f>VARP('01_Data'!AA4:AA63)</f>
        <v>2.7959892182782641E-4</v>
      </c>
      <c r="W63" s="11">
        <f t="shared" si="10"/>
        <v>0.2654410071948422</v>
      </c>
      <c r="X63">
        <f>VARP('01_Data'!AB4:AB63)</f>
        <v>2.7282360602718341E-4</v>
      </c>
      <c r="Y63" s="11">
        <f t="shared" si="11"/>
        <v>0.26220516531687588</v>
      </c>
    </row>
    <row r="64" spans="1:25" x14ac:dyDescent="0.2">
      <c r="A64" s="6">
        <f>'01_Data'!A60</f>
        <v>43549</v>
      </c>
      <c r="B64">
        <f>VARP('01_Data'!P4:P63)</f>
        <v>1.1053555862368655E-4</v>
      </c>
      <c r="C64" s="11">
        <f t="shared" si="0"/>
        <v>0.16689805503111477</v>
      </c>
      <c r="D64">
        <f>VARP('01_Data'!Q4:Q63)</f>
        <v>1.1004517038143007E-4</v>
      </c>
      <c r="E64" s="11">
        <f t="shared" si="1"/>
        <v>0.16652742397611386</v>
      </c>
      <c r="F64">
        <f>VARP('01_Data'!R4:R63)</f>
        <v>2.5172075997311502E-4</v>
      </c>
      <c r="G64" s="11">
        <f t="shared" si="2"/>
        <v>0.25186034128704143</v>
      </c>
      <c r="H64">
        <f>VARP('01_Data'!S4:S63)</f>
        <v>2.0447387222850984E-4</v>
      </c>
      <c r="I64" s="11">
        <f t="shared" si="3"/>
        <v>0.22699651054935729</v>
      </c>
      <c r="J64">
        <f>VARP('01_Data'!T4:T63)</f>
        <v>1.9145769824189653E-4</v>
      </c>
      <c r="K64" s="11">
        <f t="shared" si="4"/>
        <v>0.219652771339125</v>
      </c>
      <c r="L64" t="e">
        <f>VARP('01_Data'!U4:U63)</f>
        <v>#DIV/0!</v>
      </c>
      <c r="M64" s="11" t="e">
        <f t="shared" si="5"/>
        <v>#DIV/0!</v>
      </c>
      <c r="N64">
        <f>VARP('01_Data'!V4:V63)</f>
        <v>9.5313034790532299E-4</v>
      </c>
      <c r="O64" s="11">
        <f t="shared" si="6"/>
        <v>0.49009065250435191</v>
      </c>
      <c r="P64">
        <f>VARP('01_Data'!W4:W63)</f>
        <v>9.0273058549617099E-4</v>
      </c>
      <c r="Q64" s="11">
        <f t="shared" si="7"/>
        <v>0.476957133865335</v>
      </c>
      <c r="R64">
        <f>VARP('01_Data'!X4:X63)</f>
        <v>2.3408862886016685E-4</v>
      </c>
      <c r="S64" s="11">
        <f t="shared" si="8"/>
        <v>0.24287925904194055</v>
      </c>
      <c r="T64">
        <f>VARP('01_Data'!Y4:Y63)</f>
        <v>1.2462433868579441E-8</v>
      </c>
      <c r="U64" s="11">
        <f t="shared" si="9"/>
        <v>1.7721549974203778E-3</v>
      </c>
      <c r="V64">
        <f>VARP('01_Data'!AA4:AA63)</f>
        <v>2.7959892182782641E-4</v>
      </c>
      <c r="W64" s="11">
        <f t="shared" si="10"/>
        <v>0.2654410071948422</v>
      </c>
      <c r="X64">
        <f>VARP('01_Data'!AB4:AB63)</f>
        <v>2.7282360602718341E-4</v>
      </c>
      <c r="Y64" s="11">
        <f t="shared" si="11"/>
        <v>0.26220516531687588</v>
      </c>
    </row>
    <row r="65" spans="1:25" x14ac:dyDescent="0.2">
      <c r="A65" s="6">
        <f>'01_Data'!A61</f>
        <v>43550</v>
      </c>
      <c r="B65">
        <f>VARP('01_Data'!P4:P63)</f>
        <v>1.1053555862368655E-4</v>
      </c>
      <c r="C65" s="11">
        <f t="shared" si="0"/>
        <v>0.16689805503111477</v>
      </c>
      <c r="D65">
        <f>VARP('01_Data'!Q4:Q63)</f>
        <v>1.1004517038143007E-4</v>
      </c>
      <c r="E65" s="11">
        <f t="shared" si="1"/>
        <v>0.16652742397611386</v>
      </c>
      <c r="F65">
        <f>VARP('01_Data'!R4:R63)</f>
        <v>2.5172075997311502E-4</v>
      </c>
      <c r="G65" s="11">
        <f t="shared" si="2"/>
        <v>0.25186034128704143</v>
      </c>
      <c r="H65">
        <f>VARP('01_Data'!S4:S63)</f>
        <v>2.0447387222850984E-4</v>
      </c>
      <c r="I65" s="11">
        <f t="shared" si="3"/>
        <v>0.22699651054935729</v>
      </c>
      <c r="J65">
        <f>VARP('01_Data'!T4:T63)</f>
        <v>1.9145769824189653E-4</v>
      </c>
      <c r="K65" s="11">
        <f t="shared" si="4"/>
        <v>0.219652771339125</v>
      </c>
      <c r="L65" t="e">
        <f>VARP('01_Data'!U4:U63)</f>
        <v>#DIV/0!</v>
      </c>
      <c r="M65" s="11" t="e">
        <f t="shared" si="5"/>
        <v>#DIV/0!</v>
      </c>
      <c r="N65">
        <f>VARP('01_Data'!V4:V63)</f>
        <v>9.5313034790532299E-4</v>
      </c>
      <c r="O65" s="11">
        <f t="shared" si="6"/>
        <v>0.49009065250435191</v>
      </c>
      <c r="P65">
        <f>VARP('01_Data'!W4:W63)</f>
        <v>9.0273058549617099E-4</v>
      </c>
      <c r="Q65" s="11">
        <f t="shared" si="7"/>
        <v>0.476957133865335</v>
      </c>
      <c r="R65">
        <f>VARP('01_Data'!X4:X63)</f>
        <v>2.3408862886016685E-4</v>
      </c>
      <c r="S65" s="11">
        <f t="shared" si="8"/>
        <v>0.24287925904194055</v>
      </c>
      <c r="T65">
        <f>VARP('01_Data'!Y4:Y63)</f>
        <v>1.2462433868579441E-8</v>
      </c>
      <c r="U65" s="11">
        <f t="shared" si="9"/>
        <v>1.7721549974203778E-3</v>
      </c>
      <c r="V65">
        <f>VARP('01_Data'!AA4:AA63)</f>
        <v>2.7959892182782641E-4</v>
      </c>
      <c r="W65" s="11">
        <f t="shared" si="10"/>
        <v>0.2654410071948422</v>
      </c>
      <c r="X65">
        <f>VARP('01_Data'!AB4:AB63)</f>
        <v>2.7282360602718341E-4</v>
      </c>
      <c r="Y65" s="11">
        <f t="shared" si="11"/>
        <v>0.26220516531687588</v>
      </c>
    </row>
    <row r="66" spans="1:25" x14ac:dyDescent="0.2">
      <c r="A66" s="6">
        <f>'01_Data'!A62</f>
        <v>43551</v>
      </c>
      <c r="B66">
        <f>VARP('01_Data'!P4:P63)</f>
        <v>1.1053555862368655E-4</v>
      </c>
      <c r="C66" s="11">
        <f t="shared" si="0"/>
        <v>0.16689805503111477</v>
      </c>
      <c r="D66">
        <f>VARP('01_Data'!Q4:Q63)</f>
        <v>1.1004517038143007E-4</v>
      </c>
      <c r="E66" s="11">
        <f t="shared" si="1"/>
        <v>0.16652742397611386</v>
      </c>
      <c r="F66">
        <f>VARP('01_Data'!R4:R63)</f>
        <v>2.5172075997311502E-4</v>
      </c>
      <c r="G66" s="11">
        <f t="shared" si="2"/>
        <v>0.25186034128704143</v>
      </c>
      <c r="H66">
        <f>VARP('01_Data'!S4:S63)</f>
        <v>2.0447387222850984E-4</v>
      </c>
      <c r="I66" s="11">
        <f t="shared" si="3"/>
        <v>0.22699651054935729</v>
      </c>
      <c r="J66">
        <f>VARP('01_Data'!T4:T63)</f>
        <v>1.9145769824189653E-4</v>
      </c>
      <c r="K66" s="11">
        <f t="shared" si="4"/>
        <v>0.219652771339125</v>
      </c>
      <c r="L66" t="e">
        <f>VARP('01_Data'!U4:U63)</f>
        <v>#DIV/0!</v>
      </c>
      <c r="M66" s="11" t="e">
        <f t="shared" si="5"/>
        <v>#DIV/0!</v>
      </c>
      <c r="N66">
        <f>VARP('01_Data'!V4:V63)</f>
        <v>9.5313034790532299E-4</v>
      </c>
      <c r="O66" s="11">
        <f t="shared" si="6"/>
        <v>0.49009065250435191</v>
      </c>
      <c r="P66">
        <f>VARP('01_Data'!W4:W63)</f>
        <v>9.0273058549617099E-4</v>
      </c>
      <c r="Q66" s="11">
        <f t="shared" si="7"/>
        <v>0.476957133865335</v>
      </c>
      <c r="R66">
        <f>VARP('01_Data'!X4:X63)</f>
        <v>2.3408862886016685E-4</v>
      </c>
      <c r="S66" s="11">
        <f t="shared" si="8"/>
        <v>0.24287925904194055</v>
      </c>
      <c r="T66">
        <f>VARP('01_Data'!Y4:Y63)</f>
        <v>1.2462433868579441E-8</v>
      </c>
      <c r="U66" s="11">
        <f t="shared" si="9"/>
        <v>1.7721549974203778E-3</v>
      </c>
      <c r="V66">
        <f>VARP('01_Data'!AA4:AA63)</f>
        <v>2.7959892182782641E-4</v>
      </c>
      <c r="W66" s="11">
        <f t="shared" si="10"/>
        <v>0.2654410071948422</v>
      </c>
      <c r="X66">
        <f>VARP('01_Data'!AB4:AB63)</f>
        <v>2.7282360602718341E-4</v>
      </c>
      <c r="Y66" s="11">
        <f t="shared" si="11"/>
        <v>0.26220516531687588</v>
      </c>
    </row>
    <row r="67" spans="1:25" x14ac:dyDescent="0.2">
      <c r="A67" s="6">
        <f>'01_Data'!A63</f>
        <v>43552</v>
      </c>
      <c r="B67">
        <f>VARP('01_Data'!P4:P63)</f>
        <v>1.1053555862368655E-4</v>
      </c>
      <c r="C67" s="11">
        <f t="shared" si="0"/>
        <v>0.16689805503111477</v>
      </c>
      <c r="D67">
        <f>VARP('01_Data'!Q4:Q63)</f>
        <v>1.1004517038143007E-4</v>
      </c>
      <c r="E67" s="11">
        <f t="shared" si="1"/>
        <v>0.16652742397611386</v>
      </c>
      <c r="F67">
        <f>VARP('01_Data'!R4:R63)</f>
        <v>2.5172075997311502E-4</v>
      </c>
      <c r="G67" s="11">
        <f t="shared" si="2"/>
        <v>0.25186034128704143</v>
      </c>
      <c r="H67">
        <f>VARP('01_Data'!S4:S63)</f>
        <v>2.0447387222850984E-4</v>
      </c>
      <c r="I67" s="11">
        <f t="shared" si="3"/>
        <v>0.22699651054935729</v>
      </c>
      <c r="J67">
        <f>VARP('01_Data'!T4:T63)</f>
        <v>1.9145769824189653E-4</v>
      </c>
      <c r="K67" s="11">
        <f t="shared" si="4"/>
        <v>0.219652771339125</v>
      </c>
      <c r="L67" t="e">
        <f>VARP('01_Data'!U4:U63)</f>
        <v>#DIV/0!</v>
      </c>
      <c r="M67" s="11" t="e">
        <f t="shared" si="5"/>
        <v>#DIV/0!</v>
      </c>
      <c r="N67">
        <f>VARP('01_Data'!V4:V63)</f>
        <v>9.5313034790532299E-4</v>
      </c>
      <c r="O67" s="11">
        <f t="shared" si="6"/>
        <v>0.49009065250435191</v>
      </c>
      <c r="P67">
        <f>VARP('01_Data'!W4:W63)</f>
        <v>9.0273058549617099E-4</v>
      </c>
      <c r="Q67" s="11">
        <f t="shared" si="7"/>
        <v>0.476957133865335</v>
      </c>
      <c r="R67">
        <f>VARP('01_Data'!X4:X63)</f>
        <v>2.3408862886016685E-4</v>
      </c>
      <c r="S67" s="11">
        <f t="shared" si="8"/>
        <v>0.24287925904194055</v>
      </c>
      <c r="T67">
        <f>VARP('01_Data'!Y4:Y63)</f>
        <v>1.2462433868579441E-8</v>
      </c>
      <c r="U67" s="11">
        <f t="shared" si="9"/>
        <v>1.7721549974203778E-3</v>
      </c>
      <c r="V67">
        <f>VARP('01_Data'!AA4:AA63)</f>
        <v>2.7959892182782641E-4</v>
      </c>
      <c r="W67" s="11">
        <f t="shared" si="10"/>
        <v>0.2654410071948422</v>
      </c>
      <c r="X67">
        <f>VARP('01_Data'!AB4:AB63)</f>
        <v>2.7282360602718341E-4</v>
      </c>
      <c r="Y67" s="11">
        <f t="shared" si="11"/>
        <v>0.26220516531687588</v>
      </c>
    </row>
    <row r="68" spans="1:25" x14ac:dyDescent="0.2">
      <c r="A68" s="6">
        <f>'01_Data'!A64</f>
        <v>43553</v>
      </c>
      <c r="B68">
        <f>0.94*B67+(1-0.94)*'01_Data'!P63^2</f>
        <v>1.0538254787122848E-4</v>
      </c>
      <c r="C68" s="11">
        <f t="shared" si="0"/>
        <v>0.16296135144122234</v>
      </c>
      <c r="D68">
        <f>0.94*D67+(1-0.94)*'01_Data'!Q63^2</f>
        <v>1.0365240872205756E-4</v>
      </c>
      <c r="E68" s="11">
        <f t="shared" si="1"/>
        <v>0.16161808994651097</v>
      </c>
      <c r="F68">
        <f>0.94*F67+(1-0.94)*'01_Data'!R63^2</f>
        <v>2.4030182242969965E-4</v>
      </c>
      <c r="G68" s="11">
        <f t="shared" si="2"/>
        <v>0.24608140777450929</v>
      </c>
      <c r="H68">
        <f>0.94*H67+(1-0.94)*'01_Data'!S63^2</f>
        <v>1.9286336449101071E-4</v>
      </c>
      <c r="I68" s="11">
        <f t="shared" si="3"/>
        <v>0.22045763278175404</v>
      </c>
      <c r="J68">
        <f>0.94*J67+(1-0.94)*'01_Data'!T63^2</f>
        <v>1.8020067537516193E-4</v>
      </c>
      <c r="K68" s="11">
        <f t="shared" si="4"/>
        <v>0.21309756027355359</v>
      </c>
      <c r="L68" t="e">
        <f>0.94*L67+(1-0.94)*'01_Data'!U63^2</f>
        <v>#DIV/0!</v>
      </c>
      <c r="M68" s="11" t="e">
        <f t="shared" si="5"/>
        <v>#DIV/0!</v>
      </c>
      <c r="N68">
        <f>0.94*N67+(1-0.94)*'01_Data'!V63^2</f>
        <v>1.0013112169759424E-3</v>
      </c>
      <c r="O68" s="11">
        <f t="shared" si="6"/>
        <v>0.50232502095549403</v>
      </c>
      <c r="P68">
        <f>0.94*P67+(1-0.94)*'01_Data'!W63^2</f>
        <v>8.7893339720322716E-4</v>
      </c>
      <c r="Q68" s="11">
        <f t="shared" si="7"/>
        <v>0.47062853302282176</v>
      </c>
      <c r="R68">
        <f>0.94*R67+(1-0.94)*'01_Data'!X63^2</f>
        <v>2.2027700856927737E-4</v>
      </c>
      <c r="S68" s="11">
        <f t="shared" si="8"/>
        <v>0.23560519128291274</v>
      </c>
      <c r="T68">
        <f>0.94*T67+(1-0.94)*'01_Data'!Y63^2</f>
        <v>1.4586316253316771E-8</v>
      </c>
      <c r="U68" s="11">
        <f t="shared" si="9"/>
        <v>1.9172249987510141E-3</v>
      </c>
      <c r="V68">
        <f>0.94*V67+(1-0.94)*'01_Data'!AA63^2</f>
        <v>2.6299338133183855E-4</v>
      </c>
      <c r="W68" s="11">
        <f t="shared" si="10"/>
        <v>0.25743801602642785</v>
      </c>
      <c r="X68">
        <f>0.94*X67+(1-0.94)*'01_Data'!AB63^2</f>
        <v>2.7819811471112711E-4</v>
      </c>
      <c r="Y68" s="11">
        <f t="shared" si="11"/>
        <v>0.26477523469388908</v>
      </c>
    </row>
    <row r="69" spans="1:25" x14ac:dyDescent="0.2">
      <c r="A69" s="6">
        <f>'01_Data'!A65</f>
        <v>43556</v>
      </c>
      <c r="B69">
        <f>0.94*B68+(1-0.94)*'01_Data'!P64^2</f>
        <v>9.9092815268489768E-5</v>
      </c>
      <c r="C69" s="11">
        <f t="shared" si="0"/>
        <v>0.15802338259782767</v>
      </c>
      <c r="D69">
        <f>0.94*D68+(1-0.94)*'01_Data'!Q64^2</f>
        <v>9.753465574192657E-5</v>
      </c>
      <c r="E69" s="11">
        <f t="shared" si="1"/>
        <v>0.15677606082232548</v>
      </c>
      <c r="F69">
        <f>0.94*F68+(1-0.94)*'01_Data'!R64^2</f>
        <v>2.3134734707156779E-4</v>
      </c>
      <c r="G69" s="11">
        <f t="shared" si="2"/>
        <v>0.24145295910805295</v>
      </c>
      <c r="H69">
        <f>0.94*H68+(1-0.94)*'01_Data'!S64^2</f>
        <v>1.8315629846610913E-4</v>
      </c>
      <c r="I69" s="11">
        <f t="shared" si="3"/>
        <v>0.21483804880295182</v>
      </c>
      <c r="J69">
        <f>0.94*J68+(1-0.94)*'01_Data'!T64^2</f>
        <v>2.283633894885834E-4</v>
      </c>
      <c r="K69" s="11">
        <f t="shared" si="4"/>
        <v>0.23989075461785314</v>
      </c>
      <c r="L69" t="e">
        <f>0.94*L68+(1-0.94)*'01_Data'!U64^2</f>
        <v>#DIV/0!</v>
      </c>
      <c r="M69" s="11" t="e">
        <f t="shared" si="5"/>
        <v>#DIV/0!</v>
      </c>
      <c r="N69">
        <f>0.94*N68+(1-0.94)*'01_Data'!V64^2</f>
        <v>9.7432838329635104E-4</v>
      </c>
      <c r="O69" s="11">
        <f t="shared" si="6"/>
        <v>0.49551059785909773</v>
      </c>
      <c r="P69">
        <f>0.94*P68+(1-0.94)*'01_Data'!W64^2</f>
        <v>8.2674756189699114E-4</v>
      </c>
      <c r="Q69" s="11">
        <f t="shared" si="7"/>
        <v>0.45644318989118654</v>
      </c>
      <c r="R69">
        <f>0.94*R68+(1-0.94)*'01_Data'!X64^2</f>
        <v>2.1283434000070447E-4</v>
      </c>
      <c r="S69" s="11">
        <f t="shared" si="8"/>
        <v>0.2315907029225861</v>
      </c>
      <c r="T69">
        <f>0.94*T68+(1-0.94)*'01_Data'!Y64^2</f>
        <v>1.3711137278117764E-8</v>
      </c>
      <c r="U69" s="11">
        <f t="shared" si="9"/>
        <v>1.8588186017160677E-3</v>
      </c>
      <c r="V69">
        <f>0.94*V68+(1-0.94)*'01_Data'!AA64^2</f>
        <v>2.6083205851315565E-4</v>
      </c>
      <c r="W69" s="11">
        <f t="shared" si="10"/>
        <v>0.25637799972953063</v>
      </c>
      <c r="X69">
        <f>0.94*X68+(1-0.94)*'01_Data'!AB64^2</f>
        <v>3.0725036772593972E-4</v>
      </c>
      <c r="Y69" s="11">
        <f t="shared" si="11"/>
        <v>0.27825724189486389</v>
      </c>
    </row>
    <row r="70" spans="1:25" x14ac:dyDescent="0.2">
      <c r="A70" s="6">
        <f>'01_Data'!A66</f>
        <v>43557</v>
      </c>
      <c r="B70">
        <f>0.94*B69+(1-0.94)*'01_Data'!P65^2</f>
        <v>1.0100367868495772E-4</v>
      </c>
      <c r="C70" s="11">
        <f t="shared" si="0"/>
        <v>0.15953973495217219</v>
      </c>
      <c r="D70">
        <f>0.94*D69+(1-0.94)*'01_Data'!Q65^2</f>
        <v>1.0376033957914835E-4</v>
      </c>
      <c r="E70" s="11">
        <f t="shared" si="1"/>
        <v>0.16170221264393814</v>
      </c>
      <c r="F70">
        <f>0.94*F69+(1-0.94)*'01_Data'!R65^2</f>
        <v>2.2945057486056434E-4</v>
      </c>
      <c r="G70" s="11">
        <f t="shared" si="2"/>
        <v>0.24046110884062358</v>
      </c>
      <c r="H70">
        <f>0.94*H69+(1-0.94)*'01_Data'!S65^2</f>
        <v>1.8512372967771667E-4</v>
      </c>
      <c r="I70" s="11">
        <f t="shared" si="3"/>
        <v>0.21598884202380597</v>
      </c>
      <c r="J70">
        <f>0.94*J69+(1-0.94)*'01_Data'!T65^2</f>
        <v>2.1672725608143991E-4</v>
      </c>
      <c r="K70" s="11">
        <f t="shared" si="4"/>
        <v>0.23369909827066698</v>
      </c>
      <c r="L70" t="e">
        <f>0.94*L69+(1-0.94)*'01_Data'!U65^2</f>
        <v>#DIV/0!</v>
      </c>
      <c r="M70" s="11" t="e">
        <f t="shared" si="5"/>
        <v>#DIV/0!</v>
      </c>
      <c r="N70">
        <f>0.94*N69+(1-0.94)*'01_Data'!V65^2</f>
        <v>1.0828529466990124E-3</v>
      </c>
      <c r="O70" s="11">
        <f t="shared" si="6"/>
        <v>0.5223781605007537</v>
      </c>
      <c r="P70">
        <f>0.94*P69+(1-0.94)*'01_Data'!W65^2</f>
        <v>7.8840788865988697E-4</v>
      </c>
      <c r="Q70" s="11">
        <f t="shared" si="7"/>
        <v>0.4457339878697737</v>
      </c>
      <c r="R70">
        <f>0.94*R69+(1-0.94)*'01_Data'!X65^2</f>
        <v>2.1328741897411641E-4</v>
      </c>
      <c r="S70" s="11">
        <f t="shared" si="8"/>
        <v>0.23183707551096597</v>
      </c>
      <c r="T70">
        <f>0.94*T69+(1-0.94)*'01_Data'!Y65^2</f>
        <v>1.4736603929487693E-8</v>
      </c>
      <c r="U70" s="11">
        <f t="shared" si="9"/>
        <v>1.9270765916877563E-3</v>
      </c>
      <c r="V70">
        <f>0.94*V69+(1-0.94)*'01_Data'!AA65^2</f>
        <v>2.769036295248725E-4</v>
      </c>
      <c r="W70" s="11">
        <f t="shared" si="10"/>
        <v>0.26415850287330872</v>
      </c>
      <c r="X70">
        <f>0.94*X69+(1-0.94)*'01_Data'!AB65^2</f>
        <v>3.0572453504401474E-4</v>
      </c>
      <c r="Y70" s="11">
        <f t="shared" si="11"/>
        <v>0.2775654568405293</v>
      </c>
    </row>
    <row r="71" spans="1:25" x14ac:dyDescent="0.2">
      <c r="A71" s="6">
        <f>'01_Data'!A67</f>
        <v>43558</v>
      </c>
      <c r="B71">
        <f>0.94*B70+(1-0.94)*'01_Data'!P66^2</f>
        <v>9.6048442809526703E-5</v>
      </c>
      <c r="C71" s="11">
        <f t="shared" si="0"/>
        <v>0.1555770149732946</v>
      </c>
      <c r="D71">
        <f>0.94*D70+(1-0.94)*'01_Data'!Q66^2</f>
        <v>9.7535108302653894E-5</v>
      </c>
      <c r="E71" s="11">
        <f t="shared" si="1"/>
        <v>0.15677642454230414</v>
      </c>
      <c r="F71">
        <f>0.94*F70+(1-0.94)*'01_Data'!R66^2</f>
        <v>2.3967082414333402E-4</v>
      </c>
      <c r="G71" s="11">
        <f t="shared" si="2"/>
        <v>0.24575810807401693</v>
      </c>
      <c r="H71">
        <f>0.94*H70+(1-0.94)*'01_Data'!S66^2</f>
        <v>1.780704309687844E-4</v>
      </c>
      <c r="I71" s="11">
        <f t="shared" si="3"/>
        <v>0.21183424794903602</v>
      </c>
      <c r="J71">
        <f>0.94*J70+(1-0.94)*'01_Data'!T66^2</f>
        <v>2.0614168739045973E-4</v>
      </c>
      <c r="K71" s="11">
        <f t="shared" si="4"/>
        <v>0.22792039229168562</v>
      </c>
      <c r="L71" t="e">
        <f>0.94*L70+(1-0.94)*'01_Data'!U66^2</f>
        <v>#DIV/0!</v>
      </c>
      <c r="M71" s="11" t="e">
        <f t="shared" si="5"/>
        <v>#DIV/0!</v>
      </c>
      <c r="N71">
        <f>0.94*N70+(1-0.94)*'01_Data'!V66^2</f>
        <v>1.0199497713415833E-3</v>
      </c>
      <c r="O71" s="11">
        <f t="shared" si="6"/>
        <v>0.50697864094858969</v>
      </c>
      <c r="P71">
        <f>0.94*P70+(1-0.94)*'01_Data'!W66^2</f>
        <v>7.4116598972464361E-4</v>
      </c>
      <c r="Q71" s="11">
        <f t="shared" si="7"/>
        <v>0.43217337887774881</v>
      </c>
      <c r="R71">
        <f>0.94*R70+(1-0.94)*'01_Data'!X66^2</f>
        <v>2.0297291476715595E-4</v>
      </c>
      <c r="S71" s="11">
        <f t="shared" si="8"/>
        <v>0.22616183259189271</v>
      </c>
      <c r="T71">
        <f>0.94*T70+(1-0.94)*'01_Data'!Y66^2</f>
        <v>1.4578604273665523E-8</v>
      </c>
      <c r="U71" s="11">
        <f t="shared" si="9"/>
        <v>1.9167181005467946E-3</v>
      </c>
      <c r="V71">
        <f>0.94*V70+(1-0.94)*'01_Data'!AA66^2</f>
        <v>2.7405516630017235E-4</v>
      </c>
      <c r="W71" s="11">
        <f t="shared" si="10"/>
        <v>0.26279631258380215</v>
      </c>
      <c r="X71">
        <f>0.94*X70+(1-0.94)*'01_Data'!AB66^2</f>
        <v>2.9186841944059589E-4</v>
      </c>
      <c r="Y71" s="11">
        <f t="shared" si="11"/>
        <v>0.27120258424106169</v>
      </c>
    </row>
    <row r="72" spans="1:25" x14ac:dyDescent="0.2">
      <c r="A72" s="6">
        <f>'01_Data'!A68</f>
        <v>43559</v>
      </c>
      <c r="B72">
        <f>0.94*B71+(1-0.94)*'01_Data'!P67^2</f>
        <v>9.2385059205654936E-5</v>
      </c>
      <c r="C72" s="11">
        <f t="shared" ref="C72:C135" si="12">SQRT(B72)*SQRT(252)</f>
        <v>0.1525812403928643</v>
      </c>
      <c r="D72">
        <f>0.94*D71+(1-0.94)*'01_Data'!Q67^2</f>
        <v>9.5876552863413878E-5</v>
      </c>
      <c r="E72" s="11">
        <f t="shared" ref="E72:E135" si="13">SQRT(D72)*SQRT(252)</f>
        <v>0.15543774098197741</v>
      </c>
      <c r="F72">
        <f>0.94*F71+(1-0.94)*'01_Data'!R67^2</f>
        <v>2.3502916375554768E-4</v>
      </c>
      <c r="G72" s="11">
        <f t="shared" ref="G72:G135" si="14">SQRT(F72)*SQRT(252)</f>
        <v>0.24336669711856226</v>
      </c>
      <c r="H72">
        <f>0.94*H71+(1-0.94)*'01_Data'!S67^2</f>
        <v>1.7181596858827417E-4</v>
      </c>
      <c r="I72" s="11">
        <f t="shared" ref="I72:I135" si="15">SQRT(H72)*SQRT(252)</f>
        <v>0.20808081142730364</v>
      </c>
      <c r="J72">
        <f>0.94*J71+(1-0.94)*'01_Data'!T67^2</f>
        <v>1.988773237801202E-4</v>
      </c>
      <c r="K72" s="11">
        <f t="shared" ref="K72:K135" si="16">SQRT(J72)*SQRT(252)</f>
        <v>0.22386845600171162</v>
      </c>
      <c r="L72" t="e">
        <f>0.94*L71+(1-0.94)*'01_Data'!U67^2</f>
        <v>#DIV/0!</v>
      </c>
      <c r="M72" s="11" t="e">
        <f t="shared" ref="M72:M135" si="17">SQRT(L72)*SQRT(252)</f>
        <v>#DIV/0!</v>
      </c>
      <c r="N72">
        <f>0.94*N71+(1-0.94)*'01_Data'!V67^2</f>
        <v>9.5888371182599257E-4</v>
      </c>
      <c r="O72" s="11">
        <f t="shared" ref="O72:O135" si="18">SQRT(N72)*SQRT(252)</f>
        <v>0.49156758983902726</v>
      </c>
      <c r="P72">
        <f>0.94*P71+(1-0.94)*'01_Data'!W67^2</f>
        <v>7.0239632452109748E-4</v>
      </c>
      <c r="Q72" s="11">
        <f t="shared" ref="Q72:Q135" si="19">SQRT(P72)*SQRT(252)</f>
        <v>0.4207182831531292</v>
      </c>
      <c r="R72">
        <f>0.94*R71+(1-0.94)*'01_Data'!X67^2</f>
        <v>1.908195114814619E-4</v>
      </c>
      <c r="S72" s="11">
        <f t="shared" ref="S72:S135" si="20">SQRT(R72)*SQRT(252)</f>
        <v>0.21928638100285297</v>
      </c>
      <c r="T72">
        <f>0.94*T71+(1-0.94)*'01_Data'!Y67^2</f>
        <v>1.44300845971917E-8</v>
      </c>
      <c r="U72" s="11">
        <f t="shared" ref="U72:U135" si="21">SQRT(T72)*SQRT(252)</f>
        <v>1.9069298147787999E-3</v>
      </c>
      <c r="V72">
        <f>0.94*V71+(1-0.94)*'01_Data'!AA67^2</f>
        <v>2.5768713238158745E-4</v>
      </c>
      <c r="W72" s="11">
        <f t="shared" ref="W72:W135" si="22">SQRT(V72)*SQRT(252)</f>
        <v>0.25482770132024507</v>
      </c>
      <c r="X72">
        <f>0.94*X71+(1-0.94)*'01_Data'!AB67^2</f>
        <v>2.7710464072234489E-4</v>
      </c>
      <c r="Y72" s="11">
        <f t="shared" ref="Y72:Y135" si="23">SQRT(X72)*SQRT(252)</f>
        <v>0.2642543650765885</v>
      </c>
    </row>
    <row r="73" spans="1:25" x14ac:dyDescent="0.2">
      <c r="A73" s="6">
        <f>'01_Data'!A69</f>
        <v>43560</v>
      </c>
      <c r="B73">
        <f>0.94*B72+(1-0.94)*'01_Data'!P68^2</f>
        <v>9.879670314684745E-5</v>
      </c>
      <c r="C73" s="11">
        <f t="shared" si="12"/>
        <v>0.15778710084479516</v>
      </c>
      <c r="D73">
        <f>0.94*D72+(1-0.94)*'01_Data'!Q68^2</f>
        <v>9.3338235532074021E-5</v>
      </c>
      <c r="E73" s="11">
        <f t="shared" si="13"/>
        <v>0.15336634361580984</v>
      </c>
      <c r="F73">
        <f>0.94*F72+(1-0.94)*'01_Data'!R68^2</f>
        <v>2.226490355404647E-4</v>
      </c>
      <c r="G73" s="11">
        <f t="shared" si="14"/>
        <v>0.23687033785638317</v>
      </c>
      <c r="H73">
        <f>0.94*H72+(1-0.94)*'01_Data'!S68^2</f>
        <v>1.6348183305541836E-4</v>
      </c>
      <c r="I73" s="11">
        <f t="shared" si="15"/>
        <v>0.202971480582779</v>
      </c>
      <c r="J73">
        <f>0.94*J72+(1-0.94)*'01_Data'!T68^2</f>
        <v>1.9204882198640093E-4</v>
      </c>
      <c r="K73" s="11">
        <f t="shared" si="16"/>
        <v>0.21999159788631253</v>
      </c>
      <c r="L73" t="e">
        <f>0.94*L72+(1-0.94)*'01_Data'!U68^2</f>
        <v>#DIV/0!</v>
      </c>
      <c r="M73" s="11" t="e">
        <f t="shared" si="17"/>
        <v>#DIV/0!</v>
      </c>
      <c r="N73">
        <f>0.94*N72+(1-0.94)*'01_Data'!V68^2</f>
        <v>9.0598954498496693E-4</v>
      </c>
      <c r="O73" s="11">
        <f t="shared" si="18"/>
        <v>0.47781729283923124</v>
      </c>
      <c r="P73">
        <f>0.94*P72+(1-0.94)*'01_Data'!W68^2</f>
        <v>6.6031622047434059E-4</v>
      </c>
      <c r="Q73" s="11">
        <f t="shared" si="19"/>
        <v>0.40792117812088874</v>
      </c>
      <c r="R73">
        <f>0.94*R72+(1-0.94)*'01_Data'!X68^2</f>
        <v>1.794700341755775E-4</v>
      </c>
      <c r="S73" s="11">
        <f t="shared" si="20"/>
        <v>0.21266510906174885</v>
      </c>
      <c r="T73">
        <f>0.94*T72+(1-0.94)*'01_Data'!Y68^2</f>
        <v>1.9993905266183333E-8</v>
      </c>
      <c r="U73" s="11">
        <f t="shared" si="21"/>
        <v>2.2446523399132882E-3</v>
      </c>
      <c r="V73">
        <f>0.94*V72+(1-0.94)*'01_Data'!AA68^2</f>
        <v>2.4401352186331239E-4</v>
      </c>
      <c r="W73" s="11">
        <f t="shared" si="22"/>
        <v>0.24797461061478598</v>
      </c>
      <c r="X73">
        <f>0.94*X72+(1-0.94)*'01_Data'!AB68^2</f>
        <v>2.6480179190267869E-4</v>
      </c>
      <c r="Y73" s="11">
        <f t="shared" si="23"/>
        <v>0.25832160490263884</v>
      </c>
    </row>
    <row r="74" spans="1:25" x14ac:dyDescent="0.2">
      <c r="A74" s="6">
        <f>'01_Data'!A70</f>
        <v>43563</v>
      </c>
      <c r="B74">
        <f>0.94*B73+(1-0.94)*'01_Data'!P69^2</f>
        <v>9.4585128571520973E-5</v>
      </c>
      <c r="C74" s="11">
        <f t="shared" si="12"/>
        <v>0.15438734533640797</v>
      </c>
      <c r="D74">
        <f>0.94*D73+(1-0.94)*'01_Data'!Q69^2</f>
        <v>9.7717607727936781E-5</v>
      </c>
      <c r="E74" s="11">
        <f t="shared" si="13"/>
        <v>0.15692302937249225</v>
      </c>
      <c r="F74">
        <f>0.94*F73+(1-0.94)*'01_Data'!R69^2</f>
        <v>2.2212456432765801E-4</v>
      </c>
      <c r="G74" s="11">
        <f t="shared" si="14"/>
        <v>0.23659118793938591</v>
      </c>
      <c r="H74">
        <f>0.94*H73+(1-0.94)*'01_Data'!S69^2</f>
        <v>1.8765024751992497E-4</v>
      </c>
      <c r="I74" s="11">
        <f t="shared" si="15"/>
        <v>0.21745772548939504</v>
      </c>
      <c r="J74">
        <f>0.94*J73+(1-0.94)*'01_Data'!T69^2</f>
        <v>1.8054690202846377E-4</v>
      </c>
      <c r="K74" s="11">
        <f t="shared" si="16"/>
        <v>0.21330217840231466</v>
      </c>
      <c r="L74" t="e">
        <f>0.94*L73+(1-0.94)*'01_Data'!U69^2</f>
        <v>#DIV/0!</v>
      </c>
      <c r="M74" s="11" t="e">
        <f t="shared" si="17"/>
        <v>#DIV/0!</v>
      </c>
      <c r="N74">
        <f>0.94*N73+(1-0.94)*'01_Data'!V69^2</f>
        <v>8.5278120914161271E-4</v>
      </c>
      <c r="O74" s="11">
        <f t="shared" si="18"/>
        <v>0.46357401210991805</v>
      </c>
      <c r="P74">
        <f>0.94*P73+(1-0.94)*'01_Data'!W69^2</f>
        <v>6.2171082917845976E-4</v>
      </c>
      <c r="Q74" s="11">
        <f t="shared" si="19"/>
        <v>0.39581703974560251</v>
      </c>
      <c r="R74">
        <f>0.94*R73+(1-0.94)*'01_Data'!X69^2</f>
        <v>1.7953221439435512E-4</v>
      </c>
      <c r="S74" s="11">
        <f t="shared" si="20"/>
        <v>0.21270194645883589</v>
      </c>
      <c r="T74">
        <f>0.94*T73+(1-0.94)*'01_Data'!Y69^2</f>
        <v>1.8794270950212333E-8</v>
      </c>
      <c r="U74" s="11">
        <f t="shared" si="21"/>
        <v>2.1762711870200158E-3</v>
      </c>
      <c r="V74">
        <f>0.94*V73+(1-0.94)*'01_Data'!AA69^2</f>
        <v>2.4407326545113609E-4</v>
      </c>
      <c r="W74" s="11">
        <f t="shared" si="22"/>
        <v>0.24800496546175502</v>
      </c>
      <c r="X74">
        <f>0.94*X73+(1-0.94)*'01_Data'!AB69^2</f>
        <v>2.4912142379133334E-4</v>
      </c>
      <c r="Y74" s="11">
        <f t="shared" si="23"/>
        <v>0.25055657803261921</v>
      </c>
    </row>
    <row r="75" spans="1:25" x14ac:dyDescent="0.2">
      <c r="A75" s="6">
        <f>'01_Data'!A71</f>
        <v>43564</v>
      </c>
      <c r="B75">
        <f>0.94*B74+(1-0.94)*'01_Data'!P70^2</f>
        <v>9.1189589082467726E-5</v>
      </c>
      <c r="C75" s="11">
        <f t="shared" si="12"/>
        <v>0.15159081914410868</v>
      </c>
      <c r="D75">
        <f>0.94*D74+(1-0.94)*'01_Data'!Q70^2</f>
        <v>9.2107988338730468E-5</v>
      </c>
      <c r="E75" s="11">
        <f t="shared" si="13"/>
        <v>0.15235226634796112</v>
      </c>
      <c r="F75">
        <f>0.94*F74+(1-0.94)*'01_Data'!R70^2</f>
        <v>2.1131750675332849E-4</v>
      </c>
      <c r="G75" s="11">
        <f t="shared" si="14"/>
        <v>0.23076397401206017</v>
      </c>
      <c r="H75">
        <f>0.94*H74+(1-0.94)*'01_Data'!S70^2</f>
        <v>1.7779579668292562E-4</v>
      </c>
      <c r="I75" s="11">
        <f t="shared" si="15"/>
        <v>0.21167083116031188</v>
      </c>
      <c r="J75">
        <f>0.94*J74+(1-0.94)*'01_Data'!T70^2</f>
        <v>1.7212930359172498E-4</v>
      </c>
      <c r="K75" s="11">
        <f t="shared" si="16"/>
        <v>0.2082704599916049</v>
      </c>
      <c r="L75" t="e">
        <f>0.94*L74+(1-0.94)*'01_Data'!U70^2</f>
        <v>#DIV/0!</v>
      </c>
      <c r="M75" s="11" t="e">
        <f t="shared" si="17"/>
        <v>#DIV/0!</v>
      </c>
      <c r="N75">
        <f>0.94*N74+(1-0.94)*'01_Data'!V70^2</f>
        <v>1.7301407859471938E-3</v>
      </c>
      <c r="O75" s="11">
        <f t="shared" si="18"/>
        <v>0.66029953661856589</v>
      </c>
      <c r="P75">
        <f>0.94*P74+(1-0.94)*'01_Data'!W70^2</f>
        <v>6.9871786705958218E-4</v>
      </c>
      <c r="Q75" s="11">
        <f t="shared" si="19"/>
        <v>0.41961518382801011</v>
      </c>
      <c r="R75">
        <f>0.94*R74+(1-0.94)*'01_Data'!X70^2</f>
        <v>1.6878452824708646E-4</v>
      </c>
      <c r="S75" s="11">
        <f t="shared" si="20"/>
        <v>0.20623700230139544</v>
      </c>
      <c r="T75">
        <f>0.94*T74+(1-0.94)*'01_Data'!Y70^2</f>
        <v>1.7666614693199593E-8</v>
      </c>
      <c r="U75" s="11">
        <f t="shared" si="21"/>
        <v>2.1099731995184909E-3</v>
      </c>
      <c r="V75">
        <f>0.94*V74+(1-0.94)*'01_Data'!AA70^2</f>
        <v>2.532537896374508E-4</v>
      </c>
      <c r="W75" s="11">
        <f t="shared" si="22"/>
        <v>0.25262611699631854</v>
      </c>
      <c r="X75">
        <f>0.94*X74+(1-0.94)*'01_Data'!AB70^2</f>
        <v>2.5125774616026786E-4</v>
      </c>
      <c r="Y75" s="11">
        <f t="shared" si="23"/>
        <v>0.25162859939281051</v>
      </c>
    </row>
    <row r="76" spans="1:25" x14ac:dyDescent="0.2">
      <c r="A76" s="6">
        <f>'01_Data'!A72</f>
        <v>43565</v>
      </c>
      <c r="B76">
        <f>0.94*B75+(1-0.94)*'01_Data'!P71^2</f>
        <v>9.5821491151934935E-5</v>
      </c>
      <c r="C76" s="11">
        <f t="shared" si="12"/>
        <v>0.15539310078085064</v>
      </c>
      <c r="D76">
        <f>0.94*D75+(1-0.94)*'01_Data'!Q71^2</f>
        <v>9.1484678850008765E-5</v>
      </c>
      <c r="E76" s="11">
        <f t="shared" si="13"/>
        <v>0.15183589519676238</v>
      </c>
      <c r="F76">
        <f>0.94*F75+(1-0.94)*'01_Data'!R71^2</f>
        <v>2.0855371026301842E-4</v>
      </c>
      <c r="G76" s="11">
        <f t="shared" si="14"/>
        <v>0.22924993999188012</v>
      </c>
      <c r="H76">
        <f>0.94*H75+(1-0.94)*'01_Data'!S71^2</f>
        <v>1.826259614700222E-4</v>
      </c>
      <c r="I76" s="11">
        <f t="shared" si="15"/>
        <v>0.21452678688323656</v>
      </c>
      <c r="J76">
        <f>0.94*J75+(1-0.94)*'01_Data'!T71^2</f>
        <v>1.7063401082385914E-4</v>
      </c>
      <c r="K76" s="11">
        <f t="shared" si="16"/>
        <v>0.20736386070772436</v>
      </c>
      <c r="L76" t="e">
        <f>0.94*L75+(1-0.94)*'01_Data'!U71^2</f>
        <v>#DIV/0!</v>
      </c>
      <c r="M76" s="11" t="e">
        <f t="shared" si="17"/>
        <v>#DIV/0!</v>
      </c>
      <c r="N76">
        <f>0.94*N75+(1-0.94)*'01_Data'!V71^2</f>
        <v>1.6903546390687402E-3</v>
      </c>
      <c r="O76" s="11">
        <f t="shared" si="18"/>
        <v>0.6526632891815829</v>
      </c>
      <c r="P76">
        <f>0.94*P75+(1-0.94)*'01_Data'!W71^2</f>
        <v>6.7481580456504766E-4</v>
      </c>
      <c r="Q76" s="11">
        <f t="shared" si="19"/>
        <v>0.41237553607166372</v>
      </c>
      <c r="R76">
        <f>0.94*R75+(1-0.94)*'01_Data'!X71^2</f>
        <v>1.7533400041820998E-4</v>
      </c>
      <c r="S76" s="11">
        <f t="shared" si="20"/>
        <v>0.21020030472239787</v>
      </c>
      <c r="T76">
        <f>0.94*T75+(1-0.94)*'01_Data'!Y71^2</f>
        <v>1.7332179473093028E-8</v>
      </c>
      <c r="U76" s="11">
        <f t="shared" si="21"/>
        <v>2.0899065115979336E-3</v>
      </c>
      <c r="V76">
        <f>0.94*V75+(1-0.94)*'01_Data'!AA71^2</f>
        <v>2.3954877291647601E-4</v>
      </c>
      <c r="W76" s="11">
        <f t="shared" si="22"/>
        <v>0.24569552453179111</v>
      </c>
      <c r="X76">
        <f>0.94*X75+(1-0.94)*'01_Data'!AB71^2</f>
        <v>2.3630107108443422E-4</v>
      </c>
      <c r="Y76" s="11">
        <f t="shared" si="23"/>
        <v>0.24402432238053123</v>
      </c>
    </row>
    <row r="77" spans="1:25" x14ac:dyDescent="0.2">
      <c r="A77" s="6">
        <f>'01_Data'!A73</f>
        <v>43566</v>
      </c>
      <c r="B77">
        <f>0.94*B76+(1-0.94)*'01_Data'!P72^2</f>
        <v>9.1301266200550913E-5</v>
      </c>
      <c r="C77" s="11">
        <f t="shared" si="12"/>
        <v>0.15168361507604847</v>
      </c>
      <c r="D77">
        <f>0.94*D76+(1-0.94)*'01_Data'!Q72^2</f>
        <v>8.6005131972626919E-5</v>
      </c>
      <c r="E77" s="11">
        <f t="shared" si="13"/>
        <v>0.14721852212647016</v>
      </c>
      <c r="F77">
        <f>0.94*F76+(1-0.94)*'01_Data'!R72^2</f>
        <v>2.1803443902763007E-4</v>
      </c>
      <c r="G77" s="11">
        <f t="shared" si="14"/>
        <v>0.23440281277101344</v>
      </c>
      <c r="H77">
        <f>0.94*H76+(1-0.94)*'01_Data'!S72^2</f>
        <v>1.7180127062530539E-4</v>
      </c>
      <c r="I77" s="11">
        <f t="shared" si="15"/>
        <v>0.20807191112107604</v>
      </c>
      <c r="J77">
        <f>0.94*J76+(1-0.94)*'01_Data'!T72^2</f>
        <v>1.6062094859570908E-4</v>
      </c>
      <c r="K77" s="11">
        <f t="shared" si="16"/>
        <v>0.20118767120805064</v>
      </c>
      <c r="L77" t="e">
        <f>0.94*L76+(1-0.94)*'01_Data'!U72^2</f>
        <v>#DIV/0!</v>
      </c>
      <c r="M77" s="11" t="e">
        <f t="shared" si="17"/>
        <v>#DIV/0!</v>
      </c>
      <c r="N77">
        <f>0.94*N76+(1-0.94)*'01_Data'!V72^2</f>
        <v>1.8089241348720731E-3</v>
      </c>
      <c r="O77" s="11">
        <f t="shared" si="18"/>
        <v>0.67516581814230092</v>
      </c>
      <c r="P77">
        <f>0.94*P76+(1-0.94)*'01_Data'!W72^2</f>
        <v>9.3954166180234406E-4</v>
      </c>
      <c r="Q77" s="11">
        <f t="shared" si="19"/>
        <v>0.48658452377176026</v>
      </c>
      <c r="R77">
        <f>0.94*R76+(1-0.94)*'01_Data'!X72^2</f>
        <v>1.6521635693216231E-4</v>
      </c>
      <c r="S77" s="11">
        <f t="shared" si="20"/>
        <v>0.20404539187863296</v>
      </c>
      <c r="T77">
        <f>0.94*T76+(1-0.94)*'01_Data'!Y72^2</f>
        <v>1.6292248704707445E-8</v>
      </c>
      <c r="U77" s="11">
        <f t="shared" si="21"/>
        <v>2.0262395400313053E-3</v>
      </c>
      <c r="V77">
        <f>0.94*V76+(1-0.94)*'01_Data'!AA72^2</f>
        <v>2.2988575030116163E-4</v>
      </c>
      <c r="W77" s="11">
        <f t="shared" si="22"/>
        <v>0.24068902982041523</v>
      </c>
      <c r="X77">
        <f>0.94*X76+(1-0.94)*'01_Data'!AB72^2</f>
        <v>2.2651167407274829E-4</v>
      </c>
      <c r="Y77" s="11">
        <f t="shared" si="23"/>
        <v>0.2389161816753578</v>
      </c>
    </row>
    <row r="78" spans="1:25" x14ac:dyDescent="0.2">
      <c r="A78" s="6">
        <f>'01_Data'!A74</f>
        <v>43567</v>
      </c>
      <c r="B78">
        <f>0.94*B77+(1-0.94)*'01_Data'!P73^2</f>
        <v>8.7188306157518993E-5</v>
      </c>
      <c r="C78" s="11">
        <f t="shared" si="12"/>
        <v>0.14822770709855423</v>
      </c>
      <c r="D78">
        <f>0.94*D77+(1-0.94)*'01_Data'!Q73^2</f>
        <v>8.1793255565135563E-5</v>
      </c>
      <c r="E78" s="11">
        <f t="shared" si="13"/>
        <v>0.14356845197470844</v>
      </c>
      <c r="F78">
        <f>0.94*F77+(1-0.94)*'01_Data'!R73^2</f>
        <v>2.0981099310025925E-4</v>
      </c>
      <c r="G78" s="11">
        <f t="shared" si="14"/>
        <v>0.22993992750556685</v>
      </c>
      <c r="H78">
        <f>0.94*H77+(1-0.94)*'01_Data'!S73^2</f>
        <v>1.6149319438778706E-4</v>
      </c>
      <c r="I78" s="11">
        <f t="shared" si="15"/>
        <v>0.20173320248715218</v>
      </c>
      <c r="J78">
        <f>0.94*J77+(1-0.94)*'01_Data'!T73^2</f>
        <v>1.5103162746084084E-4</v>
      </c>
      <c r="K78" s="11">
        <f t="shared" si="16"/>
        <v>0.19508964636836032</v>
      </c>
      <c r="L78" t="e">
        <f>0.94*L77+(1-0.94)*'01_Data'!U73^2</f>
        <v>#DIV/0!</v>
      </c>
      <c r="M78" s="11" t="e">
        <f t="shared" si="17"/>
        <v>#DIV/0!</v>
      </c>
      <c r="N78">
        <f>0.94*N77+(1-0.94)*'01_Data'!V73^2</f>
        <v>1.7050304610247374E-3</v>
      </c>
      <c r="O78" s="11">
        <f t="shared" si="18"/>
        <v>0.65549040891399313</v>
      </c>
      <c r="P78">
        <f>0.94*P77+(1-0.94)*'01_Data'!W73^2</f>
        <v>1.4625297400068307E-3</v>
      </c>
      <c r="Q78" s="11">
        <f t="shared" si="19"/>
        <v>0.60708936284678994</v>
      </c>
      <c r="R78">
        <f>0.94*R77+(1-0.94)*'01_Data'!X73^2</f>
        <v>1.5620759777512002E-4</v>
      </c>
      <c r="S78" s="11">
        <f t="shared" si="20"/>
        <v>0.19840442192484078</v>
      </c>
      <c r="T78">
        <f>0.94*T77+(1-0.94)*'01_Data'!Y73^2</f>
        <v>2.1738719291374606E-8</v>
      </c>
      <c r="U78" s="11">
        <f t="shared" si="21"/>
        <v>2.3405463595977758E-3</v>
      </c>
      <c r="V78">
        <f>0.94*V77+(1-0.94)*'01_Data'!AA73^2</f>
        <v>2.3098253566820881E-4</v>
      </c>
      <c r="W78" s="11">
        <f t="shared" si="22"/>
        <v>0.24126251053238384</v>
      </c>
      <c r="X78">
        <f>0.94*X77+(1-0.94)*'01_Data'!AB73^2</f>
        <v>2.1420033689629705E-4</v>
      </c>
      <c r="Y78" s="11">
        <f t="shared" si="23"/>
        <v>0.23233270303137885</v>
      </c>
    </row>
    <row r="79" spans="1:25" x14ac:dyDescent="0.2">
      <c r="A79" s="6">
        <f>'01_Data'!A75</f>
        <v>43570</v>
      </c>
      <c r="B79">
        <f>0.94*B78+(1-0.94)*'01_Data'!P74^2</f>
        <v>9.1555296482560223E-5</v>
      </c>
      <c r="C79" s="11">
        <f t="shared" si="12"/>
        <v>0.1518944854614715</v>
      </c>
      <c r="D79">
        <f>0.94*D78+(1-0.94)*'01_Data'!Q74^2</f>
        <v>2.3118765131334423E-4</v>
      </c>
      <c r="E79" s="11">
        <f t="shared" si="13"/>
        <v>0.24136960896302326</v>
      </c>
      <c r="F79">
        <f>0.94*F78+(1-0.94)*'01_Data'!R74^2</f>
        <v>2.1064048619892615E-4</v>
      </c>
      <c r="G79" s="11">
        <f t="shared" si="14"/>
        <v>0.23039401581232399</v>
      </c>
      <c r="H79">
        <f>0.94*H78+(1-0.94)*'01_Data'!S74^2</f>
        <v>1.9858748201147136E-4</v>
      </c>
      <c r="I79" s="11">
        <f t="shared" si="15"/>
        <v>0.22370526472770103</v>
      </c>
      <c r="J79">
        <f>0.94*J78+(1-0.94)*'01_Data'!T74^2</f>
        <v>1.4408901125511264E-4</v>
      </c>
      <c r="K79" s="11">
        <f t="shared" si="16"/>
        <v>0.19055296071247066</v>
      </c>
      <c r="L79" t="e">
        <f>0.94*L78+(1-0.94)*'01_Data'!U74^2</f>
        <v>#DIV/0!</v>
      </c>
      <c r="M79" s="11" t="e">
        <f t="shared" si="17"/>
        <v>#DIV/0!</v>
      </c>
      <c r="N79">
        <f>0.94*N78+(1-0.94)*'01_Data'!V74^2</f>
        <v>1.6031118708465062E-3</v>
      </c>
      <c r="O79" s="11">
        <f t="shared" si="18"/>
        <v>0.63559750743164467</v>
      </c>
      <c r="P79">
        <f>0.94*P78+(1-0.94)*'01_Data'!W74^2</f>
        <v>1.387649948907477E-3</v>
      </c>
      <c r="Q79" s="11">
        <f t="shared" si="19"/>
        <v>0.59134405139874724</v>
      </c>
      <c r="R79">
        <f>0.94*R78+(1-0.94)*'01_Data'!X74^2</f>
        <v>1.4773238434340202E-4</v>
      </c>
      <c r="S79" s="11">
        <f t="shared" si="20"/>
        <v>0.19294704158016343</v>
      </c>
      <c r="T79">
        <f>0.94*T78+(1-0.94)*'01_Data'!Y74^2</f>
        <v>2.0434396133892129E-8</v>
      </c>
      <c r="U79" s="11">
        <f t="shared" si="21"/>
        <v>2.2692438885542508E-3</v>
      </c>
      <c r="V79">
        <f>0.94*V78+(1-0.94)*'01_Data'!AA74^2</f>
        <v>2.1804674230081801E-4</v>
      </c>
      <c r="W79" s="11">
        <f t="shared" si="22"/>
        <v>0.23440942613258142</v>
      </c>
      <c r="X79">
        <f>0.94*X78+(1-0.94)*'01_Data'!AB74^2</f>
        <v>2.0220546842948371E-4</v>
      </c>
      <c r="Y79" s="11">
        <f t="shared" si="23"/>
        <v>0.22573386552360702</v>
      </c>
    </row>
    <row r="80" spans="1:25" x14ac:dyDescent="0.2">
      <c r="A80" s="6">
        <f>'01_Data'!A76</f>
        <v>43571</v>
      </c>
      <c r="B80">
        <f>0.94*B79+(1-0.94)*'01_Data'!P75^2</f>
        <v>8.6732386392051014E-5</v>
      </c>
      <c r="C80" s="11">
        <f t="shared" si="12"/>
        <v>0.14783964749280507</v>
      </c>
      <c r="D80">
        <f>0.94*D79+(1-0.94)*'01_Data'!Q75^2</f>
        <v>2.1791857432767317E-4</v>
      </c>
      <c r="E80" s="11">
        <f t="shared" si="13"/>
        <v>0.23434052302274491</v>
      </c>
      <c r="F80">
        <f>0.94*F79+(1-0.94)*'01_Data'!R75^2</f>
        <v>2.1224425901582726E-4</v>
      </c>
      <c r="G80" s="11">
        <f t="shared" si="14"/>
        <v>0.23126943869000174</v>
      </c>
      <c r="H80">
        <f>0.94*H79+(1-0.94)*'01_Data'!S75^2</f>
        <v>2.4292174130695227E-4</v>
      </c>
      <c r="I80" s="11">
        <f t="shared" si="15"/>
        <v>0.247419236942789</v>
      </c>
      <c r="J80">
        <f>0.94*J79+(1-0.94)*'01_Data'!T75^2</f>
        <v>1.5018831100143125E-4</v>
      </c>
      <c r="K80" s="11">
        <f t="shared" si="16"/>
        <v>0.19454422215105921</v>
      </c>
      <c r="L80" t="e">
        <f>0.94*L79+(1-0.94)*'01_Data'!U75^2</f>
        <v>#DIV/0!</v>
      </c>
      <c r="M80" s="11" t="e">
        <f t="shared" si="17"/>
        <v>#DIV/0!</v>
      </c>
      <c r="N80">
        <f>0.94*N79+(1-0.94)*'01_Data'!V75^2</f>
        <v>1.5209296452299986E-3</v>
      </c>
      <c r="O80" s="11">
        <f t="shared" si="18"/>
        <v>0.61909148806776504</v>
      </c>
      <c r="P80">
        <f>0.94*P79+(1-0.94)*'01_Data'!W75^2</f>
        <v>1.3085022747973303E-3</v>
      </c>
      <c r="Q80" s="11">
        <f t="shared" si="19"/>
        <v>0.57423215971323582</v>
      </c>
      <c r="R80">
        <f>0.94*R79+(1-0.94)*'01_Data'!X75^2</f>
        <v>1.4377876760081213E-4</v>
      </c>
      <c r="S80" s="11">
        <f t="shared" si="20"/>
        <v>0.19034770667230183</v>
      </c>
      <c r="T80">
        <f>0.94*T79+(1-0.94)*'01_Data'!Y75^2</f>
        <v>1.9933259941188932E-8</v>
      </c>
      <c r="U80" s="11">
        <f t="shared" si="21"/>
        <v>2.2412455254120669E-3</v>
      </c>
      <c r="V80">
        <f>0.94*V79+(1-0.94)*'01_Data'!AA75^2</f>
        <v>2.0770275393682219E-4</v>
      </c>
      <c r="W80" s="11">
        <f t="shared" si="22"/>
        <v>0.22878176061932731</v>
      </c>
      <c r="X80">
        <f>0.94*X79+(1-0.94)*'01_Data'!AB75^2</f>
        <v>1.953810118409527E-4</v>
      </c>
      <c r="Y80" s="11">
        <f t="shared" si="23"/>
        <v>0.22189189932018719</v>
      </c>
    </row>
    <row r="81" spans="1:25" x14ac:dyDescent="0.2">
      <c r="A81" s="6">
        <f>'01_Data'!A77</f>
        <v>43572</v>
      </c>
      <c r="B81">
        <f>0.94*B80+(1-0.94)*'01_Data'!P76^2</f>
        <v>8.4301326668824469E-5</v>
      </c>
      <c r="C81" s="11">
        <f t="shared" si="12"/>
        <v>0.14575299077735512</v>
      </c>
      <c r="D81">
        <f>0.94*D80+(1-0.94)*'01_Data'!Q76^2</f>
        <v>2.0921509883025014E-4</v>
      </c>
      <c r="E81" s="11">
        <f t="shared" si="13"/>
        <v>0.2296131636148569</v>
      </c>
      <c r="F81">
        <f>0.94*F80+(1-0.94)*'01_Data'!R76^2</f>
        <v>2.02944576026339E-4</v>
      </c>
      <c r="G81" s="11">
        <f t="shared" si="14"/>
        <v>0.22614604387129444</v>
      </c>
      <c r="H81">
        <f>0.94*H80+(1-0.94)*'01_Data'!S76^2</f>
        <v>2.2977584666925994E-4</v>
      </c>
      <c r="I81" s="11">
        <f t="shared" si="15"/>
        <v>0.24063148871387036</v>
      </c>
      <c r="J81">
        <f>0.94*J80+(1-0.94)*'01_Data'!T76^2</f>
        <v>1.4975494994318779E-4</v>
      </c>
      <c r="K81" s="11">
        <f t="shared" si="16"/>
        <v>0.19426334545066221</v>
      </c>
      <c r="L81" t="e">
        <f>0.94*L80+(1-0.94)*'01_Data'!U76^2</f>
        <v>#DIV/0!</v>
      </c>
      <c r="M81" s="11" t="e">
        <f t="shared" si="17"/>
        <v>#DIV/0!</v>
      </c>
      <c r="N81">
        <f>0.94*N80+(1-0.94)*'01_Data'!V76^2</f>
        <v>1.430068979351365E-3</v>
      </c>
      <c r="O81" s="11">
        <f t="shared" si="18"/>
        <v>0.600314403289263</v>
      </c>
      <c r="P81">
        <f>0.94*P80+(1-0.94)*'01_Data'!W76^2</f>
        <v>1.2441599086039212E-3</v>
      </c>
      <c r="Q81" s="11">
        <f t="shared" si="19"/>
        <v>0.55993597577597054</v>
      </c>
      <c r="R81">
        <f>0.94*R80+(1-0.94)*'01_Data'!X76^2</f>
        <v>1.3606005554591625E-4</v>
      </c>
      <c r="S81" s="11">
        <f t="shared" si="20"/>
        <v>0.18516785357499529</v>
      </c>
      <c r="T81">
        <f>0.94*T80+(1-0.94)*'01_Data'!Y76^2</f>
        <v>1.8737264344717593E-8</v>
      </c>
      <c r="U81" s="11">
        <f t="shared" si="21"/>
        <v>2.1729681578129103E-3</v>
      </c>
      <c r="V81">
        <f>0.94*V80+(1-0.94)*'01_Data'!AA76^2</f>
        <v>2.0021179401690385E-4</v>
      </c>
      <c r="W81" s="11">
        <f t="shared" si="22"/>
        <v>0.22461828085055716</v>
      </c>
      <c r="X81">
        <f>0.94*X80+(1-0.94)*'01_Data'!AB76^2</f>
        <v>1.8396440369938176E-4</v>
      </c>
      <c r="Y81" s="11">
        <f t="shared" si="23"/>
        <v>0.215311471436717</v>
      </c>
    </row>
    <row r="82" spans="1:25" x14ac:dyDescent="0.2">
      <c r="A82" s="6">
        <f>'01_Data'!A78</f>
        <v>43573</v>
      </c>
      <c r="B82">
        <f>0.94*B81+(1-0.94)*'01_Data'!P77^2</f>
        <v>7.9722959794582102E-5</v>
      </c>
      <c r="C82" s="11">
        <f t="shared" si="12"/>
        <v>0.14173985278754417</v>
      </c>
      <c r="D82">
        <f>0.94*D81+(1-0.94)*'01_Data'!Q77^2</f>
        <v>1.9999641713385011E-4</v>
      </c>
      <c r="E82" s="11">
        <f t="shared" si="13"/>
        <v>0.22449743231879121</v>
      </c>
      <c r="F82">
        <f>0.94*F81+(1-0.94)*'01_Data'!R77^2</f>
        <v>1.9081761662120426E-4</v>
      </c>
      <c r="G82" s="11">
        <f t="shared" si="14"/>
        <v>0.21928529223033513</v>
      </c>
      <c r="H82">
        <f>0.94*H81+(1-0.94)*'01_Data'!S77^2</f>
        <v>2.3163739204674078E-4</v>
      </c>
      <c r="I82" s="11">
        <f t="shared" si="15"/>
        <v>0.24160426899328308</v>
      </c>
      <c r="J82">
        <f>0.94*J81+(1-0.94)*'01_Data'!T77^2</f>
        <v>1.4081962358110145E-4</v>
      </c>
      <c r="K82" s="11">
        <f t="shared" si="16"/>
        <v>0.18837872794569341</v>
      </c>
      <c r="L82" t="e">
        <f>0.94*L81+(1-0.94)*'01_Data'!U77^2</f>
        <v>#DIV/0!</v>
      </c>
      <c r="M82" s="11" t="e">
        <f t="shared" si="17"/>
        <v>#DIV/0!</v>
      </c>
      <c r="N82">
        <f>0.94*N81+(1-0.94)*'01_Data'!V77^2</f>
        <v>1.3442648405902831E-3</v>
      </c>
      <c r="O82" s="11">
        <f t="shared" si="18"/>
        <v>0.58202640818845275</v>
      </c>
      <c r="P82">
        <f>0.94*P81+(1-0.94)*'01_Data'!W77^2</f>
        <v>1.2644913859269345E-3</v>
      </c>
      <c r="Q82" s="11">
        <f t="shared" si="19"/>
        <v>0.56449254136222871</v>
      </c>
      <c r="R82">
        <f>0.94*R81+(1-0.94)*'01_Data'!X77^2</f>
        <v>1.2792194680921726E-4</v>
      </c>
      <c r="S82" s="11">
        <f t="shared" si="20"/>
        <v>0.17954478715886671</v>
      </c>
      <c r="T82">
        <f>0.94*T81+(1-0.94)*'01_Data'!Y77^2</f>
        <v>2.044318310725859E-8</v>
      </c>
      <c r="U82" s="11">
        <f t="shared" si="21"/>
        <v>2.2697317337141772E-3</v>
      </c>
      <c r="V82">
        <f>0.94*V81+(1-0.94)*'01_Data'!AA77^2</f>
        <v>1.8927114428633193E-4</v>
      </c>
      <c r="W82" s="11">
        <f t="shared" si="22"/>
        <v>0.2183948908746623</v>
      </c>
      <c r="X82">
        <f>0.94*X81+(1-0.94)*'01_Data'!AB77^2</f>
        <v>1.7483415639838113E-4</v>
      </c>
      <c r="Y82" s="11">
        <f t="shared" si="23"/>
        <v>0.20990047025290834</v>
      </c>
    </row>
    <row r="83" spans="1:25" x14ac:dyDescent="0.2">
      <c r="A83" s="6">
        <f>'01_Data'!A79</f>
        <v>43577</v>
      </c>
      <c r="B83">
        <f>0.94*B82+(1-0.94)*'01_Data'!P78^2</f>
        <v>7.5756693875557622E-5</v>
      </c>
      <c r="C83" s="11">
        <f t="shared" si="12"/>
        <v>0.13816905173243582</v>
      </c>
      <c r="D83">
        <f>0.94*D82+(1-0.94)*'01_Data'!Q78^2</f>
        <v>1.886964660438465E-4</v>
      </c>
      <c r="E83" s="11">
        <f t="shared" si="13"/>
        <v>0.218063085924806</v>
      </c>
      <c r="F83">
        <f>0.94*F82+(1-0.94)*'01_Data'!R78^2</f>
        <v>1.7956766290331487E-4</v>
      </c>
      <c r="G83" s="11">
        <f t="shared" si="14"/>
        <v>0.21272294434694947</v>
      </c>
      <c r="H83">
        <f>0.94*H82+(1-0.94)*'01_Data'!S78^2</f>
        <v>2.2841101133834262E-4</v>
      </c>
      <c r="I83" s="11">
        <f t="shared" si="15"/>
        <v>0.23991576617067573</v>
      </c>
      <c r="J83">
        <f>0.94*J82+(1-0.94)*'01_Data'!T78^2</f>
        <v>1.3985330842984981E-4</v>
      </c>
      <c r="K83" s="11">
        <f t="shared" si="16"/>
        <v>0.18773128062292163</v>
      </c>
      <c r="L83" t="e">
        <f>0.94*L82+(1-0.94)*'01_Data'!U78^2</f>
        <v>#DIV/0!</v>
      </c>
      <c r="M83" s="11" t="e">
        <f t="shared" si="17"/>
        <v>#DIV/0!</v>
      </c>
      <c r="N83">
        <f>0.94*N82+(1-0.94)*'01_Data'!V78^2</f>
        <v>1.2660879527841217E-3</v>
      </c>
      <c r="O83" s="11">
        <f t="shared" si="18"/>
        <v>0.56484879755700879</v>
      </c>
      <c r="P83">
        <f>0.94*P82+(1-0.94)*'01_Data'!W78^2</f>
        <v>1.287641182614154E-3</v>
      </c>
      <c r="Q83" s="11">
        <f t="shared" si="19"/>
        <v>0.56963635594892192</v>
      </c>
      <c r="R83">
        <f>0.94*R82+(1-0.94)*'01_Data'!X78^2</f>
        <v>1.2116864003814937E-4</v>
      </c>
      <c r="S83" s="11">
        <f t="shared" si="20"/>
        <v>0.17474122950698742</v>
      </c>
      <c r="T83">
        <f>0.94*T82+(1-0.94)*'01_Data'!Y78^2</f>
        <v>1.9941045624536478E-8</v>
      </c>
      <c r="U83" s="11">
        <f t="shared" si="21"/>
        <v>2.2416831839899218E-3</v>
      </c>
      <c r="V83">
        <f>0.94*V82+(1-0.94)*'01_Data'!AA78^2</f>
        <v>1.7906763560381127E-4</v>
      </c>
      <c r="W83" s="11">
        <f t="shared" si="22"/>
        <v>0.2124265618329319</v>
      </c>
      <c r="X83">
        <f>0.94*X82+(1-0.94)*'01_Data'!AB78^2</f>
        <v>1.6654953120133877E-4</v>
      </c>
      <c r="Y83" s="11">
        <f t="shared" si="23"/>
        <v>0.20486698578037743</v>
      </c>
    </row>
    <row r="84" spans="1:25" x14ac:dyDescent="0.2">
      <c r="A84" s="6">
        <f>'01_Data'!A80</f>
        <v>43578</v>
      </c>
      <c r="B84">
        <f>0.94*B83+(1-0.94)*'01_Data'!P79^2</f>
        <v>9.9156500783425806E-5</v>
      </c>
      <c r="C84" s="11">
        <f t="shared" si="12"/>
        <v>0.15807415410946632</v>
      </c>
      <c r="D84">
        <f>0.94*D83+(1-0.94)*'01_Data'!Q79^2</f>
        <v>1.9446491248570341E-4</v>
      </c>
      <c r="E84" s="11">
        <f t="shared" si="13"/>
        <v>0.22137108651853624</v>
      </c>
      <c r="F84">
        <f>0.94*F83+(1-0.94)*'01_Data'!R79^2</f>
        <v>1.8407166901499272E-4</v>
      </c>
      <c r="G84" s="11">
        <f t="shared" si="14"/>
        <v>0.21537423381588192</v>
      </c>
      <c r="H84">
        <f>0.94*H83+(1-0.94)*'01_Data'!S79^2</f>
        <v>2.3799205590217077E-4</v>
      </c>
      <c r="I84" s="11">
        <f t="shared" si="15"/>
        <v>0.24489589234478198</v>
      </c>
      <c r="J84">
        <f>0.94*J83+(1-0.94)*'01_Data'!T79^2</f>
        <v>1.6352061792359343E-4</v>
      </c>
      <c r="K84" s="11">
        <f t="shared" si="16"/>
        <v>0.20299555590392995</v>
      </c>
      <c r="L84" t="e">
        <f>0.94*L83+(1-0.94)*'01_Data'!U79^2</f>
        <v>#DIV/0!</v>
      </c>
      <c r="M84" s="11" t="e">
        <f t="shared" si="17"/>
        <v>#DIV/0!</v>
      </c>
      <c r="N84">
        <f>0.94*N83+(1-0.94)*'01_Data'!V79^2</f>
        <v>1.3272355908668858E-3</v>
      </c>
      <c r="O84" s="11">
        <f t="shared" si="18"/>
        <v>0.5783280806760599</v>
      </c>
      <c r="P84">
        <f>0.94*P83+(1-0.94)*'01_Data'!W79^2</f>
        <v>1.213402726322545E-3</v>
      </c>
      <c r="Q84" s="11">
        <f t="shared" si="19"/>
        <v>0.55297150652929794</v>
      </c>
      <c r="R84">
        <f>0.94*R83+(1-0.94)*'01_Data'!X79^2</f>
        <v>1.3656518019086614E-4</v>
      </c>
      <c r="S84" s="11">
        <f t="shared" si="20"/>
        <v>0.18551125412787836</v>
      </c>
      <c r="T84">
        <f>0.94*T83+(1-0.94)*'01_Data'!Y79^2</f>
        <v>1.8744582887064289E-8</v>
      </c>
      <c r="U84" s="11">
        <f t="shared" si="21"/>
        <v>2.1733924835473689E-3</v>
      </c>
      <c r="V84">
        <f>0.94*V83+(1-0.94)*'01_Data'!AA79^2</f>
        <v>2.0671190955064248E-4</v>
      </c>
      <c r="W84" s="11">
        <f t="shared" si="22"/>
        <v>0.2282354074344336</v>
      </c>
      <c r="X84">
        <f>0.94*X83+(1-0.94)*'01_Data'!AB79^2</f>
        <v>1.5655655932925844E-4</v>
      </c>
      <c r="Y84" s="11">
        <f t="shared" si="23"/>
        <v>0.19862591208342664</v>
      </c>
    </row>
    <row r="85" spans="1:25" x14ac:dyDescent="0.2">
      <c r="A85" s="6">
        <f>'01_Data'!A81</f>
        <v>43579</v>
      </c>
      <c r="B85">
        <f>0.94*B84+(1-0.94)*'01_Data'!P80^2</f>
        <v>9.5206837286528531E-5</v>
      </c>
      <c r="C85" s="11">
        <f t="shared" si="12"/>
        <v>0.15489390884152029</v>
      </c>
      <c r="D85">
        <f>0.94*D84+(1-0.94)*'01_Data'!Q80^2</f>
        <v>1.8285502292057909E-4</v>
      </c>
      <c r="E85" s="11">
        <f t="shared" si="13"/>
        <v>0.21466128150177882</v>
      </c>
      <c r="F85">
        <f>0.94*F84+(1-0.94)*'01_Data'!R80^2</f>
        <v>1.7653499264977596E-4</v>
      </c>
      <c r="G85" s="11">
        <f t="shared" si="14"/>
        <v>0.21091898479687302</v>
      </c>
      <c r="H85">
        <f>0.94*H84+(1-0.94)*'01_Data'!S80^2</f>
        <v>2.3097728577760532E-4</v>
      </c>
      <c r="I85" s="11">
        <f t="shared" si="15"/>
        <v>0.24125976874720856</v>
      </c>
      <c r="J85">
        <f>0.94*J84+(1-0.94)*'01_Data'!T80^2</f>
        <v>1.5734673976032713E-4</v>
      </c>
      <c r="K85" s="11">
        <f t="shared" si="16"/>
        <v>0.19912653871245398</v>
      </c>
      <c r="L85" t="e">
        <f>0.94*L84+(1-0.94)*'01_Data'!U80^2</f>
        <v>#DIV/0!</v>
      </c>
      <c r="M85" s="11" t="e">
        <f t="shared" si="17"/>
        <v>#DIV/0!</v>
      </c>
      <c r="N85">
        <f>0.94*N84+(1-0.94)*'01_Data'!V80^2</f>
        <v>1.2608199207633946E-3</v>
      </c>
      <c r="O85" s="11">
        <f t="shared" si="18"/>
        <v>0.56367244036973763</v>
      </c>
      <c r="P85">
        <f>0.94*P84+(1-0.94)*'01_Data'!W80^2</f>
        <v>1.2215899575021077E-3</v>
      </c>
      <c r="Q85" s="11">
        <f t="shared" si="19"/>
        <v>0.55483391144605709</v>
      </c>
      <c r="R85">
        <f>0.94*R84+(1-0.94)*'01_Data'!X80^2</f>
        <v>1.2847032332420906E-4</v>
      </c>
      <c r="S85" s="11">
        <f t="shared" si="20"/>
        <v>0.17992921240782633</v>
      </c>
      <c r="T85">
        <f>0.94*T84+(1-0.94)*'01_Data'!Y80^2</f>
        <v>1.7619907913840429E-8</v>
      </c>
      <c r="U85" s="11">
        <f t="shared" si="21"/>
        <v>2.1071821929505262E-3</v>
      </c>
      <c r="V85">
        <f>0.94*V84+(1-0.94)*'01_Data'!AA80^2</f>
        <v>1.9894989222025476E-4</v>
      </c>
      <c r="W85" s="11">
        <f t="shared" si="22"/>
        <v>0.22390929600957662</v>
      </c>
      <c r="X85">
        <f>0.94*X84+(1-0.94)*'01_Data'!AB80^2</f>
        <v>3.0160264834539526E-4</v>
      </c>
      <c r="Y85" s="11">
        <f t="shared" si="23"/>
        <v>0.27568798918893733</v>
      </c>
    </row>
    <row r="86" spans="1:25" x14ac:dyDescent="0.2">
      <c r="A86" s="6">
        <f>'01_Data'!A82</f>
        <v>43580</v>
      </c>
      <c r="B86">
        <f>0.94*B85+(1-0.94)*'01_Data'!P81^2</f>
        <v>1.125904622375439E-4</v>
      </c>
      <c r="C86" s="11">
        <f t="shared" si="12"/>
        <v>0.16844226454147743</v>
      </c>
      <c r="D86">
        <f>0.94*D85+(1-0.94)*'01_Data'!Q81^2</f>
        <v>2.3002775279421222E-4</v>
      </c>
      <c r="E86" s="11">
        <f t="shared" si="13"/>
        <v>0.24076335623209252</v>
      </c>
      <c r="F86">
        <f>0.94*F85+(1-0.94)*'01_Data'!R81^2</f>
        <v>2.0868014633858799E-4</v>
      </c>
      <c r="G86" s="11">
        <f t="shared" si="14"/>
        <v>0.22931942106442746</v>
      </c>
      <c r="H86">
        <f>0.94*H85+(1-0.94)*'01_Data'!S81^2</f>
        <v>2.1912959055750522E-4</v>
      </c>
      <c r="I86" s="11">
        <f t="shared" si="15"/>
        <v>0.23499075901084135</v>
      </c>
      <c r="J86">
        <f>0.94*J85+(1-0.94)*'01_Data'!T81^2</f>
        <v>1.7540446459929495E-4</v>
      </c>
      <c r="K86" s="11">
        <f t="shared" si="16"/>
        <v>0.21024253870000317</v>
      </c>
      <c r="L86" t="e">
        <f>0.94*L85+(1-0.94)*'01_Data'!U81^2</f>
        <v>#DIV/0!</v>
      </c>
      <c r="M86" s="11" t="e">
        <f t="shared" si="17"/>
        <v>#DIV/0!</v>
      </c>
      <c r="N86">
        <f>0.94*N85+(1-0.94)*'01_Data'!V81^2</f>
        <v>1.1866456775062836E-3</v>
      </c>
      <c r="O86" s="11">
        <f t="shared" si="18"/>
        <v>0.54684066301947909</v>
      </c>
      <c r="P86">
        <f>0.94*P85+(1-0.94)*'01_Data'!W81^2</f>
        <v>1.1634747664012025E-3</v>
      </c>
      <c r="Q86" s="11">
        <f t="shared" si="19"/>
        <v>0.54147542985171826</v>
      </c>
      <c r="R86">
        <f>0.94*R85+(1-0.94)*'01_Data'!X81^2</f>
        <v>1.2639532881161513E-4</v>
      </c>
      <c r="S86" s="11">
        <f t="shared" si="20"/>
        <v>0.17847022961975204</v>
      </c>
      <c r="T86">
        <f>0.94*T85+(1-0.94)*'01_Data'!Y81^2</f>
        <v>1.9425192412871058E-8</v>
      </c>
      <c r="U86" s="11">
        <f t="shared" si="21"/>
        <v>2.2124982458848431E-3</v>
      </c>
      <c r="V86">
        <f>0.94*V85+(1-0.94)*'01_Data'!AA81^2</f>
        <v>1.8808952674289996E-4</v>
      </c>
      <c r="W86" s="11">
        <f t="shared" si="22"/>
        <v>0.21771210517380699</v>
      </c>
      <c r="X86">
        <f>0.94*X85+(1-0.94)*'01_Data'!AB81^2</f>
        <v>2.9052093957157864E-4</v>
      </c>
      <c r="Y86" s="11">
        <f t="shared" si="23"/>
        <v>0.27057582444120509</v>
      </c>
    </row>
    <row r="87" spans="1:25" x14ac:dyDescent="0.2">
      <c r="A87" s="6">
        <f>'01_Data'!A83</f>
        <v>43581</v>
      </c>
      <c r="B87">
        <f>0.94*B86+(1-0.94)*'01_Data'!P82^2</f>
        <v>1.0772356191141049E-4</v>
      </c>
      <c r="C87" s="11">
        <f t="shared" si="12"/>
        <v>0.16476145666288414</v>
      </c>
      <c r="D87">
        <f>0.94*D86+(1-0.94)*'01_Data'!Q82^2</f>
        <v>2.1684738922990489E-4</v>
      </c>
      <c r="E87" s="11">
        <f t="shared" si="13"/>
        <v>0.23376385966598009</v>
      </c>
      <c r="F87">
        <f>0.94*F86+(1-0.94)*'01_Data'!R82^2</f>
        <v>2.03883904500434E-4</v>
      </c>
      <c r="G87" s="11">
        <f t="shared" si="14"/>
        <v>0.22666879788384942</v>
      </c>
      <c r="H87">
        <f>0.94*H86+(1-0.94)*'01_Data'!S82^2</f>
        <v>2.063824437967733E-4</v>
      </c>
      <c r="I87" s="11">
        <f t="shared" si="15"/>
        <v>0.22805344951740342</v>
      </c>
      <c r="J87">
        <f>0.94*J86+(1-0.94)*'01_Data'!T82^2</f>
        <v>1.717821149139293E-4</v>
      </c>
      <c r="K87" s="11">
        <f t="shared" si="16"/>
        <v>0.20806031086757076</v>
      </c>
      <c r="L87" t="e">
        <f>0.94*L86+(1-0.94)*'01_Data'!U82^2</f>
        <v>#DIV/0!</v>
      </c>
      <c r="M87" s="11" t="e">
        <f t="shared" si="17"/>
        <v>#DIV/0!</v>
      </c>
      <c r="N87">
        <f>0.94*N86+(1-0.94)*'01_Data'!V82^2</f>
        <v>1.1162764456868408E-3</v>
      </c>
      <c r="O87" s="11">
        <f t="shared" si="18"/>
        <v>0.53037879323468795</v>
      </c>
      <c r="P87">
        <f>0.94*P86+(1-0.94)*'01_Data'!W82^2</f>
        <v>1.099444880128737E-3</v>
      </c>
      <c r="Q87" s="11">
        <f t="shared" si="19"/>
        <v>0.52636499673937454</v>
      </c>
      <c r="R87">
        <f>0.94*R86+(1-0.94)*'01_Data'!X82^2</f>
        <v>1.2454136552465738E-4</v>
      </c>
      <c r="S87" s="11">
        <f t="shared" si="20"/>
        <v>0.17715649610503606</v>
      </c>
      <c r="T87">
        <f>0.94*T86+(1-0.94)*'01_Data'!Y82^2</f>
        <v>2.1120909797212321E-8</v>
      </c>
      <c r="U87" s="11">
        <f t="shared" si="21"/>
        <v>2.3070477387556387E-3</v>
      </c>
      <c r="V87">
        <f>0.94*V86+(1-0.94)*'01_Data'!AA82^2</f>
        <v>1.8423544946836863E-4</v>
      </c>
      <c r="W87" s="11">
        <f t="shared" si="22"/>
        <v>0.21547002869547519</v>
      </c>
      <c r="X87">
        <f>0.94*X86+(1-0.94)*'01_Data'!AB82^2</f>
        <v>2.9291747435243023E-4</v>
      </c>
      <c r="Y87" s="11">
        <f t="shared" si="23"/>
        <v>0.27168953519930139</v>
      </c>
    </row>
    <row r="88" spans="1:25" x14ac:dyDescent="0.2">
      <c r="A88" s="6">
        <f>'01_Data'!A84</f>
        <v>43584</v>
      </c>
      <c r="B88">
        <f>0.94*B87+(1-0.94)*'01_Data'!P83^2</f>
        <v>1.2839215094082366E-4</v>
      </c>
      <c r="C88" s="11">
        <f t="shared" si="12"/>
        <v>0.17987446188130088</v>
      </c>
      <c r="D88">
        <f>0.94*D87+(1-0.94)*'01_Data'!Q83^2</f>
        <v>2.0661777800507042E-4</v>
      </c>
      <c r="E88" s="11">
        <f t="shared" si="13"/>
        <v>0.22818343510710359</v>
      </c>
      <c r="F88">
        <f>0.94*F87+(1-0.94)*'01_Data'!R83^2</f>
        <v>2.1280858881758159E-4</v>
      </c>
      <c r="G88" s="11">
        <f t="shared" si="14"/>
        <v>0.23157669222534155</v>
      </c>
      <c r="H88">
        <f>0.94*H87+(1-0.94)*'01_Data'!S83^2</f>
        <v>1.9844625293592743E-4</v>
      </c>
      <c r="I88" s="11">
        <f t="shared" si="15"/>
        <v>0.22362570455977041</v>
      </c>
      <c r="J88">
        <f>0.94*J87+(1-0.94)*'01_Data'!T83^2</f>
        <v>1.6486800276416957E-4</v>
      </c>
      <c r="K88" s="11">
        <f t="shared" si="16"/>
        <v>0.20383016630658657</v>
      </c>
      <c r="L88" t="e">
        <f>0.94*L87+(1-0.94)*'01_Data'!U83^2</f>
        <v>#DIV/0!</v>
      </c>
      <c r="M88" s="11" t="e">
        <f t="shared" si="17"/>
        <v>#DIV/0!</v>
      </c>
      <c r="N88">
        <f>0.94*N87+(1-0.94)*'01_Data'!V83^2</f>
        <v>1.0515940996220329E-3</v>
      </c>
      <c r="O88" s="11">
        <f t="shared" si="18"/>
        <v>0.51478317096108761</v>
      </c>
      <c r="P88">
        <f>0.94*P87+(1-0.94)*'01_Data'!W83^2</f>
        <v>1.0335148209700622E-3</v>
      </c>
      <c r="Q88" s="11">
        <f t="shared" si="19"/>
        <v>0.51033884320562517</v>
      </c>
      <c r="R88">
        <f>0.94*R87+(1-0.94)*'01_Data'!X83^2</f>
        <v>1.1800060795235669E-4</v>
      </c>
      <c r="S88" s="11">
        <f t="shared" si="20"/>
        <v>0.17244173857855263</v>
      </c>
      <c r="T88">
        <f>0.94*T87+(1-0.94)*'01_Data'!Y83^2</f>
        <v>2.0577476078732512E-8</v>
      </c>
      <c r="U88" s="11">
        <f t="shared" si="21"/>
        <v>2.277174558930561E-3</v>
      </c>
      <c r="V88">
        <f>0.94*V87+(1-0.94)*'01_Data'!AA83^2</f>
        <v>2.2787526700376911E-4</v>
      </c>
      <c r="W88" s="11">
        <f t="shared" si="22"/>
        <v>0.23963423646246759</v>
      </c>
      <c r="X88">
        <f>0.94*X87+(1-0.94)*'01_Data'!AB83^2</f>
        <v>4.476265838865698E-4</v>
      </c>
      <c r="Y88" s="11">
        <f t="shared" si="23"/>
        <v>0.33585993976569395</v>
      </c>
    </row>
    <row r="89" spans="1:25" x14ac:dyDescent="0.2">
      <c r="A89" s="6">
        <f>'01_Data'!A85</f>
        <v>43585</v>
      </c>
      <c r="B89">
        <f>0.94*B88+(1-0.94)*'01_Data'!P84^2</f>
        <v>1.2320997359472583E-4</v>
      </c>
      <c r="C89" s="11">
        <f t="shared" si="12"/>
        <v>0.17620701843533618</v>
      </c>
      <c r="D89">
        <f>0.94*D88+(1-0.94)*'01_Data'!Q84^2</f>
        <v>1.9589367244798422E-4</v>
      </c>
      <c r="E89" s="11">
        <f t="shared" si="13"/>
        <v>0.22218281989589569</v>
      </c>
      <c r="F89">
        <f>0.94*F88+(1-0.94)*'01_Data'!R84^2</f>
        <v>2.0029748387104831E-4</v>
      </c>
      <c r="G89" s="11">
        <f t="shared" si="14"/>
        <v>0.224666343575321</v>
      </c>
      <c r="H89">
        <f>0.94*H88+(1-0.94)*'01_Data'!S84^2</f>
        <v>2.0919949823702138E-4</v>
      </c>
      <c r="I89" s="11">
        <f t="shared" si="15"/>
        <v>0.22960460264491517</v>
      </c>
      <c r="J89">
        <f>0.94*J88+(1-0.94)*'01_Data'!T84^2</f>
        <v>1.5746592097507116E-4</v>
      </c>
      <c r="K89" s="11">
        <f t="shared" si="16"/>
        <v>0.19920193795673258</v>
      </c>
      <c r="L89" t="e">
        <f>0.94*L88+(1-0.94)*'01_Data'!U84^2</f>
        <v>#DIV/0!</v>
      </c>
      <c r="M89" s="11" t="e">
        <f t="shared" si="17"/>
        <v>#DIV/0!</v>
      </c>
      <c r="N89">
        <f>0.94*N88+(1-0.94)*'01_Data'!V84^2</f>
        <v>1.0179040381723865E-3</v>
      </c>
      <c r="O89" s="11">
        <f t="shared" si="18"/>
        <v>0.50646995727233557</v>
      </c>
      <c r="P89">
        <f>0.94*P88+(1-0.94)*'01_Data'!W84^2</f>
        <v>1.0416842559153286E-3</v>
      </c>
      <c r="Q89" s="11">
        <f t="shared" si="19"/>
        <v>0.51235186394768084</v>
      </c>
      <c r="R89">
        <f>0.94*R88+(1-0.94)*'01_Data'!X84^2</f>
        <v>1.1156802693170085E-4</v>
      </c>
      <c r="S89" s="11">
        <f t="shared" si="20"/>
        <v>0.16767570720527353</v>
      </c>
      <c r="T89">
        <f>0.94*T88+(1-0.94)*'01_Data'!Y84^2</f>
        <v>2.0066648383359995E-8</v>
      </c>
      <c r="U89" s="11">
        <f t="shared" si="21"/>
        <v>2.2487319521469692E-3</v>
      </c>
      <c r="V89">
        <f>0.94*V88+(1-0.94)*'01_Data'!AA84^2</f>
        <v>2.1435230404670623E-4</v>
      </c>
      <c r="W89" s="11">
        <f t="shared" si="22"/>
        <v>0.23241510411281358</v>
      </c>
      <c r="X89">
        <f>0.94*X88+(1-0.94)*'01_Data'!AB84^2</f>
        <v>4.2119715705421924E-4</v>
      </c>
      <c r="Y89" s="11">
        <f t="shared" si="23"/>
        <v>0.32579392808593483</v>
      </c>
    </row>
    <row r="90" spans="1:25" x14ac:dyDescent="0.2">
      <c r="A90" s="6">
        <f>'01_Data'!A86</f>
        <v>43586</v>
      </c>
      <c r="B90">
        <f>0.94*B89+(1-0.94)*'01_Data'!P85^2</f>
        <v>1.1671557854756852E-4</v>
      </c>
      <c r="C90" s="11">
        <f t="shared" si="12"/>
        <v>0.17150022097358147</v>
      </c>
      <c r="D90">
        <f>0.94*D89+(1-0.94)*'01_Data'!Q85^2</f>
        <v>2.0738422441177071E-4</v>
      </c>
      <c r="E90" s="11">
        <f t="shared" si="13"/>
        <v>0.22860626533795222</v>
      </c>
      <c r="F90">
        <f>0.94*F89+(1-0.94)*'01_Data'!R85^2</f>
        <v>1.9163003046184277E-4</v>
      </c>
      <c r="G90" s="11">
        <f t="shared" si="14"/>
        <v>0.21975160449103526</v>
      </c>
      <c r="H90">
        <f>0.94*H89+(1-0.94)*'01_Data'!S85^2</f>
        <v>2.2312297243148275E-4</v>
      </c>
      <c r="I90" s="11">
        <f t="shared" si="15"/>
        <v>0.23712230821399671</v>
      </c>
      <c r="J90">
        <f>0.94*J89+(1-0.94)*'01_Data'!T85^2</f>
        <v>1.5389384376023375E-4</v>
      </c>
      <c r="K90" s="11">
        <f t="shared" si="16"/>
        <v>0.19692955244853147</v>
      </c>
      <c r="L90" t="e">
        <f>0.94*L89+(1-0.94)*'01_Data'!U85^2</f>
        <v>#DIV/0!</v>
      </c>
      <c r="M90" s="11" t="e">
        <f t="shared" si="17"/>
        <v>#DIV/0!</v>
      </c>
      <c r="N90">
        <f>0.94*N89+(1-0.94)*'01_Data'!V85^2</f>
        <v>9.5763320655898275E-4</v>
      </c>
      <c r="O90" s="11">
        <f t="shared" si="18"/>
        <v>0.4912469522072006</v>
      </c>
      <c r="P90">
        <f>0.94*P89+(1-0.94)*'01_Data'!W85^2</f>
        <v>1.0210450684700228E-3</v>
      </c>
      <c r="Q90" s="11">
        <f t="shared" si="19"/>
        <v>0.50725078339461016</v>
      </c>
      <c r="R90">
        <f>0.94*R89+(1-0.94)*'01_Data'!X85^2</f>
        <v>1.0927388517762416E-4</v>
      </c>
      <c r="S90" s="11">
        <f t="shared" si="20"/>
        <v>0.16594281865980609</v>
      </c>
      <c r="T90">
        <f>0.94*T89+(1-0.94)*'01_Data'!Y85^2</f>
        <v>1.9586311374477856E-8</v>
      </c>
      <c r="U90" s="11">
        <f t="shared" si="21"/>
        <v>2.2216548936251149E-3</v>
      </c>
      <c r="V90">
        <f>0.94*V89+(1-0.94)*'01_Data'!AA85^2</f>
        <v>2.043620076996541E-4</v>
      </c>
      <c r="W90" s="11">
        <f t="shared" si="22"/>
        <v>0.22693440889453684</v>
      </c>
      <c r="X90">
        <f>0.94*X89+(1-0.94)*'01_Data'!AB85^2</f>
        <v>4.0690549815102211E-4</v>
      </c>
      <c r="Y90" s="11">
        <f t="shared" si="23"/>
        <v>0.32021896498186608</v>
      </c>
    </row>
    <row r="91" spans="1:25" x14ac:dyDescent="0.2">
      <c r="A91" s="6">
        <f>'01_Data'!A87</f>
        <v>43587</v>
      </c>
      <c r="B91">
        <f>0.94*B90+(1-0.94)*'01_Data'!P86^2</f>
        <v>1.343381495040002E-4</v>
      </c>
      <c r="C91" s="11">
        <f t="shared" si="12"/>
        <v>0.18399242830890639</v>
      </c>
      <c r="D91">
        <f>0.94*D90+(1-0.94)*'01_Data'!Q86^2</f>
        <v>2.1641524948901085E-4</v>
      </c>
      <c r="E91" s="11">
        <f t="shared" si="13"/>
        <v>0.23353081781904234</v>
      </c>
      <c r="F91">
        <f>0.94*F90+(1-0.94)*'01_Data'!R86^2</f>
        <v>1.8320354014696416E-4</v>
      </c>
      <c r="G91" s="11">
        <f t="shared" si="14"/>
        <v>0.21486575370922881</v>
      </c>
      <c r="H91">
        <f>0.94*H90+(1-0.94)*'01_Data'!S86^2</f>
        <v>2.4448378411430678E-4</v>
      </c>
      <c r="I91" s="11">
        <f t="shared" si="15"/>
        <v>0.24821344362625752</v>
      </c>
      <c r="J91">
        <f>0.94*J90+(1-0.94)*'01_Data'!T86^2</f>
        <v>1.4480498369191791E-4</v>
      </c>
      <c r="K91" s="11">
        <f t="shared" si="16"/>
        <v>0.19102579901773298</v>
      </c>
      <c r="L91" t="e">
        <f>0.94*L90+(1-0.94)*'01_Data'!U86^2</f>
        <v>#DIV/0!</v>
      </c>
      <c r="M91" s="11" t="e">
        <f t="shared" si="17"/>
        <v>#DIV/0!</v>
      </c>
      <c r="N91">
        <f>0.94*N90+(1-0.94)*'01_Data'!V86^2</f>
        <v>9.1556089476966509E-4</v>
      </c>
      <c r="O91" s="11">
        <f t="shared" si="18"/>
        <v>0.48033461824227869</v>
      </c>
      <c r="P91">
        <f>0.94*P90+(1-0.94)*'01_Data'!W86^2</f>
        <v>9.6268584165690348E-4</v>
      </c>
      <c r="Q91" s="11">
        <f t="shared" si="19"/>
        <v>0.49254119837587157</v>
      </c>
      <c r="R91">
        <f>0.94*R90+(1-0.94)*'01_Data'!X86^2</f>
        <v>1.0313649039788801E-4</v>
      </c>
      <c r="S91" s="11">
        <f t="shared" si="20"/>
        <v>0.16121537017377649</v>
      </c>
      <c r="T91">
        <f>0.94*T90+(1-0.94)*'01_Data'!Y86^2</f>
        <v>1.8522803222979521E-8</v>
      </c>
      <c r="U91" s="11">
        <f t="shared" si="21"/>
        <v>2.1604967975423707E-3</v>
      </c>
      <c r="V91">
        <f>0.94*V90+(1-0.94)*'01_Data'!AA86^2</f>
        <v>1.9325993532031169E-4</v>
      </c>
      <c r="W91" s="11">
        <f t="shared" si="22"/>
        <v>0.22068417184002695</v>
      </c>
      <c r="X91">
        <f>0.94*X90+(1-0.94)*'01_Data'!AB86^2</f>
        <v>3.8286512914988401E-4</v>
      </c>
      <c r="Y91" s="11">
        <f t="shared" si="23"/>
        <v>0.3106155381589446</v>
      </c>
    </row>
    <row r="92" spans="1:25" x14ac:dyDescent="0.2">
      <c r="A92" s="6">
        <f>'01_Data'!A88</f>
        <v>43588</v>
      </c>
      <c r="B92">
        <f>0.94*B91+(1-0.94)*'01_Data'!P87^2</f>
        <v>1.4506851460321718E-4</v>
      </c>
      <c r="C92" s="11">
        <f t="shared" si="12"/>
        <v>0.19119954414174403</v>
      </c>
      <c r="D92">
        <f>0.94*D91+(1-0.94)*'01_Data'!Q87^2</f>
        <v>2.1237913584736827E-4</v>
      </c>
      <c r="E92" s="11">
        <f t="shared" si="13"/>
        <v>0.23134291048903316</v>
      </c>
      <c r="F92">
        <f>0.94*F91+(1-0.94)*'01_Data'!R87^2</f>
        <v>2.0195734167159033E-4</v>
      </c>
      <c r="G92" s="11">
        <f t="shared" si="14"/>
        <v>0.22559532375747679</v>
      </c>
      <c r="H92">
        <f>0.94*H91+(1-0.94)*'01_Data'!S87^2</f>
        <v>2.3012247021333179E-4</v>
      </c>
      <c r="I92" s="11">
        <f t="shared" si="15"/>
        <v>0.24081292011385025</v>
      </c>
      <c r="J92">
        <f>0.94*J91+(1-0.94)*'01_Data'!T87^2</f>
        <v>1.3669666815697138E-4</v>
      </c>
      <c r="K92" s="11">
        <f t="shared" si="16"/>
        <v>0.1856005398040555</v>
      </c>
      <c r="L92" t="e">
        <f>0.94*L91+(1-0.94)*'01_Data'!U87^2</f>
        <v>#DIV/0!</v>
      </c>
      <c r="M92" s="11" t="e">
        <f t="shared" si="17"/>
        <v>#DIV/0!</v>
      </c>
      <c r="N92">
        <f>0.94*N91+(1-0.94)*'01_Data'!V87^2</f>
        <v>8.6517778841247307E-4</v>
      </c>
      <c r="O92" s="11">
        <f t="shared" si="18"/>
        <v>0.46693126119370426</v>
      </c>
      <c r="P92">
        <f>0.94*P91+(1-0.94)*'01_Data'!W87^2</f>
        <v>1.1922485061433366E-3</v>
      </c>
      <c r="Q92" s="11">
        <f t="shared" si="19"/>
        <v>0.5481301155274364</v>
      </c>
      <c r="R92">
        <f>0.94*R91+(1-0.94)*'01_Data'!X87^2</f>
        <v>1.1354722062911258E-4</v>
      </c>
      <c r="S92" s="11">
        <f t="shared" si="20"/>
        <v>0.16915643528561475</v>
      </c>
      <c r="T92">
        <f>0.94*T91+(1-0.94)*'01_Data'!Y87^2</f>
        <v>1.8134875581191458E-8</v>
      </c>
      <c r="U92" s="11">
        <f t="shared" si="21"/>
        <v>2.1377531771606022E-3</v>
      </c>
      <c r="V92">
        <f>0.94*V91+(1-0.94)*'01_Data'!AA87^2</f>
        <v>2.311995328354314E-4</v>
      </c>
      <c r="W92" s="11">
        <f t="shared" si="22"/>
        <v>0.24137581128714766</v>
      </c>
      <c r="X92">
        <f>0.94*X91+(1-0.94)*'01_Data'!AB87^2</f>
        <v>3.8472003003303613E-4</v>
      </c>
      <c r="Y92" s="11">
        <f t="shared" si="23"/>
        <v>0.31136706243327206</v>
      </c>
    </row>
    <row r="93" spans="1:25" x14ac:dyDescent="0.2">
      <c r="A93" s="6">
        <f>'01_Data'!A89</f>
        <v>43591</v>
      </c>
      <c r="B93">
        <f>0.94*B92+(1-0.94)*'01_Data'!P88^2</f>
        <v>1.366891616168946E-4</v>
      </c>
      <c r="C93" s="11">
        <f t="shared" si="12"/>
        <v>0.18559544371416406</v>
      </c>
      <c r="D93">
        <f>0.94*D92+(1-0.94)*'01_Data'!Q88^2</f>
        <v>2.0311855124668465E-4</v>
      </c>
      <c r="E93" s="11">
        <f t="shared" si="13"/>
        <v>0.22624295550174495</v>
      </c>
      <c r="F93">
        <f>0.94*F92+(1-0.94)*'01_Data'!R88^2</f>
        <v>1.9802391732093462E-4</v>
      </c>
      <c r="G93" s="11">
        <f t="shared" si="14"/>
        <v>0.22338761640895749</v>
      </c>
      <c r="H93">
        <f>0.94*H92+(1-0.94)*'01_Data'!S88^2</f>
        <v>2.228151888381012E-4</v>
      </c>
      <c r="I93" s="11">
        <f t="shared" si="15"/>
        <v>0.23695870439213981</v>
      </c>
      <c r="J93">
        <f>0.94*J92+(1-0.94)*'01_Data'!T88^2</f>
        <v>1.2919629699170983E-4</v>
      </c>
      <c r="K93" s="11">
        <f t="shared" si="16"/>
        <v>0.18043687772157574</v>
      </c>
      <c r="L93" t="e">
        <f>0.94*L92+(1-0.94)*'01_Data'!U88^2</f>
        <v>#DIV/0!</v>
      </c>
      <c r="M93" s="11" t="e">
        <f t="shared" si="17"/>
        <v>#DIV/0!</v>
      </c>
      <c r="N93">
        <f>0.94*N92+(1-0.94)*'01_Data'!V88^2</f>
        <v>8.7023533411410402E-4</v>
      </c>
      <c r="O93" s="11">
        <f t="shared" si="18"/>
        <v>0.46829403604653586</v>
      </c>
      <c r="P93">
        <f>0.94*P92+(1-0.94)*'01_Data'!W88^2</f>
        <v>1.1213441229911405E-3</v>
      </c>
      <c r="Q93" s="11">
        <f t="shared" si="19"/>
        <v>0.53158133807891295</v>
      </c>
      <c r="R93">
        <f>0.94*R92+(1-0.94)*'01_Data'!X88^2</f>
        <v>1.5981174518366292E-4</v>
      </c>
      <c r="S93" s="11">
        <f t="shared" si="20"/>
        <v>0.20068024264058248</v>
      </c>
      <c r="T93">
        <f>0.94*T92+(1-0.94)*'01_Data'!Y88^2</f>
        <v>1.7752947183936219E-8</v>
      </c>
      <c r="U93" s="11">
        <f t="shared" si="21"/>
        <v>2.1151223818852488E-3</v>
      </c>
      <c r="V93">
        <f>0.94*V92+(1-0.94)*'01_Data'!AA88^2</f>
        <v>2.1815687274836533E-4</v>
      </c>
      <c r="W93" s="11">
        <f t="shared" si="22"/>
        <v>0.23446861609304573</v>
      </c>
      <c r="X93">
        <f>0.94*X92+(1-0.94)*'01_Data'!AB88^2</f>
        <v>3.8447060271737924E-4</v>
      </c>
      <c r="Y93" s="11">
        <f t="shared" si="23"/>
        <v>0.31126611104452018</v>
      </c>
    </row>
    <row r="94" spans="1:25" x14ac:dyDescent="0.2">
      <c r="A94" s="6">
        <f>'01_Data'!A90</f>
        <v>43592</v>
      </c>
      <c r="B94">
        <f>0.94*B93+(1-0.94)*'01_Data'!P89^2</f>
        <v>1.2964808017125825E-4</v>
      </c>
      <c r="C94" s="11">
        <f t="shared" si="12"/>
        <v>0.18075208492063677</v>
      </c>
      <c r="D94">
        <f>0.94*D93+(1-0.94)*'01_Data'!Q89^2</f>
        <v>1.964500949934321E-4</v>
      </c>
      <c r="E94" s="11">
        <f t="shared" si="13"/>
        <v>0.22249814367393023</v>
      </c>
      <c r="F94">
        <f>0.94*F93+(1-0.94)*'01_Data'!R89^2</f>
        <v>1.8640685108969033E-4</v>
      </c>
      <c r="G94" s="11">
        <f t="shared" si="14"/>
        <v>0.21673607561871644</v>
      </c>
      <c r="H94">
        <f>0.94*H93+(1-0.94)*'01_Data'!S89^2</f>
        <v>2.212919530152358E-4</v>
      </c>
      <c r="I94" s="11">
        <f t="shared" si="15"/>
        <v>0.23614735264203032</v>
      </c>
      <c r="J94">
        <f>0.94*J93+(1-0.94)*'01_Data'!T89^2</f>
        <v>1.2177030390486745E-4</v>
      </c>
      <c r="K94" s="11">
        <f t="shared" si="16"/>
        <v>0.17517453177909911</v>
      </c>
      <c r="L94" t="e">
        <f>0.94*L93+(1-0.94)*'01_Data'!U89^2</f>
        <v>#DIV/0!</v>
      </c>
      <c r="M94" s="11" t="e">
        <f t="shared" si="17"/>
        <v>#DIV/0!</v>
      </c>
      <c r="N94">
        <f>0.94*N93+(1-0.94)*'01_Data'!V89^2</f>
        <v>8.8464161952475715E-4</v>
      </c>
      <c r="O94" s="11">
        <f t="shared" si="18"/>
        <v>0.47215430541321851</v>
      </c>
      <c r="P94">
        <f>0.94*P93+(1-0.94)*'01_Data'!W89^2</f>
        <v>1.0550119727935198E-3</v>
      </c>
      <c r="Q94" s="11">
        <f t="shared" si="19"/>
        <v>0.51561906204480745</v>
      </c>
      <c r="R94">
        <f>0.94*R93+(1-0.94)*'01_Data'!X89^2</f>
        <v>1.5212349756192078E-4</v>
      </c>
      <c r="S94" s="11">
        <f t="shared" si="20"/>
        <v>0.19579356829478348</v>
      </c>
      <c r="T94">
        <f>0.94*T93+(1-0.94)*'01_Data'!Y89^2</f>
        <v>1.741089514701918E-8</v>
      </c>
      <c r="U94" s="11">
        <f t="shared" si="21"/>
        <v>2.0946468860046159E-3</v>
      </c>
      <c r="V94">
        <f>0.94*V93+(1-0.94)*'01_Data'!AA89^2</f>
        <v>2.0665860857195382E-4</v>
      </c>
      <c r="W94" s="11">
        <f t="shared" si="22"/>
        <v>0.22820598011474713</v>
      </c>
      <c r="X94">
        <f>0.94*X93+(1-0.94)*'01_Data'!AB89^2</f>
        <v>3.6140236655433645E-4</v>
      </c>
      <c r="Y94" s="11">
        <f t="shared" si="23"/>
        <v>0.30178369136136696</v>
      </c>
    </row>
    <row r="95" spans="1:25" x14ac:dyDescent="0.2">
      <c r="A95" s="6">
        <f>'01_Data'!A91</f>
        <v>43593</v>
      </c>
      <c r="B95">
        <f>0.94*B94+(1-0.94)*'01_Data'!P90^2</f>
        <v>1.2357437801309892E-4</v>
      </c>
      <c r="C95" s="11">
        <f t="shared" si="12"/>
        <v>0.17646739999019914</v>
      </c>
      <c r="D95">
        <f>0.94*D94+(1-0.94)*'01_Data'!Q90^2</f>
        <v>1.8473562667933662E-4</v>
      </c>
      <c r="E95" s="11">
        <f t="shared" si="13"/>
        <v>0.21576231812620303</v>
      </c>
      <c r="F95">
        <f>0.94*F94+(1-0.94)*'01_Data'!R90^2</f>
        <v>1.8752941438130585E-4</v>
      </c>
      <c r="G95" s="11">
        <f t="shared" si="14"/>
        <v>0.21738770071944982</v>
      </c>
      <c r="H95">
        <f>0.94*H94+(1-0.94)*'01_Data'!S90^2</f>
        <v>2.2249216930969763E-4</v>
      </c>
      <c r="I95" s="11">
        <f t="shared" si="15"/>
        <v>0.23678688026587075</v>
      </c>
      <c r="J95">
        <f>0.94*J94+(1-0.94)*'01_Data'!T90^2</f>
        <v>1.2656574308289711E-4</v>
      </c>
      <c r="K95" s="11">
        <f t="shared" si="16"/>
        <v>0.17859050158642276</v>
      </c>
      <c r="L95" t="e">
        <f>0.94*L94+(1-0.94)*'01_Data'!U90^2</f>
        <v>#DIV/0!</v>
      </c>
      <c r="M95" s="11" t="e">
        <f t="shared" si="17"/>
        <v>#DIV/0!</v>
      </c>
      <c r="N95">
        <f>0.94*N94+(1-0.94)*'01_Data'!V90^2</f>
        <v>8.5320889770314668E-4</v>
      </c>
      <c r="O95" s="11">
        <f t="shared" si="18"/>
        <v>0.46369024382791685</v>
      </c>
      <c r="P95">
        <f>0.94*P94+(1-0.94)*'01_Data'!W90^2</f>
        <v>1.0009125029737567E-3</v>
      </c>
      <c r="Q95" s="11">
        <f t="shared" si="19"/>
        <v>0.50222500012383564</v>
      </c>
      <c r="R95">
        <f>0.94*R94+(1-0.94)*'01_Data'!X90^2</f>
        <v>1.4323145776881489E-4</v>
      </c>
      <c r="S95" s="11">
        <f t="shared" si="20"/>
        <v>0.18998507140757498</v>
      </c>
      <c r="T95">
        <f>0.94*T94+(1-0.94)*'01_Data'!Y90^2</f>
        <v>1.7089207486341269E-8</v>
      </c>
      <c r="U95" s="11">
        <f t="shared" si="21"/>
        <v>2.0752060829127309E-3</v>
      </c>
      <c r="V95">
        <f>0.94*V94+(1-0.94)*'01_Data'!AA90^2</f>
        <v>2.0668123798556391E-4</v>
      </c>
      <c r="W95" s="11">
        <f t="shared" si="22"/>
        <v>0.2282184742135529</v>
      </c>
      <c r="X95">
        <f>0.94*X94+(1-0.94)*'01_Data'!AB90^2</f>
        <v>3.5077227031869837E-4</v>
      </c>
      <c r="Y95" s="11">
        <f t="shared" si="23"/>
        <v>0.29731231410809744</v>
      </c>
    </row>
    <row r="96" spans="1:25" x14ac:dyDescent="0.2">
      <c r="A96" s="6">
        <f>'01_Data'!A92</f>
        <v>43594</v>
      </c>
      <c r="B96">
        <f>0.94*B95+(1-0.94)*'01_Data'!P91^2</f>
        <v>1.163066289174408E-4</v>
      </c>
      <c r="C96" s="11">
        <f t="shared" si="12"/>
        <v>0.17119950492683991</v>
      </c>
      <c r="D96">
        <f>0.94*D95+(1-0.94)*'01_Data'!Q91^2</f>
        <v>1.762109213921688E-4</v>
      </c>
      <c r="E96" s="11">
        <f t="shared" si="13"/>
        <v>0.21072530031020609</v>
      </c>
      <c r="F96">
        <f>0.94*F95+(1-0.94)*'01_Data'!R91^2</f>
        <v>1.7923731406136196E-4</v>
      </c>
      <c r="G96" s="11">
        <f t="shared" si="14"/>
        <v>0.21252718212845909</v>
      </c>
      <c r="H96">
        <f>0.94*H95+(1-0.94)*'01_Data'!S91^2</f>
        <v>2.1365650434925824E-4</v>
      </c>
      <c r="I96" s="11">
        <f t="shared" si="15"/>
        <v>0.23203758121479606</v>
      </c>
      <c r="J96">
        <f>0.94*J95+(1-0.94)*'01_Data'!T91^2</f>
        <v>1.4720499698014859E-4</v>
      </c>
      <c r="K96" s="11">
        <f t="shared" si="16"/>
        <v>0.19260233445884672</v>
      </c>
      <c r="L96" t="e">
        <f>0.94*L95+(1-0.94)*'01_Data'!U91^2</f>
        <v>#DIV/0!</v>
      </c>
      <c r="M96" s="11" t="e">
        <f t="shared" si="17"/>
        <v>#DIV/0!</v>
      </c>
      <c r="N96">
        <f>0.94*N95+(1-0.94)*'01_Data'!V91^2</f>
        <v>8.0985631190436059E-4</v>
      </c>
      <c r="O96" s="11">
        <f t="shared" si="18"/>
        <v>0.45175633985578872</v>
      </c>
      <c r="P96">
        <f>0.94*P95+(1-0.94)*'01_Data'!W91^2</f>
        <v>9.8748904770709937E-4</v>
      </c>
      <c r="Q96" s="11">
        <f t="shared" si="19"/>
        <v>0.49884590809406165</v>
      </c>
      <c r="R96">
        <f>0.94*R95+(1-0.94)*'01_Data'!X91^2</f>
        <v>1.3487675135940875E-4</v>
      </c>
      <c r="S96" s="11">
        <f t="shared" si="20"/>
        <v>0.18436089971187222</v>
      </c>
      <c r="T96">
        <f>0.94*T95+(1-0.94)*'01_Data'!Y91^2</f>
        <v>1.6063855037160792E-8</v>
      </c>
      <c r="U96" s="11">
        <f t="shared" si="21"/>
        <v>2.0119869456247772E-3</v>
      </c>
      <c r="V96">
        <f>0.94*V95+(1-0.94)*'01_Data'!AA91^2</f>
        <v>2.0243248954606441E-4</v>
      </c>
      <c r="W96" s="11">
        <f t="shared" si="22"/>
        <v>0.22586054849310944</v>
      </c>
      <c r="X96">
        <f>0.94*X95+(1-0.94)*'01_Data'!AB91^2</f>
        <v>3.2986981131523623E-4</v>
      </c>
      <c r="Y96" s="11">
        <f t="shared" si="23"/>
        <v>0.28831786703470103</v>
      </c>
    </row>
    <row r="97" spans="1:25" x14ac:dyDescent="0.2">
      <c r="A97" s="6">
        <f>'01_Data'!A93</f>
        <v>43595</v>
      </c>
      <c r="B97">
        <f>0.94*B96+(1-0.94)*'01_Data'!P92^2</f>
        <v>1.0937810565815029E-4</v>
      </c>
      <c r="C97" s="11">
        <f t="shared" si="12"/>
        <v>0.16602193417092176</v>
      </c>
      <c r="D97">
        <f>0.94*D96+(1-0.94)*'01_Data'!Q92^2</f>
        <v>2.2300716827539663E-4</v>
      </c>
      <c r="E97" s="11">
        <f t="shared" si="13"/>
        <v>0.23706076521727495</v>
      </c>
      <c r="F97">
        <f>0.94*F96+(1-0.94)*'01_Data'!R92^2</f>
        <v>1.6867502836290336E-4</v>
      </c>
      <c r="G97" s="11">
        <f t="shared" si="14"/>
        <v>0.20617009275705256</v>
      </c>
      <c r="H97">
        <f>0.94*H96+(1-0.94)*'01_Data'!S92^2</f>
        <v>4.670638682735726E-4</v>
      </c>
      <c r="I97" s="11">
        <f t="shared" si="15"/>
        <v>0.34307447413781789</v>
      </c>
      <c r="J97">
        <f>0.94*J96+(1-0.94)*'01_Data'!T92^2</f>
        <v>1.5684353592712225E-4</v>
      </c>
      <c r="K97" s="11">
        <f t="shared" si="16"/>
        <v>0.19880787472742323</v>
      </c>
      <c r="L97" t="e">
        <f>0.94*L96+(1-0.94)*'01_Data'!U92^2</f>
        <v>#DIV/0!</v>
      </c>
      <c r="M97" s="11" t="e">
        <f t="shared" si="17"/>
        <v>#DIV/0!</v>
      </c>
      <c r="N97">
        <f>0.94*N96+(1-0.94)*'01_Data'!V92^2</f>
        <v>7.6136086366907592E-4</v>
      </c>
      <c r="O97" s="11">
        <f t="shared" si="18"/>
        <v>0.43802161778228155</v>
      </c>
      <c r="P97">
        <f>0.94*P96+(1-0.94)*'01_Data'!W92^2</f>
        <v>9.2946119351472434E-4</v>
      </c>
      <c r="Q97" s="11">
        <f t="shared" si="19"/>
        <v>0.48396716909901083</v>
      </c>
      <c r="R97">
        <f>0.94*R96+(1-0.94)*'01_Data'!X92^2</f>
        <v>1.3746833114200094E-4</v>
      </c>
      <c r="S97" s="11">
        <f t="shared" si="20"/>
        <v>0.18612366708128292</v>
      </c>
      <c r="T97">
        <f>0.94*T96+(1-0.94)*'01_Data'!Y92^2</f>
        <v>1.5805724751190763E-8</v>
      </c>
      <c r="U97" s="11">
        <f t="shared" si="21"/>
        <v>1.9957561567736856E-3</v>
      </c>
      <c r="V97">
        <f>0.94*V96+(1-0.94)*'01_Data'!AA92^2</f>
        <v>1.9503040963313162E-4</v>
      </c>
      <c r="W97" s="11">
        <f t="shared" si="22"/>
        <v>0.22169272254079331</v>
      </c>
      <c r="X97">
        <f>0.94*X96+(1-0.94)*'01_Data'!AB92^2</f>
        <v>3.1283158079877324E-4</v>
      </c>
      <c r="Y97" s="11">
        <f t="shared" si="23"/>
        <v>0.28077314394594594</v>
      </c>
    </row>
    <row r="98" spans="1:25" x14ac:dyDescent="0.2">
      <c r="A98" s="6">
        <f>'01_Data'!A94</f>
        <v>43598</v>
      </c>
      <c r="B98">
        <f>0.94*B97+(1-0.94)*'01_Data'!P93^2</f>
        <v>1.0731335141573745E-4</v>
      </c>
      <c r="C98" s="11">
        <f t="shared" si="12"/>
        <v>0.16444745226596197</v>
      </c>
      <c r="D98">
        <f>0.94*D97+(1-0.94)*'01_Data'!Q93^2</f>
        <v>2.1222400602573981E-4</v>
      </c>
      <c r="E98" s="11">
        <f t="shared" si="13"/>
        <v>0.23125840421157981</v>
      </c>
      <c r="F98">
        <f>0.94*F97+(1-0.94)*'01_Data'!R93^2</f>
        <v>1.6598050643387019E-4</v>
      </c>
      <c r="G98" s="11">
        <f t="shared" si="14"/>
        <v>0.20451671721728593</v>
      </c>
      <c r="H98">
        <f>0.94*H97+(1-0.94)*'01_Data'!S93^2</f>
        <v>4.7487584483094742E-4</v>
      </c>
      <c r="I98" s="11">
        <f t="shared" si="15"/>
        <v>0.34593165928749386</v>
      </c>
      <c r="J98">
        <f>0.94*J97+(1-0.94)*'01_Data'!T93^2</f>
        <v>2.6185401630137139E-4</v>
      </c>
      <c r="K98" s="11">
        <f t="shared" si="16"/>
        <v>0.2568797619664609</v>
      </c>
      <c r="L98" t="e">
        <f>0.94*L97+(1-0.94)*'01_Data'!U93^2</f>
        <v>#DIV/0!</v>
      </c>
      <c r="M98" s="11" t="e">
        <f t="shared" si="17"/>
        <v>#DIV/0!</v>
      </c>
      <c r="N98">
        <f>0.94*N97+(1-0.94)*'01_Data'!V93^2</f>
        <v>7.1606341973127444E-4</v>
      </c>
      <c r="O98" s="11">
        <f t="shared" si="18"/>
        <v>0.42479169221193719</v>
      </c>
      <c r="P98">
        <f>0.94*P97+(1-0.94)*'01_Data'!W93^2</f>
        <v>9.4281019813180142E-4</v>
      </c>
      <c r="Q98" s="11">
        <f t="shared" si="19"/>
        <v>0.48743016928501048</v>
      </c>
      <c r="R98">
        <f>0.94*R97+(1-0.94)*'01_Data'!X93^2</f>
        <v>1.433407550734964E-4</v>
      </c>
      <c r="S98" s="11">
        <f t="shared" si="20"/>
        <v>0.19005754465035343</v>
      </c>
      <c r="T98">
        <f>0.94*T97+(1-0.94)*'01_Data'!Y93^2</f>
        <v>1.7747666482654657E-8</v>
      </c>
      <c r="U98" s="11">
        <f t="shared" si="21"/>
        <v>2.1148077817213016E-3</v>
      </c>
      <c r="V98">
        <f>0.94*V97+(1-0.94)*'01_Data'!AA93^2</f>
        <v>1.8340602669097942E-4</v>
      </c>
      <c r="W98" s="11">
        <f t="shared" si="22"/>
        <v>0.21498446159229001</v>
      </c>
      <c r="X98">
        <f>0.94*X97+(1-0.94)*'01_Data'!AB93^2</f>
        <v>3.0640361333328316E-4</v>
      </c>
      <c r="Y98" s="11">
        <f t="shared" si="23"/>
        <v>0.27787355138621478</v>
      </c>
    </row>
    <row r="99" spans="1:25" x14ac:dyDescent="0.2">
      <c r="A99" s="6">
        <f>'01_Data'!A95</f>
        <v>43599</v>
      </c>
      <c r="B99">
        <f>0.94*B98+(1-0.94)*'01_Data'!P94^2</f>
        <v>1.0835318034385767E-4</v>
      </c>
      <c r="C99" s="11">
        <f t="shared" si="12"/>
        <v>0.16524225079153376</v>
      </c>
      <c r="D99">
        <f>0.94*D98+(1-0.94)*'01_Data'!Q94^2</f>
        <v>2.0930237925272587E-4</v>
      </c>
      <c r="E99" s="11">
        <f t="shared" si="13"/>
        <v>0.22966105366754486</v>
      </c>
      <c r="F99">
        <f>0.94*F98+(1-0.94)*'01_Data'!R94^2</f>
        <v>1.6446131161046556E-4</v>
      </c>
      <c r="G99" s="11">
        <f t="shared" si="14"/>
        <v>0.20357861018740975</v>
      </c>
      <c r="H99">
        <f>0.94*H98+(1-0.94)*'01_Data'!S94^2</f>
        <v>4.5927917496723465E-4</v>
      </c>
      <c r="I99" s="11">
        <f t="shared" si="15"/>
        <v>0.3402033981190416</v>
      </c>
      <c r="J99">
        <f>0.94*J98+(1-0.94)*'01_Data'!T94^2</f>
        <v>3.1311544943407805E-4</v>
      </c>
      <c r="K99" s="11">
        <f t="shared" si="16"/>
        <v>0.2809005041956808</v>
      </c>
      <c r="L99" t="e">
        <f>0.94*L98+(1-0.94)*'01_Data'!U94^2</f>
        <v>#DIV/0!</v>
      </c>
      <c r="M99" s="11" t="e">
        <f t="shared" si="17"/>
        <v>#DIV/0!</v>
      </c>
      <c r="N99">
        <f>0.94*N98+(1-0.94)*'01_Data'!V94^2</f>
        <v>7.6297067908862113E-4</v>
      </c>
      <c r="O99" s="11">
        <f t="shared" si="18"/>
        <v>0.43848444799141112</v>
      </c>
      <c r="P99">
        <f>0.94*P98+(1-0.94)*'01_Data'!W94^2</f>
        <v>1.0714744141679228E-3</v>
      </c>
      <c r="Q99" s="11">
        <f t="shared" si="19"/>
        <v>0.51962635842527904</v>
      </c>
      <c r="R99">
        <f>0.94*R98+(1-0.94)*'01_Data'!X94^2</f>
        <v>1.6400916923085812E-4</v>
      </c>
      <c r="S99" s="11">
        <f t="shared" si="20"/>
        <v>0.20329857512087054</v>
      </c>
      <c r="T99">
        <f>0.94*T98+(1-0.94)*'01_Data'!Y94^2</f>
        <v>1.7405298505070101E-8</v>
      </c>
      <c r="U99" s="11">
        <f t="shared" si="21"/>
        <v>2.0943102022569784E-3</v>
      </c>
      <c r="V99">
        <f>0.94*V98+(1-0.94)*'01_Data'!AA94^2</f>
        <v>1.7978266750960729E-4</v>
      </c>
      <c r="W99" s="11">
        <f t="shared" si="22"/>
        <v>0.21285025772223307</v>
      </c>
      <c r="X99">
        <f>0.94*X98+(1-0.94)*'01_Data'!AB94^2</f>
        <v>2.9402116360473257E-4</v>
      </c>
      <c r="Y99" s="11">
        <f t="shared" si="23"/>
        <v>0.27220090600215241</v>
      </c>
    </row>
    <row r="100" spans="1:25" x14ac:dyDescent="0.2">
      <c r="A100" s="6">
        <f>'01_Data'!A96</f>
        <v>43600</v>
      </c>
      <c r="B100">
        <f>0.94*B99+(1-0.94)*'01_Data'!P95^2</f>
        <v>1.0195630744975883E-4</v>
      </c>
      <c r="C100" s="11">
        <f t="shared" si="12"/>
        <v>0.16029032870806409</v>
      </c>
      <c r="D100">
        <f>0.94*D99+(1-0.94)*'01_Data'!Q95^2</f>
        <v>2.0264138082972871E-4</v>
      </c>
      <c r="E100" s="11">
        <f t="shared" si="13"/>
        <v>0.22597705186388206</v>
      </c>
      <c r="F100">
        <f>0.94*F99+(1-0.94)*'01_Data'!R95^2</f>
        <v>1.7468422522546399E-4</v>
      </c>
      <c r="G100" s="11">
        <f t="shared" si="14"/>
        <v>0.20981044958918738</v>
      </c>
      <c r="H100">
        <f>0.94*H99+(1-0.94)*'01_Data'!S95^2</f>
        <v>4.3465383074274739E-4</v>
      </c>
      <c r="I100" s="11">
        <f t="shared" si="15"/>
        <v>0.33095734671883681</v>
      </c>
      <c r="J100">
        <f>0.94*J99+(1-0.94)*'01_Data'!T95^2</f>
        <v>3.2375864660316489E-4</v>
      </c>
      <c r="K100" s="11">
        <f t="shared" si="16"/>
        <v>0.28563469492342408</v>
      </c>
      <c r="L100" t="e">
        <f>0.94*L99+(1-0.94)*'01_Data'!U95^2</f>
        <v>#DIV/0!</v>
      </c>
      <c r="M100" s="11" t="e">
        <f t="shared" si="17"/>
        <v>#DIV/0!</v>
      </c>
      <c r="N100">
        <f>0.94*N99+(1-0.94)*'01_Data'!V95^2</f>
        <v>1.4220268436859695E-3</v>
      </c>
      <c r="O100" s="11">
        <f t="shared" si="18"/>
        <v>0.59862405949716413</v>
      </c>
      <c r="P100">
        <f>0.94*P99+(1-0.94)*'01_Data'!W95^2</f>
        <v>1.0271436484336084E-3</v>
      </c>
      <c r="Q100" s="11">
        <f t="shared" si="19"/>
        <v>0.5087634021873717</v>
      </c>
      <c r="R100">
        <f>0.94*R99+(1-0.94)*'01_Data'!X95^2</f>
        <v>1.568988519969947E-4</v>
      </c>
      <c r="S100" s="11">
        <f t="shared" si="20"/>
        <v>0.19884292972907702</v>
      </c>
      <c r="T100">
        <f>0.94*T99+(1-0.94)*'01_Data'!Y95^2</f>
        <v>1.7083472606139331E-8</v>
      </c>
      <c r="U100" s="11">
        <f t="shared" si="21"/>
        <v>2.0748578497687769E-3</v>
      </c>
      <c r="V100">
        <f>0.94*V99+(1-0.94)*'01_Data'!AA95^2</f>
        <v>1.804967436163769E-4</v>
      </c>
      <c r="W100" s="11">
        <f t="shared" si="22"/>
        <v>0.21327254720504227</v>
      </c>
      <c r="X100">
        <f>0.94*X99+(1-0.94)*'01_Data'!AB95^2</f>
        <v>2.7675035251048573E-4</v>
      </c>
      <c r="Y100" s="11">
        <f t="shared" si="23"/>
        <v>0.26408538170948126</v>
      </c>
    </row>
    <row r="101" spans="1:25" x14ac:dyDescent="0.2">
      <c r="A101" s="6">
        <f>'01_Data'!A97</f>
        <v>43601</v>
      </c>
      <c r="B101">
        <f>0.94*B100+(1-0.94)*'01_Data'!P96^2</f>
        <v>9.9090274426974256E-5</v>
      </c>
      <c r="C101" s="11">
        <f t="shared" si="12"/>
        <v>0.15802135664395972</v>
      </c>
      <c r="D101">
        <f>0.94*D100+(1-0.94)*'01_Data'!Q96^2</f>
        <v>1.9149273909090361E-4</v>
      </c>
      <c r="E101" s="11">
        <f t="shared" si="13"/>
        <v>0.21967287099436678</v>
      </c>
      <c r="F101">
        <f>0.94*F100+(1-0.94)*'01_Data'!R96^2</f>
        <v>1.6541975111757171E-4</v>
      </c>
      <c r="G101" s="11">
        <f t="shared" si="14"/>
        <v>0.20417095112093706</v>
      </c>
      <c r="H101">
        <f>0.94*H100+(1-0.94)*'01_Data'!S96^2</f>
        <v>4.10399560268441E-4</v>
      </c>
      <c r="I101" s="11">
        <f t="shared" si="15"/>
        <v>0.32159087236370243</v>
      </c>
      <c r="J101">
        <f>0.94*J100+(1-0.94)*'01_Data'!T96^2</f>
        <v>3.0444115721353616E-4</v>
      </c>
      <c r="K101" s="11">
        <f t="shared" si="16"/>
        <v>0.27698225866977677</v>
      </c>
      <c r="L101" t="e">
        <f>0.94*L100+(1-0.94)*'01_Data'!U96^2</f>
        <v>#DIV/0!</v>
      </c>
      <c r="M101" s="11" t="e">
        <f t="shared" si="17"/>
        <v>#DIV/0!</v>
      </c>
      <c r="N101">
        <f>0.94*N100+(1-0.94)*'01_Data'!V96^2</f>
        <v>1.5496351256947634E-3</v>
      </c>
      <c r="O101" s="11">
        <f t="shared" si="18"/>
        <v>0.62490643433643767</v>
      </c>
      <c r="P101">
        <f>0.94*P100+(1-0.94)*'01_Data'!W96^2</f>
        <v>9.7522534889556297E-4</v>
      </c>
      <c r="Q101" s="11">
        <f t="shared" si="19"/>
        <v>0.49573862863577806</v>
      </c>
      <c r="R101">
        <f>0.94*R100+(1-0.94)*'01_Data'!X96^2</f>
        <v>1.4845375781177028E-4</v>
      </c>
      <c r="S101" s="11">
        <f t="shared" si="20"/>
        <v>0.19341754565852115</v>
      </c>
      <c r="T101">
        <f>0.94*T100+(1-0.94)*'01_Data'!Y96^2</f>
        <v>1.6780797723479627E-8</v>
      </c>
      <c r="U101" s="11">
        <f t="shared" si="21"/>
        <v>2.0563951532516474E-3</v>
      </c>
      <c r="V101">
        <f>0.94*V100+(1-0.94)*'01_Data'!AA96^2</f>
        <v>1.7035695417405664E-4</v>
      </c>
      <c r="W101" s="11">
        <f t="shared" si="22"/>
        <v>0.20719544505577886</v>
      </c>
      <c r="X101">
        <f>0.94*X100+(1-0.94)*'01_Data'!AB96^2</f>
        <v>2.6369468705671445E-4</v>
      </c>
      <c r="Y101" s="11">
        <f t="shared" si="23"/>
        <v>0.25778103331760477</v>
      </c>
    </row>
    <row r="102" spans="1:25" x14ac:dyDescent="0.2">
      <c r="A102" s="6">
        <f>'01_Data'!A98</f>
        <v>43602</v>
      </c>
      <c r="B102">
        <f>0.94*B101+(1-0.94)*'01_Data'!P97^2</f>
        <v>9.314590437944624E-5</v>
      </c>
      <c r="C102" s="11">
        <f t="shared" si="12"/>
        <v>0.1532082501160445</v>
      </c>
      <c r="D102">
        <f>0.94*D101+(1-0.94)*'01_Data'!Q97^2</f>
        <v>1.8009555043729681E-4</v>
      </c>
      <c r="E102" s="11">
        <f t="shared" si="13"/>
        <v>0.21303539309278821</v>
      </c>
      <c r="F102">
        <f>0.94*F101+(1-0.94)*'01_Data'!R97^2</f>
        <v>1.5983609801541233E-4</v>
      </c>
      <c r="G102" s="11">
        <f t="shared" si="14"/>
        <v>0.20069553233663151</v>
      </c>
      <c r="H102">
        <f>0.94*H101+(1-0.94)*'01_Data'!S97^2</f>
        <v>3.9091954918016211E-4</v>
      </c>
      <c r="I102" s="11">
        <f t="shared" si="15"/>
        <v>0.31386577767160417</v>
      </c>
      <c r="J102">
        <f>0.94*J101+(1-0.94)*'01_Data'!T97^2</f>
        <v>2.9441469068562409E-4</v>
      </c>
      <c r="K102" s="11">
        <f t="shared" si="16"/>
        <v>0.2723830061747195</v>
      </c>
      <c r="L102" t="e">
        <f>0.94*L101+(1-0.94)*'01_Data'!U97^2</f>
        <v>#DIV/0!</v>
      </c>
      <c r="M102" s="11" t="e">
        <f t="shared" si="17"/>
        <v>#DIV/0!</v>
      </c>
      <c r="N102">
        <f>0.94*N101+(1-0.94)*'01_Data'!V97^2</f>
        <v>1.5092143246987625E-3</v>
      </c>
      <c r="O102" s="11">
        <f t="shared" si="18"/>
        <v>0.61670252944518411</v>
      </c>
      <c r="P102">
        <f>0.94*P101+(1-0.94)*'01_Data'!W97^2</f>
        <v>9.2510514424633066E-4</v>
      </c>
      <c r="Q102" s="11">
        <f t="shared" si="19"/>
        <v>0.48283174745461316</v>
      </c>
      <c r="R102">
        <f>0.94*R101+(1-0.94)*'01_Data'!X97^2</f>
        <v>1.4225483760658115E-4</v>
      </c>
      <c r="S102" s="11">
        <f t="shared" si="20"/>
        <v>0.18933625927660674</v>
      </c>
      <c r="T102">
        <f>0.94*T101+(1-0.94)*'01_Data'!Y97^2</f>
        <v>1.6479033475627084E-8</v>
      </c>
      <c r="U102" s="11">
        <f t="shared" si="21"/>
        <v>2.0378214926381616E-3</v>
      </c>
      <c r="V102">
        <f>0.94*V101+(1-0.94)*'01_Data'!AA97^2</f>
        <v>1.7258553392094001E-4</v>
      </c>
      <c r="W102" s="11">
        <f t="shared" si="22"/>
        <v>0.20854628874203657</v>
      </c>
      <c r="X102">
        <f>0.94*X101+(1-0.94)*'01_Data'!AB97^2</f>
        <v>2.7635741774111625E-4</v>
      </c>
      <c r="Y102" s="11">
        <f t="shared" si="23"/>
        <v>0.26389783870043593</v>
      </c>
    </row>
    <row r="103" spans="1:25" x14ac:dyDescent="0.2">
      <c r="A103" s="6">
        <f>'01_Data'!A99</f>
        <v>43605</v>
      </c>
      <c r="B103">
        <f>0.94*B102+(1-0.94)*'01_Data'!P98^2</f>
        <v>8.9652010645402841E-5</v>
      </c>
      <c r="C103" s="11">
        <f t="shared" si="12"/>
        <v>0.15030737401285912</v>
      </c>
      <c r="D103">
        <f>0.94*D102+(1-0.94)*'01_Data'!Q98^2</f>
        <v>1.6961300946720416E-4</v>
      </c>
      <c r="E103" s="11">
        <f t="shared" si="13"/>
        <v>0.20674254130617495</v>
      </c>
      <c r="F103">
        <f>0.94*F102+(1-0.94)*'01_Data'!R98^2</f>
        <v>1.53656962089658E-4</v>
      </c>
      <c r="G103" s="11">
        <f t="shared" si="14"/>
        <v>0.19677793180789818</v>
      </c>
      <c r="H103">
        <f>0.94*H102+(1-0.94)*'01_Data'!S98^2</f>
        <v>3.8820012541705462E-4</v>
      </c>
      <c r="I103" s="11">
        <f t="shared" si="15"/>
        <v>0.31277217204396202</v>
      </c>
      <c r="J103">
        <f>0.94*J102+(1-0.94)*'01_Data'!T98^2</f>
        <v>2.814891869682279E-4</v>
      </c>
      <c r="K103" s="11">
        <f t="shared" si="16"/>
        <v>0.2663367701163199</v>
      </c>
      <c r="L103" t="e">
        <f>0.94*L102+(1-0.94)*'01_Data'!U98^2</f>
        <v>#DIV/0!</v>
      </c>
      <c r="M103" s="11" t="e">
        <f t="shared" si="17"/>
        <v>#DIV/0!</v>
      </c>
      <c r="N103">
        <f>0.94*N102+(1-0.94)*'01_Data'!V98^2</f>
        <v>1.4636167387638967E-3</v>
      </c>
      <c r="O103" s="11">
        <f t="shared" si="18"/>
        <v>0.60731492503354634</v>
      </c>
      <c r="P103">
        <f>0.94*P102+(1-0.94)*'01_Data'!W98^2</f>
        <v>9.1900677833984916E-4</v>
      </c>
      <c r="Q103" s="11">
        <f t="shared" si="19"/>
        <v>0.48123768362592095</v>
      </c>
      <c r="R103">
        <f>0.94*R102+(1-0.94)*'01_Data'!X98^2</f>
        <v>1.3415538973985628E-4</v>
      </c>
      <c r="S103" s="11">
        <f t="shared" si="20"/>
        <v>0.18386722985470735</v>
      </c>
      <c r="T103">
        <f>0.94*T102+(1-0.94)*'01_Data'!Y98^2</f>
        <v>1.6212309907775406E-8</v>
      </c>
      <c r="U103" s="11">
        <f t="shared" si="21"/>
        <v>2.0212625007057848E-3</v>
      </c>
      <c r="V103">
        <f>0.94*V102+(1-0.94)*'01_Data'!AA98^2</f>
        <v>1.6261925100595517E-4</v>
      </c>
      <c r="W103" s="11">
        <f t="shared" si="22"/>
        <v>0.20243530140146188</v>
      </c>
      <c r="X103">
        <f>0.94*X102+(1-0.94)*'01_Data'!AB98^2</f>
        <v>2.6605040735379874E-4</v>
      </c>
      <c r="Y103" s="11">
        <f t="shared" si="23"/>
        <v>0.2589299184203272</v>
      </c>
    </row>
    <row r="104" spans="1:25" x14ac:dyDescent="0.2">
      <c r="A104" s="6">
        <f>'01_Data'!A100</f>
        <v>43606</v>
      </c>
      <c r="B104">
        <f>0.94*B103+(1-0.94)*'01_Data'!P99^2</f>
        <v>8.4273949144907077E-5</v>
      </c>
      <c r="C104" s="11">
        <f t="shared" si="12"/>
        <v>0.14572932163609556</v>
      </c>
      <c r="D104">
        <f>0.94*D103+(1-0.94)*'01_Data'!Q99^2</f>
        <v>1.5985816683949656E-4</v>
      </c>
      <c r="E104" s="11">
        <f t="shared" si="13"/>
        <v>0.20070938703397292</v>
      </c>
      <c r="F104">
        <f>0.94*F103+(1-0.94)*'01_Data'!R99^2</f>
        <v>1.4633300192916615E-4</v>
      </c>
      <c r="G104" s="11">
        <f t="shared" si="14"/>
        <v>0.19203103000856364</v>
      </c>
      <c r="H104">
        <f>0.94*H103+(1-0.94)*'01_Data'!S99^2</f>
        <v>3.7533048617749583E-4</v>
      </c>
      <c r="I104" s="11">
        <f t="shared" si="15"/>
        <v>0.30754395217062708</v>
      </c>
      <c r="J104">
        <f>0.94*J103+(1-0.94)*'01_Data'!T99^2</f>
        <v>2.7342094765575825E-4</v>
      </c>
      <c r="K104" s="11">
        <f t="shared" si="16"/>
        <v>0.2624920547545222</v>
      </c>
      <c r="L104" t="e">
        <f>0.94*L103+(1-0.94)*'01_Data'!U99^2</f>
        <v>#DIV/0!</v>
      </c>
      <c r="M104" s="11" t="e">
        <f t="shared" si="17"/>
        <v>#DIV/0!</v>
      </c>
      <c r="N104">
        <f>0.94*N103+(1-0.94)*'01_Data'!V99^2</f>
        <v>1.4444194989975739E-3</v>
      </c>
      <c r="O104" s="11">
        <f t="shared" si="18"/>
        <v>0.60331891545631877</v>
      </c>
      <c r="P104">
        <f>0.94*P103+(1-0.94)*'01_Data'!W99^2</f>
        <v>9.0252354390596716E-4</v>
      </c>
      <c r="Q104" s="11">
        <f t="shared" si="19"/>
        <v>0.47690243558227269</v>
      </c>
      <c r="R104">
        <f>0.94*R103+(1-0.94)*'01_Data'!X99^2</f>
        <v>1.2745779658735655E-4</v>
      </c>
      <c r="S104" s="11">
        <f t="shared" si="20"/>
        <v>0.17921876224328148</v>
      </c>
      <c r="T104">
        <f>0.94*T103+(1-0.94)*'01_Data'!Y99^2</f>
        <v>1.5944347452587126E-8</v>
      </c>
      <c r="U104" s="11">
        <f t="shared" si="21"/>
        <v>2.0044888520647742E-3</v>
      </c>
      <c r="V104">
        <f>0.94*V103+(1-0.94)*'01_Data'!AA99^2</f>
        <v>1.5471719498809155E-4</v>
      </c>
      <c r="W104" s="11">
        <f t="shared" si="22"/>
        <v>0.19745564853150968</v>
      </c>
      <c r="X104">
        <f>0.94*X103+(1-0.94)*'01_Data'!AB99^2</f>
        <v>2.5599406442939216E-4</v>
      </c>
      <c r="Y104" s="11">
        <f t="shared" si="23"/>
        <v>0.25398918133693577</v>
      </c>
    </row>
    <row r="105" spans="1:25" x14ac:dyDescent="0.2">
      <c r="A105" s="6">
        <f>'01_Data'!A101</f>
        <v>43607</v>
      </c>
      <c r="B105">
        <f>0.94*B104+(1-0.94)*'01_Data'!P100^2</f>
        <v>8.0487320784967549E-5</v>
      </c>
      <c r="C105" s="11">
        <f t="shared" si="12"/>
        <v>0.14241771251432114</v>
      </c>
      <c r="D105">
        <f>0.94*D104+(1-0.94)*'01_Data'!Q100^2</f>
        <v>1.5128980156705818E-4</v>
      </c>
      <c r="E105" s="11">
        <f t="shared" si="13"/>
        <v>0.19525631870671603</v>
      </c>
      <c r="F105">
        <f>0.94*F104+(1-0.94)*'01_Data'!R100^2</f>
        <v>1.5822208701496703E-4</v>
      </c>
      <c r="G105" s="11">
        <f t="shared" si="14"/>
        <v>0.19967965827237311</v>
      </c>
      <c r="H105">
        <f>0.94*H104+(1-0.94)*'01_Data'!S100^2</f>
        <v>3.5286326197171366E-4</v>
      </c>
      <c r="I105" s="11">
        <f t="shared" si="15"/>
        <v>0.29819715293220334</v>
      </c>
      <c r="J105">
        <f>0.94*J104+(1-0.94)*'01_Data'!T100^2</f>
        <v>2.6438568516562406E-4</v>
      </c>
      <c r="K105" s="11">
        <f t="shared" si="16"/>
        <v>0.25811856318703091</v>
      </c>
      <c r="L105" t="e">
        <f>0.94*L104+(1-0.94)*'01_Data'!U100^2</f>
        <v>#DIV/0!</v>
      </c>
      <c r="M105" s="11" t="e">
        <f t="shared" si="17"/>
        <v>#DIV/0!</v>
      </c>
      <c r="N105">
        <f>0.94*N104+(1-0.94)*'01_Data'!V100^2</f>
        <v>1.3951677444505484E-3</v>
      </c>
      <c r="O105" s="11">
        <f t="shared" si="18"/>
        <v>0.59294373392552036</v>
      </c>
      <c r="P105">
        <f>0.94*P104+(1-0.94)*'01_Data'!W100^2</f>
        <v>8.4997746047453895E-4</v>
      </c>
      <c r="Q105" s="11">
        <f t="shared" si="19"/>
        <v>0.46281132228974675</v>
      </c>
      <c r="R105">
        <f>0.94*R104+(1-0.94)*'01_Data'!X100^2</f>
        <v>1.3073164265962602E-4</v>
      </c>
      <c r="S105" s="11">
        <f t="shared" si="20"/>
        <v>0.18150585100824093</v>
      </c>
      <c r="T105">
        <f>0.94*T104+(1-0.94)*'01_Data'!Y100^2</f>
        <v>1.4987686605431898E-8</v>
      </c>
      <c r="U105" s="11">
        <f t="shared" si="21"/>
        <v>1.9434240465139971E-3</v>
      </c>
      <c r="V105">
        <f>0.94*V104+(1-0.94)*'01_Data'!AA100^2</f>
        <v>1.4558499955397042E-4</v>
      </c>
      <c r="W105" s="11">
        <f t="shared" si="22"/>
        <v>0.19153960396638747</v>
      </c>
      <c r="X105">
        <f>0.94*X104+(1-0.94)*'01_Data'!AB100^2</f>
        <v>2.4145353035767063E-4</v>
      </c>
      <c r="Y105" s="11">
        <f t="shared" si="23"/>
        <v>0.24667040692011069</v>
      </c>
    </row>
    <row r="106" spans="1:25" x14ac:dyDescent="0.2">
      <c r="A106" s="6">
        <f>'01_Data'!A102</f>
        <v>43608</v>
      </c>
      <c r="B106">
        <f>0.94*B105+(1-0.94)*'01_Data'!P101^2</f>
        <v>8.0616142001836303E-5</v>
      </c>
      <c r="C106" s="11">
        <f t="shared" si="12"/>
        <v>0.14253163783687731</v>
      </c>
      <c r="D106">
        <f>0.94*D105+(1-0.94)*'01_Data'!Q101^2</f>
        <v>1.4464466073109587E-4</v>
      </c>
      <c r="E106" s="11">
        <f t="shared" si="13"/>
        <v>0.19092002122416643</v>
      </c>
      <c r="F106">
        <f>0.94*F105+(1-0.94)*'01_Data'!R101^2</f>
        <v>1.5358680334414521E-4</v>
      </c>
      <c r="G106" s="11">
        <f t="shared" si="14"/>
        <v>0.19673300293220911</v>
      </c>
      <c r="H106">
        <f>0.94*H105+(1-0.94)*'01_Data'!S101^2</f>
        <v>3.4301439911114972E-4</v>
      </c>
      <c r="I106" s="11">
        <f t="shared" si="15"/>
        <v>0.29400617098287196</v>
      </c>
      <c r="J106">
        <f>0.94*J105+(1-0.94)*'01_Data'!T101^2</f>
        <v>2.5303932412079638E-4</v>
      </c>
      <c r="K106" s="11">
        <f t="shared" si="16"/>
        <v>0.25251912735165366</v>
      </c>
      <c r="L106" t="e">
        <f>0.94*L105+(1-0.94)*'01_Data'!U101^2</f>
        <v>#DIV/0!</v>
      </c>
      <c r="M106" s="11" t="e">
        <f t="shared" si="17"/>
        <v>#DIV/0!</v>
      </c>
      <c r="N106">
        <f>0.94*N105+(1-0.94)*'01_Data'!V101^2</f>
        <v>1.3987052283286569E-3</v>
      </c>
      <c r="O106" s="11">
        <f t="shared" si="18"/>
        <v>0.5936949701141333</v>
      </c>
      <c r="P106">
        <f>0.94*P105+(1-0.94)*'01_Data'!W101^2</f>
        <v>8.4162093917264857E-4</v>
      </c>
      <c r="Q106" s="11">
        <f t="shared" si="19"/>
        <v>0.46053064683200773</v>
      </c>
      <c r="R106">
        <f>0.94*R105+(1-0.94)*'01_Data'!X101^2</f>
        <v>1.2291460217684992E-4</v>
      </c>
      <c r="S106" s="11">
        <f t="shared" si="20"/>
        <v>0.17599568105088881</v>
      </c>
      <c r="T106">
        <f>0.94*T105+(1-0.94)*'01_Data'!Y101^2</f>
        <v>1.6940666223218571E-8</v>
      </c>
      <c r="U106" s="11">
        <f t="shared" si="21"/>
        <v>2.0661674395486638E-3</v>
      </c>
      <c r="V106">
        <f>0.94*V105+(1-0.94)*'01_Data'!AA101^2</f>
        <v>1.7653057629676066E-4</v>
      </c>
      <c r="W106" s="11">
        <f t="shared" si="22"/>
        <v>0.21091634651392882</v>
      </c>
      <c r="X106">
        <f>0.94*X105+(1-0.94)*'01_Data'!AB101^2</f>
        <v>2.3840058110753654E-4</v>
      </c>
      <c r="Y106" s="11">
        <f t="shared" si="23"/>
        <v>0.24510599021464002</v>
      </c>
    </row>
    <row r="107" spans="1:25" x14ac:dyDescent="0.2">
      <c r="A107" s="6">
        <f>'01_Data'!A103</f>
        <v>43609</v>
      </c>
      <c r="B107">
        <f>0.94*B106+(1-0.94)*'01_Data'!P102^2</f>
        <v>1.0949281882558052E-4</v>
      </c>
      <c r="C107" s="11">
        <f t="shared" si="12"/>
        <v>0.16610897129308308</v>
      </c>
      <c r="D107">
        <f>0.94*D106+(1-0.94)*'01_Data'!Q102^2</f>
        <v>1.6674122439450675E-4</v>
      </c>
      <c r="E107" s="11">
        <f t="shared" si="13"/>
        <v>0.20498484955580426</v>
      </c>
      <c r="F107">
        <f>0.94*F106+(1-0.94)*'01_Data'!R102^2</f>
        <v>3.458793065067707E-4</v>
      </c>
      <c r="G107" s="11">
        <f t="shared" si="14"/>
        <v>0.29523140964285327</v>
      </c>
      <c r="H107">
        <f>0.94*H106+(1-0.94)*'01_Data'!S102^2</f>
        <v>3.2279677133896685E-4</v>
      </c>
      <c r="I107" s="11">
        <f t="shared" si="15"/>
        <v>0.28521007411629001</v>
      </c>
      <c r="J107">
        <f>0.94*J106+(1-0.94)*'01_Data'!T102^2</f>
        <v>2.7659951416840912E-4</v>
      </c>
      <c r="K107" s="11">
        <f t="shared" si="16"/>
        <v>0.26401340414918156</v>
      </c>
      <c r="L107" t="e">
        <f>0.94*L106+(1-0.94)*'01_Data'!U102^2</f>
        <v>#DIV/0!</v>
      </c>
      <c r="M107" s="11" t="e">
        <f t="shared" si="17"/>
        <v>#DIV/0!</v>
      </c>
      <c r="N107">
        <f>0.94*N106+(1-0.94)*'01_Data'!V102^2</f>
        <v>1.3877631097729815E-3</v>
      </c>
      <c r="O107" s="11">
        <f t="shared" si="18"/>
        <v>0.59136816253734126</v>
      </c>
      <c r="P107">
        <f>0.94*P106+(1-0.94)*'01_Data'!W102^2</f>
        <v>9.9837451031902034E-4</v>
      </c>
      <c r="Q107" s="11">
        <f t="shared" si="19"/>
        <v>0.50158785531588901</v>
      </c>
      <c r="R107">
        <f>0.94*R106+(1-0.94)*'01_Data'!X102^2</f>
        <v>1.7183370011231044E-4</v>
      </c>
      <c r="S107" s="11">
        <f t="shared" si="20"/>
        <v>0.20809154819045927</v>
      </c>
      <c r="T107">
        <f>0.94*T106+(1-0.94)*'01_Data'!Y102^2</f>
        <v>1.8809465862035501E-8</v>
      </c>
      <c r="U107" s="11">
        <f t="shared" si="21"/>
        <v>2.1771507520686175E-3</v>
      </c>
      <c r="V107">
        <f>0.94*V106+(1-0.94)*'01_Data'!AA102^2</f>
        <v>4.0669612266071379E-4</v>
      </c>
      <c r="W107" s="11">
        <f t="shared" si="22"/>
        <v>0.3201365691552589</v>
      </c>
      <c r="X107">
        <f>0.94*X106+(1-0.94)*'01_Data'!AB102^2</f>
        <v>3.7953480154875635E-4</v>
      </c>
      <c r="Y107" s="11">
        <f t="shared" si="23"/>
        <v>0.30926165295795499</v>
      </c>
    </row>
    <row r="108" spans="1:25" x14ac:dyDescent="0.2">
      <c r="A108" s="6">
        <f>'01_Data'!A104</f>
        <v>43613</v>
      </c>
      <c r="B108">
        <f>0.94*B107+(1-0.94)*'01_Data'!P103^2</f>
        <v>1.0397806727036368E-4</v>
      </c>
      <c r="C108" s="11">
        <f t="shared" si="12"/>
        <v>0.16187177935678487</v>
      </c>
      <c r="D108">
        <f>0.94*D107+(1-0.94)*'01_Data'!Q103^2</f>
        <v>1.5976225697552997E-4</v>
      </c>
      <c r="E108" s="11">
        <f t="shared" si="13"/>
        <v>0.20064916834573113</v>
      </c>
      <c r="F108">
        <f>0.94*F107+(1-0.94)*'01_Data'!R103^2</f>
        <v>3.2755849147554606E-4</v>
      </c>
      <c r="G108" s="11">
        <f t="shared" si="14"/>
        <v>0.28730600385623273</v>
      </c>
      <c r="H108">
        <f>0.94*H107+(1-0.94)*'01_Data'!S103^2</f>
        <v>3.1008135458544507E-4</v>
      </c>
      <c r="I108" s="11">
        <f t="shared" si="15"/>
        <v>0.279536225479869</v>
      </c>
      <c r="J108">
        <f>0.94*J107+(1-0.94)*'01_Data'!T103^2</f>
        <v>2.615625297041845E-4</v>
      </c>
      <c r="K108" s="11">
        <f t="shared" si="16"/>
        <v>0.25673674743880065</v>
      </c>
      <c r="L108" t="e">
        <f>0.94*L107+(1-0.94)*'01_Data'!U103^2</f>
        <v>#DIV/0!</v>
      </c>
      <c r="M108" s="11" t="e">
        <f t="shared" si="17"/>
        <v>#DIV/0!</v>
      </c>
      <c r="N108">
        <f>0.94*N107+(1-0.94)*'01_Data'!V103^2</f>
        <v>1.312787269194763E-3</v>
      </c>
      <c r="O108" s="11">
        <f t="shared" si="18"/>
        <v>0.57517161946420858</v>
      </c>
      <c r="P108">
        <f>0.94*P107+(1-0.94)*'01_Data'!W103^2</f>
        <v>1.1762382679062998E-3</v>
      </c>
      <c r="Q108" s="11">
        <f t="shared" si="19"/>
        <v>0.54443736417735655</v>
      </c>
      <c r="R108">
        <f>0.94*R107+(1-0.94)*'01_Data'!X103^2</f>
        <v>1.6632305063703405E-4</v>
      </c>
      <c r="S108" s="11">
        <f t="shared" si="20"/>
        <v>0.20472764532552165</v>
      </c>
      <c r="T108">
        <f>0.94*T107+(1-0.94)*'01_Data'!Y103^2</f>
        <v>1.7680897910313371E-8</v>
      </c>
      <c r="U108" s="11">
        <f t="shared" si="21"/>
        <v>2.1108259694723702E-3</v>
      </c>
      <c r="V108">
        <f>0.94*V107+(1-0.94)*'01_Data'!AA103^2</f>
        <v>3.9231869030363203E-4</v>
      </c>
      <c r="W108" s="11">
        <f t="shared" si="22"/>
        <v>0.31442695488223532</v>
      </c>
      <c r="X108">
        <f>0.94*X107+(1-0.94)*'01_Data'!AB103^2</f>
        <v>3.5872622084481912E-4</v>
      </c>
      <c r="Y108" s="11">
        <f t="shared" si="23"/>
        <v>0.30066427731424034</v>
      </c>
    </row>
    <row r="109" spans="1:25" x14ac:dyDescent="0.2">
      <c r="A109" s="6">
        <f>'01_Data'!A105</f>
        <v>43614</v>
      </c>
      <c r="B109">
        <f>0.94*B108+(1-0.94)*'01_Data'!P104^2</f>
        <v>1.2249533517596288E-4</v>
      </c>
      <c r="C109" s="11">
        <f t="shared" si="12"/>
        <v>0.17569526022161966</v>
      </c>
      <c r="D109">
        <f>0.94*D108+(1-0.94)*'01_Data'!Q104^2</f>
        <v>1.5086005010651004E-4</v>
      </c>
      <c r="E109" s="11">
        <f t="shared" si="13"/>
        <v>0.19497880045492261</v>
      </c>
      <c r="F109">
        <f>0.94*F108+(1-0.94)*'01_Data'!R104^2</f>
        <v>3.0838751600439462E-4</v>
      </c>
      <c r="G109" s="11">
        <f t="shared" si="14"/>
        <v>0.27877168800491098</v>
      </c>
      <c r="H109">
        <f>0.94*H108+(1-0.94)*'01_Data'!S104^2</f>
        <v>3.2187420201637519E-4</v>
      </c>
      <c r="I109" s="11">
        <f t="shared" si="15"/>
        <v>0.2848022101531632</v>
      </c>
      <c r="J109">
        <f>0.94*J108+(1-0.94)*'01_Data'!T104^2</f>
        <v>3.040839012745491E-4</v>
      </c>
      <c r="K109" s="11">
        <f t="shared" si="16"/>
        <v>0.27681969424371961</v>
      </c>
      <c r="L109" t="e">
        <f>0.94*L108+(1-0.94)*'01_Data'!U104^2</f>
        <v>#DIV/0!</v>
      </c>
      <c r="M109" s="11" t="e">
        <f t="shared" si="17"/>
        <v>#DIV/0!</v>
      </c>
      <c r="N109">
        <f>0.94*N108+(1-0.94)*'01_Data'!V104^2</f>
        <v>1.2528044972018328E-3</v>
      </c>
      <c r="O109" s="11">
        <f t="shared" si="18"/>
        <v>0.5618778633251732</v>
      </c>
      <c r="P109">
        <f>0.94*P108+(1-0.94)*'01_Data'!W104^2</f>
        <v>1.1182883040606166E-3</v>
      </c>
      <c r="Q109" s="11">
        <f t="shared" si="19"/>
        <v>0.53085652734357081</v>
      </c>
      <c r="R109">
        <f>0.94*R108+(1-0.94)*'01_Data'!X104^2</f>
        <v>1.772458876305602E-4</v>
      </c>
      <c r="S109" s="11">
        <f t="shared" si="20"/>
        <v>0.21134323666231</v>
      </c>
      <c r="T109">
        <f>0.94*T108+(1-0.94)*'01_Data'!Y104^2</f>
        <v>1.7341116730774694E-8</v>
      </c>
      <c r="U109" s="11">
        <f t="shared" si="21"/>
        <v>2.0904452674383091E-3</v>
      </c>
      <c r="V109">
        <f>0.94*V108+(1-0.94)*'01_Data'!AA104^2</f>
        <v>3.7331571459625379E-4</v>
      </c>
      <c r="W109" s="11">
        <f t="shared" si="22"/>
        <v>0.30671739448269963</v>
      </c>
      <c r="X109">
        <f>0.94*X108+(1-0.94)*'01_Data'!AB104^2</f>
        <v>3.9861310800709288E-4</v>
      </c>
      <c r="Y109" s="11">
        <f t="shared" si="23"/>
        <v>0.31693927370678981</v>
      </c>
    </row>
    <row r="110" spans="1:25" x14ac:dyDescent="0.2">
      <c r="A110" s="6">
        <f>'01_Data'!A106</f>
        <v>43615</v>
      </c>
      <c r="B110">
        <f>0.94*B109+(1-0.94)*'01_Data'!P105^2</f>
        <v>1.174645585647506E-4</v>
      </c>
      <c r="C110" s="11">
        <f t="shared" si="12"/>
        <v>0.17204961132858496</v>
      </c>
      <c r="D110">
        <f>0.94*D109+(1-0.94)*'01_Data'!Q105^2</f>
        <v>1.5210760091717516E-4</v>
      </c>
      <c r="E110" s="11">
        <f t="shared" si="13"/>
        <v>0.19578333798137201</v>
      </c>
      <c r="F110">
        <f>0.94*F109+(1-0.94)*'01_Data'!R105^2</f>
        <v>2.9001878927961043E-4</v>
      </c>
      <c r="G110" s="11">
        <f t="shared" si="14"/>
        <v>0.2703418852091955</v>
      </c>
      <c r="H110">
        <f>0.94*H109+(1-0.94)*'01_Data'!S105^2</f>
        <v>3.0429248563667037E-4</v>
      </c>
      <c r="I110" s="11">
        <f t="shared" si="15"/>
        <v>0.27691461929706951</v>
      </c>
      <c r="J110">
        <f>0.94*J109+(1-0.94)*'01_Data'!T105^2</f>
        <v>3.1397440056346614E-4</v>
      </c>
      <c r="K110" s="11">
        <f t="shared" si="16"/>
        <v>0.28128552920830013</v>
      </c>
      <c r="L110" t="e">
        <f>0.94*L109+(1-0.94)*'01_Data'!U105^2</f>
        <v>#DIV/0!</v>
      </c>
      <c r="M110" s="11" t="e">
        <f t="shared" si="17"/>
        <v>#DIV/0!</v>
      </c>
      <c r="N110">
        <f>0.94*N109+(1-0.94)*'01_Data'!V105^2</f>
        <v>1.2862796048234337E-3</v>
      </c>
      <c r="O110" s="11">
        <f t="shared" si="18"/>
        <v>0.56933510379696883</v>
      </c>
      <c r="P110">
        <f>0.94*P109+(1-0.94)*'01_Data'!W105^2</f>
        <v>1.0566814383825773E-3</v>
      </c>
      <c r="Q110" s="11">
        <f t="shared" si="19"/>
        <v>0.5160268621616606</v>
      </c>
      <c r="R110">
        <f>0.94*R109+(1-0.94)*'01_Data'!X105^2</f>
        <v>1.6766195095472099E-4</v>
      </c>
      <c r="S110" s="11">
        <f t="shared" si="20"/>
        <v>0.20555002223446656</v>
      </c>
      <c r="T110">
        <f>0.94*T109+(1-0.94)*'01_Data'!Y105^2</f>
        <v>1.630064972692821E-8</v>
      </c>
      <c r="U110" s="11">
        <f t="shared" si="21"/>
        <v>2.0267618831983961E-3</v>
      </c>
      <c r="V110">
        <f>0.94*V109+(1-0.94)*'01_Data'!AA105^2</f>
        <v>3.5100158924489071E-4</v>
      </c>
      <c r="W110" s="11">
        <f t="shared" si="22"/>
        <v>0.2974094828510222</v>
      </c>
      <c r="X110">
        <f>0.94*X109+(1-0.94)*'01_Data'!AB105^2</f>
        <v>3.7714678857486326E-4</v>
      </c>
      <c r="Y110" s="11">
        <f t="shared" si="23"/>
        <v>0.30828718870700017</v>
      </c>
    </row>
    <row r="111" spans="1:25" x14ac:dyDescent="0.2">
      <c r="A111" s="6">
        <f>'01_Data'!A107</f>
        <v>43616</v>
      </c>
      <c r="B111">
        <f>0.94*B110+(1-0.94)*'01_Data'!P106^2</f>
        <v>1.1083365768057652E-4</v>
      </c>
      <c r="C111" s="11">
        <f t="shared" si="12"/>
        <v>0.16712295394560642</v>
      </c>
      <c r="D111">
        <f>0.94*D110+(1-0.94)*'01_Data'!Q106^2</f>
        <v>1.5158659452578491E-4</v>
      </c>
      <c r="E111" s="11">
        <f t="shared" si="13"/>
        <v>0.19544774703356854</v>
      </c>
      <c r="F111">
        <f>0.94*F110+(1-0.94)*'01_Data'!R106^2</f>
        <v>2.965827465035624E-4</v>
      </c>
      <c r="G111" s="11">
        <f t="shared" si="14"/>
        <v>0.27338407436955381</v>
      </c>
      <c r="H111">
        <f>0.94*H110+(1-0.94)*'01_Data'!S106^2</f>
        <v>2.8621472579235836E-4</v>
      </c>
      <c r="I111" s="11">
        <f t="shared" si="15"/>
        <v>0.26856304827670224</v>
      </c>
      <c r="J111">
        <f>0.94*J110+(1-0.94)*'01_Data'!T106^2</f>
        <v>3.0829186024598917E-4</v>
      </c>
      <c r="K111" s="11">
        <f t="shared" si="16"/>
        <v>0.27872844989700868</v>
      </c>
      <c r="L111" t="e">
        <f>0.94*L110+(1-0.94)*'01_Data'!U106^2</f>
        <v>#DIV/0!</v>
      </c>
      <c r="M111" s="11" t="e">
        <f t="shared" si="17"/>
        <v>#DIV/0!</v>
      </c>
      <c r="N111">
        <f>0.94*N110+(1-0.94)*'01_Data'!V106^2</f>
        <v>1.2364815526531392E-3</v>
      </c>
      <c r="O111" s="11">
        <f t="shared" si="18"/>
        <v>0.55820547405824594</v>
      </c>
      <c r="P111">
        <f>0.94*P110+(1-0.94)*'01_Data'!W106^2</f>
        <v>9.9552063716216456E-4</v>
      </c>
      <c r="Q111" s="11">
        <f t="shared" si="19"/>
        <v>0.50087044289403371</v>
      </c>
      <c r="R111">
        <f>0.94*R110+(1-0.94)*'01_Data'!X106^2</f>
        <v>2.1818806408712527E-4</v>
      </c>
      <c r="S111" s="11">
        <f t="shared" si="20"/>
        <v>0.23448537726253971</v>
      </c>
      <c r="T111">
        <f>0.94*T110+(1-0.94)*'01_Data'!Y106^2</f>
        <v>2.1758048225547735E-8</v>
      </c>
      <c r="U111" s="11">
        <f t="shared" si="21"/>
        <v>2.3415866742100386E-3</v>
      </c>
      <c r="V111">
        <f>0.94*V110+(1-0.94)*'01_Data'!AA106^2</f>
        <v>4.3135512201741252E-4</v>
      </c>
      <c r="W111" s="11">
        <f t="shared" si="22"/>
        <v>0.3296990912155931</v>
      </c>
      <c r="X111">
        <f>0.94*X110+(1-0.94)*'01_Data'!AB106^2</f>
        <v>3.6902732165517603E-4</v>
      </c>
      <c r="Y111" s="11">
        <f t="shared" si="23"/>
        <v>0.30495062724497612</v>
      </c>
    </row>
    <row r="112" spans="1:25" x14ac:dyDescent="0.2">
      <c r="A112" s="6">
        <f>'01_Data'!A108</f>
        <v>43619</v>
      </c>
      <c r="B112">
        <f>0.94*B111+(1-0.94)*'01_Data'!P107^2</f>
        <v>1.2114566422436837E-4</v>
      </c>
      <c r="C112" s="11">
        <f t="shared" si="12"/>
        <v>0.17472466163807798</v>
      </c>
      <c r="D112">
        <f>0.94*D111+(1-0.94)*'01_Data'!Q107^2</f>
        <v>1.5318325654179132E-4</v>
      </c>
      <c r="E112" s="11">
        <f t="shared" si="13"/>
        <v>0.19647437656990138</v>
      </c>
      <c r="F112">
        <f>0.94*F111+(1-0.94)*'01_Data'!R107^2</f>
        <v>2.7878947823388223E-4</v>
      </c>
      <c r="G112" s="11">
        <f t="shared" si="14"/>
        <v>0.26505650060871611</v>
      </c>
      <c r="H112">
        <f>0.94*H111+(1-0.94)*'01_Data'!S107^2</f>
        <v>3.7538038528370178E-4</v>
      </c>
      <c r="I112" s="11">
        <f t="shared" si="15"/>
        <v>0.30756439503215072</v>
      </c>
      <c r="J112">
        <f>0.94*J111+(1-0.94)*'01_Data'!T107^2</f>
        <v>2.9023011470149737E-4</v>
      </c>
      <c r="K112" s="11">
        <f t="shared" si="16"/>
        <v>0.27044036108683434</v>
      </c>
      <c r="L112" t="e">
        <f>0.94*L111+(1-0.94)*'01_Data'!U107^2</f>
        <v>#DIV/0!</v>
      </c>
      <c r="M112" s="11" t="e">
        <f t="shared" si="17"/>
        <v>#DIV/0!</v>
      </c>
      <c r="N112">
        <f>0.94*N111+(1-0.94)*'01_Data'!V107^2</f>
        <v>1.1638359311631754E-3</v>
      </c>
      <c r="O112" s="11">
        <f t="shared" si="18"/>
        <v>0.54155946548197287</v>
      </c>
      <c r="P112">
        <f>0.94*P111+(1-0.94)*'01_Data'!W107^2</f>
        <v>9.3622267803749356E-4</v>
      </c>
      <c r="Q112" s="11">
        <f t="shared" si="19"/>
        <v>0.48572431982087166</v>
      </c>
      <c r="R112">
        <f>0.94*R111+(1-0.94)*'01_Data'!X107^2</f>
        <v>2.1761362442080672E-4</v>
      </c>
      <c r="S112" s="11">
        <f t="shared" si="20"/>
        <v>0.23417650043085728</v>
      </c>
      <c r="T112">
        <f>0.94*T111+(1-0.94)*'01_Data'!Y107^2</f>
        <v>2.0452565332014871E-8</v>
      </c>
      <c r="U112" s="11">
        <f t="shared" si="21"/>
        <v>2.2702525109924991E-3</v>
      </c>
      <c r="V112">
        <f>0.94*V111+(1-0.94)*'01_Data'!AA107^2</f>
        <v>5.8182850747722664E-4</v>
      </c>
      <c r="W112" s="11">
        <f t="shared" si="22"/>
        <v>0.38291093466269815</v>
      </c>
      <c r="X112">
        <f>0.94*X111+(1-0.94)*'01_Data'!AB107^2</f>
        <v>4.4599339656773617E-4</v>
      </c>
      <c r="Y112" s="11">
        <f t="shared" si="23"/>
        <v>0.33524667923048768</v>
      </c>
    </row>
    <row r="113" spans="1:25" x14ac:dyDescent="0.2">
      <c r="A113" s="6">
        <f>'01_Data'!A109</f>
        <v>43620</v>
      </c>
      <c r="B113">
        <f>0.94*B112+(1-0.94)*'01_Data'!P108^2</f>
        <v>1.2840606525055243E-4</v>
      </c>
      <c r="C113" s="11">
        <f t="shared" si="12"/>
        <v>0.17988420843181097</v>
      </c>
      <c r="D113">
        <f>0.94*D112+(1-0.94)*'01_Data'!Q108^2</f>
        <v>1.6479955347310348E-4</v>
      </c>
      <c r="E113" s="11">
        <f t="shared" si="13"/>
        <v>0.20378784918444495</v>
      </c>
      <c r="F113">
        <f>0.94*F112+(1-0.94)*'01_Data'!R108^2</f>
        <v>2.6568734352484157E-4</v>
      </c>
      <c r="G113" s="11">
        <f t="shared" si="14"/>
        <v>0.25875318465336822</v>
      </c>
      <c r="H113">
        <f>0.94*H112+(1-0.94)*'01_Data'!S108^2</f>
        <v>3.5780792665121033E-4</v>
      </c>
      <c r="I113" s="11">
        <f t="shared" si="15"/>
        <v>0.30027919927311819</v>
      </c>
      <c r="J113">
        <f>0.94*J112+(1-0.94)*'01_Data'!T108^2</f>
        <v>3.0851078438341815E-4</v>
      </c>
      <c r="K113" s="11">
        <f t="shared" si="16"/>
        <v>0.27882739762193631</v>
      </c>
      <c r="L113" t="e">
        <f>0.94*L112+(1-0.94)*'01_Data'!U108^2</f>
        <v>#DIV/0!</v>
      </c>
      <c r="M113" s="11" t="e">
        <f t="shared" si="17"/>
        <v>#DIV/0!</v>
      </c>
      <c r="N113">
        <f>0.94*N112+(1-0.94)*'01_Data'!V108^2</f>
        <v>1.1020172555762688E-3</v>
      </c>
      <c r="O113" s="11">
        <f t="shared" si="18"/>
        <v>0.52698040609231367</v>
      </c>
      <c r="P113">
        <f>0.94*P112+(1-0.94)*'01_Data'!W108^2</f>
        <v>8.933173607860907E-4</v>
      </c>
      <c r="Q113" s="11">
        <f t="shared" si="19"/>
        <v>0.47446388157381891</v>
      </c>
      <c r="R113">
        <f>0.94*R112+(1-0.94)*'01_Data'!X108^2</f>
        <v>2.3253537279183489E-4</v>
      </c>
      <c r="S113" s="11">
        <f t="shared" si="20"/>
        <v>0.24207212549887358</v>
      </c>
      <c r="T113">
        <f>0.94*T112+(1-0.94)*'01_Data'!Y108^2</f>
        <v>1.9343461279125991E-8</v>
      </c>
      <c r="U113" s="11">
        <f t="shared" si="21"/>
        <v>2.207838817110468E-3</v>
      </c>
      <c r="V113">
        <f>0.94*V112+(1-0.94)*'01_Data'!AA108^2</f>
        <v>5.4813213221423067E-4</v>
      </c>
      <c r="W113" s="11">
        <f t="shared" si="22"/>
        <v>0.3716575000157889</v>
      </c>
      <c r="X113">
        <f>0.94*X112+(1-0.94)*'01_Data'!AB108^2</f>
        <v>6.0560011917085328E-4</v>
      </c>
      <c r="Y113" s="11">
        <f t="shared" si="23"/>
        <v>0.39065487329746068</v>
      </c>
    </row>
    <row r="114" spans="1:25" x14ac:dyDescent="0.2">
      <c r="A114" s="6">
        <f>'01_Data'!A110</f>
        <v>43621</v>
      </c>
      <c r="B114">
        <f>0.94*B113+(1-0.94)*'01_Data'!P109^2</f>
        <v>1.5387073796996933E-4</v>
      </c>
      <c r="C114" s="11">
        <f t="shared" si="12"/>
        <v>0.19691476828423071</v>
      </c>
      <c r="D114">
        <f>0.94*D113+(1-0.94)*'01_Data'!Q109^2</f>
        <v>1.6247926808793687E-4</v>
      </c>
      <c r="E114" s="11">
        <f t="shared" si="13"/>
        <v>0.20234815432358183</v>
      </c>
      <c r="F114">
        <f>0.94*F113+(1-0.94)*'01_Data'!R109^2</f>
        <v>2.514959538031979E-4</v>
      </c>
      <c r="G114" s="11">
        <f t="shared" si="14"/>
        <v>0.2517478507523071</v>
      </c>
      <c r="H114">
        <f>0.94*H113+(1-0.94)*'01_Data'!S109^2</f>
        <v>3.3969055906899202E-4</v>
      </c>
      <c r="I114" s="11">
        <f t="shared" si="15"/>
        <v>0.29257823036819741</v>
      </c>
      <c r="J114">
        <f>0.94*J113+(1-0.94)*'01_Data'!T109^2</f>
        <v>3.17466094927418E-4</v>
      </c>
      <c r="K114" s="11">
        <f t="shared" si="16"/>
        <v>0.28284528619319316</v>
      </c>
      <c r="L114" t="e">
        <f>0.94*L113+(1-0.94)*'01_Data'!U109^2</f>
        <v>#DIV/0!</v>
      </c>
      <c r="M114" s="11" t="e">
        <f t="shared" si="17"/>
        <v>#DIV/0!</v>
      </c>
      <c r="N114">
        <f>0.94*N113+(1-0.94)*'01_Data'!V109^2</f>
        <v>1.0407550975155841E-3</v>
      </c>
      <c r="O114" s="11">
        <f t="shared" si="18"/>
        <v>0.51212330993026201</v>
      </c>
      <c r="P114">
        <f>0.94*P113+(1-0.94)*'01_Data'!W109^2</f>
        <v>8.3993422062307794E-4</v>
      </c>
      <c r="Q114" s="11">
        <f t="shared" si="19"/>
        <v>0.46006893352737444</v>
      </c>
      <c r="R114">
        <f>0.94*R113+(1-0.94)*'01_Data'!X109^2</f>
        <v>2.7316849029655461E-4</v>
      </c>
      <c r="S114" s="11">
        <f t="shared" si="20"/>
        <v>0.26237084356828178</v>
      </c>
      <c r="T114">
        <f>0.94*T113+(1-0.94)*'01_Data'!Y109^2</f>
        <v>2.1064563885900871E-8</v>
      </c>
      <c r="U114" s="11">
        <f t="shared" si="21"/>
        <v>2.3039683372926417E-3</v>
      </c>
      <c r="V114">
        <f>0.94*V113+(1-0.94)*'01_Data'!AA109^2</f>
        <v>5.1656051094426791E-4</v>
      </c>
      <c r="W114" s="11">
        <f t="shared" si="22"/>
        <v>0.3607953003545854</v>
      </c>
      <c r="X114">
        <f>0.94*X113+(1-0.94)*'01_Data'!AB109^2</f>
        <v>5.7165546552404381E-4</v>
      </c>
      <c r="Y114" s="11">
        <f t="shared" si="23"/>
        <v>0.37954864946678318</v>
      </c>
    </row>
    <row r="115" spans="1:25" x14ac:dyDescent="0.2">
      <c r="A115" s="6">
        <f>'01_Data'!A111</f>
        <v>43622</v>
      </c>
      <c r="B115">
        <f>0.94*B114+(1-0.94)*'01_Data'!P110^2</f>
        <v>1.4879554394263604E-4</v>
      </c>
      <c r="C115" s="11">
        <f t="shared" si="12"/>
        <v>0.1936400709397316</v>
      </c>
      <c r="D115">
        <f>0.94*D114+(1-0.94)*'01_Data'!Q110^2</f>
        <v>1.5326325401622261E-4</v>
      </c>
      <c r="E115" s="11">
        <f t="shared" si="13"/>
        <v>0.19652567265395149</v>
      </c>
      <c r="F115">
        <f>0.94*F114+(1-0.94)*'01_Data'!R110^2</f>
        <v>3.0897710832048409E-4</v>
      </c>
      <c r="G115" s="11">
        <f t="shared" si="14"/>
        <v>0.27903804632480134</v>
      </c>
      <c r="H115">
        <f>0.94*H114+(1-0.94)*'01_Data'!S110^2</f>
        <v>4.4931875489248531E-4</v>
      </c>
      <c r="I115" s="11">
        <f t="shared" si="15"/>
        <v>0.33649416968635032</v>
      </c>
      <c r="J115">
        <f>0.94*J114+(1-0.94)*'01_Data'!T110^2</f>
        <v>3.0051768174145884E-4</v>
      </c>
      <c r="K115" s="11">
        <f t="shared" si="16"/>
        <v>0.27519167102012304</v>
      </c>
      <c r="L115" t="e">
        <f>0.94*L114+(1-0.94)*'01_Data'!U110^2</f>
        <v>#DIV/0!</v>
      </c>
      <c r="M115" s="11" t="e">
        <f t="shared" si="17"/>
        <v>#DIV/0!</v>
      </c>
      <c r="N115">
        <f>0.94*N114+(1-0.94)*'01_Data'!V110^2</f>
        <v>1.0244981982211027E-3</v>
      </c>
      <c r="O115" s="11">
        <f t="shared" si="18"/>
        <v>0.50810780937879496</v>
      </c>
      <c r="P115">
        <f>0.94*P114+(1-0.94)*'01_Data'!W110^2</f>
        <v>7.9098930649456505E-4</v>
      </c>
      <c r="Q115" s="11">
        <f t="shared" si="19"/>
        <v>0.44646310624353991</v>
      </c>
      <c r="R115">
        <f>0.94*R114+(1-0.94)*'01_Data'!X110^2</f>
        <v>3.2793953457463073E-4</v>
      </c>
      <c r="S115" s="11">
        <f t="shared" si="20"/>
        <v>0.28747306432569808</v>
      </c>
      <c r="T115">
        <f>0.94*T114+(1-0.94)*'01_Data'!Y110^2</f>
        <v>1.9800690052746816E-8</v>
      </c>
      <c r="U115" s="11">
        <f t="shared" si="21"/>
        <v>2.2337801801637059E-3</v>
      </c>
      <c r="V115">
        <f>0.94*V114+(1-0.94)*'01_Data'!AA110^2</f>
        <v>5.6656335172638344E-4</v>
      </c>
      <c r="W115" s="11">
        <f t="shared" si="22"/>
        <v>0.37785442254266211</v>
      </c>
      <c r="X115">
        <f>0.94*X114+(1-0.94)*'01_Data'!AB110^2</f>
        <v>5.6798665450115058E-4</v>
      </c>
      <c r="Y115" s="11">
        <f t="shared" si="23"/>
        <v>0.37832874188236076</v>
      </c>
    </row>
    <row r="116" spans="1:25" x14ac:dyDescent="0.2">
      <c r="A116" s="6">
        <f>'01_Data'!A112</f>
        <v>43623</v>
      </c>
      <c r="B116">
        <f>0.94*B115+(1-0.94)*'01_Data'!P111^2</f>
        <v>1.5943723875695747E-4</v>
      </c>
      <c r="C116" s="11">
        <f t="shared" si="12"/>
        <v>0.20044496543129559</v>
      </c>
      <c r="D116">
        <f>0.94*D115+(1-0.94)*'01_Data'!Q111^2</f>
        <v>1.8286176301625381E-4</v>
      </c>
      <c r="E116" s="11">
        <f t="shared" si="13"/>
        <v>0.21466523770768281</v>
      </c>
      <c r="F116">
        <f>0.94*F115+(1-0.94)*'01_Data'!R111^2</f>
        <v>3.1309224798575444E-4</v>
      </c>
      <c r="G116" s="11">
        <f t="shared" si="14"/>
        <v>0.28089009682153293</v>
      </c>
      <c r="H116">
        <f>0.94*H115+(1-0.94)*'01_Data'!S111^2</f>
        <v>4.8921998907345339E-4</v>
      </c>
      <c r="I116" s="11">
        <f t="shared" si="15"/>
        <v>0.35111741233739785</v>
      </c>
      <c r="J116">
        <f>0.94*J115+(1-0.94)*'01_Data'!T111^2</f>
        <v>3.12617703587111E-4</v>
      </c>
      <c r="K116" s="11">
        <f t="shared" si="16"/>
        <v>0.28067714781212949</v>
      </c>
      <c r="L116" t="e">
        <f>0.94*L115+(1-0.94)*'01_Data'!U111^2</f>
        <v>#DIV/0!</v>
      </c>
      <c r="M116" s="11" t="e">
        <f t="shared" si="17"/>
        <v>#DIV/0!</v>
      </c>
      <c r="N116">
        <f>0.94*N115+(1-0.94)*'01_Data'!V111^2</f>
        <v>1.033062921765299E-3</v>
      </c>
      <c r="O116" s="11">
        <f t="shared" si="18"/>
        <v>0.51022725944901781</v>
      </c>
      <c r="P116">
        <f>0.94*P115+(1-0.94)*'01_Data'!W111^2</f>
        <v>7.5475260017579527E-4</v>
      </c>
      <c r="Q116" s="11">
        <f t="shared" si="19"/>
        <v>0.43611656153407019</v>
      </c>
      <c r="R116">
        <f>0.94*R115+(1-0.94)*'01_Data'!X111^2</f>
        <v>3.1509410405204202E-4</v>
      </c>
      <c r="S116" s="11">
        <f t="shared" si="20"/>
        <v>0.28178664663378672</v>
      </c>
      <c r="T116">
        <f>0.94*T115+(1-0.94)*'01_Data'!Y111^2</f>
        <v>2.504162540549411E-8</v>
      </c>
      <c r="U116" s="11">
        <f t="shared" si="21"/>
        <v>2.5120687893018605E-3</v>
      </c>
      <c r="V116">
        <f>0.94*V115+(1-0.94)*'01_Data'!AA111^2</f>
        <v>5.5558595126032869E-4</v>
      </c>
      <c r="W116" s="11">
        <f t="shared" si="22"/>
        <v>0.37417597426558913</v>
      </c>
      <c r="X116">
        <f>0.94*X115+(1-0.94)*'01_Data'!AB111^2</f>
        <v>5.4001273105273547E-4</v>
      </c>
      <c r="Y116" s="11">
        <f t="shared" si="23"/>
        <v>0.36889457603126857</v>
      </c>
    </row>
    <row r="117" spans="1:25" x14ac:dyDescent="0.2">
      <c r="A117" s="6">
        <f>'01_Data'!A113</f>
        <v>43626</v>
      </c>
      <c r="B117">
        <f>0.94*B116+(1-0.94)*'01_Data'!P112^2</f>
        <v>1.5066009982479098E-4</v>
      </c>
      <c r="C117" s="11">
        <f t="shared" si="12"/>
        <v>0.19484954492081147</v>
      </c>
      <c r="D117">
        <f>0.94*D116+(1-0.94)*'01_Data'!Q112^2</f>
        <v>1.7450935239728178E-4</v>
      </c>
      <c r="E117" s="11">
        <f t="shared" si="13"/>
        <v>0.20970540480425154</v>
      </c>
      <c r="F117">
        <f>0.94*F116+(1-0.94)*'01_Data'!R112^2</f>
        <v>3.044068645972064E-4</v>
      </c>
      <c r="G117" s="11">
        <f t="shared" si="14"/>
        <v>0.27696665842389045</v>
      </c>
      <c r="H117">
        <f>0.94*H116+(1-0.94)*'01_Data'!S112^2</f>
        <v>4.6445106870019229E-4</v>
      </c>
      <c r="I117" s="11">
        <f t="shared" si="15"/>
        <v>0.34211353278180689</v>
      </c>
      <c r="J117">
        <f>0.94*J116+(1-0.94)*'01_Data'!T112^2</f>
        <v>2.9557096288667994E-4</v>
      </c>
      <c r="K117" s="11">
        <f t="shared" si="16"/>
        <v>0.27291735497663638</v>
      </c>
      <c r="L117" t="e">
        <f>0.94*L116+(1-0.94)*'01_Data'!U112^2</f>
        <v>#DIV/0!</v>
      </c>
      <c r="M117" s="11" t="e">
        <f t="shared" si="17"/>
        <v>#DIV/0!</v>
      </c>
      <c r="N117">
        <f>0.94*N116+(1-0.94)*'01_Data'!V112^2</f>
        <v>9.7266366655432304E-4</v>
      </c>
      <c r="O117" s="11">
        <f t="shared" si="18"/>
        <v>0.49508710745856577</v>
      </c>
      <c r="P117">
        <f>0.94*P116+(1-0.94)*'01_Data'!W112^2</f>
        <v>7.3015865971210023E-4</v>
      </c>
      <c r="Q117" s="11">
        <f t="shared" si="19"/>
        <v>0.42895219109762023</v>
      </c>
      <c r="R117">
        <f>0.94*R116+(1-0.94)*'01_Data'!X112^2</f>
        <v>2.9767173979571536E-4</v>
      </c>
      <c r="S117" s="11">
        <f t="shared" si="20"/>
        <v>0.27388552066241156</v>
      </c>
      <c r="T117">
        <f>0.94*T116+(1-0.94)*'01_Data'!Y112^2</f>
        <v>2.4241966221040707E-8</v>
      </c>
      <c r="U117" s="11">
        <f t="shared" si="21"/>
        <v>2.471634173518051E-3</v>
      </c>
      <c r="V117">
        <f>0.94*V116+(1-0.94)*'01_Data'!AA112^2</f>
        <v>5.613628690485634E-4</v>
      </c>
      <c r="W117" s="11">
        <f t="shared" si="22"/>
        <v>0.37611626261069592</v>
      </c>
      <c r="X117">
        <f>0.94*X116+(1-0.94)*'01_Data'!AB112^2</f>
        <v>5.3398915331329686E-4</v>
      </c>
      <c r="Y117" s="11">
        <f t="shared" si="23"/>
        <v>0.36683138719982894</v>
      </c>
    </row>
    <row r="118" spans="1:25" x14ac:dyDescent="0.2">
      <c r="A118" s="6">
        <f>'01_Data'!A114</f>
        <v>43627</v>
      </c>
      <c r="B118">
        <f>0.94*B117+(1-0.94)*'01_Data'!P113^2</f>
        <v>1.4279057441696224E-4</v>
      </c>
      <c r="C118" s="11">
        <f t="shared" si="12"/>
        <v>0.18969244780189454</v>
      </c>
      <c r="D118">
        <f>0.94*D117+(1-0.94)*'01_Data'!Q113^2</f>
        <v>1.6668926308897295E-4</v>
      </c>
      <c r="E118" s="11">
        <f t="shared" si="13"/>
        <v>0.20495290751394865</v>
      </c>
      <c r="F118">
        <f>0.94*F117+(1-0.94)*'01_Data'!R113^2</f>
        <v>2.876887152292502E-4</v>
      </c>
      <c r="G118" s="11">
        <f t="shared" si="14"/>
        <v>0.26925370236594903</v>
      </c>
      <c r="H118">
        <f>0.94*H117+(1-0.94)*'01_Data'!S113^2</f>
        <v>4.36678367637762E-4</v>
      </c>
      <c r="I118" s="11">
        <f t="shared" si="15"/>
        <v>0.33172722023481283</v>
      </c>
      <c r="J118">
        <f>0.94*J117+(1-0.94)*'01_Data'!T113^2</f>
        <v>2.9708470237457818E-4</v>
      </c>
      <c r="K118" s="11">
        <f t="shared" si="16"/>
        <v>0.27361532303289177</v>
      </c>
      <c r="L118" t="e">
        <f>0.94*L117+(1-0.94)*'01_Data'!U113^2</f>
        <v>#DIV/0!</v>
      </c>
      <c r="M118" s="11" t="e">
        <f t="shared" si="17"/>
        <v>#DIV/0!</v>
      </c>
      <c r="N118">
        <f>0.94*N117+(1-0.94)*'01_Data'!V113^2</f>
        <v>9.3396699980220722E-4</v>
      </c>
      <c r="O118" s="11">
        <f t="shared" si="18"/>
        <v>0.48513882956341092</v>
      </c>
      <c r="P118">
        <f>0.94*P117+(1-0.94)*'01_Data'!W113^2</f>
        <v>6.8852660441057071E-4</v>
      </c>
      <c r="Q118" s="11">
        <f t="shared" si="19"/>
        <v>0.41654376037994351</v>
      </c>
      <c r="R118">
        <f>0.94*R117+(1-0.94)*'01_Data'!X113^2</f>
        <v>2.8029869004503766E-4</v>
      </c>
      <c r="S118" s="11">
        <f t="shared" si="20"/>
        <v>0.26577296681820273</v>
      </c>
      <c r="T118">
        <f>0.94*T117+(1-0.94)*'01_Data'!Y113^2</f>
        <v>2.5632463737132113E-8</v>
      </c>
      <c r="U118" s="11">
        <f t="shared" si="21"/>
        <v>2.5415312041675376E-3</v>
      </c>
      <c r="V118">
        <f>0.94*V117+(1-0.94)*'01_Data'!AA113^2</f>
        <v>5.3569726400176133E-4</v>
      </c>
      <c r="W118" s="11">
        <f t="shared" si="22"/>
        <v>0.36741762413967555</v>
      </c>
      <c r="X118">
        <f>0.94*X117+(1-0.94)*'01_Data'!AB113^2</f>
        <v>5.0259168273943599E-4</v>
      </c>
      <c r="Y118" s="11">
        <f t="shared" si="23"/>
        <v>0.35588355405994515</v>
      </c>
    </row>
    <row r="119" spans="1:25" x14ac:dyDescent="0.2">
      <c r="A119" s="6">
        <f>'01_Data'!A115</f>
        <v>43628</v>
      </c>
      <c r="B119">
        <f>0.94*B118+(1-0.94)*'01_Data'!P114^2</f>
        <v>1.3427565488920628E-4</v>
      </c>
      <c r="C119" s="11">
        <f t="shared" si="12"/>
        <v>0.18394962634395315</v>
      </c>
      <c r="D119">
        <f>0.94*D118+(1-0.94)*'01_Data'!Q114^2</f>
        <v>1.6176731847368983E-4</v>
      </c>
      <c r="E119" s="11">
        <f t="shared" si="13"/>
        <v>0.20190434432019991</v>
      </c>
      <c r="F119">
        <f>0.94*F118+(1-0.94)*'01_Data'!R114^2</f>
        <v>2.7526976515363324E-4</v>
      </c>
      <c r="G119" s="11">
        <f t="shared" si="14"/>
        <v>0.2633780188601843</v>
      </c>
      <c r="H119">
        <f>0.94*H118+(1-0.94)*'01_Data'!S114^2</f>
        <v>4.442492827291756E-4</v>
      </c>
      <c r="I119" s="11">
        <f t="shared" si="15"/>
        <v>0.33459052474293449</v>
      </c>
      <c r="J119">
        <f>0.94*J118+(1-0.94)*'01_Data'!T114^2</f>
        <v>2.8011325144698565E-4</v>
      </c>
      <c r="K119" s="11">
        <f t="shared" si="16"/>
        <v>0.26568503790134734</v>
      </c>
      <c r="L119" t="e">
        <f>0.94*L118+(1-0.94)*'01_Data'!U114^2</f>
        <v>#DIV/0!</v>
      </c>
      <c r="M119" s="11" t="e">
        <f t="shared" si="17"/>
        <v>#DIV/0!</v>
      </c>
      <c r="N119">
        <f>0.94*N118+(1-0.94)*'01_Data'!V114^2</f>
        <v>8.8439946813150417E-4</v>
      </c>
      <c r="O119" s="11">
        <f t="shared" si="18"/>
        <v>0.47208968000702906</v>
      </c>
      <c r="P119">
        <f>0.94*P118+(1-0.94)*'01_Data'!W114^2</f>
        <v>6.6256884991629944E-4</v>
      </c>
      <c r="Q119" s="11">
        <f t="shared" si="19"/>
        <v>0.40861638510821796</v>
      </c>
      <c r="R119">
        <f>0.94*R118+(1-0.94)*'01_Data'!X114^2</f>
        <v>2.7784538202626585E-4</v>
      </c>
      <c r="S119" s="11">
        <f t="shared" si="20"/>
        <v>0.26460732467303127</v>
      </c>
      <c r="T119">
        <f>0.94*T118+(1-0.94)*'01_Data'!Y114^2</f>
        <v>2.4814235400586175E-8</v>
      </c>
      <c r="U119" s="11">
        <f t="shared" si="21"/>
        <v>2.5006373829381413E-3</v>
      </c>
      <c r="V119">
        <f>0.94*V118+(1-0.94)*'01_Data'!AA114^2</f>
        <v>5.0357442559614883E-4</v>
      </c>
      <c r="W119" s="11">
        <f t="shared" si="22"/>
        <v>0.35623132266861307</v>
      </c>
      <c r="X119">
        <f>0.94*X118+(1-0.94)*'01_Data'!AB114^2</f>
        <v>4.8069287975131781E-4</v>
      </c>
      <c r="Y119" s="11">
        <f t="shared" si="23"/>
        <v>0.34804397092512906</v>
      </c>
    </row>
    <row r="120" spans="1:25" x14ac:dyDescent="0.2">
      <c r="A120" s="6">
        <f>'01_Data'!A116</f>
        <v>43629</v>
      </c>
      <c r="B120">
        <f>0.94*B119+(1-0.94)*'01_Data'!P115^2</f>
        <v>1.3332540119821468E-4</v>
      </c>
      <c r="C120" s="11">
        <f t="shared" si="12"/>
        <v>0.18329757527569782</v>
      </c>
      <c r="D120">
        <f>0.94*D119+(1-0.94)*'01_Data'!Q115^2</f>
        <v>1.5601802305245804E-4</v>
      </c>
      <c r="E120" s="11">
        <f t="shared" si="13"/>
        <v>0.19828399282145653</v>
      </c>
      <c r="F120">
        <f>0.94*F119+(1-0.94)*'01_Data'!R115^2</f>
        <v>2.5931951059115376E-4</v>
      </c>
      <c r="G120" s="11">
        <f t="shared" si="14"/>
        <v>0.25563355935590842</v>
      </c>
      <c r="H120">
        <f>0.94*H119+(1-0.94)*'01_Data'!S115^2</f>
        <v>4.1928952274721703E-4</v>
      </c>
      <c r="I120" s="11">
        <f t="shared" si="15"/>
        <v>0.32505531795726511</v>
      </c>
      <c r="J120">
        <f>0.94*J119+(1-0.94)*'01_Data'!T115^2</f>
        <v>2.8274524098304774E-4</v>
      </c>
      <c r="K120" s="11">
        <f t="shared" si="16"/>
        <v>0.26693032935155203</v>
      </c>
      <c r="L120" t="e">
        <f>0.94*L119+(1-0.94)*'01_Data'!U115^2</f>
        <v>#DIV/0!</v>
      </c>
      <c r="M120" s="11" t="e">
        <f t="shared" si="17"/>
        <v>#DIV/0!</v>
      </c>
      <c r="N120">
        <f>0.94*N119+(1-0.94)*'01_Data'!V115^2</f>
        <v>1.1325218265295939E-3</v>
      </c>
      <c r="O120" s="11">
        <f t="shared" si="18"/>
        <v>0.53422420413666927</v>
      </c>
      <c r="P120">
        <f>0.94*P119+(1-0.94)*'01_Data'!W115^2</f>
        <v>1.1784172869176582E-3</v>
      </c>
      <c r="Q120" s="11">
        <f t="shared" si="19"/>
        <v>0.54494142465337492</v>
      </c>
      <c r="R120">
        <f>0.94*R119+(1-0.94)*'01_Data'!X115^2</f>
        <v>2.63052368088368E-4</v>
      </c>
      <c r="S120" s="11">
        <f t="shared" si="20"/>
        <v>0.2574668847799047</v>
      </c>
      <c r="T120">
        <f>0.94*T119+(1-0.94)*'01_Data'!Y115^2</f>
        <v>2.4045100764232036E-8</v>
      </c>
      <c r="U120" s="11">
        <f t="shared" si="21"/>
        <v>2.4615778258236065E-3</v>
      </c>
      <c r="V120">
        <f>0.94*V119+(1-0.94)*'01_Data'!AA115^2</f>
        <v>5.770185249108239E-4</v>
      </c>
      <c r="W120" s="11">
        <f t="shared" si="22"/>
        <v>0.38132488546845145</v>
      </c>
      <c r="X120">
        <f>0.94*X119+(1-0.94)*'01_Data'!AB115^2</f>
        <v>5.0711472080100615E-4</v>
      </c>
      <c r="Y120" s="11">
        <f t="shared" si="23"/>
        <v>0.35748134166953882</v>
      </c>
    </row>
    <row r="121" spans="1:25" x14ac:dyDescent="0.2">
      <c r="A121" s="6">
        <f>'01_Data'!A117</f>
        <v>43630</v>
      </c>
      <c r="B121">
        <f>0.94*B120+(1-0.94)*'01_Data'!P116^2</f>
        <v>1.299120748854254E-4</v>
      </c>
      <c r="C121" s="11">
        <f t="shared" si="12"/>
        <v>0.18093601872244014</v>
      </c>
      <c r="D121">
        <f>0.94*D120+(1-0.94)*'01_Data'!Q116^2</f>
        <v>1.4879742169871199E-4</v>
      </c>
      <c r="E121" s="11">
        <f t="shared" si="13"/>
        <v>0.19364129277629663</v>
      </c>
      <c r="F121">
        <f>0.94*F120+(1-0.94)*'01_Data'!R116^2</f>
        <v>2.4827398071503064E-4</v>
      </c>
      <c r="G121" s="11">
        <f t="shared" si="14"/>
        <v>0.25013005245309433</v>
      </c>
      <c r="H121">
        <f>0.94*H120+(1-0.94)*'01_Data'!S116^2</f>
        <v>4.1598442800941794E-4</v>
      </c>
      <c r="I121" s="11">
        <f t="shared" si="15"/>
        <v>0.32377164152898463</v>
      </c>
      <c r="J121">
        <f>0.94*J120+(1-0.94)*'01_Data'!T116^2</f>
        <v>2.7389550203649025E-4</v>
      </c>
      <c r="K121" s="11">
        <f t="shared" si="16"/>
        <v>0.26271974899728334</v>
      </c>
      <c r="L121" t="e">
        <f>0.94*L120+(1-0.94)*'01_Data'!U116^2</f>
        <v>#DIV/0!</v>
      </c>
      <c r="M121" s="11" t="e">
        <f t="shared" si="17"/>
        <v>#DIV/0!</v>
      </c>
      <c r="N121">
        <f>0.94*N120+(1-0.94)*'01_Data'!V116^2</f>
        <v>1.6808964315777513E-3</v>
      </c>
      <c r="O121" s="11">
        <f t="shared" si="18"/>
        <v>0.65083477224069197</v>
      </c>
      <c r="P121">
        <f>0.94*P120+(1-0.94)*'01_Data'!W116^2</f>
        <v>1.5219932776241768E-3</v>
      </c>
      <c r="Q121" s="11">
        <f t="shared" si="19"/>
        <v>0.61930792499474174</v>
      </c>
      <c r="R121">
        <f>0.94*R120+(1-0.94)*'01_Data'!X116^2</f>
        <v>2.4914693498674412E-4</v>
      </c>
      <c r="S121" s="11">
        <f t="shared" si="20"/>
        <v>0.25056940678514511</v>
      </c>
      <c r="T121">
        <f>0.94*T120+(1-0.94)*'01_Data'!Y116^2</f>
        <v>2.9025757715968819E-8</v>
      </c>
      <c r="U121" s="11">
        <f t="shared" si="21"/>
        <v>2.7045315572986283E-3</v>
      </c>
      <c r="V121">
        <f>0.94*V120+(1-0.94)*'01_Data'!AA116^2</f>
        <v>5.7740070422629603E-4</v>
      </c>
      <c r="W121" s="11">
        <f t="shared" si="22"/>
        <v>0.3814511468917437</v>
      </c>
      <c r="X121">
        <f>0.94*X120+(1-0.94)*'01_Data'!AB116^2</f>
        <v>5.1704187082195273E-4</v>
      </c>
      <c r="Y121" s="11">
        <f t="shared" si="23"/>
        <v>0.36096336579649202</v>
      </c>
    </row>
    <row r="122" spans="1:25" x14ac:dyDescent="0.2">
      <c r="A122" s="6">
        <f>'01_Data'!A118</f>
        <v>43633</v>
      </c>
      <c r="B122">
        <f>0.94*B121+(1-0.94)*'01_Data'!P117^2</f>
        <v>1.2329369261906796E-4</v>
      </c>
      <c r="C122" s="11">
        <f t="shared" si="12"/>
        <v>0.17626687306469452</v>
      </c>
      <c r="D122">
        <f>0.94*D121+(1-0.94)*'01_Data'!Q117^2</f>
        <v>1.3991067932536355E-4</v>
      </c>
      <c r="E122" s="11">
        <f t="shared" si="13"/>
        <v>0.18776978241983353</v>
      </c>
      <c r="F122">
        <f>0.94*F121+(1-0.94)*'01_Data'!R117^2</f>
        <v>2.3437202192532993E-4</v>
      </c>
      <c r="G122" s="11">
        <f t="shared" si="14"/>
        <v>0.24302623217501265</v>
      </c>
      <c r="H122">
        <f>0.94*H121+(1-0.94)*'01_Data'!S117^2</f>
        <v>3.953414986288162E-4</v>
      </c>
      <c r="I122" s="11">
        <f t="shared" si="15"/>
        <v>0.31563595748023021</v>
      </c>
      <c r="J122">
        <f>0.94*J121+(1-0.94)*'01_Data'!T117^2</f>
        <v>2.5889067507923428E-4</v>
      </c>
      <c r="K122" s="11">
        <f t="shared" si="16"/>
        <v>0.2554221018627148</v>
      </c>
      <c r="L122" t="e">
        <f>0.94*L121+(1-0.94)*'01_Data'!U117^2</f>
        <v>#DIV/0!</v>
      </c>
      <c r="M122" s="11" t="e">
        <f t="shared" si="17"/>
        <v>#DIV/0!</v>
      </c>
      <c r="N122">
        <f>0.94*N121+(1-0.94)*'01_Data'!V117^2</f>
        <v>1.7302783708930203E-3</v>
      </c>
      <c r="O122" s="11">
        <f t="shared" si="18"/>
        <v>0.66032579039822548</v>
      </c>
      <c r="P122">
        <f>0.94*P121+(1-0.94)*'01_Data'!W117^2</f>
        <v>1.4395021077827559E-3</v>
      </c>
      <c r="Q122" s="11">
        <f t="shared" si="19"/>
        <v>0.60229106847209224</v>
      </c>
      <c r="R122">
        <f>0.94*R121+(1-0.94)*'01_Data'!X117^2</f>
        <v>2.4084813595280158E-4</v>
      </c>
      <c r="S122" s="11">
        <f t="shared" si="20"/>
        <v>0.24636097552190772</v>
      </c>
      <c r="T122">
        <f>0.94*T121+(1-0.94)*'01_Data'!Y117^2</f>
        <v>2.8003303421519435E-8</v>
      </c>
      <c r="U122" s="11">
        <f t="shared" si="21"/>
        <v>2.6564699249611128E-3</v>
      </c>
      <c r="V122">
        <f>0.94*V121+(1-0.94)*'01_Data'!AA117^2</f>
        <v>5.4293349346188746E-4</v>
      </c>
      <c r="W122" s="11">
        <f t="shared" si="22"/>
        <v>0.36989084924122639</v>
      </c>
      <c r="X122">
        <f>0.94*X121+(1-0.94)*'01_Data'!AB117^2</f>
        <v>4.863572921181415E-4</v>
      </c>
      <c r="Y122" s="11">
        <f t="shared" si="23"/>
        <v>0.35008861394477209</v>
      </c>
    </row>
    <row r="123" spans="1:25" x14ac:dyDescent="0.2">
      <c r="A123" s="6">
        <f>'01_Data'!A119</f>
        <v>43634</v>
      </c>
      <c r="B123">
        <f>0.94*B122+(1-0.94)*'01_Data'!P118^2</f>
        <v>1.2178129111880726E-4</v>
      </c>
      <c r="C123" s="11">
        <f t="shared" si="12"/>
        <v>0.17518243451310817</v>
      </c>
      <c r="D123">
        <f>0.94*D122+(1-0.94)*'01_Data'!Q118^2</f>
        <v>1.328923766910574E-4</v>
      </c>
      <c r="E123" s="11">
        <f t="shared" si="13"/>
        <v>0.18299966919682251</v>
      </c>
      <c r="F123">
        <f>0.94*F122+(1-0.94)*'01_Data'!R118^2</f>
        <v>2.2093378332538368E-4</v>
      </c>
      <c r="G123" s="11">
        <f t="shared" si="14"/>
        <v>0.2359561683830213</v>
      </c>
      <c r="H123">
        <f>0.94*H122+(1-0.94)*'01_Data'!S118^2</f>
        <v>3.7772642182339836E-4</v>
      </c>
      <c r="I123" s="11">
        <f t="shared" si="15"/>
        <v>0.30852399955189286</v>
      </c>
      <c r="J123">
        <f>0.94*J122+(1-0.94)*'01_Data'!T118^2</f>
        <v>2.4461359832860441E-4</v>
      </c>
      <c r="K123" s="11">
        <f t="shared" si="16"/>
        <v>0.24827933216199916</v>
      </c>
      <c r="L123" t="e">
        <f>0.94*L122+(1-0.94)*'01_Data'!U118^2</f>
        <v>#DIV/0!</v>
      </c>
      <c r="M123" s="11" t="e">
        <f t="shared" si="17"/>
        <v>#DIV/0!</v>
      </c>
      <c r="N123">
        <f>0.94*N122+(1-0.94)*'01_Data'!V118^2</f>
        <v>1.6265655769086376E-3</v>
      </c>
      <c r="O123" s="11">
        <f t="shared" si="18"/>
        <v>0.64023005660541799</v>
      </c>
      <c r="P123">
        <f>0.94*P122+(1-0.94)*'01_Data'!W118^2</f>
        <v>1.353365790214139E-3</v>
      </c>
      <c r="Q123" s="11">
        <f t="shared" si="19"/>
        <v>0.58399330401466343</v>
      </c>
      <c r="R123">
        <f>0.94*R122+(1-0.94)*'01_Data'!X118^2</f>
        <v>2.294089853931715E-4</v>
      </c>
      <c r="S123" s="11">
        <f t="shared" si="20"/>
        <v>0.24043931525247536</v>
      </c>
      <c r="T123">
        <f>0.94*T122+(1-0.94)*'01_Data'!Y118^2</f>
        <v>2.6323105216228268E-8</v>
      </c>
      <c r="U123" s="11">
        <f t="shared" si="21"/>
        <v>2.5755431494132505E-3</v>
      </c>
      <c r="V123">
        <f>0.94*V122+(1-0.94)*'01_Data'!AA118^2</f>
        <v>5.1654172263477876E-4</v>
      </c>
      <c r="W123" s="11">
        <f t="shared" si="22"/>
        <v>0.3607887388818618</v>
      </c>
      <c r="X123">
        <f>0.94*X122+(1-0.94)*'01_Data'!AB118^2</f>
        <v>4.6211174439252751E-4</v>
      </c>
      <c r="Y123" s="11">
        <f t="shared" si="23"/>
        <v>0.34125087485150413</v>
      </c>
    </row>
    <row r="124" spans="1:25" x14ac:dyDescent="0.2">
      <c r="A124" s="6">
        <f>'01_Data'!A120</f>
        <v>43635</v>
      </c>
      <c r="B124">
        <f>0.94*B123+(1-0.94)*'01_Data'!P119^2</f>
        <v>1.189307150432261E-4</v>
      </c>
      <c r="C124" s="11">
        <f t="shared" si="12"/>
        <v>0.1731200167250829</v>
      </c>
      <c r="D124">
        <f>0.94*D123+(1-0.94)*'01_Data'!Q119^2</f>
        <v>1.3445369160331935E-4</v>
      </c>
      <c r="E124" s="11">
        <f t="shared" si="13"/>
        <v>0.18407153577899132</v>
      </c>
      <c r="F124">
        <f>0.94*F123+(1-0.94)*'01_Data'!R119^2</f>
        <v>2.191051658455471E-4</v>
      </c>
      <c r="G124" s="11">
        <f t="shared" si="14"/>
        <v>0.23497766232788569</v>
      </c>
      <c r="H124">
        <f>0.94*H123+(1-0.94)*'01_Data'!S119^2</f>
        <v>3.6204075149393663E-4</v>
      </c>
      <c r="I124" s="11">
        <f t="shared" si="15"/>
        <v>0.302050110704287</v>
      </c>
      <c r="J124">
        <f>0.94*J123+(1-0.94)*'01_Data'!T119^2</f>
        <v>2.3667460232032982E-4</v>
      </c>
      <c r="K124" s="11">
        <f t="shared" si="16"/>
        <v>0.2442171160765009</v>
      </c>
      <c r="L124" t="e">
        <f>0.94*L123+(1-0.94)*'01_Data'!U119^2</f>
        <v>#DIV/0!</v>
      </c>
      <c r="M124" s="11" t="e">
        <f t="shared" si="17"/>
        <v>#DIV/0!</v>
      </c>
      <c r="N124">
        <f>0.94*N123+(1-0.94)*'01_Data'!V119^2</f>
        <v>1.5355161467118046E-3</v>
      </c>
      <c r="O124" s="11">
        <f t="shared" si="18"/>
        <v>0.62205310783836998</v>
      </c>
      <c r="P124">
        <f>0.94*P123+(1-0.94)*'01_Data'!W119^2</f>
        <v>1.3922854918476733E-3</v>
      </c>
      <c r="Q124" s="11">
        <f t="shared" si="19"/>
        <v>0.59233094123607422</v>
      </c>
      <c r="R124">
        <f>0.94*R123+(1-0.94)*'01_Data'!X119^2</f>
        <v>2.1712562880942028E-4</v>
      </c>
      <c r="S124" s="11">
        <f t="shared" si="20"/>
        <v>0.23391378424533668</v>
      </c>
      <c r="T124">
        <f>0.94*T123+(1-0.94)*'01_Data'!Y119^2</f>
        <v>2.474371890325457E-8</v>
      </c>
      <c r="U124" s="11">
        <f t="shared" si="21"/>
        <v>2.4970817294634453E-3</v>
      </c>
      <c r="V124">
        <f>0.94*V123+(1-0.94)*'01_Data'!AA119^2</f>
        <v>5.6460574563619431E-4</v>
      </c>
      <c r="W124" s="11">
        <f t="shared" si="22"/>
        <v>0.37720107091619048</v>
      </c>
      <c r="X124">
        <f>0.94*X123+(1-0.94)*'01_Data'!AB119^2</f>
        <v>4.4383339847218529E-4</v>
      </c>
      <c r="Y124" s="11">
        <f t="shared" si="23"/>
        <v>0.334433874502854</v>
      </c>
    </row>
    <row r="125" spans="1:25" x14ac:dyDescent="0.2">
      <c r="A125" s="6">
        <f>'01_Data'!A121</f>
        <v>43636</v>
      </c>
      <c r="B125">
        <f>0.94*B124+(1-0.94)*'01_Data'!P120^2</f>
        <v>1.1365036407665902E-4</v>
      </c>
      <c r="C125" s="11">
        <f t="shared" si="12"/>
        <v>0.16923324657796435</v>
      </c>
      <c r="D125">
        <f>0.94*D124+(1-0.94)*'01_Data'!Q120^2</f>
        <v>1.2639282047944986E-4</v>
      </c>
      <c r="E125" s="11">
        <f t="shared" si="13"/>
        <v>0.17846845872820599</v>
      </c>
      <c r="F125">
        <f>0.94*F124+(1-0.94)*'01_Data'!R120^2</f>
        <v>2.0650413775403942E-4</v>
      </c>
      <c r="G125" s="11">
        <f t="shared" si="14"/>
        <v>0.22812067577056214</v>
      </c>
      <c r="H125">
        <f>0.94*H124+(1-0.94)*'01_Data'!S120^2</f>
        <v>3.4037746318761304E-4</v>
      </c>
      <c r="I125" s="11">
        <f t="shared" si="15"/>
        <v>0.2928738990133441</v>
      </c>
      <c r="J125">
        <f>0.94*J124+(1-0.94)*'01_Data'!T120^2</f>
        <v>2.2598581007998009E-4</v>
      </c>
      <c r="K125" s="11">
        <f t="shared" si="16"/>
        <v>0.23863868952907655</v>
      </c>
      <c r="L125" t="e">
        <f>0.94*L124+(1-0.94)*'01_Data'!U120^2</f>
        <v>#DIV/0!</v>
      </c>
      <c r="M125" s="11" t="e">
        <f t="shared" si="17"/>
        <v>#DIV/0!</v>
      </c>
      <c r="N125">
        <f>0.94*N124+(1-0.94)*'01_Data'!V120^2</f>
        <v>1.4459094070058936E-3</v>
      </c>
      <c r="O125" s="11">
        <f t="shared" si="18"/>
        <v>0.60362999475298218</v>
      </c>
      <c r="P125">
        <f>0.94*P124+(1-0.94)*'01_Data'!W120^2</f>
        <v>1.3755483983308109E-3</v>
      </c>
      <c r="Q125" s="11">
        <f t="shared" si="19"/>
        <v>0.58875988006942559</v>
      </c>
      <c r="R125">
        <f>0.94*R124+(1-0.94)*'01_Data'!X120^2</f>
        <v>2.0409809108085507E-4</v>
      </c>
      <c r="S125" s="11">
        <f t="shared" si="20"/>
        <v>0.22678782805162953</v>
      </c>
      <c r="T125">
        <f>0.94*T124+(1-0.94)*'01_Data'!Y120^2</f>
        <v>2.6134516019839593E-8</v>
      </c>
      <c r="U125" s="11">
        <f t="shared" si="21"/>
        <v>2.5663004572729939E-3</v>
      </c>
      <c r="V125">
        <f>0.94*V124+(1-0.94)*'01_Data'!AA120^2</f>
        <v>5.3102790448296779E-4</v>
      </c>
      <c r="W125" s="11">
        <f t="shared" si="22"/>
        <v>0.36581283729484931</v>
      </c>
      <c r="X125">
        <f>0.94*X124+(1-0.94)*'01_Data'!AB120^2</f>
        <v>4.209707542433723E-4</v>
      </c>
      <c r="Y125" s="11">
        <f t="shared" si="23"/>
        <v>0.32570635558633154</v>
      </c>
    </row>
    <row r="126" spans="1:25" x14ac:dyDescent="0.2">
      <c r="A126" s="6">
        <f>'01_Data'!A122</f>
        <v>43637</v>
      </c>
      <c r="B126">
        <f>0.94*B125+(1-0.94)*'01_Data'!P121^2</f>
        <v>1.2413576722243152E-4</v>
      </c>
      <c r="C126" s="11">
        <f t="shared" si="12"/>
        <v>0.17686778491306082</v>
      </c>
      <c r="D126">
        <f>0.94*D125+(1-0.94)*'01_Data'!Q121^2</f>
        <v>1.2640058507169886E-4</v>
      </c>
      <c r="E126" s="11">
        <f t="shared" si="13"/>
        <v>0.17847394050131835</v>
      </c>
      <c r="F126">
        <f>0.94*F125+(1-0.94)*'01_Data'!R121^2</f>
        <v>2.123852792597171E-4</v>
      </c>
      <c r="G126" s="11">
        <f t="shared" si="14"/>
        <v>0.23134625645004225</v>
      </c>
      <c r="H126">
        <f>0.94*H125+(1-0.94)*'01_Data'!S121^2</f>
        <v>3.4320515974036624E-4</v>
      </c>
      <c r="I126" s="11">
        <f t="shared" si="15"/>
        <v>0.29408791245913579</v>
      </c>
      <c r="J126">
        <f>0.94*J125+(1-0.94)*'01_Data'!T121^2</f>
        <v>2.342994425221373E-4</v>
      </c>
      <c r="K126" s="11">
        <f t="shared" si="16"/>
        <v>0.24298859955886531</v>
      </c>
      <c r="L126" t="e">
        <f>0.94*L125+(1-0.94)*'01_Data'!U121^2</f>
        <v>#DIV/0!</v>
      </c>
      <c r="M126" s="11" t="e">
        <f t="shared" si="17"/>
        <v>#DIV/0!</v>
      </c>
      <c r="N126">
        <f>0.94*N125+(1-0.94)*'01_Data'!V121^2</f>
        <v>1.4403695069099766E-3</v>
      </c>
      <c r="O126" s="11">
        <f t="shared" si="18"/>
        <v>0.602472502062388</v>
      </c>
      <c r="P126">
        <f>0.94*P125+(1-0.94)*'01_Data'!W121^2</f>
        <v>1.3046770005218753E-3</v>
      </c>
      <c r="Q126" s="11">
        <f t="shared" si="19"/>
        <v>0.57339219050446832</v>
      </c>
      <c r="R126">
        <f>0.94*R125+(1-0.94)*'01_Data'!X121^2</f>
        <v>1.9545677978510744E-4</v>
      </c>
      <c r="S126" s="11">
        <f t="shared" si="20"/>
        <v>0.22193491952788116</v>
      </c>
      <c r="T126">
        <f>0.94*T125+(1-0.94)*'01_Data'!Y121^2</f>
        <v>2.52850641231898E-8</v>
      </c>
      <c r="U126" s="11">
        <f t="shared" si="21"/>
        <v>2.5242496229659676E-3</v>
      </c>
      <c r="V126">
        <f>0.94*V125+(1-0.94)*'01_Data'!AA121^2</f>
        <v>6.9264646027858347E-4</v>
      </c>
      <c r="W126" s="11">
        <f t="shared" si="22"/>
        <v>0.41778811374930602</v>
      </c>
      <c r="X126">
        <f>0.94*X125+(1-0.94)*'01_Data'!AB121^2</f>
        <v>4.9355853401542244E-4</v>
      </c>
      <c r="Y126" s="11">
        <f t="shared" si="23"/>
        <v>0.35267088137793068</v>
      </c>
    </row>
    <row r="127" spans="1:25" x14ac:dyDescent="0.2">
      <c r="A127" s="6">
        <f>'01_Data'!A123</f>
        <v>43640</v>
      </c>
      <c r="B127">
        <f>0.94*B126+(1-0.94)*'01_Data'!P122^2</f>
        <v>1.2844368457601497E-4</v>
      </c>
      <c r="C127" s="11">
        <f t="shared" si="12"/>
        <v>0.17991055698083916</v>
      </c>
      <c r="D127">
        <f>0.94*D126+(1-0.94)*'01_Data'!Q122^2</f>
        <v>1.2044932184556643E-4</v>
      </c>
      <c r="E127" s="11">
        <f t="shared" si="13"/>
        <v>0.17422178137386479</v>
      </c>
      <c r="F127">
        <f>0.94*F126+(1-0.94)*'01_Data'!R122^2</f>
        <v>2.0188486552439634E-4</v>
      </c>
      <c r="G127" s="11">
        <f t="shared" si="14"/>
        <v>0.22555484058682468</v>
      </c>
      <c r="H127">
        <f>0.94*H126+(1-0.94)*'01_Data'!S122^2</f>
        <v>3.3361454082234246E-4</v>
      </c>
      <c r="I127" s="11">
        <f t="shared" si="15"/>
        <v>0.28994976166093034</v>
      </c>
      <c r="J127">
        <f>0.94*J126+(1-0.94)*'01_Data'!T122^2</f>
        <v>2.2649499955288969E-4</v>
      </c>
      <c r="K127" s="11">
        <f t="shared" si="16"/>
        <v>0.23890738767842282</v>
      </c>
      <c r="L127" t="e">
        <f>0.94*L126+(1-0.94)*'01_Data'!U122^2</f>
        <v>#DIV/0!</v>
      </c>
      <c r="M127" s="11" t="e">
        <f t="shared" si="17"/>
        <v>#DIV/0!</v>
      </c>
      <c r="N127">
        <f>0.94*N126+(1-0.94)*'01_Data'!V122^2</f>
        <v>1.4455218430139E-3</v>
      </c>
      <c r="O127" s="11">
        <f t="shared" si="18"/>
        <v>0.60354909033110371</v>
      </c>
      <c r="P127">
        <f>0.94*P126+(1-0.94)*'01_Data'!W122^2</f>
        <v>1.226830261782066E-3</v>
      </c>
      <c r="Q127" s="11">
        <f t="shared" si="19"/>
        <v>0.55602268476122507</v>
      </c>
      <c r="R127">
        <f>0.94*R126+(1-0.94)*'01_Data'!X122^2</f>
        <v>1.9216161075445433E-4</v>
      </c>
      <c r="S127" s="11">
        <f t="shared" si="20"/>
        <v>0.22005618807505162</v>
      </c>
      <c r="T127">
        <f>0.94*T126+(1-0.94)*'01_Data'!Y122^2</f>
        <v>2.376796027579841E-8</v>
      </c>
      <c r="U127" s="11">
        <f t="shared" si="21"/>
        <v>2.4473508104685768E-3</v>
      </c>
      <c r="V127">
        <f>0.94*V126+(1-0.94)*'01_Data'!AA122^2</f>
        <v>6.5515071647529854E-4</v>
      </c>
      <c r="W127" s="11">
        <f t="shared" si="22"/>
        <v>0.40632250805459358</v>
      </c>
      <c r="X127">
        <f>0.94*X126+(1-0.94)*'01_Data'!AB122^2</f>
        <v>4.6814795699062528E-4</v>
      </c>
      <c r="Y127" s="11">
        <f t="shared" si="23"/>
        <v>0.34347239359464915</v>
      </c>
    </row>
    <row r="128" spans="1:25" x14ac:dyDescent="0.2">
      <c r="A128" s="6">
        <f>'01_Data'!A124</f>
        <v>43641</v>
      </c>
      <c r="B128">
        <f>0.94*B127+(1-0.94)*'01_Data'!P123^2</f>
        <v>1.2623315419379316E-4</v>
      </c>
      <c r="C128" s="11">
        <f t="shared" si="12"/>
        <v>0.17835569757323672</v>
      </c>
      <c r="D128">
        <f>0.94*D127+(1-0.94)*'01_Data'!Q123^2</f>
        <v>1.1322390981412364E-4</v>
      </c>
      <c r="E128" s="11">
        <f t="shared" si="13"/>
        <v>0.16891543823214963</v>
      </c>
      <c r="F128">
        <f>0.94*F127+(1-0.94)*'01_Data'!R123^2</f>
        <v>1.9036505436431544E-4</v>
      </c>
      <c r="G128" s="11">
        <f t="shared" si="14"/>
        <v>0.21902509833306202</v>
      </c>
      <c r="H128">
        <f>0.94*H127+(1-0.94)*'01_Data'!S123^2</f>
        <v>3.2591791788617105E-4</v>
      </c>
      <c r="I128" s="11">
        <f t="shared" si="15"/>
        <v>0.2865856160160784</v>
      </c>
      <c r="J128">
        <f>0.94*J127+(1-0.94)*'01_Data'!T123^2</f>
        <v>2.1764792512189807E-4</v>
      </c>
      <c r="K128" s="11">
        <f t="shared" si="16"/>
        <v>0.23419495539126867</v>
      </c>
      <c r="L128" t="e">
        <f>0.94*L127+(1-0.94)*'01_Data'!U123^2</f>
        <v>#DIV/0!</v>
      </c>
      <c r="M128" s="11" t="e">
        <f t="shared" si="17"/>
        <v>#DIV/0!</v>
      </c>
      <c r="N128">
        <f>0.94*N127+(1-0.94)*'01_Data'!V123^2</f>
        <v>1.4563048645219049E-3</v>
      </c>
      <c r="O128" s="11">
        <f t="shared" si="18"/>
        <v>0.60579602661252252</v>
      </c>
      <c r="P128">
        <f>0.94*P127+(1-0.94)*'01_Data'!W123^2</f>
        <v>1.1564306828538739E-3</v>
      </c>
      <c r="Q128" s="11">
        <f t="shared" si="19"/>
        <v>0.53983380042303408</v>
      </c>
      <c r="R128">
        <f>0.94*R127+(1-0.94)*'01_Data'!X123^2</f>
        <v>1.9481996654744215E-4</v>
      </c>
      <c r="S128" s="11">
        <f t="shared" si="20"/>
        <v>0.2215730840376498</v>
      </c>
      <c r="T128">
        <f>0.94*T127+(1-0.94)*'01_Data'!Y123^2</f>
        <v>2.3060344459114062E-8</v>
      </c>
      <c r="U128" s="11">
        <f t="shared" si="21"/>
        <v>2.4106444789094772E-3</v>
      </c>
      <c r="V128">
        <f>0.94*V127+(1-0.94)*'01_Data'!AA123^2</f>
        <v>6.1845854190195452E-4</v>
      </c>
      <c r="W128" s="11">
        <f t="shared" si="22"/>
        <v>0.39478038522613118</v>
      </c>
      <c r="X128">
        <f>0.94*X127+(1-0.94)*'01_Data'!AB123^2</f>
        <v>4.4967171414709878E-4</v>
      </c>
      <c r="Y128" s="11">
        <f t="shared" si="23"/>
        <v>0.33662630908036423</v>
      </c>
    </row>
    <row r="129" spans="1:25" x14ac:dyDescent="0.2">
      <c r="A129" s="6">
        <f>'01_Data'!A125</f>
        <v>43642</v>
      </c>
      <c r="B129">
        <f>0.94*B128+(1-0.94)*'01_Data'!P124^2</f>
        <v>1.2338515347103796E-4</v>
      </c>
      <c r="C129" s="11">
        <f t="shared" si="12"/>
        <v>0.17633223946488508</v>
      </c>
      <c r="D129">
        <f>0.94*D128+(1-0.94)*'01_Data'!Q124^2</f>
        <v>1.1269661425866397E-4</v>
      </c>
      <c r="E129" s="11">
        <f t="shared" si="13"/>
        <v>0.16852165081431919</v>
      </c>
      <c r="F129">
        <f>0.94*F128+(1-0.94)*'01_Data'!R124^2</f>
        <v>1.8827298230284867E-4</v>
      </c>
      <c r="G129" s="11">
        <f t="shared" si="14"/>
        <v>0.21781825345989225</v>
      </c>
      <c r="H129">
        <f>0.94*H128+(1-0.94)*'01_Data'!S124^2</f>
        <v>3.1269732425043761E-4</v>
      </c>
      <c r="I129" s="11">
        <f t="shared" si="15"/>
        <v>0.28071288839508296</v>
      </c>
      <c r="J129">
        <f>0.94*J128+(1-0.94)*'01_Data'!T124^2</f>
        <v>2.0926036654458395E-4</v>
      </c>
      <c r="K129" s="11">
        <f t="shared" si="16"/>
        <v>0.2296380028854875</v>
      </c>
      <c r="L129" t="e">
        <f>0.94*L128+(1-0.94)*'01_Data'!U124^2</f>
        <v>#DIV/0!</v>
      </c>
      <c r="M129" s="11" t="e">
        <f t="shared" si="17"/>
        <v>#DIV/0!</v>
      </c>
      <c r="N129">
        <f>0.94*N128+(1-0.94)*'01_Data'!V124^2</f>
        <v>1.3903493721390634E-3</v>
      </c>
      <c r="O129" s="11">
        <f t="shared" si="18"/>
        <v>0.59191894865686134</v>
      </c>
      <c r="P129">
        <f>0.94*P128+(1-0.94)*'01_Data'!W124^2</f>
        <v>1.1196161019376995E-3</v>
      </c>
      <c r="Q129" s="11">
        <f t="shared" si="19"/>
        <v>0.53117158968482148</v>
      </c>
      <c r="R129">
        <f>0.94*R128+(1-0.94)*'01_Data'!X124^2</f>
        <v>1.9774113023268092E-4</v>
      </c>
      <c r="S129" s="11">
        <f t="shared" si="20"/>
        <v>0.22322805562615913</v>
      </c>
      <c r="T129">
        <f>0.94*T128+(1-0.94)*'01_Data'!Y124^2</f>
        <v>2.1676723791567219E-8</v>
      </c>
      <c r="U129" s="11">
        <f t="shared" si="21"/>
        <v>2.3372065367602709E-3</v>
      </c>
      <c r="V129">
        <f>0.94*V128+(1-0.94)*'01_Data'!AA124^2</f>
        <v>5.8153137308324511E-4</v>
      </c>
      <c r="W129" s="11">
        <f t="shared" si="22"/>
        <v>0.38281314765428026</v>
      </c>
      <c r="X129">
        <f>0.94*X128+(1-0.94)*'01_Data'!AB124^2</f>
        <v>4.3890531472539089E-4</v>
      </c>
      <c r="Y129" s="11">
        <f t="shared" si="23"/>
        <v>0.3325720062043685</v>
      </c>
    </row>
    <row r="130" spans="1:25" x14ac:dyDescent="0.2">
      <c r="A130" s="6">
        <f>'01_Data'!A126</f>
        <v>43643</v>
      </c>
      <c r="B130">
        <f>0.94*B129+(1-0.94)*'01_Data'!P125^2</f>
        <v>1.1710003219154797E-4</v>
      </c>
      <c r="C130" s="11">
        <f t="shared" si="12"/>
        <v>0.17178244413289182</v>
      </c>
      <c r="D130">
        <f>0.94*D129+(1-0.94)*'01_Data'!Q125^2</f>
        <v>1.0626413587917904E-4</v>
      </c>
      <c r="E130" s="11">
        <f t="shared" si="13"/>
        <v>0.16364156636244082</v>
      </c>
      <c r="F130">
        <f>0.94*F129+(1-0.94)*'01_Data'!R125^2</f>
        <v>3.1900199883112259E-4</v>
      </c>
      <c r="G130" s="11">
        <f t="shared" si="14"/>
        <v>0.28352866469802118</v>
      </c>
      <c r="H130">
        <f>0.94*H129+(1-0.94)*'01_Data'!S125^2</f>
        <v>3.1999974999978879E-4</v>
      </c>
      <c r="I130" s="11">
        <f t="shared" si="15"/>
        <v>0.2839717186621703</v>
      </c>
      <c r="J130">
        <f>0.94*J129+(1-0.94)*'01_Data'!T125^2</f>
        <v>2.0811266024580081E-4</v>
      </c>
      <c r="K130" s="11">
        <f t="shared" si="16"/>
        <v>0.22900740246101611</v>
      </c>
      <c r="L130" t="e">
        <f>0.94*L129+(1-0.94)*'01_Data'!U125^2</f>
        <v>#DIV/0!</v>
      </c>
      <c r="M130" s="11" t="e">
        <f t="shared" si="17"/>
        <v>#DIV/0!</v>
      </c>
      <c r="N130">
        <f>0.94*N129+(1-0.94)*'01_Data'!V125^2</f>
        <v>1.3093531372301065E-3</v>
      </c>
      <c r="O130" s="11">
        <f t="shared" si="18"/>
        <v>0.57441882854062754</v>
      </c>
      <c r="P130">
        <f>0.94*P129+(1-0.94)*'01_Data'!W125^2</f>
        <v>1.198522115111569E-3</v>
      </c>
      <c r="Q130" s="11">
        <f t="shared" si="19"/>
        <v>0.54957035310150726</v>
      </c>
      <c r="R130">
        <f>0.94*R129+(1-0.94)*'01_Data'!X125^2</f>
        <v>1.9463572470296118E-4</v>
      </c>
      <c r="S130" s="11">
        <f t="shared" si="20"/>
        <v>0.22146828808013627</v>
      </c>
      <c r="T130">
        <f>0.94*T129+(1-0.94)*'01_Data'!Y125^2</f>
        <v>2.3214928628160719E-8</v>
      </c>
      <c r="U130" s="11">
        <f t="shared" si="21"/>
        <v>2.4187108165914547E-3</v>
      </c>
      <c r="V130">
        <f>0.94*V129+(1-0.94)*'01_Data'!AA125^2</f>
        <v>5.8836650725432697E-4</v>
      </c>
      <c r="W130" s="11">
        <f t="shared" si="22"/>
        <v>0.38505630734749746</v>
      </c>
      <c r="X130">
        <f>0.94*X129+(1-0.94)*'01_Data'!AB125^2</f>
        <v>4.1761280199420833E-4</v>
      </c>
      <c r="Y130" s="11">
        <f t="shared" si="23"/>
        <v>0.32440472577097346</v>
      </c>
    </row>
    <row r="131" spans="1:25" x14ac:dyDescent="0.2">
      <c r="A131" s="6">
        <f>'01_Data'!A127</f>
        <v>43644</v>
      </c>
      <c r="B131">
        <f>0.94*B130+(1-0.94)*'01_Data'!P126^2</f>
        <v>1.1635840250348805E-4</v>
      </c>
      <c r="C131" s="11">
        <f t="shared" si="12"/>
        <v>0.17123760518904424</v>
      </c>
      <c r="D131">
        <f>0.94*D130+(1-0.94)*'01_Data'!Q126^2</f>
        <v>1.0253292647256934E-4</v>
      </c>
      <c r="E131" s="11">
        <f t="shared" si="13"/>
        <v>0.16074295465458971</v>
      </c>
      <c r="F131">
        <f>0.94*F130+(1-0.94)*'01_Data'!R126^2</f>
        <v>3.3403884095704872E-4</v>
      </c>
      <c r="G131" s="11">
        <f t="shared" si="14"/>
        <v>0.29013408610705549</v>
      </c>
      <c r="H131">
        <f>0.94*H130+(1-0.94)*'01_Data'!S126^2</f>
        <v>3.115360505405282E-4</v>
      </c>
      <c r="I131" s="11">
        <f t="shared" si="15"/>
        <v>0.28019115749111911</v>
      </c>
      <c r="J131">
        <f>0.94*J130+(1-0.94)*'01_Data'!T126^2</f>
        <v>1.9788525289303585E-4</v>
      </c>
      <c r="K131" s="11">
        <f t="shared" si="16"/>
        <v>0.22330939014973158</v>
      </c>
      <c r="L131" t="e">
        <f>0.94*L130+(1-0.94)*'01_Data'!U126^2</f>
        <v>#DIV/0!</v>
      </c>
      <c r="M131" s="11" t="e">
        <f t="shared" si="17"/>
        <v>#DIV/0!</v>
      </c>
      <c r="N131">
        <f>0.94*N130+(1-0.94)*'01_Data'!V126^2</f>
        <v>1.3272508921277283E-3</v>
      </c>
      <c r="O131" s="11">
        <f t="shared" si="18"/>
        <v>0.57833141434318391</v>
      </c>
      <c r="P131">
        <f>0.94*P130+(1-0.94)*'01_Data'!W126^2</f>
        <v>1.1622361619240567E-3</v>
      </c>
      <c r="Q131" s="11">
        <f t="shared" si="19"/>
        <v>0.54118713288922748</v>
      </c>
      <c r="R131">
        <f>0.94*R130+(1-0.94)*'01_Data'!X126^2</f>
        <v>1.8806845441925017E-4</v>
      </c>
      <c r="S131" s="11">
        <f t="shared" si="20"/>
        <v>0.21769990931015806</v>
      </c>
      <c r="T131">
        <f>0.94*T130+(1-0.94)*'01_Data'!Y126^2</f>
        <v>2.1822032910471075E-8</v>
      </c>
      <c r="U131" s="11">
        <f t="shared" si="21"/>
        <v>2.3450271413010793E-3</v>
      </c>
      <c r="V131">
        <f>0.94*V130+(1-0.94)*'01_Data'!AA126^2</f>
        <v>5.5306623028202149E-4</v>
      </c>
      <c r="W131" s="11">
        <f t="shared" si="22"/>
        <v>0.37332651932466493</v>
      </c>
      <c r="X131">
        <f>0.94*X130+(1-0.94)*'01_Data'!AB126^2</f>
        <v>3.9262189049864824E-4</v>
      </c>
      <c r="Y131" s="11">
        <f t="shared" si="23"/>
        <v>0.31454843252774189</v>
      </c>
    </row>
    <row r="132" spans="1:25" x14ac:dyDescent="0.2">
      <c r="A132" s="6">
        <f>'01_Data'!A128</f>
        <v>43647</v>
      </c>
      <c r="B132">
        <f>0.94*B131+(1-0.94)*'01_Data'!P127^2</f>
        <v>1.1615106100888271E-4</v>
      </c>
      <c r="C132" s="11">
        <f t="shared" si="12"/>
        <v>0.1710849712109116</v>
      </c>
      <c r="D132">
        <f>0.94*D131+(1-0.94)*'01_Data'!Q127^2</f>
        <v>1.0330928805830683E-4</v>
      </c>
      <c r="E132" s="11">
        <f t="shared" si="13"/>
        <v>0.16135036594533439</v>
      </c>
      <c r="F132">
        <f>0.94*F131+(1-0.94)*'01_Data'!R127^2</f>
        <v>3.1516749348273627E-4</v>
      </c>
      <c r="G132" s="11">
        <f t="shared" si="14"/>
        <v>0.28181946057298729</v>
      </c>
      <c r="H132">
        <f>0.94*H131+(1-0.94)*'01_Data'!S127^2</f>
        <v>2.9958165766214403E-4</v>
      </c>
      <c r="I132" s="11">
        <f t="shared" si="15"/>
        <v>0.27476276627458152</v>
      </c>
      <c r="J132">
        <f>0.94*J131+(1-0.94)*'01_Data'!T127^2</f>
        <v>1.8669120166197941E-4</v>
      </c>
      <c r="K132" s="11">
        <f t="shared" si="16"/>
        <v>0.21690132046352051</v>
      </c>
      <c r="L132" t="e">
        <f>0.94*L131+(1-0.94)*'01_Data'!U127^2</f>
        <v>#DIV/0!</v>
      </c>
      <c r="M132" s="11" t="e">
        <f t="shared" si="17"/>
        <v>#DIV/0!</v>
      </c>
      <c r="N132">
        <f>0.94*N131+(1-0.94)*'01_Data'!V127^2</f>
        <v>1.2656598232780555E-3</v>
      </c>
      <c r="O132" s="11">
        <f t="shared" si="18"/>
        <v>0.56475328725565654</v>
      </c>
      <c r="P132">
        <f>0.94*P131+(1-0.94)*'01_Data'!W127^2</f>
        <v>1.5090595134715419E-3</v>
      </c>
      <c r="Q132" s="11">
        <f t="shared" si="19"/>
        <v>0.61667089877407755</v>
      </c>
      <c r="R132">
        <f>0.94*R131+(1-0.94)*'01_Data'!X127^2</f>
        <v>1.7787542477573875E-4</v>
      </c>
      <c r="S132" s="11">
        <f t="shared" si="20"/>
        <v>0.21171822558175329</v>
      </c>
      <c r="T132">
        <f>0.94*T131+(1-0.94)*'01_Data'!Y127^2</f>
        <v>2.1230703121356281E-8</v>
      </c>
      <c r="U132" s="11">
        <f t="shared" si="21"/>
        <v>2.3130363565196685E-3</v>
      </c>
      <c r="V132">
        <f>0.94*V131+(1-0.94)*'01_Data'!AA127^2</f>
        <v>5.3661223427836928E-4</v>
      </c>
      <c r="W132" s="11">
        <f t="shared" si="22"/>
        <v>0.36773126470039103</v>
      </c>
      <c r="X132">
        <f>0.94*X131+(1-0.94)*'01_Data'!AB127^2</f>
        <v>3.763512864086709E-4</v>
      </c>
      <c r="Y132" s="11">
        <f t="shared" si="23"/>
        <v>0.30796188753640452</v>
      </c>
    </row>
    <row r="133" spans="1:25" x14ac:dyDescent="0.2">
      <c r="A133" s="6">
        <f>'01_Data'!A129</f>
        <v>43648</v>
      </c>
      <c r="B133">
        <f>0.94*B132+(1-0.94)*'01_Data'!P128^2</f>
        <v>1.0923198522930371E-4</v>
      </c>
      <c r="C133" s="11">
        <f t="shared" si="12"/>
        <v>0.16591100107522869</v>
      </c>
      <c r="D133">
        <f>0.94*D132+(1-0.94)*'01_Data'!Q128^2</f>
        <v>9.7728678250168496E-5</v>
      </c>
      <c r="E133" s="11">
        <f t="shared" si="13"/>
        <v>0.15693191810158463</v>
      </c>
      <c r="F133">
        <f>0.94*F132+(1-0.94)*'01_Data'!R128^2</f>
        <v>3.2094490590701388E-4</v>
      </c>
      <c r="G133" s="11">
        <f t="shared" si="14"/>
        <v>0.28439078094862269</v>
      </c>
      <c r="H133">
        <f>0.94*H132+(1-0.94)*'01_Data'!S128^2</f>
        <v>2.8760072960938452E-4</v>
      </c>
      <c r="I133" s="11">
        <f t="shared" si="15"/>
        <v>0.26921252545445373</v>
      </c>
      <c r="J133">
        <f>0.94*J132+(1-0.94)*'01_Data'!T128^2</f>
        <v>2.1035282870302395E-4</v>
      </c>
      <c r="K133" s="11">
        <f t="shared" si="16"/>
        <v>0.23023664528732615</v>
      </c>
      <c r="L133" t="e">
        <f>0.94*L132+(1-0.94)*'01_Data'!U128^2</f>
        <v>#DIV/0!</v>
      </c>
      <c r="M133" s="11" t="e">
        <f t="shared" si="17"/>
        <v>#DIV/0!</v>
      </c>
      <c r="N133">
        <f>0.94*N132+(1-0.94)*'01_Data'!V128^2</f>
        <v>1.2008935880445709E-3</v>
      </c>
      <c r="O133" s="11">
        <f t="shared" si="18"/>
        <v>0.55011379203509514</v>
      </c>
      <c r="P133">
        <f>0.94*P132+(1-0.94)*'01_Data'!W128^2</f>
        <v>1.4505442408922042E-3</v>
      </c>
      <c r="Q133" s="11">
        <f t="shared" si="19"/>
        <v>0.60459668267766364</v>
      </c>
      <c r="R133">
        <f>0.94*R132+(1-0.94)*'01_Data'!X128^2</f>
        <v>1.6732564354045464E-4</v>
      </c>
      <c r="S133" s="11">
        <f t="shared" si="20"/>
        <v>0.20534376584691966</v>
      </c>
      <c r="T133">
        <f>0.94*T132+(1-0.94)*'01_Data'!Y128^2</f>
        <v>2.0136349162791723E-8</v>
      </c>
      <c r="U133" s="11">
        <f t="shared" si="21"/>
        <v>2.2526340113350673E-3</v>
      </c>
      <c r="V133">
        <f>0.94*V132+(1-0.94)*'01_Data'!AA128^2</f>
        <v>5.132371663951914E-4</v>
      </c>
      <c r="W133" s="11">
        <f t="shared" si="22"/>
        <v>0.35963282098772387</v>
      </c>
      <c r="X133">
        <f>0.94*X132+(1-0.94)*'01_Data'!AB128^2</f>
        <v>4.3370214795398078E-4</v>
      </c>
      <c r="Y133" s="11">
        <f t="shared" si="23"/>
        <v>0.3305948294883076</v>
      </c>
    </row>
    <row r="134" spans="1:25" x14ac:dyDescent="0.2">
      <c r="A134" s="6">
        <f>'01_Data'!A130</f>
        <v>43649</v>
      </c>
      <c r="B134">
        <f>0.94*B133+(1-0.94)*'01_Data'!P129^2</f>
        <v>1.0998169775450737E-4</v>
      </c>
      <c r="C134" s="11">
        <f t="shared" si="12"/>
        <v>0.16647939161991152</v>
      </c>
      <c r="D134">
        <f>0.94*D133+(1-0.94)*'01_Data'!Q129^2</f>
        <v>1.061283055474148E-4</v>
      </c>
      <c r="E134" s="11">
        <f t="shared" si="13"/>
        <v>0.16353694688952872</v>
      </c>
      <c r="F134">
        <f>0.94*F133+(1-0.94)*'01_Data'!R129^2</f>
        <v>3.7581041983815954E-4</v>
      </c>
      <c r="G134" s="11">
        <f t="shared" si="14"/>
        <v>0.30774051699315808</v>
      </c>
      <c r="H134">
        <f>0.94*H133+(1-0.94)*'01_Data'!S129^2</f>
        <v>2.9505155345670945E-4</v>
      </c>
      <c r="I134" s="11">
        <f t="shared" si="15"/>
        <v>0.27267744950965561</v>
      </c>
      <c r="J134">
        <f>0.94*J133+(1-0.94)*'01_Data'!T129^2</f>
        <v>2.0277555815696136E-4</v>
      </c>
      <c r="K134" s="11">
        <f t="shared" si="16"/>
        <v>0.22605185390868676</v>
      </c>
      <c r="L134" t="e">
        <f>0.94*L133+(1-0.94)*'01_Data'!U129^2</f>
        <v>#DIV/0!</v>
      </c>
      <c r="M134" s="11" t="e">
        <f t="shared" si="17"/>
        <v>#DIV/0!</v>
      </c>
      <c r="N134">
        <f>0.94*N133+(1-0.94)*'01_Data'!V129^2</f>
        <v>1.1400133269250956E-3</v>
      </c>
      <c r="O134" s="11">
        <f t="shared" si="18"/>
        <v>0.53598820731908281</v>
      </c>
      <c r="P134">
        <f>0.94*P133+(1-0.94)*'01_Data'!W129^2</f>
        <v>1.3635115864386719E-3</v>
      </c>
      <c r="Q134" s="11">
        <f t="shared" si="19"/>
        <v>0.58617823209544839</v>
      </c>
      <c r="R134">
        <f>0.94*R133+(1-0.94)*'01_Data'!X129^2</f>
        <v>1.5920117523403302E-4</v>
      </c>
      <c r="S134" s="11">
        <f t="shared" si="20"/>
        <v>0.20029652058629557</v>
      </c>
      <c r="T134">
        <f>0.94*T133+(1-0.94)*'01_Data'!Y129^2</f>
        <v>1.9646081862618402E-8</v>
      </c>
      <c r="U134" s="11">
        <f t="shared" si="21"/>
        <v>2.2250421635060845E-3</v>
      </c>
      <c r="V134">
        <f>0.94*V133+(1-0.94)*'01_Data'!AA129^2</f>
        <v>6.3642399509605103E-4</v>
      </c>
      <c r="W134" s="11">
        <f t="shared" si="22"/>
        <v>0.40047327846462477</v>
      </c>
      <c r="X134">
        <f>0.94*X133+(1-0.94)*'01_Data'!AB129^2</f>
        <v>4.9090772519435602E-4</v>
      </c>
      <c r="Y134" s="11">
        <f t="shared" si="23"/>
        <v>0.351722542281523</v>
      </c>
    </row>
    <row r="135" spans="1:25" x14ac:dyDescent="0.2">
      <c r="A135" s="6">
        <f>'01_Data'!A131</f>
        <v>43651</v>
      </c>
      <c r="B135">
        <f>0.94*B134+(1-0.94)*'01_Data'!P130^2</f>
        <v>1.0875630019132288E-4</v>
      </c>
      <c r="C135" s="11">
        <f t="shared" si="12"/>
        <v>0.16554935109571817</v>
      </c>
      <c r="D135">
        <f>0.94*D134+(1-0.94)*'01_Data'!Q130^2</f>
        <v>1.0045879507863584E-4</v>
      </c>
      <c r="E135" s="11">
        <f t="shared" si="13"/>
        <v>0.15910881923958911</v>
      </c>
      <c r="F135">
        <f>0.94*F134+(1-0.94)*'01_Data'!R130^2</f>
        <v>3.5590160924757784E-4</v>
      </c>
      <c r="G135" s="11">
        <f t="shared" si="14"/>
        <v>0.29947822213040737</v>
      </c>
      <c r="H135">
        <f>0.94*H134+(1-0.94)*'01_Data'!S130^2</f>
        <v>2.8115188240402522E-4</v>
      </c>
      <c r="I135" s="11">
        <f t="shared" si="15"/>
        <v>0.26617714846660739</v>
      </c>
      <c r="J135">
        <f>0.94*J134+(1-0.94)*'01_Data'!T130^2</f>
        <v>1.9260949208627033E-4</v>
      </c>
      <c r="K135" s="11">
        <f t="shared" si="16"/>
        <v>0.22031248717614743</v>
      </c>
      <c r="L135" t="e">
        <f>0.94*L134+(1-0.94)*'01_Data'!U130^2</f>
        <v>#DIV/0!</v>
      </c>
      <c r="M135" s="11" t="e">
        <f t="shared" si="17"/>
        <v>#DIV/0!</v>
      </c>
      <c r="N135">
        <f>0.94*N134+(1-0.94)*'01_Data'!V130^2</f>
        <v>1.0762543015545784E-3</v>
      </c>
      <c r="O135" s="11">
        <f t="shared" si="18"/>
        <v>0.52078410497225602</v>
      </c>
      <c r="P135">
        <f>0.94*P134+(1-0.94)*'01_Data'!W130^2</f>
        <v>1.3271349012618219E-3</v>
      </c>
      <c r="Q135" s="11">
        <f t="shared" si="19"/>
        <v>0.57830614307473782</v>
      </c>
      <c r="R135">
        <f>0.94*R134+(1-0.94)*'01_Data'!X130^2</f>
        <v>1.7596759712093488E-4</v>
      </c>
      <c r="S135" s="11">
        <f t="shared" si="20"/>
        <v>0.21057975798845338</v>
      </c>
      <c r="T135">
        <f>0.94*T134+(1-0.94)*'01_Data'!Y130^2</f>
        <v>2.4925713766570666E-8</v>
      </c>
      <c r="U135" s="11">
        <f t="shared" si="21"/>
        <v>2.5062481659196899E-3</v>
      </c>
      <c r="V135">
        <f>0.94*V134+(1-0.94)*'01_Data'!AA130^2</f>
        <v>6.1933602941760004E-4</v>
      </c>
      <c r="W135" s="11">
        <f t="shared" si="22"/>
        <v>0.39506034907749882</v>
      </c>
      <c r="X135">
        <f>0.94*X134+(1-0.94)*'01_Data'!AB130^2</f>
        <v>4.7133265837029142E-4</v>
      </c>
      <c r="Y135" s="11">
        <f t="shared" si="23"/>
        <v>0.34463869473597053</v>
      </c>
    </row>
    <row r="136" spans="1:25" x14ac:dyDescent="0.2">
      <c r="A136" s="6">
        <f>'01_Data'!A132</f>
        <v>43654</v>
      </c>
      <c r="B136">
        <f>0.94*B135+(1-0.94)*'01_Data'!P131^2</f>
        <v>1.0322202099563073E-4</v>
      </c>
      <c r="C136" s="11">
        <f t="shared" ref="C136:C199" si="24">SQRT(B136)*SQRT(252)</f>
        <v>0.16128220388777847</v>
      </c>
      <c r="D136">
        <f>0.94*D135+(1-0.94)*'01_Data'!Q131^2</f>
        <v>9.4573358730759159E-5</v>
      </c>
      <c r="E136" s="11">
        <f t="shared" ref="E136:E199" si="25">SQRT(D136)*SQRT(252)</f>
        <v>0.15437773932841259</v>
      </c>
      <c r="F136">
        <f>0.94*F135+(1-0.94)*'01_Data'!R131^2</f>
        <v>3.4050816703104915E-4</v>
      </c>
      <c r="G136" s="11">
        <f t="shared" ref="G136:G199" si="26">SQRT(F136)*SQRT(252)</f>
        <v>0.29293012493054449</v>
      </c>
      <c r="H136">
        <f>0.94*H135+(1-0.94)*'01_Data'!S131^2</f>
        <v>2.6458240253025264E-4</v>
      </c>
      <c r="I136" s="11">
        <f t="shared" ref="I136:I199" si="27">SQRT(H136)*SQRT(252)</f>
        <v>0.25821457247340568</v>
      </c>
      <c r="J136">
        <f>0.94*J135+(1-0.94)*'01_Data'!T131^2</f>
        <v>1.8226700434681797E-4</v>
      </c>
      <c r="K136" s="11">
        <f t="shared" ref="K136:K199" si="28">SQRT(J136)*SQRT(252)</f>
        <v>0.21431585357923974</v>
      </c>
      <c r="L136" t="e">
        <f>0.94*L135+(1-0.94)*'01_Data'!U131^2</f>
        <v>#DIV/0!</v>
      </c>
      <c r="M136" s="11" t="e">
        <f t="shared" ref="M136:M199" si="29">SQRT(L136)*SQRT(252)</f>
        <v>#DIV/0!</v>
      </c>
      <c r="N136">
        <f>0.94*N135+(1-0.94)*'01_Data'!V131^2</f>
        <v>1.0211165697881633E-3</v>
      </c>
      <c r="O136" s="11">
        <f t="shared" ref="O136:O199" si="30">SQRT(N136)*SQRT(252)</f>
        <v>0.50726854385681874</v>
      </c>
      <c r="P136">
        <f>0.94*P135+(1-0.94)*'01_Data'!W131^2</f>
        <v>1.313370234879316E-3</v>
      </c>
      <c r="Q136" s="11">
        <f t="shared" ref="Q136:Q199" si="31">SQRT(P136)*SQRT(252)</f>
        <v>0.575299312696954</v>
      </c>
      <c r="R136">
        <f>0.94*R135+(1-0.94)*'01_Data'!X131^2</f>
        <v>1.6948467326515401E-4</v>
      </c>
      <c r="S136" s="11">
        <f t="shared" ref="S136:S199" si="32">SQRT(R136)*SQRT(252)</f>
        <v>0.20666431153641118</v>
      </c>
      <c r="T136">
        <f>0.94*T135+(1-0.94)*'01_Data'!Y131^2</f>
        <v>2.4147613645152446E-8</v>
      </c>
      <c r="U136" s="11">
        <f t="shared" ref="U136:U199" si="33">SQRT(T136)*SQRT(252)</f>
        <v>2.4668195391188258E-3</v>
      </c>
      <c r="V136" t="e">
        <f>0.94*V135+(1-0.94)*'01_Data'!AA131^2</f>
        <v>#VALUE!</v>
      </c>
      <c r="W136" s="11" t="e">
        <f t="shared" ref="W136:W199" si="34">SQRT(V136)*SQRT(252)</f>
        <v>#VALUE!</v>
      </c>
      <c r="X136">
        <f>0.94*X135+(1-0.94)*'01_Data'!AB131^2</f>
        <v>4.5025756983180015E-4</v>
      </c>
      <c r="Y136" s="11">
        <f t="shared" ref="Y136:Y199" si="35">SQRT(X136)*SQRT(252)</f>
        <v>0.33684552482942925</v>
      </c>
    </row>
    <row r="137" spans="1:25" x14ac:dyDescent="0.2">
      <c r="A137" s="6">
        <f>'01_Data'!A133</f>
        <v>43655</v>
      </c>
      <c r="B137">
        <f>0.94*B136+(1-0.94)*'01_Data'!P132^2</f>
        <v>9.8291848839230728E-5</v>
      </c>
      <c r="C137" s="11">
        <f t="shared" si="24"/>
        <v>0.15738343593747769</v>
      </c>
      <c r="D137">
        <f>0.94*D136+(1-0.94)*'01_Data'!Q132^2</f>
        <v>8.8913125060432287E-5</v>
      </c>
      <c r="E137" s="11">
        <f t="shared" si="25"/>
        <v>0.14968669785665303</v>
      </c>
      <c r="F137">
        <f>0.94*F136+(1-0.94)*'01_Data'!R132^2</f>
        <v>3.2007932069686595E-4</v>
      </c>
      <c r="G137" s="11">
        <f t="shared" si="26"/>
        <v>0.28400702247587162</v>
      </c>
      <c r="H137">
        <f>0.94*H136+(1-0.94)*'01_Data'!S132^2</f>
        <v>2.4871734775782831E-4</v>
      </c>
      <c r="I137" s="11">
        <f t="shared" si="27"/>
        <v>0.25035329363715741</v>
      </c>
      <c r="J137">
        <f>0.94*J136+(1-0.94)*'01_Data'!T132^2</f>
        <v>1.7133226410965204E-4</v>
      </c>
      <c r="K137" s="11">
        <f t="shared" si="28"/>
        <v>0.20778770549681785</v>
      </c>
      <c r="L137" t="e">
        <f>0.94*L136+(1-0.94)*'01_Data'!U132^2</f>
        <v>#DIV/0!</v>
      </c>
      <c r="M137" s="11" t="e">
        <f t="shared" si="29"/>
        <v>#DIV/0!</v>
      </c>
      <c r="N137">
        <f>0.94*N136+(1-0.94)*'01_Data'!V132^2</f>
        <v>1.1872632679330063E-3</v>
      </c>
      <c r="O137" s="11">
        <f t="shared" si="30"/>
        <v>0.54698294627814281</v>
      </c>
      <c r="P137">
        <f>0.94*P136+(1-0.94)*'01_Data'!W132^2</f>
        <v>1.234985483961811E-3</v>
      </c>
      <c r="Q137" s="11">
        <f t="shared" si="31"/>
        <v>0.55786767423679995</v>
      </c>
      <c r="R137">
        <f>0.94*R136+(1-0.94)*'01_Data'!X132^2</f>
        <v>1.593446699513185E-4</v>
      </c>
      <c r="S137" s="11">
        <f t="shared" si="32"/>
        <v>0.20038676809543154</v>
      </c>
      <c r="T137">
        <f>0.94*T136+(1-0.94)*'01_Data'!Y132^2</f>
        <v>2.2698756826443299E-8</v>
      </c>
      <c r="U137" s="11">
        <f t="shared" si="33"/>
        <v>2.3916702783334728E-3</v>
      </c>
      <c r="V137" t="e">
        <f>0.94*V136+(1-0.94)*'01_Data'!AA132^2</f>
        <v>#VALUE!</v>
      </c>
      <c r="W137" s="11" t="e">
        <f t="shared" si="34"/>
        <v>#VALUE!</v>
      </c>
      <c r="X137">
        <f>0.94*X136+(1-0.94)*'01_Data'!AB132^2</f>
        <v>4.2951286789491913E-4</v>
      </c>
      <c r="Y137" s="11">
        <f t="shared" si="35"/>
        <v>0.32899428978254264</v>
      </c>
    </row>
    <row r="138" spans="1:25" x14ac:dyDescent="0.2">
      <c r="A138" s="6">
        <f>'01_Data'!A134</f>
        <v>43656</v>
      </c>
      <c r="B138">
        <f>0.94*B137+(1-0.94)*'01_Data'!P133^2</f>
        <v>9.2420015289575324E-5</v>
      </c>
      <c r="C138" s="11">
        <f t="shared" si="24"/>
        <v>0.15261010403303243</v>
      </c>
      <c r="D138">
        <f>0.94*D137+(1-0.94)*'01_Data'!Q133^2</f>
        <v>8.3824332591228066E-5</v>
      </c>
      <c r="E138" s="11">
        <f t="shared" si="25"/>
        <v>0.14534005577606426</v>
      </c>
      <c r="F138">
        <f>0.94*F137+(1-0.94)*'01_Data'!R133^2</f>
        <v>3.0087456145505396E-4</v>
      </c>
      <c r="G138" s="11">
        <f t="shared" si="26"/>
        <v>0.27535502444421389</v>
      </c>
      <c r="H138">
        <f>0.94*H137+(1-0.94)*'01_Data'!S133^2</f>
        <v>2.3615180825088146E-4</v>
      </c>
      <c r="I138" s="11">
        <f t="shared" si="27"/>
        <v>0.24394723954007377</v>
      </c>
      <c r="J138">
        <f>0.94*J137+(1-0.94)*'01_Data'!T133^2</f>
        <v>1.6205084510213655E-4</v>
      </c>
      <c r="K138" s="11">
        <f t="shared" si="28"/>
        <v>0.20208120389026391</v>
      </c>
      <c r="L138" t="e">
        <f>0.94*L137+(1-0.94)*'01_Data'!U133^2</f>
        <v>#DIV/0!</v>
      </c>
      <c r="M138" s="11" t="e">
        <f t="shared" si="29"/>
        <v>#DIV/0!</v>
      </c>
      <c r="N138">
        <f>0.94*N137+(1-0.94)*'01_Data'!V133^2</f>
        <v>1.3343323727503568E-3</v>
      </c>
      <c r="O138" s="11">
        <f t="shared" si="30"/>
        <v>0.57987219103272225</v>
      </c>
      <c r="P138">
        <f>0.94*P137+(1-0.94)*'01_Data'!W133^2</f>
        <v>1.162784821140409E-3</v>
      </c>
      <c r="Q138" s="11">
        <f t="shared" si="31"/>
        <v>0.54131485747888275</v>
      </c>
      <c r="R138">
        <f>0.94*R137+(1-0.94)*'01_Data'!X133^2</f>
        <v>1.5207759975120703E-4</v>
      </c>
      <c r="S138" s="11">
        <f t="shared" si="32"/>
        <v>0.19576402922218417</v>
      </c>
      <c r="T138">
        <f>0.94*T137+(1-0.94)*'01_Data'!Y133^2</f>
        <v>2.2054274121431254E-8</v>
      </c>
      <c r="U138" s="11">
        <f t="shared" si="33"/>
        <v>2.3574726039979079E-3</v>
      </c>
      <c r="V138" t="e">
        <f>0.94*V137+(1-0.94)*'01_Data'!AA133^2</f>
        <v>#VALUE!</v>
      </c>
      <c r="W138" s="11" t="e">
        <f t="shared" si="34"/>
        <v>#VALUE!</v>
      </c>
      <c r="X138">
        <f>0.94*X137+(1-0.94)*'01_Data'!AB133^2</f>
        <v>4.0874778071254262E-4</v>
      </c>
      <c r="Y138" s="11">
        <f t="shared" si="35"/>
        <v>0.32094304905942544</v>
      </c>
    </row>
    <row r="139" spans="1:25" x14ac:dyDescent="0.2">
      <c r="A139" s="6">
        <f>'01_Data'!A135</f>
        <v>43657</v>
      </c>
      <c r="B139">
        <f>0.94*B138+(1-0.94)*'01_Data'!P134^2</f>
        <v>9.8688898070263705E-5</v>
      </c>
      <c r="C139" s="11">
        <f t="shared" si="24"/>
        <v>0.15770099021155973</v>
      </c>
      <c r="D139">
        <f>0.94*D138+(1-0.94)*'01_Data'!Q134^2</f>
        <v>9.573364817424789E-5</v>
      </c>
      <c r="E139" s="11">
        <f t="shared" si="25"/>
        <v>0.15532185725103365</v>
      </c>
      <c r="F139">
        <f>0.94*F138+(1-0.94)*'01_Data'!R134^2</f>
        <v>3.1133427462669923E-4</v>
      </c>
      <c r="G139" s="11">
        <f t="shared" si="26"/>
        <v>0.28010040557972815</v>
      </c>
      <c r="H139">
        <f>0.94*H138+(1-0.94)*'01_Data'!S134^2</f>
        <v>2.3153897316327251E-4</v>
      </c>
      <c r="I139" s="11">
        <f t="shared" si="27"/>
        <v>0.24155293671811295</v>
      </c>
      <c r="J139">
        <f>0.94*J138+(1-0.94)*'01_Data'!T134^2</f>
        <v>1.5269658959067963E-4</v>
      </c>
      <c r="K139" s="11">
        <f t="shared" si="28"/>
        <v>0.1961620263375439</v>
      </c>
      <c r="L139" t="e">
        <f>0.94*L138+(1-0.94)*'01_Data'!U134^2</f>
        <v>#DIV/0!</v>
      </c>
      <c r="M139" s="11" t="e">
        <f t="shared" si="29"/>
        <v>#DIV/0!</v>
      </c>
      <c r="N139">
        <f>0.94*N138+(1-0.94)*'01_Data'!V134^2</f>
        <v>1.2696935861362425E-3</v>
      </c>
      <c r="O139" s="11">
        <f t="shared" si="30"/>
        <v>0.5656525291257285</v>
      </c>
      <c r="P139">
        <f>0.94*P138+(1-0.94)*'01_Data'!W134^2</f>
        <v>1.0931825219679804E-3</v>
      </c>
      <c r="Q139" s="11">
        <f t="shared" si="31"/>
        <v>0.52486378760201313</v>
      </c>
      <c r="R139">
        <f>0.94*R138+(1-0.94)*'01_Data'!X134^2</f>
        <v>1.5205283366004544E-4</v>
      </c>
      <c r="S139" s="11">
        <f t="shared" si="32"/>
        <v>0.19574808832356821</v>
      </c>
      <c r="T139">
        <f>0.94*T138+(1-0.94)*'01_Data'!Y134^2</f>
        <v>2.1448303500022023E-8</v>
      </c>
      <c r="U139" s="11">
        <f t="shared" si="33"/>
        <v>2.324859669314591E-3</v>
      </c>
      <c r="V139" t="e">
        <f>0.94*V138+(1-0.94)*'01_Data'!AA134^2</f>
        <v>#VALUE!</v>
      </c>
      <c r="W139" s="11" t="e">
        <f t="shared" si="34"/>
        <v>#VALUE!</v>
      </c>
      <c r="X139">
        <f>0.94*X138+(1-0.94)*'01_Data'!AB134^2</f>
        <v>4.4677387370019317E-4</v>
      </c>
      <c r="Y139" s="11">
        <f t="shared" si="35"/>
        <v>0.33553988760272407</v>
      </c>
    </row>
    <row r="140" spans="1:25" x14ac:dyDescent="0.2">
      <c r="A140" s="6">
        <f>'01_Data'!A136</f>
        <v>43658</v>
      </c>
      <c r="B140">
        <f>0.94*B139+(1-0.94)*'01_Data'!P135^2</f>
        <v>9.2803446795399383E-5</v>
      </c>
      <c r="C140" s="11">
        <f t="shared" si="24"/>
        <v>0.15292635022271553</v>
      </c>
      <c r="D140">
        <f>0.94*D139+(1-0.94)*'01_Data'!Q135^2</f>
        <v>8.999001810089563E-5</v>
      </c>
      <c r="E140" s="11">
        <f t="shared" si="25"/>
        <v>0.15059045308858626</v>
      </c>
      <c r="F140">
        <f>0.94*F139+(1-0.94)*'01_Data'!R135^2</f>
        <v>2.9365202390635513E-4</v>
      </c>
      <c r="G140" s="11">
        <f t="shared" si="26"/>
        <v>0.27202998001029499</v>
      </c>
      <c r="H140">
        <f>0.94*H139+(1-0.94)*'01_Data'!S135^2</f>
        <v>2.1859366505024586E-4</v>
      </c>
      <c r="I140" s="11">
        <f t="shared" si="27"/>
        <v>0.23470322450418521</v>
      </c>
      <c r="J140">
        <f>0.94*J139+(1-0.94)*'01_Data'!T135^2</f>
        <v>1.4545903847407106E-4</v>
      </c>
      <c r="K140" s="11">
        <f t="shared" si="28"/>
        <v>0.19145672538583206</v>
      </c>
      <c r="L140" t="e">
        <f>0.94*L139+(1-0.94)*'01_Data'!U135^2</f>
        <v>#DIV/0!</v>
      </c>
      <c r="M140" s="11" t="e">
        <f t="shared" si="29"/>
        <v>#DIV/0!</v>
      </c>
      <c r="N140">
        <f>0.94*N139+(1-0.94)*'01_Data'!V135^2</f>
        <v>1.1967772064975463E-3</v>
      </c>
      <c r="O140" s="11">
        <f t="shared" si="30"/>
        <v>0.5491701521726956</v>
      </c>
      <c r="P140">
        <f>0.94*P139+(1-0.94)*'01_Data'!W135^2</f>
        <v>1.0314153783307159E-3</v>
      </c>
      <c r="Q140" s="11">
        <f t="shared" si="31"/>
        <v>0.50982023825986</v>
      </c>
      <c r="R140">
        <f>0.94*R139+(1-0.94)*'01_Data'!X135^2</f>
        <v>1.4362450506978314E-4</v>
      </c>
      <c r="S140" s="11">
        <f t="shared" si="32"/>
        <v>0.19024556572384374</v>
      </c>
      <c r="T140">
        <f>0.94*T139+(1-0.94)*'01_Data'!Y135^2</f>
        <v>2.3029607724332607E-8</v>
      </c>
      <c r="U140" s="11">
        <f t="shared" si="33"/>
        <v>2.4090373900236203E-3</v>
      </c>
      <c r="V140" t="e">
        <f>0.94*V139+(1-0.94)*'01_Data'!AA135^2</f>
        <v>#VALUE!</v>
      </c>
      <c r="W140" s="11" t="e">
        <f t="shared" si="34"/>
        <v>#VALUE!</v>
      </c>
      <c r="X140">
        <f>0.94*X139+(1-0.94)*'01_Data'!AB135^2</f>
        <v>4.4017492349347331E-4</v>
      </c>
      <c r="Y140" s="11">
        <f t="shared" si="35"/>
        <v>0.33305266958899354</v>
      </c>
    </row>
    <row r="141" spans="1:25" x14ac:dyDescent="0.2">
      <c r="A141" s="6">
        <f>'01_Data'!A137</f>
        <v>43661</v>
      </c>
      <c r="B141">
        <f>0.94*B140+(1-0.94)*'01_Data'!P136^2</f>
        <v>8.7271067162944475E-5</v>
      </c>
      <c r="C141" s="11">
        <f t="shared" si="24"/>
        <v>0.14829804086724141</v>
      </c>
      <c r="D141">
        <f>0.94*D140+(1-0.94)*'01_Data'!Q136^2</f>
        <v>8.573970490846229E-5</v>
      </c>
      <c r="E141" s="11">
        <f t="shared" si="25"/>
        <v>0.146991175370947</v>
      </c>
      <c r="F141">
        <f>0.94*F140+(1-0.94)*'01_Data'!R136^2</f>
        <v>2.7745501567717523E-4</v>
      </c>
      <c r="G141" s="11">
        <f t="shared" si="26"/>
        <v>0.26442137574456448</v>
      </c>
      <c r="H141">
        <f>0.94*H140+(1-0.94)*'01_Data'!S136^2</f>
        <v>2.4315915966878254E-4</v>
      </c>
      <c r="I141" s="11">
        <f t="shared" si="27"/>
        <v>0.24754011439872367</v>
      </c>
      <c r="J141">
        <f>0.94*J140+(1-0.94)*'01_Data'!T136^2</f>
        <v>1.3915171921726979E-4</v>
      </c>
      <c r="K141" s="11">
        <f t="shared" si="28"/>
        <v>0.18725980145976867</v>
      </c>
      <c r="L141" t="e">
        <f>0.94*L140+(1-0.94)*'01_Data'!U136^2</f>
        <v>#DIV/0!</v>
      </c>
      <c r="M141" s="11" t="e">
        <f t="shared" si="29"/>
        <v>#DIV/0!</v>
      </c>
      <c r="N141">
        <f>0.94*N140+(1-0.94)*'01_Data'!V136^2</f>
        <v>1.1294648963826827E-3</v>
      </c>
      <c r="O141" s="11">
        <f t="shared" si="30"/>
        <v>0.53350272153798439</v>
      </c>
      <c r="P141">
        <f>0.94*P140+(1-0.94)*'01_Data'!W136^2</f>
        <v>9.8209163916258661E-4</v>
      </c>
      <c r="Q141" s="11">
        <f t="shared" si="31"/>
        <v>0.49748074643042406</v>
      </c>
      <c r="R141">
        <f>0.94*R140+(1-0.94)*'01_Data'!X136^2</f>
        <v>1.3634812332879881E-4</v>
      </c>
      <c r="S141" s="11">
        <f t="shared" si="32"/>
        <v>0.18536376959604944</v>
      </c>
      <c r="T141">
        <f>0.94*T140+(1-0.94)*'01_Data'!Y136^2</f>
        <v>2.2364646759269519E-8</v>
      </c>
      <c r="U141" s="11">
        <f t="shared" si="33"/>
        <v>2.3740031557131342E-3</v>
      </c>
      <c r="V141" t="e">
        <f>0.94*V140+(1-0.94)*'01_Data'!AA136^2</f>
        <v>#VALUE!</v>
      </c>
      <c r="W141" s="11" t="e">
        <f t="shared" si="34"/>
        <v>#VALUE!</v>
      </c>
      <c r="X141">
        <f>0.94*X140+(1-0.94)*'01_Data'!AB136^2</f>
        <v>4.2680840492182929E-4</v>
      </c>
      <c r="Y141" s="11">
        <f t="shared" si="35"/>
        <v>0.32795688442278659</v>
      </c>
    </row>
    <row r="142" spans="1:25" x14ac:dyDescent="0.2">
      <c r="A142" s="6">
        <f>'01_Data'!A138</f>
        <v>43662</v>
      </c>
      <c r="B142">
        <f>0.94*B141+(1-0.94)*'01_Data'!P137^2</f>
        <v>8.5068416361356423E-5</v>
      </c>
      <c r="C142" s="11">
        <f t="shared" si="24"/>
        <v>0.14641461990888008</v>
      </c>
      <c r="D142">
        <f>0.94*D141+(1-0.94)*'01_Data'!Q137^2</f>
        <v>8.085163426701394E-5</v>
      </c>
      <c r="E142" s="11">
        <f t="shared" si="25"/>
        <v>0.14273966454804185</v>
      </c>
      <c r="F142">
        <f>0.94*F141+(1-0.94)*'01_Data'!R137^2</f>
        <v>2.8054502637179151E-4</v>
      </c>
      <c r="G142" s="11">
        <f t="shared" si="26"/>
        <v>0.26588972647639375</v>
      </c>
      <c r="H142">
        <f>0.94*H141+(1-0.94)*'01_Data'!S137^2</f>
        <v>2.2875157933331951E-4</v>
      </c>
      <c r="I142" s="11">
        <f t="shared" si="27"/>
        <v>0.2400945605214673</v>
      </c>
      <c r="J142">
        <f>0.94*J141+(1-0.94)*'01_Data'!T137^2</f>
        <v>1.4391890225107145E-4</v>
      </c>
      <c r="K142" s="11">
        <f t="shared" si="28"/>
        <v>0.19044044572324967</v>
      </c>
      <c r="L142" t="e">
        <f>0.94*L141+(1-0.94)*'01_Data'!U137^2</f>
        <v>#DIV/0!</v>
      </c>
      <c r="M142" s="11" t="e">
        <f t="shared" si="29"/>
        <v>#DIV/0!</v>
      </c>
      <c r="N142">
        <f>0.94*N141+(1-0.94)*'01_Data'!V137^2</f>
        <v>1.0677067756207225E-3</v>
      </c>
      <c r="O142" s="11">
        <f t="shared" si="30"/>
        <v>0.51871196964830302</v>
      </c>
      <c r="P142">
        <f>0.94*P141+(1-0.94)*'01_Data'!W137^2</f>
        <v>1.0213487173733446E-3</v>
      </c>
      <c r="Q142" s="11">
        <f t="shared" si="31"/>
        <v>0.50732620352006552</v>
      </c>
      <c r="R142">
        <f>0.94*R141+(1-0.94)*'01_Data'!X137^2</f>
        <v>1.303692223363746E-4</v>
      </c>
      <c r="S142" s="11">
        <f t="shared" si="32"/>
        <v>0.18125408692983008</v>
      </c>
      <c r="T142">
        <f>0.94*T141+(1-0.94)*'01_Data'!Y137^2</f>
        <v>2.1022767953713346E-8</v>
      </c>
      <c r="U142" s="11">
        <f t="shared" si="33"/>
        <v>2.3016814558786724E-3</v>
      </c>
      <c r="V142" t="e">
        <f>0.94*V141+(1-0.94)*'01_Data'!AA137^2</f>
        <v>#VALUE!</v>
      </c>
      <c r="W142" s="11" t="e">
        <f t="shared" si="34"/>
        <v>#VALUE!</v>
      </c>
      <c r="X142">
        <f>0.94*X141+(1-0.94)*'01_Data'!AB137^2</f>
        <v>4.0179367705848405E-4</v>
      </c>
      <c r="Y142" s="11">
        <f t="shared" si="35"/>
        <v>0.3182012046154728</v>
      </c>
    </row>
    <row r="143" spans="1:25" x14ac:dyDescent="0.2">
      <c r="A143" s="6">
        <f>'01_Data'!A139</f>
        <v>43663</v>
      </c>
      <c r="B143">
        <f>0.94*B142+(1-0.94)*'01_Data'!P138^2</f>
        <v>9.3520783939148933E-5</v>
      </c>
      <c r="C143" s="11">
        <f t="shared" si="24"/>
        <v>0.15351624524025312</v>
      </c>
      <c r="D143">
        <f>0.94*D142+(1-0.94)*'01_Data'!Q138^2</f>
        <v>7.9525523981506969E-5</v>
      </c>
      <c r="E143" s="11">
        <f t="shared" si="25"/>
        <v>0.14156423292392667</v>
      </c>
      <c r="F143">
        <f>0.94*F142+(1-0.94)*'01_Data'!R138^2</f>
        <v>2.771221807147609E-4</v>
      </c>
      <c r="G143" s="11">
        <f t="shared" si="26"/>
        <v>0.26426272824619018</v>
      </c>
      <c r="H143">
        <f>0.94*H142+(1-0.94)*'01_Data'!S138^2</f>
        <v>2.2141473362544077E-4</v>
      </c>
      <c r="I143" s="11">
        <f t="shared" si="27"/>
        <v>0.23621285501346254</v>
      </c>
      <c r="J143">
        <f>0.94*J142+(1-0.94)*'01_Data'!T138^2</f>
        <v>1.4236661330070449E-4</v>
      </c>
      <c r="K143" s="11">
        <f t="shared" si="28"/>
        <v>0.18941062945826861</v>
      </c>
      <c r="L143" t="e">
        <f>0.94*L142+(1-0.94)*'01_Data'!U138^2</f>
        <v>#DIV/0!</v>
      </c>
      <c r="M143" s="11" t="e">
        <f t="shared" si="29"/>
        <v>#DIV/0!</v>
      </c>
      <c r="N143">
        <f>0.94*N142+(1-0.94)*'01_Data'!V138^2</f>
        <v>1.1210087679352158E-3</v>
      </c>
      <c r="O143" s="11">
        <f t="shared" si="30"/>
        <v>0.53150184338313866</v>
      </c>
      <c r="P143">
        <f>0.94*P142+(1-0.94)*'01_Data'!W138^2</f>
        <v>1.0409637215732319E-3</v>
      </c>
      <c r="Q143" s="11">
        <f t="shared" si="31"/>
        <v>0.51217463607294578</v>
      </c>
      <c r="R143">
        <f>0.94*R142+(1-0.94)*'01_Data'!X138^2</f>
        <v>1.2297651133697838E-4</v>
      </c>
      <c r="S143" s="11">
        <f t="shared" si="32"/>
        <v>0.17603999788945282</v>
      </c>
      <c r="T143">
        <f>0.94*T142+(1-0.94)*'01_Data'!Y138^2</f>
        <v>2.0478060701850986E-8</v>
      </c>
      <c r="U143" s="11">
        <f t="shared" si="33"/>
        <v>2.271667074389742E-3</v>
      </c>
      <c r="V143" t="e">
        <f>0.94*V142+(1-0.94)*'01_Data'!AA138^2</f>
        <v>#VALUE!</v>
      </c>
      <c r="W143" s="11" t="e">
        <f t="shared" si="34"/>
        <v>#VALUE!</v>
      </c>
      <c r="X143">
        <f>0.94*X142+(1-0.94)*'01_Data'!AB138^2</f>
        <v>3.9103846306989549E-4</v>
      </c>
      <c r="Y143" s="11">
        <f t="shared" si="35"/>
        <v>0.31391351148622715</v>
      </c>
    </row>
    <row r="144" spans="1:25" x14ac:dyDescent="0.2">
      <c r="A144" s="6">
        <f>'01_Data'!A140</f>
        <v>43664</v>
      </c>
      <c r="B144">
        <f>0.94*B143+(1-0.94)*'01_Data'!P139^2</f>
        <v>9.0029548592319915E-5</v>
      </c>
      <c r="C144" s="11">
        <f t="shared" si="24"/>
        <v>0.15062352487332323</v>
      </c>
      <c r="D144">
        <f>0.94*D143+(1-0.94)*'01_Data'!Q139^2</f>
        <v>7.6243118512219022E-5</v>
      </c>
      <c r="E144" s="11">
        <f t="shared" si="25"/>
        <v>0.13861192540715681</v>
      </c>
      <c r="F144">
        <f>0.94*F143+(1-0.94)*'01_Data'!R139^2</f>
        <v>2.6050996255855285E-4</v>
      </c>
      <c r="G144" s="11">
        <f t="shared" si="26"/>
        <v>0.25621965296353699</v>
      </c>
      <c r="H144">
        <f>0.94*H143+(1-0.94)*'01_Data'!S139^2</f>
        <v>2.0827641888685963E-4</v>
      </c>
      <c r="I144" s="11">
        <f t="shared" si="27"/>
        <v>0.22909748483885334</v>
      </c>
      <c r="J144">
        <f>0.94*J143+(1-0.94)*'01_Data'!T139^2</f>
        <v>1.6810304682388522E-4</v>
      </c>
      <c r="K144" s="11">
        <f t="shared" si="28"/>
        <v>0.20582023175484737</v>
      </c>
      <c r="L144" t="e">
        <f>0.94*L143+(1-0.94)*'01_Data'!U139^2</f>
        <v>#DIV/0!</v>
      </c>
      <c r="M144" s="11" t="e">
        <f t="shared" si="29"/>
        <v>#DIV/0!</v>
      </c>
      <c r="N144">
        <f>0.94*N143+(1-0.94)*'01_Data'!V139^2</f>
        <v>1.0968407166047102E-3</v>
      </c>
      <c r="O144" s="11">
        <f t="shared" si="30"/>
        <v>0.52574124869976391</v>
      </c>
      <c r="P144">
        <f>0.94*P143+(1-0.94)*'01_Data'!W139^2</f>
        <v>1.0207673948631369E-3</v>
      </c>
      <c r="Q144" s="11">
        <f t="shared" si="31"/>
        <v>0.50718180517986899</v>
      </c>
      <c r="R144">
        <f>0.94*R143+(1-0.94)*'01_Data'!X139^2</f>
        <v>1.1882386382842314E-4</v>
      </c>
      <c r="S144" s="11">
        <f t="shared" si="32"/>
        <v>0.17304223092864537</v>
      </c>
      <c r="T144">
        <f>0.94*T143+(1-0.94)*'01_Data'!Y139^2</f>
        <v>1.9249377059739927E-8</v>
      </c>
      <c r="U144" s="11">
        <f t="shared" si="33"/>
        <v>2.2024629438550068E-3</v>
      </c>
      <c r="V144" t="e">
        <f>0.94*V143+(1-0.94)*'01_Data'!AA139^2</f>
        <v>#VALUE!</v>
      </c>
      <c r="W144" s="11" t="e">
        <f t="shared" si="34"/>
        <v>#VALUE!</v>
      </c>
      <c r="X144">
        <f>0.94*X143+(1-0.94)*'01_Data'!AB139^2</f>
        <v>4.3681221388841129E-4</v>
      </c>
      <c r="Y144" s="11">
        <f t="shared" si="35"/>
        <v>0.33177805518129083</v>
      </c>
    </row>
    <row r="145" spans="1:25" x14ac:dyDescent="0.2">
      <c r="A145" s="6">
        <f>'01_Data'!A141</f>
        <v>43665</v>
      </c>
      <c r="B145">
        <f>0.94*B144+(1-0.94)*'01_Data'!P140^2</f>
        <v>8.8978068506583829E-5</v>
      </c>
      <c r="C145" s="11">
        <f t="shared" si="24"/>
        <v>0.14974135455397458</v>
      </c>
      <c r="D145">
        <f>0.94*D144+(1-0.94)*'01_Data'!Q140^2</f>
        <v>7.2798993967268928E-5</v>
      </c>
      <c r="E145" s="11">
        <f t="shared" si="25"/>
        <v>0.13544499429566148</v>
      </c>
      <c r="F145">
        <f>0.94*F144+(1-0.94)*'01_Data'!R140^2</f>
        <v>2.4973185455164396E-4</v>
      </c>
      <c r="G145" s="11">
        <f t="shared" si="26"/>
        <v>0.25086336389958236</v>
      </c>
      <c r="H145">
        <f>0.94*H144+(1-0.94)*'01_Data'!S140^2</f>
        <v>1.9644341089169117E-4</v>
      </c>
      <c r="I145" s="11">
        <f t="shared" si="27"/>
        <v>0.22249435845590823</v>
      </c>
      <c r="J145">
        <f>0.94*J144+(1-0.94)*'01_Data'!T140^2</f>
        <v>1.7375694835737032E-4</v>
      </c>
      <c r="K145" s="11">
        <f t="shared" si="28"/>
        <v>0.20925283985183407</v>
      </c>
      <c r="L145" t="e">
        <f>0.94*L144+(1-0.94)*'01_Data'!U140^2</f>
        <v>#DIV/0!</v>
      </c>
      <c r="M145" s="11" t="e">
        <f t="shared" si="29"/>
        <v>#DIV/0!</v>
      </c>
      <c r="N145">
        <f>0.94*N144+(1-0.94)*'01_Data'!V140^2</f>
        <v>1.1621662891608139E-3</v>
      </c>
      <c r="O145" s="11">
        <f t="shared" si="30"/>
        <v>0.54117086476317722</v>
      </c>
      <c r="P145">
        <f>0.94*P144+(1-0.94)*'01_Data'!W140^2</f>
        <v>9.5952870041091814E-4</v>
      </c>
      <c r="Q145" s="11">
        <f t="shared" si="31"/>
        <v>0.49173288735201698</v>
      </c>
      <c r="R145">
        <f>0.94*R144+(1-0.94)*'01_Data'!X140^2</f>
        <v>1.1385265186088555E-4</v>
      </c>
      <c r="S145" s="11">
        <f t="shared" si="32"/>
        <v>0.16938378986474226</v>
      </c>
      <c r="T145">
        <f>0.94*T144+(1-0.94)*'01_Data'!Y140^2</f>
        <v>2.4541525238949632E-8</v>
      </c>
      <c r="U145" s="11">
        <f t="shared" si="33"/>
        <v>2.4868583313520914E-3</v>
      </c>
      <c r="V145" t="e">
        <f>0.94*V144+(1-0.94)*'01_Data'!AA140^2</f>
        <v>#VALUE!</v>
      </c>
      <c r="W145" s="11" t="e">
        <f t="shared" si="34"/>
        <v>#VALUE!</v>
      </c>
      <c r="X145">
        <f>0.94*X144+(1-0.94)*'01_Data'!AB140^2</f>
        <v>5.4752068543866526E-4</v>
      </c>
      <c r="Y145" s="11">
        <f t="shared" si="35"/>
        <v>0.3714501483786804</v>
      </c>
    </row>
    <row r="146" spans="1:25" x14ac:dyDescent="0.2">
      <c r="A146" s="6">
        <f>'01_Data'!A142</f>
        <v>43668</v>
      </c>
      <c r="B146">
        <f>0.94*B145+(1-0.94)*'01_Data'!P141^2</f>
        <v>8.3880079687479315E-5</v>
      </c>
      <c r="C146" s="11">
        <f t="shared" si="24"/>
        <v>0.14538837670613419</v>
      </c>
      <c r="D146">
        <f>0.94*D145+(1-0.94)*'01_Data'!Q141^2</f>
        <v>6.8929866140539895E-5</v>
      </c>
      <c r="E146" s="11">
        <f t="shared" si="25"/>
        <v>0.13179653359408228</v>
      </c>
      <c r="F146">
        <f>0.94*F145+(1-0.94)*'01_Data'!R141^2</f>
        <v>2.3639216906273336E-4</v>
      </c>
      <c r="G146" s="11">
        <f t="shared" si="26"/>
        <v>0.24407135555777293</v>
      </c>
      <c r="H146">
        <f>0.94*H145+(1-0.94)*'01_Data'!S141^2</f>
        <v>2.2381453650350972E-4</v>
      </c>
      <c r="I146" s="11">
        <f t="shared" si="27"/>
        <v>0.23748950123928522</v>
      </c>
      <c r="J146">
        <f>0.94*J145+(1-0.94)*'01_Data'!T141^2</f>
        <v>1.6391901022795409E-4</v>
      </c>
      <c r="K146" s="11">
        <f t="shared" si="28"/>
        <v>0.20324268886590838</v>
      </c>
      <c r="L146" t="e">
        <f>0.94*L145+(1-0.94)*'01_Data'!U141^2</f>
        <v>#DIV/0!</v>
      </c>
      <c r="M146" s="11" t="e">
        <f t="shared" si="29"/>
        <v>#DIV/0!</v>
      </c>
      <c r="N146">
        <f>0.94*N145+(1-0.94)*'01_Data'!V141^2</f>
        <v>1.0949345471593522E-3</v>
      </c>
      <c r="O146" s="11">
        <f t="shared" si="30"/>
        <v>0.52528421438698947</v>
      </c>
      <c r="P146">
        <f>0.94*P145+(1-0.94)*'01_Data'!W141^2</f>
        <v>9.4777132917929898E-4</v>
      </c>
      <c r="Q146" s="11">
        <f t="shared" si="31"/>
        <v>0.48871093189449255</v>
      </c>
      <c r="R146">
        <f>0.94*R145+(1-0.94)*'01_Data'!X141^2</f>
        <v>1.1150694923593629E-4</v>
      </c>
      <c r="S146" s="11">
        <f t="shared" si="32"/>
        <v>0.16762980405481581</v>
      </c>
      <c r="T146">
        <f>0.94*T145+(1-0.94)*'01_Data'!Y141^2</f>
        <v>2.3069033724612652E-8</v>
      </c>
      <c r="U146" s="11">
        <f t="shared" si="33"/>
        <v>2.4110986082287031E-3</v>
      </c>
      <c r="V146" t="e">
        <f>0.94*V145+(1-0.94)*'01_Data'!AA141^2</f>
        <v>#VALUE!</v>
      </c>
      <c r="W146" s="11" t="e">
        <f t="shared" si="34"/>
        <v>#VALUE!</v>
      </c>
      <c r="X146">
        <f>0.94*X145+(1-0.94)*'01_Data'!AB141^2</f>
        <v>5.1654143954880515E-4</v>
      </c>
      <c r="Y146" s="11">
        <f t="shared" si="35"/>
        <v>0.36078864001836158</v>
      </c>
    </row>
    <row r="147" spans="1:25" x14ac:dyDescent="0.2">
      <c r="A147" s="6">
        <f>'01_Data'!A143</f>
        <v>43669</v>
      </c>
      <c r="B147">
        <f>0.94*B146+(1-0.94)*'01_Data'!P142^2</f>
        <v>7.8915483071519688E-5</v>
      </c>
      <c r="C147" s="11">
        <f t="shared" si="24"/>
        <v>0.14102021746552146</v>
      </c>
      <c r="D147">
        <f>0.94*D146+(1-0.94)*'01_Data'!Q142^2</f>
        <v>6.507310618965839E-5</v>
      </c>
      <c r="E147" s="11">
        <f t="shared" si="25"/>
        <v>0.12805632651217946</v>
      </c>
      <c r="F147">
        <f>0.94*F146+(1-0.94)*'01_Data'!R142^2</f>
        <v>2.2240779275438675E-4</v>
      </c>
      <c r="G147" s="11">
        <f t="shared" si="26"/>
        <v>0.23674197721170082</v>
      </c>
      <c r="H147">
        <f>0.94*H146+(1-0.94)*'01_Data'!S142^2</f>
        <v>2.1109300211302864E-4</v>
      </c>
      <c r="I147" s="11">
        <f t="shared" si="27"/>
        <v>0.23064135911081349</v>
      </c>
      <c r="J147">
        <f>0.94*J146+(1-0.94)*'01_Data'!T142^2</f>
        <v>1.5512641114760953E-4</v>
      </c>
      <c r="K147" s="11">
        <f t="shared" si="28"/>
        <v>0.1977166042829929</v>
      </c>
      <c r="L147" t="e">
        <f>0.94*L146+(1-0.94)*'01_Data'!U142^2</f>
        <v>#DIV/0!</v>
      </c>
      <c r="M147" s="11" t="e">
        <f t="shared" si="29"/>
        <v>#DIV/0!</v>
      </c>
      <c r="N147">
        <f>0.94*N146+(1-0.94)*'01_Data'!V142^2</f>
        <v>1.0511054573311871E-3</v>
      </c>
      <c r="O147" s="11">
        <f t="shared" si="30"/>
        <v>0.51466355539076125</v>
      </c>
      <c r="P147">
        <f>0.94*P146+(1-0.94)*'01_Data'!W142^2</f>
        <v>8.9691564606121036E-4</v>
      </c>
      <c r="Q147" s="11">
        <f t="shared" si="31"/>
        <v>0.47541849228592808</v>
      </c>
      <c r="R147">
        <f>0.94*R146+(1-0.94)*'01_Data'!X142^2</f>
        <v>1.0505315612000179E-4</v>
      </c>
      <c r="S147" s="11">
        <f t="shared" si="32"/>
        <v>0.16270646988439166</v>
      </c>
      <c r="T147">
        <f>0.94*T146+(1-0.94)*'01_Data'!Y142^2</f>
        <v>2.1684891701135893E-8</v>
      </c>
      <c r="U147" s="11">
        <f t="shared" si="33"/>
        <v>2.3376468314709659E-3</v>
      </c>
      <c r="V147" t="e">
        <f>0.94*V146+(1-0.94)*'01_Data'!AA142^2</f>
        <v>#VALUE!</v>
      </c>
      <c r="W147" s="11" t="e">
        <f t="shared" si="34"/>
        <v>#VALUE!</v>
      </c>
      <c r="X147">
        <f>0.94*X146+(1-0.94)*'01_Data'!AB142^2</f>
        <v>4.9897638239744589E-4</v>
      </c>
      <c r="Y147" s="11">
        <f t="shared" si="35"/>
        <v>0.35460125262632164</v>
      </c>
    </row>
    <row r="148" spans="1:25" x14ac:dyDescent="0.2">
      <c r="A148" s="6">
        <f>'01_Data'!A144</f>
        <v>43670</v>
      </c>
      <c r="B148">
        <f>0.94*B147+(1-0.94)*'01_Data'!P143^2</f>
        <v>7.5134678073117121E-5</v>
      </c>
      <c r="C148" s="11">
        <f t="shared" si="24"/>
        <v>0.13760064997820873</v>
      </c>
      <c r="D148">
        <f>0.94*D147+(1-0.94)*'01_Data'!Q143^2</f>
        <v>6.2158512661203132E-5</v>
      </c>
      <c r="E148" s="11">
        <f t="shared" si="25"/>
        <v>0.12515568381269462</v>
      </c>
      <c r="F148">
        <f>0.94*F147+(1-0.94)*'01_Data'!R143^2</f>
        <v>2.0948472156831797E-4</v>
      </c>
      <c r="G148" s="11">
        <f t="shared" si="26"/>
        <v>0.22976107119182773</v>
      </c>
      <c r="H148">
        <f>0.94*H147+(1-0.94)*'01_Data'!S143^2</f>
        <v>2.0954667112095527E-4</v>
      </c>
      <c r="I148" s="11">
        <f t="shared" si="27"/>
        <v>0.22979504155329533</v>
      </c>
      <c r="J148">
        <f>0.94*J147+(1-0.94)*'01_Data'!T143^2</f>
        <v>1.5954123392674971E-4</v>
      </c>
      <c r="K148" s="11">
        <f t="shared" si="28"/>
        <v>0.20051032629154272</v>
      </c>
      <c r="L148" t="e">
        <f>0.94*L147+(1-0.94)*'01_Data'!U143^2</f>
        <v>#DIV/0!</v>
      </c>
      <c r="M148" s="11" t="e">
        <f t="shared" si="29"/>
        <v>#DIV/0!</v>
      </c>
      <c r="N148">
        <f>0.94*N147+(1-0.94)*'01_Data'!V143^2</f>
        <v>9.956930845033045E-4</v>
      </c>
      <c r="O148" s="11">
        <f t="shared" si="30"/>
        <v>0.50091382222377612</v>
      </c>
      <c r="P148">
        <f>0.94*P147+(1-0.94)*'01_Data'!W143^2</f>
        <v>8.4328987580395637E-4</v>
      </c>
      <c r="Q148" s="11">
        <f t="shared" si="31"/>
        <v>0.46098703745614911</v>
      </c>
      <c r="R148">
        <f>0.94*R147+(1-0.94)*'01_Data'!X143^2</f>
        <v>1.0141159476810175E-4</v>
      </c>
      <c r="S148" s="11">
        <f t="shared" si="32"/>
        <v>0.15986157099678971</v>
      </c>
      <c r="T148">
        <f>0.94*T147+(1-0.94)*'01_Data'!Y143^2</f>
        <v>2.1099987313398322E-8</v>
      </c>
      <c r="U148" s="11">
        <f t="shared" si="33"/>
        <v>2.3059047688437566E-3</v>
      </c>
      <c r="V148" t="e">
        <f>0.94*V147+(1-0.94)*'01_Data'!AA143^2</f>
        <v>#VALUE!</v>
      </c>
      <c r="W148" s="11" t="e">
        <f t="shared" si="34"/>
        <v>#VALUE!</v>
      </c>
      <c r="X148">
        <f>0.94*X147+(1-0.94)*'01_Data'!AB143^2</f>
        <v>4.7062997237574559E-4</v>
      </c>
      <c r="Y148" s="11">
        <f t="shared" si="35"/>
        <v>0.34438169672427121</v>
      </c>
    </row>
    <row r="149" spans="1:25" x14ac:dyDescent="0.2">
      <c r="A149" s="6">
        <f>'01_Data'!A145</f>
        <v>43671</v>
      </c>
      <c r="B149">
        <f>0.94*B148+(1-0.94)*'01_Data'!P144^2</f>
        <v>7.0627642918732697E-5</v>
      </c>
      <c r="C149" s="11">
        <f t="shared" si="24"/>
        <v>0.13340976731679222</v>
      </c>
      <c r="D149">
        <f>0.94*D148+(1-0.94)*'01_Data'!Q144^2</f>
        <v>6.0382731384571408E-5</v>
      </c>
      <c r="E149" s="11">
        <f t="shared" si="25"/>
        <v>0.1233549687240526</v>
      </c>
      <c r="F149">
        <f>0.94*F148+(1-0.94)*'01_Data'!R144^2</f>
        <v>1.9757864383774295E-4</v>
      </c>
      <c r="G149" s="11">
        <f t="shared" si="26"/>
        <v>0.22313632211522899</v>
      </c>
      <c r="H149">
        <f>0.94*H148+(1-0.94)*'01_Data'!S144^2</f>
        <v>1.9836560441130818E-4</v>
      </c>
      <c r="I149" s="11">
        <f t="shared" si="27"/>
        <v>0.2235802592172432</v>
      </c>
      <c r="J149">
        <f>0.94*J148+(1-0.94)*'01_Data'!T144^2</f>
        <v>1.7025581712171414E-4</v>
      </c>
      <c r="K149" s="11">
        <f t="shared" si="28"/>
        <v>0.20713393231113042</v>
      </c>
      <c r="L149" t="e">
        <f>0.94*L148+(1-0.94)*'01_Data'!U144^2</f>
        <v>#DIV/0!</v>
      </c>
      <c r="M149" s="11" t="e">
        <f t="shared" si="29"/>
        <v>#DIV/0!</v>
      </c>
      <c r="N149">
        <f>0.94*N148+(1-0.94)*'01_Data'!V144^2</f>
        <v>9.4706952789357058E-4</v>
      </c>
      <c r="O149" s="11">
        <f t="shared" si="30"/>
        <v>0.48852995919306708</v>
      </c>
      <c r="P149">
        <f>0.94*P148+(1-0.94)*'01_Data'!W144^2</f>
        <v>8.1513145708064034E-4</v>
      </c>
      <c r="Q149" s="11">
        <f t="shared" si="31"/>
        <v>0.45322524994126417</v>
      </c>
      <c r="R149">
        <f>0.94*R148+(1-0.94)*'01_Data'!X144^2</f>
        <v>9.5435491613016433E-5</v>
      </c>
      <c r="S149" s="11">
        <f t="shared" si="32"/>
        <v>0.15507979844738046</v>
      </c>
      <c r="T149">
        <f>0.94*T148+(1-0.94)*'01_Data'!Y144^2</f>
        <v>2.2698431587913665E-8</v>
      </c>
      <c r="U149" s="11">
        <f t="shared" si="33"/>
        <v>2.3916531437803111E-3</v>
      </c>
      <c r="V149" t="e">
        <f>0.94*V148+(1-0.94)*'01_Data'!AA144^2</f>
        <v>#VALUE!</v>
      </c>
      <c r="W149" s="11" t="e">
        <f t="shared" si="34"/>
        <v>#VALUE!</v>
      </c>
      <c r="X149">
        <f>0.94*X148+(1-0.94)*'01_Data'!AB144^2</f>
        <v>4.7865146666664193E-4</v>
      </c>
      <c r="Y149" s="11">
        <f t="shared" si="35"/>
        <v>0.34730414567061213</v>
      </c>
    </row>
    <row r="150" spans="1:25" x14ac:dyDescent="0.2">
      <c r="A150" s="6">
        <f>'01_Data'!A146</f>
        <v>43672</v>
      </c>
      <c r="B150">
        <f>0.94*B149+(1-0.94)*'01_Data'!P145^2</f>
        <v>6.8355636600093826E-5</v>
      </c>
      <c r="C150" s="11">
        <f t="shared" si="24"/>
        <v>0.13124641108702229</v>
      </c>
      <c r="D150">
        <f>0.94*D149+(1-0.94)*'01_Data'!Q145^2</f>
        <v>5.9885141764630972E-5</v>
      </c>
      <c r="E150" s="11">
        <f t="shared" si="25"/>
        <v>0.12284565814340777</v>
      </c>
      <c r="F150">
        <f>0.94*F149+(1-0.94)*'01_Data'!R145^2</f>
        <v>2.0402148520881267E-4</v>
      </c>
      <c r="G150" s="11">
        <f t="shared" si="26"/>
        <v>0.22674526295519559</v>
      </c>
      <c r="H150">
        <f>0.94*H149+(1-0.94)*'01_Data'!S145^2</f>
        <v>2.0513323800261789E-4</v>
      </c>
      <c r="I150" s="11">
        <f t="shared" si="27"/>
        <v>0.227362213168019</v>
      </c>
      <c r="J150">
        <f>0.94*J149+(1-0.94)*'01_Data'!T145^2</f>
        <v>1.6900011179365383E-4</v>
      </c>
      <c r="K150" s="11">
        <f t="shared" si="28"/>
        <v>0.20636867051953592</v>
      </c>
      <c r="L150" t="e">
        <f>0.94*L149+(1-0.94)*'01_Data'!U145^2</f>
        <v>#DIV/0!</v>
      </c>
      <c r="M150" s="11" t="e">
        <f t="shared" si="29"/>
        <v>#DIV/0!</v>
      </c>
      <c r="N150">
        <f>0.94*N149+(1-0.94)*'01_Data'!V145^2</f>
        <v>8.9609729733602017E-4</v>
      </c>
      <c r="O150" s="11">
        <f t="shared" si="30"/>
        <v>0.47520155610927567</v>
      </c>
      <c r="P150">
        <f>0.94*P149+(1-0.94)*'01_Data'!W145^2</f>
        <v>7.7686774143671908E-4</v>
      </c>
      <c r="Q150" s="11">
        <f t="shared" si="31"/>
        <v>0.44245979573522071</v>
      </c>
      <c r="R150">
        <f>0.94*R149+(1-0.94)*'01_Data'!X145^2</f>
        <v>9.7525660984310484E-5</v>
      </c>
      <c r="S150" s="11">
        <f t="shared" si="32"/>
        <v>0.15676883162174246</v>
      </c>
      <c r="T150">
        <f>0.94*T149+(1-0.94)*'01_Data'!Y145^2</f>
        <v>2.4199717874260518E-8</v>
      </c>
      <c r="U150" s="11">
        <f t="shared" si="33"/>
        <v>2.4694794804398863E-3</v>
      </c>
      <c r="V150" t="e">
        <f>0.94*V149+(1-0.94)*'01_Data'!AA145^2</f>
        <v>#VALUE!</v>
      </c>
      <c r="W150" s="11" t="e">
        <f t="shared" si="34"/>
        <v>#VALUE!</v>
      </c>
      <c r="X150">
        <f>0.94*X149+(1-0.94)*'01_Data'!AB145^2</f>
        <v>4.5185176214172253E-4</v>
      </c>
      <c r="Y150" s="11">
        <f t="shared" si="35"/>
        <v>0.33744131943156291</v>
      </c>
    </row>
    <row r="151" spans="1:25" x14ac:dyDescent="0.2">
      <c r="A151" s="6">
        <f>'01_Data'!A147</f>
        <v>43675</v>
      </c>
      <c r="B151">
        <f>0.94*B150+(1-0.94)*'01_Data'!P146^2</f>
        <v>6.4408248717232177E-5</v>
      </c>
      <c r="C151" s="11">
        <f t="shared" si="24"/>
        <v>0.12740046576344416</v>
      </c>
      <c r="D151">
        <f>0.94*D150+(1-0.94)*'01_Data'!Q146^2</f>
        <v>7.0375180930861943E-5</v>
      </c>
      <c r="E151" s="11">
        <f t="shared" si="25"/>
        <v>0.13317111396461775</v>
      </c>
      <c r="F151">
        <f>0.94*F150+(1-0.94)*'01_Data'!R146^2</f>
        <v>1.9323452258537756E-4</v>
      </c>
      <c r="G151" s="11">
        <f t="shared" si="26"/>
        <v>0.22066966191915724</v>
      </c>
      <c r="H151">
        <f>0.94*H150+(1-0.94)*'01_Data'!S146^2</f>
        <v>1.9743195887591874E-4</v>
      </c>
      <c r="I151" s="11">
        <f t="shared" si="27"/>
        <v>0.22305347707832651</v>
      </c>
      <c r="J151">
        <f>0.94*J150+(1-0.94)*'01_Data'!T146^2</f>
        <v>1.5934862803635547E-4</v>
      </c>
      <c r="K151" s="11">
        <f t="shared" si="28"/>
        <v>0.20038925686064504</v>
      </c>
      <c r="L151" t="e">
        <f>0.94*L150+(1-0.94)*'01_Data'!U146^2</f>
        <v>#DIV/0!</v>
      </c>
      <c r="M151" s="11" t="e">
        <f t="shared" si="29"/>
        <v>#DIV/0!</v>
      </c>
      <c r="N151">
        <f>0.94*N150+(1-0.94)*'01_Data'!V146^2</f>
        <v>8.4233145949585888E-4</v>
      </c>
      <c r="O151" s="11">
        <f t="shared" si="30"/>
        <v>0.46072500235276626</v>
      </c>
      <c r="P151">
        <f>0.94*P150+(1-0.94)*'01_Data'!W146^2</f>
        <v>7.3032322845898638E-4</v>
      </c>
      <c r="Q151" s="11">
        <f t="shared" si="31"/>
        <v>0.429000528637978</v>
      </c>
      <c r="R151">
        <f>0.94*R150+(1-0.94)*'01_Data'!X146^2</f>
        <v>9.4426616957182926E-5</v>
      </c>
      <c r="S151" s="11">
        <f t="shared" si="32"/>
        <v>0.15425792515527395</v>
      </c>
      <c r="T151">
        <f>0.94*T150+(1-0.94)*'01_Data'!Y146^2</f>
        <v>2.3463454666739151E-8</v>
      </c>
      <c r="U151" s="11">
        <f t="shared" si="33"/>
        <v>2.4316230332883152E-3</v>
      </c>
      <c r="V151" t="e">
        <f>0.94*V150+(1-0.94)*'01_Data'!AA146^2</f>
        <v>#VALUE!</v>
      </c>
      <c r="W151" s="11" t="e">
        <f t="shared" si="34"/>
        <v>#VALUE!</v>
      </c>
      <c r="X151">
        <f>0.94*X150+(1-0.94)*'01_Data'!AB146^2</f>
        <v>4.4017948009023619E-4</v>
      </c>
      <c r="Y151" s="11">
        <f t="shared" si="35"/>
        <v>0.33305439342957111</v>
      </c>
    </row>
    <row r="152" spans="1:25" x14ac:dyDescent="0.2">
      <c r="A152" s="6">
        <f>'01_Data'!A148</f>
        <v>43676</v>
      </c>
      <c r="B152">
        <f>0.94*B151+(1-0.94)*'01_Data'!P147^2</f>
        <v>6.3534083660987404E-5</v>
      </c>
      <c r="C152" s="11">
        <f t="shared" si="24"/>
        <v>0.12653295650765783</v>
      </c>
      <c r="D152">
        <f>0.94*D151+(1-0.94)*'01_Data'!Q147^2</f>
        <v>6.7168014751672748E-5</v>
      </c>
      <c r="E152" s="11">
        <f t="shared" si="25"/>
        <v>0.13010126716301243</v>
      </c>
      <c r="F152">
        <f>0.94*F151+(1-0.94)*'01_Data'!R147^2</f>
        <v>1.8714299822776551E-4</v>
      </c>
      <c r="G152" s="11">
        <f t="shared" si="26"/>
        <v>0.21716361470881099</v>
      </c>
      <c r="H152">
        <f>0.94*H151+(1-0.94)*'01_Data'!S147^2</f>
        <v>1.9615009751510948E-4</v>
      </c>
      <c r="I152" s="11">
        <f t="shared" si="27"/>
        <v>0.22232819113600416</v>
      </c>
      <c r="J152">
        <f>0.94*J151+(1-0.94)*'01_Data'!T147^2</f>
        <v>1.7035818854749189E-4</v>
      </c>
      <c r="K152" s="11">
        <f t="shared" si="28"/>
        <v>0.2071961957034153</v>
      </c>
      <c r="L152" t="e">
        <f>0.94*L151+(1-0.94)*'01_Data'!U147^2</f>
        <v>#DIV/0!</v>
      </c>
      <c r="M152" s="11" t="e">
        <f t="shared" si="29"/>
        <v>#DIV/0!</v>
      </c>
      <c r="N152">
        <f>0.94*N151+(1-0.94)*'01_Data'!V147^2</f>
        <v>9.7260835977759121E-4</v>
      </c>
      <c r="O152" s="11">
        <f t="shared" si="30"/>
        <v>0.49507303164679961</v>
      </c>
      <c r="P152">
        <f>0.94*P151+(1-0.94)*'01_Data'!W147^2</f>
        <v>1.0255227570296053E-3</v>
      </c>
      <c r="Q152" s="11">
        <f t="shared" si="31"/>
        <v>0.50836181482430465</v>
      </c>
      <c r="R152">
        <f>0.94*R151+(1-0.94)*'01_Data'!X147^2</f>
        <v>1.1592908338364157E-4</v>
      </c>
      <c r="S152" s="11">
        <f t="shared" si="32"/>
        <v>0.17092141180284487</v>
      </c>
      <c r="T152">
        <f>0.94*T151+(1-0.94)*'01_Data'!Y147^2</f>
        <v>2.4918214209977225E-8</v>
      </c>
      <c r="U152" s="11">
        <f t="shared" si="33"/>
        <v>2.5058711022146094E-3</v>
      </c>
      <c r="V152" t="e">
        <f>0.94*V151+(1-0.94)*'01_Data'!AA147^2</f>
        <v>#VALUE!</v>
      </c>
      <c r="W152" s="11" t="e">
        <f t="shared" si="34"/>
        <v>#VALUE!</v>
      </c>
      <c r="X152">
        <f>0.94*X151+(1-0.94)*'01_Data'!AB147^2</f>
        <v>4.1421439679367549E-4</v>
      </c>
      <c r="Y152" s="11">
        <f t="shared" si="35"/>
        <v>0.32308207624689772</v>
      </c>
    </row>
    <row r="153" spans="1:25" x14ac:dyDescent="0.2">
      <c r="A153" s="6">
        <f>'01_Data'!A149</f>
        <v>43677</v>
      </c>
      <c r="B153">
        <f>0.94*B152+(1-0.94)*'01_Data'!P148^2</f>
        <v>5.9723084727397343E-5</v>
      </c>
      <c r="C153" s="11">
        <f t="shared" si="24"/>
        <v>0.1226793273184367</v>
      </c>
      <c r="D153">
        <f>0.94*D152+(1-0.94)*'01_Data'!Q148^2</f>
        <v>6.3184930563769064E-5</v>
      </c>
      <c r="E153" s="11">
        <f t="shared" si="25"/>
        <v>0.12618479505102748</v>
      </c>
      <c r="F153">
        <f>0.94*F152+(1-0.94)*'01_Data'!R148^2</f>
        <v>2.0609907827966566E-4</v>
      </c>
      <c r="G153" s="11">
        <f t="shared" si="26"/>
        <v>0.22789683570965999</v>
      </c>
      <c r="H153">
        <f>0.94*H152+(1-0.94)*'01_Data'!S148^2</f>
        <v>2.3904268089230068E-4</v>
      </c>
      <c r="I153" s="11">
        <f t="shared" si="27"/>
        <v>0.24543584820653191</v>
      </c>
      <c r="J153">
        <f>0.94*J152+(1-0.94)*'01_Data'!T148^2</f>
        <v>1.6018753648038155E-4</v>
      </c>
      <c r="K153" s="11">
        <f t="shared" si="28"/>
        <v>0.20091605011311606</v>
      </c>
      <c r="L153" t="e">
        <f>0.94*L152+(1-0.94)*'01_Data'!U148^2</f>
        <v>#DIV/0!</v>
      </c>
      <c r="M153" s="11" t="e">
        <f t="shared" si="29"/>
        <v>#DIV/0!</v>
      </c>
      <c r="N153">
        <f>0.94*N152+(1-0.94)*'01_Data'!V148^2</f>
        <v>9.3491710519704157E-4</v>
      </c>
      <c r="O153" s="11">
        <f t="shared" si="30"/>
        <v>0.48538552770931942</v>
      </c>
      <c r="P153">
        <f>0.94*P152+(1-0.94)*'01_Data'!W148^2</f>
        <v>9.7123192548816953E-4</v>
      </c>
      <c r="Q153" s="11">
        <f t="shared" si="31"/>
        <v>0.49472259421115866</v>
      </c>
      <c r="R153">
        <f>0.94*R152+(1-0.94)*'01_Data'!X148^2</f>
        <v>1.0943561293913807E-4</v>
      </c>
      <c r="S153" s="11">
        <f t="shared" si="32"/>
        <v>0.16606557277371731</v>
      </c>
      <c r="T153">
        <f>0.94*T152+(1-0.94)*'01_Data'!Y148^2</f>
        <v>2.3423121357378589E-8</v>
      </c>
      <c r="U153" s="11">
        <f t="shared" si="33"/>
        <v>2.4295321734974832E-3</v>
      </c>
      <c r="V153" t="e">
        <f>0.94*V152+(1-0.94)*'01_Data'!AA148^2</f>
        <v>#VALUE!</v>
      </c>
      <c r="W153" s="11" t="e">
        <f t="shared" si="34"/>
        <v>#VALUE!</v>
      </c>
      <c r="X153">
        <f>0.94*X152+(1-0.94)*'01_Data'!AB148^2</f>
        <v>3.9040253524879888E-4</v>
      </c>
      <c r="Y153" s="11">
        <f t="shared" si="35"/>
        <v>0.31365815609146419</v>
      </c>
    </row>
    <row r="154" spans="1:25" x14ac:dyDescent="0.2">
      <c r="A154" s="6">
        <f>'01_Data'!A150</f>
        <v>43678</v>
      </c>
      <c r="B154">
        <f>0.94*B153+(1-0.94)*'01_Data'!P149^2</f>
        <v>6.6633995668721364E-5</v>
      </c>
      <c r="C154" s="11">
        <f t="shared" si="24"/>
        <v>0.12958305023620098</v>
      </c>
      <c r="D154">
        <f>0.94*D153+(1-0.94)*'01_Data'!Q149^2</f>
        <v>6.5323976590382074E-5</v>
      </c>
      <c r="E154" s="11">
        <f t="shared" si="25"/>
        <v>0.12830293099059073</v>
      </c>
      <c r="F154">
        <f>0.94*F153+(1-0.94)*'01_Data'!R149^2</f>
        <v>1.968876580537207E-4</v>
      </c>
      <c r="G154" s="11">
        <f t="shared" si="26"/>
        <v>0.22274579643516873</v>
      </c>
      <c r="H154">
        <f>0.94*H153+(1-0.94)*'01_Data'!S149^2</f>
        <v>2.5213587222758487E-4</v>
      </c>
      <c r="I154" s="11">
        <f t="shared" si="27"/>
        <v>0.25206792695888819</v>
      </c>
      <c r="J154">
        <f>0.94*J153+(1-0.94)*'01_Data'!T149^2</f>
        <v>1.5064548231719121E-4</v>
      </c>
      <c r="K154" s="11">
        <f t="shared" si="28"/>
        <v>0.19484009223959065</v>
      </c>
      <c r="L154" t="e">
        <f>0.94*L153+(1-0.94)*'01_Data'!U149^2</f>
        <v>#DIV/0!</v>
      </c>
      <c r="M154" s="11" t="e">
        <f t="shared" si="29"/>
        <v>#DIV/0!</v>
      </c>
      <c r="N154">
        <f>0.94*N153+(1-0.94)*'01_Data'!V149^2</f>
        <v>8.9197203624510717E-4</v>
      </c>
      <c r="O154" s="11">
        <f t="shared" si="30"/>
        <v>0.47410647868782285</v>
      </c>
      <c r="P154">
        <f>0.94*P153+(1-0.94)*'01_Data'!W149^2</f>
        <v>9.2292733419538375E-4</v>
      </c>
      <c r="Q154" s="11">
        <f t="shared" si="31"/>
        <v>0.48226309024974812</v>
      </c>
      <c r="R154">
        <f>0.94*R153+(1-0.94)*'01_Data'!X149^2</f>
        <v>1.0289842852908149E-4</v>
      </c>
      <c r="S154" s="11">
        <f t="shared" si="32"/>
        <v>0.16102920228743769</v>
      </c>
      <c r="T154">
        <f>0.94*T153+(1-0.94)*'01_Data'!Y149^2</f>
        <v>2.2733141364103943E-8</v>
      </c>
      <c r="U154" s="11">
        <f t="shared" si="33"/>
        <v>2.3934810681837853E-3</v>
      </c>
      <c r="V154" t="e">
        <f>0.94*V153+(1-0.94)*'01_Data'!AA149^2</f>
        <v>#VALUE!</v>
      </c>
      <c r="W154" s="11" t="e">
        <f t="shared" si="34"/>
        <v>#VALUE!</v>
      </c>
      <c r="X154">
        <f>0.94*X153+(1-0.94)*'01_Data'!AB149^2</f>
        <v>4.015671854978253E-4</v>
      </c>
      <c r="Y154" s="11">
        <f t="shared" si="35"/>
        <v>0.31811150677938699</v>
      </c>
    </row>
    <row r="155" spans="1:25" x14ac:dyDescent="0.2">
      <c r="A155" s="6">
        <f>'01_Data'!A151</f>
        <v>43679</v>
      </c>
      <c r="B155">
        <f>0.94*B154+(1-0.94)*'01_Data'!P150^2</f>
        <v>1.0283528777168616E-4</v>
      </c>
      <c r="C155" s="11">
        <f t="shared" si="24"/>
        <v>0.16097978916145006</v>
      </c>
      <c r="D155">
        <f>0.94*D154+(1-0.94)*'01_Data'!Q150^2</f>
        <v>8.4075805070301965E-5</v>
      </c>
      <c r="E155" s="11">
        <f t="shared" si="25"/>
        <v>0.14555790214796344</v>
      </c>
      <c r="F155">
        <f>0.94*F154+(1-0.94)*'01_Data'!R150^2</f>
        <v>1.8642939291161549E-4</v>
      </c>
      <c r="G155" s="11">
        <f t="shared" si="26"/>
        <v>0.21674917996091037</v>
      </c>
      <c r="H155">
        <f>0.94*H154+(1-0.94)*'01_Data'!S150^2</f>
        <v>3.0898284819170596E-4</v>
      </c>
      <c r="I155" s="11">
        <f t="shared" si="27"/>
        <v>0.2790406381592293</v>
      </c>
      <c r="J155">
        <f>0.94*J154+(1-0.94)*'01_Data'!T150^2</f>
        <v>1.6991885521576907E-4</v>
      </c>
      <c r="K155" s="11">
        <f t="shared" si="28"/>
        <v>0.20692885616649459</v>
      </c>
      <c r="L155" t="e">
        <f>0.94*L154+(1-0.94)*'01_Data'!U150^2</f>
        <v>#DIV/0!</v>
      </c>
      <c r="M155" s="11" t="e">
        <f t="shared" si="29"/>
        <v>#DIV/0!</v>
      </c>
      <c r="N155">
        <f>0.94*N154+(1-0.94)*'01_Data'!V150^2</f>
        <v>8.4023363219529548E-4</v>
      </c>
      <c r="O155" s="11">
        <f t="shared" si="30"/>
        <v>0.46015092666777763</v>
      </c>
      <c r="P155">
        <f>0.94*P154+(1-0.94)*'01_Data'!W150^2</f>
        <v>9.5651411011196349E-4</v>
      </c>
      <c r="Q155" s="11">
        <f t="shared" si="31"/>
        <v>0.49095983109437258</v>
      </c>
      <c r="R155">
        <f>0.94*R154+(1-0.94)*'01_Data'!X150^2</f>
        <v>9.8595023781332671E-5</v>
      </c>
      <c r="S155" s="11">
        <f t="shared" si="32"/>
        <v>0.15762596865014292</v>
      </c>
      <c r="T155">
        <f>0.94*T154+(1-0.94)*'01_Data'!Y150^2</f>
        <v>2.5838740125391271E-8</v>
      </c>
      <c r="U155" s="11">
        <f t="shared" si="33"/>
        <v>2.5517371556644701E-3</v>
      </c>
      <c r="V155" t="e">
        <f>0.94*V154+(1-0.94)*'01_Data'!AA150^2</f>
        <v>#VALUE!</v>
      </c>
      <c r="W155" s="11" t="e">
        <f t="shared" si="34"/>
        <v>#VALUE!</v>
      </c>
      <c r="X155">
        <f>0.94*X154+(1-0.94)*'01_Data'!AB150^2</f>
        <v>3.9785320748080054E-4</v>
      </c>
      <c r="Y155" s="11">
        <f t="shared" si="35"/>
        <v>0.31663702923878273</v>
      </c>
    </row>
    <row r="156" spans="1:25" x14ac:dyDescent="0.2">
      <c r="A156" s="6">
        <f>'01_Data'!A152</f>
        <v>43682</v>
      </c>
      <c r="B156">
        <f>0.94*B155+(1-0.94)*'01_Data'!P151^2</f>
        <v>1.0248104816483872E-4</v>
      </c>
      <c r="C156" s="11">
        <f t="shared" si="24"/>
        <v>0.16070228417026114</v>
      </c>
      <c r="D156">
        <f>0.94*D155+(1-0.94)*'01_Data'!Q151^2</f>
        <v>7.9031665327538203E-5</v>
      </c>
      <c r="E156" s="11">
        <f t="shared" si="25"/>
        <v>0.14112398684327065</v>
      </c>
      <c r="F156">
        <f>0.94*F155+(1-0.94)*'01_Data'!R151^2</f>
        <v>2.733211001341941E-4</v>
      </c>
      <c r="G156" s="11">
        <f t="shared" si="26"/>
        <v>0.26244412211710311</v>
      </c>
      <c r="H156">
        <f>0.94*H155+(1-0.94)*'01_Data'!S151^2</f>
        <v>3.7774887054307395E-4</v>
      </c>
      <c r="I156" s="11">
        <f t="shared" si="27"/>
        <v>0.30853316738537956</v>
      </c>
      <c r="J156">
        <f>0.94*J155+(1-0.94)*'01_Data'!T151^2</f>
        <v>1.6072603626597875E-4</v>
      </c>
      <c r="K156" s="11">
        <f t="shared" si="28"/>
        <v>0.20125347484957035</v>
      </c>
      <c r="L156" t="e">
        <f>0.94*L155+(1-0.94)*'01_Data'!U151^2</f>
        <v>#DIV/0!</v>
      </c>
      <c r="M156" s="11" t="e">
        <f t="shared" si="29"/>
        <v>#DIV/0!</v>
      </c>
      <c r="N156">
        <f>0.94*N155+(1-0.94)*'01_Data'!V151^2</f>
        <v>7.9387954904930856E-4</v>
      </c>
      <c r="O156" s="11">
        <f t="shared" si="30"/>
        <v>0.44727804144673344</v>
      </c>
      <c r="P156">
        <f>0.94*P155+(1-0.94)*'01_Data'!W151^2</f>
        <v>8.9988544452829623E-4</v>
      </c>
      <c r="Q156" s="11">
        <f t="shared" si="31"/>
        <v>0.47620492649817336</v>
      </c>
      <c r="R156">
        <f>0.94*R155+(1-0.94)*'01_Data'!X151^2</f>
        <v>1.0027102418929352E-4</v>
      </c>
      <c r="S156" s="11">
        <f t="shared" si="32"/>
        <v>0.15896005188632131</v>
      </c>
      <c r="T156">
        <f>0.94*T155+(1-0.94)*'01_Data'!Y151^2</f>
        <v>2.4288415717867793E-8</v>
      </c>
      <c r="U156" s="11">
        <f t="shared" si="33"/>
        <v>2.4740009621870974E-3</v>
      </c>
      <c r="V156" t="e">
        <f>0.94*V155+(1-0.94)*'01_Data'!AA151^2</f>
        <v>#VALUE!</v>
      </c>
      <c r="W156" s="11" t="e">
        <f t="shared" si="34"/>
        <v>#VALUE!</v>
      </c>
      <c r="X156">
        <f>0.94*X155+(1-0.94)*'01_Data'!AB151^2</f>
        <v>4.2342759090076542E-4</v>
      </c>
      <c r="Y156" s="11">
        <f t="shared" si="35"/>
        <v>0.32665540391518538</v>
      </c>
    </row>
    <row r="157" spans="1:25" x14ac:dyDescent="0.2">
      <c r="A157" s="6">
        <f>'01_Data'!A153</f>
        <v>43683</v>
      </c>
      <c r="B157">
        <f>0.94*B156+(1-0.94)*'01_Data'!P152^2</f>
        <v>1.2204575169680521E-4</v>
      </c>
      <c r="C157" s="11">
        <f t="shared" si="24"/>
        <v>0.17537254468016059</v>
      </c>
      <c r="D157">
        <f>0.94*D156+(1-0.94)*'01_Data'!Q152^2</f>
        <v>9.0864465115614442E-5</v>
      </c>
      <c r="E157" s="11">
        <f t="shared" si="25"/>
        <v>0.15132033970730718</v>
      </c>
      <c r="F157">
        <f>0.94*F156+(1-0.94)*'01_Data'!R152^2</f>
        <v>3.1918131766826846E-4</v>
      </c>
      <c r="G157" s="11">
        <f t="shared" si="26"/>
        <v>0.283608342705929</v>
      </c>
      <c r="H157">
        <f>0.94*H156+(1-0.94)*'01_Data'!S152^2</f>
        <v>4.2855160236388116E-4</v>
      </c>
      <c r="I157" s="11">
        <f t="shared" si="27"/>
        <v>0.32862593293241188</v>
      </c>
      <c r="J157">
        <f>0.94*J156+(1-0.94)*'01_Data'!T152^2</f>
        <v>3.0746515634508606E-4</v>
      </c>
      <c r="K157" s="11">
        <f t="shared" si="28"/>
        <v>0.2783544851425277</v>
      </c>
      <c r="L157" t="e">
        <f>0.94*L156+(1-0.94)*'01_Data'!U152^2</f>
        <v>#DIV/0!</v>
      </c>
      <c r="M157" s="11" t="e">
        <f t="shared" si="29"/>
        <v>#DIV/0!</v>
      </c>
      <c r="N157">
        <f>0.94*N156+(1-0.94)*'01_Data'!V152^2</f>
        <v>1.0635363520666249E-3</v>
      </c>
      <c r="O157" s="11">
        <f t="shared" si="30"/>
        <v>0.51769794351609077</v>
      </c>
      <c r="P157">
        <f>0.94*P156+(1-0.94)*'01_Data'!W152^2</f>
        <v>1.1151477026718111E-3</v>
      </c>
      <c r="Q157" s="11">
        <f t="shared" si="31"/>
        <v>0.53011057438358689</v>
      </c>
      <c r="R157">
        <f>0.94*R156+(1-0.94)*'01_Data'!X152^2</f>
        <v>1.8759307784840484E-4</v>
      </c>
      <c r="S157" s="11">
        <f t="shared" si="32"/>
        <v>0.21742459754544338</v>
      </c>
      <c r="T157">
        <f>0.94*T156+(1-0.94)*'01_Data'!Y152^2</f>
        <v>2.3546127629878633E-8</v>
      </c>
      <c r="U157" s="11">
        <f t="shared" si="33"/>
        <v>2.4359031513443664E-3</v>
      </c>
      <c r="V157" t="e">
        <f>0.94*V156+(1-0.94)*'01_Data'!AA152^2</f>
        <v>#VALUE!</v>
      </c>
      <c r="W157" s="11" t="e">
        <f t="shared" si="34"/>
        <v>#VALUE!</v>
      </c>
      <c r="X157">
        <f>0.94*X156+(1-0.94)*'01_Data'!AB152^2</f>
        <v>4.5163608649552537E-4</v>
      </c>
      <c r="Y157" s="11">
        <f t="shared" si="35"/>
        <v>0.33736077690933841</v>
      </c>
    </row>
    <row r="158" spans="1:25" x14ac:dyDescent="0.2">
      <c r="A158" s="6">
        <f>'01_Data'!A154</f>
        <v>43684</v>
      </c>
      <c r="B158">
        <f>0.94*B157+(1-0.94)*'01_Data'!P153^2</f>
        <v>1.2028694962454045E-4</v>
      </c>
      <c r="C158" s="11">
        <f t="shared" si="24"/>
        <v>0.17410431156460254</v>
      </c>
      <c r="D158">
        <f>0.94*D157+(1-0.94)*'01_Data'!Q153^2</f>
        <v>8.7146596332538941E-5</v>
      </c>
      <c r="E158" s="11">
        <f t="shared" si="25"/>
        <v>0.14819224769130068</v>
      </c>
      <c r="F158">
        <f>0.94*F157+(1-0.94)*'01_Data'!R153^2</f>
        <v>3.0412633941364465E-4</v>
      </c>
      <c r="G158" s="11">
        <f t="shared" si="26"/>
        <v>0.27683901013447954</v>
      </c>
      <c r="H158">
        <f>0.94*H157+(1-0.94)*'01_Data'!S153^2</f>
        <v>4.8921506185515249E-4</v>
      </c>
      <c r="I158" s="11">
        <f t="shared" si="27"/>
        <v>0.35111564417937641</v>
      </c>
      <c r="J158">
        <f>0.94*J157+(1-0.94)*'01_Data'!T153^2</f>
        <v>3.0967890628513176E-4</v>
      </c>
      <c r="K158" s="11">
        <f t="shared" si="28"/>
        <v>0.27935476438366535</v>
      </c>
      <c r="L158" t="e">
        <f>0.94*L157+(1-0.94)*'01_Data'!U153^2</f>
        <v>#DIV/0!</v>
      </c>
      <c r="M158" s="11" t="e">
        <f t="shared" si="29"/>
        <v>#DIV/0!</v>
      </c>
      <c r="N158">
        <f>0.94*N157+(1-0.94)*'01_Data'!V153^2</f>
        <v>1.1127806305066313E-3</v>
      </c>
      <c r="O158" s="11">
        <f t="shared" si="30"/>
        <v>0.52954765497325273</v>
      </c>
      <c r="P158">
        <f>0.94*P157+(1-0.94)*'01_Data'!W153^2</f>
        <v>1.1246473788616093E-3</v>
      </c>
      <c r="Q158" s="11">
        <f t="shared" si="31"/>
        <v>0.53236372854762148</v>
      </c>
      <c r="R158">
        <f>0.94*R157+(1-0.94)*'01_Data'!X153^2</f>
        <v>1.9713567943548089E-4</v>
      </c>
      <c r="S158" s="11">
        <f t="shared" si="32"/>
        <v>0.22288604985001012</v>
      </c>
      <c r="T158">
        <f>0.94*T157+(1-0.94)*'01_Data'!Y153^2</f>
        <v>2.2848376827168077E-8</v>
      </c>
      <c r="U158" s="11">
        <f t="shared" si="33"/>
        <v>2.3995397392930079E-3</v>
      </c>
      <c r="V158" t="e">
        <f>0.94*V157+(1-0.94)*'01_Data'!AA153^2</f>
        <v>#VALUE!</v>
      </c>
      <c r="W158" s="11" t="e">
        <f t="shared" si="34"/>
        <v>#VALUE!</v>
      </c>
      <c r="X158">
        <f>0.94*X157+(1-0.94)*'01_Data'!AB153^2</f>
        <v>4.3275133014202124E-4</v>
      </c>
      <c r="Y158" s="11">
        <f t="shared" si="35"/>
        <v>0.33023224433084875</v>
      </c>
    </row>
    <row r="159" spans="1:25" x14ac:dyDescent="0.2">
      <c r="A159" s="6">
        <f>'01_Data'!A155</f>
        <v>43685</v>
      </c>
      <c r="B159">
        <f>0.94*B158+(1-0.94)*'01_Data'!P154^2</f>
        <v>1.1560854830251367E-4</v>
      </c>
      <c r="C159" s="11">
        <f t="shared" si="24"/>
        <v>0.1706849559048291</v>
      </c>
      <c r="D159">
        <f>0.94*D158+(1-0.94)*'01_Data'!Q154^2</f>
        <v>8.224873599195319E-5</v>
      </c>
      <c r="E159" s="11">
        <f t="shared" si="25"/>
        <v>0.14396764035703374</v>
      </c>
      <c r="F159">
        <f>0.94*F158+(1-0.94)*'01_Data'!R154^2</f>
        <v>3.0306460934962997E-4</v>
      </c>
      <c r="G159" s="11">
        <f t="shared" si="26"/>
        <v>0.27635535376776543</v>
      </c>
      <c r="H159">
        <f>0.94*H158+(1-0.94)*'01_Data'!S154^2</f>
        <v>5.2829684412275838E-4</v>
      </c>
      <c r="I159" s="11">
        <f t="shared" si="27"/>
        <v>0.36487094255220592</v>
      </c>
      <c r="J159">
        <f>0.94*J158+(1-0.94)*'01_Data'!T154^2</f>
        <v>2.9448448709251213E-4</v>
      </c>
      <c r="K159" s="11">
        <f t="shared" si="28"/>
        <v>0.27241529095723144</v>
      </c>
      <c r="L159" t="e">
        <f>0.94*L158+(1-0.94)*'01_Data'!U154^2</f>
        <v>#DIV/0!</v>
      </c>
      <c r="M159" s="11" t="e">
        <f t="shared" si="29"/>
        <v>#DIV/0!</v>
      </c>
      <c r="N159">
        <f>0.94*N158+(1-0.94)*'01_Data'!V154^2</f>
        <v>1.051952042818599E-3</v>
      </c>
      <c r="O159" s="11">
        <f t="shared" si="30"/>
        <v>0.51487077484577326</v>
      </c>
      <c r="P159">
        <f>0.94*P158+(1-0.94)*'01_Data'!W154^2</f>
        <v>1.0579741165793613E-3</v>
      </c>
      <c r="Q159" s="11">
        <f t="shared" si="31"/>
        <v>0.51634240323451952</v>
      </c>
      <c r="R159">
        <f>0.94*R158+(1-0.94)*'01_Data'!X154^2</f>
        <v>2.0137333316837871E-4</v>
      </c>
      <c r="S159" s="11">
        <f t="shared" si="32"/>
        <v>0.22526890588457041</v>
      </c>
      <c r="T159">
        <f>0.94*T158+(1-0.94)*'01_Data'!Y154^2</f>
        <v>2.433660522908787E-8</v>
      </c>
      <c r="U159" s="11">
        <f t="shared" si="33"/>
        <v>2.4764540209198604E-3</v>
      </c>
      <c r="V159" t="e">
        <f>0.94*V158+(1-0.94)*'01_Data'!AA154^2</f>
        <v>#VALUE!</v>
      </c>
      <c r="W159" s="11" t="e">
        <f t="shared" si="34"/>
        <v>#VALUE!</v>
      </c>
      <c r="X159">
        <f>0.94*X158+(1-0.94)*'01_Data'!AB154^2</f>
        <v>6.4771660713019486E-4</v>
      </c>
      <c r="Y159" s="11">
        <f t="shared" si="35"/>
        <v>0.4040106248563386</v>
      </c>
    </row>
    <row r="160" spans="1:25" x14ac:dyDescent="0.2">
      <c r="A160" s="6">
        <f>'01_Data'!A156</f>
        <v>43686</v>
      </c>
      <c r="B160">
        <f>0.94*B159+(1-0.94)*'01_Data'!P155^2</f>
        <v>1.5022879198311475E-4</v>
      </c>
      <c r="C160" s="11">
        <f t="shared" si="24"/>
        <v>0.19457043860706311</v>
      </c>
      <c r="D160">
        <f>0.94*D159+(1-0.94)*'01_Data'!Q155^2</f>
        <v>1.4703862643015715E-4</v>
      </c>
      <c r="E160" s="11">
        <f t="shared" si="25"/>
        <v>0.19249346446152296</v>
      </c>
      <c r="F160">
        <f>0.94*F159+(1-0.94)*'01_Data'!R155^2</f>
        <v>3.4745206300607366E-4</v>
      </c>
      <c r="G160" s="11">
        <f t="shared" si="26"/>
        <v>0.29590187542077284</v>
      </c>
      <c r="H160">
        <f>0.94*H159+(1-0.94)*'01_Data'!S155^2</f>
        <v>5.3193551016242281E-4</v>
      </c>
      <c r="I160" s="11">
        <f t="shared" si="27"/>
        <v>0.36612531810970211</v>
      </c>
      <c r="J160">
        <f>0.94*J159+(1-0.94)*'01_Data'!T155^2</f>
        <v>3.2811789255612119E-4</v>
      </c>
      <c r="K160" s="11">
        <f t="shared" si="28"/>
        <v>0.28755122834747648</v>
      </c>
      <c r="L160" t="e">
        <f>0.94*L159+(1-0.94)*'01_Data'!U155^2</f>
        <v>#DIV/0!</v>
      </c>
      <c r="M160" s="11" t="e">
        <f t="shared" si="29"/>
        <v>#DIV/0!</v>
      </c>
      <c r="N160">
        <f>0.94*N159+(1-0.94)*'01_Data'!V155^2</f>
        <v>1.036580793891849E-3</v>
      </c>
      <c r="O160" s="11">
        <f t="shared" si="30"/>
        <v>0.51109525536904166</v>
      </c>
      <c r="P160">
        <f>0.94*P159+(1-0.94)*'01_Data'!W155^2</f>
        <v>9.945056002714516E-4</v>
      </c>
      <c r="Q160" s="11">
        <f t="shared" si="31"/>
        <v>0.50061503300281118</v>
      </c>
      <c r="R160">
        <f>0.94*R159+(1-0.94)*'01_Data'!X155^2</f>
        <v>3.4649549023615657E-4</v>
      </c>
      <c r="S160" s="11">
        <f t="shared" si="32"/>
        <v>0.29549426989285504</v>
      </c>
      <c r="T160">
        <f>0.94*T159+(1-0.94)*'01_Data'!Y155^2</f>
        <v>2.3608071055859584E-8</v>
      </c>
      <c r="U160" s="11">
        <f t="shared" si="33"/>
        <v>2.4391051445308001E-3</v>
      </c>
      <c r="V160" t="e">
        <f>0.94*V159+(1-0.94)*'01_Data'!AA155^2</f>
        <v>#VALUE!</v>
      </c>
      <c r="W160" s="11" t="e">
        <f t="shared" si="34"/>
        <v>#VALUE!</v>
      </c>
      <c r="X160">
        <f>0.94*X159+(1-0.94)*'01_Data'!AB155^2</f>
        <v>6.3960346280708832E-4</v>
      </c>
      <c r="Y160" s="11">
        <f t="shared" si="35"/>
        <v>0.40147238090233089</v>
      </c>
    </row>
    <row r="161" spans="1:25" x14ac:dyDescent="0.2">
      <c r="A161" s="6">
        <f>'01_Data'!A157</f>
        <v>43689</v>
      </c>
      <c r="B161">
        <f>0.94*B160+(1-0.94)*'01_Data'!P156^2</f>
        <v>1.6896575933997998E-4</v>
      </c>
      <c r="C161" s="11">
        <f t="shared" si="24"/>
        <v>0.20634769529528299</v>
      </c>
      <c r="D161">
        <f>0.94*D160+(1-0.94)*'01_Data'!Q156^2</f>
        <v>1.4082636602210752E-4</v>
      </c>
      <c r="E161" s="11">
        <f t="shared" si="25"/>
        <v>0.18838323767673995</v>
      </c>
      <c r="F161">
        <f>0.94*F160+(1-0.94)*'01_Data'!R156^2</f>
        <v>3.4926707767283274E-4</v>
      </c>
      <c r="G161" s="11">
        <f t="shared" si="26"/>
        <v>0.2966737325304582</v>
      </c>
      <c r="H161">
        <f>0.94*H160+(1-0.94)*'01_Data'!S156^2</f>
        <v>5.0001937955267747E-4</v>
      </c>
      <c r="I161" s="11">
        <f t="shared" si="27"/>
        <v>0.35497166597810975</v>
      </c>
      <c r="J161">
        <f>0.94*J160+(1-0.94)*'01_Data'!T156^2</f>
        <v>3.1181628095199737E-4</v>
      </c>
      <c r="K161" s="11">
        <f t="shared" si="28"/>
        <v>0.28031714681749909</v>
      </c>
      <c r="L161" t="e">
        <f>0.94*L160+(1-0.94)*'01_Data'!U156^2</f>
        <v>#DIV/0!</v>
      </c>
      <c r="M161" s="11" t="e">
        <f t="shared" si="29"/>
        <v>#DIV/0!</v>
      </c>
      <c r="N161">
        <f>0.94*N160+(1-0.94)*'01_Data'!V156^2</f>
        <v>9.7485224079864861E-4</v>
      </c>
      <c r="O161" s="11">
        <f t="shared" si="30"/>
        <v>0.49564378809913423</v>
      </c>
      <c r="P161">
        <f>0.94*P160+(1-0.94)*'01_Data'!W156^2</f>
        <v>1.067195294280383E-3</v>
      </c>
      <c r="Q161" s="11">
        <f t="shared" si="31"/>
        <v>0.51858771115275826</v>
      </c>
      <c r="R161">
        <f>0.94*R160+(1-0.94)*'01_Data'!X156^2</f>
        <v>3.3090787523153744E-4</v>
      </c>
      <c r="S161" s="11">
        <f t="shared" si="32"/>
        <v>0.28877116296186406</v>
      </c>
      <c r="T161">
        <f>0.94*T160+(1-0.94)*'01_Data'!Y156^2</f>
        <v>2.2923248933024343E-8</v>
      </c>
      <c r="U161" s="11">
        <f t="shared" si="33"/>
        <v>2.4034680632623634E-3</v>
      </c>
      <c r="V161" t="e">
        <f>0.94*V160+(1-0.94)*'01_Data'!AA156^2</f>
        <v>#VALUE!</v>
      </c>
      <c r="W161" s="11" t="e">
        <f t="shared" si="34"/>
        <v>#VALUE!</v>
      </c>
      <c r="X161">
        <f>0.94*X160+(1-0.94)*'01_Data'!AB156^2</f>
        <v>6.2289778795313446E-4</v>
      </c>
      <c r="Y161" s="11">
        <f t="shared" si="35"/>
        <v>0.39619470284721114</v>
      </c>
    </row>
    <row r="162" spans="1:25" x14ac:dyDescent="0.2">
      <c r="A162" s="6">
        <f>'01_Data'!A158</f>
        <v>43690</v>
      </c>
      <c r="B162">
        <f>0.94*B161+(1-0.94)*'01_Data'!P157^2</f>
        <v>1.6025163392622459E-4</v>
      </c>
      <c r="C162" s="11">
        <f t="shared" si="24"/>
        <v>0.20095624337006451</v>
      </c>
      <c r="D162">
        <f>0.94*D161+(1-0.94)*'01_Data'!Q157^2</f>
        <v>1.3542879066356483E-4</v>
      </c>
      <c r="E162" s="11">
        <f t="shared" si="25"/>
        <v>0.18473780134888027</v>
      </c>
      <c r="F162">
        <f>0.94*F161+(1-0.94)*'01_Data'!R157^2</f>
        <v>3.44875006640991E-4</v>
      </c>
      <c r="G162" s="11">
        <f t="shared" si="26"/>
        <v>0.29480247908307983</v>
      </c>
      <c r="H162">
        <f>0.94*H161+(1-0.94)*'01_Data'!S157^2</f>
        <v>5.9958646106300607E-4</v>
      </c>
      <c r="I162" s="11">
        <f t="shared" si="27"/>
        <v>0.38871041687595348</v>
      </c>
      <c r="J162">
        <f>0.94*J161+(1-0.94)*'01_Data'!T157^2</f>
        <v>3.1177701804088422E-4</v>
      </c>
      <c r="K162" s="11">
        <f t="shared" si="28"/>
        <v>0.28029949794158182</v>
      </c>
      <c r="L162" t="e">
        <f>0.94*L161+(1-0.94)*'01_Data'!U157^2</f>
        <v>#DIV/0!</v>
      </c>
      <c r="M162" s="11" t="e">
        <f t="shared" si="29"/>
        <v>#DIV/0!</v>
      </c>
      <c r="N162">
        <f>0.94*N161+(1-0.94)*'01_Data'!V157^2</f>
        <v>9.9824261115011954E-4</v>
      </c>
      <c r="O162" s="11">
        <f t="shared" si="30"/>
        <v>0.50155472085289965</v>
      </c>
      <c r="P162">
        <f>0.94*P161+(1-0.94)*'01_Data'!W157^2</f>
        <v>1.0036945324110641E-3</v>
      </c>
      <c r="Q162" s="11">
        <f t="shared" si="31"/>
        <v>0.50292248127080996</v>
      </c>
      <c r="R162">
        <f>0.94*R161+(1-0.94)*'01_Data'!X157^2</f>
        <v>3.9832184005373034E-4</v>
      </c>
      <c r="S162" s="11">
        <f t="shared" si="32"/>
        <v>0.31682345824376712</v>
      </c>
      <c r="T162">
        <f>0.94*T161+(1-0.94)*'01_Data'!Y157^2</f>
        <v>2.4405737156047595E-8</v>
      </c>
      <c r="U162" s="11">
        <f t="shared" si="33"/>
        <v>2.4799689037010111E-3</v>
      </c>
      <c r="V162" t="e">
        <f>0.94*V161+(1-0.94)*'01_Data'!AA157^2</f>
        <v>#VALUE!</v>
      </c>
      <c r="W162" s="11" t="e">
        <f t="shared" si="34"/>
        <v>#VALUE!</v>
      </c>
      <c r="X162">
        <f>0.94*X161+(1-0.94)*'01_Data'!AB157^2</f>
        <v>5.865783658993948E-4</v>
      </c>
      <c r="Y162" s="11">
        <f t="shared" si="35"/>
        <v>0.38447073777681379</v>
      </c>
    </row>
    <row r="163" spans="1:25" x14ac:dyDescent="0.2">
      <c r="A163" s="6">
        <f>'01_Data'!A159</f>
        <v>43691</v>
      </c>
      <c r="B163">
        <f>0.94*B162+(1-0.94)*'01_Data'!P158^2</f>
        <v>1.5967790141072964E-4</v>
      </c>
      <c r="C163" s="11">
        <f t="shared" si="24"/>
        <v>0.20059618928460202</v>
      </c>
      <c r="D163">
        <f>0.94*D162+(1-0.94)*'01_Data'!Q158^2</f>
        <v>1.3014966627377284E-4</v>
      </c>
      <c r="E163" s="11">
        <f t="shared" si="25"/>
        <v>0.18110139673948061</v>
      </c>
      <c r="F163">
        <f>0.94*F162+(1-0.94)*'01_Data'!R158^2</f>
        <v>3.3597623873470359E-4</v>
      </c>
      <c r="G163" s="11">
        <f t="shared" si="26"/>
        <v>0.29097424655997534</v>
      </c>
      <c r="H163">
        <f>0.94*H162+(1-0.94)*'01_Data'!S158^2</f>
        <v>5.6518680616049249E-4</v>
      </c>
      <c r="I163" s="11">
        <f t="shared" si="27"/>
        <v>0.37739511808242054</v>
      </c>
      <c r="J163">
        <f>0.94*J162+(1-0.94)*'01_Data'!T158^2</f>
        <v>2.9663119603588045E-4</v>
      </c>
      <c r="K163" s="11">
        <f t="shared" si="28"/>
        <v>0.27340640336510391</v>
      </c>
      <c r="L163" t="e">
        <f>0.94*L162+(1-0.94)*'01_Data'!U158^2</f>
        <v>#DIV/0!</v>
      </c>
      <c r="M163" s="11" t="e">
        <f t="shared" si="29"/>
        <v>#DIV/0!</v>
      </c>
      <c r="N163">
        <f>0.94*N162+(1-0.94)*'01_Data'!V158^2</f>
        <v>1.0265296712915937E-3</v>
      </c>
      <c r="O163" s="11">
        <f t="shared" si="30"/>
        <v>0.50861132229383343</v>
      </c>
      <c r="P163">
        <f>0.94*P162+(1-0.94)*'01_Data'!W158^2</f>
        <v>9.6399709912046224E-4</v>
      </c>
      <c r="Q163" s="11">
        <f t="shared" si="31"/>
        <v>0.49287652508347007</v>
      </c>
      <c r="R163">
        <f>0.94*R162+(1-0.94)*'01_Data'!X158^2</f>
        <v>3.8003493559957732E-4</v>
      </c>
      <c r="S163" s="11">
        <f t="shared" si="32"/>
        <v>0.30946535148719556</v>
      </c>
      <c r="T163">
        <f>0.94*T162+(1-0.94)*'01_Data'!Y158^2</f>
        <v>2.3672735789613273E-8</v>
      </c>
      <c r="U163" s="11">
        <f t="shared" si="33"/>
        <v>2.4424433297381832E-3</v>
      </c>
      <c r="V163" t="e">
        <f>0.94*V162+(1-0.94)*'01_Data'!AA158^2</f>
        <v>#VALUE!</v>
      </c>
      <c r="W163" s="11" t="e">
        <f t="shared" si="34"/>
        <v>#VALUE!</v>
      </c>
      <c r="X163">
        <f>0.94*X162+(1-0.94)*'01_Data'!AB158^2</f>
        <v>6.8588872065057822E-4</v>
      </c>
      <c r="Y163" s="11">
        <f t="shared" si="35"/>
        <v>0.41574506323460503</v>
      </c>
    </row>
    <row r="164" spans="1:25" x14ac:dyDescent="0.2">
      <c r="A164" s="6">
        <f>'01_Data'!A160</f>
        <v>43692</v>
      </c>
      <c r="B164">
        <f>0.94*B163+(1-0.94)*'01_Data'!P159^2</f>
        <v>2.5156389884125512E-4</v>
      </c>
      <c r="C164" s="11">
        <f t="shared" si="24"/>
        <v>0.25178185500149985</v>
      </c>
      <c r="D164">
        <f>0.94*D163+(1-0.94)*'01_Data'!Q159^2</f>
        <v>2.1235881580167556E-4</v>
      </c>
      <c r="E164" s="11">
        <f t="shared" si="25"/>
        <v>0.23133184299188525</v>
      </c>
      <c r="F164">
        <f>0.94*F163+(1-0.94)*'01_Data'!R159^2</f>
        <v>4.097646094840648E-4</v>
      </c>
      <c r="G164" s="11">
        <f t="shared" si="26"/>
        <v>0.32134200097401572</v>
      </c>
      <c r="H164">
        <f>0.94*H163+(1-0.94)*'01_Data'!S159^2</f>
        <v>5.6574050538640754E-4</v>
      </c>
      <c r="I164" s="11">
        <f t="shared" si="27"/>
        <v>0.37757993505663767</v>
      </c>
      <c r="J164">
        <f>0.94*J163+(1-0.94)*'01_Data'!T159^2</f>
        <v>3.0473910187565933E-4</v>
      </c>
      <c r="K164" s="11">
        <f t="shared" si="28"/>
        <v>0.27711776138072813</v>
      </c>
      <c r="L164" t="e">
        <f>0.94*L163+(1-0.94)*'01_Data'!U159^2</f>
        <v>#DIV/0!</v>
      </c>
      <c r="M164" s="11" t="e">
        <f t="shared" si="29"/>
        <v>#DIV/0!</v>
      </c>
      <c r="N164">
        <f>0.94*N163+(1-0.94)*'01_Data'!V159^2</f>
        <v>1.5589881010804392E-3</v>
      </c>
      <c r="O164" s="11">
        <f t="shared" si="30"/>
        <v>0.62678943950282917</v>
      </c>
      <c r="P164">
        <f>0.94*P163+(1-0.94)*'01_Data'!W159^2</f>
        <v>1.0237885563002915E-3</v>
      </c>
      <c r="Q164" s="11">
        <f t="shared" si="31"/>
        <v>0.50793180269370175</v>
      </c>
      <c r="R164">
        <f>0.94*R163+(1-0.94)*'01_Data'!X159^2</f>
        <v>4.0350731351655717E-4</v>
      </c>
      <c r="S164" s="11">
        <f t="shared" si="32"/>
        <v>0.31887904134039979</v>
      </c>
      <c r="T164">
        <f>0.94*T163+(1-0.94)*'01_Data'!Y159^2</f>
        <v>2.2983714505164438E-8</v>
      </c>
      <c r="U164" s="11">
        <f t="shared" si="33"/>
        <v>2.4066358376998872E-3</v>
      </c>
      <c r="V164" t="e">
        <f>0.94*V163+(1-0.94)*'01_Data'!AA159^2</f>
        <v>#VALUE!</v>
      </c>
      <c r="W164" s="11" t="e">
        <f t="shared" si="34"/>
        <v>#VALUE!</v>
      </c>
      <c r="X164">
        <f>0.94*X163+(1-0.94)*'01_Data'!AB159^2</f>
        <v>7.1677360218833726E-4</v>
      </c>
      <c r="Y164" s="11">
        <f t="shared" si="35"/>
        <v>0.42500229146612961</v>
      </c>
    </row>
    <row r="165" spans="1:25" x14ac:dyDescent="0.2">
      <c r="A165" s="6">
        <f>'01_Data'!A161</f>
        <v>43693</v>
      </c>
      <c r="B165">
        <f>0.94*B164+(1-0.94)*'01_Data'!P160^2</f>
        <v>2.3858080035255759E-4</v>
      </c>
      <c r="C165" s="11">
        <f t="shared" si="24"/>
        <v>0.24519861681674412</v>
      </c>
      <c r="D165">
        <f>0.94*D164+(1-0.94)*'01_Data'!Q160^2</f>
        <v>2.0233694457667857E-4</v>
      </c>
      <c r="E165" s="11">
        <f t="shared" si="25"/>
        <v>0.22580724087885889</v>
      </c>
      <c r="F165">
        <f>0.94*F164+(1-0.94)*'01_Data'!R160^2</f>
        <v>4.0240571219267137E-4</v>
      </c>
      <c r="G165" s="11">
        <f t="shared" si="26"/>
        <v>0.31844346354188713</v>
      </c>
      <c r="H165">
        <f>0.94*H164+(1-0.94)*'01_Data'!S160^2</f>
        <v>5.3390786288934171E-4</v>
      </c>
      <c r="I165" s="11">
        <f t="shared" si="27"/>
        <v>0.36680346433494071</v>
      </c>
      <c r="J165">
        <f>0.94*J164+(1-0.94)*'01_Data'!T160^2</f>
        <v>2.9055396098293091E-4</v>
      </c>
      <c r="K165" s="11">
        <f t="shared" si="28"/>
        <v>0.27059120120155161</v>
      </c>
      <c r="L165" t="e">
        <f>0.94*L164+(1-0.94)*'01_Data'!U160^2</f>
        <v>#DIV/0!</v>
      </c>
      <c r="M165" s="11" t="e">
        <f t="shared" si="29"/>
        <v>#DIV/0!</v>
      </c>
      <c r="N165">
        <f>0.94*N164+(1-0.94)*'01_Data'!V160^2</f>
        <v>1.4706172265354903E-3</v>
      </c>
      <c r="O165" s="11">
        <f t="shared" si="30"/>
        <v>0.60876558796218394</v>
      </c>
      <c r="P165">
        <f>0.94*P164+(1-0.94)*'01_Data'!W160^2</f>
        <v>1.0016058458951563E-3</v>
      </c>
      <c r="Q165" s="11">
        <f t="shared" si="31"/>
        <v>0.50239891835629924</v>
      </c>
      <c r="R165">
        <f>0.94*R164+(1-0.94)*'01_Data'!X160^2</f>
        <v>3.8016606896459752E-4</v>
      </c>
      <c r="S165" s="11">
        <f t="shared" si="32"/>
        <v>0.30951873833271965</v>
      </c>
      <c r="T165">
        <f>0.94*T164+(1-0.94)*'01_Data'!Y160^2</f>
        <v>3.3096830130011419E-8</v>
      </c>
      <c r="U165" s="11">
        <f t="shared" si="33"/>
        <v>2.8879752756495124E-3</v>
      </c>
      <c r="V165" t="e">
        <f>0.94*V164+(1-0.94)*'01_Data'!AA160^2</f>
        <v>#VALUE!</v>
      </c>
      <c r="W165" s="11" t="e">
        <f t="shared" si="34"/>
        <v>#VALUE!</v>
      </c>
      <c r="X165">
        <f>0.94*X164+(1-0.94)*'01_Data'!AB160^2</f>
        <v>6.7810706398137039E-4</v>
      </c>
      <c r="Y165" s="11">
        <f t="shared" si="35"/>
        <v>0.41337994644552528</v>
      </c>
    </row>
    <row r="166" spans="1:25" x14ac:dyDescent="0.2">
      <c r="A166" s="6">
        <f>'01_Data'!A162</f>
        <v>43696</v>
      </c>
      <c r="B166">
        <f>0.94*B165+(1-0.94)*'01_Data'!P161^2</f>
        <v>2.3866972539763478E-4</v>
      </c>
      <c r="C166" s="11">
        <f t="shared" si="24"/>
        <v>0.24524430839512662</v>
      </c>
      <c r="D166">
        <f>0.94*D165+(1-0.94)*'01_Data'!Q161^2</f>
        <v>1.90207905144884E-4</v>
      </c>
      <c r="E166" s="11">
        <f t="shared" si="25"/>
        <v>0.21893467540915207</v>
      </c>
      <c r="F166">
        <f>0.94*F165+(1-0.94)*'01_Data'!R161^2</f>
        <v>3.8544033621877425E-4</v>
      </c>
      <c r="G166" s="11">
        <f t="shared" si="26"/>
        <v>0.31165841032632369</v>
      </c>
      <c r="H166">
        <f>0.94*H165+(1-0.94)*'01_Data'!S161^2</f>
        <v>5.132656269510249E-4</v>
      </c>
      <c r="I166" s="11">
        <f t="shared" si="27"/>
        <v>0.35964279221424461</v>
      </c>
      <c r="J166">
        <f>0.94*J165+(1-0.94)*'01_Data'!T161^2</f>
        <v>2.880905715490053E-4</v>
      </c>
      <c r="K166" s="11">
        <f t="shared" si="28"/>
        <v>0.26944168948095121</v>
      </c>
      <c r="L166" t="e">
        <f>0.94*L165+(1-0.94)*'01_Data'!U161^2</f>
        <v>#DIV/0!</v>
      </c>
      <c r="M166" s="11" t="e">
        <f t="shared" si="29"/>
        <v>#DIV/0!</v>
      </c>
      <c r="N166">
        <f>0.94*N165+(1-0.94)*'01_Data'!V161^2</f>
        <v>1.8138727250317098E-3</v>
      </c>
      <c r="O166" s="11">
        <f t="shared" si="30"/>
        <v>0.67608869736743193</v>
      </c>
      <c r="P166">
        <f>0.94*P165+(1-0.94)*'01_Data'!W161^2</f>
        <v>1.1872986027758143E-3</v>
      </c>
      <c r="Q166" s="11">
        <f t="shared" si="31"/>
        <v>0.54699108575872168</v>
      </c>
      <c r="R166">
        <f>0.94*R165+(1-0.94)*'01_Data'!X161^2</f>
        <v>4.0648336492039492E-4</v>
      </c>
      <c r="S166" s="11">
        <f t="shared" si="32"/>
        <v>0.32005282057800949</v>
      </c>
      <c r="T166">
        <f>0.94*T165+(1-0.94)*'01_Data'!Y161^2</f>
        <v>3.1824788083370932E-8</v>
      </c>
      <c r="U166" s="11">
        <f t="shared" si="33"/>
        <v>2.8319333673321968E-3</v>
      </c>
      <c r="V166" t="e">
        <f>0.94*V165+(1-0.94)*'01_Data'!AA161^2</f>
        <v>#VALUE!</v>
      </c>
      <c r="W166" s="11" t="e">
        <f t="shared" si="34"/>
        <v>#VALUE!</v>
      </c>
      <c r="X166">
        <f>0.94*X165+(1-0.94)*'01_Data'!AB161^2</f>
        <v>6.8451416434030167E-4</v>
      </c>
      <c r="Y166" s="11">
        <f t="shared" si="35"/>
        <v>0.41532826705361153</v>
      </c>
    </row>
    <row r="167" spans="1:25" x14ac:dyDescent="0.2">
      <c r="A167" s="6">
        <f>'01_Data'!A163</f>
        <v>43697</v>
      </c>
      <c r="B167">
        <f>0.94*B166+(1-0.94)*'01_Data'!P162^2</f>
        <v>2.4107641948593265E-4</v>
      </c>
      <c r="C167" s="11">
        <f t="shared" si="24"/>
        <v>0.24647770225814553</v>
      </c>
      <c r="D167">
        <f>0.94*D166+(1-0.94)*'01_Data'!Q162^2</f>
        <v>1.887324892010127E-4</v>
      </c>
      <c r="E167" s="11">
        <f t="shared" si="25"/>
        <v>0.21808389963189673</v>
      </c>
      <c r="F167">
        <f>0.94*F166+(1-0.94)*'01_Data'!R162^2</f>
        <v>4.9414023314895068E-4</v>
      </c>
      <c r="G167" s="11">
        <f t="shared" si="26"/>
        <v>0.35287864593020585</v>
      </c>
      <c r="H167">
        <f>0.94*H166+(1-0.94)*'01_Data'!S162^2</f>
        <v>5.1259917725443604E-4</v>
      </c>
      <c r="I167" s="11">
        <f t="shared" si="27"/>
        <v>0.3594092272996311</v>
      </c>
      <c r="J167">
        <f>0.94*J166+(1-0.94)*'01_Data'!T162^2</f>
        <v>2.9714605551527443E-4</v>
      </c>
      <c r="K167" s="11">
        <f t="shared" si="28"/>
        <v>0.27364357472787326</v>
      </c>
      <c r="L167" t="e">
        <f>0.94*L166+(1-0.94)*'01_Data'!U162^2</f>
        <v>#DIV/0!</v>
      </c>
      <c r="M167" s="11" t="e">
        <f t="shared" si="29"/>
        <v>#DIV/0!</v>
      </c>
      <c r="N167">
        <f>0.94*N166+(1-0.94)*'01_Data'!V162^2</f>
        <v>2.2339632668190584E-3</v>
      </c>
      <c r="O167" s="11">
        <f t="shared" si="30"/>
        <v>0.75030576649683478</v>
      </c>
      <c r="P167">
        <f>0.94*P166+(1-0.94)*'01_Data'!W162^2</f>
        <v>1.3418314874905184E-3</v>
      </c>
      <c r="Q167" s="11">
        <f t="shared" si="31"/>
        <v>0.58149938507930565</v>
      </c>
      <c r="R167">
        <f>0.94*R166+(1-0.94)*'01_Data'!X162^2</f>
        <v>4.0572942918030118E-4</v>
      </c>
      <c r="S167" s="11">
        <f t="shared" si="32"/>
        <v>0.31975586961529867</v>
      </c>
      <c r="T167">
        <f>0.94*T166+(1-0.94)*'01_Data'!Y162^2</f>
        <v>2.9915300798368678E-8</v>
      </c>
      <c r="U167" s="11">
        <f t="shared" si="33"/>
        <v>2.7456612684722977E-3</v>
      </c>
      <c r="V167" t="e">
        <f>0.94*V166+(1-0.94)*'01_Data'!AA162^2</f>
        <v>#VALUE!</v>
      </c>
      <c r="W167" s="11" t="e">
        <f t="shared" si="34"/>
        <v>#VALUE!</v>
      </c>
      <c r="X167">
        <f>0.94*X166+(1-0.94)*'01_Data'!AB162^2</f>
        <v>6.5405827700078972E-4</v>
      </c>
      <c r="Y167" s="11">
        <f t="shared" si="35"/>
        <v>0.40598360287602631</v>
      </c>
    </row>
    <row r="168" spans="1:25" x14ac:dyDescent="0.2">
      <c r="A168" s="6">
        <f>'01_Data'!A164</f>
        <v>43698</v>
      </c>
      <c r="B168">
        <f>0.94*B167+(1-0.94)*'01_Data'!P163^2</f>
        <v>2.288193050441159E-4</v>
      </c>
      <c r="C168" s="11">
        <f t="shared" si="24"/>
        <v>0.240130099885702</v>
      </c>
      <c r="D168">
        <f>0.94*D167+(1-0.94)*'01_Data'!Q163^2</f>
        <v>1.8354151008540841E-4</v>
      </c>
      <c r="E168" s="11">
        <f t="shared" si="25"/>
        <v>0.21506385224282329</v>
      </c>
      <c r="F168">
        <f>0.94*F167+(1-0.94)*'01_Data'!R163^2</f>
        <v>4.9641774372144031E-4</v>
      </c>
      <c r="G168" s="11">
        <f t="shared" si="26"/>
        <v>0.35369092640015942</v>
      </c>
      <c r="H168">
        <f>0.94*H167+(1-0.94)*'01_Data'!S163^2</f>
        <v>4.8482046965899351E-4</v>
      </c>
      <c r="I168" s="11">
        <f t="shared" si="27"/>
        <v>0.34953506026444098</v>
      </c>
      <c r="J168">
        <f>0.94*J167+(1-0.94)*'01_Data'!T163^2</f>
        <v>2.8917244248235352E-4</v>
      </c>
      <c r="K168" s="11">
        <f t="shared" si="28"/>
        <v>0.26994713464964415</v>
      </c>
      <c r="L168" t="e">
        <f>0.94*L167+(1-0.94)*'01_Data'!U163^2</f>
        <v>#DIV/0!</v>
      </c>
      <c r="M168" s="11" t="e">
        <f t="shared" si="29"/>
        <v>#DIV/0!</v>
      </c>
      <c r="N168">
        <f>0.94*N167+(1-0.94)*'01_Data'!V163^2</f>
        <v>2.1222451647150667E-3</v>
      </c>
      <c r="O168" s="11">
        <f t="shared" si="30"/>
        <v>0.7313041648371742</v>
      </c>
      <c r="P168">
        <f>0.94*P167+(1-0.94)*'01_Data'!W163^2</f>
        <v>1.2888952090157472E-3</v>
      </c>
      <c r="Q168" s="11">
        <f t="shared" si="31"/>
        <v>0.56991367124501258</v>
      </c>
      <c r="R168">
        <f>0.94*R167+(1-0.94)*'01_Data'!X163^2</f>
        <v>3.8252644716069633E-4</v>
      </c>
      <c r="S168" s="11">
        <f t="shared" si="32"/>
        <v>0.31047812271478242</v>
      </c>
      <c r="T168">
        <f>0.94*T167+(1-0.94)*'01_Data'!Y163^2</f>
        <v>2.8834150511627415E-8</v>
      </c>
      <c r="U168" s="11">
        <f t="shared" si="33"/>
        <v>2.6955900891882855E-3</v>
      </c>
      <c r="V168" t="e">
        <f>0.94*V167+(1-0.94)*'01_Data'!AA163^2</f>
        <v>#VALUE!</v>
      </c>
      <c r="W168" s="11" t="e">
        <f t="shared" si="34"/>
        <v>#VALUE!</v>
      </c>
      <c r="X168">
        <f>0.94*X167+(1-0.94)*'01_Data'!AB163^2</f>
        <v>6.2463386890790806E-4</v>
      </c>
      <c r="Y168" s="11">
        <f t="shared" si="35"/>
        <v>0.39674643661259623</v>
      </c>
    </row>
    <row r="169" spans="1:25" x14ac:dyDescent="0.2">
      <c r="A169" s="6">
        <f>'01_Data'!A165</f>
        <v>43699</v>
      </c>
      <c r="B169">
        <f>0.94*B168+(1-0.94)*'01_Data'!P164^2</f>
        <v>2.2102562114018027E-4</v>
      </c>
      <c r="C169" s="11">
        <f t="shared" si="24"/>
        <v>0.23600520444965917</v>
      </c>
      <c r="D169">
        <f>0.94*D168+(1-0.94)*'01_Data'!Q164^2</f>
        <v>1.8595191145918461E-4</v>
      </c>
      <c r="E169" s="11">
        <f t="shared" si="25"/>
        <v>0.21647143388381418</v>
      </c>
      <c r="F169">
        <f>0.94*F168+(1-0.94)*'01_Data'!R164^2</f>
        <v>4.6677081798101282E-4</v>
      </c>
      <c r="G169" s="11">
        <f t="shared" si="26"/>
        <v>0.34296682949115537</v>
      </c>
      <c r="H169">
        <f>0.94*H168+(1-0.94)*'01_Data'!S164^2</f>
        <v>4.5690798588281641E-4</v>
      </c>
      <c r="I169" s="11">
        <f t="shared" si="27"/>
        <v>0.33932405226047524</v>
      </c>
      <c r="J169">
        <f>0.94*J168+(1-0.94)*'01_Data'!T164^2</f>
        <v>2.8351224900530767E-4</v>
      </c>
      <c r="K169" s="11">
        <f t="shared" si="28"/>
        <v>0.26729213746262259</v>
      </c>
      <c r="L169" t="e">
        <f>0.94*L168+(1-0.94)*'01_Data'!U164^2</f>
        <v>#DIV/0!</v>
      </c>
      <c r="M169" s="11" t="e">
        <f t="shared" si="29"/>
        <v>#DIV/0!</v>
      </c>
      <c r="N169">
        <f>0.94*N168+(1-0.94)*'01_Data'!V164^2</f>
        <v>2.0164416131037881E-3</v>
      </c>
      <c r="O169" s="11">
        <f t="shared" si="30"/>
        <v>0.71284169806637621</v>
      </c>
      <c r="P169">
        <f>0.94*P168+(1-0.94)*'01_Data'!W164^2</f>
        <v>1.2229727664284232E-3</v>
      </c>
      <c r="Q169" s="11">
        <f t="shared" si="31"/>
        <v>0.5551478516034829</v>
      </c>
      <c r="R169">
        <f>0.94*R168+(1-0.94)*'01_Data'!X164^2</f>
        <v>3.5985819935133054E-4</v>
      </c>
      <c r="S169" s="11">
        <f t="shared" si="32"/>
        <v>0.30113828424253086</v>
      </c>
      <c r="T169">
        <f>0.94*T168+(1-0.94)*'01_Data'!Y164^2</f>
        <v>2.7817869242089966E-8</v>
      </c>
      <c r="U169" s="11">
        <f t="shared" si="33"/>
        <v>2.6476599194395554E-3</v>
      </c>
      <c r="V169" t="e">
        <f>0.94*V168+(1-0.94)*'01_Data'!AA164^2</f>
        <v>#VALUE!</v>
      </c>
      <c r="W169" s="11" t="e">
        <f t="shared" si="34"/>
        <v>#VALUE!</v>
      </c>
      <c r="X169">
        <f>0.94*X168+(1-0.94)*'01_Data'!AB164^2</f>
        <v>6.2849676386303433E-4</v>
      </c>
      <c r="Y169" s="11">
        <f t="shared" si="35"/>
        <v>0.39797133627120013</v>
      </c>
    </row>
    <row r="170" spans="1:25" x14ac:dyDescent="0.2">
      <c r="A170" s="6">
        <f>'01_Data'!A166</f>
        <v>43700</v>
      </c>
      <c r="B170">
        <f>0.94*B169+(1-0.94)*'01_Data'!P165^2</f>
        <v>2.0804223932928482E-4</v>
      </c>
      <c r="C170" s="11">
        <f t="shared" si="24"/>
        <v>0.22896865355541526</v>
      </c>
      <c r="D170">
        <f>0.94*D169+(1-0.94)*'01_Data'!Q165^2</f>
        <v>1.7489214466697656E-4</v>
      </c>
      <c r="E170" s="11">
        <f t="shared" si="25"/>
        <v>0.20993527682616397</v>
      </c>
      <c r="F170">
        <f>0.94*F169+(1-0.94)*'01_Data'!R165^2</f>
        <v>4.4175099416016714E-4</v>
      </c>
      <c r="G170" s="11">
        <f t="shared" si="26"/>
        <v>0.33364839356478565</v>
      </c>
      <c r="H170">
        <f>0.94*H169+(1-0.94)*'01_Data'!S165^2</f>
        <v>4.333558778181899E-4</v>
      </c>
      <c r="I170" s="11">
        <f t="shared" si="27"/>
        <v>0.33046282878742028</v>
      </c>
      <c r="J170">
        <f>0.94*J169+(1-0.94)*'01_Data'!T165^2</f>
        <v>2.779150929522332E-4</v>
      </c>
      <c r="K170" s="11">
        <f t="shared" si="28"/>
        <v>0.26464051735129823</v>
      </c>
      <c r="L170" t="e">
        <f>0.94*L169+(1-0.94)*'01_Data'!U165^2</f>
        <v>#DIV/0!</v>
      </c>
      <c r="M170" s="11" t="e">
        <f t="shared" si="29"/>
        <v>#DIV/0!</v>
      </c>
      <c r="N170">
        <f>0.94*N169+(1-0.94)*'01_Data'!V165^2</f>
        <v>1.9199314921618624E-3</v>
      </c>
      <c r="O170" s="11">
        <f t="shared" si="30"/>
        <v>0.69557367404523684</v>
      </c>
      <c r="P170">
        <f>0.94*P169+(1-0.94)*'01_Data'!W165^2</f>
        <v>1.1496288209144148E-3</v>
      </c>
      <c r="Q170" s="11">
        <f t="shared" si="31"/>
        <v>0.53824386932916612</v>
      </c>
      <c r="R170">
        <f>0.94*R169+(1-0.94)*'01_Data'!X165^2</f>
        <v>3.4541229492056352E-4</v>
      </c>
      <c r="S170" s="11">
        <f t="shared" si="32"/>
        <v>0.29503202931204264</v>
      </c>
      <c r="T170">
        <f>0.94*T169+(1-0.94)*'01_Data'!Y165^2</f>
        <v>3.2571305965356173E-8</v>
      </c>
      <c r="U170" s="11">
        <f t="shared" si="33"/>
        <v>2.8649553405366997E-3</v>
      </c>
      <c r="V170" t="e">
        <f>0.94*V169+(1-0.94)*'01_Data'!AA165^2</f>
        <v>#VALUE!</v>
      </c>
      <c r="W170" s="11" t="e">
        <f t="shared" si="34"/>
        <v>#VALUE!</v>
      </c>
      <c r="X170">
        <f>0.94*X169+(1-0.94)*'01_Data'!AB165^2</f>
        <v>6.0111820574296941E-4</v>
      </c>
      <c r="Y170" s="11">
        <f t="shared" si="35"/>
        <v>0.38920661331383916</v>
      </c>
    </row>
    <row r="171" spans="1:25" x14ac:dyDescent="0.2">
      <c r="A171" s="6">
        <f>'01_Data'!A167</f>
        <v>43703</v>
      </c>
      <c r="B171">
        <f>0.94*B170+(1-0.94)*'01_Data'!P166^2</f>
        <v>2.5084733525756716E-4</v>
      </c>
      <c r="C171" s="11">
        <f t="shared" si="24"/>
        <v>0.2514230070715624</v>
      </c>
      <c r="D171">
        <f>0.94*D170+(1-0.94)*'01_Data'!Q166^2</f>
        <v>1.9316642685098442E-4</v>
      </c>
      <c r="E171" s="11">
        <f t="shared" si="25"/>
        <v>0.2206307765622196</v>
      </c>
      <c r="F171">
        <f>0.94*F170+(1-0.94)*'01_Data'!R166^2</f>
        <v>4.923317804922065E-4</v>
      </c>
      <c r="G171" s="11">
        <f t="shared" si="26"/>
        <v>0.35223232203197374</v>
      </c>
      <c r="H171">
        <f>0.94*H170+(1-0.94)*'01_Data'!S166^2</f>
        <v>5.7929506115767481E-4</v>
      </c>
      <c r="I171" s="11">
        <f t="shared" si="27"/>
        <v>0.38207637379421155</v>
      </c>
      <c r="J171">
        <f>0.94*J170+(1-0.94)*'01_Data'!T166^2</f>
        <v>3.153997585602745E-4</v>
      </c>
      <c r="K171" s="11">
        <f t="shared" si="28"/>
        <v>0.28192328594351546</v>
      </c>
      <c r="L171" t="e">
        <f>0.94*L170+(1-0.94)*'01_Data'!U166^2</f>
        <v>#DIV/0!</v>
      </c>
      <c r="M171" s="11" t="e">
        <f t="shared" si="29"/>
        <v>#DIV/0!</v>
      </c>
      <c r="N171">
        <f>0.94*N170+(1-0.94)*'01_Data'!V166^2</f>
        <v>1.8109036105913546E-3</v>
      </c>
      <c r="O171" s="11">
        <f t="shared" si="30"/>
        <v>0.6755351285233222</v>
      </c>
      <c r="P171">
        <f>0.94*P170+(1-0.94)*'01_Data'!W166^2</f>
        <v>1.3516143877639235E-3</v>
      </c>
      <c r="Q171" s="11">
        <f t="shared" si="31"/>
        <v>0.58361530627332658</v>
      </c>
      <c r="R171">
        <f>0.94*R170+(1-0.94)*'01_Data'!X166^2</f>
        <v>4.0783198763483594E-4</v>
      </c>
      <c r="S171" s="11">
        <f t="shared" si="32"/>
        <v>0.3205833134833731</v>
      </c>
      <c r="T171">
        <f>0.94*T170+(1-0.94)*'01_Data'!Y166^2</f>
        <v>3.133048406963025E-8</v>
      </c>
      <c r="U171" s="11">
        <f t="shared" si="33"/>
        <v>2.8098544420568877E-3</v>
      </c>
      <c r="V171" t="e">
        <f>0.94*V170+(1-0.94)*'01_Data'!AA166^2</f>
        <v>#VALUE!</v>
      </c>
      <c r="W171" s="11" t="e">
        <f t="shared" si="34"/>
        <v>#VALUE!</v>
      </c>
      <c r="X171">
        <f>0.94*X170+(1-0.94)*'01_Data'!AB166^2</f>
        <v>5.8846864336920782E-4</v>
      </c>
      <c r="Y171" s="11">
        <f t="shared" si="35"/>
        <v>0.38508972737407626</v>
      </c>
    </row>
    <row r="172" spans="1:25" x14ac:dyDescent="0.2">
      <c r="A172" s="6">
        <f>'01_Data'!A168</f>
        <v>43704</v>
      </c>
      <c r="B172">
        <f>0.94*B171+(1-0.94)*'01_Data'!P167^2</f>
        <v>2.374953434152617E-4</v>
      </c>
      <c r="C172" s="11">
        <f t="shared" si="24"/>
        <v>0.24464019812910134</v>
      </c>
      <c r="D172">
        <f>0.94*D171+(1-0.94)*'01_Data'!Q167^2</f>
        <v>1.829877666452196E-4</v>
      </c>
      <c r="E172" s="11">
        <f t="shared" si="25"/>
        <v>0.21473918411551102</v>
      </c>
      <c r="F172">
        <f>0.94*F171+(1-0.94)*'01_Data'!R167^2</f>
        <v>4.8369971743838548E-4</v>
      </c>
      <c r="G172" s="11">
        <f t="shared" si="26"/>
        <v>0.34913081902701337</v>
      </c>
      <c r="H172">
        <f>0.94*H171+(1-0.94)*'01_Data'!S167^2</f>
        <v>5.4647370661527282E-4</v>
      </c>
      <c r="I172" s="11">
        <f t="shared" si="27"/>
        <v>0.37109483163613144</v>
      </c>
      <c r="J172">
        <f>0.94*J171+(1-0.94)*'01_Data'!T167^2</f>
        <v>2.9656123616773916E-4</v>
      </c>
      <c r="K172" s="11">
        <f t="shared" si="28"/>
        <v>0.27337416029001399</v>
      </c>
      <c r="L172" t="e">
        <f>0.94*L171+(1-0.94)*'01_Data'!U167^2</f>
        <v>#DIV/0!</v>
      </c>
      <c r="M172" s="11" t="e">
        <f t="shared" si="29"/>
        <v>#DIV/0!</v>
      </c>
      <c r="N172">
        <f>0.94*N171+(1-0.94)*'01_Data'!V167^2</f>
        <v>1.7697002656267165E-3</v>
      </c>
      <c r="O172" s="11">
        <f t="shared" si="30"/>
        <v>0.66780571047119131</v>
      </c>
      <c r="P172">
        <f>0.94*P171+(1-0.94)*'01_Data'!W167^2</f>
        <v>1.2838876707042947E-3</v>
      </c>
      <c r="Q172" s="11">
        <f t="shared" si="31"/>
        <v>0.56880549664844327</v>
      </c>
      <c r="R172">
        <f>0.94*R171+(1-0.94)*'01_Data'!X167^2</f>
        <v>3.8339622306593696E-4</v>
      </c>
      <c r="S172" s="11">
        <f t="shared" si="32"/>
        <v>0.3108308997069244</v>
      </c>
      <c r="T172">
        <f>0.94*T171+(1-0.94)*'01_Data'!Y167^2</f>
        <v>3.0164111487647373E-8</v>
      </c>
      <c r="U172" s="11">
        <f t="shared" si="33"/>
        <v>2.7570556931058067E-3</v>
      </c>
      <c r="V172" t="e">
        <f>0.94*V171+(1-0.94)*'01_Data'!AA167^2</f>
        <v>#VALUE!</v>
      </c>
      <c r="W172" s="11" t="e">
        <f t="shared" si="34"/>
        <v>#VALUE!</v>
      </c>
      <c r="X172">
        <f>0.94*X171+(1-0.94)*'01_Data'!AB167^2</f>
        <v>5.5316052476705535E-4</v>
      </c>
      <c r="Y172" s="11">
        <f t="shared" si="35"/>
        <v>0.37335834293785103</v>
      </c>
    </row>
    <row r="173" spans="1:25" x14ac:dyDescent="0.2">
      <c r="A173" s="6">
        <f>'01_Data'!A169</f>
        <v>43705</v>
      </c>
      <c r="B173">
        <f>0.94*B172+(1-0.94)*'01_Data'!P168^2</f>
        <v>2.2897836706750729E-4</v>
      </c>
      <c r="C173" s="11">
        <f t="shared" si="24"/>
        <v>0.24021354770497821</v>
      </c>
      <c r="D173">
        <f>0.94*D172+(1-0.94)*'01_Data'!Q168^2</f>
        <v>1.7204471491571698E-4</v>
      </c>
      <c r="E173" s="11">
        <f t="shared" si="25"/>
        <v>0.20821927902756912</v>
      </c>
      <c r="F173">
        <f>0.94*F172+(1-0.94)*'01_Data'!R168^2</f>
        <v>4.5816437269168621E-4</v>
      </c>
      <c r="G173" s="11">
        <f t="shared" si="26"/>
        <v>0.33979026165901949</v>
      </c>
      <c r="H173">
        <f>0.94*H172+(1-0.94)*'01_Data'!S168^2</f>
        <v>5.1531298386762949E-4</v>
      </c>
      <c r="I173" s="11">
        <f t="shared" si="27"/>
        <v>0.36035936498812216</v>
      </c>
      <c r="J173">
        <f>0.94*J172+(1-0.94)*'01_Data'!T168^2</f>
        <v>2.8144094386377847E-4</v>
      </c>
      <c r="K173" s="11">
        <f t="shared" si="28"/>
        <v>0.2663139460367635</v>
      </c>
      <c r="L173" t="e">
        <f>0.94*L172+(1-0.94)*'01_Data'!U168^2</f>
        <v>#DIV/0!</v>
      </c>
      <c r="M173" s="11" t="e">
        <f t="shared" si="29"/>
        <v>#DIV/0!</v>
      </c>
      <c r="N173">
        <f>0.94*N172+(1-0.94)*'01_Data'!V168^2</f>
        <v>1.6965696522624658E-3</v>
      </c>
      <c r="O173" s="11">
        <f t="shared" si="30"/>
        <v>0.65386202854282749</v>
      </c>
      <c r="P173">
        <f>0.94*P172+(1-0.94)*'01_Data'!W168^2</f>
        <v>1.2720962621284154E-3</v>
      </c>
      <c r="Q173" s="11">
        <f t="shared" si="31"/>
        <v>0.56618747606809594</v>
      </c>
      <c r="R173">
        <f>0.94*R172+(1-0.94)*'01_Data'!X168^2</f>
        <v>3.7048958797730741E-4</v>
      </c>
      <c r="S173" s="11">
        <f t="shared" si="32"/>
        <v>0.30555421150800965</v>
      </c>
      <c r="T173">
        <f>0.94*T172+(1-0.94)*'01_Data'!Y168^2</f>
        <v>2.9067565687468649E-8</v>
      </c>
      <c r="U173" s="11">
        <f t="shared" si="33"/>
        <v>2.706478626045678E-3</v>
      </c>
      <c r="V173" t="e">
        <f>0.94*V172+(1-0.94)*'01_Data'!AA168^2</f>
        <v>#VALUE!</v>
      </c>
      <c r="W173" s="11" t="e">
        <f t="shared" si="34"/>
        <v>#VALUE!</v>
      </c>
      <c r="X173">
        <f>0.94*X172+(1-0.94)*'01_Data'!AB168^2</f>
        <v>5.2067122960198749E-4</v>
      </c>
      <c r="Y173" s="11">
        <f t="shared" si="35"/>
        <v>0.36222803571742052</v>
      </c>
    </row>
    <row r="174" spans="1:25" x14ac:dyDescent="0.2">
      <c r="A174" s="6">
        <f>'01_Data'!A170</f>
        <v>43706</v>
      </c>
      <c r="B174">
        <f>0.94*B173+(1-0.94)*'01_Data'!P169^2</f>
        <v>2.1840728205256587E-4</v>
      </c>
      <c r="C174" s="11">
        <f t="shared" si="24"/>
        <v>0.23460314379233413</v>
      </c>
      <c r="D174">
        <f>0.94*D173+(1-0.94)*'01_Data'!Q169^2</f>
        <v>1.6615591683648298E-4</v>
      </c>
      <c r="E174" s="11">
        <f t="shared" si="25"/>
        <v>0.20462475667131219</v>
      </c>
      <c r="F174">
        <f>0.94*F173+(1-0.94)*'01_Data'!R169^2</f>
        <v>4.5199094272198071E-4</v>
      </c>
      <c r="G174" s="11">
        <f t="shared" si="26"/>
        <v>0.3374932852160753</v>
      </c>
      <c r="H174">
        <f>0.94*H173+(1-0.94)*'01_Data'!S169^2</f>
        <v>5.0337385217744406E-4</v>
      </c>
      <c r="I174" s="11">
        <f t="shared" si="27"/>
        <v>0.35616037223239183</v>
      </c>
      <c r="J174">
        <f>0.94*J173+(1-0.94)*'01_Data'!T169^2</f>
        <v>2.7264336696950143E-4</v>
      </c>
      <c r="K174" s="11">
        <f t="shared" si="28"/>
        <v>0.26211853897867349</v>
      </c>
      <c r="L174" t="e">
        <f>0.94*L173+(1-0.94)*'01_Data'!U169^2</f>
        <v>#DIV/0!</v>
      </c>
      <c r="M174" s="11" t="e">
        <f t="shared" si="29"/>
        <v>#DIV/0!</v>
      </c>
      <c r="N174">
        <f>0.94*N173+(1-0.94)*'01_Data'!V169^2</f>
        <v>1.815205430128447E-3</v>
      </c>
      <c r="O174" s="11">
        <f t="shared" si="30"/>
        <v>0.67633702278698948</v>
      </c>
      <c r="P174">
        <f>0.94*P173+(1-0.94)*'01_Data'!W169^2</f>
        <v>1.3460864836335065E-3</v>
      </c>
      <c r="Q174" s="11">
        <f t="shared" si="31"/>
        <v>0.5824206331129107</v>
      </c>
      <c r="R174">
        <f>0.94*R173+(1-0.94)*'01_Data'!X169^2</f>
        <v>3.7353991054576996E-4</v>
      </c>
      <c r="S174" s="11">
        <f t="shared" si="32"/>
        <v>0.30680948071650921</v>
      </c>
      <c r="T174">
        <f>0.94*T173+(1-0.94)*'01_Data'!Y169^2</f>
        <v>2.8036812635301688E-8</v>
      </c>
      <c r="U174" s="11">
        <f t="shared" si="33"/>
        <v>2.6580588375910768E-3</v>
      </c>
      <c r="V174" t="e">
        <f>0.94*V173+(1-0.94)*'01_Data'!AA169^2</f>
        <v>#VALUE!</v>
      </c>
      <c r="W174" s="11" t="e">
        <f t="shared" si="34"/>
        <v>#VALUE!</v>
      </c>
      <c r="X174">
        <f>0.94*X173+(1-0.94)*'01_Data'!AB169^2</f>
        <v>5.5604265679758754E-4</v>
      </c>
      <c r="Y174" s="11">
        <f t="shared" si="35"/>
        <v>0.37432973367472705</v>
      </c>
    </row>
    <row r="175" spans="1:25" x14ac:dyDescent="0.2">
      <c r="A175" s="6">
        <f>'01_Data'!A171</f>
        <v>43707</v>
      </c>
      <c r="B175">
        <f>0.94*B174+(1-0.94)*'01_Data'!P170^2</f>
        <v>2.1258823165285664E-4</v>
      </c>
      <c r="C175" s="11">
        <f t="shared" si="24"/>
        <v>0.23145676567454207</v>
      </c>
      <c r="D175">
        <f>0.94*D174+(1-0.94)*'01_Data'!Q170^2</f>
        <v>1.5826737621139271E-4</v>
      </c>
      <c r="E175" s="11">
        <f t="shared" si="25"/>
        <v>0.19970823419496495</v>
      </c>
      <c r="F175">
        <f>0.94*F174+(1-0.94)*'01_Data'!R170^2</f>
        <v>4.2742527057688788E-4</v>
      </c>
      <c r="G175" s="11">
        <f t="shared" si="26"/>
        <v>0.32819379668935816</v>
      </c>
      <c r="H175">
        <f>0.94*H174+(1-0.94)*'01_Data'!S170^2</f>
        <v>4.7534123580103067E-4</v>
      </c>
      <c r="I175" s="11">
        <f t="shared" si="27"/>
        <v>0.34610112889422906</v>
      </c>
      <c r="J175">
        <f>0.94*J174+(1-0.94)*'01_Data'!T170^2</f>
        <v>2.7572294393847464E-4</v>
      </c>
      <c r="K175" s="11">
        <f t="shared" si="28"/>
        <v>0.26359473035797892</v>
      </c>
      <c r="L175" t="e">
        <f>0.94*L174+(1-0.94)*'01_Data'!U170^2</f>
        <v>#DIV/0!</v>
      </c>
      <c r="M175" s="11" t="e">
        <f t="shared" si="29"/>
        <v>#DIV/0!</v>
      </c>
      <c r="N175">
        <f>0.94*N174+(1-0.94)*'01_Data'!V170^2</f>
        <v>1.7356113511706906E-3</v>
      </c>
      <c r="O175" s="11">
        <f t="shared" si="30"/>
        <v>0.66134261959669138</v>
      </c>
      <c r="P175">
        <f>0.94*P174+(1-0.94)*'01_Data'!W170^2</f>
        <v>1.2918682826370729E-3</v>
      </c>
      <c r="Q175" s="11">
        <f t="shared" si="31"/>
        <v>0.57057059793205467</v>
      </c>
      <c r="R175">
        <f>0.94*R174+(1-0.94)*'01_Data'!X170^2</f>
        <v>3.6198069190069096E-4</v>
      </c>
      <c r="S175" s="11">
        <f t="shared" si="32"/>
        <v>0.30202505584632233</v>
      </c>
      <c r="T175">
        <f>0.94*T174+(1-0.94)*'01_Data'!Y170^2</f>
        <v>2.9241556720072412E-8</v>
      </c>
      <c r="U175" s="11">
        <f t="shared" si="33"/>
        <v>2.7145666861321067E-3</v>
      </c>
      <c r="V175" t="e">
        <f>0.94*V174+(1-0.94)*'01_Data'!AA170^2</f>
        <v>#VALUE!</v>
      </c>
      <c r="W175" s="11" t="e">
        <f t="shared" si="34"/>
        <v>#VALUE!</v>
      </c>
      <c r="X175">
        <f>0.94*X174+(1-0.94)*'01_Data'!AB170^2</f>
        <v>5.2315375785146132E-4</v>
      </c>
      <c r="Y175" s="11">
        <f t="shared" si="35"/>
        <v>0.36309054928291407</v>
      </c>
    </row>
    <row r="176" spans="1:25" x14ac:dyDescent="0.2">
      <c r="A176" s="6">
        <f>'01_Data'!A172</f>
        <v>43711</v>
      </c>
      <c r="B176">
        <f>0.94*B175+(1-0.94)*'01_Data'!P171^2</f>
        <v>1.998650427975431E-4</v>
      </c>
      <c r="C176" s="11">
        <f t="shared" si="24"/>
        <v>0.22442368588226347</v>
      </c>
      <c r="D176">
        <f>0.94*D175+(1-0.94)*'01_Data'!Q171^2</f>
        <v>1.4894486407106915E-4</v>
      </c>
      <c r="E176" s="11">
        <f t="shared" si="25"/>
        <v>0.19373720795425287</v>
      </c>
      <c r="F176">
        <f>0.94*F175+(1-0.94)*'01_Data'!R171^2</f>
        <v>4.0204590273187977E-4</v>
      </c>
      <c r="G176" s="11">
        <f t="shared" si="26"/>
        <v>0.31830106422761723</v>
      </c>
      <c r="H176">
        <f>0.94*H175+(1-0.94)*'01_Data'!S171^2</f>
        <v>4.4720577974215544E-4</v>
      </c>
      <c r="I176" s="11">
        <f t="shared" si="27"/>
        <v>0.33570203528579207</v>
      </c>
      <c r="J176">
        <f>0.94*J175+(1-0.94)*'01_Data'!T171^2</f>
        <v>2.6040058389900742E-4</v>
      </c>
      <c r="K176" s="11">
        <f t="shared" si="28"/>
        <v>0.25616585865909197</v>
      </c>
      <c r="L176" t="e">
        <f>0.94*L175+(1-0.94)*'01_Data'!U171^2</f>
        <v>#DIV/0!</v>
      </c>
      <c r="M176" s="11" t="e">
        <f t="shared" si="29"/>
        <v>#DIV/0!</v>
      </c>
      <c r="N176">
        <f>0.94*N175+(1-0.94)*'01_Data'!V171^2</f>
        <v>1.6577545575159191E-3</v>
      </c>
      <c r="O176" s="11">
        <f t="shared" si="30"/>
        <v>0.64633903525472725</v>
      </c>
      <c r="P176">
        <f>0.94*P175+(1-0.94)*'01_Data'!W171^2</f>
        <v>1.2251371483393944E-3</v>
      </c>
      <c r="Q176" s="11">
        <f t="shared" si="31"/>
        <v>0.55563887677296964</v>
      </c>
      <c r="R176">
        <f>0.94*R175+(1-0.94)*'01_Data'!X171^2</f>
        <v>3.4667486363625636E-4</v>
      </c>
      <c r="S176" s="11">
        <f t="shared" si="32"/>
        <v>0.29557074556920654</v>
      </c>
      <c r="T176">
        <f>0.94*T175+(1-0.94)*'01_Data'!Y171^2</f>
        <v>2.820005136178603E-8</v>
      </c>
      <c r="U176" s="11">
        <f t="shared" si="33"/>
        <v>2.665785614630344E-3</v>
      </c>
      <c r="V176" t="e">
        <f>0.94*V175+(1-0.94)*'01_Data'!AA171^2</f>
        <v>#VALUE!</v>
      </c>
      <c r="W176" s="11" t="e">
        <f t="shared" si="34"/>
        <v>#VALUE!</v>
      </c>
      <c r="X176">
        <f>0.94*X175+(1-0.94)*'01_Data'!AB171^2</f>
        <v>4.9504970972310896E-4</v>
      </c>
      <c r="Y176" s="11">
        <f t="shared" si="35"/>
        <v>0.35320323731560482</v>
      </c>
    </row>
    <row r="177" spans="1:25" x14ac:dyDescent="0.2">
      <c r="A177" s="6">
        <f>'01_Data'!A173</f>
        <v>43712</v>
      </c>
      <c r="B177">
        <f>0.94*B176+(1-0.94)*'01_Data'!P172^2</f>
        <v>1.8795484281056694E-4</v>
      </c>
      <c r="C177" s="11">
        <f t="shared" si="24"/>
        <v>0.21763414343402754</v>
      </c>
      <c r="D177">
        <f>0.94*D176+(1-0.94)*'01_Data'!Q172^2</f>
        <v>1.4922519369482107E-4</v>
      </c>
      <c r="E177" s="11">
        <f t="shared" si="25"/>
        <v>0.19391943897168978</v>
      </c>
      <c r="F177">
        <f>0.94*F176+(1-0.94)*'01_Data'!R172^2</f>
        <v>3.7835612255908679E-4</v>
      </c>
      <c r="G177" s="11">
        <f t="shared" si="26"/>
        <v>0.30878105978976411</v>
      </c>
      <c r="H177">
        <f>0.94*H176+(1-0.94)*'01_Data'!S172^2</f>
        <v>4.4106451123310383E-4</v>
      </c>
      <c r="I177" s="11">
        <f t="shared" si="27"/>
        <v>0.33338904725671803</v>
      </c>
      <c r="J177">
        <f>0.94*J176+(1-0.94)*'01_Data'!T172^2</f>
        <v>2.5288210508759098E-4</v>
      </c>
      <c r="K177" s="11">
        <f t="shared" si="28"/>
        <v>0.25244066725088676</v>
      </c>
      <c r="L177" t="e">
        <f>0.94*L176+(1-0.94)*'01_Data'!U172^2</f>
        <v>#DIV/0!</v>
      </c>
      <c r="M177" s="11" t="e">
        <f t="shared" si="29"/>
        <v>#DIV/0!</v>
      </c>
      <c r="N177">
        <f>0.94*N176+(1-0.94)*'01_Data'!V172^2</f>
        <v>1.6768226718694966E-3</v>
      </c>
      <c r="O177" s="11">
        <f t="shared" si="30"/>
        <v>0.6500456240227398</v>
      </c>
      <c r="P177">
        <f>0.94*P176+(1-0.94)*'01_Data'!W172^2</f>
        <v>1.151940648946618E-3</v>
      </c>
      <c r="Q177" s="11">
        <f t="shared" si="31"/>
        <v>0.53878478405996932</v>
      </c>
      <c r="R177">
        <f>0.94*R176+(1-0.94)*'01_Data'!X172^2</f>
        <v>3.2590645055257246E-4</v>
      </c>
      <c r="S177" s="11">
        <f t="shared" si="32"/>
        <v>0.28658057425312039</v>
      </c>
      <c r="T177">
        <f>0.94*T176+(1-0.94)*'01_Data'!Y172^2</f>
        <v>2.8811319794239532E-8</v>
      </c>
      <c r="U177" s="11">
        <f t="shared" si="33"/>
        <v>2.6945227013607373E-3</v>
      </c>
      <c r="V177" t="e">
        <f>0.94*V176+(1-0.94)*'01_Data'!AA172^2</f>
        <v>#VALUE!</v>
      </c>
      <c r="W177" s="11" t="e">
        <f t="shared" si="34"/>
        <v>#VALUE!</v>
      </c>
      <c r="X177">
        <f>0.94*X176+(1-0.94)*'01_Data'!AB172^2</f>
        <v>6.2942648501986736E-4</v>
      </c>
      <c r="Y177" s="11">
        <f t="shared" si="35"/>
        <v>0.39826558252629185</v>
      </c>
    </row>
    <row r="178" spans="1:25" x14ac:dyDescent="0.2">
      <c r="A178" s="6">
        <f>'01_Data'!A174</f>
        <v>43713</v>
      </c>
      <c r="B178">
        <f>0.94*B177+(1-0.94)*'01_Data'!P173^2</f>
        <v>1.8340780924736247E-4</v>
      </c>
      <c r="C178" s="11">
        <f t="shared" si="24"/>
        <v>0.21498550632620644</v>
      </c>
      <c r="D178">
        <f>0.94*D177+(1-0.94)*'01_Data'!Q173^2</f>
        <v>1.4449876455402828E-4</v>
      </c>
      <c r="E178" s="11">
        <f t="shared" si="25"/>
        <v>0.19082371096804279</v>
      </c>
      <c r="F178">
        <f>0.94*F177+(1-0.94)*'01_Data'!R173^2</f>
        <v>3.8999397935202899E-4</v>
      </c>
      <c r="G178" s="11">
        <f t="shared" si="26"/>
        <v>0.31349399164371766</v>
      </c>
      <c r="H178">
        <f>0.94*H177+(1-0.94)*'01_Data'!S173^2</f>
        <v>4.4073078620740188E-4</v>
      </c>
      <c r="I178" s="11">
        <f t="shared" si="27"/>
        <v>0.33326289641102458</v>
      </c>
      <c r="J178">
        <f>0.94*J177+(1-0.94)*'01_Data'!T173^2</f>
        <v>2.6975995786828827E-4</v>
      </c>
      <c r="K178" s="11">
        <f t="shared" si="28"/>
        <v>0.26072880428293427</v>
      </c>
      <c r="L178" t="e">
        <f>0.94*L177+(1-0.94)*'01_Data'!U173^2</f>
        <v>#DIV/0!</v>
      </c>
      <c r="M178" s="11" t="e">
        <f t="shared" si="29"/>
        <v>#DIV/0!</v>
      </c>
      <c r="N178">
        <f>0.94*N177+(1-0.94)*'01_Data'!V173^2</f>
        <v>1.5784669543017554E-3</v>
      </c>
      <c r="O178" s="11">
        <f t="shared" si="30"/>
        <v>0.63069300969968134</v>
      </c>
      <c r="P178">
        <f>0.94*P177+(1-0.94)*'01_Data'!W173^2</f>
        <v>1.1313333632759397E-3</v>
      </c>
      <c r="Q178" s="11">
        <f t="shared" si="31"/>
        <v>0.53394382433504817</v>
      </c>
      <c r="R178">
        <f>0.94*R177+(1-0.94)*'01_Data'!X173^2</f>
        <v>3.0638414225390959E-4</v>
      </c>
      <c r="S178" s="11">
        <f t="shared" si="32"/>
        <v>0.27786472220846103</v>
      </c>
      <c r="T178">
        <f>0.94*T177+(1-0.94)*'01_Data'!Y173^2</f>
        <v>2.7795349302091707E-8</v>
      </c>
      <c r="U178" s="11">
        <f t="shared" si="33"/>
        <v>2.646587996671773E-3</v>
      </c>
      <c r="V178" t="e">
        <f>0.94*V177+(1-0.94)*'01_Data'!AA173^2</f>
        <v>#VALUE!</v>
      </c>
      <c r="W178" s="11" t="e">
        <f t="shared" si="34"/>
        <v>#VALUE!</v>
      </c>
      <c r="X178">
        <f>0.94*X177+(1-0.94)*'01_Data'!AB173^2</f>
        <v>7.2072031082522471E-4</v>
      </c>
      <c r="Y178" s="11">
        <f t="shared" si="35"/>
        <v>0.42617076193464593</v>
      </c>
    </row>
    <row r="179" spans="1:25" x14ac:dyDescent="0.2">
      <c r="A179" s="6">
        <f>'01_Data'!A175</f>
        <v>43714</v>
      </c>
      <c r="B179">
        <f>0.94*B178+(1-0.94)*'01_Data'!P174^2</f>
        <v>1.8424007360422928E-4</v>
      </c>
      <c r="C179" s="11">
        <f t="shared" si="24"/>
        <v>0.21547273272566481</v>
      </c>
      <c r="D179">
        <f>0.94*D178+(1-0.94)*'01_Data'!Q174^2</f>
        <v>1.364902278731584E-4</v>
      </c>
      <c r="E179" s="11">
        <f t="shared" si="25"/>
        <v>0.18546033922118205</v>
      </c>
      <c r="F179">
        <f>0.94*F178+(1-0.94)*'01_Data'!R174^2</f>
        <v>3.6700711229642924E-4</v>
      </c>
      <c r="G179" s="11">
        <f t="shared" si="26"/>
        <v>0.30411476830088374</v>
      </c>
      <c r="H179">
        <f>0.94*H178+(1-0.94)*'01_Data'!S174^2</f>
        <v>4.8389775819333446E-4</v>
      </c>
      <c r="I179" s="11">
        <f t="shared" si="27"/>
        <v>0.3492022838767242</v>
      </c>
      <c r="J179">
        <f>0.94*J178+(1-0.94)*'01_Data'!T174^2</f>
        <v>2.8826622387521402E-4</v>
      </c>
      <c r="K179" s="11">
        <f t="shared" si="28"/>
        <v>0.26952381790215491</v>
      </c>
      <c r="L179" t="e">
        <f>0.94*L178+(1-0.94)*'01_Data'!U174^2</f>
        <v>#DIV/0!</v>
      </c>
      <c r="M179" s="11" t="e">
        <f t="shared" si="29"/>
        <v>#DIV/0!</v>
      </c>
      <c r="N179">
        <f>0.94*N178+(1-0.94)*'01_Data'!V174^2</f>
        <v>1.4860125797880788E-3</v>
      </c>
      <c r="O179" s="11">
        <f t="shared" si="30"/>
        <v>0.61194376384321125</v>
      </c>
      <c r="P179">
        <f>0.94*P178+(1-0.94)*'01_Data'!W174^2</f>
        <v>1.2177019022162913E-3</v>
      </c>
      <c r="Q179" s="11">
        <f t="shared" si="31"/>
        <v>0.55395024989479469</v>
      </c>
      <c r="R179">
        <f>0.94*R178+(1-0.94)*'01_Data'!X174^2</f>
        <v>2.935309237008289E-4</v>
      </c>
      <c r="S179" s="11">
        <f t="shared" si="32"/>
        <v>0.2719738825192759</v>
      </c>
      <c r="T179">
        <f>0.94*T178+(1-0.94)*'01_Data'!Y174^2</f>
        <v>2.6840337039471847E-8</v>
      </c>
      <c r="U179" s="11">
        <f t="shared" si="33"/>
        <v>2.6007239249768335E-3</v>
      </c>
      <c r="V179" t="e">
        <f>0.94*V178+(1-0.94)*'01_Data'!AA174^2</f>
        <v>#VALUE!</v>
      </c>
      <c r="W179" s="11" t="e">
        <f t="shared" si="34"/>
        <v>#VALUE!</v>
      </c>
      <c r="X179">
        <f>0.94*X178+(1-0.94)*'01_Data'!AB174^2</f>
        <v>7.4182020472840699E-4</v>
      </c>
      <c r="Y179" s="11">
        <f t="shared" si="35"/>
        <v>0.43236407296578028</v>
      </c>
    </row>
    <row r="180" spans="1:25" x14ac:dyDescent="0.2">
      <c r="A180" s="6">
        <f>'01_Data'!A176</f>
        <v>43717</v>
      </c>
      <c r="B180">
        <f>0.94*B179+(1-0.94)*'01_Data'!P175^2</f>
        <v>1.7842912608508689E-4</v>
      </c>
      <c r="C180" s="11">
        <f t="shared" si="24"/>
        <v>0.21204749414563215</v>
      </c>
      <c r="D180">
        <f>0.94*D179+(1-0.94)*'01_Data'!Q175^2</f>
        <v>1.2995834917523056E-4</v>
      </c>
      <c r="E180" s="11">
        <f t="shared" si="25"/>
        <v>0.18096824028585265</v>
      </c>
      <c r="F180">
        <f>0.94*F179+(1-0.94)*'01_Data'!R175^2</f>
        <v>3.4574291138414704E-4</v>
      </c>
      <c r="G180" s="11">
        <f t="shared" si="26"/>
        <v>0.29517319266628034</v>
      </c>
      <c r="H180">
        <f>0.94*H179+(1-0.94)*'01_Data'!S175^2</f>
        <v>4.5887176941560617E-4</v>
      </c>
      <c r="I180" s="11">
        <f t="shared" si="27"/>
        <v>0.34005247520453774</v>
      </c>
      <c r="J180">
        <f>0.94*J179+(1-0.94)*'01_Data'!T175^2</f>
        <v>2.7119560256801768E-4</v>
      </c>
      <c r="K180" s="11">
        <f t="shared" si="28"/>
        <v>0.26142167440199071</v>
      </c>
      <c r="L180" t="e">
        <f>0.94*L179+(1-0.94)*'01_Data'!U175^2</f>
        <v>#DIV/0!</v>
      </c>
      <c r="M180" s="11" t="e">
        <f t="shared" si="29"/>
        <v>#DIV/0!</v>
      </c>
      <c r="N180">
        <f>0.94*N179+(1-0.94)*'01_Data'!V175^2</f>
        <v>1.5091919525510845E-3</v>
      </c>
      <c r="O180" s="11">
        <f t="shared" si="30"/>
        <v>0.61669795852011156</v>
      </c>
      <c r="P180">
        <f>0.94*P179+(1-0.94)*'01_Data'!W175^2</f>
        <v>1.2144965890464343E-3</v>
      </c>
      <c r="Q180" s="11">
        <f t="shared" si="31"/>
        <v>0.55322069776871285</v>
      </c>
      <c r="R180">
        <f>0.94*R179+(1-0.94)*'01_Data'!X175^2</f>
        <v>2.7994436901311994E-4</v>
      </c>
      <c r="S180" s="11">
        <f t="shared" si="32"/>
        <v>0.26560493404924962</v>
      </c>
      <c r="T180">
        <f>0.94*T179+(1-0.94)*'01_Data'!Y175^2</f>
        <v>2.5942470183997869E-8</v>
      </c>
      <c r="U180" s="11">
        <f t="shared" si="33"/>
        <v>2.5568540213253207E-3</v>
      </c>
      <c r="V180" t="e">
        <f>0.94*V179+(1-0.94)*'01_Data'!AA175^2</f>
        <v>#VALUE!</v>
      </c>
      <c r="W180" s="11" t="e">
        <f t="shared" si="34"/>
        <v>#VALUE!</v>
      </c>
      <c r="X180">
        <f>0.94*X179+(1-0.94)*'01_Data'!AB175^2</f>
        <v>7.2879736643395349E-4</v>
      </c>
      <c r="Y180" s="11">
        <f t="shared" si="35"/>
        <v>0.42855213958322069</v>
      </c>
    </row>
    <row r="181" spans="1:25" x14ac:dyDescent="0.2">
      <c r="A181" s="6">
        <f>'01_Data'!A177</f>
        <v>43718</v>
      </c>
      <c r="B181">
        <f>0.94*B180+(1-0.94)*'01_Data'!P176^2</f>
        <v>1.7143365620804409E-4</v>
      </c>
      <c r="C181" s="11">
        <f t="shared" si="24"/>
        <v>0.20784917936914524</v>
      </c>
      <c r="D181">
        <f>0.94*D180+(1-0.94)*'01_Data'!Q176^2</f>
        <v>1.275878467041717E-4</v>
      </c>
      <c r="E181" s="11">
        <f t="shared" si="25"/>
        <v>0.1793101708477555</v>
      </c>
      <c r="F181">
        <f>0.94*F180+(1-0.94)*'01_Data'!R176^2</f>
        <v>3.6154249023371751E-4</v>
      </c>
      <c r="G181" s="11">
        <f t="shared" si="26"/>
        <v>0.30184218979277366</v>
      </c>
      <c r="H181">
        <f>0.94*H180+(1-0.94)*'01_Data'!S176^2</f>
        <v>4.3402767940040727E-4</v>
      </c>
      <c r="I181" s="11">
        <f t="shared" si="27"/>
        <v>0.33071887640245551</v>
      </c>
      <c r="J181">
        <f>0.94*J180+(1-0.94)*'01_Data'!T176^2</f>
        <v>2.5820327803382934E-4</v>
      </c>
      <c r="K181" s="11">
        <f t="shared" si="28"/>
        <v>0.25508278276772228</v>
      </c>
      <c r="L181" t="e">
        <f>0.94*L180+(1-0.94)*'01_Data'!U176^2</f>
        <v>#DIV/0!</v>
      </c>
      <c r="M181" s="11" t="e">
        <f t="shared" si="29"/>
        <v>#DIV/0!</v>
      </c>
      <c r="N181">
        <f>0.94*N180+(1-0.94)*'01_Data'!V176^2</f>
        <v>1.6545993473281383E-3</v>
      </c>
      <c r="O181" s="11">
        <f t="shared" si="30"/>
        <v>0.64572365259969444</v>
      </c>
      <c r="P181">
        <f>0.94*P180+(1-0.94)*'01_Data'!W176^2</f>
        <v>1.2750292719759572E-3</v>
      </c>
      <c r="Q181" s="11">
        <f t="shared" si="31"/>
        <v>0.56683981558985541</v>
      </c>
      <c r="R181">
        <f>0.94*R180+(1-0.94)*'01_Data'!X176^2</f>
        <v>3.6419873136118671E-4</v>
      </c>
      <c r="S181" s="11">
        <f t="shared" si="32"/>
        <v>0.30294897310111329</v>
      </c>
      <c r="T181">
        <f>0.94*T180+(1-0.94)*'01_Data'!Y176^2</f>
        <v>2.4385921972957996E-8</v>
      </c>
      <c r="U181" s="11">
        <f t="shared" si="33"/>
        <v>2.4789619475065398E-3</v>
      </c>
      <c r="V181" t="e">
        <f>0.94*V180+(1-0.94)*'01_Data'!AA176^2</f>
        <v>#VALUE!</v>
      </c>
      <c r="W181" s="11" t="e">
        <f t="shared" si="34"/>
        <v>#VALUE!</v>
      </c>
      <c r="X181">
        <f>0.94*X180+(1-0.94)*'01_Data'!AB176^2</f>
        <v>7.9742421179112937E-4</v>
      </c>
      <c r="Y181" s="11">
        <f t="shared" si="35"/>
        <v>0.44827547487160685</v>
      </c>
    </row>
    <row r="182" spans="1:25" x14ac:dyDescent="0.2">
      <c r="A182" s="6">
        <f>'01_Data'!A178</f>
        <v>43719</v>
      </c>
      <c r="B182">
        <f>0.94*B181+(1-0.94)*'01_Data'!P177^2</f>
        <v>1.6506548906087648E-4</v>
      </c>
      <c r="C182" s="11">
        <f t="shared" si="24"/>
        <v>0.20395220823354887</v>
      </c>
      <c r="D182">
        <f>0.94*D181+(1-0.94)*'01_Data'!Q177^2</f>
        <v>1.4489182243504722E-4</v>
      </c>
      <c r="E182" s="11">
        <f t="shared" si="25"/>
        <v>0.19108306898736974</v>
      </c>
      <c r="F182">
        <f>0.94*F181+(1-0.94)*'01_Data'!R177^2</f>
        <v>3.7516946404410491E-4</v>
      </c>
      <c r="G182" s="11">
        <f t="shared" si="26"/>
        <v>0.30747797472195376</v>
      </c>
      <c r="H182">
        <f>0.94*H181+(1-0.94)*'01_Data'!S177^2</f>
        <v>4.6922716826082613E-4</v>
      </c>
      <c r="I182" s="11">
        <f t="shared" si="27"/>
        <v>0.34386806539969395</v>
      </c>
      <c r="J182">
        <f>0.94*J181+(1-0.94)*'01_Data'!T177^2</f>
        <v>2.7518817123404679E-4</v>
      </c>
      <c r="K182" s="11">
        <f t="shared" si="28"/>
        <v>0.26333898144972723</v>
      </c>
      <c r="L182" t="e">
        <f>0.94*L181+(1-0.94)*'01_Data'!U177^2</f>
        <v>#DIV/0!</v>
      </c>
      <c r="M182" s="11" t="e">
        <f t="shared" si="29"/>
        <v>#DIV/0!</v>
      </c>
      <c r="N182">
        <f>0.94*N181+(1-0.94)*'01_Data'!V177^2</f>
        <v>1.5852849362859741E-3</v>
      </c>
      <c r="O182" s="11">
        <f t="shared" si="30"/>
        <v>0.63205364008449905</v>
      </c>
      <c r="P182">
        <f>0.94*P181+(1-0.94)*'01_Data'!W177^2</f>
        <v>1.20351859766354E-3</v>
      </c>
      <c r="Q182" s="11">
        <f t="shared" si="31"/>
        <v>0.55071470527961397</v>
      </c>
      <c r="R182">
        <f>0.94*R181+(1-0.94)*'01_Data'!X177^2</f>
        <v>3.4246902878870517E-4</v>
      </c>
      <c r="S182" s="11">
        <f t="shared" si="32"/>
        <v>0.29377235277465052</v>
      </c>
      <c r="T182">
        <f>0.94*T181+(1-0.94)*'01_Data'!Y177^2</f>
        <v>2.5806065783428158E-8</v>
      </c>
      <c r="U182" s="11">
        <f t="shared" si="33"/>
        <v>2.5501232474968534E-3</v>
      </c>
      <c r="V182" t="e">
        <f>0.94*V181+(1-0.94)*'01_Data'!AA177^2</f>
        <v>#VALUE!</v>
      </c>
      <c r="W182" s="11" t="e">
        <f t="shared" si="34"/>
        <v>#VALUE!</v>
      </c>
      <c r="X182">
        <f>0.94*X181+(1-0.94)*'01_Data'!AB177^2</f>
        <v>7.5628300692402056E-4</v>
      </c>
      <c r="Y182" s="11">
        <f t="shared" si="35"/>
        <v>0.43655849292489224</v>
      </c>
    </row>
    <row r="183" spans="1:25" x14ac:dyDescent="0.2">
      <c r="A183" s="6">
        <f>'01_Data'!A179</f>
        <v>43720</v>
      </c>
      <c r="B183">
        <f>0.94*B182+(1-0.94)*'01_Data'!P178^2</f>
        <v>1.5538838893158191E-4</v>
      </c>
      <c r="C183" s="11">
        <f t="shared" si="24"/>
        <v>0.19788348594756119</v>
      </c>
      <c r="D183">
        <f>0.94*D182+(1-0.94)*'01_Data'!Q178^2</f>
        <v>1.3751791471113741E-4</v>
      </c>
      <c r="E183" s="11">
        <f t="shared" si="25"/>
        <v>0.18615723060683576</v>
      </c>
      <c r="F183">
        <f>0.94*F182+(1-0.94)*'01_Data'!R178^2</f>
        <v>3.670815700853137E-4</v>
      </c>
      <c r="G183" s="11">
        <f t="shared" si="26"/>
        <v>0.30414561588406802</v>
      </c>
      <c r="H183">
        <f>0.94*H182+(1-0.94)*'01_Data'!S178^2</f>
        <v>4.4162072262925818E-4</v>
      </c>
      <c r="I183" s="11">
        <f t="shared" si="27"/>
        <v>0.33359919379784636</v>
      </c>
      <c r="J183">
        <f>0.94*J182+(1-0.94)*'01_Data'!T178^2</f>
        <v>2.5932604371101207E-4</v>
      </c>
      <c r="K183" s="11">
        <f t="shared" si="28"/>
        <v>0.25563677946487873</v>
      </c>
      <c r="L183" t="e">
        <f>0.94*L182+(1-0.94)*'01_Data'!U178^2</f>
        <v>#DIV/0!</v>
      </c>
      <c r="M183" s="11" t="e">
        <f t="shared" si="29"/>
        <v>#DIV/0!</v>
      </c>
      <c r="N183">
        <f>0.94*N182+(1-0.94)*'01_Data'!V178^2</f>
        <v>1.501368747915257E-3</v>
      </c>
      <c r="O183" s="11">
        <f t="shared" si="30"/>
        <v>0.6150974918455161</v>
      </c>
      <c r="P183">
        <f>0.94*P182+(1-0.94)*'01_Data'!W178^2</f>
        <v>1.1331543497656344E-3</v>
      </c>
      <c r="Q183" s="11">
        <f t="shared" si="31"/>
        <v>0.53437336773171984</v>
      </c>
      <c r="R183">
        <f>0.94*R182+(1-0.94)*'01_Data'!X178^2</f>
        <v>3.2440579698529628E-4</v>
      </c>
      <c r="S183" s="11">
        <f t="shared" si="32"/>
        <v>0.2859200252523329</v>
      </c>
      <c r="T183">
        <f>0.94*T182+(1-0.94)*'01_Data'!Y178^2</f>
        <v>2.4969942850754141E-8</v>
      </c>
      <c r="U183" s="11">
        <f t="shared" si="33"/>
        <v>2.5084707688928813E-3</v>
      </c>
      <c r="V183" t="e">
        <f>0.94*V182+(1-0.94)*'01_Data'!AA178^2</f>
        <v>#VALUE!</v>
      </c>
      <c r="W183" s="11" t="e">
        <f t="shared" si="34"/>
        <v>#VALUE!</v>
      </c>
      <c r="X183">
        <f>0.94*X182+(1-0.94)*'01_Data'!AB178^2</f>
        <v>7.5098473370509094E-4</v>
      </c>
      <c r="Y183" s="11">
        <f t="shared" si="35"/>
        <v>0.4350266117074712</v>
      </c>
    </row>
    <row r="184" spans="1:25" x14ac:dyDescent="0.2">
      <c r="A184" s="6">
        <f>'01_Data'!A180</f>
        <v>43721</v>
      </c>
      <c r="B184">
        <f>0.94*B183+(1-0.94)*'01_Data'!P179^2</f>
        <v>1.4609398728639847E-4</v>
      </c>
      <c r="C184" s="11">
        <f t="shared" si="24"/>
        <v>0.19187413790339861</v>
      </c>
      <c r="D184">
        <f>0.94*D183+(1-0.94)*'01_Data'!Q179^2</f>
        <v>1.293467685594382E-4</v>
      </c>
      <c r="E184" s="11">
        <f t="shared" si="25"/>
        <v>0.180541922214699</v>
      </c>
      <c r="F184">
        <f>0.94*F183+(1-0.94)*'01_Data'!R179^2</f>
        <v>3.585061911150819E-4</v>
      </c>
      <c r="G184" s="11">
        <f t="shared" si="26"/>
        <v>0.30057205485706862</v>
      </c>
      <c r="H184">
        <f>0.94*H183+(1-0.94)*'01_Data'!S179^2</f>
        <v>4.3773223327806503E-4</v>
      </c>
      <c r="I184" s="11">
        <f t="shared" si="27"/>
        <v>0.33212726895886224</v>
      </c>
      <c r="J184">
        <f>0.94*J183+(1-0.94)*'01_Data'!T179^2</f>
        <v>2.4600101904040199E-4</v>
      </c>
      <c r="K184" s="11">
        <f t="shared" si="28"/>
        <v>0.24898244275085205</v>
      </c>
      <c r="L184" t="e">
        <f>0.94*L183+(1-0.94)*'01_Data'!U179^2</f>
        <v>#DIV/0!</v>
      </c>
      <c r="M184" s="11" t="e">
        <f t="shared" si="29"/>
        <v>#DIV/0!</v>
      </c>
      <c r="N184">
        <f>0.94*N183+(1-0.94)*'01_Data'!V179^2</f>
        <v>1.4113655689143281E-3</v>
      </c>
      <c r="O184" s="11">
        <f t="shared" si="30"/>
        <v>0.59637582392851129</v>
      </c>
      <c r="P184">
        <f>0.94*P183+(1-0.94)*'01_Data'!W179^2</f>
        <v>1.0789951595168194E-3</v>
      </c>
      <c r="Q184" s="11">
        <f t="shared" si="31"/>
        <v>0.52144681435237339</v>
      </c>
      <c r="R184">
        <f>0.94*R183+(1-0.94)*'01_Data'!X179^2</f>
        <v>3.093685823980204E-4</v>
      </c>
      <c r="S184" s="11">
        <f t="shared" si="32"/>
        <v>0.27921476100718806</v>
      </c>
      <c r="T184">
        <f>0.94*T183+(1-0.94)*'01_Data'!Y179^2</f>
        <v>2.6354409712777832E-8</v>
      </c>
      <c r="U184" s="11">
        <f t="shared" si="33"/>
        <v>2.577074164167577E-3</v>
      </c>
      <c r="V184" t="e">
        <f>0.94*V183+(1-0.94)*'01_Data'!AA179^2</f>
        <v>#VALUE!</v>
      </c>
      <c r="W184" s="11" t="e">
        <f t="shared" si="34"/>
        <v>#VALUE!</v>
      </c>
      <c r="X184">
        <f>0.94*X183+(1-0.94)*'01_Data'!AB179^2</f>
        <v>7.8595028347086592E-4</v>
      </c>
      <c r="Y184" s="11">
        <f t="shared" si="35"/>
        <v>0.44503873026362351</v>
      </c>
    </row>
    <row r="185" spans="1:25" x14ac:dyDescent="0.2">
      <c r="A185" s="6">
        <f>'01_Data'!A181</f>
        <v>43724</v>
      </c>
      <c r="B185">
        <f>0.94*B184+(1-0.94)*'01_Data'!P180^2</f>
        <v>1.4232674665784161E-4</v>
      </c>
      <c r="C185" s="11">
        <f t="shared" si="24"/>
        <v>0.18938410745829781</v>
      </c>
      <c r="D185">
        <f>0.94*D184+(1-0.94)*'01_Data'!Q180^2</f>
        <v>1.2161196481155488E-4</v>
      </c>
      <c r="E185" s="11">
        <f t="shared" si="25"/>
        <v>0.17506060417041819</v>
      </c>
      <c r="F185">
        <f>0.94*F184+(1-0.94)*'01_Data'!R180^2</f>
        <v>3.5519525038264771E-4</v>
      </c>
      <c r="G185" s="11">
        <f t="shared" si="26"/>
        <v>0.29918088691697403</v>
      </c>
      <c r="H185">
        <f>0.94*H184+(1-0.94)*'01_Data'!S180^2</f>
        <v>4.1428504495637816E-4</v>
      </c>
      <c r="I185" s="11">
        <f t="shared" si="27"/>
        <v>0.32310962741615623</v>
      </c>
      <c r="J185">
        <f>0.94*J184+(1-0.94)*'01_Data'!T180^2</f>
        <v>2.5730247734172084E-4</v>
      </c>
      <c r="K185" s="11">
        <f t="shared" si="28"/>
        <v>0.25463743693752822</v>
      </c>
      <c r="L185" t="e">
        <f>0.94*L184+(1-0.94)*'01_Data'!U180^2</f>
        <v>#DIV/0!</v>
      </c>
      <c r="M185" s="11" t="e">
        <f t="shared" si="29"/>
        <v>#DIV/0!</v>
      </c>
      <c r="N185">
        <f>0.94*N184+(1-0.94)*'01_Data'!V180^2</f>
        <v>1.4920685068521577E-3</v>
      </c>
      <c r="O185" s="11">
        <f t="shared" si="30"/>
        <v>0.61318941912490943</v>
      </c>
      <c r="P185">
        <f>0.94*P184+(1-0.94)*'01_Data'!W180^2</f>
        <v>1.0472451872026746E-3</v>
      </c>
      <c r="Q185" s="11">
        <f t="shared" si="31"/>
        <v>0.5137176142347798</v>
      </c>
      <c r="R185">
        <f>0.94*R184+(1-0.94)*'01_Data'!X180^2</f>
        <v>2.938816306810592E-4</v>
      </c>
      <c r="S185" s="11">
        <f t="shared" si="32"/>
        <v>0.27213630946940343</v>
      </c>
      <c r="T185">
        <f>0.94*T184+(1-0.94)*'01_Data'!Y180^2</f>
        <v>2.4773145130011159E-8</v>
      </c>
      <c r="U185" s="11">
        <f t="shared" si="33"/>
        <v>2.4985661033406366E-3</v>
      </c>
      <c r="V185" t="e">
        <f>0.94*V184+(1-0.94)*'01_Data'!AA180^2</f>
        <v>#VALUE!</v>
      </c>
      <c r="W185" s="11" t="e">
        <f t="shared" si="34"/>
        <v>#VALUE!</v>
      </c>
      <c r="X185">
        <f>0.94*X184+(1-0.94)*'01_Data'!AB180^2</f>
        <v>7.426642133930738E-4</v>
      </c>
      <c r="Y185" s="11">
        <f t="shared" si="35"/>
        <v>0.43260996495117238</v>
      </c>
    </row>
    <row r="186" spans="1:25" x14ac:dyDescent="0.2">
      <c r="A186" s="6">
        <f>'01_Data'!A182</f>
        <v>43725</v>
      </c>
      <c r="B186">
        <f>0.94*B185+(1-0.94)*'01_Data'!P181^2</f>
        <v>1.4709857931630835E-4</v>
      </c>
      <c r="C186" s="11">
        <f t="shared" si="24"/>
        <v>0.19253270368358127</v>
      </c>
      <c r="D186">
        <f>0.94*D185+(1-0.94)*'01_Data'!Q181^2</f>
        <v>1.416244888390533E-4</v>
      </c>
      <c r="E186" s="11">
        <f t="shared" si="25"/>
        <v>0.18891630736239112</v>
      </c>
      <c r="F186">
        <f>0.94*F185+(1-0.94)*'01_Data'!R181^2</f>
        <v>7.8435593733652441E-4</v>
      </c>
      <c r="G186" s="11">
        <f t="shared" si="26"/>
        <v>0.44458710756026676</v>
      </c>
      <c r="H186">
        <f>0.94*H185+(1-0.94)*'01_Data'!S181^2</f>
        <v>5.9380584986617915E-4</v>
      </c>
      <c r="I186" s="11">
        <f t="shared" si="27"/>
        <v>0.38683210074433738</v>
      </c>
      <c r="J186">
        <f>0.94*J185+(1-0.94)*'01_Data'!T181^2</f>
        <v>2.4387570531748178E-4</v>
      </c>
      <c r="K186" s="11">
        <f t="shared" si="28"/>
        <v>0.24790457385858256</v>
      </c>
      <c r="L186" t="e">
        <f>0.94*L185+(1-0.94)*'01_Data'!U181^2</f>
        <v>#DIV/0!</v>
      </c>
      <c r="M186" s="11" t="e">
        <f t="shared" si="29"/>
        <v>#DIV/0!</v>
      </c>
      <c r="N186">
        <f>0.94*N185+(1-0.94)*'01_Data'!V181^2</f>
        <v>1.4260151777031494E-3</v>
      </c>
      <c r="O186" s="11">
        <f t="shared" si="30"/>
        <v>0.59946294696269076</v>
      </c>
      <c r="P186">
        <f>0.94*P185+(1-0.94)*'01_Data'!W181^2</f>
        <v>1.0514904752218807E-3</v>
      </c>
      <c r="Q186" s="11">
        <f t="shared" si="31"/>
        <v>0.51475780689166228</v>
      </c>
      <c r="R186">
        <f>0.94*R185+(1-0.94)*'01_Data'!X181^2</f>
        <v>3.8713691055216394E-4</v>
      </c>
      <c r="S186" s="11">
        <f t="shared" si="32"/>
        <v>0.31234356317866602</v>
      </c>
      <c r="T186">
        <f>0.94*T185+(1-0.94)*'01_Data'!Y181^2</f>
        <v>2.3286756422210488E-8</v>
      </c>
      <c r="U186" s="11">
        <f t="shared" si="33"/>
        <v>2.4224497143175219E-3</v>
      </c>
      <c r="V186" t="e">
        <f>0.94*V185+(1-0.94)*'01_Data'!AA181^2</f>
        <v>#VALUE!</v>
      </c>
      <c r="W186" s="11" t="e">
        <f t="shared" si="34"/>
        <v>#VALUE!</v>
      </c>
      <c r="X186">
        <f>0.94*X185+(1-0.94)*'01_Data'!AB181^2</f>
        <v>1.4333914300711263E-3</v>
      </c>
      <c r="Y186" s="11">
        <f t="shared" si="35"/>
        <v>0.6010113479610214</v>
      </c>
    </row>
    <row r="187" spans="1:25" x14ac:dyDescent="0.2">
      <c r="A187" s="6">
        <f>'01_Data'!A183</f>
        <v>43726</v>
      </c>
      <c r="B187">
        <f>0.94*B186+(1-0.94)*'01_Data'!P182^2</f>
        <v>1.4176008451569826E-4</v>
      </c>
      <c r="C187" s="11">
        <f t="shared" si="24"/>
        <v>0.18900672289089604</v>
      </c>
      <c r="D187">
        <f>0.94*D186+(1-0.94)*'01_Data'!Q182^2</f>
        <v>1.333334532695635E-4</v>
      </c>
      <c r="E187" s="11">
        <f t="shared" si="25"/>
        <v>0.18330311024074308</v>
      </c>
      <c r="F187">
        <f>0.94*F186+(1-0.94)*'01_Data'!R182^2</f>
        <v>7.6419318264536675E-4</v>
      </c>
      <c r="G187" s="11">
        <f t="shared" si="26"/>
        <v>0.43883559794828908</v>
      </c>
      <c r="H187">
        <f>0.94*H186+(1-0.94)*'01_Data'!S182^2</f>
        <v>7.5334806694791155E-4</v>
      </c>
      <c r="I187" s="11">
        <f t="shared" si="27"/>
        <v>0.43571058384078037</v>
      </c>
      <c r="J187">
        <f>0.94*J186+(1-0.94)*'01_Data'!T182^2</f>
        <v>2.2927777401310991E-4</v>
      </c>
      <c r="K187" s="11">
        <f t="shared" si="28"/>
        <v>0.24037054530724788</v>
      </c>
      <c r="L187" t="e">
        <f>0.94*L186+(1-0.94)*'01_Data'!U182^2</f>
        <v>#DIV/0!</v>
      </c>
      <c r="M187" s="11" t="e">
        <f t="shared" si="29"/>
        <v>#DIV/0!</v>
      </c>
      <c r="N187">
        <f>0.94*N186+(1-0.94)*'01_Data'!V182^2</f>
        <v>1.3805803527220174E-3</v>
      </c>
      <c r="O187" s="11">
        <f t="shared" si="30"/>
        <v>0.58983578128657843</v>
      </c>
      <c r="P187">
        <f>0.94*P186+(1-0.94)*'01_Data'!W182^2</f>
        <v>9.9532482209918225E-4</v>
      </c>
      <c r="Q187" s="11">
        <f t="shared" si="31"/>
        <v>0.50082118083103677</v>
      </c>
      <c r="R187">
        <f>0.94*R186+(1-0.94)*'01_Data'!X182^2</f>
        <v>3.6958844132326066E-4</v>
      </c>
      <c r="S187" s="11">
        <f t="shared" si="32"/>
        <v>0.30518238352411775</v>
      </c>
      <c r="T187">
        <f>0.94*T186+(1-0.94)*'01_Data'!Y182^2</f>
        <v>2.2601479903984626E-8</v>
      </c>
      <c r="U187" s="11">
        <f t="shared" si="33"/>
        <v>2.3865399505988011E-3</v>
      </c>
      <c r="V187" t="e">
        <f>0.94*V186+(1-0.94)*'01_Data'!AA182^2</f>
        <v>#VALUE!</v>
      </c>
      <c r="W187" s="11" t="e">
        <f t="shared" si="34"/>
        <v>#VALUE!</v>
      </c>
      <c r="X187">
        <f>0.94*X186+(1-0.94)*'01_Data'!AB182^2</f>
        <v>1.4544508047863835E-3</v>
      </c>
      <c r="Y187" s="11">
        <f t="shared" si="35"/>
        <v>0.60541027642927303</v>
      </c>
    </row>
    <row r="188" spans="1:25" x14ac:dyDescent="0.2">
      <c r="A188" s="6">
        <f>'01_Data'!A184</f>
        <v>43727</v>
      </c>
      <c r="B188">
        <f>0.94*B187+(1-0.94)*'01_Data'!P183^2</f>
        <v>1.3463377978227504E-4</v>
      </c>
      <c r="C188" s="11">
        <f t="shared" si="24"/>
        <v>0.1841947678549348</v>
      </c>
      <c r="D188">
        <f>0.94*D187+(1-0.94)*'01_Data'!Q183^2</f>
        <v>1.2566169678852922E-4</v>
      </c>
      <c r="E188" s="11">
        <f t="shared" si="25"/>
        <v>0.1779515315773072</v>
      </c>
      <c r="F188">
        <f>0.94*F187+(1-0.94)*'01_Data'!R183^2</f>
        <v>7.4225329204967623E-4</v>
      </c>
      <c r="G188" s="11">
        <f t="shared" si="26"/>
        <v>0.43249026531994733</v>
      </c>
      <c r="H188">
        <f>0.94*H187+(1-0.94)*'01_Data'!S183^2</f>
        <v>7.1651325294393772E-4</v>
      </c>
      <c r="I188" s="11">
        <f t="shared" si="27"/>
        <v>0.42492509897848152</v>
      </c>
      <c r="J188">
        <f>0.94*J187+(1-0.94)*'01_Data'!T183^2</f>
        <v>2.1806017528286297E-4</v>
      </c>
      <c r="K188" s="11">
        <f t="shared" si="28"/>
        <v>0.23441664653194208</v>
      </c>
      <c r="L188" t="e">
        <f>0.94*L187+(1-0.94)*'01_Data'!U183^2</f>
        <v>#DIV/0!</v>
      </c>
      <c r="M188" s="11" t="e">
        <f t="shared" si="29"/>
        <v>#DIV/0!</v>
      </c>
      <c r="N188">
        <f>0.94*N187+(1-0.94)*'01_Data'!V183^2</f>
        <v>1.3015352678470179E-3</v>
      </c>
      <c r="O188" s="11">
        <f t="shared" si="30"/>
        <v>0.57270139470534598</v>
      </c>
      <c r="P188">
        <f>0.94*P187+(1-0.94)*'01_Data'!W183^2</f>
        <v>1.0835588382233454E-3</v>
      </c>
      <c r="Q188" s="11">
        <f t="shared" si="31"/>
        <v>0.52254839702393419</v>
      </c>
      <c r="R188">
        <f>0.94*R187+(1-0.94)*'01_Data'!X183^2</f>
        <v>3.6078282676221596E-4</v>
      </c>
      <c r="S188" s="11">
        <f t="shared" si="32"/>
        <v>0.30152491164757583</v>
      </c>
      <c r="T188">
        <f>0.94*T187+(1-0.94)*'01_Data'!Y183^2</f>
        <v>2.4092176228495606E-8</v>
      </c>
      <c r="U188" s="11">
        <f t="shared" si="33"/>
        <v>2.4639862843735339E-3</v>
      </c>
      <c r="V188" t="e">
        <f>0.94*V187+(1-0.94)*'01_Data'!AA183^2</f>
        <v>#VALUE!</v>
      </c>
      <c r="W188" s="11" t="e">
        <f t="shared" si="34"/>
        <v>#VALUE!</v>
      </c>
      <c r="X188">
        <f>0.94*X187+(1-0.94)*'01_Data'!AB183^2</f>
        <v>1.3912297316609234E-3</v>
      </c>
      <c r="Y188" s="11">
        <f t="shared" si="35"/>
        <v>0.59210631847545148</v>
      </c>
    </row>
    <row r="189" spans="1:25" x14ac:dyDescent="0.2">
      <c r="A189" s="6">
        <f>'01_Data'!A185</f>
        <v>43728</v>
      </c>
      <c r="B189">
        <f>0.94*B188+(1-0.94)*'01_Data'!P184^2</f>
        <v>1.2929207894808077E-4</v>
      </c>
      <c r="C189" s="11">
        <f t="shared" si="24"/>
        <v>0.18050375036246855</v>
      </c>
      <c r="D189">
        <f>0.94*D188+(1-0.94)*'01_Data'!Q184^2</f>
        <v>1.1917903771444901E-4</v>
      </c>
      <c r="E189" s="11">
        <f t="shared" si="25"/>
        <v>0.17330065638664255</v>
      </c>
      <c r="F189">
        <f>0.94*F188+(1-0.94)*'01_Data'!R184^2</f>
        <v>6.9774471557181895E-4</v>
      </c>
      <c r="G189" s="11">
        <f t="shared" si="26"/>
        <v>0.41932286883033026</v>
      </c>
      <c r="H189">
        <f>0.94*H188+(1-0.94)*'01_Data'!S184^2</f>
        <v>7.1371328694715141E-4</v>
      </c>
      <c r="I189" s="11">
        <f t="shared" si="27"/>
        <v>0.42409403239220683</v>
      </c>
      <c r="J189">
        <f>0.94*J188+(1-0.94)*'01_Data'!T184^2</f>
        <v>2.0665717914325777E-4</v>
      </c>
      <c r="K189" s="11">
        <f t="shared" si="28"/>
        <v>0.22820519087895649</v>
      </c>
      <c r="L189" t="e">
        <f>0.94*L188+(1-0.94)*'01_Data'!U184^2</f>
        <v>#DIV/0!</v>
      </c>
      <c r="M189" s="11" t="e">
        <f t="shared" si="29"/>
        <v>#DIV/0!</v>
      </c>
      <c r="N189">
        <f>0.94*N188+(1-0.94)*'01_Data'!V184^2</f>
        <v>1.2246764038159963E-3</v>
      </c>
      <c r="O189" s="11">
        <f t="shared" si="30"/>
        <v>0.55553438575990155</v>
      </c>
      <c r="P189">
        <f>0.94*P188+(1-0.94)*'01_Data'!W184^2</f>
        <v>1.0617917104744771E-3</v>
      </c>
      <c r="Q189" s="11">
        <f t="shared" si="31"/>
        <v>0.51727314935106405</v>
      </c>
      <c r="R189">
        <f>0.94*R188+(1-0.94)*'01_Data'!X184^2</f>
        <v>3.4122722061871838E-4</v>
      </c>
      <c r="S189" s="11">
        <f t="shared" si="32"/>
        <v>0.29323925316355082</v>
      </c>
      <c r="T189">
        <f>0.94*T188+(1-0.94)*'01_Data'!Y184^2</f>
        <v>2.264664565478587E-8</v>
      </c>
      <c r="U189" s="11">
        <f t="shared" si="33"/>
        <v>2.3889233359415366E-3</v>
      </c>
      <c r="V189" t="e">
        <f>0.94*V188+(1-0.94)*'01_Data'!AA184^2</f>
        <v>#VALUE!</v>
      </c>
      <c r="W189" s="11" t="e">
        <f t="shared" si="34"/>
        <v>#VALUE!</v>
      </c>
      <c r="X189">
        <f>0.94*X188+(1-0.94)*'01_Data'!AB184^2</f>
        <v>1.3077791887532713E-3</v>
      </c>
      <c r="Y189" s="11">
        <f t="shared" si="35"/>
        <v>0.57407347575534651</v>
      </c>
    </row>
    <row r="190" spans="1:25" x14ac:dyDescent="0.2">
      <c r="A190" s="6">
        <f>'01_Data'!A186</f>
        <v>43731</v>
      </c>
      <c r="B190">
        <f>0.94*B189+(1-0.94)*'01_Data'!P185^2</f>
        <v>1.2225365184823561E-4</v>
      </c>
      <c r="C190" s="11">
        <f t="shared" si="24"/>
        <v>0.17552185124865616</v>
      </c>
      <c r="D190">
        <f>0.94*D189+(1-0.94)*'01_Data'!Q185^2</f>
        <v>1.1372866226028633E-4</v>
      </c>
      <c r="E190" s="11">
        <f t="shared" si="25"/>
        <v>0.16929153224420931</v>
      </c>
      <c r="F190">
        <f>0.94*F189+(1-0.94)*'01_Data'!R185^2</f>
        <v>6.6776553659193827E-4</v>
      </c>
      <c r="G190" s="11">
        <f t="shared" si="26"/>
        <v>0.41021569353349768</v>
      </c>
      <c r="H190">
        <f>0.94*H189+(1-0.94)*'01_Data'!S185^2</f>
        <v>6.7112216301742314E-4</v>
      </c>
      <c r="I190" s="11">
        <f t="shared" si="27"/>
        <v>0.41124540736692811</v>
      </c>
      <c r="J190">
        <f>0.94*J189+(1-0.94)*'01_Data'!T185^2</f>
        <v>2.0432662984678883E-4</v>
      </c>
      <c r="K190" s="11">
        <f t="shared" si="28"/>
        <v>0.22691476532255628</v>
      </c>
      <c r="L190" t="e">
        <f>0.94*L189+(1-0.94)*'01_Data'!U185^2</f>
        <v>#DIV/0!</v>
      </c>
      <c r="M190" s="11" t="e">
        <f t="shared" si="29"/>
        <v>#DIV/0!</v>
      </c>
      <c r="N190">
        <f>0.94*N189+(1-0.94)*'01_Data'!V185^2</f>
        <v>1.1814272295739708E-3</v>
      </c>
      <c r="O190" s="11">
        <f t="shared" si="30"/>
        <v>0.54563693226599019</v>
      </c>
      <c r="P190">
        <f>0.94*P189+(1-0.94)*'01_Data'!W185^2</f>
        <v>9.986926253160546E-4</v>
      </c>
      <c r="Q190" s="11">
        <f t="shared" si="31"/>
        <v>0.50166776015570891</v>
      </c>
      <c r="R190">
        <f>0.94*R189+(1-0.94)*'01_Data'!X185^2</f>
        <v>3.270636923718061E-4</v>
      </c>
      <c r="S190" s="11">
        <f t="shared" si="32"/>
        <v>0.28708892433825295</v>
      </c>
      <c r="T190">
        <f>0.94*T189+(1-0.94)*'01_Data'!Y185^2</f>
        <v>2.2016350214200067E-8</v>
      </c>
      <c r="U190" s="11">
        <f t="shared" si="33"/>
        <v>2.3554448102170462E-3</v>
      </c>
      <c r="V190" t="e">
        <f>0.94*V189+(1-0.94)*'01_Data'!AA185^2</f>
        <v>#VALUE!</v>
      </c>
      <c r="W190" s="11" t="e">
        <f t="shared" si="34"/>
        <v>#VALUE!</v>
      </c>
      <c r="X190">
        <f>0.94*X189+(1-0.94)*'01_Data'!AB185^2</f>
        <v>1.2430615477895496E-3</v>
      </c>
      <c r="Y190" s="11">
        <f t="shared" si="35"/>
        <v>0.55968876176225524</v>
      </c>
    </row>
    <row r="191" spans="1:25" x14ac:dyDescent="0.2">
      <c r="A191" s="6">
        <f>'01_Data'!A187</f>
        <v>43732</v>
      </c>
      <c r="B191">
        <f>0.94*B190+(1-0.94)*'01_Data'!P186^2</f>
        <v>1.1494736965343575E-4</v>
      </c>
      <c r="C191" s="11">
        <f t="shared" si="24"/>
        <v>0.17019617255586511</v>
      </c>
      <c r="D191">
        <f>0.94*D190+(1-0.94)*'01_Data'!Q186^2</f>
        <v>1.0820466522599645E-4</v>
      </c>
      <c r="E191" s="11">
        <f t="shared" si="25"/>
        <v>0.16512896668044377</v>
      </c>
      <c r="F191">
        <f>0.94*F190+(1-0.94)*'01_Data'!R186^2</f>
        <v>6.3441355232692683E-4</v>
      </c>
      <c r="G191" s="11">
        <f t="shared" si="26"/>
        <v>0.3998402370777428</v>
      </c>
      <c r="H191">
        <f>0.94*H190+(1-0.94)*'01_Data'!S186^2</f>
        <v>6.320103667773817E-4</v>
      </c>
      <c r="I191" s="11">
        <f t="shared" si="27"/>
        <v>0.39908221261777654</v>
      </c>
      <c r="J191">
        <f>0.94*J190+(1-0.94)*'01_Data'!T186^2</f>
        <v>2.0516610941909933E-4</v>
      </c>
      <c r="K191" s="11">
        <f t="shared" si="28"/>
        <v>0.22738042917897097</v>
      </c>
      <c r="L191" t="e">
        <f>0.94*L190+(1-0.94)*'01_Data'!U186^2</f>
        <v>#DIV/0!</v>
      </c>
      <c r="M191" s="11" t="e">
        <f t="shared" si="29"/>
        <v>#DIV/0!</v>
      </c>
      <c r="N191">
        <f>0.94*N190+(1-0.94)*'01_Data'!V186^2</f>
        <v>1.1108383728012582E-3</v>
      </c>
      <c r="O191" s="11">
        <f t="shared" si="30"/>
        <v>0.52908531443040174</v>
      </c>
      <c r="P191">
        <f>0.94*P190+(1-0.94)*'01_Data'!W186^2</f>
        <v>9.400516966530006E-4</v>
      </c>
      <c r="Q191" s="11">
        <f t="shared" si="31"/>
        <v>0.48671657826352716</v>
      </c>
      <c r="R191">
        <f>0.94*R190+(1-0.94)*'01_Data'!X186^2</f>
        <v>3.1676741615538871E-4</v>
      </c>
      <c r="S191" s="11">
        <f t="shared" si="32"/>
        <v>0.28253387207759351</v>
      </c>
      <c r="T191">
        <f>0.94*T190+(1-0.94)*'01_Data'!Y186^2</f>
        <v>2.3540287579422205E-8</v>
      </c>
      <c r="U191" s="11">
        <f t="shared" si="33"/>
        <v>2.4356010490255578E-3</v>
      </c>
      <c r="V191" t="e">
        <f>0.94*V190+(1-0.94)*'01_Data'!AA186^2</f>
        <v>#VALUE!</v>
      </c>
      <c r="W191" s="11" t="e">
        <f t="shared" si="34"/>
        <v>#VALUE!</v>
      </c>
      <c r="X191">
        <f>0.94*X190+(1-0.94)*'01_Data'!AB186^2</f>
        <v>1.1730996969251295E-3</v>
      </c>
      <c r="Y191" s="11">
        <f t="shared" si="35"/>
        <v>0.54371051454347719</v>
      </c>
    </row>
    <row r="192" spans="1:25" x14ac:dyDescent="0.2">
      <c r="A192" s="6">
        <f>'01_Data'!A188</f>
        <v>43733</v>
      </c>
      <c r="B192">
        <f>0.94*B191+(1-0.94)*'01_Data'!P187^2</f>
        <v>1.1951160825126934E-4</v>
      </c>
      <c r="C192" s="11">
        <f t="shared" si="24"/>
        <v>0.17354228671802119</v>
      </c>
      <c r="D192">
        <f>0.94*D191+(1-0.94)*'01_Data'!Q187^2</f>
        <v>1.0693561466455315E-4</v>
      </c>
      <c r="E192" s="11">
        <f t="shared" si="25"/>
        <v>0.16415777439849566</v>
      </c>
      <c r="F192">
        <f>0.94*F191+(1-0.94)*'01_Data'!R187^2</f>
        <v>6.0936800854395515E-4</v>
      </c>
      <c r="G192" s="11">
        <f t="shared" si="26"/>
        <v>0.39186826632565785</v>
      </c>
      <c r="H192">
        <f>0.94*H191+(1-0.94)*'01_Data'!S187^2</f>
        <v>5.9411565134240263E-4</v>
      </c>
      <c r="I192" s="11">
        <f t="shared" si="27"/>
        <v>0.38693299696237526</v>
      </c>
      <c r="J192">
        <f>0.94*J191+(1-0.94)*'01_Data'!T187^2</f>
        <v>2.0347181824062656E-4</v>
      </c>
      <c r="K192" s="11">
        <f t="shared" si="28"/>
        <v>0.22643961269318119</v>
      </c>
      <c r="L192" t="e">
        <f>0.94*L191+(1-0.94)*'01_Data'!U187^2</f>
        <v>#DIV/0!</v>
      </c>
      <c r="M192" s="11" t="e">
        <f t="shared" si="29"/>
        <v>#DIV/0!</v>
      </c>
      <c r="N192">
        <f>0.94*N191+(1-0.94)*'01_Data'!V187^2</f>
        <v>1.0919243283550775E-3</v>
      </c>
      <c r="O192" s="11">
        <f t="shared" si="30"/>
        <v>0.52456165580938108</v>
      </c>
      <c r="P192">
        <f>0.94*P191+(1-0.94)*'01_Data'!W187^2</f>
        <v>9.7420024310796783E-4</v>
      </c>
      <c r="Q192" s="11">
        <f t="shared" si="31"/>
        <v>0.49547801289583771</v>
      </c>
      <c r="R192">
        <f>0.94*R191+(1-0.94)*'01_Data'!X187^2</f>
        <v>3.2391475467762618E-4</v>
      </c>
      <c r="S192" s="11">
        <f t="shared" si="32"/>
        <v>0.28570354946825877</v>
      </c>
      <c r="T192">
        <f>0.94*T191+(1-0.94)*'01_Data'!Y187^2</f>
        <v>2.2127870324656872E-8</v>
      </c>
      <c r="U192" s="11">
        <f t="shared" si="33"/>
        <v>2.361402829212655E-3</v>
      </c>
      <c r="V192" t="e">
        <f>0.94*V191+(1-0.94)*'01_Data'!AA187^2</f>
        <v>#VALUE!</v>
      </c>
      <c r="W192" s="11" t="e">
        <f t="shared" si="34"/>
        <v>#VALUE!</v>
      </c>
      <c r="X192">
        <f>0.94*X191+(1-0.94)*'01_Data'!AB187^2</f>
        <v>1.1067781820717926E-3</v>
      </c>
      <c r="Y192" s="11">
        <f t="shared" si="35"/>
        <v>0.52811750764587584</v>
      </c>
    </row>
    <row r="193" spans="1:25" x14ac:dyDescent="0.2">
      <c r="A193" s="6">
        <f>'01_Data'!A189</f>
        <v>43734</v>
      </c>
      <c r="B193">
        <f>0.94*B192+(1-0.94)*'01_Data'!P188^2</f>
        <v>1.1286215245007492E-4</v>
      </c>
      <c r="C193" s="11">
        <f t="shared" si="24"/>
        <v>0.16864537472880448</v>
      </c>
      <c r="D193">
        <f>0.94*D192+(1-0.94)*'01_Data'!Q188^2</f>
        <v>1.0072718235815798E-4</v>
      </c>
      <c r="E193" s="11">
        <f t="shared" si="25"/>
        <v>0.15932121627158077</v>
      </c>
      <c r="F193">
        <f>0.94*F192+(1-0.94)*'01_Data'!R188^2</f>
        <v>5.7335672531952581E-4</v>
      </c>
      <c r="G193" s="11">
        <f t="shared" si="26"/>
        <v>0.38011300264595066</v>
      </c>
      <c r="H193">
        <f>0.94*H192+(1-0.94)*'01_Data'!S188^2</f>
        <v>5.5903927979132195E-4</v>
      </c>
      <c r="I193" s="11">
        <f t="shared" si="27"/>
        <v>0.3753370465427216</v>
      </c>
      <c r="J193">
        <f>0.94*J192+(1-0.94)*'01_Data'!T188^2</f>
        <v>1.9830498199269978E-4</v>
      </c>
      <c r="K193" s="11">
        <f t="shared" si="28"/>
        <v>0.22354609247795038</v>
      </c>
      <c r="L193" t="e">
        <f>0.94*L192+(1-0.94)*'01_Data'!U188^2</f>
        <v>#DIV/0!</v>
      </c>
      <c r="M193" s="11" t="e">
        <f t="shared" si="29"/>
        <v>#DIV/0!</v>
      </c>
      <c r="N193">
        <f>0.94*N192+(1-0.94)*'01_Data'!V188^2</f>
        <v>1.051337333354064E-3</v>
      </c>
      <c r="O193" s="11">
        <f t="shared" si="30"/>
        <v>0.51472032017905045</v>
      </c>
      <c r="P193">
        <f>0.94*P192+(1-0.94)*'01_Data'!W188^2</f>
        <v>9.2259175917905659E-4</v>
      </c>
      <c r="Q193" s="11">
        <f t="shared" si="31"/>
        <v>0.48217540720480789</v>
      </c>
      <c r="R193">
        <f>0.94*R192+(1-0.94)*'01_Data'!X188^2</f>
        <v>3.046149478299824E-4</v>
      </c>
      <c r="S193" s="11">
        <f t="shared" si="32"/>
        <v>0.27706130522531569</v>
      </c>
      <c r="T193">
        <f>0.94*T192+(1-0.94)*'01_Data'!Y188^2</f>
        <v>2.0800198105177459E-8</v>
      </c>
      <c r="U193" s="11">
        <f t="shared" si="33"/>
        <v>2.2894649860840241E-3</v>
      </c>
      <c r="V193" t="e">
        <f>0.94*V192+(1-0.94)*'01_Data'!AA188^2</f>
        <v>#VALUE!</v>
      </c>
      <c r="W193" s="11" t="e">
        <f t="shared" si="34"/>
        <v>#VALUE!</v>
      </c>
      <c r="X193">
        <f>0.94*X192+(1-0.94)*'01_Data'!AB188^2</f>
        <v>1.084718667431707E-3</v>
      </c>
      <c r="Y193" s="11">
        <f t="shared" si="35"/>
        <v>0.52282798719348433</v>
      </c>
    </row>
    <row r="194" spans="1:25" x14ac:dyDescent="0.2">
      <c r="A194" s="6">
        <f>'01_Data'!A190</f>
        <v>43735</v>
      </c>
      <c r="B194">
        <f>0.94*B193+(1-0.94)*'01_Data'!P189^2</f>
        <v>1.0780142041889499E-4</v>
      </c>
      <c r="C194" s="11">
        <f t="shared" si="24"/>
        <v>0.16482098757610192</v>
      </c>
      <c r="D194">
        <f>0.94*D193+(1-0.94)*'01_Data'!Q189^2</f>
        <v>1.4005147316070756E-4</v>
      </c>
      <c r="E194" s="11">
        <f t="shared" si="25"/>
        <v>0.18786423618267076</v>
      </c>
      <c r="F194">
        <f>0.94*F193+(1-0.94)*'01_Data'!R189^2</f>
        <v>5.9561751453400069E-4</v>
      </c>
      <c r="G194" s="11">
        <f t="shared" si="26"/>
        <v>0.38742175166421439</v>
      </c>
      <c r="H194">
        <f>0.94*H193+(1-0.94)*'01_Data'!S189^2</f>
        <v>5.2550859806023008E-4</v>
      </c>
      <c r="I194" s="11">
        <f t="shared" si="27"/>
        <v>0.3639068104764982</v>
      </c>
      <c r="J194">
        <f>0.94*J193+(1-0.94)*'01_Data'!T189^2</f>
        <v>2.0992627358248458E-4</v>
      </c>
      <c r="K194" s="11">
        <f t="shared" si="28"/>
        <v>0.23000308898531366</v>
      </c>
      <c r="L194" t="e">
        <f>0.94*L193+(1-0.94)*'01_Data'!U189^2</f>
        <v>#DIV/0!</v>
      </c>
      <c r="M194" s="11" t="e">
        <f t="shared" si="29"/>
        <v>#DIV/0!</v>
      </c>
      <c r="N194">
        <f>0.94*N193+(1-0.94)*'01_Data'!V189^2</f>
        <v>1.0628358033242583E-3</v>
      </c>
      <c r="O194" s="11">
        <f t="shared" si="30"/>
        <v>0.51752741225727661</v>
      </c>
      <c r="P194">
        <f>0.94*P193+(1-0.94)*'01_Data'!W189^2</f>
        <v>1.0962806087607138E-3</v>
      </c>
      <c r="Q194" s="11">
        <f t="shared" si="31"/>
        <v>0.52560699520430654</v>
      </c>
      <c r="R194">
        <f>0.94*R193+(1-0.94)*'01_Data'!X189^2</f>
        <v>2.9412663472183555E-4</v>
      </c>
      <c r="S194" s="11">
        <f t="shared" si="32"/>
        <v>0.272249723507486</v>
      </c>
      <c r="T194">
        <f>0.94*T193+(1-0.94)*'01_Data'!Y189^2</f>
        <v>2.2429816392764821E-8</v>
      </c>
      <c r="U194" s="11">
        <f t="shared" si="33"/>
        <v>2.3774595119531975E-3</v>
      </c>
      <c r="V194" t="e">
        <f>0.94*V193+(1-0.94)*'01_Data'!AA189^2</f>
        <v>#VALUE!</v>
      </c>
      <c r="W194" s="11" t="e">
        <f t="shared" si="34"/>
        <v>#VALUE!</v>
      </c>
      <c r="X194">
        <f>0.94*X193+(1-0.94)*'01_Data'!AB189^2</f>
        <v>1.0213219925409339E-3</v>
      </c>
      <c r="Y194" s="11">
        <f t="shared" si="35"/>
        <v>0.50731956607282103</v>
      </c>
    </row>
    <row r="195" spans="1:25" x14ac:dyDescent="0.2">
      <c r="A195" s="6">
        <f>'01_Data'!A191</f>
        <v>43738</v>
      </c>
      <c r="B195">
        <f>0.94*B194+(1-0.94)*'01_Data'!P190^2</f>
        <v>1.0441003516362295E-4</v>
      </c>
      <c r="C195" s="11">
        <f t="shared" si="24"/>
        <v>0.16220767201717984</v>
      </c>
      <c r="D195">
        <f>0.94*D194+(1-0.94)*'01_Data'!Q190^2</f>
        <v>1.4189411743616127E-4</v>
      </c>
      <c r="E195" s="11">
        <f t="shared" si="25"/>
        <v>0.18909605388244524</v>
      </c>
      <c r="F195">
        <f>0.94*F194+(1-0.94)*'01_Data'!R190^2</f>
        <v>5.6075023119299503E-4</v>
      </c>
      <c r="G195" s="11">
        <f t="shared" si="26"/>
        <v>0.37591097118950223</v>
      </c>
      <c r="H195">
        <f>0.94*H194+(1-0.94)*'01_Data'!S190^2</f>
        <v>4.9527067279429393E-4</v>
      </c>
      <c r="I195" s="11">
        <f t="shared" si="27"/>
        <v>0.35328205380992972</v>
      </c>
      <c r="J195">
        <f>0.94*J194+(1-0.94)*'01_Data'!T190^2</f>
        <v>1.9758541863809035E-4</v>
      </c>
      <c r="K195" s="11">
        <f t="shared" si="28"/>
        <v>0.22314014765792095</v>
      </c>
      <c r="L195" t="e">
        <f>0.94*L194+(1-0.94)*'01_Data'!U190^2</f>
        <v>#DIV/0!</v>
      </c>
      <c r="M195" s="11" t="e">
        <f t="shared" si="29"/>
        <v>#DIV/0!</v>
      </c>
      <c r="N195">
        <f>0.94*N194+(1-0.94)*'01_Data'!V190^2</f>
        <v>1.0093350931371194E-3</v>
      </c>
      <c r="O195" s="11">
        <f t="shared" si="30"/>
        <v>0.50433366283696957</v>
      </c>
      <c r="P195">
        <f>0.94*P194+(1-0.94)*'01_Data'!W190^2</f>
        <v>1.0453217985605717E-3</v>
      </c>
      <c r="Q195" s="11">
        <f t="shared" si="31"/>
        <v>0.51324564609674383</v>
      </c>
      <c r="R195">
        <f>0.94*R194+(1-0.94)*'01_Data'!X190^2</f>
        <v>2.7647903663852538E-4</v>
      </c>
      <c r="S195" s="11">
        <f t="shared" si="32"/>
        <v>0.26395590016688086</v>
      </c>
      <c r="T195">
        <f>0.94*T194+(1-0.94)*'01_Data'!Y190^2</f>
        <v>2.1084027409198931E-8</v>
      </c>
      <c r="U195" s="11">
        <f t="shared" si="33"/>
        <v>2.3050325175836741E-3</v>
      </c>
      <c r="V195" t="e">
        <f>0.94*V194+(1-0.94)*'01_Data'!AA190^2</f>
        <v>#VALUE!</v>
      </c>
      <c r="W195" s="11" t="e">
        <f t="shared" si="34"/>
        <v>#VALUE!</v>
      </c>
      <c r="X195">
        <f>0.94*X194+(1-0.94)*'01_Data'!AB190^2</f>
        <v>9.6251768329072573E-4</v>
      </c>
      <c r="Y195" s="11">
        <f t="shared" si="35"/>
        <v>0.49249817886898112</v>
      </c>
    </row>
    <row r="196" spans="1:25" x14ac:dyDescent="0.2">
      <c r="A196" s="6">
        <f>'01_Data'!A192</f>
        <v>43739</v>
      </c>
      <c r="B196">
        <f>0.94*B195+(1-0.94)*'01_Data'!P191^2</f>
        <v>1.0714266515672039E-4</v>
      </c>
      <c r="C196" s="11">
        <f t="shared" si="24"/>
        <v>0.16431662003429093</v>
      </c>
      <c r="D196">
        <f>0.94*D195+(1-0.94)*'01_Data'!Q191^2</f>
        <v>1.3338047038999158E-4</v>
      </c>
      <c r="E196" s="11">
        <f t="shared" si="25"/>
        <v>0.18333542630456853</v>
      </c>
      <c r="F196">
        <f>0.94*F195+(1-0.94)*'01_Data'!R191^2</f>
        <v>5.4249612050098902E-4</v>
      </c>
      <c r="G196" s="11">
        <f t="shared" si="26"/>
        <v>0.36974183204805117</v>
      </c>
      <c r="H196">
        <f>0.94*H195+(1-0.94)*'01_Data'!S191^2</f>
        <v>4.7897203641964148E-4</v>
      </c>
      <c r="I196" s="11">
        <f t="shared" si="27"/>
        <v>0.3474204271164113</v>
      </c>
      <c r="J196">
        <f>0.94*J195+(1-0.94)*'01_Data'!T191^2</f>
        <v>1.85826602008599E-4</v>
      </c>
      <c r="K196" s="11">
        <f t="shared" si="28"/>
        <v>0.21639848360413008</v>
      </c>
      <c r="L196" t="e">
        <f>0.94*L195+(1-0.94)*'01_Data'!U191^2</f>
        <v>#DIV/0!</v>
      </c>
      <c r="M196" s="11" t="e">
        <f t="shared" si="29"/>
        <v>#DIV/0!</v>
      </c>
      <c r="N196">
        <f>0.94*N195+(1-0.94)*'01_Data'!V191^2</f>
        <v>9.4905975201064379E-4</v>
      </c>
      <c r="O196" s="11">
        <f t="shared" si="30"/>
        <v>0.48904300169482257</v>
      </c>
      <c r="P196">
        <f>0.94*P195+(1-0.94)*'01_Data'!W191^2</f>
        <v>9.8722445782903324E-4</v>
      </c>
      <c r="Q196" s="11">
        <f t="shared" si="31"/>
        <v>0.49877907270946764</v>
      </c>
      <c r="R196">
        <f>0.94*R195+(1-0.94)*'01_Data'!X191^2</f>
        <v>2.6002890423621361E-4</v>
      </c>
      <c r="S196" s="11">
        <f t="shared" si="32"/>
        <v>0.25598297573769596</v>
      </c>
      <c r="T196">
        <f>0.94*T195+(1-0.94)*'01_Data'!Y191^2</f>
        <v>2.0529671775789248E-8</v>
      </c>
      <c r="U196" s="11">
        <f t="shared" si="33"/>
        <v>2.2745279262956718E-3</v>
      </c>
      <c r="V196" t="e">
        <f>0.94*V195+(1-0.94)*'01_Data'!AA191^2</f>
        <v>#VALUE!</v>
      </c>
      <c r="W196" s="11" t="e">
        <f t="shared" si="34"/>
        <v>#VALUE!</v>
      </c>
      <c r="X196">
        <f>0.94*X195+(1-0.94)*'01_Data'!AB191^2</f>
        <v>9.3972111865266237E-4</v>
      </c>
      <c r="Y196" s="11">
        <f t="shared" si="35"/>
        <v>0.48663099151253297</v>
      </c>
    </row>
    <row r="197" spans="1:25" x14ac:dyDescent="0.2">
      <c r="A197" s="6">
        <f>'01_Data'!A193</f>
        <v>43740</v>
      </c>
      <c r="B197">
        <f>0.94*B196+(1-0.94)*'01_Data'!P192^2</f>
        <v>1.3467214917213706E-4</v>
      </c>
      <c r="C197" s="11">
        <f t="shared" si="24"/>
        <v>0.1842210128931511</v>
      </c>
      <c r="D197">
        <f>0.94*D196+(1-0.94)*'01_Data'!Q192^2</f>
        <v>1.546291326759981E-4</v>
      </c>
      <c r="E197" s="11">
        <f t="shared" si="25"/>
        <v>0.19739944638815865</v>
      </c>
      <c r="F197">
        <f>0.94*F196+(1-0.94)*'01_Data'!R192^2</f>
        <v>5.7388431036477011E-4</v>
      </c>
      <c r="G197" s="11">
        <f t="shared" si="26"/>
        <v>0.38028784652145026</v>
      </c>
      <c r="H197">
        <f>0.94*H196+(1-0.94)*'01_Data'!S192^2</f>
        <v>4.6533818818091549E-4</v>
      </c>
      <c r="I197" s="11">
        <f t="shared" si="27"/>
        <v>0.34244010194717373</v>
      </c>
      <c r="J197">
        <f>0.94*J196+(1-0.94)*'01_Data'!T192^2</f>
        <v>1.7473148948053013E-4</v>
      </c>
      <c r="K197" s="11">
        <f t="shared" si="28"/>
        <v>0.20983883184266347</v>
      </c>
      <c r="L197" t="e">
        <f>0.94*L196+(1-0.94)*'01_Data'!U192^2</f>
        <v>#DIV/0!</v>
      </c>
      <c r="M197" s="11" t="e">
        <f t="shared" si="29"/>
        <v>#DIV/0!</v>
      </c>
      <c r="N197">
        <f>0.94*N196+(1-0.94)*'01_Data'!V192^2</f>
        <v>9.5940652411977752E-4</v>
      </c>
      <c r="O197" s="11">
        <f t="shared" si="30"/>
        <v>0.49170158030881289</v>
      </c>
      <c r="P197">
        <f>0.94*P196+(1-0.94)*'01_Data'!W192^2</f>
        <v>9.3687902750587003E-4</v>
      </c>
      <c r="Q197" s="11">
        <f t="shared" si="31"/>
        <v>0.48589455124695446</v>
      </c>
      <c r="R197">
        <f>0.94*R196+(1-0.94)*'01_Data'!X192^2</f>
        <v>2.4729156536618238E-4</v>
      </c>
      <c r="S197" s="11">
        <f t="shared" si="32"/>
        <v>0.24963468203011768</v>
      </c>
      <c r="T197">
        <f>0.94*T196+(1-0.94)*'01_Data'!Y192^2</f>
        <v>1.936597361809142E-8</v>
      </c>
      <c r="U197" s="11">
        <f t="shared" si="33"/>
        <v>2.2091232088226856E-3</v>
      </c>
      <c r="V197" t="e">
        <f>0.94*V196+(1-0.94)*'01_Data'!AA192^2</f>
        <v>#VALUE!</v>
      </c>
      <c r="W197" s="11" t="e">
        <f t="shared" si="34"/>
        <v>#VALUE!</v>
      </c>
      <c r="X197">
        <f>0.94*X196+(1-0.94)*'01_Data'!AB192^2</f>
        <v>8.97504419227351E-4</v>
      </c>
      <c r="Y197" s="11">
        <f t="shared" si="35"/>
        <v>0.47557450903648368</v>
      </c>
    </row>
    <row r="198" spans="1:25" x14ac:dyDescent="0.2">
      <c r="A198" s="6">
        <f>'01_Data'!A194</f>
        <v>43741</v>
      </c>
      <c r="B198">
        <f>0.94*B197+(1-0.94)*'01_Data'!P193^2</f>
        <v>1.6858216150277621E-4</v>
      </c>
      <c r="C198" s="11">
        <f t="shared" si="24"/>
        <v>0.20611332974531171</v>
      </c>
      <c r="D198">
        <f>0.94*D197+(1-0.94)*'01_Data'!Q193^2</f>
        <v>2.0908626455189792E-4</v>
      </c>
      <c r="E198" s="11">
        <f t="shared" si="25"/>
        <v>0.22954245504280527</v>
      </c>
      <c r="F198">
        <f>0.94*F197+(1-0.94)*'01_Data'!R193^2</f>
        <v>6.2813406462850136E-4</v>
      </c>
      <c r="G198" s="11">
        <f t="shared" si="26"/>
        <v>0.3978564870482601</v>
      </c>
      <c r="H198">
        <f>0.94*H197+(1-0.94)*'01_Data'!S193^2</f>
        <v>4.5941000387077576E-4</v>
      </c>
      <c r="I198" s="11">
        <f t="shared" si="27"/>
        <v>0.34025184933433572</v>
      </c>
      <c r="J198">
        <f>0.94*J197+(1-0.94)*'01_Data'!T193^2</f>
        <v>1.9410960238847846E-4</v>
      </c>
      <c r="K198" s="11">
        <f t="shared" si="28"/>
        <v>0.22116875864799843</v>
      </c>
      <c r="L198" t="e">
        <f>0.94*L197+(1-0.94)*'01_Data'!U193^2</f>
        <v>#DIV/0!</v>
      </c>
      <c r="M198" s="11" t="e">
        <f t="shared" si="29"/>
        <v>#DIV/0!</v>
      </c>
      <c r="N198">
        <f>0.94*N197+(1-0.94)*'01_Data'!V193^2</f>
        <v>9.0211419030736815E-4</v>
      </c>
      <c r="O198" s="11">
        <f t="shared" si="30"/>
        <v>0.4767942700551851</v>
      </c>
      <c r="P198">
        <f>0.94*P197+(1-0.94)*'01_Data'!W193^2</f>
        <v>9.2716764244252692E-4</v>
      </c>
      <c r="Q198" s="11">
        <f t="shared" si="31"/>
        <v>0.48336967829552241</v>
      </c>
      <c r="R198">
        <f>0.94*R197+(1-0.94)*'01_Data'!X193^2</f>
        <v>2.6976659299357433E-4</v>
      </c>
      <c r="S198" s="11">
        <f t="shared" si="32"/>
        <v>0.26073201075890307</v>
      </c>
      <c r="T198">
        <f>0.94*T197+(1-0.94)*'01_Data'!Y193^2</f>
        <v>1.8204015201005935E-8</v>
      </c>
      <c r="U198" s="11">
        <f t="shared" si="33"/>
        <v>2.1418244163921318E-3</v>
      </c>
      <c r="V198" t="e">
        <f>0.94*V197+(1-0.94)*'01_Data'!AA193^2</f>
        <v>#VALUE!</v>
      </c>
      <c r="W198" s="11" t="e">
        <f t="shared" si="34"/>
        <v>#VALUE!</v>
      </c>
      <c r="X198">
        <f>0.94*X197+(1-0.94)*'01_Data'!AB193^2</f>
        <v>9.2263418088759719E-4</v>
      </c>
      <c r="Y198" s="11">
        <f t="shared" si="35"/>
        <v>0.48218649253548623</v>
      </c>
    </row>
    <row r="199" spans="1:25" x14ac:dyDescent="0.2">
      <c r="A199" s="6">
        <f>'01_Data'!A195</f>
        <v>43742</v>
      </c>
      <c r="B199">
        <f>0.94*B198+(1-0.94)*'01_Data'!P194^2</f>
        <v>1.6752189965759412E-4</v>
      </c>
      <c r="C199" s="11">
        <f t="shared" si="24"/>
        <v>0.20546415432798423</v>
      </c>
      <c r="D199">
        <f>0.94*D198+(1-0.94)*'01_Data'!Q194^2</f>
        <v>2.00034397240952E-4</v>
      </c>
      <c r="E199" s="11">
        <f t="shared" si="25"/>
        <v>0.22451874778004599</v>
      </c>
      <c r="F199">
        <f>0.94*F198+(1-0.94)*'01_Data'!R194^2</f>
        <v>5.977809139136981E-4</v>
      </c>
      <c r="G199" s="11">
        <f t="shared" si="26"/>
        <v>0.38812470973419344</v>
      </c>
      <c r="H199">
        <f>0.94*H198+(1-0.94)*'01_Data'!S194^2</f>
        <v>4.3403196752215677E-4</v>
      </c>
      <c r="I199" s="11">
        <f t="shared" si="27"/>
        <v>0.3307205101223441</v>
      </c>
      <c r="J199">
        <f>0.94*J198+(1-0.94)*'01_Data'!T194^2</f>
        <v>1.9033987038365231E-4</v>
      </c>
      <c r="K199" s="11">
        <f t="shared" si="28"/>
        <v>0.21901061010069897</v>
      </c>
      <c r="L199" t="e">
        <f>0.94*L198+(1-0.94)*'01_Data'!U194^2</f>
        <v>#DIV/0!</v>
      </c>
      <c r="M199" s="11" t="e">
        <f t="shared" si="29"/>
        <v>#DIV/0!</v>
      </c>
      <c r="N199">
        <f>0.94*N198+(1-0.94)*'01_Data'!V194^2</f>
        <v>8.5042547779488333E-4</v>
      </c>
      <c r="O199" s="11">
        <f t="shared" si="30"/>
        <v>0.46293327856648048</v>
      </c>
      <c r="P199">
        <f>0.94*P198+(1-0.94)*'01_Data'!W194^2</f>
        <v>8.9471198401236656E-4</v>
      </c>
      <c r="Q199" s="11">
        <f t="shared" si="31"/>
        <v>0.4748340973130683</v>
      </c>
      <c r="R199">
        <f>0.94*R198+(1-0.94)*'01_Data'!X194^2</f>
        <v>2.6827592746422803E-4</v>
      </c>
      <c r="S199" s="11">
        <f t="shared" si="32"/>
        <v>0.26001064155335152</v>
      </c>
      <c r="T199">
        <f>0.94*T198+(1-0.94)*'01_Data'!Y194^2</f>
        <v>2.3607470728955746E-8</v>
      </c>
      <c r="U199" s="11">
        <f t="shared" si="33"/>
        <v>2.4390741324725762E-3</v>
      </c>
      <c r="V199" t="e">
        <f>0.94*V198+(1-0.94)*'01_Data'!AA194^2</f>
        <v>#VALUE!</v>
      </c>
      <c r="W199" s="11" t="e">
        <f t="shared" si="34"/>
        <v>#VALUE!</v>
      </c>
      <c r="X199">
        <f>0.94*X198+(1-0.94)*'01_Data'!AB194^2</f>
        <v>8.6742077547981972E-4</v>
      </c>
      <c r="Y199" s="11">
        <f t="shared" si="35"/>
        <v>0.4675361327436785</v>
      </c>
    </row>
    <row r="200" spans="1:25" x14ac:dyDescent="0.2">
      <c r="A200" s="6">
        <f>'01_Data'!A196</f>
        <v>43745</v>
      </c>
      <c r="B200">
        <f>0.94*B199+(1-0.94)*'01_Data'!P195^2</f>
        <v>1.7001395579610166E-4</v>
      </c>
      <c r="C200" s="11">
        <f t="shared" ref="C200:C263" si="36">SQRT(B200)*SQRT(252)</f>
        <v>0.2069867552782487</v>
      </c>
      <c r="D200">
        <f>0.94*D199+(1-0.94)*'01_Data'!Q195^2</f>
        <v>1.9031392171119164E-4</v>
      </c>
      <c r="E200" s="11">
        <f t="shared" ref="E200:E263" si="37">SQRT(D200)*SQRT(252)</f>
        <v>0.21899568094193159</v>
      </c>
      <c r="F200">
        <f>0.94*F199+(1-0.94)*'01_Data'!R195^2</f>
        <v>5.6244885026862461E-4</v>
      </c>
      <c r="G200" s="11">
        <f t="shared" ref="G200:G263" si="38">SQRT(F200)*SQRT(252)</f>
        <v>0.37647989357692585</v>
      </c>
      <c r="H200">
        <f>0.94*H199+(1-0.94)*'01_Data'!S195^2</f>
        <v>4.0853504171324214E-4</v>
      </c>
      <c r="I200" s="11">
        <f t="shared" ref="I200:I263" si="39">SQRT(H200)*SQRT(252)</f>
        <v>0.32085951834367804</v>
      </c>
      <c r="J200">
        <f>0.94*J199+(1-0.94)*'01_Data'!T195^2</f>
        <v>1.8059330209772408E-4</v>
      </c>
      <c r="K200" s="11">
        <f t="shared" ref="K200:K263" si="40">SQRT(J200)*SQRT(252)</f>
        <v>0.21332958568521729</v>
      </c>
      <c r="L200" t="e">
        <f>0.94*L199+(1-0.94)*'01_Data'!U195^2</f>
        <v>#DIV/0!</v>
      </c>
      <c r="M200" s="11" t="e">
        <f t="shared" ref="M200:M263" si="41">SQRT(L200)*SQRT(252)</f>
        <v>#DIV/0!</v>
      </c>
      <c r="N200">
        <f>0.94*N199+(1-0.94)*'01_Data'!V195^2</f>
        <v>1.2246241029974364E-3</v>
      </c>
      <c r="O200" s="11">
        <f t="shared" ref="O200:O263" si="42">SQRT(N200)*SQRT(252)</f>
        <v>0.55552252335558283</v>
      </c>
      <c r="P200">
        <f>0.94*P199+(1-0.94)*'01_Data'!W195^2</f>
        <v>1.3006959163251479E-3</v>
      </c>
      <c r="Q200" s="11">
        <f t="shared" ref="Q200:Q263" si="43">SQRT(P200)*SQRT(252)</f>
        <v>0.5725166992446048</v>
      </c>
      <c r="R200">
        <f>0.94*R199+(1-0.94)*'01_Data'!X195^2</f>
        <v>2.5250509433486526E-4</v>
      </c>
      <c r="S200" s="11">
        <f t="shared" ref="S200:S263" si="44">SQRT(R200)*SQRT(252)</f>
        <v>0.25225242074633503</v>
      </c>
      <c r="T200">
        <f>0.94*T199+(1-0.94)*'01_Data'!Y195^2</f>
        <v>2.21910224852184E-8</v>
      </c>
      <c r="U200" s="11">
        <f t="shared" ref="U200:U263" si="45">SQRT(T200)*SQRT(252)</f>
        <v>2.3647701085465025E-3</v>
      </c>
      <c r="V200" t="e">
        <f>0.94*V199+(1-0.94)*'01_Data'!AA195^2</f>
        <v>#VALUE!</v>
      </c>
      <c r="W200" s="11" t="e">
        <f t="shared" ref="W200:W263" si="46">SQRT(V200)*SQRT(252)</f>
        <v>#VALUE!</v>
      </c>
      <c r="X200">
        <f>0.94*X199+(1-0.94)*'01_Data'!AB195^2</f>
        <v>8.3731687750513263E-4</v>
      </c>
      <c r="Y200" s="11">
        <f t="shared" ref="Y200:Y263" si="47">SQRT(X200)*SQRT(252)</f>
        <v>0.45935155723181503</v>
      </c>
    </row>
    <row r="201" spans="1:25" x14ac:dyDescent="0.2">
      <c r="A201" s="6">
        <f>'01_Data'!A197</f>
        <v>43746</v>
      </c>
      <c r="B201">
        <f>0.94*B200+(1-0.94)*'01_Data'!P196^2</f>
        <v>1.7135385510636653E-4</v>
      </c>
      <c r="C201" s="11">
        <f t="shared" si="36"/>
        <v>0.20780079760868186</v>
      </c>
      <c r="D201">
        <f>0.94*D200+(1-0.94)*'01_Data'!Q196^2</f>
        <v>1.8051460340820472E-4</v>
      </c>
      <c r="E201" s="11">
        <f t="shared" si="37"/>
        <v>0.2132830983900684</v>
      </c>
      <c r="F201">
        <f>0.94*F200+(1-0.94)*'01_Data'!R196^2</f>
        <v>5.5355526216915852E-4</v>
      </c>
      <c r="G201" s="11">
        <f t="shared" si="38"/>
        <v>0.37349153412979519</v>
      </c>
      <c r="H201">
        <f>0.94*H200+(1-0.94)*'01_Data'!S196^2</f>
        <v>4.1018340583566255E-4</v>
      </c>
      <c r="I201" s="11">
        <f t="shared" si="39"/>
        <v>0.32150617143468174</v>
      </c>
      <c r="J201">
        <f>0.94*J200+(1-0.94)*'01_Data'!T196^2</f>
        <v>1.9035461561924352E-4</v>
      </c>
      <c r="K201" s="11">
        <f t="shared" si="40"/>
        <v>0.21901909308562431</v>
      </c>
      <c r="L201" t="e">
        <f>0.94*L200+(1-0.94)*'01_Data'!U196^2</f>
        <v>#DIV/0!</v>
      </c>
      <c r="M201" s="11" t="e">
        <f t="shared" si="41"/>
        <v>#DIV/0!</v>
      </c>
      <c r="N201">
        <f>0.94*N200+(1-0.94)*'01_Data'!V196^2</f>
        <v>1.5045200923865846E-3</v>
      </c>
      <c r="O201" s="11">
        <f t="shared" si="42"/>
        <v>0.61574269243038471</v>
      </c>
      <c r="P201">
        <f>0.94*P200+(1-0.94)*'01_Data'!W196^2</f>
        <v>1.2231820404050803E-3</v>
      </c>
      <c r="Q201" s="11">
        <f t="shared" si="43"/>
        <v>0.55519534776696411</v>
      </c>
      <c r="R201">
        <f>0.94*R200+(1-0.94)*'01_Data'!X196^2</f>
        <v>2.5055104823169496E-4</v>
      </c>
      <c r="S201" s="11">
        <f t="shared" si="44"/>
        <v>0.25127447971170319</v>
      </c>
      <c r="T201">
        <f>0.94*T200+(1-0.94)*'01_Data'!Y196^2</f>
        <v>2.1569672920982161E-8</v>
      </c>
      <c r="U201" s="11">
        <f t="shared" si="45"/>
        <v>2.331428226664399E-3</v>
      </c>
      <c r="V201" t="e">
        <f>0.94*V200+(1-0.94)*'01_Data'!AA196^2</f>
        <v>#VALUE!</v>
      </c>
      <c r="W201" s="11" t="e">
        <f t="shared" si="46"/>
        <v>#VALUE!</v>
      </c>
      <c r="X201">
        <f>0.94*X200+(1-0.94)*'01_Data'!AB196^2</f>
        <v>7.8893629065171055E-4</v>
      </c>
      <c r="Y201" s="11">
        <f t="shared" si="47"/>
        <v>0.44588333142676578</v>
      </c>
    </row>
    <row r="202" spans="1:25" x14ac:dyDescent="0.2">
      <c r="A202" s="6">
        <f>'01_Data'!A198</f>
        <v>43747</v>
      </c>
      <c r="B202">
        <f>0.94*B201+(1-0.94)*'01_Data'!P197^2</f>
        <v>1.8411850758045406E-4</v>
      </c>
      <c r="C202" s="11">
        <f t="shared" si="36"/>
        <v>0.21540163395451395</v>
      </c>
      <c r="D202">
        <f>0.94*D201+(1-0.94)*'01_Data'!Q197^2</f>
        <v>1.8107665873524513E-4</v>
      </c>
      <c r="E202" s="11">
        <f t="shared" si="37"/>
        <v>0.21361488244333954</v>
      </c>
      <c r="F202">
        <f>0.94*F201+(1-0.94)*'01_Data'!R197^2</f>
        <v>5.30333028744852E-4</v>
      </c>
      <c r="G202" s="11">
        <f t="shared" si="38"/>
        <v>0.36557341703644525</v>
      </c>
      <c r="H202">
        <f>0.94*H201+(1-0.94)*'01_Data'!S197^2</f>
        <v>4.4906254314710278E-4</v>
      </c>
      <c r="I202" s="11">
        <f t="shared" si="39"/>
        <v>0.33639821770198175</v>
      </c>
      <c r="J202">
        <f>0.94*J201+(1-0.94)*'01_Data'!T197^2</f>
        <v>2.3928673385022295E-4</v>
      </c>
      <c r="K202" s="11">
        <f t="shared" si="40"/>
        <v>0.24556110630606018</v>
      </c>
      <c r="L202" t="e">
        <f>0.94*L201+(1-0.94)*'01_Data'!U197^2</f>
        <v>#DIV/0!</v>
      </c>
      <c r="M202" s="11" t="e">
        <f t="shared" si="41"/>
        <v>#DIV/0!</v>
      </c>
      <c r="N202">
        <f>0.94*N201+(1-0.94)*'01_Data'!V197^2</f>
        <v>1.4353251407496382E-3</v>
      </c>
      <c r="O202" s="11">
        <f t="shared" si="42"/>
        <v>0.60141660724402091</v>
      </c>
      <c r="P202">
        <f>0.94*P201+(1-0.94)*'01_Data'!W197^2</f>
        <v>1.1502164099369786E-3</v>
      </c>
      <c r="Q202" s="11">
        <f t="shared" si="43"/>
        <v>0.53838140319305106</v>
      </c>
      <c r="R202">
        <f>0.94*R201+(1-0.94)*'01_Data'!X197^2</f>
        <v>2.8228867140087246E-4</v>
      </c>
      <c r="S202" s="11">
        <f t="shared" si="44"/>
        <v>0.26671472623951581</v>
      </c>
      <c r="T202">
        <f>0.94*T201+(1-0.94)*'01_Data'!Y197^2</f>
        <v>2.027549254572323E-8</v>
      </c>
      <c r="U202" s="11">
        <f t="shared" si="45"/>
        <v>2.2604035306825758E-3</v>
      </c>
      <c r="V202" t="e">
        <f>0.94*V201+(1-0.94)*'01_Data'!AA197^2</f>
        <v>#VALUE!</v>
      </c>
      <c r="W202" s="11" t="e">
        <f t="shared" si="46"/>
        <v>#VALUE!</v>
      </c>
      <c r="X202">
        <f>0.94*X201+(1-0.94)*'01_Data'!AB197^2</f>
        <v>7.718400542642323E-4</v>
      </c>
      <c r="Y202" s="11">
        <f t="shared" si="47"/>
        <v>0.44102572903923254</v>
      </c>
    </row>
    <row r="203" spans="1:25" x14ac:dyDescent="0.2">
      <c r="A203" s="6">
        <f>'01_Data'!A199</f>
        <v>43748</v>
      </c>
      <c r="B203">
        <f>0.94*B202+(1-0.94)*'01_Data'!P198^2</f>
        <v>1.8037705332329588E-4</v>
      </c>
      <c r="C203" s="11">
        <f t="shared" si="36"/>
        <v>0.21320182325081219</v>
      </c>
      <c r="D203">
        <f>0.94*D202+(1-0.94)*'01_Data'!Q198^2</f>
        <v>1.7992035333160629E-4</v>
      </c>
      <c r="E203" s="11">
        <f t="shared" si="37"/>
        <v>0.21293174737357695</v>
      </c>
      <c r="F203">
        <f>0.94*F202+(1-0.94)*'01_Data'!R198^2</f>
        <v>5.204251533253622E-4</v>
      </c>
      <c r="G203" s="11">
        <f t="shared" si="38"/>
        <v>0.36214242866307628</v>
      </c>
      <c r="H203">
        <f>0.94*H202+(1-0.94)*'01_Data'!S198^2</f>
        <v>4.2212238886420861E-4</v>
      </c>
      <c r="I203" s="11">
        <f t="shared" si="39"/>
        <v>0.32615156291788727</v>
      </c>
      <c r="J203">
        <f>0.94*J202+(1-0.94)*'01_Data'!T198^2</f>
        <v>2.5821427927879355E-4</v>
      </c>
      <c r="K203" s="11">
        <f t="shared" si="40"/>
        <v>0.25508821685498523</v>
      </c>
      <c r="L203" t="e">
        <f>0.94*L202+(1-0.94)*'01_Data'!U198^2</f>
        <v>#DIV/0!</v>
      </c>
      <c r="M203" s="11" t="e">
        <f t="shared" si="41"/>
        <v>#DIV/0!</v>
      </c>
      <c r="N203">
        <f>0.94*N202+(1-0.94)*'01_Data'!V198^2</f>
        <v>1.3549462571911582E-3</v>
      </c>
      <c r="O203" s="11">
        <f t="shared" si="42"/>
        <v>0.58433419959144262</v>
      </c>
      <c r="P203">
        <f>0.94*P202+(1-0.94)*'01_Data'!W198^2</f>
        <v>1.1115812976424905E-3</v>
      </c>
      <c r="Q203" s="11">
        <f t="shared" si="43"/>
        <v>0.52926221006785246</v>
      </c>
      <c r="R203">
        <f>0.94*R202+(1-0.94)*'01_Data'!X198^2</f>
        <v>2.6570618429280372E-4</v>
      </c>
      <c r="S203" s="11">
        <f t="shared" si="44"/>
        <v>0.25876235901264028</v>
      </c>
      <c r="T203">
        <f>0.94*T202+(1-0.94)*'01_Data'!Y198^2</f>
        <v>1.9058962992979834E-8</v>
      </c>
      <c r="U203" s="11">
        <f t="shared" si="45"/>
        <v>2.1915425330645351E-3</v>
      </c>
      <c r="V203" t="e">
        <f>0.94*V202+(1-0.94)*'01_Data'!AA198^2</f>
        <v>#VALUE!</v>
      </c>
      <c r="W203" s="11" t="e">
        <f t="shared" si="46"/>
        <v>#VALUE!</v>
      </c>
      <c r="X203">
        <f>0.94*X202+(1-0.94)*'01_Data'!AB198^2</f>
        <v>7.6759511807030097E-4</v>
      </c>
      <c r="Y203" s="11">
        <f t="shared" si="47"/>
        <v>0.43981128879749765</v>
      </c>
    </row>
    <row r="204" spans="1:25" x14ac:dyDescent="0.2">
      <c r="A204" s="6">
        <f>'01_Data'!A200</f>
        <v>43749</v>
      </c>
      <c r="B204">
        <f>0.94*B203+(1-0.94)*'01_Data'!P199^2</f>
        <v>1.7810572890666426E-4</v>
      </c>
      <c r="C204" s="11">
        <f t="shared" si="36"/>
        <v>0.21185524228699038</v>
      </c>
      <c r="D204">
        <f>0.94*D203+(1-0.94)*'01_Data'!Q199^2</f>
        <v>1.7885407756465695E-4</v>
      </c>
      <c r="E204" s="11">
        <f t="shared" si="37"/>
        <v>0.21229985291161546</v>
      </c>
      <c r="F204">
        <f>0.94*F203+(1-0.94)*'01_Data'!R199^2</f>
        <v>5.0646987805056439E-4</v>
      </c>
      <c r="G204" s="11">
        <f t="shared" si="38"/>
        <v>0.3572539842587375</v>
      </c>
      <c r="H204">
        <f>0.94*H203+(1-0.94)*'01_Data'!S199^2</f>
        <v>3.9808769967692511E-4</v>
      </c>
      <c r="I204" s="11">
        <f t="shared" si="39"/>
        <v>0.31673032743737239</v>
      </c>
      <c r="J204">
        <f>0.94*J203+(1-0.94)*'01_Data'!T199^2</f>
        <v>2.4457478893538323E-4</v>
      </c>
      <c r="K204" s="11">
        <f t="shared" si="40"/>
        <v>0.24825963588895514</v>
      </c>
      <c r="L204" t="e">
        <f>0.94*L203+(1-0.94)*'01_Data'!U199^2</f>
        <v>#DIV/0!</v>
      </c>
      <c r="M204" s="11" t="e">
        <f t="shared" si="41"/>
        <v>#DIV/0!</v>
      </c>
      <c r="N204">
        <f>0.94*N203+(1-0.94)*'01_Data'!V199^2</f>
        <v>1.273695822066467E-3</v>
      </c>
      <c r="O204" s="11">
        <f t="shared" si="42"/>
        <v>0.56654333211216046</v>
      </c>
      <c r="P204">
        <f>0.94*P203+(1-0.94)*'01_Data'!W199^2</f>
        <v>1.0488461346098165E-3</v>
      </c>
      <c r="Q204" s="11">
        <f t="shared" si="43"/>
        <v>0.51411013014885609</v>
      </c>
      <c r="R204">
        <f>0.94*R203+(1-0.94)*'01_Data'!X199^2</f>
        <v>2.5292938203295675E-4</v>
      </c>
      <c r="S204" s="11">
        <f t="shared" si="44"/>
        <v>0.25246426335682665</v>
      </c>
      <c r="T204">
        <f>0.94*T203+(1-0.94)*'01_Data'!Y199^2</f>
        <v>2.0788846262234431E-8</v>
      </c>
      <c r="U204" s="11">
        <f t="shared" si="45"/>
        <v>2.2888401556428266E-3</v>
      </c>
      <c r="V204" t="e">
        <f>0.94*V203+(1-0.94)*'01_Data'!AA199^2</f>
        <v>#VALUE!</v>
      </c>
      <c r="W204" s="11" t="e">
        <f t="shared" si="46"/>
        <v>#VALUE!</v>
      </c>
      <c r="X204">
        <f>0.94*X203+(1-0.94)*'01_Data'!AB199^2</f>
        <v>7.2807847919243568E-4</v>
      </c>
      <c r="Y204" s="11">
        <f t="shared" si="47"/>
        <v>0.4283407250735024</v>
      </c>
    </row>
    <row r="205" spans="1:25" x14ac:dyDescent="0.2">
      <c r="A205" s="6">
        <f>'01_Data'!A201</f>
        <v>43752</v>
      </c>
      <c r="B205">
        <f>0.94*B204+(1-0.94)*'01_Data'!P200^2</f>
        <v>1.7421059558835901E-4</v>
      </c>
      <c r="C205" s="11">
        <f t="shared" si="36"/>
        <v>0.20952582200833023</v>
      </c>
      <c r="D205">
        <f>0.94*D204+(1-0.94)*'01_Data'!Q200^2</f>
        <v>1.7909321126454109E-4</v>
      </c>
      <c r="E205" s="11">
        <f t="shared" si="37"/>
        <v>0.21244173139631573</v>
      </c>
      <c r="F205">
        <f>0.94*F204+(1-0.94)*'01_Data'!R200^2</f>
        <v>4.8183631679487064E-4</v>
      </c>
      <c r="G205" s="11">
        <f t="shared" si="38"/>
        <v>0.34845767581200937</v>
      </c>
      <c r="H205">
        <f>0.94*H204+(1-0.94)*'01_Data'!S200^2</f>
        <v>3.7449050459207814E-4</v>
      </c>
      <c r="I205" s="11">
        <f t="shared" si="39"/>
        <v>0.30719962102386078</v>
      </c>
      <c r="J205">
        <f>0.94*J204+(1-0.94)*'01_Data'!T200^2</f>
        <v>2.5709978191109858E-4</v>
      </c>
      <c r="K205" s="11">
        <f t="shared" si="40"/>
        <v>0.25453711918224592</v>
      </c>
      <c r="L205" t="e">
        <f>0.94*L204+(1-0.94)*'01_Data'!U200^2</f>
        <v>#DIV/0!</v>
      </c>
      <c r="M205" s="11" t="e">
        <f t="shared" si="41"/>
        <v>#DIV/0!</v>
      </c>
      <c r="N205">
        <f>0.94*N204+(1-0.94)*'01_Data'!V200^2</f>
        <v>1.2242611949859065E-3</v>
      </c>
      <c r="O205" s="11">
        <f t="shared" si="42"/>
        <v>0.5554402048253696</v>
      </c>
      <c r="P205">
        <f>0.94*P204+(1-0.94)*'01_Data'!W200^2</f>
        <v>9.9436961324757766E-4</v>
      </c>
      <c r="Q205" s="11">
        <f t="shared" si="43"/>
        <v>0.50058080520370485</v>
      </c>
      <c r="R205">
        <f>0.94*R204+(1-0.94)*'01_Data'!X200^2</f>
        <v>2.4641304120929001E-4</v>
      </c>
      <c r="S205" s="11">
        <f t="shared" si="44"/>
        <v>0.24919086336529492</v>
      </c>
      <c r="T205">
        <f>0.94*T204+(1-0.94)*'01_Data'!Y200^2</f>
        <v>2.0268158125346057E-8</v>
      </c>
      <c r="U205" s="11">
        <f t="shared" si="45"/>
        <v>2.259994656539525E-3</v>
      </c>
      <c r="V205" t="e">
        <f>0.94*V204+(1-0.94)*'01_Data'!AA200^2</f>
        <v>#VALUE!</v>
      </c>
      <c r="W205" s="11" t="e">
        <f t="shared" si="46"/>
        <v>#VALUE!</v>
      </c>
      <c r="X205">
        <f>0.94*X204+(1-0.94)*'01_Data'!AB200^2</f>
        <v>7.226093679984552E-4</v>
      </c>
      <c r="Y205" s="11">
        <f t="shared" si="47"/>
        <v>0.42672890778058464</v>
      </c>
    </row>
    <row r="206" spans="1:25" x14ac:dyDescent="0.2">
      <c r="A206" s="6">
        <f>'01_Data'!A202</f>
        <v>43753</v>
      </c>
      <c r="B206">
        <f>0.94*B205+(1-0.94)*'01_Data'!P201^2</f>
        <v>1.6426103332105581E-4</v>
      </c>
      <c r="C206" s="11">
        <f t="shared" si="36"/>
        <v>0.20345461507890664</v>
      </c>
      <c r="D206">
        <f>0.94*D205+(1-0.94)*'01_Data'!Q201^2</f>
        <v>1.6835165172599242E-4</v>
      </c>
      <c r="E206" s="11">
        <f t="shared" si="37"/>
        <v>0.20597236764903706</v>
      </c>
      <c r="F206">
        <f>0.94*F205+(1-0.94)*'01_Data'!R201^2</f>
        <v>4.5463038223296433E-4</v>
      </c>
      <c r="G206" s="11">
        <f t="shared" si="38"/>
        <v>0.33847726116049071</v>
      </c>
      <c r="H206">
        <f>0.94*H205+(1-0.94)*'01_Data'!S201^2</f>
        <v>3.654239948677648E-4</v>
      </c>
      <c r="I206" s="11">
        <f t="shared" si="39"/>
        <v>0.30345814654854253</v>
      </c>
      <c r="J206">
        <f>0.94*J205+(1-0.94)*'01_Data'!T201^2</f>
        <v>2.4247920954307975E-4</v>
      </c>
      <c r="K206" s="11">
        <f t="shared" si="40"/>
        <v>0.24719377177602211</v>
      </c>
      <c r="L206" t="e">
        <f>0.94*L205+(1-0.94)*'01_Data'!U201^2</f>
        <v>#DIV/0!</v>
      </c>
      <c r="M206" s="11" t="e">
        <f t="shared" si="41"/>
        <v>#DIV/0!</v>
      </c>
      <c r="N206">
        <f>0.94*N205+(1-0.94)*'01_Data'!V201^2</f>
        <v>1.1859634734110122E-3</v>
      </c>
      <c r="O206" s="11">
        <f t="shared" si="42"/>
        <v>0.54668345072772706</v>
      </c>
      <c r="P206">
        <f>0.94*P205+(1-0.94)*'01_Data'!W201^2</f>
        <v>1.0132677330578536E-3</v>
      </c>
      <c r="Q206" s="11">
        <f t="shared" si="43"/>
        <v>0.50531521719673078</v>
      </c>
      <c r="R206">
        <f>0.94*R205+(1-0.94)*'01_Data'!X201^2</f>
        <v>2.3545692075576356E-4</v>
      </c>
      <c r="S206" s="11">
        <f t="shared" si="44"/>
        <v>0.2435880621673657</v>
      </c>
      <c r="T206">
        <f>0.94*T205+(1-0.94)*'01_Data'!Y201^2</f>
        <v>1.9778711276671029E-8</v>
      </c>
      <c r="U206" s="11">
        <f t="shared" si="45"/>
        <v>2.2325400873715795E-3</v>
      </c>
      <c r="V206" t="e">
        <f>0.94*V205+(1-0.94)*'01_Data'!AA201^2</f>
        <v>#VALUE!</v>
      </c>
      <c r="W206" s="11" t="e">
        <f t="shared" si="46"/>
        <v>#VALUE!</v>
      </c>
      <c r="X206">
        <f>0.94*X205+(1-0.94)*'01_Data'!AB201^2</f>
        <v>7.325994304988383E-4</v>
      </c>
      <c r="Y206" s="11">
        <f t="shared" si="47"/>
        <v>0.4296685425833584</v>
      </c>
    </row>
    <row r="207" spans="1:25" x14ac:dyDescent="0.2">
      <c r="A207" s="6">
        <f>'01_Data'!A203</f>
        <v>43754</v>
      </c>
      <c r="B207">
        <f>0.94*B206+(1-0.94)*'01_Data'!P202^2</f>
        <v>1.5512504348572597E-4</v>
      </c>
      <c r="C207" s="11">
        <f t="shared" si="36"/>
        <v>0.19771573270330045</v>
      </c>
      <c r="D207">
        <f>0.94*D206+(1-0.94)*'01_Data'!Q202^2</f>
        <v>1.5832551395376714E-4</v>
      </c>
      <c r="E207" s="11">
        <f t="shared" si="37"/>
        <v>0.19974491111502524</v>
      </c>
      <c r="F207">
        <f>0.94*F206+(1-0.94)*'01_Data'!R202^2</f>
        <v>4.2797117661123234E-4</v>
      </c>
      <c r="G207" s="11">
        <f t="shared" si="38"/>
        <v>0.32840331378661602</v>
      </c>
      <c r="H207">
        <f>0.94*H206+(1-0.94)*'01_Data'!S202^2</f>
        <v>3.465516127995919E-4</v>
      </c>
      <c r="I207" s="11">
        <f t="shared" si="39"/>
        <v>0.29551819982108912</v>
      </c>
      <c r="J207">
        <f>0.94*J206+(1-0.94)*'01_Data'!T202^2</f>
        <v>2.2811361245957592E-4</v>
      </c>
      <c r="K207" s="11">
        <f t="shared" si="40"/>
        <v>0.23975952606687628</v>
      </c>
      <c r="L207" t="e">
        <f>0.94*L206+(1-0.94)*'01_Data'!U202^2</f>
        <v>#DIV/0!</v>
      </c>
      <c r="M207" s="11" t="e">
        <f t="shared" si="41"/>
        <v>#DIV/0!</v>
      </c>
      <c r="N207">
        <f>0.94*N206+(1-0.94)*'01_Data'!V202^2</f>
        <v>1.5442395326853296E-3</v>
      </c>
      <c r="O207" s="11">
        <f t="shared" si="42"/>
        <v>0.62381757127921866</v>
      </c>
      <c r="P207">
        <f>0.94*P206+(1-0.94)*'01_Data'!W202^2</f>
        <v>9.7362327003543917E-4</v>
      </c>
      <c r="Q207" s="11">
        <f t="shared" si="43"/>
        <v>0.49533126698092733</v>
      </c>
      <c r="R207">
        <f>0.94*R206+(1-0.94)*'01_Data'!X202^2</f>
        <v>2.2148199691578475E-4</v>
      </c>
      <c r="S207" s="11">
        <f t="shared" si="44"/>
        <v>0.23624873168501404</v>
      </c>
      <c r="T207">
        <f>0.94*T206+(1-0.94)*'01_Data'!Y202^2</f>
        <v>1.931863123891646E-8</v>
      </c>
      <c r="U207" s="11">
        <f t="shared" si="45"/>
        <v>2.2064213269924102E-3</v>
      </c>
      <c r="V207" t="e">
        <f>0.94*V206+(1-0.94)*'01_Data'!AA202^2</f>
        <v>#VALUE!</v>
      </c>
      <c r="W207" s="11" t="e">
        <f t="shared" si="46"/>
        <v>#VALUE!</v>
      </c>
      <c r="X207">
        <f>0.94*X206+(1-0.94)*'01_Data'!AB202^2</f>
        <v>6.9113242183666565E-4</v>
      </c>
      <c r="Y207" s="11">
        <f t="shared" si="47"/>
        <v>0.41733124769520885</v>
      </c>
    </row>
    <row r="208" spans="1:25" x14ac:dyDescent="0.2">
      <c r="A208" s="6">
        <f>'01_Data'!A204</f>
        <v>43755</v>
      </c>
      <c r="B208">
        <f>0.94*B207+(1-0.94)*'01_Data'!P203^2</f>
        <v>1.6375376114627425E-4</v>
      </c>
      <c r="C208" s="11">
        <f t="shared" si="36"/>
        <v>0.20314021711335525</v>
      </c>
      <c r="D208">
        <f>0.94*D207+(1-0.94)*'01_Data'!Q203^2</f>
        <v>1.552797069369776E-4</v>
      </c>
      <c r="E208" s="11">
        <f t="shared" si="37"/>
        <v>0.19781427185144745</v>
      </c>
      <c r="F208">
        <f>0.94*F207+(1-0.94)*'01_Data'!R203^2</f>
        <v>4.1904154426614229E-4</v>
      </c>
      <c r="G208" s="11">
        <f t="shared" si="38"/>
        <v>0.32495918075208752</v>
      </c>
      <c r="H208">
        <f>0.94*H207+(1-0.94)*'01_Data'!S203^2</f>
        <v>3.3347249112279398E-4</v>
      </c>
      <c r="I208" s="11">
        <f t="shared" si="39"/>
        <v>0.2898880262496954</v>
      </c>
      <c r="J208">
        <f>0.94*J207+(1-0.94)*'01_Data'!T203^2</f>
        <v>2.1887198931927303E-4</v>
      </c>
      <c r="K208" s="11">
        <f t="shared" si="40"/>
        <v>0.23485259485144463</v>
      </c>
      <c r="L208" t="e">
        <f>0.94*L207+(1-0.94)*'01_Data'!U203^2</f>
        <v>#DIV/0!</v>
      </c>
      <c r="M208" s="11" t="e">
        <f t="shared" si="41"/>
        <v>#DIV/0!</v>
      </c>
      <c r="N208">
        <f>0.94*N207+(1-0.94)*'01_Data'!V203^2</f>
        <v>1.4706601379273661E-3</v>
      </c>
      <c r="O208" s="11">
        <f t="shared" si="42"/>
        <v>0.6087744695350622</v>
      </c>
      <c r="P208">
        <f>0.94*P207+(1-0.94)*'01_Data'!W203^2</f>
        <v>9.1602066065545409E-4</v>
      </c>
      <c r="Q208" s="11">
        <f t="shared" si="43"/>
        <v>0.48045520757420712</v>
      </c>
      <c r="R208">
        <f>0.94*R207+(1-0.94)*'01_Data'!X203^2</f>
        <v>2.0957303821581041E-4</v>
      </c>
      <c r="S208" s="11">
        <f t="shared" si="44"/>
        <v>0.22980949856432009</v>
      </c>
      <c r="T208">
        <f>0.94*T207+(1-0.94)*'01_Data'!Y203^2</f>
        <v>1.8869003856015592E-8</v>
      </c>
      <c r="U208" s="11">
        <f t="shared" si="45"/>
        <v>2.1805937200028644E-3</v>
      </c>
      <c r="V208" t="e">
        <f>0.94*V207+(1-0.94)*'01_Data'!AA203^2</f>
        <v>#VALUE!</v>
      </c>
      <c r="W208" s="11" t="e">
        <f t="shared" si="46"/>
        <v>#VALUE!</v>
      </c>
      <c r="X208">
        <f>0.94*X207+(1-0.94)*'01_Data'!AB203^2</f>
        <v>6.498713160185284E-4</v>
      </c>
      <c r="Y208" s="11">
        <f t="shared" si="47"/>
        <v>0.40468206241031879</v>
      </c>
    </row>
    <row r="209" spans="1:25" x14ac:dyDescent="0.2">
      <c r="A209" s="6">
        <f>'01_Data'!A205</f>
        <v>43756</v>
      </c>
      <c r="B209">
        <f>0.94*B208+(1-0.94)*'01_Data'!P204^2</f>
        <v>1.5403319333340813E-4</v>
      </c>
      <c r="C209" s="11">
        <f t="shared" si="36"/>
        <v>0.19701869129607694</v>
      </c>
      <c r="D209">
        <f>0.94*D208+(1-0.94)*'01_Data'!Q204^2</f>
        <v>1.4622322423249196E-4</v>
      </c>
      <c r="E209" s="11">
        <f t="shared" si="37"/>
        <v>0.19195898652209012</v>
      </c>
      <c r="F209">
        <f>0.94*F208+(1-0.94)*'01_Data'!R204^2</f>
        <v>3.9402782739919053E-4</v>
      </c>
      <c r="G209" s="11">
        <f t="shared" si="38"/>
        <v>0.31511111136327141</v>
      </c>
      <c r="H209">
        <f>0.94*H208+(1-0.94)*'01_Data'!S204^2</f>
        <v>3.1346782972606238E-4</v>
      </c>
      <c r="I209" s="11">
        <f t="shared" si="39"/>
        <v>0.28105852253750951</v>
      </c>
      <c r="J209">
        <f>0.94*J208+(1-0.94)*'01_Data'!T204^2</f>
        <v>2.0576425873084937E-4</v>
      </c>
      <c r="K209" s="11">
        <f t="shared" si="40"/>
        <v>0.22771164484973982</v>
      </c>
      <c r="L209" t="e">
        <f>0.94*L208+(1-0.94)*'01_Data'!U204^2</f>
        <v>#DIV/0!</v>
      </c>
      <c r="M209" s="11" t="e">
        <f t="shared" si="41"/>
        <v>#DIV/0!</v>
      </c>
      <c r="N209">
        <f>0.94*N208+(1-0.94)*'01_Data'!V204^2</f>
        <v>1.4206074477229871E-3</v>
      </c>
      <c r="O209" s="11">
        <f t="shared" si="42"/>
        <v>0.59832522663363685</v>
      </c>
      <c r="P209">
        <f>0.94*P208+(1-0.94)*'01_Data'!W204^2</f>
        <v>8.6596665446328133E-4</v>
      </c>
      <c r="Q209" s="11">
        <f t="shared" si="43"/>
        <v>0.46714408582871614</v>
      </c>
      <c r="R209">
        <f>0.94*R208+(1-0.94)*'01_Data'!X204^2</f>
        <v>1.9703632486514505E-4</v>
      </c>
      <c r="S209" s="11">
        <f t="shared" si="44"/>
        <v>0.2228298765112447</v>
      </c>
      <c r="T209">
        <f>0.94*T208+(1-0.94)*'01_Data'!Y204^2</f>
        <v>1.8446199838302773E-8</v>
      </c>
      <c r="U209" s="11">
        <f t="shared" si="45"/>
        <v>2.1560246657337432E-3</v>
      </c>
      <c r="V209" t="e">
        <f>0.94*V208+(1-0.94)*'01_Data'!AA204^2</f>
        <v>#VALUE!</v>
      </c>
      <c r="W209" s="11" t="e">
        <f t="shared" si="46"/>
        <v>#VALUE!</v>
      </c>
      <c r="X209">
        <f>0.94*X208+(1-0.94)*'01_Data'!AB204^2</f>
        <v>6.1092165729012906E-4</v>
      </c>
      <c r="Y209" s="11">
        <f t="shared" si="47"/>
        <v>0.39236750328883319</v>
      </c>
    </row>
    <row r="210" spans="1:25" x14ac:dyDescent="0.2">
      <c r="A210" s="6">
        <f>'01_Data'!A206</f>
        <v>43759</v>
      </c>
      <c r="B210">
        <f>0.94*B209+(1-0.94)*'01_Data'!P205^2</f>
        <v>1.4844894117706605E-4</v>
      </c>
      <c r="C210" s="11">
        <f t="shared" si="36"/>
        <v>0.19341440788271344</v>
      </c>
      <c r="D210">
        <f>0.94*D209+(1-0.94)*'01_Data'!Q205^2</f>
        <v>1.3913640404008496E-4</v>
      </c>
      <c r="E210" s="11">
        <f t="shared" si="37"/>
        <v>0.18724949617582795</v>
      </c>
      <c r="F210">
        <f>0.94*F209+(1-0.94)*'01_Data'!R205^2</f>
        <v>3.772488115615164E-4</v>
      </c>
      <c r="G210" s="11">
        <f t="shared" si="38"/>
        <v>0.30832888368348194</v>
      </c>
      <c r="H210">
        <f>0.94*H209+(1-0.94)*'01_Data'!S205^2</f>
        <v>2.9518939747873976E-4</v>
      </c>
      <c r="I210" s="11">
        <f t="shared" si="39"/>
        <v>0.27274113764638147</v>
      </c>
      <c r="J210">
        <f>0.94*J209+(1-0.94)*'01_Data'!T205^2</f>
        <v>1.9367795730005374E-4</v>
      </c>
      <c r="K210" s="11">
        <f t="shared" si="40"/>
        <v>0.22092271327234225</v>
      </c>
      <c r="L210" t="e">
        <f>0.94*L209+(1-0.94)*'01_Data'!U205^2</f>
        <v>#DIV/0!</v>
      </c>
      <c r="M210" s="11" t="e">
        <f t="shared" si="41"/>
        <v>#DIV/0!</v>
      </c>
      <c r="N210">
        <f>0.94*N209+(1-0.94)*'01_Data'!V205^2</f>
        <v>1.3486317169428776E-3</v>
      </c>
      <c r="O210" s="11">
        <f t="shared" si="42"/>
        <v>0.5829710049990523</v>
      </c>
      <c r="P210">
        <f>0.94*P209+(1-0.94)*'01_Data'!W205^2</f>
        <v>8.3574107432010832E-4</v>
      </c>
      <c r="Q210" s="11">
        <f t="shared" si="43"/>
        <v>0.45891911131338531</v>
      </c>
      <c r="R210">
        <f>0.94*R209+(1-0.94)*'01_Data'!X205^2</f>
        <v>1.9738014133343596E-4</v>
      </c>
      <c r="S210" s="11">
        <f t="shared" si="44"/>
        <v>0.22302420410355883</v>
      </c>
      <c r="T210">
        <f>0.94*T209+(1-0.94)*'01_Data'!Y205^2</f>
        <v>1.7339427848004604E-8</v>
      </c>
      <c r="U210" s="11">
        <f t="shared" si="45"/>
        <v>2.0903434688340481E-3</v>
      </c>
      <c r="V210" t="e">
        <f>0.94*V209+(1-0.94)*'01_Data'!AA205^2</f>
        <v>#VALUE!</v>
      </c>
      <c r="W210" s="11" t="e">
        <f t="shared" si="46"/>
        <v>#VALUE!</v>
      </c>
      <c r="X210">
        <f>0.94*X209+(1-0.94)*'01_Data'!AB205^2</f>
        <v>5.8054007289430457E-4</v>
      </c>
      <c r="Y210" s="11">
        <f t="shared" si="47"/>
        <v>0.38248672966439601</v>
      </c>
    </row>
    <row r="211" spans="1:25" x14ac:dyDescent="0.2">
      <c r="A211" s="6">
        <f>'01_Data'!A207</f>
        <v>43760</v>
      </c>
      <c r="B211">
        <f>0.94*B210+(1-0.94)*'01_Data'!P206^2</f>
        <v>1.5602771486514211E-4</v>
      </c>
      <c r="C211" s="11">
        <f t="shared" si="36"/>
        <v>0.19829015140953374</v>
      </c>
      <c r="D211">
        <f>0.94*D210+(1-0.94)*'01_Data'!Q206^2</f>
        <v>1.4646857364111551E-4</v>
      </c>
      <c r="E211" s="11">
        <f t="shared" si="37"/>
        <v>0.19211996397449463</v>
      </c>
      <c r="F211">
        <f>0.94*F210+(1-0.94)*'01_Data'!R206^2</f>
        <v>4.3490249242711349E-4</v>
      </c>
      <c r="G211" s="11">
        <f t="shared" si="38"/>
        <v>0.3310520020957925</v>
      </c>
      <c r="H211">
        <f>0.94*H210+(1-0.94)*'01_Data'!S206^2</f>
        <v>2.8245279416578737E-4</v>
      </c>
      <c r="I211" s="11">
        <f t="shared" si="39"/>
        <v>0.26679224900618537</v>
      </c>
      <c r="J211">
        <f>0.94*J210+(1-0.94)*'01_Data'!T206^2</f>
        <v>2.0095346066299294E-4</v>
      </c>
      <c r="K211" s="11">
        <f t="shared" si="40"/>
        <v>0.22503393541213784</v>
      </c>
      <c r="L211" t="e">
        <f>0.94*L210+(1-0.94)*'01_Data'!U206^2</f>
        <v>#DIV/0!</v>
      </c>
      <c r="M211" s="11" t="e">
        <f t="shared" si="41"/>
        <v>#DIV/0!</v>
      </c>
      <c r="N211">
        <f>0.94*N210+(1-0.94)*'01_Data'!V206^2</f>
        <v>1.2767041572602407E-3</v>
      </c>
      <c r="O211" s="11">
        <f t="shared" si="42"/>
        <v>0.56721199531531474</v>
      </c>
      <c r="P211">
        <f>0.94*P210+(1-0.94)*'01_Data'!W206^2</f>
        <v>8.9230249286022733E-4</v>
      </c>
      <c r="Q211" s="11">
        <f t="shared" si="43"/>
        <v>0.47419429372439448</v>
      </c>
      <c r="R211">
        <f>0.94*R210+(1-0.94)*'01_Data'!X206^2</f>
        <v>1.9080272687233539E-4</v>
      </c>
      <c r="S211" s="11">
        <f t="shared" si="44"/>
        <v>0.21927673650396323</v>
      </c>
      <c r="T211">
        <f>0.94*T210+(1-0.94)*'01_Data'!Y206^2</f>
        <v>1.7025229016513737E-8</v>
      </c>
      <c r="U211" s="11">
        <f t="shared" si="45"/>
        <v>2.0713178684502922E-3</v>
      </c>
      <c r="V211" t="e">
        <f>0.94*V210+(1-0.94)*'01_Data'!AA206^2</f>
        <v>#VALUE!</v>
      </c>
      <c r="W211" s="11" t="e">
        <f t="shared" si="46"/>
        <v>#VALUE!</v>
      </c>
      <c r="X211">
        <f>0.94*X210+(1-0.94)*'01_Data'!AB206^2</f>
        <v>5.6302329144624784E-4</v>
      </c>
      <c r="Y211" s="11">
        <f t="shared" si="47"/>
        <v>0.37667209804345009</v>
      </c>
    </row>
    <row r="212" spans="1:25" x14ac:dyDescent="0.2">
      <c r="A212" s="6">
        <f>'01_Data'!A208</f>
        <v>43761</v>
      </c>
      <c r="B212">
        <f>0.94*B211+(1-0.94)*'01_Data'!P207^2</f>
        <v>1.4821350534929075E-4</v>
      </c>
      <c r="C212" s="11">
        <f t="shared" si="36"/>
        <v>0.19326097212841831</v>
      </c>
      <c r="D212">
        <f>0.94*D211+(1-0.94)*'01_Data'!Q207^2</f>
        <v>1.4386624507400727E-4</v>
      </c>
      <c r="E212" s="11">
        <f t="shared" si="37"/>
        <v>0.19040560327534964</v>
      </c>
      <c r="F212">
        <f>0.94*F211+(1-0.94)*'01_Data'!R207^2</f>
        <v>4.151865385202276E-4</v>
      </c>
      <c r="G212" s="11">
        <f t="shared" si="38"/>
        <v>0.32346098328406991</v>
      </c>
      <c r="H212">
        <f>0.94*H211+(1-0.94)*'01_Data'!S207^2</f>
        <v>3.3373740514381646E-4</v>
      </c>
      <c r="I212" s="11">
        <f t="shared" si="39"/>
        <v>0.29000314842470548</v>
      </c>
      <c r="J212">
        <f>0.94*J211+(1-0.94)*'01_Data'!T207^2</f>
        <v>1.8942910224753476E-4</v>
      </c>
      <c r="K212" s="11">
        <f t="shared" si="40"/>
        <v>0.21848600359377432</v>
      </c>
      <c r="L212" t="e">
        <f>0.94*L211+(1-0.94)*'01_Data'!U207^2</f>
        <v>#DIV/0!</v>
      </c>
      <c r="M212" s="11" t="e">
        <f t="shared" si="41"/>
        <v>#DIV/0!</v>
      </c>
      <c r="N212">
        <f>0.94*N211+(1-0.94)*'01_Data'!V207^2</f>
        <v>1.200969099023042E-3</v>
      </c>
      <c r="O212" s="11">
        <f t="shared" si="42"/>
        <v>0.55013108706362579</v>
      </c>
      <c r="P212">
        <f>0.94*P211+(1-0.94)*'01_Data'!W207^2</f>
        <v>8.4236395977899711E-4</v>
      </c>
      <c r="Q212" s="11">
        <f t="shared" si="43"/>
        <v>0.46073389050981184</v>
      </c>
      <c r="R212">
        <f>0.94*R211+(1-0.94)*'01_Data'!X207^2</f>
        <v>1.8874466957818919E-4</v>
      </c>
      <c r="S212" s="11">
        <f t="shared" si="44"/>
        <v>0.21809093684448164</v>
      </c>
      <c r="T212">
        <f>0.94*T211+(1-0.94)*'01_Data'!Y207^2</f>
        <v>1.6003715275522911E-8</v>
      </c>
      <c r="U212" s="11">
        <f t="shared" si="45"/>
        <v>2.0082171818386011E-3</v>
      </c>
      <c r="V212" t="e">
        <f>0.94*V211+(1-0.94)*'01_Data'!AA207^2</f>
        <v>#VALUE!</v>
      </c>
      <c r="W212" s="11" t="e">
        <f t="shared" si="46"/>
        <v>#VALUE!</v>
      </c>
      <c r="X212">
        <f>0.94*X211+(1-0.94)*'01_Data'!AB207^2</f>
        <v>5.6965768509619234E-4</v>
      </c>
      <c r="Y212" s="11">
        <f t="shared" si="47"/>
        <v>0.37888485934943411</v>
      </c>
    </row>
    <row r="213" spans="1:25" x14ac:dyDescent="0.2">
      <c r="A213" s="6">
        <f>'01_Data'!A209</f>
        <v>43762</v>
      </c>
      <c r="B213">
        <f>0.94*B212+(1-0.94)*'01_Data'!P208^2</f>
        <v>1.4474392276249464E-4</v>
      </c>
      <c r="C213" s="11">
        <f t="shared" si="36"/>
        <v>0.1909855191792002</v>
      </c>
      <c r="D213">
        <f>0.94*D212+(1-0.94)*'01_Data'!Q208^2</f>
        <v>1.3537400071093051E-4</v>
      </c>
      <c r="E213" s="11">
        <f t="shared" si="37"/>
        <v>0.18470042820511948</v>
      </c>
      <c r="F213">
        <f>0.94*F212+(1-0.94)*'01_Data'!R208^2</f>
        <v>3.9186237399425851E-4</v>
      </c>
      <c r="G213" s="11">
        <f t="shared" si="38"/>
        <v>0.31424404249969984</v>
      </c>
      <c r="H213">
        <f>0.94*H212+(1-0.94)*'01_Data'!S208^2</f>
        <v>3.2993765125840846E-4</v>
      </c>
      <c r="I213" s="11">
        <f t="shared" si="39"/>
        <v>0.28834751276388521</v>
      </c>
      <c r="J213">
        <f>0.94*J212+(1-0.94)*'01_Data'!T208^2</f>
        <v>1.7806484051935496E-4</v>
      </c>
      <c r="K213" s="11">
        <f t="shared" si="40"/>
        <v>0.21183092269750764</v>
      </c>
      <c r="L213" t="e">
        <f>0.94*L212+(1-0.94)*'01_Data'!U208^2</f>
        <v>#DIV/0!</v>
      </c>
      <c r="M213" s="11" t="e">
        <f t="shared" si="41"/>
        <v>#DIV/0!</v>
      </c>
      <c r="N213">
        <f>0.94*N212+(1-0.94)*'01_Data'!V208^2</f>
        <v>1.1647528126195062E-3</v>
      </c>
      <c r="O213" s="11">
        <f t="shared" si="42"/>
        <v>0.54177274643536255</v>
      </c>
      <c r="P213">
        <f>0.94*P212+(1-0.94)*'01_Data'!W208^2</f>
        <v>8.6411827341975091E-4</v>
      </c>
      <c r="Q213" s="11">
        <f t="shared" si="43"/>
        <v>0.46664526666599465</v>
      </c>
      <c r="R213">
        <f>0.94*R212+(1-0.94)*'01_Data'!X208^2</f>
        <v>1.8117034369282426E-4</v>
      </c>
      <c r="S213" s="11">
        <f t="shared" si="44"/>
        <v>0.21367013504603707</v>
      </c>
      <c r="T213">
        <f>0.94*T212+(1-0.94)*'01_Data'!Y208^2</f>
        <v>1.5043492358991534E-8</v>
      </c>
      <c r="U213" s="11">
        <f t="shared" si="45"/>
        <v>1.9470387963432746E-3</v>
      </c>
      <c r="V213" t="e">
        <f>0.94*V212+(1-0.94)*'01_Data'!AA208^2</f>
        <v>#VALUE!</v>
      </c>
      <c r="W213" s="11" t="e">
        <f t="shared" si="46"/>
        <v>#VALUE!</v>
      </c>
      <c r="X213">
        <f>0.94*X212+(1-0.94)*'01_Data'!AB208^2</f>
        <v>5.3548477875266904E-4</v>
      </c>
      <c r="Y213" s="11">
        <f t="shared" si="47"/>
        <v>0.36734474849339088</v>
      </c>
    </row>
    <row r="214" spans="1:25" x14ac:dyDescent="0.2">
      <c r="A214" s="6">
        <f>'01_Data'!A210</f>
        <v>43763</v>
      </c>
      <c r="B214">
        <f>0.94*B213+(1-0.94)*'01_Data'!P209^2</f>
        <v>1.4148251513090618E-4</v>
      </c>
      <c r="C214" s="11">
        <f t="shared" si="36"/>
        <v>0.18882159254965614</v>
      </c>
      <c r="D214">
        <f>0.94*D213+(1-0.94)*'01_Data'!Q209^2</f>
        <v>1.279433386658217E-4</v>
      </c>
      <c r="E214" s="11">
        <f t="shared" si="37"/>
        <v>0.17955979879635384</v>
      </c>
      <c r="F214">
        <f>0.94*F213+(1-0.94)*'01_Data'!R209^2</f>
        <v>3.6850443027170072E-4</v>
      </c>
      <c r="G214" s="11">
        <f t="shared" si="38"/>
        <v>0.30473450153940329</v>
      </c>
      <c r="H214">
        <f>0.94*H213+(1-0.94)*'01_Data'!S209^2</f>
        <v>3.2326153284141366E-4</v>
      </c>
      <c r="I214" s="11">
        <f t="shared" si="39"/>
        <v>0.28541532242687367</v>
      </c>
      <c r="J214">
        <f>0.94*J213+(1-0.94)*'01_Data'!T209^2</f>
        <v>1.7060530324764463E-4</v>
      </c>
      <c r="K214" s="11">
        <f t="shared" si="40"/>
        <v>0.20734641645904192</v>
      </c>
      <c r="L214" t="e">
        <f>0.94*L213+(1-0.94)*'01_Data'!U209^2</f>
        <v>#DIV/0!</v>
      </c>
      <c r="M214" s="11" t="e">
        <f t="shared" si="41"/>
        <v>#DIV/0!</v>
      </c>
      <c r="N214">
        <f>0.94*N213+(1-0.94)*'01_Data'!V209^2</f>
        <v>1.136518579567524E-3</v>
      </c>
      <c r="O214" s="11">
        <f t="shared" si="42"/>
        <v>0.53516603222833203</v>
      </c>
      <c r="P214">
        <f>0.94*P213+(1-0.94)*'01_Data'!W209^2</f>
        <v>8.4706998477042915E-4</v>
      </c>
      <c r="Q214" s="11">
        <f t="shared" si="43"/>
        <v>0.46201908636131928</v>
      </c>
      <c r="R214">
        <f>0.94*R213+(1-0.94)*'01_Data'!X209^2</f>
        <v>1.801060134287162E-4</v>
      </c>
      <c r="S214" s="11">
        <f t="shared" si="44"/>
        <v>0.21304158134983059</v>
      </c>
      <c r="T214">
        <f>0.94*T213+(1-0.94)*'01_Data'!Y209^2</f>
        <v>1.6976678451876411E-8</v>
      </c>
      <c r="U214" s="11">
        <f t="shared" si="45"/>
        <v>2.0683623884302422E-3</v>
      </c>
      <c r="V214" t="e">
        <f>0.94*V213+(1-0.94)*'01_Data'!AA209^2</f>
        <v>#VALUE!</v>
      </c>
      <c r="W214" s="11" t="e">
        <f t="shared" si="46"/>
        <v>#VALUE!</v>
      </c>
      <c r="X214">
        <f>0.94*X213+(1-0.94)*'01_Data'!AB209^2</f>
        <v>5.26105460706683E-4</v>
      </c>
      <c r="Y214" s="11">
        <f t="shared" si="47"/>
        <v>0.36411341103848965</v>
      </c>
    </row>
    <row r="215" spans="1:25" x14ac:dyDescent="0.2">
      <c r="A215" s="6">
        <f>'01_Data'!A211</f>
        <v>43766</v>
      </c>
      <c r="B215">
        <f>0.94*B214+(1-0.94)*'01_Data'!P210^2</f>
        <v>1.3331426122021231E-4</v>
      </c>
      <c r="C215" s="11">
        <f t="shared" si="36"/>
        <v>0.18328991741908091</v>
      </c>
      <c r="D215">
        <f>0.94*D214+(1-0.94)*'01_Data'!Q210^2</f>
        <v>1.2537531370993509E-4</v>
      </c>
      <c r="E215" s="11">
        <f t="shared" si="37"/>
        <v>0.17774864009297975</v>
      </c>
      <c r="F215">
        <f>0.94*F214+(1-0.94)*'01_Data'!R210^2</f>
        <v>3.4707869721087948E-4</v>
      </c>
      <c r="G215" s="11">
        <f t="shared" si="38"/>
        <v>0.29574284724595057</v>
      </c>
      <c r="H215">
        <f>0.94*H214+(1-0.94)*'01_Data'!S210^2</f>
        <v>3.0578738787786884E-4</v>
      </c>
      <c r="I215" s="11">
        <f t="shared" si="39"/>
        <v>0.27759398722815115</v>
      </c>
      <c r="J215">
        <f>0.94*J214+(1-0.94)*'01_Data'!T210^2</f>
        <v>1.6039215747113556E-4</v>
      </c>
      <c r="K215" s="11">
        <f t="shared" si="40"/>
        <v>0.2010443326302091</v>
      </c>
      <c r="L215" t="e">
        <f>0.94*L214+(1-0.94)*'01_Data'!U210^2</f>
        <v>#DIV/0!</v>
      </c>
      <c r="M215" s="11" t="e">
        <f t="shared" si="41"/>
        <v>#DIV/0!</v>
      </c>
      <c r="N215">
        <f>0.94*N214+(1-0.94)*'01_Data'!V210^2</f>
        <v>1.0862968814933471E-3</v>
      </c>
      <c r="O215" s="11">
        <f t="shared" si="42"/>
        <v>0.52320819387345563</v>
      </c>
      <c r="P215">
        <f>0.94*P214+(1-0.94)*'01_Data'!W210^2</f>
        <v>8.2066041286861134E-4</v>
      </c>
      <c r="Q215" s="11">
        <f t="shared" si="43"/>
        <v>0.45475974320831225</v>
      </c>
      <c r="R215">
        <f>0.94*R214+(1-0.94)*'01_Data'!X210^2</f>
        <v>1.7394643088512729E-4</v>
      </c>
      <c r="S215" s="11">
        <f t="shared" si="44"/>
        <v>0.20936690422092047</v>
      </c>
      <c r="T215">
        <f>0.94*T214+(1-0.94)*'01_Data'!Y210^2</f>
        <v>1.5958077744763825E-8</v>
      </c>
      <c r="U215" s="11">
        <f t="shared" si="45"/>
        <v>2.0053517376461627E-3</v>
      </c>
      <c r="V215" t="e">
        <f>0.94*V214+(1-0.94)*'01_Data'!AA210^2</f>
        <v>#VALUE!</v>
      </c>
      <c r="W215" s="11" t="e">
        <f t="shared" si="46"/>
        <v>#VALUE!</v>
      </c>
      <c r="X215">
        <f>0.94*X214+(1-0.94)*'01_Data'!AB210^2</f>
        <v>4.9645832700492408E-4</v>
      </c>
      <c r="Y215" s="11">
        <f t="shared" si="47"/>
        <v>0.35370538362490456</v>
      </c>
    </row>
    <row r="216" spans="1:25" x14ac:dyDescent="0.2">
      <c r="A216" s="6">
        <f>'01_Data'!A212</f>
        <v>43767</v>
      </c>
      <c r="B216">
        <f>0.94*B215+(1-0.94)*'01_Data'!P211^2</f>
        <v>1.300109439080849E-4</v>
      </c>
      <c r="C216" s="11">
        <f t="shared" si="36"/>
        <v>0.18100485591507592</v>
      </c>
      <c r="D216">
        <f>0.94*D215+(1-0.94)*'01_Data'!Q211^2</f>
        <v>1.1800690462774924E-4</v>
      </c>
      <c r="E216" s="11">
        <f t="shared" si="37"/>
        <v>0.1724463393818286</v>
      </c>
      <c r="F216">
        <f>0.94*F215+(1-0.94)*'01_Data'!R211^2</f>
        <v>3.3483664023351624E-4</v>
      </c>
      <c r="G216" s="11">
        <f t="shared" si="38"/>
        <v>0.29048034931617339</v>
      </c>
      <c r="H216">
        <f>0.94*H215+(1-0.94)*'01_Data'!S211^2</f>
        <v>2.895256492239249E-4</v>
      </c>
      <c r="I216" s="11">
        <f t="shared" si="39"/>
        <v>0.27011194643041814</v>
      </c>
      <c r="J216">
        <f>0.94*J215+(1-0.94)*'01_Data'!T211^2</f>
        <v>1.9384288866932688E-4</v>
      </c>
      <c r="K216" s="11">
        <f t="shared" si="40"/>
        <v>0.22101675942034438</v>
      </c>
      <c r="L216" t="e">
        <f>0.94*L215+(1-0.94)*'01_Data'!U211^2</f>
        <v>#DIV/0!</v>
      </c>
      <c r="M216" s="11" t="e">
        <f t="shared" si="41"/>
        <v>#DIV/0!</v>
      </c>
      <c r="N216">
        <f>0.94*N215+(1-0.94)*'01_Data'!V211^2</f>
        <v>1.0220201629891554E-3</v>
      </c>
      <c r="O216" s="11">
        <f t="shared" si="42"/>
        <v>0.50749293696884812</v>
      </c>
      <c r="P216">
        <f>0.94*P215+(1-0.94)*'01_Data'!W211^2</f>
        <v>7.8860896509488844E-4</v>
      </c>
      <c r="Q216" s="11">
        <f t="shared" si="43"/>
        <v>0.44579082449497759</v>
      </c>
      <c r="R216">
        <f>0.94*R215+(1-0.94)*'01_Data'!X211^2</f>
        <v>1.7745791013138026E-4</v>
      </c>
      <c r="S216" s="11">
        <f t="shared" si="44"/>
        <v>0.21146960385149405</v>
      </c>
      <c r="T216">
        <f>0.94*T215+(1-0.94)*'01_Data'!Y211^2</f>
        <v>1.5709464927624771E-8</v>
      </c>
      <c r="U216" s="11">
        <f t="shared" si="45"/>
        <v>1.989669611207208E-3</v>
      </c>
      <c r="V216" t="e">
        <f>0.94*V215+(1-0.94)*'01_Data'!AA211^2</f>
        <v>#VALUE!</v>
      </c>
      <c r="W216" s="11" t="e">
        <f t="shared" si="46"/>
        <v>#VALUE!</v>
      </c>
      <c r="X216">
        <f>0.94*X215+(1-0.94)*'01_Data'!AB211^2</f>
        <v>5.1131661225519483E-4</v>
      </c>
      <c r="Y216" s="11">
        <f t="shared" si="47"/>
        <v>0.35895931007331333</v>
      </c>
    </row>
    <row r="217" spans="1:25" x14ac:dyDescent="0.2">
      <c r="A217" s="6">
        <f>'01_Data'!A213</f>
        <v>43768</v>
      </c>
      <c r="B217">
        <f>0.94*B216+(1-0.94)*'01_Data'!P212^2</f>
        <v>1.2272131776325997E-4</v>
      </c>
      <c r="C217" s="11">
        <f t="shared" si="36"/>
        <v>0.1758572491435639</v>
      </c>
      <c r="D217">
        <f>0.94*D216+(1-0.94)*'01_Data'!Q212^2</f>
        <v>1.1145149233297909E-4</v>
      </c>
      <c r="E217" s="11">
        <f t="shared" si="37"/>
        <v>0.16758811433962353</v>
      </c>
      <c r="F217">
        <f>0.94*F216+(1-0.94)*'01_Data'!R212^2</f>
        <v>3.5226537754683282E-4</v>
      </c>
      <c r="G217" s="11">
        <f t="shared" si="38"/>
        <v>0.29794441619503775</v>
      </c>
      <c r="H217">
        <f>0.94*H216+(1-0.94)*'01_Data'!S212^2</f>
        <v>2.7223792483562805E-4</v>
      </c>
      <c r="I217" s="11">
        <f t="shared" si="39"/>
        <v>0.26192357102517189</v>
      </c>
      <c r="J217">
        <f>0.94*J216+(1-0.94)*'01_Data'!T212^2</f>
        <v>1.8260524373913916E-4</v>
      </c>
      <c r="K217" s="11">
        <f t="shared" si="40"/>
        <v>0.21451461820179779</v>
      </c>
      <c r="L217" t="e">
        <f>0.94*L216+(1-0.94)*'01_Data'!U212^2</f>
        <v>#DIV/0!</v>
      </c>
      <c r="M217" s="11" t="e">
        <f t="shared" si="41"/>
        <v>#DIV/0!</v>
      </c>
      <c r="N217">
        <f>0.94*N216+(1-0.94)*'01_Data'!V212^2</f>
        <v>9.8490740093561797E-4</v>
      </c>
      <c r="O217" s="11">
        <f t="shared" si="42"/>
        <v>0.49819340123668415</v>
      </c>
      <c r="P217">
        <f>0.94*P216+(1-0.94)*'01_Data'!W212^2</f>
        <v>7.4143176495148233E-4</v>
      </c>
      <c r="Q217" s="11">
        <f t="shared" si="43"/>
        <v>0.43225085860848622</v>
      </c>
      <c r="R217">
        <f>0.94*R216+(1-0.94)*'01_Data'!X212^2</f>
        <v>1.6685073510139942E-4</v>
      </c>
      <c r="S217" s="11">
        <f t="shared" si="44"/>
        <v>0.20505215250163225</v>
      </c>
      <c r="T217">
        <f>0.94*T216+(1-0.94)*'01_Data'!Y212^2</f>
        <v>1.7635925136126975E-8</v>
      </c>
      <c r="U217" s="11">
        <f t="shared" si="45"/>
        <v>2.1081397331068922E-3</v>
      </c>
      <c r="V217" t="e">
        <f>0.94*V216+(1-0.94)*'01_Data'!AA212^2</f>
        <v>#VALUE!</v>
      </c>
      <c r="W217" s="11" t="e">
        <f t="shared" si="46"/>
        <v>#VALUE!</v>
      </c>
      <c r="X217">
        <f>0.94*X216+(1-0.94)*'01_Data'!AB212^2</f>
        <v>4.877266019921463E-4</v>
      </c>
      <c r="Y217" s="11">
        <f t="shared" si="47"/>
        <v>0.35058109433057122</v>
      </c>
    </row>
    <row r="218" spans="1:25" x14ac:dyDescent="0.2">
      <c r="A218" s="6">
        <f>'01_Data'!A214</f>
        <v>43769</v>
      </c>
      <c r="B218">
        <f>0.94*B217+(1-0.94)*'01_Data'!P213^2</f>
        <v>1.2206941039435637E-4</v>
      </c>
      <c r="C218" s="11">
        <f t="shared" si="36"/>
        <v>0.17538954193274411</v>
      </c>
      <c r="D218">
        <f>0.94*D217+(1-0.94)*'01_Data'!Q213^2</f>
        <v>1.1843954087763284E-4</v>
      </c>
      <c r="E218" s="11">
        <f t="shared" si="37"/>
        <v>0.17276216108038092</v>
      </c>
      <c r="F218">
        <f>0.94*F217+(1-0.94)*'01_Data'!R213^2</f>
        <v>4.1136417559627033E-4</v>
      </c>
      <c r="G218" s="11">
        <f t="shared" si="38"/>
        <v>0.32196858891863989</v>
      </c>
      <c r="H218">
        <f>0.94*H217+(1-0.94)*'01_Data'!S213^2</f>
        <v>2.881483339945447E-4</v>
      </c>
      <c r="I218" s="11">
        <f t="shared" si="39"/>
        <v>0.2694686997902081</v>
      </c>
      <c r="J218">
        <f>0.94*J217+(1-0.94)*'01_Data'!T213^2</f>
        <v>1.7239679105010368E-4</v>
      </c>
      <c r="K218" s="11">
        <f t="shared" si="40"/>
        <v>0.20843222242404397</v>
      </c>
      <c r="L218" t="e">
        <f>0.94*L217+(1-0.94)*'01_Data'!U213^2</f>
        <v>#DIV/0!</v>
      </c>
      <c r="M218" s="11" t="e">
        <f t="shared" si="41"/>
        <v>#DIV/0!</v>
      </c>
      <c r="N218">
        <f>0.94*N217+(1-0.94)*'01_Data'!V213^2</f>
        <v>9.2842358416034287E-4</v>
      </c>
      <c r="O218" s="11">
        <f t="shared" si="42"/>
        <v>0.48369695389614187</v>
      </c>
      <c r="P218">
        <f>0.94*P217+(1-0.94)*'01_Data'!W213^2</f>
        <v>6.9774368743544756E-4</v>
      </c>
      <c r="Q218" s="11">
        <f t="shared" si="43"/>
        <v>0.41932255989122835</v>
      </c>
      <c r="R218">
        <f>0.94*R217+(1-0.94)*'01_Data'!X213^2</f>
        <v>1.5683969099531544E-4</v>
      </c>
      <c r="S218" s="11">
        <f t="shared" si="44"/>
        <v>0.19880543788040481</v>
      </c>
      <c r="T218">
        <f>0.94*T217+(1-0.94)*'01_Data'!Y213^2</f>
        <v>1.7286331540276527E-8</v>
      </c>
      <c r="U218" s="11">
        <f t="shared" si="45"/>
        <v>2.0871405195026244E-3</v>
      </c>
      <c r="V218" t="e">
        <f>0.94*V217+(1-0.94)*'01_Data'!AA213^2</f>
        <v>#VALUE!</v>
      </c>
      <c r="W218" s="11" t="e">
        <f t="shared" si="46"/>
        <v>#VALUE!</v>
      </c>
      <c r="X218">
        <f>0.94*X217+(1-0.94)*'01_Data'!AB213^2</f>
        <v>4.6970579937969265E-4</v>
      </c>
      <c r="Y218" s="11">
        <f t="shared" si="47"/>
        <v>0.3440434005233679</v>
      </c>
    </row>
    <row r="219" spans="1:25" x14ac:dyDescent="0.2">
      <c r="A219" s="6">
        <f>'01_Data'!A215</f>
        <v>43770</v>
      </c>
      <c r="B219">
        <f>0.94*B218+(1-0.94)*'01_Data'!P214^2</f>
        <v>1.1504009247152563E-4</v>
      </c>
      <c r="C219" s="11">
        <f t="shared" si="36"/>
        <v>0.1702648034763041</v>
      </c>
      <c r="D219">
        <f>0.94*D218+(1-0.94)*'01_Data'!Q214^2</f>
        <v>1.115480927309211E-4</v>
      </c>
      <c r="E219" s="11">
        <f t="shared" si="37"/>
        <v>0.16766072697024823</v>
      </c>
      <c r="F219">
        <f>0.94*F218+(1-0.94)*'01_Data'!R214^2</f>
        <v>3.8718799408959698E-4</v>
      </c>
      <c r="G219" s="11">
        <f t="shared" si="38"/>
        <v>0.31236416969713166</v>
      </c>
      <c r="H219">
        <f>0.94*H218+(1-0.94)*'01_Data'!S214^2</f>
        <v>2.9735105559543451E-4</v>
      </c>
      <c r="I219" s="11">
        <f t="shared" si="39"/>
        <v>0.27373795135137824</v>
      </c>
      <c r="J219">
        <f>0.94*J218+(1-0.94)*'01_Data'!T214^2</f>
        <v>1.6908599518326078E-4</v>
      </c>
      <c r="K219" s="11">
        <f t="shared" si="40"/>
        <v>0.20642110063213429</v>
      </c>
      <c r="L219" t="e">
        <f>0.94*L218+(1-0.94)*'01_Data'!U214^2</f>
        <v>#DIV/0!</v>
      </c>
      <c r="M219" s="11" t="e">
        <f t="shared" si="41"/>
        <v>#DIV/0!</v>
      </c>
      <c r="N219">
        <f>0.94*N218+(1-0.94)*'01_Data'!V214^2</f>
        <v>8.9660616858983045E-4</v>
      </c>
      <c r="O219" s="11">
        <f t="shared" si="42"/>
        <v>0.47533646450134381</v>
      </c>
      <c r="P219">
        <f>0.94*P218+(1-0.94)*'01_Data'!W214^2</f>
        <v>7.3416322978961726E-4</v>
      </c>
      <c r="Q219" s="11">
        <f t="shared" si="43"/>
        <v>0.43012688117226938</v>
      </c>
      <c r="R219">
        <f>0.94*R218+(1-0.94)*'01_Data'!X214^2</f>
        <v>1.6965449883426967E-4</v>
      </c>
      <c r="S219" s="11">
        <f t="shared" si="44"/>
        <v>0.20676782560697388</v>
      </c>
      <c r="T219">
        <f>0.94*T218+(1-0.94)*'01_Data'!Y214^2</f>
        <v>1.6974525900471547E-8</v>
      </c>
      <c r="U219" s="11">
        <f t="shared" si="45"/>
        <v>2.0682312556672259E-3</v>
      </c>
      <c r="V219" t="e">
        <f>0.94*V218+(1-0.94)*'01_Data'!AA214^2</f>
        <v>#VALUE!</v>
      </c>
      <c r="W219" s="11" t="e">
        <f t="shared" si="46"/>
        <v>#VALUE!</v>
      </c>
      <c r="X219">
        <f>0.94*X218+(1-0.94)*'01_Data'!AB214^2</f>
        <v>4.557442138977378E-4</v>
      </c>
      <c r="Y219" s="11">
        <f t="shared" si="47"/>
        <v>0.33889163740380185</v>
      </c>
    </row>
    <row r="220" spans="1:25" x14ac:dyDescent="0.2">
      <c r="A220" s="6">
        <f>'01_Data'!A216</f>
        <v>43773</v>
      </c>
      <c r="B220">
        <f>0.94*B219+(1-0.94)*'01_Data'!P215^2</f>
        <v>1.6070370754509429E-4</v>
      </c>
      <c r="C220" s="11">
        <f t="shared" si="36"/>
        <v>0.20123949488448772</v>
      </c>
      <c r="D220">
        <f>0.94*D219+(1-0.94)*'01_Data'!Q215^2</f>
        <v>1.0487705070147766E-4</v>
      </c>
      <c r="E220" s="11">
        <f t="shared" si="37"/>
        <v>0.16257003652817567</v>
      </c>
      <c r="F220">
        <f>0.94*F219+(1-0.94)*'01_Data'!R215^2</f>
        <v>4.3627604354003809E-4</v>
      </c>
      <c r="G220" s="11">
        <f t="shared" si="38"/>
        <v>0.33157437019783298</v>
      </c>
      <c r="H220">
        <f>0.94*H219+(1-0.94)*'01_Data'!S215^2</f>
        <v>3.9173992514086116E-4</v>
      </c>
      <c r="I220" s="11">
        <f t="shared" si="39"/>
        <v>0.31419494129520453</v>
      </c>
      <c r="J220">
        <f>0.94*J219+(1-0.94)*'01_Data'!T215^2</f>
        <v>1.7049358137797196E-4</v>
      </c>
      <c r="K220" s="11">
        <f t="shared" si="40"/>
        <v>0.20727851434060632</v>
      </c>
      <c r="L220" t="e">
        <f>0.94*L219+(1-0.94)*'01_Data'!U215^2</f>
        <v>#DIV/0!</v>
      </c>
      <c r="M220" s="11" t="e">
        <f t="shared" si="41"/>
        <v>#DIV/0!</v>
      </c>
      <c r="N220">
        <f>0.94*N219+(1-0.94)*'01_Data'!V215^2</f>
        <v>8.5204857703434066E-4</v>
      </c>
      <c r="O220" s="11">
        <f t="shared" si="42"/>
        <v>0.46337483899393361</v>
      </c>
      <c r="P220">
        <f>0.94*P219+(1-0.94)*'01_Data'!W215^2</f>
        <v>8.7784250572308373E-4</v>
      </c>
      <c r="Q220" s="11">
        <f t="shared" si="43"/>
        <v>0.47033638115950283</v>
      </c>
      <c r="R220">
        <f>0.94*R219+(1-0.94)*'01_Data'!X215^2</f>
        <v>1.9729963796419502E-4</v>
      </c>
      <c r="S220" s="11">
        <f t="shared" si="44"/>
        <v>0.22297871819296378</v>
      </c>
      <c r="T220">
        <f>0.94*T219+(1-0.94)*'01_Data'!Y215^2</f>
        <v>1.5964185770457499E-8</v>
      </c>
      <c r="U220" s="11">
        <f t="shared" si="45"/>
        <v>2.0057354796072413E-3</v>
      </c>
      <c r="V220" t="e">
        <f>0.94*V219+(1-0.94)*'01_Data'!AA215^2</f>
        <v>#VALUE!</v>
      </c>
      <c r="W220" s="11" t="e">
        <f t="shared" si="46"/>
        <v>#VALUE!</v>
      </c>
      <c r="X220">
        <f>0.94*X219+(1-0.94)*'01_Data'!AB215^2</f>
        <v>4.4112718614120882E-4</v>
      </c>
      <c r="Y220" s="11">
        <f t="shared" si="47"/>
        <v>0.33341273357144691</v>
      </c>
    </row>
    <row r="221" spans="1:25" x14ac:dyDescent="0.2">
      <c r="A221" s="6">
        <f>'01_Data'!A217</f>
        <v>43774</v>
      </c>
      <c r="B221">
        <f>0.94*B220+(1-0.94)*'01_Data'!P216^2</f>
        <v>2.0259856712121654E-4</v>
      </c>
      <c r="C221" s="11">
        <f t="shared" si="36"/>
        <v>0.22595317858916386</v>
      </c>
      <c r="D221">
        <f>0.94*D220+(1-0.94)*'01_Data'!Q216^2</f>
        <v>2.2057253089066334E-4</v>
      </c>
      <c r="E221" s="11">
        <f t="shared" si="37"/>
        <v>0.23576318157092971</v>
      </c>
      <c r="F221">
        <f>0.94*F220+(1-0.94)*'01_Data'!R216^2</f>
        <v>4.2317457978792482E-4</v>
      </c>
      <c r="G221" s="11">
        <f t="shared" si="38"/>
        <v>0.32655779596659007</v>
      </c>
      <c r="H221">
        <f>0.94*H220+(1-0.94)*'01_Data'!S216^2</f>
        <v>4.8894422686888701E-4</v>
      </c>
      <c r="I221" s="11">
        <f t="shared" si="39"/>
        <v>0.35101843993009763</v>
      </c>
      <c r="J221">
        <f>0.94*J220+(1-0.94)*'01_Data'!T216^2</f>
        <v>1.6026396649529363E-4</v>
      </c>
      <c r="K221" s="11">
        <f t="shared" si="40"/>
        <v>0.20096397576882777</v>
      </c>
      <c r="L221" t="e">
        <f>0.94*L220+(1-0.94)*'01_Data'!U216^2</f>
        <v>#DIV/0!</v>
      </c>
      <c r="M221" s="11" t="e">
        <f t="shared" si="41"/>
        <v>#DIV/0!</v>
      </c>
      <c r="N221">
        <f>0.94*N220+(1-0.94)*'01_Data'!V216^2</f>
        <v>8.229025607352663E-4</v>
      </c>
      <c r="O221" s="11">
        <f t="shared" si="42"/>
        <v>0.45538054998570932</v>
      </c>
      <c r="P221">
        <f>0.94*P220+(1-0.94)*'01_Data'!W216^2</f>
        <v>8.323512794742731E-4</v>
      </c>
      <c r="Q221" s="11">
        <f t="shared" si="43"/>
        <v>0.45798746972763005</v>
      </c>
      <c r="R221">
        <f>0.94*R220+(1-0.94)*'01_Data'!X216^2</f>
        <v>1.8591935189720175E-4</v>
      </c>
      <c r="S221" s="11">
        <f t="shared" si="44"/>
        <v>0.21645248133965764</v>
      </c>
      <c r="T221">
        <f>0.94*T220+(1-0.94)*'01_Data'!Y216^2</f>
        <v>1.5714603294030118E-8</v>
      </c>
      <c r="U221" s="11">
        <f t="shared" si="45"/>
        <v>1.9899949824297523E-3</v>
      </c>
      <c r="V221" t="e">
        <f>0.94*V220+(1-0.94)*'01_Data'!AA216^2</f>
        <v>#VALUE!</v>
      </c>
      <c r="W221" s="11" t="e">
        <f t="shared" si="46"/>
        <v>#VALUE!</v>
      </c>
      <c r="X221">
        <f>0.94*X220+(1-0.94)*'01_Data'!AB216^2</f>
        <v>5.0273094913441695E-4</v>
      </c>
      <c r="Y221" s="11">
        <f t="shared" si="47"/>
        <v>0.35593285768789745</v>
      </c>
    </row>
    <row r="222" spans="1:25" x14ac:dyDescent="0.2">
      <c r="A222" s="6">
        <f>'01_Data'!A218</f>
        <v>43775</v>
      </c>
      <c r="B222">
        <f>0.94*B221+(1-0.94)*'01_Data'!P217^2</f>
        <v>2.1353728913143339E-4</v>
      </c>
      <c r="C222" s="11">
        <f t="shared" si="36"/>
        <v>0.23197283647255171</v>
      </c>
      <c r="D222">
        <f>0.94*D221+(1-0.94)*'01_Data'!Q217^2</f>
        <v>2.0789249303415801E-4</v>
      </c>
      <c r="E222" s="11">
        <f t="shared" si="37"/>
        <v>0.2288862342837765</v>
      </c>
      <c r="F222">
        <f>0.94*F221+(1-0.94)*'01_Data'!R217^2</f>
        <v>4.0238359905471656E-4</v>
      </c>
      <c r="G222" s="11">
        <f t="shared" si="38"/>
        <v>0.31843471381397565</v>
      </c>
      <c r="H222">
        <f>0.94*H221+(1-0.94)*'01_Data'!S217^2</f>
        <v>6.3378781834410875E-4</v>
      </c>
      <c r="I222" s="11">
        <f t="shared" si="39"/>
        <v>0.39964300347024145</v>
      </c>
      <c r="J222">
        <f>0.94*J221+(1-0.94)*'01_Data'!T217^2</f>
        <v>1.5276958224561668E-4</v>
      </c>
      <c r="K222" s="11">
        <f t="shared" si="40"/>
        <v>0.19620890582717038</v>
      </c>
      <c r="L222" t="e">
        <f>0.94*L221+(1-0.94)*'01_Data'!U217^2</f>
        <v>#DIV/0!</v>
      </c>
      <c r="M222" s="11" t="e">
        <f t="shared" si="41"/>
        <v>#DIV/0!</v>
      </c>
      <c r="N222">
        <f>0.94*N221+(1-0.94)*'01_Data'!V217^2</f>
        <v>8.9755468962982097E-4</v>
      </c>
      <c r="O222" s="11">
        <f t="shared" si="42"/>
        <v>0.4755878276267328</v>
      </c>
      <c r="P222">
        <f>0.94*P221+(1-0.94)*'01_Data'!W217^2</f>
        <v>8.7498711876443408E-4</v>
      </c>
      <c r="Q222" s="11">
        <f t="shared" si="43"/>
        <v>0.46957081886403185</v>
      </c>
      <c r="R222">
        <f>0.94*R221+(1-0.94)*'01_Data'!X217^2</f>
        <v>1.7491596826640023E-4</v>
      </c>
      <c r="S222" s="11">
        <f t="shared" si="44"/>
        <v>0.20994957490581606</v>
      </c>
      <c r="T222">
        <f>0.94*T221+(1-0.94)*'01_Data'!Y217^2</f>
        <v>1.5479995766186957E-8</v>
      </c>
      <c r="U222" s="11">
        <f t="shared" si="45"/>
        <v>1.9750845382107353E-3</v>
      </c>
      <c r="V222" t="e">
        <f>0.94*V221+(1-0.94)*'01_Data'!AA217^2</f>
        <v>#VALUE!</v>
      </c>
      <c r="W222" s="11" t="e">
        <f t="shared" si="46"/>
        <v>#VALUE!</v>
      </c>
      <c r="X222">
        <f>0.94*X221+(1-0.94)*'01_Data'!AB217^2</f>
        <v>4.7317914070833485E-4</v>
      </c>
      <c r="Y222" s="11">
        <f t="shared" si="47"/>
        <v>0.34531310930588832</v>
      </c>
    </row>
    <row r="223" spans="1:25" x14ac:dyDescent="0.2">
      <c r="A223" s="6">
        <f>'01_Data'!A219</f>
        <v>43776</v>
      </c>
      <c r="B223">
        <f>0.94*B222+(1-0.94)*'01_Data'!P218^2</f>
        <v>2.301183368677668E-4</v>
      </c>
      <c r="C223" s="11">
        <f t="shared" si="36"/>
        <v>0.2408107574230795</v>
      </c>
      <c r="D223">
        <f>0.94*D222+(1-0.94)*'01_Data'!Q218^2</f>
        <v>2.1249698290811607E-4</v>
      </c>
      <c r="E223" s="11">
        <f t="shared" si="37"/>
        <v>0.23140708652252906</v>
      </c>
      <c r="F223">
        <f>0.94*F222+(1-0.94)*'01_Data'!R218^2</f>
        <v>3.9202093155745637E-4</v>
      </c>
      <c r="G223" s="11">
        <f t="shared" si="38"/>
        <v>0.31430761166805843</v>
      </c>
      <c r="H223">
        <f>0.94*H222+(1-0.94)*'01_Data'!S218^2</f>
        <v>7.86913542374558E-4</v>
      </c>
      <c r="I223" s="11">
        <f t="shared" si="39"/>
        <v>0.44531136598832577</v>
      </c>
      <c r="J223">
        <f>0.94*J222+(1-0.94)*'01_Data'!T218^2</f>
        <v>1.594481012609673E-4</v>
      </c>
      <c r="K223" s="11">
        <f t="shared" si="40"/>
        <v>0.20045179350099057</v>
      </c>
      <c r="L223" t="e">
        <f>0.94*L222+(1-0.94)*'01_Data'!U218^2</f>
        <v>#DIV/0!</v>
      </c>
      <c r="M223" s="11" t="e">
        <f t="shared" si="41"/>
        <v>#DIV/0!</v>
      </c>
      <c r="N223">
        <f>0.94*N222+(1-0.94)*'01_Data'!V218^2</f>
        <v>9.1717591074725344E-4</v>
      </c>
      <c r="O223" s="11">
        <f t="shared" si="42"/>
        <v>0.48075807794389464</v>
      </c>
      <c r="P223">
        <f>0.94*P222+(1-0.94)*'01_Data'!W218^2</f>
        <v>8.3506752697300559E-4</v>
      </c>
      <c r="Q223" s="11">
        <f t="shared" si="43"/>
        <v>0.45873414609902047</v>
      </c>
      <c r="R223">
        <f>0.94*R222+(1-0.94)*'01_Data'!X218^2</f>
        <v>2.2625451866479593E-4</v>
      </c>
      <c r="S223" s="11">
        <f t="shared" si="44"/>
        <v>0.23878052412943684</v>
      </c>
      <c r="T223">
        <f>0.94*T222+(1-0.94)*'01_Data'!Y218^2</f>
        <v>1.5259464690015806E-8</v>
      </c>
      <c r="U223" s="11">
        <f t="shared" si="45"/>
        <v>1.9609653494858047E-3</v>
      </c>
      <c r="V223" t="e">
        <f>0.94*V222+(1-0.94)*'01_Data'!AA218^2</f>
        <v>#VALUE!</v>
      </c>
      <c r="W223" s="11" t="e">
        <f t="shared" si="46"/>
        <v>#VALUE!</v>
      </c>
      <c r="X223">
        <f>0.94*X222+(1-0.94)*'01_Data'!AB218^2</f>
        <v>4.5051951731476581E-4</v>
      </c>
      <c r="Y223" s="11">
        <f t="shared" si="47"/>
        <v>0.33694349431814374</v>
      </c>
    </row>
    <row r="224" spans="1:25" x14ac:dyDescent="0.2">
      <c r="A224" s="6">
        <f>'01_Data'!A220</f>
        <v>43777</v>
      </c>
      <c r="B224">
        <f>0.94*B223+(1-0.94)*'01_Data'!P219^2</f>
        <v>2.4286924392422733E-4</v>
      </c>
      <c r="C224" s="11">
        <f t="shared" si="36"/>
        <v>0.24739250083400932</v>
      </c>
      <c r="D224">
        <f>0.94*D223+(1-0.94)*'01_Data'!Q219^2</f>
        <v>2.1600541220392837E-4</v>
      </c>
      <c r="E224" s="11">
        <f t="shared" si="37"/>
        <v>0.23330958804856253</v>
      </c>
      <c r="F224">
        <f>0.94*F223+(1-0.94)*'01_Data'!R219^2</f>
        <v>4.3228777583833406E-4</v>
      </c>
      <c r="G224" s="11">
        <f t="shared" si="38"/>
        <v>0.33005532795466308</v>
      </c>
      <c r="H224">
        <f>0.94*H223+(1-0.94)*'01_Data'!S219^2</f>
        <v>7.5275467687024975E-4</v>
      </c>
      <c r="I224" s="11">
        <f t="shared" si="39"/>
        <v>0.43553895184162683</v>
      </c>
      <c r="J224">
        <f>0.94*J223+(1-0.94)*'01_Data'!T219^2</f>
        <v>1.5883062307650293E-4</v>
      </c>
      <c r="K224" s="11">
        <f t="shared" si="40"/>
        <v>0.20006328252650146</v>
      </c>
      <c r="L224" t="e">
        <f>0.94*L223+(1-0.94)*'01_Data'!U219^2</f>
        <v>#DIV/0!</v>
      </c>
      <c r="M224" s="11" t="e">
        <f t="shared" si="41"/>
        <v>#DIV/0!</v>
      </c>
      <c r="N224">
        <f>0.94*N223+(1-0.94)*'01_Data'!V219^2</f>
        <v>8.6379017253686427E-4</v>
      </c>
      <c r="O224" s="11">
        <f t="shared" si="42"/>
        <v>0.46655666695406872</v>
      </c>
      <c r="P224">
        <f>0.94*P223+(1-0.94)*'01_Data'!W219^2</f>
        <v>1.1197987354002537E-3</v>
      </c>
      <c r="Q224" s="11">
        <f t="shared" si="43"/>
        <v>0.53121491067256754</v>
      </c>
      <c r="R224">
        <f>0.94*R223+(1-0.94)*'01_Data'!X219^2</f>
        <v>2.2177541627266793E-4</v>
      </c>
      <c r="S224" s="11">
        <f t="shared" si="44"/>
        <v>0.23640517105324141</v>
      </c>
      <c r="T224">
        <f>0.94*T223+(1-0.94)*'01_Data'!Y219^2</f>
        <v>1.7243874363351063E-8</v>
      </c>
      <c r="U224" s="11">
        <f t="shared" si="45"/>
        <v>2.0845758176579877E-3</v>
      </c>
      <c r="V224" t="e">
        <f>0.94*V223+(1-0.94)*'01_Data'!AA219^2</f>
        <v>#VALUE!</v>
      </c>
      <c r="W224" s="11" t="e">
        <f t="shared" si="46"/>
        <v>#VALUE!</v>
      </c>
      <c r="X224">
        <f>0.94*X223+(1-0.94)*'01_Data'!AB219^2</f>
        <v>4.2719349216679763E-4</v>
      </c>
      <c r="Y224" s="11">
        <f t="shared" si="47"/>
        <v>0.32810480037029788</v>
      </c>
    </row>
    <row r="225" spans="1:25" x14ac:dyDescent="0.2">
      <c r="A225" s="6">
        <f>'01_Data'!A221</f>
        <v>43780</v>
      </c>
      <c r="B225">
        <f>0.94*B224+(1-0.94)*'01_Data'!P220^2</f>
        <v>2.5035277050608902E-4</v>
      </c>
      <c r="C225" s="11">
        <f t="shared" si="36"/>
        <v>0.25117503492093801</v>
      </c>
      <c r="D225">
        <f>0.94*D224+(1-0.94)*'01_Data'!Q220^2</f>
        <v>2.0679671499205759E-4</v>
      </c>
      <c r="E225" s="11">
        <f t="shared" si="37"/>
        <v>0.2282822204596725</v>
      </c>
      <c r="F225">
        <f>0.94*F224+(1-0.94)*'01_Data'!R220^2</f>
        <v>4.0881051726504298E-4</v>
      </c>
      <c r="G225" s="11">
        <f t="shared" si="38"/>
        <v>0.320967678046857</v>
      </c>
      <c r="H225">
        <f>0.94*H224+(1-0.94)*'01_Data'!S220^2</f>
        <v>7.5147900851979608E-4</v>
      </c>
      <c r="I225" s="11">
        <f t="shared" si="39"/>
        <v>0.43516974865791008</v>
      </c>
      <c r="J225">
        <f>0.94*J224+(1-0.94)*'01_Data'!T220^2</f>
        <v>1.493401322855796E-4</v>
      </c>
      <c r="K225" s="11">
        <f t="shared" si="40"/>
        <v>0.19399410644647444</v>
      </c>
      <c r="L225" t="e">
        <f>0.94*L224+(1-0.94)*'01_Data'!U220^2</f>
        <v>#DIV/0!</v>
      </c>
      <c r="M225" s="11" t="e">
        <f t="shared" si="41"/>
        <v>#DIV/0!</v>
      </c>
      <c r="N225">
        <f>0.94*N224+(1-0.94)*'01_Data'!V220^2</f>
        <v>8.2869134949948979E-4</v>
      </c>
      <c r="O225" s="11">
        <f t="shared" si="42"/>
        <v>0.45697945257294825</v>
      </c>
      <c r="P225">
        <f>0.94*P224+(1-0.94)*'01_Data'!W220^2</f>
        <v>1.0747440652444182E-3</v>
      </c>
      <c r="Q225" s="11">
        <f t="shared" si="43"/>
        <v>0.52041858579569711</v>
      </c>
      <c r="R225">
        <f>0.94*R224+(1-0.94)*'01_Data'!X220^2</f>
        <v>2.1337151911379838E-4</v>
      </c>
      <c r="S225" s="11">
        <f t="shared" si="44"/>
        <v>0.23188277818043582</v>
      </c>
      <c r="T225">
        <f>0.94*T224+(1-0.94)*'01_Data'!Y220^2</f>
        <v>1.620924190155E-8</v>
      </c>
      <c r="U225" s="11">
        <f t="shared" si="45"/>
        <v>2.0210712405035604E-3</v>
      </c>
      <c r="V225" t="e">
        <f>0.94*V224+(1-0.94)*'01_Data'!AA220^2</f>
        <v>#VALUE!</v>
      </c>
      <c r="W225" s="11" t="e">
        <f t="shared" si="46"/>
        <v>#VALUE!</v>
      </c>
      <c r="X225">
        <f>0.94*X224+(1-0.94)*'01_Data'!AB220^2</f>
        <v>4.071271287058901E-4</v>
      </c>
      <c r="Y225" s="11">
        <f t="shared" si="47"/>
        <v>0.32030616046820626</v>
      </c>
    </row>
    <row r="226" spans="1:25" x14ac:dyDescent="0.2">
      <c r="A226" s="6">
        <f>'01_Data'!A222</f>
        <v>43781</v>
      </c>
      <c r="B226">
        <f>0.94*B225+(1-0.94)*'01_Data'!P221^2</f>
        <v>2.3756025942662037E-4</v>
      </c>
      <c r="C226" s="11">
        <f t="shared" si="36"/>
        <v>0.24467363032314771</v>
      </c>
      <c r="D226">
        <f>0.94*D225+(1-0.94)*'01_Data'!Q221^2</f>
        <v>1.9444812135909853E-4</v>
      </c>
      <c r="E226" s="11">
        <f t="shared" si="37"/>
        <v>0.22136152913840482</v>
      </c>
      <c r="F226">
        <f>0.94*F225+(1-0.94)*'01_Data'!R221^2</f>
        <v>3.853579160025973E-4</v>
      </c>
      <c r="G226" s="11">
        <f t="shared" si="38"/>
        <v>0.3116250869757673</v>
      </c>
      <c r="H226">
        <f>0.94*H225+(1-0.94)*'01_Data'!S221^2</f>
        <v>7.6366698203122032E-4</v>
      </c>
      <c r="I226" s="11">
        <f t="shared" si="39"/>
        <v>0.43868448738457522</v>
      </c>
      <c r="J226">
        <f>0.94*J225+(1-0.94)*'01_Data'!T221^2</f>
        <v>1.4180327525746829E-4</v>
      </c>
      <c r="K226" s="11">
        <f t="shared" si="40"/>
        <v>0.18903551350178097</v>
      </c>
      <c r="L226" t="e">
        <f>0.94*L225+(1-0.94)*'01_Data'!U221^2</f>
        <v>#DIV/0!</v>
      </c>
      <c r="M226" s="11" t="e">
        <f t="shared" si="41"/>
        <v>#DIV/0!</v>
      </c>
      <c r="N226">
        <f>0.94*N225+(1-0.94)*'01_Data'!V221^2</f>
        <v>8.0019155743443413E-4</v>
      </c>
      <c r="O226" s="11">
        <f t="shared" si="42"/>
        <v>0.44905263886706803</v>
      </c>
      <c r="P226">
        <f>0.94*P225+(1-0.94)*'01_Data'!W221^2</f>
        <v>1.0117187007139103E-3</v>
      </c>
      <c r="Q226" s="11">
        <f t="shared" si="43"/>
        <v>0.5049288193200161</v>
      </c>
      <c r="R226">
        <f>0.94*R225+(1-0.94)*'01_Data'!X221^2</f>
        <v>2.261913289426034E-4</v>
      </c>
      <c r="S226" s="11">
        <f t="shared" si="44"/>
        <v>0.23874717777082949</v>
      </c>
      <c r="T226">
        <f>0.94*T225+(1-0.94)*'01_Data'!Y221^2</f>
        <v>1.5236687387456999E-8</v>
      </c>
      <c r="U226" s="11">
        <f t="shared" si="45"/>
        <v>1.9595012685985082E-3</v>
      </c>
      <c r="V226" t="e">
        <f>0.94*V225+(1-0.94)*'01_Data'!AA221^2</f>
        <v>#VALUE!</v>
      </c>
      <c r="W226" s="11" t="e">
        <f t="shared" si="46"/>
        <v>#VALUE!</v>
      </c>
      <c r="X226">
        <f>0.94*X225+(1-0.94)*'01_Data'!AB221^2</f>
        <v>3.87901578883579E-4</v>
      </c>
      <c r="Y226" s="11">
        <f t="shared" si="47"/>
        <v>0.31265187969795083</v>
      </c>
    </row>
    <row r="227" spans="1:25" x14ac:dyDescent="0.2">
      <c r="A227" s="6">
        <f>'01_Data'!A223</f>
        <v>43782</v>
      </c>
      <c r="B227">
        <f>0.94*B226+(1-0.94)*'01_Data'!P222^2</f>
        <v>2.3487617598001742E-4</v>
      </c>
      <c r="C227" s="11">
        <f t="shared" si="36"/>
        <v>0.2432874767573629</v>
      </c>
      <c r="D227">
        <f>0.94*D226+(1-0.94)*'01_Data'!Q222^2</f>
        <v>1.8287368456199138E-4</v>
      </c>
      <c r="E227" s="11">
        <f t="shared" si="37"/>
        <v>0.21467223506923719</v>
      </c>
      <c r="F227">
        <f>0.94*F226+(1-0.94)*'01_Data'!R222^2</f>
        <v>3.7032368659093638E-4</v>
      </c>
      <c r="G227" s="11">
        <f t="shared" si="38"/>
        <v>0.30548579184786312</v>
      </c>
      <c r="H227">
        <f>0.94*H226+(1-0.94)*'01_Data'!S222^2</f>
        <v>7.256193588039123E-4</v>
      </c>
      <c r="I227" s="11">
        <f t="shared" si="39"/>
        <v>0.42761674244419606</v>
      </c>
      <c r="J227">
        <f>0.94*J226+(1-0.94)*'01_Data'!T222^2</f>
        <v>1.3481531191917478E-4</v>
      </c>
      <c r="K227" s="11">
        <f t="shared" si="40"/>
        <v>0.18431890462899364</v>
      </c>
      <c r="L227" t="e">
        <f>0.94*L226+(1-0.94)*'01_Data'!U222^2</f>
        <v>#DIV/0!</v>
      </c>
      <c r="M227" s="11" t="e">
        <f t="shared" si="41"/>
        <v>#DIV/0!</v>
      </c>
      <c r="N227">
        <f>0.94*N226+(1-0.94)*'01_Data'!V222^2</f>
        <v>8.5465262626409377E-4</v>
      </c>
      <c r="O227" s="11">
        <f t="shared" si="42"/>
        <v>0.46408238688680231</v>
      </c>
      <c r="P227">
        <f>0.94*P226+(1-0.94)*'01_Data'!W222^2</f>
        <v>1.0128694882080363E-3</v>
      </c>
      <c r="Q227" s="11">
        <f t="shared" si="43"/>
        <v>0.50521590535970384</v>
      </c>
      <c r="R227">
        <f>0.94*R226+(1-0.94)*'01_Data'!X222^2</f>
        <v>2.539614103132353E-4</v>
      </c>
      <c r="S227" s="11">
        <f t="shared" si="44"/>
        <v>0.25297880424837038</v>
      </c>
      <c r="T227">
        <f>0.94*T226+(1-0.94)*'01_Data'!Y222^2</f>
        <v>1.5030289665243718E-8</v>
      </c>
      <c r="U227" s="11">
        <f t="shared" si="45"/>
        <v>1.9461842142103139E-3</v>
      </c>
      <c r="V227" t="e">
        <f>0.94*V226+(1-0.94)*'01_Data'!AA222^2</f>
        <v>#VALUE!</v>
      </c>
      <c r="W227" s="11" t="e">
        <f t="shared" si="46"/>
        <v>#VALUE!</v>
      </c>
      <c r="X227">
        <f>0.94*X226+(1-0.94)*'01_Data'!AB222^2</f>
        <v>3.669723766334624E-4</v>
      </c>
      <c r="Y227" s="11">
        <f t="shared" si="47"/>
        <v>0.30410037637535492</v>
      </c>
    </row>
    <row r="228" spans="1:25" x14ac:dyDescent="0.2">
      <c r="A228" s="6">
        <f>'01_Data'!A224</f>
        <v>43783</v>
      </c>
      <c r="B228">
        <f>0.94*B227+(1-0.94)*'01_Data'!P223^2</f>
        <v>2.2486892956686988E-4</v>
      </c>
      <c r="C228" s="11">
        <f t="shared" si="36"/>
        <v>0.23804825193823881</v>
      </c>
      <c r="D228">
        <f>0.94*D227+(1-0.94)*'01_Data'!Q223^2</f>
        <v>1.7896906735886676E-4</v>
      </c>
      <c r="E228" s="11">
        <f t="shared" si="37"/>
        <v>0.21236808840886245</v>
      </c>
      <c r="F228">
        <f>0.94*F227+(1-0.94)*'01_Data'!R223^2</f>
        <v>3.5613855359846019E-4</v>
      </c>
      <c r="G228" s="11">
        <f t="shared" si="38"/>
        <v>0.29957789555775305</v>
      </c>
      <c r="H228">
        <f>0.94*H227+(1-0.94)*'01_Data'!S223^2</f>
        <v>6.8627520009711496E-4</v>
      </c>
      <c r="I228" s="11">
        <f t="shared" si="39"/>
        <v>0.41586217719873608</v>
      </c>
      <c r="J228">
        <f>0.94*J227+(1-0.94)*'01_Data'!T223^2</f>
        <v>1.3038146599006446E-4</v>
      </c>
      <c r="K228" s="11">
        <f t="shared" si="40"/>
        <v>0.18126259798837777</v>
      </c>
      <c r="L228" t="e">
        <f>0.94*L227+(1-0.94)*'01_Data'!U223^2</f>
        <v>#DIV/0!</v>
      </c>
      <c r="M228" s="11" t="e">
        <f t="shared" si="41"/>
        <v>#DIV/0!</v>
      </c>
      <c r="N228">
        <f>0.94*N227+(1-0.94)*'01_Data'!V223^2</f>
        <v>8.0490484875903067E-4</v>
      </c>
      <c r="O228" s="11">
        <f t="shared" si="42"/>
        <v>0.45037320289652644</v>
      </c>
      <c r="P228">
        <f>0.94*P227+(1-0.94)*'01_Data'!W223^2</f>
        <v>9.5330098732077778E-4</v>
      </c>
      <c r="Q228" s="11">
        <f t="shared" si="43"/>
        <v>0.49013452113153183</v>
      </c>
      <c r="R228">
        <f>0.94*R227+(1-0.94)*'01_Data'!X223^2</f>
        <v>3.5399800803351971E-4</v>
      </c>
      <c r="S228" s="11">
        <f t="shared" si="44"/>
        <v>0.29867624281895433</v>
      </c>
      <c r="T228">
        <f>0.94*T227+(1-0.94)*'01_Data'!Y223^2</f>
        <v>1.4128472285329094E-8</v>
      </c>
      <c r="U228" s="11">
        <f t="shared" si="45"/>
        <v>1.8868956028097929E-3</v>
      </c>
      <c r="V228" t="e">
        <f>0.94*V227+(1-0.94)*'01_Data'!AA223^2</f>
        <v>#VALUE!</v>
      </c>
      <c r="W228" s="11" t="e">
        <f t="shared" si="46"/>
        <v>#VALUE!</v>
      </c>
      <c r="X228">
        <f>0.94*X227+(1-0.94)*'01_Data'!AB223^2</f>
        <v>3.4505319294496659E-4</v>
      </c>
      <c r="Y228" s="11">
        <f t="shared" si="47"/>
        <v>0.29487862693340733</v>
      </c>
    </row>
    <row r="229" spans="1:25" x14ac:dyDescent="0.2">
      <c r="A229" s="6">
        <f>'01_Data'!A225</f>
        <v>43784</v>
      </c>
      <c r="B229">
        <f>0.94*B228+(1-0.94)*'01_Data'!P224^2</f>
        <v>2.1252203790613389E-4</v>
      </c>
      <c r="C229" s="11">
        <f t="shared" si="36"/>
        <v>0.23142072844139469</v>
      </c>
      <c r="D229">
        <f>0.94*D228+(1-0.94)*'01_Data'!Q224^2</f>
        <v>1.6864281989220506E-4</v>
      </c>
      <c r="E229" s="11">
        <f t="shared" si="37"/>
        <v>0.20615040774355911</v>
      </c>
      <c r="F229">
        <f>0.94*F228+(1-0.94)*'01_Data'!R224^2</f>
        <v>3.3652134172334797E-4</v>
      </c>
      <c r="G229" s="11">
        <f t="shared" si="38"/>
        <v>0.29121019575949547</v>
      </c>
      <c r="H229">
        <f>0.94*H228+(1-0.94)*'01_Data'!S224^2</f>
        <v>6.5050101645334351E-4</v>
      </c>
      <c r="I229" s="11">
        <f t="shared" si="39"/>
        <v>0.40487807565518114</v>
      </c>
      <c r="J229">
        <f>0.94*J228+(1-0.94)*'01_Data'!T224^2</f>
        <v>1.227522320986882E-4</v>
      </c>
      <c r="K229" s="11">
        <f t="shared" si="40"/>
        <v>0.17587939756796253</v>
      </c>
      <c r="L229" t="e">
        <f>0.94*L228+(1-0.94)*'01_Data'!U224^2</f>
        <v>#DIV/0!</v>
      </c>
      <c r="M229" s="11" t="e">
        <f t="shared" si="41"/>
        <v>#DIV/0!</v>
      </c>
      <c r="N229">
        <f>0.94*N228+(1-0.94)*'01_Data'!V224^2</f>
        <v>7.6525756421716006E-4</v>
      </c>
      <c r="O229" s="11">
        <f t="shared" si="42"/>
        <v>0.43914110053913691</v>
      </c>
      <c r="P229">
        <f>0.94*P228+(1-0.94)*'01_Data'!W224^2</f>
        <v>9.0357569695714672E-4</v>
      </c>
      <c r="Q229" s="11">
        <f t="shared" si="43"/>
        <v>0.47718033869094079</v>
      </c>
      <c r="R229">
        <f>0.94*R228+(1-0.94)*'01_Data'!X224^2</f>
        <v>3.3295279002687635E-4</v>
      </c>
      <c r="S229" s="11">
        <f t="shared" si="44"/>
        <v>0.28966204978694199</v>
      </c>
      <c r="T229">
        <f>0.94*T228+(1-0.94)*'01_Data'!Y224^2</f>
        <v>1.4005361899668008E-8</v>
      </c>
      <c r="U229" s="11">
        <f t="shared" si="45"/>
        <v>1.8786567538314014E-3</v>
      </c>
      <c r="V229" t="e">
        <f>0.94*V228+(1-0.94)*'01_Data'!AA224^2</f>
        <v>#VALUE!</v>
      </c>
      <c r="W229" s="11" t="e">
        <f t="shared" si="46"/>
        <v>#VALUE!</v>
      </c>
      <c r="X229">
        <f>0.94*X228+(1-0.94)*'01_Data'!AB224^2</f>
        <v>3.249069014360633E-4</v>
      </c>
      <c r="Y229" s="11">
        <f t="shared" si="47"/>
        <v>0.28614076808782063</v>
      </c>
    </row>
    <row r="230" spans="1:25" x14ac:dyDescent="0.2">
      <c r="A230" s="6">
        <f>'01_Data'!A226</f>
        <v>43787</v>
      </c>
      <c r="B230">
        <f>0.94*B229+(1-0.94)*'01_Data'!P225^2</f>
        <v>2.0579603159063173E-4</v>
      </c>
      <c r="C230" s="11">
        <f t="shared" si="36"/>
        <v>0.22772922509164079</v>
      </c>
      <c r="D230">
        <f>0.94*D229+(1-0.94)*'01_Data'!Q225^2</f>
        <v>1.585938303271529E-4</v>
      </c>
      <c r="E230" s="11">
        <f t="shared" si="37"/>
        <v>0.19991409465678636</v>
      </c>
      <c r="F230">
        <f>0.94*F229+(1-0.94)*'01_Data'!R225^2</f>
        <v>3.3432209690271476E-4</v>
      </c>
      <c r="G230" s="11">
        <f t="shared" si="38"/>
        <v>0.29025707298786729</v>
      </c>
      <c r="H230">
        <f>0.94*H229+(1-0.94)*'01_Data'!S225^2</f>
        <v>6.6923845996915419E-4</v>
      </c>
      <c r="I230" s="11">
        <f t="shared" si="39"/>
        <v>0.41066786082213308</v>
      </c>
      <c r="J230">
        <f>0.94*J229+(1-0.94)*'01_Data'!T225^2</f>
        <v>1.1655102970917304E-4</v>
      </c>
      <c r="K230" s="11">
        <f t="shared" si="40"/>
        <v>0.171379285465635</v>
      </c>
      <c r="L230" t="e">
        <f>0.94*L229+(1-0.94)*'01_Data'!U225^2</f>
        <v>#DIV/0!</v>
      </c>
      <c r="M230" s="11" t="e">
        <f t="shared" si="41"/>
        <v>#DIV/0!</v>
      </c>
      <c r="N230">
        <f>0.94*N229+(1-0.94)*'01_Data'!V225^2</f>
        <v>8.6082340789678138E-4</v>
      </c>
      <c r="O230" s="11">
        <f t="shared" si="42"/>
        <v>0.46575476249845149</v>
      </c>
      <c r="P230">
        <f>0.94*P229+(1-0.94)*'01_Data'!W225^2</f>
        <v>8.6602208386486908E-4</v>
      </c>
      <c r="Q230" s="11">
        <f t="shared" si="43"/>
        <v>0.46715903623278765</v>
      </c>
      <c r="R230">
        <f>0.94*R229+(1-0.94)*'01_Data'!X225^2</f>
        <v>4.0238968248155669E-4</v>
      </c>
      <c r="S230" s="11">
        <f t="shared" si="44"/>
        <v>0.31843712092868864</v>
      </c>
      <c r="T230">
        <f>0.94*T229+(1-0.94)*'01_Data'!Y225^2</f>
        <v>1.388963813714744E-8</v>
      </c>
      <c r="U230" s="11">
        <f t="shared" si="45"/>
        <v>1.8708791544514989E-3</v>
      </c>
      <c r="V230" t="e">
        <f>0.94*V229+(1-0.94)*'01_Data'!AA225^2</f>
        <v>#VALUE!</v>
      </c>
      <c r="W230" s="11" t="e">
        <f t="shared" si="46"/>
        <v>#VALUE!</v>
      </c>
      <c r="X230">
        <f>0.94*X229+(1-0.94)*'01_Data'!AB225^2</f>
        <v>3.1663263311279799E-4</v>
      </c>
      <c r="Y230" s="11">
        <f t="shared" si="47"/>
        <v>0.28247375726680363</v>
      </c>
    </row>
    <row r="231" spans="1:25" x14ac:dyDescent="0.2">
      <c r="A231" s="6">
        <f>'01_Data'!A227</f>
        <v>43788</v>
      </c>
      <c r="B231">
        <f>0.94*B230+(1-0.94)*'01_Data'!P226^2</f>
        <v>1.9912848724475355E-4</v>
      </c>
      <c r="C231" s="11">
        <f t="shared" si="36"/>
        <v>0.22400977386194088</v>
      </c>
      <c r="D231">
        <f>0.94*D230+(1-0.94)*'01_Data'!Q226^2</f>
        <v>1.6740374595782524E-4</v>
      </c>
      <c r="E231" s="11">
        <f t="shared" si="37"/>
        <v>0.20539168430433585</v>
      </c>
      <c r="F231">
        <f>0.94*F230+(1-0.94)*'01_Data'!R226^2</f>
        <v>3.5790352054759528E-4</v>
      </c>
      <c r="G231" s="11">
        <f t="shared" si="38"/>
        <v>0.30031930869991363</v>
      </c>
      <c r="H231">
        <f>0.94*H230+(1-0.94)*'01_Data'!S226^2</f>
        <v>6.3388587315742261E-4</v>
      </c>
      <c r="I231" s="11">
        <f t="shared" si="39"/>
        <v>0.3996739171320422</v>
      </c>
      <c r="J231">
        <f>0.94*J230+(1-0.94)*'01_Data'!T226^2</f>
        <v>1.2351851561449363E-4</v>
      </c>
      <c r="K231" s="11">
        <f t="shared" si="40"/>
        <v>0.17642750900823942</v>
      </c>
      <c r="L231" t="e">
        <f>0.94*L230+(1-0.94)*'01_Data'!U226^2</f>
        <v>#DIV/0!</v>
      </c>
      <c r="M231" s="11" t="e">
        <f t="shared" si="41"/>
        <v>#DIV/0!</v>
      </c>
      <c r="N231">
        <f>0.94*N230+(1-0.94)*'01_Data'!V226^2</f>
        <v>8.1577609215637882E-4</v>
      </c>
      <c r="O231" s="11">
        <f t="shared" si="42"/>
        <v>0.45340442788244523</v>
      </c>
      <c r="P231">
        <f>0.94*P230+(1-0.94)*'01_Data'!W226^2</f>
        <v>8.6267357378879968E-4</v>
      </c>
      <c r="Q231" s="11">
        <f t="shared" si="43"/>
        <v>0.466255016696633</v>
      </c>
      <c r="R231">
        <f>0.94*R230+(1-0.94)*'01_Data'!X226^2</f>
        <v>4.1657102551473374E-4</v>
      </c>
      <c r="S231" s="11">
        <f t="shared" si="44"/>
        <v>0.32399984325569192</v>
      </c>
      <c r="T231">
        <f>0.94*T230+(1-0.94)*'01_Data'!Y226^2</f>
        <v>1.592034218476362E-8</v>
      </c>
      <c r="U231" s="11">
        <f t="shared" si="45"/>
        <v>2.0029793385255958E-3</v>
      </c>
      <c r="V231" t="e">
        <f>0.94*V230+(1-0.94)*'01_Data'!AA226^2</f>
        <v>#VALUE!</v>
      </c>
      <c r="W231" s="11" t="e">
        <f t="shared" si="46"/>
        <v>#VALUE!</v>
      </c>
      <c r="X231">
        <f>0.94*X230+(1-0.94)*'01_Data'!AB226^2</f>
        <v>3.0140561967488045E-4</v>
      </c>
      <c r="Y231" s="11">
        <f t="shared" si="47"/>
        <v>0.27559792480726314</v>
      </c>
    </row>
    <row r="232" spans="1:25" x14ac:dyDescent="0.2">
      <c r="A232" s="6">
        <f>'01_Data'!A228</f>
        <v>43789</v>
      </c>
      <c r="B232">
        <f>0.94*B231+(1-0.94)*'01_Data'!P227^2</f>
        <v>1.935074109115413E-4</v>
      </c>
      <c r="C232" s="11">
        <f t="shared" si="36"/>
        <v>0.22082542324132068</v>
      </c>
      <c r="D232">
        <f>0.94*D231+(1-0.94)*'01_Data'!Q227^2</f>
        <v>1.7652464404871102E-4</v>
      </c>
      <c r="E232" s="11">
        <f t="shared" si="37"/>
        <v>0.21091280259926182</v>
      </c>
      <c r="F232">
        <f>0.94*F231+(1-0.94)*'01_Data'!R227^2</f>
        <v>3.4051827259172886E-4</v>
      </c>
      <c r="G232" s="11">
        <f t="shared" si="38"/>
        <v>0.29293447167091091</v>
      </c>
      <c r="H232">
        <f>0.94*H231+(1-0.94)*'01_Data'!S227^2</f>
        <v>6.4971368292513897E-4</v>
      </c>
      <c r="I232" s="11">
        <f t="shared" si="39"/>
        <v>0.40463297949763688</v>
      </c>
      <c r="J232">
        <f>0.94*J231+(1-0.94)*'01_Data'!T227^2</f>
        <v>1.2423434149993819E-4</v>
      </c>
      <c r="K232" s="11">
        <f t="shared" si="40"/>
        <v>0.17693799495299031</v>
      </c>
      <c r="L232" t="e">
        <f>0.94*L231+(1-0.94)*'01_Data'!U227^2</f>
        <v>#DIV/0!</v>
      </c>
      <c r="M232" s="11" t="e">
        <f t="shared" si="41"/>
        <v>#DIV/0!</v>
      </c>
      <c r="N232">
        <f>0.94*N231+(1-0.94)*'01_Data'!V227^2</f>
        <v>7.6705050456848576E-4</v>
      </c>
      <c r="O232" s="11">
        <f t="shared" si="42"/>
        <v>0.43965523669263673</v>
      </c>
      <c r="P232">
        <f>0.94*P231+(1-0.94)*'01_Data'!W227^2</f>
        <v>8.9793427203624496E-4</v>
      </c>
      <c r="Q232" s="11">
        <f t="shared" si="43"/>
        <v>0.47568838177228351</v>
      </c>
      <c r="R232">
        <f>0.94*R231+(1-0.94)*'01_Data'!X227^2</f>
        <v>3.9273789032941598E-4</v>
      </c>
      <c r="S232" s="11">
        <f t="shared" si="44"/>
        <v>0.31459489564042969</v>
      </c>
      <c r="T232">
        <f>0.94*T231+(1-0.94)*'01_Data'!Y227^2</f>
        <v>1.5672615939792237E-8</v>
      </c>
      <c r="U232" s="11">
        <f t="shared" si="45"/>
        <v>1.9873347017620472E-3</v>
      </c>
      <c r="V232" t="e">
        <f>0.94*V231+(1-0.94)*'01_Data'!AA227^2</f>
        <v>#VALUE!</v>
      </c>
      <c r="W232" s="11" t="e">
        <f t="shared" si="46"/>
        <v>#VALUE!</v>
      </c>
      <c r="X232">
        <f>0.94*X231+(1-0.94)*'01_Data'!AB227^2</f>
        <v>2.8642227510492906E-4</v>
      </c>
      <c r="Y232" s="11">
        <f t="shared" si="47"/>
        <v>0.26866040520784251</v>
      </c>
    </row>
    <row r="233" spans="1:25" x14ac:dyDescent="0.2">
      <c r="A233" s="6">
        <f>'01_Data'!A229</f>
        <v>43790</v>
      </c>
      <c r="B233">
        <f>0.94*B232+(1-0.94)*'01_Data'!P228^2</f>
        <v>1.8247054155479697E-4</v>
      </c>
      <c r="C233" s="11">
        <f t="shared" si="36"/>
        <v>0.21443548323868614</v>
      </c>
      <c r="D233">
        <f>0.94*D232+(1-0.94)*'01_Data'!Q228^2</f>
        <v>1.6941098820728295E-4</v>
      </c>
      <c r="E233" s="11">
        <f t="shared" si="37"/>
        <v>0.20661938202461863</v>
      </c>
      <c r="F233">
        <f>0.94*F232+(1-0.94)*'01_Data'!R228^2</f>
        <v>4.0487638200165067E-4</v>
      </c>
      <c r="G233" s="11">
        <f t="shared" si="38"/>
        <v>0.31941954897034081</v>
      </c>
      <c r="H233">
        <f>0.94*H232+(1-0.94)*'01_Data'!S228^2</f>
        <v>6.1545696535341972E-4</v>
      </c>
      <c r="I233" s="11">
        <f t="shared" si="39"/>
        <v>0.39382122247164614</v>
      </c>
      <c r="J233">
        <f>0.94*J232+(1-0.94)*'01_Data'!T228^2</f>
        <v>1.191883718250221E-4</v>
      </c>
      <c r="K233" s="11">
        <f t="shared" si="40"/>
        <v>0.17330744271353604</v>
      </c>
      <c r="L233" t="e">
        <f>0.94*L232+(1-0.94)*'01_Data'!U228^2</f>
        <v>#DIV/0!</v>
      </c>
      <c r="M233" s="11" t="e">
        <f t="shared" si="41"/>
        <v>#DIV/0!</v>
      </c>
      <c r="N233">
        <f>0.94*N232+(1-0.94)*'01_Data'!V228^2</f>
        <v>8.3301450806681375E-4</v>
      </c>
      <c r="O233" s="11">
        <f t="shared" si="42"/>
        <v>0.45816989865424063</v>
      </c>
      <c r="P233">
        <f>0.94*P232+(1-0.94)*'01_Data'!W228^2</f>
        <v>9.5612554792195179E-4</v>
      </c>
      <c r="Q233" s="11">
        <f t="shared" si="43"/>
        <v>0.49086010030998839</v>
      </c>
      <c r="R233">
        <f>0.94*R232+(1-0.94)*'01_Data'!X228^2</f>
        <v>3.693582638583498E-4</v>
      </c>
      <c r="S233" s="11">
        <f t="shared" si="44"/>
        <v>0.30508733584385989</v>
      </c>
      <c r="T233">
        <f>0.94*T232+(1-0.94)*'01_Data'!Y228^2</f>
        <v>1.5439753269519791E-8</v>
      </c>
      <c r="U233" s="11">
        <f t="shared" si="45"/>
        <v>1.9725156080292465E-3</v>
      </c>
      <c r="V233" t="e">
        <f>0.94*V232+(1-0.94)*'01_Data'!AA228^2</f>
        <v>#VALUE!</v>
      </c>
      <c r="W233" s="11" t="e">
        <f t="shared" si="46"/>
        <v>#VALUE!</v>
      </c>
      <c r="X233">
        <f>0.94*X232+(1-0.94)*'01_Data'!AB228^2</f>
        <v>3.0006940769556446E-4</v>
      </c>
      <c r="Y233" s="11">
        <f t="shared" si="47"/>
        <v>0.27498634645975106</v>
      </c>
    </row>
    <row r="234" spans="1:25" x14ac:dyDescent="0.2">
      <c r="A234" s="6">
        <f>'01_Data'!A230</f>
        <v>43791</v>
      </c>
      <c r="B234">
        <f>0.94*B233+(1-0.94)*'01_Data'!P229^2</f>
        <v>2.0556660505038839E-4</v>
      </c>
      <c r="C234" s="11">
        <f t="shared" si="36"/>
        <v>0.22760225058794537</v>
      </c>
      <c r="D234">
        <f>0.94*D233+(1-0.94)*'01_Data'!Q229^2</f>
        <v>1.6804952009172669E-4</v>
      </c>
      <c r="E234" s="11">
        <f t="shared" si="37"/>
        <v>0.20578746089865421</v>
      </c>
      <c r="F234">
        <f>0.94*F233+(1-0.94)*'01_Data'!R229^2</f>
        <v>3.9271007319886543E-4</v>
      </c>
      <c r="G234" s="11">
        <f t="shared" si="38"/>
        <v>0.31458375426285778</v>
      </c>
      <c r="H234">
        <f>0.94*H233+(1-0.94)*'01_Data'!S229^2</f>
        <v>5.9485555595145592E-4</v>
      </c>
      <c r="I234" s="11">
        <f t="shared" si="39"/>
        <v>0.38717386288302946</v>
      </c>
      <c r="J234">
        <f>0.94*J233+(1-0.94)*'01_Data'!T229^2</f>
        <v>1.2801091714915888E-4</v>
      </c>
      <c r="K234" s="11">
        <f t="shared" si="40"/>
        <v>0.17960721344530692</v>
      </c>
      <c r="L234" t="e">
        <f>0.94*L233+(1-0.94)*'01_Data'!U229^2</f>
        <v>#DIV/0!</v>
      </c>
      <c r="M234" s="11" t="e">
        <f t="shared" si="41"/>
        <v>#DIV/0!</v>
      </c>
      <c r="N234">
        <f>0.94*N233+(1-0.94)*'01_Data'!V229^2</f>
        <v>7.9283406096128438E-4</v>
      </c>
      <c r="O234" s="11">
        <f t="shared" si="42"/>
        <v>0.44698342627243315</v>
      </c>
      <c r="P234">
        <f>0.94*P233+(1-0.94)*'01_Data'!W229^2</f>
        <v>8.9964886770180382E-4</v>
      </c>
      <c r="Q234" s="11">
        <f t="shared" si="43"/>
        <v>0.47614232605477802</v>
      </c>
      <c r="R234">
        <f>0.94*R233+(1-0.94)*'01_Data'!X229^2</f>
        <v>4.8131475647397991E-4</v>
      </c>
      <c r="S234" s="11">
        <f t="shared" si="44"/>
        <v>0.34826903197304659</v>
      </c>
      <c r="T234">
        <f>0.94*T233+(1-0.94)*'01_Data'!Y229^2</f>
        <v>1.4513368073348604E-8</v>
      </c>
      <c r="U234" s="11">
        <f t="shared" si="45"/>
        <v>1.9124248362965401E-3</v>
      </c>
      <c r="V234" t="e">
        <f>0.94*V233+(1-0.94)*'01_Data'!AA229^2</f>
        <v>#VALUE!</v>
      </c>
      <c r="W234" s="11" t="e">
        <f t="shared" si="46"/>
        <v>#VALUE!</v>
      </c>
      <c r="X234">
        <f>0.94*X233+(1-0.94)*'01_Data'!AB229^2</f>
        <v>3.0255635855828186E-4</v>
      </c>
      <c r="Y234" s="11">
        <f t="shared" si="47"/>
        <v>0.2761235273508707</v>
      </c>
    </row>
    <row r="235" spans="1:25" x14ac:dyDescent="0.2">
      <c r="A235" s="6">
        <f>'01_Data'!A231</f>
        <v>43794</v>
      </c>
      <c r="B235">
        <f>0.94*B234+(1-0.94)*'01_Data'!P230^2</f>
        <v>1.9434936861871134E-4</v>
      </c>
      <c r="C235" s="11">
        <f t="shared" si="36"/>
        <v>0.22130531148599952</v>
      </c>
      <c r="D235">
        <f>0.94*D234+(1-0.94)*'01_Data'!Q230^2</f>
        <v>1.5805003032449505E-4</v>
      </c>
      <c r="E235" s="11">
        <f t="shared" si="37"/>
        <v>0.19957105912875434</v>
      </c>
      <c r="F235">
        <f>0.94*F234+(1-0.94)*'01_Data'!R230^2</f>
        <v>3.7074614835388487E-4</v>
      </c>
      <c r="G235" s="11">
        <f t="shared" si="38"/>
        <v>0.30565998983376774</v>
      </c>
      <c r="H235">
        <f>0.94*H234+(1-0.94)*'01_Data'!S230^2</f>
        <v>5.6736395600978998E-4</v>
      </c>
      <c r="I235" s="11">
        <f t="shared" si="39"/>
        <v>0.37812129920763132</v>
      </c>
      <c r="J235">
        <f>0.94*J234+(1-0.94)*'01_Data'!T230^2</f>
        <v>1.2208628713482962E-4</v>
      </c>
      <c r="K235" s="11">
        <f t="shared" si="40"/>
        <v>0.17540166577879776</v>
      </c>
      <c r="L235" t="e">
        <f>0.94*L234+(1-0.94)*'01_Data'!U230^2</f>
        <v>#DIV/0!</v>
      </c>
      <c r="M235" s="11" t="e">
        <f t="shared" si="41"/>
        <v>#DIV/0!</v>
      </c>
      <c r="N235">
        <f>0.94*N234+(1-0.94)*'01_Data'!V230^2</f>
        <v>7.4703591129561726E-4</v>
      </c>
      <c r="O235" s="11">
        <f t="shared" si="42"/>
        <v>0.43388137739075133</v>
      </c>
      <c r="P235">
        <f>0.94*P234+(1-0.94)*'01_Data'!W230^2</f>
        <v>8.549427835274374E-4</v>
      </c>
      <c r="Q235" s="11">
        <f t="shared" si="43"/>
        <v>0.46416115891887622</v>
      </c>
      <c r="R235">
        <f>0.94*R234+(1-0.94)*'01_Data'!X230^2</f>
        <v>4.5260387187302933E-4</v>
      </c>
      <c r="S235" s="11">
        <f t="shared" si="44"/>
        <v>0.33772203912685861</v>
      </c>
      <c r="T235">
        <f>0.94*T234+(1-0.94)*'01_Data'!Y230^2</f>
        <v>1.4366847402676387E-8</v>
      </c>
      <c r="U235" s="11">
        <f t="shared" si="45"/>
        <v>1.9027468421927416E-3</v>
      </c>
      <c r="V235" t="e">
        <f>0.94*V234+(1-0.94)*'01_Data'!AA230^2</f>
        <v>#VALUE!</v>
      </c>
      <c r="W235" s="11" t="e">
        <f t="shared" si="46"/>
        <v>#VALUE!</v>
      </c>
      <c r="X235">
        <f>0.94*X234+(1-0.94)*'01_Data'!AB230^2</f>
        <v>2.8476753655930372E-4</v>
      </c>
      <c r="Y235" s="11">
        <f t="shared" si="47"/>
        <v>0.26788321935676479</v>
      </c>
    </row>
    <row r="236" spans="1:25" x14ac:dyDescent="0.2">
      <c r="A236" s="6">
        <f>'01_Data'!A232</f>
        <v>43795</v>
      </c>
      <c r="B236">
        <f>0.94*B235+(1-0.94)*'01_Data'!P231^2</f>
        <v>1.8534503234961144E-4</v>
      </c>
      <c r="C236" s="11">
        <f t="shared" si="36"/>
        <v>0.21611790335856512</v>
      </c>
      <c r="D236">
        <f>0.94*D235+(1-0.94)*'01_Data'!Q231^2</f>
        <v>1.4883392768623243E-4</v>
      </c>
      <c r="E236" s="11">
        <f t="shared" si="37"/>
        <v>0.19366504531517964</v>
      </c>
      <c r="F236">
        <f>0.94*F235+(1-0.94)*'01_Data'!R231^2</f>
        <v>3.7019908193002481E-4</v>
      </c>
      <c r="G236" s="11">
        <f t="shared" si="38"/>
        <v>0.30543439335864953</v>
      </c>
      <c r="H236">
        <f>0.94*H235+(1-0.94)*'01_Data'!S231^2</f>
        <v>5.3797285487572702E-4</v>
      </c>
      <c r="I236" s="11">
        <f t="shared" si="39"/>
        <v>0.36819717466146207</v>
      </c>
      <c r="J236">
        <f>0.94*J235+(1-0.94)*'01_Data'!T231^2</f>
        <v>1.1894231020126927E-4</v>
      </c>
      <c r="K236" s="11">
        <f t="shared" si="40"/>
        <v>0.17312845569322177</v>
      </c>
      <c r="L236" t="e">
        <f>0.94*L235+(1-0.94)*'01_Data'!U231^2</f>
        <v>#DIV/0!</v>
      </c>
      <c r="M236" s="11" t="e">
        <f t="shared" si="41"/>
        <v>#DIV/0!</v>
      </c>
      <c r="N236">
        <f>0.94*N235+(1-0.94)*'01_Data'!V231^2</f>
        <v>7.5387169682287342E-4</v>
      </c>
      <c r="O236" s="11">
        <f t="shared" si="42"/>
        <v>0.43586198228265344</v>
      </c>
      <c r="P236">
        <f>0.94*P235+(1-0.94)*'01_Data'!W231^2</f>
        <v>9.6679056219804238E-4</v>
      </c>
      <c r="Q236" s="11">
        <f t="shared" si="43"/>
        <v>0.4935901353085439</v>
      </c>
      <c r="R236">
        <f>0.94*R235+(1-0.94)*'01_Data'!X231^2</f>
        <v>4.8140714431881915E-4</v>
      </c>
      <c r="S236" s="11">
        <f t="shared" si="44"/>
        <v>0.34830245530047937</v>
      </c>
      <c r="T236">
        <f>0.94*T235+(1-0.94)*'01_Data'!Y231^2</f>
        <v>1.3504836558515804E-8</v>
      </c>
      <c r="U236" s="11">
        <f t="shared" si="45"/>
        <v>1.8447815081320559E-3</v>
      </c>
      <c r="V236" t="e">
        <f>0.94*V235+(1-0.94)*'01_Data'!AA231^2</f>
        <v>#VALUE!</v>
      </c>
      <c r="W236" s="11" t="e">
        <f t="shared" si="46"/>
        <v>#VALUE!</v>
      </c>
      <c r="X236">
        <f>0.94*X235+(1-0.94)*'01_Data'!AB231^2</f>
        <v>2.6804784779220617E-4</v>
      </c>
      <c r="Y236" s="11">
        <f t="shared" si="47"/>
        <v>0.25990009165761363</v>
      </c>
    </row>
    <row r="237" spans="1:25" x14ac:dyDescent="0.2">
      <c r="A237" s="6">
        <f>'01_Data'!A233</f>
        <v>43796</v>
      </c>
      <c r="B237">
        <f>0.94*B236+(1-0.94)*'01_Data'!P232^2</f>
        <v>1.7459030825360612E-4</v>
      </c>
      <c r="C237" s="11">
        <f t="shared" si="36"/>
        <v>0.20975404091437366</v>
      </c>
      <c r="D237">
        <f>0.94*D236+(1-0.94)*'01_Data'!Q232^2</f>
        <v>1.4140178854194448E-4</v>
      </c>
      <c r="E237" s="11">
        <f t="shared" si="37"/>
        <v>0.18876771628795536</v>
      </c>
      <c r="F237">
        <f>0.94*F236+(1-0.94)*'01_Data'!R232^2</f>
        <v>3.624305501985979E-4</v>
      </c>
      <c r="G237" s="11">
        <f t="shared" si="38"/>
        <v>0.3022126712268145</v>
      </c>
      <c r="H237">
        <f>0.94*H236+(1-0.94)*'01_Data'!S232^2</f>
        <v>5.7774699013619338E-4</v>
      </c>
      <c r="I237" s="11">
        <f t="shared" si="39"/>
        <v>0.3815655140527256</v>
      </c>
      <c r="J237">
        <f>0.94*J236+(1-0.94)*'01_Data'!T232^2</f>
        <v>1.1324752313980507E-4</v>
      </c>
      <c r="K237" s="11">
        <f t="shared" si="40"/>
        <v>0.16893305132871686</v>
      </c>
      <c r="L237" t="e">
        <f>0.94*L236+(1-0.94)*'01_Data'!U232^2</f>
        <v>#DIV/0!</v>
      </c>
      <c r="M237" s="11" t="e">
        <f t="shared" si="41"/>
        <v>#DIV/0!</v>
      </c>
      <c r="N237">
        <f>0.94*N236+(1-0.94)*'01_Data'!V232^2</f>
        <v>7.1914036720250847E-4</v>
      </c>
      <c r="O237" s="11">
        <f t="shared" si="42"/>
        <v>0.42570338562787136</v>
      </c>
      <c r="P237">
        <f>0.94*P236+(1-0.94)*'01_Data'!W232^2</f>
        <v>9.6933183709619773E-4</v>
      </c>
      <c r="Q237" s="11">
        <f t="shared" si="43"/>
        <v>0.49423842722742822</v>
      </c>
      <c r="R237">
        <f>0.94*R236+(1-0.94)*'01_Data'!X232^2</f>
        <v>4.9965501978763691E-4</v>
      </c>
      <c r="S237" s="11">
        <f t="shared" si="44"/>
        <v>0.35484231002867245</v>
      </c>
      <c r="T237">
        <f>0.94*T236+(1-0.94)*'01_Data'!Y232^2</f>
        <v>1.3401731618805131E-8</v>
      </c>
      <c r="U237" s="11">
        <f t="shared" si="45"/>
        <v>1.8377258685502832E-3</v>
      </c>
      <c r="V237" t="e">
        <f>0.94*V236+(1-0.94)*'01_Data'!AA232^2</f>
        <v>#VALUE!</v>
      </c>
      <c r="W237" s="11" t="e">
        <f t="shared" si="46"/>
        <v>#VALUE!</v>
      </c>
      <c r="X237">
        <f>0.94*X236+(1-0.94)*'01_Data'!AB232^2</f>
        <v>2.5228702572567085E-4</v>
      </c>
      <c r="Y237" s="11">
        <f t="shared" si="47"/>
        <v>0.25214347202112741</v>
      </c>
    </row>
    <row r="238" spans="1:25" x14ac:dyDescent="0.2">
      <c r="A238" s="6">
        <f>'01_Data'!A234</f>
        <v>43798</v>
      </c>
      <c r="B238">
        <f>0.94*B237+(1-0.94)*'01_Data'!P233^2</f>
        <v>1.6413525323337832E-4</v>
      </c>
      <c r="C238" s="11">
        <f t="shared" si="36"/>
        <v>0.20337670420874496</v>
      </c>
      <c r="D238">
        <f>0.94*D237+(1-0.94)*'01_Data'!Q233^2</f>
        <v>1.3325598172848893E-4</v>
      </c>
      <c r="E238" s="11">
        <f t="shared" si="37"/>
        <v>0.18324984964681201</v>
      </c>
      <c r="F238">
        <f>0.94*F237+(1-0.94)*'01_Data'!R233^2</f>
        <v>3.4155922052995222E-4</v>
      </c>
      <c r="G238" s="11">
        <f t="shared" si="38"/>
        <v>0.29338187328727033</v>
      </c>
      <c r="H238">
        <f>0.94*H237+(1-0.94)*'01_Data'!S233^2</f>
        <v>5.4438289951703274E-4</v>
      </c>
      <c r="I238" s="11">
        <f t="shared" si="39"/>
        <v>0.37038424734090986</v>
      </c>
      <c r="J238">
        <f>0.94*J237+(1-0.94)*'01_Data'!T233^2</f>
        <v>1.0722868278748117E-4</v>
      </c>
      <c r="K238" s="11">
        <f t="shared" si="40"/>
        <v>0.16438256617550798</v>
      </c>
      <c r="L238" t="e">
        <f>0.94*L237+(1-0.94)*'01_Data'!U233^2</f>
        <v>#DIV/0!</v>
      </c>
      <c r="M238" s="11" t="e">
        <f t="shared" si="41"/>
        <v>#DIV/0!</v>
      </c>
      <c r="N238">
        <f>0.94*N237+(1-0.94)*'01_Data'!V233^2</f>
        <v>6.8677637651337099E-4</v>
      </c>
      <c r="O238" s="11">
        <f t="shared" si="42"/>
        <v>0.41601399841996844</v>
      </c>
      <c r="P238">
        <f>0.94*P237+(1-0.94)*'01_Data'!W233^2</f>
        <v>9.1335565790425942E-4</v>
      </c>
      <c r="Q238" s="11">
        <f t="shared" si="43"/>
        <v>0.47975579808051655</v>
      </c>
      <c r="R238">
        <f>0.94*R237+(1-0.94)*'01_Data'!X233^2</f>
        <v>4.7310040552608603E-4</v>
      </c>
      <c r="S238" s="11">
        <f t="shared" si="44"/>
        <v>0.34528437872654144</v>
      </c>
      <c r="T238">
        <f>0.94*T237+(1-0.94)*'01_Data'!Y233^2</f>
        <v>1.5459208686980566E-8</v>
      </c>
      <c r="U238" s="11">
        <f t="shared" si="45"/>
        <v>1.9737579864611324E-3</v>
      </c>
      <c r="V238" t="e">
        <f>0.94*V237+(1-0.94)*'01_Data'!AA233^2</f>
        <v>#VALUE!</v>
      </c>
      <c r="W238" s="11" t="e">
        <f t="shared" si="46"/>
        <v>#VALUE!</v>
      </c>
      <c r="X238">
        <f>0.94*X237+(1-0.94)*'01_Data'!AB233^2</f>
        <v>2.3777752521476691E-4</v>
      </c>
      <c r="Y238" s="11">
        <f t="shared" si="47"/>
        <v>0.24478549048936962</v>
      </c>
    </row>
    <row r="239" spans="1:25" x14ac:dyDescent="0.2">
      <c r="A239" s="6">
        <f>'01_Data'!A235</f>
        <v>43801</v>
      </c>
      <c r="B239">
        <f>0.94*B238+(1-0.94)*'01_Data'!P234^2</f>
        <v>1.5845092914783691E-4</v>
      </c>
      <c r="C239" s="11">
        <f t="shared" si="36"/>
        <v>0.19982400793011562</v>
      </c>
      <c r="D239">
        <f>0.94*D238+(1-0.94)*'01_Data'!Q234^2</f>
        <v>1.2909394882249826E-4</v>
      </c>
      <c r="E239" s="11">
        <f t="shared" si="37"/>
        <v>0.18036539330833276</v>
      </c>
      <c r="F239">
        <f>0.94*F238+(1-0.94)*'01_Data'!R234^2</f>
        <v>3.2371968608412542E-4</v>
      </c>
      <c r="G239" s="11">
        <f t="shared" si="38"/>
        <v>0.28561750802988184</v>
      </c>
      <c r="H239">
        <f>0.94*H238+(1-0.94)*'01_Data'!S234^2</f>
        <v>5.130206543350216E-4</v>
      </c>
      <c r="I239" s="11">
        <f t="shared" si="39"/>
        <v>0.35955695639554169</v>
      </c>
      <c r="J239">
        <f>0.94*J238+(1-0.94)*'01_Data'!T234^2</f>
        <v>1.0941390474257054E-4</v>
      </c>
      <c r="K239" s="11">
        <f t="shared" si="40"/>
        <v>0.16604910115724136</v>
      </c>
      <c r="L239" t="e">
        <f>0.94*L238+(1-0.94)*'01_Data'!U234^2</f>
        <v>#DIV/0!</v>
      </c>
      <c r="M239" s="11" t="e">
        <f t="shared" si="41"/>
        <v>#DIV/0!</v>
      </c>
      <c r="N239">
        <f>0.94*N238+(1-0.94)*'01_Data'!V234^2</f>
        <v>6.5248640663540891E-4</v>
      </c>
      <c r="O239" s="11">
        <f t="shared" si="42"/>
        <v>0.4054954678811134</v>
      </c>
      <c r="P239">
        <f>0.94*P238+(1-0.94)*'01_Data'!W234^2</f>
        <v>8.7206553088834445E-4</v>
      </c>
      <c r="Q239" s="11">
        <f t="shared" si="43"/>
        <v>0.4687862133039567</v>
      </c>
      <c r="R239">
        <f>0.94*R238+(1-0.94)*'01_Data'!X234^2</f>
        <v>4.4625580422051028E-4</v>
      </c>
      <c r="S239" s="11">
        <f t="shared" si="44"/>
        <v>0.33534528871533081</v>
      </c>
      <c r="T239">
        <f>0.94*T238+(1-0.94)*'01_Data'!Y234^2</f>
        <v>1.4531656165761731E-8</v>
      </c>
      <c r="U239" s="11">
        <f t="shared" si="45"/>
        <v>1.9136293668764483E-3</v>
      </c>
      <c r="V239" t="e">
        <f>0.94*V238+(1-0.94)*'01_Data'!AA234^2</f>
        <v>#VALUE!</v>
      </c>
      <c r="W239" s="11" t="e">
        <f t="shared" si="46"/>
        <v>#VALUE!</v>
      </c>
      <c r="X239">
        <f>0.94*X238+(1-0.94)*'01_Data'!AB234^2</f>
        <v>2.2752903251037696E-4</v>
      </c>
      <c r="Y239" s="11">
        <f t="shared" si="47"/>
        <v>0.2394521167010536</v>
      </c>
    </row>
    <row r="240" spans="1:25" x14ac:dyDescent="0.2">
      <c r="A240" s="6">
        <f>'01_Data'!A236</f>
        <v>43802</v>
      </c>
      <c r="B240">
        <f>0.94*B239+(1-0.94)*'01_Data'!P235^2</f>
        <v>1.5002599392545954E-4</v>
      </c>
      <c r="C240" s="11">
        <f t="shared" si="36"/>
        <v>0.19443906621154045</v>
      </c>
      <c r="D240">
        <f>0.94*D239+(1-0.94)*'01_Data'!Q235^2</f>
        <v>1.2182603479515032E-4</v>
      </c>
      <c r="E240" s="11">
        <f t="shared" si="37"/>
        <v>0.17521461345555023</v>
      </c>
      <c r="F240">
        <f>0.94*F239+(1-0.94)*'01_Data'!R235^2</f>
        <v>3.0736198499718963E-4</v>
      </c>
      <c r="G240" s="11">
        <f t="shared" si="38"/>
        <v>0.27830777966002279</v>
      </c>
      <c r="H240">
        <f>0.94*H239+(1-0.94)*'01_Data'!S235^2</f>
        <v>4.8272606073711396E-4</v>
      </c>
      <c r="I240" s="11">
        <f t="shared" si="39"/>
        <v>0.34877925297493362</v>
      </c>
      <c r="J240">
        <f>0.94*J239+(1-0.94)*'01_Data'!T235^2</f>
        <v>1.0312497773987777E-4</v>
      </c>
      <c r="K240" s="11">
        <f t="shared" si="40"/>
        <v>0.16120637205287267</v>
      </c>
      <c r="L240" t="e">
        <f>0.94*L239+(1-0.94)*'01_Data'!U235^2</f>
        <v>#DIV/0!</v>
      </c>
      <c r="M240" s="11" t="e">
        <f t="shared" si="41"/>
        <v>#DIV/0!</v>
      </c>
      <c r="N240">
        <f>0.94*N239+(1-0.94)*'01_Data'!V235^2</f>
        <v>7.0480184142934484E-4</v>
      </c>
      <c r="O240" s="11">
        <f t="shared" si="42"/>
        <v>0.42143809040023295</v>
      </c>
      <c r="P240">
        <f>0.94*P239+(1-0.94)*'01_Data'!W235^2</f>
        <v>8.326140436247289E-4</v>
      </c>
      <c r="Q240" s="11">
        <f t="shared" si="43"/>
        <v>0.45805975482837574</v>
      </c>
      <c r="R240">
        <f>0.94*R239+(1-0.94)*'01_Data'!X235^2</f>
        <v>4.3363935521222404E-4</v>
      </c>
      <c r="S240" s="11">
        <f t="shared" si="44"/>
        <v>0.33057089634975501</v>
      </c>
      <c r="T240">
        <f>0.94*T239+(1-0.94)*'01_Data'!Y235^2</f>
        <v>1.4020340934692026E-8</v>
      </c>
      <c r="U240" s="11">
        <f t="shared" si="45"/>
        <v>1.8796611172076712E-3</v>
      </c>
      <c r="V240" t="e">
        <f>0.94*V239+(1-0.94)*'01_Data'!AA235^2</f>
        <v>#VALUE!</v>
      </c>
      <c r="W240" s="11" t="e">
        <f t="shared" si="46"/>
        <v>#VALUE!</v>
      </c>
      <c r="X240">
        <f>0.94*X239+(1-0.94)*'01_Data'!AB235^2</f>
        <v>2.3875132082666026E-4</v>
      </c>
      <c r="Y240" s="11">
        <f t="shared" si="47"/>
        <v>0.24528622637302405</v>
      </c>
    </row>
    <row r="241" spans="1:25" x14ac:dyDescent="0.2">
      <c r="A241" s="6">
        <f>'01_Data'!A237</f>
        <v>43803</v>
      </c>
      <c r="B241">
        <f>0.94*B240+(1-0.94)*'01_Data'!P236^2</f>
        <v>1.44791558688981E-4</v>
      </c>
      <c r="C241" s="11">
        <f t="shared" si="36"/>
        <v>0.19101694372390951</v>
      </c>
      <c r="D241">
        <f>0.94*D240+(1-0.94)*'01_Data'!Q236^2</f>
        <v>1.181872976316912E-4</v>
      </c>
      <c r="E241" s="11">
        <f t="shared" si="37"/>
        <v>0.17257809537477861</v>
      </c>
      <c r="F241">
        <f>0.94*F240+(1-0.94)*'01_Data'!R236^2</f>
        <v>3.258820721503193E-4</v>
      </c>
      <c r="G241" s="11">
        <f t="shared" si="38"/>
        <v>0.28656985567550625</v>
      </c>
      <c r="H241">
        <f>0.94*H240+(1-0.94)*'01_Data'!S236^2</f>
        <v>4.7153475261640704E-4</v>
      </c>
      <c r="I241" s="11">
        <f t="shared" si="39"/>
        <v>0.34471257252867149</v>
      </c>
      <c r="J241">
        <f>0.94*J240+(1-0.94)*'01_Data'!T236^2</f>
        <v>1.1452761775965308E-4</v>
      </c>
      <c r="K241" s="11">
        <f t="shared" si="40"/>
        <v>0.16988513671134559</v>
      </c>
      <c r="L241" t="e">
        <f>0.94*L240+(1-0.94)*'01_Data'!U236^2</f>
        <v>#DIV/0!</v>
      </c>
      <c r="M241" s="11" t="e">
        <f t="shared" si="41"/>
        <v>#DIV/0!</v>
      </c>
      <c r="N241">
        <f>0.94*N240+(1-0.94)*'01_Data'!V236^2</f>
        <v>6.6769662947293836E-4</v>
      </c>
      <c r="O241" s="11">
        <f t="shared" si="42"/>
        <v>0.41019452778795146</v>
      </c>
      <c r="P241">
        <f>0.94*P240+(1-0.94)*'01_Data'!W236^2</f>
        <v>7.8621535124714524E-4</v>
      </c>
      <c r="Q241" s="11">
        <f t="shared" si="43"/>
        <v>0.44511377030404331</v>
      </c>
      <c r="R241">
        <f>0.94*R240+(1-0.94)*'01_Data'!X236^2</f>
        <v>4.3155755942743927E-4</v>
      </c>
      <c r="S241" s="11">
        <f t="shared" si="44"/>
        <v>0.32977644696932906</v>
      </c>
      <c r="T241">
        <f>0.94*T240+(1-0.94)*'01_Data'!Y236^2</f>
        <v>1.3902816189544119E-8</v>
      </c>
      <c r="U241" s="11">
        <f t="shared" si="45"/>
        <v>1.8717664597286486E-3</v>
      </c>
      <c r="V241" t="e">
        <f>0.94*V240+(1-0.94)*'01_Data'!AA236^2</f>
        <v>#VALUE!</v>
      </c>
      <c r="W241" s="11" t="e">
        <f t="shared" si="46"/>
        <v>#VALUE!</v>
      </c>
      <c r="X241">
        <f>0.94*X240+(1-0.94)*'01_Data'!AB236^2</f>
        <v>2.2536882085203696E-4</v>
      </c>
      <c r="Y241" s="11">
        <f t="shared" si="47"/>
        <v>0.23831269973443153</v>
      </c>
    </row>
    <row r="242" spans="1:25" x14ac:dyDescent="0.2">
      <c r="A242" s="6">
        <f>'01_Data'!A238</f>
        <v>43804</v>
      </c>
      <c r="B242">
        <f>0.94*B241+(1-0.94)*'01_Data'!P237^2</f>
        <v>1.4373724353829571E-4</v>
      </c>
      <c r="C242" s="11">
        <f t="shared" si="36"/>
        <v>0.19032021797920085</v>
      </c>
      <c r="D242">
        <f>0.94*D241+(1-0.94)*'01_Data'!Q237^2</f>
        <v>1.1597748740746803E-4</v>
      </c>
      <c r="E242" s="11">
        <f t="shared" si="37"/>
        <v>0.17095709060077602</v>
      </c>
      <c r="F242">
        <f>0.94*F241+(1-0.94)*'01_Data'!R237^2</f>
        <v>3.572013162957432E-4</v>
      </c>
      <c r="G242" s="11">
        <f t="shared" si="38"/>
        <v>0.30002455183955745</v>
      </c>
      <c r="H242">
        <f>0.94*H241+(1-0.94)*'01_Data'!S237^2</f>
        <v>4.5083172577768877E-4</v>
      </c>
      <c r="I242" s="11">
        <f t="shared" si="39"/>
        <v>0.33706022443471073</v>
      </c>
      <c r="J242">
        <f>0.94*J241+(1-0.94)*'01_Data'!T237^2</f>
        <v>1.084750486247646E-4</v>
      </c>
      <c r="K242" s="11">
        <f t="shared" si="40"/>
        <v>0.16533515129409318</v>
      </c>
      <c r="L242" t="e">
        <f>0.94*L241+(1-0.94)*'01_Data'!U237^2</f>
        <v>#DIV/0!</v>
      </c>
      <c r="M242" s="11" t="e">
        <f t="shared" si="41"/>
        <v>#DIV/0!</v>
      </c>
      <c r="N242">
        <f>0.94*N241+(1-0.94)*'01_Data'!V237^2</f>
        <v>6.462198512610835E-4</v>
      </c>
      <c r="O242" s="11">
        <f t="shared" si="42"/>
        <v>0.4035435571506415</v>
      </c>
      <c r="P242">
        <f>0.94*P241+(1-0.94)*'01_Data'!W237^2</f>
        <v>7.3917528122312769E-4</v>
      </c>
      <c r="Q242" s="11">
        <f t="shared" si="43"/>
        <v>0.43159259825468305</v>
      </c>
      <c r="R242">
        <f>0.94*R241+(1-0.94)*'01_Data'!X237^2</f>
        <v>4.0793367487573204E-4</v>
      </c>
      <c r="S242" s="11">
        <f t="shared" si="44"/>
        <v>0.3206232774903976</v>
      </c>
      <c r="T242">
        <f>0.94*T241+(1-0.94)*'01_Data'!Y237^2</f>
        <v>1.3792342929104728E-8</v>
      </c>
      <c r="U242" s="11">
        <f t="shared" si="45"/>
        <v>1.8643149997075044E-3</v>
      </c>
      <c r="V242" t="e">
        <f>0.94*V241+(1-0.94)*'01_Data'!AA237^2</f>
        <v>#VALUE!</v>
      </c>
      <c r="W242" s="11" t="e">
        <f t="shared" si="46"/>
        <v>#VALUE!</v>
      </c>
      <c r="X242">
        <f>0.94*X241+(1-0.94)*'01_Data'!AB237^2</f>
        <v>2.8911191544075021E-4</v>
      </c>
      <c r="Y242" s="11">
        <f t="shared" si="47"/>
        <v>0.26991888168683026</v>
      </c>
    </row>
    <row r="243" spans="1:25" x14ac:dyDescent="0.2">
      <c r="A243" s="6">
        <f>'01_Data'!A239</f>
        <v>43805</v>
      </c>
      <c r="B243">
        <f>0.94*B242+(1-0.94)*'01_Data'!P238^2</f>
        <v>1.358485342534924E-4</v>
      </c>
      <c r="C243" s="11">
        <f t="shared" si="36"/>
        <v>0.18502386503335211</v>
      </c>
      <c r="D243">
        <f>0.94*D242+(1-0.94)*'01_Data'!Q238^2</f>
        <v>1.1066038106788091E-4</v>
      </c>
      <c r="E243" s="11">
        <f t="shared" si="37"/>
        <v>0.16699226338099019</v>
      </c>
      <c r="F243">
        <f>0.94*F242+(1-0.94)*'01_Data'!R238^2</f>
        <v>3.4609137181520648E-4</v>
      </c>
      <c r="G243" s="11">
        <f t="shared" si="38"/>
        <v>0.29532190182482582</v>
      </c>
      <c r="H243">
        <f>0.94*H242+(1-0.94)*'01_Data'!S238^2</f>
        <v>4.328536334133634E-4</v>
      </c>
      <c r="I243" s="11">
        <f t="shared" si="39"/>
        <v>0.33027127580243426</v>
      </c>
      <c r="J243">
        <f>0.94*J242+(1-0.94)*'01_Data'!T238^2</f>
        <v>1.0207558386100262E-4</v>
      </c>
      <c r="K243" s="11">
        <f t="shared" si="40"/>
        <v>0.16038406134330388</v>
      </c>
      <c r="L243" t="e">
        <f>0.94*L242+(1-0.94)*'01_Data'!U238^2</f>
        <v>#DIV/0!</v>
      </c>
      <c r="M243" s="11" t="e">
        <f t="shared" si="41"/>
        <v>#DIV/0!</v>
      </c>
      <c r="N243">
        <f>0.94*N242+(1-0.94)*'01_Data'!V238^2</f>
        <v>6.222941491719837E-4</v>
      </c>
      <c r="O243" s="11">
        <f t="shared" si="42"/>
        <v>0.39600268381835479</v>
      </c>
      <c r="P243">
        <f>0.94*P242+(1-0.94)*'01_Data'!W238^2</f>
        <v>6.9525513200121561E-4</v>
      </c>
      <c r="Q243" s="11">
        <f t="shared" si="43"/>
        <v>0.4185741192002993</v>
      </c>
      <c r="R243">
        <f>0.94*R242+(1-0.94)*'01_Data'!X238^2</f>
        <v>4.1670686551558756E-4</v>
      </c>
      <c r="S243" s="11">
        <f t="shared" si="44"/>
        <v>0.32405266564237378</v>
      </c>
      <c r="T243">
        <f>0.94*T242+(1-0.94)*'01_Data'!Y238^2</f>
        <v>1.5824690464808541E-8</v>
      </c>
      <c r="U243" s="11">
        <f t="shared" si="45"/>
        <v>1.996953178502629E-3</v>
      </c>
      <c r="V243" t="e">
        <f>0.94*V242+(1-0.94)*'01_Data'!AA238^2</f>
        <v>#VALUE!</v>
      </c>
      <c r="W243" s="11" t="e">
        <f t="shared" si="46"/>
        <v>#VALUE!</v>
      </c>
      <c r="X243">
        <f>0.94*X242+(1-0.94)*'01_Data'!AB238^2</f>
        <v>2.742352224434686E-4</v>
      </c>
      <c r="Y243" s="11">
        <f t="shared" si="47"/>
        <v>0.2628826279078823</v>
      </c>
    </row>
    <row r="244" spans="1:25" x14ac:dyDescent="0.2">
      <c r="A244" s="6">
        <f>'01_Data'!A240</f>
        <v>43808</v>
      </c>
      <c r="B244">
        <f>0.94*B243+(1-0.94)*'01_Data'!P239^2</f>
        <v>1.4296343804485104E-4</v>
      </c>
      <c r="C244" s="11">
        <f t="shared" si="36"/>
        <v>0.1898072348128555</v>
      </c>
      <c r="D244">
        <f>0.94*D243+(1-0.94)*'01_Data'!Q239^2</f>
        <v>1.1635656214289234E-4</v>
      </c>
      <c r="E244" s="11">
        <f t="shared" si="37"/>
        <v>0.1712362510101435</v>
      </c>
      <c r="F244">
        <f>0.94*F243+(1-0.94)*'01_Data'!R239^2</f>
        <v>3.9872860151773362E-4</v>
      </c>
      <c r="G244" s="11">
        <f t="shared" si="38"/>
        <v>0.31698518511512314</v>
      </c>
      <c r="H244">
        <f>0.94*H243+(1-0.94)*'01_Data'!S239^2</f>
        <v>4.4983462576598349E-4</v>
      </c>
      <c r="I244" s="11">
        <f t="shared" si="39"/>
        <v>0.33668728175122364</v>
      </c>
      <c r="J244">
        <f>0.94*J243+(1-0.94)*'01_Data'!T239^2</f>
        <v>1.1583072357023985E-4</v>
      </c>
      <c r="K244" s="11">
        <f t="shared" si="40"/>
        <v>0.17084888744062821</v>
      </c>
      <c r="L244" t="e">
        <f>0.94*L243+(1-0.94)*'01_Data'!U239^2</f>
        <v>#DIV/0!</v>
      </c>
      <c r="M244" s="11" t="e">
        <f t="shared" si="41"/>
        <v>#DIV/0!</v>
      </c>
      <c r="N244">
        <f>0.94*N243+(1-0.94)*'01_Data'!V239^2</f>
        <v>6.9544774749438895E-4</v>
      </c>
      <c r="O244" s="11">
        <f t="shared" si="42"/>
        <v>0.41863209667748363</v>
      </c>
      <c r="P244">
        <f>0.94*P243+(1-0.94)*'01_Data'!W239^2</f>
        <v>7.8284622685744409E-4</v>
      </c>
      <c r="Q244" s="11">
        <f t="shared" si="43"/>
        <v>0.44415903589601319</v>
      </c>
      <c r="R244">
        <f>0.94*R243+(1-0.94)*'01_Data'!X239^2</f>
        <v>3.9619353534816248E-4</v>
      </c>
      <c r="S244" s="11">
        <f t="shared" si="44"/>
        <v>0.31597590241620793</v>
      </c>
      <c r="T244">
        <f>0.94*T243+(1-0.94)*'01_Data'!Y239^2</f>
        <v>1.4875209036920027E-8</v>
      </c>
      <c r="U244" s="11">
        <f t="shared" si="45"/>
        <v>1.9361179399261419E-3</v>
      </c>
      <c r="V244" t="e">
        <f>0.94*V243+(1-0.94)*'01_Data'!AA239^2</f>
        <v>#VALUE!</v>
      </c>
      <c r="W244" s="11" t="e">
        <f t="shared" si="46"/>
        <v>#VALUE!</v>
      </c>
      <c r="X244">
        <f>0.94*X243+(1-0.94)*'01_Data'!AB239^2</f>
        <v>2.6724594447078217E-4</v>
      </c>
      <c r="Y244" s="11">
        <f t="shared" si="47"/>
        <v>0.25951103638696582</v>
      </c>
    </row>
    <row r="245" spans="1:25" x14ac:dyDescent="0.2">
      <c r="A245" s="6">
        <f>'01_Data'!A241</f>
        <v>43809</v>
      </c>
      <c r="B245">
        <f>0.94*B244+(1-0.94)*'01_Data'!P240^2</f>
        <v>1.3466454716584337E-4</v>
      </c>
      <c r="C245" s="11">
        <f t="shared" si="36"/>
        <v>0.1842158133434601</v>
      </c>
      <c r="D245">
        <f>0.94*D244+(1-0.94)*'01_Data'!Q240^2</f>
        <v>1.1155994267054815E-4</v>
      </c>
      <c r="E245" s="11">
        <f t="shared" si="37"/>
        <v>0.167669632172848</v>
      </c>
      <c r="F245">
        <f>0.94*F244+(1-0.94)*'01_Data'!R240^2</f>
        <v>3.7511207818952461E-4</v>
      </c>
      <c r="G245" s="11">
        <f t="shared" si="38"/>
        <v>0.30745445793443982</v>
      </c>
      <c r="H245">
        <f>0.94*H244+(1-0.94)*'01_Data'!S240^2</f>
        <v>4.5539426545221893E-4</v>
      </c>
      <c r="I245" s="11">
        <f t="shared" si="39"/>
        <v>0.33876150149324702</v>
      </c>
      <c r="J245">
        <f>0.94*J244+(1-0.94)*'01_Data'!T240^2</f>
        <v>1.1166274965661107E-4</v>
      </c>
      <c r="K245" s="11">
        <f t="shared" si="40"/>
        <v>0.16774687154598739</v>
      </c>
      <c r="L245" t="e">
        <f>0.94*L244+(1-0.94)*'01_Data'!U240^2</f>
        <v>#DIV/0!</v>
      </c>
      <c r="M245" s="11" t="e">
        <f t="shared" si="41"/>
        <v>#DIV/0!</v>
      </c>
      <c r="N245">
        <f>0.94*N244+(1-0.94)*'01_Data'!V240^2</f>
        <v>6.984994663140567E-4</v>
      </c>
      <c r="O245" s="11">
        <f t="shared" si="42"/>
        <v>0.41954959839230249</v>
      </c>
      <c r="P245">
        <f>0.94*P244+(1-0.94)*'01_Data'!W240^2</f>
        <v>8.0980906561150894E-4</v>
      </c>
      <c r="Q245" s="11">
        <f t="shared" si="43"/>
        <v>0.45174316213319737</v>
      </c>
      <c r="R245">
        <f>0.94*R244+(1-0.94)*'01_Data'!X240^2</f>
        <v>4.0963589424732408E-4</v>
      </c>
      <c r="S245" s="11">
        <f t="shared" si="44"/>
        <v>0.32129152704409381</v>
      </c>
      <c r="T245">
        <f>0.94*T244+(1-0.94)*'01_Data'!Y240^2</f>
        <v>1.4705917428926875E-8</v>
      </c>
      <c r="U245" s="11">
        <f t="shared" si="45"/>
        <v>1.9250691395608554E-3</v>
      </c>
      <c r="V245" t="e">
        <f>0.94*V244+(1-0.94)*'01_Data'!AA240^2</f>
        <v>#VALUE!</v>
      </c>
      <c r="W245" s="11" t="e">
        <f t="shared" si="46"/>
        <v>#VALUE!</v>
      </c>
      <c r="X245">
        <f>0.94*X244+(1-0.94)*'01_Data'!AB240^2</f>
        <v>2.5126007582300792E-4</v>
      </c>
      <c r="Y245" s="11">
        <f t="shared" si="47"/>
        <v>0.2516297659407527</v>
      </c>
    </row>
    <row r="246" spans="1:25" x14ac:dyDescent="0.2">
      <c r="A246" s="6">
        <f>'01_Data'!A242</f>
        <v>43810</v>
      </c>
      <c r="B246">
        <f>0.94*B245+(1-0.94)*'01_Data'!P241^2</f>
        <v>1.3107437974931233E-4</v>
      </c>
      <c r="C246" s="11">
        <f t="shared" si="36"/>
        <v>0.18174362078715917</v>
      </c>
      <c r="D246">
        <f>0.94*D245+(1-0.94)*'01_Data'!Q241^2</f>
        <v>1.063767512050347E-4</v>
      </c>
      <c r="E246" s="11">
        <f t="shared" si="37"/>
        <v>0.1637282544451896</v>
      </c>
      <c r="F246">
        <f>0.94*F245+(1-0.94)*'01_Data'!R241^2</f>
        <v>3.5268213685583905E-4</v>
      </c>
      <c r="G246" s="11">
        <f t="shared" si="38"/>
        <v>0.29812061063883433</v>
      </c>
      <c r="H246">
        <f>0.94*H245+(1-0.94)*'01_Data'!S241^2</f>
        <v>4.3033250018689067E-4</v>
      </c>
      <c r="I246" s="11">
        <f t="shared" si="39"/>
        <v>0.3293080473463964</v>
      </c>
      <c r="J246">
        <f>0.94*J245+(1-0.94)*'01_Data'!T241^2</f>
        <v>1.0569500381873722E-4</v>
      </c>
      <c r="K246" s="11">
        <f t="shared" si="40"/>
        <v>0.16320276027788802</v>
      </c>
      <c r="L246" t="e">
        <f>0.94*L245+(1-0.94)*'01_Data'!U241^2</f>
        <v>#DIV/0!</v>
      </c>
      <c r="M246" s="11" t="e">
        <f t="shared" si="41"/>
        <v>#DIV/0!</v>
      </c>
      <c r="N246">
        <f>0.94*N245+(1-0.94)*'01_Data'!V241^2</f>
        <v>6.6029671093498915E-4</v>
      </c>
      <c r="O246" s="11">
        <f t="shared" si="42"/>
        <v>0.40791515190737559</v>
      </c>
      <c r="P246">
        <f>0.94*P245+(1-0.94)*'01_Data'!W241^2</f>
        <v>7.6428398239991807E-4</v>
      </c>
      <c r="Q246" s="11">
        <f t="shared" si="43"/>
        <v>0.43886166791459402</v>
      </c>
      <c r="R246">
        <f>0.94*R245+(1-0.94)*'01_Data'!X241^2</f>
        <v>4.1146004539629934E-4</v>
      </c>
      <c r="S246" s="11">
        <f t="shared" si="44"/>
        <v>0.32200610466242319</v>
      </c>
      <c r="T246">
        <f>0.94*T245+(1-0.94)*'01_Data'!Y241^2</f>
        <v>1.3823562383191261E-8</v>
      </c>
      <c r="U246" s="11">
        <f t="shared" si="45"/>
        <v>1.8664237783965886E-3</v>
      </c>
      <c r="V246" t="e">
        <f>0.94*V245+(1-0.94)*'01_Data'!AA241^2</f>
        <v>#VALUE!</v>
      </c>
      <c r="W246" s="11" t="e">
        <f t="shared" si="46"/>
        <v>#VALUE!</v>
      </c>
      <c r="X246">
        <f>0.94*X245+(1-0.94)*'01_Data'!AB241^2</f>
        <v>2.364137319851761E-4</v>
      </c>
      <c r="Y246" s="11">
        <f t="shared" si="47"/>
        <v>0.24408248700032614</v>
      </c>
    </row>
    <row r="247" spans="1:25" x14ac:dyDescent="0.2">
      <c r="A247" s="6">
        <f>'01_Data'!A243</f>
        <v>43811</v>
      </c>
      <c r="B247">
        <f>0.94*B246+(1-0.94)*'01_Data'!P242^2</f>
        <v>1.2333595358357468E-4</v>
      </c>
      <c r="C247" s="11">
        <f t="shared" si="36"/>
        <v>0.1762970796781978</v>
      </c>
      <c r="D247">
        <f>0.94*D246+(1-0.94)*'01_Data'!Q242^2</f>
        <v>1.1205976492548799E-4</v>
      </c>
      <c r="E247" s="11">
        <f t="shared" si="37"/>
        <v>0.16804481771605745</v>
      </c>
      <c r="F247">
        <f>0.94*F246+(1-0.94)*'01_Data'!R242^2</f>
        <v>3.3162219269132514E-4</v>
      </c>
      <c r="G247" s="11">
        <f t="shared" si="38"/>
        <v>0.28908267426155781</v>
      </c>
      <c r="H247">
        <f>0.94*H246+(1-0.94)*'01_Data'!S242^2</f>
        <v>4.0455097415935496E-4</v>
      </c>
      <c r="I247" s="11">
        <f t="shared" si="39"/>
        <v>0.31929116099284277</v>
      </c>
      <c r="J247">
        <f>0.94*J246+(1-0.94)*'01_Data'!T242^2</f>
        <v>1.0663675802093297E-4</v>
      </c>
      <c r="K247" s="11">
        <f t="shared" si="40"/>
        <v>0.16392822521236272</v>
      </c>
      <c r="L247" t="e">
        <f>0.94*L246+(1-0.94)*'01_Data'!U242^2</f>
        <v>#DIV/0!</v>
      </c>
      <c r="M247" s="11" t="e">
        <f t="shared" si="41"/>
        <v>#DIV/0!</v>
      </c>
      <c r="N247">
        <f>0.94*N246+(1-0.94)*'01_Data'!V242^2</f>
        <v>6.430931687384611E-4</v>
      </c>
      <c r="O247" s="11">
        <f t="shared" si="42"/>
        <v>0.40256611695731698</v>
      </c>
      <c r="P247">
        <f>0.94*P246+(1-0.94)*'01_Data'!W242^2</f>
        <v>7.2543832786294568E-4</v>
      </c>
      <c r="Q247" s="11">
        <f t="shared" si="43"/>
        <v>0.42756339719562331</v>
      </c>
      <c r="R247">
        <f>0.94*R246+(1-0.94)*'01_Data'!X242^2</f>
        <v>3.9267608808640065E-4</v>
      </c>
      <c r="S247" s="11">
        <f t="shared" si="44"/>
        <v>0.31457014193621896</v>
      </c>
      <c r="T247">
        <f>0.94*T246+(1-0.94)*'01_Data'!Y242^2</f>
        <v>1.2994148640199785E-8</v>
      </c>
      <c r="U247" s="11">
        <f t="shared" si="45"/>
        <v>1.8095649911872042E-3</v>
      </c>
      <c r="V247" t="e">
        <f>0.94*V246+(1-0.94)*'01_Data'!AA242^2</f>
        <v>#VALUE!</v>
      </c>
      <c r="W247" s="11" t="e">
        <f t="shared" si="46"/>
        <v>#VALUE!</v>
      </c>
      <c r="X247">
        <f>0.94*X246+(1-0.94)*'01_Data'!AB242^2</f>
        <v>2.4208275754695872E-4</v>
      </c>
      <c r="Y247" s="11">
        <f t="shared" si="47"/>
        <v>0.24699160897049438</v>
      </c>
    </row>
    <row r="248" spans="1:25" x14ac:dyDescent="0.2">
      <c r="A248" s="6">
        <f>'01_Data'!A244</f>
        <v>43812</v>
      </c>
      <c r="B248">
        <f>0.94*B247+(1-0.94)*'01_Data'!P243^2</f>
        <v>1.3949338535383413E-4</v>
      </c>
      <c r="C248" s="11">
        <f t="shared" si="36"/>
        <v>0.18748955466682993</v>
      </c>
      <c r="D248">
        <f>0.94*D247+(1-0.94)*'01_Data'!Q243^2</f>
        <v>1.3425396194969005E-4</v>
      </c>
      <c r="E248" s="11">
        <f t="shared" si="37"/>
        <v>0.18393476672810363</v>
      </c>
      <c r="F248">
        <f>0.94*F247+(1-0.94)*'01_Data'!R243^2</f>
        <v>3.2459556130290255E-4</v>
      </c>
      <c r="G248" s="11">
        <f t="shared" si="38"/>
        <v>0.2860036388725351</v>
      </c>
      <c r="H248">
        <f>0.94*H247+(1-0.94)*'01_Data'!S243^2</f>
        <v>4.0134447514817914E-4</v>
      </c>
      <c r="I248" s="11">
        <f t="shared" si="39"/>
        <v>0.3180232817536181</v>
      </c>
      <c r="J248">
        <f>0.94*J247+(1-0.94)*'01_Data'!T243^2</f>
        <v>1.0044342751393288E-4</v>
      </c>
      <c r="K248" s="11">
        <f t="shared" si="40"/>
        <v>0.15909664903294188</v>
      </c>
      <c r="L248" t="e">
        <f>0.94*L247+(1-0.94)*'01_Data'!U243^2</f>
        <v>#DIV/0!</v>
      </c>
      <c r="M248" s="11" t="e">
        <f t="shared" si="41"/>
        <v>#DIV/0!</v>
      </c>
      <c r="N248">
        <f>0.94*N247+(1-0.94)*'01_Data'!V243^2</f>
        <v>6.1678751309959823E-4</v>
      </c>
      <c r="O248" s="11">
        <f t="shared" si="42"/>
        <v>0.39424669091965597</v>
      </c>
      <c r="P248">
        <f>0.94*P247+(1-0.94)*'01_Data'!W243^2</f>
        <v>6.932559179030674E-4</v>
      </c>
      <c r="Q248" s="11">
        <f t="shared" si="43"/>
        <v>0.41797187861335</v>
      </c>
      <c r="R248">
        <f>0.94*R247+(1-0.94)*'01_Data'!X243^2</f>
        <v>4.5901497459497525E-4</v>
      </c>
      <c r="S248" s="11">
        <f t="shared" si="44"/>
        <v>0.34010553303046065</v>
      </c>
      <c r="T248">
        <f>0.94*T247+(1-0.94)*'01_Data'!Y243^2</f>
        <v>1.5038793010965431E-8</v>
      </c>
      <c r="U248" s="11">
        <f t="shared" si="45"/>
        <v>1.9467346605953489E-3</v>
      </c>
      <c r="V248" t="e">
        <f>0.94*V247+(1-0.94)*'01_Data'!AA243^2</f>
        <v>#VALUE!</v>
      </c>
      <c r="W248" s="11" t="e">
        <f t="shared" si="46"/>
        <v>#VALUE!</v>
      </c>
      <c r="X248">
        <f>0.94*X247+(1-0.94)*'01_Data'!AB243^2</f>
        <v>2.5082343089711596E-4</v>
      </c>
      <c r="Y248" s="11">
        <f t="shared" si="47"/>
        <v>0.25141102717675939</v>
      </c>
    </row>
    <row r="249" spans="1:25" x14ac:dyDescent="0.2">
      <c r="A249" s="6">
        <f>'01_Data'!A245</f>
        <v>43815</v>
      </c>
      <c r="B249">
        <f>0.94*B248+(1-0.94)*'01_Data'!P244^2</f>
        <v>1.4630601519394885E-4</v>
      </c>
      <c r="C249" s="11">
        <f t="shared" si="36"/>
        <v>0.19201332200885207</v>
      </c>
      <c r="D249">
        <f>0.94*D248+(1-0.94)*'01_Data'!Q244^2</f>
        <v>1.2929170661374835E-4</v>
      </c>
      <c r="E249" s="11">
        <f t="shared" si="37"/>
        <v>0.18050349045562689</v>
      </c>
      <c r="F249">
        <f>0.94*F248+(1-0.94)*'01_Data'!R244^2</f>
        <v>3.0530462647924327E-4</v>
      </c>
      <c r="G249" s="11">
        <f t="shared" si="38"/>
        <v>0.27737477511981745</v>
      </c>
      <c r="H249">
        <f>0.94*H248+(1-0.94)*'01_Data'!S244^2</f>
        <v>3.8939693282561653E-4</v>
      </c>
      <c r="I249" s="11">
        <f t="shared" si="39"/>
        <v>0.31325393384929001</v>
      </c>
      <c r="J249">
        <f>0.94*J248+(1-0.94)*'01_Data'!T244^2</f>
        <v>1.3314636689882702E-4</v>
      </c>
      <c r="K249" s="11">
        <f t="shared" si="40"/>
        <v>0.18317446453723951</v>
      </c>
      <c r="L249" t="e">
        <f>0.94*L248+(1-0.94)*'01_Data'!U244^2</f>
        <v>#DIV/0!</v>
      </c>
      <c r="M249" s="11" t="e">
        <f t="shared" si="41"/>
        <v>#DIV/0!</v>
      </c>
      <c r="N249">
        <f>0.94*N248+(1-0.94)*'01_Data'!V244^2</f>
        <v>5.9889958358348119E-4</v>
      </c>
      <c r="O249" s="11">
        <f t="shared" si="42"/>
        <v>0.38848770258920329</v>
      </c>
      <c r="P249">
        <f>0.94*P248+(1-0.94)*'01_Data'!W244^2</f>
        <v>6.5173749142330981E-4</v>
      </c>
      <c r="Q249" s="11">
        <f t="shared" si="43"/>
        <v>0.40526268991689096</v>
      </c>
      <c r="R249">
        <f>0.94*R248+(1-0.94)*'01_Data'!X244^2</f>
        <v>4.3449564947013649E-4</v>
      </c>
      <c r="S249" s="11">
        <f t="shared" si="44"/>
        <v>0.33089711945931838</v>
      </c>
      <c r="T249">
        <f>0.94*T248+(1-0.94)*'01_Data'!Y244^2</f>
        <v>1.6960758719485582E-8</v>
      </c>
      <c r="U249" s="11">
        <f t="shared" si="45"/>
        <v>2.0673923665599538E-3</v>
      </c>
      <c r="V249" t="e">
        <f>0.94*V248+(1-0.94)*'01_Data'!AA244^2</f>
        <v>#VALUE!</v>
      </c>
      <c r="W249" s="11" t="e">
        <f t="shared" si="46"/>
        <v>#VALUE!</v>
      </c>
      <c r="X249">
        <f>0.94*X248+(1-0.94)*'01_Data'!AB244^2</f>
        <v>2.436859090508623E-4</v>
      </c>
      <c r="Y249" s="11">
        <f t="shared" si="47"/>
        <v>0.24780808921586339</v>
      </c>
    </row>
    <row r="250" spans="1:25" x14ac:dyDescent="0.2">
      <c r="A250" s="6">
        <f>'01_Data'!A246</f>
        <v>43816</v>
      </c>
      <c r="B250">
        <f>0.94*B249+(1-0.94)*'01_Data'!P245^2</f>
        <v>1.4486764682782459E-4</v>
      </c>
      <c r="C250" s="11">
        <f t="shared" si="36"/>
        <v>0.19106712694917405</v>
      </c>
      <c r="D250">
        <f>0.94*D249+(1-0.94)*'01_Data'!Q245^2</f>
        <v>1.298865923813431E-4</v>
      </c>
      <c r="E250" s="11">
        <f t="shared" si="37"/>
        <v>0.1809182723776083</v>
      </c>
      <c r="F250">
        <f>0.94*F249+(1-0.94)*'01_Data'!R245^2</f>
        <v>2.8720609520735218E-4</v>
      </c>
      <c r="G250" s="11">
        <f t="shared" si="38"/>
        <v>0.26902776063494405</v>
      </c>
      <c r="H250">
        <f>0.94*H249+(1-0.94)*'01_Data'!S245^2</f>
        <v>3.8148759845480916E-4</v>
      </c>
      <c r="I250" s="11">
        <f t="shared" si="39"/>
        <v>0.31005624459218994</v>
      </c>
      <c r="J250">
        <f>0.94*J249+(1-0.94)*'01_Data'!T245^2</f>
        <v>1.2600685131551904E-4</v>
      </c>
      <c r="K250" s="11">
        <f t="shared" si="40"/>
        <v>0.17819575340481827</v>
      </c>
      <c r="L250" t="e">
        <f>0.94*L249+(1-0.94)*'01_Data'!U245^2</f>
        <v>#DIV/0!</v>
      </c>
      <c r="M250" s="11" t="e">
        <f t="shared" si="41"/>
        <v>#DIV/0!</v>
      </c>
      <c r="N250">
        <f>0.94*N249+(1-0.94)*'01_Data'!V245^2</f>
        <v>5.6858367907151278E-4</v>
      </c>
      <c r="O250" s="11">
        <f t="shared" si="42"/>
        <v>0.37852752492523078</v>
      </c>
      <c r="P250">
        <f>0.94*P249+(1-0.94)*'01_Data'!W245^2</f>
        <v>6.1664041357571274E-4</v>
      </c>
      <c r="Q250" s="11">
        <f t="shared" si="43"/>
        <v>0.39419967557201213</v>
      </c>
      <c r="R250">
        <f>0.94*R249+(1-0.94)*'01_Data'!X245^2</f>
        <v>4.1023390014448263E-4</v>
      </c>
      <c r="S250" s="11">
        <f t="shared" si="44"/>
        <v>0.32152595981725896</v>
      </c>
      <c r="T250">
        <f>0.94*T249+(1-0.94)*'01_Data'!Y245^2</f>
        <v>1.8767406485494082E-8</v>
      </c>
      <c r="U250" s="11">
        <f t="shared" si="45"/>
        <v>2.1747152536239107E-3</v>
      </c>
      <c r="V250" t="e">
        <f>0.94*V249+(1-0.94)*'01_Data'!AA245^2</f>
        <v>#VALUE!</v>
      </c>
      <c r="W250" s="11" t="e">
        <f t="shared" si="46"/>
        <v>#VALUE!</v>
      </c>
      <c r="X250">
        <f>0.94*X249+(1-0.94)*'01_Data'!AB245^2</f>
        <v>2.337720238131619E-4</v>
      </c>
      <c r="Y250" s="11">
        <f t="shared" si="47"/>
        <v>0.24271495627776382</v>
      </c>
    </row>
    <row r="251" spans="1:25" x14ac:dyDescent="0.2">
      <c r="A251" s="6">
        <f>'01_Data'!A247</f>
        <v>43817</v>
      </c>
      <c r="B251">
        <f>0.94*B250+(1-0.94)*'01_Data'!P246^2</f>
        <v>1.3743529606734982E-4</v>
      </c>
      <c r="C251" s="11">
        <f t="shared" si="36"/>
        <v>0.18610130200772954</v>
      </c>
      <c r="D251">
        <f>0.94*D250+(1-0.94)*'01_Data'!Q246^2</f>
        <v>1.2454138591566801E-4</v>
      </c>
      <c r="E251" s="11">
        <f t="shared" si="37"/>
        <v>0.17715651060784737</v>
      </c>
      <c r="F251">
        <f>0.94*F250+(1-0.94)*'01_Data'!R246^2</f>
        <v>2.7734006472088452E-4</v>
      </c>
      <c r="G251" s="11">
        <f t="shared" si="38"/>
        <v>0.26436659454186512</v>
      </c>
      <c r="H251">
        <f>0.94*H250+(1-0.94)*'01_Data'!S246^2</f>
        <v>3.5859834254752058E-4</v>
      </c>
      <c r="I251" s="11">
        <f t="shared" si="39"/>
        <v>0.30061068231514199</v>
      </c>
      <c r="J251">
        <f>0.94*J250+(1-0.94)*'01_Data'!T246^2</f>
        <v>1.1988121631833008E-4</v>
      </c>
      <c r="K251" s="11">
        <f t="shared" si="40"/>
        <v>0.1738104326909613</v>
      </c>
      <c r="L251" t="e">
        <f>0.94*L250+(1-0.94)*'01_Data'!U246^2</f>
        <v>#DIV/0!</v>
      </c>
      <c r="M251" s="11" t="e">
        <f t="shared" si="41"/>
        <v>#DIV/0!</v>
      </c>
      <c r="N251">
        <f>0.94*N250+(1-0.94)*'01_Data'!V246^2</f>
        <v>5.4008672883026248E-4</v>
      </c>
      <c r="O251" s="11">
        <f t="shared" si="42"/>
        <v>0.36891984992031285</v>
      </c>
      <c r="P251">
        <f>0.94*P250+(1-0.94)*'01_Data'!W246^2</f>
        <v>5.8011576866577054E-4</v>
      </c>
      <c r="Q251" s="11">
        <f t="shared" si="43"/>
        <v>0.38234692846127871</v>
      </c>
      <c r="R251">
        <f>0.94*R250+(1-0.94)*'01_Data'!X246^2</f>
        <v>3.9765884243365154E-4</v>
      </c>
      <c r="S251" s="11">
        <f t="shared" si="44"/>
        <v>0.31655967572209853</v>
      </c>
      <c r="T251">
        <f>0.94*T250+(1-0.94)*'01_Data'!Y246^2</f>
        <v>1.8347358825972231E-8</v>
      </c>
      <c r="U251" s="11">
        <f t="shared" si="45"/>
        <v>2.1502405502978042E-3</v>
      </c>
      <c r="V251" t="e">
        <f>0.94*V250+(1-0.94)*'01_Data'!AA246^2</f>
        <v>#VALUE!</v>
      </c>
      <c r="W251" s="11" t="e">
        <f t="shared" si="46"/>
        <v>#VALUE!</v>
      </c>
      <c r="X251">
        <f>0.94*X250+(1-0.94)*'01_Data'!AB246^2</f>
        <v>2.3128132534938582E-4</v>
      </c>
      <c r="Y251" s="11">
        <f t="shared" si="47"/>
        <v>0.2414185038228123</v>
      </c>
    </row>
    <row r="252" spans="1:25" x14ac:dyDescent="0.2">
      <c r="A252" s="6">
        <f>'01_Data'!A248</f>
        <v>43818</v>
      </c>
      <c r="B252">
        <f>0.94*B251+(1-0.94)*'01_Data'!P247^2</f>
        <v>1.2963437359855845E-4</v>
      </c>
      <c r="C252" s="11">
        <f t="shared" si="36"/>
        <v>0.18074252998903365</v>
      </c>
      <c r="D252">
        <f>0.94*D251+(1-0.94)*'01_Data'!Q247^2</f>
        <v>1.1707957738103131E-4</v>
      </c>
      <c r="E252" s="11">
        <f t="shared" si="37"/>
        <v>0.17176744016262191</v>
      </c>
      <c r="F252">
        <f>0.94*F251+(1-0.94)*'01_Data'!R247^2</f>
        <v>2.622304508455457E-4</v>
      </c>
      <c r="G252" s="11">
        <f t="shared" si="38"/>
        <v>0.25706433749759522</v>
      </c>
      <c r="H252">
        <f>0.94*H251+(1-0.94)*'01_Data'!S247^2</f>
        <v>3.4204140069890257E-4</v>
      </c>
      <c r="I252" s="11">
        <f t="shared" si="39"/>
        <v>0.29358888428570223</v>
      </c>
      <c r="J252">
        <f>0.94*J251+(1-0.94)*'01_Data'!T247^2</f>
        <v>1.1270253469237221E-4</v>
      </c>
      <c r="K252" s="11">
        <f t="shared" si="40"/>
        <v>0.16852607733664782</v>
      </c>
      <c r="L252" t="e">
        <f>0.94*L251+(1-0.94)*'01_Data'!U247^2</f>
        <v>#DIV/0!</v>
      </c>
      <c r="M252" s="11" t="e">
        <f t="shared" si="41"/>
        <v>#DIV/0!</v>
      </c>
      <c r="N252">
        <f>0.94*N251+(1-0.94)*'01_Data'!V247^2</f>
        <v>5.6032014848817835E-4</v>
      </c>
      <c r="O252" s="11">
        <f t="shared" si="42"/>
        <v>0.37576678594444846</v>
      </c>
      <c r="P252">
        <f>0.94*P251+(1-0.94)*'01_Data'!W247^2</f>
        <v>5.67493025837087E-4</v>
      </c>
      <c r="Q252" s="11">
        <f t="shared" si="43"/>
        <v>0.37816430623598773</v>
      </c>
      <c r="R252">
        <f>0.94*R251+(1-0.94)*'01_Data'!X247^2</f>
        <v>4.1379330718546232E-4</v>
      </c>
      <c r="S252" s="11">
        <f t="shared" si="44"/>
        <v>0.3229178121608291</v>
      </c>
      <c r="T252">
        <f>0.94*T251+(1-0.94)*'01_Data'!Y247^2</f>
        <v>2.0137821133410439E-8</v>
      </c>
      <c r="U252" s="11">
        <f t="shared" si="45"/>
        <v>2.2527163437990661E-3</v>
      </c>
      <c r="V252" t="e">
        <f>0.94*V251+(1-0.94)*'01_Data'!AA247^2</f>
        <v>#VALUE!</v>
      </c>
      <c r="W252" s="11" t="e">
        <f t="shared" si="46"/>
        <v>#VALUE!</v>
      </c>
      <c r="X252">
        <f>0.94*X251+(1-0.94)*'01_Data'!AB247^2</f>
        <v>2.1761708729176925E-4</v>
      </c>
      <c r="Y252" s="11">
        <f t="shared" si="47"/>
        <v>0.23417836364089201</v>
      </c>
    </row>
    <row r="253" spans="1:25" x14ac:dyDescent="0.2">
      <c r="A253" s="6">
        <f>'01_Data'!A249</f>
        <v>43819</v>
      </c>
      <c r="B253">
        <f>0.94*B252+(1-0.94)*'01_Data'!P248^2</f>
        <v>1.2470778484943436E-4</v>
      </c>
      <c r="C253" s="11">
        <f t="shared" si="36"/>
        <v>0.17727481993237917</v>
      </c>
      <c r="D253">
        <f>0.94*D252+(1-0.94)*'01_Data'!Q248^2</f>
        <v>1.1081071524343599E-4</v>
      </c>
      <c r="E253" s="11">
        <f t="shared" si="37"/>
        <v>0.16710565592267029</v>
      </c>
      <c r="F253">
        <f>0.94*F252+(1-0.94)*'01_Data'!R248^2</f>
        <v>2.4649810069840225E-4</v>
      </c>
      <c r="G253" s="11">
        <f t="shared" si="38"/>
        <v>0.24923386883808024</v>
      </c>
      <c r="H253">
        <f>0.94*H252+(1-0.94)*'01_Data'!S248^2</f>
        <v>3.2155512861962407E-4</v>
      </c>
      <c r="I253" s="11">
        <f t="shared" si="39"/>
        <v>0.28466101315801096</v>
      </c>
      <c r="J253">
        <f>0.94*J252+(1-0.94)*'01_Data'!T248^2</f>
        <v>1.0601808367152698E-4</v>
      </c>
      <c r="K253" s="11">
        <f t="shared" si="40"/>
        <v>0.16345200238976823</v>
      </c>
      <c r="L253" t="e">
        <f>0.94*L252+(1-0.94)*'01_Data'!U248^2</f>
        <v>#DIV/0!</v>
      </c>
      <c r="M253" s="11" t="e">
        <f t="shared" si="41"/>
        <v>#DIV/0!</v>
      </c>
      <c r="N253">
        <f>0.94*N252+(1-0.94)*'01_Data'!V248^2</f>
        <v>6.1664163041865849E-4</v>
      </c>
      <c r="O253" s="11">
        <f t="shared" si="42"/>
        <v>0.39420006451737416</v>
      </c>
      <c r="P253">
        <f>0.94*P252+(1-0.94)*'01_Data'!W248^2</f>
        <v>6.1028466101469762E-4</v>
      </c>
      <c r="Q253" s="11">
        <f t="shared" si="43"/>
        <v>0.39216289291020867</v>
      </c>
      <c r="R253">
        <f>0.94*R252+(1-0.94)*'01_Data'!X248^2</f>
        <v>3.8928857913415172E-4</v>
      </c>
      <c r="S253" s="11">
        <f t="shared" si="44"/>
        <v>0.31321034775659351</v>
      </c>
      <c r="T253">
        <f>0.94*T252+(1-0.94)*'01_Data'!Y248^2</f>
        <v>1.9635238721080743E-8</v>
      </c>
      <c r="U253" s="11">
        <f t="shared" si="45"/>
        <v>2.2244280518174436E-3</v>
      </c>
      <c r="V253" t="e">
        <f>0.94*V252+(1-0.94)*'01_Data'!AA248^2</f>
        <v>#VALUE!</v>
      </c>
      <c r="W253" s="11" t="e">
        <f t="shared" si="46"/>
        <v>#VALUE!</v>
      </c>
      <c r="X253">
        <f>0.94*X252+(1-0.94)*'01_Data'!AB248^2</f>
        <v>2.0874962001287857E-4</v>
      </c>
      <c r="Y253" s="11">
        <f t="shared" si="47"/>
        <v>0.22935759033274961</v>
      </c>
    </row>
    <row r="254" spans="1:25" x14ac:dyDescent="0.2">
      <c r="A254" s="6">
        <f>'01_Data'!A250</f>
        <v>43822</v>
      </c>
      <c r="B254">
        <f>0.94*B253+(1-0.94)*'01_Data'!P249^2</f>
        <v>1.2096479981959756E-4</v>
      </c>
      <c r="C254" s="11">
        <f t="shared" si="36"/>
        <v>0.1745941853400009</v>
      </c>
      <c r="D254">
        <f>0.94*D253+(1-0.94)*'01_Data'!Q249^2</f>
        <v>1.1435860487851347E-4</v>
      </c>
      <c r="E254" s="11">
        <f t="shared" si="37"/>
        <v>0.16975973736250125</v>
      </c>
      <c r="F254">
        <f>0.94*F253+(1-0.94)*'01_Data'!R249^2</f>
        <v>2.3589401317117054E-4</v>
      </c>
      <c r="G254" s="11">
        <f t="shared" si="38"/>
        <v>0.24381405070080556</v>
      </c>
      <c r="H254">
        <f>0.94*H253+(1-0.94)*'01_Data'!S249^2</f>
        <v>3.0608115283220499E-4</v>
      </c>
      <c r="I254" s="11">
        <f t="shared" si="39"/>
        <v>0.27772729522629869</v>
      </c>
      <c r="J254">
        <f>0.94*J253+(1-0.94)*'01_Data'!T249^2</f>
        <v>1.0081903294409672E-4</v>
      </c>
      <c r="K254" s="11">
        <f t="shared" si="40"/>
        <v>0.15939384022575143</v>
      </c>
      <c r="L254" t="e">
        <f>0.94*L253+(1-0.94)*'01_Data'!U249^2</f>
        <v>#DIV/0!</v>
      </c>
      <c r="M254" s="11" t="e">
        <f t="shared" si="41"/>
        <v>#DIV/0!</v>
      </c>
      <c r="N254">
        <f>0.94*N253+(1-0.94)*'01_Data'!V249^2</f>
        <v>5.8375887839352879E-4</v>
      </c>
      <c r="O254" s="11">
        <f t="shared" si="42"/>
        <v>0.38354561313508628</v>
      </c>
      <c r="P254">
        <f>0.94*P253+(1-0.94)*'01_Data'!W249^2</f>
        <v>5.8820827377510361E-4</v>
      </c>
      <c r="Q254" s="11">
        <f t="shared" si="43"/>
        <v>0.38500452593615847</v>
      </c>
      <c r="R254">
        <f>0.94*R253+(1-0.94)*'01_Data'!X249^2</f>
        <v>3.7392881503877566E-4</v>
      </c>
      <c r="S254" s="11">
        <f t="shared" si="44"/>
        <v>0.30696915380828005</v>
      </c>
      <c r="T254">
        <f>0.94*T253+(1-0.94)*'01_Data'!Y249^2</f>
        <v>1.8633517415519164E-8</v>
      </c>
      <c r="U254" s="11">
        <f t="shared" si="45"/>
        <v>2.1669440206684687E-3</v>
      </c>
      <c r="V254" t="e">
        <f>0.94*V253+(1-0.94)*'01_Data'!AA249^2</f>
        <v>#VALUE!</v>
      </c>
      <c r="W254" s="11" t="e">
        <f t="shared" si="46"/>
        <v>#VALUE!</v>
      </c>
      <c r="X254">
        <f>0.94*X253+(1-0.94)*'01_Data'!AB249^2</f>
        <v>2.0978506379317949E-4</v>
      </c>
      <c r="Y254" s="11">
        <f t="shared" si="47"/>
        <v>0.22992571860468597</v>
      </c>
    </row>
    <row r="255" spans="1:25" x14ac:dyDescent="0.2">
      <c r="A255" s="6">
        <f>'01_Data'!A251</f>
        <v>43823</v>
      </c>
      <c r="B255">
        <f>0.94*B254+(1-0.94)*'01_Data'!P250^2</f>
        <v>1.1520258475060267E-4</v>
      </c>
      <c r="C255" s="11">
        <f t="shared" si="36"/>
        <v>0.17038500919139535</v>
      </c>
      <c r="D255">
        <f>0.94*D254+(1-0.94)*'01_Data'!Q250^2</f>
        <v>1.0925765473517434E-4</v>
      </c>
      <c r="E255" s="11">
        <f t="shared" si="37"/>
        <v>0.16593049446459182</v>
      </c>
      <c r="F255">
        <f>0.94*F254+(1-0.94)*'01_Data'!R250^2</f>
        <v>2.3302554683464699E-4</v>
      </c>
      <c r="G255" s="11">
        <f t="shared" si="38"/>
        <v>0.24232712972824783</v>
      </c>
      <c r="H255">
        <f>0.94*H254+(1-0.94)*'01_Data'!S250^2</f>
        <v>3.0669059033529029E-4</v>
      </c>
      <c r="I255" s="11">
        <f t="shared" si="39"/>
        <v>0.27800364883305606</v>
      </c>
      <c r="J255">
        <f>0.94*J254+(1-0.94)*'01_Data'!T250^2</f>
        <v>1.2502361718748603E-4</v>
      </c>
      <c r="K255" s="11">
        <f t="shared" si="40"/>
        <v>0.17749915924095666</v>
      </c>
      <c r="L255" t="e">
        <f>0.94*L254+(1-0.94)*'01_Data'!U250^2</f>
        <v>#DIV/0!</v>
      </c>
      <c r="M255" s="11" t="e">
        <f t="shared" si="41"/>
        <v>#DIV/0!</v>
      </c>
      <c r="N255">
        <f>0.94*N254+(1-0.94)*'01_Data'!V250^2</f>
        <v>6.1958427531206965E-4</v>
      </c>
      <c r="O255" s="11">
        <f t="shared" si="42"/>
        <v>0.39513951634662098</v>
      </c>
      <c r="P255">
        <f>0.94*P254+(1-0.94)*'01_Data'!W250^2</f>
        <v>6.1616402892527753E-4</v>
      </c>
      <c r="Q255" s="11">
        <f t="shared" si="43"/>
        <v>0.39404737696014414</v>
      </c>
      <c r="R255">
        <f>0.94*R254+(1-0.94)*'01_Data'!X250^2</f>
        <v>3.5163548303115868E-4</v>
      </c>
      <c r="S255" s="11">
        <f t="shared" si="44"/>
        <v>0.2976779160835617</v>
      </c>
      <c r="T255">
        <f>0.94*T254+(1-0.94)*'01_Data'!Y250^2</f>
        <v>1.7515506370588013E-8</v>
      </c>
      <c r="U255" s="11">
        <f t="shared" si="45"/>
        <v>2.100930176228658E-3</v>
      </c>
      <c r="V255" t="e">
        <f>0.94*V254+(1-0.94)*'01_Data'!AA250^2</f>
        <v>#VALUE!</v>
      </c>
      <c r="W255" s="11" t="e">
        <f t="shared" si="46"/>
        <v>#VALUE!</v>
      </c>
      <c r="X255">
        <f>0.94*X254+(1-0.94)*'01_Data'!AB250^2</f>
        <v>2.1492225847005305E-4</v>
      </c>
      <c r="Y255" s="11">
        <f t="shared" si="47"/>
        <v>0.23272389033885921</v>
      </c>
    </row>
    <row r="256" spans="1:25" x14ac:dyDescent="0.2">
      <c r="A256" s="6">
        <f>'01_Data'!A252</f>
        <v>43825</v>
      </c>
      <c r="B256">
        <f>0.94*B255+(1-0.94)*'01_Data'!P251^2</f>
        <v>1.0917914034137745E-4</v>
      </c>
      <c r="C256" s="11">
        <f t="shared" si="36"/>
        <v>0.16587086352348662</v>
      </c>
      <c r="D256">
        <f>0.94*D255+(1-0.94)*'01_Data'!Q251^2</f>
        <v>1.0270260133220508E-4</v>
      </c>
      <c r="E256" s="11">
        <f t="shared" si="37"/>
        <v>0.16087590104088206</v>
      </c>
      <c r="F256">
        <f>0.94*F255+(1-0.94)*'01_Data'!R251^2</f>
        <v>2.1911445037448336E-4</v>
      </c>
      <c r="G256" s="11">
        <f t="shared" si="38"/>
        <v>0.23498264083623241</v>
      </c>
      <c r="H256">
        <f>0.94*H255+(1-0.94)*'01_Data'!S251^2</f>
        <v>2.8951626618878957E-4</v>
      </c>
      <c r="I256" s="11">
        <f t="shared" si="39"/>
        <v>0.27010756945997455</v>
      </c>
      <c r="J256">
        <f>0.94*J255+(1-0.94)*'01_Data'!T251^2</f>
        <v>1.2468066272648538E-4</v>
      </c>
      <c r="K256" s="11">
        <f t="shared" si="40"/>
        <v>0.17725554154122888</v>
      </c>
      <c r="L256" t="e">
        <f>0.94*L255+(1-0.94)*'01_Data'!U251^2</f>
        <v>#DIV/0!</v>
      </c>
      <c r="M256" s="11" t="e">
        <f t="shared" si="41"/>
        <v>#DIV/0!</v>
      </c>
      <c r="N256">
        <f>0.94*N255+(1-0.94)*'01_Data'!V251^2</f>
        <v>5.8302920899179164E-4</v>
      </c>
      <c r="O256" s="11">
        <f t="shared" si="42"/>
        <v>0.3833058317661388</v>
      </c>
      <c r="P256">
        <f>0.94*P255+(1-0.94)*'01_Data'!W251^2</f>
        <v>5.8570556573919329E-4</v>
      </c>
      <c r="Q256" s="11">
        <f t="shared" si="43"/>
        <v>0.38418459438956776</v>
      </c>
      <c r="R256">
        <f>0.94*R255+(1-0.94)*'01_Data'!X251^2</f>
        <v>3.3067975094399867E-4</v>
      </c>
      <c r="S256" s="11">
        <f t="shared" si="44"/>
        <v>0.28867160795251007</v>
      </c>
      <c r="T256">
        <f>0.94*T255+(1-0.94)*'01_Data'!Y251^2</f>
        <v>1.7186928954494016E-8</v>
      </c>
      <c r="U256" s="11">
        <f t="shared" si="45"/>
        <v>2.0811309657329338E-3</v>
      </c>
      <c r="V256" t="e">
        <f>0.94*V255+(1-0.94)*'01_Data'!AA251^2</f>
        <v>#VALUE!</v>
      </c>
      <c r="W256" s="11" t="e">
        <f t="shared" si="46"/>
        <v>#VALUE!</v>
      </c>
      <c r="X256">
        <f>0.94*X255+(1-0.94)*'01_Data'!AB251^2</f>
        <v>2.4223854693866784E-4</v>
      </c>
      <c r="Y256" s="11">
        <f t="shared" si="47"/>
        <v>0.24707107039988371</v>
      </c>
    </row>
    <row r="257" spans="1:25" x14ac:dyDescent="0.2">
      <c r="A257" s="6">
        <f>'01_Data'!A253</f>
        <v>43826</v>
      </c>
      <c r="B257">
        <f>0.94*B256+(1-0.94)*'01_Data'!P252^2</f>
        <v>1.0277622428422724E-4</v>
      </c>
      <c r="C257" s="11">
        <f t="shared" si="36"/>
        <v>0.16093355311937055</v>
      </c>
      <c r="D257">
        <f>0.94*D256+(1-0.94)*'01_Data'!Q252^2</f>
        <v>9.6820134675630875E-5</v>
      </c>
      <c r="E257" s="11">
        <f t="shared" si="37"/>
        <v>0.15620074884026319</v>
      </c>
      <c r="F257">
        <f>0.94*F256+(1-0.94)*'01_Data'!R252^2</f>
        <v>2.0752268041473418E-4</v>
      </c>
      <c r="G257" s="11">
        <f t="shared" si="38"/>
        <v>0.22868256484593008</v>
      </c>
      <c r="H257">
        <f>0.94*H256+(1-0.94)*'01_Data'!S252^2</f>
        <v>2.7467821115038666E-4</v>
      </c>
      <c r="I257" s="11">
        <f t="shared" si="39"/>
        <v>0.26309486731956111</v>
      </c>
      <c r="J257">
        <f>0.94*J256+(1-0.94)*'01_Data'!T252^2</f>
        <v>1.1729996638951624E-4</v>
      </c>
      <c r="K257" s="11">
        <f t="shared" si="40"/>
        <v>0.17192903050432784</v>
      </c>
      <c r="L257" t="e">
        <f>0.94*L256+(1-0.94)*'01_Data'!U252^2</f>
        <v>#DIV/0!</v>
      </c>
      <c r="M257" s="11" t="e">
        <f t="shared" si="41"/>
        <v>#DIV/0!</v>
      </c>
      <c r="N257">
        <f>0.94*N256+(1-0.94)*'01_Data'!V252^2</f>
        <v>5.6038360111392081E-4</v>
      </c>
      <c r="O257" s="11">
        <f t="shared" si="42"/>
        <v>0.37578806191882685</v>
      </c>
      <c r="P257">
        <f>0.94*P256+(1-0.94)*'01_Data'!W252^2</f>
        <v>5.5082152534225869E-4</v>
      </c>
      <c r="Q257" s="11">
        <f t="shared" si="43"/>
        <v>0.37256814730495841</v>
      </c>
      <c r="R257">
        <f>0.94*R256+(1-0.94)*'01_Data'!X252^2</f>
        <v>3.1254586653108924E-4</v>
      </c>
      <c r="S257" s="11">
        <f t="shared" si="44"/>
        <v>0.28064489727382269</v>
      </c>
      <c r="T257">
        <f>0.94*T256+(1-0.94)*'01_Data'!Y252^2</f>
        <v>1.6877907691460425E-8</v>
      </c>
      <c r="U257" s="11">
        <f t="shared" si="45"/>
        <v>2.0623367179604859E-3</v>
      </c>
      <c r="V257" t="e">
        <f>0.94*V256+(1-0.94)*'01_Data'!AA252^2</f>
        <v>#VALUE!</v>
      </c>
      <c r="W257" s="11" t="e">
        <f t="shared" si="46"/>
        <v>#VALUE!</v>
      </c>
      <c r="X257">
        <f>0.94*X256+(1-0.94)*'01_Data'!AB252^2</f>
        <v>2.2770423412234774E-4</v>
      </c>
      <c r="Y257" s="11">
        <f t="shared" si="47"/>
        <v>0.23954429026556162</v>
      </c>
    </row>
    <row r="258" spans="1:25" x14ac:dyDescent="0.2">
      <c r="A258" s="6">
        <f>'01_Data'!A254</f>
        <v>43829</v>
      </c>
      <c r="B258">
        <f>0.94*B257+(1-0.94)*'01_Data'!P253^2</f>
        <v>9.7315188373667887E-5</v>
      </c>
      <c r="C258" s="11">
        <f t="shared" si="36"/>
        <v>0.15659957685180476</v>
      </c>
      <c r="D258">
        <f>0.94*D257+(1-0.94)*'01_Data'!Q253^2</f>
        <v>9.1383342298667047E-5</v>
      </c>
      <c r="E258" s="11">
        <f t="shared" si="37"/>
        <v>0.15175177843855439</v>
      </c>
      <c r="F258">
        <f>0.94*F257+(1-0.94)*'01_Data'!R253^2</f>
        <v>1.9507704768335351E-4</v>
      </c>
      <c r="G258" s="11">
        <f t="shared" si="38"/>
        <v>0.22171922789015183</v>
      </c>
      <c r="H258">
        <f>0.94*H257+(1-0.94)*'01_Data'!S253^2</f>
        <v>2.5820125284025476E-4</v>
      </c>
      <c r="I258" s="11">
        <f t="shared" si="39"/>
        <v>0.25508178240663171</v>
      </c>
      <c r="J258">
        <f>0.94*J257+(1-0.94)*'01_Data'!T253^2</f>
        <v>1.1522762851241651E-4</v>
      </c>
      <c r="K258" s="11">
        <f t="shared" si="40"/>
        <v>0.17040352808885434</v>
      </c>
      <c r="L258" t="e">
        <f>0.94*L257+(1-0.94)*'01_Data'!U253^2</f>
        <v>#DIV/0!</v>
      </c>
      <c r="M258" s="11" t="e">
        <f t="shared" si="41"/>
        <v>#DIV/0!</v>
      </c>
      <c r="N258">
        <f>0.94*N257+(1-0.94)*'01_Data'!V253^2</f>
        <v>5.5067493397224071E-4</v>
      </c>
      <c r="O258" s="11">
        <f t="shared" si="42"/>
        <v>0.37251856780703518</v>
      </c>
      <c r="P258">
        <f>0.94*P257+(1-0.94)*'01_Data'!W253^2</f>
        <v>5.3569712230596073E-4</v>
      </c>
      <c r="Q258" s="11">
        <f t="shared" si="43"/>
        <v>0.36741757554736287</v>
      </c>
      <c r="R258">
        <f>0.94*R257+(1-0.94)*'01_Data'!X253^2</f>
        <v>3.0170531775289614E-4</v>
      </c>
      <c r="S258" s="11">
        <f t="shared" si="44"/>
        <v>0.27573490905891812</v>
      </c>
      <c r="T258">
        <f>0.94*T257+(1-0.94)*'01_Data'!Y253^2</f>
        <v>1.6587427704208279E-8</v>
      </c>
      <c r="U258" s="11">
        <f t="shared" si="45"/>
        <v>2.0445126024215372E-3</v>
      </c>
      <c r="V258" t="e">
        <f>0.94*V257+(1-0.94)*'01_Data'!AA253^2</f>
        <v>#VALUE!</v>
      </c>
      <c r="W258" s="11" t="e">
        <f t="shared" si="46"/>
        <v>#VALUE!</v>
      </c>
      <c r="X258">
        <f>0.94*X257+(1-0.94)*'01_Data'!AB253^2</f>
        <v>2.1558198345152969E-4</v>
      </c>
      <c r="Y258" s="11">
        <f t="shared" si="47"/>
        <v>0.2330808010750467</v>
      </c>
    </row>
    <row r="259" spans="1:25" x14ac:dyDescent="0.2">
      <c r="A259" s="6">
        <f>'01_Data'!A255</f>
        <v>43830</v>
      </c>
      <c r="B259">
        <f>0.94*B258+(1-0.94)*'01_Data'!P254^2</f>
        <v>9.355250079110619E-5</v>
      </c>
      <c r="C259" s="11">
        <f t="shared" si="36"/>
        <v>0.15354227495826275</v>
      </c>
      <c r="D259">
        <f>0.94*D258+(1-0.94)*'01_Data'!Q254^2</f>
        <v>8.674302645051587E-5</v>
      </c>
      <c r="E259" s="11">
        <f t="shared" si="37"/>
        <v>0.14784871546797421</v>
      </c>
      <c r="F259">
        <f>0.94*F258+(1-0.94)*'01_Data'!R254^2</f>
        <v>1.853287361337645E-4</v>
      </c>
      <c r="G259" s="11">
        <f t="shared" si="38"/>
        <v>0.21610840220988323</v>
      </c>
      <c r="H259">
        <f>0.94*H258+(1-0.94)*'01_Data'!S254^2</f>
        <v>2.5341194558341581E-4</v>
      </c>
      <c r="I259" s="11">
        <f t="shared" si="39"/>
        <v>0.25270498666829033</v>
      </c>
      <c r="J259">
        <f>0.94*J258+(1-0.94)*'01_Data'!T254^2</f>
        <v>1.0957248801623527E-4</v>
      </c>
      <c r="K259" s="11">
        <f t="shared" si="40"/>
        <v>0.16616939242860368</v>
      </c>
      <c r="L259" t="e">
        <f>0.94*L258+(1-0.94)*'01_Data'!U254^2</f>
        <v>#DIV/0!</v>
      </c>
      <c r="M259" s="11" t="e">
        <f t="shared" si="41"/>
        <v>#DIV/0!</v>
      </c>
      <c r="N259">
        <f>0.94*N258+(1-0.94)*'01_Data'!V254^2</f>
        <v>5.5658468290248418E-4</v>
      </c>
      <c r="O259" s="11">
        <f t="shared" si="42"/>
        <v>0.37451213610699724</v>
      </c>
      <c r="P259">
        <f>0.94*P258+(1-0.94)*'01_Data'!W254^2</f>
        <v>5.5638150395993845E-4</v>
      </c>
      <c r="Q259" s="11">
        <f t="shared" si="43"/>
        <v>0.37444377281229352</v>
      </c>
      <c r="R259">
        <f>0.94*R258+(1-0.94)*'01_Data'!X254^2</f>
        <v>3.1208094367183258E-4</v>
      </c>
      <c r="S259" s="11">
        <f t="shared" si="44"/>
        <v>0.28043608506271411</v>
      </c>
      <c r="T259">
        <f>0.94*T258+(1-0.94)*'01_Data'!Y254^2</f>
        <v>1.6314376516191831E-8</v>
      </c>
      <c r="U259" s="11">
        <f t="shared" si="45"/>
        <v>2.0276150724632971E-3</v>
      </c>
      <c r="V259" t="e">
        <f>0.94*V258+(1-0.94)*'01_Data'!AA254^2</f>
        <v>#VALUE!</v>
      </c>
      <c r="W259" s="11" t="e">
        <f t="shared" si="46"/>
        <v>#VALUE!</v>
      </c>
      <c r="X259">
        <f>0.94*X258+(1-0.94)*'01_Data'!AB254^2</f>
        <v>2.0739063217021351E-4</v>
      </c>
      <c r="Y259" s="11">
        <f t="shared" si="47"/>
        <v>0.22860979704923803</v>
      </c>
    </row>
    <row r="260" spans="1:25" x14ac:dyDescent="0.2">
      <c r="A260" s="6">
        <f>'01_Data'!A256</f>
        <v>43832</v>
      </c>
      <c r="B260">
        <f>0.94*B259+(1-0.94)*'01_Data'!P255^2</f>
        <v>8.9052585088842895E-5</v>
      </c>
      <c r="C260" s="11">
        <f t="shared" si="36"/>
        <v>0.14980404347809978</v>
      </c>
      <c r="D260">
        <f>0.94*D259+(1-0.94)*'01_Data'!Q255^2</f>
        <v>8.3348473170301784E-5</v>
      </c>
      <c r="E260" s="11">
        <f t="shared" si="37"/>
        <v>0.14492693068893736</v>
      </c>
      <c r="F260">
        <f>0.94*F259+(1-0.94)*'01_Data'!R255^2</f>
        <v>1.7672877405964293E-4</v>
      </c>
      <c r="G260" s="11">
        <f t="shared" si="38"/>
        <v>0.21103471530302786</v>
      </c>
      <c r="H260">
        <f>0.94*H259+(1-0.94)*'01_Data'!S255^2</f>
        <v>2.47512620444285E-4</v>
      </c>
      <c r="I260" s="11">
        <f t="shared" si="39"/>
        <v>0.24974623190743003</v>
      </c>
      <c r="J260">
        <f>0.94*J259+(1-0.94)*'01_Data'!T255^2</f>
        <v>1.0307706668045615E-4</v>
      </c>
      <c r="K260" s="11">
        <f t="shared" si="40"/>
        <v>0.1611689200915454</v>
      </c>
      <c r="L260" t="e">
        <f>0.94*L259+(1-0.94)*'01_Data'!U255^2</f>
        <v>#DIV/0!</v>
      </c>
      <c r="M260" s="11" t="e">
        <f t="shared" si="41"/>
        <v>#DIV/0!</v>
      </c>
      <c r="N260">
        <f>0.94*N259+(1-0.94)*'01_Data'!V255^2</f>
        <v>5.3038608259698338E-4</v>
      </c>
      <c r="O260" s="11">
        <f t="shared" si="42"/>
        <v>0.36559170233258825</v>
      </c>
      <c r="P260">
        <f>0.94*P259+(1-0.94)*'01_Data'!W255^2</f>
        <v>5.2779128867791881E-4</v>
      </c>
      <c r="Q260" s="11">
        <f t="shared" si="43"/>
        <v>0.36469631852657292</v>
      </c>
      <c r="R260">
        <f>0.94*R259+(1-0.94)*'01_Data'!X255^2</f>
        <v>2.9865647210355678E-4</v>
      </c>
      <c r="S260" s="11">
        <f t="shared" si="44"/>
        <v>0.27433816899967878</v>
      </c>
      <c r="T260">
        <f>0.94*T259+(1-0.94)*'01_Data'!Y255^2</f>
        <v>1.5335513925220321E-8</v>
      </c>
      <c r="U260" s="11">
        <f t="shared" si="45"/>
        <v>1.9658457490748151E-3</v>
      </c>
      <c r="V260" t="e">
        <f>0.94*V259+(1-0.94)*'01_Data'!AA255^2</f>
        <v>#VALUE!</v>
      </c>
      <c r="W260" s="11" t="e">
        <f t="shared" si="46"/>
        <v>#VALUE!</v>
      </c>
      <c r="X260">
        <f>0.94*X259+(1-0.94)*'01_Data'!AB255^2</f>
        <v>1.9858837805767488E-4</v>
      </c>
      <c r="Y260" s="11">
        <f t="shared" si="47"/>
        <v>0.22370576941718351</v>
      </c>
    </row>
    <row r="261" spans="1:25" x14ac:dyDescent="0.2">
      <c r="A261" s="6">
        <f>'01_Data'!A257</f>
        <v>43833</v>
      </c>
      <c r="B261">
        <f>0.94*B260+(1-0.94)*'01_Data'!P256^2</f>
        <v>9.8922826056928466E-5</v>
      </c>
      <c r="C261" s="11">
        <f t="shared" si="36"/>
        <v>0.1578877834613748</v>
      </c>
      <c r="D261">
        <f>0.94*D260+(1-0.94)*'01_Data'!Q256^2</f>
        <v>8.1817322837109184E-5</v>
      </c>
      <c r="E261" s="11">
        <f t="shared" si="37"/>
        <v>0.14358957258433327</v>
      </c>
      <c r="F261">
        <f>0.94*F260+(1-0.94)*'01_Data'!R256^2</f>
        <v>1.6873087882723182E-4</v>
      </c>
      <c r="G261" s="11">
        <f t="shared" si="38"/>
        <v>0.20620422271249059</v>
      </c>
      <c r="H261">
        <f>0.94*H260+(1-0.94)*'01_Data'!S256^2</f>
        <v>2.9683526624007893E-4</v>
      </c>
      <c r="I261" s="11">
        <f t="shared" si="39"/>
        <v>0.27350043344115549</v>
      </c>
      <c r="J261">
        <f>0.94*J260+(1-0.94)*'01_Data'!T256^2</f>
        <v>1.2152508705688072E-4</v>
      </c>
      <c r="K261" s="11">
        <f t="shared" si="40"/>
        <v>0.17499806267023058</v>
      </c>
      <c r="L261" t="e">
        <f>0.94*L260+(1-0.94)*'01_Data'!U256^2</f>
        <v>#DIV/0!</v>
      </c>
      <c r="M261" s="11" t="e">
        <f t="shared" si="41"/>
        <v>#DIV/0!</v>
      </c>
      <c r="N261">
        <f>0.94*N260+(1-0.94)*'01_Data'!V256^2</f>
        <v>5.0086316745757043E-4</v>
      </c>
      <c r="O261" s="11">
        <f t="shared" si="42"/>
        <v>0.35527104891801664</v>
      </c>
      <c r="P261">
        <f>0.94*P260+(1-0.94)*'01_Data'!W256^2</f>
        <v>5.0083195218061959E-4</v>
      </c>
      <c r="Q261" s="11">
        <f t="shared" si="43"/>
        <v>0.35525997797319664</v>
      </c>
      <c r="R261">
        <f>0.94*R260+(1-0.94)*'01_Data'!X256^2</f>
        <v>3.7188137438546557E-4</v>
      </c>
      <c r="S261" s="11">
        <f t="shared" si="44"/>
        <v>0.30612759814354756</v>
      </c>
      <c r="T261">
        <f>0.94*T260+(1-0.94)*'01_Data'!Y256^2</f>
        <v>2.0861434176944514E-8</v>
      </c>
      <c r="U261" s="11">
        <f t="shared" si="45"/>
        <v>2.2928326176566002E-3</v>
      </c>
      <c r="V261" t="e">
        <f>0.94*V260+(1-0.94)*'01_Data'!AA256^2</f>
        <v>#VALUE!</v>
      </c>
      <c r="W261" s="11" t="e">
        <f t="shared" si="46"/>
        <v>#VALUE!</v>
      </c>
      <c r="X261">
        <f>0.94*X260+(1-0.94)*'01_Data'!AB256^2</f>
        <v>1.9351811310845026E-4</v>
      </c>
      <c r="Y261" s="11">
        <f t="shared" si="47"/>
        <v>0.22083152968570738</v>
      </c>
    </row>
    <row r="262" spans="1:25" x14ac:dyDescent="0.2">
      <c r="A262" s="6">
        <f>'01_Data'!A258</f>
        <v>43836</v>
      </c>
      <c r="B262">
        <f>0.94*B261+(1-0.94)*'01_Data'!P257^2</f>
        <v>9.6897670198114566E-5</v>
      </c>
      <c r="C262" s="11">
        <f t="shared" si="36"/>
        <v>0.15626328068335463</v>
      </c>
      <c r="D262">
        <f>0.94*D261+(1-0.94)*'01_Data'!Q257^2</f>
        <v>7.762870423696083E-5</v>
      </c>
      <c r="E262" s="11">
        <f t="shared" si="37"/>
        <v>0.13986576946384749</v>
      </c>
      <c r="F262">
        <f>0.94*F261+(1-0.94)*'01_Data'!R257^2</f>
        <v>1.5941036208887038E-4</v>
      </c>
      <c r="G262" s="11">
        <f t="shared" si="38"/>
        <v>0.20042807000616292</v>
      </c>
      <c r="H262">
        <f>0.94*H261+(1-0.94)*'01_Data'!S257^2</f>
        <v>3.133003891174038E-4</v>
      </c>
      <c r="I262" s="11">
        <f t="shared" si="39"/>
        <v>0.28098344801355424</v>
      </c>
      <c r="J262">
        <f>0.94*J261+(1-0.94)*'01_Data'!T257^2</f>
        <v>1.1571029421305628E-4</v>
      </c>
      <c r="K262" s="11">
        <f t="shared" si="40"/>
        <v>0.17076004843548792</v>
      </c>
      <c r="L262" t="e">
        <f>0.94*L261+(1-0.94)*'01_Data'!U257^2</f>
        <v>#DIV/0!</v>
      </c>
      <c r="M262" s="11" t="e">
        <f t="shared" si="41"/>
        <v>#DIV/0!</v>
      </c>
      <c r="N262">
        <f>0.94*N261+(1-0.94)*'01_Data'!V257^2</f>
        <v>4.9109563302424108E-4</v>
      </c>
      <c r="O262" s="11">
        <f t="shared" si="42"/>
        <v>0.35178985136315227</v>
      </c>
      <c r="P262">
        <f>0.94*P261+(1-0.94)*'01_Data'!W257^2</f>
        <v>4.7357866117287171E-4</v>
      </c>
      <c r="Q262" s="11">
        <f t="shared" si="43"/>
        <v>0.34545885806498533</v>
      </c>
      <c r="R262">
        <f>0.94*R261+(1-0.94)*'01_Data'!X257^2</f>
        <v>3.6421242335131455E-4</v>
      </c>
      <c r="S262" s="11">
        <f t="shared" si="44"/>
        <v>0.30295466770546925</v>
      </c>
      <c r="T262">
        <f>0.94*T261+(1-0.94)*'01_Data'!Y257^2</f>
        <v>1.9609748126327841E-8</v>
      </c>
      <c r="U262" s="11">
        <f t="shared" si="45"/>
        <v>2.222983699408211E-3</v>
      </c>
      <c r="V262" t="e">
        <f>0.94*V261+(1-0.94)*'01_Data'!AA257^2</f>
        <v>#VALUE!</v>
      </c>
      <c r="W262" s="11" t="e">
        <f t="shared" si="46"/>
        <v>#VALUE!</v>
      </c>
      <c r="X262">
        <f>0.94*X261+(1-0.94)*'01_Data'!AB257^2</f>
        <v>2.3528474625229736E-4</v>
      </c>
      <c r="Y262" s="11">
        <f t="shared" si="47"/>
        <v>0.24349898573829612</v>
      </c>
    </row>
    <row r="263" spans="1:25" x14ac:dyDescent="0.2">
      <c r="A263" s="6">
        <f>'01_Data'!A259</f>
        <v>43837</v>
      </c>
      <c r="B263">
        <f>0.94*B262+(1-0.94)*'01_Data'!P258^2</f>
        <v>9.4594016217507313E-5</v>
      </c>
      <c r="C263" s="11">
        <f t="shared" si="36"/>
        <v>0.15439459863224439</v>
      </c>
      <c r="D263">
        <f>0.94*D262+(1-0.94)*'01_Data'!Q258^2</f>
        <v>7.3661689635338187E-5</v>
      </c>
      <c r="E263" s="11">
        <f t="shared" si="37"/>
        <v>0.13624516794406039</v>
      </c>
      <c r="F263">
        <f>0.94*F262+(1-0.94)*'01_Data'!R258^2</f>
        <v>1.5820339389339689E-4</v>
      </c>
      <c r="G263" s="11">
        <f t="shared" si="38"/>
        <v>0.19966786236431747</v>
      </c>
      <c r="H263">
        <f>0.94*H262+(1-0.94)*'01_Data'!S258^2</f>
        <v>3.5782739373431822E-4</v>
      </c>
      <c r="I263" s="11">
        <f t="shared" si="39"/>
        <v>0.30028736773472209</v>
      </c>
      <c r="J263">
        <f>0.94*J262+(1-0.94)*'01_Data'!T258^2</f>
        <v>1.1042501806112919E-4</v>
      </c>
      <c r="K263" s="11">
        <f t="shared" si="40"/>
        <v>0.16681458135128524</v>
      </c>
      <c r="L263" t="e">
        <f>0.94*L262+(1-0.94)*'01_Data'!U258^2</f>
        <v>#DIV/0!</v>
      </c>
      <c r="M263" s="11" t="e">
        <f t="shared" si="41"/>
        <v>#DIV/0!</v>
      </c>
      <c r="N263">
        <f>0.94*N262+(1-0.94)*'01_Data'!V258^2</f>
        <v>4.9134344717048791E-4</v>
      </c>
      <c r="O263" s="11">
        <f t="shared" si="42"/>
        <v>0.35187859935915822</v>
      </c>
      <c r="P263">
        <f>0.94*P262+(1-0.94)*'01_Data'!W258^2</f>
        <v>4.6975368888264873E-4</v>
      </c>
      <c r="Q263" s="11">
        <f t="shared" si="43"/>
        <v>0.34406093878617999</v>
      </c>
      <c r="R263">
        <f>0.94*R262+(1-0.94)*'01_Data'!X258^2</f>
        <v>3.4783693598605485E-4</v>
      </c>
      <c r="S263" s="11">
        <f t="shared" si="44"/>
        <v>0.29606571545602145</v>
      </c>
      <c r="T263">
        <f>0.94*T262+(1-0.94)*'01_Data'!Y258^2</f>
        <v>1.9138001720623636E-8</v>
      </c>
      <c r="U263" s="11">
        <f t="shared" si="45"/>
        <v>2.1960820644040505E-3</v>
      </c>
      <c r="V263" t="e">
        <f>0.94*V262+(1-0.94)*'01_Data'!AA258^2</f>
        <v>#VALUE!</v>
      </c>
      <c r="W263" s="11" t="e">
        <f t="shared" si="46"/>
        <v>#VALUE!</v>
      </c>
      <c r="X263">
        <f>0.94*X262+(1-0.94)*'01_Data'!AB258^2</f>
        <v>2.3809209369409992E-4</v>
      </c>
      <c r="Y263" s="11">
        <f t="shared" si="47"/>
        <v>0.24494735681552718</v>
      </c>
    </row>
    <row r="264" spans="1:25" x14ac:dyDescent="0.2">
      <c r="A264" s="6">
        <f>'01_Data'!A260</f>
        <v>43838</v>
      </c>
      <c r="B264">
        <f>0.94*B263+(1-0.94)*'01_Data'!P259^2</f>
        <v>9.2968791743697942E-5</v>
      </c>
      <c r="C264" s="11">
        <f t="shared" ref="C264:C327" si="48">SQRT(B264)*SQRT(252)</f>
        <v>0.15306252160281394</v>
      </c>
      <c r="D264">
        <f>0.94*D263+(1-0.94)*'01_Data'!Q259^2</f>
        <v>7.9152190618017129E-5</v>
      </c>
      <c r="E264" s="11">
        <f t="shared" ref="E264:E327" si="49">SQRT(D264)*SQRT(252)</f>
        <v>0.14123155467437268</v>
      </c>
      <c r="F264">
        <f>0.94*F263+(1-0.94)*'01_Data'!R259^2</f>
        <v>1.4871119025979307E-4</v>
      </c>
      <c r="G264" s="11">
        <f t="shared" ref="G264:G327" si="50">SQRT(F264)*SQRT(252)</f>
        <v>0.19358517491137553</v>
      </c>
      <c r="H264">
        <f>0.94*H263+(1-0.94)*'01_Data'!S259^2</f>
        <v>3.3778105378449671E-4</v>
      </c>
      <c r="I264" s="11">
        <f t="shared" ref="I264:I327" si="51">SQRT(H264)*SQRT(252)</f>
        <v>0.29175473527210005</v>
      </c>
      <c r="J264">
        <f>0.94*J263+(1-0.94)*'01_Data'!T259^2</f>
        <v>1.0993637621568817E-4</v>
      </c>
      <c r="K264" s="11">
        <f t="shared" ref="K264:K327" si="52">SQRT(J264)*SQRT(252)</f>
        <v>0.16644508645902834</v>
      </c>
      <c r="L264" t="e">
        <f>0.94*L263+(1-0.94)*'01_Data'!U259^2</f>
        <v>#DIV/0!</v>
      </c>
      <c r="M264" s="11" t="e">
        <f t="shared" ref="M264:M327" si="53">SQRT(L264)*SQRT(252)</f>
        <v>#DIV/0!</v>
      </c>
      <c r="N264">
        <f>0.94*N263+(1-0.94)*'01_Data'!V259^2</f>
        <v>4.6416207354550704E-4</v>
      </c>
      <c r="O264" s="11">
        <f t="shared" ref="O264:O327" si="54">SQRT(N264)*SQRT(252)</f>
        <v>0.34200707965401506</v>
      </c>
      <c r="P264">
        <f>0.94*P263+(1-0.94)*'01_Data'!W259^2</f>
        <v>4.4961804143156124E-4</v>
      </c>
      <c r="Q264" s="11">
        <f t="shared" ref="Q264:Q327" si="55">SQRT(P264)*SQRT(252)</f>
        <v>0.33660621866025209</v>
      </c>
      <c r="R264">
        <f>0.94*R263+(1-0.94)*'01_Data'!X259^2</f>
        <v>3.2777522714883613E-4</v>
      </c>
      <c r="S264" s="11">
        <f t="shared" ref="S264:S327" si="56">SQRT(R264)*SQRT(252)</f>
        <v>0.28740103904040903</v>
      </c>
      <c r="T264">
        <f>0.94*T263+(1-0.94)*'01_Data'!Y259^2</f>
        <v>1.7989721617386216E-8</v>
      </c>
      <c r="U264" s="11">
        <f t="shared" ref="U264:U327" si="57">SQRT(T264)*SQRT(252)</f>
        <v>2.1291805577689569E-3</v>
      </c>
      <c r="V264" t="e">
        <f>0.94*V263+(1-0.94)*'01_Data'!AA259^2</f>
        <v>#VALUE!</v>
      </c>
      <c r="W264" s="11" t="e">
        <f t="shared" ref="W264:W327" si="58">SQRT(V264)*SQRT(252)</f>
        <v>#VALUE!</v>
      </c>
      <c r="X264">
        <f>0.94*X263+(1-0.94)*'01_Data'!AB259^2</f>
        <v>2.5213563046737575E-4</v>
      </c>
      <c r="Y264" s="11">
        <f t="shared" ref="Y264:Y327" si="59">SQRT(X264)*SQRT(252)</f>
        <v>0.25206780611132928</v>
      </c>
    </row>
    <row r="265" spans="1:25" x14ac:dyDescent="0.2">
      <c r="A265" s="6">
        <f>'01_Data'!A261</f>
        <v>43839</v>
      </c>
      <c r="B265">
        <f>0.94*B264+(1-0.94)*'01_Data'!P260^2</f>
        <v>1.0124562226628678E-4</v>
      </c>
      <c r="C265" s="11">
        <f t="shared" si="48"/>
        <v>0.15973070090344019</v>
      </c>
      <c r="D265">
        <f>0.94*D264+(1-0.94)*'01_Data'!Q260^2</f>
        <v>8.2322476979378441E-5</v>
      </c>
      <c r="E265" s="11">
        <f t="shared" si="49"/>
        <v>0.14403216376491526</v>
      </c>
      <c r="F265">
        <f>0.94*F264+(1-0.94)*'01_Data'!R260^2</f>
        <v>1.7274953462555968E-4</v>
      </c>
      <c r="G265" s="11">
        <f t="shared" si="50"/>
        <v>0.20864535155531513</v>
      </c>
      <c r="H265">
        <f>0.94*H264+(1-0.94)*'01_Data'!S260^2</f>
        <v>3.1999168672719328E-4</v>
      </c>
      <c r="I265" s="11">
        <f t="shared" si="51"/>
        <v>0.2839681409159357</v>
      </c>
      <c r="J265">
        <f>0.94*J264+(1-0.94)*'01_Data'!T260^2</f>
        <v>1.4278462206754962E-4</v>
      </c>
      <c r="K265" s="11">
        <f t="shared" si="52"/>
        <v>0.18968849401327037</v>
      </c>
      <c r="L265" t="e">
        <f>0.94*L264+(1-0.94)*'01_Data'!U260^2</f>
        <v>#DIV/0!</v>
      </c>
      <c r="M265" s="11" t="e">
        <f t="shared" si="53"/>
        <v>#DIV/0!</v>
      </c>
      <c r="N265">
        <f>0.94*N264+(1-0.94)*'01_Data'!V260^2</f>
        <v>4.590499507323249E-4</v>
      </c>
      <c r="O265" s="11">
        <f t="shared" si="54"/>
        <v>0.34011849050668486</v>
      </c>
      <c r="P265">
        <f>0.94*P264+(1-0.94)*'01_Data'!W260^2</f>
        <v>6.3169363264772361E-4</v>
      </c>
      <c r="Q265" s="11">
        <f t="shared" si="55"/>
        <v>0.39898219938642171</v>
      </c>
      <c r="R265">
        <f>0.94*R264+(1-0.94)*'01_Data'!X260^2</f>
        <v>3.3585972530027783E-4</v>
      </c>
      <c r="S265" s="11">
        <f t="shared" si="56"/>
        <v>0.29092378860394008</v>
      </c>
      <c r="T265">
        <f>0.94*T264+(1-0.94)*'01_Data'!Y260^2</f>
        <v>1.9763043014357533E-8</v>
      </c>
      <c r="U265" s="11">
        <f t="shared" si="57"/>
        <v>2.2316556274699058E-3</v>
      </c>
      <c r="V265" t="e">
        <f>0.94*V264+(1-0.94)*'01_Data'!AA260^2</f>
        <v>#VALUE!</v>
      </c>
      <c r="W265" s="11" t="e">
        <f t="shared" si="58"/>
        <v>#VALUE!</v>
      </c>
      <c r="X265">
        <f>0.94*X264+(1-0.94)*'01_Data'!AB260^2</f>
        <v>2.6352411554506598E-4</v>
      </c>
      <c r="Y265" s="11">
        <f t="shared" si="59"/>
        <v>0.25769764670511958</v>
      </c>
    </row>
    <row r="266" spans="1:25" x14ac:dyDescent="0.2">
      <c r="A266" s="6">
        <f>'01_Data'!A262</f>
        <v>43840</v>
      </c>
      <c r="B266">
        <f>0.94*B265+(1-0.94)*'01_Data'!P261^2</f>
        <v>9.8660991525713565E-5</v>
      </c>
      <c r="C266" s="11">
        <f t="shared" si="48"/>
        <v>0.15767869185302058</v>
      </c>
      <c r="D266">
        <f>0.94*D265+(1-0.94)*'01_Data'!Q261^2</f>
        <v>7.7539779610713108E-5</v>
      </c>
      <c r="E266" s="11">
        <f t="shared" si="49"/>
        <v>0.13978563753798065</v>
      </c>
      <c r="F266">
        <f>0.94*F265+(1-0.94)*'01_Data'!R261^2</f>
        <v>1.8024152538771742E-4</v>
      </c>
      <c r="G266" s="11">
        <f t="shared" si="50"/>
        <v>0.21312171263788399</v>
      </c>
      <c r="H266">
        <f>0.94*H265+(1-0.94)*'01_Data'!S261^2</f>
        <v>3.0526482215909918E-4</v>
      </c>
      <c r="I266" s="11">
        <f t="shared" si="51"/>
        <v>0.27735669305804217</v>
      </c>
      <c r="J266">
        <f>0.94*J265+(1-0.94)*'01_Data'!T261^2</f>
        <v>1.5851364533952955E-4</v>
      </c>
      <c r="K266" s="11">
        <f t="shared" si="52"/>
        <v>0.19986355001740927</v>
      </c>
      <c r="L266" t="e">
        <f>0.94*L265+(1-0.94)*'01_Data'!U261^2</f>
        <v>#DIV/0!</v>
      </c>
      <c r="M266" s="11" t="e">
        <f t="shared" si="53"/>
        <v>#DIV/0!</v>
      </c>
      <c r="N266">
        <f>0.94*N265+(1-0.94)*'01_Data'!V261^2</f>
        <v>4.9483959632312983E-4</v>
      </c>
      <c r="O266" s="11">
        <f t="shared" si="54"/>
        <v>0.35312827453126538</v>
      </c>
      <c r="P266">
        <f>0.94*P265+(1-0.94)*'01_Data'!W261^2</f>
        <v>6.9441199015265694E-4</v>
      </c>
      <c r="Q266" s="11">
        <f t="shared" si="55"/>
        <v>0.4183202379977205</v>
      </c>
      <c r="R266">
        <f>0.94*R265+(1-0.94)*'01_Data'!X261^2</f>
        <v>3.1842192627386283E-4</v>
      </c>
      <c r="S266" s="11">
        <f t="shared" si="56"/>
        <v>0.28327076344199986</v>
      </c>
      <c r="T266">
        <f>0.94*T265+(1-0.94)*'01_Data'!Y261^2</f>
        <v>1.9298665091334211E-8</v>
      </c>
      <c r="U266" s="11">
        <f t="shared" si="57"/>
        <v>2.2052808444767802E-3</v>
      </c>
      <c r="V266" t="e">
        <f>0.94*V265+(1-0.94)*'01_Data'!AA261^2</f>
        <v>#VALUE!</v>
      </c>
      <c r="W266" s="11" t="e">
        <f t="shared" si="58"/>
        <v>#VALUE!</v>
      </c>
      <c r="X266">
        <f>0.94*X265+(1-0.94)*'01_Data'!AB261^2</f>
        <v>2.5484726296544884E-4</v>
      </c>
      <c r="Y266" s="11">
        <f t="shared" si="59"/>
        <v>0.25341963275818458</v>
      </c>
    </row>
    <row r="267" spans="1:25" x14ac:dyDescent="0.2">
      <c r="A267" s="6">
        <f>'01_Data'!A263</f>
        <v>43843</v>
      </c>
      <c r="B267">
        <f>0.94*B266+(1-0.94)*'01_Data'!P262^2</f>
        <v>9.7524229078190956E-5</v>
      </c>
      <c r="C267" s="11">
        <f t="shared" si="48"/>
        <v>0.15676768074990496</v>
      </c>
      <c r="D267">
        <f>0.94*D266+(1-0.94)*'01_Data'!Q262^2</f>
        <v>7.7907438335008303E-5</v>
      </c>
      <c r="E267" s="11">
        <f t="shared" si="49"/>
        <v>0.14011664590769396</v>
      </c>
      <c r="F267">
        <f>0.94*F266+(1-0.94)*'01_Data'!R262^2</f>
        <v>1.7529161609041127E-4</v>
      </c>
      <c r="G267" s="11">
        <f t="shared" si="50"/>
        <v>0.21017489682353516</v>
      </c>
      <c r="H267">
        <f>0.94*H266+(1-0.94)*'01_Data'!S262^2</f>
        <v>2.9504060356654358E-4</v>
      </c>
      <c r="I267" s="11">
        <f t="shared" si="51"/>
        <v>0.2726723896891084</v>
      </c>
      <c r="J267">
        <f>0.94*J266+(1-0.94)*'01_Data'!T262^2</f>
        <v>1.5243197956303525E-4</v>
      </c>
      <c r="K267" s="11">
        <f t="shared" si="52"/>
        <v>0.19599198669814258</v>
      </c>
      <c r="L267" t="e">
        <f>0.94*L266+(1-0.94)*'01_Data'!U262^2</f>
        <v>#DIV/0!</v>
      </c>
      <c r="M267" s="11" t="e">
        <f t="shared" si="53"/>
        <v>#DIV/0!</v>
      </c>
      <c r="N267">
        <f>0.94*N266+(1-0.94)*'01_Data'!V262^2</f>
        <v>5.9180202022514783E-4</v>
      </c>
      <c r="O267" s="11">
        <f t="shared" si="54"/>
        <v>0.38617885635640031</v>
      </c>
      <c r="P267">
        <f>0.94*P266+(1-0.94)*'01_Data'!W262^2</f>
        <v>1.0986318493694043E-3</v>
      </c>
      <c r="Q267" s="11">
        <f t="shared" si="55"/>
        <v>0.52617033937793378</v>
      </c>
      <c r="R267">
        <f>0.94*R266+(1-0.94)*'01_Data'!X262^2</f>
        <v>3.0792616174964453E-4</v>
      </c>
      <c r="S267" s="11">
        <f t="shared" si="56"/>
        <v>0.27856308578293432</v>
      </c>
      <c r="T267">
        <f>0.94*T266+(1-0.94)*'01_Data'!Y262^2</f>
        <v>1.8140745185854158E-8</v>
      </c>
      <c r="U267" s="11">
        <f t="shared" si="57"/>
        <v>2.1380991059432321E-3</v>
      </c>
      <c r="V267" t="e">
        <f>0.94*V266+(1-0.94)*'01_Data'!AA262^2</f>
        <v>#VALUE!</v>
      </c>
      <c r="W267" s="11" t="e">
        <f t="shared" si="58"/>
        <v>#VALUE!</v>
      </c>
      <c r="X267">
        <f>0.94*X266+(1-0.94)*'01_Data'!AB262^2</f>
        <v>2.4004365603228395E-4</v>
      </c>
      <c r="Y267" s="11">
        <f t="shared" si="59"/>
        <v>0.24594918442665256</v>
      </c>
    </row>
    <row r="268" spans="1:25" x14ac:dyDescent="0.2">
      <c r="A268" s="6">
        <f>'01_Data'!A264</f>
        <v>43844</v>
      </c>
      <c r="B268">
        <f>0.94*B267+(1-0.94)*'01_Data'!P263^2</f>
        <v>9.7090107894867866E-5</v>
      </c>
      <c r="C268" s="11">
        <f t="shared" si="48"/>
        <v>0.15641837228889291</v>
      </c>
      <c r="D268">
        <f>0.94*D267+(1-0.94)*'01_Data'!Q263^2</f>
        <v>7.3446742488881685E-5</v>
      </c>
      <c r="E268" s="11">
        <f t="shared" si="49"/>
        <v>0.13604623885722894</v>
      </c>
      <c r="F268">
        <f>0.94*F267+(1-0.94)*'01_Data'!R263^2</f>
        <v>1.6595871808683808E-4</v>
      </c>
      <c r="G268" s="11">
        <f t="shared" si="50"/>
        <v>0.20450329326904051</v>
      </c>
      <c r="H268">
        <f>0.94*H267+(1-0.94)*'01_Data'!S263^2</f>
        <v>2.8993758226232547E-4</v>
      </c>
      <c r="I268" s="11">
        <f t="shared" si="51"/>
        <v>0.27030403387686619</v>
      </c>
      <c r="J268">
        <f>0.94*J267+(1-0.94)*'01_Data'!T263^2</f>
        <v>1.4399828528543045E-4</v>
      </c>
      <c r="K268" s="11">
        <f t="shared" si="52"/>
        <v>0.19049296021619402</v>
      </c>
      <c r="L268" t="e">
        <f>0.94*L267+(1-0.94)*'01_Data'!U263^2</f>
        <v>#DIV/0!</v>
      </c>
      <c r="M268" s="11" t="e">
        <f t="shared" si="53"/>
        <v>#DIV/0!</v>
      </c>
      <c r="N268">
        <f>0.94*N267+(1-0.94)*'01_Data'!V263^2</f>
        <v>5.7128274636316777E-4</v>
      </c>
      <c r="O268" s="11">
        <f t="shared" si="54"/>
        <v>0.3794248964993181</v>
      </c>
      <c r="P268">
        <f>0.94*P267+(1-0.94)*'01_Data'!W263^2</f>
        <v>1.0805288192566574E-3</v>
      </c>
      <c r="Q268" s="11">
        <f t="shared" si="55"/>
        <v>0.52181726921660776</v>
      </c>
      <c r="R268">
        <f>0.94*R267+(1-0.94)*'01_Data'!X263^2</f>
        <v>3.0873475720403088E-4</v>
      </c>
      <c r="S268" s="11">
        <f t="shared" si="56"/>
        <v>0.27892859088916611</v>
      </c>
      <c r="T268">
        <f>0.94*T267+(1-0.94)*'01_Data'!Y263^2</f>
        <v>1.7052300474702909E-8</v>
      </c>
      <c r="U268" s="11">
        <f t="shared" si="57"/>
        <v>2.0729639938081735E-3</v>
      </c>
      <c r="V268" t="e">
        <f>0.94*V267+(1-0.94)*'01_Data'!AA263^2</f>
        <v>#VALUE!</v>
      </c>
      <c r="W268" s="11" t="e">
        <f t="shared" si="58"/>
        <v>#VALUE!</v>
      </c>
      <c r="X268">
        <f>0.94*X267+(1-0.94)*'01_Data'!AB263^2</f>
        <v>3.2253438667730061E-4</v>
      </c>
      <c r="Y268" s="11">
        <f t="shared" si="59"/>
        <v>0.28509413435333908</v>
      </c>
    </row>
    <row r="269" spans="1:25" x14ac:dyDescent="0.2">
      <c r="A269" s="6">
        <f>'01_Data'!A265</f>
        <v>43845</v>
      </c>
      <c r="B269">
        <f>0.94*B268+(1-0.94)*'01_Data'!P264^2</f>
        <v>9.573632987007267E-5</v>
      </c>
      <c r="C269" s="11">
        <f t="shared" si="48"/>
        <v>0.15532403267768422</v>
      </c>
      <c r="D269">
        <f>0.94*D268+(1-0.94)*'01_Data'!Q264^2</f>
        <v>6.9613059693995528E-5</v>
      </c>
      <c r="E269" s="11">
        <f t="shared" si="49"/>
        <v>0.13244806923049832</v>
      </c>
      <c r="F269">
        <f>0.94*F268+(1-0.94)*'01_Data'!R264^2</f>
        <v>1.5600262065819831E-4</v>
      </c>
      <c r="G269" s="11">
        <f t="shared" si="50"/>
        <v>0.19827420509452556</v>
      </c>
      <c r="H269">
        <f>0.94*H268+(1-0.94)*'01_Data'!S264^2</f>
        <v>2.8478736032119974E-4</v>
      </c>
      <c r="I269" s="11">
        <f t="shared" si="51"/>
        <v>0.26789254338436208</v>
      </c>
      <c r="J269">
        <f>0.94*J268+(1-0.94)*'01_Data'!T264^2</f>
        <v>1.3536424667111007E-4</v>
      </c>
      <c r="K269" s="11">
        <f t="shared" si="52"/>
        <v>0.18469377401829154</v>
      </c>
      <c r="L269" t="e">
        <f>0.94*L268+(1-0.94)*'01_Data'!U264^2</f>
        <v>#DIV/0!</v>
      </c>
      <c r="M269" s="11" t="e">
        <f t="shared" si="53"/>
        <v>#DIV/0!</v>
      </c>
      <c r="N269">
        <f>0.94*N268+(1-0.94)*'01_Data'!V264^2</f>
        <v>5.8347351684508685E-4</v>
      </c>
      <c r="O269" s="11">
        <f t="shared" si="54"/>
        <v>0.38345185648913205</v>
      </c>
      <c r="P269">
        <f>0.94*P268+(1-0.94)*'01_Data'!W264^2</f>
        <v>1.0459379430968752E-3</v>
      </c>
      <c r="Q269" s="11">
        <f t="shared" si="55"/>
        <v>0.51339688512924631</v>
      </c>
      <c r="R269">
        <f>0.94*R268+(1-0.94)*'01_Data'!X264^2</f>
        <v>2.9102788630435463E-4</v>
      </c>
      <c r="S269" s="11">
        <f t="shared" si="56"/>
        <v>0.27081179322307475</v>
      </c>
      <c r="T269">
        <f>0.94*T268+(1-0.94)*'01_Data'!Y264^2</f>
        <v>1.6029162446220735E-8</v>
      </c>
      <c r="U269" s="11">
        <f t="shared" si="57"/>
        <v>2.0098131595866382E-3</v>
      </c>
      <c r="V269" t="e">
        <f>0.94*V268+(1-0.94)*'01_Data'!AA264^2</f>
        <v>#VALUE!</v>
      </c>
      <c r="W269" s="11" t="e">
        <f t="shared" si="58"/>
        <v>#VALUE!</v>
      </c>
      <c r="X269">
        <f>0.94*X268+(1-0.94)*'01_Data'!AB264^2</f>
        <v>3.0457715553157465E-4</v>
      </c>
      <c r="Y269" s="11">
        <f t="shared" si="59"/>
        <v>0.27704411777541282</v>
      </c>
    </row>
    <row r="270" spans="1:25" x14ac:dyDescent="0.2">
      <c r="A270" s="6">
        <f>'01_Data'!A266</f>
        <v>43846</v>
      </c>
      <c r="B270">
        <f>0.94*B269+(1-0.94)*'01_Data'!P265^2</f>
        <v>9.0144353446826843E-5</v>
      </c>
      <c r="C270" s="11">
        <f t="shared" si="48"/>
        <v>0.15071953114510531</v>
      </c>
      <c r="D270">
        <f>0.94*D269+(1-0.94)*'01_Data'!Q265^2</f>
        <v>6.5564617749732144E-5</v>
      </c>
      <c r="E270" s="11">
        <f t="shared" si="49"/>
        <v>0.12853903559982274</v>
      </c>
      <c r="F270">
        <f>0.94*F269+(1-0.94)*'01_Data'!R265^2</f>
        <v>1.4691995610607189E-4</v>
      </c>
      <c r="G270" s="11">
        <f t="shared" si="50"/>
        <v>0.19241577102392132</v>
      </c>
      <c r="H270">
        <f>0.94*H269+(1-0.94)*'01_Data'!S265^2</f>
        <v>2.6771078873372666E-4</v>
      </c>
      <c r="I270" s="11">
        <f t="shared" si="51"/>
        <v>0.25973663345954712</v>
      </c>
      <c r="J270">
        <f>0.94*J269+(1-0.94)*'01_Data'!T265^2</f>
        <v>1.5616617640350501E-4</v>
      </c>
      <c r="K270" s="11">
        <f t="shared" si="52"/>
        <v>0.19837811485565454</v>
      </c>
      <c r="L270" t="e">
        <f>0.94*L269+(1-0.94)*'01_Data'!U265^2</f>
        <v>#DIV/0!</v>
      </c>
      <c r="M270" s="11" t="e">
        <f t="shared" si="53"/>
        <v>#DIV/0!</v>
      </c>
      <c r="N270">
        <f>0.94*N269+(1-0.94)*'01_Data'!V265^2</f>
        <v>6.3804527819607203E-4</v>
      </c>
      <c r="O270" s="11">
        <f t="shared" si="54"/>
        <v>0.40098305463624045</v>
      </c>
      <c r="P270">
        <f>0.94*P269+(1-0.94)*'01_Data'!W265^2</f>
        <v>1.0539654083527353E-3</v>
      </c>
      <c r="Q270" s="11">
        <f t="shared" si="55"/>
        <v>0.51536325335135158</v>
      </c>
      <c r="R270">
        <f>0.94*R269+(1-0.94)*'01_Data'!X265^2</f>
        <v>2.7474660601664645E-4</v>
      </c>
      <c r="S270" s="11">
        <f t="shared" si="56"/>
        <v>0.2631276205877956</v>
      </c>
      <c r="T270">
        <f>0.94*T269+(1-0.94)*'01_Data'!Y265^2</f>
        <v>1.5771789407027263E-8</v>
      </c>
      <c r="U270" s="11">
        <f t="shared" si="57"/>
        <v>1.9936125327081164E-3</v>
      </c>
      <c r="V270" t="e">
        <f>0.94*V269+(1-0.94)*'01_Data'!AA265^2</f>
        <v>#VALUE!</v>
      </c>
      <c r="W270" s="11" t="e">
        <f t="shared" si="58"/>
        <v>#VALUE!</v>
      </c>
      <c r="X270">
        <f>0.94*X269+(1-0.94)*'01_Data'!AB265^2</f>
        <v>3.0609487213370111E-4</v>
      </c>
      <c r="Y270" s="11">
        <f t="shared" si="59"/>
        <v>0.2777335193628826</v>
      </c>
    </row>
    <row r="271" spans="1:25" x14ac:dyDescent="0.2">
      <c r="A271" s="6">
        <f>'01_Data'!A267</f>
        <v>43847</v>
      </c>
      <c r="B271">
        <f>0.94*B270+(1-0.94)*'01_Data'!P266^2</f>
        <v>8.5654698800174007E-5</v>
      </c>
      <c r="C271" s="11">
        <f t="shared" si="48"/>
        <v>0.14691829054833114</v>
      </c>
      <c r="D271">
        <f>0.94*D270+(1-0.94)*'01_Data'!Q266^2</f>
        <v>6.4183623408961408E-5</v>
      </c>
      <c r="E271" s="11">
        <f t="shared" si="49"/>
        <v>0.12717811564517803</v>
      </c>
      <c r="F271">
        <f>0.94*F270+(1-0.94)*'01_Data'!R266^2</f>
        <v>1.3817408207963256E-4</v>
      </c>
      <c r="G271" s="11">
        <f t="shared" si="50"/>
        <v>0.18660082712589302</v>
      </c>
      <c r="H271">
        <f>0.94*H270+(1-0.94)*'01_Data'!S266^2</f>
        <v>2.6111580184471999E-4</v>
      </c>
      <c r="I271" s="11">
        <f t="shared" si="51"/>
        <v>0.25651741084158292</v>
      </c>
      <c r="J271">
        <f>0.94*J270+(1-0.94)*'01_Data'!T266^2</f>
        <v>1.4925592818259707E-4</v>
      </c>
      <c r="K271" s="11">
        <f t="shared" si="52"/>
        <v>0.19393940781082752</v>
      </c>
      <c r="L271" t="e">
        <f>0.94*L270+(1-0.94)*'01_Data'!U266^2</f>
        <v>#DIV/0!</v>
      </c>
      <c r="M271" s="11" t="e">
        <f t="shared" si="53"/>
        <v>#DIV/0!</v>
      </c>
      <c r="N271">
        <f>0.94*N270+(1-0.94)*'01_Data'!V266^2</f>
        <v>6.0481441300520898E-4</v>
      </c>
      <c r="O271" s="11">
        <f t="shared" si="54"/>
        <v>0.39040137304742245</v>
      </c>
      <c r="P271">
        <f>0.94*P270+(1-0.94)*'01_Data'!W266^2</f>
        <v>9.9691203095419166E-4</v>
      </c>
      <c r="Q271" s="11">
        <f t="shared" si="55"/>
        <v>0.50122034256448156</v>
      </c>
      <c r="R271">
        <f>0.94*R270+(1-0.94)*'01_Data'!X266^2</f>
        <v>2.6035417411244844E-4</v>
      </c>
      <c r="S271" s="11">
        <f t="shared" si="56"/>
        <v>0.25614303011469397</v>
      </c>
      <c r="T271">
        <f>0.94*T270+(1-0.94)*'01_Data'!Y266^2</f>
        <v>1.7709526721076149E-8</v>
      </c>
      <c r="U271" s="11">
        <f t="shared" si="57"/>
        <v>2.112534197051302E-3</v>
      </c>
      <c r="V271" t="e">
        <f>0.94*V270+(1-0.94)*'01_Data'!AA266^2</f>
        <v>#VALUE!</v>
      </c>
      <c r="W271" s="11" t="e">
        <f t="shared" si="58"/>
        <v>#VALUE!</v>
      </c>
      <c r="X271">
        <f>0.94*X270+(1-0.94)*'01_Data'!AB266^2</f>
        <v>3.1406675018253577E-4</v>
      </c>
      <c r="Y271" s="11">
        <f t="shared" si="59"/>
        <v>0.28132689357044949</v>
      </c>
    </row>
    <row r="272" spans="1:25" x14ac:dyDescent="0.2">
      <c r="A272" s="6">
        <f>'01_Data'!A268</f>
        <v>43851</v>
      </c>
      <c r="B272">
        <f>0.94*B271+(1-0.94)*'01_Data'!P267^2</f>
        <v>8.137520564607741E-5</v>
      </c>
      <c r="C272" s="11">
        <f t="shared" si="48"/>
        <v>0.14320108876266097</v>
      </c>
      <c r="D272">
        <f>0.94*D271+(1-0.94)*'01_Data'!Q267^2</f>
        <v>6.7953949256962211E-5</v>
      </c>
      <c r="E272" s="11">
        <f t="shared" si="49"/>
        <v>0.13086021248933719</v>
      </c>
      <c r="F272">
        <f>0.94*F271+(1-0.94)*'01_Data'!R267^2</f>
        <v>1.2988363715485458E-4</v>
      </c>
      <c r="G272" s="11">
        <f t="shared" si="50"/>
        <v>0.18091621420708362</v>
      </c>
      <c r="H272">
        <f>0.94*H271+(1-0.94)*'01_Data'!S267^2</f>
        <v>2.652447795997246E-4</v>
      </c>
      <c r="I272" s="11">
        <f t="shared" si="51"/>
        <v>0.25853758809722543</v>
      </c>
      <c r="J272">
        <f>0.94*J271+(1-0.94)*'01_Data'!T267^2</f>
        <v>1.40799378111705E-4</v>
      </c>
      <c r="K272" s="11">
        <f t="shared" si="52"/>
        <v>0.18836518596638199</v>
      </c>
      <c r="L272" t="e">
        <f>0.94*L271+(1-0.94)*'01_Data'!U267^2</f>
        <v>#DIV/0!</v>
      </c>
      <c r="M272" s="11" t="e">
        <f t="shared" si="53"/>
        <v>#DIV/0!</v>
      </c>
      <c r="N272">
        <f>0.94*N271+(1-0.94)*'01_Data'!V267^2</f>
        <v>6.1505767337967029E-4</v>
      </c>
      <c r="O272" s="11">
        <f t="shared" si="54"/>
        <v>0.39369345142086998</v>
      </c>
      <c r="P272">
        <f>0.94*P271+(1-0.94)*'01_Data'!W267^2</f>
        <v>9.3820297578395414E-4</v>
      </c>
      <c r="Q272" s="11">
        <f t="shared" si="55"/>
        <v>0.48623775038303685</v>
      </c>
      <c r="R272">
        <f>0.94*R271+(1-0.94)*'01_Data'!X267^2</f>
        <v>2.4486255382552156E-4</v>
      </c>
      <c r="S272" s="11">
        <f t="shared" si="56"/>
        <v>0.24840564318072855</v>
      </c>
      <c r="T272">
        <f>0.94*T271+(1-0.94)*'01_Data'!Y267^2</f>
        <v>1.7367887251337473E-8</v>
      </c>
      <c r="U272" s="11">
        <f t="shared" si="57"/>
        <v>2.0920582179607345E-3</v>
      </c>
      <c r="V272" t="e">
        <f>0.94*V271+(1-0.94)*'01_Data'!AA267^2</f>
        <v>#VALUE!</v>
      </c>
      <c r="W272" s="11" t="e">
        <f t="shared" si="58"/>
        <v>#VALUE!</v>
      </c>
      <c r="X272">
        <f>0.94*X271+(1-0.94)*'01_Data'!AB267^2</f>
        <v>3.0009860269238412E-4</v>
      </c>
      <c r="Y272" s="11">
        <f t="shared" si="59"/>
        <v>0.27499972341528056</v>
      </c>
    </row>
    <row r="273" spans="1:25" x14ac:dyDescent="0.2">
      <c r="A273" s="6">
        <f>'01_Data'!A269</f>
        <v>43852</v>
      </c>
      <c r="B273">
        <f>0.94*B272+(1-0.94)*'01_Data'!P268^2</f>
        <v>8.8928872955678175E-5</v>
      </c>
      <c r="C273" s="11">
        <f t="shared" si="48"/>
        <v>0.14969995318914067</v>
      </c>
      <c r="D273">
        <f>0.94*D272+(1-0.94)*'01_Data'!Q268^2</f>
        <v>8.7484375749285857E-5</v>
      </c>
      <c r="E273" s="11">
        <f t="shared" si="49"/>
        <v>0.14847916584093551</v>
      </c>
      <c r="F273">
        <f>0.94*F272+(1-0.94)*'01_Data'!R268^2</f>
        <v>1.3766387982132124E-4</v>
      </c>
      <c r="G273" s="11">
        <f t="shared" si="50"/>
        <v>0.18625600048044882</v>
      </c>
      <c r="H273">
        <f>0.94*H272+(1-0.94)*'01_Data'!S268^2</f>
        <v>3.1667072663086915E-4</v>
      </c>
      <c r="I273" s="11">
        <f t="shared" si="51"/>
        <v>0.28249074871750934</v>
      </c>
      <c r="J273">
        <f>0.94*J272+(1-0.94)*'01_Data'!T268^2</f>
        <v>1.6758070650856174E-4</v>
      </c>
      <c r="K273" s="11">
        <f t="shared" si="52"/>
        <v>0.20550021420951747</v>
      </c>
      <c r="L273" t="e">
        <f>0.94*L272+(1-0.94)*'01_Data'!U268^2</f>
        <v>#DIV/0!</v>
      </c>
      <c r="M273" s="11" t="e">
        <f t="shared" si="53"/>
        <v>#DIV/0!</v>
      </c>
      <c r="N273">
        <f>0.94*N272+(1-0.94)*'01_Data'!V268^2</f>
        <v>6.7200900077905824E-4</v>
      </c>
      <c r="O273" s="11">
        <f t="shared" si="54"/>
        <v>0.41151703269284334</v>
      </c>
      <c r="P273">
        <f>0.94*P272+(1-0.94)*'01_Data'!W268^2</f>
        <v>9.2913812297723704E-4</v>
      </c>
      <c r="Q273" s="11">
        <f t="shared" si="55"/>
        <v>0.48388305094336975</v>
      </c>
      <c r="R273">
        <f>0.94*R272+(1-0.94)*'01_Data'!X268^2</f>
        <v>3.0813387508535589E-4</v>
      </c>
      <c r="S273" s="11">
        <f t="shared" si="56"/>
        <v>0.27865702309740858</v>
      </c>
      <c r="T273">
        <f>0.94*T272+(1-0.94)*'01_Data'!Y268^2</f>
        <v>1.7046746149783062E-8</v>
      </c>
      <c r="U273" s="11">
        <f t="shared" si="57"/>
        <v>2.0726263603807926E-3</v>
      </c>
      <c r="V273" t="e">
        <f>0.94*V272+(1-0.94)*'01_Data'!AA268^2</f>
        <v>#VALUE!</v>
      </c>
      <c r="W273" s="11" t="e">
        <f t="shared" si="58"/>
        <v>#VALUE!</v>
      </c>
      <c r="X273">
        <f>0.94*X272+(1-0.94)*'01_Data'!AB268^2</f>
        <v>2.8433085795216039E-4</v>
      </c>
      <c r="Y273" s="11">
        <f t="shared" si="59"/>
        <v>0.26767774693452651</v>
      </c>
    </row>
    <row r="274" spans="1:25" x14ac:dyDescent="0.2">
      <c r="A274" s="6">
        <f>'01_Data'!A270</f>
        <v>43853</v>
      </c>
      <c r="B274">
        <f>0.94*B273+(1-0.94)*'01_Data'!P269^2</f>
        <v>8.5604014549502989E-5</v>
      </c>
      <c r="C274" s="11">
        <f t="shared" si="48"/>
        <v>0.14687481631128854</v>
      </c>
      <c r="D274">
        <f>0.94*D273+(1-0.94)*'01_Data'!Q269^2</f>
        <v>8.302377441375374E-5</v>
      </c>
      <c r="E274" s="11">
        <f t="shared" si="49"/>
        <v>0.14464436094181463</v>
      </c>
      <c r="F274">
        <f>0.94*F273+(1-0.94)*'01_Data'!R269^2</f>
        <v>1.4487897348411746E-4</v>
      </c>
      <c r="G274" s="11">
        <f t="shared" si="50"/>
        <v>0.1910745962130958</v>
      </c>
      <c r="H274">
        <f>0.94*H273+(1-0.94)*'01_Data'!S269^2</f>
        <v>3.3085064158178829E-4</v>
      </c>
      <c r="I274" s="11">
        <f t="shared" si="51"/>
        <v>0.28874618902872234</v>
      </c>
      <c r="J274">
        <f>0.94*J273+(1-0.94)*'01_Data'!T269^2</f>
        <v>1.7467611511749306E-4</v>
      </c>
      <c r="K274" s="11">
        <f t="shared" si="52"/>
        <v>0.20980557907169259</v>
      </c>
      <c r="L274" t="e">
        <f>0.94*L273+(1-0.94)*'01_Data'!U269^2</f>
        <v>#DIV/0!</v>
      </c>
      <c r="M274" s="11" t="e">
        <f t="shared" si="53"/>
        <v>#DIV/0!</v>
      </c>
      <c r="N274">
        <f>0.94*N273+(1-0.94)*'01_Data'!V269^2</f>
        <v>6.358944932299711E-4</v>
      </c>
      <c r="O274" s="11">
        <f t="shared" si="54"/>
        <v>0.40030664782632919</v>
      </c>
      <c r="P274">
        <f>0.94*P273+(1-0.94)*'01_Data'!W269^2</f>
        <v>9.0888332720901789E-4</v>
      </c>
      <c r="Q274" s="11">
        <f t="shared" si="55"/>
        <v>0.47857977230204007</v>
      </c>
      <c r="R274">
        <f>0.94*R273+(1-0.94)*'01_Data'!X269^2</f>
        <v>3.3903953459303251E-4</v>
      </c>
      <c r="S274" s="11">
        <f t="shared" si="56"/>
        <v>0.29229772957969447</v>
      </c>
      <c r="T274">
        <f>0.94*T273+(1-0.94)*'01_Data'!Y269^2</f>
        <v>1.6023941380796079E-8</v>
      </c>
      <c r="U274" s="11">
        <f t="shared" si="57"/>
        <v>2.0094858118336173E-3</v>
      </c>
      <c r="V274" t="e">
        <f>0.94*V273+(1-0.94)*'01_Data'!AA269^2</f>
        <v>#VALUE!</v>
      </c>
      <c r="W274" s="11" t="e">
        <f t="shared" si="58"/>
        <v>#VALUE!</v>
      </c>
      <c r="X274">
        <f>0.94*X273+(1-0.94)*'01_Data'!AB269^2</f>
        <v>3.0372662690187496E-4</v>
      </c>
      <c r="Y274" s="11">
        <f t="shared" si="59"/>
        <v>0.2766570258989865</v>
      </c>
    </row>
    <row r="275" spans="1:25" x14ac:dyDescent="0.2">
      <c r="A275" s="6">
        <f>'01_Data'!A271</f>
        <v>43854</v>
      </c>
      <c r="B275">
        <f>0.94*B274+(1-0.94)*'01_Data'!P270^2</f>
        <v>8.2825788204594225E-5</v>
      </c>
      <c r="C275" s="11">
        <f t="shared" si="48"/>
        <v>0.14447179180572844</v>
      </c>
      <c r="D275">
        <f>0.94*D274+(1-0.94)*'01_Data'!Q270^2</f>
        <v>7.8230410381434728E-5</v>
      </c>
      <c r="E275" s="11">
        <f t="shared" si="49"/>
        <v>0.14040677838381435</v>
      </c>
      <c r="F275">
        <f>0.94*F274+(1-0.94)*'01_Data'!R270^2</f>
        <v>1.3644119346396154E-4</v>
      </c>
      <c r="G275" s="11">
        <f t="shared" si="50"/>
        <v>0.1854270227149169</v>
      </c>
      <c r="H275">
        <f>0.94*H274+(1-0.94)*'01_Data'!S270^2</f>
        <v>3.303224626547309E-4</v>
      </c>
      <c r="I275" s="11">
        <f t="shared" si="51"/>
        <v>0.28851561584945828</v>
      </c>
      <c r="J275">
        <f>0.94*J274+(1-0.94)*'01_Data'!T270^2</f>
        <v>1.6781463365992598E-4</v>
      </c>
      <c r="K275" s="11">
        <f t="shared" si="52"/>
        <v>0.20564359382752809</v>
      </c>
      <c r="L275" t="e">
        <f>0.94*L274+(1-0.94)*'01_Data'!U270^2</f>
        <v>#DIV/0!</v>
      </c>
      <c r="M275" s="11" t="e">
        <f t="shared" si="53"/>
        <v>#DIV/0!</v>
      </c>
      <c r="N275">
        <f>0.94*N274+(1-0.94)*'01_Data'!V270^2</f>
        <v>8.2747911067461216E-4</v>
      </c>
      <c r="O275" s="11">
        <f t="shared" si="54"/>
        <v>0.45664508744757376</v>
      </c>
      <c r="P275">
        <f>0.94*P274+(1-0.94)*'01_Data'!W270^2</f>
        <v>8.5440697142349464E-4</v>
      </c>
      <c r="Q275" s="11">
        <f t="shared" si="55"/>
        <v>0.46401568594037929</v>
      </c>
      <c r="R275">
        <f>0.94*R274+(1-0.94)*'01_Data'!X270^2</f>
        <v>3.4717510750156101E-4</v>
      </c>
      <c r="S275" s="11">
        <f t="shared" si="56"/>
        <v>0.29578391959400596</v>
      </c>
      <c r="T275">
        <f>0.94*T274+(1-0.94)*'01_Data'!Y270^2</f>
        <v>1.578327900692993E-8</v>
      </c>
      <c r="U275" s="11">
        <f t="shared" si="57"/>
        <v>1.9943385644735309E-3</v>
      </c>
      <c r="V275" t="e">
        <f>0.94*V274+(1-0.94)*'01_Data'!AA270^2</f>
        <v>#VALUE!</v>
      </c>
      <c r="W275" s="11" t="e">
        <f t="shared" si="58"/>
        <v>#VALUE!</v>
      </c>
      <c r="X275">
        <f>0.94*X274+(1-0.94)*'01_Data'!AB270^2</f>
        <v>2.9689617647176287E-4</v>
      </c>
      <c r="Y275" s="11">
        <f t="shared" si="59"/>
        <v>0.27352849297812509</v>
      </c>
    </row>
    <row r="276" spans="1:25" x14ac:dyDescent="0.2">
      <c r="A276" s="6">
        <f>'01_Data'!A272</f>
        <v>43857</v>
      </c>
      <c r="B276">
        <f>0.94*B275+(1-0.94)*'01_Data'!P271^2</f>
        <v>8.0601085795167001E-5</v>
      </c>
      <c r="C276" s="11">
        <f t="shared" si="48"/>
        <v>0.14251832731400577</v>
      </c>
      <c r="D276">
        <f>0.94*D275+(1-0.94)*'01_Data'!Q271^2</f>
        <v>8.0948535321400609E-5</v>
      </c>
      <c r="E276" s="11">
        <f t="shared" si="49"/>
        <v>0.14282517600546815</v>
      </c>
      <c r="F276">
        <f>0.94*F275+(1-0.94)*'01_Data'!R271^2</f>
        <v>1.3235745566909631E-4</v>
      </c>
      <c r="G276" s="11">
        <f t="shared" si="50"/>
        <v>0.18263099087671913</v>
      </c>
      <c r="H276">
        <f>0.94*H275+(1-0.94)*'01_Data'!S271^2</f>
        <v>3.1351079444075648E-4</v>
      </c>
      <c r="I276" s="11">
        <f t="shared" si="51"/>
        <v>0.28107778318300192</v>
      </c>
      <c r="J276">
        <f>0.94*J275+(1-0.94)*'01_Data'!T271^2</f>
        <v>2.0285856466500449E-4</v>
      </c>
      <c r="K276" s="11">
        <f t="shared" si="52"/>
        <v>0.22609811652373654</v>
      </c>
      <c r="L276" t="e">
        <f>0.94*L275+(1-0.94)*'01_Data'!U271^2</f>
        <v>#DIV/0!</v>
      </c>
      <c r="M276" s="11" t="e">
        <f t="shared" si="53"/>
        <v>#DIV/0!</v>
      </c>
      <c r="N276">
        <f>0.94*N275+(1-0.94)*'01_Data'!V271^2</f>
        <v>8.8650630064934224E-4</v>
      </c>
      <c r="O276" s="11">
        <f t="shared" si="54"/>
        <v>0.47265165583507085</v>
      </c>
      <c r="P276">
        <f>0.94*P275+(1-0.94)*'01_Data'!W271^2</f>
        <v>1.0251591635077521E-3</v>
      </c>
      <c r="Q276" s="11">
        <f t="shared" si="55"/>
        <v>0.50827168837537429</v>
      </c>
      <c r="R276">
        <f>0.94*R275+(1-0.94)*'01_Data'!X271^2</f>
        <v>3.4718872661697168E-4</v>
      </c>
      <c r="S276" s="11">
        <f t="shared" si="56"/>
        <v>0.29578972109841289</v>
      </c>
      <c r="T276">
        <f>0.94*T275+(1-0.94)*'01_Data'!Y271^2</f>
        <v>1.4836282266514133E-8</v>
      </c>
      <c r="U276" s="11">
        <f t="shared" si="57"/>
        <v>1.9335829775733863E-3</v>
      </c>
      <c r="V276" t="e">
        <f>0.94*V275+(1-0.94)*'01_Data'!AA271^2</f>
        <v>#VALUE!</v>
      </c>
      <c r="W276" s="11" t="e">
        <f t="shared" si="58"/>
        <v>#VALUE!</v>
      </c>
      <c r="X276">
        <f>0.94*X275+(1-0.94)*'01_Data'!AB271^2</f>
        <v>3.3992286399231095E-4</v>
      </c>
      <c r="Y276" s="11">
        <f t="shared" si="59"/>
        <v>0.29267825632605909</v>
      </c>
    </row>
    <row r="277" spans="1:25" x14ac:dyDescent="0.2">
      <c r="A277" s="6">
        <f>'01_Data'!A273</f>
        <v>43858</v>
      </c>
      <c r="B277">
        <f>0.94*B276+(1-0.94)*'01_Data'!P272^2</f>
        <v>1.1064743054508698E-4</v>
      </c>
      <c r="C277" s="11">
        <f t="shared" si="48"/>
        <v>0.16698249158927386</v>
      </c>
      <c r="D277">
        <f>0.94*D276+(1-0.94)*'01_Data'!Q272^2</f>
        <v>8.6448631515218343E-5</v>
      </c>
      <c r="E277" s="11">
        <f t="shared" si="49"/>
        <v>0.14759761224977533</v>
      </c>
      <c r="F277">
        <f>0.94*F276+(1-0.94)*'01_Data'!R272^2</f>
        <v>1.6359870421314257E-4</v>
      </c>
      <c r="G277" s="11">
        <f t="shared" si="50"/>
        <v>0.2030440185322186</v>
      </c>
      <c r="H277">
        <f>0.94*H276+(1-0.94)*'01_Data'!S272^2</f>
        <v>3.2779266462342968E-4</v>
      </c>
      <c r="I277" s="11">
        <f t="shared" si="51"/>
        <v>0.28740868373294554</v>
      </c>
      <c r="J277">
        <f>0.94*J276+(1-0.94)*'01_Data'!T272^2</f>
        <v>2.3286679813902937E-4</v>
      </c>
      <c r="K277" s="11">
        <f t="shared" si="52"/>
        <v>0.24224457296508298</v>
      </c>
      <c r="L277" t="e">
        <f>0.94*L276+(1-0.94)*'01_Data'!U272^2</f>
        <v>#DIV/0!</v>
      </c>
      <c r="M277" s="11" t="e">
        <f t="shared" si="53"/>
        <v>#DIV/0!</v>
      </c>
      <c r="N277">
        <f>0.94*N276+(1-0.94)*'01_Data'!V272^2</f>
        <v>8.8749273993539999E-4</v>
      </c>
      <c r="O277" s="11">
        <f t="shared" si="54"/>
        <v>0.47291454879684219</v>
      </c>
      <c r="P277">
        <f>0.94*P276+(1-0.94)*'01_Data'!W272^2</f>
        <v>1.4068325644617601E-3</v>
      </c>
      <c r="Q277" s="11">
        <f t="shared" si="55"/>
        <v>0.59541733787685724</v>
      </c>
      <c r="R277">
        <f>0.94*R276+(1-0.94)*'01_Data'!X272^2</f>
        <v>3.3366851227355449E-4</v>
      </c>
      <c r="S277" s="11">
        <f t="shared" si="56"/>
        <v>0.2899732144404647</v>
      </c>
      <c r="T277">
        <f>0.94*T276+(1-0.94)*'01_Data'!Y272^2</f>
        <v>1.4649866439706856E-8</v>
      </c>
      <c r="U277" s="11">
        <f t="shared" si="57"/>
        <v>1.921396976891066E-3</v>
      </c>
      <c r="V277" t="e">
        <f>0.94*V276+(1-0.94)*'01_Data'!AA272^2</f>
        <v>#VALUE!</v>
      </c>
      <c r="W277" s="11" t="e">
        <f t="shared" si="58"/>
        <v>#VALUE!</v>
      </c>
      <c r="X277">
        <f>0.94*X276+(1-0.94)*'01_Data'!AB272^2</f>
        <v>3.3058161525205269E-4</v>
      </c>
      <c r="Y277" s="11">
        <f t="shared" si="59"/>
        <v>0.28862877029762174</v>
      </c>
    </row>
    <row r="278" spans="1:25" x14ac:dyDescent="0.2">
      <c r="A278" s="6">
        <f>'01_Data'!A274</f>
        <v>43859</v>
      </c>
      <c r="B278">
        <f>0.94*B277+(1-0.94)*'01_Data'!P273^2</f>
        <v>1.0412481546756829E-4</v>
      </c>
      <c r="C278" s="11">
        <f t="shared" si="48"/>
        <v>0.16198596697809106</v>
      </c>
      <c r="D278">
        <f>0.94*D277+(1-0.94)*'01_Data'!Q273^2</f>
        <v>8.3868472435908093E-5</v>
      </c>
      <c r="E278" s="11">
        <f t="shared" si="49"/>
        <v>0.14537831700033138</v>
      </c>
      <c r="F278">
        <f>0.94*F277+(1-0.94)*'01_Data'!R273^2</f>
        <v>1.5409740376208359E-4</v>
      </c>
      <c r="G278" s="11">
        <f t="shared" si="50"/>
        <v>0.1970597517202462</v>
      </c>
      <c r="H278">
        <f>0.94*H277+(1-0.94)*'01_Data'!S273^2</f>
        <v>3.0818180681315154E-4</v>
      </c>
      <c r="I278" s="11">
        <f t="shared" si="51"/>
        <v>0.2786786954844489</v>
      </c>
      <c r="J278">
        <f>0.94*J277+(1-0.94)*'01_Data'!T273^2</f>
        <v>2.1956906614523263E-4</v>
      </c>
      <c r="K278" s="11">
        <f t="shared" si="52"/>
        <v>0.23522628396630899</v>
      </c>
      <c r="L278" t="e">
        <f>0.94*L277+(1-0.94)*'01_Data'!U273^2</f>
        <v>#DIV/0!</v>
      </c>
      <c r="M278" s="11" t="e">
        <f t="shared" si="53"/>
        <v>#DIV/0!</v>
      </c>
      <c r="N278">
        <f>0.94*N277+(1-0.94)*'01_Data'!V273^2</f>
        <v>8.6637216753664072E-4</v>
      </c>
      <c r="O278" s="11">
        <f t="shared" si="54"/>
        <v>0.46725344966006777</v>
      </c>
      <c r="P278">
        <f>0.94*P277+(1-0.94)*'01_Data'!W273^2</f>
        <v>1.3311945906565208E-3</v>
      </c>
      <c r="Q278" s="11">
        <f t="shared" si="55"/>
        <v>0.57918998337803052</v>
      </c>
      <c r="R278">
        <f>0.94*R277+(1-0.94)*'01_Data'!X273^2</f>
        <v>3.2568307125481027E-4</v>
      </c>
      <c r="S278" s="11">
        <f t="shared" si="56"/>
        <v>0.286482344929338</v>
      </c>
      <c r="T278">
        <f>0.94*T277+(1-0.94)*'01_Data'!Y273^2</f>
        <v>1.3770874453324444E-8</v>
      </c>
      <c r="U278" s="11">
        <f t="shared" si="57"/>
        <v>1.8628634845950897E-3</v>
      </c>
      <c r="V278" t="e">
        <f>0.94*V277+(1-0.94)*'01_Data'!AA273^2</f>
        <v>#VALUE!</v>
      </c>
      <c r="W278" s="11" t="e">
        <f t="shared" si="58"/>
        <v>#VALUE!</v>
      </c>
      <c r="X278">
        <f>0.94*X277+(1-0.94)*'01_Data'!AB273^2</f>
        <v>3.2263941918318339E-4</v>
      </c>
      <c r="Y278" s="11">
        <f t="shared" si="59"/>
        <v>0.28514055066609206</v>
      </c>
    </row>
    <row r="279" spans="1:25" x14ac:dyDescent="0.2">
      <c r="A279" s="6">
        <f>'01_Data'!A275</f>
        <v>43860</v>
      </c>
      <c r="B279">
        <f>0.94*B278+(1-0.94)*'01_Data'!P274^2</f>
        <v>1.0209857117791479E-4</v>
      </c>
      <c r="C279" s="11">
        <f t="shared" si="48"/>
        <v>0.16040211948984504</v>
      </c>
      <c r="D279">
        <f>0.94*D278+(1-0.94)*'01_Data'!Q274^2</f>
        <v>8.1588839697080374E-5</v>
      </c>
      <c r="E279" s="11">
        <f t="shared" si="49"/>
        <v>0.143388938219321</v>
      </c>
      <c r="F279">
        <f>0.94*F278+(1-0.94)*'01_Data'!R274^2</f>
        <v>1.5257081850720059E-4</v>
      </c>
      <c r="G279" s="11">
        <f t="shared" si="50"/>
        <v>0.19608122363911989</v>
      </c>
      <c r="H279">
        <f>0.94*H278+(1-0.94)*'01_Data'!S274^2</f>
        <v>3.0886560003307896E-4</v>
      </c>
      <c r="I279" s="11">
        <f t="shared" si="51"/>
        <v>0.27898769006595237</v>
      </c>
      <c r="J279">
        <f>0.94*J278+(1-0.94)*'01_Data'!T274^2</f>
        <v>2.193024449024201E-4</v>
      </c>
      <c r="K279" s="11">
        <f t="shared" si="52"/>
        <v>0.23508342373593649</v>
      </c>
      <c r="L279" t="e">
        <f>0.94*L278+(1-0.94)*'01_Data'!U274^2</f>
        <v>#DIV/0!</v>
      </c>
      <c r="M279" s="11" t="e">
        <f t="shared" si="53"/>
        <v>#DIV/0!</v>
      </c>
      <c r="N279">
        <f>0.94*N278+(1-0.94)*'01_Data'!V274^2</f>
        <v>8.2742878036744748E-4</v>
      </c>
      <c r="O279" s="11">
        <f t="shared" si="54"/>
        <v>0.45663119982388062</v>
      </c>
      <c r="P279">
        <f>0.94*P278+(1-0.94)*'01_Data'!W274^2</f>
        <v>1.2636616387905965E-3</v>
      </c>
      <c r="Q279" s="11">
        <f t="shared" si="55"/>
        <v>0.56430730366993342</v>
      </c>
      <c r="R279">
        <f>0.94*R278+(1-0.94)*'01_Data'!X274^2</f>
        <v>3.074568625406163E-4</v>
      </c>
      <c r="S279" s="11">
        <f t="shared" si="56"/>
        <v>0.27835073084192774</v>
      </c>
      <c r="T279">
        <f>0.94*T278+(1-0.94)*'01_Data'!Y274^2</f>
        <v>1.3665082059439693E-8</v>
      </c>
      <c r="U279" s="11">
        <f t="shared" si="57"/>
        <v>1.8556941232268866E-3</v>
      </c>
      <c r="V279" t="e">
        <f>0.94*V278+(1-0.94)*'01_Data'!AA274^2</f>
        <v>#VALUE!</v>
      </c>
      <c r="W279" s="11" t="e">
        <f t="shared" si="58"/>
        <v>#VALUE!</v>
      </c>
      <c r="X279">
        <f>0.94*X278+(1-0.94)*'01_Data'!AB274^2</f>
        <v>3.0341872559182947E-4</v>
      </c>
      <c r="Y279" s="11">
        <f t="shared" si="59"/>
        <v>0.27651676052120427</v>
      </c>
    </row>
    <row r="280" spans="1:25" x14ac:dyDescent="0.2">
      <c r="A280" s="6">
        <f>'01_Data'!A276</f>
        <v>43861</v>
      </c>
      <c r="B280">
        <f>0.94*B279+(1-0.94)*'01_Data'!P275^2</f>
        <v>1.0265299964309826E-4</v>
      </c>
      <c r="C280" s="11">
        <f t="shared" si="48"/>
        <v>0.16083704769132257</v>
      </c>
      <c r="D280">
        <f>0.94*D279+(1-0.94)*'01_Data'!Q275^2</f>
        <v>8.1871698439170027E-5</v>
      </c>
      <c r="E280" s="11">
        <f t="shared" si="49"/>
        <v>0.14363727930683889</v>
      </c>
      <c r="F280">
        <f>0.94*F279+(1-0.94)*'01_Data'!R275^2</f>
        <v>1.4602433606116736E-4</v>
      </c>
      <c r="G280" s="11">
        <f t="shared" si="50"/>
        <v>0.19182839385089523</v>
      </c>
      <c r="H280">
        <f>0.94*H279+(1-0.94)*'01_Data'!S275^2</f>
        <v>2.9085957569645901E-4</v>
      </c>
      <c r="I280" s="11">
        <f t="shared" si="51"/>
        <v>0.27073347239583745</v>
      </c>
      <c r="J280">
        <f>0.94*J279+(1-0.94)*'01_Data'!T275^2</f>
        <v>2.2183654219277049E-4</v>
      </c>
      <c r="K280" s="11">
        <f t="shared" si="52"/>
        <v>0.236437747901172</v>
      </c>
      <c r="L280" t="e">
        <f>0.94*L279+(1-0.94)*'01_Data'!U275^2</f>
        <v>#DIV/0!</v>
      </c>
      <c r="M280" s="11" t="e">
        <f t="shared" si="53"/>
        <v>#DIV/0!</v>
      </c>
      <c r="N280">
        <f>0.94*N279+(1-0.94)*'01_Data'!V275^2</f>
        <v>1.0185717396812045E-3</v>
      </c>
      <c r="O280" s="11">
        <f t="shared" si="54"/>
        <v>0.50663604135480089</v>
      </c>
      <c r="P280">
        <f>0.94*P279+(1-0.94)*'01_Data'!W275^2</f>
        <v>1.5150399068756199E-3</v>
      </c>
      <c r="Q280" s="11">
        <f t="shared" si="55"/>
        <v>0.61789162199584502</v>
      </c>
      <c r="R280">
        <f>0.94*R279+(1-0.94)*'01_Data'!X275^2</f>
        <v>2.907944789112404E-4</v>
      </c>
      <c r="S280" s="11">
        <f t="shared" si="56"/>
        <v>0.27070317450231829</v>
      </c>
      <c r="T280">
        <f>0.94*T279+(1-0.94)*'01_Data'!Y275^2</f>
        <v>1.2845177135873311E-8</v>
      </c>
      <c r="U280" s="11">
        <f t="shared" si="57"/>
        <v>1.7991622045385666E-3</v>
      </c>
      <c r="V280" t="e">
        <f>0.94*V279+(1-0.94)*'01_Data'!AA275^2</f>
        <v>#VALUE!</v>
      </c>
      <c r="W280" s="11" t="e">
        <f t="shared" si="58"/>
        <v>#VALUE!</v>
      </c>
      <c r="X280">
        <f>0.94*X279+(1-0.94)*'01_Data'!AB275^2</f>
        <v>3.3813930023623902E-4</v>
      </c>
      <c r="Y280" s="11">
        <f t="shared" si="59"/>
        <v>0.29190941002224002</v>
      </c>
    </row>
    <row r="281" spans="1:25" x14ac:dyDescent="0.2">
      <c r="A281" s="6">
        <f>'01_Data'!A277</f>
        <v>43864</v>
      </c>
      <c r="B281">
        <f>0.94*B280+(1-0.94)*'01_Data'!P276^2</f>
        <v>2.0275940643084368E-4</v>
      </c>
      <c r="C281" s="11">
        <f t="shared" si="48"/>
        <v>0.22604285085039211</v>
      </c>
      <c r="D281">
        <f>0.94*D280+(1-0.94)*'01_Data'!Q276^2</f>
        <v>1.681791637213973E-4</v>
      </c>
      <c r="E281" s="11">
        <f t="shared" si="49"/>
        <v>0.20586682408244442</v>
      </c>
      <c r="F281">
        <f>0.94*F280+(1-0.94)*'01_Data'!R276^2</f>
        <v>1.7260953388623245E-4</v>
      </c>
      <c r="G281" s="11">
        <f t="shared" si="50"/>
        <v>0.20856078859490962</v>
      </c>
      <c r="H281">
        <f>0.94*H280+(1-0.94)*'01_Data'!S276^2</f>
        <v>3.0157568957700362E-4</v>
      </c>
      <c r="I281" s="11">
        <f t="shared" si="51"/>
        <v>0.27567566772097407</v>
      </c>
      <c r="J281">
        <f>0.94*J280+(1-0.94)*'01_Data'!T276^2</f>
        <v>2.1461949886418972E-4</v>
      </c>
      <c r="K281" s="11">
        <f t="shared" si="52"/>
        <v>0.23255991424528821</v>
      </c>
      <c r="L281" t="e">
        <f>0.94*L280+(1-0.94)*'01_Data'!U276^2</f>
        <v>#DIV/0!</v>
      </c>
      <c r="M281" s="11" t="e">
        <f t="shared" si="53"/>
        <v>#DIV/0!</v>
      </c>
      <c r="N281">
        <f>0.94*N280+(1-0.94)*'01_Data'!V276^2</f>
        <v>1.3318444338318981E-3</v>
      </c>
      <c r="O281" s="11">
        <f t="shared" si="54"/>
        <v>0.5793313363919117</v>
      </c>
      <c r="P281">
        <f>0.94*P280+(1-0.94)*'01_Data'!W276^2</f>
        <v>1.6421035728408869E-3</v>
      </c>
      <c r="Q281" s="11">
        <f t="shared" si="55"/>
        <v>0.64328073215036019</v>
      </c>
      <c r="R281">
        <f>0.94*R280+(1-0.94)*'01_Data'!X276^2</f>
        <v>2.8682173051429888E-4</v>
      </c>
      <c r="S281" s="11">
        <f t="shared" si="56"/>
        <v>0.2688476819494699</v>
      </c>
      <c r="T281">
        <f>0.94*T280+(1-0.94)*'01_Data'!Y276^2</f>
        <v>1.2074466507720911E-8</v>
      </c>
      <c r="U281" s="11">
        <f t="shared" si="57"/>
        <v>1.7443524758332732E-3</v>
      </c>
      <c r="V281" t="e">
        <f>0.94*V280+(1-0.94)*'01_Data'!AA276^2</f>
        <v>#VALUE!</v>
      </c>
      <c r="W281" s="11" t="e">
        <f t="shared" si="58"/>
        <v>#VALUE!</v>
      </c>
      <c r="X281">
        <f>0.94*X280+(1-0.94)*'01_Data'!AB276^2</f>
        <v>3.1789592668521831E-4</v>
      </c>
      <c r="Y281" s="11">
        <f t="shared" si="59"/>
        <v>0.28303669996075603</v>
      </c>
    </row>
    <row r="282" spans="1:25" x14ac:dyDescent="0.2">
      <c r="A282" s="6">
        <f>'01_Data'!A278</f>
        <v>43865</v>
      </c>
      <c r="B282">
        <f>0.94*B281+(1-0.94)*'01_Data'!P277^2</f>
        <v>2.2131687841962428E-4</v>
      </c>
      <c r="C282" s="11">
        <f t="shared" si="48"/>
        <v>0.23616065159493721</v>
      </c>
      <c r="D282">
        <f>0.94*D281+(1-0.94)*'01_Data'!Q277^2</f>
        <v>1.6198559047386085E-4</v>
      </c>
      <c r="E282" s="11">
        <f t="shared" si="49"/>
        <v>0.20204051276764504</v>
      </c>
      <c r="F282">
        <f>0.94*F281+(1-0.94)*'01_Data'!R277^2</f>
        <v>1.633192176454865E-4</v>
      </c>
      <c r="G282" s="11">
        <f t="shared" si="50"/>
        <v>0.20287050758220773</v>
      </c>
      <c r="H282">
        <f>0.94*H281+(1-0.94)*'01_Data'!S277^2</f>
        <v>2.8836506685446972E-4</v>
      </c>
      <c r="I282" s="11">
        <f t="shared" si="51"/>
        <v>0.26957002215996934</v>
      </c>
      <c r="J282">
        <f>0.94*J281+(1-0.94)*'01_Data'!T277^2</f>
        <v>2.060523279544268E-4</v>
      </c>
      <c r="K282" s="11">
        <f t="shared" si="52"/>
        <v>0.22787098684237</v>
      </c>
      <c r="L282" t="e">
        <f>0.94*L281+(1-0.94)*'01_Data'!U277^2</f>
        <v>#DIV/0!</v>
      </c>
      <c r="M282" s="11" t="e">
        <f t="shared" si="53"/>
        <v>#DIV/0!</v>
      </c>
      <c r="N282">
        <f>0.94*N281+(1-0.94)*'01_Data'!V277^2</f>
        <v>1.2749778132539308E-3</v>
      </c>
      <c r="O282" s="11">
        <f t="shared" si="54"/>
        <v>0.5668283769713639</v>
      </c>
      <c r="P282">
        <f>0.94*P281+(1-0.94)*'01_Data'!W277^2</f>
        <v>1.5438521732292424E-3</v>
      </c>
      <c r="Q282" s="11">
        <f t="shared" si="55"/>
        <v>0.62373932668525001</v>
      </c>
      <c r="R282">
        <f>0.94*R281+(1-0.94)*'01_Data'!X277^2</f>
        <v>2.860377649231024E-4</v>
      </c>
      <c r="S282" s="11">
        <f t="shared" si="56"/>
        <v>0.26848001184561543</v>
      </c>
      <c r="T282">
        <f>0.94*T281+(1-0.94)*'01_Data'!Y277^2</f>
        <v>1.1811002029598378E-8</v>
      </c>
      <c r="U282" s="11">
        <f t="shared" si="57"/>
        <v>1.725216656382262E-3</v>
      </c>
      <c r="V282" t="e">
        <f>0.94*V281+(1-0.94)*'01_Data'!AA277^2</f>
        <v>#VALUE!</v>
      </c>
      <c r="W282" s="11" t="e">
        <f t="shared" si="58"/>
        <v>#VALUE!</v>
      </c>
      <c r="X282">
        <f>0.94*X281+(1-0.94)*'01_Data'!AB277^2</f>
        <v>5.7208024574341562E-4</v>
      </c>
      <c r="Y282" s="11">
        <f t="shared" si="59"/>
        <v>0.37968963895179014</v>
      </c>
    </row>
    <row r="283" spans="1:25" x14ac:dyDescent="0.2">
      <c r="A283" s="6">
        <f>'01_Data'!A279</f>
        <v>43866</v>
      </c>
      <c r="B283">
        <f>0.94*B282+(1-0.94)*'01_Data'!P278^2</f>
        <v>2.1755649404285766E-4</v>
      </c>
      <c r="C283" s="11">
        <f t="shared" si="48"/>
        <v>0.23414575908779586</v>
      </c>
      <c r="D283">
        <f>0.94*D282+(1-0.94)*'01_Data'!Q278^2</f>
        <v>1.5398278075894441E-4</v>
      </c>
      <c r="E283" s="11">
        <f t="shared" si="49"/>
        <v>0.1969864481411196</v>
      </c>
      <c r="F283">
        <f>0.94*F282+(1-0.94)*'01_Data'!R278^2</f>
        <v>2.8335888355231068E-4</v>
      </c>
      <c r="G283" s="11">
        <f t="shared" si="50"/>
        <v>0.26721983207685446</v>
      </c>
      <c r="H283">
        <f>0.94*H282+(1-0.94)*'01_Data'!S278^2</f>
        <v>2.7758268393275105E-4</v>
      </c>
      <c r="I283" s="11">
        <f t="shared" si="51"/>
        <v>0.26448220422374974</v>
      </c>
      <c r="J283">
        <f>0.94*J282+(1-0.94)*'01_Data'!T278^2</f>
        <v>1.9766283366979084E-4</v>
      </c>
      <c r="K283" s="11">
        <f t="shared" si="52"/>
        <v>0.22318385713305364</v>
      </c>
      <c r="L283" t="e">
        <f>0.94*L282+(1-0.94)*'01_Data'!U278^2</f>
        <v>#DIV/0!</v>
      </c>
      <c r="M283" s="11" t="e">
        <f t="shared" si="53"/>
        <v>#DIV/0!</v>
      </c>
      <c r="N283">
        <f>0.94*N282+(1-0.94)*'01_Data'!V278^2</f>
        <v>1.1985618194415707E-3</v>
      </c>
      <c r="O283" s="11">
        <f t="shared" si="54"/>
        <v>0.54957945603822911</v>
      </c>
      <c r="P283">
        <f>0.94*P282+(1-0.94)*'01_Data'!W278^2</f>
        <v>1.497681614682551E-3</v>
      </c>
      <c r="Q283" s="11">
        <f t="shared" si="55"/>
        <v>0.61434173462333075</v>
      </c>
      <c r="R283">
        <f>0.94*R282+(1-0.94)*'01_Data'!X278^2</f>
        <v>2.7120223056142418E-4</v>
      </c>
      <c r="S283" s="11">
        <f t="shared" si="56"/>
        <v>0.26142486894226208</v>
      </c>
      <c r="T283">
        <f>0.94*T282+(1-0.94)*'01_Data'!Y278^2</f>
        <v>1.1102341907822476E-8</v>
      </c>
      <c r="U283" s="11">
        <f t="shared" si="57"/>
        <v>1.6726596069646879E-3</v>
      </c>
      <c r="V283" t="e">
        <f>0.94*V282+(1-0.94)*'01_Data'!AA278^2</f>
        <v>#VALUE!</v>
      </c>
      <c r="W283" s="11" t="e">
        <f t="shared" si="58"/>
        <v>#VALUE!</v>
      </c>
      <c r="X283">
        <f>0.94*X282+(1-0.94)*'01_Data'!AB278^2</f>
        <v>5.3796157400307586E-4</v>
      </c>
      <c r="Y283" s="11">
        <f t="shared" si="59"/>
        <v>0.36819331423693064</v>
      </c>
    </row>
    <row r="284" spans="1:25" x14ac:dyDescent="0.2">
      <c r="A284" s="6">
        <f>'01_Data'!A280</f>
        <v>43867</v>
      </c>
      <c r="B284">
        <f>0.94*B283+(1-0.94)*'01_Data'!P279^2</f>
        <v>3.2598801859227186E-4</v>
      </c>
      <c r="C284" s="11">
        <f t="shared" si="48"/>
        <v>0.28661643477869952</v>
      </c>
      <c r="D284">
        <f>0.94*D283+(1-0.94)*'01_Data'!Q279^2</f>
        <v>2.0464914529078363E-4</v>
      </c>
      <c r="E284" s="11">
        <f t="shared" si="49"/>
        <v>0.22709377933637345</v>
      </c>
      <c r="F284">
        <f>0.94*F283+(1-0.94)*'01_Data'!R279^2</f>
        <v>3.6109887571925326E-4</v>
      </c>
      <c r="G284" s="11">
        <f t="shared" si="50"/>
        <v>0.30165695198561532</v>
      </c>
      <c r="H284">
        <f>0.94*H283+(1-0.94)*'01_Data'!S279^2</f>
        <v>3.5322604352249544E-4</v>
      </c>
      <c r="I284" s="11">
        <f t="shared" si="51"/>
        <v>0.29835040299565352</v>
      </c>
      <c r="J284">
        <f>0.94*J283+(1-0.94)*'01_Data'!T279^2</f>
        <v>1.8939519801553986E-4</v>
      </c>
      <c r="K284" s="11">
        <f t="shared" si="52"/>
        <v>0.21846645028451406</v>
      </c>
      <c r="L284" t="e">
        <f>0.94*L283+(1-0.94)*'01_Data'!U279^2</f>
        <v>#DIV/0!</v>
      </c>
      <c r="M284" s="11" t="e">
        <f t="shared" si="53"/>
        <v>#DIV/0!</v>
      </c>
      <c r="N284">
        <f>0.94*N283+(1-0.94)*'01_Data'!V279^2</f>
        <v>1.1523711112254806E-3</v>
      </c>
      <c r="O284" s="11">
        <f t="shared" si="54"/>
        <v>0.53888544239830893</v>
      </c>
      <c r="P284">
        <f>0.94*P283+(1-0.94)*'01_Data'!W279^2</f>
        <v>1.4115341145243393E-3</v>
      </c>
      <c r="Q284" s="11">
        <f t="shared" si="55"/>
        <v>0.5964114325364106</v>
      </c>
      <c r="R284">
        <f>0.94*R283+(1-0.94)*'01_Data'!X279^2</f>
        <v>2.6009214610907695E-4</v>
      </c>
      <c r="S284" s="11">
        <f t="shared" si="56"/>
        <v>0.25601410277460773</v>
      </c>
      <c r="T284">
        <f>0.94*T283+(1-0.94)*'01_Data'!Y279^2</f>
        <v>1.3316589615977643E-8</v>
      </c>
      <c r="U284" s="11">
        <f t="shared" si="57"/>
        <v>1.8318789761407183E-3</v>
      </c>
      <c r="V284" t="e">
        <f>0.94*V283+(1-0.94)*'01_Data'!AA279^2</f>
        <v>#VALUE!</v>
      </c>
      <c r="W284" s="11" t="e">
        <f t="shared" si="58"/>
        <v>#VALUE!</v>
      </c>
      <c r="X284">
        <f>0.94*X283+(1-0.94)*'01_Data'!AB279^2</f>
        <v>5.4854329696061308E-4</v>
      </c>
      <c r="Y284" s="11">
        <f t="shared" si="59"/>
        <v>0.37179686770342019</v>
      </c>
    </row>
    <row r="285" spans="1:25" x14ac:dyDescent="0.2">
      <c r="A285" s="6">
        <f>'01_Data'!A281</f>
        <v>43868</v>
      </c>
      <c r="B285">
        <f>0.94*B284+(1-0.94)*'01_Data'!P280^2</f>
        <v>3.175971070921409E-4</v>
      </c>
      <c r="C285" s="11">
        <f t="shared" si="48"/>
        <v>0.28290364258386552</v>
      </c>
      <c r="D285">
        <f>0.94*D284+(1-0.94)*'01_Data'!Q280^2</f>
        <v>1.9547193553671509E-4</v>
      </c>
      <c r="E285" s="11">
        <f t="shared" si="49"/>
        <v>0.22194352379660059</v>
      </c>
      <c r="F285">
        <f>0.94*F284+(1-0.94)*'01_Data'!R280^2</f>
        <v>3.4182515930758538E-4</v>
      </c>
      <c r="G285" s="11">
        <f t="shared" si="50"/>
        <v>0.2934960649574565</v>
      </c>
      <c r="H285">
        <f>0.94*H284+(1-0.94)*'01_Data'!S280^2</f>
        <v>3.3203248091114571E-4</v>
      </c>
      <c r="I285" s="11">
        <f t="shared" si="51"/>
        <v>0.28926144781081475</v>
      </c>
      <c r="J285">
        <f>0.94*J284+(1-0.94)*'01_Data'!T280^2</f>
        <v>2.4988840352316901E-4</v>
      </c>
      <c r="K285" s="11">
        <f t="shared" si="52"/>
        <v>0.25094198072032226</v>
      </c>
      <c r="L285" t="e">
        <f>0.94*L284+(1-0.94)*'01_Data'!U280^2</f>
        <v>#DIV/0!</v>
      </c>
      <c r="M285" s="11" t="e">
        <f t="shared" si="53"/>
        <v>#DIV/0!</v>
      </c>
      <c r="N285">
        <f>0.94*N284+(1-0.94)*'01_Data'!V280^2</f>
        <v>1.4611991733026806E-3</v>
      </c>
      <c r="O285" s="11">
        <f t="shared" si="54"/>
        <v>0.60681314395147667</v>
      </c>
      <c r="P285">
        <f>0.94*P284+(1-0.94)*'01_Data'!W280^2</f>
        <v>1.6363852421361468E-3</v>
      </c>
      <c r="Q285" s="11">
        <f t="shared" si="55"/>
        <v>0.64215970055610694</v>
      </c>
      <c r="R285">
        <f>0.94*R284+(1-0.94)*'01_Data'!X280^2</f>
        <v>2.4457111591537996E-4</v>
      </c>
      <c r="S285" s="11">
        <f t="shared" si="56"/>
        <v>0.24825777170247007</v>
      </c>
      <c r="T285">
        <f>0.94*T284+(1-0.94)*'01_Data'!Y280^2</f>
        <v>1.323745468468721E-8</v>
      </c>
      <c r="U285" s="11">
        <f t="shared" si="57"/>
        <v>1.8264278196909881E-3</v>
      </c>
      <c r="V285" t="e">
        <f>0.94*V284+(1-0.94)*'01_Data'!AA280^2</f>
        <v>#VALUE!</v>
      </c>
      <c r="W285" s="11" t="e">
        <f t="shared" si="58"/>
        <v>#VALUE!</v>
      </c>
      <c r="X285">
        <f>0.94*X284+(1-0.94)*'01_Data'!AB280^2</f>
        <v>5.1626708145357787E-4</v>
      </c>
      <c r="Y285" s="11">
        <f t="shared" si="59"/>
        <v>0.36069281185837576</v>
      </c>
    </row>
    <row r="286" spans="1:25" x14ac:dyDescent="0.2">
      <c r="A286" s="6">
        <f>'01_Data'!A282</f>
        <v>43871</v>
      </c>
      <c r="B286">
        <f>0.94*B285+(1-0.94)*'01_Data'!P281^2</f>
        <v>3.0119354622250749E-4</v>
      </c>
      <c r="C286" s="11">
        <f t="shared" si="48"/>
        <v>0.27550095035783795</v>
      </c>
      <c r="D286">
        <f>0.94*D285+(1-0.94)*'01_Data'!Q281^2</f>
        <v>1.8526540282959812E-4</v>
      </c>
      <c r="E286" s="11">
        <f t="shared" si="49"/>
        <v>0.21607147315890343</v>
      </c>
      <c r="F286">
        <f>0.94*F285+(1-0.94)*'01_Data'!R281^2</f>
        <v>3.2443937451510799E-4</v>
      </c>
      <c r="G286" s="11">
        <f t="shared" si="50"/>
        <v>0.28593482190493558</v>
      </c>
      <c r="H286">
        <f>0.94*H285+(1-0.94)*'01_Data'!S281^2</f>
        <v>3.1390894667087809E-4</v>
      </c>
      <c r="I286" s="11">
        <f t="shared" si="51"/>
        <v>0.28125620804003826</v>
      </c>
      <c r="J286">
        <f>0.94*J285+(1-0.94)*'01_Data'!T281^2</f>
        <v>2.4844996874344964E-4</v>
      </c>
      <c r="K286" s="11">
        <f t="shared" si="52"/>
        <v>0.25021868859729346</v>
      </c>
      <c r="L286" t="e">
        <f>0.94*L285+(1-0.94)*'01_Data'!U281^2</f>
        <v>#DIV/0!</v>
      </c>
      <c r="M286" s="11" t="e">
        <f t="shared" si="53"/>
        <v>#DIV/0!</v>
      </c>
      <c r="N286">
        <f>0.94*N285+(1-0.94)*'01_Data'!V281^2</f>
        <v>1.4647102274793031E-3</v>
      </c>
      <c r="O286" s="11">
        <f t="shared" si="54"/>
        <v>0.6075417494500146</v>
      </c>
      <c r="P286">
        <f>0.94*P285+(1-0.94)*'01_Data'!W281^2</f>
        <v>1.6224954551792544E-3</v>
      </c>
      <c r="Q286" s="11">
        <f t="shared" si="55"/>
        <v>0.63942853760617546</v>
      </c>
      <c r="R286">
        <f>0.94*R285+(1-0.94)*'01_Data'!X281^2</f>
        <v>2.3836082717240226E-4</v>
      </c>
      <c r="S286" s="11">
        <f t="shared" si="56"/>
        <v>0.24508555332260076</v>
      </c>
      <c r="T286">
        <f>0.94*T285+(1-0.94)*'01_Data'!Y281^2</f>
        <v>1.2443207403605977E-8</v>
      </c>
      <c r="U286" s="11">
        <f t="shared" si="57"/>
        <v>1.7707874705081652E-3</v>
      </c>
      <c r="V286" t="e">
        <f>0.94*V285+(1-0.94)*'01_Data'!AA281^2</f>
        <v>#VALUE!</v>
      </c>
      <c r="W286" s="11" t="e">
        <f t="shared" si="58"/>
        <v>#VALUE!</v>
      </c>
      <c r="X286">
        <f>0.94*X285+(1-0.94)*'01_Data'!AB281^2</f>
        <v>4.9371578068635057E-4</v>
      </c>
      <c r="Y286" s="11">
        <f t="shared" si="59"/>
        <v>0.35272705699018947</v>
      </c>
    </row>
    <row r="287" spans="1:25" x14ac:dyDescent="0.2">
      <c r="A287" s="6">
        <f>'01_Data'!A283</f>
        <v>43872</v>
      </c>
      <c r="B287">
        <f>0.94*B286+(1-0.94)*'01_Data'!P282^2</f>
        <v>2.898856222330152E-4</v>
      </c>
      <c r="C287" s="11">
        <f t="shared" si="48"/>
        <v>0.27027981205173252</v>
      </c>
      <c r="D287">
        <f>0.94*D286+(1-0.94)*'01_Data'!Q282^2</f>
        <v>1.7777369917156669E-4</v>
      </c>
      <c r="E287" s="11">
        <f t="shared" si="49"/>
        <v>0.21165767690125206</v>
      </c>
      <c r="F287">
        <f>0.94*F286+(1-0.94)*'01_Data'!R282^2</f>
        <v>3.0523092937793591E-4</v>
      </c>
      <c r="G287" s="11">
        <f t="shared" si="50"/>
        <v>0.27734129552455739</v>
      </c>
      <c r="H287">
        <f>0.94*H286+(1-0.94)*'01_Data'!S282^2</f>
        <v>3.6340367346930706E-4</v>
      </c>
      <c r="I287" s="11">
        <f t="shared" si="51"/>
        <v>0.30261811861530269</v>
      </c>
      <c r="J287">
        <f>0.94*J286+(1-0.94)*'01_Data'!T282^2</f>
        <v>3.315930745302666E-4</v>
      </c>
      <c r="K287" s="11">
        <f t="shared" si="52"/>
        <v>0.28906998249840332</v>
      </c>
      <c r="L287" t="e">
        <f>0.94*L286+(1-0.94)*'01_Data'!U282^2</f>
        <v>#DIV/0!</v>
      </c>
      <c r="M287" s="11" t="e">
        <f t="shared" si="53"/>
        <v>#DIV/0!</v>
      </c>
      <c r="N287">
        <f>0.94*N286+(1-0.94)*'01_Data'!V282^2</f>
        <v>1.4365668391378098E-3</v>
      </c>
      <c r="O287" s="11">
        <f t="shared" si="54"/>
        <v>0.60167669346811836</v>
      </c>
      <c r="P287">
        <f>0.94*P286+(1-0.94)*'01_Data'!W282^2</f>
        <v>1.5441280669915632E-3</v>
      </c>
      <c r="Q287" s="11">
        <f t="shared" si="55"/>
        <v>0.62379505679499736</v>
      </c>
      <c r="R287">
        <f>0.94*R286+(1-0.94)*'01_Data'!X282^2</f>
        <v>2.7767910222227299E-4</v>
      </c>
      <c r="S287" s="11">
        <f t="shared" si="56"/>
        <v>0.26452813415592075</v>
      </c>
      <c r="T287">
        <f>0.94*T286+(1-0.94)*'01_Data'!Y282^2</f>
        <v>1.2416475405058237E-8</v>
      </c>
      <c r="U287" s="11">
        <f t="shared" si="57"/>
        <v>1.768884338241106E-3</v>
      </c>
      <c r="V287" t="e">
        <f>0.94*V286+(1-0.94)*'01_Data'!AA282^2</f>
        <v>#VALUE!</v>
      </c>
      <c r="W287" s="11" t="e">
        <f t="shared" si="58"/>
        <v>#VALUE!</v>
      </c>
      <c r="X287">
        <f>0.94*X286+(1-0.94)*'01_Data'!AB282^2</f>
        <v>4.9087522692382076E-4</v>
      </c>
      <c r="Y287" s="11">
        <f t="shared" si="59"/>
        <v>0.35171090000851957</v>
      </c>
    </row>
    <row r="288" spans="1:25" x14ac:dyDescent="0.2">
      <c r="A288" s="6">
        <f>'01_Data'!A284</f>
        <v>43873</v>
      </c>
      <c r="B288">
        <f>0.94*B287+(1-0.94)*'01_Data'!P283^2</f>
        <v>2.7786339904443822E-4</v>
      </c>
      <c r="C288" s="11">
        <f t="shared" si="48"/>
        <v>0.26461590382892419</v>
      </c>
      <c r="D288">
        <f>0.94*D287+(1-0.94)*'01_Data'!Q283^2</f>
        <v>1.7701680278547891E-4</v>
      </c>
      <c r="E288" s="11">
        <f t="shared" si="49"/>
        <v>0.21120661519455466</v>
      </c>
      <c r="F288">
        <f>0.94*F287+(1-0.94)*'01_Data'!R283^2</f>
        <v>2.9937749710728429E-4</v>
      </c>
      <c r="G288" s="11">
        <f t="shared" si="50"/>
        <v>0.27466912689822937</v>
      </c>
      <c r="H288">
        <f>0.94*H287+(1-0.94)*'01_Data'!S283^2</f>
        <v>3.5775692917878809E-4</v>
      </c>
      <c r="I288" s="11">
        <f t="shared" si="51"/>
        <v>0.30025779948746478</v>
      </c>
      <c r="J288">
        <f>0.94*J287+(1-0.94)*'01_Data'!T283^2</f>
        <v>3.1539718174341212E-4</v>
      </c>
      <c r="K288" s="11">
        <f t="shared" si="52"/>
        <v>0.28192213428416696</v>
      </c>
      <c r="L288" t="e">
        <f>0.94*L287+(1-0.94)*'01_Data'!U283^2</f>
        <v>#DIV/0!</v>
      </c>
      <c r="M288" s="11" t="e">
        <f t="shared" si="53"/>
        <v>#DIV/0!</v>
      </c>
      <c r="N288">
        <f>0.94*N287+(1-0.94)*'01_Data'!V283^2</f>
        <v>1.4205035511103432E-3</v>
      </c>
      <c r="O288" s="11">
        <f t="shared" si="54"/>
        <v>0.59830334687331188</v>
      </c>
      <c r="P288">
        <f>0.94*P287+(1-0.94)*'01_Data'!W283^2</f>
        <v>1.7693041939384319E-3</v>
      </c>
      <c r="Q288" s="11">
        <f t="shared" si="55"/>
        <v>0.66773097642125667</v>
      </c>
      <c r="R288">
        <f>0.94*R287+(1-0.94)*'01_Data'!X283^2</f>
        <v>2.7389242533444358E-4</v>
      </c>
      <c r="S288" s="11">
        <f t="shared" si="56"/>
        <v>0.26271827341142412</v>
      </c>
      <c r="T288">
        <f>0.94*T287+(1-0.94)*'01_Data'!Y283^2</f>
        <v>1.2391347326422968E-8</v>
      </c>
      <c r="U288" s="11">
        <f t="shared" si="57"/>
        <v>1.7670935250457425E-3</v>
      </c>
      <c r="V288" t="e">
        <f>0.94*V287+(1-0.94)*'01_Data'!AA283^2</f>
        <v>#VALUE!</v>
      </c>
      <c r="W288" s="11" t="e">
        <f t="shared" si="58"/>
        <v>#VALUE!</v>
      </c>
      <c r="X288">
        <f>0.94*X287+(1-0.94)*'01_Data'!AB283^2</f>
        <v>4.6916648550878972E-4</v>
      </c>
      <c r="Y288" s="11">
        <f t="shared" si="59"/>
        <v>0.34384582933084273</v>
      </c>
    </row>
    <row r="289" spans="1:25" x14ac:dyDescent="0.2">
      <c r="A289" s="6">
        <f>'01_Data'!A285</f>
        <v>43874</v>
      </c>
      <c r="B289">
        <f>0.94*B288+(1-0.94)*'01_Data'!P284^2</f>
        <v>2.7005201440806199E-4</v>
      </c>
      <c r="C289" s="11">
        <f t="shared" si="48"/>
        <v>0.26086990556756762</v>
      </c>
      <c r="D289">
        <f>0.94*D288+(1-0.94)*'01_Data'!Q284^2</f>
        <v>1.6971248187192952E-4</v>
      </c>
      <c r="E289" s="11">
        <f t="shared" si="49"/>
        <v>0.20680315624217693</v>
      </c>
      <c r="F289">
        <f>0.94*F288+(1-0.94)*'01_Data'!R284^2</f>
        <v>3.0027169547994448E-4</v>
      </c>
      <c r="G289" s="11">
        <f t="shared" si="50"/>
        <v>0.27507902003051049</v>
      </c>
      <c r="H289">
        <f>0.94*H288+(1-0.94)*'01_Data'!S284^2</f>
        <v>3.9604277448960552E-4</v>
      </c>
      <c r="I289" s="11">
        <f t="shared" si="51"/>
        <v>0.31591577860464742</v>
      </c>
      <c r="J289">
        <f>0.94*J288+(1-0.94)*'01_Data'!T284^2</f>
        <v>2.9734576633670006E-4</v>
      </c>
      <c r="K289" s="11">
        <f t="shared" si="52"/>
        <v>0.27373551672526603</v>
      </c>
      <c r="L289" t="e">
        <f>0.94*L288+(1-0.94)*'01_Data'!U284^2</f>
        <v>#DIV/0!</v>
      </c>
      <c r="M289" s="11" t="e">
        <f t="shared" si="53"/>
        <v>#DIV/0!</v>
      </c>
      <c r="N289">
        <f>0.94*N288+(1-0.94)*'01_Data'!V284^2</f>
        <v>1.33561874097401E-3</v>
      </c>
      <c r="O289" s="11">
        <f t="shared" si="54"/>
        <v>0.58015163769953326</v>
      </c>
      <c r="P289">
        <f>0.94*P288+(1-0.94)*'01_Data'!W284^2</f>
        <v>1.6635280387150709E-3</v>
      </c>
      <c r="Q289" s="11">
        <f t="shared" si="55"/>
        <v>0.64746356326529908</v>
      </c>
      <c r="R289">
        <f>0.94*R288+(1-0.94)*'01_Data'!X284^2</f>
        <v>3.3745455075391171E-4</v>
      </c>
      <c r="S289" s="11">
        <f t="shared" si="56"/>
        <v>0.29161369444864166</v>
      </c>
      <c r="T289">
        <f>0.94*T288+(1-0.94)*'01_Data'!Y284^2</f>
        <v>1.2367569260174212E-8</v>
      </c>
      <c r="U289" s="11">
        <f t="shared" si="57"/>
        <v>1.7653972509222681E-3</v>
      </c>
      <c r="V289" t="e">
        <f>0.94*V288+(1-0.94)*'01_Data'!AA284^2</f>
        <v>#VALUE!</v>
      </c>
      <c r="W289" s="11" t="e">
        <f t="shared" si="58"/>
        <v>#VALUE!</v>
      </c>
      <c r="X289">
        <f>0.94*X288+(1-0.94)*'01_Data'!AB284^2</f>
        <v>4.8845865492223568E-4</v>
      </c>
      <c r="Y289" s="11">
        <f t="shared" si="59"/>
        <v>0.35084409791302379</v>
      </c>
    </row>
    <row r="290" spans="1:25" x14ac:dyDescent="0.2">
      <c r="A290" s="6">
        <f>'01_Data'!A286</f>
        <v>43875</v>
      </c>
      <c r="B290">
        <f>0.94*B289+(1-0.94)*'01_Data'!P285^2</f>
        <v>2.5570682047996042E-4</v>
      </c>
      <c r="C290" s="11">
        <f t="shared" si="48"/>
        <v>0.25384664417902009</v>
      </c>
      <c r="D290">
        <f>0.94*D289+(1-0.94)*'01_Data'!Q285^2</f>
        <v>1.6022199812331352E-4</v>
      </c>
      <c r="E290" s="11">
        <f t="shared" si="49"/>
        <v>0.20093766079825603</v>
      </c>
      <c r="F290">
        <f>0.94*F289+(1-0.94)*'01_Data'!R285^2</f>
        <v>2.8690438367256571E-4</v>
      </c>
      <c r="G290" s="11">
        <f t="shared" si="50"/>
        <v>0.26888641595567186</v>
      </c>
      <c r="H290">
        <f>0.94*H289+(1-0.94)*'01_Data'!S285^2</f>
        <v>3.7907956783379387E-4</v>
      </c>
      <c r="I290" s="11">
        <f t="shared" si="51"/>
        <v>0.309076125079431</v>
      </c>
      <c r="J290">
        <f>0.94*J289+(1-0.94)*'01_Data'!T285^2</f>
        <v>2.830080527528074E-4</v>
      </c>
      <c r="K290" s="11">
        <f t="shared" si="52"/>
        <v>0.2670543564402339</v>
      </c>
      <c r="L290" t="e">
        <f>0.94*L289+(1-0.94)*'01_Data'!U285^2</f>
        <v>#DIV/0!</v>
      </c>
      <c r="M290" s="11" t="e">
        <f t="shared" si="53"/>
        <v>#DIV/0!</v>
      </c>
      <c r="N290">
        <f>0.94*N289+(1-0.94)*'01_Data'!V285^2</f>
        <v>1.2751958711124194E-3</v>
      </c>
      <c r="O290" s="11">
        <f t="shared" si="54"/>
        <v>0.56687684687269568</v>
      </c>
      <c r="P290">
        <f>0.94*P289+(1-0.94)*'01_Data'!W285^2</f>
        <v>1.5920379107912332E-3</v>
      </c>
      <c r="Q290" s="11">
        <f t="shared" si="55"/>
        <v>0.63339841610110681</v>
      </c>
      <c r="R290">
        <f>0.94*R289+(1-0.94)*'01_Data'!X285^2</f>
        <v>3.1735310487287415E-4</v>
      </c>
      <c r="S290" s="11">
        <f t="shared" si="56"/>
        <v>0.28279494767050611</v>
      </c>
      <c r="T290">
        <f>0.94*T289+(1-0.94)*'01_Data'!Y285^2</f>
        <v>1.2328230279518575E-8</v>
      </c>
      <c r="U290" s="11">
        <f t="shared" si="57"/>
        <v>1.7625873114369911E-3</v>
      </c>
      <c r="V290" t="e">
        <f>0.94*V289+(1-0.94)*'01_Data'!AA285^2</f>
        <v>#VALUE!</v>
      </c>
      <c r="W290" s="11" t="e">
        <f t="shared" si="58"/>
        <v>#VALUE!</v>
      </c>
      <c r="X290">
        <f>0.94*X289+(1-0.94)*'01_Data'!AB285^2</f>
        <v>4.7142273318268057E-4</v>
      </c>
      <c r="Y290" s="11">
        <f t="shared" si="59"/>
        <v>0.34467162453853889</v>
      </c>
    </row>
    <row r="291" spans="1:25" x14ac:dyDescent="0.2">
      <c r="A291" s="6">
        <f>'01_Data'!A287</f>
        <v>43879</v>
      </c>
      <c r="B291">
        <f>0.94*B290+(1-0.94)*'01_Data'!P286^2</f>
        <v>2.4163684856645724E-4</v>
      </c>
      <c r="C291" s="11">
        <f t="shared" si="48"/>
        <v>0.24676402865642152</v>
      </c>
      <c r="D291">
        <f>0.94*D290+(1-0.94)*'01_Data'!Q286^2</f>
        <v>1.5102390554407939E-4</v>
      </c>
      <c r="E291" s="11">
        <f t="shared" si="49"/>
        <v>0.19508465905116171</v>
      </c>
      <c r="F291">
        <f>0.94*F290+(1-0.94)*'01_Data'!R286^2</f>
        <v>2.7038629254609755E-4</v>
      </c>
      <c r="G291" s="11">
        <f t="shared" si="50"/>
        <v>0.26103131176473177</v>
      </c>
      <c r="H291">
        <f>0.94*H290+(1-0.94)*'01_Data'!S286^2</f>
        <v>3.6297711445185002E-4</v>
      </c>
      <c r="I291" s="11">
        <f t="shared" si="51"/>
        <v>0.30244046164801797</v>
      </c>
      <c r="J291">
        <f>0.94*J290+(1-0.94)*'01_Data'!T286^2</f>
        <v>2.6699261149993095E-4</v>
      </c>
      <c r="K291" s="11">
        <f t="shared" si="52"/>
        <v>0.25938800685070734</v>
      </c>
      <c r="L291" t="e">
        <f>0.94*L290+(1-0.94)*'01_Data'!U286^2</f>
        <v>#DIV/0!</v>
      </c>
      <c r="M291" s="11" t="e">
        <f t="shared" si="53"/>
        <v>#DIV/0!</v>
      </c>
      <c r="N291">
        <f>0.94*N290+(1-0.94)*'01_Data'!V286^2</f>
        <v>1.1990422891641674E-3</v>
      </c>
      <c r="O291" s="11">
        <f t="shared" si="54"/>
        <v>0.54968960047409499</v>
      </c>
      <c r="P291">
        <f>0.94*P290+(1-0.94)*'01_Data'!W286^2</f>
        <v>1.5146359017656091E-3</v>
      </c>
      <c r="Q291" s="11">
        <f t="shared" si="55"/>
        <v>0.61780923208133876</v>
      </c>
      <c r="R291">
        <f>0.94*R290+(1-0.94)*'01_Data'!X286^2</f>
        <v>3.012904262054891E-4</v>
      </c>
      <c r="S291" s="11">
        <f t="shared" si="56"/>
        <v>0.27554525472920643</v>
      </c>
      <c r="T291">
        <f>0.94*T290+(1-0.94)*'01_Data'!Y286^2</f>
        <v>1.1588536462747459E-8</v>
      </c>
      <c r="U291" s="11">
        <f t="shared" si="57"/>
        <v>1.7088918013181407E-3</v>
      </c>
      <c r="V291" t="e">
        <f>0.94*V290+(1-0.94)*'01_Data'!AA286^2</f>
        <v>#VALUE!</v>
      </c>
      <c r="W291" s="11" t="e">
        <f t="shared" si="58"/>
        <v>#VALUE!</v>
      </c>
      <c r="X291">
        <f>0.94*X290+(1-0.94)*'01_Data'!AB286^2</f>
        <v>4.6283038042944577E-4</v>
      </c>
      <c r="Y291" s="11">
        <f t="shared" si="59"/>
        <v>0.34151611362894774</v>
      </c>
    </row>
    <row r="292" spans="1:25" x14ac:dyDescent="0.2">
      <c r="A292" s="6">
        <f>'01_Data'!A288</f>
        <v>43880</v>
      </c>
      <c r="B292">
        <f>0.94*B291+(1-0.94)*'01_Data'!P287^2</f>
        <v>2.3693590766625598E-4</v>
      </c>
      <c r="C292" s="11">
        <f t="shared" si="48"/>
        <v>0.24435189529016654</v>
      </c>
      <c r="D292">
        <f>0.94*D291+(1-0.94)*'01_Data'!Q287^2</f>
        <v>1.4208891576380592E-4</v>
      </c>
      <c r="E292" s="11">
        <f t="shared" si="49"/>
        <v>0.18922580894919988</v>
      </c>
      <c r="F292">
        <f>0.94*F291+(1-0.94)*'01_Data'!R287^2</f>
        <v>2.5596120982386371E-4</v>
      </c>
      <c r="G292" s="11">
        <f t="shared" si="50"/>
        <v>0.25397288216582031</v>
      </c>
      <c r="H292">
        <f>0.94*H291+(1-0.94)*'01_Data'!S287^2</f>
        <v>3.4125421210230651E-4</v>
      </c>
      <c r="I292" s="11">
        <f t="shared" si="51"/>
        <v>0.2932508507230307</v>
      </c>
      <c r="J292">
        <f>0.94*J291+(1-0.94)*'01_Data'!T287^2</f>
        <v>2.5220782992379088E-4</v>
      </c>
      <c r="K292" s="11">
        <f t="shared" si="52"/>
        <v>0.25210389354548912</v>
      </c>
      <c r="L292" t="e">
        <f>0.94*L291+(1-0.94)*'01_Data'!U287^2</f>
        <v>#DIV/0!</v>
      </c>
      <c r="M292" s="11" t="e">
        <f t="shared" si="53"/>
        <v>#DIV/0!</v>
      </c>
      <c r="N292">
        <f>0.94*N291+(1-0.94)*'01_Data'!V287^2</f>
        <v>1.1270997518143173E-3</v>
      </c>
      <c r="O292" s="11">
        <f t="shared" si="54"/>
        <v>0.53294384080989998</v>
      </c>
      <c r="P292">
        <f>0.94*P291+(1-0.94)*'01_Data'!W287^2</f>
        <v>1.4267269838502531E-3</v>
      </c>
      <c r="Q292" s="11">
        <f t="shared" si="55"/>
        <v>0.59961254150514887</v>
      </c>
      <c r="R292">
        <f>0.94*R291+(1-0.94)*'01_Data'!X287^2</f>
        <v>2.8336136110924389E-4</v>
      </c>
      <c r="S292" s="11">
        <f t="shared" si="56"/>
        <v>0.26722100029662615</v>
      </c>
      <c r="T292">
        <f>0.94*T291+(1-0.94)*'01_Data'!Y287^2</f>
        <v>1.1612613712481049E-8</v>
      </c>
      <c r="U292" s="11">
        <f t="shared" si="57"/>
        <v>1.7106661438004859E-3</v>
      </c>
      <c r="V292" t="e">
        <f>0.94*V291+(1-0.94)*'01_Data'!AA287^2</f>
        <v>#VALUE!</v>
      </c>
      <c r="W292" s="11" t="e">
        <f t="shared" si="58"/>
        <v>#VALUE!</v>
      </c>
      <c r="X292">
        <f>0.94*X291+(1-0.94)*'01_Data'!AB287^2</f>
        <v>4.350678520606232E-4</v>
      </c>
      <c r="Y292" s="11">
        <f t="shared" si="59"/>
        <v>0.33111493279415394</v>
      </c>
    </row>
    <row r="293" spans="1:25" x14ac:dyDescent="0.2">
      <c r="A293" s="6">
        <f>'01_Data'!A289</f>
        <v>43881</v>
      </c>
      <c r="B293">
        <f>0.94*B292+(1-0.94)*'01_Data'!P288^2</f>
        <v>2.2623320728427931E-4</v>
      </c>
      <c r="C293" s="11">
        <f t="shared" si="48"/>
        <v>0.23876927824918848</v>
      </c>
      <c r="D293">
        <f>0.94*D292+(1-0.94)*'01_Data'!Q288^2</f>
        <v>1.3479215245545728E-4</v>
      </c>
      <c r="E293" s="11">
        <f t="shared" si="49"/>
        <v>0.18430307219027914</v>
      </c>
      <c r="F293">
        <f>0.94*F292+(1-0.94)*'01_Data'!R288^2</f>
        <v>2.566112868980509E-4</v>
      </c>
      <c r="G293" s="11">
        <f t="shared" si="50"/>
        <v>0.25429519126068595</v>
      </c>
      <c r="H293">
        <f>0.94*H292+(1-0.94)*'01_Data'!S288^2</f>
        <v>3.5143028414229619E-4</v>
      </c>
      <c r="I293" s="11">
        <f t="shared" si="51"/>
        <v>0.29759104758688326</v>
      </c>
      <c r="J293">
        <f>0.94*J292+(1-0.94)*'01_Data'!T288^2</f>
        <v>2.3735808894116158E-4</v>
      </c>
      <c r="K293" s="11">
        <f t="shared" si="52"/>
        <v>0.2445694960807106</v>
      </c>
      <c r="L293" t="e">
        <f>0.94*L292+(1-0.94)*'01_Data'!U288^2</f>
        <v>#DIV/0!</v>
      </c>
      <c r="M293" s="11" t="e">
        <f t="shared" si="53"/>
        <v>#DIV/0!</v>
      </c>
      <c r="N293">
        <f>0.94*N292+(1-0.94)*'01_Data'!V288^2</f>
        <v>1.1017137613950159E-3</v>
      </c>
      <c r="O293" s="11">
        <f t="shared" si="54"/>
        <v>0.52690783622142501</v>
      </c>
      <c r="P293">
        <f>0.94*P292+(1-0.94)*'01_Data'!W288^2</f>
        <v>1.3920632107354894E-3</v>
      </c>
      <c r="Q293" s="11">
        <f t="shared" si="55"/>
        <v>0.59228365594986954</v>
      </c>
      <c r="R293">
        <f>0.94*R292+(1-0.94)*'01_Data'!X288^2</f>
        <v>2.6650850760771762E-4</v>
      </c>
      <c r="S293" s="11">
        <f t="shared" si="56"/>
        <v>0.25915274244573383</v>
      </c>
      <c r="T293">
        <f>0.94*T292+(1-0.94)*'01_Data'!Y288^2</f>
        <v>1.0915856889732186E-8</v>
      </c>
      <c r="U293" s="11">
        <f t="shared" si="57"/>
        <v>1.6585523616131361E-3</v>
      </c>
      <c r="V293" t="e">
        <f>0.94*V292+(1-0.94)*'01_Data'!AA288^2</f>
        <v>#VALUE!</v>
      </c>
      <c r="W293" s="11" t="e">
        <f t="shared" si="58"/>
        <v>#VALUE!</v>
      </c>
      <c r="X293">
        <f>0.94*X292+(1-0.94)*'01_Data'!AB288^2</f>
        <v>5.0735025040970127E-4</v>
      </c>
      <c r="Y293" s="11">
        <f t="shared" si="59"/>
        <v>0.35756434819937621</v>
      </c>
    </row>
    <row r="294" spans="1:25" x14ac:dyDescent="0.2">
      <c r="A294" s="6">
        <f>'01_Data'!A290</f>
        <v>43882</v>
      </c>
      <c r="B294">
        <f>0.94*B293+(1-0.94)*'01_Data'!P289^2</f>
        <v>2.1648500962567505E-4</v>
      </c>
      <c r="C294" s="11">
        <f t="shared" si="48"/>
        <v>0.233568453404286</v>
      </c>
      <c r="D294">
        <f>0.94*D293+(1-0.94)*'01_Data'!Q289^2</f>
        <v>1.3097235998360172E-4</v>
      </c>
      <c r="E294" s="11">
        <f t="shared" si="49"/>
        <v>0.18167287831668114</v>
      </c>
      <c r="F294">
        <f>0.94*F293+(1-0.94)*'01_Data'!R289^2</f>
        <v>2.4369728917698604E-4</v>
      </c>
      <c r="G294" s="11">
        <f t="shared" si="50"/>
        <v>0.24781387546422917</v>
      </c>
      <c r="H294">
        <f>0.94*H293+(1-0.94)*'01_Data'!S289^2</f>
        <v>3.3729624665172379E-4</v>
      </c>
      <c r="I294" s="11">
        <f t="shared" si="51"/>
        <v>0.29154528663011242</v>
      </c>
      <c r="J294">
        <f>0.94*J293+(1-0.94)*'01_Data'!T289^2</f>
        <v>2.2766792897524824E-4</v>
      </c>
      <c r="K294" s="11">
        <f t="shared" si="52"/>
        <v>0.23952519304190648</v>
      </c>
      <c r="L294" t="e">
        <f>0.94*L293+(1-0.94)*'01_Data'!U289^2</f>
        <v>#DIV/0!</v>
      </c>
      <c r="M294" s="11" t="e">
        <f t="shared" si="53"/>
        <v>#DIV/0!</v>
      </c>
      <c r="N294">
        <f>0.94*N293+(1-0.94)*'01_Data'!V289^2</f>
        <v>1.0778509304008722E-3</v>
      </c>
      <c r="O294" s="11">
        <f t="shared" si="54"/>
        <v>0.52117025477383083</v>
      </c>
      <c r="P294">
        <f>0.94*P293+(1-0.94)*'01_Data'!W289^2</f>
        <v>1.559108904296066E-3</v>
      </c>
      <c r="Q294" s="11">
        <f t="shared" si="55"/>
        <v>0.62681372343193686</v>
      </c>
      <c r="R294">
        <f>0.94*R293+(1-0.94)*'01_Data'!X289^2</f>
        <v>2.5792147810169716E-4</v>
      </c>
      <c r="S294" s="11">
        <f t="shared" si="56"/>
        <v>0.25494354763678112</v>
      </c>
      <c r="T294">
        <f>0.94*T293+(1-0.94)*'01_Data'!Y289^2</f>
        <v>1.0260905476348254E-8</v>
      </c>
      <c r="U294" s="11">
        <f t="shared" si="57"/>
        <v>1.6080261751724566E-3</v>
      </c>
      <c r="V294" t="e">
        <f>0.94*V293+(1-0.94)*'01_Data'!AA289^2</f>
        <v>#VALUE!</v>
      </c>
      <c r="W294" s="11" t="e">
        <f t="shared" si="58"/>
        <v>#VALUE!</v>
      </c>
      <c r="X294">
        <f>0.94*X293+(1-0.94)*'01_Data'!AB289^2</f>
        <v>4.7728871298094119E-4</v>
      </c>
      <c r="Y294" s="11">
        <f t="shared" si="59"/>
        <v>0.34680939386238829</v>
      </c>
    </row>
    <row r="295" spans="1:25" x14ac:dyDescent="0.2">
      <c r="A295" s="6">
        <f>'01_Data'!A291</f>
        <v>43885</v>
      </c>
      <c r="B295">
        <f>0.94*B294+(1-0.94)*'01_Data'!P290^2</f>
        <v>2.1253140952468981E-4</v>
      </c>
      <c r="C295" s="11">
        <f t="shared" si="48"/>
        <v>0.23142583088372359</v>
      </c>
      <c r="D295">
        <f>0.94*D294+(1-0.94)*'01_Data'!Q290^2</f>
        <v>1.2632073961508974E-4</v>
      </c>
      <c r="E295" s="11">
        <f t="shared" si="49"/>
        <v>0.17841756186822702</v>
      </c>
      <c r="F295">
        <f>0.94*F294+(1-0.94)*'01_Data'!R290^2</f>
        <v>2.3245183877547087E-4</v>
      </c>
      <c r="G295" s="11">
        <f t="shared" si="50"/>
        <v>0.2420286416344534</v>
      </c>
      <c r="H295">
        <f>0.94*H294+(1-0.94)*'01_Data'!S290^2</f>
        <v>3.410138854884112E-4</v>
      </c>
      <c r="I295" s="11">
        <f t="shared" si="51"/>
        <v>0.29314757229607002</v>
      </c>
      <c r="J295">
        <f>0.94*J294+(1-0.94)*'01_Data'!T290^2</f>
        <v>2.4236596641419045E-4</v>
      </c>
      <c r="K295" s="11">
        <f t="shared" si="52"/>
        <v>0.2471360425684121</v>
      </c>
      <c r="L295" t="e">
        <f>0.94*L294+(1-0.94)*'01_Data'!U290^2</f>
        <v>#DIV/0!</v>
      </c>
      <c r="M295" s="11" t="e">
        <f t="shared" si="53"/>
        <v>#DIV/0!</v>
      </c>
      <c r="N295">
        <f>0.94*N294+(1-0.94)*'01_Data'!V290^2</f>
        <v>1.0154301110526041E-3</v>
      </c>
      <c r="O295" s="11">
        <f t="shared" si="54"/>
        <v>0.50585411729594165</v>
      </c>
      <c r="P295">
        <f>0.94*P294+(1-0.94)*'01_Data'!W290^2</f>
        <v>2.0174010051694888E-3</v>
      </c>
      <c r="Q295" s="11">
        <f t="shared" si="55"/>
        <v>0.71301125748666205</v>
      </c>
      <c r="R295">
        <f>0.94*R294+(1-0.94)*'01_Data'!X290^2</f>
        <v>3.0552107581577738E-4</v>
      </c>
      <c r="S295" s="11">
        <f t="shared" si="56"/>
        <v>0.27747308176753993</v>
      </c>
      <c r="T295">
        <f>0.94*T294+(1-0.94)*'01_Data'!Y290^2</f>
        <v>1.2521863886891906E-8</v>
      </c>
      <c r="U295" s="11">
        <f t="shared" si="57"/>
        <v>1.7763754387788524E-3</v>
      </c>
      <c r="V295" t="e">
        <f>0.94*V294+(1-0.94)*'01_Data'!AA290^2</f>
        <v>#VALUE!</v>
      </c>
      <c r="W295" s="11" t="e">
        <f t="shared" si="58"/>
        <v>#VALUE!</v>
      </c>
      <c r="X295">
        <f>0.94*X294+(1-0.94)*'01_Data'!AB290^2</f>
        <v>4.6482324183078067E-4</v>
      </c>
      <c r="Y295" s="11">
        <f t="shared" si="59"/>
        <v>0.34225057624693161</v>
      </c>
    </row>
    <row r="296" spans="1:25" x14ac:dyDescent="0.2">
      <c r="A296" s="6">
        <f>'01_Data'!A292</f>
        <v>43886</v>
      </c>
      <c r="B296">
        <f>0.94*B295+(1-0.94)*'01_Data'!P291^2</f>
        <v>3.3789279107533014E-4</v>
      </c>
      <c r="C296" s="11">
        <f t="shared" si="48"/>
        <v>0.29180298722080145</v>
      </c>
      <c r="D296">
        <f>0.94*D295+(1-0.94)*'01_Data'!Q291^2</f>
        <v>2.1592355724087982E-4</v>
      </c>
      <c r="E296" s="11">
        <f t="shared" si="49"/>
        <v>0.23326537768109035</v>
      </c>
      <c r="F296">
        <f>0.94*F295+(1-0.94)*'01_Data'!R291^2</f>
        <v>2.9577294278222401E-4</v>
      </c>
      <c r="G296" s="11">
        <f t="shared" si="50"/>
        <v>0.27301058877105933</v>
      </c>
      <c r="H296">
        <f>0.94*H295+(1-0.94)*'01_Data'!S291^2</f>
        <v>5.7193271379636873E-4</v>
      </c>
      <c r="I296" s="11">
        <f t="shared" si="51"/>
        <v>0.37964067732091744</v>
      </c>
      <c r="J296">
        <f>0.94*J295+(1-0.94)*'01_Data'!T291^2</f>
        <v>2.9602801852746921E-4</v>
      </c>
      <c r="K296" s="11">
        <f t="shared" si="52"/>
        <v>0.27312828610182843</v>
      </c>
      <c r="L296" t="e">
        <f>0.94*L295+(1-0.94)*'01_Data'!U291^2</f>
        <v>#DIV/0!</v>
      </c>
      <c r="M296" s="11" t="e">
        <f t="shared" si="53"/>
        <v>#DIV/0!</v>
      </c>
      <c r="N296">
        <f>0.94*N295+(1-0.94)*'01_Data'!V291^2</f>
        <v>1.4704837304020284E-3</v>
      </c>
      <c r="O296" s="11">
        <f t="shared" si="54"/>
        <v>0.60873795681008025</v>
      </c>
      <c r="P296">
        <f>0.94*P295+(1-0.94)*'01_Data'!W291^2</f>
        <v>2.4003186804899702E-3</v>
      </c>
      <c r="Q296" s="11">
        <f t="shared" si="55"/>
        <v>0.77774051423561097</v>
      </c>
      <c r="R296">
        <f>0.94*R295+(1-0.94)*'01_Data'!X291^2</f>
        <v>4.3608040530982735E-4</v>
      </c>
      <c r="S296" s="11">
        <f t="shared" si="56"/>
        <v>0.33150001830780718</v>
      </c>
      <c r="T296">
        <f>0.94*T295+(1-0.94)*'01_Data'!Y291^2</f>
        <v>1.248962650767163E-8</v>
      </c>
      <c r="U296" s="11">
        <f t="shared" si="57"/>
        <v>1.774087337177415E-3</v>
      </c>
      <c r="V296" t="e">
        <f>0.94*V295+(1-0.94)*'01_Data'!AA291^2</f>
        <v>#VALUE!</v>
      </c>
      <c r="W296" s="11" t="e">
        <f t="shared" si="58"/>
        <v>#VALUE!</v>
      </c>
      <c r="X296">
        <f>0.94*X295+(1-0.94)*'01_Data'!AB291^2</f>
        <v>5.0142181604014209E-4</v>
      </c>
      <c r="Y296" s="11">
        <f t="shared" si="59"/>
        <v>0.35546912333157127</v>
      </c>
    </row>
    <row r="297" spans="1:25" x14ac:dyDescent="0.2">
      <c r="A297" s="6">
        <f>'01_Data'!A293</f>
        <v>43887</v>
      </c>
      <c r="B297">
        <f>0.94*B296+(1-0.94)*'01_Data'!P292^2</f>
        <v>4.0924622657737556E-4</v>
      </c>
      <c r="C297" s="11">
        <f t="shared" si="48"/>
        <v>0.32113867580454813</v>
      </c>
      <c r="D297">
        <f>0.94*D296+(1-0.94)*'01_Data'!Q292^2</f>
        <v>2.9399420300878568E-4</v>
      </c>
      <c r="E297" s="11">
        <f t="shared" si="49"/>
        <v>0.27218842583440983</v>
      </c>
      <c r="F297">
        <f>0.94*F296+(1-0.94)*'01_Data'!R292^2</f>
        <v>4.0655707334815691E-4</v>
      </c>
      <c r="G297" s="11">
        <f t="shared" si="50"/>
        <v>0.32008183716627153</v>
      </c>
      <c r="H297">
        <f>0.94*H296+(1-0.94)*'01_Data'!S292^2</f>
        <v>9.9188082808496854E-4</v>
      </c>
      <c r="I297" s="11">
        <f t="shared" si="51"/>
        <v>0.4999539665583343</v>
      </c>
      <c r="J297">
        <f>0.94*J296+(1-0.94)*'01_Data'!T292^2</f>
        <v>3.7567258510864607E-4</v>
      </c>
      <c r="K297" s="11">
        <f t="shared" si="52"/>
        <v>0.30768407733806896</v>
      </c>
      <c r="L297" t="e">
        <f>0.94*L296+(1-0.94)*'01_Data'!U292^2</f>
        <v>#DIV/0!</v>
      </c>
      <c r="M297" s="11" t="e">
        <f t="shared" si="53"/>
        <v>#DIV/0!</v>
      </c>
      <c r="N297">
        <f>0.94*N296+(1-0.94)*'01_Data'!V292^2</f>
        <v>1.4529534021117708E-3</v>
      </c>
      <c r="O297" s="11">
        <f t="shared" si="54"/>
        <v>0.60509855175183347</v>
      </c>
      <c r="P297">
        <f>0.94*P296+(1-0.94)*'01_Data'!W292^2</f>
        <v>2.3520295386850213E-3</v>
      </c>
      <c r="Q297" s="11">
        <f t="shared" si="55"/>
        <v>0.76987755113954681</v>
      </c>
      <c r="R297">
        <f>0.94*R296+(1-0.94)*'01_Data'!X292^2</f>
        <v>4.6031421659648551E-4</v>
      </c>
      <c r="S297" s="11">
        <f t="shared" si="56"/>
        <v>0.34058652730593197</v>
      </c>
      <c r="T297">
        <f>0.94*T296+(1-0.94)*'01_Data'!Y292^2</f>
        <v>1.1740248917211332E-8</v>
      </c>
      <c r="U297" s="11">
        <f t="shared" si="57"/>
        <v>1.7200414899464652E-3</v>
      </c>
      <c r="V297" t="e">
        <f>0.94*V296+(1-0.94)*'01_Data'!AA292^2</f>
        <v>#VALUE!</v>
      </c>
      <c r="W297" s="11" t="e">
        <f t="shared" si="58"/>
        <v>#VALUE!</v>
      </c>
      <c r="X297">
        <f>0.94*X296+(1-0.94)*'01_Data'!AB292^2</f>
        <v>5.0991972351312447E-4</v>
      </c>
      <c r="Y297" s="11">
        <f t="shared" si="59"/>
        <v>0.358468646223498</v>
      </c>
    </row>
    <row r="298" spans="1:25" x14ac:dyDescent="0.2">
      <c r="A298" s="6">
        <f>'01_Data'!A294</f>
        <v>43888</v>
      </c>
      <c r="B298">
        <f>0.94*B297+(1-0.94)*'01_Data'!P293^2</f>
        <v>4.1426599362771497E-4</v>
      </c>
      <c r="C298" s="11">
        <f t="shared" si="48"/>
        <v>0.32310219806461266</v>
      </c>
      <c r="D298">
        <f>0.94*D297+(1-0.94)*'01_Data'!Q293^2</f>
        <v>3.1967155200865016E-4</v>
      </c>
      <c r="E298" s="11">
        <f t="shared" si="49"/>
        <v>0.28382605783504067</v>
      </c>
      <c r="F298">
        <f>0.94*F297+(1-0.94)*'01_Data'!R293^2</f>
        <v>5.3626166065318559E-4</v>
      </c>
      <c r="G298" s="11">
        <f t="shared" si="50"/>
        <v>0.36761112399464024</v>
      </c>
      <c r="H298">
        <f>0.94*H297+(1-0.94)*'01_Data'!S293^2</f>
        <v>1.120340326539946E-3</v>
      </c>
      <c r="I298" s="11">
        <f t="shared" si="51"/>
        <v>0.53134335630368656</v>
      </c>
      <c r="J298">
        <f>0.94*J297+(1-0.94)*'01_Data'!T293^2</f>
        <v>4.1615931719850903E-4</v>
      </c>
      <c r="K298" s="11">
        <f t="shared" si="52"/>
        <v>0.32383969480905872</v>
      </c>
      <c r="L298" t="e">
        <f>0.94*L297+(1-0.94)*'01_Data'!U293^2</f>
        <v>#DIV/0!</v>
      </c>
      <c r="M298" s="11" t="e">
        <f t="shared" si="53"/>
        <v>#DIV/0!</v>
      </c>
      <c r="N298">
        <f>0.94*N297+(1-0.94)*'01_Data'!V293^2</f>
        <v>1.3951116763721693E-3</v>
      </c>
      <c r="O298" s="11">
        <f t="shared" si="54"/>
        <v>0.59293181939054906</v>
      </c>
      <c r="P298">
        <f>0.94*P297+(1-0.94)*'01_Data'!W293^2</f>
        <v>2.2272587297486358E-3</v>
      </c>
      <c r="Q298" s="11">
        <f t="shared" si="55"/>
        <v>0.74917901725599356</v>
      </c>
      <c r="R298">
        <f>0.94*R297+(1-0.94)*'01_Data'!X293^2</f>
        <v>5.2873576164947495E-4</v>
      </c>
      <c r="S298" s="11">
        <f t="shared" si="56"/>
        <v>0.36502248141130667</v>
      </c>
      <c r="T298">
        <f>0.94*T297+(1-0.94)*'01_Data'!Y293^2</f>
        <v>1.3911816961175663E-8</v>
      </c>
      <c r="U298" s="11">
        <f t="shared" si="57"/>
        <v>1.8723722584508317E-3</v>
      </c>
      <c r="V298" t="e">
        <f>0.94*V297+(1-0.94)*'01_Data'!AA293^2</f>
        <v>#VALUE!</v>
      </c>
      <c r="W298" s="11" t="e">
        <f t="shared" si="58"/>
        <v>#VALUE!</v>
      </c>
      <c r="X298">
        <f>0.94*X297+(1-0.94)*'01_Data'!AB293^2</f>
        <v>4.8147476813338949E-4</v>
      </c>
      <c r="Y298" s="11">
        <f t="shared" si="59"/>
        <v>0.34832691766444657</v>
      </c>
    </row>
    <row r="299" spans="1:25" x14ac:dyDescent="0.2">
      <c r="A299" s="6">
        <f>'01_Data'!A295</f>
        <v>43889</v>
      </c>
      <c r="B299">
        <f>0.94*B298+(1-0.94)*'01_Data'!P294^2</f>
        <v>6.205185202179588E-4</v>
      </c>
      <c r="C299" s="11">
        <f t="shared" si="48"/>
        <v>0.39543731120738423</v>
      </c>
      <c r="D299">
        <f>0.94*D298+(1-0.94)*'01_Data'!Q294^2</f>
        <v>3.9987680502546905E-4</v>
      </c>
      <c r="E299" s="11">
        <f t="shared" si="49"/>
        <v>0.3174412620728726</v>
      </c>
      <c r="F299">
        <f>0.94*F298+(1-0.94)*'01_Data'!R294^2</f>
        <v>9.0992375303606122E-4</v>
      </c>
      <c r="G299" s="11">
        <f t="shared" si="50"/>
        <v>0.47885361621803324</v>
      </c>
      <c r="H299">
        <f>0.94*H298+(1-0.94)*'01_Data'!S294^2</f>
        <v>1.3731172890628952E-3</v>
      </c>
      <c r="I299" s="11">
        <f t="shared" si="51"/>
        <v>0.58823937036197227</v>
      </c>
      <c r="J299">
        <f>0.94*J298+(1-0.94)*'01_Data'!T294^2</f>
        <v>3.9513816521893495E-4</v>
      </c>
      <c r="K299" s="11">
        <f t="shared" si="52"/>
        <v>0.3155547775508582</v>
      </c>
      <c r="L299" t="e">
        <f>0.94*L298+(1-0.94)*'01_Data'!U294^2</f>
        <v>#DIV/0!</v>
      </c>
      <c r="M299" s="11" t="e">
        <f t="shared" si="53"/>
        <v>#DIV/0!</v>
      </c>
      <c r="N299">
        <f>0.94*N298+(1-0.94)*'01_Data'!V294^2</f>
        <v>1.4081931686672558E-3</v>
      </c>
      <c r="O299" s="11">
        <f t="shared" si="54"/>
        <v>0.59570519429005198</v>
      </c>
      <c r="P299">
        <f>0.94*P298+(1-0.94)*'01_Data'!W294^2</f>
        <v>2.3902520584496664E-3</v>
      </c>
      <c r="Q299" s="11">
        <f t="shared" si="55"/>
        <v>0.77610792981989041</v>
      </c>
      <c r="R299">
        <f>0.94*R298+(1-0.94)*'01_Data'!X294^2</f>
        <v>4.9747694989312288E-4</v>
      </c>
      <c r="S299" s="11">
        <f t="shared" si="56"/>
        <v>0.35406806036843674</v>
      </c>
      <c r="T299">
        <f>0.94*T298+(1-0.94)*'01_Data'!Y294^2</f>
        <v>1.5918114868392948E-8</v>
      </c>
      <c r="U299" s="11">
        <f t="shared" si="57"/>
        <v>2.0028392214141962E-3</v>
      </c>
      <c r="V299" t="e">
        <f>0.94*V298+(1-0.94)*'01_Data'!AA294^2</f>
        <v>#VALUE!</v>
      </c>
      <c r="W299" s="11" t="e">
        <f t="shared" si="58"/>
        <v>#VALUE!</v>
      </c>
      <c r="X299">
        <f>0.94*X298+(1-0.94)*'01_Data'!AB294^2</f>
        <v>6.1305115605886026E-4</v>
      </c>
      <c r="Y299" s="11">
        <f t="shared" si="59"/>
        <v>0.39305074904754067</v>
      </c>
    </row>
    <row r="300" spans="1:25" x14ac:dyDescent="0.2">
      <c r="A300" s="6">
        <f>'01_Data'!A296</f>
        <v>43892</v>
      </c>
      <c r="B300">
        <f>0.94*B299+(1-0.94)*'01_Data'!P295^2</f>
        <v>6.447268348436715E-4</v>
      </c>
      <c r="C300" s="11">
        <f t="shared" si="48"/>
        <v>0.40307711716321137</v>
      </c>
      <c r="D300">
        <f>0.94*D299+(1-0.94)*'01_Data'!Q295^2</f>
        <v>3.801454799688261E-4</v>
      </c>
      <c r="E300" s="11">
        <f t="shared" si="49"/>
        <v>0.30951035677686811</v>
      </c>
      <c r="F300">
        <f>0.94*F299+(1-0.94)*'01_Data'!R295^2</f>
        <v>8.990758959277409E-4</v>
      </c>
      <c r="G300" s="11">
        <f t="shared" si="50"/>
        <v>0.47599067824253732</v>
      </c>
      <c r="H300">
        <f>0.94*H299+(1-0.94)*'01_Data'!S295^2</f>
        <v>1.3405552763184996E-3</v>
      </c>
      <c r="I300" s="11">
        <f t="shared" si="51"/>
        <v>0.58122278829400864</v>
      </c>
      <c r="J300">
        <f>0.94*J299+(1-0.94)*'01_Data'!T295^2</f>
        <v>6.5543106232272158E-4</v>
      </c>
      <c r="K300" s="11">
        <f t="shared" si="52"/>
        <v>0.40640943358308729</v>
      </c>
      <c r="L300" t="e">
        <f>0.94*L299+(1-0.94)*'01_Data'!U295^2</f>
        <v>#DIV/0!</v>
      </c>
      <c r="M300" s="11" t="e">
        <f t="shared" si="53"/>
        <v>#DIV/0!</v>
      </c>
      <c r="N300">
        <f>0.94*N299+(1-0.94)*'01_Data'!V295^2</f>
        <v>1.6357924251695667E-3</v>
      </c>
      <c r="O300" s="11">
        <f t="shared" si="54"/>
        <v>0.6420433716990861</v>
      </c>
      <c r="P300">
        <f>0.94*P299+(1-0.94)*'01_Data'!W295^2</f>
        <v>2.37108007609634E-3</v>
      </c>
      <c r="Q300" s="11">
        <f t="shared" si="55"/>
        <v>0.77298911970109752</v>
      </c>
      <c r="R300">
        <f>0.94*R299+(1-0.94)*'01_Data'!X295^2</f>
        <v>5.2246155942786373E-4</v>
      </c>
      <c r="S300" s="11">
        <f t="shared" si="56"/>
        <v>0.36285026247175522</v>
      </c>
      <c r="T300">
        <f>0.94*T299+(1-0.94)*'01_Data'!Y295^2</f>
        <v>1.568163219318918E-8</v>
      </c>
      <c r="U300" s="11">
        <f t="shared" si="57"/>
        <v>1.987906263555622E-3</v>
      </c>
      <c r="V300" t="e">
        <f>0.94*V299+(1-0.94)*'01_Data'!AA295^2</f>
        <v>#VALUE!</v>
      </c>
      <c r="W300" s="11" t="e">
        <f t="shared" si="58"/>
        <v>#VALUE!</v>
      </c>
      <c r="X300">
        <f>0.94*X299+(1-0.94)*'01_Data'!AB295^2</f>
        <v>5.936187793741805E-4</v>
      </c>
      <c r="Y300" s="11">
        <f t="shared" si="59"/>
        <v>0.38677116283701074</v>
      </c>
    </row>
    <row r="301" spans="1:25" x14ac:dyDescent="0.2">
      <c r="A301" s="6">
        <f>'01_Data'!A297</f>
        <v>43893</v>
      </c>
      <c r="B301">
        <f>0.94*B300+(1-0.94)*'01_Data'!P296^2</f>
        <v>7.348969667344829E-4</v>
      </c>
      <c r="C301" s="11">
        <f t="shared" si="48"/>
        <v>0.43034176606168462</v>
      </c>
      <c r="D301">
        <f>0.94*D300+(1-0.94)*'01_Data'!Q296^2</f>
        <v>4.2762472229593361E-4</v>
      </c>
      <c r="E301" s="11">
        <f t="shared" si="49"/>
        <v>0.32827036116374453</v>
      </c>
      <c r="F301">
        <f>0.94*F300+(1-0.94)*'01_Data'!R296^2</f>
        <v>8.6164715915608176E-4</v>
      </c>
      <c r="G301" s="11">
        <f t="shared" si="50"/>
        <v>0.46597755751466469</v>
      </c>
      <c r="H301">
        <f>0.94*H300+(1-0.94)*'01_Data'!S296^2</f>
        <v>1.2625757230333263E-3</v>
      </c>
      <c r="I301" s="11">
        <f t="shared" si="51"/>
        <v>0.56406478546741268</v>
      </c>
      <c r="J301">
        <f>0.94*J300+(1-0.94)*'01_Data'!T296^2</f>
        <v>6.3012051832360817E-4</v>
      </c>
      <c r="K301" s="11">
        <f t="shared" si="52"/>
        <v>0.39848509459896897</v>
      </c>
      <c r="L301" t="e">
        <f>0.94*L300+(1-0.94)*'01_Data'!U296^2</f>
        <v>#DIV/0!</v>
      </c>
      <c r="M301" s="11" t="e">
        <f t="shared" si="53"/>
        <v>#DIV/0!</v>
      </c>
      <c r="N301">
        <f>0.94*N300+(1-0.94)*'01_Data'!V296^2</f>
        <v>1.5376448796593925E-3</v>
      </c>
      <c r="O301" s="11">
        <f t="shared" si="54"/>
        <v>0.62248414411466491</v>
      </c>
      <c r="P301">
        <f>0.94*P300+(1-0.94)*'01_Data'!W296^2</f>
        <v>2.2819534865756103E-3</v>
      </c>
      <c r="Q301" s="11">
        <f t="shared" si="55"/>
        <v>0.75832201512092068</v>
      </c>
      <c r="R301">
        <f>0.94*R300+(1-0.94)*'01_Data'!X296^2</f>
        <v>7.4850008064851785E-4</v>
      </c>
      <c r="S301" s="11">
        <f t="shared" si="56"/>
        <v>0.43430636689257335</v>
      </c>
      <c r="T301">
        <f>0.94*T300+(1-0.94)*'01_Data'!Y296^2</f>
        <v>2.0001228064715754E-8</v>
      </c>
      <c r="U301" s="11">
        <f t="shared" si="57"/>
        <v>2.2450633559675708E-3</v>
      </c>
      <c r="V301" t="e">
        <f>0.94*V300+(1-0.94)*'01_Data'!AA296^2</f>
        <v>#VALUE!</v>
      </c>
      <c r="W301" s="11" t="e">
        <f t="shared" si="58"/>
        <v>#VALUE!</v>
      </c>
      <c r="X301">
        <f>0.94*X300+(1-0.94)*'01_Data'!AB296^2</f>
        <v>5.9059849983779974E-4</v>
      </c>
      <c r="Y301" s="11">
        <f t="shared" si="59"/>
        <v>0.38578597947453397</v>
      </c>
    </row>
    <row r="302" spans="1:25" x14ac:dyDescent="0.2">
      <c r="A302" s="6">
        <f>'01_Data'!A298</f>
        <v>43894</v>
      </c>
      <c r="B302">
        <f>0.94*B301+(1-0.94)*'01_Data'!P297^2</f>
        <v>8.3526253840485024E-4</v>
      </c>
      <c r="C302" s="11">
        <f t="shared" si="48"/>
        <v>0.45878770654630918</v>
      </c>
      <c r="D302">
        <f>0.94*D301+(1-0.94)*'01_Data'!Q297^2</f>
        <v>4.3382134975175537E-4</v>
      </c>
      <c r="E302" s="11">
        <f t="shared" si="49"/>
        <v>0.33064025788981349</v>
      </c>
      <c r="F302">
        <f>0.94*F301+(1-0.94)*'01_Data'!R297^2</f>
        <v>8.4115347692305354E-4</v>
      </c>
      <c r="G302" s="11">
        <f t="shared" si="50"/>
        <v>0.46040273259898179</v>
      </c>
      <c r="H302">
        <f>0.94*H301+(1-0.94)*'01_Data'!S297^2</f>
        <v>1.1869093224638558E-3</v>
      </c>
      <c r="I302" s="11">
        <f t="shared" si="51"/>
        <v>0.54690140725810144</v>
      </c>
      <c r="J302">
        <f>0.94*J301+(1-0.94)*'01_Data'!T297^2</f>
        <v>6.463683627270355E-4</v>
      </c>
      <c r="K302" s="11">
        <f t="shared" si="52"/>
        <v>0.4035899248088497</v>
      </c>
      <c r="L302" t="e">
        <f>0.94*L301+(1-0.94)*'01_Data'!U297^2</f>
        <v>#DIV/0!</v>
      </c>
      <c r="M302" s="11" t="e">
        <f t="shared" si="53"/>
        <v>#DIV/0!</v>
      </c>
      <c r="N302">
        <f>0.94*N301+(1-0.94)*'01_Data'!V297^2</f>
        <v>1.5957268786169041E-3</v>
      </c>
      <c r="O302" s="11">
        <f t="shared" si="54"/>
        <v>0.63413182652462718</v>
      </c>
      <c r="P302">
        <f>0.94*P301+(1-0.94)*'01_Data'!W297^2</f>
        <v>2.5816673105383985E-3</v>
      </c>
      <c r="Q302" s="11">
        <f t="shared" si="55"/>
        <v>0.80658549593683893</v>
      </c>
      <c r="R302">
        <f>0.94*R301+(1-0.94)*'01_Data'!X297^2</f>
        <v>7.3800980478939341E-4</v>
      </c>
      <c r="S302" s="11">
        <f t="shared" si="56"/>
        <v>0.43125221252409496</v>
      </c>
      <c r="T302">
        <f>0.94*T301+(1-0.94)*'01_Data'!Y297^2</f>
        <v>2.1639865461383128E-8</v>
      </c>
      <c r="U302" s="11">
        <f t="shared" si="57"/>
        <v>2.3352186399282935E-3</v>
      </c>
      <c r="V302" t="e">
        <f>0.94*V301+(1-0.94)*'01_Data'!AA297^2</f>
        <v>#VALUE!</v>
      </c>
      <c r="W302" s="11" t="e">
        <f t="shared" si="58"/>
        <v>#VALUE!</v>
      </c>
      <c r="X302">
        <f>0.94*X301+(1-0.94)*'01_Data'!AB297^2</f>
        <v>5.5687709341541072E-4</v>
      </c>
      <c r="Y302" s="11">
        <f t="shared" si="59"/>
        <v>0.37461050110839594</v>
      </c>
    </row>
    <row r="303" spans="1:25" x14ac:dyDescent="0.2">
      <c r="A303" s="6">
        <f>'01_Data'!A299</f>
        <v>43895</v>
      </c>
      <c r="B303">
        <f>0.94*B302+(1-0.94)*'01_Data'!P298^2</f>
        <v>8.1313604556311351E-4</v>
      </c>
      <c r="C303" s="11">
        <f t="shared" si="48"/>
        <v>0.45267017074455507</v>
      </c>
      <c r="D303">
        <f>0.94*D302+(1-0.94)*'01_Data'!Q298^2</f>
        <v>5.1835078095486468E-4</v>
      </c>
      <c r="E303" s="11">
        <f t="shared" si="49"/>
        <v>0.3614199728855973</v>
      </c>
      <c r="F303">
        <f>0.94*F302+(1-0.94)*'01_Data'!R298^2</f>
        <v>8.3397209873751197E-4</v>
      </c>
      <c r="G303" s="11">
        <f t="shared" si="50"/>
        <v>0.45843316730124689</v>
      </c>
      <c r="H303">
        <f>0.94*H302+(1-0.94)*'01_Data'!S298^2</f>
        <v>1.1158935696935581E-3</v>
      </c>
      <c r="I303" s="11">
        <f t="shared" si="51"/>
        <v>0.53028782709277478</v>
      </c>
      <c r="J303">
        <f>0.94*J302+(1-0.94)*'01_Data'!T298^2</f>
        <v>6.3610978880618209E-4</v>
      </c>
      <c r="K303" s="11">
        <f t="shared" si="52"/>
        <v>0.40037440824702808</v>
      </c>
      <c r="L303" t="e">
        <f>0.94*L302+(1-0.94)*'01_Data'!U298^2</f>
        <v>#DIV/0!</v>
      </c>
      <c r="M303" s="11" t="e">
        <f t="shared" si="53"/>
        <v>#DIV/0!</v>
      </c>
      <c r="N303">
        <f>0.94*N302+(1-0.94)*'01_Data'!V298^2</f>
        <v>1.5226632407717147E-3</v>
      </c>
      <c r="O303" s="11">
        <f t="shared" si="54"/>
        <v>0.61944421595045362</v>
      </c>
      <c r="P303">
        <f>0.94*P302+(1-0.94)*'01_Data'!W298^2</f>
        <v>2.4875068200689008E-3</v>
      </c>
      <c r="Q303" s="11">
        <f t="shared" si="55"/>
        <v>0.79173967859225236</v>
      </c>
      <c r="R303">
        <f>0.94*R302+(1-0.94)*'01_Data'!X298^2</f>
        <v>6.9377417008439457E-4</v>
      </c>
      <c r="S303" s="11">
        <f t="shared" si="56"/>
        <v>0.41812807949391229</v>
      </c>
      <c r="T303">
        <f>0.94*T302+(1-0.94)*'01_Data'!Y298^2</f>
        <v>3.1823569253150175E-8</v>
      </c>
      <c r="U303" s="11">
        <f t="shared" si="57"/>
        <v>2.8318791379212927E-3</v>
      </c>
      <c r="V303" t="e">
        <f>0.94*V302+(1-0.94)*'01_Data'!AA298^2</f>
        <v>#VALUE!</v>
      </c>
      <c r="W303" s="11" t="e">
        <f t="shared" si="58"/>
        <v>#VALUE!</v>
      </c>
      <c r="X303">
        <f>0.94*X302+(1-0.94)*'01_Data'!AB298^2</f>
        <v>5.2666248529560341E-4</v>
      </c>
      <c r="Y303" s="11">
        <f t="shared" si="59"/>
        <v>0.36430611619144149</v>
      </c>
    </row>
    <row r="304" spans="1:25" x14ac:dyDescent="0.2">
      <c r="A304" s="6">
        <f>'01_Data'!A300</f>
        <v>43896</v>
      </c>
      <c r="B304">
        <f>0.94*B303+(1-0.94)*'01_Data'!P299^2</f>
        <v>8.8621090742830211E-4</v>
      </c>
      <c r="C304" s="11">
        <f t="shared" si="48"/>
        <v>0.47257290302336652</v>
      </c>
      <c r="D304">
        <f>0.94*D303+(1-0.94)*'01_Data'!Q299^2</f>
        <v>4.9850006601063676E-4</v>
      </c>
      <c r="E304" s="11">
        <f t="shared" si="49"/>
        <v>0.35443196333666138</v>
      </c>
      <c r="F304">
        <f>0.94*F303+(1-0.94)*'01_Data'!R299^2</f>
        <v>8.6008666132509671E-4</v>
      </c>
      <c r="G304" s="11">
        <f t="shared" si="50"/>
        <v>0.46555540879032259</v>
      </c>
      <c r="H304">
        <f>0.94*H303+(1-0.94)*'01_Data'!S299^2</f>
        <v>1.1706190888990883E-3</v>
      </c>
      <c r="I304" s="11">
        <f t="shared" si="51"/>
        <v>0.5431353518254638</v>
      </c>
      <c r="J304">
        <f>0.94*J303+(1-0.94)*'01_Data'!T299^2</f>
        <v>9.1553156120625901E-4</v>
      </c>
      <c r="K304" s="11">
        <f t="shared" si="52"/>
        <v>0.48032692348438821</v>
      </c>
      <c r="L304" t="e">
        <f>0.94*L303+(1-0.94)*'01_Data'!U299^2</f>
        <v>#DIV/0!</v>
      </c>
      <c r="M304" s="11" t="e">
        <f t="shared" si="53"/>
        <v>#DIV/0!</v>
      </c>
      <c r="N304">
        <f>0.94*N303+(1-0.94)*'01_Data'!V299^2</f>
        <v>2.4658566547464131E-3</v>
      </c>
      <c r="O304" s="11">
        <f t="shared" si="54"/>
        <v>0.78828667183715351</v>
      </c>
      <c r="P304">
        <f>0.94*P303+(1-0.94)*'01_Data'!W299^2</f>
        <v>2.8870824754727888E-3</v>
      </c>
      <c r="Q304" s="11">
        <f t="shared" si="55"/>
        <v>0.852962357797308</v>
      </c>
      <c r="R304">
        <f>0.94*R303+(1-0.94)*'01_Data'!X299^2</f>
        <v>6.9100500116236736E-4</v>
      </c>
      <c r="S304" s="11">
        <f t="shared" si="56"/>
        <v>0.41729277527045278</v>
      </c>
      <c r="T304">
        <f>0.94*T303+(1-0.94)*'01_Data'!Y299^2</f>
        <v>3.2782796291412081E-8</v>
      </c>
      <c r="U304" s="11">
        <f t="shared" si="57"/>
        <v>2.8742415809106664E-3</v>
      </c>
      <c r="V304" t="e">
        <f>0.94*V303+(1-0.94)*'01_Data'!AA299^2</f>
        <v>#VALUE!</v>
      </c>
      <c r="W304" s="11" t="e">
        <f t="shared" si="58"/>
        <v>#VALUE!</v>
      </c>
      <c r="X304">
        <f>0.94*X303+(1-0.94)*'01_Data'!AB299^2</f>
        <v>5.0239151018137103E-4</v>
      </c>
      <c r="Y304" s="11">
        <f t="shared" si="59"/>
        <v>0.35581267622964968</v>
      </c>
    </row>
    <row r="305" spans="1:25" x14ac:dyDescent="0.2">
      <c r="A305" s="6">
        <f>'01_Data'!A301</f>
        <v>43899</v>
      </c>
      <c r="B305">
        <f>0.94*B304+(1-0.94)*'01_Data'!P300^2</f>
        <v>9.8004506021192412E-4</v>
      </c>
      <c r="C305" s="11">
        <f t="shared" si="48"/>
        <v>0.49696212649799071</v>
      </c>
      <c r="D305">
        <f>0.94*D304+(1-0.94)*'01_Data'!Q300^2</f>
        <v>4.9123672525877235E-4</v>
      </c>
      <c r="E305" s="11">
        <f t="shared" si="49"/>
        <v>0.35184038251060756</v>
      </c>
      <c r="F305">
        <f>0.94*F304+(1-0.94)*'01_Data'!R300^2</f>
        <v>9.6431799274601443E-4</v>
      </c>
      <c r="G305" s="11">
        <f t="shared" si="50"/>
        <v>0.4929585521846595</v>
      </c>
      <c r="H305">
        <f>0.94*H304+(1-0.94)*'01_Data'!S300^2</f>
        <v>2.6117710405402731E-3</v>
      </c>
      <c r="I305" s="11">
        <f t="shared" si="51"/>
        <v>0.81127449252158101</v>
      </c>
      <c r="J305">
        <f>0.94*J304+(1-0.94)*'01_Data'!T300^2</f>
        <v>8.6666807092619235E-4</v>
      </c>
      <c r="K305" s="11">
        <f t="shared" si="52"/>
        <v>0.46733323643135044</v>
      </c>
      <c r="L305" t="e">
        <f>0.94*L304+(1-0.94)*'01_Data'!U300^2</f>
        <v>#DIV/0!</v>
      </c>
      <c r="M305" s="11" t="e">
        <f t="shared" si="53"/>
        <v>#DIV/0!</v>
      </c>
      <c r="N305">
        <f>0.94*N304+(1-0.94)*'01_Data'!V300^2</f>
        <v>2.4649333973483989E-3</v>
      </c>
      <c r="O305" s="11">
        <f t="shared" si="54"/>
        <v>0.78813908425594315</v>
      </c>
      <c r="P305">
        <f>0.94*P304+(1-0.94)*'01_Data'!W300^2</f>
        <v>2.7181937201879217E-3</v>
      </c>
      <c r="Q305" s="11">
        <f t="shared" si="55"/>
        <v>0.82763809572019842</v>
      </c>
      <c r="R305">
        <f>0.94*R304+(1-0.94)*'01_Data'!X300^2</f>
        <v>1.2142348412688751E-3</v>
      </c>
      <c r="S305" s="11">
        <f t="shared" si="56"/>
        <v>0.55316107961402761</v>
      </c>
      <c r="T305">
        <f>0.94*T304+(1-0.94)*'01_Data'!Y300^2</f>
        <v>3.0815828513927355E-8</v>
      </c>
      <c r="U305" s="11">
        <f t="shared" si="57"/>
        <v>2.7866806034258203E-3</v>
      </c>
      <c r="V305" t="e">
        <f>0.94*V304+(1-0.94)*'01_Data'!AA300^2</f>
        <v>#VALUE!</v>
      </c>
      <c r="W305" s="11" t="e">
        <f t="shared" si="58"/>
        <v>#VALUE!</v>
      </c>
      <c r="X305">
        <f>0.94*X304+(1-0.94)*'01_Data'!AB300^2</f>
        <v>1.3018654819270596E-3</v>
      </c>
      <c r="Y305" s="11">
        <f t="shared" si="59"/>
        <v>0.57277404047810954</v>
      </c>
    </row>
    <row r="306" spans="1:25" x14ac:dyDescent="0.2">
      <c r="A306" s="6">
        <f>'01_Data'!A302</f>
        <v>43900</v>
      </c>
      <c r="B306">
        <f>0.94*B305+(1-0.94)*'01_Data'!P301^2</f>
        <v>1.9413808236503007E-3</v>
      </c>
      <c r="C306" s="11">
        <f t="shared" si="48"/>
        <v>0.69944833087217806</v>
      </c>
      <c r="D306">
        <f>0.94*D305+(1-0.94)*'01_Data'!Q301^2</f>
        <v>2.1325603011663574E-3</v>
      </c>
      <c r="E306" s="11">
        <f t="shared" si="49"/>
        <v>0.73307925621580794</v>
      </c>
      <c r="F306">
        <f>0.94*F305+(1-0.94)*'01_Data'!R301^2</f>
        <v>5.7987885818063176E-3</v>
      </c>
      <c r="G306" s="11">
        <f t="shared" si="50"/>
        <v>1.2088402386648089</v>
      </c>
      <c r="H306">
        <f>0.94*H305+(1-0.94)*'01_Data'!S301^2</f>
        <v>3.4803408392863604E-2</v>
      </c>
      <c r="I306" s="11">
        <f t="shared" si="51"/>
        <v>2.9614960602711644</v>
      </c>
      <c r="J306">
        <f>0.94*J305+(1-0.94)*'01_Data'!T301^2</f>
        <v>3.2073467659462208E-3</v>
      </c>
      <c r="K306" s="11">
        <f t="shared" si="52"/>
        <v>0.89902802237663737</v>
      </c>
      <c r="L306" t="e">
        <f>0.94*L305+(1-0.94)*'01_Data'!U301^2</f>
        <v>#DIV/0!</v>
      </c>
      <c r="M306" s="11" t="e">
        <f t="shared" si="53"/>
        <v>#DIV/0!</v>
      </c>
      <c r="N306">
        <f>0.94*N305+(1-0.94)*'01_Data'!V301^2</f>
        <v>2.6218613672971038E-3</v>
      </c>
      <c r="O306" s="11">
        <f t="shared" si="54"/>
        <v>0.81284012238500514</v>
      </c>
      <c r="P306">
        <f>0.94*P305+(1-0.94)*'01_Data'!W301^2</f>
        <v>2.9577631862601522E-3</v>
      </c>
      <c r="Q306" s="11">
        <f t="shared" si="55"/>
        <v>0.86334021274209072</v>
      </c>
      <c r="R306">
        <f>0.94*R305+(1-0.94)*'01_Data'!X301^2</f>
        <v>7.5156183975501282E-3</v>
      </c>
      <c r="S306" s="11">
        <f t="shared" si="56"/>
        <v>1.3762034138101216</v>
      </c>
      <c r="T306">
        <f>0.94*T305+(1-0.94)*'01_Data'!Y301^2</f>
        <v>4.0433920586095426E-8</v>
      </c>
      <c r="U306" s="11">
        <f t="shared" si="57"/>
        <v>3.1920758117087457E-3</v>
      </c>
      <c r="V306" t="e">
        <f>0.94*V305+(1-0.94)*'01_Data'!AA301^2</f>
        <v>#VALUE!</v>
      </c>
      <c r="W306" s="11" t="e">
        <f t="shared" si="58"/>
        <v>#VALUE!</v>
      </c>
      <c r="X306">
        <f>0.94*X305+(1-0.94)*'01_Data'!AB301^2</f>
        <v>5.1306182034416489E-3</v>
      </c>
      <c r="Y306" s="11">
        <f t="shared" si="59"/>
        <v>1.1370645484172373</v>
      </c>
    </row>
    <row r="307" spans="1:25" x14ac:dyDescent="0.2">
      <c r="A307" s="6">
        <f>'01_Data'!A303</f>
        <v>43901</v>
      </c>
      <c r="B307">
        <f>0.94*B306+(1-0.94)*'01_Data'!P302^2</f>
        <v>1.904216718127544E-3</v>
      </c>
      <c r="C307" s="11">
        <f t="shared" si="48"/>
        <v>0.69272116538196027</v>
      </c>
      <c r="D307">
        <f>0.94*D306+(1-0.94)*'01_Data'!Q302^2</f>
        <v>2.1671612456856146E-3</v>
      </c>
      <c r="E307" s="11">
        <f t="shared" si="49"/>
        <v>0.73900245866490522</v>
      </c>
      <c r="F307">
        <f>0.94*F306+(1-0.94)*'01_Data'!R302^2</f>
        <v>5.483979119825377E-3</v>
      </c>
      <c r="G307" s="11">
        <f t="shared" si="50"/>
        <v>1.1755691124710597</v>
      </c>
      <c r="H307">
        <f>0.94*H306+(1-0.94)*'01_Data'!S302^2</f>
        <v>3.3833649895484659E-2</v>
      </c>
      <c r="I307" s="11">
        <f t="shared" si="51"/>
        <v>2.9199451662081146</v>
      </c>
      <c r="J307">
        <f>0.94*J306+(1-0.94)*'01_Data'!T302^2</f>
        <v>3.2372740359568478E-3</v>
      </c>
      <c r="K307" s="11">
        <f t="shared" si="52"/>
        <v>0.90321263114569295</v>
      </c>
      <c r="L307" t="e">
        <f>0.94*L306+(1-0.94)*'01_Data'!U302^2</f>
        <v>#DIV/0!</v>
      </c>
      <c r="M307" s="11" t="e">
        <f t="shared" si="53"/>
        <v>#DIV/0!</v>
      </c>
      <c r="N307">
        <f>0.94*N306+(1-0.94)*'01_Data'!V302^2</f>
        <v>6.0391772115598596E-3</v>
      </c>
      <c r="O307" s="11">
        <f t="shared" si="54"/>
        <v>1.233642029647614</v>
      </c>
      <c r="P307">
        <f>0.94*P306+(1-0.94)*'01_Data'!W302^2</f>
        <v>6.4815678120633807E-3</v>
      </c>
      <c r="Q307" s="11">
        <f t="shared" si="55"/>
        <v>1.2780278121543256</v>
      </c>
      <c r="R307">
        <f>0.94*R306+(1-0.94)*'01_Data'!X302^2</f>
        <v>7.1367970180632847E-3</v>
      </c>
      <c r="S307" s="11">
        <f t="shared" si="56"/>
        <v>1.3410715299908309</v>
      </c>
      <c r="T307">
        <f>0.94*T306+(1-0.94)*'01_Data'!Y302^2</f>
        <v>4.0874019200501714E-8</v>
      </c>
      <c r="U307" s="11">
        <f t="shared" si="57"/>
        <v>3.2094006977201263E-3</v>
      </c>
      <c r="V307" t="e">
        <f>0.94*V306+(1-0.94)*'01_Data'!AA302^2</f>
        <v>#VALUE!</v>
      </c>
      <c r="W307" s="11" t="e">
        <f t="shared" si="58"/>
        <v>#VALUE!</v>
      </c>
      <c r="X307">
        <f>0.94*X306+(1-0.94)*'01_Data'!AB302^2</f>
        <v>4.825531186452436E-3</v>
      </c>
      <c r="Y307" s="11">
        <f t="shared" si="59"/>
        <v>1.1027392524917277</v>
      </c>
    </row>
    <row r="308" spans="1:25" x14ac:dyDescent="0.2">
      <c r="A308" s="6">
        <f>'01_Data'!A304</f>
        <v>43902</v>
      </c>
      <c r="B308">
        <f>0.94*B307+(1-0.94)*'01_Data'!P303^2</f>
        <v>1.8572865885652036E-3</v>
      </c>
      <c r="C308" s="11">
        <f t="shared" si="48"/>
        <v>0.68413172731458038</v>
      </c>
      <c r="D308">
        <f>0.94*D307+(1-0.94)*'01_Data'!Q303^2</f>
        <v>2.0694669517597264E-3</v>
      </c>
      <c r="E308" s="11">
        <f t="shared" si="49"/>
        <v>0.72215349604045476</v>
      </c>
      <c r="F308">
        <f>0.94*F307+(1-0.94)*'01_Data'!R303^2</f>
        <v>5.4391760670491306E-3</v>
      </c>
      <c r="G308" s="11">
        <f t="shared" si="50"/>
        <v>1.1707571775976353</v>
      </c>
      <c r="H308">
        <f>0.94*H307+(1-0.94)*'01_Data'!S303^2</f>
        <v>3.4084207041332672E-2</v>
      </c>
      <c r="I308" s="11">
        <f t="shared" si="51"/>
        <v>2.9307371384032095</v>
      </c>
      <c r="J308">
        <f>0.94*J307+(1-0.94)*'01_Data'!T303^2</f>
        <v>3.0460558639140143E-3</v>
      </c>
      <c r="K308" s="11">
        <f t="shared" si="52"/>
        <v>0.87613131304978009</v>
      </c>
      <c r="L308" t="e">
        <f>0.94*L307+(1-0.94)*'01_Data'!U303^2</f>
        <v>#DIV/0!</v>
      </c>
      <c r="M308" s="11" t="e">
        <f t="shared" si="53"/>
        <v>#DIV/0!</v>
      </c>
      <c r="N308">
        <f>0.94*N307+(1-0.94)*'01_Data'!V303^2</f>
        <v>5.8264041936292891E-3</v>
      </c>
      <c r="O308" s="11">
        <f t="shared" si="54"/>
        <v>1.2117152540075498</v>
      </c>
      <c r="P308">
        <f>0.94*P307+(1-0.94)*'01_Data'!W303^2</f>
        <v>6.6502556584618301E-3</v>
      </c>
      <c r="Q308" s="11">
        <f t="shared" si="55"/>
        <v>1.2945518243517258</v>
      </c>
      <c r="R308">
        <f>0.94*R307+(1-0.94)*'01_Data'!X303^2</f>
        <v>7.0835391315111074E-3</v>
      </c>
      <c r="S308" s="11">
        <f t="shared" si="56"/>
        <v>1.3360583299919204</v>
      </c>
      <c r="T308">
        <f>0.94*T307+(1-0.94)*'01_Data'!Y303^2</f>
        <v>4.1287711898044761E-8</v>
      </c>
      <c r="U308" s="11">
        <f t="shared" si="57"/>
        <v>3.2256012460171331E-3</v>
      </c>
      <c r="V308" t="e">
        <f>0.94*V307+(1-0.94)*'01_Data'!AA303^2</f>
        <v>#VALUE!</v>
      </c>
      <c r="W308" s="11" t="e">
        <f t="shared" si="58"/>
        <v>#VALUE!</v>
      </c>
      <c r="X308">
        <f>0.94*X307+(1-0.94)*'01_Data'!AB303^2</f>
        <v>4.5974146975744021E-3</v>
      </c>
      <c r="Y308" s="11">
        <f t="shared" si="59"/>
        <v>1.0763589103030409</v>
      </c>
    </row>
    <row r="309" spans="1:25" x14ac:dyDescent="0.2">
      <c r="A309" s="6">
        <f>'01_Data'!A305</f>
        <v>43903</v>
      </c>
      <c r="B309">
        <f>0.94*B308+(1-0.94)*'01_Data'!P304^2</f>
        <v>2.6304507169485009E-3</v>
      </c>
      <c r="C309" s="11">
        <f t="shared" si="48"/>
        <v>0.81417048624414179</v>
      </c>
      <c r="D309">
        <f>0.94*D308+(1-0.94)*'01_Data'!Q304^2</f>
        <v>2.3793337635026959E-3</v>
      </c>
      <c r="E309" s="11">
        <f t="shared" si="49"/>
        <v>0.77433333158445361</v>
      </c>
      <c r="F309">
        <f>0.94*F308+(1-0.94)*'01_Data'!R304^2</f>
        <v>6.3528920653328647E-3</v>
      </c>
      <c r="G309" s="11">
        <f t="shared" si="50"/>
        <v>1.2652781514212128</v>
      </c>
      <c r="H309">
        <f>0.94*H308+(1-0.94)*'01_Data'!S304^2</f>
        <v>3.2042624164368823E-2</v>
      </c>
      <c r="I309" s="11">
        <f t="shared" si="51"/>
        <v>2.8416089261932131</v>
      </c>
      <c r="J309">
        <f>0.94*J308+(1-0.94)*'01_Data'!T304^2</f>
        <v>3.545896075646566E-3</v>
      </c>
      <c r="K309" s="11">
        <f t="shared" si="52"/>
        <v>0.94528610011093184</v>
      </c>
      <c r="L309" t="e">
        <f>0.94*L308+(1-0.94)*'01_Data'!U304^2</f>
        <v>#DIV/0!</v>
      </c>
      <c r="M309" s="11" t="e">
        <f t="shared" si="53"/>
        <v>#DIV/0!</v>
      </c>
      <c r="N309">
        <f>0.94*N308+(1-0.94)*'01_Data'!V304^2</f>
        <v>5.5043030418499049E-3</v>
      </c>
      <c r="O309" s="11">
        <f t="shared" si="54"/>
        <v>1.1777454591490371</v>
      </c>
      <c r="P309">
        <f>0.94*P308+(1-0.94)*'01_Data'!W304^2</f>
        <v>6.2672888782735374E-3</v>
      </c>
      <c r="Q309" s="11">
        <f t="shared" si="55"/>
        <v>1.25672463066693</v>
      </c>
      <c r="R309">
        <f>0.94*R308+(1-0.94)*'01_Data'!X304^2</f>
        <v>7.4175737065860347E-3</v>
      </c>
      <c r="S309" s="11">
        <f t="shared" si="56"/>
        <v>1.3671973427635384</v>
      </c>
      <c r="T309">
        <f>0.94*T308+(1-0.94)*'01_Data'!Y304^2</f>
        <v>3.9526747790653007E-8</v>
      </c>
      <c r="U309" s="11">
        <f t="shared" si="57"/>
        <v>3.1560640746417933E-3</v>
      </c>
      <c r="V309" t="e">
        <f>0.94*V308+(1-0.94)*'01_Data'!AA304^2</f>
        <v>#VALUE!</v>
      </c>
      <c r="W309" s="11" t="e">
        <f t="shared" si="58"/>
        <v>#VALUE!</v>
      </c>
      <c r="X309">
        <f>0.94*X308+(1-0.94)*'01_Data'!AB304^2</f>
        <v>4.9815189061894046E-3</v>
      </c>
      <c r="Y309" s="11">
        <f t="shared" si="59"/>
        <v>1.1204207978968126</v>
      </c>
    </row>
    <row r="310" spans="1:25" x14ac:dyDescent="0.2">
      <c r="A310" s="6">
        <f>'01_Data'!A306</f>
        <v>43906</v>
      </c>
      <c r="B310">
        <f>0.94*B309+(1-0.94)*'01_Data'!P305^2</f>
        <v>2.5100292829428332E-3</v>
      </c>
      <c r="C310" s="11">
        <f t="shared" si="48"/>
        <v>0.79531589906250089</v>
      </c>
      <c r="D310">
        <f>0.94*D309+(1-0.94)*'01_Data'!Q305^2</f>
        <v>2.7197555274805852E-3</v>
      </c>
      <c r="E310" s="11">
        <f t="shared" si="49"/>
        <v>0.82787583182812352</v>
      </c>
      <c r="F310">
        <f>0.94*F309+(1-0.94)*'01_Data'!R305^2</f>
        <v>6.6567056530701376E-3</v>
      </c>
      <c r="G310" s="11">
        <f t="shared" si="50"/>
        <v>1.2951794565131407</v>
      </c>
      <c r="H310">
        <f>0.94*H309+(1-0.94)*'01_Data'!S305^2</f>
        <v>3.210226317690517E-2</v>
      </c>
      <c r="I310" s="11">
        <f t="shared" si="51"/>
        <v>2.8442521548871338</v>
      </c>
      <c r="J310">
        <f>0.94*J309+(1-0.94)*'01_Data'!T305^2</f>
        <v>3.333219298344263E-3</v>
      </c>
      <c r="K310" s="11">
        <f t="shared" si="52"/>
        <v>0.91649946163800577</v>
      </c>
      <c r="L310" t="e">
        <f>0.94*L309+(1-0.94)*'01_Data'!U305^2</f>
        <v>#DIV/0!</v>
      </c>
      <c r="M310" s="11" t="e">
        <f t="shared" si="53"/>
        <v>#DIV/0!</v>
      </c>
      <c r="N310">
        <f>0.94*N309+(1-0.94)*'01_Data'!V305^2</f>
        <v>5.2773523876707886E-3</v>
      </c>
      <c r="O310" s="11">
        <f t="shared" si="54"/>
        <v>1.1532097821701994</v>
      </c>
      <c r="P310">
        <f>0.94*P309+(1-0.94)*'01_Data'!W305^2</f>
        <v>7.0131157236215675E-3</v>
      </c>
      <c r="Q310" s="11">
        <f t="shared" si="55"/>
        <v>1.3294003017724327</v>
      </c>
      <c r="R310">
        <f>0.94*R309+(1-0.94)*'01_Data'!X305^2</f>
        <v>7.2339269309431862E-3</v>
      </c>
      <c r="S310" s="11">
        <f t="shared" si="56"/>
        <v>1.3501665032867922</v>
      </c>
      <c r="T310">
        <f>0.94*T309+(1-0.94)*'01_Data'!Y305^2</f>
        <v>4.0019398421544518E-8</v>
      </c>
      <c r="U310" s="11">
        <f t="shared" si="57"/>
        <v>3.1756713309518069E-3</v>
      </c>
      <c r="V310" t="e">
        <f>0.94*V309+(1-0.94)*'01_Data'!AA305^2</f>
        <v>#VALUE!</v>
      </c>
      <c r="W310" s="11" t="e">
        <f t="shared" si="58"/>
        <v>#VALUE!</v>
      </c>
      <c r="X310">
        <f>0.94*X309+(1-0.94)*'01_Data'!AB305^2</f>
        <v>4.7733544972543363E-3</v>
      </c>
      <c r="Y310" s="11">
        <f t="shared" si="59"/>
        <v>1.0967612927652455</v>
      </c>
    </row>
    <row r="311" spans="1:25" x14ac:dyDescent="0.2">
      <c r="A311" s="6">
        <f>'01_Data'!A307</f>
        <v>43907</v>
      </c>
      <c r="B311">
        <f>0.94*B310+(1-0.94)*'01_Data'!P306^2</f>
        <v>2.9602598666429673E-3</v>
      </c>
      <c r="C311" s="11">
        <f t="shared" si="48"/>
        <v>0.86370451335744902</v>
      </c>
      <c r="D311">
        <f>0.94*D310+(1-0.94)*'01_Data'!Q306^2</f>
        <v>4.4938255231187288E-3</v>
      </c>
      <c r="E311" s="11">
        <f t="shared" si="49"/>
        <v>1.0641635362226616</v>
      </c>
      <c r="F311">
        <f>0.94*F310+(1-0.94)*'01_Data'!R306^2</f>
        <v>8.3107737049064878E-3</v>
      </c>
      <c r="G311" s="11">
        <f t="shared" si="50"/>
        <v>1.4471748248350769</v>
      </c>
      <c r="H311">
        <f>0.94*H310+(1-0.94)*'01_Data'!S306^2</f>
        <v>3.192836443845145E-2</v>
      </c>
      <c r="I311" s="11">
        <f t="shared" si="51"/>
        <v>2.836538002299593</v>
      </c>
      <c r="J311">
        <f>0.94*J310+(1-0.94)*'01_Data'!T306^2</f>
        <v>3.1340391013522681E-3</v>
      </c>
      <c r="K311" s="11">
        <f t="shared" si="52"/>
        <v>0.88869446579843825</v>
      </c>
      <c r="L311" t="e">
        <f>0.94*L310+(1-0.94)*'01_Data'!U306^2</f>
        <v>#DIV/0!</v>
      </c>
      <c r="M311" s="11" t="e">
        <f t="shared" si="53"/>
        <v>#DIV/0!</v>
      </c>
      <c r="N311">
        <f>0.94*N310+(1-0.94)*'01_Data'!V306^2</f>
        <v>7.0164677975694915E-3</v>
      </c>
      <c r="O311" s="11">
        <f t="shared" si="54"/>
        <v>1.3297179719728212</v>
      </c>
      <c r="P311">
        <f>0.94*P310+(1-0.94)*'01_Data'!W306^2</f>
        <v>1.0409271031488225E-2</v>
      </c>
      <c r="Q311" s="11">
        <f t="shared" si="55"/>
        <v>1.6196099221525635</v>
      </c>
      <c r="R311">
        <f>0.94*R310+(1-0.94)*'01_Data'!X306^2</f>
        <v>8.2859482306775773E-3</v>
      </c>
      <c r="S311" s="11">
        <f t="shared" si="56"/>
        <v>1.4450117487864069</v>
      </c>
      <c r="T311">
        <f>0.94*T310+(1-0.94)*'01_Data'!Y306^2</f>
        <v>3.8334063765749748E-8</v>
      </c>
      <c r="U311" s="11">
        <f t="shared" si="57"/>
        <v>3.1080836650529435E-3</v>
      </c>
      <c r="V311" t="e">
        <f>0.94*V310+(1-0.94)*'01_Data'!AA306^2</f>
        <v>#VALUE!</v>
      </c>
      <c r="W311" s="11" t="e">
        <f t="shared" si="58"/>
        <v>#VALUE!</v>
      </c>
      <c r="X311">
        <f>0.94*X310+(1-0.94)*'01_Data'!AB306^2</f>
        <v>5.6972716557438267E-3</v>
      </c>
      <c r="Y311" s="11">
        <f t="shared" si="59"/>
        <v>1.1982121920792845</v>
      </c>
    </row>
    <row r="312" spans="1:25" x14ac:dyDescent="0.2">
      <c r="A312" s="6">
        <f>'01_Data'!A308</f>
        <v>43908</v>
      </c>
      <c r="B312">
        <f>0.94*B311+(1-0.94)*'01_Data'!P307^2</f>
        <v>3.036914302241323E-3</v>
      </c>
      <c r="C312" s="11">
        <f t="shared" si="48"/>
        <v>0.87481564010070922</v>
      </c>
      <c r="D312">
        <f>0.94*D311+(1-0.94)*'01_Data'!Q307^2</f>
        <v>4.236131809954192E-3</v>
      </c>
      <c r="E312" s="11">
        <f t="shared" si="49"/>
        <v>1.0332014402373122</v>
      </c>
      <c r="F312">
        <f>0.94*F311+(1-0.94)*'01_Data'!R307^2</f>
        <v>7.8146596485636575E-3</v>
      </c>
      <c r="G312" s="11">
        <f t="shared" si="50"/>
        <v>1.4033154425994327</v>
      </c>
      <c r="H312">
        <f>0.94*H311+(1-0.94)*'01_Data'!S307^2</f>
        <v>3.0216134938086763E-2</v>
      </c>
      <c r="I312" s="11">
        <f t="shared" si="51"/>
        <v>2.7594321887659907</v>
      </c>
      <c r="J312">
        <f>0.94*J311+(1-0.94)*'01_Data'!T307^2</f>
        <v>2.9701035547244807E-3</v>
      </c>
      <c r="K312" s="11">
        <f t="shared" si="52"/>
        <v>0.86513935050404989</v>
      </c>
      <c r="L312" t="e">
        <f>0.94*L311+(1-0.94)*'01_Data'!U307^2</f>
        <v>#DIV/0!</v>
      </c>
      <c r="M312" s="11" t="e">
        <f t="shared" si="53"/>
        <v>#DIV/0!</v>
      </c>
      <c r="N312">
        <f>0.94*N311+(1-0.94)*'01_Data'!V307^2</f>
        <v>6.694989041088526E-3</v>
      </c>
      <c r="O312" s="11">
        <f t="shared" si="54"/>
        <v>1.2988984711494231</v>
      </c>
      <c r="P312">
        <f>0.94*P311+(1-0.94)*'01_Data'!W307^2</f>
        <v>9.8988730624082148E-3</v>
      </c>
      <c r="Q312" s="11">
        <f t="shared" si="55"/>
        <v>1.5794036886517868</v>
      </c>
      <c r="R312">
        <f>0.94*R311+(1-0.94)*'01_Data'!X307^2</f>
        <v>8.2853432026316377E-3</v>
      </c>
      <c r="S312" s="11">
        <f t="shared" si="56"/>
        <v>1.4449589914814789</v>
      </c>
      <c r="T312">
        <f>0.94*T311+(1-0.94)*'01_Data'!Y307^2</f>
        <v>3.603401993980476E-8</v>
      </c>
      <c r="U312" s="11">
        <f t="shared" si="57"/>
        <v>3.0133989156483749E-3</v>
      </c>
      <c r="V312" t="e">
        <f>0.94*V311+(1-0.94)*'01_Data'!AA307^2</f>
        <v>#VALUE!</v>
      </c>
      <c r="W312" s="11" t="e">
        <f t="shared" si="58"/>
        <v>#VALUE!</v>
      </c>
      <c r="X312">
        <f>0.94*X311+(1-0.94)*'01_Data'!AB307^2</f>
        <v>5.3554430231450905E-3</v>
      </c>
      <c r="Y312" s="11">
        <f t="shared" si="59"/>
        <v>1.1617106532319323</v>
      </c>
    </row>
    <row r="313" spans="1:25" x14ac:dyDescent="0.2">
      <c r="A313" s="6">
        <f>'01_Data'!A309</f>
        <v>43909</v>
      </c>
      <c r="B313">
        <f>0.94*B312+(1-0.94)*'01_Data'!P308^2</f>
        <v>3.5241573472701397E-3</v>
      </c>
      <c r="C313" s="11">
        <f t="shared" si="48"/>
        <v>0.94238402549707689</v>
      </c>
      <c r="D313">
        <f>0.94*D312+(1-0.94)*'01_Data'!Q308^2</f>
        <v>7.7338490539985219E-3</v>
      </c>
      <c r="E313" s="11">
        <f t="shared" si="49"/>
        <v>1.3960408165980061</v>
      </c>
      <c r="F313">
        <f>0.94*F312+(1-0.94)*'01_Data'!R308^2</f>
        <v>8.6356864776288341E-3</v>
      </c>
      <c r="G313" s="11">
        <f t="shared" si="50"/>
        <v>1.4751925272188937</v>
      </c>
      <c r="H313">
        <f>0.94*H312+(1-0.94)*'01_Data'!S308^2</f>
        <v>2.8732699225137097E-2</v>
      </c>
      <c r="I313" s="11">
        <f t="shared" si="51"/>
        <v>2.6908437718928515</v>
      </c>
      <c r="J313">
        <f>0.94*J312+(1-0.94)*'01_Data'!T308^2</f>
        <v>4.1027539429050446E-3</v>
      </c>
      <c r="K313" s="11">
        <f t="shared" si="52"/>
        <v>1.0168057796905323</v>
      </c>
      <c r="L313" t="e">
        <f>0.94*L312+(1-0.94)*'01_Data'!U308^2</f>
        <v>#DIV/0!</v>
      </c>
      <c r="M313" s="11" t="e">
        <f t="shared" si="53"/>
        <v>#DIV/0!</v>
      </c>
      <c r="N313">
        <f>0.94*N312+(1-0.94)*'01_Data'!V308^2</f>
        <v>7.6736641426408611E-3</v>
      </c>
      <c r="O313" s="11">
        <f t="shared" si="54"/>
        <v>1.3905982036323423</v>
      </c>
      <c r="P313">
        <f>0.94*P312+(1-0.94)*'01_Data'!W308^2</f>
        <v>1.0804648106092937E-2</v>
      </c>
      <c r="Q313" s="11">
        <f t="shared" si="55"/>
        <v>1.650082216962361</v>
      </c>
      <c r="R313">
        <f>0.94*R312+(1-0.94)*'01_Data'!X308^2</f>
        <v>8.9790061454422202E-3</v>
      </c>
      <c r="S313" s="11">
        <f t="shared" si="56"/>
        <v>1.5042305503650162</v>
      </c>
      <c r="T313">
        <f>0.94*T312+(1-0.94)*'01_Data'!Y308^2</f>
        <v>3.6734357736402379E-8</v>
      </c>
      <c r="U313" s="11">
        <f t="shared" si="57"/>
        <v>3.0425413965258384E-3</v>
      </c>
      <c r="V313" t="e">
        <f>0.94*V312+(1-0.94)*'01_Data'!AA308^2</f>
        <v>#VALUE!</v>
      </c>
      <c r="W313" s="11" t="e">
        <f t="shared" si="58"/>
        <v>#VALUE!</v>
      </c>
      <c r="X313">
        <f>0.94*X312+(1-0.94)*'01_Data'!AB308^2</f>
        <v>7.5509609259690105E-3</v>
      </c>
      <c r="Y313" s="11">
        <f t="shared" si="59"/>
        <v>1.3794354473277068</v>
      </c>
    </row>
    <row r="314" spans="1:25" x14ac:dyDescent="0.2">
      <c r="A314" s="6">
        <f>'01_Data'!A310</f>
        <v>43910</v>
      </c>
      <c r="B314">
        <f>0.94*B313+(1-0.94)*'01_Data'!P309^2</f>
        <v>3.4029976937211184E-3</v>
      </c>
      <c r="C314" s="11">
        <f t="shared" si="48"/>
        <v>0.92604288173805527</v>
      </c>
      <c r="D314">
        <f>0.94*D313+(1-0.94)*'01_Data'!Q309^2</f>
        <v>7.373787980439161E-3</v>
      </c>
      <c r="E314" s="11">
        <f t="shared" si="49"/>
        <v>1.3631561066402735</v>
      </c>
      <c r="F314">
        <f>0.94*F313+(1-0.94)*'01_Data'!R309^2</f>
        <v>8.9983202151672197E-3</v>
      </c>
      <c r="G314" s="11">
        <f t="shared" si="50"/>
        <v>1.505847500320713</v>
      </c>
      <c r="H314">
        <f>0.94*H313+(1-0.94)*'01_Data'!S309^2</f>
        <v>2.7056095291905741E-2</v>
      </c>
      <c r="I314" s="11">
        <f t="shared" si="51"/>
        <v>2.6111560684034663</v>
      </c>
      <c r="J314">
        <f>0.94*J313+(1-0.94)*'01_Data'!T309^2</f>
        <v>4.1045776286107918E-3</v>
      </c>
      <c r="K314" s="11">
        <f t="shared" si="52"/>
        <v>1.017031741102469</v>
      </c>
      <c r="L314" t="e">
        <f>0.94*L313+(1-0.94)*'01_Data'!U309^2</f>
        <v>#DIV/0!</v>
      </c>
      <c r="M314" s="11" t="e">
        <f t="shared" si="53"/>
        <v>#DIV/0!</v>
      </c>
      <c r="N314">
        <f>0.94*N313+(1-0.94)*'01_Data'!V309^2</f>
        <v>7.6056074357357048E-3</v>
      </c>
      <c r="O314" s="11">
        <f t="shared" si="54"/>
        <v>1.3844179548840725</v>
      </c>
      <c r="P314">
        <f>0.94*P313+(1-0.94)*'01_Data'!W309^2</f>
        <v>1.1594453493054768E-2</v>
      </c>
      <c r="Q314" s="11">
        <f t="shared" si="55"/>
        <v>1.7093280200856129</v>
      </c>
      <c r="R314">
        <f>0.94*R313+(1-0.94)*'01_Data'!X309^2</f>
        <v>1.0347098138569853E-2</v>
      </c>
      <c r="S314" s="11">
        <f t="shared" si="56"/>
        <v>1.6147658439908874</v>
      </c>
      <c r="T314">
        <f>0.94*T313+(1-0.94)*'01_Data'!Y309^2</f>
        <v>3.7392675265205826E-8</v>
      </c>
      <c r="U314" s="11">
        <f t="shared" si="57"/>
        <v>3.0696830727017844E-3</v>
      </c>
      <c r="V314" t="e">
        <f>0.94*V313+(1-0.94)*'01_Data'!AA309^2</f>
        <v>#VALUE!</v>
      </c>
      <c r="W314" s="11" t="e">
        <f t="shared" si="58"/>
        <v>#VALUE!</v>
      </c>
      <c r="X314">
        <f>0.94*X313+(1-0.94)*'01_Data'!AB309^2</f>
        <v>7.2533415257185424E-3</v>
      </c>
      <c r="Y314" s="11">
        <f t="shared" si="59"/>
        <v>1.3519770946584386</v>
      </c>
    </row>
    <row r="315" spans="1:25" x14ac:dyDescent="0.2">
      <c r="A315" s="6">
        <f>'01_Data'!A311</f>
        <v>43913</v>
      </c>
      <c r="B315">
        <f>0.94*B314+(1-0.94)*'01_Data'!P310^2</f>
        <v>3.3508142960975346E-3</v>
      </c>
      <c r="C315" s="11">
        <f t="shared" si="48"/>
        <v>0.91891523146402287</v>
      </c>
      <c r="D315">
        <f>0.94*D314+(1-0.94)*'01_Data'!Q310^2</f>
        <v>7.0017699601829398E-3</v>
      </c>
      <c r="E315" s="11">
        <f t="shared" si="49"/>
        <v>1.3283245198241658</v>
      </c>
      <c r="F315">
        <f>0.94*F314+(1-0.94)*'01_Data'!R310^2</f>
        <v>8.5948805032166741E-3</v>
      </c>
      <c r="G315" s="11">
        <f t="shared" si="50"/>
        <v>1.4717030566016374</v>
      </c>
      <c r="H315">
        <f>0.94*H314+(1-0.94)*'01_Data'!S310^2</f>
        <v>2.5627606017008666E-2</v>
      </c>
      <c r="I315" s="11">
        <f t="shared" si="51"/>
        <v>2.541290364418475</v>
      </c>
      <c r="J315">
        <f>0.94*J314+(1-0.94)*'01_Data'!T310^2</f>
        <v>4.4230976858614995E-3</v>
      </c>
      <c r="K315" s="11">
        <f t="shared" si="52"/>
        <v>1.0557559456792549</v>
      </c>
      <c r="L315" t="e">
        <f>0.94*L314+(1-0.94)*'01_Data'!U310^2</f>
        <v>#DIV/0!</v>
      </c>
      <c r="M315" s="11" t="e">
        <f t="shared" si="53"/>
        <v>#DIV/0!</v>
      </c>
      <c r="N315">
        <f>0.94*N314+(1-0.94)*'01_Data'!V310^2</f>
        <v>7.5885971139634427E-3</v>
      </c>
      <c r="O315" s="11">
        <f t="shared" si="54"/>
        <v>1.3828689282498134</v>
      </c>
      <c r="P315">
        <f>0.94*P314+(1-0.94)*'01_Data'!W310^2</f>
        <v>1.1243852312330724E-2</v>
      </c>
      <c r="Q315" s="11">
        <f t="shared" si="55"/>
        <v>1.6832857103615366</v>
      </c>
      <c r="R315">
        <f>0.94*R314+(1-0.94)*'01_Data'!X310^2</f>
        <v>9.8101697923271541E-3</v>
      </c>
      <c r="S315" s="11">
        <f t="shared" si="56"/>
        <v>1.5723112884115675</v>
      </c>
      <c r="T315">
        <f>0.94*T314+(1-0.94)*'01_Data'!Y310^2</f>
        <v>4.1538364447491974E-8</v>
      </c>
      <c r="U315" s="11">
        <f t="shared" si="57"/>
        <v>3.2353775422302691E-3</v>
      </c>
      <c r="V315" t="e">
        <f>0.94*V314+(1-0.94)*'01_Data'!AA310^2</f>
        <v>#VALUE!</v>
      </c>
      <c r="W315" s="11" t="e">
        <f t="shared" si="58"/>
        <v>#VALUE!</v>
      </c>
      <c r="X315">
        <f>0.94*X314+(1-0.94)*'01_Data'!AB310^2</f>
        <v>7.0594452587769141E-3</v>
      </c>
      <c r="Y315" s="11">
        <f t="shared" si="59"/>
        <v>1.333784167401826</v>
      </c>
    </row>
    <row r="316" spans="1:25" x14ac:dyDescent="0.2">
      <c r="A316" s="6">
        <f>'01_Data'!A312</f>
        <v>43914</v>
      </c>
      <c r="B316">
        <f>0.94*B315+(1-0.94)*'01_Data'!P311^2</f>
        <v>3.2467177935622421E-3</v>
      </c>
      <c r="C316" s="11">
        <f t="shared" si="48"/>
        <v>0.90452909515265734</v>
      </c>
      <c r="D316">
        <f>0.94*D315+(1-0.94)*'01_Data'!Q311^2</f>
        <v>7.0793454995933649E-3</v>
      </c>
      <c r="E316" s="11">
        <f t="shared" si="49"/>
        <v>1.3356627815049458</v>
      </c>
      <c r="F316">
        <f>0.94*F315+(1-0.94)*'01_Data'!R311^2</f>
        <v>8.556407778101285E-3</v>
      </c>
      <c r="G316" s="11">
        <f t="shared" si="50"/>
        <v>1.4684055162255158</v>
      </c>
      <c r="H316">
        <f>0.94*H315+(1-0.94)*'01_Data'!S311^2</f>
        <v>2.4266408862051652E-2</v>
      </c>
      <c r="I316" s="11">
        <f t="shared" si="51"/>
        <v>2.4728799067558893</v>
      </c>
      <c r="J316">
        <f>0.94*J315+(1-0.94)*'01_Data'!T311^2</f>
        <v>5.6675327565702104E-3</v>
      </c>
      <c r="K316" s="11">
        <f t="shared" si="52"/>
        <v>1.1950808569530738</v>
      </c>
      <c r="L316" t="e">
        <f>0.94*L315+(1-0.94)*'01_Data'!U311^2</f>
        <v>#DIV/0!</v>
      </c>
      <c r="M316" s="11" t="e">
        <f t="shared" si="53"/>
        <v>#DIV/0!</v>
      </c>
      <c r="N316">
        <f>0.94*N315+(1-0.94)*'01_Data'!V311^2</f>
        <v>7.2858925523550883E-3</v>
      </c>
      <c r="O316" s="11">
        <f t="shared" si="54"/>
        <v>1.3550073517119685</v>
      </c>
      <c r="P316">
        <f>0.94*P315+(1-0.94)*'01_Data'!W311^2</f>
        <v>1.1519918259097667E-2</v>
      </c>
      <c r="Q316" s="11">
        <f t="shared" si="55"/>
        <v>1.7038249327007198</v>
      </c>
      <c r="R316">
        <f>0.94*R315+(1-0.94)*'01_Data'!X311^2</f>
        <v>9.7261295703481576E-3</v>
      </c>
      <c r="S316" s="11">
        <f t="shared" si="56"/>
        <v>1.5655620881101255</v>
      </c>
      <c r="T316">
        <f>0.94*T315+(1-0.94)*'01_Data'!Y311^2</f>
        <v>4.1874251444328965E-8</v>
      </c>
      <c r="U316" s="11">
        <f t="shared" si="57"/>
        <v>3.2484321393513676E-3</v>
      </c>
      <c r="V316" t="e">
        <f>0.94*V315+(1-0.94)*'01_Data'!AA311^2</f>
        <v>#VALUE!</v>
      </c>
      <c r="W316" s="11" t="e">
        <f t="shared" si="58"/>
        <v>#VALUE!</v>
      </c>
      <c r="X316">
        <f>0.94*X315+(1-0.94)*'01_Data'!AB311^2</f>
        <v>6.9560986501827522E-3</v>
      </c>
      <c r="Y316" s="11">
        <f t="shared" si="59"/>
        <v>1.3239852188925878</v>
      </c>
    </row>
    <row r="317" spans="1:25" x14ac:dyDescent="0.2">
      <c r="A317" s="6">
        <f>'01_Data'!A313</f>
        <v>43915</v>
      </c>
      <c r="B317">
        <f>0.94*B316+(1-0.94)*'01_Data'!P312^2</f>
        <v>3.9078641342341607E-3</v>
      </c>
      <c r="C317" s="11">
        <f t="shared" si="48"/>
        <v>0.99236170917010325</v>
      </c>
      <c r="D317">
        <f>0.94*D316+(1-0.94)*'01_Data'!Q312^2</f>
        <v>9.1737215647939591E-3</v>
      </c>
      <c r="E317" s="11">
        <f t="shared" si="49"/>
        <v>1.5204531674234751</v>
      </c>
      <c r="F317">
        <f>0.94*F316+(1-0.94)*'01_Data'!R312^2</f>
        <v>1.1076631831367525E-2</v>
      </c>
      <c r="G317" s="11">
        <f t="shared" si="50"/>
        <v>1.6707217666339949</v>
      </c>
      <c r="H317">
        <f>0.94*H316+(1-0.94)*'01_Data'!S312^2</f>
        <v>2.3422698333425411E-2</v>
      </c>
      <c r="I317" s="11">
        <f t="shared" si="51"/>
        <v>2.4295102345993946</v>
      </c>
      <c r="J317">
        <f>0.94*J316+(1-0.94)*'01_Data'!T312^2</f>
        <v>6.1358624211296483E-3</v>
      </c>
      <c r="K317" s="11">
        <f t="shared" si="52"/>
        <v>1.2434779170233268</v>
      </c>
      <c r="L317" t="e">
        <f>0.94*L316+(1-0.94)*'01_Data'!U312^2</f>
        <v>#DIV/0!</v>
      </c>
      <c r="M317" s="11" t="e">
        <f t="shared" si="53"/>
        <v>#DIV/0!</v>
      </c>
      <c r="N317">
        <f>0.94*N316+(1-0.94)*'01_Data'!V312^2</f>
        <v>7.6279080868803129E-3</v>
      </c>
      <c r="O317" s="11">
        <f t="shared" si="54"/>
        <v>1.3864461179194232</v>
      </c>
      <c r="P317">
        <f>0.94*P316+(1-0.94)*'01_Data'!W312^2</f>
        <v>1.0958231842808223E-2</v>
      </c>
      <c r="Q317" s="11">
        <f t="shared" si="55"/>
        <v>1.6617684629296803</v>
      </c>
      <c r="R317">
        <f>0.94*R316+(1-0.94)*'01_Data'!X312^2</f>
        <v>9.1428224061956206E-3</v>
      </c>
      <c r="S317" s="11">
        <f t="shared" si="56"/>
        <v>1.5178903933951544</v>
      </c>
      <c r="T317">
        <f>0.94*T316+(1-0.94)*'01_Data'!Y312^2</f>
        <v>3.9361796357669224E-8</v>
      </c>
      <c r="U317" s="11">
        <f t="shared" si="57"/>
        <v>3.1494718100234915E-3</v>
      </c>
      <c r="V317" t="e">
        <f>0.94*V316+(1-0.94)*'01_Data'!AA312^2</f>
        <v>#VALUE!</v>
      </c>
      <c r="W317" s="11" t="e">
        <f t="shared" si="58"/>
        <v>#VALUE!</v>
      </c>
      <c r="X317">
        <f>0.94*X316+(1-0.94)*'01_Data'!AB312^2</f>
        <v>6.5967302074333382E-3</v>
      </c>
      <c r="Y317" s="11">
        <f t="shared" si="59"/>
        <v>1.2893316145480964</v>
      </c>
    </row>
    <row r="318" spans="1:25" x14ac:dyDescent="0.2">
      <c r="A318" s="6">
        <f>'01_Data'!A314</f>
        <v>43916</v>
      </c>
      <c r="B318">
        <f>0.94*B317+(1-0.94)*'01_Data'!P313^2</f>
        <v>3.8287443548766691E-3</v>
      </c>
      <c r="C318" s="11">
        <f t="shared" si="48"/>
        <v>0.98226451500037437</v>
      </c>
      <c r="D318">
        <f>0.94*D317+(1-0.94)*'01_Data'!Q313^2</f>
        <v>8.7195727348464737E-3</v>
      </c>
      <c r="E318" s="11">
        <f t="shared" si="49"/>
        <v>1.4823401529950242</v>
      </c>
      <c r="F318">
        <f>0.94*F317+(1-0.94)*'01_Data'!R313^2</f>
        <v>1.0414557756764871E-2</v>
      </c>
      <c r="G318" s="11">
        <f t="shared" si="50"/>
        <v>1.6200211587213138</v>
      </c>
      <c r="H318">
        <f>0.94*H317+(1-0.94)*'01_Data'!S313^2</f>
        <v>2.2780621302247232E-2</v>
      </c>
      <c r="I318" s="11">
        <f t="shared" si="51"/>
        <v>2.3959792503622195</v>
      </c>
      <c r="J318">
        <f>0.94*J317+(1-0.94)*'01_Data'!T313^2</f>
        <v>5.7716231778714433E-3</v>
      </c>
      <c r="K318" s="11">
        <f t="shared" si="52"/>
        <v>1.2060054066311658</v>
      </c>
      <c r="L318" t="e">
        <f>0.94*L317+(1-0.94)*'01_Data'!U313^2</f>
        <v>#DIV/0!</v>
      </c>
      <c r="M318" s="11" t="e">
        <f t="shared" si="53"/>
        <v>#DIV/0!</v>
      </c>
      <c r="N318">
        <f>0.94*N317+(1-0.94)*'01_Data'!V313^2</f>
        <v>7.2116003896196545E-3</v>
      </c>
      <c r="O318" s="11">
        <f t="shared" si="54"/>
        <v>1.3480813396023821</v>
      </c>
      <c r="P318">
        <f>0.94*P317+(1-0.94)*'01_Data'!W313^2</f>
        <v>1.0334077480077494E-2</v>
      </c>
      <c r="Q318" s="11">
        <f t="shared" si="55"/>
        <v>1.6137495236186836</v>
      </c>
      <c r="R318">
        <f>0.94*R317+(1-0.94)*'01_Data'!X313^2</f>
        <v>8.6308901428308327E-3</v>
      </c>
      <c r="S318" s="11">
        <f t="shared" si="56"/>
        <v>1.4747828029894334</v>
      </c>
      <c r="T318">
        <f>0.94*T317+(1-0.94)*'01_Data'!Y313^2</f>
        <v>3.7000088576209067E-8</v>
      </c>
      <c r="U318" s="11">
        <f t="shared" si="57"/>
        <v>3.0535262109902851E-3</v>
      </c>
      <c r="V318" t="e">
        <f>0.94*V317+(1-0.94)*'01_Data'!AA313^2</f>
        <v>#VALUE!</v>
      </c>
      <c r="W318" s="11" t="e">
        <f t="shared" si="58"/>
        <v>#VALUE!</v>
      </c>
      <c r="X318">
        <f>0.94*X317+(1-0.94)*'01_Data'!AB313^2</f>
        <v>6.3208127547049117E-3</v>
      </c>
      <c r="Y318" s="11">
        <f t="shared" si="59"/>
        <v>1.2620795593724026</v>
      </c>
    </row>
    <row r="319" spans="1:25" x14ac:dyDescent="0.2">
      <c r="A319" s="6">
        <f>'01_Data'!A315</f>
        <v>43917</v>
      </c>
      <c r="B319">
        <f>0.94*B318+(1-0.94)*'01_Data'!P314^2</f>
        <v>3.6960403985851374E-3</v>
      </c>
      <c r="C319" s="11">
        <f t="shared" si="48"/>
        <v>0.96509179897222974</v>
      </c>
      <c r="D319">
        <f>0.94*D318+(1-0.94)*'01_Data'!Q314^2</f>
        <v>8.7692178845357131E-3</v>
      </c>
      <c r="E319" s="11">
        <f t="shared" si="49"/>
        <v>1.4865540376666433</v>
      </c>
      <c r="F319">
        <f>0.94*F318+(1-0.94)*'01_Data'!R314^2</f>
        <v>9.8695965203213654E-3</v>
      </c>
      <c r="G319" s="11">
        <f t="shared" si="50"/>
        <v>1.5770663661117703</v>
      </c>
      <c r="H319">
        <f>0.94*H318+(1-0.94)*'01_Data'!S314^2</f>
        <v>2.1682153689018699E-2</v>
      </c>
      <c r="I319" s="11">
        <f t="shared" si="51"/>
        <v>2.3374992469801379</v>
      </c>
      <c r="J319">
        <f>0.94*J318+(1-0.94)*'01_Data'!T314^2</f>
        <v>5.5284541393628116E-3</v>
      </c>
      <c r="K319" s="11">
        <f t="shared" si="52"/>
        <v>1.1803264138023128</v>
      </c>
      <c r="L319" t="e">
        <f>0.94*L318+(1-0.94)*'01_Data'!U314^2</f>
        <v>#DIV/0!</v>
      </c>
      <c r="M319" s="11" t="e">
        <f t="shared" si="53"/>
        <v>#DIV/0!</v>
      </c>
      <c r="N319">
        <f>0.94*N318+(1-0.94)*'01_Data'!V314^2</f>
        <v>7.5870268492412999E-3</v>
      </c>
      <c r="O319" s="11">
        <f t="shared" si="54"/>
        <v>1.3827258462937648</v>
      </c>
      <c r="P319">
        <f>0.94*P318+(1-0.94)*'01_Data'!W314^2</f>
        <v>1.0200202456499803E-2</v>
      </c>
      <c r="Q319" s="11">
        <f t="shared" si="55"/>
        <v>1.6032626169901021</v>
      </c>
      <c r="R319">
        <f>0.94*R318+(1-0.94)*'01_Data'!X314^2</f>
        <v>8.174531992722979E-3</v>
      </c>
      <c r="S319" s="11">
        <f t="shared" si="56"/>
        <v>1.435263760486619</v>
      </c>
      <c r="T319">
        <f>0.94*T318+(1-0.94)*'01_Data'!Y314^2</f>
        <v>3.4780083261636521E-8</v>
      </c>
      <c r="U319" s="11">
        <f t="shared" si="57"/>
        <v>2.9605035014220816E-3</v>
      </c>
      <c r="V319" t="e">
        <f>0.94*V318+(1-0.94)*'01_Data'!AA314^2</f>
        <v>#VALUE!</v>
      </c>
      <c r="W319" s="11" t="e">
        <f t="shared" si="58"/>
        <v>#VALUE!</v>
      </c>
      <c r="X319">
        <f>0.94*X318+(1-0.94)*'01_Data'!AB314^2</f>
        <v>6.3674222222271414E-3</v>
      </c>
      <c r="Y319" s="11">
        <f t="shared" si="59"/>
        <v>1.266724279392023</v>
      </c>
    </row>
    <row r="320" spans="1:25" x14ac:dyDescent="0.2">
      <c r="A320" s="6">
        <f>'01_Data'!A316</f>
        <v>43920</v>
      </c>
      <c r="B320">
        <f>0.94*B319+(1-0.94)*'01_Data'!P315^2</f>
        <v>3.6205314709470489E-3</v>
      </c>
      <c r="C320" s="11">
        <f t="shared" si="48"/>
        <v>0.95518266874910185</v>
      </c>
      <c r="D320">
        <f>0.94*D319+(1-0.94)*'01_Data'!Q315^2</f>
        <v>8.9021301353125557E-3</v>
      </c>
      <c r="E320" s="11">
        <f t="shared" si="49"/>
        <v>1.4977772845449233</v>
      </c>
      <c r="F320">
        <f>0.94*F319+(1-0.94)*'01_Data'!R315^2</f>
        <v>9.7926260826840146E-3</v>
      </c>
      <c r="G320" s="11">
        <f t="shared" si="50"/>
        <v>1.5709047624971959</v>
      </c>
      <c r="H320">
        <f>0.94*H319+(1-0.94)*'01_Data'!S315^2</f>
        <v>2.0980248851869492E-2</v>
      </c>
      <c r="I320" s="11">
        <f t="shared" si="51"/>
        <v>2.2993526720951509</v>
      </c>
      <c r="J320">
        <f>0.94*J319+(1-0.94)*'01_Data'!T315^2</f>
        <v>5.2722348282544015E-3</v>
      </c>
      <c r="K320" s="11">
        <f t="shared" si="52"/>
        <v>1.152650500680978</v>
      </c>
      <c r="L320" t="e">
        <f>0.94*L319+(1-0.94)*'01_Data'!U315^2</f>
        <v>#DIV/0!</v>
      </c>
      <c r="M320" s="11" t="e">
        <f t="shared" si="53"/>
        <v>#DIV/0!</v>
      </c>
      <c r="N320">
        <f>0.94*N319+(1-0.94)*'01_Data'!V315^2</f>
        <v>7.5136836508573092E-3</v>
      </c>
      <c r="O320" s="11">
        <f t="shared" si="54"/>
        <v>1.3760262642900543</v>
      </c>
      <c r="P320">
        <f>0.94*P319+(1-0.94)*'01_Data'!W315^2</f>
        <v>9.7691726175589081E-3</v>
      </c>
      <c r="Q320" s="11">
        <f t="shared" si="55"/>
        <v>1.5690224662587993</v>
      </c>
      <c r="R320">
        <f>0.94*R319+(1-0.94)*'01_Data'!X315^2</f>
        <v>7.9221280288400732E-3</v>
      </c>
      <c r="S320" s="11">
        <f t="shared" si="56"/>
        <v>1.4129317971040565</v>
      </c>
      <c r="T320">
        <f>0.94*T319+(1-0.94)*'01_Data'!Y315^2</f>
        <v>3.5556282555755497E-8</v>
      </c>
      <c r="U320" s="11">
        <f t="shared" si="57"/>
        <v>2.9933565113514937E-3</v>
      </c>
      <c r="V320" t="e">
        <f>0.94*V319+(1-0.94)*'01_Data'!AA315^2</f>
        <v>#VALUE!</v>
      </c>
      <c r="W320" s="11" t="e">
        <f t="shared" si="58"/>
        <v>#VALUE!</v>
      </c>
      <c r="X320">
        <f>0.94*X319+(1-0.94)*'01_Data'!AB315^2</f>
        <v>6.1384609191789214E-3</v>
      </c>
      <c r="Y320" s="11">
        <f t="shared" si="59"/>
        <v>1.2437411915801007</v>
      </c>
    </row>
    <row r="321" spans="1:25" x14ac:dyDescent="0.2">
      <c r="A321" s="6">
        <f>'01_Data'!A317</f>
        <v>43921</v>
      </c>
      <c r="B321">
        <f>0.94*B320+(1-0.94)*'01_Data'!P316^2</f>
        <v>3.4164008699258393E-3</v>
      </c>
      <c r="C321" s="11">
        <f t="shared" si="48"/>
        <v>0.92786476343339586</v>
      </c>
      <c r="D321">
        <f>0.94*D320+(1-0.94)*'01_Data'!Q316^2</f>
        <v>8.489812806068444E-3</v>
      </c>
      <c r="E321" s="11">
        <f t="shared" si="49"/>
        <v>1.4626800152901687</v>
      </c>
      <c r="F321">
        <f>0.94*F320+(1-0.94)*'01_Data'!R316^2</f>
        <v>9.2051805906739909E-3</v>
      </c>
      <c r="G321" s="11">
        <f t="shared" si="50"/>
        <v>1.52305794664873</v>
      </c>
      <c r="H321">
        <f>0.94*H320+(1-0.94)*'01_Data'!S316^2</f>
        <v>1.9890345909662474E-2</v>
      </c>
      <c r="I321" s="11">
        <f t="shared" si="51"/>
        <v>2.2388316527231216</v>
      </c>
      <c r="J321">
        <f>0.94*J320+(1-0.94)*'01_Data'!T316^2</f>
        <v>5.0076699629112917E-3</v>
      </c>
      <c r="K321" s="11">
        <f t="shared" si="52"/>
        <v>1.1233578373134918</v>
      </c>
      <c r="L321" t="e">
        <f>0.94*L320+(1-0.94)*'01_Data'!U316^2</f>
        <v>#DIV/0!</v>
      </c>
      <c r="M321" s="11" t="e">
        <f t="shared" si="53"/>
        <v>#DIV/0!</v>
      </c>
      <c r="N321">
        <f>0.94*N320+(1-0.94)*'01_Data'!V316^2</f>
        <v>7.8636030271100159E-3</v>
      </c>
      <c r="O321" s="11">
        <f t="shared" si="54"/>
        <v>1.4077030804937967</v>
      </c>
      <c r="P321">
        <f>0.94*P320+(1-0.94)*'01_Data'!W316^2</f>
        <v>9.6638491564134156E-3</v>
      </c>
      <c r="Q321" s="11">
        <f t="shared" si="55"/>
        <v>1.5605415686280777</v>
      </c>
      <c r="R321">
        <f>0.94*R320+(1-0.94)*'01_Data'!X316^2</f>
        <v>7.6067150509873177E-3</v>
      </c>
      <c r="S321" s="11">
        <f t="shared" si="56"/>
        <v>1.3845187585759915</v>
      </c>
      <c r="T321">
        <f>0.94*T320+(1-0.94)*'01_Data'!Y316^2</f>
        <v>3.3422905602410163E-8</v>
      </c>
      <c r="U321" s="11">
        <f t="shared" si="57"/>
        <v>2.9021668132289298E-3</v>
      </c>
      <c r="V321" t="e">
        <f>0.94*V320+(1-0.94)*'01_Data'!AA316^2</f>
        <v>#VALUE!</v>
      </c>
      <c r="W321" s="11" t="e">
        <f t="shared" si="58"/>
        <v>#VALUE!</v>
      </c>
      <c r="X321">
        <f>0.94*X320+(1-0.94)*'01_Data'!AB316^2</f>
        <v>7.1972765333077121E-3</v>
      </c>
      <c r="Y321" s="11">
        <f t="shared" si="59"/>
        <v>1.3467418781613438</v>
      </c>
    </row>
    <row r="322" spans="1:25" x14ac:dyDescent="0.2">
      <c r="A322" s="6">
        <f>'01_Data'!A318</f>
        <v>43922</v>
      </c>
      <c r="B322">
        <f>0.94*B321+(1-0.94)*'01_Data'!P317^2</f>
        <v>3.2207227989376405E-3</v>
      </c>
      <c r="C322" s="11">
        <f t="shared" si="48"/>
        <v>0.90090074110985474</v>
      </c>
      <c r="D322">
        <f>0.94*D321+(1-0.94)*'01_Data'!Q317^2</f>
        <v>7.9834176114338407E-3</v>
      </c>
      <c r="E322" s="11">
        <f t="shared" si="49"/>
        <v>1.4183868435942741</v>
      </c>
      <c r="F322">
        <f>0.94*F321+(1-0.94)*'01_Data'!R317^2</f>
        <v>8.8044680244341467E-3</v>
      </c>
      <c r="G322" s="11">
        <f t="shared" si="50"/>
        <v>1.4895388353975219</v>
      </c>
      <c r="H322">
        <f>0.94*H321+(1-0.94)*'01_Data'!S317^2</f>
        <v>1.8849752564107741E-2</v>
      </c>
      <c r="I322" s="11">
        <f t="shared" si="51"/>
        <v>2.1794810497352692</v>
      </c>
      <c r="J322">
        <f>0.94*J321+(1-0.94)*'01_Data'!T317^2</f>
        <v>4.7579275764635092E-3</v>
      </c>
      <c r="K322" s="11">
        <f t="shared" si="52"/>
        <v>1.0949875566730447</v>
      </c>
      <c r="L322" t="e">
        <f>0.94*L321+(1-0.94)*'01_Data'!U317^2</f>
        <v>#DIV/0!</v>
      </c>
      <c r="M322" s="11" t="e">
        <f t="shared" si="53"/>
        <v>#DIV/0!</v>
      </c>
      <c r="N322">
        <f>0.94*N321+(1-0.94)*'01_Data'!V317^2</f>
        <v>7.9036475451885347E-3</v>
      </c>
      <c r="O322" s="11">
        <f t="shared" si="54"/>
        <v>1.4112828141047813</v>
      </c>
      <c r="P322">
        <f>0.94*P321+(1-0.94)*'01_Data'!W317^2</f>
        <v>9.4485983283929906E-3</v>
      </c>
      <c r="Q322" s="11">
        <f t="shared" si="55"/>
        <v>1.5430640877018149</v>
      </c>
      <c r="R322">
        <f>0.94*R321+(1-0.94)*'01_Data'!X317^2</f>
        <v>7.1644696624475115E-3</v>
      </c>
      <c r="S322" s="11">
        <f t="shared" si="56"/>
        <v>1.3436689900927137</v>
      </c>
      <c r="T322">
        <f>0.94*T321+(1-0.94)*'01_Data'!Y317^2</f>
        <v>3.2133360515763453E-8</v>
      </c>
      <c r="U322" s="11">
        <f t="shared" si="57"/>
        <v>2.8456294294887359E-3</v>
      </c>
      <c r="V322" t="e">
        <f>0.94*V321+(1-0.94)*'01_Data'!AA317^2</f>
        <v>#VALUE!</v>
      </c>
      <c r="W322" s="11" t="e">
        <f t="shared" si="58"/>
        <v>#VALUE!</v>
      </c>
      <c r="X322">
        <f>0.94*X321+(1-0.94)*'01_Data'!AB317^2</f>
        <v>1.0709572784705076E-2</v>
      </c>
      <c r="Y322" s="11">
        <f t="shared" si="59"/>
        <v>1.6428062398669174</v>
      </c>
    </row>
    <row r="323" spans="1:25" x14ac:dyDescent="0.2">
      <c r="A323" s="6">
        <f>'01_Data'!A319</f>
        <v>43923</v>
      </c>
      <c r="B323">
        <f>0.94*B322+(1-0.94)*'01_Data'!P318^2</f>
        <v>3.0356276802991915E-3</v>
      </c>
      <c r="C323" s="11">
        <f t="shared" si="48"/>
        <v>0.8746303078646408</v>
      </c>
      <c r="D323">
        <f>0.94*D322+(1-0.94)*'01_Data'!Q318^2</f>
        <v>7.6880666813332289E-3</v>
      </c>
      <c r="E323" s="11">
        <f t="shared" si="49"/>
        <v>1.391902584125762</v>
      </c>
      <c r="F323">
        <f>0.94*F322+(1-0.94)*'01_Data'!R318^2</f>
        <v>8.3677508788247649E-3</v>
      </c>
      <c r="G323" s="11">
        <f t="shared" si="50"/>
        <v>1.4521271368113196</v>
      </c>
      <c r="H323">
        <f>0.94*H322+(1-0.94)*'01_Data'!S318^2</f>
        <v>1.8058956988006716E-2</v>
      </c>
      <c r="I323" s="11">
        <f t="shared" si="51"/>
        <v>2.1332738129404984</v>
      </c>
      <c r="J323">
        <f>0.94*J322+(1-0.94)*'01_Data'!T318^2</f>
        <v>4.5983622007797886E-3</v>
      </c>
      <c r="K323" s="11">
        <f t="shared" si="52"/>
        <v>1.0764698205693026</v>
      </c>
      <c r="L323" t="e">
        <f>0.94*L322+(1-0.94)*'01_Data'!U318^2</f>
        <v>#DIV/0!</v>
      </c>
      <c r="M323" s="11" t="e">
        <f t="shared" si="53"/>
        <v>#DIV/0!</v>
      </c>
      <c r="N323">
        <f>0.94*N322+(1-0.94)*'01_Data'!V318^2</f>
        <v>7.5291984915326063E-3</v>
      </c>
      <c r="O323" s="11">
        <f t="shared" si="54"/>
        <v>1.3774461949078871</v>
      </c>
      <c r="P323">
        <f>0.94*P322+(1-0.94)*'01_Data'!W318^2</f>
        <v>8.894366316334959E-3</v>
      </c>
      <c r="Q323" s="11">
        <f t="shared" si="55"/>
        <v>1.4971240134726349</v>
      </c>
      <c r="R323">
        <f>0.94*R322+(1-0.94)*'01_Data'!X318^2</f>
        <v>7.2134733257031335E-3</v>
      </c>
      <c r="S323" s="11">
        <f t="shared" si="56"/>
        <v>1.3482563844006783</v>
      </c>
      <c r="T323">
        <f>0.94*T322+(1-0.94)*'01_Data'!Y318^2</f>
        <v>3.0663479596304404E-8</v>
      </c>
      <c r="U323" s="11">
        <f t="shared" si="57"/>
        <v>2.7797835991797476E-3</v>
      </c>
      <c r="V323" t="e">
        <f>0.94*V322+(1-0.94)*'01_Data'!AA318^2</f>
        <v>#VALUE!</v>
      </c>
      <c r="W323" s="11" t="e">
        <f t="shared" si="58"/>
        <v>#VALUE!</v>
      </c>
      <c r="X323">
        <f>0.94*X322+(1-0.94)*'01_Data'!AB318^2</f>
        <v>1.0070884957644079E-2</v>
      </c>
      <c r="Y323" s="11">
        <f t="shared" si="59"/>
        <v>1.5930671703749055</v>
      </c>
    </row>
    <row r="324" spans="1:25" x14ac:dyDescent="0.2">
      <c r="A324" s="6">
        <f>'01_Data'!A320</f>
        <v>43924</v>
      </c>
      <c r="B324">
        <f>0.94*B323+(1-0.94)*'01_Data'!P319^2</f>
        <v>3.1792665805209087E-3</v>
      </c>
      <c r="C324" s="11">
        <f t="shared" si="48"/>
        <v>0.89508389455473336</v>
      </c>
      <c r="D324">
        <f>0.94*D323+(1-0.94)*'01_Data'!Q319^2</f>
        <v>7.8832733574291294E-3</v>
      </c>
      <c r="E324" s="11">
        <f t="shared" si="49"/>
        <v>1.4094626231554142</v>
      </c>
      <c r="F324">
        <f>0.94*F323+(1-0.94)*'01_Data'!R319^2</f>
        <v>8.9395805920471031E-3</v>
      </c>
      <c r="G324" s="11">
        <f t="shared" si="50"/>
        <v>1.5009244848412162</v>
      </c>
      <c r="H324">
        <f>0.94*H323+(1-0.94)*'01_Data'!S319^2</f>
        <v>1.8773721979673096E-2</v>
      </c>
      <c r="I324" s="11">
        <f t="shared" si="51"/>
        <v>2.1750811338609006</v>
      </c>
      <c r="J324">
        <f>0.94*J323+(1-0.94)*'01_Data'!T319^2</f>
        <v>4.5261798592221535E-3</v>
      </c>
      <c r="K324" s="11">
        <f t="shared" si="52"/>
        <v>1.067987511408248</v>
      </c>
      <c r="L324" t="e">
        <f>0.94*L323+(1-0.94)*'01_Data'!U319^2</f>
        <v>#DIV/0!</v>
      </c>
      <c r="M324" s="11" t="e">
        <f t="shared" si="53"/>
        <v>#DIV/0!</v>
      </c>
      <c r="N324">
        <f>0.94*N323+(1-0.94)*'01_Data'!V319^2</f>
        <v>8.8728877209474193E-3</v>
      </c>
      <c r="O324" s="11">
        <f t="shared" si="54"/>
        <v>1.4953152529412483</v>
      </c>
      <c r="P324">
        <f>0.94*P323+(1-0.94)*'01_Data'!W319^2</f>
        <v>1.0826744155586959E-2</v>
      </c>
      <c r="Q324" s="11">
        <f t="shared" si="55"/>
        <v>1.6517686058307059</v>
      </c>
      <c r="R324">
        <f>0.94*R323+(1-0.94)*'01_Data'!X319^2</f>
        <v>6.863184327458082E-3</v>
      </c>
      <c r="S324" s="11">
        <f t="shared" si="56"/>
        <v>1.3151130941935893</v>
      </c>
      <c r="T324">
        <f>0.94*T323+(1-0.94)*'01_Data'!Y319^2</f>
        <v>2.9539468795961375E-8</v>
      </c>
      <c r="U324" s="11">
        <f t="shared" si="57"/>
        <v>2.7283596054373527E-3</v>
      </c>
      <c r="V324" t="e">
        <f>0.94*V323+(1-0.94)*'01_Data'!AA319^2</f>
        <v>#VALUE!</v>
      </c>
      <c r="W324" s="11" t="e">
        <f t="shared" si="58"/>
        <v>#VALUE!</v>
      </c>
      <c r="X324">
        <f>0.94*X323+(1-0.94)*'01_Data'!AB319^2</f>
        <v>1.4924843153368538E-2</v>
      </c>
      <c r="Y324" s="11">
        <f t="shared" si="59"/>
        <v>1.9393453727092738</v>
      </c>
    </row>
    <row r="325" spans="1:25" x14ac:dyDescent="0.2">
      <c r="A325" s="6">
        <f>'01_Data'!A321</f>
        <v>43927</v>
      </c>
      <c r="B325">
        <f>0.94*B324+(1-0.94)*'01_Data'!P320^2</f>
        <v>3.0421380442624173E-3</v>
      </c>
      <c r="C325" s="11">
        <f t="shared" si="48"/>
        <v>0.87556769421566094</v>
      </c>
      <c r="D325">
        <f>0.94*D324+(1-0.94)*'01_Data'!Q320^2</f>
        <v>7.4209818611605232E-3</v>
      </c>
      <c r="E325" s="11">
        <f t="shared" si="49"/>
        <v>1.3675113999570359</v>
      </c>
      <c r="F325">
        <f>0.94*F324+(1-0.94)*'01_Data'!R320^2</f>
        <v>8.4517954138742784E-3</v>
      </c>
      <c r="G325" s="11">
        <f t="shared" si="50"/>
        <v>1.4594013993060024</v>
      </c>
      <c r="H325">
        <f>0.94*H324+(1-0.94)*'01_Data'!S320^2</f>
        <v>1.7666406951597779E-2</v>
      </c>
      <c r="I325" s="11">
        <f t="shared" si="51"/>
        <v>2.1099607939017826</v>
      </c>
      <c r="J325">
        <f>0.94*J324+(1-0.94)*'01_Data'!T320^2</f>
        <v>4.417098443374296E-3</v>
      </c>
      <c r="K325" s="11">
        <f t="shared" si="52"/>
        <v>1.05503971855581</v>
      </c>
      <c r="L325" t="e">
        <f>0.94*L324+(1-0.94)*'01_Data'!U320^2</f>
        <v>#DIV/0!</v>
      </c>
      <c r="M325" s="11" t="e">
        <f t="shared" si="53"/>
        <v>#DIV/0!</v>
      </c>
      <c r="N325">
        <f>0.94*N324+(1-0.94)*'01_Data'!V320^2</f>
        <v>8.5940510235853682E-3</v>
      </c>
      <c r="O325" s="11">
        <f t="shared" si="54"/>
        <v>1.4716320389090178</v>
      </c>
      <c r="P325">
        <f>0.94*P324+(1-0.94)*'01_Data'!W320^2</f>
        <v>1.0421853788635289E-2</v>
      </c>
      <c r="Q325" s="11">
        <f t="shared" si="55"/>
        <v>1.6205885211046305</v>
      </c>
      <c r="R325">
        <f>0.94*R324+(1-0.94)*'01_Data'!X320^2</f>
        <v>6.5827011908329023E-3</v>
      </c>
      <c r="S325" s="11">
        <f t="shared" si="56"/>
        <v>1.287959898478944</v>
      </c>
      <c r="T325">
        <f>0.94*T324+(1-0.94)*'01_Data'!Y320^2</f>
        <v>3.4210690066931585E-8</v>
      </c>
      <c r="U325" s="11">
        <f t="shared" si="57"/>
        <v>2.9361699366465084E-3</v>
      </c>
      <c r="V325" t="e">
        <f>0.94*V324+(1-0.94)*'01_Data'!AA320^2</f>
        <v>#VALUE!</v>
      </c>
      <c r="W325" s="11" t="e">
        <f t="shared" si="58"/>
        <v>#VALUE!</v>
      </c>
      <c r="X325">
        <f>0.94*X324+(1-0.94)*'01_Data'!AB320^2</f>
        <v>1.6061801527334808E-2</v>
      </c>
      <c r="Y325" s="11">
        <f t="shared" si="59"/>
        <v>2.0118583411583364</v>
      </c>
    </row>
    <row r="326" spans="1:25" x14ac:dyDescent="0.2">
      <c r="A326" s="6">
        <f>'01_Data'!A322</f>
        <v>43928</v>
      </c>
      <c r="B326">
        <f>0.94*B325+(1-0.94)*'01_Data'!P321^2</f>
        <v>2.9196295462068219E-3</v>
      </c>
      <c r="C326" s="11">
        <f t="shared" si="48"/>
        <v>0.85775675202479118</v>
      </c>
      <c r="D326">
        <f>0.94*D325+(1-0.94)*'01_Data'!Q321^2</f>
        <v>7.2526463950503516E-3</v>
      </c>
      <c r="E326" s="11">
        <f t="shared" si="49"/>
        <v>1.3519123091209313</v>
      </c>
      <c r="F326">
        <f>0.94*F325+(1-0.94)*'01_Data'!R321^2</f>
        <v>7.9453607521790606E-3</v>
      </c>
      <c r="G326" s="11">
        <f t="shared" si="50"/>
        <v>1.4150020881783616</v>
      </c>
      <c r="H326">
        <f>0.94*H325+(1-0.94)*'01_Data'!S321^2</f>
        <v>1.6672900108337545E-2</v>
      </c>
      <c r="I326" s="11">
        <f t="shared" si="51"/>
        <v>2.0497733599842354</v>
      </c>
      <c r="J326">
        <f>0.94*J325+(1-0.94)*'01_Data'!T321^2</f>
        <v>4.3636506548407703E-3</v>
      </c>
      <c r="K326" s="11">
        <f t="shared" si="52"/>
        <v>1.0486371941810353</v>
      </c>
      <c r="L326" t="e">
        <f>0.94*L325+(1-0.94)*'01_Data'!U321^2</f>
        <v>#DIV/0!</v>
      </c>
      <c r="M326" s="11" t="e">
        <f t="shared" si="53"/>
        <v>#DIV/0!</v>
      </c>
      <c r="N326">
        <f>0.94*N325+(1-0.94)*'01_Data'!V321^2</f>
        <v>8.313784432420061E-3</v>
      </c>
      <c r="O326" s="11">
        <f t="shared" si="54"/>
        <v>1.4474369336761639</v>
      </c>
      <c r="P326">
        <f>0.94*P325+(1-0.94)*'01_Data'!W321^2</f>
        <v>1.0423895259603523E-2</v>
      </c>
      <c r="Q326" s="11">
        <f t="shared" si="55"/>
        <v>1.6207472367460904</v>
      </c>
      <c r="R326">
        <f>0.94*R325+(1-0.94)*'01_Data'!X321^2</f>
        <v>6.1974742885995268E-3</v>
      </c>
      <c r="S326" s="11">
        <f t="shared" si="56"/>
        <v>1.249705373568939</v>
      </c>
      <c r="T326">
        <f>0.94*T325+(1-0.94)*'01_Data'!Y321^2</f>
        <v>3.287415947122814E-8</v>
      </c>
      <c r="U326" s="11">
        <f t="shared" si="57"/>
        <v>2.8782439414944475E-3</v>
      </c>
      <c r="V326" t="e">
        <f>0.94*V325+(1-0.94)*'01_Data'!AA321^2</f>
        <v>#VALUE!</v>
      </c>
      <c r="W326" s="11" t="e">
        <f t="shared" si="58"/>
        <v>#VALUE!</v>
      </c>
      <c r="X326">
        <f>0.94*X325+(1-0.94)*'01_Data'!AB321^2</f>
        <v>1.543241135440347E-2</v>
      </c>
      <c r="Y326" s="11">
        <f t="shared" si="59"/>
        <v>1.9720465667193752</v>
      </c>
    </row>
    <row r="327" spans="1:25" x14ac:dyDescent="0.2">
      <c r="A327" s="6">
        <f>'01_Data'!A323</f>
        <v>43929</v>
      </c>
      <c r="B327">
        <f>0.94*B326+(1-0.94)*'01_Data'!P322^2</f>
        <v>2.7657703997766825E-3</v>
      </c>
      <c r="C327" s="11">
        <f t="shared" si="48"/>
        <v>0.83484977136232363</v>
      </c>
      <c r="D327">
        <f>0.94*D326+(1-0.94)*'01_Data'!Q322^2</f>
        <v>6.8200782155334264E-3</v>
      </c>
      <c r="E327" s="11">
        <f t="shared" si="49"/>
        <v>1.3109766246254826</v>
      </c>
      <c r="F327">
        <f>0.94*F326+(1-0.94)*'01_Data'!R322^2</f>
        <v>7.4807818513018291E-3</v>
      </c>
      <c r="G327" s="11">
        <f t="shared" si="50"/>
        <v>1.3730102062723573</v>
      </c>
      <c r="H327">
        <f>0.94*H326+(1-0.94)*'01_Data'!S322^2</f>
        <v>1.5724142669743969E-2</v>
      </c>
      <c r="I327" s="11">
        <f t="shared" si="51"/>
        <v>1.9905988929906198</v>
      </c>
      <c r="J327">
        <f>0.94*J326+(1-0.94)*'01_Data'!T322^2</f>
        <v>4.1128531331273291E-3</v>
      </c>
      <c r="K327" s="11">
        <f t="shared" si="52"/>
        <v>1.0180564766004325</v>
      </c>
      <c r="L327" t="e">
        <f>0.94*L326+(1-0.94)*'01_Data'!U322^2</f>
        <v>#DIV/0!</v>
      </c>
      <c r="M327" s="11" t="e">
        <f t="shared" si="53"/>
        <v>#DIV/0!</v>
      </c>
      <c r="N327">
        <f>0.94*N326+(1-0.94)*'01_Data'!V322^2</f>
        <v>7.8839162788359902E-3</v>
      </c>
      <c r="O327" s="11">
        <f t="shared" si="54"/>
        <v>1.4095200964394476</v>
      </c>
      <c r="P327">
        <f>0.94*P326+(1-0.94)*'01_Data'!W322^2</f>
        <v>9.8100205571352728E-3</v>
      </c>
      <c r="Q327" s="11">
        <f t="shared" si="55"/>
        <v>1.5722993291349103</v>
      </c>
      <c r="R327">
        <f>0.94*R326+(1-0.94)*'01_Data'!X322^2</f>
        <v>5.8287269372537453E-3</v>
      </c>
      <c r="S327" s="11">
        <f t="shared" si="56"/>
        <v>1.2119567600322811</v>
      </c>
      <c r="T327">
        <f>0.94*T326+(1-0.94)*'01_Data'!Y322^2</f>
        <v>3.3766466114359721E-8</v>
      </c>
      <c r="U327" s="11">
        <f t="shared" si="57"/>
        <v>2.9170446449820835E-3</v>
      </c>
      <c r="V327" t="e">
        <f>0.94*V326+(1-0.94)*'01_Data'!AA322^2</f>
        <v>#VALUE!</v>
      </c>
      <c r="W327" s="11" t="e">
        <f t="shared" si="58"/>
        <v>#VALUE!</v>
      </c>
      <c r="X327">
        <f>0.94*X326+(1-0.94)*'01_Data'!AB322^2</f>
        <v>1.4534168014867448E-2</v>
      </c>
      <c r="Y327" s="11">
        <f t="shared" si="59"/>
        <v>1.9137947485941633</v>
      </c>
    </row>
    <row r="328" spans="1:25" x14ac:dyDescent="0.2">
      <c r="A328" s="6">
        <f>'01_Data'!A324</f>
        <v>43930</v>
      </c>
      <c r="B328">
        <f>0.94*B327+(1-0.94)*'01_Data'!P323^2</f>
        <v>2.8257693377647143E-3</v>
      </c>
      <c r="C328" s="11">
        <f t="shared" ref="C328:C391" si="60">SQRT(B328)*SQRT(252)</f>
        <v>0.84385654771217367</v>
      </c>
      <c r="D328">
        <f>0.94*D327+(1-0.94)*'01_Data'!Q323^2</f>
        <v>6.6316053400258847E-3</v>
      </c>
      <c r="E328" s="11">
        <f t="shared" ref="E328:E391" si="61">SQRT(D328)*SQRT(252)</f>
        <v>1.2927352960627798</v>
      </c>
      <c r="F328">
        <f>0.94*F327+(1-0.94)*'01_Data'!R323^2</f>
        <v>7.3253964165364976E-3</v>
      </c>
      <c r="G328" s="11">
        <f t="shared" ref="G328:G391" si="62">SQRT(F328)*SQRT(252)</f>
        <v>1.3586757880256781</v>
      </c>
      <c r="H328">
        <f>0.94*H327+(1-0.94)*'01_Data'!S323^2</f>
        <v>1.5604041797315291E-2</v>
      </c>
      <c r="I328" s="11">
        <f t="shared" ref="I328:I391" si="63">SQRT(H328)*SQRT(252)</f>
        <v>1.9829822321250017</v>
      </c>
      <c r="J328">
        <f>0.94*J327+(1-0.94)*'01_Data'!T323^2</f>
        <v>4.2480919468714014E-3</v>
      </c>
      <c r="K328" s="11">
        <f t="shared" ref="K328:K391" si="64">SQRT(J328)*SQRT(252)</f>
        <v>1.0346589634326826</v>
      </c>
      <c r="L328" t="e">
        <f>0.94*L327+(1-0.94)*'01_Data'!U323^2</f>
        <v>#DIV/0!</v>
      </c>
      <c r="M328" s="11" t="e">
        <f t="shared" ref="M328:M391" si="65">SQRT(L328)*SQRT(252)</f>
        <v>#DIV/0!</v>
      </c>
      <c r="N328">
        <f>0.94*N327+(1-0.94)*'01_Data'!V323^2</f>
        <v>7.4264975773303812E-3</v>
      </c>
      <c r="O328" s="11">
        <f t="shared" ref="O328:O391" si="66">SQRT(N328)*SQRT(252)</f>
        <v>1.368019513562309</v>
      </c>
      <c r="P328">
        <f>0.94*P327+(1-0.94)*'01_Data'!W323^2</f>
        <v>9.258487519482439E-3</v>
      </c>
      <c r="Q328" s="11">
        <f t="shared" ref="Q328:Q391" si="67">SQRT(P328)*SQRT(252)</f>
        <v>1.5274615723184577</v>
      </c>
      <c r="R328">
        <f>0.94*R327+(1-0.94)*'01_Data'!X323^2</f>
        <v>5.4883156051919535E-3</v>
      </c>
      <c r="S328" s="11">
        <f t="shared" ref="S328:S391" si="68">SQRT(R328)*SQRT(252)</f>
        <v>1.1760338143558511</v>
      </c>
      <c r="T328">
        <f>0.94*T327+(1-0.94)*'01_Data'!Y323^2</f>
        <v>3.2456745449162638E-8</v>
      </c>
      <c r="U328" s="11">
        <f t="shared" ref="U328:U391" si="69">SQRT(T328)*SQRT(252)</f>
        <v>2.8599125604096684E-3</v>
      </c>
      <c r="V328" t="e">
        <f>0.94*V327+(1-0.94)*'01_Data'!AA323^2</f>
        <v>#VALUE!</v>
      </c>
      <c r="W328" s="11" t="e">
        <f t="shared" ref="W328:W391" si="70">SQRT(V328)*SQRT(252)</f>
        <v>#VALUE!</v>
      </c>
      <c r="X328">
        <f>0.94*X327+(1-0.94)*'01_Data'!AB323^2</f>
        <v>1.4708504144665503E-2</v>
      </c>
      <c r="Y328" s="11">
        <f t="shared" ref="Y328:Y391" si="71">SQRT(X328)*SQRT(252)</f>
        <v>1.9252384383384067</v>
      </c>
    </row>
    <row r="329" spans="1:25" x14ac:dyDescent="0.2">
      <c r="A329" s="6">
        <f>'01_Data'!A325</f>
        <v>43934</v>
      </c>
      <c r="B329">
        <f>0.94*B328+(1-0.94)*'01_Data'!P324^2</f>
        <v>2.6726686816572901E-3</v>
      </c>
      <c r="C329" s="11">
        <f t="shared" si="60"/>
        <v>0.82067807804134574</v>
      </c>
      <c r="D329">
        <f>0.94*D328+(1-0.94)*'01_Data'!Q324^2</f>
        <v>6.2567924409078317E-3</v>
      </c>
      <c r="E329" s="11">
        <f t="shared" si="61"/>
        <v>1.2556718102708102</v>
      </c>
      <c r="F329">
        <f>0.94*F328+(1-0.94)*'01_Data'!R324^2</f>
        <v>6.9295677309831041E-3</v>
      </c>
      <c r="G329" s="11">
        <f t="shared" si="62"/>
        <v>1.3214579328180456</v>
      </c>
      <c r="H329">
        <f>0.94*H328+(1-0.94)*'01_Data'!S324^2</f>
        <v>1.4677842811029782E-2</v>
      </c>
      <c r="I329" s="11">
        <f t="shared" si="63"/>
        <v>1.9232307163675151</v>
      </c>
      <c r="J329">
        <f>0.94*J328+(1-0.94)*'01_Data'!T324^2</f>
        <v>4.1756767948554806E-3</v>
      </c>
      <c r="K329" s="11">
        <f t="shared" si="64"/>
        <v>1.0258023943740731</v>
      </c>
      <c r="L329" t="e">
        <f>0.94*L328+(1-0.94)*'01_Data'!U324^2</f>
        <v>#DIV/0!</v>
      </c>
      <c r="M329" s="11" t="e">
        <f t="shared" si="65"/>
        <v>#DIV/0!</v>
      </c>
      <c r="N329">
        <f>0.94*N328+(1-0.94)*'01_Data'!V324^2</f>
        <v>7.5142659351403514E-3</v>
      </c>
      <c r="O329" s="11">
        <f t="shared" si="66"/>
        <v>1.3760795818757607</v>
      </c>
      <c r="P329">
        <f>0.94*P328+(1-0.94)*'01_Data'!W324^2</f>
        <v>8.7210990366562262E-3</v>
      </c>
      <c r="Q329" s="11">
        <f t="shared" si="67"/>
        <v>1.4824698840911976</v>
      </c>
      <c r="R329">
        <f>0.94*R328+(1-0.94)*'01_Data'!X324^2</f>
        <v>5.2058391601354746E-3</v>
      </c>
      <c r="S329" s="11">
        <f t="shared" si="68"/>
        <v>1.1453695771907597</v>
      </c>
      <c r="T329">
        <f>0.94*T328+(1-0.94)*'01_Data'!Y324^2</f>
        <v>3.3374723009629117E-8</v>
      </c>
      <c r="U329" s="11">
        <f t="shared" si="69"/>
        <v>2.9000741711939955E-3</v>
      </c>
      <c r="V329" t="e">
        <f>0.94*V328+(1-0.94)*'01_Data'!AA324^2</f>
        <v>#VALUE!</v>
      </c>
      <c r="W329" s="11" t="e">
        <f t="shared" si="70"/>
        <v>#VALUE!</v>
      </c>
      <c r="X329">
        <f>0.94*X328+(1-0.94)*'01_Data'!AB324^2</f>
        <v>1.6742433123356958E-2</v>
      </c>
      <c r="Y329" s="11">
        <f t="shared" si="71"/>
        <v>2.0540431220122799</v>
      </c>
    </row>
    <row r="330" spans="1:25" x14ac:dyDescent="0.2">
      <c r="A330" s="6">
        <f>'01_Data'!A326</f>
        <v>43935</v>
      </c>
      <c r="B330">
        <f>0.94*B329+(1-0.94)*'01_Data'!P325^2</f>
        <v>2.5167630472299465E-3</v>
      </c>
      <c r="C330" s="11">
        <f t="shared" si="60"/>
        <v>0.7963819987304751</v>
      </c>
      <c r="D330">
        <f>0.94*D329+(1-0.94)*'01_Data'!Q325^2</f>
        <v>5.8844023648199463E-3</v>
      </c>
      <c r="E330" s="11">
        <f t="shared" si="61"/>
        <v>1.2177312494695316</v>
      </c>
      <c r="F330">
        <f>0.94*F329+(1-0.94)*'01_Data'!R325^2</f>
        <v>6.5231095283506098E-3</v>
      </c>
      <c r="G330" s="11">
        <f t="shared" si="62"/>
        <v>1.2821168437955857</v>
      </c>
      <c r="H330">
        <f>0.94*H329+(1-0.94)*'01_Data'!S325^2</f>
        <v>1.3797401942655173E-2</v>
      </c>
      <c r="I330" s="11">
        <f t="shared" si="63"/>
        <v>1.8646568825253358</v>
      </c>
      <c r="J330">
        <f>0.94*J329+(1-0.94)*'01_Data'!T325^2</f>
        <v>3.9292981824666671E-3</v>
      </c>
      <c r="K330" s="11">
        <f t="shared" si="64"/>
        <v>0.99507946515924051</v>
      </c>
      <c r="L330" t="e">
        <f>0.94*L329+(1-0.94)*'01_Data'!U325^2</f>
        <v>#DIV/0!</v>
      </c>
      <c r="M330" s="11" t="e">
        <f t="shared" si="65"/>
        <v>#DIV/0!</v>
      </c>
      <c r="N330">
        <f>0.94*N329+(1-0.94)*'01_Data'!V325^2</f>
        <v>7.0637188202068808E-3</v>
      </c>
      <c r="O330" s="11">
        <f t="shared" si="66"/>
        <v>1.3341878213700402</v>
      </c>
      <c r="P330">
        <f>0.94*P329+(1-0.94)*'01_Data'!W325^2</f>
        <v>8.2319130092150267E-3</v>
      </c>
      <c r="Q330" s="11">
        <f t="shared" si="67"/>
        <v>1.440292358627993</v>
      </c>
      <c r="R330">
        <f>0.94*R329+(1-0.94)*'01_Data'!X325^2</f>
        <v>4.9324190991081786E-3</v>
      </c>
      <c r="S330" s="11">
        <f t="shared" si="68"/>
        <v>1.1148854707884848</v>
      </c>
      <c r="T330">
        <f>0.94*T329+(1-0.94)*'01_Data'!Y325^2</f>
        <v>3.4237621916464384E-8</v>
      </c>
      <c r="U330" s="11">
        <f t="shared" si="69"/>
        <v>2.9373254370173262E-3</v>
      </c>
      <c r="V330" t="e">
        <f>0.94*V329+(1-0.94)*'01_Data'!AA325^2</f>
        <v>#VALUE!</v>
      </c>
      <c r="W330" s="11" t="e">
        <f t="shared" si="70"/>
        <v>#VALUE!</v>
      </c>
      <c r="X330" t="e">
        <f>0.94*X329+(1-0.94)*'01_Data'!AB325^2</f>
        <v>#VALUE!</v>
      </c>
      <c r="Y330" s="11" t="e">
        <f t="shared" si="71"/>
        <v>#VALUE!</v>
      </c>
    </row>
    <row r="331" spans="1:25" x14ac:dyDescent="0.2">
      <c r="A331" s="6">
        <f>'01_Data'!A327</f>
        <v>43936</v>
      </c>
      <c r="B331">
        <f>0.94*B330+(1-0.94)*'01_Data'!P326^2</f>
        <v>2.3693593797927182E-3</v>
      </c>
      <c r="C331" s="11">
        <f t="shared" si="60"/>
        <v>0.7727085891251404</v>
      </c>
      <c r="D331">
        <f>0.94*D330+(1-0.94)*'01_Data'!Q326^2</f>
        <v>5.5320899180523473E-3</v>
      </c>
      <c r="E331" s="11">
        <f t="shared" si="61"/>
        <v>1.1807144698652556</v>
      </c>
      <c r="F331">
        <f>0.94*F330+(1-0.94)*'01_Data'!R326^2</f>
        <v>6.1342062736037669E-3</v>
      </c>
      <c r="G331" s="11">
        <f t="shared" si="62"/>
        <v>1.2433100904232015</v>
      </c>
      <c r="H331">
        <f>0.94*H330+(1-0.94)*'01_Data'!S326^2</f>
        <v>1.3018113506049886E-2</v>
      </c>
      <c r="I331" s="11">
        <f t="shared" si="63"/>
        <v>1.8112328959922774</v>
      </c>
      <c r="J331">
        <f>0.94*J330+(1-0.94)*'01_Data'!T326^2</f>
        <v>3.7688706878299021E-3</v>
      </c>
      <c r="K331" s="11">
        <f t="shared" si="64"/>
        <v>0.97455395609126516</v>
      </c>
      <c r="L331" t="e">
        <f>0.94*L330+(1-0.94)*'01_Data'!U326^2</f>
        <v>#DIV/0!</v>
      </c>
      <c r="M331" s="11" t="e">
        <f t="shared" si="65"/>
        <v>#DIV/0!</v>
      </c>
      <c r="N331">
        <f>0.94*N330+(1-0.94)*'01_Data'!V326^2</f>
        <v>6.6398956909944672E-3</v>
      </c>
      <c r="O331" s="11">
        <f t="shared" si="66"/>
        <v>1.2935430855331436</v>
      </c>
      <c r="P331">
        <f>0.94*P330+(1-0.94)*'01_Data'!W326^2</f>
        <v>7.8276543963073861E-3</v>
      </c>
      <c r="Q331" s="11">
        <f t="shared" si="67"/>
        <v>1.4044817221557073</v>
      </c>
      <c r="R331">
        <f>0.94*R330+(1-0.94)*'01_Data'!X326^2</f>
        <v>4.6896200222893833E-3</v>
      </c>
      <c r="S331" s="11">
        <f t="shared" si="68"/>
        <v>1.0870990045147335</v>
      </c>
      <c r="T331">
        <f>0.94*T330+(1-0.94)*'01_Data'!Y326^2</f>
        <v>3.2899475409788973E-8</v>
      </c>
      <c r="U331" s="11">
        <f t="shared" si="69"/>
        <v>2.8793519762729289E-3</v>
      </c>
      <c r="V331" t="e">
        <f>0.94*V330+(1-0.94)*'01_Data'!AA326^2</f>
        <v>#VALUE!</v>
      </c>
      <c r="W331" s="11" t="e">
        <f t="shared" si="70"/>
        <v>#VALUE!</v>
      </c>
      <c r="X331" t="e">
        <f>0.94*X330+(1-0.94)*'01_Data'!AB326^2</f>
        <v>#VALUE!</v>
      </c>
      <c r="Y331" s="11" t="e">
        <f t="shared" si="71"/>
        <v>#VALUE!</v>
      </c>
    </row>
    <row r="332" spans="1:25" x14ac:dyDescent="0.2">
      <c r="A332" s="6">
        <f>'01_Data'!A328</f>
        <v>43937</v>
      </c>
      <c r="B332">
        <f>0.94*B331+(1-0.94)*'01_Data'!P327^2</f>
        <v>2.3599954388337026E-3</v>
      </c>
      <c r="C332" s="11">
        <f t="shared" si="60"/>
        <v>0.77118016739675899</v>
      </c>
      <c r="D332">
        <f>0.94*D331+(1-0.94)*'01_Data'!Q327^2</f>
        <v>5.2388001541759759E-3</v>
      </c>
      <c r="E332" s="11">
        <f t="shared" si="61"/>
        <v>1.14898983409443</v>
      </c>
      <c r="F332">
        <f>0.94*F331+(1-0.94)*'01_Data'!R327^2</f>
        <v>5.9593570248471913E-3</v>
      </c>
      <c r="G332" s="11">
        <f t="shared" si="62"/>
        <v>1.2254623495895305</v>
      </c>
      <c r="H332">
        <f>0.94*H331+(1-0.94)*'01_Data'!S327^2</f>
        <v>1.2729116246011333E-2</v>
      </c>
      <c r="I332" s="11">
        <f t="shared" si="63"/>
        <v>1.7910157157308408</v>
      </c>
      <c r="J332">
        <f>0.94*J331+(1-0.94)*'01_Data'!T327^2</f>
        <v>3.542753691201593E-3</v>
      </c>
      <c r="K332" s="11">
        <f t="shared" si="64"/>
        <v>0.94486714948864714</v>
      </c>
      <c r="L332" t="e">
        <f>0.94*L331+(1-0.94)*'01_Data'!U327^2</f>
        <v>#DIV/0!</v>
      </c>
      <c r="M332" s="11" t="e">
        <f t="shared" si="65"/>
        <v>#DIV/0!</v>
      </c>
      <c r="N332">
        <f>0.94*N331+(1-0.94)*'01_Data'!V327^2</f>
        <v>6.2415790722668927E-3</v>
      </c>
      <c r="O332" s="11">
        <f t="shared" si="66"/>
        <v>1.2541443003941999</v>
      </c>
      <c r="P332">
        <f>0.94*P331+(1-0.94)*'01_Data'!W327^2</f>
        <v>7.397622761531975E-3</v>
      </c>
      <c r="Q332" s="11">
        <f t="shared" si="67"/>
        <v>1.3653574388804046</v>
      </c>
      <c r="R332">
        <f>0.94*R331+(1-0.94)*'01_Data'!X327^2</f>
        <v>4.5119178822679617E-3</v>
      </c>
      <c r="S332" s="11">
        <f t="shared" si="68"/>
        <v>1.0663035713770852</v>
      </c>
      <c r="T332">
        <f>0.94*T331+(1-0.94)*'01_Data'!Y327^2</f>
        <v>3.1641617693515181E-8</v>
      </c>
      <c r="U332" s="11">
        <f t="shared" si="69"/>
        <v>2.8237718850441557E-3</v>
      </c>
      <c r="V332" t="e">
        <f>0.94*V331+(1-0.94)*'01_Data'!AA327^2</f>
        <v>#VALUE!</v>
      </c>
      <c r="W332" s="11" t="e">
        <f t="shared" si="70"/>
        <v>#VALUE!</v>
      </c>
      <c r="X332" t="e">
        <f>0.94*X331+(1-0.94)*'01_Data'!AB327^2</f>
        <v>#VALUE!</v>
      </c>
      <c r="Y332" s="11" t="e">
        <f t="shared" si="71"/>
        <v>#VALUE!</v>
      </c>
    </row>
    <row r="333" spans="1:25" x14ac:dyDescent="0.2">
      <c r="A333" s="6">
        <f>'01_Data'!A329</f>
        <v>43938</v>
      </c>
      <c r="B333">
        <f>0.94*B332+(1-0.94)*'01_Data'!P328^2</f>
        <v>2.2853702421953594E-3</v>
      </c>
      <c r="C333" s="11">
        <f t="shared" si="60"/>
        <v>0.75888951833137785</v>
      </c>
      <c r="D333">
        <f>0.94*D332+(1-0.94)*'01_Data'!Q328^2</f>
        <v>4.9812997120630177E-3</v>
      </c>
      <c r="E333" s="11">
        <f t="shared" si="61"/>
        <v>1.1203961475477684</v>
      </c>
      <c r="F333">
        <f>0.94*F332+(1-0.94)*'01_Data'!R328^2</f>
        <v>5.678359078273733E-3</v>
      </c>
      <c r="G333" s="11">
        <f t="shared" si="62"/>
        <v>1.1962217552464847</v>
      </c>
      <c r="H333">
        <f>0.94*H332+(1-0.94)*'01_Data'!S328^2</f>
        <v>1.2683028322225287E-2</v>
      </c>
      <c r="I333" s="11">
        <f t="shared" si="63"/>
        <v>1.7877704375005121</v>
      </c>
      <c r="J333">
        <f>0.94*J332+(1-0.94)*'01_Data'!T328^2</f>
        <v>3.3937435925388633E-3</v>
      </c>
      <c r="K333" s="11">
        <f t="shared" si="64"/>
        <v>0.92478288550329135</v>
      </c>
      <c r="L333" t="e">
        <f>0.94*L332+(1-0.94)*'01_Data'!U328^2</f>
        <v>#DIV/0!</v>
      </c>
      <c r="M333" s="11" t="e">
        <f t="shared" si="65"/>
        <v>#DIV/0!</v>
      </c>
      <c r="N333">
        <f>0.94*N332+(1-0.94)*'01_Data'!V328^2</f>
        <v>6.0804029372182088E-3</v>
      </c>
      <c r="O333" s="11">
        <f t="shared" si="66"/>
        <v>1.2378455235525105</v>
      </c>
      <c r="P333">
        <f>0.94*P332+(1-0.94)*'01_Data'!W328^2</f>
        <v>7.2164088412083388E-3</v>
      </c>
      <c r="Q333" s="11">
        <f t="shared" si="67"/>
        <v>1.3485306922664022</v>
      </c>
      <c r="R333">
        <f>0.94*R332+(1-0.94)*'01_Data'!X328^2</f>
        <v>4.3128301759849975E-3</v>
      </c>
      <c r="S333" s="11">
        <f t="shared" si="68"/>
        <v>1.0425129276647938</v>
      </c>
      <c r="T333">
        <f>0.94*T332+(1-0.94)*'01_Data'!Y328^2</f>
        <v>3.0459387933568099E-8</v>
      </c>
      <c r="U333" s="11">
        <f t="shared" si="69"/>
        <v>2.7705172367735167E-3</v>
      </c>
      <c r="V333" t="e">
        <f>0.94*V332+(1-0.94)*'01_Data'!AA328^2</f>
        <v>#VALUE!</v>
      </c>
      <c r="W333" s="11" t="e">
        <f t="shared" si="70"/>
        <v>#VALUE!</v>
      </c>
      <c r="X333" t="e">
        <f>0.94*X332+(1-0.94)*'01_Data'!AB328^2</f>
        <v>#VALUE!</v>
      </c>
      <c r="Y333" s="11" t="e">
        <f t="shared" si="71"/>
        <v>#VALUE!</v>
      </c>
    </row>
    <row r="334" spans="1:25" x14ac:dyDescent="0.2">
      <c r="A334" s="6">
        <f>'01_Data'!A330</f>
        <v>43941</v>
      </c>
      <c r="B334">
        <f>0.94*B333+(1-0.94)*'01_Data'!P329^2</f>
        <v>2.7351661275535699E-3</v>
      </c>
      <c r="C334" s="11">
        <f t="shared" si="60"/>
        <v>0.83021796182900054</v>
      </c>
      <c r="D334">
        <f>0.94*D333+(1-0.94)*'01_Data'!Q329^2</f>
        <v>5.1257575763453368E-3</v>
      </c>
      <c r="E334" s="11">
        <f t="shared" si="61"/>
        <v>1.1365258066753368</v>
      </c>
      <c r="F334">
        <f>0.94*F333+(1-0.94)*'01_Data'!R329^2</f>
        <v>6.2979003271823345E-3</v>
      </c>
      <c r="G334" s="11">
        <f t="shared" si="62"/>
        <v>1.2597900152207704</v>
      </c>
      <c r="H334">
        <f>0.94*H333+(1-0.94)*'01_Data'!S329^2</f>
        <v>1.265919198907422E-2</v>
      </c>
      <c r="I334" s="11">
        <f t="shared" si="63"/>
        <v>1.7860896901462435</v>
      </c>
      <c r="J334">
        <f>0.94*J333+(1-0.94)*'01_Data'!T329^2</f>
        <v>3.5168391583150771E-3</v>
      </c>
      <c r="K334" s="11">
        <f t="shared" si="64"/>
        <v>0.94140504985654261</v>
      </c>
      <c r="L334" t="e">
        <f>0.94*L333+(1-0.94)*'01_Data'!U329^2</f>
        <v>#DIV/0!</v>
      </c>
      <c r="M334" s="11" t="e">
        <f t="shared" si="65"/>
        <v>#DIV/0!</v>
      </c>
      <c r="N334">
        <f>0.94*N333+(1-0.94)*'01_Data'!V329^2</f>
        <v>5.7643621040757431E-3</v>
      </c>
      <c r="O334" s="11">
        <f t="shared" si="66"/>
        <v>1.2052465516345972</v>
      </c>
      <c r="P334">
        <f>0.94*P333+(1-0.94)*'01_Data'!W329^2</f>
        <v>6.8049002362640188E-3</v>
      </c>
      <c r="Q334" s="11">
        <f t="shared" si="67"/>
        <v>1.3095170329318107</v>
      </c>
      <c r="R334">
        <f>0.94*R333+(1-0.94)*'01_Data'!X329^2</f>
        <v>4.4320293584408886E-3</v>
      </c>
      <c r="S334" s="11">
        <f t="shared" si="68"/>
        <v>1.0568213653816354</v>
      </c>
      <c r="T334">
        <f>0.94*T333+(1-0.94)*'01_Data'!Y329^2</f>
        <v>3.149658086895758E-8</v>
      </c>
      <c r="U334" s="11">
        <f t="shared" si="69"/>
        <v>2.817292739311503E-3</v>
      </c>
      <c r="V334" t="e">
        <f>0.94*V333+(1-0.94)*'01_Data'!AA329^2</f>
        <v>#VALUE!</v>
      </c>
      <c r="W334" s="11" t="e">
        <f t="shared" si="70"/>
        <v>#VALUE!</v>
      </c>
      <c r="X334" t="e">
        <f>0.94*X333+(1-0.94)*'01_Data'!AB329^2</f>
        <v>#VALUE!</v>
      </c>
      <c r="Y334" s="11" t="e">
        <f t="shared" si="71"/>
        <v>#VALUE!</v>
      </c>
    </row>
    <row r="335" spans="1:25" x14ac:dyDescent="0.2">
      <c r="A335" s="6">
        <f>'01_Data'!A331</f>
        <v>43942</v>
      </c>
      <c r="B335">
        <f>0.94*B334+(1-0.94)*'01_Data'!P330^2</f>
        <v>2.7113233294978139E-3</v>
      </c>
      <c r="C335" s="11">
        <f t="shared" si="60"/>
        <v>0.82659148255559056</v>
      </c>
      <c r="D335">
        <f>0.94*D334+(1-0.94)*'01_Data'!Q330^2</f>
        <v>4.9249385393212606E-3</v>
      </c>
      <c r="E335" s="11">
        <f t="shared" si="61"/>
        <v>1.1140397263603115</v>
      </c>
      <c r="F335">
        <f>0.94*F334+(1-0.94)*'01_Data'!R330^2</f>
        <v>5.9434626567251726E-3</v>
      </c>
      <c r="G335" s="11">
        <f t="shared" si="62"/>
        <v>1.223827025970069</v>
      </c>
      <c r="H335">
        <f>0.94*H334+(1-0.94)*'01_Data'!S330^2</f>
        <v>1.227766051749867E-2</v>
      </c>
      <c r="I335" s="11">
        <f t="shared" si="63"/>
        <v>1.7589685757311484</v>
      </c>
      <c r="J335">
        <f>0.94*J334+(1-0.94)*'01_Data'!T330^2</f>
        <v>3.3096243381042939E-3</v>
      </c>
      <c r="K335" s="11">
        <f t="shared" si="64"/>
        <v>0.91324987446058936</v>
      </c>
      <c r="L335" t="e">
        <f>0.94*L334+(1-0.94)*'01_Data'!U330^2</f>
        <v>#DIV/0!</v>
      </c>
      <c r="M335" s="11" t="e">
        <f t="shared" si="65"/>
        <v>#DIV/0!</v>
      </c>
      <c r="N335">
        <f>0.94*N334+(1-0.94)*'01_Data'!V330^2</f>
        <v>6.277283519273643E-3</v>
      </c>
      <c r="O335" s="11">
        <f t="shared" si="66"/>
        <v>1.257726300455293</v>
      </c>
      <c r="P335">
        <f>0.94*P334+(1-0.94)*'01_Data'!W330^2</f>
        <v>8.115008478989709E-3</v>
      </c>
      <c r="Q335" s="11">
        <f t="shared" si="67"/>
        <v>1.430028718839383</v>
      </c>
      <c r="R335">
        <f>0.94*R334+(1-0.94)*'01_Data'!X330^2</f>
        <v>4.176346172901366E-3</v>
      </c>
      <c r="S335" s="11">
        <f t="shared" si="68"/>
        <v>1.025884611236149</v>
      </c>
      <c r="T335">
        <f>0.94*T334+(1-0.94)*'01_Data'!Y330^2</f>
        <v>3.0322896825133678E-8</v>
      </c>
      <c r="U335" s="11">
        <f t="shared" si="69"/>
        <v>2.7643028053984404E-3</v>
      </c>
      <c r="V335" t="e">
        <f>0.94*V334+(1-0.94)*'01_Data'!AA330^2</f>
        <v>#VALUE!</v>
      </c>
      <c r="W335" s="11" t="e">
        <f t="shared" si="70"/>
        <v>#VALUE!</v>
      </c>
      <c r="X335" t="e">
        <f>0.94*X334+(1-0.94)*'01_Data'!AB330^2</f>
        <v>#VALUE!</v>
      </c>
      <c r="Y335" s="11" t="e">
        <f t="shared" si="71"/>
        <v>#VALUE!</v>
      </c>
    </row>
    <row r="336" spans="1:25" x14ac:dyDescent="0.2">
      <c r="A336" s="6">
        <f>'01_Data'!A332</f>
        <v>43943</v>
      </c>
      <c r="B336">
        <f>0.94*B335+(1-0.94)*'01_Data'!P331^2</f>
        <v>2.5503659610375011E-3</v>
      </c>
      <c r="C336" s="11">
        <f t="shared" si="60"/>
        <v>0.80168087302956803</v>
      </c>
      <c r="D336">
        <f>0.94*D335+(1-0.94)*'01_Data'!Q331^2</f>
        <v>4.6621975870640344E-3</v>
      </c>
      <c r="E336" s="11">
        <f t="shared" si="61"/>
        <v>1.0839159524336455</v>
      </c>
      <c r="F336">
        <f>0.94*F335+(1-0.94)*'01_Data'!R331^2</f>
        <v>5.6864367495661925E-3</v>
      </c>
      <c r="G336" s="11">
        <f t="shared" si="62"/>
        <v>1.1970722872452944</v>
      </c>
      <c r="H336">
        <f>0.94*H335+(1-0.94)*'01_Data'!S331^2</f>
        <v>1.1565142188968681E-2</v>
      </c>
      <c r="I336" s="11">
        <f t="shared" si="63"/>
        <v>1.7071660234494206</v>
      </c>
      <c r="J336">
        <f>0.94*J335+(1-0.94)*'01_Data'!T331^2</f>
        <v>3.1155678679555005E-3</v>
      </c>
      <c r="K336" s="11">
        <f t="shared" si="64"/>
        <v>0.88607172549674906</v>
      </c>
      <c r="L336" t="e">
        <f>0.94*L335+(1-0.94)*'01_Data'!U331^2</f>
        <v>#DIV/0!</v>
      </c>
      <c r="M336" s="11" t="e">
        <f t="shared" si="65"/>
        <v>#DIV/0!</v>
      </c>
      <c r="N336">
        <f>0.94*N335+(1-0.94)*'01_Data'!V331^2</f>
        <v>5.9108114089484751E-3</v>
      </c>
      <c r="O336" s="11">
        <f t="shared" si="66"/>
        <v>1.2204607634229852</v>
      </c>
      <c r="P336">
        <f>0.94*P335+(1-0.94)*'01_Data'!W331^2</f>
        <v>7.6471317779277913E-3</v>
      </c>
      <c r="Q336" s="11">
        <f t="shared" si="67"/>
        <v>1.3881920645349488</v>
      </c>
      <c r="R336">
        <f>0.94*R335+(1-0.94)*'01_Data'!X331^2</f>
        <v>3.9315433839731484E-3</v>
      </c>
      <c r="S336" s="11">
        <f t="shared" si="68"/>
        <v>0.99536371882906871</v>
      </c>
      <c r="T336">
        <f>0.94*T335+(1-0.94)*'01_Data'!Y331^2</f>
        <v>2.8503523015625655E-8</v>
      </c>
      <c r="U336" s="11">
        <f t="shared" si="69"/>
        <v>2.6800910059058937E-3</v>
      </c>
      <c r="V336" t="e">
        <f>0.94*V335+(1-0.94)*'01_Data'!AA331^2</f>
        <v>#VALUE!</v>
      </c>
      <c r="W336" s="11" t="e">
        <f t="shared" si="70"/>
        <v>#VALUE!</v>
      </c>
      <c r="X336" t="e">
        <f>0.94*X335+(1-0.94)*'01_Data'!AB331^2</f>
        <v>#VALUE!</v>
      </c>
      <c r="Y336" s="11" t="e">
        <f t="shared" si="71"/>
        <v>#VALUE!</v>
      </c>
    </row>
    <row r="337" spans="1:25" x14ac:dyDescent="0.2">
      <c r="A337" s="6">
        <f>'01_Data'!A333</f>
        <v>43944</v>
      </c>
      <c r="B337">
        <f>0.94*B336+(1-0.94)*'01_Data'!P332^2</f>
        <v>2.4449373591541772E-3</v>
      </c>
      <c r="C337" s="11">
        <f t="shared" si="60"/>
        <v>0.78493580279335762</v>
      </c>
      <c r="D337">
        <f>0.94*D336+(1-0.94)*'01_Data'!Q332^2</f>
        <v>4.4506959270686581E-3</v>
      </c>
      <c r="E337" s="11">
        <f t="shared" si="61"/>
        <v>1.0590445569574973</v>
      </c>
      <c r="F337">
        <f>0.94*F336+(1-0.94)*'01_Data'!R332^2</f>
        <v>5.5108129294631726E-3</v>
      </c>
      <c r="G337" s="11">
        <f t="shared" si="62"/>
        <v>1.1784417076057345</v>
      </c>
      <c r="H337">
        <f>0.94*H336+(1-0.94)*'01_Data'!S332^2</f>
        <v>1.1043916365035423E-2</v>
      </c>
      <c r="I337" s="11">
        <f t="shared" si="63"/>
        <v>1.6682526559214363</v>
      </c>
      <c r="J337">
        <f>0.94*J336+(1-0.94)*'01_Data'!T332^2</f>
        <v>2.9390245037929424E-3</v>
      </c>
      <c r="K337" s="11">
        <f t="shared" si="64"/>
        <v>0.86060105447054935</v>
      </c>
      <c r="L337" t="e">
        <f>0.94*L336+(1-0.94)*'01_Data'!U332^2</f>
        <v>#DIV/0!</v>
      </c>
      <c r="M337" s="11" t="e">
        <f t="shared" si="65"/>
        <v>#DIV/0!</v>
      </c>
      <c r="N337">
        <f>0.94*N336+(1-0.94)*'01_Data'!V332^2</f>
        <v>5.5935701996911455E-3</v>
      </c>
      <c r="O337" s="11">
        <f t="shared" si="66"/>
        <v>1.1872572132112607</v>
      </c>
      <c r="P337">
        <f>0.94*P336+(1-0.94)*'01_Data'!W332^2</f>
        <v>7.3735695503499357E-3</v>
      </c>
      <c r="Q337" s="11">
        <f t="shared" si="67"/>
        <v>1.3631359164398038</v>
      </c>
      <c r="R337">
        <f>0.94*R336+(1-0.94)*'01_Data'!X332^2</f>
        <v>3.8698710404977375E-3</v>
      </c>
      <c r="S337" s="11">
        <f t="shared" si="68"/>
        <v>0.98752595014279498</v>
      </c>
      <c r="T337">
        <f>0.94*T336+(1-0.94)*'01_Data'!Y332^2</f>
        <v>2.6793311634688114E-8</v>
      </c>
      <c r="U337" s="11">
        <f t="shared" si="69"/>
        <v>2.5984446370745334E-3</v>
      </c>
      <c r="V337" t="e">
        <f>0.94*V336+(1-0.94)*'01_Data'!AA332^2</f>
        <v>#VALUE!</v>
      </c>
      <c r="W337" s="11" t="e">
        <f t="shared" si="70"/>
        <v>#VALUE!</v>
      </c>
      <c r="X337" t="e">
        <f>0.94*X336+(1-0.94)*'01_Data'!AB332^2</f>
        <v>#VALUE!</v>
      </c>
      <c r="Y337" s="11" t="e">
        <f t="shared" si="71"/>
        <v>#VALUE!</v>
      </c>
    </row>
    <row r="338" spans="1:25" x14ac:dyDescent="0.2">
      <c r="A338" s="6">
        <f>'01_Data'!A334</f>
        <v>43945</v>
      </c>
      <c r="B338">
        <f>0.94*B337+(1-0.94)*'01_Data'!P333^2</f>
        <v>2.3553480686088596E-3</v>
      </c>
      <c r="C338" s="11">
        <f t="shared" si="60"/>
        <v>0.77042047823862569</v>
      </c>
      <c r="D338">
        <f>0.94*D337+(1-0.94)*'01_Data'!Q333^2</f>
        <v>4.2292415798046833E-3</v>
      </c>
      <c r="E338" s="11">
        <f t="shared" si="61"/>
        <v>1.0323608274778642</v>
      </c>
      <c r="F338">
        <f>0.94*F337+(1-0.94)*'01_Data'!R333^2</f>
        <v>5.2484247457052283E-3</v>
      </c>
      <c r="G338" s="11">
        <f t="shared" si="62"/>
        <v>1.1500447973525716</v>
      </c>
      <c r="H338">
        <f>0.94*H337+(1-0.94)*'01_Data'!S333^2</f>
        <v>1.0621235647467388E-2</v>
      </c>
      <c r="I338" s="11">
        <f t="shared" si="63"/>
        <v>1.6360169263066267</v>
      </c>
      <c r="J338">
        <f>0.94*J337+(1-0.94)*'01_Data'!T333^2</f>
        <v>2.7696002589655323E-3</v>
      </c>
      <c r="K338" s="11">
        <f t="shared" si="64"/>
        <v>0.83542759426494539</v>
      </c>
      <c r="L338" t="e">
        <f>0.94*L337+(1-0.94)*'01_Data'!U333^2</f>
        <v>#DIV/0!</v>
      </c>
      <c r="M338" s="11" t="e">
        <f t="shared" si="65"/>
        <v>#DIV/0!</v>
      </c>
      <c r="N338">
        <f>0.94*N337+(1-0.94)*'01_Data'!V333^2</f>
        <v>5.3107509592511103E-3</v>
      </c>
      <c r="O338" s="11">
        <f t="shared" si="66"/>
        <v>1.1568531634270964</v>
      </c>
      <c r="P338">
        <f>0.94*P337+(1-0.94)*'01_Data'!W333^2</f>
        <v>6.9311933921938056E-3</v>
      </c>
      <c r="Q338" s="11">
        <f t="shared" si="67"/>
        <v>1.3216129292772674</v>
      </c>
      <c r="R338">
        <f>0.94*R337+(1-0.94)*'01_Data'!X333^2</f>
        <v>4.0643133771740159E-3</v>
      </c>
      <c r="S338" s="11">
        <f t="shared" si="68"/>
        <v>1.0120311116995624</v>
      </c>
      <c r="T338">
        <f>0.94*T337+(1-0.94)*'01_Data'!Y333^2</f>
        <v>2.5901823744919277E-8</v>
      </c>
      <c r="U338" s="11">
        <f t="shared" si="69"/>
        <v>2.5548502076872645E-3</v>
      </c>
      <c r="V338" t="e">
        <f>0.94*V337+(1-0.94)*'01_Data'!AA333^2</f>
        <v>#VALUE!</v>
      </c>
      <c r="W338" s="11" t="e">
        <f t="shared" si="70"/>
        <v>#VALUE!</v>
      </c>
      <c r="X338" t="e">
        <f>0.94*X337+(1-0.94)*'01_Data'!AB333^2</f>
        <v>#VALUE!</v>
      </c>
      <c r="Y338" s="11" t="e">
        <f t="shared" si="71"/>
        <v>#VALUE!</v>
      </c>
    </row>
    <row r="339" spans="1:25" x14ac:dyDescent="0.2">
      <c r="A339" s="6">
        <f>'01_Data'!A335</f>
        <v>43948</v>
      </c>
      <c r="B339">
        <f>0.94*B338+(1-0.94)*'01_Data'!P334^2</f>
        <v>2.2165042381459524E-3</v>
      </c>
      <c r="C339" s="11">
        <f t="shared" si="60"/>
        <v>0.74736809405592097</v>
      </c>
      <c r="D339">
        <f>0.94*D338+(1-0.94)*'01_Data'!Q334^2</f>
        <v>3.975837457736474E-3</v>
      </c>
      <c r="E339" s="11">
        <f t="shared" si="61"/>
        <v>1.0009550636015541</v>
      </c>
      <c r="F339">
        <f>0.94*F338+(1-0.94)*'01_Data'!R334^2</f>
        <v>4.9338912720670149E-3</v>
      </c>
      <c r="G339" s="11">
        <f t="shared" si="62"/>
        <v>1.115051837611547</v>
      </c>
      <c r="H339">
        <f>0.94*H338+(1-0.94)*'01_Data'!S334^2</f>
        <v>9.9850910041403215E-3</v>
      </c>
      <c r="I339" s="11">
        <f t="shared" si="63"/>
        <v>1.5862669803798353</v>
      </c>
      <c r="J339">
        <f>0.94*J338+(1-0.94)*'01_Data'!T334^2</f>
        <v>2.6190374760009542E-3</v>
      </c>
      <c r="K339" s="11">
        <f t="shared" si="64"/>
        <v>0.81240226732342435</v>
      </c>
      <c r="L339" t="e">
        <f>0.94*L338+(1-0.94)*'01_Data'!U334^2</f>
        <v>#DIV/0!</v>
      </c>
      <c r="M339" s="11" t="e">
        <f t="shared" si="65"/>
        <v>#DIV/0!</v>
      </c>
      <c r="N339">
        <f>0.94*N338+(1-0.94)*'01_Data'!V334^2</f>
        <v>4.9925875325192402E-3</v>
      </c>
      <c r="O339" s="11">
        <f t="shared" si="66"/>
        <v>1.1216648600160606</v>
      </c>
      <c r="P339">
        <f>0.94*P338+(1-0.94)*'01_Data'!W334^2</f>
        <v>6.5184088164045202E-3</v>
      </c>
      <c r="Q339" s="11">
        <f t="shared" si="67"/>
        <v>1.2816547981940922</v>
      </c>
      <c r="R339">
        <f>0.94*R338+(1-0.94)*'01_Data'!X334^2</f>
        <v>3.8436218980617189E-3</v>
      </c>
      <c r="S339" s="11">
        <f t="shared" si="68"/>
        <v>0.98417108183056945</v>
      </c>
      <c r="T339">
        <f>0.94*T338+(1-0.94)*'01_Data'!Y334^2</f>
        <v>2.5063825128537669E-8</v>
      </c>
      <c r="U339" s="11">
        <f t="shared" si="69"/>
        <v>2.5131820332780302E-3</v>
      </c>
      <c r="V339" t="e">
        <f>0.94*V338+(1-0.94)*'01_Data'!AA334^2</f>
        <v>#VALUE!</v>
      </c>
      <c r="W339" s="11" t="e">
        <f t="shared" si="70"/>
        <v>#VALUE!</v>
      </c>
      <c r="X339" t="e">
        <f>0.94*X338+(1-0.94)*'01_Data'!AB334^2</f>
        <v>#VALUE!</v>
      </c>
      <c r="Y339" s="11" t="e">
        <f t="shared" si="71"/>
        <v>#VALUE!</v>
      </c>
    </row>
    <row r="340" spans="1:25" x14ac:dyDescent="0.2">
      <c r="A340" s="6">
        <f>'01_Data'!A336</f>
        <v>43949</v>
      </c>
      <c r="B340">
        <f>0.94*B339+(1-0.94)*'01_Data'!P335^2</f>
        <v>2.0848900709861825E-3</v>
      </c>
      <c r="C340" s="11">
        <f t="shared" si="60"/>
        <v>0.72483949801905656</v>
      </c>
      <c r="D340">
        <f>0.94*D339+(1-0.94)*'01_Data'!Q335^2</f>
        <v>3.7933228099403991E-3</v>
      </c>
      <c r="E340" s="11">
        <f t="shared" si="61"/>
        <v>0.97771025774765219</v>
      </c>
      <c r="F340">
        <f>0.94*F339+(1-0.94)*'01_Data'!R335^2</f>
        <v>4.6881396485958238E-3</v>
      </c>
      <c r="G340" s="11">
        <f t="shared" si="62"/>
        <v>1.0869274085449072</v>
      </c>
      <c r="H340">
        <f>0.94*H339+(1-0.94)*'01_Data'!S335^2</f>
        <v>9.4214761440554341E-3</v>
      </c>
      <c r="I340" s="11">
        <f t="shared" si="63"/>
        <v>1.5408478147766473</v>
      </c>
      <c r="J340">
        <f>0.94*J339+(1-0.94)*'01_Data'!T335^2</f>
        <v>2.4908474794027892E-3</v>
      </c>
      <c r="K340" s="11">
        <f t="shared" si="64"/>
        <v>0.79227114349160976</v>
      </c>
      <c r="L340" t="e">
        <f>0.94*L339+(1-0.94)*'01_Data'!U335^2</f>
        <v>#DIV/0!</v>
      </c>
      <c r="M340" s="11" t="e">
        <f t="shared" si="65"/>
        <v>#DIV/0!</v>
      </c>
      <c r="N340">
        <f>0.94*N339+(1-0.94)*'01_Data'!V335^2</f>
        <v>4.7100683561107628E-3</v>
      </c>
      <c r="O340" s="11">
        <f t="shared" si="66"/>
        <v>1.0894664867447332</v>
      </c>
      <c r="P340">
        <f>0.94*P339+(1-0.94)*'01_Data'!W335^2</f>
        <v>6.3695202345845237E-3</v>
      </c>
      <c r="Q340" s="11">
        <f t="shared" si="67"/>
        <v>1.2669329497314765</v>
      </c>
      <c r="R340">
        <f>0.94*R339+(1-0.94)*'01_Data'!X335^2</f>
        <v>3.6148487967967826E-3</v>
      </c>
      <c r="S340" s="11">
        <f t="shared" si="68"/>
        <v>0.9544327617977022</v>
      </c>
      <c r="T340">
        <f>0.94*T339+(1-0.94)*'01_Data'!Y335^2</f>
        <v>2.3559995620825406E-8</v>
      </c>
      <c r="U340" s="11">
        <f t="shared" si="69"/>
        <v>2.4366203841485043E-3</v>
      </c>
      <c r="V340" t="e">
        <f>0.94*V339+(1-0.94)*'01_Data'!AA335^2</f>
        <v>#VALUE!</v>
      </c>
      <c r="W340" s="11" t="e">
        <f t="shared" si="70"/>
        <v>#VALUE!</v>
      </c>
      <c r="X340" t="e">
        <f>0.94*X339+(1-0.94)*'01_Data'!AB335^2</f>
        <v>#VALUE!</v>
      </c>
      <c r="Y340" s="11" t="e">
        <f t="shared" si="71"/>
        <v>#VALUE!</v>
      </c>
    </row>
    <row r="341" spans="1:25" x14ac:dyDescent="0.2">
      <c r="A341" s="6">
        <f>'01_Data'!A337</f>
        <v>43950</v>
      </c>
      <c r="B341">
        <f>0.94*B340+(1-0.94)*'01_Data'!P336^2</f>
        <v>1.9920150688009217E-3</v>
      </c>
      <c r="C341" s="11">
        <f t="shared" si="60"/>
        <v>0.70851097192480539</v>
      </c>
      <c r="D341">
        <f>0.94*D340+(1-0.94)*'01_Data'!Q336^2</f>
        <v>3.5660208832586095E-3</v>
      </c>
      <c r="E341" s="11">
        <f t="shared" si="61"/>
        <v>0.9479648002859441</v>
      </c>
      <c r="F341">
        <f>0.94*F340+(1-0.94)*'01_Data'!R336^2</f>
        <v>4.4810830081041643E-3</v>
      </c>
      <c r="G341" s="11">
        <f t="shared" si="62"/>
        <v>1.062653715018326</v>
      </c>
      <c r="H341">
        <f>0.94*H340+(1-0.94)*'01_Data'!S336^2</f>
        <v>9.1469237165200234E-3</v>
      </c>
      <c r="I341" s="11">
        <f t="shared" si="63"/>
        <v>1.5182308047734527</v>
      </c>
      <c r="J341">
        <f>0.94*J340+(1-0.94)*'01_Data'!T336^2</f>
        <v>2.343948086370869E-3</v>
      </c>
      <c r="K341" s="11">
        <f t="shared" si="64"/>
        <v>0.7685537832614312</v>
      </c>
      <c r="L341" t="e">
        <f>0.94*L340+(1-0.94)*'01_Data'!U336^2</f>
        <v>#DIV/0!</v>
      </c>
      <c r="M341" s="11" t="e">
        <f t="shared" si="65"/>
        <v>#DIV/0!</v>
      </c>
      <c r="N341">
        <f>0.94*N340+(1-0.94)*'01_Data'!V336^2</f>
        <v>4.4785716894499552E-3</v>
      </c>
      <c r="O341" s="11">
        <f t="shared" si="66"/>
        <v>1.0623559035188672</v>
      </c>
      <c r="P341">
        <f>0.94*P340+(1-0.94)*'01_Data'!W336^2</f>
        <v>6.0003980853766316E-3</v>
      </c>
      <c r="Q341" s="11">
        <f t="shared" si="67"/>
        <v>1.2296748828511181</v>
      </c>
      <c r="R341">
        <f>0.94*R340+(1-0.94)*'01_Data'!X336^2</f>
        <v>3.3984151099972605E-3</v>
      </c>
      <c r="S341" s="11">
        <f t="shared" si="68"/>
        <v>0.92541915244893747</v>
      </c>
      <c r="T341">
        <f>0.94*T340+(1-0.94)*'01_Data'!Y336^2</f>
        <v>2.214639588357588E-8</v>
      </c>
      <c r="U341" s="11">
        <f t="shared" si="69"/>
        <v>2.3623911112813476E-3</v>
      </c>
      <c r="V341" t="e">
        <f>0.94*V340+(1-0.94)*'01_Data'!AA336^2</f>
        <v>#VALUE!</v>
      </c>
      <c r="W341" s="11" t="e">
        <f t="shared" si="70"/>
        <v>#VALUE!</v>
      </c>
      <c r="X341" t="e">
        <f>0.94*X340+(1-0.94)*'01_Data'!AB336^2</f>
        <v>#VALUE!</v>
      </c>
      <c r="Y341" s="11" t="e">
        <f t="shared" si="71"/>
        <v>#VALUE!</v>
      </c>
    </row>
    <row r="342" spans="1:25" x14ac:dyDescent="0.2">
      <c r="A342" s="6">
        <f>'01_Data'!A338</f>
        <v>43951</v>
      </c>
      <c r="B342">
        <f>0.94*B341+(1-0.94)*'01_Data'!P337^2</f>
        <v>2.0467358614005573E-3</v>
      </c>
      <c r="C342" s="11">
        <f t="shared" si="60"/>
        <v>0.71817646652681433</v>
      </c>
      <c r="D342">
        <f>0.94*D341+(1-0.94)*'01_Data'!Q337^2</f>
        <v>3.5084869398552664E-3</v>
      </c>
      <c r="E342" s="11">
        <f t="shared" si="61"/>
        <v>0.94028650359532817</v>
      </c>
      <c r="F342">
        <f>0.94*F341+(1-0.94)*'01_Data'!R337^2</f>
        <v>4.7257780337439199E-3</v>
      </c>
      <c r="G342" s="11">
        <f t="shared" si="62"/>
        <v>1.0912818446686758</v>
      </c>
      <c r="H342">
        <f>0.94*H341+(1-0.94)*'01_Data'!S337^2</f>
        <v>9.208553037950663E-3</v>
      </c>
      <c r="I342" s="11">
        <f t="shared" si="63"/>
        <v>1.5233369179415195</v>
      </c>
      <c r="J342">
        <f>0.94*J341+(1-0.94)*'01_Data'!T337^2</f>
        <v>2.4109038364800717E-3</v>
      </c>
      <c r="K342" s="11">
        <f t="shared" si="64"/>
        <v>0.77945350521565948</v>
      </c>
      <c r="L342" t="e">
        <f>0.94*L341+(1-0.94)*'01_Data'!U337^2</f>
        <v>#DIV/0!</v>
      </c>
      <c r="M342" s="11" t="e">
        <f t="shared" si="65"/>
        <v>#DIV/0!</v>
      </c>
      <c r="N342">
        <f>0.94*N341+(1-0.94)*'01_Data'!V337^2</f>
        <v>5.0988487414089729E-3</v>
      </c>
      <c r="O342" s="11">
        <f t="shared" si="66"/>
        <v>1.1335386552010749</v>
      </c>
      <c r="P342">
        <f>0.94*P341+(1-0.94)*'01_Data'!W337^2</f>
        <v>7.3800924090729495E-3</v>
      </c>
      <c r="Q342" s="11">
        <f t="shared" si="67"/>
        <v>1.363738716575277</v>
      </c>
      <c r="R342">
        <f>0.94*R341+(1-0.94)*'01_Data'!X337^2</f>
        <v>3.999058957984609E-3</v>
      </c>
      <c r="S342" s="11">
        <f t="shared" si="68"/>
        <v>1.0038739250583819</v>
      </c>
      <c r="T342">
        <f>0.94*T341+(1-0.94)*'01_Data'!Y337^2</f>
        <v>2.1533879432225154E-8</v>
      </c>
      <c r="U342" s="11">
        <f t="shared" si="69"/>
        <v>2.3294929956796905E-3</v>
      </c>
      <c r="V342" t="e">
        <f>0.94*V341+(1-0.94)*'01_Data'!AA337^2</f>
        <v>#VALUE!</v>
      </c>
      <c r="W342" s="11" t="e">
        <f t="shared" si="70"/>
        <v>#VALUE!</v>
      </c>
      <c r="X342" t="e">
        <f>0.94*X341+(1-0.94)*'01_Data'!AB337^2</f>
        <v>#VALUE!</v>
      </c>
      <c r="Y342" s="11" t="e">
        <f t="shared" si="71"/>
        <v>#VALUE!</v>
      </c>
    </row>
    <row r="343" spans="1:25" x14ac:dyDescent="0.2">
      <c r="A343" s="6">
        <f>'01_Data'!A339</f>
        <v>43952</v>
      </c>
      <c r="B343">
        <f>0.94*B342+(1-0.94)*'01_Data'!P338^2</f>
        <v>1.9505930468842992E-3</v>
      </c>
      <c r="C343" s="11">
        <f t="shared" si="60"/>
        <v>0.70110587489682574</v>
      </c>
      <c r="D343">
        <f>0.94*D342+(1-0.94)*'01_Data'!Q338^2</f>
        <v>3.3452878851823581E-3</v>
      </c>
      <c r="E343" s="11">
        <f t="shared" si="61"/>
        <v>0.91815714726072595</v>
      </c>
      <c r="F343">
        <f>0.94*F342+(1-0.94)*'01_Data'!R338^2</f>
        <v>4.4426392739298935E-3</v>
      </c>
      <c r="G343" s="11">
        <f t="shared" si="62"/>
        <v>1.0580855811465975</v>
      </c>
      <c r="H343">
        <f>0.94*H342+(1-0.94)*'01_Data'!S338^2</f>
        <v>8.6630218254116695E-3</v>
      </c>
      <c r="I343" s="11">
        <f t="shared" si="63"/>
        <v>1.4775254650948459</v>
      </c>
      <c r="J343">
        <f>0.94*J342+(1-0.94)*'01_Data'!T338^2</f>
        <v>2.2943762202738238E-3</v>
      </c>
      <c r="K343" s="11">
        <f t="shared" si="64"/>
        <v>0.76038332932081276</v>
      </c>
      <c r="L343" t="e">
        <f>0.94*L342+(1-0.94)*'01_Data'!U338^2</f>
        <v>#DIV/0!</v>
      </c>
      <c r="M343" s="11" t="e">
        <f t="shared" si="65"/>
        <v>#DIV/0!</v>
      </c>
      <c r="N343">
        <f>0.94*N342+(1-0.94)*'01_Data'!V338^2</f>
        <v>4.7985067897799334E-3</v>
      </c>
      <c r="O343" s="11">
        <f t="shared" si="66"/>
        <v>1.0996470847615354</v>
      </c>
      <c r="P343">
        <f>0.94*P342+(1-0.94)*'01_Data'!W338^2</f>
        <v>6.9450299409036052E-3</v>
      </c>
      <c r="Q343" s="11">
        <f t="shared" si="67"/>
        <v>1.3229314211657792</v>
      </c>
      <c r="R343">
        <f>0.94*R342+(1-0.94)*'01_Data'!X338^2</f>
        <v>3.8184254810958817E-3</v>
      </c>
      <c r="S343" s="11">
        <f t="shared" si="68"/>
        <v>0.9809399682122053</v>
      </c>
      <c r="T343">
        <f>0.94*T342+(1-0.94)*'01_Data'!Y338^2</f>
        <v>2.3106602877695214E-8</v>
      </c>
      <c r="U343" s="11">
        <f t="shared" si="69"/>
        <v>2.4130611109499885E-3</v>
      </c>
      <c r="V343" t="e">
        <f>0.94*V342+(1-0.94)*'01_Data'!AA338^2</f>
        <v>#VALUE!</v>
      </c>
      <c r="W343" s="11" t="e">
        <f t="shared" si="70"/>
        <v>#VALUE!</v>
      </c>
      <c r="X343" t="e">
        <f>0.94*X342+(1-0.94)*'01_Data'!AB338^2</f>
        <v>#VALUE!</v>
      </c>
      <c r="Y343" s="11" t="e">
        <f t="shared" si="71"/>
        <v>#VALUE!</v>
      </c>
    </row>
    <row r="344" spans="1:25" x14ac:dyDescent="0.2">
      <c r="A344" s="6">
        <f>'01_Data'!A340</f>
        <v>43955</v>
      </c>
      <c r="B344">
        <f>0.94*B343+(1-0.94)*'01_Data'!P339^2</f>
        <v>2.1652852273129439E-3</v>
      </c>
      <c r="C344" s="11">
        <f t="shared" si="60"/>
        <v>0.73868252807472168</v>
      </c>
      <c r="D344">
        <f>0.94*D343+(1-0.94)*'01_Data'!Q339^2</f>
        <v>3.1923545524620294E-3</v>
      </c>
      <c r="E344" s="11">
        <f t="shared" si="61"/>
        <v>0.89692438210834213</v>
      </c>
      <c r="F344">
        <f>0.94*F343+(1-0.94)*'01_Data'!R339^2</f>
        <v>4.4949718904931596E-3</v>
      </c>
      <c r="G344" s="11">
        <f t="shared" si="62"/>
        <v>1.0642992607365076</v>
      </c>
      <c r="H344">
        <f>0.94*H343+(1-0.94)*'01_Data'!S339^2</f>
        <v>8.5816148844732286E-3</v>
      </c>
      <c r="I344" s="11">
        <f t="shared" si="63"/>
        <v>1.47056688079368</v>
      </c>
      <c r="J344">
        <f>0.94*J343+(1-0.94)*'01_Data'!T339^2</f>
        <v>2.5081490538042595E-3</v>
      </c>
      <c r="K344" s="11">
        <f t="shared" si="64"/>
        <v>0.79501796304151107</v>
      </c>
      <c r="L344" t="e">
        <f>0.94*L343+(1-0.94)*'01_Data'!U339^2</f>
        <v>#DIV/0!</v>
      </c>
      <c r="M344" s="11" t="e">
        <f t="shared" si="65"/>
        <v>#DIV/0!</v>
      </c>
      <c r="N344">
        <f>0.94*N343+(1-0.94)*'01_Data'!V339^2</f>
        <v>4.5786209476833669E-3</v>
      </c>
      <c r="O344" s="11">
        <f t="shared" si="66"/>
        <v>1.0741566360713919</v>
      </c>
      <c r="P344">
        <f>0.94*P343+(1-0.94)*'01_Data'!W339^2</f>
        <v>6.7190143028986659E-3</v>
      </c>
      <c r="Q344" s="11">
        <f t="shared" si="67"/>
        <v>1.3012269611141878</v>
      </c>
      <c r="R344">
        <f>0.94*R343+(1-0.94)*'01_Data'!X339^2</f>
        <v>3.9074704632374758E-3</v>
      </c>
      <c r="S344" s="11">
        <f t="shared" si="68"/>
        <v>0.9923117235706953</v>
      </c>
      <c r="T344">
        <f>0.94*T343+(1-0.94)*'01_Data'!Y339^2</f>
        <v>2.3553570553112828E-8</v>
      </c>
      <c r="U344" s="11">
        <f t="shared" si="69"/>
        <v>2.4362881150193287E-3</v>
      </c>
      <c r="V344" t="e">
        <f>0.94*V343+(1-0.94)*'01_Data'!AA339^2</f>
        <v>#VALUE!</v>
      </c>
      <c r="W344" s="11" t="e">
        <f t="shared" si="70"/>
        <v>#VALUE!</v>
      </c>
      <c r="X344" t="e">
        <f>0.94*X343+(1-0.94)*'01_Data'!AB339^2</f>
        <v>#VALUE!</v>
      </c>
      <c r="Y344" s="11" t="e">
        <f t="shared" si="71"/>
        <v>#VALUE!</v>
      </c>
    </row>
    <row r="345" spans="1:25" x14ac:dyDescent="0.2">
      <c r="A345" s="6">
        <f>'01_Data'!A341</f>
        <v>43956</v>
      </c>
      <c r="B345">
        <f>0.94*B344+(1-0.94)*'01_Data'!P340^2</f>
        <v>2.1291796492465629E-3</v>
      </c>
      <c r="C345" s="11">
        <f t="shared" si="60"/>
        <v>0.73249796696655334</v>
      </c>
      <c r="D345">
        <f>0.94*D344+(1-0.94)*'01_Data'!Q340^2</f>
        <v>3.0301583564685142E-3</v>
      </c>
      <c r="E345" s="11">
        <f t="shared" si="61"/>
        <v>0.87384203711544206</v>
      </c>
      <c r="F345">
        <f>0.94*F344+(1-0.94)*'01_Data'!R340^2</f>
        <v>4.2818057976537977E-3</v>
      </c>
      <c r="G345" s="11">
        <f t="shared" si="62"/>
        <v>1.0387564974568184</v>
      </c>
      <c r="H345">
        <f>0.94*H344+(1-0.94)*'01_Data'!S340^2</f>
        <v>8.0865970912273339E-3</v>
      </c>
      <c r="I345" s="11">
        <f t="shared" si="63"/>
        <v>1.4275231931528427</v>
      </c>
      <c r="J345">
        <f>0.94*J344+(1-0.94)*'01_Data'!T340^2</f>
        <v>2.3576890191067939E-3</v>
      </c>
      <c r="K345" s="11">
        <f t="shared" si="64"/>
        <v>0.7708032387158944</v>
      </c>
      <c r="L345" t="e">
        <f>0.94*L344+(1-0.94)*'01_Data'!U340^2</f>
        <v>#DIV/0!</v>
      </c>
      <c r="M345" s="11" t="e">
        <f t="shared" si="65"/>
        <v>#DIV/0!</v>
      </c>
      <c r="N345">
        <f>0.94*N344+(1-0.94)*'01_Data'!V340^2</f>
        <v>4.3041943966865333E-3</v>
      </c>
      <c r="O345" s="11">
        <f t="shared" si="66"/>
        <v>1.0414686687390102</v>
      </c>
      <c r="P345">
        <f>0.94*P344+(1-0.94)*'01_Data'!W340^2</f>
        <v>7.1811506088832336E-3</v>
      </c>
      <c r="Q345" s="11">
        <f t="shared" si="67"/>
        <v>1.3452323046368515</v>
      </c>
      <c r="R345">
        <f>0.94*R344+(1-0.94)*'01_Data'!X340^2</f>
        <v>3.7474520320960603E-3</v>
      </c>
      <c r="S345" s="11">
        <f t="shared" si="68"/>
        <v>0.97178079425774166</v>
      </c>
      <c r="T345">
        <f>0.94*T344+(1-0.94)*'01_Data'!Y340^2</f>
        <v>2.2140356319926057E-8</v>
      </c>
      <c r="U345" s="11">
        <f t="shared" si="69"/>
        <v>2.3620689644083992E-3</v>
      </c>
      <c r="V345" t="e">
        <f>0.94*V344+(1-0.94)*'01_Data'!AA340^2</f>
        <v>#VALUE!</v>
      </c>
      <c r="W345" s="11" t="e">
        <f t="shared" si="70"/>
        <v>#VALUE!</v>
      </c>
      <c r="X345" t="e">
        <f>0.94*X344+(1-0.94)*'01_Data'!AB340^2</f>
        <v>#VALUE!</v>
      </c>
      <c r="Y345" s="11" t="e">
        <f t="shared" si="71"/>
        <v>#VALUE!</v>
      </c>
    </row>
    <row r="346" spans="1:25" x14ac:dyDescent="0.2">
      <c r="A346" s="6">
        <f>'01_Data'!A342</f>
        <v>43957</v>
      </c>
      <c r="B346">
        <f>0.94*B345+(1-0.94)*'01_Data'!P341^2</f>
        <v>2.0015032975394887E-3</v>
      </c>
      <c r="C346" s="11">
        <f t="shared" si="60"/>
        <v>0.71019633269959315</v>
      </c>
      <c r="D346">
        <f>0.94*D345+(1-0.94)*'01_Data'!Q341^2</f>
        <v>2.8631996502319255E-3</v>
      </c>
      <c r="E346" s="11">
        <f t="shared" si="61"/>
        <v>0.84942704916811151</v>
      </c>
      <c r="F346">
        <f>0.94*F345+(1-0.94)*'01_Data'!R341^2</f>
        <v>4.0362872538733776E-3</v>
      </c>
      <c r="G346" s="11">
        <f t="shared" si="62"/>
        <v>1.0085357643515134</v>
      </c>
      <c r="H346">
        <f>0.94*H345+(1-0.94)*'01_Data'!S341^2</f>
        <v>7.6114861982924603E-3</v>
      </c>
      <c r="I346" s="11">
        <f t="shared" si="63"/>
        <v>1.3849528952169097</v>
      </c>
      <c r="J346">
        <f>0.94*J345+(1-0.94)*'01_Data'!T341^2</f>
        <v>2.2597493531834323E-3</v>
      </c>
      <c r="K346" s="11">
        <f t="shared" si="64"/>
        <v>0.75462363930785059</v>
      </c>
      <c r="L346" t="e">
        <f>0.94*L345+(1-0.94)*'01_Data'!U341^2</f>
        <v>#DIV/0!</v>
      </c>
      <c r="M346" s="11" t="e">
        <f t="shared" si="65"/>
        <v>#DIV/0!</v>
      </c>
      <c r="N346">
        <f>0.94*N345+(1-0.94)*'01_Data'!V341^2</f>
        <v>4.7482443610257549E-3</v>
      </c>
      <c r="O346" s="11">
        <f t="shared" si="66"/>
        <v>1.0938727435028677</v>
      </c>
      <c r="P346">
        <f>0.94*P345+(1-0.94)*'01_Data'!W341^2</f>
        <v>7.273530031936995E-3</v>
      </c>
      <c r="Q346" s="11">
        <f t="shared" si="67"/>
        <v>1.3538572923495751</v>
      </c>
      <c r="R346">
        <f>0.94*R345+(1-0.94)*'01_Data'!X341^2</f>
        <v>3.5378318581387358E-3</v>
      </c>
      <c r="S346" s="11">
        <f t="shared" si="68"/>
        <v>0.94421058469547015</v>
      </c>
      <c r="T346">
        <f>0.94*T345+(1-0.94)*'01_Data'!Y341^2</f>
        <v>2.0811934940730491E-8</v>
      </c>
      <c r="U346" s="11">
        <f t="shared" si="69"/>
        <v>2.2901108281181684E-3</v>
      </c>
      <c r="V346" t="e">
        <f>0.94*V345+(1-0.94)*'01_Data'!AA341^2</f>
        <v>#VALUE!</v>
      </c>
      <c r="W346" s="11" t="e">
        <f t="shared" si="70"/>
        <v>#VALUE!</v>
      </c>
      <c r="X346" t="e">
        <f>0.94*X345+(1-0.94)*'01_Data'!AB341^2</f>
        <v>#VALUE!</v>
      </c>
      <c r="Y346" s="11" t="e">
        <f t="shared" si="71"/>
        <v>#VALUE!</v>
      </c>
    </row>
    <row r="347" spans="1:25" x14ac:dyDescent="0.2">
      <c r="A347" s="6">
        <f>'01_Data'!A343</f>
        <v>43958</v>
      </c>
      <c r="B347">
        <f>0.94*B346+(1-0.94)*'01_Data'!P342^2</f>
        <v>1.902878605997042E-3</v>
      </c>
      <c r="C347" s="11">
        <f t="shared" si="60"/>
        <v>0.69247773156344505</v>
      </c>
      <c r="D347">
        <f>0.94*D346+(1-0.94)*'01_Data'!Q342^2</f>
        <v>2.7492593770299901E-3</v>
      </c>
      <c r="E347" s="11">
        <f t="shared" si="61"/>
        <v>0.83235410914559527</v>
      </c>
      <c r="F347">
        <f>0.94*F346+(1-0.94)*'01_Data'!R342^2</f>
        <v>3.8008040544839135E-3</v>
      </c>
      <c r="G347" s="11">
        <f t="shared" si="62"/>
        <v>0.97867390980343716</v>
      </c>
      <c r="H347">
        <f>0.94*H346+(1-0.94)*'01_Data'!S342^2</f>
        <v>8.2306794577262522E-3</v>
      </c>
      <c r="I347" s="11">
        <f t="shared" si="63"/>
        <v>1.4401844407391073</v>
      </c>
      <c r="J347">
        <f>0.94*J346+(1-0.94)*'01_Data'!T342^2</f>
        <v>2.1287519158338531E-3</v>
      </c>
      <c r="K347" s="11">
        <f t="shared" si="64"/>
        <v>0.73242438708042146</v>
      </c>
      <c r="L347" t="e">
        <f>0.94*L346+(1-0.94)*'01_Data'!U342^2</f>
        <v>#DIV/0!</v>
      </c>
      <c r="M347" s="11" t="e">
        <f t="shared" si="65"/>
        <v>#DIV/0!</v>
      </c>
      <c r="N347">
        <f>0.94*N346+(1-0.94)*'01_Data'!V342^2</f>
        <v>4.9629468160585907E-3</v>
      </c>
      <c r="O347" s="11">
        <f t="shared" si="66"/>
        <v>1.1183302721677371</v>
      </c>
      <c r="P347">
        <f>0.94*P346+(1-0.94)*'01_Data'!W342^2</f>
        <v>7.5606274288750573E-3</v>
      </c>
      <c r="Q347" s="11">
        <f t="shared" si="67"/>
        <v>1.380318119882701</v>
      </c>
      <c r="R347">
        <f>0.94*R346+(1-0.94)*'01_Data'!X342^2</f>
        <v>3.437770798720448E-3</v>
      </c>
      <c r="S347" s="11">
        <f t="shared" si="68"/>
        <v>0.93076218298637003</v>
      </c>
      <c r="T347">
        <f>0.94*T346+(1-0.94)*'01_Data'!Y342^2</f>
        <v>2.0279423542454588E-8</v>
      </c>
      <c r="U347" s="11">
        <f t="shared" si="69"/>
        <v>2.26062264270235E-3</v>
      </c>
      <c r="V347" t="e">
        <f>0.94*V346+(1-0.94)*'01_Data'!AA342^2</f>
        <v>#VALUE!</v>
      </c>
      <c r="W347" s="11" t="e">
        <f t="shared" si="70"/>
        <v>#VALUE!</v>
      </c>
      <c r="X347" t="e">
        <f>0.94*X346+(1-0.94)*'01_Data'!AB342^2</f>
        <v>#VALUE!</v>
      </c>
      <c r="Y347" s="11" t="e">
        <f t="shared" si="71"/>
        <v>#VALUE!</v>
      </c>
    </row>
    <row r="348" spans="1:25" x14ac:dyDescent="0.2">
      <c r="A348" s="6">
        <f>'01_Data'!A344</f>
        <v>43959</v>
      </c>
      <c r="B348">
        <f>0.94*B347+(1-0.94)*'01_Data'!P343^2</f>
        <v>1.7906315467318614E-3</v>
      </c>
      <c r="C348" s="11">
        <f t="shared" si="60"/>
        <v>0.67174336600849971</v>
      </c>
      <c r="D348">
        <f>0.94*D347+(1-0.94)*'01_Data'!Q343^2</f>
        <v>2.6325474031823706E-3</v>
      </c>
      <c r="E348" s="11">
        <f t="shared" si="61"/>
        <v>0.8144949021338056</v>
      </c>
      <c r="F348">
        <f>0.94*F347+(1-0.94)*'01_Data'!R343^2</f>
        <v>3.7028548978505662E-3</v>
      </c>
      <c r="G348" s="11">
        <f t="shared" si="62"/>
        <v>0.96598107344727135</v>
      </c>
      <c r="H348">
        <f>0.94*H347+(1-0.94)*'01_Data'!S343^2</f>
        <v>7.8111447628937108E-3</v>
      </c>
      <c r="I348" s="11">
        <f t="shared" si="63"/>
        <v>1.4029998147716254</v>
      </c>
      <c r="J348">
        <f>0.94*J347+(1-0.94)*'01_Data'!T343^2</f>
        <v>2.0175001055826752E-3</v>
      </c>
      <c r="K348" s="11">
        <f t="shared" si="64"/>
        <v>0.71302876983108765</v>
      </c>
      <c r="L348" t="e">
        <f>0.94*L347+(1-0.94)*'01_Data'!U343^2</f>
        <v>#DIV/0!</v>
      </c>
      <c r="M348" s="11" t="e">
        <f t="shared" si="65"/>
        <v>#DIV/0!</v>
      </c>
      <c r="N348">
        <f>0.94*N347+(1-0.94)*'01_Data'!V343^2</f>
        <v>4.8549900148182395E-3</v>
      </c>
      <c r="O348" s="11">
        <f t="shared" si="66"/>
        <v>1.1061001237384418</v>
      </c>
      <c r="P348">
        <f>0.94*P347+(1-0.94)*'01_Data'!W343^2</f>
        <v>7.1329108088043387E-3</v>
      </c>
      <c r="Q348" s="11">
        <f t="shared" si="67"/>
        <v>1.3407063525689336</v>
      </c>
      <c r="R348">
        <f>0.94*R347+(1-0.94)*'01_Data'!X343^2</f>
        <v>3.2400697405163283E-3</v>
      </c>
      <c r="S348" s="11">
        <f t="shared" si="68"/>
        <v>0.90360255345484441</v>
      </c>
      <c r="T348">
        <f>0.94*T347+(1-0.94)*'01_Data'!Y343^2</f>
        <v>1.977886282807597E-8</v>
      </c>
      <c r="U348" s="11">
        <f t="shared" si="69"/>
        <v>2.2325486406067721E-3</v>
      </c>
      <c r="V348" t="e">
        <f>0.94*V347+(1-0.94)*'01_Data'!AA343^2</f>
        <v>#VALUE!</v>
      </c>
      <c r="W348" s="11" t="e">
        <f t="shared" si="70"/>
        <v>#VALUE!</v>
      </c>
      <c r="X348" t="e">
        <f>0.94*X347+(1-0.94)*'01_Data'!AB343^2</f>
        <v>#VALUE!</v>
      </c>
      <c r="Y348" s="11" t="e">
        <f t="shared" si="71"/>
        <v>#VALUE!</v>
      </c>
    </row>
    <row r="349" spans="1:25" x14ac:dyDescent="0.2">
      <c r="A349" s="6">
        <f>'01_Data'!A345</f>
        <v>43962</v>
      </c>
      <c r="B349">
        <f>0.94*B348+(1-0.94)*'01_Data'!P344^2</f>
        <v>1.7937029645701654E-3</v>
      </c>
      <c r="C349" s="11">
        <f t="shared" si="60"/>
        <v>0.67231923003263983</v>
      </c>
      <c r="D349">
        <f>0.94*D348+(1-0.94)*'01_Data'!Q344^2</f>
        <v>2.5289231578965576E-3</v>
      </c>
      <c r="E349" s="11">
        <f t="shared" si="61"/>
        <v>0.79830359875797419</v>
      </c>
      <c r="F349">
        <f>0.94*F348+(1-0.94)*'01_Data'!R344^2</f>
        <v>3.5193611690785363E-3</v>
      </c>
      <c r="G349" s="11">
        <f t="shared" si="62"/>
        <v>0.94174254157269077</v>
      </c>
      <c r="H349">
        <f>0.94*H348+(1-0.94)*'01_Data'!S344^2</f>
        <v>7.7163516205935121E-3</v>
      </c>
      <c r="I349" s="11">
        <f t="shared" si="63"/>
        <v>1.3944606872872269</v>
      </c>
      <c r="J349">
        <f>0.94*J348+(1-0.94)*'01_Data'!T344^2</f>
        <v>1.9483713518166229E-3</v>
      </c>
      <c r="K349" s="11">
        <f t="shared" si="64"/>
        <v>0.70070648681012582</v>
      </c>
      <c r="L349" t="e">
        <f>0.94*L348+(1-0.94)*'01_Data'!U344^2</f>
        <v>#DIV/0!</v>
      </c>
      <c r="M349" s="11" t="e">
        <f t="shared" si="65"/>
        <v>#DIV/0!</v>
      </c>
      <c r="N349">
        <f>0.94*N348+(1-0.94)*'01_Data'!V344^2</f>
        <v>4.6054197097580339E-3</v>
      </c>
      <c r="O349" s="11">
        <f t="shared" si="66"/>
        <v>1.077295580079592</v>
      </c>
      <c r="P349">
        <f>0.94*P348+(1-0.94)*'01_Data'!W344^2</f>
        <v>6.7049517360487244E-3</v>
      </c>
      <c r="Q349" s="11">
        <f t="shared" si="67"/>
        <v>1.2998645458217093</v>
      </c>
      <c r="R349">
        <f>0.94*R348+(1-0.94)*'01_Data'!X344^2</f>
        <v>3.0692703524811001E-3</v>
      </c>
      <c r="S349" s="11">
        <f t="shared" si="68"/>
        <v>0.87946354604681443</v>
      </c>
      <c r="T349">
        <f>0.94*T348+(1-0.94)*'01_Data'!Y344^2</f>
        <v>1.8592131058391411E-8</v>
      </c>
      <c r="U349" s="11">
        <f t="shared" si="69"/>
        <v>2.1645362151543309E-3</v>
      </c>
      <c r="V349" t="e">
        <f>0.94*V348+(1-0.94)*'01_Data'!AA344^2</f>
        <v>#VALUE!</v>
      </c>
      <c r="W349" s="11" t="e">
        <f t="shared" si="70"/>
        <v>#VALUE!</v>
      </c>
      <c r="X349" t="e">
        <f>0.94*X348+(1-0.94)*'01_Data'!AB344^2</f>
        <v>#VALUE!</v>
      </c>
      <c r="Y349" s="11" t="e">
        <f t="shared" si="71"/>
        <v>#VALUE!</v>
      </c>
    </row>
    <row r="350" spans="1:25" x14ac:dyDescent="0.2">
      <c r="A350" s="6">
        <f>'01_Data'!A346</f>
        <v>43963</v>
      </c>
      <c r="B350">
        <f>0.94*B349+(1-0.94)*'01_Data'!P345^2</f>
        <v>1.6915779154621593E-3</v>
      </c>
      <c r="C350" s="11">
        <f t="shared" si="60"/>
        <v>0.65289940626138121</v>
      </c>
      <c r="D350">
        <f>0.94*D349+(1-0.94)*'01_Data'!Q345^2</f>
        <v>2.4068683700044012E-3</v>
      </c>
      <c r="E350" s="11">
        <f t="shared" si="61"/>
        <v>0.77880089191083302</v>
      </c>
      <c r="F350">
        <f>0.94*F349+(1-0.94)*'01_Data'!R345^2</f>
        <v>3.3298188348888516E-3</v>
      </c>
      <c r="G350" s="11">
        <f t="shared" si="62"/>
        <v>0.91603184791359227</v>
      </c>
      <c r="H350">
        <f>0.94*H349+(1-0.94)*'01_Data'!S345^2</f>
        <v>7.25339676674603E-3</v>
      </c>
      <c r="I350" s="11">
        <f t="shared" si="63"/>
        <v>1.3519822429381236</v>
      </c>
      <c r="J350">
        <f>0.94*J349+(1-0.94)*'01_Data'!T345^2</f>
        <v>1.8315449563807388E-3</v>
      </c>
      <c r="K350" s="11">
        <f t="shared" si="64"/>
        <v>0.67937421868065195</v>
      </c>
      <c r="L350" t="e">
        <f>0.94*L349+(1-0.94)*'01_Data'!U345^2</f>
        <v>#DIV/0!</v>
      </c>
      <c r="M350" s="11" t="e">
        <f t="shared" si="65"/>
        <v>#DIV/0!</v>
      </c>
      <c r="N350">
        <f>0.94*N349+(1-0.94)*'01_Data'!V345^2</f>
        <v>4.4540009288506072E-3</v>
      </c>
      <c r="O350" s="11">
        <f t="shared" si="66"/>
        <v>1.0594376971159527</v>
      </c>
      <c r="P350">
        <f>0.94*P349+(1-0.94)*'01_Data'!W345^2</f>
        <v>6.8565533253603459E-3</v>
      </c>
      <c r="Q350" s="11">
        <f t="shared" si="67"/>
        <v>1.3144776293230735</v>
      </c>
      <c r="R350">
        <f>0.94*R349+(1-0.94)*'01_Data'!X345^2</f>
        <v>2.8876742676783433E-3</v>
      </c>
      <c r="S350" s="11">
        <f t="shared" si="68"/>
        <v>0.85304977314043207</v>
      </c>
      <c r="T350">
        <f>0.94*T349+(1-0.94)*'01_Data'!Y345^2</f>
        <v>1.8192807893055855E-8</v>
      </c>
      <c r="U350" s="11">
        <f t="shared" si="69"/>
        <v>2.1411650074317197E-3</v>
      </c>
      <c r="V350" t="e">
        <f>0.94*V349+(1-0.94)*'01_Data'!AA345^2</f>
        <v>#VALUE!</v>
      </c>
      <c r="W350" s="11" t="e">
        <f t="shared" si="70"/>
        <v>#VALUE!</v>
      </c>
      <c r="X350" t="e">
        <f>0.94*X349+(1-0.94)*'01_Data'!AB345^2</f>
        <v>#VALUE!</v>
      </c>
      <c r="Y350" s="11" t="e">
        <f t="shared" si="71"/>
        <v>#VALUE!</v>
      </c>
    </row>
    <row r="351" spans="1:25" x14ac:dyDescent="0.2">
      <c r="A351" s="6">
        <f>'01_Data'!A347</f>
        <v>43964</v>
      </c>
      <c r="B351">
        <f>0.94*B350+(1-0.94)*'01_Data'!P346^2</f>
        <v>1.6071325899600329E-3</v>
      </c>
      <c r="C351" s="11">
        <f t="shared" si="60"/>
        <v>0.63639407026615846</v>
      </c>
      <c r="D351">
        <f>0.94*D350+(1-0.94)*'01_Data'!Q346^2</f>
        <v>2.2988031812178622E-3</v>
      </c>
      <c r="E351" s="11">
        <f t="shared" si="61"/>
        <v>0.76111654933190187</v>
      </c>
      <c r="F351">
        <f>0.94*F350+(1-0.94)*'01_Data'!R346^2</f>
        <v>3.1462815204833889E-3</v>
      </c>
      <c r="G351" s="11">
        <f t="shared" si="62"/>
        <v>0.8904285165928898</v>
      </c>
      <c r="H351">
        <f>0.94*H350+(1-0.94)*'01_Data'!S346^2</f>
        <v>6.8736176721172354E-3</v>
      </c>
      <c r="I351" s="11">
        <f t="shared" si="63"/>
        <v>1.3161123255153959</v>
      </c>
      <c r="J351">
        <f>0.94*J350+(1-0.94)*'01_Data'!T346^2</f>
        <v>1.738562810426751E-3</v>
      </c>
      <c r="K351" s="11">
        <f t="shared" si="64"/>
        <v>0.6619046972393694</v>
      </c>
      <c r="L351" t="e">
        <f>0.94*L350+(1-0.94)*'01_Data'!U346^2</f>
        <v>#DIV/0!</v>
      </c>
      <c r="M351" s="11" t="e">
        <f t="shared" si="65"/>
        <v>#DIV/0!</v>
      </c>
      <c r="N351">
        <f>0.94*N350+(1-0.94)*'01_Data'!V346^2</f>
        <v>4.3087939687884366E-3</v>
      </c>
      <c r="O351" s="11">
        <f t="shared" si="66"/>
        <v>1.0420249901680314</v>
      </c>
      <c r="P351">
        <f>0.94*P350+(1-0.94)*'01_Data'!W346^2</f>
        <v>6.4870227571154054E-3</v>
      </c>
      <c r="Q351" s="11">
        <f t="shared" si="67"/>
        <v>1.2785654988279178</v>
      </c>
      <c r="R351">
        <f>0.94*R350+(1-0.94)*'01_Data'!X346^2</f>
        <v>2.7480927343725542E-3</v>
      </c>
      <c r="S351" s="11">
        <f t="shared" si="68"/>
        <v>0.83217748651467593</v>
      </c>
      <c r="T351">
        <f>0.94*T350+(1-0.94)*'01_Data'!Y346^2</f>
        <v>1.7101239419472502E-8</v>
      </c>
      <c r="U351" s="11">
        <f t="shared" si="69"/>
        <v>2.0759364955862864E-3</v>
      </c>
      <c r="V351" t="e">
        <f>0.94*V350+(1-0.94)*'01_Data'!AA346^2</f>
        <v>#VALUE!</v>
      </c>
      <c r="W351" s="11" t="e">
        <f t="shared" si="70"/>
        <v>#VALUE!</v>
      </c>
      <c r="X351" t="e">
        <f>0.94*X350+(1-0.94)*'01_Data'!AB346^2</f>
        <v>#VALUE!</v>
      </c>
      <c r="Y351" s="11" t="e">
        <f t="shared" si="71"/>
        <v>#VALUE!</v>
      </c>
    </row>
    <row r="352" spans="1:25" x14ac:dyDescent="0.2">
      <c r="A352" s="6">
        <f>'01_Data'!A348</f>
        <v>43965</v>
      </c>
      <c r="B352">
        <f>0.94*B351+(1-0.94)*'01_Data'!P347^2</f>
        <v>1.6662278495492267E-3</v>
      </c>
      <c r="C352" s="11">
        <f t="shared" si="60"/>
        <v>0.64798874842577714</v>
      </c>
      <c r="D352">
        <f>0.94*D351+(1-0.94)*'01_Data'!Q347^2</f>
        <v>2.2036398948965161E-3</v>
      </c>
      <c r="E352" s="11">
        <f t="shared" si="61"/>
        <v>0.74519611748446601</v>
      </c>
      <c r="F352">
        <f>0.94*F351+(1-0.94)*'01_Data'!R347^2</f>
        <v>3.0608127425465416E-3</v>
      </c>
      <c r="G352" s="11">
        <f t="shared" si="62"/>
        <v>0.8782509955142257</v>
      </c>
      <c r="H352">
        <f>0.94*H351+(1-0.94)*'01_Data'!S347^2</f>
        <v>6.8589552374488981E-3</v>
      </c>
      <c r="I352" s="11">
        <f t="shared" si="63"/>
        <v>1.3147078458110464</v>
      </c>
      <c r="J352">
        <f>0.94*J351+(1-0.94)*'01_Data'!T347^2</f>
        <v>2.0039785286710445E-3</v>
      </c>
      <c r="K352" s="11">
        <f t="shared" si="64"/>
        <v>0.71063534194768507</v>
      </c>
      <c r="L352" t="e">
        <f>0.94*L351+(1-0.94)*'01_Data'!U347^2</f>
        <v>#DIV/0!</v>
      </c>
      <c r="M352" s="11" t="e">
        <f t="shared" si="65"/>
        <v>#DIV/0!</v>
      </c>
      <c r="N352">
        <f>0.94*N351+(1-0.94)*'01_Data'!V347^2</f>
        <v>4.1169940103217293E-3</v>
      </c>
      <c r="O352" s="11">
        <f t="shared" si="66"/>
        <v>1.0185688443110146</v>
      </c>
      <c r="P352">
        <f>0.94*P351+(1-0.94)*'01_Data'!W347^2</f>
        <v>6.5177917085922875E-3</v>
      </c>
      <c r="Q352" s="11">
        <f t="shared" si="67"/>
        <v>1.281594128640287</v>
      </c>
      <c r="R352">
        <f>0.94*R351+(1-0.94)*'01_Data'!X347^2</f>
        <v>2.9570414948164071E-3</v>
      </c>
      <c r="S352" s="11">
        <f t="shared" si="68"/>
        <v>0.86323487921523112</v>
      </c>
      <c r="T352">
        <f>0.94*T351+(1-0.94)*'01_Data'!Y347^2</f>
        <v>1.6075165054304152E-8</v>
      </c>
      <c r="U352" s="11">
        <f t="shared" si="69"/>
        <v>2.0126951069858166E-3</v>
      </c>
      <c r="V352" t="e">
        <f>0.94*V351+(1-0.94)*'01_Data'!AA347^2</f>
        <v>#VALUE!</v>
      </c>
      <c r="W352" s="11" t="e">
        <f t="shared" si="70"/>
        <v>#VALUE!</v>
      </c>
      <c r="X352" t="e">
        <f>0.94*X351+(1-0.94)*'01_Data'!AB347^2</f>
        <v>#VALUE!</v>
      </c>
      <c r="Y352" s="11" t="e">
        <f t="shared" si="71"/>
        <v>#VALUE!</v>
      </c>
    </row>
    <row r="353" spans="1:25" x14ac:dyDescent="0.2">
      <c r="A353" s="6">
        <f>'01_Data'!A349</f>
        <v>43966</v>
      </c>
      <c r="B353">
        <f>0.94*B352+(1-0.94)*'01_Data'!P348^2</f>
        <v>1.5708868920388521E-3</v>
      </c>
      <c r="C353" s="11">
        <f t="shared" si="60"/>
        <v>0.62917684063686796</v>
      </c>
      <c r="D353">
        <f>0.94*D352+(1-0.94)*'01_Data'!Q348^2</f>
        <v>2.0851097600641261E-3</v>
      </c>
      <c r="E353" s="11">
        <f t="shared" si="61"/>
        <v>0.72487768591408563</v>
      </c>
      <c r="F353">
        <f>0.94*F352+(1-0.94)*'01_Data'!R348^2</f>
        <v>2.8772241814828681E-3</v>
      </c>
      <c r="G353" s="11">
        <f t="shared" si="62"/>
        <v>0.85150484069891386</v>
      </c>
      <c r="H353">
        <f>0.94*H352+(1-0.94)*'01_Data'!S348^2</f>
        <v>6.480641069933831E-3</v>
      </c>
      <c r="I353" s="11">
        <f t="shared" si="63"/>
        <v>1.2779364419341541</v>
      </c>
      <c r="J353">
        <f>0.94*J352+(1-0.94)*'01_Data'!T348^2</f>
        <v>1.9504283418457797E-3</v>
      </c>
      <c r="K353" s="11">
        <f t="shared" si="64"/>
        <v>0.70107627412795581</v>
      </c>
      <c r="L353" t="e">
        <f>0.94*L352+(1-0.94)*'01_Data'!U348^2</f>
        <v>#DIV/0!</v>
      </c>
      <c r="M353" s="11" t="e">
        <f t="shared" si="65"/>
        <v>#DIV/0!</v>
      </c>
      <c r="N353">
        <f>0.94*N352+(1-0.94)*'01_Data'!V348^2</f>
        <v>4.0355901758510242E-3</v>
      </c>
      <c r="O353" s="11">
        <f t="shared" si="66"/>
        <v>1.0084486721268753</v>
      </c>
      <c r="P353">
        <f>0.94*P352+(1-0.94)*'01_Data'!W348^2</f>
        <v>6.8162715492855897E-3</v>
      </c>
      <c r="Q353" s="11">
        <f t="shared" si="67"/>
        <v>1.3106107089521164</v>
      </c>
      <c r="R353">
        <f>0.94*R352+(1-0.94)*'01_Data'!X348^2</f>
        <v>2.7797424785508929E-3</v>
      </c>
      <c r="S353" s="11">
        <f t="shared" si="68"/>
        <v>0.8369558558220529</v>
      </c>
      <c r="T353">
        <f>0.94*T352+(1-0.94)*'01_Data'!Y348^2</f>
        <v>1.5826703376379912E-8</v>
      </c>
      <c r="U353" s="11">
        <f t="shared" si="69"/>
        <v>1.9970801813767366E-3</v>
      </c>
      <c r="V353" t="e">
        <f>0.94*V352+(1-0.94)*'01_Data'!AA348^2</f>
        <v>#VALUE!</v>
      </c>
      <c r="W353" s="11" t="e">
        <f t="shared" si="70"/>
        <v>#VALUE!</v>
      </c>
      <c r="X353" t="e">
        <f>0.94*X352+(1-0.94)*'01_Data'!AB348^2</f>
        <v>#VALUE!</v>
      </c>
      <c r="Y353" s="11" t="e">
        <f t="shared" si="71"/>
        <v>#VALUE!</v>
      </c>
    </row>
    <row r="354" spans="1:25" x14ac:dyDescent="0.2">
      <c r="A354" s="6">
        <f>'01_Data'!A350</f>
        <v>43969</v>
      </c>
      <c r="B354">
        <f>0.94*B353+(1-0.94)*'01_Data'!P349^2</f>
        <v>1.4796723817099254E-3</v>
      </c>
      <c r="C354" s="11">
        <f t="shared" si="60"/>
        <v>0.61063691355084426</v>
      </c>
      <c r="D354">
        <f>0.94*D353+(1-0.94)*'01_Data'!Q349^2</f>
        <v>1.9659223439331447E-3</v>
      </c>
      <c r="E354" s="11">
        <f t="shared" si="61"/>
        <v>0.70385540466146346</v>
      </c>
      <c r="F354">
        <f>0.94*F353+(1-0.94)*'01_Data'!R349^2</f>
        <v>2.7370735715304172E-3</v>
      </c>
      <c r="G354" s="11">
        <f t="shared" si="62"/>
        <v>0.83050739913962546</v>
      </c>
      <c r="H354">
        <f>0.94*H353+(1-0.94)*'01_Data'!S349^2</f>
        <v>6.0929403076088991E-3</v>
      </c>
      <c r="I354" s="11">
        <f t="shared" si="63"/>
        <v>1.2391210423188861</v>
      </c>
      <c r="J354">
        <f>0.94*J353+(1-0.94)*'01_Data'!T349^2</f>
        <v>1.842453716015563E-3</v>
      </c>
      <c r="K354" s="11">
        <f t="shared" si="64"/>
        <v>0.681394405932366</v>
      </c>
      <c r="L354" t="e">
        <f>0.94*L353+(1-0.94)*'01_Data'!U349^2</f>
        <v>#DIV/0!</v>
      </c>
      <c r="M354" s="11" t="e">
        <f t="shared" si="65"/>
        <v>#DIV/0!</v>
      </c>
      <c r="N354">
        <f>0.94*N353+(1-0.94)*'01_Data'!V349^2</f>
        <v>3.9060246336570866E-3</v>
      </c>
      <c r="O354" s="11">
        <f t="shared" si="66"/>
        <v>0.99212812059813427</v>
      </c>
      <c r="P354">
        <f>0.94*P353+(1-0.94)*'01_Data'!W349^2</f>
        <v>6.4072952563284536E-3</v>
      </c>
      <c r="Q354" s="11">
        <f t="shared" si="67"/>
        <v>1.2706842269402616</v>
      </c>
      <c r="R354">
        <f>0.94*R353+(1-0.94)*'01_Data'!X349^2</f>
        <v>2.7005542860431496E-3</v>
      </c>
      <c r="S354" s="11">
        <f t="shared" si="68"/>
        <v>0.82494828933871589</v>
      </c>
      <c r="T354">
        <f>0.94*T353+(1-0.94)*'01_Data'!Y349^2</f>
        <v>1.7741607012253997E-8</v>
      </c>
      <c r="U354" s="11">
        <f t="shared" si="69"/>
        <v>2.1144467283637125E-3</v>
      </c>
      <c r="V354" t="e">
        <f>0.94*V353+(1-0.94)*'01_Data'!AA349^2</f>
        <v>#VALUE!</v>
      </c>
      <c r="W354" s="11" t="e">
        <f t="shared" si="70"/>
        <v>#VALUE!</v>
      </c>
      <c r="X354" t="e">
        <f>0.94*X353+(1-0.94)*'01_Data'!AB349^2</f>
        <v>#VALUE!</v>
      </c>
      <c r="Y354" s="11" t="e">
        <f t="shared" si="71"/>
        <v>#VALUE!</v>
      </c>
    </row>
    <row r="355" spans="1:25" x14ac:dyDescent="0.2">
      <c r="A355" s="6">
        <f>'01_Data'!A351</f>
        <v>43970</v>
      </c>
      <c r="B355">
        <f>0.94*B354+(1-0.94)*'01_Data'!P350^2</f>
        <v>1.7422017169304196E-3</v>
      </c>
      <c r="C355" s="11">
        <f t="shared" si="60"/>
        <v>0.66259703641539613</v>
      </c>
      <c r="D355">
        <f>0.94*D354+(1-0.94)*'01_Data'!Q350^2</f>
        <v>2.0095291401180629E-3</v>
      </c>
      <c r="E355" s="11">
        <f t="shared" si="61"/>
        <v>0.71161881882771483</v>
      </c>
      <c r="F355">
        <f>0.94*F354+(1-0.94)*'01_Data'!R350^2</f>
        <v>2.823724819426587E-3</v>
      </c>
      <c r="G355" s="11">
        <f t="shared" si="62"/>
        <v>0.84355121628476126</v>
      </c>
      <c r="H355">
        <f>0.94*H354+(1-0.94)*'01_Data'!S350^2</f>
        <v>6.1772328263219618E-3</v>
      </c>
      <c r="I355" s="11">
        <f t="shared" si="63"/>
        <v>1.2476628840488662</v>
      </c>
      <c r="J355">
        <f>0.94*J354+(1-0.94)*'01_Data'!T350^2</f>
        <v>1.9009933420323843E-3</v>
      </c>
      <c r="K355" s="11">
        <f t="shared" si="64"/>
        <v>0.69213461276847077</v>
      </c>
      <c r="L355" t="e">
        <f>0.94*L354+(1-0.94)*'01_Data'!U350^2</f>
        <v>#DIV/0!</v>
      </c>
      <c r="M355" s="11" t="e">
        <f t="shared" si="65"/>
        <v>#DIV/0!</v>
      </c>
      <c r="N355">
        <f>0.94*N354+(1-0.94)*'01_Data'!V350^2</f>
        <v>3.6754211050014488E-3</v>
      </c>
      <c r="O355" s="11">
        <f t="shared" si="66"/>
        <v>0.96239602994836027</v>
      </c>
      <c r="P355">
        <f>0.94*P354+(1-0.94)*'01_Data'!W350^2</f>
        <v>6.0442412218431598E-3</v>
      </c>
      <c r="Q355" s="11">
        <f t="shared" si="67"/>
        <v>1.2341591420495481</v>
      </c>
      <c r="R355">
        <f>0.94*R354+(1-0.94)*'01_Data'!X350^2</f>
        <v>2.9354925358821425E-3</v>
      </c>
      <c r="S355" s="11">
        <f t="shared" si="68"/>
        <v>0.86008378605941638</v>
      </c>
      <c r="T355">
        <f>0.94*T354+(1-0.94)*'01_Data'!Y350^2</f>
        <v>1.6677110591518755E-8</v>
      </c>
      <c r="U355" s="11">
        <f t="shared" si="69"/>
        <v>2.0500321629337249E-3</v>
      </c>
      <c r="V355" t="e">
        <f>0.94*V354+(1-0.94)*'01_Data'!AA350^2</f>
        <v>#VALUE!</v>
      </c>
      <c r="W355" s="11" t="e">
        <f t="shared" si="70"/>
        <v>#VALUE!</v>
      </c>
      <c r="X355" t="e">
        <f>0.94*X354+(1-0.94)*'01_Data'!AB350^2</f>
        <v>#VALUE!</v>
      </c>
      <c r="Y355" s="11" t="e">
        <f t="shared" si="71"/>
        <v>#VALUE!</v>
      </c>
    </row>
    <row r="356" spans="1:25" x14ac:dyDescent="0.2">
      <c r="A356" s="6">
        <f>'01_Data'!A352</f>
        <v>43971</v>
      </c>
      <c r="B356">
        <f>0.94*B355+(1-0.94)*'01_Data'!P351^2</f>
        <v>1.696692837828629E-3</v>
      </c>
      <c r="C356" s="11">
        <f t="shared" si="60"/>
        <v>0.65388576611883409</v>
      </c>
      <c r="D356">
        <f>0.94*D355+(1-0.94)*'01_Data'!Q351^2</f>
        <v>1.9510575101697953E-3</v>
      </c>
      <c r="E356" s="11">
        <f t="shared" si="61"/>
        <v>0.70118934144978873</v>
      </c>
      <c r="F356">
        <f>0.94*F355+(1-0.94)*'01_Data'!R351^2</f>
        <v>2.6821923997059423E-3</v>
      </c>
      <c r="G356" s="11">
        <f t="shared" si="62"/>
        <v>0.82213896922959295</v>
      </c>
      <c r="H356">
        <f>0.94*H355+(1-0.94)*'01_Data'!S351^2</f>
        <v>5.9423610008447784E-3</v>
      </c>
      <c r="I356" s="11">
        <f t="shared" si="63"/>
        <v>1.2237135989327257</v>
      </c>
      <c r="J356">
        <f>0.94*J355+(1-0.94)*'01_Data'!T351^2</f>
        <v>1.7917953945184497E-3</v>
      </c>
      <c r="K356" s="11">
        <f t="shared" si="64"/>
        <v>0.6719616353770872</v>
      </c>
      <c r="L356" t="e">
        <f>0.94*L355+(1-0.94)*'01_Data'!U351^2</f>
        <v>#DIV/0!</v>
      </c>
      <c r="M356" s="11" t="e">
        <f t="shared" si="65"/>
        <v>#DIV/0!</v>
      </c>
      <c r="N356">
        <f>0.94*N355+(1-0.94)*'01_Data'!V351^2</f>
        <v>3.5175469815039535E-3</v>
      </c>
      <c r="O356" s="11">
        <f t="shared" si="66"/>
        <v>0.94149978191128458</v>
      </c>
      <c r="P356">
        <f>0.94*P355+(1-0.94)*'01_Data'!W351^2</f>
        <v>5.71688687131714E-3</v>
      </c>
      <c r="Q356" s="11">
        <f t="shared" si="67"/>
        <v>1.2002730904139771</v>
      </c>
      <c r="R356">
        <f>0.94*R355+(1-0.94)*'01_Data'!X351^2</f>
        <v>2.7782841860446378E-3</v>
      </c>
      <c r="S356" s="11">
        <f t="shared" si="68"/>
        <v>0.8367362875382236</v>
      </c>
      <c r="T356">
        <f>0.94*T355+(1-0.94)*'01_Data'!Y351^2</f>
        <v>1.5676483956027628E-8</v>
      </c>
      <c r="U356" s="11">
        <f t="shared" si="69"/>
        <v>1.9875799246618893E-3</v>
      </c>
      <c r="V356" t="e">
        <f>0.94*V355+(1-0.94)*'01_Data'!AA351^2</f>
        <v>#VALUE!</v>
      </c>
      <c r="W356" s="11" t="e">
        <f t="shared" si="70"/>
        <v>#VALUE!</v>
      </c>
      <c r="X356" t="e">
        <f>0.94*X355+(1-0.94)*'01_Data'!AB351^2</f>
        <v>#VALUE!</v>
      </c>
      <c r="Y356" s="11" t="e">
        <f t="shared" si="71"/>
        <v>#VALUE!</v>
      </c>
    </row>
    <row r="357" spans="1:25" x14ac:dyDescent="0.2">
      <c r="A357" s="6">
        <f>'01_Data'!A353</f>
        <v>43972</v>
      </c>
      <c r="B357">
        <f>0.94*B356+(1-0.94)*'01_Data'!P352^2</f>
        <v>1.6564277371818631E-3</v>
      </c>
      <c r="C357" s="11">
        <f t="shared" si="60"/>
        <v>0.64608032764496826</v>
      </c>
      <c r="D357">
        <f>0.94*D356+(1-0.94)*'01_Data'!Q352^2</f>
        <v>1.9162280529797127E-3</v>
      </c>
      <c r="E357" s="11">
        <f t="shared" si="61"/>
        <v>0.6949024890953317</v>
      </c>
      <c r="F357">
        <f>0.94*F356+(1-0.94)*'01_Data'!R352^2</f>
        <v>2.591008149928316E-3</v>
      </c>
      <c r="G357" s="11">
        <f t="shared" si="62"/>
        <v>0.80804334894975516</v>
      </c>
      <c r="H357">
        <f>0.94*H356+(1-0.94)*'01_Data'!S352^2</f>
        <v>5.6928888504571319E-3</v>
      </c>
      <c r="I357" s="11">
        <f t="shared" si="63"/>
        <v>1.1977512222140279</v>
      </c>
      <c r="J357">
        <f>0.94*J356+(1-0.94)*'01_Data'!T352^2</f>
        <v>1.8945044509919076E-3</v>
      </c>
      <c r="K357" s="11">
        <f t="shared" si="64"/>
        <v>0.6909523295061395</v>
      </c>
      <c r="L357" t="e">
        <f>0.94*L356+(1-0.94)*'01_Data'!U352^2</f>
        <v>#DIV/0!</v>
      </c>
      <c r="M357" s="11" t="e">
        <f t="shared" si="65"/>
        <v>#DIV/0!</v>
      </c>
      <c r="N357">
        <f>0.94*N356+(1-0.94)*'01_Data'!V352^2</f>
        <v>3.3112272429346324E-3</v>
      </c>
      <c r="O357" s="11">
        <f t="shared" si="66"/>
        <v>0.9134709985651035</v>
      </c>
      <c r="P357">
        <f>0.94*P356+(1-0.94)*'01_Data'!W352^2</f>
        <v>5.5052466964611961E-3</v>
      </c>
      <c r="Q357" s="11">
        <f t="shared" si="67"/>
        <v>1.1778464108313196</v>
      </c>
      <c r="R357">
        <f>0.94*R356+(1-0.94)*'01_Data'!X352^2</f>
        <v>2.7168395924801947E-3</v>
      </c>
      <c r="S357" s="11">
        <f t="shared" si="68"/>
        <v>0.82743191702097707</v>
      </c>
      <c r="T357">
        <f>0.94*T356+(1-0.94)*'01_Data'!Y352^2</f>
        <v>1.4735894918665969E-8</v>
      </c>
      <c r="U357" s="11">
        <f t="shared" si="69"/>
        <v>1.9270302331577012E-3</v>
      </c>
      <c r="V357" t="e">
        <f>0.94*V356+(1-0.94)*'01_Data'!AA352^2</f>
        <v>#VALUE!</v>
      </c>
      <c r="W357" s="11" t="e">
        <f t="shared" si="70"/>
        <v>#VALUE!</v>
      </c>
      <c r="X357" t="e">
        <f>0.94*X356+(1-0.94)*'01_Data'!AB352^2</f>
        <v>#VALUE!</v>
      </c>
      <c r="Y357" s="11" t="e">
        <f t="shared" si="71"/>
        <v>#VALUE!</v>
      </c>
    </row>
    <row r="358" spans="1:25" x14ac:dyDescent="0.2">
      <c r="A358" s="6">
        <f>'01_Data'!A354</f>
        <v>43973</v>
      </c>
      <c r="B358">
        <f>0.94*B357+(1-0.94)*'01_Data'!P353^2</f>
        <v>1.5765120356280337E-3</v>
      </c>
      <c r="C358" s="11">
        <f t="shared" si="60"/>
        <v>0.63030233458100449</v>
      </c>
      <c r="D358">
        <f>0.94*D357+(1-0.94)*'01_Data'!Q353^2</f>
        <v>1.8077146863014438E-3</v>
      </c>
      <c r="E358" s="11">
        <f t="shared" si="61"/>
        <v>0.67494007211600926</v>
      </c>
      <c r="F358">
        <f>0.94*F357+(1-0.94)*'01_Data'!R353^2</f>
        <v>2.4412952655027014E-3</v>
      </c>
      <c r="G358" s="11">
        <f t="shared" si="62"/>
        <v>0.78435094626492341</v>
      </c>
      <c r="H358">
        <f>0.94*H357+(1-0.94)*'01_Data'!S353^2</f>
        <v>5.5051094073375086E-3</v>
      </c>
      <c r="I358" s="11">
        <f t="shared" si="63"/>
        <v>1.1778317242497132</v>
      </c>
      <c r="J358">
        <f>0.94*J357+(1-0.94)*'01_Data'!T353^2</f>
        <v>1.8144258709472747E-3</v>
      </c>
      <c r="K358" s="11">
        <f t="shared" si="64"/>
        <v>0.67619177714514778</v>
      </c>
      <c r="L358" t="e">
        <f>0.94*L357+(1-0.94)*'01_Data'!U353^2</f>
        <v>#DIV/0!</v>
      </c>
      <c r="M358" s="11" t="e">
        <f t="shared" si="65"/>
        <v>#DIV/0!</v>
      </c>
      <c r="N358">
        <f>0.94*N357+(1-0.94)*'01_Data'!V353^2</f>
        <v>3.1461673311386656E-3</v>
      </c>
      <c r="O358" s="11">
        <f t="shared" si="66"/>
        <v>0.89041235809423924</v>
      </c>
      <c r="P358">
        <f>0.94*P357+(1-0.94)*'01_Data'!W353^2</f>
        <v>5.1905442114973084E-3</v>
      </c>
      <c r="Q358" s="11">
        <f t="shared" si="67"/>
        <v>1.1436857703483601</v>
      </c>
      <c r="R358">
        <f>0.94*R357+(1-0.94)*'01_Data'!X353^2</f>
        <v>2.5645518336149093E-3</v>
      </c>
      <c r="S358" s="11">
        <f t="shared" si="68"/>
        <v>0.80390737157396264</v>
      </c>
      <c r="T358">
        <f>0.94*T357+(1-0.94)*'01_Data'!Y353^2</f>
        <v>1.4567945921713937E-8</v>
      </c>
      <c r="U358" s="11">
        <f t="shared" si="69"/>
        <v>1.9160173204519611E-3</v>
      </c>
      <c r="V358" t="e">
        <f>0.94*V357+(1-0.94)*'01_Data'!AA353^2</f>
        <v>#VALUE!</v>
      </c>
      <c r="W358" s="11" t="e">
        <f t="shared" si="70"/>
        <v>#VALUE!</v>
      </c>
      <c r="X358" t="e">
        <f>0.94*X357+(1-0.94)*'01_Data'!AB353^2</f>
        <v>#VALUE!</v>
      </c>
      <c r="Y358" s="11" t="e">
        <f t="shared" si="71"/>
        <v>#VALUE!</v>
      </c>
    </row>
    <row r="359" spans="1:25" x14ac:dyDescent="0.2">
      <c r="A359" s="6">
        <f>'01_Data'!A355</f>
        <v>43977</v>
      </c>
      <c r="B359">
        <f>0.94*B358+(1-0.94)*'01_Data'!P354^2</f>
        <v>1.4819696264717723E-3</v>
      </c>
      <c r="C359" s="11">
        <f t="shared" si="60"/>
        <v>0.61111074763162754</v>
      </c>
      <c r="D359">
        <f>0.94*D358+(1-0.94)*'01_Data'!Q354^2</f>
        <v>1.721614977269978E-3</v>
      </c>
      <c r="E359" s="11">
        <f t="shared" si="61"/>
        <v>0.65867061136203309</v>
      </c>
      <c r="F359">
        <f>0.94*F358+(1-0.94)*'01_Data'!R354^2</f>
        <v>2.3009564033219096E-3</v>
      </c>
      <c r="G359" s="11">
        <f t="shared" si="62"/>
        <v>0.761472923771503</v>
      </c>
      <c r="H359">
        <f>0.94*H358+(1-0.94)*'01_Data'!S354^2</f>
        <v>5.1790931049102611E-3</v>
      </c>
      <c r="I359" s="11">
        <f t="shared" si="63"/>
        <v>1.1424235039762556</v>
      </c>
      <c r="J359">
        <f>0.94*J358+(1-0.94)*'01_Data'!T354^2</f>
        <v>1.7456384015552494E-3</v>
      </c>
      <c r="K359" s="11">
        <f t="shared" si="64"/>
        <v>0.66325023723472798</v>
      </c>
      <c r="L359" t="e">
        <f>0.94*L358+(1-0.94)*'01_Data'!U354^2</f>
        <v>#DIV/0!</v>
      </c>
      <c r="M359" s="11" t="e">
        <f t="shared" si="65"/>
        <v>#DIV/0!</v>
      </c>
      <c r="N359">
        <f>0.94*N358+(1-0.94)*'01_Data'!V354^2</f>
        <v>2.9596879507345127E-3</v>
      </c>
      <c r="O359" s="11">
        <f t="shared" si="66"/>
        <v>0.86362107639004349</v>
      </c>
      <c r="P359">
        <f>0.94*P358+(1-0.94)*'01_Data'!W354^2</f>
        <v>4.8909266707150524E-3</v>
      </c>
      <c r="Q359" s="11">
        <f t="shared" si="67"/>
        <v>1.1101862551032566</v>
      </c>
      <c r="R359">
        <f>0.94*R358+(1-0.94)*'01_Data'!X354^2</f>
        <v>2.4110386815158792E-3</v>
      </c>
      <c r="S359" s="11">
        <f t="shared" si="68"/>
        <v>0.77947530284288147</v>
      </c>
      <c r="T359">
        <f>0.94*T358+(1-0.94)*'01_Data'!Y354^2</f>
        <v>1.4410073864579756E-8</v>
      </c>
      <c r="U359" s="11">
        <f t="shared" si="69"/>
        <v>1.9056071509820954E-3</v>
      </c>
      <c r="V359" t="e">
        <f>0.94*V358+(1-0.94)*'01_Data'!AA354^2</f>
        <v>#VALUE!</v>
      </c>
      <c r="W359" s="11" t="e">
        <f t="shared" si="70"/>
        <v>#VALUE!</v>
      </c>
      <c r="X359" t="e">
        <f>0.94*X358+(1-0.94)*'01_Data'!AB354^2</f>
        <v>#VALUE!</v>
      </c>
      <c r="Y359" s="11" t="e">
        <f t="shared" si="71"/>
        <v>#VALUE!</v>
      </c>
    </row>
    <row r="360" spans="1:25" x14ac:dyDescent="0.2">
      <c r="A360" s="6">
        <f>'01_Data'!A356</f>
        <v>43978</v>
      </c>
      <c r="B360">
        <f>0.94*B359+(1-0.94)*'01_Data'!P355^2</f>
        <v>1.4433305940217314E-3</v>
      </c>
      <c r="C360" s="11">
        <f t="shared" si="60"/>
        <v>0.60309146047135864</v>
      </c>
      <c r="D360">
        <f>0.94*D359+(1-0.94)*'01_Data'!Q355^2</f>
        <v>1.6832764995927463E-3</v>
      </c>
      <c r="E360" s="11">
        <f t="shared" si="61"/>
        <v>0.65129538452024371</v>
      </c>
      <c r="F360">
        <f>0.94*F359+(1-0.94)*'01_Data'!R355^2</f>
        <v>2.1677281733376757E-3</v>
      </c>
      <c r="G360" s="11">
        <f t="shared" si="62"/>
        <v>0.73909911357076752</v>
      </c>
      <c r="H360">
        <f>0.94*H359+(1-0.94)*'01_Data'!S355^2</f>
        <v>4.8898444435452352E-3</v>
      </c>
      <c r="I360" s="11">
        <f t="shared" si="63"/>
        <v>1.1100634215095098</v>
      </c>
      <c r="J360">
        <f>0.94*J359+(1-0.94)*'01_Data'!T355^2</f>
        <v>1.6413805844944409E-3</v>
      </c>
      <c r="K360" s="11">
        <f t="shared" si="64"/>
        <v>0.6431391041544583</v>
      </c>
      <c r="L360" t="e">
        <f>0.94*L359+(1-0.94)*'01_Data'!U355^2</f>
        <v>#DIV/0!</v>
      </c>
      <c r="M360" s="11" t="e">
        <f t="shared" si="65"/>
        <v>#DIV/0!</v>
      </c>
      <c r="N360">
        <f>0.94*N359+(1-0.94)*'01_Data'!V355^2</f>
        <v>2.9744498653881848E-3</v>
      </c>
      <c r="O360" s="11">
        <f t="shared" si="66"/>
        <v>0.86577212133321935</v>
      </c>
      <c r="P360">
        <f>0.94*P359+(1-0.94)*'01_Data'!W355^2</f>
        <v>4.9143465796681919E-3</v>
      </c>
      <c r="Q360" s="11">
        <f t="shared" si="67"/>
        <v>1.11284111088528</v>
      </c>
      <c r="R360">
        <f>0.94*R359+(1-0.94)*'01_Data'!X355^2</f>
        <v>2.3084371914034356E-3</v>
      </c>
      <c r="S360" s="11">
        <f t="shared" si="68"/>
        <v>0.76270975622032389</v>
      </c>
      <c r="T360">
        <f>0.94*T359+(1-0.94)*'01_Data'!Y355^2</f>
        <v>1.4261674130872898E-8</v>
      </c>
      <c r="U360" s="11">
        <f t="shared" si="69"/>
        <v>1.8957694693659277E-3</v>
      </c>
      <c r="V360" t="e">
        <f>0.94*V359+(1-0.94)*'01_Data'!AA355^2</f>
        <v>#VALUE!</v>
      </c>
      <c r="W360" s="11" t="e">
        <f t="shared" si="70"/>
        <v>#VALUE!</v>
      </c>
      <c r="X360" t="e">
        <f>0.94*X359+(1-0.94)*'01_Data'!AB355^2</f>
        <v>#VALUE!</v>
      </c>
      <c r="Y360" s="11" t="e">
        <f t="shared" si="71"/>
        <v>#VALUE!</v>
      </c>
    </row>
    <row r="361" spans="1:25" x14ac:dyDescent="0.2">
      <c r="A361" s="6">
        <f>'01_Data'!A357</f>
        <v>43979</v>
      </c>
      <c r="B361">
        <f>0.94*B360+(1-0.94)*'01_Data'!P356^2</f>
        <v>1.3598097593897297E-3</v>
      </c>
      <c r="C361" s="11">
        <f t="shared" si="60"/>
        <v>0.58538197731584796</v>
      </c>
      <c r="D361">
        <f>0.94*D360+(1-0.94)*'01_Data'!Q356^2</f>
        <v>1.5847450135692963E-3</v>
      </c>
      <c r="E361" s="11">
        <f t="shared" si="61"/>
        <v>0.63194599723351574</v>
      </c>
      <c r="F361">
        <f>0.94*F360+(1-0.94)*'01_Data'!R356^2</f>
        <v>2.0684242423224344E-3</v>
      </c>
      <c r="G361" s="11">
        <f t="shared" si="62"/>
        <v>0.72197154311319889</v>
      </c>
      <c r="H361">
        <f>0.94*H360+(1-0.94)*'01_Data'!S356^2</f>
        <v>4.5965691326990549E-3</v>
      </c>
      <c r="I361" s="11">
        <f t="shared" si="63"/>
        <v>1.076259922806829</v>
      </c>
      <c r="J361">
        <f>0.94*J360+(1-0.94)*'01_Data'!T356^2</f>
        <v>1.5695953471030462E-3</v>
      </c>
      <c r="K361" s="11">
        <f t="shared" si="64"/>
        <v>0.62891814051589234</v>
      </c>
      <c r="L361" t="e">
        <f>0.94*L360+(1-0.94)*'01_Data'!U356^2</f>
        <v>#DIV/0!</v>
      </c>
      <c r="M361" s="11" t="e">
        <f t="shared" si="65"/>
        <v>#DIV/0!</v>
      </c>
      <c r="N361">
        <f>0.94*N360+(1-0.94)*'01_Data'!V356^2</f>
        <v>3.0295994681387799E-3</v>
      </c>
      <c r="O361" s="11">
        <f t="shared" si="66"/>
        <v>0.87376144683258516</v>
      </c>
      <c r="P361">
        <f>0.94*P360+(1-0.94)*'01_Data'!W356^2</f>
        <v>4.8321029543097992E-3</v>
      </c>
      <c r="Q361" s="11">
        <f t="shared" si="67"/>
        <v>1.1034898932414694</v>
      </c>
      <c r="R361">
        <f>0.94*R360+(1-0.94)*'01_Data'!X356^2</f>
        <v>2.1920128843151121E-3</v>
      </c>
      <c r="S361" s="11">
        <f t="shared" si="68"/>
        <v>0.74322758751771878</v>
      </c>
      <c r="T361">
        <f>0.94*T360+(1-0.94)*'01_Data'!Y356^2</f>
        <v>1.4122178381189178E-8</v>
      </c>
      <c r="U361" s="11">
        <f t="shared" si="69"/>
        <v>1.8864752720509413E-3</v>
      </c>
      <c r="V361" t="e">
        <f>0.94*V360+(1-0.94)*'01_Data'!AA356^2</f>
        <v>#VALUE!</v>
      </c>
      <c r="W361" s="11" t="e">
        <f t="shared" si="70"/>
        <v>#VALUE!</v>
      </c>
      <c r="X361" t="e">
        <f>0.94*X360+(1-0.94)*'01_Data'!AB356^2</f>
        <v>#VALUE!</v>
      </c>
      <c r="Y361" s="11" t="e">
        <f t="shared" si="71"/>
        <v>#VALUE!</v>
      </c>
    </row>
    <row r="362" spans="1:25" x14ac:dyDescent="0.2">
      <c r="A362" s="6">
        <f>'01_Data'!A358</f>
        <v>43980</v>
      </c>
      <c r="B362">
        <f>0.94*B361+(1-0.94)*'01_Data'!P357^2</f>
        <v>1.3197024034176767E-3</v>
      </c>
      <c r="C362" s="11">
        <f t="shared" si="60"/>
        <v>0.57668449403573752</v>
      </c>
      <c r="D362">
        <f>0.94*D361+(1-0.94)*'01_Data'!Q357^2</f>
        <v>1.5542112489893847E-3</v>
      </c>
      <c r="E362" s="11">
        <f t="shared" si="61"/>
        <v>0.62582843874765304</v>
      </c>
      <c r="F362">
        <f>0.94*F361+(1-0.94)*'01_Data'!R357^2</f>
        <v>2.0303706256173323E-3</v>
      </c>
      <c r="G362" s="11">
        <f t="shared" si="62"/>
        <v>0.71529951604594821</v>
      </c>
      <c r="H362">
        <f>0.94*H361+(1-0.94)*'01_Data'!S357^2</f>
        <v>4.5063153418972582E-3</v>
      </c>
      <c r="I362" s="11">
        <f t="shared" si="63"/>
        <v>1.0656413403008111</v>
      </c>
      <c r="J362">
        <f>0.94*J361+(1-0.94)*'01_Data'!T357^2</f>
        <v>1.4923478918701233E-3</v>
      </c>
      <c r="K362" s="11">
        <f t="shared" si="64"/>
        <v>0.61324682530875863</v>
      </c>
      <c r="L362" t="e">
        <f>0.94*L361+(1-0.94)*'01_Data'!U357^2</f>
        <v>#DIV/0!</v>
      </c>
      <c r="M362" s="11" t="e">
        <f t="shared" si="65"/>
        <v>#DIV/0!</v>
      </c>
      <c r="N362">
        <f>0.94*N361+(1-0.94)*'01_Data'!V357^2</f>
        <v>2.8478235000504531E-3</v>
      </c>
      <c r="O362" s="11">
        <f t="shared" si="66"/>
        <v>0.84714315319945432</v>
      </c>
      <c r="P362">
        <f>0.94*P361+(1-0.94)*'01_Data'!W357^2</f>
        <v>4.8222795862097973E-3</v>
      </c>
      <c r="Q362" s="11">
        <f t="shared" si="67"/>
        <v>1.1023676590524911</v>
      </c>
      <c r="R362">
        <f>0.94*R361+(1-0.94)*'01_Data'!X357^2</f>
        <v>2.0605790434542349E-3</v>
      </c>
      <c r="S362" s="11">
        <f t="shared" si="68"/>
        <v>0.72060108170226</v>
      </c>
      <c r="T362">
        <f>0.94*T361+(1-0.94)*'01_Data'!Y357^2</f>
        <v>1.3274847678317827E-8</v>
      </c>
      <c r="U362" s="11">
        <f t="shared" si="69"/>
        <v>1.8290056355670676E-3</v>
      </c>
      <c r="V362" t="e">
        <f>0.94*V361+(1-0.94)*'01_Data'!AA357^2</f>
        <v>#VALUE!</v>
      </c>
      <c r="W362" s="11" t="e">
        <f t="shared" si="70"/>
        <v>#VALUE!</v>
      </c>
      <c r="X362" t="e">
        <f>0.94*X361+(1-0.94)*'01_Data'!AB357^2</f>
        <v>#VALUE!</v>
      </c>
      <c r="Y362" s="11" t="e">
        <f t="shared" si="71"/>
        <v>#VALUE!</v>
      </c>
    </row>
    <row r="363" spans="1:25" x14ac:dyDescent="0.2">
      <c r="A363" s="6">
        <f>'01_Data'!A359</f>
        <v>43983</v>
      </c>
      <c r="B363">
        <f>0.94*B362+(1-0.94)*'01_Data'!P358^2</f>
        <v>1.2459373798232515E-3</v>
      </c>
      <c r="C363" s="11">
        <f t="shared" si="60"/>
        <v>0.56033580977433473</v>
      </c>
      <c r="D363">
        <f>0.94*D362+(1-0.94)*'01_Data'!Q358^2</f>
        <v>1.4659196596988318E-3</v>
      </c>
      <c r="E363" s="11">
        <f t="shared" si="61"/>
        <v>0.6077925256566632</v>
      </c>
      <c r="F363">
        <f>0.94*F362+(1-0.94)*'01_Data'!R358^2</f>
        <v>1.9313333636064853E-3</v>
      </c>
      <c r="G363" s="11">
        <f t="shared" si="62"/>
        <v>0.69763601371261963</v>
      </c>
      <c r="H363">
        <f>0.94*H362+(1-0.94)*'01_Data'!S358^2</f>
        <v>4.3976323724500867E-3</v>
      </c>
      <c r="I363" s="11">
        <f t="shared" si="63"/>
        <v>1.0527123813546708</v>
      </c>
      <c r="J363">
        <f>0.94*J362+(1-0.94)*'01_Data'!T358^2</f>
        <v>1.4029567410432868E-3</v>
      </c>
      <c r="K363" s="11">
        <f t="shared" si="64"/>
        <v>0.59459658487323008</v>
      </c>
      <c r="L363" t="e">
        <f>0.94*L362+(1-0.94)*'01_Data'!U358^2</f>
        <v>#DIV/0!</v>
      </c>
      <c r="M363" s="11" t="e">
        <f t="shared" si="65"/>
        <v>#DIV/0!</v>
      </c>
      <c r="N363">
        <f>0.94*N362+(1-0.94)*'01_Data'!V358^2</f>
        <v>2.6781134968601409E-3</v>
      </c>
      <c r="O363" s="11">
        <f t="shared" si="66"/>
        <v>0.8215136037880052</v>
      </c>
      <c r="P363">
        <f>0.94*P362+(1-0.94)*'01_Data'!W358^2</f>
        <v>4.5456488239718051E-3</v>
      </c>
      <c r="Q363" s="11">
        <f t="shared" si="67"/>
        <v>1.0702819738932796</v>
      </c>
      <c r="R363">
        <f>0.94*R362+(1-0.94)*'01_Data'!X358^2</f>
        <v>1.9476872336094734E-3</v>
      </c>
      <c r="S363" s="11">
        <f t="shared" si="68"/>
        <v>0.70058345888950835</v>
      </c>
      <c r="T363">
        <f>0.94*T362+(1-0.94)*'01_Data'!Y358^2</f>
        <v>1.2478356817618756E-8</v>
      </c>
      <c r="U363" s="11">
        <f t="shared" si="69"/>
        <v>1.7732867557278848E-3</v>
      </c>
      <c r="V363" t="e">
        <f>0.94*V362+(1-0.94)*'01_Data'!AA358^2</f>
        <v>#VALUE!</v>
      </c>
      <c r="W363" s="11" t="e">
        <f t="shared" si="70"/>
        <v>#VALUE!</v>
      </c>
      <c r="X363" t="e">
        <f>0.94*X362+(1-0.94)*'01_Data'!AB358^2</f>
        <v>#VALUE!</v>
      </c>
      <c r="Y363" s="11" t="e">
        <f t="shared" si="71"/>
        <v>#VALUE!</v>
      </c>
    </row>
    <row r="364" spans="1:25" x14ac:dyDescent="0.2">
      <c r="A364" s="6">
        <f>'01_Data'!A360</f>
        <v>43984</v>
      </c>
      <c r="B364">
        <f>0.94*B363+(1-0.94)*'01_Data'!P359^2</f>
        <v>1.1898862527116344E-3</v>
      </c>
      <c r="C364" s="11">
        <f t="shared" si="60"/>
        <v>0.5475868293552465</v>
      </c>
      <c r="D364">
        <f>0.94*D363+(1-0.94)*'01_Data'!Q359^2</f>
        <v>1.3863401515442589E-3</v>
      </c>
      <c r="E364" s="11">
        <f t="shared" si="61"/>
        <v>0.59106490184171256</v>
      </c>
      <c r="F364">
        <f>0.94*F363+(1-0.94)*'01_Data'!R359^2</f>
        <v>1.8634534795153568E-3</v>
      </c>
      <c r="G364" s="11">
        <f t="shared" si="62"/>
        <v>0.68526657355942144</v>
      </c>
      <c r="H364">
        <f>0.94*H363+(1-0.94)*'01_Data'!S359^2</f>
        <v>4.3818338208505688E-3</v>
      </c>
      <c r="I364" s="11">
        <f t="shared" si="63"/>
        <v>1.0508197385157663</v>
      </c>
      <c r="J364">
        <f>0.94*J363+(1-0.94)*'01_Data'!T359^2</f>
        <v>1.3229208896893296E-3</v>
      </c>
      <c r="K364" s="11">
        <f t="shared" si="64"/>
        <v>0.57738727402126822</v>
      </c>
      <c r="L364" t="e">
        <f>0.94*L363+(1-0.94)*'01_Data'!U359^2</f>
        <v>#DIV/0!</v>
      </c>
      <c r="M364" s="11" t="e">
        <f t="shared" si="65"/>
        <v>#DIV/0!</v>
      </c>
      <c r="N364">
        <f>0.94*N363+(1-0.94)*'01_Data'!V359^2</f>
        <v>2.5260333403208375E-3</v>
      </c>
      <c r="O364" s="11">
        <f t="shared" si="66"/>
        <v>0.79784735492502024</v>
      </c>
      <c r="P364">
        <f>0.94*P363+(1-0.94)*'01_Data'!W359^2</f>
        <v>4.279864409766897E-3</v>
      </c>
      <c r="Q364" s="11">
        <f t="shared" si="67"/>
        <v>1.0385209825811215</v>
      </c>
      <c r="R364">
        <f>0.94*R363+(1-0.94)*'01_Data'!X359^2</f>
        <v>1.8330565617121163E-3</v>
      </c>
      <c r="S364" s="11">
        <f t="shared" si="68"/>
        <v>0.67965451043265601</v>
      </c>
      <c r="T364">
        <f>0.94*T363+(1-0.94)*'01_Data'!Y359^2</f>
        <v>1.2445860106729557E-8</v>
      </c>
      <c r="U364" s="11">
        <f t="shared" si="69"/>
        <v>1.7709762129672576E-3</v>
      </c>
      <c r="V364" t="e">
        <f>0.94*V363+(1-0.94)*'01_Data'!AA359^2</f>
        <v>#VALUE!</v>
      </c>
      <c r="W364" s="11" t="e">
        <f t="shared" si="70"/>
        <v>#VALUE!</v>
      </c>
      <c r="X364" t="e">
        <f>0.94*X363+(1-0.94)*'01_Data'!AB359^2</f>
        <v>#VALUE!</v>
      </c>
      <c r="Y364" s="11" t="e">
        <f t="shared" si="71"/>
        <v>#VALUE!</v>
      </c>
    </row>
    <row r="365" spans="1:25" x14ac:dyDescent="0.2">
      <c r="A365" s="6">
        <f>'01_Data'!A361</f>
        <v>43985</v>
      </c>
      <c r="B365">
        <f>0.94*B364+(1-0.94)*'01_Data'!P360^2</f>
        <v>1.1475600225430997E-3</v>
      </c>
      <c r="C365" s="11">
        <f t="shared" si="60"/>
        <v>0.537759356665099</v>
      </c>
      <c r="D365">
        <f>0.94*D364+(1-0.94)*'01_Data'!Q360^2</f>
        <v>1.3278142255595024E-3</v>
      </c>
      <c r="E365" s="11">
        <f t="shared" si="61"/>
        <v>0.57845413374008714</v>
      </c>
      <c r="F365">
        <f>0.94*F364+(1-0.94)*'01_Data'!R360^2</f>
        <v>1.7721739217486788E-3</v>
      </c>
      <c r="G365" s="11">
        <f t="shared" si="62"/>
        <v>0.66827227106970943</v>
      </c>
      <c r="H365">
        <f>0.94*H364+(1-0.94)*'01_Data'!S360^2</f>
        <v>4.3791242498680575E-3</v>
      </c>
      <c r="I365" s="11">
        <f t="shared" si="63"/>
        <v>1.0504947934029709</v>
      </c>
      <c r="J365">
        <f>0.94*J364+(1-0.94)*'01_Data'!T360^2</f>
        <v>1.4308915770990605E-3</v>
      </c>
      <c r="K365" s="11">
        <f t="shared" si="64"/>
        <v>0.60048703352275923</v>
      </c>
      <c r="L365" t="e">
        <f>0.94*L364+(1-0.94)*'01_Data'!U360^2</f>
        <v>#DIV/0!</v>
      </c>
      <c r="M365" s="11" t="e">
        <f t="shared" si="65"/>
        <v>#DIV/0!</v>
      </c>
      <c r="N365">
        <f>0.94*N364+(1-0.94)*'01_Data'!V360^2</f>
        <v>2.3927838621630804E-3</v>
      </c>
      <c r="O365" s="11">
        <f t="shared" si="66"/>
        <v>0.77651885570480272</v>
      </c>
      <c r="P365">
        <f>0.94*P364+(1-0.94)*'01_Data'!W360^2</f>
        <v>4.1893609896509936E-3</v>
      </c>
      <c r="Q365" s="11">
        <f t="shared" si="67"/>
        <v>1.0274818584247851</v>
      </c>
      <c r="R365">
        <f>0.94*R364+(1-0.94)*'01_Data'!X360^2</f>
        <v>1.7318630678596651E-3</v>
      </c>
      <c r="S365" s="11">
        <f t="shared" si="68"/>
        <v>0.66062810498845392</v>
      </c>
      <c r="T365">
        <f>0.94*T364+(1-0.94)*'01_Data'!Y360^2</f>
        <v>1.1699108500325783E-8</v>
      </c>
      <c r="U365" s="11">
        <f t="shared" si="69"/>
        <v>1.7170251431129649E-3</v>
      </c>
      <c r="V365" t="e">
        <f>0.94*V364+(1-0.94)*'01_Data'!AA360^2</f>
        <v>#VALUE!</v>
      </c>
      <c r="W365" s="11" t="e">
        <f t="shared" si="70"/>
        <v>#VALUE!</v>
      </c>
      <c r="X365" t="e">
        <f>0.94*X364+(1-0.94)*'01_Data'!AB360^2</f>
        <v>#VALUE!</v>
      </c>
      <c r="Y365" s="11" t="e">
        <f t="shared" si="71"/>
        <v>#VALUE!</v>
      </c>
    </row>
    <row r="366" spans="1:25" x14ac:dyDescent="0.2">
      <c r="A366" s="6">
        <f>'01_Data'!A362</f>
        <v>43986</v>
      </c>
      <c r="B366">
        <f>0.94*B365+(1-0.94)*'01_Data'!P361^2</f>
        <v>1.1746391498787642E-3</v>
      </c>
      <c r="C366" s="11">
        <f t="shared" si="60"/>
        <v>0.54406715189344845</v>
      </c>
      <c r="D366">
        <f>0.94*D365+(1-0.94)*'01_Data'!Q361^2</f>
        <v>1.2885673169917631E-3</v>
      </c>
      <c r="E366" s="11">
        <f t="shared" si="61"/>
        <v>0.56984117425991976</v>
      </c>
      <c r="F366">
        <f>0.94*F365+(1-0.94)*'01_Data'!R361^2</f>
        <v>1.6913058669143076E-3</v>
      </c>
      <c r="G366" s="11">
        <f t="shared" si="62"/>
        <v>0.65284690277461344</v>
      </c>
      <c r="H366">
        <f>0.94*H365+(1-0.94)*'01_Data'!S361^2</f>
        <v>4.2453499714552867E-3</v>
      </c>
      <c r="I366" s="11">
        <f t="shared" si="63"/>
        <v>1.034324993803559</v>
      </c>
      <c r="J366">
        <f>0.94*J365+(1-0.94)*'01_Data'!T361^2</f>
        <v>1.4735467613128338E-3</v>
      </c>
      <c r="K366" s="11">
        <f t="shared" si="64"/>
        <v>0.60937163032982933</v>
      </c>
      <c r="L366" t="e">
        <f>0.94*L365+(1-0.94)*'01_Data'!U361^2</f>
        <v>#DIV/0!</v>
      </c>
      <c r="M366" s="11" t="e">
        <f t="shared" si="65"/>
        <v>#DIV/0!</v>
      </c>
      <c r="N366">
        <f>0.94*N365+(1-0.94)*'01_Data'!V361^2</f>
        <v>2.3854338257004019E-3</v>
      </c>
      <c r="O366" s="11">
        <f t="shared" si="66"/>
        <v>0.77532530210002915</v>
      </c>
      <c r="P366">
        <f>0.94*P365+(1-0.94)*'01_Data'!W361^2</f>
        <v>3.952409719465185E-3</v>
      </c>
      <c r="Q366" s="11">
        <f t="shared" si="67"/>
        <v>0.99800162790710256</v>
      </c>
      <c r="R366">
        <f>0.94*R365+(1-0.94)*'01_Data'!X361^2</f>
        <v>1.6689209458551173E-3</v>
      </c>
      <c r="S366" s="11">
        <f t="shared" si="68"/>
        <v>0.64851220370590523</v>
      </c>
      <c r="T366">
        <f>0.94*T365+(1-0.94)*'01_Data'!Y361^2</f>
        <v>1.0997161990306235E-8</v>
      </c>
      <c r="U366" s="11">
        <f t="shared" si="69"/>
        <v>1.664717640189222E-3</v>
      </c>
      <c r="V366" t="e">
        <f>0.94*V365+(1-0.94)*'01_Data'!AA361^2</f>
        <v>#VALUE!</v>
      </c>
      <c r="W366" s="11" t="e">
        <f t="shared" si="70"/>
        <v>#VALUE!</v>
      </c>
      <c r="X366" t="e">
        <f>0.94*X365+(1-0.94)*'01_Data'!AB361^2</f>
        <v>#VALUE!</v>
      </c>
      <c r="Y366" s="11" t="e">
        <f t="shared" si="71"/>
        <v>#VALUE!</v>
      </c>
    </row>
    <row r="367" spans="1:25" x14ac:dyDescent="0.2">
      <c r="A367" s="6">
        <f>'01_Data'!A363</f>
        <v>43987</v>
      </c>
      <c r="B367">
        <f>0.94*B366+(1-0.94)*'01_Data'!P362^2</f>
        <v>1.1046477456063339E-3</v>
      </c>
      <c r="C367" s="11">
        <f t="shared" si="60"/>
        <v>0.52760897631939141</v>
      </c>
      <c r="D367">
        <f>0.94*D366+(1-0.94)*'01_Data'!Q362^2</f>
        <v>1.2164474050024841E-3</v>
      </c>
      <c r="E367" s="11">
        <f t="shared" si="61"/>
        <v>0.55366483187992532</v>
      </c>
      <c r="F367">
        <f>0.94*F366+(1-0.94)*'01_Data'!R362^2</f>
        <v>1.5948276093918595E-3</v>
      </c>
      <c r="G367" s="11">
        <f t="shared" si="62"/>
        <v>0.63395311937614796</v>
      </c>
      <c r="H367">
        <f>0.94*H366+(1-0.94)*'01_Data'!S362^2</f>
        <v>3.9931268711030999E-3</v>
      </c>
      <c r="I367" s="11">
        <f t="shared" si="63"/>
        <v>1.0031290901563874</v>
      </c>
      <c r="J367">
        <f>0.94*J366+(1-0.94)*'01_Data'!T362^2</f>
        <v>1.4142947688844431E-3</v>
      </c>
      <c r="K367" s="11">
        <f t="shared" si="64"/>
        <v>0.59699437330587934</v>
      </c>
      <c r="L367" t="e">
        <f>0.94*L366+(1-0.94)*'01_Data'!U362^2</f>
        <v>#DIV/0!</v>
      </c>
      <c r="M367" s="11" t="e">
        <f t="shared" si="65"/>
        <v>#DIV/0!</v>
      </c>
      <c r="N367">
        <f>0.94*N366+(1-0.94)*'01_Data'!V362^2</f>
        <v>2.2438248351354202E-3</v>
      </c>
      <c r="O367" s="11">
        <f t="shared" si="66"/>
        <v>0.75196001120679679</v>
      </c>
      <c r="P367">
        <f>0.94*P366+(1-0.94)*'01_Data'!W362^2</f>
        <v>3.7909517423284798E-3</v>
      </c>
      <c r="Q367" s="11">
        <f t="shared" si="67"/>
        <v>0.97740464448803244</v>
      </c>
      <c r="R367">
        <f>0.94*R366+(1-0.94)*'01_Data'!X362^2</f>
        <v>1.6358388629321386E-3</v>
      </c>
      <c r="S367" s="11">
        <f t="shared" si="68"/>
        <v>0.64205248497213918</v>
      </c>
      <c r="T367">
        <f>0.94*T366+(1-0.94)*'01_Data'!Y362^2</f>
        <v>1.033733227088786E-8</v>
      </c>
      <c r="U367" s="11">
        <f t="shared" si="69"/>
        <v>1.6140036345261867E-3</v>
      </c>
      <c r="V367" t="e">
        <f>0.94*V366+(1-0.94)*'01_Data'!AA362^2</f>
        <v>#VALUE!</v>
      </c>
      <c r="W367" s="11" t="e">
        <f t="shared" si="70"/>
        <v>#VALUE!</v>
      </c>
      <c r="X367" t="e">
        <f>0.94*X366+(1-0.94)*'01_Data'!AB362^2</f>
        <v>#VALUE!</v>
      </c>
      <c r="Y367" s="11" t="e">
        <f t="shared" si="71"/>
        <v>#VALUE!</v>
      </c>
    </row>
    <row r="368" spans="1:25" x14ac:dyDescent="0.2">
      <c r="A368" s="6">
        <f>'01_Data'!A364</f>
        <v>43990</v>
      </c>
      <c r="B368">
        <f>0.94*B367+(1-0.94)*'01_Data'!P363^2</f>
        <v>1.4028615299577379E-3</v>
      </c>
      <c r="C368" s="11">
        <f t="shared" si="60"/>
        <v>0.59457640850386084</v>
      </c>
      <c r="D368">
        <f>0.94*D367+(1-0.94)*'01_Data'!Q363^2</f>
        <v>1.2702956027534538E-3</v>
      </c>
      <c r="E368" s="11">
        <f t="shared" si="61"/>
        <v>0.56578661339224912</v>
      </c>
      <c r="F368">
        <f>0.94*F367+(1-0.94)*'01_Data'!R363^2</f>
        <v>1.9146873527387609E-3</v>
      </c>
      <c r="G368" s="11">
        <f t="shared" si="62"/>
        <v>0.69462307252938826</v>
      </c>
      <c r="H368">
        <f>0.94*H367+(1-0.94)*'01_Data'!S363^2</f>
        <v>8.8139252367705687E-3</v>
      </c>
      <c r="I368" s="11">
        <f t="shared" si="63"/>
        <v>1.4903386057088448</v>
      </c>
      <c r="J368">
        <f>0.94*J367+(1-0.94)*'01_Data'!T363^2</f>
        <v>1.4530652626332887E-3</v>
      </c>
      <c r="K368" s="11">
        <f t="shared" si="64"/>
        <v>0.60512184408066849</v>
      </c>
      <c r="L368" t="e">
        <f>0.94*L367+(1-0.94)*'01_Data'!U363^2</f>
        <v>#DIV/0!</v>
      </c>
      <c r="M368" s="11" t="e">
        <f t="shared" si="65"/>
        <v>#DIV/0!</v>
      </c>
      <c r="N368">
        <f>0.94*N367+(1-0.94)*'01_Data'!V363^2</f>
        <v>2.1499913567577709E-3</v>
      </c>
      <c r="O368" s="11">
        <f t="shared" si="66"/>
        <v>0.73606916923816224</v>
      </c>
      <c r="P368">
        <f>0.94*P367+(1-0.94)*'01_Data'!W363^2</f>
        <v>3.7363952311883913E-3</v>
      </c>
      <c r="Q368" s="11">
        <f t="shared" si="67"/>
        <v>0.97034612291670164</v>
      </c>
      <c r="R368">
        <f>0.94*R367+(1-0.94)*'01_Data'!X363^2</f>
        <v>1.6235521387680616E-3</v>
      </c>
      <c r="S368" s="11">
        <f t="shared" si="68"/>
        <v>0.6396367242189519</v>
      </c>
      <c r="T368">
        <f>0.94*T367+(1-0.94)*'01_Data'!Y363^2</f>
        <v>1.2582224167017318E-8</v>
      </c>
      <c r="U368" s="11">
        <f t="shared" si="69"/>
        <v>1.7806517037557807E-3</v>
      </c>
      <c r="V368" t="e">
        <f>0.94*V367+(1-0.94)*'01_Data'!AA363^2</f>
        <v>#VALUE!</v>
      </c>
      <c r="W368" s="11" t="e">
        <f t="shared" si="70"/>
        <v>#VALUE!</v>
      </c>
      <c r="X368" t="e">
        <f>0.94*X367+(1-0.94)*'01_Data'!AB363^2</f>
        <v>#VALUE!</v>
      </c>
      <c r="Y368" s="11" t="e">
        <f t="shared" si="71"/>
        <v>#VALUE!</v>
      </c>
    </row>
    <row r="369" spans="1:25" x14ac:dyDescent="0.2">
      <c r="A369" s="6">
        <f>'01_Data'!A365</f>
        <v>43991</v>
      </c>
      <c r="B369">
        <f>0.94*B368+(1-0.94)*'01_Data'!P364^2</f>
        <v>1.3755930533457497E-3</v>
      </c>
      <c r="C369" s="11">
        <f t="shared" si="60"/>
        <v>0.58876943657354452</v>
      </c>
      <c r="D369">
        <f>0.94*D368+(1-0.94)*'01_Data'!Q364^2</f>
        <v>1.2281184805003347E-3</v>
      </c>
      <c r="E369" s="11">
        <f t="shared" si="61"/>
        <v>0.55631453071628856</v>
      </c>
      <c r="F369">
        <f>0.94*F368+(1-0.94)*'01_Data'!R364^2</f>
        <v>1.8724021183989822E-3</v>
      </c>
      <c r="G369" s="11">
        <f t="shared" si="62"/>
        <v>0.68690998961766714</v>
      </c>
      <c r="H369">
        <f>0.94*H368+(1-0.94)*'01_Data'!S364^2</f>
        <v>9.8231881716586995E-3</v>
      </c>
      <c r="I369" s="11">
        <f t="shared" si="63"/>
        <v>1.5733541938349396</v>
      </c>
      <c r="J369">
        <f>0.94*J368+(1-0.94)*'01_Data'!T364^2</f>
        <v>1.3728659447858396E-3</v>
      </c>
      <c r="K369" s="11">
        <f t="shared" si="64"/>
        <v>0.58818553032698084</v>
      </c>
      <c r="L369" t="e">
        <f>0.94*L368+(1-0.94)*'01_Data'!U364^2</f>
        <v>#DIV/0!</v>
      </c>
      <c r="M369" s="11" t="e">
        <f t="shared" si="65"/>
        <v>#DIV/0!</v>
      </c>
      <c r="N369">
        <f>0.94*N368+(1-0.94)*'01_Data'!V364^2</f>
        <v>2.5840193922235578E-3</v>
      </c>
      <c r="O369" s="11">
        <f t="shared" si="66"/>
        <v>0.80695284053055838</v>
      </c>
      <c r="P369">
        <f>0.94*P368+(1-0.94)*'01_Data'!W364^2</f>
        <v>4.1115525861615846E-3</v>
      </c>
      <c r="Q369" s="11">
        <f t="shared" si="67"/>
        <v>1.0178955013716877</v>
      </c>
      <c r="R369">
        <f>0.94*R368+(1-0.94)*'01_Data'!X364^2</f>
        <v>1.5488737676672842E-3</v>
      </c>
      <c r="S369" s="11">
        <f t="shared" si="68"/>
        <v>0.62475290271607031</v>
      </c>
      <c r="T369">
        <f>0.94*T368+(1-0.94)*'01_Data'!Y364^2</f>
        <v>1.2543651939293914E-8</v>
      </c>
      <c r="U369" s="11">
        <f t="shared" si="69"/>
        <v>1.7779202143802929E-3</v>
      </c>
      <c r="V369" t="e">
        <f>0.94*V368+(1-0.94)*'01_Data'!AA364^2</f>
        <v>#VALUE!</v>
      </c>
      <c r="W369" s="11" t="e">
        <f t="shared" si="70"/>
        <v>#VALUE!</v>
      </c>
      <c r="X369" t="e">
        <f>0.94*X368+(1-0.94)*'01_Data'!AB364^2</f>
        <v>#VALUE!</v>
      </c>
      <c r="Y369" s="11" t="e">
        <f t="shared" si="71"/>
        <v>#VALUE!</v>
      </c>
    </row>
    <row r="370" spans="1:25" x14ac:dyDescent="0.2">
      <c r="A370" s="6">
        <f>'01_Data'!A366</f>
        <v>43992</v>
      </c>
      <c r="B370">
        <f>0.94*B369+(1-0.94)*'01_Data'!P365^2</f>
        <v>1.3235405327137802E-3</v>
      </c>
      <c r="C370" s="11">
        <f t="shared" si="60"/>
        <v>0.57752247942731427</v>
      </c>
      <c r="D370">
        <f>0.94*D369+(1-0.94)*'01_Data'!Q365^2</f>
        <v>1.1711688252697612E-3</v>
      </c>
      <c r="E370" s="11">
        <f t="shared" si="61"/>
        <v>0.54326286820284331</v>
      </c>
      <c r="F370">
        <f>0.94*F369+(1-0.94)*'01_Data'!R365^2</f>
        <v>1.8292617469508436E-3</v>
      </c>
      <c r="G370" s="11">
        <f t="shared" si="62"/>
        <v>0.67895063166007341</v>
      </c>
      <c r="H370">
        <f>0.94*H369+(1-0.94)*'01_Data'!S365^2</f>
        <v>9.3916541670912169E-3</v>
      </c>
      <c r="I370" s="11">
        <f t="shared" si="63"/>
        <v>1.5384072445574959</v>
      </c>
      <c r="J370">
        <f>0.94*J369+(1-0.94)*'01_Data'!T365^2</f>
        <v>1.2918152669307099E-3</v>
      </c>
      <c r="K370" s="11">
        <f t="shared" si="64"/>
        <v>0.57055889027035489</v>
      </c>
      <c r="L370" t="e">
        <f>0.94*L369+(1-0.94)*'01_Data'!U365^2</f>
        <v>#DIV/0!</v>
      </c>
      <c r="M370" s="11" t="e">
        <f t="shared" si="65"/>
        <v>#DIV/0!</v>
      </c>
      <c r="N370">
        <f>0.94*N369+(1-0.94)*'01_Data'!V365^2</f>
        <v>2.4563526309258231E-3</v>
      </c>
      <c r="O370" s="11">
        <f t="shared" si="66"/>
        <v>0.78676607895441675</v>
      </c>
      <c r="P370">
        <f>0.94*P369+(1-0.94)*'01_Data'!W365^2</f>
        <v>3.9373396643225473E-3</v>
      </c>
      <c r="Q370" s="11">
        <f t="shared" si="67"/>
        <v>0.99609718170933603</v>
      </c>
      <c r="R370">
        <f>0.94*R369+(1-0.94)*'01_Data'!X365^2</f>
        <v>1.5650669568808445E-3</v>
      </c>
      <c r="S370" s="11">
        <f t="shared" si="68"/>
        <v>0.628010249226852</v>
      </c>
      <c r="T370">
        <f>0.94*T369+(1-0.94)*'01_Data'!Y365^2</f>
        <v>1.1791032822936279E-8</v>
      </c>
      <c r="U370" s="11">
        <f t="shared" si="69"/>
        <v>1.7237576022689335E-3</v>
      </c>
      <c r="V370" t="e">
        <f>0.94*V369+(1-0.94)*'01_Data'!AA365^2</f>
        <v>#VALUE!</v>
      </c>
      <c r="W370" s="11" t="e">
        <f t="shared" si="70"/>
        <v>#VALUE!</v>
      </c>
      <c r="X370" t="e">
        <f>0.94*X369+(1-0.94)*'01_Data'!AB365^2</f>
        <v>#VALUE!</v>
      </c>
      <c r="Y370" s="11" t="e">
        <f t="shared" si="71"/>
        <v>#VALUE!</v>
      </c>
    </row>
    <row r="371" spans="1:25" x14ac:dyDescent="0.2">
      <c r="A371" s="6">
        <f>'01_Data'!A367</f>
        <v>43993</v>
      </c>
      <c r="B371">
        <f>0.94*B370+(1-0.94)*'01_Data'!P366^2</f>
        <v>1.4263894652944951E-3</v>
      </c>
      <c r="C371" s="11">
        <f t="shared" si="60"/>
        <v>0.59954161261267991</v>
      </c>
      <c r="D371">
        <f>0.94*D370+(1-0.94)*'01_Data'!Q366^2</f>
        <v>1.195377884176962E-3</v>
      </c>
      <c r="E371" s="11">
        <f t="shared" si="61"/>
        <v>0.54884900183255725</v>
      </c>
      <c r="F371">
        <f>0.94*F370+(1-0.94)*'01_Data'!R366^2</f>
        <v>1.9182909983326609E-3</v>
      </c>
      <c r="G371" s="11">
        <f t="shared" si="62"/>
        <v>0.69527644256067711</v>
      </c>
      <c r="H371">
        <f>0.94*H370+(1-0.94)*'01_Data'!S366^2</f>
        <v>9.5576125806965742E-3</v>
      </c>
      <c r="I371" s="11">
        <f t="shared" si="63"/>
        <v>1.5519401954764678</v>
      </c>
      <c r="J371">
        <f>0.94*J370+(1-0.94)*'01_Data'!T366^2</f>
        <v>1.3477842702392263E-3</v>
      </c>
      <c r="K371" s="11">
        <f t="shared" si="64"/>
        <v>0.58278781396000812</v>
      </c>
      <c r="L371" t="e">
        <f>0.94*L370+(1-0.94)*'01_Data'!U366^2</f>
        <v>#DIV/0!</v>
      </c>
      <c r="M371" s="11" t="e">
        <f t="shared" si="65"/>
        <v>#DIV/0!</v>
      </c>
      <c r="N371">
        <f>0.94*N370+(1-0.94)*'01_Data'!V366^2</f>
        <v>2.568384181305389E-3</v>
      </c>
      <c r="O371" s="11">
        <f t="shared" si="66"/>
        <v>0.80450780834554869</v>
      </c>
      <c r="P371">
        <f>0.94*P370+(1-0.94)*'01_Data'!W366^2</f>
        <v>4.0137128781857724E-3</v>
      </c>
      <c r="Q371" s="11">
        <f t="shared" si="67"/>
        <v>1.0057115119669331</v>
      </c>
      <c r="R371">
        <f>0.94*R370+(1-0.94)*'01_Data'!X366^2</f>
        <v>1.4959430838213416E-3</v>
      </c>
      <c r="S371" s="11">
        <f t="shared" si="68"/>
        <v>0.61398506262203001</v>
      </c>
      <c r="T371">
        <f>0.94*T370+(1-0.94)*'01_Data'!Y366^2</f>
        <v>1.179977555172803E-8</v>
      </c>
      <c r="U371" s="11">
        <f t="shared" si="69"/>
        <v>1.7243965434422166E-3</v>
      </c>
      <c r="V371" t="e">
        <f>0.94*V370+(1-0.94)*'01_Data'!AA366^2</f>
        <v>#VALUE!</v>
      </c>
      <c r="W371" s="11" t="e">
        <f t="shared" si="70"/>
        <v>#VALUE!</v>
      </c>
      <c r="X371" t="e">
        <f>0.94*X370+(1-0.94)*'01_Data'!AB366^2</f>
        <v>#VALUE!</v>
      </c>
      <c r="Y371" s="11" t="e">
        <f t="shared" si="71"/>
        <v>#VALUE!</v>
      </c>
    </row>
    <row r="372" spans="1:25" x14ac:dyDescent="0.2">
      <c r="A372" s="6">
        <f>'01_Data'!A368</f>
        <v>43994</v>
      </c>
      <c r="B372">
        <f>0.94*B371+(1-0.94)*'01_Data'!P367^2</f>
        <v>1.8530075017764709E-3</v>
      </c>
      <c r="C372" s="11">
        <f t="shared" si="60"/>
        <v>0.68334317180145343</v>
      </c>
      <c r="D372">
        <f>0.94*D371+(1-0.94)*'01_Data'!Q367^2</f>
        <v>1.5871038851531104E-3</v>
      </c>
      <c r="E372" s="11">
        <f t="shared" si="61"/>
        <v>0.63241614389465417</v>
      </c>
      <c r="F372">
        <f>0.94*F371+(1-0.94)*'01_Data'!R367^2</f>
        <v>2.2486038974654675E-3</v>
      </c>
      <c r="G372" s="11">
        <f t="shared" si="62"/>
        <v>0.7527603749941264</v>
      </c>
      <c r="H372">
        <f>0.94*H371+(1-0.94)*'01_Data'!S367^2</f>
        <v>1.0842363421280202E-2</v>
      </c>
      <c r="I372" s="11">
        <f t="shared" si="63"/>
        <v>1.6529596432347073</v>
      </c>
      <c r="J372">
        <f>0.94*J371+(1-0.94)*'01_Data'!T367^2</f>
        <v>1.4352014939708901E-3</v>
      </c>
      <c r="K372" s="11">
        <f t="shared" si="64"/>
        <v>0.60139070202378786</v>
      </c>
      <c r="L372" t="e">
        <f>0.94*L371+(1-0.94)*'01_Data'!U367^2</f>
        <v>#DIV/0!</v>
      </c>
      <c r="M372" s="11" t="e">
        <f t="shared" si="65"/>
        <v>#DIV/0!</v>
      </c>
      <c r="N372">
        <f>0.94*N371+(1-0.94)*'01_Data'!V367^2</f>
        <v>2.9305569671395212E-3</v>
      </c>
      <c r="O372" s="11">
        <f t="shared" si="66"/>
        <v>0.85936043411316032</v>
      </c>
      <c r="P372">
        <f>0.94*P371+(1-0.94)*'01_Data'!W367^2</f>
        <v>4.1302099564076719E-3</v>
      </c>
      <c r="Q372" s="11">
        <f t="shared" si="67"/>
        <v>1.0202023863012346</v>
      </c>
      <c r="R372">
        <f>0.94*R371+(1-0.94)*'01_Data'!X367^2</f>
        <v>2.1774982545944475E-3</v>
      </c>
      <c r="S372" s="11">
        <f t="shared" si="68"/>
        <v>0.74076282314773378</v>
      </c>
      <c r="T372">
        <f>0.94*T371+(1-0.94)*'01_Data'!Y367^2</f>
        <v>1.3956920851007077E-8</v>
      </c>
      <c r="U372" s="11">
        <f t="shared" si="69"/>
        <v>1.8754050374395882E-3</v>
      </c>
      <c r="V372" t="e">
        <f>0.94*V371+(1-0.94)*'01_Data'!AA367^2</f>
        <v>#VALUE!</v>
      </c>
      <c r="W372" s="11" t="e">
        <f t="shared" si="70"/>
        <v>#VALUE!</v>
      </c>
      <c r="X372" t="e">
        <f>0.94*X371+(1-0.94)*'01_Data'!AB367^2</f>
        <v>#VALUE!</v>
      </c>
      <c r="Y372" s="11" t="e">
        <f t="shared" si="71"/>
        <v>#VALUE!</v>
      </c>
    </row>
    <row r="373" spans="1:25" x14ac:dyDescent="0.2">
      <c r="A373" s="6">
        <f>'01_Data'!A369</f>
        <v>43997</v>
      </c>
      <c r="B373">
        <f>0.94*B372+(1-0.94)*'01_Data'!P368^2</f>
        <v>1.7688249928607608E-3</v>
      </c>
      <c r="C373" s="11">
        <f t="shared" si="60"/>
        <v>0.66764054565380604</v>
      </c>
      <c r="D373">
        <f>0.94*D372+(1-0.94)*'01_Data'!Q368^2</f>
        <v>1.5581437375144186E-3</v>
      </c>
      <c r="E373" s="11">
        <f t="shared" si="61"/>
        <v>0.6266196787953866</v>
      </c>
      <c r="F373">
        <f>0.94*F372+(1-0.94)*'01_Data'!R368^2</f>
        <v>2.1981241042346006E-3</v>
      </c>
      <c r="G373" s="11">
        <f t="shared" si="62"/>
        <v>0.74426290668494255</v>
      </c>
      <c r="H373">
        <f>0.94*H372+(1-0.94)*'01_Data'!S368^2</f>
        <v>1.0417289812625829E-2</v>
      </c>
      <c r="I373" s="11">
        <f t="shared" si="63"/>
        <v>1.6202336352457658</v>
      </c>
      <c r="J373">
        <f>0.94*J372+(1-0.94)*'01_Data'!T368^2</f>
        <v>1.3491599580686981E-3</v>
      </c>
      <c r="K373" s="11">
        <f t="shared" si="64"/>
        <v>0.58308516482012462</v>
      </c>
      <c r="L373" t="e">
        <f>0.94*L372+(1-0.94)*'01_Data'!U368^2</f>
        <v>#DIV/0!</v>
      </c>
      <c r="M373" s="11" t="e">
        <f t="shared" si="65"/>
        <v>#DIV/0!</v>
      </c>
      <c r="N373">
        <f>0.94*N372+(1-0.94)*'01_Data'!V368^2</f>
        <v>2.9491775646317627E-3</v>
      </c>
      <c r="O373" s="11">
        <f t="shared" si="66"/>
        <v>0.86208627543141192</v>
      </c>
      <c r="P373">
        <f>0.94*P372+(1-0.94)*'01_Data'!W368^2</f>
        <v>3.9574813541360786E-3</v>
      </c>
      <c r="Q373" s="11">
        <f t="shared" si="67"/>
        <v>0.99864172816996377</v>
      </c>
      <c r="R373">
        <f>0.94*R372+(1-0.94)*'01_Data'!X368^2</f>
        <v>2.0504007690758112E-3</v>
      </c>
      <c r="S373" s="11">
        <f t="shared" si="68"/>
        <v>0.71881916627696041</v>
      </c>
      <c r="T373">
        <f>0.94*T372+(1-0.94)*'01_Data'!Y368^2</f>
        <v>1.598463743232705E-8</v>
      </c>
      <c r="U373" s="11">
        <f t="shared" si="69"/>
        <v>2.007019838702751E-3</v>
      </c>
      <c r="V373" t="e">
        <f>0.94*V372+(1-0.94)*'01_Data'!AA368^2</f>
        <v>#VALUE!</v>
      </c>
      <c r="W373" s="11" t="e">
        <f t="shared" si="70"/>
        <v>#VALUE!</v>
      </c>
      <c r="X373" t="e">
        <f>0.94*X372+(1-0.94)*'01_Data'!AB368^2</f>
        <v>#VALUE!</v>
      </c>
      <c r="Y373" s="11" t="e">
        <f t="shared" si="71"/>
        <v>#VALUE!</v>
      </c>
    </row>
    <row r="374" spans="1:25" x14ac:dyDescent="0.2">
      <c r="A374" s="6">
        <f>'01_Data'!A370</f>
        <v>43998</v>
      </c>
      <c r="B374">
        <f>0.94*B373+(1-0.94)*'01_Data'!P369^2</f>
        <v>1.6627197303182594E-3</v>
      </c>
      <c r="C374" s="11">
        <f t="shared" si="60"/>
        <v>0.64730624285588456</v>
      </c>
      <c r="D374">
        <f>0.94*D373+(1-0.94)*'01_Data'!Q369^2</f>
        <v>1.4742323769653316E-3</v>
      </c>
      <c r="E374" s="11">
        <f t="shared" si="61"/>
        <v>0.6095133788484578</v>
      </c>
      <c r="F374">
        <f>0.94*F373+(1-0.94)*'01_Data'!R369^2</f>
        <v>2.0708077903744734E-3</v>
      </c>
      <c r="G374" s="11">
        <f t="shared" si="62"/>
        <v>0.72238740518808009</v>
      </c>
      <c r="H374">
        <f>0.94*H373+(1-0.94)*'01_Data'!S369^2</f>
        <v>9.8437398459201245E-3</v>
      </c>
      <c r="I374" s="11">
        <f t="shared" si="63"/>
        <v>1.5749991876734006</v>
      </c>
      <c r="J374">
        <f>0.94*J373+(1-0.94)*'01_Data'!T369^2</f>
        <v>1.2931756917986077E-3</v>
      </c>
      <c r="K374" s="11">
        <f t="shared" si="64"/>
        <v>0.57085924213701678</v>
      </c>
      <c r="L374" t="e">
        <f>0.94*L373+(1-0.94)*'01_Data'!U369^2</f>
        <v>#DIV/0!</v>
      </c>
      <c r="M374" s="11" t="e">
        <f t="shared" si="65"/>
        <v>#DIV/0!</v>
      </c>
      <c r="N374">
        <f>0.94*N373+(1-0.94)*'01_Data'!V369^2</f>
        <v>2.7880178178215217E-3</v>
      </c>
      <c r="O374" s="11">
        <f t="shared" si="66"/>
        <v>0.83820074569939595</v>
      </c>
      <c r="P374">
        <f>0.94*P373+(1-0.94)*'01_Data'!W369^2</f>
        <v>3.7203916578286539E-3</v>
      </c>
      <c r="Q374" s="11">
        <f t="shared" si="67"/>
        <v>0.96826581978959725</v>
      </c>
      <c r="R374">
        <f>0.94*R373+(1-0.94)*'01_Data'!X369^2</f>
        <v>2.0572607193873392E-3</v>
      </c>
      <c r="S374" s="11">
        <f t="shared" si="68"/>
        <v>0.72002062559735713</v>
      </c>
      <c r="T374">
        <f>0.94*T373+(1-0.94)*'01_Data'!Y369^2</f>
        <v>1.5025559186387426E-8</v>
      </c>
      <c r="U374" s="11">
        <f t="shared" si="69"/>
        <v>1.945877929102859E-3</v>
      </c>
      <c r="V374" t="e">
        <f>0.94*V373+(1-0.94)*'01_Data'!AA369^2</f>
        <v>#VALUE!</v>
      </c>
      <c r="W374" s="11" t="e">
        <f t="shared" si="70"/>
        <v>#VALUE!</v>
      </c>
      <c r="X374" t="e">
        <f>0.94*X373+(1-0.94)*'01_Data'!AB369^2</f>
        <v>#VALUE!</v>
      </c>
      <c r="Y374" s="11" t="e">
        <f t="shared" si="71"/>
        <v>#VALUE!</v>
      </c>
    </row>
    <row r="375" spans="1:25" x14ac:dyDescent="0.2">
      <c r="A375" s="6">
        <f>'01_Data'!A371</f>
        <v>43999</v>
      </c>
      <c r="B375">
        <f>0.94*B374+(1-0.94)*'01_Data'!P370^2</f>
        <v>1.5926201287893124E-3</v>
      </c>
      <c r="C375" s="11">
        <f t="shared" si="60"/>
        <v>0.63351422435088756</v>
      </c>
      <c r="D375">
        <f>0.94*D374+(1-0.94)*'01_Data'!Q370^2</f>
        <v>1.4406094252137872E-3</v>
      </c>
      <c r="E375" s="11">
        <f t="shared" si="61"/>
        <v>0.6025226760495197</v>
      </c>
      <c r="F375">
        <f>0.94*F374+(1-0.94)*'01_Data'!R370^2</f>
        <v>2.0415886048861971E-3</v>
      </c>
      <c r="G375" s="11">
        <f t="shared" si="62"/>
        <v>0.71727284099659161</v>
      </c>
      <c r="H375">
        <f>0.94*H374+(1-0.94)*'01_Data'!S370^2</f>
        <v>9.4917199099780209E-3</v>
      </c>
      <c r="I375" s="11">
        <f t="shared" si="63"/>
        <v>1.5465812029487691</v>
      </c>
      <c r="J375">
        <f>0.94*J374+(1-0.94)*'01_Data'!T370^2</f>
        <v>1.2860218676461704E-3</v>
      </c>
      <c r="K375" s="11">
        <f t="shared" si="64"/>
        <v>0.56927806092175637</v>
      </c>
      <c r="L375" t="e">
        <f>0.94*L374+(1-0.94)*'01_Data'!U370^2</f>
        <v>#DIV/0!</v>
      </c>
      <c r="M375" s="11" t="e">
        <f t="shared" si="65"/>
        <v>#DIV/0!</v>
      </c>
      <c r="N375">
        <f>0.94*N374+(1-0.94)*'01_Data'!V370^2</f>
        <v>2.644740130287637E-3</v>
      </c>
      <c r="O375" s="11">
        <f t="shared" si="66"/>
        <v>0.8163789027360302</v>
      </c>
      <c r="P375">
        <f>0.94*P374+(1-0.94)*'01_Data'!W370^2</f>
        <v>3.5867055014100952E-3</v>
      </c>
      <c r="Q375" s="11">
        <f t="shared" si="67"/>
        <v>0.95071014844448987</v>
      </c>
      <c r="R375">
        <f>0.94*R374+(1-0.94)*'01_Data'!X370^2</f>
        <v>1.9446206692986631E-3</v>
      </c>
      <c r="S375" s="11">
        <f t="shared" si="68"/>
        <v>0.70003171975508593</v>
      </c>
      <c r="T375">
        <f>0.94*T374+(1-0.94)*'01_Data'!Y370^2</f>
        <v>1.4124025635204179E-8</v>
      </c>
      <c r="U375" s="11">
        <f t="shared" si="69"/>
        <v>1.8865986483805859E-3</v>
      </c>
      <c r="V375" t="e">
        <f>0.94*V374+(1-0.94)*'01_Data'!AA370^2</f>
        <v>#VALUE!</v>
      </c>
      <c r="W375" s="11" t="e">
        <f t="shared" si="70"/>
        <v>#VALUE!</v>
      </c>
      <c r="X375" t="e">
        <f>0.94*X374+(1-0.94)*'01_Data'!AB370^2</f>
        <v>#VALUE!</v>
      </c>
      <c r="Y375" s="11" t="e">
        <f t="shared" si="71"/>
        <v>#VALUE!</v>
      </c>
    </row>
    <row r="376" spans="1:25" x14ac:dyDescent="0.2">
      <c r="A376" s="6">
        <f>'01_Data'!A372</f>
        <v>44000</v>
      </c>
      <c r="B376">
        <f>0.94*B375+(1-0.94)*'01_Data'!P371^2</f>
        <v>1.5628510007922886E-3</v>
      </c>
      <c r="C376" s="11">
        <f t="shared" si="60"/>
        <v>0.62756549634253855</v>
      </c>
      <c r="D376">
        <f>0.94*D375+(1-0.94)*'01_Data'!Q371^2</f>
        <v>1.3973907705631056E-3</v>
      </c>
      <c r="E376" s="11">
        <f t="shared" si="61"/>
        <v>0.59341593691263694</v>
      </c>
      <c r="F376">
        <f>0.94*F375+(1-0.94)*'01_Data'!R371^2</f>
        <v>1.9549908016441033E-3</v>
      </c>
      <c r="G376" s="11">
        <f t="shared" si="62"/>
        <v>0.70189577717372975</v>
      </c>
      <c r="H376">
        <f>0.94*H375+(1-0.94)*'01_Data'!S371^2</f>
        <v>9.1647835413910406E-3</v>
      </c>
      <c r="I376" s="11">
        <f t="shared" si="63"/>
        <v>1.5197122926496787</v>
      </c>
      <c r="J376">
        <f>0.94*J375+(1-0.94)*'01_Data'!T371^2</f>
        <v>1.2187141215040489E-3</v>
      </c>
      <c r="K376" s="11">
        <f t="shared" si="64"/>
        <v>0.5541804386831245</v>
      </c>
      <c r="L376" t="e">
        <f>0.94*L375+(1-0.94)*'01_Data'!U371^2</f>
        <v>#DIV/0!</v>
      </c>
      <c r="M376" s="11" t="e">
        <f t="shared" si="65"/>
        <v>#DIV/0!</v>
      </c>
      <c r="N376">
        <f>0.94*N375+(1-0.94)*'01_Data'!V371^2</f>
        <v>2.575506330121886E-3</v>
      </c>
      <c r="O376" s="11">
        <f t="shared" si="66"/>
        <v>0.8056224892533197</v>
      </c>
      <c r="P376">
        <f>0.94*P375+(1-0.94)*'01_Data'!W371^2</f>
        <v>3.5795157196789242E-3</v>
      </c>
      <c r="Q376" s="11">
        <f t="shared" si="67"/>
        <v>0.94975679063594431</v>
      </c>
      <c r="R376">
        <f>0.94*R375+(1-0.94)*'01_Data'!X371^2</f>
        <v>1.8509545054195241E-3</v>
      </c>
      <c r="S376" s="11">
        <f t="shared" si="68"/>
        <v>0.68296451984398143</v>
      </c>
      <c r="T376">
        <f>0.94*T375+(1-0.94)*'01_Data'!Y371^2</f>
        <v>1.3276584097091928E-8</v>
      </c>
      <c r="U376" s="11">
        <f t="shared" si="69"/>
        <v>1.8291252533566874E-3</v>
      </c>
      <c r="V376" t="e">
        <f>0.94*V375+(1-0.94)*'01_Data'!AA371^2</f>
        <v>#VALUE!</v>
      </c>
      <c r="W376" s="11" t="e">
        <f t="shared" si="70"/>
        <v>#VALUE!</v>
      </c>
      <c r="X376" t="e">
        <f>0.94*X375+(1-0.94)*'01_Data'!AB371^2</f>
        <v>#VALUE!</v>
      </c>
      <c r="Y376" s="11" t="e">
        <f t="shared" si="71"/>
        <v>#VALUE!</v>
      </c>
    </row>
    <row r="377" spans="1:25" x14ac:dyDescent="0.2">
      <c r="A377" s="6">
        <f>'01_Data'!A373</f>
        <v>44001</v>
      </c>
      <c r="B377">
        <f>0.94*B376+(1-0.94)*'01_Data'!P372^2</f>
        <v>1.4713851301434036E-3</v>
      </c>
      <c r="C377" s="11">
        <f t="shared" si="60"/>
        <v>0.60892450500545448</v>
      </c>
      <c r="D377">
        <f>0.94*D376+(1-0.94)*'01_Data'!Q372^2</f>
        <v>1.3146875543031916E-3</v>
      </c>
      <c r="E377" s="11">
        <f t="shared" si="61"/>
        <v>0.57558775498129244</v>
      </c>
      <c r="F377">
        <f>0.94*F376+(1-0.94)*'01_Data'!R372^2</f>
        <v>1.8433612409231705E-3</v>
      </c>
      <c r="G377" s="11">
        <f t="shared" si="62"/>
        <v>0.68156220017885305</v>
      </c>
      <c r="H377">
        <f>0.94*H376+(1-0.94)*'01_Data'!S372^2</f>
        <v>8.6784634371865673E-3</v>
      </c>
      <c r="I377" s="11">
        <f t="shared" si="63"/>
        <v>1.4788417042303801</v>
      </c>
      <c r="J377">
        <f>0.94*J376+(1-0.94)*'01_Data'!T372^2</f>
        <v>1.1485713348283807E-3</v>
      </c>
      <c r="K377" s="11">
        <f t="shared" si="64"/>
        <v>0.53799626056019378</v>
      </c>
      <c r="L377" t="e">
        <f>0.94*L376+(1-0.94)*'01_Data'!U372^2</f>
        <v>#DIV/0!</v>
      </c>
      <c r="M377" s="11" t="e">
        <f t="shared" si="65"/>
        <v>#DIV/0!</v>
      </c>
      <c r="N377">
        <f>0.94*N376+(1-0.94)*'01_Data'!V372^2</f>
        <v>2.4834792107935764E-3</v>
      </c>
      <c r="O377" s="11">
        <f t="shared" si="66"/>
        <v>0.79109845222954478</v>
      </c>
      <c r="P377">
        <f>0.94*P376+(1-0.94)*'01_Data'!W372^2</f>
        <v>3.3973575161270466E-3</v>
      </c>
      <c r="Q377" s="11">
        <f t="shared" si="67"/>
        <v>0.92527514505903363</v>
      </c>
      <c r="R377">
        <f>0.94*R376+(1-0.94)*'01_Data'!X372^2</f>
        <v>1.740725877122594E-3</v>
      </c>
      <c r="S377" s="11">
        <f t="shared" si="68"/>
        <v>0.66231633003791601</v>
      </c>
      <c r="T377">
        <f>0.94*T376+(1-0.94)*'01_Data'!Y372^2</f>
        <v>1.3196193749435066E-8</v>
      </c>
      <c r="U377" s="11">
        <f t="shared" si="69"/>
        <v>1.8235791249237411E-3</v>
      </c>
      <c r="V377" t="e">
        <f>0.94*V376+(1-0.94)*'01_Data'!AA372^2</f>
        <v>#VALUE!</v>
      </c>
      <c r="W377" s="11" t="e">
        <f t="shared" si="70"/>
        <v>#VALUE!</v>
      </c>
      <c r="X377" t="e">
        <f>0.94*X376+(1-0.94)*'01_Data'!AB372^2</f>
        <v>#VALUE!</v>
      </c>
      <c r="Y377" s="11" t="e">
        <f t="shared" si="71"/>
        <v>#VALUE!</v>
      </c>
    </row>
    <row r="378" spans="1:25" x14ac:dyDescent="0.2">
      <c r="A378" s="6">
        <f>'01_Data'!A374</f>
        <v>44004</v>
      </c>
      <c r="B378">
        <f>0.94*B377+(1-0.94)*'01_Data'!P373^2</f>
        <v>1.4076762399487996E-3</v>
      </c>
      <c r="C378" s="11">
        <f t="shared" si="60"/>
        <v>0.59559584658314868</v>
      </c>
      <c r="D378">
        <f>0.94*D377+(1-0.94)*'01_Data'!Q373^2</f>
        <v>1.2481621631363321E-3</v>
      </c>
      <c r="E378" s="11">
        <f t="shared" si="61"/>
        <v>0.56083586289604892</v>
      </c>
      <c r="F378">
        <f>0.94*F377+(1-0.94)*'01_Data'!R373^2</f>
        <v>1.7501373892198583E-3</v>
      </c>
      <c r="G378" s="11">
        <f t="shared" si="62"/>
        <v>0.66410437589538918</v>
      </c>
      <c r="H378">
        <f>0.94*H377+(1-0.94)*'01_Data'!S373^2</f>
        <v>8.1580038047058129E-3</v>
      </c>
      <c r="I378" s="11">
        <f t="shared" si="63"/>
        <v>1.4338120374672074</v>
      </c>
      <c r="J378">
        <f>0.94*J377+(1-0.94)*'01_Data'!T373^2</f>
        <v>1.085743131528371E-3</v>
      </c>
      <c r="K378" s="11">
        <f t="shared" si="64"/>
        <v>0.52307482174651598</v>
      </c>
      <c r="L378" t="e">
        <f>0.94*L377+(1-0.94)*'01_Data'!U373^2</f>
        <v>#DIV/0!</v>
      </c>
      <c r="M378" s="11" t="e">
        <f t="shared" si="65"/>
        <v>#DIV/0!</v>
      </c>
      <c r="N378">
        <f>0.94*N377+(1-0.94)*'01_Data'!V373^2</f>
        <v>2.4075879074947266E-3</v>
      </c>
      <c r="O378" s="11">
        <f t="shared" si="66"/>
        <v>0.77891729515313191</v>
      </c>
      <c r="P378">
        <f>0.94*P377+(1-0.94)*'01_Data'!W373^2</f>
        <v>3.2173910068058276E-3</v>
      </c>
      <c r="Q378" s="11">
        <f t="shared" si="67"/>
        <v>0.9004346360036739</v>
      </c>
      <c r="R378">
        <f>0.94*R377+(1-0.94)*'01_Data'!X373^2</f>
        <v>1.6438247964724016E-3</v>
      </c>
      <c r="S378" s="11">
        <f t="shared" si="68"/>
        <v>0.64361778153733862</v>
      </c>
      <c r="T378">
        <f>0.94*T377+(1-0.94)*'01_Data'!Y373^2</f>
        <v>1.2404422124468962E-8</v>
      </c>
      <c r="U378" s="11">
        <f t="shared" si="69"/>
        <v>1.768025558459543E-3</v>
      </c>
      <c r="V378" t="e">
        <f>0.94*V377+(1-0.94)*'01_Data'!AA373^2</f>
        <v>#VALUE!</v>
      </c>
      <c r="W378" s="11" t="e">
        <f t="shared" si="70"/>
        <v>#VALUE!</v>
      </c>
      <c r="X378" t="e">
        <f>0.94*X377+(1-0.94)*'01_Data'!AB373^2</f>
        <v>#VALUE!</v>
      </c>
      <c r="Y378" s="11" t="e">
        <f t="shared" si="71"/>
        <v>#VALUE!</v>
      </c>
    </row>
    <row r="379" spans="1:25" x14ac:dyDescent="0.2">
      <c r="A379" s="6">
        <f>'01_Data'!A375</f>
        <v>44005</v>
      </c>
      <c r="B379">
        <f>0.94*B378+(1-0.94)*'01_Data'!P374^2</f>
        <v>1.3286588490275192E-3</v>
      </c>
      <c r="C379" s="11">
        <f t="shared" si="60"/>
        <v>0.57863808201235334</v>
      </c>
      <c r="D379">
        <f>0.94*D378+(1-0.94)*'01_Data'!Q374^2</f>
        <v>1.1799342517753234E-3</v>
      </c>
      <c r="E379" s="11">
        <f t="shared" si="61"/>
        <v>0.54529206068618086</v>
      </c>
      <c r="F379">
        <f>0.94*F378+(1-0.94)*'01_Data'!R374^2</f>
        <v>1.6457462395981913E-3</v>
      </c>
      <c r="G379" s="11">
        <f t="shared" si="62"/>
        <v>0.64399382945704087</v>
      </c>
      <c r="H379">
        <f>0.94*H378+(1-0.94)*'01_Data'!S374^2</f>
        <v>7.6746399949041231E-3</v>
      </c>
      <c r="I379" s="11">
        <f t="shared" si="63"/>
        <v>1.3906866213190661</v>
      </c>
      <c r="J379">
        <f>0.94*J378+(1-0.94)*'01_Data'!T374^2</f>
        <v>1.0206010751024161E-3</v>
      </c>
      <c r="K379" s="11">
        <f t="shared" si="64"/>
        <v>0.50714048440822479</v>
      </c>
      <c r="L379" t="e">
        <f>0.94*L378+(1-0.94)*'01_Data'!U374^2</f>
        <v>#DIV/0!</v>
      </c>
      <c r="M379" s="11" t="e">
        <f t="shared" si="65"/>
        <v>#DIV/0!</v>
      </c>
      <c r="N379">
        <f>0.94*N378+(1-0.94)*'01_Data'!V374^2</f>
        <v>2.3148910727842907E-3</v>
      </c>
      <c r="O379" s="11">
        <f t="shared" si="66"/>
        <v>0.76377519620739276</v>
      </c>
      <c r="P379">
        <f>0.94*P378+(1-0.94)*'01_Data'!W374^2</f>
        <v>3.0415610102139303E-3</v>
      </c>
      <c r="Q379" s="11">
        <f t="shared" si="67"/>
        <v>0.87548465124975805</v>
      </c>
      <c r="R379">
        <f>0.94*R378+(1-0.94)*'01_Data'!X374^2</f>
        <v>1.5467233860386048E-3</v>
      </c>
      <c r="S379" s="11">
        <f t="shared" si="68"/>
        <v>0.62431906368597179</v>
      </c>
      <c r="T379">
        <f>0.94*T378+(1-0.94)*'01_Data'!Y374^2</f>
        <v>1.1660156797000824E-8</v>
      </c>
      <c r="U379" s="11">
        <f t="shared" si="69"/>
        <v>1.7141643774283165E-3</v>
      </c>
      <c r="V379" t="e">
        <f>0.94*V378+(1-0.94)*'01_Data'!AA374^2</f>
        <v>#VALUE!</v>
      </c>
      <c r="W379" s="11" t="e">
        <f t="shared" si="70"/>
        <v>#VALUE!</v>
      </c>
      <c r="X379" t="e">
        <f>0.94*X378+(1-0.94)*'01_Data'!AB374^2</f>
        <v>#VALUE!</v>
      </c>
      <c r="Y379" s="11" t="e">
        <f t="shared" si="71"/>
        <v>#VALUE!</v>
      </c>
    </row>
    <row r="380" spans="1:25" x14ac:dyDescent="0.2">
      <c r="A380" s="6">
        <f>'01_Data'!A376</f>
        <v>44006</v>
      </c>
      <c r="B380">
        <f>0.94*B379+(1-0.94)*'01_Data'!P375^2</f>
        <v>1.2511096051031159E-3</v>
      </c>
      <c r="C380" s="11">
        <f t="shared" si="60"/>
        <v>0.56149765848664523</v>
      </c>
      <c r="D380">
        <f>0.94*D379+(1-0.94)*'01_Data'!Q375^2</f>
        <v>1.1092994339780707E-3</v>
      </c>
      <c r="E380" s="11">
        <f t="shared" si="61"/>
        <v>0.52871869397863536</v>
      </c>
      <c r="F380">
        <f>0.94*F379+(1-0.94)*'01_Data'!R375^2</f>
        <v>1.5489662304578142E-3</v>
      </c>
      <c r="G380" s="11">
        <f t="shared" si="62"/>
        <v>0.6247715503088862</v>
      </c>
      <c r="H380">
        <f>0.94*H379+(1-0.94)*'01_Data'!S375^2</f>
        <v>7.2163553992293152E-3</v>
      </c>
      <c r="I380" s="11">
        <f t="shared" si="63"/>
        <v>1.3485256989044694</v>
      </c>
      <c r="J380">
        <f>0.94*J379+(1-0.94)*'01_Data'!T375^2</f>
        <v>9.9638886538194011E-4</v>
      </c>
      <c r="K380" s="11">
        <f t="shared" si="64"/>
        <v>0.50108880857214222</v>
      </c>
      <c r="L380" t="e">
        <f>0.94*L379+(1-0.94)*'01_Data'!U375^2</f>
        <v>#DIV/0!</v>
      </c>
      <c r="M380" s="11" t="e">
        <f t="shared" si="65"/>
        <v>#DIV/0!</v>
      </c>
      <c r="N380">
        <f>0.94*N379+(1-0.94)*'01_Data'!V375^2</f>
        <v>2.1942989868558821E-3</v>
      </c>
      <c r="O380" s="11">
        <f t="shared" si="66"/>
        <v>0.74361505141281414</v>
      </c>
      <c r="P380">
        <f>0.94*P379+(1-0.94)*'01_Data'!W375^2</f>
        <v>2.8600710753684481E-3</v>
      </c>
      <c r="Q380" s="11">
        <f t="shared" si="67"/>
        <v>0.8489628442946423</v>
      </c>
      <c r="R380">
        <f>0.94*R379+(1-0.94)*'01_Data'!X375^2</f>
        <v>1.4563113758495757E-3</v>
      </c>
      <c r="S380" s="11">
        <f t="shared" si="68"/>
        <v>0.60579738090725777</v>
      </c>
      <c r="T380">
        <f>0.94*T379+(1-0.94)*'01_Data'!Y375^2</f>
        <v>1.0960547389180773E-8</v>
      </c>
      <c r="U380" s="11">
        <f t="shared" si="69"/>
        <v>1.6619440249519702E-3</v>
      </c>
      <c r="V380" t="e">
        <f>0.94*V379+(1-0.94)*'01_Data'!AA375^2</f>
        <v>#VALUE!</v>
      </c>
      <c r="W380" s="11" t="e">
        <f t="shared" si="70"/>
        <v>#VALUE!</v>
      </c>
      <c r="X380" t="e">
        <f>0.94*X379+(1-0.94)*'01_Data'!AB375^2</f>
        <v>#VALUE!</v>
      </c>
      <c r="Y380" s="11" t="e">
        <f t="shared" si="71"/>
        <v>#VALUE!</v>
      </c>
    </row>
    <row r="381" spans="1:25" x14ac:dyDescent="0.2">
      <c r="A381" s="6">
        <f>'01_Data'!A377</f>
        <v>44007</v>
      </c>
      <c r="B381">
        <f>0.94*B380+(1-0.94)*'01_Data'!P376^2</f>
        <v>1.3157629001476767E-3</v>
      </c>
      <c r="C381" s="11">
        <f t="shared" si="60"/>
        <v>0.57582310724493724</v>
      </c>
      <c r="D381">
        <f>0.94*D380+(1-0.94)*'01_Data'!Q376^2</f>
        <v>1.1508383935726954E-3</v>
      </c>
      <c r="E381" s="11">
        <f t="shared" si="61"/>
        <v>0.5385269493538084</v>
      </c>
      <c r="F381">
        <f>0.94*F380+(1-0.94)*'01_Data'!R376^2</f>
        <v>1.7216389657044385E-3</v>
      </c>
      <c r="G381" s="11">
        <f t="shared" si="62"/>
        <v>0.6586752001992473</v>
      </c>
      <c r="H381">
        <f>0.94*H380+(1-0.94)*'01_Data'!S376^2</f>
        <v>7.3226254451999673E-3</v>
      </c>
      <c r="I381" s="11">
        <f t="shared" si="63"/>
        <v>1.358418791165078</v>
      </c>
      <c r="J381">
        <f>0.94*J380+(1-0.94)*'01_Data'!T376^2</f>
        <v>9.6865495163944563E-4</v>
      </c>
      <c r="K381" s="11">
        <f t="shared" si="64"/>
        <v>0.49406583348086347</v>
      </c>
      <c r="L381" t="e">
        <f>0.94*L380+(1-0.94)*'01_Data'!U376^2</f>
        <v>#DIV/0!</v>
      </c>
      <c r="M381" s="11" t="e">
        <f t="shared" si="65"/>
        <v>#DIV/0!</v>
      </c>
      <c r="N381">
        <f>0.94*N380+(1-0.94)*'01_Data'!V376^2</f>
        <v>2.0630693291320309E-3</v>
      </c>
      <c r="O381" s="11">
        <f t="shared" si="66"/>
        <v>0.72103638669714298</v>
      </c>
      <c r="P381">
        <f>0.94*P380+(1-0.94)*'01_Data'!W376^2</f>
        <v>2.8911090788935208E-3</v>
      </c>
      <c r="Q381" s="11">
        <f t="shared" si="67"/>
        <v>0.85355696229435518</v>
      </c>
      <c r="R381">
        <f>0.94*R380+(1-0.94)*'01_Data'!X376^2</f>
        <v>1.5318158622699895E-3</v>
      </c>
      <c r="S381" s="11">
        <f t="shared" si="68"/>
        <v>0.62130314444080947</v>
      </c>
      <c r="T381">
        <f>0.94*T380+(1-0.94)*'01_Data'!Y376^2</f>
        <v>1.0302914545829926E-8</v>
      </c>
      <c r="U381" s="11">
        <f t="shared" si="69"/>
        <v>1.6113145147826173E-3</v>
      </c>
      <c r="V381" t="e">
        <f>0.94*V380+(1-0.94)*'01_Data'!AA376^2</f>
        <v>#VALUE!</v>
      </c>
      <c r="W381" s="11" t="e">
        <f t="shared" si="70"/>
        <v>#VALUE!</v>
      </c>
      <c r="X381" t="e">
        <f>0.94*X380+(1-0.94)*'01_Data'!AB376^2</f>
        <v>#VALUE!</v>
      </c>
      <c r="Y381" s="11" t="e">
        <f t="shared" si="71"/>
        <v>#VALUE!</v>
      </c>
    </row>
    <row r="382" spans="1:25" x14ac:dyDescent="0.2">
      <c r="A382" s="6">
        <f>'01_Data'!A378</f>
        <v>44008</v>
      </c>
      <c r="B382">
        <f>0.94*B381+(1-0.94)*'01_Data'!P377^2</f>
        <v>1.2502174349597003E-3</v>
      </c>
      <c r="C382" s="11">
        <f t="shared" si="60"/>
        <v>0.56129741992088689</v>
      </c>
      <c r="D382">
        <f>0.94*D381+(1-0.94)*'01_Data'!Q377^2</f>
        <v>1.1007039293586447E-3</v>
      </c>
      <c r="E382" s="11">
        <f t="shared" si="61"/>
        <v>0.52666629871141224</v>
      </c>
      <c r="F382">
        <f>0.94*F381+(1-0.94)*'01_Data'!R377^2</f>
        <v>1.6581845323846698E-3</v>
      </c>
      <c r="G382" s="11">
        <f t="shared" si="62"/>
        <v>0.64642285089632845</v>
      </c>
      <c r="H382">
        <f>0.94*H381+(1-0.94)*'01_Data'!S377^2</f>
        <v>6.9356947590841628E-3</v>
      </c>
      <c r="I382" s="11">
        <f t="shared" si="63"/>
        <v>1.322042011166517</v>
      </c>
      <c r="J382">
        <f>0.94*J381+(1-0.94)*'01_Data'!T377^2</f>
        <v>9.3012255904849979E-4</v>
      </c>
      <c r="K382" s="11">
        <f t="shared" si="64"/>
        <v>0.48413932383170649</v>
      </c>
      <c r="L382" t="e">
        <f>0.94*L381+(1-0.94)*'01_Data'!U377^2</f>
        <v>#DIV/0!</v>
      </c>
      <c r="M382" s="11" t="e">
        <f t="shared" si="65"/>
        <v>#DIV/0!</v>
      </c>
      <c r="N382">
        <f>0.94*N381+(1-0.94)*'01_Data'!V377^2</f>
        <v>1.9549182959194122E-3</v>
      </c>
      <c r="O382" s="11">
        <f t="shared" si="66"/>
        <v>0.70188276127263016</v>
      </c>
      <c r="P382">
        <f>0.94*P381+(1-0.94)*'01_Data'!W377^2</f>
        <v>2.7743752871514271E-3</v>
      </c>
      <c r="Q382" s="11">
        <f t="shared" si="67"/>
        <v>0.83614745850367789</v>
      </c>
      <c r="R382">
        <f>0.94*R381+(1-0.94)*'01_Data'!X377^2</f>
        <v>1.4452059868876796E-3</v>
      </c>
      <c r="S382" s="11">
        <f t="shared" si="68"/>
        <v>0.60348314698564309</v>
      </c>
      <c r="T382">
        <f>0.94*T381+(1-0.94)*'01_Data'!Y377^2</f>
        <v>1.0400944371248058E-8</v>
      </c>
      <c r="U382" s="11">
        <f t="shared" si="69"/>
        <v>1.6189620074462867E-3</v>
      </c>
      <c r="V382" t="e">
        <f>0.94*V381+(1-0.94)*'01_Data'!AA377^2</f>
        <v>#VALUE!</v>
      </c>
      <c r="W382" s="11" t="e">
        <f t="shared" si="70"/>
        <v>#VALUE!</v>
      </c>
      <c r="X382" t="e">
        <f>0.94*X381+(1-0.94)*'01_Data'!AB377^2</f>
        <v>#VALUE!</v>
      </c>
      <c r="Y382" s="11" t="e">
        <f t="shared" si="71"/>
        <v>#VALUE!</v>
      </c>
    </row>
    <row r="383" spans="1:25" x14ac:dyDescent="0.2">
      <c r="A383" s="6">
        <f>'01_Data'!A379</f>
        <v>44011</v>
      </c>
      <c r="B383">
        <f>0.94*B382+(1-0.94)*'01_Data'!P378^2</f>
        <v>1.2483550005596088E-3</v>
      </c>
      <c r="C383" s="11">
        <f t="shared" si="60"/>
        <v>0.56087918497749711</v>
      </c>
      <c r="D383">
        <f>0.94*D382+(1-0.94)*'01_Data'!Q378^2</f>
        <v>1.0934846217030302E-3</v>
      </c>
      <c r="E383" s="11">
        <f t="shared" si="61"/>
        <v>0.52493630534490909</v>
      </c>
      <c r="F383">
        <f>0.94*F382+(1-0.94)*'01_Data'!R378^2</f>
        <v>1.6620607988487243E-3</v>
      </c>
      <c r="G383" s="11">
        <f t="shared" si="62"/>
        <v>0.64717796726238952</v>
      </c>
      <c r="H383">
        <f>0.94*H382+(1-0.94)*'01_Data'!S378^2</f>
        <v>6.6517101762691737E-3</v>
      </c>
      <c r="I383" s="11">
        <f t="shared" si="63"/>
        <v>1.2946933862578553</v>
      </c>
      <c r="J383">
        <f>0.94*J382+(1-0.94)*'01_Data'!T378^2</f>
        <v>1.0484960598130832E-3</v>
      </c>
      <c r="K383" s="11">
        <f t="shared" si="64"/>
        <v>0.51402432537079112</v>
      </c>
      <c r="L383" t="e">
        <f>0.94*L382+(1-0.94)*'01_Data'!U378^2</f>
        <v>#DIV/0!</v>
      </c>
      <c r="M383" s="11" t="e">
        <f t="shared" si="65"/>
        <v>#DIV/0!</v>
      </c>
      <c r="N383">
        <f>0.94*N382+(1-0.94)*'01_Data'!V378^2</f>
        <v>1.9968303352114708E-3</v>
      </c>
      <c r="O383" s="11">
        <f t="shared" si="66"/>
        <v>0.7093667912112116</v>
      </c>
      <c r="P383">
        <f>0.94*P382+(1-0.94)*'01_Data'!W378^2</f>
        <v>2.7328726567645016E-3</v>
      </c>
      <c r="Q383" s="11">
        <f t="shared" si="67"/>
        <v>0.82986981479305211</v>
      </c>
      <c r="R383">
        <f>0.94*R382+(1-0.94)*'01_Data'!X378^2</f>
        <v>1.498955313585171E-3</v>
      </c>
      <c r="S383" s="11">
        <f t="shared" si="68"/>
        <v>0.61460291166204473</v>
      </c>
      <c r="T383">
        <f>0.94*T382+(1-0.94)*'01_Data'!Y378^2</f>
        <v>1.0493092407141829E-8</v>
      </c>
      <c r="U383" s="11">
        <f t="shared" si="69"/>
        <v>1.626117857536698E-3</v>
      </c>
      <c r="V383" t="e">
        <f>0.94*V382+(1-0.94)*'01_Data'!AA378^2</f>
        <v>#VALUE!</v>
      </c>
      <c r="W383" s="11" t="e">
        <f t="shared" si="70"/>
        <v>#VALUE!</v>
      </c>
      <c r="X383" t="e">
        <f>0.94*X382+(1-0.94)*'01_Data'!AB378^2</f>
        <v>#VALUE!</v>
      </c>
      <c r="Y383" s="11" t="e">
        <f t="shared" si="71"/>
        <v>#VALUE!</v>
      </c>
    </row>
    <row r="384" spans="1:25" x14ac:dyDescent="0.2">
      <c r="A384" s="6">
        <f>'01_Data'!A380</f>
        <v>44012</v>
      </c>
      <c r="B384">
        <f>0.94*B383+(1-0.94)*'01_Data'!P379^2</f>
        <v>1.1886607861993422E-3</v>
      </c>
      <c r="C384" s="11">
        <f t="shared" si="60"/>
        <v>0.54730477626477392</v>
      </c>
      <c r="D384">
        <f>0.94*D383+(1-0.94)*'01_Data'!Q379^2</f>
        <v>1.039463290653081E-3</v>
      </c>
      <c r="E384" s="11">
        <f t="shared" si="61"/>
        <v>0.51180538219578786</v>
      </c>
      <c r="F384">
        <f>0.94*F383+(1-0.94)*'01_Data'!R379^2</f>
        <v>1.5948355802812922E-3</v>
      </c>
      <c r="G384" s="11">
        <f t="shared" si="62"/>
        <v>0.63395470361129558</v>
      </c>
      <c r="H384">
        <f>0.94*H383+(1-0.94)*'01_Data'!S379^2</f>
        <v>6.25809608917164E-3</v>
      </c>
      <c r="I384" s="11">
        <f t="shared" si="63"/>
        <v>1.2558026176399113</v>
      </c>
      <c r="J384">
        <f>0.94*J383+(1-0.94)*'01_Data'!T379^2</f>
        <v>1.0459839615344667E-3</v>
      </c>
      <c r="K384" s="11">
        <f t="shared" si="64"/>
        <v>0.5134081790414774</v>
      </c>
      <c r="L384" t="e">
        <f>0.94*L383+(1-0.94)*'01_Data'!U379^2</f>
        <v>#DIV/0!</v>
      </c>
      <c r="M384" s="11" t="e">
        <f t="shared" si="65"/>
        <v>#DIV/0!</v>
      </c>
      <c r="N384">
        <f>0.94*N383+(1-0.94)*'01_Data'!V379^2</f>
        <v>1.8916033587135523E-3</v>
      </c>
      <c r="O384" s="11">
        <f t="shared" si="66"/>
        <v>0.69042309231066079</v>
      </c>
      <c r="P384">
        <f>0.94*P383+(1-0.94)*'01_Data'!W379^2</f>
        <v>2.6225385710309367E-3</v>
      </c>
      <c r="Q384" s="11">
        <f t="shared" si="67"/>
        <v>0.81294509033500917</v>
      </c>
      <c r="R384">
        <f>0.94*R383+(1-0.94)*'01_Data'!X379^2</f>
        <v>1.4109508177349405E-3</v>
      </c>
      <c r="S384" s="11">
        <f t="shared" si="68"/>
        <v>0.59628819044921988</v>
      </c>
      <c r="T384">
        <f>0.94*T383+(1-0.94)*'01_Data'!Y379^2</f>
        <v>9.8635068627133183E-9</v>
      </c>
      <c r="U384" s="11">
        <f t="shared" si="69"/>
        <v>1.5765797567531292E-3</v>
      </c>
      <c r="V384" t="e">
        <f>0.94*V383+(1-0.94)*'01_Data'!AA379^2</f>
        <v>#VALUE!</v>
      </c>
      <c r="W384" s="11" t="e">
        <f t="shared" si="70"/>
        <v>#VALUE!</v>
      </c>
      <c r="X384" t="e">
        <f>0.94*X383+(1-0.94)*'01_Data'!AB379^2</f>
        <v>#VALUE!</v>
      </c>
      <c r="Y384" s="11" t="e">
        <f t="shared" si="71"/>
        <v>#VALUE!</v>
      </c>
    </row>
    <row r="385" spans="1:25" x14ac:dyDescent="0.2">
      <c r="A385" s="6">
        <f>'01_Data'!A381</f>
        <v>44013</v>
      </c>
      <c r="B385">
        <f>0.94*B384+(1-0.94)*'01_Data'!P380^2</f>
        <v>1.1221855339426585E-3</v>
      </c>
      <c r="C385" s="11">
        <f t="shared" si="60"/>
        <v>0.53178073917127722</v>
      </c>
      <c r="D385">
        <f>0.94*D384+(1-0.94)*'01_Data'!Q380^2</f>
        <v>9.9576299362347459E-4</v>
      </c>
      <c r="E385" s="11">
        <f t="shared" si="61"/>
        <v>0.50093140687435012</v>
      </c>
      <c r="F385">
        <f>0.94*F384+(1-0.94)*'01_Data'!R380^2</f>
        <v>1.5170662863252496E-3</v>
      </c>
      <c r="G385" s="11">
        <f t="shared" si="62"/>
        <v>0.61830470170779306</v>
      </c>
      <c r="H385">
        <f>0.94*H384+(1-0.94)*'01_Data'!S380^2</f>
        <v>5.9181426243581194E-3</v>
      </c>
      <c r="I385" s="11">
        <f t="shared" si="63"/>
        <v>1.2212174013410741</v>
      </c>
      <c r="J385">
        <f>0.94*J384+(1-0.94)*'01_Data'!T380^2</f>
        <v>1.0787428896370343E-3</v>
      </c>
      <c r="K385" s="11">
        <f t="shared" si="64"/>
        <v>0.52138585346030697</v>
      </c>
      <c r="L385" t="e">
        <f>0.94*L384+(1-0.94)*'01_Data'!U380^2</f>
        <v>#DIV/0!</v>
      </c>
      <c r="M385" s="11" t="e">
        <f t="shared" si="65"/>
        <v>#DIV/0!</v>
      </c>
      <c r="N385">
        <f>0.94*N384+(1-0.94)*'01_Data'!V380^2</f>
        <v>1.7985459597522572E-3</v>
      </c>
      <c r="O385" s="11">
        <f t="shared" si="66"/>
        <v>0.67322624863976366</v>
      </c>
      <c r="P385">
        <f>0.94*P384+(1-0.94)*'01_Data'!W380^2</f>
        <v>2.5305822330061491E-3</v>
      </c>
      <c r="Q385" s="11">
        <f t="shared" si="67"/>
        <v>0.79856541542790949</v>
      </c>
      <c r="R385">
        <f>0.94*R384+(1-0.94)*'01_Data'!X380^2</f>
        <v>1.3382914811794259E-3</v>
      </c>
      <c r="S385" s="11">
        <f t="shared" si="68"/>
        <v>0.5807318255935483</v>
      </c>
      <c r="T385">
        <f>0.94*T384+(1-0.94)*'01_Data'!Y380^2</f>
        <v>9.2716964509505185E-9</v>
      </c>
      <c r="U385" s="11">
        <f t="shared" si="69"/>
        <v>1.5285507860844959E-3</v>
      </c>
      <c r="V385" t="e">
        <f>0.94*V384+(1-0.94)*'01_Data'!AA380^2</f>
        <v>#VALUE!</v>
      </c>
      <c r="W385" s="11" t="e">
        <f t="shared" si="70"/>
        <v>#VALUE!</v>
      </c>
      <c r="X385" t="e">
        <f>0.94*X384+(1-0.94)*'01_Data'!AB380^2</f>
        <v>#VALUE!</v>
      </c>
      <c r="Y385" s="11" t="e">
        <f t="shared" si="71"/>
        <v>#VALUE!</v>
      </c>
    </row>
    <row r="386" spans="1:25" x14ac:dyDescent="0.2">
      <c r="A386" s="6">
        <f>'01_Data'!A382</f>
        <v>44014</v>
      </c>
      <c r="B386">
        <f>0.94*B385+(1-0.94)*'01_Data'!P381^2</f>
        <v>1.0861643160465753E-3</v>
      </c>
      <c r="C386" s="11">
        <f t="shared" si="60"/>
        <v>0.52317626823446128</v>
      </c>
      <c r="D386">
        <f>0.94*D385+(1-0.94)*'01_Data'!Q381^2</f>
        <v>9.5591192129815565E-4</v>
      </c>
      <c r="E386" s="11">
        <f t="shared" si="61"/>
        <v>0.49080526094076787</v>
      </c>
      <c r="F386">
        <f>0.94*F385+(1-0.94)*'01_Data'!R381^2</f>
        <v>1.4834638634271392E-3</v>
      </c>
      <c r="G386" s="11">
        <f t="shared" si="62"/>
        <v>0.61141875468752116</v>
      </c>
      <c r="H386">
        <f>0.94*H385+(1-0.94)*'01_Data'!S381^2</f>
        <v>5.7121789052833527E-3</v>
      </c>
      <c r="I386" s="11">
        <f t="shared" si="63"/>
        <v>1.1997787646609708</v>
      </c>
      <c r="J386">
        <f>0.94*J385+(1-0.94)*'01_Data'!T381^2</f>
        <v>1.0156325516325205E-3</v>
      </c>
      <c r="K386" s="11">
        <f t="shared" si="64"/>
        <v>0.50590453942556712</v>
      </c>
      <c r="L386" t="e">
        <f>0.94*L385+(1-0.94)*'01_Data'!U381^2</f>
        <v>#DIV/0!</v>
      </c>
      <c r="M386" s="11" t="e">
        <f t="shared" si="65"/>
        <v>#DIV/0!</v>
      </c>
      <c r="N386">
        <f>0.94*N385+(1-0.94)*'01_Data'!V381^2</f>
        <v>1.924870919045446E-3</v>
      </c>
      <c r="O386" s="11">
        <f t="shared" si="66"/>
        <v>0.69646785395985977</v>
      </c>
      <c r="P386">
        <f>0.94*P385+(1-0.94)*'01_Data'!W381^2</f>
        <v>2.6435868488669705E-3</v>
      </c>
      <c r="Q386" s="11">
        <f t="shared" si="67"/>
        <v>0.81620088575942917</v>
      </c>
      <c r="R386">
        <f>0.94*R385+(1-0.94)*'01_Data'!X381^2</f>
        <v>1.2590643101155876E-3</v>
      </c>
      <c r="S386" s="11">
        <f t="shared" si="68"/>
        <v>0.56327986485327886</v>
      </c>
      <c r="T386">
        <f>0.94*T385+(1-0.94)*'01_Data'!Y381^2</f>
        <v>8.7153946638934876E-9</v>
      </c>
      <c r="U386" s="11">
        <f t="shared" si="69"/>
        <v>1.4819849713479415E-3</v>
      </c>
      <c r="V386" t="e">
        <f>0.94*V385+(1-0.94)*'01_Data'!AA381^2</f>
        <v>#VALUE!</v>
      </c>
      <c r="W386" s="11" t="e">
        <f t="shared" si="70"/>
        <v>#VALUE!</v>
      </c>
      <c r="X386" t="e">
        <f>0.94*X385+(1-0.94)*'01_Data'!AB381^2</f>
        <v>#VALUE!</v>
      </c>
      <c r="Y386" s="11" t="e">
        <f t="shared" si="71"/>
        <v>#VALUE!</v>
      </c>
    </row>
    <row r="387" spans="1:25" x14ac:dyDescent="0.2">
      <c r="A387" s="6">
        <f>'01_Data'!A383</f>
        <v>44018</v>
      </c>
      <c r="B387">
        <f>0.94*B386+(1-0.94)*'01_Data'!P382^2</f>
        <v>1.0252560906879515E-3</v>
      </c>
      <c r="C387" s="11">
        <f t="shared" si="60"/>
        <v>0.50829571595023681</v>
      </c>
      <c r="D387">
        <f>0.94*D386+(1-0.94)*'01_Data'!Q382^2</f>
        <v>9.0224968560802439E-4</v>
      </c>
      <c r="E387" s="11">
        <f t="shared" si="61"/>
        <v>0.47683007536566119</v>
      </c>
      <c r="F387">
        <f>0.94*F386+(1-0.94)*'01_Data'!R382^2</f>
        <v>1.4325831249904068E-3</v>
      </c>
      <c r="G387" s="11">
        <f t="shared" si="62"/>
        <v>0.60084186563319841</v>
      </c>
      <c r="H387">
        <f>0.94*H386+(1-0.94)*'01_Data'!S382^2</f>
        <v>5.395984531810563E-3</v>
      </c>
      <c r="I387" s="11">
        <f t="shared" si="63"/>
        <v>1.1660995249189763</v>
      </c>
      <c r="J387">
        <f>0.94*J386+(1-0.94)*'01_Data'!T382^2</f>
        <v>9.6832308274777553E-4</v>
      </c>
      <c r="K387" s="11">
        <f t="shared" si="64"/>
        <v>0.49398119078811031</v>
      </c>
      <c r="L387" t="e">
        <f>0.94*L386+(1-0.94)*'01_Data'!U382^2</f>
        <v>#DIV/0!</v>
      </c>
      <c r="M387" s="11" t="e">
        <f t="shared" si="65"/>
        <v>#DIV/0!</v>
      </c>
      <c r="N387">
        <f>0.94*N386+(1-0.94)*'01_Data'!V382^2</f>
        <v>2.0544284135710451E-3</v>
      </c>
      <c r="O387" s="11">
        <f t="shared" si="66"/>
        <v>0.71952481556920844</v>
      </c>
      <c r="P387">
        <f>0.94*P386+(1-0.94)*'01_Data'!W382^2</f>
        <v>2.6224956654632651E-3</v>
      </c>
      <c r="Q387" s="11">
        <f t="shared" si="67"/>
        <v>0.81293844028729689</v>
      </c>
      <c r="R387">
        <f>0.94*R386+(1-0.94)*'01_Data'!X382^2</f>
        <v>1.1865339068942709E-3</v>
      </c>
      <c r="S387" s="11">
        <f t="shared" si="68"/>
        <v>0.54681490884700312</v>
      </c>
      <c r="T387">
        <f>0.94*T386+(1-0.94)*'01_Data'!Y382^2</f>
        <v>8.9086756822278059E-9</v>
      </c>
      <c r="U387" s="11">
        <f t="shared" si="69"/>
        <v>1.4983278252510056E-3</v>
      </c>
      <c r="V387" t="e">
        <f>0.94*V386+(1-0.94)*'01_Data'!AA382^2</f>
        <v>#VALUE!</v>
      </c>
      <c r="W387" s="11" t="e">
        <f t="shared" si="70"/>
        <v>#VALUE!</v>
      </c>
      <c r="X387" t="e">
        <f>0.94*X386+(1-0.94)*'01_Data'!AB382^2</f>
        <v>#VALUE!</v>
      </c>
      <c r="Y387" s="11" t="e">
        <f t="shared" si="71"/>
        <v>#VALUE!</v>
      </c>
    </row>
    <row r="388" spans="1:25" x14ac:dyDescent="0.2">
      <c r="A388" s="6">
        <f>'01_Data'!A384</f>
        <v>44019</v>
      </c>
      <c r="B388">
        <f>0.94*B387+(1-0.94)*'01_Data'!P383^2</f>
        <v>9.6668738227719236E-4</v>
      </c>
      <c r="C388" s="11">
        <f t="shared" si="60"/>
        <v>0.49356379560686225</v>
      </c>
      <c r="D388">
        <f>0.94*D387+(1-0.94)*'01_Data'!Q383^2</f>
        <v>8.4863299576631152E-4</v>
      </c>
      <c r="E388" s="11">
        <f t="shared" si="61"/>
        <v>0.46244514802634756</v>
      </c>
      <c r="F388">
        <f>0.94*F387+(1-0.94)*'01_Data'!R383^2</f>
        <v>1.3474047170171052E-3</v>
      </c>
      <c r="G388" s="11">
        <f t="shared" si="62"/>
        <v>0.58270574794514474</v>
      </c>
      <c r="H388">
        <f>0.94*H387+(1-0.94)*'01_Data'!S383^2</f>
        <v>5.1019108818040502E-3</v>
      </c>
      <c r="I388" s="11">
        <f t="shared" si="63"/>
        <v>1.133878980409559</v>
      </c>
      <c r="J388">
        <f>0.94*J387+(1-0.94)*'01_Data'!T383^2</f>
        <v>9.932952160582164E-4</v>
      </c>
      <c r="K388" s="11">
        <f t="shared" si="64"/>
        <v>0.50031029816172135</v>
      </c>
      <c r="L388" t="e">
        <f>0.94*L387+(1-0.94)*'01_Data'!U383^2</f>
        <v>#DIV/0!</v>
      </c>
      <c r="M388" s="11" t="e">
        <f t="shared" si="65"/>
        <v>#DIV/0!</v>
      </c>
      <c r="N388">
        <f>0.94*N387+(1-0.94)*'01_Data'!V383^2</f>
        <v>2.1762124584251076E-3</v>
      </c>
      <c r="O388" s="11">
        <f t="shared" si="66"/>
        <v>0.74054408344346867</v>
      </c>
      <c r="P388">
        <f>0.94*P387+(1-0.94)*'01_Data'!W383^2</f>
        <v>2.5637884645499181E-3</v>
      </c>
      <c r="Q388" s="11">
        <f t="shared" si="67"/>
        <v>0.80378771641931634</v>
      </c>
      <c r="R388">
        <f>0.94*R387+(1-0.94)*'01_Data'!X383^2</f>
        <v>2.1591643316878672E-3</v>
      </c>
      <c r="S388" s="11">
        <f t="shared" si="68"/>
        <v>0.73763772380847126</v>
      </c>
      <c r="T388">
        <f>0.94*T387+(1-0.94)*'01_Data'!Y383^2</f>
        <v>9.0903598394627931E-9</v>
      </c>
      <c r="U388" s="11">
        <f t="shared" si="69"/>
        <v>1.5135292133106066E-3</v>
      </c>
      <c r="V388" t="e">
        <f>0.94*V387+(1-0.94)*'01_Data'!AA383^2</f>
        <v>#VALUE!</v>
      </c>
      <c r="W388" s="11" t="e">
        <f t="shared" si="70"/>
        <v>#VALUE!</v>
      </c>
      <c r="X388" t="e">
        <f>0.94*X387+(1-0.94)*'01_Data'!AB383^2</f>
        <v>#VALUE!</v>
      </c>
      <c r="Y388" s="11" t="e">
        <f t="shared" si="71"/>
        <v>#VALUE!</v>
      </c>
    </row>
    <row r="389" spans="1:25" x14ac:dyDescent="0.2">
      <c r="A389" s="6">
        <f>'01_Data'!A385</f>
        <v>44020</v>
      </c>
      <c r="B389">
        <f>0.94*B388+(1-0.94)*'01_Data'!P384^2</f>
        <v>9.5001968970263926E-4</v>
      </c>
      <c r="C389" s="11">
        <f t="shared" si="60"/>
        <v>0.48929026334586417</v>
      </c>
      <c r="D389">
        <f>0.94*D388+(1-0.94)*'01_Data'!Q384^2</f>
        <v>8.37799316328676E-4</v>
      </c>
      <c r="E389" s="11">
        <f t="shared" si="61"/>
        <v>0.45948387100618271</v>
      </c>
      <c r="F389">
        <f>0.94*F388+(1-0.94)*'01_Data'!R384^2</f>
        <v>1.3013217283777535E-3</v>
      </c>
      <c r="G389" s="11">
        <f t="shared" si="62"/>
        <v>0.57265441197217193</v>
      </c>
      <c r="H389">
        <f>0.94*H388+(1-0.94)*'01_Data'!S384^2</f>
        <v>4.9998795229907207E-3</v>
      </c>
      <c r="I389" s="11">
        <f t="shared" si="63"/>
        <v>1.1224836924399668</v>
      </c>
      <c r="J389">
        <f>0.94*J388+(1-0.94)*'01_Data'!T384^2</f>
        <v>9.3393151732646979E-4</v>
      </c>
      <c r="K389" s="11">
        <f t="shared" si="64"/>
        <v>0.48512961398606702</v>
      </c>
      <c r="L389" t="e">
        <f>0.94*L388+(1-0.94)*'01_Data'!U384^2</f>
        <v>#DIV/0!</v>
      </c>
      <c r="M389" s="11" t="e">
        <f t="shared" si="65"/>
        <v>#DIV/0!</v>
      </c>
      <c r="N389">
        <f>0.94*N388+(1-0.94)*'01_Data'!V384^2</f>
        <v>2.169444153064898E-3</v>
      </c>
      <c r="O389" s="11">
        <f t="shared" si="66"/>
        <v>0.73939159217045081</v>
      </c>
      <c r="P389">
        <f>0.94*P388+(1-0.94)*'01_Data'!W384^2</f>
        <v>2.4843033772293335E-3</v>
      </c>
      <c r="Q389" s="11">
        <f t="shared" si="67"/>
        <v>0.79122970815167959</v>
      </c>
      <c r="R389">
        <f>0.94*R388+(1-0.94)*'01_Data'!X384^2</f>
        <v>2.0597896326622687E-3</v>
      </c>
      <c r="S389" s="11">
        <f t="shared" si="68"/>
        <v>0.72046303682485457</v>
      </c>
      <c r="T389">
        <f>0.94*T388+(1-0.94)*'01_Data'!Y384^2</f>
        <v>8.5449382490950255E-9</v>
      </c>
      <c r="U389" s="11">
        <f t="shared" si="69"/>
        <v>1.4674210161954022E-3</v>
      </c>
      <c r="V389" t="e">
        <f>0.94*V388+(1-0.94)*'01_Data'!AA384^2</f>
        <v>#VALUE!</v>
      </c>
      <c r="W389" s="11" t="e">
        <f t="shared" si="70"/>
        <v>#VALUE!</v>
      </c>
      <c r="X389" t="e">
        <f>0.94*X388+(1-0.94)*'01_Data'!AB384^2</f>
        <v>#VALUE!</v>
      </c>
      <c r="Y389" s="11" t="e">
        <f t="shared" si="71"/>
        <v>#VALUE!</v>
      </c>
    </row>
    <row r="390" spans="1:25" x14ac:dyDescent="0.2">
      <c r="A390" s="6">
        <f>'01_Data'!A386</f>
        <v>44021</v>
      </c>
      <c r="B390">
        <f>0.94*B389+(1-0.94)*'01_Data'!P385^2</f>
        <v>8.9334062758901652E-4</v>
      </c>
      <c r="C390" s="11">
        <f t="shared" si="60"/>
        <v>0.47447006033303318</v>
      </c>
      <c r="D390">
        <f>0.94*D389+(1-0.94)*'01_Data'!Q385^2</f>
        <v>7.8754422518849214E-4</v>
      </c>
      <c r="E390" s="11">
        <f t="shared" si="61"/>
        <v>0.44548978074418277</v>
      </c>
      <c r="F390">
        <f>0.94*F389+(1-0.94)*'01_Data'!R385^2</f>
        <v>1.2289989059229916E-3</v>
      </c>
      <c r="G390" s="11">
        <f t="shared" si="62"/>
        <v>0.55651390305417703</v>
      </c>
      <c r="H390">
        <f>0.94*H389+(1-0.94)*'01_Data'!S385^2</f>
        <v>4.7033061938338448E-3</v>
      </c>
      <c r="I390" s="11">
        <f t="shared" si="63"/>
        <v>1.0886841419099156</v>
      </c>
      <c r="J390">
        <f>0.94*J389+(1-0.94)*'01_Data'!T385^2</f>
        <v>8.779333691926167E-4</v>
      </c>
      <c r="K390" s="11">
        <f t="shared" si="64"/>
        <v>0.47036072225106068</v>
      </c>
      <c r="L390" t="e">
        <f>0.94*L389+(1-0.94)*'01_Data'!U385^2</f>
        <v>#DIV/0!</v>
      </c>
      <c r="M390" s="11" t="e">
        <f t="shared" si="65"/>
        <v>#DIV/0!</v>
      </c>
      <c r="N390">
        <f>0.94*N389+(1-0.94)*'01_Data'!V385^2</f>
        <v>2.1420220301847266E-3</v>
      </c>
      <c r="O390" s="11">
        <f t="shared" si="66"/>
        <v>0.73470371688630454</v>
      </c>
      <c r="P390">
        <f>0.94*P389+(1-0.94)*'01_Data'!W385^2</f>
        <v>2.3549620947132914E-3</v>
      </c>
      <c r="Q390" s="11">
        <f t="shared" si="67"/>
        <v>0.7703573507585616</v>
      </c>
      <c r="R390">
        <f>0.94*R389+(1-0.94)*'01_Data'!X385^2</f>
        <v>2.0130798875228548E-3</v>
      </c>
      <c r="S390" s="11">
        <f t="shared" si="68"/>
        <v>0.71224724053923816</v>
      </c>
      <c r="T390">
        <f>0.94*T389+(1-0.94)*'01_Data'!Y385^2</f>
        <v>8.0322419541493238E-9</v>
      </c>
      <c r="U390" s="11">
        <f t="shared" si="69"/>
        <v>1.4227174605119703E-3</v>
      </c>
      <c r="V390" t="e">
        <f>0.94*V389+(1-0.94)*'01_Data'!AA385^2</f>
        <v>#VALUE!</v>
      </c>
      <c r="W390" s="11" t="e">
        <f t="shared" si="70"/>
        <v>#VALUE!</v>
      </c>
      <c r="X390" t="e">
        <f>0.94*X389+(1-0.94)*'01_Data'!AB385^2</f>
        <v>#VALUE!</v>
      </c>
      <c r="Y390" s="11" t="e">
        <f t="shared" si="71"/>
        <v>#VALUE!</v>
      </c>
    </row>
    <row r="391" spans="1:25" x14ac:dyDescent="0.2">
      <c r="A391" s="6">
        <f>'01_Data'!A387</f>
        <v>44022</v>
      </c>
      <c r="B391">
        <f>0.94*B390+(1-0.94)*'01_Data'!P386^2</f>
        <v>9.4626372079504792E-4</v>
      </c>
      <c r="C391" s="11">
        <f t="shared" si="60"/>
        <v>0.488322083916294</v>
      </c>
      <c r="D391">
        <f>0.94*D390+(1-0.94)*'01_Data'!Q386^2</f>
        <v>8.4971759335594819E-4</v>
      </c>
      <c r="E391" s="11">
        <f t="shared" si="61"/>
        <v>0.46274056827308646</v>
      </c>
      <c r="F391">
        <f>0.94*F390+(1-0.94)*'01_Data'!R386^2</f>
        <v>1.4310047498781702E-3</v>
      </c>
      <c r="G391" s="11">
        <f t="shared" si="62"/>
        <v>0.60051078006085701</v>
      </c>
      <c r="H391">
        <f>0.94*H390+(1-0.94)*'01_Data'!S386^2</f>
        <v>4.6343041962931281E-3</v>
      </c>
      <c r="I391" s="11">
        <f t="shared" si="63"/>
        <v>1.0806686159345373</v>
      </c>
      <c r="J391">
        <f>0.94*J390+(1-0.94)*'01_Data'!T386^2</f>
        <v>8.3694045942918165E-4</v>
      </c>
      <c r="K391" s="11">
        <f t="shared" si="64"/>
        <v>0.45924829425502911</v>
      </c>
      <c r="L391" t="e">
        <f>0.94*L390+(1-0.94)*'01_Data'!U386^2</f>
        <v>#DIV/0!</v>
      </c>
      <c r="M391" s="11" t="e">
        <f t="shared" si="65"/>
        <v>#DIV/0!</v>
      </c>
      <c r="N391">
        <f>0.94*N390+(1-0.94)*'01_Data'!V386^2</f>
        <v>2.0459470213691857E-3</v>
      </c>
      <c r="O391" s="11">
        <f t="shared" si="66"/>
        <v>0.71803805566629608</v>
      </c>
      <c r="P391">
        <f>0.94*P390+(1-0.94)*'01_Data'!W386^2</f>
        <v>2.4308045988915062E-3</v>
      </c>
      <c r="Q391" s="11">
        <f t="shared" si="67"/>
        <v>0.78266388630155903</v>
      </c>
      <c r="R391">
        <f>0.94*R390+(1-0.94)*'01_Data'!X386^2</f>
        <v>1.9501438063594841E-3</v>
      </c>
      <c r="S391" s="11">
        <f t="shared" si="68"/>
        <v>0.70102513450131732</v>
      </c>
      <c r="T391">
        <f>0.94*T390+(1-0.94)*'01_Data'!Y386^2</f>
        <v>7.5503074369003635E-9</v>
      </c>
      <c r="U391" s="11">
        <f t="shared" si="69"/>
        <v>1.379375755223678E-3</v>
      </c>
      <c r="V391" t="e">
        <f>0.94*V390+(1-0.94)*'01_Data'!AA386^2</f>
        <v>#VALUE!</v>
      </c>
      <c r="W391" s="11" t="e">
        <f t="shared" si="70"/>
        <v>#VALUE!</v>
      </c>
      <c r="X391" t="e">
        <f>0.94*X390+(1-0.94)*'01_Data'!AB386^2</f>
        <v>#VALUE!</v>
      </c>
      <c r="Y391" s="11" t="e">
        <f t="shared" si="71"/>
        <v>#VALUE!</v>
      </c>
    </row>
    <row r="392" spans="1:25" x14ac:dyDescent="0.2">
      <c r="A392" s="6">
        <f>'01_Data'!A388</f>
        <v>44025</v>
      </c>
      <c r="B392">
        <f>0.94*B391+(1-0.94)*'01_Data'!P387^2</f>
        <v>9.4608638480813691E-4</v>
      </c>
      <c r="C392" s="11">
        <f t="shared" ref="C392:C455" si="72">SQRT(B392)*SQRT(252)</f>
        <v>0.48827632440212637</v>
      </c>
      <c r="D392">
        <f>0.94*D391+(1-0.94)*'01_Data'!Q387^2</f>
        <v>8.5148515390331373E-4</v>
      </c>
      <c r="E392" s="11">
        <f t="shared" ref="E392:E455" si="73">SQRT(D392)*SQRT(252)</f>
        <v>0.46322160871837048</v>
      </c>
      <c r="F392">
        <f>0.94*F391+(1-0.94)*'01_Data'!R387^2</f>
        <v>1.4159171083091681E-3</v>
      </c>
      <c r="G392" s="11">
        <f t="shared" ref="G392:G455" si="74">SQRT(F392)*SQRT(252)</f>
        <v>0.59733668169124721</v>
      </c>
      <c r="H392">
        <f>0.94*H391+(1-0.94)*'01_Data'!S387^2</f>
        <v>4.3970299120992271E-3</v>
      </c>
      <c r="I392" s="11">
        <f t="shared" ref="I392:I455" si="75">SQRT(H392)*SQRT(252)</f>
        <v>1.0526402699160837</v>
      </c>
      <c r="J392">
        <f>0.94*J391+(1-0.94)*'01_Data'!T387^2</f>
        <v>8.2361945624480923E-4</v>
      </c>
      <c r="K392" s="11">
        <f t="shared" ref="K392:K455" si="76">SQRT(J392)*SQRT(252)</f>
        <v>0.45557886581106016</v>
      </c>
      <c r="L392" t="e">
        <f>0.94*L391+(1-0.94)*'01_Data'!U387^2</f>
        <v>#DIV/0!</v>
      </c>
      <c r="M392" s="11" t="e">
        <f t="shared" ref="M392:M455" si="77">SQRT(L392)*SQRT(252)</f>
        <v>#DIV/0!</v>
      </c>
      <c r="N392">
        <f>0.94*N391+(1-0.94)*'01_Data'!V387^2</f>
        <v>2.0357375208560646E-3</v>
      </c>
      <c r="O392" s="11">
        <f t="shared" ref="O392:O455" si="78">SQRT(N392)*SQRT(252)</f>
        <v>0.71624427066171237</v>
      </c>
      <c r="P392">
        <f>0.94*P391+(1-0.94)*'01_Data'!W387^2</f>
        <v>2.4708179791718813E-3</v>
      </c>
      <c r="Q392" s="11">
        <f t="shared" ref="Q392:Q455" si="79">SQRT(P392)*SQRT(252)</f>
        <v>0.78907929306965985</v>
      </c>
      <c r="R392">
        <f>0.94*R391+(1-0.94)*'01_Data'!X387^2</f>
        <v>1.8478227486739703E-3</v>
      </c>
      <c r="S392" s="11">
        <f t="shared" ref="S392:S455" si="80">SQRT(R392)*SQRT(252)</f>
        <v>0.68238649800962548</v>
      </c>
      <c r="T392">
        <f>0.94*T391+(1-0.94)*'01_Data'!Y387^2</f>
        <v>7.8134936888542694E-9</v>
      </c>
      <c r="U392" s="11">
        <f t="shared" ref="U392:U455" si="81">SQRT(T392)*SQRT(252)</f>
        <v>1.4032107502407742E-3</v>
      </c>
      <c r="V392" t="e">
        <f>0.94*V391+(1-0.94)*'01_Data'!AA387^2</f>
        <v>#VALUE!</v>
      </c>
      <c r="W392" s="11" t="e">
        <f t="shared" ref="W392:W455" si="82">SQRT(V392)*SQRT(252)</f>
        <v>#VALUE!</v>
      </c>
      <c r="X392" t="e">
        <f>0.94*X391+(1-0.94)*'01_Data'!AB387^2</f>
        <v>#VALUE!</v>
      </c>
      <c r="Y392" s="11" t="e">
        <f t="shared" ref="Y392:Y455" si="83">SQRT(X392)*SQRT(252)</f>
        <v>#VALUE!</v>
      </c>
    </row>
    <row r="393" spans="1:25" x14ac:dyDescent="0.2">
      <c r="A393" s="6">
        <f>'01_Data'!A389</f>
        <v>44026</v>
      </c>
      <c r="B393">
        <f>0.94*B392+(1-0.94)*'01_Data'!P388^2</f>
        <v>8.893245212154685E-4</v>
      </c>
      <c r="C393" s="11">
        <f t="shared" si="72"/>
        <v>0.47340234404394121</v>
      </c>
      <c r="D393">
        <f>0.94*D392+(1-0.94)*'01_Data'!Q388^2</f>
        <v>8.006341233704568E-4</v>
      </c>
      <c r="E393" s="11">
        <f t="shared" si="73"/>
        <v>0.44917680159304213</v>
      </c>
      <c r="F393">
        <f>0.94*F392+(1-0.94)*'01_Data'!R388^2</f>
        <v>1.330996348611758E-3</v>
      </c>
      <c r="G393" s="11">
        <f t="shared" si="74"/>
        <v>0.57914685516729092</v>
      </c>
      <c r="H393">
        <f>0.94*H392+(1-0.94)*'01_Data'!S388^2</f>
        <v>4.2004294563026002E-3</v>
      </c>
      <c r="I393" s="11">
        <f t="shared" si="75"/>
        <v>1.0288382880648714</v>
      </c>
      <c r="J393">
        <f>0.94*J392+(1-0.94)*'01_Data'!T388^2</f>
        <v>7.7662805465652086E-4</v>
      </c>
      <c r="K393" s="11">
        <f t="shared" si="76"/>
        <v>0.44239153447307655</v>
      </c>
      <c r="L393" t="e">
        <f>0.94*L392+(1-0.94)*'01_Data'!U388^2</f>
        <v>#DIV/0!</v>
      </c>
      <c r="M393" s="11" t="e">
        <f t="shared" si="77"/>
        <v>#DIV/0!</v>
      </c>
      <c r="N393">
        <f>0.94*N392+(1-0.94)*'01_Data'!V388^2</f>
        <v>1.9411241372202163E-3</v>
      </c>
      <c r="O393" s="11">
        <f t="shared" si="78"/>
        <v>0.69940208934453041</v>
      </c>
      <c r="P393">
        <f>0.94*P392+(1-0.94)*'01_Data'!W388^2</f>
        <v>2.4106863430333114E-3</v>
      </c>
      <c r="Q393" s="11">
        <f t="shared" si="79"/>
        <v>0.77941834623287809</v>
      </c>
      <c r="R393">
        <f>0.94*R392+(1-0.94)*'01_Data'!X388^2</f>
        <v>1.7463085698124778E-3</v>
      </c>
      <c r="S393" s="11">
        <f t="shared" si="80"/>
        <v>0.66337753925856158</v>
      </c>
      <c r="T393">
        <f>0.94*T392+(1-0.94)*'01_Data'!Y388^2</f>
        <v>7.3446840675230131E-9</v>
      </c>
      <c r="U393" s="11">
        <f t="shared" si="81"/>
        <v>1.360463297930451E-3</v>
      </c>
      <c r="V393" t="e">
        <f>0.94*V392+(1-0.94)*'01_Data'!AA388^2</f>
        <v>#VALUE!</v>
      </c>
      <c r="W393" s="11" t="e">
        <f t="shared" si="82"/>
        <v>#VALUE!</v>
      </c>
      <c r="X393" t="e">
        <f>0.94*X392+(1-0.94)*'01_Data'!AB388^2</f>
        <v>#VALUE!</v>
      </c>
      <c r="Y393" s="11" t="e">
        <f t="shared" si="83"/>
        <v>#VALUE!</v>
      </c>
    </row>
    <row r="394" spans="1:25" x14ac:dyDescent="0.2">
      <c r="A394" s="6">
        <f>'01_Data'!A390</f>
        <v>44027</v>
      </c>
      <c r="B394">
        <f>0.94*B393+(1-0.94)*'01_Data'!P389^2</f>
        <v>8.993989963959455E-4</v>
      </c>
      <c r="C394" s="11">
        <f t="shared" si="72"/>
        <v>0.47607619882932428</v>
      </c>
      <c r="D394">
        <f>0.94*D393+(1-0.94)*'01_Data'!Q389^2</f>
        <v>8.2179381211957452E-4</v>
      </c>
      <c r="E394" s="11">
        <f t="shared" si="73"/>
        <v>0.45507366508526154</v>
      </c>
      <c r="F394">
        <f>0.94*F393+(1-0.94)*'01_Data'!R389^2</f>
        <v>1.3508339254326568E-3</v>
      </c>
      <c r="G394" s="11">
        <f t="shared" si="74"/>
        <v>0.5834467835278806</v>
      </c>
      <c r="H394">
        <f>0.94*H393+(1-0.94)*'01_Data'!S389^2</f>
        <v>4.0085995736894083E-3</v>
      </c>
      <c r="I394" s="11">
        <f t="shared" si="75"/>
        <v>1.0050706903346307</v>
      </c>
      <c r="J394">
        <f>0.94*J393+(1-0.94)*'01_Data'!T389^2</f>
        <v>7.359956830839423E-4</v>
      </c>
      <c r="K394" s="11">
        <f t="shared" si="76"/>
        <v>0.43066333967166681</v>
      </c>
      <c r="L394" t="e">
        <f>0.94*L393+(1-0.94)*'01_Data'!U389^2</f>
        <v>#DIV/0!</v>
      </c>
      <c r="M394" s="11" t="e">
        <f t="shared" si="77"/>
        <v>#DIV/0!</v>
      </c>
      <c r="N394">
        <f>0.94*N393+(1-0.94)*'01_Data'!V389^2</f>
        <v>1.8557286940263074E-3</v>
      </c>
      <c r="O394" s="11">
        <f t="shared" si="78"/>
        <v>0.68384474180520649</v>
      </c>
      <c r="P394">
        <f>0.94*P393+(1-0.94)*'01_Data'!W389^2</f>
        <v>2.2669615129264496E-3</v>
      </c>
      <c r="Q394" s="11">
        <f t="shared" si="79"/>
        <v>0.75582689900364441</v>
      </c>
      <c r="R394">
        <f>0.94*R393+(1-0.94)*'01_Data'!X389^2</f>
        <v>1.6415300556237291E-3</v>
      </c>
      <c r="S394" s="11">
        <f t="shared" si="80"/>
        <v>0.64316838698522782</v>
      </c>
      <c r="T394">
        <f>0.94*T393+(1-0.94)*'01_Data'!Y389^2</f>
        <v>6.9040030234716323E-9</v>
      </c>
      <c r="U394" s="11">
        <f t="shared" si="81"/>
        <v>1.3190181052263276E-3</v>
      </c>
      <c r="V394" t="e">
        <f>0.94*V393+(1-0.94)*'01_Data'!AA389^2</f>
        <v>#VALUE!</v>
      </c>
      <c r="W394" s="11" t="e">
        <f t="shared" si="82"/>
        <v>#VALUE!</v>
      </c>
      <c r="X394" t="e">
        <f>0.94*X393+(1-0.94)*'01_Data'!AB389^2</f>
        <v>#VALUE!</v>
      </c>
      <c r="Y394" s="11" t="e">
        <f t="shared" si="83"/>
        <v>#VALUE!</v>
      </c>
    </row>
    <row r="395" spans="1:25" x14ac:dyDescent="0.2">
      <c r="A395" s="6">
        <f>'01_Data'!A391</f>
        <v>44028</v>
      </c>
      <c r="B395">
        <f>0.94*B394+(1-0.94)*'01_Data'!P390^2</f>
        <v>8.5500314726056367E-4</v>
      </c>
      <c r="C395" s="11">
        <f t="shared" si="72"/>
        <v>0.46417754481411749</v>
      </c>
      <c r="D395">
        <f>0.94*D394+(1-0.94)*'01_Data'!Q390^2</f>
        <v>7.7471437560369682E-4</v>
      </c>
      <c r="E395" s="11">
        <f t="shared" si="73"/>
        <v>0.44184615269585814</v>
      </c>
      <c r="F395">
        <f>0.94*F394+(1-0.94)*'01_Data'!R390^2</f>
        <v>1.2731364289324831E-3</v>
      </c>
      <c r="G395" s="11">
        <f t="shared" si="74"/>
        <v>0.5664189086630016</v>
      </c>
      <c r="H395">
        <f>0.94*H394+(1-0.94)*'01_Data'!S390^2</f>
        <v>3.8204188145927508E-3</v>
      </c>
      <c r="I395" s="11">
        <f t="shared" si="75"/>
        <v>0.98119597495983102</v>
      </c>
      <c r="J395">
        <f>0.94*J394+(1-0.94)*'01_Data'!T390^2</f>
        <v>7.2756009539591505E-4</v>
      </c>
      <c r="K395" s="11">
        <f t="shared" si="76"/>
        <v>0.42818821100045551</v>
      </c>
      <c r="L395" t="e">
        <f>0.94*L394+(1-0.94)*'01_Data'!U390^2</f>
        <v>#DIV/0!</v>
      </c>
      <c r="M395" s="11" t="e">
        <f t="shared" si="77"/>
        <v>#DIV/0!</v>
      </c>
      <c r="N395">
        <f>0.94*N394+(1-0.94)*'01_Data'!V390^2</f>
        <v>1.7852648995971539E-3</v>
      </c>
      <c r="O395" s="11">
        <f t="shared" si="78"/>
        <v>0.67073597987470668</v>
      </c>
      <c r="P395">
        <f>0.94*P394+(1-0.94)*'01_Data'!W390^2</f>
        <v>2.1518106901349818E-3</v>
      </c>
      <c r="Q395" s="11">
        <f t="shared" si="79"/>
        <v>0.73638053607765563</v>
      </c>
      <c r="R395">
        <f>0.94*R394+(1-0.94)*'01_Data'!X390^2</f>
        <v>1.6393343862119664E-3</v>
      </c>
      <c r="S395" s="11">
        <f t="shared" si="80"/>
        <v>0.64273810010409027</v>
      </c>
      <c r="T395">
        <f>0.94*T394+(1-0.94)*'01_Data'!Y390^2</f>
        <v>6.4897628420633338E-9</v>
      </c>
      <c r="U395" s="11">
        <f t="shared" si="81"/>
        <v>1.2788355000546241E-3</v>
      </c>
      <c r="V395" t="e">
        <f>0.94*V394+(1-0.94)*'01_Data'!AA390^2</f>
        <v>#VALUE!</v>
      </c>
      <c r="W395" s="11" t="e">
        <f t="shared" si="82"/>
        <v>#VALUE!</v>
      </c>
      <c r="X395" t="e">
        <f>0.94*X394+(1-0.94)*'01_Data'!AB390^2</f>
        <v>#VALUE!</v>
      </c>
      <c r="Y395" s="11" t="e">
        <f t="shared" si="83"/>
        <v>#VALUE!</v>
      </c>
    </row>
    <row r="396" spans="1:25" x14ac:dyDescent="0.2">
      <c r="A396" s="6">
        <f>'01_Data'!A392</f>
        <v>44029</v>
      </c>
      <c r="B396">
        <f>0.94*B395+(1-0.94)*'01_Data'!P391^2</f>
        <v>8.0742211095814092E-4</v>
      </c>
      <c r="C396" s="11">
        <f t="shared" si="72"/>
        <v>0.4510769024916389</v>
      </c>
      <c r="D396">
        <f>0.94*D395+(1-0.94)*'01_Data'!Q391^2</f>
        <v>7.3037748838061486E-4</v>
      </c>
      <c r="E396" s="11">
        <f t="shared" si="73"/>
        <v>0.42901646480282662</v>
      </c>
      <c r="F396">
        <f>0.94*F395+(1-0.94)*'01_Data'!R391^2</f>
        <v>1.1967794045096675E-3</v>
      </c>
      <c r="G396" s="11">
        <f t="shared" si="74"/>
        <v>0.54917065647796248</v>
      </c>
      <c r="H396">
        <f>0.94*H395+(1-0.94)*'01_Data'!S391^2</f>
        <v>3.5971275530070424E-3</v>
      </c>
      <c r="I396" s="11">
        <f t="shared" si="75"/>
        <v>0.95209040713462434</v>
      </c>
      <c r="J396">
        <f>0.94*J395+(1-0.94)*'01_Data'!T391^2</f>
        <v>6.8402144180096413E-4</v>
      </c>
      <c r="K396" s="11">
        <f t="shared" si="76"/>
        <v>0.41517876069693516</v>
      </c>
      <c r="L396" t="e">
        <f>0.94*L395+(1-0.94)*'01_Data'!U391^2</f>
        <v>#DIV/0!</v>
      </c>
      <c r="M396" s="11" t="e">
        <f t="shared" si="77"/>
        <v>#DIV/0!</v>
      </c>
      <c r="N396">
        <f>0.94*N395+(1-0.94)*'01_Data'!V391^2</f>
        <v>1.7009820884118139E-3</v>
      </c>
      <c r="O396" s="11">
        <f t="shared" si="78"/>
        <v>0.65471175816520755</v>
      </c>
      <c r="P396">
        <f>0.94*P395+(1-0.94)*'01_Data'!W391^2</f>
        <v>2.0674749935315514E-3</v>
      </c>
      <c r="Q396" s="11">
        <f t="shared" si="79"/>
        <v>0.72180585919619067</v>
      </c>
      <c r="R396">
        <f>0.94*R395+(1-0.94)*'01_Data'!X391^2</f>
        <v>1.5422128338190939E-3</v>
      </c>
      <c r="S396" s="11">
        <f t="shared" si="80"/>
        <v>0.62340807993032277</v>
      </c>
      <c r="T396">
        <f>0.94*T395+(1-0.94)*'01_Data'!Y391^2</f>
        <v>6.8165817697081892E-9</v>
      </c>
      <c r="U396" s="11">
        <f t="shared" si="81"/>
        <v>1.3106405327039385E-3</v>
      </c>
      <c r="V396" t="e">
        <f>0.94*V395+(1-0.94)*'01_Data'!AA391^2</f>
        <v>#VALUE!</v>
      </c>
      <c r="W396" s="11" t="e">
        <f t="shared" si="82"/>
        <v>#VALUE!</v>
      </c>
      <c r="X396" t="e">
        <f>0.94*X395+(1-0.94)*'01_Data'!AB391^2</f>
        <v>#VALUE!</v>
      </c>
      <c r="Y396" s="11" t="e">
        <f t="shared" si="83"/>
        <v>#VALUE!</v>
      </c>
    </row>
    <row r="397" spans="1:25" x14ac:dyDescent="0.2">
      <c r="A397" s="6">
        <f>'01_Data'!A393</f>
        <v>44032</v>
      </c>
      <c r="B397">
        <f>0.94*B396+(1-0.94)*'01_Data'!P392^2</f>
        <v>7.7696321107854004E-4</v>
      </c>
      <c r="C397" s="11">
        <f t="shared" si="72"/>
        <v>0.44248698194612701</v>
      </c>
      <c r="D397">
        <f>0.94*D396+(1-0.94)*'01_Data'!Q392^2</f>
        <v>6.9721483950737338E-4</v>
      </c>
      <c r="E397" s="11">
        <f t="shared" si="73"/>
        <v>0.41916361907476907</v>
      </c>
      <c r="F397">
        <f>0.94*F396+(1-0.94)*'01_Data'!R392^2</f>
        <v>1.1783705573119375E-3</v>
      </c>
      <c r="G397" s="11">
        <f t="shared" si="74"/>
        <v>0.54493061984312119</v>
      </c>
      <c r="H397">
        <f>0.94*H396+(1-0.94)*'01_Data'!S392^2</f>
        <v>3.4967404509627011E-3</v>
      </c>
      <c r="I397" s="11">
        <f t="shared" si="75"/>
        <v>0.93871113429137543</v>
      </c>
      <c r="J397">
        <f>0.94*J396+(1-0.94)*'01_Data'!T392^2</f>
        <v>6.5465278395601364E-4</v>
      </c>
      <c r="K397" s="11">
        <f t="shared" si="76"/>
        <v>0.406168070577828</v>
      </c>
      <c r="L397" t="e">
        <f>0.94*L396+(1-0.94)*'01_Data'!U392^2</f>
        <v>#DIV/0!</v>
      </c>
      <c r="M397" s="11" t="e">
        <f t="shared" si="77"/>
        <v>#DIV/0!</v>
      </c>
      <c r="N397">
        <f>0.94*N396+(1-0.94)*'01_Data'!V392^2</f>
        <v>1.6005661670930702E-3</v>
      </c>
      <c r="O397" s="11">
        <f t="shared" si="78"/>
        <v>0.63509265001844706</v>
      </c>
      <c r="P397">
        <f>0.94*P396+(1-0.94)*'01_Data'!W392^2</f>
        <v>1.9743091184935137E-3</v>
      </c>
      <c r="Q397" s="11">
        <f t="shared" si="79"/>
        <v>0.70535515725084585</v>
      </c>
      <c r="R397">
        <f>0.94*R396+(1-0.94)*'01_Data'!X392^2</f>
        <v>1.4699552519698469E-3</v>
      </c>
      <c r="S397" s="11">
        <f t="shared" si="80"/>
        <v>0.60862855954711936</v>
      </c>
      <c r="T397">
        <f>0.94*T396+(1-0.94)*'01_Data'!Y392^2</f>
        <v>7.1237915616936252E-9</v>
      </c>
      <c r="U397" s="11">
        <f t="shared" si="81"/>
        <v>1.339849048791241E-3</v>
      </c>
      <c r="V397" t="e">
        <f>0.94*V396+(1-0.94)*'01_Data'!AA392^2</f>
        <v>#VALUE!</v>
      </c>
      <c r="W397" s="11" t="e">
        <f t="shared" si="82"/>
        <v>#VALUE!</v>
      </c>
      <c r="X397" t="e">
        <f>0.94*X396+(1-0.94)*'01_Data'!AB392^2</f>
        <v>#VALUE!</v>
      </c>
      <c r="Y397" s="11" t="e">
        <f t="shared" si="83"/>
        <v>#VALUE!</v>
      </c>
    </row>
    <row r="398" spans="1:25" x14ac:dyDescent="0.2">
      <c r="A398" s="6">
        <f>'01_Data'!A394</f>
        <v>44033</v>
      </c>
      <c r="B398">
        <f>0.94*B397+(1-0.94)*'01_Data'!P393^2</f>
        <v>7.6408677110885643E-4</v>
      </c>
      <c r="C398" s="11">
        <f t="shared" si="72"/>
        <v>0.43880504363490608</v>
      </c>
      <c r="D398">
        <f>0.94*D397+(1-0.94)*'01_Data'!Q393^2</f>
        <v>6.8513253614305766E-4</v>
      </c>
      <c r="E398" s="11">
        <f t="shared" si="73"/>
        <v>0.41551582293343603</v>
      </c>
      <c r="F398">
        <f>0.94*F397+(1-0.94)*'01_Data'!R393^2</f>
        <v>1.1228207906815405E-3</v>
      </c>
      <c r="G398" s="11">
        <f t="shared" si="74"/>
        <v>0.53193123545412169</v>
      </c>
      <c r="H398">
        <f>0.94*H397+(1-0.94)*'01_Data'!S393^2</f>
        <v>3.3686921218063462E-3</v>
      </c>
      <c r="I398" s="11">
        <f t="shared" si="75"/>
        <v>0.92136334564339994</v>
      </c>
      <c r="J398">
        <f>0.94*J397+(1-0.94)*'01_Data'!T393^2</f>
        <v>6.9563630465677769E-4</v>
      </c>
      <c r="K398" s="11">
        <f t="shared" si="76"/>
        <v>0.41868884481618091</v>
      </c>
      <c r="L398" t="e">
        <f>0.94*L397+(1-0.94)*'01_Data'!U393^2</f>
        <v>#DIV/0!</v>
      </c>
      <c r="M398" s="11" t="e">
        <f t="shared" si="77"/>
        <v>#DIV/0!</v>
      </c>
      <c r="N398">
        <f>0.94*N397+(1-0.94)*'01_Data'!V393^2</f>
        <v>1.504633722979474E-3</v>
      </c>
      <c r="O398" s="11">
        <f t="shared" si="78"/>
        <v>0.6157659443252993</v>
      </c>
      <c r="P398">
        <f>0.94*P397+(1-0.94)*'01_Data'!W393^2</f>
        <v>1.8833831843732332E-3</v>
      </c>
      <c r="Q398" s="11">
        <f t="shared" si="79"/>
        <v>0.68892130353332437</v>
      </c>
      <c r="R398">
        <f>0.94*R397+(1-0.94)*'01_Data'!X393^2</f>
        <v>1.3819042589888455E-3</v>
      </c>
      <c r="S398" s="11">
        <f t="shared" si="80"/>
        <v>0.59011852476022908</v>
      </c>
      <c r="T398">
        <f>0.94*T397+(1-0.94)*'01_Data'!Y393^2</f>
        <v>6.6963640679920074E-9</v>
      </c>
      <c r="U398" s="11">
        <f t="shared" si="81"/>
        <v>1.2990318491607456E-3</v>
      </c>
      <c r="V398" t="e">
        <f>0.94*V397+(1-0.94)*'01_Data'!AA393^2</f>
        <v>#VALUE!</v>
      </c>
      <c r="W398" s="11" t="e">
        <f t="shared" si="82"/>
        <v>#VALUE!</v>
      </c>
      <c r="X398" t="e">
        <f>0.94*X397+(1-0.94)*'01_Data'!AB393^2</f>
        <v>#VALUE!</v>
      </c>
      <c r="Y398" s="11" t="e">
        <f t="shared" si="83"/>
        <v>#VALUE!</v>
      </c>
    </row>
    <row r="399" spans="1:25" x14ac:dyDescent="0.2">
      <c r="A399" s="6">
        <f>'01_Data'!A395</f>
        <v>44034</v>
      </c>
      <c r="B399">
        <f>0.94*B398+(1-0.94)*'01_Data'!P394^2</f>
        <v>8.643706936613863E-4</v>
      </c>
      <c r="C399" s="11">
        <f t="shared" si="72"/>
        <v>0.4667134182800719</v>
      </c>
      <c r="D399">
        <f>0.94*D398+(1-0.94)*'01_Data'!Q394^2</f>
        <v>9.3228236439657779E-4</v>
      </c>
      <c r="E399" s="11">
        <f t="shared" si="73"/>
        <v>0.48470109947052692</v>
      </c>
      <c r="F399">
        <f>0.94*F398+(1-0.94)*'01_Data'!R394^2</f>
        <v>1.2542144547487402E-3</v>
      </c>
      <c r="G399" s="11">
        <f t="shared" si="74"/>
        <v>0.56219395460702226</v>
      </c>
      <c r="H399">
        <f>0.94*H398+(1-0.94)*'01_Data'!S394^2</f>
        <v>3.8157996713913591E-3</v>
      </c>
      <c r="I399" s="11">
        <f t="shared" si="75"/>
        <v>0.98060262960621447</v>
      </c>
      <c r="J399">
        <f>0.94*J398+(1-0.94)*'01_Data'!T394^2</f>
        <v>8.0825759564431062E-4</v>
      </c>
      <c r="K399" s="11">
        <f t="shared" si="76"/>
        <v>0.45131021936398286</v>
      </c>
      <c r="L399" t="e">
        <f>0.94*L398+(1-0.94)*'01_Data'!U394^2</f>
        <v>#DIV/0!</v>
      </c>
      <c r="M399" s="11" t="e">
        <f t="shared" si="77"/>
        <v>#DIV/0!</v>
      </c>
      <c r="N399">
        <f>0.94*N398+(1-0.94)*'01_Data'!V394^2</f>
        <v>1.4379656666067332E-3</v>
      </c>
      <c r="O399" s="11">
        <f t="shared" si="78"/>
        <v>0.6019695573572611</v>
      </c>
      <c r="P399">
        <f>0.94*P398+(1-0.94)*'01_Data'!W394^2</f>
        <v>1.8136546138978853E-3</v>
      </c>
      <c r="Q399" s="11">
        <f t="shared" si="79"/>
        <v>0.67604804762847082</v>
      </c>
      <c r="R399">
        <f>0.94*R398+(1-0.94)*'01_Data'!X394^2</f>
        <v>1.3918196408638848E-3</v>
      </c>
      <c r="S399" s="11">
        <f t="shared" si="80"/>
        <v>0.59223183762585663</v>
      </c>
      <c r="T399">
        <f>0.94*T398+(1-0.94)*'01_Data'!Y394^2</f>
        <v>6.2945822239124865E-9</v>
      </c>
      <c r="U399" s="11">
        <f t="shared" si="81"/>
        <v>1.2594581058637665E-3</v>
      </c>
      <c r="V399" t="e">
        <f>0.94*V398+(1-0.94)*'01_Data'!AA394^2</f>
        <v>#VALUE!</v>
      </c>
      <c r="W399" s="11" t="e">
        <f t="shared" si="82"/>
        <v>#VALUE!</v>
      </c>
      <c r="X399" t="e">
        <f>0.94*X398+(1-0.94)*'01_Data'!AB394^2</f>
        <v>#VALUE!</v>
      </c>
      <c r="Y399" s="11" t="e">
        <f t="shared" si="83"/>
        <v>#VALUE!</v>
      </c>
    </row>
    <row r="400" spans="1:25" x14ac:dyDescent="0.2">
      <c r="A400" s="6">
        <f>'01_Data'!A396</f>
        <v>44035</v>
      </c>
      <c r="B400">
        <f>0.94*B399+(1-0.94)*'01_Data'!P395^2</f>
        <v>8.4584058210583895E-4</v>
      </c>
      <c r="C400" s="11">
        <f t="shared" si="72"/>
        <v>0.46168368683620548</v>
      </c>
      <c r="D400">
        <f>0.94*D399+(1-0.94)*'01_Data'!Q395^2</f>
        <v>8.7722905651488271E-4</v>
      </c>
      <c r="E400" s="11">
        <f t="shared" si="73"/>
        <v>0.4701720134607657</v>
      </c>
      <c r="F400">
        <f>0.94*F399+(1-0.94)*'01_Data'!R395^2</f>
        <v>1.1998497173704166E-3</v>
      </c>
      <c r="G400" s="11">
        <f t="shared" si="74"/>
        <v>0.54987464824025578</v>
      </c>
      <c r="H400">
        <f>0.94*H399+(1-0.94)*'01_Data'!S395^2</f>
        <v>3.6298785488693211E-3</v>
      </c>
      <c r="I400" s="11">
        <f t="shared" si="75"/>
        <v>0.95641486516838958</v>
      </c>
      <c r="J400">
        <f>0.94*J399+(1-0.94)*'01_Data'!T395^2</f>
        <v>7.8880802483967426E-4</v>
      </c>
      <c r="K400" s="11">
        <f t="shared" si="76"/>
        <v>0.44584708394201472</v>
      </c>
      <c r="L400" t="e">
        <f>0.94*L399+(1-0.94)*'01_Data'!U395^2</f>
        <v>#DIV/0!</v>
      </c>
      <c r="M400" s="11" t="e">
        <f t="shared" si="77"/>
        <v>#DIV/0!</v>
      </c>
      <c r="N400">
        <f>0.94*N399+(1-0.94)*'01_Data'!V395^2</f>
        <v>1.3555029470237153E-3</v>
      </c>
      <c r="O400" s="11">
        <f t="shared" si="78"/>
        <v>0.58445422630859312</v>
      </c>
      <c r="P400">
        <f>0.94*P399+(1-0.94)*'01_Data'!W395^2</f>
        <v>1.7164282130307787E-3</v>
      </c>
      <c r="Q400" s="11">
        <f t="shared" si="79"/>
        <v>0.65767766396902683</v>
      </c>
      <c r="R400">
        <f>0.94*R399+(1-0.94)*'01_Data'!X395^2</f>
        <v>1.3387205782399564E-3</v>
      </c>
      <c r="S400" s="11">
        <f t="shared" si="80"/>
        <v>0.58082491829850846</v>
      </c>
      <c r="T400">
        <f>0.94*T399+(1-0.94)*'01_Data'!Y395^2</f>
        <v>6.6331119886463926E-9</v>
      </c>
      <c r="U400" s="11">
        <f t="shared" si="81"/>
        <v>1.2928821373732764E-3</v>
      </c>
      <c r="V400" t="e">
        <f>0.94*V399+(1-0.94)*'01_Data'!AA395^2</f>
        <v>#VALUE!</v>
      </c>
      <c r="W400" s="11" t="e">
        <f t="shared" si="82"/>
        <v>#VALUE!</v>
      </c>
      <c r="X400" t="e">
        <f>0.94*X399+(1-0.94)*'01_Data'!AB395^2</f>
        <v>#VALUE!</v>
      </c>
      <c r="Y400" s="11" t="e">
        <f t="shared" si="83"/>
        <v>#VALUE!</v>
      </c>
    </row>
    <row r="401" spans="1:25" x14ac:dyDescent="0.2">
      <c r="A401" s="6">
        <f>'01_Data'!A397</f>
        <v>44036</v>
      </c>
      <c r="B401">
        <f>0.94*B400+(1-0.94)*'01_Data'!P396^2</f>
        <v>7.9534538916476208E-4</v>
      </c>
      <c r="C401" s="11">
        <f t="shared" si="72"/>
        <v>0.44769078398993212</v>
      </c>
      <c r="D401">
        <f>0.94*D400+(1-0.94)*'01_Data'!Q396^2</f>
        <v>8.2460180991741731E-4</v>
      </c>
      <c r="E401" s="11">
        <f t="shared" si="73"/>
        <v>0.45585047559390479</v>
      </c>
      <c r="F401">
        <f>0.94*F400+(1-0.94)*'01_Data'!R396^2</f>
        <v>1.1345624729483313E-3</v>
      </c>
      <c r="G401" s="11">
        <f t="shared" si="74"/>
        <v>0.5347052862867353</v>
      </c>
      <c r="H401">
        <f>0.94*H400+(1-0.94)*'01_Data'!S396^2</f>
        <v>3.4156402320889129E-3</v>
      </c>
      <c r="I401" s="11">
        <f t="shared" si="75"/>
        <v>0.92776146637290668</v>
      </c>
      <c r="J401">
        <f>0.94*J400+(1-0.94)*'01_Data'!T396^2</f>
        <v>7.4908877976734539E-4</v>
      </c>
      <c r="K401" s="11">
        <f t="shared" si="76"/>
        <v>0.43447712540635675</v>
      </c>
      <c r="L401" t="e">
        <f>0.94*L400+(1-0.94)*'01_Data'!U396^2</f>
        <v>#DIV/0!</v>
      </c>
      <c r="M401" s="11" t="e">
        <f t="shared" si="77"/>
        <v>#DIV/0!</v>
      </c>
      <c r="N401">
        <f>0.94*N400+(1-0.94)*'01_Data'!V396^2</f>
        <v>1.2916663267141621E-3</v>
      </c>
      <c r="O401" s="11">
        <f t="shared" si="78"/>
        <v>0.57052599794572811</v>
      </c>
      <c r="P401">
        <f>0.94*P400+(1-0.94)*'01_Data'!W396^2</f>
        <v>1.6302492942763367E-3</v>
      </c>
      <c r="Q401" s="11">
        <f t="shared" si="79"/>
        <v>0.64095461786123109</v>
      </c>
      <c r="R401">
        <f>0.94*R400+(1-0.94)*'01_Data'!X396^2</f>
        <v>1.2596358543254047E-3</v>
      </c>
      <c r="S401" s="11">
        <f t="shared" si="80"/>
        <v>0.56340769899780574</v>
      </c>
      <c r="T401">
        <f>0.94*T400+(1-0.94)*'01_Data'!Y396^2</f>
        <v>6.9513299674955365E-9</v>
      </c>
      <c r="U401" s="11">
        <f t="shared" si="81"/>
        <v>1.3235313187865542E-3</v>
      </c>
      <c r="V401" t="e">
        <f>0.94*V400+(1-0.94)*'01_Data'!AA396^2</f>
        <v>#VALUE!</v>
      </c>
      <c r="W401" s="11" t="e">
        <f t="shared" si="82"/>
        <v>#VALUE!</v>
      </c>
      <c r="X401" t="e">
        <f>0.94*X400+(1-0.94)*'01_Data'!AB396^2</f>
        <v>#VALUE!</v>
      </c>
      <c r="Y401" s="11" t="e">
        <f t="shared" si="83"/>
        <v>#VALUE!</v>
      </c>
    </row>
    <row r="402" spans="1:25" x14ac:dyDescent="0.2">
      <c r="A402" s="6">
        <f>'01_Data'!A398</f>
        <v>44039</v>
      </c>
      <c r="B402">
        <f>0.94*B401+(1-0.94)*'01_Data'!P397^2</f>
        <v>7.4992915907225036E-4</v>
      </c>
      <c r="C402" s="11">
        <f t="shared" si="72"/>
        <v>0.43472077024937178</v>
      </c>
      <c r="D402">
        <f>0.94*D401+(1-0.94)*'01_Data'!Q397^2</f>
        <v>7.8078930768756677E-4</v>
      </c>
      <c r="E402" s="11">
        <f t="shared" si="73"/>
        <v>0.44357514080172128</v>
      </c>
      <c r="F402">
        <f>0.94*F401+(1-0.94)*'01_Data'!R397^2</f>
        <v>1.0676820459598973E-3</v>
      </c>
      <c r="G402" s="11">
        <f t="shared" si="74"/>
        <v>0.51870596254708135</v>
      </c>
      <c r="H402">
        <f>0.94*H401+(1-0.94)*'01_Data'!S397^2</f>
        <v>3.2120650269577907E-3</v>
      </c>
      <c r="I402" s="11">
        <f t="shared" si="75"/>
        <v>0.89968905005749811</v>
      </c>
      <c r="J402">
        <f>0.94*J401+(1-0.94)*'01_Data'!T397^2</f>
        <v>7.2962277794193936E-4</v>
      </c>
      <c r="K402" s="11">
        <f t="shared" si="76"/>
        <v>0.42879475281464058</v>
      </c>
      <c r="L402" t="e">
        <f>0.94*L401+(1-0.94)*'01_Data'!U397^2</f>
        <v>#DIV/0!</v>
      </c>
      <c r="M402" s="11" t="e">
        <f t="shared" si="77"/>
        <v>#DIV/0!</v>
      </c>
      <c r="N402">
        <f>0.94*N401+(1-0.94)*'01_Data'!V397^2</f>
        <v>1.2141663471113124E-3</v>
      </c>
      <c r="O402" s="11">
        <f t="shared" si="78"/>
        <v>0.55314547767477118</v>
      </c>
      <c r="P402">
        <f>0.94*P401+(1-0.94)*'01_Data'!W397^2</f>
        <v>1.5332816801715619E-3</v>
      </c>
      <c r="Q402" s="11">
        <f t="shared" si="79"/>
        <v>0.62160034057522329</v>
      </c>
      <c r="R402">
        <f>0.94*R401+(1-0.94)*'01_Data'!X397^2</f>
        <v>1.1852850361341364E-3</v>
      </c>
      <c r="S402" s="11">
        <f t="shared" si="80"/>
        <v>0.54652706164086917</v>
      </c>
      <c r="T402">
        <f>0.94*T401+(1-0.94)*'01_Data'!Y397^2</f>
        <v>7.2504548676144594E-9</v>
      </c>
      <c r="U402" s="11">
        <f t="shared" si="81"/>
        <v>1.351708040458014E-3</v>
      </c>
      <c r="V402" t="e">
        <f>0.94*V401+(1-0.94)*'01_Data'!AA397^2</f>
        <v>#VALUE!</v>
      </c>
      <c r="W402" s="11" t="e">
        <f t="shared" si="82"/>
        <v>#VALUE!</v>
      </c>
      <c r="X402" t="e">
        <f>0.94*X401+(1-0.94)*'01_Data'!AB397^2</f>
        <v>#VALUE!</v>
      </c>
      <c r="Y402" s="11" t="e">
        <f t="shared" si="83"/>
        <v>#VALUE!</v>
      </c>
    </row>
    <row r="403" spans="1:25" x14ac:dyDescent="0.2">
      <c r="A403" s="6">
        <f>'01_Data'!A399</f>
        <v>44040</v>
      </c>
      <c r="B403">
        <f>0.94*B402+(1-0.94)*'01_Data'!P398^2</f>
        <v>7.1777058308612925E-4</v>
      </c>
      <c r="C403" s="11">
        <f t="shared" si="72"/>
        <v>0.42529776267658004</v>
      </c>
      <c r="D403">
        <f>0.94*D402+(1-0.94)*'01_Data'!Q398^2</f>
        <v>7.3999569430448935E-4</v>
      </c>
      <c r="E403" s="11">
        <f t="shared" si="73"/>
        <v>0.43183204485625115</v>
      </c>
      <c r="F403">
        <f>0.94*F402+(1-0.94)*'01_Data'!R398^2</f>
        <v>1.0133607049143921E-3</v>
      </c>
      <c r="G403" s="11">
        <f t="shared" si="74"/>
        <v>0.50533839913312228</v>
      </c>
      <c r="H403">
        <f>0.94*H402+(1-0.94)*'01_Data'!S398^2</f>
        <v>3.0196852946446674E-3</v>
      </c>
      <c r="I403" s="11">
        <f t="shared" si="75"/>
        <v>0.87233061063478456</v>
      </c>
      <c r="J403">
        <f>0.94*J402+(1-0.94)*'01_Data'!T398^2</f>
        <v>6.8842197682003354E-4</v>
      </c>
      <c r="K403" s="11">
        <f t="shared" si="76"/>
        <v>0.41651211045856579</v>
      </c>
      <c r="L403" t="e">
        <f>0.94*L402+(1-0.94)*'01_Data'!U398^2</f>
        <v>#DIV/0!</v>
      </c>
      <c r="M403" s="11" t="e">
        <f t="shared" si="77"/>
        <v>#DIV/0!</v>
      </c>
      <c r="N403">
        <f>0.94*N402+(1-0.94)*'01_Data'!V398^2</f>
        <v>1.1513661772806257E-3</v>
      </c>
      <c r="O403" s="11">
        <f t="shared" si="78"/>
        <v>0.53865042158594634</v>
      </c>
      <c r="P403">
        <f>0.94*P402+(1-0.94)*'01_Data'!W398^2</f>
        <v>1.4703872317953894E-3</v>
      </c>
      <c r="Q403" s="11">
        <f t="shared" si="79"/>
        <v>0.60871798265899624</v>
      </c>
      <c r="R403">
        <f>0.94*R402+(1-0.94)*'01_Data'!X398^2</f>
        <v>1.2173081387301735E-3</v>
      </c>
      <c r="S403" s="11">
        <f t="shared" si="80"/>
        <v>0.55386067829374175</v>
      </c>
      <c r="T403">
        <f>0.94*T402+(1-0.94)*'01_Data'!Y398^2</f>
        <v>6.8154275755575912E-9</v>
      </c>
      <c r="U403" s="11">
        <f t="shared" si="81"/>
        <v>1.310529568167202E-3</v>
      </c>
      <c r="V403" t="e">
        <f>0.94*V402+(1-0.94)*'01_Data'!AA398^2</f>
        <v>#VALUE!</v>
      </c>
      <c r="W403" s="11" t="e">
        <f t="shared" si="82"/>
        <v>#VALUE!</v>
      </c>
      <c r="X403" t="e">
        <f>0.94*X402+(1-0.94)*'01_Data'!AB398^2</f>
        <v>#VALUE!</v>
      </c>
      <c r="Y403" s="11" t="e">
        <f t="shared" si="83"/>
        <v>#VALUE!</v>
      </c>
    </row>
    <row r="404" spans="1:25" x14ac:dyDescent="0.2">
      <c r="A404" s="6">
        <f>'01_Data'!A400</f>
        <v>44041</v>
      </c>
      <c r="B404">
        <f>0.94*B403+(1-0.94)*'01_Data'!P399^2</f>
        <v>6.8315480278139024E-4</v>
      </c>
      <c r="C404" s="11">
        <f t="shared" si="72"/>
        <v>0.41491566649249384</v>
      </c>
      <c r="D404">
        <f>0.94*D403+(1-0.94)*'01_Data'!Q399^2</f>
        <v>7.2314256713258609E-4</v>
      </c>
      <c r="E404" s="11">
        <f t="shared" si="73"/>
        <v>0.42688631615151562</v>
      </c>
      <c r="F404">
        <f>0.94*F403+(1-0.94)*'01_Data'!R399^2</f>
        <v>9.7796746016258441E-4</v>
      </c>
      <c r="G404" s="11">
        <f t="shared" si="74"/>
        <v>0.49643509138755626</v>
      </c>
      <c r="H404">
        <f>0.94*H403+(1-0.94)*'01_Data'!S399^2</f>
        <v>2.8654289182980888E-3</v>
      </c>
      <c r="I404" s="11">
        <f t="shared" si="75"/>
        <v>0.84975766393196983</v>
      </c>
      <c r="J404">
        <f>0.94*J403+(1-0.94)*'01_Data'!T399^2</f>
        <v>6.4761459795615087E-4</v>
      </c>
      <c r="K404" s="11">
        <f t="shared" si="76"/>
        <v>0.40397880969792216</v>
      </c>
      <c r="L404" t="e">
        <f>0.94*L403+(1-0.94)*'01_Data'!U399^2</f>
        <v>#DIV/0!</v>
      </c>
      <c r="M404" s="11" t="e">
        <f t="shared" si="77"/>
        <v>#DIV/0!</v>
      </c>
      <c r="N404">
        <f>0.94*N403+(1-0.94)*'01_Data'!V399^2</f>
        <v>1.1013603936735198E-3</v>
      </c>
      <c r="O404" s="11">
        <f t="shared" si="78"/>
        <v>0.52682332826643785</v>
      </c>
      <c r="P404">
        <f>0.94*P403+(1-0.94)*'01_Data'!W399^2</f>
        <v>1.3934754847575728E-3</v>
      </c>
      <c r="Q404" s="11">
        <f t="shared" si="79"/>
        <v>0.5925840211808856</v>
      </c>
      <c r="R404">
        <f>0.94*R403+(1-0.94)*'01_Data'!X399^2</f>
        <v>1.1737792940669108E-3</v>
      </c>
      <c r="S404" s="11">
        <f t="shared" si="80"/>
        <v>0.54386798223912902</v>
      </c>
      <c r="T404">
        <f>0.94*T403+(1-0.94)*'01_Data'!Y399^2</f>
        <v>7.1227066191920629E-9</v>
      </c>
      <c r="U404" s="11">
        <f t="shared" si="81"/>
        <v>1.3397470164312367E-3</v>
      </c>
      <c r="V404" t="e">
        <f>0.94*V403+(1-0.94)*'01_Data'!AA399^2</f>
        <v>#VALUE!</v>
      </c>
      <c r="W404" s="11" t="e">
        <f t="shared" si="82"/>
        <v>#VALUE!</v>
      </c>
      <c r="X404" t="e">
        <f>0.94*X403+(1-0.94)*'01_Data'!AB399^2</f>
        <v>#VALUE!</v>
      </c>
      <c r="Y404" s="11" t="e">
        <f t="shared" si="83"/>
        <v>#VALUE!</v>
      </c>
    </row>
    <row r="405" spans="1:25" x14ac:dyDescent="0.2">
      <c r="A405" s="6">
        <f>'01_Data'!A401</f>
        <v>44042</v>
      </c>
      <c r="B405">
        <f>0.94*B404+(1-0.94)*'01_Data'!P400^2</f>
        <v>6.4937215922436595E-4</v>
      </c>
      <c r="C405" s="11">
        <f t="shared" si="72"/>
        <v>0.40452661732516471</v>
      </c>
      <c r="D405">
        <f>0.94*D404+(1-0.94)*'01_Data'!Q400^2</f>
        <v>6.8664380435414006E-4</v>
      </c>
      <c r="E405" s="11">
        <f t="shared" si="73"/>
        <v>0.41597384376573882</v>
      </c>
      <c r="F405">
        <f>0.94*F404+(1-0.94)*'01_Data'!R400^2</f>
        <v>9.5631512710335205E-4</v>
      </c>
      <c r="G405" s="11">
        <f t="shared" si="74"/>
        <v>0.4909087614109619</v>
      </c>
      <c r="H405">
        <f>0.94*H404+(1-0.94)*'01_Data'!S400^2</f>
        <v>2.7931351002234094E-3</v>
      </c>
      <c r="I405" s="11">
        <f t="shared" si="75"/>
        <v>0.83896963309544115</v>
      </c>
      <c r="J405">
        <f>0.94*J404+(1-0.94)*'01_Data'!T400^2</f>
        <v>6.1665650991425778E-4</v>
      </c>
      <c r="K405" s="11">
        <f t="shared" si="76"/>
        <v>0.39420482049106526</v>
      </c>
      <c r="L405" t="e">
        <f>0.94*L404+(1-0.94)*'01_Data'!U400^2</f>
        <v>#DIV/0!</v>
      </c>
      <c r="M405" s="11" t="e">
        <f t="shared" si="77"/>
        <v>#DIV/0!</v>
      </c>
      <c r="N405">
        <f>0.94*N404+(1-0.94)*'01_Data'!V400^2</f>
        <v>1.1739618388311099E-3</v>
      </c>
      <c r="O405" s="11">
        <f t="shared" si="78"/>
        <v>0.5439102714468993</v>
      </c>
      <c r="P405">
        <f>0.94*P404+(1-0.94)*'01_Data'!W400^2</f>
        <v>1.4700551472445601E-3</v>
      </c>
      <c r="Q405" s="11">
        <f t="shared" si="79"/>
        <v>0.60864923979713403</v>
      </c>
      <c r="R405">
        <f>0.94*R404+(1-0.94)*'01_Data'!X400^2</f>
        <v>1.3698863780555633E-3</v>
      </c>
      <c r="S405" s="11">
        <f t="shared" si="80"/>
        <v>0.5875469064423724</v>
      </c>
      <c r="T405">
        <f>0.94*T404+(1-0.94)*'01_Data'!Y400^2</f>
        <v>6.6953442220405387E-9</v>
      </c>
      <c r="U405" s="11">
        <f t="shared" si="81"/>
        <v>1.2989329251174657E-3</v>
      </c>
      <c r="V405" t="e">
        <f>0.94*V404+(1-0.94)*'01_Data'!AA400^2</f>
        <v>#VALUE!</v>
      </c>
      <c r="W405" s="11" t="e">
        <f t="shared" si="82"/>
        <v>#VALUE!</v>
      </c>
      <c r="X405" t="e">
        <f>0.94*X404+(1-0.94)*'01_Data'!AB400^2</f>
        <v>#VALUE!</v>
      </c>
      <c r="Y405" s="11" t="e">
        <f t="shared" si="83"/>
        <v>#VALUE!</v>
      </c>
    </row>
    <row r="406" spans="1:25" x14ac:dyDescent="0.2">
      <c r="A406" s="6">
        <f>'01_Data'!A402</f>
        <v>44043</v>
      </c>
      <c r="B406">
        <f>0.94*B405+(1-0.94)*'01_Data'!P401^2</f>
        <v>7.6221464897926821E-4</v>
      </c>
      <c r="C406" s="11">
        <f t="shared" si="72"/>
        <v>0.43826714631920066</v>
      </c>
      <c r="D406">
        <f>0.94*D405+(1-0.94)*'01_Data'!Q401^2</f>
        <v>7.5692844765005301E-4</v>
      </c>
      <c r="E406" s="11">
        <f t="shared" si="73"/>
        <v>0.43674474101906868</v>
      </c>
      <c r="F406">
        <f>0.94*F405+(1-0.94)*'01_Data'!R401^2</f>
        <v>1.1099907552518371E-3</v>
      </c>
      <c r="G406" s="11">
        <f t="shared" si="74"/>
        <v>0.52888341846144415</v>
      </c>
      <c r="H406">
        <f>0.94*H405+(1-0.94)*'01_Data'!S401^2</f>
        <v>2.9800451458856475E-3</v>
      </c>
      <c r="I406" s="11">
        <f t="shared" si="75"/>
        <v>0.86658604694697405</v>
      </c>
      <c r="J406">
        <f>0.94*J405+(1-0.94)*'01_Data'!T401^2</f>
        <v>5.7981598495556006E-4</v>
      </c>
      <c r="K406" s="11">
        <f t="shared" si="76"/>
        <v>0.38224812387871987</v>
      </c>
      <c r="L406" t="e">
        <f>0.94*L405+(1-0.94)*'01_Data'!U401^2</f>
        <v>#DIV/0!</v>
      </c>
      <c r="M406" s="11" t="e">
        <f t="shared" si="77"/>
        <v>#DIV/0!</v>
      </c>
      <c r="N406">
        <f>0.94*N405+(1-0.94)*'01_Data'!V401^2</f>
        <v>1.1689797829057655E-3</v>
      </c>
      <c r="O406" s="11">
        <f t="shared" si="78"/>
        <v>0.54275492194198749</v>
      </c>
      <c r="P406">
        <f>0.94*P405+(1-0.94)*'01_Data'!W401^2</f>
        <v>1.4947453085297304E-3</v>
      </c>
      <c r="Q406" s="11">
        <f t="shared" si="79"/>
        <v>0.61373920988437114</v>
      </c>
      <c r="R406">
        <f>0.94*R405+(1-0.94)*'01_Data'!X401^2</f>
        <v>1.3187520214390752E-3</v>
      </c>
      <c r="S406" s="11">
        <f t="shared" si="80"/>
        <v>0.57647680734149831</v>
      </c>
      <c r="T406">
        <f>0.94*T405+(1-0.94)*'01_Data'!Y401^2</f>
        <v>7.0098282668867618E-9</v>
      </c>
      <c r="U406" s="11">
        <f t="shared" si="81"/>
        <v>1.3290886814864777E-3</v>
      </c>
      <c r="V406" t="e">
        <f>0.94*V405+(1-0.94)*'01_Data'!AA401^2</f>
        <v>#VALUE!</v>
      </c>
      <c r="W406" s="11" t="e">
        <f t="shared" si="82"/>
        <v>#VALUE!</v>
      </c>
      <c r="X406" t="e">
        <f>0.94*X405+(1-0.94)*'01_Data'!AB401^2</f>
        <v>#VALUE!</v>
      </c>
      <c r="Y406" s="11" t="e">
        <f t="shared" si="83"/>
        <v>#VALUE!</v>
      </c>
    </row>
    <row r="407" spans="1:25" x14ac:dyDescent="0.2">
      <c r="A407" s="6">
        <f>'01_Data'!A403</f>
        <v>44046</v>
      </c>
      <c r="B407">
        <f>0.94*B406+(1-0.94)*'01_Data'!P402^2</f>
        <v>7.1798243827979639E-4</v>
      </c>
      <c r="C407" s="11">
        <f t="shared" si="72"/>
        <v>0.4253605229055803</v>
      </c>
      <c r="D407">
        <f>0.94*D406+(1-0.94)*'01_Data'!Q402^2</f>
        <v>7.5649157218759177E-4</v>
      </c>
      <c r="E407" s="11">
        <f t="shared" si="73"/>
        <v>0.43661868511468122</v>
      </c>
      <c r="F407">
        <f>0.94*F406+(1-0.94)*'01_Data'!R402^2</f>
        <v>1.0460563730172335E-3</v>
      </c>
      <c r="G407" s="11">
        <f t="shared" si="74"/>
        <v>0.51342594987041978</v>
      </c>
      <c r="H407">
        <f>0.94*H406+(1-0.94)*'01_Data'!S402^2</f>
        <v>2.8014600874537525E-3</v>
      </c>
      <c r="I407" s="11">
        <f t="shared" si="75"/>
        <v>0.84021898457387034</v>
      </c>
      <c r="J407">
        <f>0.94*J406+(1-0.94)*'01_Data'!T402^2</f>
        <v>5.4739768251702524E-4</v>
      </c>
      <c r="K407" s="11">
        <f t="shared" si="76"/>
        <v>0.3714084220831434</v>
      </c>
      <c r="L407" t="e">
        <f>0.94*L406+(1-0.94)*'01_Data'!U402^2</f>
        <v>#DIV/0!</v>
      </c>
      <c r="M407" s="11" t="e">
        <f t="shared" si="77"/>
        <v>#DIV/0!</v>
      </c>
      <c r="N407">
        <f>0.94*N406+(1-0.94)*'01_Data'!V402^2</f>
        <v>1.1003391705120488E-3</v>
      </c>
      <c r="O407" s="11">
        <f t="shared" si="78"/>
        <v>0.52657902632846698</v>
      </c>
      <c r="P407">
        <f>0.94*P406+(1-0.94)*'01_Data'!W402^2</f>
        <v>1.4078227261998147E-3</v>
      </c>
      <c r="Q407" s="11">
        <f t="shared" si="79"/>
        <v>0.59562683536116245</v>
      </c>
      <c r="R407">
        <f>0.94*R406+(1-0.94)*'01_Data'!X402^2</f>
        <v>1.2408920726362915E-3</v>
      </c>
      <c r="S407" s="11">
        <f t="shared" si="80"/>
        <v>0.55920014512189242</v>
      </c>
      <c r="T407">
        <f>0.94*T406+(1-0.94)*'01_Data'!Y402^2</f>
        <v>7.3054432690414832E-9</v>
      </c>
      <c r="U407" s="11">
        <f t="shared" si="81"/>
        <v>1.3568241241216394E-3</v>
      </c>
      <c r="V407" t="e">
        <f>0.94*V406+(1-0.94)*'01_Data'!AA402^2</f>
        <v>#VALUE!</v>
      </c>
      <c r="W407" s="11" t="e">
        <f t="shared" si="82"/>
        <v>#VALUE!</v>
      </c>
      <c r="X407" t="e">
        <f>0.94*X406+(1-0.94)*'01_Data'!AB402^2</f>
        <v>#VALUE!</v>
      </c>
      <c r="Y407" s="11" t="e">
        <f t="shared" si="83"/>
        <v>#VALUE!</v>
      </c>
    </row>
    <row r="408" spans="1:25" x14ac:dyDescent="0.2">
      <c r="A408" s="6">
        <f>'01_Data'!A404</f>
        <v>44047</v>
      </c>
      <c r="B408">
        <f>0.94*B407+(1-0.94)*'01_Data'!P403^2</f>
        <v>6.7587934450936461E-4</v>
      </c>
      <c r="C408" s="11">
        <f t="shared" si="72"/>
        <v>0.41270036929515813</v>
      </c>
      <c r="D408">
        <f>0.94*D407+(1-0.94)*'01_Data'!Q403^2</f>
        <v>7.1748190141080837E-4</v>
      </c>
      <c r="E408" s="11">
        <f t="shared" si="73"/>
        <v>0.42521222837016776</v>
      </c>
      <c r="F408">
        <f>0.94*F407+(1-0.94)*'01_Data'!R403^2</f>
        <v>1.0035031031171324E-3</v>
      </c>
      <c r="G408" s="11">
        <f t="shared" si="74"/>
        <v>0.50287451912531567</v>
      </c>
      <c r="H408">
        <f>0.94*H407+(1-0.94)*'01_Data'!S403^2</f>
        <v>2.6933944155661457E-3</v>
      </c>
      <c r="I408" s="11">
        <f t="shared" si="75"/>
        <v>0.82385398750183203</v>
      </c>
      <c r="J408">
        <f>0.94*J407+(1-0.94)*'01_Data'!T403^2</f>
        <v>5.2111293201481809E-4</v>
      </c>
      <c r="K408" s="11">
        <f t="shared" si="76"/>
        <v>0.36238164808352835</v>
      </c>
      <c r="L408" t="e">
        <f>0.94*L407+(1-0.94)*'01_Data'!U403^2</f>
        <v>#DIV/0!</v>
      </c>
      <c r="M408" s="11" t="e">
        <f t="shared" si="77"/>
        <v>#DIV/0!</v>
      </c>
      <c r="N408">
        <f>0.94*N407+(1-0.94)*'01_Data'!V403^2</f>
        <v>1.0389608416762469E-3</v>
      </c>
      <c r="O408" s="11">
        <f t="shared" si="78"/>
        <v>0.51168167067270864</v>
      </c>
      <c r="P408">
        <f>0.94*P407+(1-0.94)*'01_Data'!W403^2</f>
        <v>1.3716948949590274E-3</v>
      </c>
      <c r="Q408" s="11">
        <f t="shared" si="79"/>
        <v>0.58793461671318092</v>
      </c>
      <c r="R408">
        <f>0.94*R407+(1-0.94)*'01_Data'!X403^2</f>
        <v>1.2154981815149476E-3</v>
      </c>
      <c r="S408" s="11">
        <f t="shared" si="80"/>
        <v>0.55344877065702003</v>
      </c>
      <c r="T408">
        <f>0.94*T407+(1-0.94)*'01_Data'!Y403^2</f>
        <v>7.5833213710676498E-9</v>
      </c>
      <c r="U408" s="11">
        <f t="shared" si="81"/>
        <v>1.3823881457496112E-3</v>
      </c>
      <c r="V408" t="e">
        <f>0.94*V407+(1-0.94)*'01_Data'!AA403^2</f>
        <v>#VALUE!</v>
      </c>
      <c r="W408" s="11" t="e">
        <f t="shared" si="82"/>
        <v>#VALUE!</v>
      </c>
      <c r="X408" t="e">
        <f>0.94*X407+(1-0.94)*'01_Data'!AB403^2</f>
        <v>#VALUE!</v>
      </c>
      <c r="Y408" s="11" t="e">
        <f t="shared" si="83"/>
        <v>#VALUE!</v>
      </c>
    </row>
    <row r="409" spans="1:25" x14ac:dyDescent="0.2">
      <c r="A409" s="6">
        <f>'01_Data'!A405</f>
        <v>44048</v>
      </c>
      <c r="B409">
        <f>0.94*B408+(1-0.94)*'01_Data'!P404^2</f>
        <v>6.8395077990514677E-4</v>
      </c>
      <c r="C409" s="11">
        <f t="shared" si="72"/>
        <v>0.41515731540718032</v>
      </c>
      <c r="D409">
        <f>0.94*D408+(1-0.94)*'01_Data'!Q404^2</f>
        <v>6.9751636930415499E-4</v>
      </c>
      <c r="E409" s="11">
        <f t="shared" si="73"/>
        <v>0.4192542487138885</v>
      </c>
      <c r="F409">
        <f>0.94*F408+(1-0.94)*'01_Data'!R404^2</f>
        <v>9.8084613386303812E-4</v>
      </c>
      <c r="G409" s="11">
        <f t="shared" si="74"/>
        <v>0.49716518958338757</v>
      </c>
      <c r="H409">
        <f>0.94*H408+(1-0.94)*'01_Data'!S404^2</f>
        <v>2.5918126839917948E-3</v>
      </c>
      <c r="I409" s="11">
        <f t="shared" si="75"/>
        <v>0.80816879200197556</v>
      </c>
      <c r="J409">
        <f>0.94*J408+(1-0.94)*'01_Data'!T404^2</f>
        <v>5.9234910795973321E-4</v>
      </c>
      <c r="K409" s="11">
        <f t="shared" si="76"/>
        <v>0.38635731545533442</v>
      </c>
      <c r="L409" t="e">
        <f>0.94*L408+(1-0.94)*'01_Data'!U404^2</f>
        <v>#DIV/0!</v>
      </c>
      <c r="M409" s="11" t="e">
        <f t="shared" si="77"/>
        <v>#DIV/0!</v>
      </c>
      <c r="N409">
        <f>0.94*N408+(1-0.94)*'01_Data'!V404^2</f>
        <v>1.0256980713637316E-3</v>
      </c>
      <c r="O409" s="11">
        <f t="shared" si="78"/>
        <v>0.50840526549560872</v>
      </c>
      <c r="P409">
        <f>0.94*P408+(1-0.94)*'01_Data'!W404^2</f>
        <v>1.3116637000972072E-3</v>
      </c>
      <c r="Q409" s="11">
        <f t="shared" si="79"/>
        <v>0.57492543205575475</v>
      </c>
      <c r="R409">
        <f>0.94*R408+(1-0.94)*'01_Data'!X404^2</f>
        <v>1.1797716496893314E-3</v>
      </c>
      <c r="S409" s="11">
        <f t="shared" si="80"/>
        <v>0.54525448711744828</v>
      </c>
      <c r="T409">
        <f>0.94*T408+(1-0.94)*'01_Data'!Y404^2</f>
        <v>7.844526786971518E-9</v>
      </c>
      <c r="U409" s="11">
        <f t="shared" si="81"/>
        <v>1.4059945769158652E-3</v>
      </c>
      <c r="V409" t="e">
        <f>0.94*V408+(1-0.94)*'01_Data'!AA404^2</f>
        <v>#VALUE!</v>
      </c>
      <c r="W409" s="11" t="e">
        <f t="shared" si="82"/>
        <v>#VALUE!</v>
      </c>
      <c r="X409" t="e">
        <f>0.94*X408+(1-0.94)*'01_Data'!AB404^2</f>
        <v>#VALUE!</v>
      </c>
      <c r="Y409" s="11" t="e">
        <f t="shared" si="83"/>
        <v>#VALUE!</v>
      </c>
    </row>
    <row r="410" spans="1:25" x14ac:dyDescent="0.2">
      <c r="A410" s="6">
        <f>'01_Data'!A406</f>
        <v>44049</v>
      </c>
      <c r="B410">
        <f>0.94*B409+(1-0.94)*'01_Data'!P405^2</f>
        <v>6.4745819414848338E-4</v>
      </c>
      <c r="C410" s="11">
        <f t="shared" si="72"/>
        <v>0.40393002478822715</v>
      </c>
      <c r="D410">
        <f>0.94*D409+(1-0.94)*'01_Data'!Q405^2</f>
        <v>6.5967565905910154E-4</v>
      </c>
      <c r="E410" s="11">
        <f t="shared" si="73"/>
        <v>0.40772327145123027</v>
      </c>
      <c r="F410">
        <f>0.94*F409+(1-0.94)*'01_Data'!R405^2</f>
        <v>9.2804895666298082E-4</v>
      </c>
      <c r="G410" s="11">
        <f t="shared" si="74"/>
        <v>0.48359935595394582</v>
      </c>
      <c r="H410">
        <f>0.94*H409+(1-0.94)*'01_Data'!S405^2</f>
        <v>2.4458705723379684E-3</v>
      </c>
      <c r="I410" s="11">
        <f t="shared" si="75"/>
        <v>0.78508559038436576</v>
      </c>
      <c r="J410">
        <f>0.94*J409+(1-0.94)*'01_Data'!T405^2</f>
        <v>5.5698678628507132E-4</v>
      </c>
      <c r="K410" s="11">
        <f t="shared" si="76"/>
        <v>0.37464739441752154</v>
      </c>
      <c r="L410" t="e">
        <f>0.94*L409+(1-0.94)*'01_Data'!U405^2</f>
        <v>#DIV/0!</v>
      </c>
      <c r="M410" s="11" t="e">
        <f t="shared" si="77"/>
        <v>#DIV/0!</v>
      </c>
      <c r="N410">
        <f>0.94*N409+(1-0.94)*'01_Data'!V405^2</f>
        <v>9.7692890960529273E-4</v>
      </c>
      <c r="O410" s="11">
        <f t="shared" si="78"/>
        <v>0.49617142725124119</v>
      </c>
      <c r="P410">
        <f>0.94*P409+(1-0.94)*'01_Data'!W405^2</f>
        <v>1.2723757680838481E-3</v>
      </c>
      <c r="Q410" s="11">
        <f t="shared" si="79"/>
        <v>0.56624967422253747</v>
      </c>
      <c r="R410">
        <f>0.94*R409+(1-0.94)*'01_Data'!X405^2</f>
        <v>1.1789689044588089E-3</v>
      </c>
      <c r="S410" s="11">
        <f t="shared" si="80"/>
        <v>0.54506895336610384</v>
      </c>
      <c r="T410">
        <f>0.94*T409+(1-0.94)*'01_Data'!Y405^2</f>
        <v>8.090059877921882E-9</v>
      </c>
      <c r="U410" s="11">
        <f t="shared" si="81"/>
        <v>1.4278288024957035E-3</v>
      </c>
      <c r="V410" t="e">
        <f>0.94*V409+(1-0.94)*'01_Data'!AA405^2</f>
        <v>#VALUE!</v>
      </c>
      <c r="W410" s="11" t="e">
        <f t="shared" si="82"/>
        <v>#VALUE!</v>
      </c>
      <c r="X410" t="e">
        <f>0.94*X409+(1-0.94)*'01_Data'!AB405^2</f>
        <v>#VALUE!</v>
      </c>
      <c r="Y410" s="11" t="e">
        <f t="shared" si="83"/>
        <v>#VALUE!</v>
      </c>
    </row>
    <row r="411" spans="1:25" x14ac:dyDescent="0.2">
      <c r="A411" s="6">
        <f>'01_Data'!A407</f>
        <v>44050</v>
      </c>
      <c r="B411">
        <f>0.94*B410+(1-0.94)*'01_Data'!P406^2</f>
        <v>6.0999408219002571E-4</v>
      </c>
      <c r="C411" s="11">
        <f t="shared" si="72"/>
        <v>0.39206952025359798</v>
      </c>
      <c r="D411">
        <f>0.94*D410+(1-0.94)*'01_Data'!Q406^2</f>
        <v>6.2066895088413565E-4</v>
      </c>
      <c r="E411" s="11">
        <f t="shared" si="73"/>
        <v>0.39548524071424235</v>
      </c>
      <c r="F411">
        <f>0.94*F410+(1-0.94)*'01_Data'!R406^2</f>
        <v>8.7240346320004104E-4</v>
      </c>
      <c r="G411" s="11">
        <f t="shared" si="74"/>
        <v>0.46887703369477413</v>
      </c>
      <c r="H411">
        <f>0.94*H410+(1-0.94)*'01_Data'!S406^2</f>
        <v>2.3576199783994834E-3</v>
      </c>
      <c r="I411" s="11">
        <f t="shared" si="75"/>
        <v>0.77079195283595814</v>
      </c>
      <c r="J411">
        <f>0.94*J410+(1-0.94)*'01_Data'!T406^2</f>
        <v>5.4188112769180399E-4</v>
      </c>
      <c r="K411" s="11">
        <f t="shared" si="76"/>
        <v>0.36953219640287721</v>
      </c>
      <c r="L411" t="e">
        <f>0.94*L410+(1-0.94)*'01_Data'!U406^2</f>
        <v>#DIV/0!</v>
      </c>
      <c r="M411" s="11" t="e">
        <f t="shared" si="77"/>
        <v>#DIV/0!</v>
      </c>
      <c r="N411">
        <f>0.94*N410+(1-0.94)*'01_Data'!V406^2</f>
        <v>9.3108589755236013E-4</v>
      </c>
      <c r="O411" s="11">
        <f t="shared" si="78"/>
        <v>0.48438997324799654</v>
      </c>
      <c r="P411">
        <f>0.94*P410+(1-0.94)*'01_Data'!W406^2</f>
        <v>1.250828689472063E-3</v>
      </c>
      <c r="Q411" s="11">
        <f t="shared" si="79"/>
        <v>0.56143461751744517</v>
      </c>
      <c r="R411">
        <f>0.94*R410+(1-0.94)*'01_Data'!X406^2</f>
        <v>1.1693363571631315E-3</v>
      </c>
      <c r="S411" s="11">
        <f t="shared" si="80"/>
        <v>0.54283769397961779</v>
      </c>
      <c r="T411">
        <f>0.94*T410+(1-0.94)*'01_Data'!Y406^2</f>
        <v>7.6046562852465693E-9</v>
      </c>
      <c r="U411" s="11">
        <f t="shared" si="81"/>
        <v>1.38433138513946E-3</v>
      </c>
      <c r="V411" t="e">
        <f>0.94*V410+(1-0.94)*'01_Data'!AA406^2</f>
        <v>#VALUE!</v>
      </c>
      <c r="W411" s="11" t="e">
        <f t="shared" si="82"/>
        <v>#VALUE!</v>
      </c>
      <c r="X411" t="e">
        <f>0.94*X410+(1-0.94)*'01_Data'!AB406^2</f>
        <v>#VALUE!</v>
      </c>
      <c r="Y411" s="11" t="e">
        <f t="shared" si="83"/>
        <v>#VALUE!</v>
      </c>
    </row>
    <row r="412" spans="1:25" x14ac:dyDescent="0.2">
      <c r="A412" s="6">
        <f>'01_Data'!A408</f>
        <v>44053</v>
      </c>
      <c r="B412">
        <f>0.94*B411+(1-0.94)*'01_Data'!P407^2</f>
        <v>5.7465902884756219E-4</v>
      </c>
      <c r="C412" s="11">
        <f t="shared" si="72"/>
        <v>0.38054444585302477</v>
      </c>
      <c r="D412">
        <f>0.94*D411+(1-0.94)*'01_Data'!Q407^2</f>
        <v>5.8697642150706353E-4</v>
      </c>
      <c r="E412" s="11">
        <f t="shared" si="73"/>
        <v>0.38460116773065056</v>
      </c>
      <c r="F412">
        <f>0.94*F411+(1-0.94)*'01_Data'!R407^2</f>
        <v>8.2263295575856659E-4</v>
      </c>
      <c r="G412" s="11">
        <f t="shared" si="74"/>
        <v>0.455305946426311</v>
      </c>
      <c r="H412">
        <f>0.94*H411+(1-0.94)*'01_Data'!S407^2</f>
        <v>2.2161627796955141E-3</v>
      </c>
      <c r="I412" s="11">
        <f t="shared" si="75"/>
        <v>0.74731052480429427</v>
      </c>
      <c r="J412">
        <f>0.94*J411+(1-0.94)*'01_Data'!T407^2</f>
        <v>5.1039368358407069E-4</v>
      </c>
      <c r="K412" s="11">
        <f t="shared" si="76"/>
        <v>0.35863520220857548</v>
      </c>
      <c r="L412" t="e">
        <f>0.94*L411+(1-0.94)*'01_Data'!U407^2</f>
        <v>#DIV/0!</v>
      </c>
      <c r="M412" s="11" t="e">
        <f t="shared" si="77"/>
        <v>#DIV/0!</v>
      </c>
      <c r="N412">
        <f>0.94*N411+(1-0.94)*'01_Data'!V407^2</f>
        <v>8.7665025907971881E-4</v>
      </c>
      <c r="O412" s="11">
        <f t="shared" si="78"/>
        <v>0.47001687766301453</v>
      </c>
      <c r="P412">
        <f>0.94*P411+(1-0.94)*'01_Data'!W407^2</f>
        <v>1.2531555123115555E-3</v>
      </c>
      <c r="Q412" s="11">
        <f t="shared" si="79"/>
        <v>0.56195657225671092</v>
      </c>
      <c r="R412">
        <f>0.94*R411+(1-0.94)*'01_Data'!X407^2</f>
        <v>1.1554720634934796E-3</v>
      </c>
      <c r="S412" s="11">
        <f t="shared" si="80"/>
        <v>0.53961000732043229</v>
      </c>
      <c r="T412">
        <f>0.94*T411+(1-0.94)*'01_Data'!Y407^2</f>
        <v>7.8645816062997036E-9</v>
      </c>
      <c r="U412" s="11">
        <f t="shared" si="81"/>
        <v>1.4077906679572519E-3</v>
      </c>
      <c r="V412" t="e">
        <f>0.94*V411+(1-0.94)*'01_Data'!AA407^2</f>
        <v>#VALUE!</v>
      </c>
      <c r="W412" s="11" t="e">
        <f t="shared" si="82"/>
        <v>#VALUE!</v>
      </c>
      <c r="X412" t="e">
        <f>0.94*X411+(1-0.94)*'01_Data'!AB407^2</f>
        <v>#VALUE!</v>
      </c>
      <c r="Y412" s="11" t="e">
        <f t="shared" si="83"/>
        <v>#VALUE!</v>
      </c>
    </row>
    <row r="413" spans="1:25" x14ac:dyDescent="0.2">
      <c r="A413" s="6">
        <f>'01_Data'!A409</f>
        <v>44054</v>
      </c>
      <c r="B413">
        <f>0.94*B412+(1-0.94)*'01_Data'!P408^2</f>
        <v>5.7570105808893456E-4</v>
      </c>
      <c r="C413" s="11">
        <f t="shared" si="72"/>
        <v>0.38088931021808886</v>
      </c>
      <c r="D413">
        <f>0.94*D412+(1-0.94)*'01_Data'!Q408^2</f>
        <v>6.1788435231489793E-4</v>
      </c>
      <c r="E413" s="11">
        <f t="shared" si="73"/>
        <v>0.39459708156973783</v>
      </c>
      <c r="F413">
        <f>0.94*F412+(1-0.94)*'01_Data'!R408^2</f>
        <v>8.4421907331837926E-4</v>
      </c>
      <c r="G413" s="11">
        <f t="shared" si="74"/>
        <v>0.46124094189071246</v>
      </c>
      <c r="H413">
        <f>0.94*H412+(1-0.94)*'01_Data'!S408^2</f>
        <v>2.3331363664360642E-3</v>
      </c>
      <c r="I413" s="11">
        <f t="shared" si="75"/>
        <v>0.76677921486037182</v>
      </c>
      <c r="J413">
        <f>0.94*J412+(1-0.94)*'01_Data'!T408^2</f>
        <v>5.2293133565968432E-4</v>
      </c>
      <c r="K413" s="11">
        <f t="shared" si="76"/>
        <v>0.36301335593369072</v>
      </c>
      <c r="L413" t="e">
        <f>0.94*L412+(1-0.94)*'01_Data'!U408^2</f>
        <v>#DIV/0!</v>
      </c>
      <c r="M413" s="11" t="e">
        <f t="shared" si="77"/>
        <v>#DIV/0!</v>
      </c>
      <c r="N413">
        <f>0.94*N412+(1-0.94)*'01_Data'!V408^2</f>
        <v>8.2405124353493561E-4</v>
      </c>
      <c r="O413" s="11">
        <f t="shared" si="78"/>
        <v>0.45569827009854202</v>
      </c>
      <c r="P413">
        <f>0.94*P412+(1-0.94)*'01_Data'!W408^2</f>
        <v>1.254035037085872E-3</v>
      </c>
      <c r="Q413" s="11">
        <f t="shared" si="79"/>
        <v>0.56215374173409172</v>
      </c>
      <c r="R413">
        <f>0.94*R412+(1-0.94)*'01_Data'!X408^2</f>
        <v>1.095303491134202E-3</v>
      </c>
      <c r="S413" s="11">
        <f t="shared" si="80"/>
        <v>0.5253727055774966</v>
      </c>
      <c r="T413">
        <f>0.94*T412+(1-0.94)*'01_Data'!Y408^2</f>
        <v>7.3927067099217208E-9</v>
      </c>
      <c r="U413" s="11">
        <f t="shared" si="81"/>
        <v>1.3649036929030099E-3</v>
      </c>
      <c r="V413" t="e">
        <f>0.94*V412+(1-0.94)*'01_Data'!AA408^2</f>
        <v>#VALUE!</v>
      </c>
      <c r="W413" s="11" t="e">
        <f t="shared" si="82"/>
        <v>#VALUE!</v>
      </c>
      <c r="X413" t="e">
        <f>0.94*X412+(1-0.94)*'01_Data'!AB408^2</f>
        <v>#VALUE!</v>
      </c>
      <c r="Y413" s="11" t="e">
        <f t="shared" si="83"/>
        <v>#VALUE!</v>
      </c>
    </row>
    <row r="414" spans="1:25" x14ac:dyDescent="0.2">
      <c r="A414" s="6">
        <f>'01_Data'!A410</f>
        <v>44055</v>
      </c>
      <c r="B414">
        <f>0.94*B413+(1-0.94)*'01_Data'!P409^2</f>
        <v>5.4750112009518384E-4</v>
      </c>
      <c r="C414" s="11">
        <f t="shared" si="72"/>
        <v>0.37144351153841193</v>
      </c>
      <c r="D414">
        <f>0.94*D413+(1-0.94)*'01_Data'!Q409^2</f>
        <v>5.8090163809310048E-4</v>
      </c>
      <c r="E414" s="11">
        <f t="shared" si="73"/>
        <v>0.38260581908729685</v>
      </c>
      <c r="F414">
        <f>0.94*F413+(1-0.94)*'01_Data'!R409^2</f>
        <v>7.9375263357177631E-4</v>
      </c>
      <c r="G414" s="11">
        <f t="shared" si="74"/>
        <v>0.4472422874238165</v>
      </c>
      <c r="H414">
        <f>0.94*H413+(1-0.94)*'01_Data'!S409^2</f>
        <v>2.6113442741643651E-3</v>
      </c>
      <c r="I414" s="11">
        <f t="shared" si="75"/>
        <v>0.81120820822364714</v>
      </c>
      <c r="J414">
        <f>0.94*J413+(1-0.94)*'01_Data'!T409^2</f>
        <v>5.1950999708752889E-4</v>
      </c>
      <c r="K414" s="11">
        <f t="shared" si="76"/>
        <v>0.3618238787947215</v>
      </c>
      <c r="L414" t="e">
        <f>0.94*L413+(1-0.94)*'01_Data'!U409^2</f>
        <v>#DIV/0!</v>
      </c>
      <c r="M414" s="11" t="e">
        <f t="shared" si="77"/>
        <v>#DIV/0!</v>
      </c>
      <c r="N414">
        <f>0.94*N413+(1-0.94)*'01_Data'!V409^2</f>
        <v>8.1671162107852706E-4</v>
      </c>
      <c r="O414" s="11">
        <f t="shared" si="78"/>
        <v>0.45366433462615158</v>
      </c>
      <c r="P414">
        <f>0.94*P413+(1-0.94)*'01_Data'!W409^2</f>
        <v>1.1802514003165306E-3</v>
      </c>
      <c r="Q414" s="11">
        <f t="shared" si="79"/>
        <v>0.54536533890573358</v>
      </c>
      <c r="R414">
        <f>0.94*R413+(1-0.94)*'01_Data'!X409^2</f>
        <v>1.0301490123700544E-3</v>
      </c>
      <c r="S414" s="11">
        <f t="shared" si="80"/>
        <v>0.5095071649322056</v>
      </c>
      <c r="T414">
        <f>0.94*T413+(1-0.94)*'01_Data'!Y409^2</f>
        <v>7.6653490054950732E-9</v>
      </c>
      <c r="U414" s="11">
        <f t="shared" si="81"/>
        <v>1.3898445774203525E-3</v>
      </c>
      <c r="V414" t="e">
        <f>0.94*V413+(1-0.94)*'01_Data'!AA409^2</f>
        <v>#VALUE!</v>
      </c>
      <c r="W414" s="11" t="e">
        <f t="shared" si="82"/>
        <v>#VALUE!</v>
      </c>
      <c r="X414" t="e">
        <f>0.94*X413+(1-0.94)*'01_Data'!AB409^2</f>
        <v>#VALUE!</v>
      </c>
      <c r="Y414" s="11" t="e">
        <f t="shared" si="83"/>
        <v>#VALUE!</v>
      </c>
    </row>
    <row r="415" spans="1:25" x14ac:dyDescent="0.2">
      <c r="A415" s="6">
        <f>'01_Data'!A411</f>
        <v>44056</v>
      </c>
      <c r="B415">
        <f>0.94*B414+(1-0.94)*'01_Data'!P410^2</f>
        <v>5.1465411718689465E-4</v>
      </c>
      <c r="C415" s="11">
        <f t="shared" si="72"/>
        <v>0.36012891793231139</v>
      </c>
      <c r="D415">
        <f>0.94*D414+(1-0.94)*'01_Data'!Q410^2</f>
        <v>5.549772686430206E-4</v>
      </c>
      <c r="E415" s="11">
        <f t="shared" si="73"/>
        <v>0.373970950339784</v>
      </c>
      <c r="F415">
        <f>0.94*F414+(1-0.94)*'01_Data'!R410^2</f>
        <v>8.8402878685372554E-4</v>
      </c>
      <c r="G415" s="11">
        <f t="shared" si="74"/>
        <v>0.47199073538273911</v>
      </c>
      <c r="H415">
        <f>0.94*H414+(1-0.94)*'01_Data'!S410^2</f>
        <v>2.469949761402526E-3</v>
      </c>
      <c r="I415" s="11">
        <f t="shared" si="75"/>
        <v>0.78894064407497511</v>
      </c>
      <c r="J415">
        <f>0.94*J414+(1-0.94)*'01_Data'!T410^2</f>
        <v>4.8954725790138526E-4</v>
      </c>
      <c r="K415" s="11">
        <f t="shared" si="76"/>
        <v>0.3512348345354559</v>
      </c>
      <c r="L415" t="e">
        <f>0.94*L414+(1-0.94)*'01_Data'!U410^2</f>
        <v>#DIV/0!</v>
      </c>
      <c r="M415" s="11" t="e">
        <f t="shared" si="77"/>
        <v>#DIV/0!</v>
      </c>
      <c r="N415">
        <f>0.94*N414+(1-0.94)*'01_Data'!V410^2</f>
        <v>8.1125340909205586E-4</v>
      </c>
      <c r="O415" s="11">
        <f t="shared" si="78"/>
        <v>0.45214583829910243</v>
      </c>
      <c r="P415">
        <f>0.94*P414+(1-0.94)*'01_Data'!W410^2</f>
        <v>1.1951893233170404E-3</v>
      </c>
      <c r="Q415" s="11">
        <f t="shared" si="79"/>
        <v>0.54880571195632999</v>
      </c>
      <c r="R415">
        <f>0.94*R414+(1-0.94)*'01_Data'!X410^2</f>
        <v>9.6890036224813684E-4</v>
      </c>
      <c r="S415" s="11">
        <f t="shared" si="80"/>
        <v>0.49412841578534067</v>
      </c>
      <c r="T415">
        <f>0.94*T414+(1-0.94)*'01_Data'!Y410^2</f>
        <v>7.2054280651653687E-9</v>
      </c>
      <c r="U415" s="11">
        <f t="shared" si="81"/>
        <v>1.3475043125799906E-3</v>
      </c>
      <c r="V415" t="e">
        <f>0.94*V414+(1-0.94)*'01_Data'!AA410^2</f>
        <v>#VALUE!</v>
      </c>
      <c r="W415" s="11" t="e">
        <f t="shared" si="82"/>
        <v>#VALUE!</v>
      </c>
      <c r="X415" t="e">
        <f>0.94*X414+(1-0.94)*'01_Data'!AB410^2</f>
        <v>#VALUE!</v>
      </c>
      <c r="Y415" s="11" t="e">
        <f t="shared" si="83"/>
        <v>#VALUE!</v>
      </c>
    </row>
    <row r="416" spans="1:25" x14ac:dyDescent="0.2">
      <c r="A416" s="6">
        <f>'01_Data'!A412</f>
        <v>44057</v>
      </c>
      <c r="B416">
        <f>0.94*B415+(1-0.94)*'01_Data'!P411^2</f>
        <v>5.2067890143411334E-4</v>
      </c>
      <c r="C416" s="11">
        <f t="shared" si="72"/>
        <v>0.36223070433274501</v>
      </c>
      <c r="D416">
        <f>0.94*D415+(1-0.94)*'01_Data'!Q411^2</f>
        <v>5.2764278736778657E-4</v>
      </c>
      <c r="E416" s="11">
        <f t="shared" si="73"/>
        <v>0.3646450087642531</v>
      </c>
      <c r="F416">
        <f>0.94*F415+(1-0.94)*'01_Data'!R411^2</f>
        <v>8.6859269257024134E-4</v>
      </c>
      <c r="G416" s="11">
        <f t="shared" si="74"/>
        <v>0.46785185532142631</v>
      </c>
      <c r="H416">
        <f>0.94*H415+(1-0.94)*'01_Data'!S411^2</f>
        <v>2.3499638830510655E-3</v>
      </c>
      <c r="I416" s="11">
        <f t="shared" si="75"/>
        <v>0.76953940674202559</v>
      </c>
      <c r="J416">
        <f>0.94*J415+(1-0.94)*'01_Data'!T411^2</f>
        <v>4.6128351247228075E-4</v>
      </c>
      <c r="K416" s="11">
        <f t="shared" si="76"/>
        <v>0.34094492978047752</v>
      </c>
      <c r="L416" t="e">
        <f>0.94*L415+(1-0.94)*'01_Data'!U411^2</f>
        <v>#DIV/0!</v>
      </c>
      <c r="M416" s="11" t="e">
        <f t="shared" si="77"/>
        <v>#DIV/0!</v>
      </c>
      <c r="N416">
        <f>0.94*N415+(1-0.94)*'01_Data'!V411^2</f>
        <v>7.9217223760584456E-4</v>
      </c>
      <c r="O416" s="11">
        <f t="shared" si="78"/>
        <v>0.44679682617121719</v>
      </c>
      <c r="P416">
        <f>0.94*P415+(1-0.94)*'01_Data'!W411^2</f>
        <v>1.1280434672148972E-3</v>
      </c>
      <c r="Q416" s="11">
        <f t="shared" si="79"/>
        <v>0.53316690983045267</v>
      </c>
      <c r="R416">
        <f>0.94*R415+(1-0.94)*'01_Data'!X411^2</f>
        <v>9.1076634051324859E-4</v>
      </c>
      <c r="S416" s="11">
        <f t="shared" si="80"/>
        <v>0.47907527363592739</v>
      </c>
      <c r="T416">
        <f>0.94*T415+(1-0.94)*'01_Data'!Y411^2</f>
        <v>7.4893070794233748E-9</v>
      </c>
      <c r="U416" s="11">
        <f t="shared" si="81"/>
        <v>1.3737923365686282E-3</v>
      </c>
      <c r="V416" t="e">
        <f>0.94*V415+(1-0.94)*'01_Data'!AA411^2</f>
        <v>#VALUE!</v>
      </c>
      <c r="W416" s="11" t="e">
        <f t="shared" si="82"/>
        <v>#VALUE!</v>
      </c>
      <c r="X416" t="e">
        <f>0.94*X415+(1-0.94)*'01_Data'!AB411^2</f>
        <v>#VALUE!</v>
      </c>
      <c r="Y416" s="11" t="e">
        <f t="shared" si="83"/>
        <v>#VALUE!</v>
      </c>
    </row>
    <row r="417" spans="1:25" x14ac:dyDescent="0.2">
      <c r="A417" s="6">
        <f>'01_Data'!A413</f>
        <v>44060</v>
      </c>
      <c r="B417">
        <f>0.94*B416+(1-0.94)*'01_Data'!P412^2</f>
        <v>4.9060350462078E-4</v>
      </c>
      <c r="C417" s="11">
        <f t="shared" si="72"/>
        <v>0.35161354235074133</v>
      </c>
      <c r="D417">
        <f>0.94*D416+(1-0.94)*'01_Data'!Q412^2</f>
        <v>4.9806120111541528E-4</v>
      </c>
      <c r="E417" s="11">
        <f t="shared" si="73"/>
        <v>0.35427591321043078</v>
      </c>
      <c r="F417">
        <f>0.94*F416+(1-0.94)*'01_Data'!R412^2</f>
        <v>8.1778215530349746E-4</v>
      </c>
      <c r="G417" s="11">
        <f t="shared" si="74"/>
        <v>0.45396156570405977</v>
      </c>
      <c r="H417">
        <f>0.94*H416+(1-0.94)*'01_Data'!S412^2</f>
        <v>2.2094161961809943E-3</v>
      </c>
      <c r="I417" s="11">
        <f t="shared" si="75"/>
        <v>0.7461721526816788</v>
      </c>
      <c r="J417">
        <f>0.94*J416+(1-0.94)*'01_Data'!T412^2</f>
        <v>4.4205580795440109E-4</v>
      </c>
      <c r="K417" s="11">
        <f t="shared" si="76"/>
        <v>0.33376348452835441</v>
      </c>
      <c r="L417" t="e">
        <f>0.94*L416+(1-0.94)*'01_Data'!U412^2</f>
        <v>#DIV/0!</v>
      </c>
      <c r="M417" s="11" t="e">
        <f t="shared" si="77"/>
        <v>#DIV/0!</v>
      </c>
      <c r="N417">
        <f>0.94*N416+(1-0.94)*'01_Data'!V412^2</f>
        <v>7.6841888430855237E-4</v>
      </c>
      <c r="O417" s="11">
        <f t="shared" si="78"/>
        <v>0.44004722342693542</v>
      </c>
      <c r="P417">
        <f>0.94*P416+(1-0.94)*'01_Data'!W412^2</f>
        <v>1.2836675677181605E-3</v>
      </c>
      <c r="Q417" s="11">
        <f t="shared" si="79"/>
        <v>0.56875673803918703</v>
      </c>
      <c r="R417">
        <f>0.94*R416+(1-0.94)*'01_Data'!X412^2</f>
        <v>8.6292071619991078E-4</v>
      </c>
      <c r="S417" s="11">
        <f t="shared" si="80"/>
        <v>0.46632179927854278</v>
      </c>
      <c r="T417">
        <f>0.94*T416+(1-0.94)*'01_Data'!Y412^2</f>
        <v>7.7561533528266285E-9</v>
      </c>
      <c r="U417" s="11">
        <f t="shared" si="81"/>
        <v>1.3980524471250394E-3</v>
      </c>
      <c r="V417" t="e">
        <f>0.94*V416+(1-0.94)*'01_Data'!AA412^2</f>
        <v>#VALUE!</v>
      </c>
      <c r="W417" s="11" t="e">
        <f t="shared" si="82"/>
        <v>#VALUE!</v>
      </c>
      <c r="X417" t="e">
        <f>0.94*X416+(1-0.94)*'01_Data'!AB412^2</f>
        <v>#VALUE!</v>
      </c>
      <c r="Y417" s="11" t="e">
        <f t="shared" si="83"/>
        <v>#VALUE!</v>
      </c>
    </row>
    <row r="418" spans="1:25" x14ac:dyDescent="0.2">
      <c r="A418" s="6">
        <f>'01_Data'!A414</f>
        <v>44061</v>
      </c>
      <c r="B418">
        <f>0.94*B417+(1-0.94)*'01_Data'!P413^2</f>
        <v>4.7137947400078699E-4</v>
      </c>
      <c r="C418" s="11">
        <f t="shared" si="72"/>
        <v>0.34465581011815011</v>
      </c>
      <c r="D418">
        <f>0.94*D417+(1-0.94)*'01_Data'!Q413^2</f>
        <v>4.6946796162089548E-4</v>
      </c>
      <c r="E418" s="11">
        <f t="shared" si="73"/>
        <v>0.34395628549056301</v>
      </c>
      <c r="F418">
        <f>0.94*F417+(1-0.94)*'01_Data'!R413^2</f>
        <v>7.6923478371206122E-4</v>
      </c>
      <c r="G418" s="11">
        <f t="shared" si="74"/>
        <v>0.44028078029303014</v>
      </c>
      <c r="H418">
        <f>0.94*H417+(1-0.94)*'01_Data'!S413^2</f>
        <v>2.2338241740162915E-3</v>
      </c>
      <c r="I418" s="11">
        <f t="shared" si="75"/>
        <v>0.75028240806519342</v>
      </c>
      <c r="J418">
        <f>0.94*J417+(1-0.94)*'01_Data'!T413^2</f>
        <v>4.1713923858011516E-4</v>
      </c>
      <c r="K418" s="11">
        <f t="shared" si="76"/>
        <v>0.32422073980883614</v>
      </c>
      <c r="L418" t="e">
        <f>0.94*L417+(1-0.94)*'01_Data'!U413^2</f>
        <v>#DIV/0!</v>
      </c>
      <c r="M418" s="11" t="e">
        <f t="shared" si="77"/>
        <v>#DIV/0!</v>
      </c>
      <c r="N418">
        <f>0.94*N417+(1-0.94)*'01_Data'!V413^2</f>
        <v>7.2430594342406702E-4</v>
      </c>
      <c r="O418" s="11">
        <f t="shared" si="78"/>
        <v>0.42722956094219988</v>
      </c>
      <c r="P418">
        <f>0.94*P417+(1-0.94)*'01_Data'!W413^2</f>
        <v>1.2123999143539743E-3</v>
      </c>
      <c r="Q418" s="11">
        <f t="shared" si="79"/>
        <v>0.55274295872240797</v>
      </c>
      <c r="R418">
        <f>0.94*R417+(1-0.94)*'01_Data'!X413^2</f>
        <v>8.1238139883892905E-4</v>
      </c>
      <c r="S418" s="11">
        <f t="shared" si="80"/>
        <v>0.45246006730695049</v>
      </c>
      <c r="T418">
        <f>0.94*T417+(1-0.94)*'01_Data'!Y413^2</f>
        <v>7.2907841516570301E-9</v>
      </c>
      <c r="U418" s="11">
        <f t="shared" si="81"/>
        <v>1.3554621375079319E-3</v>
      </c>
      <c r="V418" t="e">
        <f>0.94*V417+(1-0.94)*'01_Data'!AA413^2</f>
        <v>#VALUE!</v>
      </c>
      <c r="W418" s="11" t="e">
        <f t="shared" si="82"/>
        <v>#VALUE!</v>
      </c>
      <c r="X418" t="e">
        <f>0.94*X417+(1-0.94)*'01_Data'!AB413^2</f>
        <v>#VALUE!</v>
      </c>
      <c r="Y418" s="11" t="e">
        <f t="shared" si="83"/>
        <v>#VALUE!</v>
      </c>
    </row>
    <row r="419" spans="1:25" x14ac:dyDescent="0.2">
      <c r="A419" s="6">
        <f>'01_Data'!A415</f>
        <v>44062</v>
      </c>
      <c r="B419">
        <f>0.94*B418+(1-0.94)*'01_Data'!P414^2</f>
        <v>4.4455952994668546E-4</v>
      </c>
      <c r="C419" s="11">
        <f t="shared" si="72"/>
        <v>0.33470733715675366</v>
      </c>
      <c r="D419">
        <f>0.94*D418+(1-0.94)*'01_Data'!Q414^2</f>
        <v>4.674894087529793E-4</v>
      </c>
      <c r="E419" s="11">
        <f t="shared" si="73"/>
        <v>0.34323072561434648</v>
      </c>
      <c r="F419">
        <f>0.94*F418+(1-0.94)*'01_Data'!R414^2</f>
        <v>7.2808724615226294E-4</v>
      </c>
      <c r="G419" s="11">
        <f t="shared" si="74"/>
        <v>0.42834330394015763</v>
      </c>
      <c r="H419">
        <f>0.94*H418+(1-0.94)*'01_Data'!S414^2</f>
        <v>2.1002905650645835E-3</v>
      </c>
      <c r="I419" s="11">
        <f t="shared" si="75"/>
        <v>0.72751166478364815</v>
      </c>
      <c r="J419">
        <f>0.94*J418+(1-0.94)*'01_Data'!T414^2</f>
        <v>4.1708439151035459E-4</v>
      </c>
      <c r="K419" s="11">
        <f t="shared" si="76"/>
        <v>0.32419942421387699</v>
      </c>
      <c r="L419" t="e">
        <f>0.94*L418+(1-0.94)*'01_Data'!U414^2</f>
        <v>#DIV/0!</v>
      </c>
      <c r="M419" s="11" t="e">
        <f t="shared" si="77"/>
        <v>#DIV/0!</v>
      </c>
      <c r="N419">
        <f>0.94*N418+(1-0.94)*'01_Data'!V414^2</f>
        <v>6.9670474899264376E-4</v>
      </c>
      <c r="O419" s="11">
        <f t="shared" si="78"/>
        <v>0.41901025852137108</v>
      </c>
      <c r="P419">
        <f>0.94*P418+(1-0.94)*'01_Data'!W414^2</f>
        <v>1.2440186903738648E-3</v>
      </c>
      <c r="Q419" s="11">
        <f t="shared" si="79"/>
        <v>0.55990419713930883</v>
      </c>
      <c r="R419">
        <f>0.94*R418+(1-0.94)*'01_Data'!X414^2</f>
        <v>7.7768977842470677E-4</v>
      </c>
      <c r="S419" s="11">
        <f t="shared" si="80"/>
        <v>0.44269382666017165</v>
      </c>
      <c r="T419">
        <f>0.94*T418+(1-0.94)*'01_Data'!Y414^2</f>
        <v>7.5695418007255355E-9</v>
      </c>
      <c r="U419" s="11">
        <f t="shared" si="81"/>
        <v>1.3811316134904866E-3</v>
      </c>
      <c r="V419" t="e">
        <f>0.94*V418+(1-0.94)*'01_Data'!AA414^2</f>
        <v>#VALUE!</v>
      </c>
      <c r="W419" s="11" t="e">
        <f t="shared" si="82"/>
        <v>#VALUE!</v>
      </c>
      <c r="X419" t="e">
        <f>0.94*X418+(1-0.94)*'01_Data'!AB414^2</f>
        <v>#VALUE!</v>
      </c>
      <c r="Y419" s="11" t="e">
        <f t="shared" si="83"/>
        <v>#VALUE!</v>
      </c>
    </row>
    <row r="420" spans="1:25" x14ac:dyDescent="0.2">
      <c r="A420" s="6">
        <f>'01_Data'!A416</f>
        <v>44063</v>
      </c>
      <c r="B420">
        <f>0.94*B419+(1-0.94)*'01_Data'!P415^2</f>
        <v>4.2533032422839985E-4</v>
      </c>
      <c r="C420" s="11">
        <f t="shared" si="72"/>
        <v>0.32738851798063534</v>
      </c>
      <c r="D420">
        <f>0.94*D419+(1-0.94)*'01_Data'!Q415^2</f>
        <v>4.5162390459413442E-4</v>
      </c>
      <c r="E420" s="11">
        <f t="shared" si="73"/>
        <v>0.33735622709195967</v>
      </c>
      <c r="F420">
        <f>0.94*F419+(1-0.94)*'01_Data'!R415^2</f>
        <v>7.0174963639988645E-4</v>
      </c>
      <c r="G420" s="11">
        <f t="shared" si="74"/>
        <v>0.42052456334056326</v>
      </c>
      <c r="H420">
        <f>0.94*H419+(1-0.94)*'01_Data'!S415^2</f>
        <v>1.9795380511226815E-3</v>
      </c>
      <c r="I420" s="11">
        <f t="shared" si="75"/>
        <v>0.7062886016940354</v>
      </c>
      <c r="J420">
        <f>0.94*J419+(1-0.94)*'01_Data'!T415^2</f>
        <v>4.2367323505713246E-4</v>
      </c>
      <c r="K420" s="11">
        <f t="shared" si="76"/>
        <v>0.32675014190417329</v>
      </c>
      <c r="L420" t="e">
        <f>0.94*L419+(1-0.94)*'01_Data'!U415^2</f>
        <v>#DIV/0!</v>
      </c>
      <c r="M420" s="11" t="e">
        <f t="shared" si="77"/>
        <v>#DIV/0!</v>
      </c>
      <c r="N420">
        <f>0.94*N419+(1-0.94)*'01_Data'!V415^2</f>
        <v>6.8214396142939927E-4</v>
      </c>
      <c r="O420" s="11">
        <f t="shared" si="78"/>
        <v>0.41460858442657533</v>
      </c>
      <c r="P420">
        <f>0.94*P419+(1-0.94)*'01_Data'!W415^2</f>
        <v>1.2279367850640938E-3</v>
      </c>
      <c r="Q420" s="11">
        <f t="shared" si="79"/>
        <v>0.55627337688959344</v>
      </c>
      <c r="R420">
        <f>0.94*R419+(1-0.94)*'01_Data'!X415^2</f>
        <v>7.3230264032660836E-4</v>
      </c>
      <c r="S420" s="11">
        <f t="shared" si="80"/>
        <v>0.42958150025612751</v>
      </c>
      <c r="T420">
        <f>0.94*T419+(1-0.94)*'01_Data'!Y415^2</f>
        <v>7.1153692926820032E-9</v>
      </c>
      <c r="U420" s="11">
        <f t="shared" si="81"/>
        <v>1.3390567806317493E-3</v>
      </c>
      <c r="V420" t="e">
        <f>0.94*V419+(1-0.94)*'01_Data'!AA415^2</f>
        <v>#VALUE!</v>
      </c>
      <c r="W420" s="11" t="e">
        <f t="shared" si="82"/>
        <v>#VALUE!</v>
      </c>
      <c r="X420" t="e">
        <f>0.94*X419+(1-0.94)*'01_Data'!AB415^2</f>
        <v>#VALUE!</v>
      </c>
      <c r="Y420" s="11" t="e">
        <f t="shared" si="83"/>
        <v>#VALUE!</v>
      </c>
    </row>
    <row r="421" spans="1:25" x14ac:dyDescent="0.2">
      <c r="A421" s="6">
        <f>'01_Data'!A417</f>
        <v>44064</v>
      </c>
      <c r="B421">
        <f>0.94*B420+(1-0.94)*'01_Data'!P416^2</f>
        <v>4.1398644640183745E-4</v>
      </c>
      <c r="C421" s="11">
        <f t="shared" si="72"/>
        <v>0.32299316477793005</v>
      </c>
      <c r="D421">
        <f>0.94*D420+(1-0.94)*'01_Data'!Q416^2</f>
        <v>4.4496952524641583E-4</v>
      </c>
      <c r="E421" s="11">
        <f t="shared" si="73"/>
        <v>0.33486164361135301</v>
      </c>
      <c r="F421">
        <f>0.94*F420+(1-0.94)*'01_Data'!R416^2</f>
        <v>6.8986283276523325E-4</v>
      </c>
      <c r="G421" s="11">
        <f t="shared" si="74"/>
        <v>0.41694775914596161</v>
      </c>
      <c r="H421">
        <f>0.94*H420+(1-0.94)*'01_Data'!S416^2</f>
        <v>1.9179116568196831E-3</v>
      </c>
      <c r="I421" s="11">
        <f t="shared" si="75"/>
        <v>0.69520769379988889</v>
      </c>
      <c r="J421">
        <f>0.94*J420+(1-0.94)*'01_Data'!T416^2</f>
        <v>4.0643509251451929E-4</v>
      </c>
      <c r="K421" s="11">
        <f t="shared" si="76"/>
        <v>0.32003381589085061</v>
      </c>
      <c r="L421" t="e">
        <f>0.94*L420+(1-0.94)*'01_Data'!U416^2</f>
        <v>#DIV/0!</v>
      </c>
      <c r="M421" s="11" t="e">
        <f t="shared" si="77"/>
        <v>#DIV/0!</v>
      </c>
      <c r="N421">
        <f>0.94*N420+(1-0.94)*'01_Data'!V416^2</f>
        <v>6.4130267586328673E-4</v>
      </c>
      <c r="O421" s="11">
        <f t="shared" si="78"/>
        <v>0.4020053162802058</v>
      </c>
      <c r="P421">
        <f>0.94*P420+(1-0.94)*'01_Data'!W416^2</f>
        <v>1.1748954818431375E-3</v>
      </c>
      <c r="Q421" s="11">
        <f t="shared" si="79"/>
        <v>0.54412651233373166</v>
      </c>
      <c r="R421">
        <f>0.94*R420+(1-0.94)*'01_Data'!X416^2</f>
        <v>7.1177165735824232E-4</v>
      </c>
      <c r="S421" s="11">
        <f t="shared" si="80"/>
        <v>0.42351677375787267</v>
      </c>
      <c r="T421">
        <f>0.94*T420+(1-0.94)*'01_Data'!Y416^2</f>
        <v>6.6884471351210824E-9</v>
      </c>
      <c r="U421" s="11">
        <f t="shared" si="81"/>
        <v>1.2982637166810574E-3</v>
      </c>
      <c r="V421" t="e">
        <f>0.94*V420+(1-0.94)*'01_Data'!AA416^2</f>
        <v>#VALUE!</v>
      </c>
      <c r="W421" s="11" t="e">
        <f t="shared" si="82"/>
        <v>#VALUE!</v>
      </c>
      <c r="X421" t="e">
        <f>0.94*X420+(1-0.94)*'01_Data'!AB416^2</f>
        <v>#VALUE!</v>
      </c>
      <c r="Y421" s="11" t="e">
        <f t="shared" si="83"/>
        <v>#VALUE!</v>
      </c>
    </row>
    <row r="422" spans="1:25" x14ac:dyDescent="0.2">
      <c r="A422" s="6">
        <f>'01_Data'!A418</f>
        <v>44067</v>
      </c>
      <c r="B422">
        <f>0.94*B421+(1-0.94)*'01_Data'!P417^2</f>
        <v>3.92548310040829E-4</v>
      </c>
      <c r="C422" s="11">
        <f t="shared" si="72"/>
        <v>0.31451895671054381</v>
      </c>
      <c r="D422">
        <f>0.94*D421+(1-0.94)*'01_Data'!Q417^2</f>
        <v>4.1887719630877496E-4</v>
      </c>
      <c r="E422" s="11">
        <f t="shared" si="73"/>
        <v>0.32489545006018677</v>
      </c>
      <c r="F422">
        <f>0.94*F421+(1-0.94)*'01_Data'!R417^2</f>
        <v>6.6356615683556242E-4</v>
      </c>
      <c r="G422" s="11">
        <f t="shared" si="74"/>
        <v>0.40892379671836382</v>
      </c>
      <c r="H422">
        <f>0.94*H421+(1-0.94)*'01_Data'!S417^2</f>
        <v>1.8224261306800382E-3</v>
      </c>
      <c r="I422" s="11">
        <f t="shared" si="75"/>
        <v>0.67768088724072018</v>
      </c>
      <c r="J422">
        <f>0.94*J421+(1-0.94)*'01_Data'!T417^2</f>
        <v>3.8943695694879826E-4</v>
      </c>
      <c r="K422" s="11">
        <f t="shared" si="76"/>
        <v>0.31327003232211215</v>
      </c>
      <c r="L422" t="e">
        <f>0.94*L421+(1-0.94)*'01_Data'!U417^2</f>
        <v>#DIV/0!</v>
      </c>
      <c r="M422" s="11" t="e">
        <f t="shared" si="77"/>
        <v>#DIV/0!</v>
      </c>
      <c r="N422">
        <f>0.94*N421+(1-0.94)*'01_Data'!V417^2</f>
        <v>6.031692142406676E-4</v>
      </c>
      <c r="O422" s="11">
        <f t="shared" si="78"/>
        <v>0.38987003217565758</v>
      </c>
      <c r="P422">
        <f>0.94*P421+(1-0.94)*'01_Data'!W417^2</f>
        <v>1.1614140407515245E-3</v>
      </c>
      <c r="Q422" s="11">
        <f t="shared" si="79"/>
        <v>0.54099569154419724</v>
      </c>
      <c r="R422">
        <f>0.94*R421+(1-0.94)*'01_Data'!X417^2</f>
        <v>6.6906535791674772E-4</v>
      </c>
      <c r="S422" s="11">
        <f t="shared" si="80"/>
        <v>0.41061474668479753</v>
      </c>
      <c r="T422">
        <f>0.94*T421+(1-0.94)*'01_Data'!Y417^2</f>
        <v>6.287140307013817E-9</v>
      </c>
      <c r="U422" s="11">
        <f t="shared" si="81"/>
        <v>1.2587133737938442E-3</v>
      </c>
      <c r="V422" t="e">
        <f>0.94*V421+(1-0.94)*'01_Data'!AA417^2</f>
        <v>#VALUE!</v>
      </c>
      <c r="W422" s="11" t="e">
        <f t="shared" si="82"/>
        <v>#VALUE!</v>
      </c>
      <c r="X422" t="e">
        <f>0.94*X421+(1-0.94)*'01_Data'!AB417^2</f>
        <v>#VALUE!</v>
      </c>
      <c r="Y422" s="11" t="e">
        <f t="shared" si="83"/>
        <v>#VALUE!</v>
      </c>
    </row>
    <row r="423" spans="1:25" x14ac:dyDescent="0.2">
      <c r="A423" s="6">
        <f>'01_Data'!A419</f>
        <v>44068</v>
      </c>
      <c r="B423">
        <f>0.94*B422+(1-0.94)*'01_Data'!P418^2</f>
        <v>4.197218716477091E-4</v>
      </c>
      <c r="C423" s="11">
        <f t="shared" si="72"/>
        <v>0.32522286459476168</v>
      </c>
      <c r="D423">
        <f>0.94*D422+(1-0.94)*'01_Data'!Q418^2</f>
        <v>4.300943061165271E-4</v>
      </c>
      <c r="E423" s="11">
        <f t="shared" si="73"/>
        <v>0.32921689680416594</v>
      </c>
      <c r="F423">
        <f>0.94*F422+(1-0.94)*'01_Data'!R418^2</f>
        <v>6.4414346969291533E-4</v>
      </c>
      <c r="G423" s="11">
        <f t="shared" si="74"/>
        <v>0.40289471870777194</v>
      </c>
      <c r="H423">
        <f>0.94*H422+(1-0.94)*'01_Data'!S418^2</f>
        <v>1.7838844556070112E-3</v>
      </c>
      <c r="I423" s="11">
        <f t="shared" si="75"/>
        <v>0.67047660869933923</v>
      </c>
      <c r="J423">
        <f>0.94*J422+(1-0.94)*'01_Data'!T418^2</f>
        <v>4.2540573425832586E-4</v>
      </c>
      <c r="K423" s="11">
        <f t="shared" si="76"/>
        <v>0.32741753928752526</v>
      </c>
      <c r="L423" t="e">
        <f>0.94*L422+(1-0.94)*'01_Data'!U418^2</f>
        <v>#DIV/0!</v>
      </c>
      <c r="M423" s="11" t="e">
        <f t="shared" si="77"/>
        <v>#DIV/0!</v>
      </c>
      <c r="N423">
        <f>0.94*N422+(1-0.94)*'01_Data'!V418^2</f>
        <v>5.6697906138622749E-4</v>
      </c>
      <c r="O423" s="11">
        <f t="shared" si="78"/>
        <v>0.37799302039763827</v>
      </c>
      <c r="P423">
        <f>0.94*P422+(1-0.94)*'01_Data'!W418^2</f>
        <v>1.1047273234224845E-3</v>
      </c>
      <c r="Q423" s="11">
        <f t="shared" si="79"/>
        <v>0.52762798021187829</v>
      </c>
      <c r="R423">
        <f>0.94*R422+(1-0.94)*'01_Data'!X418^2</f>
        <v>6.3110211678752131E-4</v>
      </c>
      <c r="S423" s="11">
        <f t="shared" si="80"/>
        <v>0.39879535281953249</v>
      </c>
      <c r="T423">
        <f>0.94*T422+(1-0.94)*'01_Data'!Y418^2</f>
        <v>5.909911888592988E-9</v>
      </c>
      <c r="U423" s="11">
        <f t="shared" si="81"/>
        <v>1.2203678936801941E-3</v>
      </c>
      <c r="V423" t="e">
        <f>0.94*V422+(1-0.94)*'01_Data'!AA418^2</f>
        <v>#VALUE!</v>
      </c>
      <c r="W423" s="11" t="e">
        <f t="shared" si="82"/>
        <v>#VALUE!</v>
      </c>
      <c r="X423" t="e">
        <f>0.94*X422+(1-0.94)*'01_Data'!AB418^2</f>
        <v>#VALUE!</v>
      </c>
      <c r="Y423" s="11" t="e">
        <f t="shared" si="83"/>
        <v>#VALUE!</v>
      </c>
    </row>
    <row r="424" spans="1:25" x14ac:dyDescent="0.2">
      <c r="A424" s="6">
        <f>'01_Data'!A420</f>
        <v>44069</v>
      </c>
      <c r="B424">
        <f>0.94*B423+(1-0.94)*'01_Data'!P419^2</f>
        <v>4.5695269248255827E-4</v>
      </c>
      <c r="C424" s="11">
        <f t="shared" si="72"/>
        <v>0.33934065259795315</v>
      </c>
      <c r="D424">
        <f>0.94*D423+(1-0.94)*'01_Data'!Q419^2</f>
        <v>4.1343599399612345E-4</v>
      </c>
      <c r="E424" s="11">
        <f t="shared" si="73"/>
        <v>0.32277836124347481</v>
      </c>
      <c r="F424">
        <f>0.94*F423+(1-0.94)*'01_Data'!R419^2</f>
        <v>6.0551080419614888E-4</v>
      </c>
      <c r="G424" s="11">
        <f t="shared" si="74"/>
        <v>0.39062606500005798</v>
      </c>
      <c r="H424">
        <f>0.94*H423+(1-0.94)*'01_Data'!S419^2</f>
        <v>1.6807961856425324E-3</v>
      </c>
      <c r="I424" s="11">
        <f t="shared" si="75"/>
        <v>0.65081536458654554</v>
      </c>
      <c r="J424">
        <f>0.94*J423+(1-0.94)*'01_Data'!T419^2</f>
        <v>4.0919827427997909E-4</v>
      </c>
      <c r="K424" s="11">
        <f t="shared" si="76"/>
        <v>0.32111986098426665</v>
      </c>
      <c r="L424" t="e">
        <f>0.94*L423+(1-0.94)*'01_Data'!U419^2</f>
        <v>#DIV/0!</v>
      </c>
      <c r="M424" s="11" t="e">
        <f t="shared" si="77"/>
        <v>#DIV/0!</v>
      </c>
      <c r="N424">
        <f>0.94*N423+(1-0.94)*'01_Data'!V419^2</f>
        <v>5.3330501663223192E-4</v>
      </c>
      <c r="O424" s="11">
        <f t="shared" si="78"/>
        <v>0.36659632321031599</v>
      </c>
      <c r="P424">
        <f>0.94*P423+(1-0.94)*'01_Data'!W419^2</f>
        <v>1.0510674605487291E-3</v>
      </c>
      <c r="Q424" s="11">
        <f t="shared" si="79"/>
        <v>0.51465425292936196</v>
      </c>
      <c r="R424">
        <f>0.94*R423+(1-0.94)*'01_Data'!X419^2</f>
        <v>5.9546053338156994E-4</v>
      </c>
      <c r="S424" s="11">
        <f t="shared" si="80"/>
        <v>0.38737069379620814</v>
      </c>
      <c r="T424">
        <f>0.94*T423+(1-0.94)*'01_Data'!Y419^2</f>
        <v>6.2715218734460635E-9</v>
      </c>
      <c r="U424" s="11">
        <f t="shared" si="81"/>
        <v>1.2571489617815416E-3</v>
      </c>
      <c r="V424" t="e">
        <f>0.94*V423+(1-0.94)*'01_Data'!AA419^2</f>
        <v>#VALUE!</v>
      </c>
      <c r="W424" s="11" t="e">
        <f t="shared" si="82"/>
        <v>#VALUE!</v>
      </c>
      <c r="X424" t="e">
        <f>0.94*X423+(1-0.94)*'01_Data'!AB419^2</f>
        <v>#VALUE!</v>
      </c>
      <c r="Y424" s="11" t="e">
        <f t="shared" si="83"/>
        <v>#VALUE!</v>
      </c>
    </row>
    <row r="425" spans="1:25" x14ac:dyDescent="0.2">
      <c r="A425" s="6">
        <f>'01_Data'!A421</f>
        <v>44070</v>
      </c>
      <c r="B425">
        <f>0.94*B424+(1-0.94)*'01_Data'!P420^2</f>
        <v>4.5729935454445845E-4</v>
      </c>
      <c r="C425" s="11">
        <f t="shared" si="72"/>
        <v>0.339469346694519</v>
      </c>
      <c r="D425">
        <f>0.94*D424+(1-0.94)*'01_Data'!Q420^2</f>
        <v>4.0360468193334823E-4</v>
      </c>
      <c r="E425" s="11">
        <f t="shared" si="73"/>
        <v>0.31891751260663592</v>
      </c>
      <c r="F425">
        <f>0.94*F424+(1-0.94)*'01_Data'!R420^2</f>
        <v>6.3759198438855381E-4</v>
      </c>
      <c r="G425" s="11">
        <f t="shared" si="74"/>
        <v>0.40084059183909448</v>
      </c>
      <c r="H425">
        <f>0.94*H424+(1-0.94)*'01_Data'!S420^2</f>
        <v>1.6835758459808571E-3</v>
      </c>
      <c r="I425" s="11">
        <f t="shared" si="75"/>
        <v>0.6513532936795331</v>
      </c>
      <c r="J425">
        <f>0.94*J424+(1-0.94)*'01_Data'!T420^2</f>
        <v>4.4253742211139646E-4</v>
      </c>
      <c r="K425" s="11">
        <f t="shared" si="76"/>
        <v>0.33394525056073476</v>
      </c>
      <c r="L425" t="e">
        <f>0.94*L424+(1-0.94)*'01_Data'!U420^2</f>
        <v>#DIV/0!</v>
      </c>
      <c r="M425" s="11" t="e">
        <f t="shared" si="77"/>
        <v>#DIV/0!</v>
      </c>
      <c r="N425">
        <f>0.94*N424+(1-0.94)*'01_Data'!V420^2</f>
        <v>5.0998169180007345E-4</v>
      </c>
      <c r="O425" s="11">
        <f t="shared" si="78"/>
        <v>0.35849042711573004</v>
      </c>
      <c r="P425">
        <f>0.94*P424+(1-0.94)*'01_Data'!W420^2</f>
        <v>1.0210473453738786E-3</v>
      </c>
      <c r="Q425" s="11">
        <f t="shared" si="79"/>
        <v>0.50725134897229929</v>
      </c>
      <c r="R425">
        <f>0.94*R424+(1-0.94)*'01_Data'!X420^2</f>
        <v>5.7681270406683847E-4</v>
      </c>
      <c r="S425" s="11">
        <f t="shared" si="80"/>
        <v>0.3812568706591965</v>
      </c>
      <c r="T425">
        <f>0.94*T424+(1-0.94)*'01_Data'!Y420^2</f>
        <v>5.8952305610392992E-9</v>
      </c>
      <c r="U425" s="11">
        <f t="shared" si="81"/>
        <v>1.2188511399600459E-3</v>
      </c>
      <c r="V425" t="e">
        <f>0.94*V424+(1-0.94)*'01_Data'!AA420^2</f>
        <v>#VALUE!</v>
      </c>
      <c r="W425" s="11" t="e">
        <f t="shared" si="82"/>
        <v>#VALUE!</v>
      </c>
      <c r="X425" t="e">
        <f>0.94*X424+(1-0.94)*'01_Data'!AB420^2</f>
        <v>#VALUE!</v>
      </c>
      <c r="Y425" s="11" t="e">
        <f t="shared" si="83"/>
        <v>#VALUE!</v>
      </c>
    </row>
    <row r="426" spans="1:25" x14ac:dyDescent="0.2">
      <c r="A426" s="6">
        <f>'01_Data'!A422</f>
        <v>44071</v>
      </c>
      <c r="B426">
        <f>0.94*B425+(1-0.94)*'01_Data'!P421^2</f>
        <v>4.326110828208846E-4</v>
      </c>
      <c r="C426" s="11">
        <f t="shared" si="72"/>
        <v>0.33017872867715592</v>
      </c>
      <c r="D426">
        <f>0.94*D425+(1-0.94)*'01_Data'!Q421^2</f>
        <v>3.7952930320462713E-4</v>
      </c>
      <c r="E426" s="11">
        <f t="shared" si="73"/>
        <v>0.30925941280350072</v>
      </c>
      <c r="F426">
        <f>0.94*F425+(1-0.94)*'01_Data'!R421^2</f>
        <v>6.1390930768661083E-4</v>
      </c>
      <c r="G426" s="11">
        <f t="shared" si="74"/>
        <v>0.39332574990334146</v>
      </c>
      <c r="H426">
        <f>0.94*H425+(1-0.94)*'01_Data'!S421^2</f>
        <v>1.5848325284493741E-3</v>
      </c>
      <c r="I426" s="11">
        <f t="shared" si="75"/>
        <v>0.63196344607045296</v>
      </c>
      <c r="J426">
        <f>0.94*J425+(1-0.94)*'01_Data'!T421^2</f>
        <v>4.3555727526914064E-4</v>
      </c>
      <c r="K426" s="11">
        <f t="shared" si="76"/>
        <v>0.33130112189339694</v>
      </c>
      <c r="L426" t="e">
        <f>0.94*L425+(1-0.94)*'01_Data'!U421^2</f>
        <v>#DIV/0!</v>
      </c>
      <c r="M426" s="11" t="e">
        <f t="shared" si="77"/>
        <v>#DIV/0!</v>
      </c>
      <c r="N426">
        <f>0.94*N425+(1-0.94)*'01_Data'!V421^2</f>
        <v>7.1279558965536209E-4</v>
      </c>
      <c r="O426" s="11">
        <f t="shared" si="78"/>
        <v>0.42382129322764245</v>
      </c>
      <c r="P426">
        <f>0.94*P425+(1-0.94)*'01_Data'!W421^2</f>
        <v>1.2646208325350046E-3</v>
      </c>
      <c r="Q426" s="11">
        <f t="shared" si="79"/>
        <v>0.56452143431301283</v>
      </c>
      <c r="R426">
        <f>0.94*R425+(1-0.94)*'01_Data'!X421^2</f>
        <v>5.491629907846767E-4</v>
      </c>
      <c r="S426" s="11">
        <f t="shared" si="80"/>
        <v>0.37200681939682034</v>
      </c>
      <c r="T426">
        <f>0.94*T425+(1-0.94)*'01_Data'!Y421^2</f>
        <v>5.541516727376941E-9</v>
      </c>
      <c r="U426" s="11">
        <f t="shared" si="81"/>
        <v>1.181720024074649E-3</v>
      </c>
      <c r="V426" t="e">
        <f>0.94*V425+(1-0.94)*'01_Data'!AA421^2</f>
        <v>#VALUE!</v>
      </c>
      <c r="W426" s="11" t="e">
        <f t="shared" si="82"/>
        <v>#VALUE!</v>
      </c>
      <c r="X426" t="e">
        <f>0.94*X425+(1-0.94)*'01_Data'!AB421^2</f>
        <v>#VALUE!</v>
      </c>
      <c r="Y426" s="11" t="e">
        <f t="shared" si="83"/>
        <v>#VALUE!</v>
      </c>
    </row>
    <row r="427" spans="1:25" x14ac:dyDescent="0.2">
      <c r="A427" s="6">
        <f>'01_Data'!A423</f>
        <v>44074</v>
      </c>
      <c r="B427">
        <f>0.94*B426+(1-0.94)*'01_Data'!P422^2</f>
        <v>4.4013735371810012E-4</v>
      </c>
      <c r="C427" s="11">
        <f t="shared" si="72"/>
        <v>0.33303845594309561</v>
      </c>
      <c r="D427">
        <f>0.94*D426+(1-0.94)*'01_Data'!Q422^2</f>
        <v>3.6103453120611185E-4</v>
      </c>
      <c r="E427" s="11">
        <f t="shared" si="73"/>
        <v>0.30163007453491802</v>
      </c>
      <c r="F427">
        <f>0.94*F426+(1-0.94)*'01_Data'!R422^2</f>
        <v>5.7924235081677764E-4</v>
      </c>
      <c r="G427" s="11">
        <f t="shared" si="74"/>
        <v>0.38205899074073363</v>
      </c>
      <c r="H427">
        <f>0.94*H426+(1-0.94)*'01_Data'!S422^2</f>
        <v>1.4925824114294169E-3</v>
      </c>
      <c r="I427" s="11">
        <f t="shared" si="75"/>
        <v>0.61329500868685793</v>
      </c>
      <c r="J427">
        <f>0.94*J426+(1-0.94)*'01_Data'!T422^2</f>
        <v>4.1331104531127744E-4</v>
      </c>
      <c r="K427" s="11">
        <f t="shared" si="76"/>
        <v>0.32272958249661887</v>
      </c>
      <c r="L427" t="e">
        <f>0.94*L426+(1-0.94)*'01_Data'!U422^2</f>
        <v>#DIV/0!</v>
      </c>
      <c r="M427" s="11" t="e">
        <f t="shared" si="77"/>
        <v>#DIV/0!</v>
      </c>
      <c r="N427">
        <f>0.94*N426+(1-0.94)*'01_Data'!V422^2</f>
        <v>6.7359164252075228E-4</v>
      </c>
      <c r="O427" s="11">
        <f t="shared" si="78"/>
        <v>0.41200132756488733</v>
      </c>
      <c r="P427">
        <f>0.94*P426+(1-0.94)*'01_Data'!W422^2</f>
        <v>1.2470450968701367E-3</v>
      </c>
      <c r="Q427" s="11">
        <f t="shared" si="79"/>
        <v>0.56058484140339937</v>
      </c>
      <c r="R427">
        <f>0.94*R426+(1-0.94)*'01_Data'!X422^2</f>
        <v>5.2305503422696872E-4</v>
      </c>
      <c r="S427" s="11">
        <f t="shared" si="80"/>
        <v>0.36305628850798899</v>
      </c>
      <c r="T427">
        <f>0.94*T426+(1-0.94)*'01_Data'!Y422^2</f>
        <v>5.925230421902252E-9</v>
      </c>
      <c r="U427" s="11">
        <f t="shared" si="81"/>
        <v>1.2219484712210117E-3</v>
      </c>
      <c r="V427" t="e">
        <f>0.94*V426+(1-0.94)*'01_Data'!AA422^2</f>
        <v>#VALUE!</v>
      </c>
      <c r="W427" s="11" t="e">
        <f t="shared" si="82"/>
        <v>#VALUE!</v>
      </c>
      <c r="X427" t="e">
        <f>0.94*X426+(1-0.94)*'01_Data'!AB422^2</f>
        <v>#VALUE!</v>
      </c>
      <c r="Y427" s="11" t="e">
        <f t="shared" si="83"/>
        <v>#VALUE!</v>
      </c>
    </row>
    <row r="428" spans="1:25" x14ac:dyDescent="0.2">
      <c r="A428" s="6">
        <f>'01_Data'!A424</f>
        <v>44075</v>
      </c>
      <c r="B428">
        <f>0.94*B427+(1-0.94)*'01_Data'!P423^2</f>
        <v>4.3449718857673485E-4</v>
      </c>
      <c r="C428" s="11">
        <f t="shared" si="72"/>
        <v>0.33089770552443726</v>
      </c>
      <c r="D428">
        <f>0.94*D427+(1-0.94)*'01_Data'!Q423^2</f>
        <v>3.6349562687208346E-4</v>
      </c>
      <c r="E428" s="11">
        <f t="shared" si="73"/>
        <v>0.30265640249590792</v>
      </c>
      <c r="F428">
        <f>0.94*F427+(1-0.94)*'01_Data'!R423^2</f>
        <v>5.5439039234496802E-4</v>
      </c>
      <c r="G428" s="11">
        <f t="shared" si="74"/>
        <v>0.37377316499573904</v>
      </c>
      <c r="H428">
        <f>0.94*H427+(1-0.94)*'01_Data'!S423^2</f>
        <v>1.4575750049161127E-3</v>
      </c>
      <c r="I428" s="11">
        <f t="shared" si="75"/>
        <v>0.60606014655218865</v>
      </c>
      <c r="J428">
        <f>0.94*J427+(1-0.94)*'01_Data'!T423^2</f>
        <v>3.9090788515010807E-4</v>
      </c>
      <c r="K428" s="11">
        <f t="shared" si="76"/>
        <v>0.31386109516444893</v>
      </c>
      <c r="L428" t="e">
        <f>0.94*L427+(1-0.94)*'01_Data'!U423^2</f>
        <v>#DIV/0!</v>
      </c>
      <c r="M428" s="11" t="e">
        <f t="shared" si="77"/>
        <v>#DIV/0!</v>
      </c>
      <c r="N428">
        <f>0.94*N427+(1-0.94)*'01_Data'!V423^2</f>
        <v>6.4945046148408498E-4</v>
      </c>
      <c r="O428" s="11">
        <f t="shared" si="78"/>
        <v>0.40455100580024445</v>
      </c>
      <c r="P428">
        <f>0.94*P427+(1-0.94)*'01_Data'!W423^2</f>
        <v>1.1774427511269908E-3</v>
      </c>
      <c r="Q428" s="11">
        <f t="shared" si="79"/>
        <v>0.54471604830774145</v>
      </c>
      <c r="R428">
        <f>0.94*R427+(1-0.94)*'01_Data'!X423^2</f>
        <v>5.3755843436669695E-4</v>
      </c>
      <c r="S428" s="11">
        <f t="shared" si="80"/>
        <v>0.36805532934656393</v>
      </c>
      <c r="T428">
        <f>0.94*T427+(1-0.94)*'01_Data'!Y423^2</f>
        <v>5.5697165965881168E-9</v>
      </c>
      <c r="U428" s="11">
        <f t="shared" si="81"/>
        <v>1.184722998147755E-3</v>
      </c>
      <c r="V428" t="e">
        <f>0.94*V427+(1-0.94)*'01_Data'!AA423^2</f>
        <v>#VALUE!</v>
      </c>
      <c r="W428" s="11" t="e">
        <f t="shared" si="82"/>
        <v>#VALUE!</v>
      </c>
      <c r="X428" t="e">
        <f>0.94*X427+(1-0.94)*'01_Data'!AB423^2</f>
        <v>#VALUE!</v>
      </c>
      <c r="Y428" s="11" t="e">
        <f t="shared" si="83"/>
        <v>#VALUE!</v>
      </c>
    </row>
    <row r="429" spans="1:25" x14ac:dyDescent="0.2">
      <c r="A429" s="6">
        <f>'01_Data'!A425</f>
        <v>44076</v>
      </c>
      <c r="B429">
        <f>0.94*B428+(1-0.94)*'01_Data'!P424^2</f>
        <v>4.1833616723935811E-4</v>
      </c>
      <c r="C429" s="11">
        <f t="shared" si="72"/>
        <v>0.32468556195851744</v>
      </c>
      <c r="D429">
        <f>0.94*D428+(1-0.94)*'01_Data'!Q424^2</f>
        <v>3.4790379149225004E-4</v>
      </c>
      <c r="E429" s="11">
        <f t="shared" si="73"/>
        <v>0.29609416653498427</v>
      </c>
      <c r="F429">
        <f>0.94*F428+(1-0.94)*'01_Data'!R424^2</f>
        <v>5.4383767503700278E-4</v>
      </c>
      <c r="G429" s="11">
        <f t="shared" si="74"/>
        <v>0.37019872245771551</v>
      </c>
      <c r="H429">
        <f>0.94*H428+(1-0.94)*'01_Data'!S424^2</f>
        <v>1.3956345579516996E-3</v>
      </c>
      <c r="I429" s="11">
        <f t="shared" si="75"/>
        <v>0.59304292307035267</v>
      </c>
      <c r="J429">
        <f>0.94*J428+(1-0.94)*'01_Data'!T424^2</f>
        <v>4.2871370731713704E-4</v>
      </c>
      <c r="K429" s="11">
        <f t="shared" si="76"/>
        <v>0.32868808047131637</v>
      </c>
      <c r="L429" t="e">
        <f>0.94*L428+(1-0.94)*'01_Data'!U424^2</f>
        <v>#DIV/0!</v>
      </c>
      <c r="M429" s="11" t="e">
        <f t="shared" si="77"/>
        <v>#DIV/0!</v>
      </c>
      <c r="N429">
        <f>0.94*N428+(1-0.94)*'01_Data'!V424^2</f>
        <v>6.4188782182542331E-4</v>
      </c>
      <c r="O429" s="11">
        <f t="shared" si="78"/>
        <v>0.40218867599673502</v>
      </c>
      <c r="P429">
        <f>0.94*P428+(1-0.94)*'01_Data'!W424^2</f>
        <v>1.2095157111982717E-3</v>
      </c>
      <c r="Q429" s="11">
        <f t="shared" si="79"/>
        <v>0.55208510143089751</v>
      </c>
      <c r="R429">
        <f>0.94*R428+(1-0.94)*'01_Data'!X424^2</f>
        <v>5.3043706430861684E-4</v>
      </c>
      <c r="S429" s="11">
        <f t="shared" si="80"/>
        <v>0.36560927259271125</v>
      </c>
      <c r="T429">
        <f>0.94*T428+(1-0.94)*'01_Data'!Y424^2</f>
        <v>5.2355336007928294E-9</v>
      </c>
      <c r="U429" s="11">
        <f t="shared" si="81"/>
        <v>1.1486315629477509E-3</v>
      </c>
      <c r="V429" t="e">
        <f>0.94*V428+(1-0.94)*'01_Data'!AA424^2</f>
        <v>#VALUE!</v>
      </c>
      <c r="W429" s="11" t="e">
        <f t="shared" si="82"/>
        <v>#VALUE!</v>
      </c>
      <c r="X429" t="e">
        <f>0.94*X428+(1-0.94)*'01_Data'!AB424^2</f>
        <v>#VALUE!</v>
      </c>
      <c r="Y429" s="11" t="e">
        <f t="shared" si="83"/>
        <v>#VALUE!</v>
      </c>
    </row>
    <row r="430" spans="1:25" x14ac:dyDescent="0.2">
      <c r="A430" s="6">
        <f>'01_Data'!A426</f>
        <v>44077</v>
      </c>
      <c r="B430">
        <f>0.94*B429+(1-0.94)*'01_Data'!P425^2</f>
        <v>3.954733234408644E-4</v>
      </c>
      <c r="C430" s="11">
        <f t="shared" si="72"/>
        <v>0.31568857677638229</v>
      </c>
      <c r="D430">
        <f>0.94*D429+(1-0.94)*'01_Data'!Q425^2</f>
        <v>3.2713460223386198E-4</v>
      </c>
      <c r="E430" s="11">
        <f t="shared" si="73"/>
        <v>0.287120044167824</v>
      </c>
      <c r="F430">
        <f>0.94*F429+(1-0.94)*'01_Data'!R425^2</f>
        <v>5.3820852960322009E-4</v>
      </c>
      <c r="G430" s="11">
        <f t="shared" si="74"/>
        <v>0.36827781559579648</v>
      </c>
      <c r="H430">
        <f>0.94*H429+(1-0.94)*'01_Data'!S425^2</f>
        <v>1.3143768005872743E-3</v>
      </c>
      <c r="I430" s="11">
        <f t="shared" si="75"/>
        <v>0.57551972489914993</v>
      </c>
      <c r="J430">
        <f>0.94*J429+(1-0.94)*'01_Data'!T425^2</f>
        <v>4.0898733526131641E-4</v>
      </c>
      <c r="K430" s="11">
        <f t="shared" si="76"/>
        <v>0.32103708272698306</v>
      </c>
      <c r="L430" t="e">
        <f>0.94*L429+(1-0.94)*'01_Data'!U425^2</f>
        <v>#DIV/0!</v>
      </c>
      <c r="M430" s="11" t="e">
        <f t="shared" si="77"/>
        <v>#DIV/0!</v>
      </c>
      <c r="N430">
        <f>0.94*N429+(1-0.94)*'01_Data'!V425^2</f>
        <v>6.8403150726504744E-4</v>
      </c>
      <c r="O430" s="11">
        <f t="shared" si="78"/>
        <v>0.41518181539030818</v>
      </c>
      <c r="P430">
        <f>0.94*P429+(1-0.94)*'01_Data'!W425^2</f>
        <v>1.1620566145511015E-3</v>
      </c>
      <c r="Q430" s="11">
        <f t="shared" si="79"/>
        <v>0.54114532878597188</v>
      </c>
      <c r="R430">
        <f>0.94*R429+(1-0.94)*'01_Data'!X425^2</f>
        <v>4.9876202709163203E-4</v>
      </c>
      <c r="S430" s="11">
        <f t="shared" si="80"/>
        <v>0.35452507785358611</v>
      </c>
      <c r="T430">
        <f>0.94*T429+(1-0.94)*'01_Data'!Y425^2</f>
        <v>4.9214015847452597E-9</v>
      </c>
      <c r="U430" s="11">
        <f t="shared" si="81"/>
        <v>1.1136396182588896E-3</v>
      </c>
      <c r="V430" t="e">
        <f>0.94*V429+(1-0.94)*'01_Data'!AA425^2</f>
        <v>#VALUE!</v>
      </c>
      <c r="W430" s="11" t="e">
        <f t="shared" si="82"/>
        <v>#VALUE!</v>
      </c>
      <c r="X430" t="e">
        <f>0.94*X429+(1-0.94)*'01_Data'!AB425^2</f>
        <v>#VALUE!</v>
      </c>
      <c r="Y430" s="11" t="e">
        <f t="shared" si="83"/>
        <v>#VALUE!</v>
      </c>
    </row>
    <row r="431" spans="1:25" x14ac:dyDescent="0.2">
      <c r="A431" s="6">
        <f>'01_Data'!A427</f>
        <v>44078</v>
      </c>
      <c r="B431">
        <f>0.94*B430+(1-0.94)*'01_Data'!P426^2</f>
        <v>3.7199528729316606E-4</v>
      </c>
      <c r="C431" s="11">
        <f t="shared" si="72"/>
        <v>0.30617448031780486</v>
      </c>
      <c r="D431">
        <f>0.94*D430+(1-0.94)*'01_Data'!Q426^2</f>
        <v>3.1476550894372923E-4</v>
      </c>
      <c r="E431" s="11">
        <f t="shared" si="73"/>
        <v>0.28163967805303958</v>
      </c>
      <c r="F431">
        <f>0.94*F430+(1-0.94)*'01_Data'!R426^2</f>
        <v>5.1288593446793308E-4</v>
      </c>
      <c r="G431" s="11">
        <f t="shared" si="74"/>
        <v>0.35950974324198665</v>
      </c>
      <c r="H431">
        <f>0.94*H430+(1-0.94)*'01_Data'!S426^2</f>
        <v>1.2493842299378631E-3</v>
      </c>
      <c r="I431" s="11">
        <f t="shared" si="75"/>
        <v>0.5611103509509886</v>
      </c>
      <c r="J431">
        <f>0.94*J430+(1-0.94)*'01_Data'!T426^2</f>
        <v>4.1807920944303742E-4</v>
      </c>
      <c r="K431" s="11">
        <f t="shared" si="76"/>
        <v>0.32458582960388993</v>
      </c>
      <c r="L431" t="e">
        <f>0.94*L430+(1-0.94)*'01_Data'!U426^2</f>
        <v>#DIV/0!</v>
      </c>
      <c r="M431" s="11" t="e">
        <f t="shared" si="77"/>
        <v>#DIV/0!</v>
      </c>
      <c r="N431">
        <f>0.94*N430+(1-0.94)*'01_Data'!V426^2</f>
        <v>6.6129847959885666E-4</v>
      </c>
      <c r="O431" s="11">
        <f t="shared" si="78"/>
        <v>0.40822446871655294</v>
      </c>
      <c r="P431">
        <f>0.94*P430+(1-0.94)*'01_Data'!W426^2</f>
        <v>1.118504993000936E-3</v>
      </c>
      <c r="Q431" s="11">
        <f t="shared" si="79"/>
        <v>0.5309079564634871</v>
      </c>
      <c r="R431">
        <f>0.94*R430+(1-0.94)*'01_Data'!X426^2</f>
        <v>4.7862093087769976E-4</v>
      </c>
      <c r="S431" s="11">
        <f t="shared" si="80"/>
        <v>0.34729306728061871</v>
      </c>
      <c r="T431">
        <f>0.94*T430+(1-0.94)*'01_Data'!Y426^2</f>
        <v>5.3423221878291996E-9</v>
      </c>
      <c r="U431" s="11">
        <f t="shared" si="81"/>
        <v>1.1602866849761563E-3</v>
      </c>
      <c r="V431" t="e">
        <f>0.94*V430+(1-0.94)*'01_Data'!AA426^2</f>
        <v>#VALUE!</v>
      </c>
      <c r="W431" s="11" t="e">
        <f t="shared" si="82"/>
        <v>#VALUE!</v>
      </c>
      <c r="X431" t="e">
        <f>0.94*X430+(1-0.94)*'01_Data'!AB426^2</f>
        <v>#VALUE!</v>
      </c>
      <c r="Y431" s="11" t="e">
        <f t="shared" si="83"/>
        <v>#VALUE!</v>
      </c>
    </row>
    <row r="432" spans="1:25" x14ac:dyDescent="0.2">
      <c r="A432" s="6">
        <f>'01_Data'!A428</f>
        <v>44082</v>
      </c>
      <c r="B432">
        <f>0.94*B431+(1-0.94)*'01_Data'!P427^2</f>
        <v>3.4971095078356032E-4</v>
      </c>
      <c r="C432" s="11">
        <f t="shared" si="72"/>
        <v>0.29686218957195815</v>
      </c>
      <c r="D432">
        <f>0.94*D431+(1-0.94)*'01_Data'!Q427^2</f>
        <v>2.969699770317268E-4</v>
      </c>
      <c r="E432" s="11">
        <f t="shared" si="73"/>
        <v>0.27356248685080187</v>
      </c>
      <c r="F432">
        <f>0.94*F431+(1-0.94)*'01_Data'!R427^2</f>
        <v>4.8289795729927282E-4</v>
      </c>
      <c r="G432" s="11">
        <f t="shared" si="74"/>
        <v>0.34884134680312301</v>
      </c>
      <c r="H432">
        <f>0.94*H431+(1-0.94)*'01_Data'!S427^2</f>
        <v>1.2193929389429873E-3</v>
      </c>
      <c r="I432" s="11">
        <f t="shared" si="75"/>
        <v>0.55433475501147578</v>
      </c>
      <c r="J432">
        <f>0.94*J431+(1-0.94)*'01_Data'!T427^2</f>
        <v>4.1303285347856747E-4</v>
      </c>
      <c r="K432" s="11">
        <f t="shared" si="76"/>
        <v>0.32262095263110085</v>
      </c>
      <c r="L432" t="e">
        <f>0.94*L431+(1-0.94)*'01_Data'!U427^2</f>
        <v>#DIV/0!</v>
      </c>
      <c r="M432" s="11" t="e">
        <f t="shared" si="77"/>
        <v>#DIV/0!</v>
      </c>
      <c r="N432">
        <f>0.94*N431+(1-0.94)*'01_Data'!V427^2</f>
        <v>6.8836299570937517E-4</v>
      </c>
      <c r="O432" s="11">
        <f t="shared" si="78"/>
        <v>0.41649426757011021</v>
      </c>
      <c r="P432">
        <f>0.94*P431+(1-0.94)*'01_Data'!W427^2</f>
        <v>1.2839011988498611E-3</v>
      </c>
      <c r="Q432" s="11">
        <f t="shared" si="79"/>
        <v>0.5688084933526969</v>
      </c>
      <c r="R432">
        <f>0.94*R431+(1-0.94)*'01_Data'!X427^2</f>
        <v>4.5129065360430102E-4</v>
      </c>
      <c r="S432" s="11">
        <f t="shared" si="80"/>
        <v>0.33723173739771867</v>
      </c>
      <c r="T432">
        <f>0.94*T431+(1-0.94)*'01_Data'!Y427^2</f>
        <v>5.7379875547273752E-9</v>
      </c>
      <c r="U432" s="11">
        <f t="shared" si="81"/>
        <v>1.2024861179204102E-3</v>
      </c>
      <c r="V432" t="e">
        <f>0.94*V431+(1-0.94)*'01_Data'!AA427^2</f>
        <v>#VALUE!</v>
      </c>
      <c r="W432" s="11" t="e">
        <f t="shared" si="82"/>
        <v>#VALUE!</v>
      </c>
      <c r="X432" t="e">
        <f>0.94*X431+(1-0.94)*'01_Data'!AB427^2</f>
        <v>#VALUE!</v>
      </c>
      <c r="Y432" s="11" t="e">
        <f t="shared" si="83"/>
        <v>#VALUE!</v>
      </c>
    </row>
    <row r="433" spans="1:25" x14ac:dyDescent="0.2">
      <c r="A433" s="6">
        <f>'01_Data'!A429</f>
        <v>44083</v>
      </c>
      <c r="B433">
        <f>0.94*B432+(1-0.94)*'01_Data'!P428^2</f>
        <v>3.6129946625378947E-4</v>
      </c>
      <c r="C433" s="11">
        <f t="shared" si="72"/>
        <v>0.30174072561713466</v>
      </c>
      <c r="D433">
        <f>0.94*D432+(1-0.94)*'01_Data'!Q428^2</f>
        <v>3.6038907916406194E-4</v>
      </c>
      <c r="E433" s="11">
        <f t="shared" si="73"/>
        <v>0.3013603290901834</v>
      </c>
      <c r="F433">
        <f>0.94*F432+(1-0.94)*'01_Data'!R428^2</f>
        <v>6.1305138549421542E-4</v>
      </c>
      <c r="G433" s="11">
        <f t="shared" si="74"/>
        <v>0.39305082259746299</v>
      </c>
      <c r="H433">
        <f>0.94*H432+(1-0.94)*'01_Data'!S428^2</f>
        <v>1.7728391129964766E-3</v>
      </c>
      <c r="I433" s="11">
        <f t="shared" si="75"/>
        <v>0.66839767838848163</v>
      </c>
      <c r="J433">
        <f>0.94*J432+(1-0.94)*'01_Data'!T428^2</f>
        <v>5.0864073818765996E-4</v>
      </c>
      <c r="K433" s="11">
        <f t="shared" si="76"/>
        <v>0.3580188068011097</v>
      </c>
      <c r="L433" t="e">
        <f>0.94*L432+(1-0.94)*'01_Data'!U428^2</f>
        <v>#DIV/0!</v>
      </c>
      <c r="M433" s="11" t="e">
        <f t="shared" si="77"/>
        <v>#DIV/0!</v>
      </c>
      <c r="N433">
        <f>0.94*N432+(1-0.94)*'01_Data'!V428^2</f>
        <v>6.6169326676268321E-4</v>
      </c>
      <c r="O433" s="11">
        <f t="shared" si="78"/>
        <v>0.40834630306174702</v>
      </c>
      <c r="P433">
        <f>0.94*P432+(1-0.94)*'01_Data'!W428^2</f>
        <v>1.9773986675558795E-3</v>
      </c>
      <c r="Q433" s="11">
        <f t="shared" si="79"/>
        <v>0.70590683820464695</v>
      </c>
      <c r="R433">
        <f>0.94*R432+(1-0.94)*'01_Data'!X428^2</f>
        <v>4.8768272315609655E-4</v>
      </c>
      <c r="S433" s="11">
        <f t="shared" si="80"/>
        <v>0.35056532377766103</v>
      </c>
      <c r="T433">
        <f>0.94*T432+(1-0.94)*'01_Data'!Y428^2</f>
        <v>5.3937083014437328E-9</v>
      </c>
      <c r="U433" s="11">
        <f t="shared" si="81"/>
        <v>1.1658535465331058E-3</v>
      </c>
      <c r="V433" t="e">
        <f>0.94*V432+(1-0.94)*'01_Data'!AA428^2</f>
        <v>#VALUE!</v>
      </c>
      <c r="W433" s="11" t="e">
        <f t="shared" si="82"/>
        <v>#VALUE!</v>
      </c>
      <c r="X433" t="e">
        <f>0.94*X432+(1-0.94)*'01_Data'!AB428^2</f>
        <v>#VALUE!</v>
      </c>
      <c r="Y433" s="11" t="e">
        <f t="shared" si="83"/>
        <v>#VALUE!</v>
      </c>
    </row>
    <row r="434" spans="1:25" x14ac:dyDescent="0.2">
      <c r="A434" s="6">
        <f>'01_Data'!A430</f>
        <v>44084</v>
      </c>
      <c r="B434">
        <f>0.94*B433+(1-0.94)*'01_Data'!P429^2</f>
        <v>3.4181117207372519E-4</v>
      </c>
      <c r="C434" s="11">
        <f t="shared" si="72"/>
        <v>0.2934900600745769</v>
      </c>
      <c r="D434">
        <f>0.94*D433+(1-0.94)*'01_Data'!Q429^2</f>
        <v>3.494312548528589E-4</v>
      </c>
      <c r="E434" s="11">
        <f t="shared" si="73"/>
        <v>0.29674345186190787</v>
      </c>
      <c r="F434">
        <f>0.94*F433+(1-0.94)*'01_Data'!R429^2</f>
        <v>5.8444795812464146E-4</v>
      </c>
      <c r="G434" s="11">
        <f t="shared" si="74"/>
        <v>0.38377191852376286</v>
      </c>
      <c r="H434">
        <f>0.94*H433+(1-0.94)*'01_Data'!S429^2</f>
        <v>1.6665181445703957E-3</v>
      </c>
      <c r="I434" s="11">
        <f t="shared" si="75"/>
        <v>0.64804519320163134</v>
      </c>
      <c r="J434">
        <f>0.94*J433+(1-0.94)*'01_Data'!T429^2</f>
        <v>4.8285141064950292E-4</v>
      </c>
      <c r="K434" s="11">
        <f t="shared" si="76"/>
        <v>0.34882453394747731</v>
      </c>
      <c r="L434" t="e">
        <f>0.94*L433+(1-0.94)*'01_Data'!U429^2</f>
        <v>#DIV/0!</v>
      </c>
      <c r="M434" s="11" t="e">
        <f t="shared" si="77"/>
        <v>#DIV/0!</v>
      </c>
      <c r="N434">
        <f>0.94*N433+(1-0.94)*'01_Data'!V429^2</f>
        <v>6.3188735154125534E-4</v>
      </c>
      <c r="O434" s="11">
        <f t="shared" si="78"/>
        <v>0.39904337181363675</v>
      </c>
      <c r="P434">
        <f>0.94*P433+(1-0.94)*'01_Data'!W429^2</f>
        <v>1.8734527494610881E-3</v>
      </c>
      <c r="Q434" s="11">
        <f t="shared" si="79"/>
        <v>0.68710268000073627</v>
      </c>
      <c r="R434">
        <f>0.94*R433+(1-0.94)*'01_Data'!X429^2</f>
        <v>4.5858516779452265E-4</v>
      </c>
      <c r="S434" s="11">
        <f t="shared" si="80"/>
        <v>0.339946263818592</v>
      </c>
      <c r="T434">
        <f>0.94*T433+(1-0.94)*'01_Data'!Y429^2</f>
        <v>5.786290501525764E-9</v>
      </c>
      <c r="U434" s="11">
        <f t="shared" si="81"/>
        <v>1.2075368343800086E-3</v>
      </c>
      <c r="V434" t="e">
        <f>0.94*V433+(1-0.94)*'01_Data'!AA429^2</f>
        <v>#VALUE!</v>
      </c>
      <c r="W434" s="11" t="e">
        <f t="shared" si="82"/>
        <v>#VALUE!</v>
      </c>
      <c r="X434" t="e">
        <f>0.94*X433+(1-0.94)*'01_Data'!AB429^2</f>
        <v>#VALUE!</v>
      </c>
      <c r="Y434" s="11" t="e">
        <f t="shared" si="83"/>
        <v>#VALUE!</v>
      </c>
    </row>
    <row r="435" spans="1:25" x14ac:dyDescent="0.2">
      <c r="A435" s="6">
        <f>'01_Data'!A431</f>
        <v>44085</v>
      </c>
      <c r="B435">
        <f>0.94*B434+(1-0.94)*'01_Data'!P430^2</f>
        <v>3.5986122161376456E-4</v>
      </c>
      <c r="C435" s="11">
        <f t="shared" si="72"/>
        <v>0.30113954879203209</v>
      </c>
      <c r="D435">
        <f>0.94*D434+(1-0.94)*'01_Data'!Q430^2</f>
        <v>3.6236918505336247E-4</v>
      </c>
      <c r="E435" s="11">
        <f t="shared" si="73"/>
        <v>0.30218708548422013</v>
      </c>
      <c r="F435">
        <f>0.94*F434+(1-0.94)*'01_Data'!R430^2</f>
        <v>6.7480740808664123E-4</v>
      </c>
      <c r="G435" s="11">
        <f t="shared" si="74"/>
        <v>0.41237297054709299</v>
      </c>
      <c r="H435">
        <f>0.94*H434+(1-0.94)*'01_Data'!S430^2</f>
        <v>1.9782195943690703E-3</v>
      </c>
      <c r="I435" s="11">
        <f t="shared" si="75"/>
        <v>0.70605335335299246</v>
      </c>
      <c r="J435">
        <f>0.94*J434+(1-0.94)*'01_Data'!T430^2</f>
        <v>4.5596702351684818E-4</v>
      </c>
      <c r="K435" s="11">
        <f t="shared" si="76"/>
        <v>0.33897446795628394</v>
      </c>
      <c r="L435" t="e">
        <f>0.94*L434+(1-0.94)*'01_Data'!U430^2</f>
        <v>#DIV/0!</v>
      </c>
      <c r="M435" s="11" t="e">
        <f t="shared" si="77"/>
        <v>#DIV/0!</v>
      </c>
      <c r="N435">
        <f>0.94*N434+(1-0.94)*'01_Data'!V430^2</f>
        <v>5.940854444429622E-4</v>
      </c>
      <c r="O435" s="11">
        <f t="shared" si="78"/>
        <v>0.38692316032983404</v>
      </c>
      <c r="P435">
        <f>0.94*P434+(1-0.94)*'01_Data'!W430^2</f>
        <v>1.7672862470783459E-3</v>
      </c>
      <c r="Q435" s="11">
        <f t="shared" si="79"/>
        <v>0.6673500837369718</v>
      </c>
      <c r="R435">
        <f>0.94*R434+(1-0.94)*'01_Data'!X430^2</f>
        <v>4.4765705177215201E-4</v>
      </c>
      <c r="S435" s="11">
        <f t="shared" si="80"/>
        <v>0.33587136979293475</v>
      </c>
      <c r="T435">
        <f>0.94*T434+(1-0.94)*'01_Data'!Y430^2</f>
        <v>5.4391130714342179E-9</v>
      </c>
      <c r="U435" s="11">
        <f t="shared" si="81"/>
        <v>1.1707503978224492E-3</v>
      </c>
      <c r="V435" t="e">
        <f>0.94*V434+(1-0.94)*'01_Data'!AA430^2</f>
        <v>#VALUE!</v>
      </c>
      <c r="W435" s="11" t="e">
        <f t="shared" si="82"/>
        <v>#VALUE!</v>
      </c>
      <c r="X435" t="e">
        <f>0.94*X434+(1-0.94)*'01_Data'!AB430^2</f>
        <v>#VALUE!</v>
      </c>
      <c r="Y435" s="11" t="e">
        <f t="shared" si="83"/>
        <v>#VALUE!</v>
      </c>
    </row>
    <row r="436" spans="1:25" x14ac:dyDescent="0.2">
      <c r="A436" s="6">
        <f>'01_Data'!A432</f>
        <v>44088</v>
      </c>
      <c r="B436">
        <f>0.94*B435+(1-0.94)*'01_Data'!P431^2</f>
        <v>3.3870926397901337E-4</v>
      </c>
      <c r="C436" s="11">
        <f t="shared" si="72"/>
        <v>0.29215532602146993</v>
      </c>
      <c r="D436">
        <f>0.94*D435+(1-0.94)*'01_Data'!Q431^2</f>
        <v>3.4271822326935536E-4</v>
      </c>
      <c r="E436" s="11">
        <f t="shared" si="73"/>
        <v>0.29387921373223652</v>
      </c>
      <c r="F436">
        <f>0.94*F435+(1-0.94)*'01_Data'!R431^2</f>
        <v>6.3630724353499742E-4</v>
      </c>
      <c r="G436" s="11">
        <f t="shared" si="74"/>
        <v>0.40043654350073921</v>
      </c>
      <c r="H436">
        <f>0.94*H435+(1-0.94)*'01_Data'!S431^2</f>
        <v>1.8600451845010269E-3</v>
      </c>
      <c r="I436" s="11">
        <f t="shared" si="75"/>
        <v>0.68463960336388574</v>
      </c>
      <c r="J436">
        <f>0.94*J435+(1-0.94)*'01_Data'!T431^2</f>
        <v>4.2861152017067316E-4</v>
      </c>
      <c r="K436" s="11">
        <f t="shared" si="76"/>
        <v>0.32864890549492121</v>
      </c>
      <c r="L436" t="e">
        <f>0.94*L435+(1-0.94)*'01_Data'!U431^2</f>
        <v>#DIV/0!</v>
      </c>
      <c r="M436" s="11" t="e">
        <f t="shared" si="77"/>
        <v>#DIV/0!</v>
      </c>
      <c r="N436">
        <f>0.94*N435+(1-0.94)*'01_Data'!V431^2</f>
        <v>5.7982390989568173E-4</v>
      </c>
      <c r="O436" s="11">
        <f t="shared" si="78"/>
        <v>0.38225073615849559</v>
      </c>
      <c r="P436">
        <f>0.94*P435+(1-0.94)*'01_Data'!W431^2</f>
        <v>1.7527141831371678E-3</v>
      </c>
      <c r="Q436" s="11">
        <f t="shared" si="79"/>
        <v>0.6645930891534807</v>
      </c>
      <c r="R436">
        <f>0.94*R435+(1-0.94)*'01_Data'!X431^2</f>
        <v>4.3800438190625031E-4</v>
      </c>
      <c r="S436" s="11">
        <f t="shared" si="80"/>
        <v>0.33223049866075671</v>
      </c>
      <c r="T436">
        <f>0.94*T435+(1-0.94)*'01_Data'!Y431^2</f>
        <v>5.8291275094456562E-9</v>
      </c>
      <c r="U436" s="11">
        <f t="shared" si="81"/>
        <v>1.2119984044462705E-3</v>
      </c>
      <c r="V436" t="e">
        <f>0.94*V435+(1-0.94)*'01_Data'!AA431^2</f>
        <v>#VALUE!</v>
      </c>
      <c r="W436" s="11" t="e">
        <f t="shared" si="82"/>
        <v>#VALUE!</v>
      </c>
      <c r="X436" t="e">
        <f>0.94*X435+(1-0.94)*'01_Data'!AB431^2</f>
        <v>#VALUE!</v>
      </c>
      <c r="Y436" s="11" t="e">
        <f t="shared" si="83"/>
        <v>#VALUE!</v>
      </c>
    </row>
    <row r="437" spans="1:25" x14ac:dyDescent="0.2">
      <c r="A437" s="6">
        <f>'01_Data'!A433</f>
        <v>44089</v>
      </c>
      <c r="B437">
        <f>0.94*B436+(1-0.94)*'01_Data'!P432^2</f>
        <v>3.2094242053080268E-4</v>
      </c>
      <c r="C437" s="11">
        <f t="shared" si="72"/>
        <v>0.28438967979475321</v>
      </c>
      <c r="D437">
        <f>0.94*D436+(1-0.94)*'01_Data'!Q432^2</f>
        <v>3.2375343544287802E-4</v>
      </c>
      <c r="E437" s="11">
        <f t="shared" si="73"/>
        <v>0.28563239615212638</v>
      </c>
      <c r="F437">
        <f>0.94*F436+(1-0.94)*'01_Data'!R432^2</f>
        <v>6.0721771247737014E-4</v>
      </c>
      <c r="G437" s="11">
        <f t="shared" si="74"/>
        <v>0.39117625636571718</v>
      </c>
      <c r="H437">
        <f>0.94*H436+(1-0.94)*'01_Data'!S432^2</f>
        <v>1.7493672759571462E-3</v>
      </c>
      <c r="I437" s="11">
        <f t="shared" si="75"/>
        <v>0.66395824683574856</v>
      </c>
      <c r="J437">
        <f>0.94*J436+(1-0.94)*'01_Data'!T432^2</f>
        <v>4.0983338842334478E-4</v>
      </c>
      <c r="K437" s="11">
        <f t="shared" si="76"/>
        <v>0.32136896845010232</v>
      </c>
      <c r="L437" t="e">
        <f>0.94*L436+(1-0.94)*'01_Data'!U432^2</f>
        <v>#DIV/0!</v>
      </c>
      <c r="M437" s="11" t="e">
        <f t="shared" si="77"/>
        <v>#DIV/0!</v>
      </c>
      <c r="N437">
        <f>0.94*N436+(1-0.94)*'01_Data'!V432^2</f>
        <v>6.3154311306842098E-4</v>
      </c>
      <c r="O437" s="11">
        <f t="shared" si="78"/>
        <v>0.39893466193506188</v>
      </c>
      <c r="P437">
        <f>0.94*P436+(1-0.94)*'01_Data'!W432^2</f>
        <v>1.6975343618595381E-3</v>
      </c>
      <c r="Q437" s="11">
        <f t="shared" si="79"/>
        <v>0.65404790282410019</v>
      </c>
      <c r="R437">
        <f>0.94*R436+(1-0.94)*'01_Data'!X432^2</f>
        <v>4.1794118855613155E-4</v>
      </c>
      <c r="S437" s="11">
        <f t="shared" si="80"/>
        <v>0.32453224726696295</v>
      </c>
      <c r="T437">
        <f>0.94*T436+(1-0.94)*'01_Data'!Y432^2</f>
        <v>8.3445116912593143E-9</v>
      </c>
      <c r="U437" s="11">
        <f t="shared" si="81"/>
        <v>1.4501092876736386E-3</v>
      </c>
      <c r="V437" t="e">
        <f>0.94*V436+(1-0.94)*'01_Data'!AA432^2</f>
        <v>#VALUE!</v>
      </c>
      <c r="W437" s="11" t="e">
        <f t="shared" si="82"/>
        <v>#VALUE!</v>
      </c>
      <c r="X437" t="e">
        <f>0.94*X436+(1-0.94)*'01_Data'!AB432^2</f>
        <v>#VALUE!</v>
      </c>
      <c r="Y437" s="11" t="e">
        <f t="shared" si="83"/>
        <v>#VALUE!</v>
      </c>
    </row>
    <row r="438" spans="1:25" x14ac:dyDescent="0.2">
      <c r="A438" s="6">
        <f>'01_Data'!A434</f>
        <v>44090</v>
      </c>
      <c r="B438">
        <f>0.94*B437+(1-0.94)*'01_Data'!P433^2</f>
        <v>3.085500826013769E-4</v>
      </c>
      <c r="C438" s="11">
        <f t="shared" si="72"/>
        <v>0.27884515562502959</v>
      </c>
      <c r="D438">
        <f>0.94*D437+(1-0.94)*'01_Data'!Q433^2</f>
        <v>3.1331308379499613E-4</v>
      </c>
      <c r="E438" s="11">
        <f t="shared" si="73"/>
        <v>0.28098914056656893</v>
      </c>
      <c r="F438">
        <f>0.94*F437+(1-0.94)*'01_Data'!R433^2</f>
        <v>5.7493499080395693E-4</v>
      </c>
      <c r="G438" s="11">
        <f t="shared" si="74"/>
        <v>0.38063580714719569</v>
      </c>
      <c r="H438">
        <f>0.94*H437+(1-0.94)*'01_Data'!S433^2</f>
        <v>1.8050142688269602E-3</v>
      </c>
      <c r="I438" s="11">
        <f t="shared" si="75"/>
        <v>0.67443576102131031</v>
      </c>
      <c r="J438">
        <f>0.94*J437+(1-0.94)*'01_Data'!T433^2</f>
        <v>4.2698393626364173E-4</v>
      </c>
      <c r="K438" s="11">
        <f t="shared" si="76"/>
        <v>0.32802431607799709</v>
      </c>
      <c r="L438" t="e">
        <f>0.94*L437+(1-0.94)*'01_Data'!U433^2</f>
        <v>#DIV/0!</v>
      </c>
      <c r="M438" s="11" t="e">
        <f t="shared" si="77"/>
        <v>#DIV/0!</v>
      </c>
      <c r="N438">
        <f>0.94*N437+(1-0.94)*'01_Data'!V433^2</f>
        <v>7.3604046629985472E-4</v>
      </c>
      <c r="O438" s="11">
        <f t="shared" si="78"/>
        <v>0.43067644178380987</v>
      </c>
      <c r="P438">
        <f>0.94*P437+(1-0.94)*'01_Data'!W433^2</f>
        <v>1.6194302575962651E-3</v>
      </c>
      <c r="Q438" s="11">
        <f t="shared" si="79"/>
        <v>0.63882425197722326</v>
      </c>
      <c r="R438">
        <f>0.94*R437+(1-0.94)*'01_Data'!X433^2</f>
        <v>4.0395503321910661E-4</v>
      </c>
      <c r="S438" s="11">
        <f t="shared" si="80"/>
        <v>0.31905590163984565</v>
      </c>
      <c r="T438">
        <f>0.94*T437+(1-0.94)*'01_Data'!Y433^2</f>
        <v>1.0708972822166485E-8</v>
      </c>
      <c r="U438" s="11">
        <f t="shared" si="81"/>
        <v>1.642760223278478E-3</v>
      </c>
      <c r="V438" t="e">
        <f>0.94*V437+(1-0.94)*'01_Data'!AA433^2</f>
        <v>#VALUE!</v>
      </c>
      <c r="W438" s="11" t="e">
        <f t="shared" si="82"/>
        <v>#VALUE!</v>
      </c>
      <c r="X438" t="e">
        <f>0.94*X437+(1-0.94)*'01_Data'!AB433^2</f>
        <v>#VALUE!</v>
      </c>
      <c r="Y438" s="11" t="e">
        <f t="shared" si="83"/>
        <v>#VALUE!</v>
      </c>
    </row>
    <row r="439" spans="1:25" x14ac:dyDescent="0.2">
      <c r="A439" s="6">
        <f>'01_Data'!A435</f>
        <v>44091</v>
      </c>
      <c r="B439">
        <f>0.94*B438+(1-0.94)*'01_Data'!P434^2</f>
        <v>3.9378962389359355E-4</v>
      </c>
      <c r="C439" s="11">
        <f t="shared" si="72"/>
        <v>0.31501584915871389</v>
      </c>
      <c r="D439">
        <f>0.94*D438+(1-0.94)*'01_Data'!Q434^2</f>
        <v>3.4336590287815027E-4</v>
      </c>
      <c r="E439" s="11">
        <f t="shared" si="73"/>
        <v>0.29415677371988885</v>
      </c>
      <c r="F439">
        <f>0.94*F438+(1-0.94)*'01_Data'!R434^2</f>
        <v>6.2334264082828826E-4</v>
      </c>
      <c r="G439" s="11">
        <f t="shared" si="74"/>
        <v>0.39633615213443329</v>
      </c>
      <c r="H439">
        <f>0.94*H438+(1-0.94)*'01_Data'!S434^2</f>
        <v>2.112695624890742E-3</v>
      </c>
      <c r="I439" s="11">
        <f t="shared" si="75"/>
        <v>0.72965697246889039</v>
      </c>
      <c r="J439">
        <f>0.94*J438+(1-0.94)*'01_Data'!T434^2</f>
        <v>5.2375391265872492E-4</v>
      </c>
      <c r="K439" s="11">
        <f t="shared" si="76"/>
        <v>0.36329875583326554</v>
      </c>
      <c r="L439" t="e">
        <f>0.94*L438+(1-0.94)*'01_Data'!U434^2</f>
        <v>#DIV/0!</v>
      </c>
      <c r="M439" s="11" t="e">
        <f t="shared" si="77"/>
        <v>#DIV/0!</v>
      </c>
      <c r="N439">
        <f>0.94*N438+(1-0.94)*'01_Data'!V434^2</f>
        <v>6.9187803832186342E-4</v>
      </c>
      <c r="O439" s="11">
        <f t="shared" si="78"/>
        <v>0.41755630237982233</v>
      </c>
      <c r="P439">
        <f>0.94*P438+(1-0.94)*'01_Data'!W434^2</f>
        <v>1.5319797357820212E-3</v>
      </c>
      <c r="Q439" s="11">
        <f t="shared" si="79"/>
        <v>0.62133637702702504</v>
      </c>
      <c r="R439">
        <f>0.94*R438+(1-0.94)*'01_Data'!X434^2</f>
        <v>4.7701824814554302E-4</v>
      </c>
      <c r="S439" s="11">
        <f t="shared" si="80"/>
        <v>0.3467111168288044</v>
      </c>
      <c r="T439">
        <f>0.94*T438+(1-0.94)*'01_Data'!Y434^2</f>
        <v>1.2931566285216891E-8</v>
      </c>
      <c r="U439" s="11">
        <f t="shared" si="81"/>
        <v>1.8052021227205161E-3</v>
      </c>
      <c r="V439" t="e">
        <f>0.94*V438+(1-0.94)*'01_Data'!AA434^2</f>
        <v>#VALUE!</v>
      </c>
      <c r="W439" s="11" t="e">
        <f t="shared" si="82"/>
        <v>#VALUE!</v>
      </c>
      <c r="X439" t="e">
        <f>0.94*X438+(1-0.94)*'01_Data'!AB434^2</f>
        <v>#VALUE!</v>
      </c>
      <c r="Y439" s="11" t="e">
        <f t="shared" si="83"/>
        <v>#VALUE!</v>
      </c>
    </row>
    <row r="440" spans="1:25" x14ac:dyDescent="0.2">
      <c r="A440" s="6">
        <f>'01_Data'!A436</f>
        <v>44092</v>
      </c>
      <c r="B440">
        <f>0.94*B439+(1-0.94)*'01_Data'!P435^2</f>
        <v>3.7016641525187402E-4</v>
      </c>
      <c r="C440" s="11">
        <f t="shared" si="72"/>
        <v>0.30542091716755787</v>
      </c>
      <c r="D440">
        <f>0.94*D439+(1-0.94)*'01_Data'!Q435^2</f>
        <v>3.2327675841587177E-4</v>
      </c>
      <c r="E440" s="11">
        <f t="shared" si="73"/>
        <v>0.28542204385926412</v>
      </c>
      <c r="F440">
        <f>0.94*F439+(1-0.94)*'01_Data'!R435^2</f>
        <v>6.3428221778907249E-4</v>
      </c>
      <c r="G440" s="11">
        <f t="shared" si="74"/>
        <v>0.39979884802591198</v>
      </c>
      <c r="H440">
        <f>0.94*H439+(1-0.94)*'01_Data'!S435^2</f>
        <v>2.006985288893399E-3</v>
      </c>
      <c r="I440" s="11">
        <f t="shared" si="75"/>
        <v>0.71116825913502113</v>
      </c>
      <c r="J440">
        <f>0.94*J439+(1-0.94)*'01_Data'!T435^2</f>
        <v>4.9487460561118888E-4</v>
      </c>
      <c r="K440" s="11">
        <f t="shared" si="76"/>
        <v>0.35314076600418087</v>
      </c>
      <c r="L440" t="e">
        <f>0.94*L439+(1-0.94)*'01_Data'!U435^2</f>
        <v>#DIV/0!</v>
      </c>
      <c r="M440" s="11" t="e">
        <f t="shared" si="77"/>
        <v>#DIV/0!</v>
      </c>
      <c r="N440">
        <f>0.94*N439+(1-0.94)*'01_Data'!V435^2</f>
        <v>6.5577648571035134E-4</v>
      </c>
      <c r="O440" s="11">
        <f t="shared" si="78"/>
        <v>0.4065165118405506</v>
      </c>
      <c r="P440">
        <f>0.94*P439+(1-0.94)*'01_Data'!W435^2</f>
        <v>1.440369996636216E-3</v>
      </c>
      <c r="Q440" s="11">
        <f t="shared" si="79"/>
        <v>0.60247260448283158</v>
      </c>
      <c r="R440">
        <f>0.94*R439+(1-0.94)*'01_Data'!X435^2</f>
        <v>4.510073900399306E-4</v>
      </c>
      <c r="S440" s="11">
        <f t="shared" si="80"/>
        <v>0.33712588493033657</v>
      </c>
      <c r="T440">
        <f>0.94*T439+(1-0.94)*'01_Data'!Y435^2</f>
        <v>1.2155672308103878E-8</v>
      </c>
      <c r="U440" s="11">
        <f t="shared" si="81"/>
        <v>1.7502083937754891E-3</v>
      </c>
      <c r="V440" t="e">
        <f>0.94*V439+(1-0.94)*'01_Data'!AA435^2</f>
        <v>#VALUE!</v>
      </c>
      <c r="W440" s="11" t="e">
        <f t="shared" si="82"/>
        <v>#VALUE!</v>
      </c>
      <c r="X440" t="e">
        <f>0.94*X439+(1-0.94)*'01_Data'!AB435^2</f>
        <v>#VALUE!</v>
      </c>
      <c r="Y440" s="11" t="e">
        <f t="shared" si="83"/>
        <v>#VALUE!</v>
      </c>
    </row>
    <row r="441" spans="1:25" x14ac:dyDescent="0.2">
      <c r="A441" s="6">
        <f>'01_Data'!A437</f>
        <v>44095</v>
      </c>
      <c r="B441">
        <f>0.94*B440+(1-0.94)*'01_Data'!P436^2</f>
        <v>3.6383821368359031E-4</v>
      </c>
      <c r="C441" s="11">
        <f t="shared" si="72"/>
        <v>0.30279899248224851</v>
      </c>
      <c r="D441">
        <f>0.94*D440+(1-0.94)*'01_Data'!Q436^2</f>
        <v>3.071544034897714E-4</v>
      </c>
      <c r="E441" s="11">
        <f t="shared" si="73"/>
        <v>0.2782137841290801</v>
      </c>
      <c r="F441">
        <f>0.94*F440+(1-0.94)*'01_Data'!R436^2</f>
        <v>5.9846805703430307E-4</v>
      </c>
      <c r="G441" s="11">
        <f t="shared" si="74"/>
        <v>0.38834771838217924</v>
      </c>
      <c r="H441">
        <f>0.94*H440+(1-0.94)*'01_Data'!S436^2</f>
        <v>1.9057264200585671E-3</v>
      </c>
      <c r="I441" s="11">
        <f t="shared" si="75"/>
        <v>0.69299571272465954</v>
      </c>
      <c r="J441">
        <f>0.94*J440+(1-0.94)*'01_Data'!T436^2</f>
        <v>4.6742815295496037E-4</v>
      </c>
      <c r="K441" s="11">
        <f t="shared" si="76"/>
        <v>0.34320823787410759</v>
      </c>
      <c r="L441" t="e">
        <f>0.94*L440+(1-0.94)*'01_Data'!U436^2</f>
        <v>#DIV/0!</v>
      </c>
      <c r="M441" s="11" t="e">
        <f t="shared" si="77"/>
        <v>#DIV/0!</v>
      </c>
      <c r="N441">
        <f>0.94*N440+(1-0.94)*'01_Data'!V436^2</f>
        <v>6.4555422213136875E-4</v>
      </c>
      <c r="O441" s="11">
        <f t="shared" si="78"/>
        <v>0.40333567159018419</v>
      </c>
      <c r="P441">
        <f>0.94*P440+(1-0.94)*'01_Data'!W436^2</f>
        <v>1.4075669253503737E-3</v>
      </c>
      <c r="Q441" s="11">
        <f t="shared" si="79"/>
        <v>0.59557272031910102</v>
      </c>
      <c r="R441">
        <f>0.94*R440+(1-0.94)*'01_Data'!X436^2</f>
        <v>4.2659196018620668E-4</v>
      </c>
      <c r="S441" s="11">
        <f t="shared" si="80"/>
        <v>0.32787371649298769</v>
      </c>
      <c r="T441">
        <f>0.94*T440+(1-0.94)*'01_Data'!Y436^2</f>
        <v>1.4291463802000375E-8</v>
      </c>
      <c r="U441" s="11">
        <f t="shared" si="81"/>
        <v>1.8977483705971386E-3</v>
      </c>
      <c r="V441" t="e">
        <f>0.94*V440+(1-0.94)*'01_Data'!AA436^2</f>
        <v>#VALUE!</v>
      </c>
      <c r="W441" s="11" t="e">
        <f t="shared" si="82"/>
        <v>#VALUE!</v>
      </c>
      <c r="X441" t="e">
        <f>0.94*X440+(1-0.94)*'01_Data'!AB436^2</f>
        <v>#VALUE!</v>
      </c>
      <c r="Y441" s="11" t="e">
        <f t="shared" si="83"/>
        <v>#VALUE!</v>
      </c>
    </row>
    <row r="442" spans="1:25" x14ac:dyDescent="0.2">
      <c r="A442" s="6">
        <f>'01_Data'!A438</f>
        <v>44096</v>
      </c>
      <c r="B442">
        <f>0.94*B441+(1-0.94)*'01_Data'!P437^2</f>
        <v>3.6758598021500462E-4</v>
      </c>
      <c r="C442" s="11">
        <f t="shared" si="72"/>
        <v>0.30435450877912285</v>
      </c>
      <c r="D442">
        <f>0.94*D441+(1-0.94)*'01_Data'!Q437^2</f>
        <v>3.2540821999709418E-4</v>
      </c>
      <c r="E442" s="11">
        <f t="shared" si="73"/>
        <v>0.28636143497207811</v>
      </c>
      <c r="F442">
        <f>0.94*F441+(1-0.94)*'01_Data'!R437^2</f>
        <v>6.7354740111561027E-4</v>
      </c>
      <c r="G442" s="11">
        <f t="shared" si="74"/>
        <v>0.41198779724784784</v>
      </c>
      <c r="H442">
        <f>0.94*H441+(1-0.94)*'01_Data'!S437^2</f>
        <v>1.8504799796221973E-3</v>
      </c>
      <c r="I442" s="11">
        <f t="shared" si="75"/>
        <v>0.68287696905430462</v>
      </c>
      <c r="J442">
        <f>0.94*J441+(1-0.94)*'01_Data'!T437^2</f>
        <v>4.5791018550143633E-4</v>
      </c>
      <c r="K442" s="11">
        <f t="shared" si="76"/>
        <v>0.33969599165483538</v>
      </c>
      <c r="L442" t="e">
        <f>0.94*L441+(1-0.94)*'01_Data'!U437^2</f>
        <v>#DIV/0!</v>
      </c>
      <c r="M442" s="11" t="e">
        <f t="shared" si="77"/>
        <v>#DIV/0!</v>
      </c>
      <c r="N442">
        <f>0.94*N441+(1-0.94)*'01_Data'!V437^2</f>
        <v>9.8790820219637186E-4</v>
      </c>
      <c r="O442" s="11">
        <f t="shared" si="78"/>
        <v>0.49895176816350267</v>
      </c>
      <c r="P442">
        <f>0.94*P441+(1-0.94)*'01_Data'!W437^2</f>
        <v>1.4797249893407605E-3</v>
      </c>
      <c r="Q442" s="11">
        <f t="shared" si="79"/>
        <v>0.61064776861450298</v>
      </c>
      <c r="R442">
        <f>0.94*R441+(1-0.94)*'01_Data'!X437^2</f>
        <v>4.1797278315447483E-4</v>
      </c>
      <c r="S442" s="11">
        <f t="shared" si="80"/>
        <v>0.32454451367251252</v>
      </c>
      <c r="T442">
        <f>0.94*T441+(1-0.94)*'01_Data'!Y437^2</f>
        <v>1.3433975973880351E-8</v>
      </c>
      <c r="U442" s="11">
        <f t="shared" si="81"/>
        <v>1.8399353101176815E-3</v>
      </c>
      <c r="V442" t="e">
        <f>0.94*V441+(1-0.94)*'01_Data'!AA437^2</f>
        <v>#VALUE!</v>
      </c>
      <c r="W442" s="11" t="e">
        <f t="shared" si="82"/>
        <v>#VALUE!</v>
      </c>
      <c r="X442" t="e">
        <f>0.94*X441+(1-0.94)*'01_Data'!AB437^2</f>
        <v>#VALUE!</v>
      </c>
      <c r="Y442" s="11" t="e">
        <f t="shared" si="83"/>
        <v>#VALUE!</v>
      </c>
    </row>
    <row r="443" spans="1:25" x14ac:dyDescent="0.2">
      <c r="A443" s="6">
        <f>'01_Data'!A439</f>
        <v>44097</v>
      </c>
      <c r="B443">
        <f>0.94*B442+(1-0.94)*'01_Data'!P438^2</f>
        <v>3.8307695017224231E-4</v>
      </c>
      <c r="C443" s="11">
        <f t="shared" si="72"/>
        <v>0.31070145066189353</v>
      </c>
      <c r="D443">
        <f>0.94*D442+(1-0.94)*'01_Data'!Q438^2</f>
        <v>3.1205626422904729E-4</v>
      </c>
      <c r="E443" s="11">
        <f t="shared" si="73"/>
        <v>0.28042499636394747</v>
      </c>
      <c r="F443">
        <f>0.94*F442+(1-0.94)*'01_Data'!R438^2</f>
        <v>6.3331765909331269E-4</v>
      </c>
      <c r="G443" s="11">
        <f t="shared" si="74"/>
        <v>0.39949474350924169</v>
      </c>
      <c r="H443">
        <f>0.94*H442+(1-0.94)*'01_Data'!S438^2</f>
        <v>1.7606141650008125E-3</v>
      </c>
      <c r="I443" s="11">
        <f t="shared" si="75"/>
        <v>0.66608916038335642</v>
      </c>
      <c r="J443">
        <f>0.94*J442+(1-0.94)*'01_Data'!T438^2</f>
        <v>4.4428710988256753E-4</v>
      </c>
      <c r="K443" s="11">
        <f t="shared" si="76"/>
        <v>0.33460476937785427</v>
      </c>
      <c r="L443" t="e">
        <f>0.94*L442+(1-0.94)*'01_Data'!U438^2</f>
        <v>#DIV/0!</v>
      </c>
      <c r="M443" s="11" t="e">
        <f t="shared" si="77"/>
        <v>#DIV/0!</v>
      </c>
      <c r="N443">
        <f>0.94*N442+(1-0.94)*'01_Data'!V438^2</f>
        <v>9.2917862669956899E-4</v>
      </c>
      <c r="O443" s="11">
        <f t="shared" si="78"/>
        <v>0.48389359773434842</v>
      </c>
      <c r="P443">
        <f>0.94*P442+(1-0.94)*'01_Data'!W438^2</f>
        <v>1.6883313120405216E-3</v>
      </c>
      <c r="Q443" s="11">
        <f t="shared" si="79"/>
        <v>0.65227255854758404</v>
      </c>
      <c r="R443">
        <f>0.94*R442+(1-0.94)*'01_Data'!X438^2</f>
        <v>4.0406050882287373E-4</v>
      </c>
      <c r="S443" s="11">
        <f t="shared" si="80"/>
        <v>0.31909755283198926</v>
      </c>
      <c r="T443">
        <f>0.94*T442+(1-0.94)*'01_Data'!Y438^2</f>
        <v>1.2627937415447529E-8</v>
      </c>
      <c r="U443" s="11">
        <f t="shared" si="81"/>
        <v>1.7838834683613102E-3</v>
      </c>
      <c r="V443" t="e">
        <f>0.94*V442+(1-0.94)*'01_Data'!AA438^2</f>
        <v>#VALUE!</v>
      </c>
      <c r="W443" s="11" t="e">
        <f t="shared" si="82"/>
        <v>#VALUE!</v>
      </c>
      <c r="X443" t="e">
        <f>0.94*X442+(1-0.94)*'01_Data'!AB438^2</f>
        <v>#VALUE!</v>
      </c>
      <c r="Y443" s="11" t="e">
        <f t="shared" si="83"/>
        <v>#VALUE!</v>
      </c>
    </row>
    <row r="444" spans="1:25" x14ac:dyDescent="0.2">
      <c r="A444" s="6">
        <f>'01_Data'!A440</f>
        <v>44098</v>
      </c>
      <c r="B444">
        <f>0.94*B443+(1-0.94)*'01_Data'!P439^2</f>
        <v>4.2390894435615341E-4</v>
      </c>
      <c r="C444" s="11">
        <f t="shared" si="72"/>
        <v>0.32684102248302721</v>
      </c>
      <c r="D444">
        <f>0.94*D443+(1-0.94)*'01_Data'!Q439^2</f>
        <v>4.3480701266646981E-4</v>
      </c>
      <c r="E444" s="11">
        <f t="shared" si="73"/>
        <v>0.33101566004035277</v>
      </c>
      <c r="F444">
        <f>0.94*F443+(1-0.94)*'01_Data'!R439^2</f>
        <v>6.9650992188622794E-4</v>
      </c>
      <c r="G444" s="11">
        <f t="shared" si="74"/>
        <v>0.41895166823313817</v>
      </c>
      <c r="H444">
        <f>0.94*H443+(1-0.94)*'01_Data'!S439^2</f>
        <v>1.8883879393824569E-3</v>
      </c>
      <c r="I444" s="11">
        <f t="shared" si="75"/>
        <v>0.68983603901534396</v>
      </c>
      <c r="J444">
        <f>0.94*J443+(1-0.94)*'01_Data'!T439^2</f>
        <v>5.062326233460175E-4</v>
      </c>
      <c r="K444" s="11">
        <f t="shared" si="76"/>
        <v>0.3571702970337769</v>
      </c>
      <c r="L444" t="e">
        <f>0.94*L443+(1-0.94)*'01_Data'!U439^2</f>
        <v>#DIV/0!</v>
      </c>
      <c r="M444" s="11" t="e">
        <f t="shared" si="77"/>
        <v>#DIV/0!</v>
      </c>
      <c r="N444">
        <f>0.94*N443+(1-0.94)*'01_Data'!V439^2</f>
        <v>1.1289085597180819E-3</v>
      </c>
      <c r="O444" s="11">
        <f t="shared" si="78"/>
        <v>0.53337131254779413</v>
      </c>
      <c r="P444">
        <f>0.94*P443+(1-0.94)*'01_Data'!W439^2</f>
        <v>1.7815903574997486E-3</v>
      </c>
      <c r="Q444" s="11">
        <f t="shared" si="79"/>
        <v>0.67004534927864157</v>
      </c>
      <c r="R444">
        <f>0.94*R443+(1-0.94)*'01_Data'!X439^2</f>
        <v>5.050994576415096E-4</v>
      </c>
      <c r="S444" s="11">
        <f t="shared" si="80"/>
        <v>0.3567703229329206</v>
      </c>
      <c r="T444">
        <f>0.94*T443+(1-0.94)*'01_Data'!Y439^2</f>
        <v>1.1870261170520676E-8</v>
      </c>
      <c r="U444" s="11">
        <f t="shared" si="81"/>
        <v>1.7295391915106203E-3</v>
      </c>
      <c r="V444" t="e">
        <f>0.94*V443+(1-0.94)*'01_Data'!AA439^2</f>
        <v>#VALUE!</v>
      </c>
      <c r="W444" s="11" t="e">
        <f t="shared" si="82"/>
        <v>#VALUE!</v>
      </c>
      <c r="X444" t="e">
        <f>0.94*X443+(1-0.94)*'01_Data'!AB439^2</f>
        <v>#VALUE!</v>
      </c>
      <c r="Y444" s="11" t="e">
        <f t="shared" si="83"/>
        <v>#VALUE!</v>
      </c>
    </row>
    <row r="445" spans="1:25" x14ac:dyDescent="0.2">
      <c r="A445" s="6">
        <f>'01_Data'!A441</f>
        <v>44099</v>
      </c>
      <c r="B445">
        <f>0.94*B444+(1-0.94)*'01_Data'!P440^2</f>
        <v>3.9872355834688183E-4</v>
      </c>
      <c r="C445" s="11">
        <f t="shared" si="72"/>
        <v>0.31698318047400276</v>
      </c>
      <c r="D445">
        <f>0.94*D444+(1-0.94)*'01_Data'!Q440^2</f>
        <v>4.0898006311489203E-4</v>
      </c>
      <c r="E445" s="11">
        <f t="shared" si="73"/>
        <v>0.32103422855663349</v>
      </c>
      <c r="F445">
        <f>0.94*F444+(1-0.94)*'01_Data'!R440^2</f>
        <v>6.7980711375541692E-4</v>
      </c>
      <c r="G445" s="11">
        <f t="shared" si="74"/>
        <v>0.41389780461650805</v>
      </c>
      <c r="H445">
        <f>0.94*H444+(1-0.94)*'01_Data'!S440^2</f>
        <v>1.8037408708455758E-3</v>
      </c>
      <c r="I445" s="11">
        <f t="shared" si="75"/>
        <v>0.67419781922895983</v>
      </c>
      <c r="J445">
        <f>0.94*J444+(1-0.94)*'01_Data'!T440^2</f>
        <v>4.8167995515571981E-4</v>
      </c>
      <c r="K445" s="11">
        <f t="shared" si="76"/>
        <v>0.34840113188570643</v>
      </c>
      <c r="L445" t="e">
        <f>0.94*L444+(1-0.94)*'01_Data'!U440^2</f>
        <v>#DIV/0!</v>
      </c>
      <c r="M445" s="11" t="e">
        <f t="shared" si="77"/>
        <v>#DIV/0!</v>
      </c>
      <c r="N445">
        <f>0.94*N444+(1-0.94)*'01_Data'!V440^2</f>
        <v>1.0764044525737636E-3</v>
      </c>
      <c r="O445" s="11">
        <f t="shared" si="78"/>
        <v>0.52082043167351677</v>
      </c>
      <c r="P445">
        <f>0.94*P444+(1-0.94)*'01_Data'!W440^2</f>
        <v>1.6751661065811179E-3</v>
      </c>
      <c r="Q445" s="11">
        <f t="shared" si="79"/>
        <v>0.64972444840750898</v>
      </c>
      <c r="R445">
        <f>0.94*R444+(1-0.94)*'01_Data'!X440^2</f>
        <v>4.7794118683012614E-4</v>
      </c>
      <c r="S445" s="11">
        <f t="shared" si="80"/>
        <v>0.34704636445465292</v>
      </c>
      <c r="T445">
        <f>0.94*T444+(1-0.94)*'01_Data'!Y440^2</f>
        <v>1.1874406722587071E-8</v>
      </c>
      <c r="U445" s="11">
        <f t="shared" si="81"/>
        <v>1.729841175973084E-3</v>
      </c>
      <c r="V445" t="e">
        <f>0.94*V444+(1-0.94)*'01_Data'!AA440^2</f>
        <v>#VALUE!</v>
      </c>
      <c r="W445" s="11" t="e">
        <f t="shared" si="82"/>
        <v>#VALUE!</v>
      </c>
      <c r="X445" t="e">
        <f>0.94*X444+(1-0.94)*'01_Data'!AB440^2</f>
        <v>#VALUE!</v>
      </c>
      <c r="Y445" s="11" t="e">
        <f t="shared" si="83"/>
        <v>#VALUE!</v>
      </c>
    </row>
    <row r="446" spans="1:25" x14ac:dyDescent="0.2">
      <c r="A446" s="6">
        <f>'01_Data'!A442</f>
        <v>44102</v>
      </c>
      <c r="B446">
        <f>0.94*B445+(1-0.94)*'01_Data'!P441^2</f>
        <v>3.799686887235927E-4</v>
      </c>
      <c r="C446" s="11">
        <f t="shared" si="72"/>
        <v>0.30943837764302179</v>
      </c>
      <c r="D446">
        <f>0.94*D445+(1-0.94)*'01_Data'!Q441^2</f>
        <v>3.8445175335787105E-4</v>
      </c>
      <c r="E446" s="11">
        <f t="shared" si="73"/>
        <v>0.3112584807618638</v>
      </c>
      <c r="F446">
        <f>0.94*F445+(1-0.94)*'01_Data'!R441^2</f>
        <v>6.3954763774367891E-4</v>
      </c>
      <c r="G446" s="11">
        <f t="shared" si="74"/>
        <v>0.40145486011680953</v>
      </c>
      <c r="H446">
        <f>0.94*H445+(1-0.94)*'01_Data'!S441^2</f>
        <v>1.7928382908764637E-3</v>
      </c>
      <c r="I446" s="11">
        <f t="shared" si="75"/>
        <v>0.67215716116163549</v>
      </c>
      <c r="J446">
        <f>0.94*J445+(1-0.94)*'01_Data'!T441^2</f>
        <v>4.6385451983682618E-4</v>
      </c>
      <c r="K446" s="11">
        <f t="shared" si="76"/>
        <v>0.34189375396295296</v>
      </c>
      <c r="L446" t="e">
        <f>0.94*L445+(1-0.94)*'01_Data'!U441^2</f>
        <v>#DIV/0!</v>
      </c>
      <c r="M446" s="11" t="e">
        <f t="shared" si="77"/>
        <v>#DIV/0!</v>
      </c>
      <c r="N446">
        <f>0.94*N445+(1-0.94)*'01_Data'!V441^2</f>
        <v>1.0265766262679012E-3</v>
      </c>
      <c r="O446" s="11">
        <f t="shared" si="78"/>
        <v>0.50862295447562245</v>
      </c>
      <c r="P446">
        <f>0.94*P445+(1-0.94)*'01_Data'!W441^2</f>
        <v>1.6551968043170965E-3</v>
      </c>
      <c r="Q446" s="11">
        <f t="shared" si="79"/>
        <v>0.6458402238076445</v>
      </c>
      <c r="R446">
        <f>0.94*R445+(1-0.94)*'01_Data'!X441^2</f>
        <v>4.5104398009415615E-4</v>
      </c>
      <c r="S446" s="11">
        <f t="shared" si="80"/>
        <v>0.33713956009897056</v>
      </c>
      <c r="T446">
        <f>0.94*T445+(1-0.94)*'01_Data'!Y441^2</f>
        <v>1.1878303541529337E-8</v>
      </c>
      <c r="U446" s="11">
        <f t="shared" si="81"/>
        <v>1.7301249933069556E-3</v>
      </c>
      <c r="V446" t="e">
        <f>0.94*V445+(1-0.94)*'01_Data'!AA441^2</f>
        <v>#VALUE!</v>
      </c>
      <c r="W446" s="11" t="e">
        <f t="shared" si="82"/>
        <v>#VALUE!</v>
      </c>
      <c r="X446" t="e">
        <f>0.94*X445+(1-0.94)*'01_Data'!AB441^2</f>
        <v>#VALUE!</v>
      </c>
      <c r="Y446" s="11" t="e">
        <f t="shared" si="83"/>
        <v>#VALUE!</v>
      </c>
    </row>
    <row r="447" spans="1:25" x14ac:dyDescent="0.2">
      <c r="A447" s="6">
        <f>'01_Data'!A443</f>
        <v>44103</v>
      </c>
      <c r="B447">
        <f>0.94*B446+(1-0.94)*'01_Data'!P442^2</f>
        <v>3.791938433614338E-4</v>
      </c>
      <c r="C447" s="11">
        <f t="shared" si="72"/>
        <v>0.30912270788002832</v>
      </c>
      <c r="D447">
        <f>0.94*D446+(1-0.94)*'01_Data'!Q442^2</f>
        <v>4.1121207161989772E-4</v>
      </c>
      <c r="E447" s="11">
        <f t="shared" si="73"/>
        <v>0.32190905866131547</v>
      </c>
      <c r="F447">
        <f>0.94*F446+(1-0.94)*'01_Data'!R442^2</f>
        <v>6.0118007755482453E-4</v>
      </c>
      <c r="G447" s="11">
        <f t="shared" si="74"/>
        <v>0.38922664290078579</v>
      </c>
      <c r="H447">
        <f>0.94*H446+(1-0.94)*'01_Data'!S442^2</f>
        <v>1.6934462184788623E-3</v>
      </c>
      <c r="I447" s="11">
        <f t="shared" si="75"/>
        <v>0.65325986181356133</v>
      </c>
      <c r="J447">
        <f>0.94*J446+(1-0.94)*'01_Data'!T442^2</f>
        <v>4.3853154344320887E-4</v>
      </c>
      <c r="K447" s="11">
        <f t="shared" si="76"/>
        <v>0.33243036706607992</v>
      </c>
      <c r="L447" t="e">
        <f>0.94*L446+(1-0.94)*'01_Data'!U442^2</f>
        <v>#DIV/0!</v>
      </c>
      <c r="M447" s="11" t="e">
        <f t="shared" si="77"/>
        <v>#DIV/0!</v>
      </c>
      <c r="N447">
        <f>0.94*N446+(1-0.94)*'01_Data'!V442^2</f>
        <v>9.7026104106047364E-4</v>
      </c>
      <c r="O447" s="11">
        <f t="shared" si="78"/>
        <v>0.4944752595906487</v>
      </c>
      <c r="P447">
        <f>0.94*P446+(1-0.94)*'01_Data'!W442^2</f>
        <v>1.5607822515750389E-3</v>
      </c>
      <c r="Q447" s="11">
        <f t="shared" si="79"/>
        <v>0.6271500039040977</v>
      </c>
      <c r="R447">
        <f>0.94*R446+(1-0.94)*'01_Data'!X442^2</f>
        <v>4.310966196286894E-4</v>
      </c>
      <c r="S447" s="11">
        <f t="shared" si="80"/>
        <v>0.32960028541618369</v>
      </c>
      <c r="T447">
        <f>0.94*T446+(1-0.94)*'01_Data'!Y442^2</f>
        <v>1.1881966551335212E-8</v>
      </c>
      <c r="U447" s="11">
        <f t="shared" si="81"/>
        <v>1.7303917391551758E-3</v>
      </c>
      <c r="V447" t="e">
        <f>0.94*V446+(1-0.94)*'01_Data'!AA442^2</f>
        <v>#VALUE!</v>
      </c>
      <c r="W447" s="11" t="e">
        <f t="shared" si="82"/>
        <v>#VALUE!</v>
      </c>
      <c r="X447" t="e">
        <f>0.94*X446+(1-0.94)*'01_Data'!AB442^2</f>
        <v>#VALUE!</v>
      </c>
      <c r="Y447" s="11" t="e">
        <f t="shared" si="83"/>
        <v>#VALUE!</v>
      </c>
    </row>
    <row r="448" spans="1:25" x14ac:dyDescent="0.2">
      <c r="A448" s="6">
        <f>'01_Data'!A444</f>
        <v>44104</v>
      </c>
      <c r="B448">
        <f>0.94*B447+(1-0.94)*'01_Data'!P443^2</f>
        <v>4.0903221737467364E-4</v>
      </c>
      <c r="C448" s="11">
        <f t="shared" si="72"/>
        <v>0.32105469748692006</v>
      </c>
      <c r="D448">
        <f>0.94*D447+(1-0.94)*'01_Data'!Q443^2</f>
        <v>4.3305165456746522E-4</v>
      </c>
      <c r="E448" s="11">
        <f t="shared" si="73"/>
        <v>0.33034681313886055</v>
      </c>
      <c r="F448">
        <f>0.94*F447+(1-0.94)*'01_Data'!R443^2</f>
        <v>6.5077572300890245E-4</v>
      </c>
      <c r="G448" s="11">
        <f t="shared" si="74"/>
        <v>0.40496355662978295</v>
      </c>
      <c r="H448">
        <f>0.94*H447+(1-0.94)*'01_Data'!S443^2</f>
        <v>1.6629958741542102E-3</v>
      </c>
      <c r="I448" s="11">
        <f t="shared" si="75"/>
        <v>0.64735999280683154</v>
      </c>
      <c r="J448">
        <f>0.94*J447+(1-0.94)*'01_Data'!T443^2</f>
        <v>4.2785865665180193E-4</v>
      </c>
      <c r="K448" s="11">
        <f t="shared" si="76"/>
        <v>0.32836013990168494</v>
      </c>
      <c r="L448" t="e">
        <f>0.94*L447+(1-0.94)*'01_Data'!U443^2</f>
        <v>#DIV/0!</v>
      </c>
      <c r="M448" s="11" t="e">
        <f t="shared" si="77"/>
        <v>#DIV/0!</v>
      </c>
      <c r="N448">
        <f>0.94*N447+(1-0.94)*'01_Data'!V443^2</f>
        <v>9.1338388353502914E-4</v>
      </c>
      <c r="O448" s="11">
        <f t="shared" si="78"/>
        <v>0.47976321102271624</v>
      </c>
      <c r="P448">
        <f>0.94*P447+(1-0.94)*'01_Data'!W443^2</f>
        <v>1.4695666922122192E-3</v>
      </c>
      <c r="Q448" s="11">
        <f t="shared" si="79"/>
        <v>0.60854811349430649</v>
      </c>
      <c r="R448">
        <f>0.94*R447+(1-0.94)*'01_Data'!X443^2</f>
        <v>4.100497488510446E-4</v>
      </c>
      <c r="S448" s="11">
        <f t="shared" si="80"/>
        <v>0.32145378627489091</v>
      </c>
      <c r="T448">
        <f>0.94*T447+(1-0.94)*'01_Data'!Y443^2</f>
        <v>1.1169048558255099E-8</v>
      </c>
      <c r="U448" s="11">
        <f t="shared" si="81"/>
        <v>1.6776770358684313E-3</v>
      </c>
      <c r="V448" t="e">
        <f>0.94*V447+(1-0.94)*'01_Data'!AA443^2</f>
        <v>#VALUE!</v>
      </c>
      <c r="W448" s="11" t="e">
        <f t="shared" si="82"/>
        <v>#VALUE!</v>
      </c>
      <c r="X448" t="e">
        <f>0.94*X447+(1-0.94)*'01_Data'!AB443^2</f>
        <v>#VALUE!</v>
      </c>
      <c r="Y448" s="11" t="e">
        <f t="shared" si="83"/>
        <v>#VALUE!</v>
      </c>
    </row>
    <row r="449" spans="1:25" x14ac:dyDescent="0.2">
      <c r="A449" s="6">
        <f>'01_Data'!A445</f>
        <v>44105</v>
      </c>
      <c r="B449">
        <f>0.94*B448+(1-0.94)*'01_Data'!P444^2</f>
        <v>3.8461814022706941E-4</v>
      </c>
      <c r="C449" s="11">
        <f t="shared" si="72"/>
        <v>0.3113258282526869</v>
      </c>
      <c r="D449">
        <f>0.94*D448+(1-0.94)*'01_Data'!Q444^2</f>
        <v>4.0718442433054623E-4</v>
      </c>
      <c r="E449" s="11">
        <f t="shared" si="73"/>
        <v>0.3203286982636705</v>
      </c>
      <c r="F449">
        <f>0.94*F448+(1-0.94)*'01_Data'!R444^2</f>
        <v>6.1985603519425366E-4</v>
      </c>
      <c r="G449" s="11">
        <f t="shared" si="74"/>
        <v>0.3952261642008939</v>
      </c>
      <c r="H449">
        <f>0.94*H448+(1-0.94)*'01_Data'!S444^2</f>
        <v>1.5634549123367202E-3</v>
      </c>
      <c r="I449" s="11">
        <f t="shared" si="75"/>
        <v>0.62768673548901244</v>
      </c>
      <c r="J449">
        <f>0.94*J448+(1-0.94)*'01_Data'!T444^2</f>
        <v>5.3982345007340241E-4</v>
      </c>
      <c r="K449" s="11">
        <f t="shared" si="76"/>
        <v>0.36882991936460013</v>
      </c>
      <c r="L449" t="e">
        <f>0.94*L448+(1-0.94)*'01_Data'!U444^2</f>
        <v>#DIV/0!</v>
      </c>
      <c r="M449" s="11" t="e">
        <f t="shared" si="77"/>
        <v>#DIV/0!</v>
      </c>
      <c r="N449">
        <f>0.94*N448+(1-0.94)*'01_Data'!V444^2</f>
        <v>8.9582621916198171E-4</v>
      </c>
      <c r="O449" s="11">
        <f t="shared" si="78"/>
        <v>0.47512967411941281</v>
      </c>
      <c r="P449">
        <f>0.94*P448+(1-0.94)*'01_Data'!W444^2</f>
        <v>1.3885190765886891E-3</v>
      </c>
      <c r="Q449" s="11">
        <f t="shared" si="79"/>
        <v>0.59152921085974242</v>
      </c>
      <c r="R449">
        <f>0.94*R448+(1-0.94)*'01_Data'!X444^2</f>
        <v>4.4950448949916395E-4</v>
      </c>
      <c r="S449" s="11">
        <f t="shared" si="80"/>
        <v>0.33656371069054569</v>
      </c>
      <c r="T449">
        <f>0.94*T448+(1-0.94)*'01_Data'!Y444^2</f>
        <v>1.1215266867057284E-8</v>
      </c>
      <c r="U449" s="11">
        <f t="shared" si="81"/>
        <v>1.6811446250987558E-3</v>
      </c>
      <c r="V449" t="e">
        <f>0.94*V448+(1-0.94)*'01_Data'!AA444^2</f>
        <v>#VALUE!</v>
      </c>
      <c r="W449" s="11" t="e">
        <f t="shared" si="82"/>
        <v>#VALUE!</v>
      </c>
      <c r="X449" t="e">
        <f>0.94*X448+(1-0.94)*'01_Data'!AB444^2</f>
        <v>#VALUE!</v>
      </c>
      <c r="Y449" s="11" t="e">
        <f t="shared" si="83"/>
        <v>#VALUE!</v>
      </c>
    </row>
    <row r="450" spans="1:25" x14ac:dyDescent="0.2">
      <c r="A450" s="6">
        <f>'01_Data'!A446</f>
        <v>44106</v>
      </c>
      <c r="B450">
        <f>0.94*B449+(1-0.94)*'01_Data'!P445^2</f>
        <v>4.375106594042827E-4</v>
      </c>
      <c r="C450" s="11">
        <f t="shared" si="72"/>
        <v>0.33204319925256598</v>
      </c>
      <c r="D450">
        <f>0.94*D449+(1-0.94)*'01_Data'!Q445^2</f>
        <v>4.1229415664090208E-4</v>
      </c>
      <c r="E450" s="11">
        <f t="shared" si="73"/>
        <v>0.32233232458676458</v>
      </c>
      <c r="F450">
        <f>0.94*F449+(1-0.94)*'01_Data'!R445^2</f>
        <v>5.9213634365260078E-4</v>
      </c>
      <c r="G450" s="11">
        <f t="shared" si="74"/>
        <v>0.38628792189305561</v>
      </c>
      <c r="H450">
        <f>0.94*H449+(1-0.94)*'01_Data'!S445^2</f>
        <v>1.5370607171000048E-3</v>
      </c>
      <c r="I450" s="11">
        <f t="shared" si="75"/>
        <v>0.62236588973786244</v>
      </c>
      <c r="J450">
        <f>0.94*J449+(1-0.94)*'01_Data'!T445^2</f>
        <v>5.0757117321451484E-4</v>
      </c>
      <c r="K450" s="11">
        <f t="shared" si="76"/>
        <v>0.35764218941570325</v>
      </c>
      <c r="L450" t="e">
        <f>0.94*L449+(1-0.94)*'01_Data'!U445^2</f>
        <v>#DIV/0!</v>
      </c>
      <c r="M450" s="11" t="e">
        <f t="shared" si="77"/>
        <v>#DIV/0!</v>
      </c>
      <c r="N450">
        <f>0.94*N449+(1-0.94)*'01_Data'!V445^2</f>
        <v>8.4221859116837916E-4</v>
      </c>
      <c r="O450" s="11">
        <f t="shared" si="78"/>
        <v>0.46069413386153679</v>
      </c>
      <c r="P450">
        <f>0.94*P449+(1-0.94)*'01_Data'!W445^2</f>
        <v>1.3191333908203595E-3</v>
      </c>
      <c r="Q450" s="11">
        <f t="shared" si="79"/>
        <v>0.5765601568672003</v>
      </c>
      <c r="R450">
        <f>0.94*R449+(1-0.94)*'01_Data'!X445^2</f>
        <v>4.2253422012921408E-4</v>
      </c>
      <c r="S450" s="11">
        <f t="shared" si="80"/>
        <v>0.32631062421037099</v>
      </c>
      <c r="T450">
        <f>0.94*T449+(1-0.94)*'01_Data'!Y445^2</f>
        <v>1.0542350855033847E-8</v>
      </c>
      <c r="U450" s="11">
        <f t="shared" si="81"/>
        <v>1.6299301872989926E-3</v>
      </c>
      <c r="V450" t="e">
        <f>0.94*V449+(1-0.94)*'01_Data'!AA445^2</f>
        <v>#VALUE!</v>
      </c>
      <c r="W450" s="11" t="e">
        <f t="shared" si="82"/>
        <v>#VALUE!</v>
      </c>
      <c r="X450" t="e">
        <f>0.94*X449+(1-0.94)*'01_Data'!AB445^2</f>
        <v>#VALUE!</v>
      </c>
      <c r="Y450" s="11" t="e">
        <f t="shared" si="83"/>
        <v>#VALUE!</v>
      </c>
    </row>
    <row r="451" spans="1:25" x14ac:dyDescent="0.2">
      <c r="A451" s="6">
        <f>'01_Data'!A447</f>
        <v>44109</v>
      </c>
      <c r="B451">
        <f>0.94*B450+(1-0.94)*'01_Data'!P446^2</f>
        <v>4.1249524595360858E-4</v>
      </c>
      <c r="C451" s="11">
        <f t="shared" si="72"/>
        <v>0.32241092100037394</v>
      </c>
      <c r="D451">
        <f>0.94*D450+(1-0.94)*'01_Data'!Q446^2</f>
        <v>3.9465214374796102E-4</v>
      </c>
      <c r="E451" s="11">
        <f t="shared" si="73"/>
        <v>0.31536065104018002</v>
      </c>
      <c r="F451">
        <f>0.94*F450+(1-0.94)*'01_Data'!R446^2</f>
        <v>5.7952461683462016E-4</v>
      </c>
      <c r="G451" s="11">
        <f t="shared" si="74"/>
        <v>0.38215206847840599</v>
      </c>
      <c r="H451">
        <f>0.94*H450+(1-0.94)*'01_Data'!S446^2</f>
        <v>1.4675072433441808E-3</v>
      </c>
      <c r="I451" s="11">
        <f t="shared" si="75"/>
        <v>0.60812155472630103</v>
      </c>
      <c r="J451">
        <f>0.94*J450+(1-0.94)*'01_Data'!T446^2</f>
        <v>4.8948063332171347E-4</v>
      </c>
      <c r="K451" s="11">
        <f t="shared" si="76"/>
        <v>0.35121093319694902</v>
      </c>
      <c r="L451" t="e">
        <f>0.94*L450+(1-0.94)*'01_Data'!U446^2</f>
        <v>#DIV/0!</v>
      </c>
      <c r="M451" s="11" t="e">
        <f t="shared" si="77"/>
        <v>#DIV/0!</v>
      </c>
      <c r="N451">
        <f>0.94*N450+(1-0.94)*'01_Data'!V446^2</f>
        <v>7.9182698520788579E-4</v>
      </c>
      <c r="O451" s="11">
        <f t="shared" si="78"/>
        <v>0.44669945183801968</v>
      </c>
      <c r="P451">
        <f>0.94*P450+(1-0.94)*'01_Data'!W446^2</f>
        <v>1.241175524214182E-3</v>
      </c>
      <c r="Q451" s="11">
        <f t="shared" si="79"/>
        <v>0.55926400930327524</v>
      </c>
      <c r="R451">
        <f>0.94*R450+(1-0.94)*'01_Data'!X446^2</f>
        <v>3.9738573131387214E-4</v>
      </c>
      <c r="S451" s="11">
        <f t="shared" si="80"/>
        <v>0.31645095084561808</v>
      </c>
      <c r="T451">
        <f>0.94*T450+(1-0.94)*'01_Data'!Y446^2</f>
        <v>9.9098098037318151E-9</v>
      </c>
      <c r="U451" s="11">
        <f t="shared" si="81"/>
        <v>1.5802759475928303E-3</v>
      </c>
      <c r="V451" t="e">
        <f>0.94*V450+(1-0.94)*'01_Data'!AA446^2</f>
        <v>#VALUE!</v>
      </c>
      <c r="W451" s="11" t="e">
        <f t="shared" si="82"/>
        <v>#VALUE!</v>
      </c>
      <c r="X451" t="e">
        <f>0.94*X450+(1-0.94)*'01_Data'!AB446^2</f>
        <v>#VALUE!</v>
      </c>
      <c r="Y451" s="11" t="e">
        <f t="shared" si="83"/>
        <v>#VALUE!</v>
      </c>
    </row>
    <row r="452" spans="1:25" x14ac:dyDescent="0.2">
      <c r="A452" s="6">
        <f>'01_Data'!A448</f>
        <v>44110</v>
      </c>
      <c r="B452">
        <f>0.94*B451+(1-0.94)*'01_Data'!P447^2</f>
        <v>4.1888814192857872E-4</v>
      </c>
      <c r="C452" s="11">
        <f t="shared" si="72"/>
        <v>0.32489969493060755</v>
      </c>
      <c r="D452">
        <f>0.94*D451+(1-0.94)*'01_Data'!Q447^2</f>
        <v>3.9740723878612158E-4</v>
      </c>
      <c r="E452" s="11">
        <f t="shared" si="73"/>
        <v>0.31645951427331526</v>
      </c>
      <c r="F452">
        <f>0.94*F451+(1-0.94)*'01_Data'!R447^2</f>
        <v>6.222423690417742E-4</v>
      </c>
      <c r="G452" s="11">
        <f t="shared" si="74"/>
        <v>0.39598620809130097</v>
      </c>
      <c r="H452">
        <f>0.94*H451+(1-0.94)*'01_Data'!S447^2</f>
        <v>1.6162824459945492E-3</v>
      </c>
      <c r="I452" s="11">
        <f t="shared" si="75"/>
        <v>0.63820308397141612</v>
      </c>
      <c r="J452">
        <f>0.94*J451+(1-0.94)*'01_Data'!T447^2</f>
        <v>4.6737138800395292E-4</v>
      </c>
      <c r="K452" s="11">
        <f t="shared" si="76"/>
        <v>0.34318739746237209</v>
      </c>
      <c r="L452" t="e">
        <f>0.94*L451+(1-0.94)*'01_Data'!U447^2</f>
        <v>#DIV/0!</v>
      </c>
      <c r="M452" s="11" t="e">
        <f t="shared" si="77"/>
        <v>#DIV/0!</v>
      </c>
      <c r="N452">
        <f>0.94*N451+(1-0.94)*'01_Data'!V447^2</f>
        <v>8.3605846198588486E-4</v>
      </c>
      <c r="O452" s="11">
        <f t="shared" si="78"/>
        <v>0.45900624442423765</v>
      </c>
      <c r="P452">
        <f>0.94*P451+(1-0.94)*'01_Data'!W447^2</f>
        <v>1.1724464513410333E-3</v>
      </c>
      <c r="Q452" s="11">
        <f t="shared" si="79"/>
        <v>0.54355910970007704</v>
      </c>
      <c r="R452">
        <f>0.94*R451+(1-0.94)*'01_Data'!X447^2</f>
        <v>3.8973245480697838E-4</v>
      </c>
      <c r="S452" s="11">
        <f t="shared" si="80"/>
        <v>0.31338886165809809</v>
      </c>
      <c r="T452">
        <f>0.94*T451+(1-0.94)*'01_Data'!Y447^2</f>
        <v>9.3152212155079064E-9</v>
      </c>
      <c r="U452" s="11">
        <f t="shared" si="81"/>
        <v>1.5321343760610531E-3</v>
      </c>
      <c r="V452" t="e">
        <f>0.94*V451+(1-0.94)*'01_Data'!AA447^2</f>
        <v>#VALUE!</v>
      </c>
      <c r="W452" s="11" t="e">
        <f t="shared" si="82"/>
        <v>#VALUE!</v>
      </c>
      <c r="X452" t="e">
        <f>0.94*X451+(1-0.94)*'01_Data'!AB447^2</f>
        <v>#VALUE!</v>
      </c>
      <c r="Y452" s="11" t="e">
        <f t="shared" si="83"/>
        <v>#VALUE!</v>
      </c>
    </row>
    <row r="453" spans="1:25" x14ac:dyDescent="0.2">
      <c r="A453" s="6">
        <f>'01_Data'!A449</f>
        <v>44111</v>
      </c>
      <c r="B453">
        <f>0.94*B452+(1-0.94)*'01_Data'!P448^2</f>
        <v>4.0028039505749099E-4</v>
      </c>
      <c r="C453" s="11">
        <f t="shared" si="72"/>
        <v>0.31760141617204374</v>
      </c>
      <c r="D453">
        <f>0.94*D452+(1-0.94)*'01_Data'!Q448^2</f>
        <v>3.7538985420559841E-4</v>
      </c>
      <c r="E453" s="11">
        <f t="shared" si="73"/>
        <v>0.30756827414382454</v>
      </c>
      <c r="F453">
        <f>0.94*F452+(1-0.94)*'01_Data'!R448^2</f>
        <v>6.3539083190678391E-4</v>
      </c>
      <c r="G453" s="11">
        <f t="shared" si="74"/>
        <v>0.40014808463931145</v>
      </c>
      <c r="H453">
        <f>0.94*H452+(1-0.94)*'01_Data'!S448^2</f>
        <v>1.6006748749016184E-3</v>
      </c>
      <c r="I453" s="11">
        <f t="shared" si="75"/>
        <v>0.63511421687379033</v>
      </c>
      <c r="J453">
        <f>0.94*J452+(1-0.94)*'01_Data'!T448^2</f>
        <v>4.6275407065320958E-4</v>
      </c>
      <c r="K453" s="11">
        <f t="shared" si="76"/>
        <v>0.34148795850601943</v>
      </c>
      <c r="L453" t="e">
        <f>0.94*L452+(1-0.94)*'01_Data'!U448^2</f>
        <v>#DIV/0!</v>
      </c>
      <c r="M453" s="11" t="e">
        <f t="shared" si="77"/>
        <v>#DIV/0!</v>
      </c>
      <c r="N453">
        <f>0.94*N452+(1-0.94)*'01_Data'!V448^2</f>
        <v>7.9911969234511596E-4</v>
      </c>
      <c r="O453" s="11">
        <f t="shared" si="78"/>
        <v>0.4487517826939178</v>
      </c>
      <c r="P453">
        <f>0.94*P452+(1-0.94)*'01_Data'!W448^2</f>
        <v>1.1089373931338861E-3</v>
      </c>
      <c r="Q453" s="11">
        <f t="shared" si="79"/>
        <v>0.52863240826659441</v>
      </c>
      <c r="R453">
        <f>0.94*R452+(1-0.94)*'01_Data'!X448^2</f>
        <v>4.0037701270544015E-4</v>
      </c>
      <c r="S453" s="11">
        <f t="shared" si="80"/>
        <v>0.31763974436737435</v>
      </c>
      <c r="T453">
        <f>0.94*T452+(1-0.94)*'01_Data'!Y448^2</f>
        <v>9.4726691648750676E-9</v>
      </c>
      <c r="U453" s="11">
        <f t="shared" si="81"/>
        <v>1.5450283588169238E-3</v>
      </c>
      <c r="V453" t="e">
        <f>0.94*V452+(1-0.94)*'01_Data'!AA448^2</f>
        <v>#VALUE!</v>
      </c>
      <c r="W453" s="11" t="e">
        <f t="shared" si="82"/>
        <v>#VALUE!</v>
      </c>
      <c r="X453" t="e">
        <f>0.94*X452+(1-0.94)*'01_Data'!AB448^2</f>
        <v>#VALUE!</v>
      </c>
      <c r="Y453" s="11" t="e">
        <f t="shared" si="83"/>
        <v>#VALUE!</v>
      </c>
    </row>
    <row r="454" spans="1:25" x14ac:dyDescent="0.2">
      <c r="A454" s="6">
        <f>'01_Data'!A450</f>
        <v>44112</v>
      </c>
      <c r="B454">
        <f>0.94*B453+(1-0.94)*'01_Data'!P449^2</f>
        <v>3.7691403320214601E-4</v>
      </c>
      <c r="C454" s="11">
        <f t="shared" si="72"/>
        <v>0.30819204461981298</v>
      </c>
      <c r="D454">
        <f>0.94*D453+(1-0.94)*'01_Data'!Q449^2</f>
        <v>3.7750386028271118E-4</v>
      </c>
      <c r="E454" s="11">
        <f t="shared" si="73"/>
        <v>0.30843309289251569</v>
      </c>
      <c r="F454">
        <f>0.94*F453+(1-0.94)*'01_Data'!R449^2</f>
        <v>6.529464545652219E-4</v>
      </c>
      <c r="G454" s="11">
        <f t="shared" si="74"/>
        <v>0.40563839383179195</v>
      </c>
      <c r="H454">
        <f>0.94*H453+(1-0.94)*'01_Data'!S449^2</f>
        <v>1.5175970664778962E-3</v>
      </c>
      <c r="I454" s="11">
        <f t="shared" si="75"/>
        <v>0.61841285623152265</v>
      </c>
      <c r="J454">
        <f>0.94*J453+(1-0.94)*'01_Data'!T449^2</f>
        <v>4.3701586969595291E-4</v>
      </c>
      <c r="K454" s="11">
        <f t="shared" si="76"/>
        <v>0.33185538893225786</v>
      </c>
      <c r="L454" t="e">
        <f>0.94*L453+(1-0.94)*'01_Data'!U449^2</f>
        <v>#DIV/0!</v>
      </c>
      <c r="M454" s="11" t="e">
        <f t="shared" si="77"/>
        <v>#DIV/0!</v>
      </c>
      <c r="N454">
        <f>0.94*N453+(1-0.94)*'01_Data'!V449^2</f>
        <v>7.5456292322938169E-4</v>
      </c>
      <c r="O454" s="11">
        <f t="shared" si="78"/>
        <v>0.43606175784377632</v>
      </c>
      <c r="P454">
        <f>0.94*P453+(1-0.94)*'01_Data'!W449^2</f>
        <v>1.0756406418102522E-3</v>
      </c>
      <c r="Q454" s="11">
        <f t="shared" si="79"/>
        <v>0.52063561320388319</v>
      </c>
      <c r="R454">
        <f>0.94*R453+(1-0.94)*'01_Data'!X449^2</f>
        <v>3.9659993677872217E-4</v>
      </c>
      <c r="S454" s="11">
        <f t="shared" si="80"/>
        <v>0.31613791937734709</v>
      </c>
      <c r="T454">
        <f>0.94*T453+(1-0.94)*'01_Data'!Y449^2</f>
        <v>9.6206702372800538E-9</v>
      </c>
      <c r="U454" s="11">
        <f t="shared" si="81"/>
        <v>1.5570513478349306E-3</v>
      </c>
      <c r="V454" t="e">
        <f>0.94*V453+(1-0.94)*'01_Data'!AA449^2</f>
        <v>#VALUE!</v>
      </c>
      <c r="W454" s="11" t="e">
        <f t="shared" si="82"/>
        <v>#VALUE!</v>
      </c>
      <c r="X454" t="e">
        <f>0.94*X453+(1-0.94)*'01_Data'!AB449^2</f>
        <v>#VALUE!</v>
      </c>
      <c r="Y454" s="11" t="e">
        <f t="shared" si="83"/>
        <v>#VALUE!</v>
      </c>
    </row>
    <row r="455" spans="1:25" x14ac:dyDescent="0.2">
      <c r="A455" s="6">
        <f>'01_Data'!A451</f>
        <v>44113</v>
      </c>
      <c r="B455">
        <f>0.94*B454+(1-0.94)*'01_Data'!P450^2</f>
        <v>5.1159081719844295E-4</v>
      </c>
      <c r="C455" s="11">
        <f t="shared" si="72"/>
        <v>0.35905554714278903</v>
      </c>
      <c r="D455">
        <f>0.94*D454+(1-0.94)*'01_Data'!Q450^2</f>
        <v>3.77270544136137E-4</v>
      </c>
      <c r="E455" s="11">
        <f t="shared" si="73"/>
        <v>0.30833776467099605</v>
      </c>
      <c r="F455">
        <f>0.94*F454+(1-0.94)*'01_Data'!R450^2</f>
        <v>6.8460207556869678E-4</v>
      </c>
      <c r="G455" s="11">
        <f t="shared" si="74"/>
        <v>0.41535493622119335</v>
      </c>
      <c r="H455">
        <f>0.94*H454+(1-0.94)*'01_Data'!S450^2</f>
        <v>1.8491313808050493E-3</v>
      </c>
      <c r="I455" s="11">
        <f t="shared" si="75"/>
        <v>0.68262808905206385</v>
      </c>
      <c r="J455">
        <f>0.94*J454+(1-0.94)*'01_Data'!T450^2</f>
        <v>5.1901611956911521E-4</v>
      </c>
      <c r="K455" s="11">
        <f t="shared" si="76"/>
        <v>0.36165185210560868</v>
      </c>
      <c r="L455" t="e">
        <f>0.94*L454+(1-0.94)*'01_Data'!U450^2</f>
        <v>#DIV/0!</v>
      </c>
      <c r="M455" s="11" t="e">
        <f t="shared" si="77"/>
        <v>#DIV/0!</v>
      </c>
      <c r="N455">
        <f>0.94*N454+(1-0.94)*'01_Data'!V450^2</f>
        <v>7.7905753853287898E-4</v>
      </c>
      <c r="O455" s="11">
        <f t="shared" si="78"/>
        <v>0.44308294901777195</v>
      </c>
      <c r="P455">
        <f>0.94*P454+(1-0.94)*'01_Data'!W450^2</f>
        <v>1.1941036287964368E-3</v>
      </c>
      <c r="Q455" s="11">
        <f t="shared" si="79"/>
        <v>0.54855639131879785</v>
      </c>
      <c r="R455">
        <f>0.94*R454+(1-0.94)*'01_Data'!X450^2</f>
        <v>7.1397898400574807E-4</v>
      </c>
      <c r="S455" s="11">
        <f t="shared" si="80"/>
        <v>0.42417296468474808</v>
      </c>
      <c r="T455">
        <f>0.94*T454+(1-0.94)*'01_Data'!Y450^2</f>
        <v>9.0434300230432502E-9</v>
      </c>
      <c r="U455" s="11">
        <f t="shared" si="81"/>
        <v>1.5096172911724676E-3</v>
      </c>
      <c r="V455" t="e">
        <f>0.94*V454+(1-0.94)*'01_Data'!AA450^2</f>
        <v>#VALUE!</v>
      </c>
      <c r="W455" s="11" t="e">
        <f t="shared" si="82"/>
        <v>#VALUE!</v>
      </c>
      <c r="X455" t="e">
        <f>0.94*X454+(1-0.94)*'01_Data'!AB450^2</f>
        <v>#VALUE!</v>
      </c>
      <c r="Y455" s="11" t="e">
        <f t="shared" si="83"/>
        <v>#VALUE!</v>
      </c>
    </row>
    <row r="456" spans="1:25" x14ac:dyDescent="0.2">
      <c r="A456" s="6">
        <f>'01_Data'!A452</f>
        <v>44116</v>
      </c>
      <c r="B456">
        <f>0.94*B455+(1-0.94)*'01_Data'!P451^2</f>
        <v>4.9413729340005389E-4</v>
      </c>
      <c r="C456" s="11">
        <f t="shared" ref="C456:C519" si="84">SQRT(B456)*SQRT(252)</f>
        <v>0.35287759625231746</v>
      </c>
      <c r="D456">
        <f>0.94*D455+(1-0.94)*'01_Data'!Q451^2</f>
        <v>3.7067720101766532E-4</v>
      </c>
      <c r="E456" s="11">
        <f t="shared" ref="E456:E519" si="85">SQRT(D456)*SQRT(252)</f>
        <v>0.30563156685207055</v>
      </c>
      <c r="F456">
        <f>0.94*F455+(1-0.94)*'01_Data'!R451^2</f>
        <v>6.5121766082469645E-4</v>
      </c>
      <c r="G456" s="11">
        <f t="shared" ref="G456:G519" si="86">SQRT(F456)*SQRT(252)</f>
        <v>0.40510103743118642</v>
      </c>
      <c r="H456">
        <f>0.94*H455+(1-0.94)*'01_Data'!S451^2</f>
        <v>1.8024400393161989E-3</v>
      </c>
      <c r="I456" s="11">
        <f t="shared" ref="I456:I519" si="87">SQRT(H456)*SQRT(252)</f>
        <v>0.67395466457891828</v>
      </c>
      <c r="J456">
        <f>0.94*J455+(1-0.94)*'01_Data'!T451^2</f>
        <v>4.8793918616591656E-4</v>
      </c>
      <c r="K456" s="11">
        <f t="shared" ref="K456:K519" si="88">SQRT(J456)*SQRT(252)</f>
        <v>0.35065748945917435</v>
      </c>
      <c r="L456" t="e">
        <f>0.94*L455+(1-0.94)*'01_Data'!U451^2</f>
        <v>#DIV/0!</v>
      </c>
      <c r="M456" s="11" t="e">
        <f t="shared" ref="M456:M519" si="89">SQRT(L456)*SQRT(252)</f>
        <v>#DIV/0!</v>
      </c>
      <c r="N456">
        <f>0.94*N455+(1-0.94)*'01_Data'!V451^2</f>
        <v>7.4526598245939753E-4</v>
      </c>
      <c r="O456" s="11">
        <f t="shared" ref="O456:O519" si="90">SQRT(N456)*SQRT(252)</f>
        <v>0.43336708179067801</v>
      </c>
      <c r="P456">
        <f>0.94*P455+(1-0.94)*'01_Data'!W451^2</f>
        <v>1.1408004359002855E-3</v>
      </c>
      <c r="Q456" s="11">
        <f t="shared" ref="Q456:Q519" si="91">SQRT(P456)*SQRT(252)</f>
        <v>0.53617320881117503</v>
      </c>
      <c r="R456">
        <f>0.94*R455+(1-0.94)*'01_Data'!X451^2</f>
        <v>6.7268661179142723E-4</v>
      </c>
      <c r="S456" s="11">
        <f t="shared" ref="S456:S519" si="92">SQRT(R456)*SQRT(252)</f>
        <v>0.41172445418196824</v>
      </c>
      <c r="T456">
        <f>0.94*T455+(1-0.94)*'01_Data'!Y451^2</f>
        <v>8.5008242216606554E-9</v>
      </c>
      <c r="U456" s="11">
        <f t="shared" ref="U456:U519" si="93">SQRT(T456)*SQRT(252)</f>
        <v>1.4636282669648346E-3</v>
      </c>
      <c r="V456" t="e">
        <f>0.94*V455+(1-0.94)*'01_Data'!AA451^2</f>
        <v>#VALUE!</v>
      </c>
      <c r="W456" s="11" t="e">
        <f t="shared" ref="W456:W519" si="94">SQRT(V456)*SQRT(252)</f>
        <v>#VALUE!</v>
      </c>
      <c r="X456" t="e">
        <f>0.94*X455+(1-0.94)*'01_Data'!AB451^2</f>
        <v>#VALUE!</v>
      </c>
      <c r="Y456" s="11" t="e">
        <f t="shared" ref="Y456:Y519" si="95">SQRT(X456)*SQRT(252)</f>
        <v>#VALUE!</v>
      </c>
    </row>
    <row r="457" spans="1:25" x14ac:dyDescent="0.2">
      <c r="A457" s="6">
        <f>'01_Data'!A453</f>
        <v>44117</v>
      </c>
      <c r="B457">
        <f>0.94*B456+(1-0.94)*'01_Data'!P452^2</f>
        <v>4.6509245515485815E-4</v>
      </c>
      <c r="C457" s="11">
        <f t="shared" si="84"/>
        <v>0.34234967313994075</v>
      </c>
      <c r="D457">
        <f>0.94*D456+(1-0.94)*'01_Data'!Q452^2</f>
        <v>3.5126628959011456E-4</v>
      </c>
      <c r="E457" s="11">
        <f t="shared" si="85"/>
        <v>0.29752160421843132</v>
      </c>
      <c r="F457">
        <f>0.94*F456+(1-0.94)*'01_Data'!R452^2</f>
        <v>6.2229836353113811E-4</v>
      </c>
      <c r="G457" s="11">
        <f t="shared" si="86"/>
        <v>0.39600402473945495</v>
      </c>
      <c r="H457">
        <f>0.94*H456+(1-0.94)*'01_Data'!S452^2</f>
        <v>1.6943452235349268E-3</v>
      </c>
      <c r="I457" s="11">
        <f t="shared" si="87"/>
        <v>0.65343323785280583</v>
      </c>
      <c r="J457">
        <f>0.94*J456+(1-0.94)*'01_Data'!T452^2</f>
        <v>4.7253583928118774E-4</v>
      </c>
      <c r="K457" s="11">
        <f t="shared" si="88"/>
        <v>0.34507829763527481</v>
      </c>
      <c r="L457" t="e">
        <f>0.94*L456+(1-0.94)*'01_Data'!U452^2</f>
        <v>#DIV/0!</v>
      </c>
      <c r="M457" s="11" t="e">
        <f t="shared" si="89"/>
        <v>#DIV/0!</v>
      </c>
      <c r="N457">
        <f>0.94*N456+(1-0.94)*'01_Data'!V452^2</f>
        <v>7.0172773705009812E-4</v>
      </c>
      <c r="O457" s="11">
        <f t="shared" si="90"/>
        <v>0.42051800167962461</v>
      </c>
      <c r="P457">
        <f>0.94*P456+(1-0.94)*'01_Data'!W452^2</f>
        <v>1.2045707301912973E-3</v>
      </c>
      <c r="Q457" s="11">
        <f t="shared" si="91"/>
        <v>0.5509553738808679</v>
      </c>
      <c r="R457">
        <f>0.94*R456+(1-0.94)*'01_Data'!X452^2</f>
        <v>6.7544700207374702E-4</v>
      </c>
      <c r="S457" s="11">
        <f t="shared" si="92"/>
        <v>0.41256835133415687</v>
      </c>
      <c r="T457">
        <f>0.94*T456+(1-0.94)*'01_Data'!Y452^2</f>
        <v>8.7071359906586528E-9</v>
      </c>
      <c r="U457" s="11">
        <f t="shared" si="93"/>
        <v>1.481282643402663E-3</v>
      </c>
      <c r="V457" t="e">
        <f>0.94*V456+(1-0.94)*'01_Data'!AA452^2</f>
        <v>#VALUE!</v>
      </c>
      <c r="W457" s="11" t="e">
        <f t="shared" si="94"/>
        <v>#VALUE!</v>
      </c>
      <c r="X457" t="e">
        <f>0.94*X456+(1-0.94)*'01_Data'!AB452^2</f>
        <v>#VALUE!</v>
      </c>
      <c r="Y457" s="11" t="e">
        <f t="shared" si="95"/>
        <v>#VALUE!</v>
      </c>
    </row>
    <row r="458" spans="1:25" x14ac:dyDescent="0.2">
      <c r="A458" s="6">
        <f>'01_Data'!A454</f>
        <v>44118</v>
      </c>
      <c r="B458">
        <f>0.94*B457+(1-0.94)*'01_Data'!P453^2</f>
        <v>4.4570126351363974E-4</v>
      </c>
      <c r="C458" s="11">
        <f t="shared" si="84"/>
        <v>0.33513686518411728</v>
      </c>
      <c r="D458">
        <f>0.94*D457+(1-0.94)*'01_Data'!Q453^2</f>
        <v>3.4370687092389782E-4</v>
      </c>
      <c r="E458" s="11">
        <f t="shared" si="85"/>
        <v>0.29430278876154448</v>
      </c>
      <c r="F458">
        <f>0.94*F457+(1-0.94)*'01_Data'!R453^2</f>
        <v>6.0932512467359423E-4</v>
      </c>
      <c r="G458" s="11">
        <f t="shared" si="86"/>
        <v>0.3918544773480912</v>
      </c>
      <c r="H458">
        <f>0.94*H457+(1-0.94)*'01_Data'!S453^2</f>
        <v>1.6370417260611373E-3</v>
      </c>
      <c r="I458" s="11">
        <f t="shared" si="87"/>
        <v>0.6422884982368956</v>
      </c>
      <c r="J458">
        <f>0.94*J457+(1-0.94)*'01_Data'!T453^2</f>
        <v>4.6109537346121276E-4</v>
      </c>
      <c r="K458" s="11">
        <f t="shared" si="88"/>
        <v>0.34087539382041881</v>
      </c>
      <c r="L458" t="e">
        <f>0.94*L457+(1-0.94)*'01_Data'!U453^2</f>
        <v>#DIV/0!</v>
      </c>
      <c r="M458" s="11" t="e">
        <f t="shared" si="89"/>
        <v>#DIV/0!</v>
      </c>
      <c r="N458">
        <f>0.94*N457+(1-0.94)*'01_Data'!V453^2</f>
        <v>6.7867683386951567E-4</v>
      </c>
      <c r="O458" s="11">
        <f t="shared" si="90"/>
        <v>0.41355357831255429</v>
      </c>
      <c r="P458">
        <f>0.94*P457+(1-0.94)*'01_Data'!W453^2</f>
        <v>1.1491685780817319E-3</v>
      </c>
      <c r="Q458" s="11">
        <f t="shared" si="91"/>
        <v>0.53813611816769602</v>
      </c>
      <c r="R458">
        <f>0.94*R457+(1-0.94)*'01_Data'!X453^2</f>
        <v>6.4525881401947358E-4</v>
      </c>
      <c r="S458" s="11">
        <f t="shared" si="92"/>
        <v>0.40324337704779151</v>
      </c>
      <c r="T458">
        <f>0.94*T457+(1-0.94)*'01_Data'!Y453^2</f>
        <v>8.9010690535166238E-9</v>
      </c>
      <c r="U458" s="11">
        <f t="shared" si="93"/>
        <v>1.4976880187429521E-3</v>
      </c>
      <c r="V458" t="e">
        <f>0.94*V457+(1-0.94)*'01_Data'!AA453^2</f>
        <v>#VALUE!</v>
      </c>
      <c r="W458" s="11" t="e">
        <f t="shared" si="94"/>
        <v>#VALUE!</v>
      </c>
      <c r="X458" t="e">
        <f>0.94*X457+(1-0.94)*'01_Data'!AB453^2</f>
        <v>#VALUE!</v>
      </c>
      <c r="Y458" s="11" t="e">
        <f t="shared" si="95"/>
        <v>#VALUE!</v>
      </c>
    </row>
    <row r="459" spans="1:25" x14ac:dyDescent="0.2">
      <c r="A459" s="6">
        <f>'01_Data'!A455</f>
        <v>44119</v>
      </c>
      <c r="B459">
        <f>0.94*B458+(1-0.94)*'01_Data'!P454^2</f>
        <v>4.1920991617535892E-4</v>
      </c>
      <c r="C459" s="11">
        <f t="shared" si="84"/>
        <v>0.32502445888915876</v>
      </c>
      <c r="D459">
        <f>0.94*D458+(1-0.94)*'01_Data'!Q454^2</f>
        <v>3.253535626026091E-4</v>
      </c>
      <c r="E459" s="11">
        <f t="shared" si="85"/>
        <v>0.28633738452367258</v>
      </c>
      <c r="F459">
        <f>0.94*F458+(1-0.94)*'01_Data'!R454^2</f>
        <v>5.78865910998624E-4</v>
      </c>
      <c r="G459" s="11">
        <f t="shared" si="86"/>
        <v>0.38193482372212834</v>
      </c>
      <c r="H459">
        <f>0.94*H458+(1-0.94)*'01_Data'!S454^2</f>
        <v>1.5414922618032232E-3</v>
      </c>
      <c r="I459" s="11">
        <f t="shared" si="87"/>
        <v>0.62326242464503856</v>
      </c>
      <c r="J459">
        <f>0.94*J458+(1-0.94)*'01_Data'!T454^2</f>
        <v>4.3640735041373621E-4</v>
      </c>
      <c r="K459" s="11">
        <f t="shared" si="88"/>
        <v>0.33162426374477116</v>
      </c>
      <c r="L459" t="e">
        <f>0.94*L458+(1-0.94)*'01_Data'!U454^2</f>
        <v>#DIV/0!</v>
      </c>
      <c r="M459" s="11" t="e">
        <f t="shared" si="89"/>
        <v>#DIV/0!</v>
      </c>
      <c r="N459">
        <f>0.94*N458+(1-0.94)*'01_Data'!V454^2</f>
        <v>6.5398615069632094E-4</v>
      </c>
      <c r="O459" s="11">
        <f t="shared" si="90"/>
        <v>0.40596121732928248</v>
      </c>
      <c r="P459">
        <f>0.94*P458+(1-0.94)*'01_Data'!W454^2</f>
        <v>1.3104761372829347E-3</v>
      </c>
      <c r="Q459" s="11">
        <f t="shared" si="91"/>
        <v>0.57466510821112116</v>
      </c>
      <c r="R459">
        <f>0.94*R458+(1-0.94)*'01_Data'!X454^2</f>
        <v>6.4639613999389585E-4</v>
      </c>
      <c r="S459" s="11">
        <f t="shared" si="92"/>
        <v>0.40359859672508991</v>
      </c>
      <c r="T459">
        <f>0.94*T458+(1-0.94)*'01_Data'!Y454^2</f>
        <v>8.3670049103056262E-9</v>
      </c>
      <c r="U459" s="11">
        <f t="shared" si="93"/>
        <v>1.4520624082307956E-3</v>
      </c>
      <c r="V459" t="e">
        <f>0.94*V458+(1-0.94)*'01_Data'!AA454^2</f>
        <v>#VALUE!</v>
      </c>
      <c r="W459" s="11" t="e">
        <f t="shared" si="94"/>
        <v>#VALUE!</v>
      </c>
      <c r="X459" t="e">
        <f>0.94*X458+(1-0.94)*'01_Data'!AB454^2</f>
        <v>#VALUE!</v>
      </c>
      <c r="Y459" s="11" t="e">
        <f t="shared" si="95"/>
        <v>#VALUE!</v>
      </c>
    </row>
    <row r="460" spans="1:25" x14ac:dyDescent="0.2">
      <c r="A460" s="6">
        <f>'01_Data'!A456</f>
        <v>44120</v>
      </c>
      <c r="B460">
        <f>0.94*B459+(1-0.94)*'01_Data'!P455^2</f>
        <v>3.9864607745717029E-4</v>
      </c>
      <c r="C460" s="11">
        <f t="shared" si="84"/>
        <v>0.31695238052301633</v>
      </c>
      <c r="D460">
        <f>0.94*D459+(1-0.94)*'01_Data'!Q455^2</f>
        <v>3.0934107886762671E-4</v>
      </c>
      <c r="E460" s="11">
        <f t="shared" si="85"/>
        <v>0.27920234933582122</v>
      </c>
      <c r="F460">
        <f>0.94*F459+(1-0.94)*'01_Data'!R455^2</f>
        <v>5.8128584530596462E-4</v>
      </c>
      <c r="G460" s="11">
        <f t="shared" si="86"/>
        <v>0.38273232554502512</v>
      </c>
      <c r="H460">
        <f>0.94*H459+(1-0.94)*'01_Data'!S455^2</f>
        <v>1.4628598206178206E-3</v>
      </c>
      <c r="I460" s="11">
        <f t="shared" si="87"/>
        <v>0.6071578664529439</v>
      </c>
      <c r="J460">
        <f>0.94*J459+(1-0.94)*'01_Data'!T455^2</f>
        <v>4.5556913084288965E-4</v>
      </c>
      <c r="K460" s="11">
        <f t="shared" si="88"/>
        <v>0.3388265352247492</v>
      </c>
      <c r="L460" t="e">
        <f>0.94*L459+(1-0.94)*'01_Data'!U455^2</f>
        <v>#DIV/0!</v>
      </c>
      <c r="M460" s="11" t="e">
        <f t="shared" si="89"/>
        <v>#DIV/0!</v>
      </c>
      <c r="N460">
        <f>0.94*N459+(1-0.94)*'01_Data'!V455^2</f>
        <v>6.1474698165454162E-4</v>
      </c>
      <c r="O460" s="11">
        <f t="shared" si="90"/>
        <v>0.39359400322787502</v>
      </c>
      <c r="P460">
        <f>0.94*P459+(1-0.94)*'01_Data'!W455^2</f>
        <v>1.2409086309206521E-3</v>
      </c>
      <c r="Q460" s="11">
        <f t="shared" si="91"/>
        <v>0.55920387605237887</v>
      </c>
      <c r="R460">
        <f>0.94*R459+(1-0.94)*'01_Data'!X455^2</f>
        <v>6.0761237159426208E-4</v>
      </c>
      <c r="S460" s="11">
        <f t="shared" si="92"/>
        <v>0.39130335756514284</v>
      </c>
      <c r="T460">
        <f>0.94*T459+(1-0.94)*'01_Data'!Y455^2</f>
        <v>7.8649846156872881E-9</v>
      </c>
      <c r="U460" s="11">
        <f t="shared" si="93"/>
        <v>1.4078267376183748E-3</v>
      </c>
      <c r="V460" t="e">
        <f>0.94*V459+(1-0.94)*'01_Data'!AA455^2</f>
        <v>#VALUE!</v>
      </c>
      <c r="W460" s="11" t="e">
        <f t="shared" si="94"/>
        <v>#VALUE!</v>
      </c>
      <c r="X460" t="e">
        <f>0.94*X459+(1-0.94)*'01_Data'!AB455^2</f>
        <v>#VALUE!</v>
      </c>
      <c r="Y460" s="11" t="e">
        <f t="shared" si="95"/>
        <v>#VALUE!</v>
      </c>
    </row>
    <row r="461" spans="1:25" x14ac:dyDescent="0.2">
      <c r="A461" s="6">
        <f>'01_Data'!A457</f>
        <v>44123</v>
      </c>
      <c r="B461">
        <f>0.94*B460+(1-0.94)*'01_Data'!P456^2</f>
        <v>3.8098528417097822E-4</v>
      </c>
      <c r="C461" s="11">
        <f t="shared" si="84"/>
        <v>0.30985204793753829</v>
      </c>
      <c r="D461">
        <f>0.94*D460+(1-0.94)*'01_Data'!Q456^2</f>
        <v>2.9508420880490586E-4</v>
      </c>
      <c r="E461" s="11">
        <f t="shared" si="85"/>
        <v>0.27269253861966275</v>
      </c>
      <c r="F461">
        <f>0.94*F460+(1-0.94)*'01_Data'!R456^2</f>
        <v>6.1957122562529901E-4</v>
      </c>
      <c r="G461" s="11">
        <f t="shared" si="86"/>
        <v>0.39513535510958187</v>
      </c>
      <c r="H461">
        <f>0.94*H460+(1-0.94)*'01_Data'!S456^2</f>
        <v>1.5266477238551175E-3</v>
      </c>
      <c r="I461" s="11">
        <f t="shared" si="87"/>
        <v>0.62025416275224599</v>
      </c>
      <c r="J461">
        <f>0.94*J460+(1-0.94)*'01_Data'!T456^2</f>
        <v>4.4525691644693597E-4</v>
      </c>
      <c r="K461" s="11">
        <f t="shared" si="88"/>
        <v>0.33496976422451602</v>
      </c>
      <c r="L461" t="e">
        <f>0.94*L460+(1-0.94)*'01_Data'!U456^2</f>
        <v>#DIV/0!</v>
      </c>
      <c r="M461" s="11" t="e">
        <f t="shared" si="89"/>
        <v>#DIV/0!</v>
      </c>
      <c r="N461">
        <f>0.94*N460+(1-0.94)*'01_Data'!V456^2</f>
        <v>5.9389208961424522E-4</v>
      </c>
      <c r="O461" s="11">
        <f t="shared" si="90"/>
        <v>0.38686018996892119</v>
      </c>
      <c r="P461">
        <f>0.94*P460+(1-0.94)*'01_Data'!W456^2</f>
        <v>1.1980432906073025E-3</v>
      </c>
      <c r="Q461" s="11">
        <f t="shared" si="91"/>
        <v>0.54946056203611215</v>
      </c>
      <c r="R461">
        <f>0.94*R460+(1-0.94)*'01_Data'!X456^2</f>
        <v>6.8661101940703561E-4</v>
      </c>
      <c r="S461" s="11">
        <f t="shared" si="92"/>
        <v>0.41596391296670554</v>
      </c>
      <c r="T461">
        <f>0.94*T460+(1-0.94)*'01_Data'!Y456^2</f>
        <v>8.1094467610436877E-9</v>
      </c>
      <c r="U461" s="11">
        <f t="shared" si="93"/>
        <v>1.4295385912185125E-3</v>
      </c>
      <c r="V461" t="e">
        <f>0.94*V460+(1-0.94)*'01_Data'!AA456^2</f>
        <v>#VALUE!</v>
      </c>
      <c r="W461" s="11" t="e">
        <f t="shared" si="94"/>
        <v>#VALUE!</v>
      </c>
      <c r="X461" t="e">
        <f>0.94*X460+(1-0.94)*'01_Data'!AB456^2</f>
        <v>#VALUE!</v>
      </c>
      <c r="Y461" s="11" t="e">
        <f t="shared" si="95"/>
        <v>#VALUE!</v>
      </c>
    </row>
    <row r="462" spans="1:25" x14ac:dyDescent="0.2">
      <c r="A462" s="6">
        <f>'01_Data'!A458</f>
        <v>44124</v>
      </c>
      <c r="B462">
        <f>0.94*B461+(1-0.94)*'01_Data'!P457^2</f>
        <v>3.8247167637132652E-4</v>
      </c>
      <c r="C462" s="11">
        <f t="shared" si="84"/>
        <v>0.31045589452541289</v>
      </c>
      <c r="D462">
        <f>0.94*D461+(1-0.94)*'01_Data'!Q457^2</f>
        <v>3.0731358337754932E-4</v>
      </c>
      <c r="E462" s="11">
        <f t="shared" si="85"/>
        <v>0.27828586563306168</v>
      </c>
      <c r="F462">
        <f>0.94*F461+(1-0.94)*'01_Data'!R457^2</f>
        <v>6.445981008947778E-4</v>
      </c>
      <c r="G462" s="11">
        <f t="shared" si="86"/>
        <v>0.40303687353080242</v>
      </c>
      <c r="H462">
        <f>0.94*H461+(1-0.94)*'01_Data'!S457^2</f>
        <v>1.4791947759743931E-3</v>
      </c>
      <c r="I462" s="11">
        <f t="shared" si="87"/>
        <v>0.61053835550729096</v>
      </c>
      <c r="J462">
        <f>0.94*J461+(1-0.94)*'01_Data'!T457^2</f>
        <v>4.4500772047506121E-4</v>
      </c>
      <c r="K462" s="11">
        <f t="shared" si="88"/>
        <v>0.33487601520520316</v>
      </c>
      <c r="L462" t="e">
        <f>0.94*L461+(1-0.94)*'01_Data'!U457^2</f>
        <v>#DIV/0!</v>
      </c>
      <c r="M462" s="11" t="e">
        <f t="shared" si="89"/>
        <v>#DIV/0!</v>
      </c>
      <c r="N462">
        <f>0.94*N461+(1-0.94)*'01_Data'!V457^2</f>
        <v>5.6494397674030446E-4</v>
      </c>
      <c r="O462" s="11">
        <f t="shared" si="90"/>
        <v>0.37731403649818901</v>
      </c>
      <c r="P462">
        <f>0.94*P461+(1-0.94)*'01_Data'!W457^2</f>
        <v>1.2096237630020608E-3</v>
      </c>
      <c r="Q462" s="11">
        <f t="shared" si="91"/>
        <v>0.5521097610770157</v>
      </c>
      <c r="R462">
        <f>0.94*R461+(1-0.94)*'01_Data'!X457^2</f>
        <v>6.7865983246370482E-4</v>
      </c>
      <c r="S462" s="11">
        <f t="shared" si="92"/>
        <v>0.41354839835363116</v>
      </c>
      <c r="T462">
        <f>0.94*T461+(1-0.94)*'01_Data'!Y457^2</f>
        <v>7.6228799553810668E-9</v>
      </c>
      <c r="U462" s="11">
        <f t="shared" si="93"/>
        <v>1.3859890868098597E-3</v>
      </c>
      <c r="V462" t="e">
        <f>0.94*V461+(1-0.94)*'01_Data'!AA457^2</f>
        <v>#VALUE!</v>
      </c>
      <c r="W462" s="11" t="e">
        <f t="shared" si="94"/>
        <v>#VALUE!</v>
      </c>
      <c r="X462" t="e">
        <f>0.94*X461+(1-0.94)*'01_Data'!AB457^2</f>
        <v>#VALUE!</v>
      </c>
      <c r="Y462" s="11" t="e">
        <f t="shared" si="95"/>
        <v>#VALUE!</v>
      </c>
    </row>
    <row r="463" spans="1:25" x14ac:dyDescent="0.2">
      <c r="A463" s="6">
        <f>'01_Data'!A459</f>
        <v>44125</v>
      </c>
      <c r="B463">
        <f>0.94*B462+(1-0.94)*'01_Data'!P458^2</f>
        <v>3.6370093537890156E-4</v>
      </c>
      <c r="C463" s="11">
        <f t="shared" si="84"/>
        <v>0.30274186316973606</v>
      </c>
      <c r="D463">
        <f>0.94*D462+(1-0.94)*'01_Data'!Q458^2</f>
        <v>2.9075314665983395E-4</v>
      </c>
      <c r="E463" s="11">
        <f t="shared" si="85"/>
        <v>0.2706839355378855</v>
      </c>
      <c r="F463">
        <f>0.94*F462+(1-0.94)*'01_Data'!R458^2</f>
        <v>6.0673230969144449E-4</v>
      </c>
      <c r="G463" s="11">
        <f t="shared" si="86"/>
        <v>0.39101987422923151</v>
      </c>
      <c r="H463">
        <f>0.94*H462+(1-0.94)*'01_Data'!S458^2</f>
        <v>1.428381987869492E-3</v>
      </c>
      <c r="I463" s="11">
        <f t="shared" si="87"/>
        <v>0.59996021613363004</v>
      </c>
      <c r="J463">
        <f>0.94*J462+(1-0.94)*'01_Data'!T458^2</f>
        <v>4.3523520012821832E-4</v>
      </c>
      <c r="K463" s="11">
        <f t="shared" si="88"/>
        <v>0.33117860805358645</v>
      </c>
      <c r="L463" t="e">
        <f>0.94*L462+(1-0.94)*'01_Data'!U458^2</f>
        <v>#DIV/0!</v>
      </c>
      <c r="M463" s="11" t="e">
        <f t="shared" si="89"/>
        <v>#DIV/0!</v>
      </c>
      <c r="N463">
        <f>0.94*N462+(1-0.94)*'01_Data'!V458^2</f>
        <v>5.3787615750157814E-4</v>
      </c>
      <c r="O463" s="11">
        <f t="shared" si="90"/>
        <v>0.36816408256427963</v>
      </c>
      <c r="P463">
        <f>0.94*P462+(1-0.94)*'01_Data'!W458^2</f>
        <v>1.1372516749719463E-3</v>
      </c>
      <c r="Q463" s="11">
        <f t="shared" si="91"/>
        <v>0.53533860508367093</v>
      </c>
      <c r="R463">
        <f>0.94*R462+(1-0.94)*'01_Data'!X458^2</f>
        <v>6.4069400633581623E-4</v>
      </c>
      <c r="S463" s="11">
        <f t="shared" si="92"/>
        <v>0.4018144964988517</v>
      </c>
      <c r="T463">
        <f>0.94*T462+(1-0.94)*'01_Data'!Y458^2</f>
        <v>7.8818683803556931E-9</v>
      </c>
      <c r="U463" s="11">
        <f t="shared" si="93"/>
        <v>1.4093370185479534E-3</v>
      </c>
      <c r="V463" t="e">
        <f>0.94*V462+(1-0.94)*'01_Data'!AA458^2</f>
        <v>#VALUE!</v>
      </c>
      <c r="W463" s="11" t="e">
        <f t="shared" si="94"/>
        <v>#VALUE!</v>
      </c>
      <c r="X463" t="e">
        <f>0.94*X462+(1-0.94)*'01_Data'!AB458^2</f>
        <v>#VALUE!</v>
      </c>
      <c r="Y463" s="11" t="e">
        <f t="shared" si="95"/>
        <v>#VALUE!</v>
      </c>
    </row>
    <row r="464" spans="1:25" x14ac:dyDescent="0.2">
      <c r="A464" s="6">
        <f>'01_Data'!A460</f>
        <v>44126</v>
      </c>
      <c r="B464">
        <f>0.94*B463+(1-0.94)*'01_Data'!P459^2</f>
        <v>3.57535276174711E-4</v>
      </c>
      <c r="C464" s="11">
        <f t="shared" si="84"/>
        <v>0.30016477074438164</v>
      </c>
      <c r="D464">
        <f>0.94*D463+(1-0.94)*'01_Data'!Q459^2</f>
        <v>2.8105521817435618E-4</v>
      </c>
      <c r="E464" s="11">
        <f t="shared" si="85"/>
        <v>0.26613138668698544</v>
      </c>
      <c r="F464">
        <f>0.94*F463+(1-0.94)*'01_Data'!R459^2</f>
        <v>7.9648230865958579E-4</v>
      </c>
      <c r="G464" s="11">
        <f t="shared" si="86"/>
        <v>0.44801064918394035</v>
      </c>
      <c r="H464">
        <f>0.94*H463+(1-0.94)*'01_Data'!S459^2</f>
        <v>1.446336693003634E-3</v>
      </c>
      <c r="I464" s="11">
        <f t="shared" si="87"/>
        <v>0.60371917862273994</v>
      </c>
      <c r="J464">
        <f>0.94*J463+(1-0.94)*'01_Data'!T459^2</f>
        <v>4.1089181622446067E-4</v>
      </c>
      <c r="K464" s="11">
        <f t="shared" si="88"/>
        <v>0.32178368151378361</v>
      </c>
      <c r="L464" t="e">
        <f>0.94*L463+(1-0.94)*'01_Data'!U459^2</f>
        <v>#DIV/0!</v>
      </c>
      <c r="M464" s="11" t="e">
        <f t="shared" si="89"/>
        <v>#DIV/0!</v>
      </c>
      <c r="N464">
        <f>0.94*N463+(1-0.94)*'01_Data'!V459^2</f>
        <v>5.7606048641796264E-4</v>
      </c>
      <c r="O464" s="11">
        <f t="shared" si="90"/>
        <v>0.3810081922706211</v>
      </c>
      <c r="P464">
        <f>0.94*P463+(1-0.94)*'01_Data'!W459^2</f>
        <v>1.0690678614391803E-3</v>
      </c>
      <c r="Q464" s="11">
        <f t="shared" si="91"/>
        <v>0.51904248485328586</v>
      </c>
      <c r="R464">
        <f>0.94*R463+(1-0.94)*'01_Data'!X459^2</f>
        <v>6.1631254684651972E-4</v>
      </c>
      <c r="S464" s="11">
        <f t="shared" si="92"/>
        <v>0.39409486396719634</v>
      </c>
      <c r="T464">
        <f>0.94*T463+(1-0.94)*'01_Data'!Y459^2</f>
        <v>7.4089562775343508E-9</v>
      </c>
      <c r="U464" s="11">
        <f t="shared" si="93"/>
        <v>1.3664029354252196E-3</v>
      </c>
      <c r="V464" t="e">
        <f>0.94*V463+(1-0.94)*'01_Data'!AA459^2</f>
        <v>#VALUE!</v>
      </c>
      <c r="W464" s="11" t="e">
        <f t="shared" si="94"/>
        <v>#VALUE!</v>
      </c>
      <c r="X464" t="e">
        <f>0.94*X463+(1-0.94)*'01_Data'!AB459^2</f>
        <v>#VALUE!</v>
      </c>
      <c r="Y464" s="11" t="e">
        <f t="shared" si="95"/>
        <v>#VALUE!</v>
      </c>
    </row>
    <row r="465" spans="1:25" x14ac:dyDescent="0.2">
      <c r="A465" s="6">
        <f>'01_Data'!A461</f>
        <v>44127</v>
      </c>
      <c r="B465">
        <f>0.94*B464+(1-0.94)*'01_Data'!P460^2</f>
        <v>4.8605494500488894E-4</v>
      </c>
      <c r="C465" s="11">
        <f t="shared" si="84"/>
        <v>0.3499797796176688</v>
      </c>
      <c r="D465">
        <f>0.94*D464+(1-0.94)*'01_Data'!Q460^2</f>
        <v>3.3801079125739947E-4</v>
      </c>
      <c r="E465" s="11">
        <f t="shared" si="85"/>
        <v>0.29185393503748525</v>
      </c>
      <c r="F465">
        <f>0.94*F464+(1-0.94)*'01_Data'!R460^2</f>
        <v>8.476657400091818E-4</v>
      </c>
      <c r="G465" s="11">
        <f t="shared" si="86"/>
        <v>0.46218152979355831</v>
      </c>
      <c r="H465">
        <f>0.94*H464+(1-0.94)*'01_Data'!S460^2</f>
        <v>1.5183355507294594E-3</v>
      </c>
      <c r="I465" s="11">
        <f t="shared" si="87"/>
        <v>0.61856330216383171</v>
      </c>
      <c r="J465">
        <f>0.94*J464+(1-0.94)*'01_Data'!T460^2</f>
        <v>3.8872344972036668E-4</v>
      </c>
      <c r="K465" s="11">
        <f t="shared" si="88"/>
        <v>0.31298292178573006</v>
      </c>
      <c r="L465" t="e">
        <f>0.94*L464+(1-0.94)*'01_Data'!U460^2</f>
        <v>#DIV/0!</v>
      </c>
      <c r="M465" s="11" t="e">
        <f t="shared" si="89"/>
        <v>#DIV/0!</v>
      </c>
      <c r="N465">
        <f>0.94*N464+(1-0.94)*'01_Data'!V460^2</f>
        <v>5.7036388372524646E-4</v>
      </c>
      <c r="O465" s="11">
        <f t="shared" si="90"/>
        <v>0.37911963639300206</v>
      </c>
      <c r="P465">
        <f>0.94*P464+(1-0.94)*'01_Data'!W460^2</f>
        <v>1.0148725970682252E-3</v>
      </c>
      <c r="Q465" s="11">
        <f t="shared" si="91"/>
        <v>0.50571523060037726</v>
      </c>
      <c r="R465">
        <f>0.94*R464+(1-0.94)*'01_Data'!X460^2</f>
        <v>8.6968309105391788E-4</v>
      </c>
      <c r="S465" s="11">
        <f t="shared" si="92"/>
        <v>0.46814542499696321</v>
      </c>
      <c r="T465">
        <f>0.94*T464+(1-0.94)*'01_Data'!Y460^2</f>
        <v>7.6807801231799273E-9</v>
      </c>
      <c r="U465" s="11">
        <f t="shared" si="93"/>
        <v>1.391242822458158E-3</v>
      </c>
      <c r="V465" t="e">
        <f>0.94*V464+(1-0.94)*'01_Data'!AA460^2</f>
        <v>#VALUE!</v>
      </c>
      <c r="W465" s="11" t="e">
        <f t="shared" si="94"/>
        <v>#VALUE!</v>
      </c>
      <c r="X465" t="e">
        <f>0.94*X464+(1-0.94)*'01_Data'!AB460^2</f>
        <v>#VALUE!</v>
      </c>
      <c r="Y465" s="11" t="e">
        <f t="shared" si="95"/>
        <v>#VALUE!</v>
      </c>
    </row>
    <row r="466" spans="1:25" x14ac:dyDescent="0.2">
      <c r="A466" s="6">
        <f>'01_Data'!A462</f>
        <v>44130</v>
      </c>
      <c r="B466">
        <f>0.94*B465+(1-0.94)*'01_Data'!P461^2</f>
        <v>4.815761477979335E-4</v>
      </c>
      <c r="C466" s="11">
        <f t="shared" si="84"/>
        <v>0.34836358771415715</v>
      </c>
      <c r="D466">
        <f>0.94*D465+(1-0.94)*'01_Data'!Q461^2</f>
        <v>3.2548845893936706E-4</v>
      </c>
      <c r="E466" s="11">
        <f t="shared" si="85"/>
        <v>0.28639673820195732</v>
      </c>
      <c r="F466">
        <f>0.94*F465+(1-0.94)*'01_Data'!R461^2</f>
        <v>8.1973619896066798E-4</v>
      </c>
      <c r="G466" s="11">
        <f t="shared" si="86"/>
        <v>0.45450359969761339</v>
      </c>
      <c r="H466">
        <f>0.94*H465+(1-0.94)*'01_Data'!S461^2</f>
        <v>1.4404821185320831E-3</v>
      </c>
      <c r="I466" s="11">
        <f t="shared" si="87"/>
        <v>0.60249605299129139</v>
      </c>
      <c r="J466">
        <f>0.94*J465+(1-0.94)*'01_Data'!T461^2</f>
        <v>3.9979120111469617E-4</v>
      </c>
      <c r="K466" s="11">
        <f t="shared" si="88"/>
        <v>0.3174072820224883</v>
      </c>
      <c r="L466" t="e">
        <f>0.94*L465+(1-0.94)*'01_Data'!U461^2</f>
        <v>#DIV/0!</v>
      </c>
      <c r="M466" s="11" t="e">
        <f t="shared" si="89"/>
        <v>#DIV/0!</v>
      </c>
      <c r="N466">
        <f>0.94*N465+(1-0.94)*'01_Data'!V461^2</f>
        <v>6.3771778924873364E-4</v>
      </c>
      <c r="O466" s="11">
        <f t="shared" si="90"/>
        <v>0.40088013531563388</v>
      </c>
      <c r="P466">
        <f>0.94*P465+(1-0.94)*'01_Data'!W461^2</f>
        <v>9.8106646988564174E-4</v>
      </c>
      <c r="Q466" s="11">
        <f t="shared" si="91"/>
        <v>0.49722102772427251</v>
      </c>
      <c r="R466">
        <f>0.94*R465+(1-0.94)*'01_Data'!X461^2</f>
        <v>8.2130592406564435E-4</v>
      </c>
      <c r="S466" s="11">
        <f t="shared" si="92"/>
        <v>0.45493855943912076</v>
      </c>
      <c r="T466">
        <f>0.94*T465+(1-0.94)*'01_Data'!Y461^2</f>
        <v>7.2199333157891314E-9</v>
      </c>
      <c r="U466" s="11">
        <f t="shared" si="93"/>
        <v>1.348859961441091E-3</v>
      </c>
      <c r="V466" t="e">
        <f>0.94*V465+(1-0.94)*'01_Data'!AA461^2</f>
        <v>#VALUE!</v>
      </c>
      <c r="W466" s="11" t="e">
        <f t="shared" si="94"/>
        <v>#VALUE!</v>
      </c>
      <c r="X466" t="e">
        <f>0.94*X465+(1-0.94)*'01_Data'!AB461^2</f>
        <v>#VALUE!</v>
      </c>
      <c r="Y466" s="11" t="e">
        <f t="shared" si="95"/>
        <v>#VALUE!</v>
      </c>
    </row>
    <row r="467" spans="1:25" x14ac:dyDescent="0.2">
      <c r="A467" s="6">
        <f>'01_Data'!A463</f>
        <v>44131</v>
      </c>
      <c r="B467">
        <f>0.94*B466+(1-0.94)*'01_Data'!P462^2</f>
        <v>4.8724059143109903E-4</v>
      </c>
      <c r="C467" s="11">
        <f t="shared" si="84"/>
        <v>0.35040637699767535</v>
      </c>
      <c r="D467">
        <f>0.94*D466+(1-0.94)*'01_Data'!Q462^2</f>
        <v>3.3692569718143641E-4</v>
      </c>
      <c r="E467" s="11">
        <f t="shared" si="85"/>
        <v>0.29138509860616069</v>
      </c>
      <c r="F467">
        <f>0.94*F466+(1-0.94)*'01_Data'!R462^2</f>
        <v>1.0701396649054535E-3</v>
      </c>
      <c r="G467" s="11">
        <f t="shared" si="86"/>
        <v>0.51930260499652259</v>
      </c>
      <c r="H467">
        <f>0.94*H466+(1-0.94)*'01_Data'!S462^2</f>
        <v>1.5524830084685498E-3</v>
      </c>
      <c r="I467" s="11">
        <f t="shared" si="87"/>
        <v>0.62548038988770427</v>
      </c>
      <c r="J467">
        <f>0.94*J466+(1-0.94)*'01_Data'!T462^2</f>
        <v>4.0541931828275661E-4</v>
      </c>
      <c r="K467" s="11">
        <f t="shared" si="88"/>
        <v>0.31963364686349066</v>
      </c>
      <c r="L467" t="e">
        <f>0.94*L466+(1-0.94)*'01_Data'!U462^2</f>
        <v>#DIV/0!</v>
      </c>
      <c r="M467" s="11" t="e">
        <f t="shared" si="89"/>
        <v>#DIV/0!</v>
      </c>
      <c r="N467">
        <f>0.94*N466+(1-0.94)*'01_Data'!V462^2</f>
        <v>6.1229954150447349E-4</v>
      </c>
      <c r="O467" s="11">
        <f t="shared" si="90"/>
        <v>0.39280973060646973</v>
      </c>
      <c r="P467">
        <f>0.94*P466+(1-0.94)*'01_Data'!W462^2</f>
        <v>1.0952456301031694E-3</v>
      </c>
      <c r="Q467" s="11">
        <f t="shared" si="91"/>
        <v>0.52535882859812943</v>
      </c>
      <c r="R467">
        <f>0.94*R466+(1-0.94)*'01_Data'!X462^2</f>
        <v>7.9418498157902235E-4</v>
      </c>
      <c r="S467" s="11">
        <f t="shared" si="92"/>
        <v>0.44736407472875339</v>
      </c>
      <c r="T467">
        <f>0.94*T466+(1-0.94)*'01_Data'!Y462^2</f>
        <v>6.7867373168417832E-9</v>
      </c>
      <c r="U467" s="11">
        <f t="shared" si="93"/>
        <v>1.3077682531106684E-3</v>
      </c>
      <c r="V467" t="e">
        <f>0.94*V466+(1-0.94)*'01_Data'!AA462^2</f>
        <v>#VALUE!</v>
      </c>
      <c r="W467" s="11" t="e">
        <f t="shared" si="94"/>
        <v>#VALUE!</v>
      </c>
      <c r="X467" t="e">
        <f>0.94*X466+(1-0.94)*'01_Data'!AB462^2</f>
        <v>#VALUE!</v>
      </c>
      <c r="Y467" s="11" t="e">
        <f t="shared" si="95"/>
        <v>#VALUE!</v>
      </c>
    </row>
    <row r="468" spans="1:25" x14ac:dyDescent="0.2">
      <c r="A468" s="6">
        <f>'01_Data'!A464</f>
        <v>44132</v>
      </c>
      <c r="B468">
        <f>0.94*B467+(1-0.94)*'01_Data'!P463^2</f>
        <v>4.7339892252798774E-4</v>
      </c>
      <c r="C468" s="11">
        <f t="shared" si="84"/>
        <v>0.34539329535625463</v>
      </c>
      <c r="D468">
        <f>0.94*D467+(1-0.94)*'01_Data'!Q463^2</f>
        <v>3.4159002161776011E-4</v>
      </c>
      <c r="E468" s="11">
        <f t="shared" si="85"/>
        <v>0.29339510126734486</v>
      </c>
      <c r="F468">
        <f>0.94*F467+(1-0.94)*'01_Data'!R463^2</f>
        <v>1.0061664522007191E-3</v>
      </c>
      <c r="G468" s="11">
        <f t="shared" si="86"/>
        <v>0.50354140440939044</v>
      </c>
      <c r="H468">
        <f>0.94*H467+(1-0.94)*'01_Data'!S463^2</f>
        <v>1.4840326773261591E-3</v>
      </c>
      <c r="I468" s="11">
        <f t="shared" si="87"/>
        <v>0.61153596352642425</v>
      </c>
      <c r="J468">
        <f>0.94*J467+(1-0.94)*'01_Data'!T463^2</f>
        <v>3.8287269484079067E-4</v>
      </c>
      <c r="K468" s="11">
        <f t="shared" si="88"/>
        <v>0.31061860713724032</v>
      </c>
      <c r="L468" t="e">
        <f>0.94*L467+(1-0.94)*'01_Data'!U463^2</f>
        <v>#DIV/0!</v>
      </c>
      <c r="M468" s="11" t="e">
        <f t="shared" si="89"/>
        <v>#DIV/0!</v>
      </c>
      <c r="N468">
        <f>0.94*N467+(1-0.94)*'01_Data'!V463^2</f>
        <v>5.8143025239056165E-4</v>
      </c>
      <c r="O468" s="11">
        <f t="shared" si="90"/>
        <v>0.38277986310988404</v>
      </c>
      <c r="P468">
        <f>0.94*P467+(1-0.94)*'01_Data'!W463^2</f>
        <v>1.1168657493958887E-3</v>
      </c>
      <c r="Q468" s="11">
        <f t="shared" si="91"/>
        <v>0.53051877332264497</v>
      </c>
      <c r="R468">
        <f>0.94*R467+(1-0.94)*'01_Data'!X463^2</f>
        <v>1.2290251749754017E-3</v>
      </c>
      <c r="S468" s="11">
        <f t="shared" si="92"/>
        <v>0.55651985058378761</v>
      </c>
      <c r="T468">
        <f>0.94*T467+(1-0.94)*'01_Data'!Y463^2</f>
        <v>7.0958943001287677E-9</v>
      </c>
      <c r="U468" s="11">
        <f t="shared" si="93"/>
        <v>1.3372230044508095E-3</v>
      </c>
      <c r="V468" t="e">
        <f>0.94*V467+(1-0.94)*'01_Data'!AA463^2</f>
        <v>#VALUE!</v>
      </c>
      <c r="W468" s="11" t="e">
        <f t="shared" si="94"/>
        <v>#VALUE!</v>
      </c>
      <c r="X468" t="e">
        <f>0.94*X467+(1-0.94)*'01_Data'!AB463^2</f>
        <v>#VALUE!</v>
      </c>
      <c r="Y468" s="11" t="e">
        <f t="shared" si="95"/>
        <v>#VALUE!</v>
      </c>
    </row>
    <row r="469" spans="1:25" x14ac:dyDescent="0.2">
      <c r="A469" s="6">
        <f>'01_Data'!A465</f>
        <v>44133</v>
      </c>
      <c r="B469">
        <f>0.94*B468+(1-0.94)*'01_Data'!P464^2</f>
        <v>5.3547112373255473E-4</v>
      </c>
      <c r="C469" s="11">
        <f t="shared" si="84"/>
        <v>0.36734006476370612</v>
      </c>
      <c r="D469">
        <f>0.94*D468+(1-0.94)*'01_Data'!Q464^2</f>
        <v>4.1035971880984146E-4</v>
      </c>
      <c r="E469" s="11">
        <f t="shared" si="85"/>
        <v>0.32157526201509978</v>
      </c>
      <c r="F469">
        <f>0.94*F468+(1-0.94)*'01_Data'!R464^2</f>
        <v>1.0946100541614641E-3</v>
      </c>
      <c r="G469" s="11">
        <f t="shared" si="86"/>
        <v>0.525206372437244</v>
      </c>
      <c r="H469">
        <f>0.94*H468+(1-0.94)*'01_Data'!S464^2</f>
        <v>1.5058533852855803E-3</v>
      </c>
      <c r="I469" s="11">
        <f t="shared" si="87"/>
        <v>0.6160154649779227</v>
      </c>
      <c r="J469">
        <f>0.94*J468+(1-0.94)*'01_Data'!T464^2</f>
        <v>3.6548953755322192E-4</v>
      </c>
      <c r="K469" s="11">
        <f t="shared" si="88"/>
        <v>0.30348535955365613</v>
      </c>
      <c r="L469" t="e">
        <f>0.94*L468+(1-0.94)*'01_Data'!U464^2</f>
        <v>#DIV/0!</v>
      </c>
      <c r="M469" s="11" t="e">
        <f t="shared" si="89"/>
        <v>#DIV/0!</v>
      </c>
      <c r="N469">
        <f>0.94*N468+(1-0.94)*'01_Data'!V464^2</f>
        <v>8.1376448000131042E-4</v>
      </c>
      <c r="O469" s="11">
        <f t="shared" si="90"/>
        <v>0.45284506065577246</v>
      </c>
      <c r="P469">
        <f>0.94*P468+(1-0.94)*'01_Data'!W464^2</f>
        <v>1.5972239284554623E-3</v>
      </c>
      <c r="Q469" s="11">
        <f t="shared" si="91"/>
        <v>0.63442921588682888</v>
      </c>
      <c r="R469">
        <f>0.94*R468+(1-0.94)*'01_Data'!X464^2</f>
        <v>1.4461891931221499E-3</v>
      </c>
      <c r="S469" s="11">
        <f t="shared" si="92"/>
        <v>0.60368839368235483</v>
      </c>
      <c r="T469">
        <f>0.94*T468+(1-0.94)*'01_Data'!Y464^2</f>
        <v>6.6701406421210415E-9</v>
      </c>
      <c r="U469" s="11">
        <f t="shared" si="93"/>
        <v>1.2964858047099872E-3</v>
      </c>
      <c r="V469" t="e">
        <f>0.94*V468+(1-0.94)*'01_Data'!AA464^2</f>
        <v>#VALUE!</v>
      </c>
      <c r="W469" s="11" t="e">
        <f t="shared" si="94"/>
        <v>#VALUE!</v>
      </c>
      <c r="X469" t="e">
        <f>0.94*X468+(1-0.94)*'01_Data'!AB464^2</f>
        <v>#VALUE!</v>
      </c>
      <c r="Y469" s="11" t="e">
        <f t="shared" si="95"/>
        <v>#VALUE!</v>
      </c>
    </row>
    <row r="470" spans="1:25" x14ac:dyDescent="0.2">
      <c r="A470" s="6">
        <f>'01_Data'!A466</f>
        <v>44134</v>
      </c>
      <c r="B470">
        <f>0.94*B469+(1-0.94)*'01_Data'!P465^2</f>
        <v>6.1631224217519498E-4</v>
      </c>
      <c r="C470" s="11">
        <f t="shared" si="84"/>
        <v>0.394094766557676</v>
      </c>
      <c r="D470">
        <f>0.94*D469+(1-0.94)*'01_Data'!Q465^2</f>
        <v>4.3380486925158909E-4</v>
      </c>
      <c r="E470" s="11">
        <f t="shared" si="85"/>
        <v>0.33063397746057566</v>
      </c>
      <c r="F470">
        <f>0.94*F469+(1-0.94)*'01_Data'!R465^2</f>
        <v>1.0387205992584778E-3</v>
      </c>
      <c r="G470" s="11">
        <f t="shared" si="86"/>
        <v>0.51162250831363587</v>
      </c>
      <c r="H470">
        <f>0.94*H469+(1-0.94)*'01_Data'!S465^2</f>
        <v>1.4617759097406398E-3</v>
      </c>
      <c r="I470" s="11">
        <f t="shared" si="87"/>
        <v>0.60693288694438141</v>
      </c>
      <c r="J470">
        <f>0.94*J469+(1-0.94)*'01_Data'!T465^2</f>
        <v>3.553660231612183E-4</v>
      </c>
      <c r="K470" s="11">
        <f t="shared" si="88"/>
        <v>0.29925279921268411</v>
      </c>
      <c r="L470" t="e">
        <f>0.94*L469+(1-0.94)*'01_Data'!U465^2</f>
        <v>#DIV/0!</v>
      </c>
      <c r="M470" s="11" t="e">
        <f t="shared" si="89"/>
        <v>#DIV/0!</v>
      </c>
      <c r="N470">
        <f>0.94*N469+(1-0.94)*'01_Data'!V465^2</f>
        <v>7.7677086953578396E-4</v>
      </c>
      <c r="O470" s="11">
        <f t="shared" si="90"/>
        <v>0.44243220850545856</v>
      </c>
      <c r="P470">
        <f>0.94*P469+(1-0.94)*'01_Data'!W465^2</f>
        <v>1.5032781726239397E-3</v>
      </c>
      <c r="Q470" s="11">
        <f t="shared" si="91"/>
        <v>0.61548850476774375</v>
      </c>
      <c r="R470">
        <f>0.94*R469+(1-0.94)*'01_Data'!X465^2</f>
        <v>1.3602774527473828E-3</v>
      </c>
      <c r="S470" s="11">
        <f t="shared" si="92"/>
        <v>0.58548263688374269</v>
      </c>
      <c r="T470">
        <f>0.94*T469+(1-0.94)*'01_Data'!Y465^2</f>
        <v>6.9862934258914155E-9</v>
      </c>
      <c r="U470" s="11">
        <f t="shared" si="93"/>
        <v>1.3268556603205327E-3</v>
      </c>
      <c r="V470" t="e">
        <f>0.94*V469+(1-0.94)*'01_Data'!AA465^2</f>
        <v>#VALUE!</v>
      </c>
      <c r="W470" s="11" t="e">
        <f t="shared" si="94"/>
        <v>#VALUE!</v>
      </c>
      <c r="X470" t="e">
        <f>0.94*X469+(1-0.94)*'01_Data'!AB465^2</f>
        <v>#VALUE!</v>
      </c>
      <c r="Y470" s="11" t="e">
        <f t="shared" si="95"/>
        <v>#VALUE!</v>
      </c>
    </row>
    <row r="471" spans="1:25" x14ac:dyDescent="0.2">
      <c r="A471" s="6">
        <f>'01_Data'!A467</f>
        <v>44137</v>
      </c>
      <c r="B471">
        <f>0.94*B470+(1-0.94)*'01_Data'!P466^2</f>
        <v>5.8616906377511083E-4</v>
      </c>
      <c r="C471" s="11">
        <f t="shared" si="84"/>
        <v>0.38433657654629744</v>
      </c>
      <c r="D471">
        <f>0.94*D470+(1-0.94)*'01_Data'!Q466^2</f>
        <v>4.1392559634900728E-4</v>
      </c>
      <c r="E471" s="11">
        <f t="shared" si="85"/>
        <v>0.32296942623095126</v>
      </c>
      <c r="F471">
        <f>0.94*F470+(1-0.94)*'01_Data'!R466^2</f>
        <v>9.9736619225107332E-4</v>
      </c>
      <c r="G471" s="11">
        <f t="shared" si="86"/>
        <v>0.50133449955819964</v>
      </c>
      <c r="H471">
        <f>0.94*H470+(1-0.94)*'01_Data'!S466^2</f>
        <v>1.3740693551562014E-3</v>
      </c>
      <c r="I471" s="11">
        <f t="shared" si="87"/>
        <v>0.58844326616876397</v>
      </c>
      <c r="J471">
        <f>0.94*J470+(1-0.94)*'01_Data'!T466^2</f>
        <v>3.3542248269789624E-4</v>
      </c>
      <c r="K471" s="11">
        <f t="shared" si="88"/>
        <v>0.29073435579557821</v>
      </c>
      <c r="L471" t="e">
        <f>0.94*L470+(1-0.94)*'01_Data'!U466^2</f>
        <v>#DIV/0!</v>
      </c>
      <c r="M471" s="11" t="e">
        <f t="shared" si="89"/>
        <v>#DIV/0!</v>
      </c>
      <c r="N471">
        <f>0.94*N470+(1-0.94)*'01_Data'!V466^2</f>
        <v>9.2834860461041822E-4</v>
      </c>
      <c r="O471" s="11">
        <f t="shared" si="90"/>
        <v>0.48367742180282242</v>
      </c>
      <c r="P471">
        <f>0.94*P470+(1-0.94)*'01_Data'!W466^2</f>
        <v>1.4222989799450049E-3</v>
      </c>
      <c r="Q471" s="11">
        <f t="shared" si="91"/>
        <v>0.59868133672776314</v>
      </c>
      <c r="R471">
        <f>0.94*R470+(1-0.94)*'01_Data'!X466^2</f>
        <v>1.3217599416329741E-3</v>
      </c>
      <c r="S471" s="11">
        <f t="shared" si="92"/>
        <v>0.57713387120451476</v>
      </c>
      <c r="T471">
        <f>0.94*T470+(1-0.94)*'01_Data'!Y466^2</f>
        <v>6.5671158203379301E-9</v>
      </c>
      <c r="U471" s="11">
        <f t="shared" si="93"/>
        <v>1.2864342916469379E-3</v>
      </c>
      <c r="V471" t="e">
        <f>0.94*V470+(1-0.94)*'01_Data'!AA466^2</f>
        <v>#VALUE!</v>
      </c>
      <c r="W471" s="11" t="e">
        <f t="shared" si="94"/>
        <v>#VALUE!</v>
      </c>
      <c r="X471" t="e">
        <f>0.94*X470+(1-0.94)*'01_Data'!AB466^2</f>
        <v>#VALUE!</v>
      </c>
      <c r="Y471" s="11" t="e">
        <f t="shared" si="95"/>
        <v>#VALUE!</v>
      </c>
    </row>
    <row r="472" spans="1:25" x14ac:dyDescent="0.2">
      <c r="A472" s="6">
        <f>'01_Data'!A468</f>
        <v>44138</v>
      </c>
      <c r="B472">
        <f>0.94*B471+(1-0.94)*'01_Data'!P467^2</f>
        <v>6.5255328670548146E-4</v>
      </c>
      <c r="C472" s="11">
        <f t="shared" si="84"/>
        <v>0.40551624905764422</v>
      </c>
      <c r="D472">
        <f>0.94*D471+(1-0.94)*'01_Data'!Q467^2</f>
        <v>4.7310439788158626E-4</v>
      </c>
      <c r="E472" s="11">
        <f t="shared" si="85"/>
        <v>0.34528583560024551</v>
      </c>
      <c r="F472">
        <f>0.94*F471+(1-0.94)*'01_Data'!R467^2</f>
        <v>1.1172538928197961E-3</v>
      </c>
      <c r="G472" s="11">
        <f t="shared" si="86"/>
        <v>0.53061095068853281</v>
      </c>
      <c r="H472">
        <f>0.94*H471+(1-0.94)*'01_Data'!S467^2</f>
        <v>1.4756987749736483E-3</v>
      </c>
      <c r="I472" s="11">
        <f t="shared" si="87"/>
        <v>0.60981644065518548</v>
      </c>
      <c r="J472">
        <f>0.94*J471+(1-0.94)*'01_Data'!T467^2</f>
        <v>3.3321152701790998E-4</v>
      </c>
      <c r="K472" s="11">
        <f t="shared" si="88"/>
        <v>0.28977457584907845</v>
      </c>
      <c r="L472" t="e">
        <f>0.94*L471+(1-0.94)*'01_Data'!U467^2</f>
        <v>#DIV/0!</v>
      </c>
      <c r="M472" s="11" t="e">
        <f t="shared" si="89"/>
        <v>#DIV/0!</v>
      </c>
      <c r="N472">
        <f>0.94*N471+(1-0.94)*'01_Data'!V467^2</f>
        <v>9.4421100344811151E-4</v>
      </c>
      <c r="O472" s="11">
        <f t="shared" si="90"/>
        <v>0.48779214104875052</v>
      </c>
      <c r="P472">
        <f>0.94*P471+(1-0.94)*'01_Data'!W467^2</f>
        <v>1.3498021844721307E-3</v>
      </c>
      <c r="Q472" s="11">
        <f t="shared" si="91"/>
        <v>0.58322392825309988</v>
      </c>
      <c r="R472">
        <f>0.94*R471+(1-0.94)*'01_Data'!X467^2</f>
        <v>1.2433543723239585E-3</v>
      </c>
      <c r="S472" s="11">
        <f t="shared" si="92"/>
        <v>0.55975468003906637</v>
      </c>
      <c r="T472">
        <f>0.94*T471+(1-0.94)*'01_Data'!Y467^2</f>
        <v>6.1730888711176541E-9</v>
      </c>
      <c r="U472" s="11">
        <f t="shared" si="93"/>
        <v>1.2472443207013008E-3</v>
      </c>
      <c r="V472" t="e">
        <f>0.94*V471+(1-0.94)*'01_Data'!AA467^2</f>
        <v>#VALUE!</v>
      </c>
      <c r="W472" s="11" t="e">
        <f t="shared" si="94"/>
        <v>#VALUE!</v>
      </c>
      <c r="X472" t="e">
        <f>0.94*X471+(1-0.94)*'01_Data'!AB467^2</f>
        <v>#VALUE!</v>
      </c>
      <c r="Y472" s="11" t="e">
        <f t="shared" si="95"/>
        <v>#VALUE!</v>
      </c>
    </row>
    <row r="473" spans="1:25" x14ac:dyDescent="0.2">
      <c r="A473" s="6">
        <f>'01_Data'!A469</f>
        <v>44139</v>
      </c>
      <c r="B473">
        <f>0.94*B472+(1-0.94)*'01_Data'!P468^2</f>
        <v>6.3117284434275895E-4</v>
      </c>
      <c r="C473" s="11">
        <f t="shared" si="84"/>
        <v>0.39881769867243266</v>
      </c>
      <c r="D473">
        <f>0.94*D472+(1-0.94)*'01_Data'!Q468^2</f>
        <v>4.4666629735324963E-4</v>
      </c>
      <c r="E473" s="11">
        <f t="shared" si="85"/>
        <v>0.3354994887224404</v>
      </c>
      <c r="F473">
        <f>0.94*F472+(1-0.94)*'01_Data'!R468^2</f>
        <v>1.1075318260782624E-3</v>
      </c>
      <c r="G473" s="11">
        <f t="shared" si="86"/>
        <v>0.52829728389584041</v>
      </c>
      <c r="H473">
        <f>0.94*H472+(1-0.94)*'01_Data'!S468^2</f>
        <v>1.3881837804862547E-3</v>
      </c>
      <c r="I473" s="11">
        <f t="shared" si="87"/>
        <v>0.59145778605284782</v>
      </c>
      <c r="J473">
        <f>0.94*J472+(1-0.94)*'01_Data'!T468^2</f>
        <v>3.3820498652135358E-4</v>
      </c>
      <c r="K473" s="11">
        <f t="shared" si="88"/>
        <v>0.29193776152354994</v>
      </c>
      <c r="L473" t="e">
        <f>0.94*L472+(1-0.94)*'01_Data'!U468^2</f>
        <v>#DIV/0!</v>
      </c>
      <c r="M473" s="11" t="e">
        <f t="shared" si="89"/>
        <v>#DIV/0!</v>
      </c>
      <c r="N473">
        <f>0.94*N472+(1-0.94)*'01_Data'!V468^2</f>
        <v>8.9060100145132699E-4</v>
      </c>
      <c r="O473" s="11">
        <f t="shared" si="90"/>
        <v>0.47374196812794034</v>
      </c>
      <c r="P473">
        <f>0.94*P472+(1-0.94)*'01_Data'!W468^2</f>
        <v>1.2688888871210612E-3</v>
      </c>
      <c r="Q473" s="11">
        <f t="shared" si="91"/>
        <v>0.56547325273129179</v>
      </c>
      <c r="R473">
        <f>0.94*R472+(1-0.94)*'01_Data'!X468^2</f>
        <v>1.3983414903629484E-3</v>
      </c>
      <c r="S473" s="11">
        <f t="shared" si="92"/>
        <v>0.59361776891486584</v>
      </c>
      <c r="T473">
        <f>0.94*T472+(1-0.94)*'01_Data'!Y468^2</f>
        <v>5.8027035388505944E-9</v>
      </c>
      <c r="U473" s="11">
        <f t="shared" si="93"/>
        <v>1.2092482341481215E-3</v>
      </c>
      <c r="V473" t="e">
        <f>0.94*V472+(1-0.94)*'01_Data'!AA468^2</f>
        <v>#VALUE!</v>
      </c>
      <c r="W473" s="11" t="e">
        <f t="shared" si="94"/>
        <v>#VALUE!</v>
      </c>
      <c r="X473" t="e">
        <f>0.94*X472+(1-0.94)*'01_Data'!AB468^2</f>
        <v>#VALUE!</v>
      </c>
      <c r="Y473" s="11" t="e">
        <f t="shared" si="95"/>
        <v>#VALUE!</v>
      </c>
    </row>
    <row r="474" spans="1:25" x14ac:dyDescent="0.2">
      <c r="A474" s="6">
        <f>'01_Data'!A470</f>
        <v>44140</v>
      </c>
      <c r="B474">
        <f>0.94*B473+(1-0.94)*'01_Data'!P469^2</f>
        <v>5.9505350997116806E-4</v>
      </c>
      <c r="C474" s="11">
        <f t="shared" si="84"/>
        <v>0.38723827872865874</v>
      </c>
      <c r="D474">
        <f>0.94*D473+(1-0.94)*'01_Data'!Q469^2</f>
        <v>4.1987683108172619E-4</v>
      </c>
      <c r="E474" s="11">
        <f t="shared" si="85"/>
        <v>0.32528289446663966</v>
      </c>
      <c r="F474">
        <f>0.94*F473+(1-0.94)*'01_Data'!R469^2</f>
        <v>1.1182172845132959E-3</v>
      </c>
      <c r="G474" s="11">
        <f t="shared" si="86"/>
        <v>0.53083967042540303</v>
      </c>
      <c r="H474">
        <f>0.94*H473+(1-0.94)*'01_Data'!S469^2</f>
        <v>1.3139842767088995E-3</v>
      </c>
      <c r="I474" s="11">
        <f t="shared" si="87"/>
        <v>0.57543378222923502</v>
      </c>
      <c r="J474">
        <f>0.94*J473+(1-0.94)*'01_Data'!T469^2</f>
        <v>3.189498858710664E-4</v>
      </c>
      <c r="K474" s="11">
        <f t="shared" si="88"/>
        <v>0.28350550477814135</v>
      </c>
      <c r="L474" t="e">
        <f>0.94*L473+(1-0.94)*'01_Data'!U469^2</f>
        <v>#DIV/0!</v>
      </c>
      <c r="M474" s="11" t="e">
        <f t="shared" si="89"/>
        <v>#DIV/0!</v>
      </c>
      <c r="N474">
        <f>0.94*N473+(1-0.94)*'01_Data'!V469^2</f>
        <v>8.4192759262671389E-4</v>
      </c>
      <c r="O474" s="11">
        <f t="shared" si="90"/>
        <v>0.46061453878696873</v>
      </c>
      <c r="P474">
        <f>0.94*P473+(1-0.94)*'01_Data'!W469^2</f>
        <v>1.2056256225125481E-3</v>
      </c>
      <c r="Q474" s="11">
        <f t="shared" si="91"/>
        <v>0.55119656827048746</v>
      </c>
      <c r="R474">
        <f>0.94*R473+(1-0.94)*'01_Data'!X469^2</f>
        <v>1.3602487914644412E-3</v>
      </c>
      <c r="S474" s="11">
        <f t="shared" si="92"/>
        <v>0.58547646874066528</v>
      </c>
      <c r="T474">
        <f>0.94*T473+(1-0.94)*'01_Data'!Y469^2</f>
        <v>6.1709025488170505E-9</v>
      </c>
      <c r="U474" s="11">
        <f t="shared" si="93"/>
        <v>1.247023432940174E-3</v>
      </c>
      <c r="V474" t="e">
        <f>0.94*V473+(1-0.94)*'01_Data'!AA469^2</f>
        <v>#VALUE!</v>
      </c>
      <c r="W474" s="11" t="e">
        <f t="shared" si="94"/>
        <v>#VALUE!</v>
      </c>
      <c r="X474" t="e">
        <f>0.94*X473+(1-0.94)*'01_Data'!AB469^2</f>
        <v>#VALUE!</v>
      </c>
      <c r="Y474" s="11" t="e">
        <f t="shared" si="95"/>
        <v>#VALUE!</v>
      </c>
    </row>
    <row r="475" spans="1:25" x14ac:dyDescent="0.2">
      <c r="A475" s="6">
        <f>'01_Data'!A471</f>
        <v>44141</v>
      </c>
      <c r="B475">
        <f>0.94*B474+(1-0.94)*'01_Data'!P470^2</f>
        <v>5.5954654212360367E-4</v>
      </c>
      <c r="C475" s="11">
        <f t="shared" si="84"/>
        <v>0.37550729502254432</v>
      </c>
      <c r="D475">
        <f>0.94*D474+(1-0.94)*'01_Data'!Q470^2</f>
        <v>3.9626993095433606E-4</v>
      </c>
      <c r="E475" s="11">
        <f t="shared" si="85"/>
        <v>0.31600636481009792</v>
      </c>
      <c r="F475">
        <f>0.94*F474+(1-0.94)*'01_Data'!R470^2</f>
        <v>1.0555574036088082E-3</v>
      </c>
      <c r="G475" s="11">
        <f t="shared" si="86"/>
        <v>0.51575232981482466</v>
      </c>
      <c r="H475">
        <f>0.94*H474+(1-0.94)*'01_Data'!S470^2</f>
        <v>1.4894665045061012E-3</v>
      </c>
      <c r="I475" s="11">
        <f t="shared" si="87"/>
        <v>0.61265451857922149</v>
      </c>
      <c r="J475">
        <f>0.94*J474+(1-0.94)*'01_Data'!T470^2</f>
        <v>3.4099169515290747E-4</v>
      </c>
      <c r="K475" s="11">
        <f t="shared" si="88"/>
        <v>0.29313803434309355</v>
      </c>
      <c r="L475" t="e">
        <f>0.94*L474+(1-0.94)*'01_Data'!U470^2</f>
        <v>#DIV/0!</v>
      </c>
      <c r="M475" s="11" t="e">
        <f t="shared" si="89"/>
        <v>#DIV/0!</v>
      </c>
      <c r="N475">
        <f>0.94*N474+(1-0.94)*'01_Data'!V470^2</f>
        <v>8.2809072327741189E-4</v>
      </c>
      <c r="O475" s="11">
        <f t="shared" si="90"/>
        <v>0.4568138157563843</v>
      </c>
      <c r="P475">
        <f>0.94*P474+(1-0.94)*'01_Data'!W470^2</f>
        <v>1.7879297651073843E-3</v>
      </c>
      <c r="Q475" s="11">
        <f t="shared" si="91"/>
        <v>0.67123639711137606</v>
      </c>
      <c r="R475">
        <f>0.94*R474+(1-0.94)*'01_Data'!X470^2</f>
        <v>1.3357811206580854E-3</v>
      </c>
      <c r="S475" s="11">
        <f t="shared" si="92"/>
        <v>0.58018690299405895</v>
      </c>
      <c r="T475">
        <f>0.94*T474+(1-0.94)*'01_Data'!Y470^2</f>
        <v>6.5170096181856637E-9</v>
      </c>
      <c r="U475" s="11">
        <f t="shared" si="93"/>
        <v>1.2815172350705189E-3</v>
      </c>
      <c r="V475" t="e">
        <f>0.94*V474+(1-0.94)*'01_Data'!AA470^2</f>
        <v>#VALUE!</v>
      </c>
      <c r="W475" s="11" t="e">
        <f t="shared" si="94"/>
        <v>#VALUE!</v>
      </c>
      <c r="X475" t="e">
        <f>0.94*X474+(1-0.94)*'01_Data'!AB470^2</f>
        <v>#VALUE!</v>
      </c>
      <c r="Y475" s="11" t="e">
        <f t="shared" si="95"/>
        <v>#VALUE!</v>
      </c>
    </row>
    <row r="476" spans="1:25" x14ac:dyDescent="0.2">
      <c r="A476" s="6">
        <f>'01_Data'!A472</f>
        <v>44144</v>
      </c>
      <c r="B476">
        <f>0.94*B475+(1-0.94)*'01_Data'!P471^2</f>
        <v>5.343624249785758E-4</v>
      </c>
      <c r="C476" s="11">
        <f t="shared" si="84"/>
        <v>0.36695957692176551</v>
      </c>
      <c r="D476">
        <f>0.94*D475+(1-0.94)*'01_Data'!Q471^2</f>
        <v>3.8394998440480682E-4</v>
      </c>
      <c r="E476" s="11">
        <f t="shared" si="85"/>
        <v>0.3110552942324103</v>
      </c>
      <c r="F476">
        <f>0.94*F475+(1-0.94)*'01_Data'!R471^2</f>
        <v>1.0512316889950096E-3</v>
      </c>
      <c r="G476" s="11">
        <f t="shared" si="86"/>
        <v>0.51469445851567364</v>
      </c>
      <c r="H476">
        <f>0.94*H475+(1-0.94)*'01_Data'!S471^2</f>
        <v>1.5212249878535115E-3</v>
      </c>
      <c r="I476" s="11">
        <f t="shared" si="87"/>
        <v>0.6191515944735061</v>
      </c>
      <c r="J476">
        <f>0.94*J475+(1-0.94)*'01_Data'!T471^2</f>
        <v>3.2611933130915344E-4</v>
      </c>
      <c r="K476" s="11">
        <f t="shared" si="88"/>
        <v>0.2866741556016284</v>
      </c>
      <c r="L476" t="e">
        <f>0.94*L475+(1-0.94)*'01_Data'!U471^2</f>
        <v>#DIV/0!</v>
      </c>
      <c r="M476" s="11" t="e">
        <f t="shared" si="89"/>
        <v>#DIV/0!</v>
      </c>
      <c r="N476">
        <f>0.94*N475+(1-0.94)*'01_Data'!V471^2</f>
        <v>7.9697162941710106E-4</v>
      </c>
      <c r="O476" s="11">
        <f t="shared" si="90"/>
        <v>0.44814824624571442</v>
      </c>
      <c r="P476">
        <f>0.94*P475+(1-0.94)*'01_Data'!W471^2</f>
        <v>1.8392180940032643E-3</v>
      </c>
      <c r="Q476" s="11">
        <f t="shared" si="91"/>
        <v>0.68079582819581275</v>
      </c>
      <c r="R476">
        <f>0.94*R475+(1-0.94)*'01_Data'!X471^2</f>
        <v>1.3924669210388133E-3</v>
      </c>
      <c r="S476" s="11">
        <f t="shared" si="92"/>
        <v>0.59236953340105281</v>
      </c>
      <c r="T476">
        <f>0.94*T475+(1-0.94)*'01_Data'!Y471^2</f>
        <v>6.8423502633920154E-9</v>
      </c>
      <c r="U476" s="11">
        <f t="shared" si="93"/>
        <v>1.3131154809744602E-3</v>
      </c>
      <c r="V476" t="e">
        <f>0.94*V475+(1-0.94)*'01_Data'!AA471^2</f>
        <v>#VALUE!</v>
      </c>
      <c r="W476" s="11" t="e">
        <f t="shared" si="94"/>
        <v>#VALUE!</v>
      </c>
      <c r="X476" t="e">
        <f>0.94*X475+(1-0.94)*'01_Data'!AB471^2</f>
        <v>#VALUE!</v>
      </c>
      <c r="Y476" s="11" t="e">
        <f t="shared" si="95"/>
        <v>#VALUE!</v>
      </c>
    </row>
    <row r="477" spans="1:25" x14ac:dyDescent="0.2">
      <c r="A477" s="6">
        <f>'01_Data'!A473</f>
        <v>44145</v>
      </c>
      <c r="B477">
        <f>0.94*B476+(1-0.94)*'01_Data'!P472^2</f>
        <v>1.3548960284660099E-3</v>
      </c>
      <c r="C477" s="11">
        <f t="shared" si="84"/>
        <v>0.58432336866963874</v>
      </c>
      <c r="D477">
        <f>0.94*D476+(1-0.94)*'01_Data'!Q472^2</f>
        <v>1.0830726341729056E-3</v>
      </c>
      <c r="E477" s="11">
        <f t="shared" si="85"/>
        <v>0.52243114743626484</v>
      </c>
      <c r="F477">
        <f>0.94*F476+(1-0.94)*'01_Data'!R472^2</f>
        <v>2.0676018314621947E-3</v>
      </c>
      <c r="G477" s="11">
        <f t="shared" si="86"/>
        <v>0.72182799996153724</v>
      </c>
      <c r="H477">
        <f>0.94*H476+(1-0.94)*'01_Data'!S472^2</f>
        <v>3.8374489160413576E-3</v>
      </c>
      <c r="I477" s="11">
        <f t="shared" si="87"/>
        <v>0.98338045884714542</v>
      </c>
      <c r="J477">
        <f>0.94*J476+(1-0.94)*'01_Data'!T472^2</f>
        <v>3.8330842098469975E-4</v>
      </c>
      <c r="K477" s="11">
        <f t="shared" si="88"/>
        <v>0.31079530576915787</v>
      </c>
      <c r="L477" t="e">
        <f>0.94*L476+(1-0.94)*'01_Data'!U472^2</f>
        <v>#DIV/0!</v>
      </c>
      <c r="M477" s="11" t="e">
        <f t="shared" si="89"/>
        <v>#DIV/0!</v>
      </c>
      <c r="N477">
        <f>0.94*N476+(1-0.94)*'01_Data'!V472^2</f>
        <v>1.3448722857871197E-3</v>
      </c>
      <c r="O477" s="11">
        <f t="shared" si="90"/>
        <v>0.58215789612299707</v>
      </c>
      <c r="P477">
        <f>0.94*P476+(1-0.94)*'01_Data'!W472^2</f>
        <v>2.8183361762559385E-3</v>
      </c>
      <c r="Q477" s="11">
        <f t="shared" si="91"/>
        <v>0.84274593823791089</v>
      </c>
      <c r="R477">
        <f>0.94*R476+(1-0.94)*'01_Data'!X472^2</f>
        <v>1.8120694208112991E-3</v>
      </c>
      <c r="S477" s="11">
        <f t="shared" si="92"/>
        <v>0.67575253905882404</v>
      </c>
      <c r="T477">
        <f>0.94*T476+(1-0.94)*'01_Data'!Y472^2</f>
        <v>7.1481704698861311E-9</v>
      </c>
      <c r="U477" s="11">
        <f t="shared" si="93"/>
        <v>1.3421396940748399E-3</v>
      </c>
      <c r="V477" t="e">
        <f>0.94*V476+(1-0.94)*'01_Data'!AA472^2</f>
        <v>#VALUE!</v>
      </c>
      <c r="W477" s="11" t="e">
        <f t="shared" si="94"/>
        <v>#VALUE!</v>
      </c>
      <c r="X477" t="e">
        <f>0.94*X476+(1-0.94)*'01_Data'!AB472^2</f>
        <v>#VALUE!</v>
      </c>
      <c r="Y477" s="11" t="e">
        <f t="shared" si="95"/>
        <v>#VALUE!</v>
      </c>
    </row>
    <row r="478" spans="1:25" x14ac:dyDescent="0.2">
      <c r="A478" s="6">
        <f>'01_Data'!A474</f>
        <v>44146</v>
      </c>
      <c r="B478">
        <f>0.94*B477+(1-0.94)*'01_Data'!P473^2</f>
        <v>1.3024895501403718E-3</v>
      </c>
      <c r="C478" s="11">
        <f t="shared" si="84"/>
        <v>0.57291130782641542</v>
      </c>
      <c r="D478">
        <f>0.94*D477+(1-0.94)*'01_Data'!Q473^2</f>
        <v>1.1405876864828306E-3</v>
      </c>
      <c r="E478" s="11">
        <f t="shared" si="85"/>
        <v>0.53612321064627799</v>
      </c>
      <c r="F478">
        <f>0.94*F477+(1-0.94)*'01_Data'!R473^2</f>
        <v>2.1773253380371954E-3</v>
      </c>
      <c r="G478" s="11">
        <f t="shared" si="86"/>
        <v>0.74073341033422635</v>
      </c>
      <c r="H478">
        <f>0.94*H477+(1-0.94)*'01_Data'!S473^2</f>
        <v>3.6161175725746108E-3</v>
      </c>
      <c r="I478" s="11">
        <f t="shared" si="87"/>
        <v>0.95460024528008691</v>
      </c>
      <c r="J478">
        <f>0.94*J477+(1-0.94)*'01_Data'!T473^2</f>
        <v>3.6233412018330934E-4</v>
      </c>
      <c r="K478" s="11">
        <f t="shared" si="88"/>
        <v>0.30217246447383977</v>
      </c>
      <c r="L478" t="e">
        <f>0.94*L477+(1-0.94)*'01_Data'!U473^2</f>
        <v>#DIV/0!</v>
      </c>
      <c r="M478" s="11" t="e">
        <f t="shared" si="89"/>
        <v>#DIV/0!</v>
      </c>
      <c r="N478">
        <f>0.94*N477+(1-0.94)*'01_Data'!V473^2</f>
        <v>1.4245591891658971E-3</v>
      </c>
      <c r="O478" s="11">
        <f t="shared" si="90"/>
        <v>0.59915683728870706</v>
      </c>
      <c r="P478">
        <f>0.94*P477+(1-0.94)*'01_Data'!W473^2</f>
        <v>2.7392910841198249E-3</v>
      </c>
      <c r="Q478" s="11">
        <f t="shared" si="91"/>
        <v>0.83084375979975678</v>
      </c>
      <c r="R478">
        <f>0.94*R477+(1-0.94)*'01_Data'!X473^2</f>
        <v>1.7537674351045471E-3</v>
      </c>
      <c r="S478" s="11">
        <f t="shared" si="92"/>
        <v>0.66479274488094853</v>
      </c>
      <c r="T478">
        <f>0.94*T477+(1-0.94)*'01_Data'!Y473^2</f>
        <v>7.435641463990455E-9</v>
      </c>
      <c r="U478" s="11">
        <f t="shared" si="93"/>
        <v>1.3688614425593246E-3</v>
      </c>
      <c r="V478" t="e">
        <f>0.94*V477+(1-0.94)*'01_Data'!AA473^2</f>
        <v>#VALUE!</v>
      </c>
      <c r="W478" s="11" t="e">
        <f t="shared" si="94"/>
        <v>#VALUE!</v>
      </c>
      <c r="X478" t="e">
        <f>0.94*X477+(1-0.94)*'01_Data'!AB473^2</f>
        <v>#VALUE!</v>
      </c>
      <c r="Y478" s="11" t="e">
        <f t="shared" si="95"/>
        <v>#VALUE!</v>
      </c>
    </row>
    <row r="479" spans="1:25" x14ac:dyDescent="0.2">
      <c r="A479" s="6">
        <f>'01_Data'!A475</f>
        <v>44147</v>
      </c>
      <c r="B479">
        <f>0.94*B478+(1-0.94)*'01_Data'!P474^2</f>
        <v>1.2307825095051782E-3</v>
      </c>
      <c r="C479" s="11">
        <f t="shared" si="84"/>
        <v>0.55691758133076119</v>
      </c>
      <c r="D479">
        <f>0.94*D478+(1-0.94)*'01_Data'!Q474^2</f>
        <v>1.0754109240730348E-3</v>
      </c>
      <c r="E479" s="11">
        <f t="shared" si="85"/>
        <v>0.520580015815441</v>
      </c>
      <c r="F479">
        <f>0.94*F478+(1-0.94)*'01_Data'!R474^2</f>
        <v>2.0496775068199399E-3</v>
      </c>
      <c r="G479" s="11">
        <f t="shared" si="86"/>
        <v>0.71869237627696103</v>
      </c>
      <c r="H479">
        <f>0.94*H478+(1-0.94)*'01_Data'!S474^2</f>
        <v>3.4929582389470952E-3</v>
      </c>
      <c r="I479" s="11">
        <f t="shared" si="87"/>
        <v>0.93820332349372337</v>
      </c>
      <c r="J479">
        <f>0.94*J478+(1-0.94)*'01_Data'!T474^2</f>
        <v>4.6609527976485335E-4</v>
      </c>
      <c r="K479" s="11">
        <f t="shared" si="88"/>
        <v>0.34271855873404794</v>
      </c>
      <c r="L479" t="e">
        <f>0.94*L478+(1-0.94)*'01_Data'!U474^2</f>
        <v>#DIV/0!</v>
      </c>
      <c r="M479" s="11" t="e">
        <f t="shared" si="89"/>
        <v>#DIV/0!</v>
      </c>
      <c r="N479">
        <f>0.94*N478+(1-0.94)*'01_Data'!V474^2</f>
        <v>1.3413394076950316E-3</v>
      </c>
      <c r="O479" s="11">
        <f t="shared" si="90"/>
        <v>0.58139275084846731</v>
      </c>
      <c r="P479">
        <f>0.94*P478+(1-0.94)*'01_Data'!W474^2</f>
        <v>2.580939233892866E-3</v>
      </c>
      <c r="Q479" s="11">
        <f t="shared" si="91"/>
        <v>0.80647175210357014</v>
      </c>
      <c r="R479">
        <f>0.94*R478+(1-0.94)*'01_Data'!X474^2</f>
        <v>1.6652735554420321E-3</v>
      </c>
      <c r="S479" s="11">
        <f t="shared" si="92"/>
        <v>0.64780316143979433</v>
      </c>
      <c r="T479">
        <f>0.94*T478+(1-0.94)*'01_Data'!Y474^2</f>
        <v>6.9895029761510276E-9</v>
      </c>
      <c r="U479" s="11">
        <f t="shared" si="93"/>
        <v>1.3271604085377394E-3</v>
      </c>
      <c r="V479" t="e">
        <f>0.94*V478+(1-0.94)*'01_Data'!AA474^2</f>
        <v>#VALUE!</v>
      </c>
      <c r="W479" s="11" t="e">
        <f t="shared" si="94"/>
        <v>#VALUE!</v>
      </c>
      <c r="X479" t="e">
        <f>0.94*X478+(1-0.94)*'01_Data'!AB474^2</f>
        <v>#VALUE!</v>
      </c>
      <c r="Y479" s="11" t="e">
        <f t="shared" si="95"/>
        <v>#VALUE!</v>
      </c>
    </row>
    <row r="480" spans="1:25" x14ac:dyDescent="0.2">
      <c r="A480" s="6">
        <f>'01_Data'!A476</f>
        <v>44148</v>
      </c>
      <c r="B480">
        <f>0.94*B479+(1-0.94)*'01_Data'!P475^2</f>
        <v>1.2298782765732001E-3</v>
      </c>
      <c r="C480" s="11">
        <f t="shared" si="84"/>
        <v>0.55671296526706338</v>
      </c>
      <c r="D480">
        <f>0.94*D479+(1-0.94)*'01_Data'!Q475^2</f>
        <v>1.0397850145693771E-3</v>
      </c>
      <c r="E480" s="11">
        <f t="shared" si="85"/>
        <v>0.51188458041972995</v>
      </c>
      <c r="F480">
        <f>0.94*F479+(1-0.94)*'01_Data'!R475^2</f>
        <v>2.007347163692769E-3</v>
      </c>
      <c r="G480" s="11">
        <f t="shared" si="86"/>
        <v>0.71123237078368262</v>
      </c>
      <c r="H480">
        <f>0.94*H479+(1-0.94)*'01_Data'!S475^2</f>
        <v>3.4385607126137759E-3</v>
      </c>
      <c r="I480" s="11">
        <f t="shared" si="87"/>
        <v>0.93086910979936999</v>
      </c>
      <c r="J480">
        <f>0.94*J479+(1-0.94)*'01_Data'!T475^2</f>
        <v>5.6363076977150421E-4</v>
      </c>
      <c r="K480" s="11">
        <f t="shared" si="88"/>
        <v>0.37687524989367377</v>
      </c>
      <c r="L480" t="e">
        <f>0.94*L479+(1-0.94)*'01_Data'!U475^2</f>
        <v>#DIV/0!</v>
      </c>
      <c r="M480" s="11" t="e">
        <f t="shared" si="89"/>
        <v>#DIV/0!</v>
      </c>
      <c r="N480">
        <f>0.94*N479+(1-0.94)*'01_Data'!V475^2</f>
        <v>1.4232687833550574E-3</v>
      </c>
      <c r="O480" s="11">
        <f t="shared" si="90"/>
        <v>0.59888540924410105</v>
      </c>
      <c r="P480">
        <f>0.94*P479+(1-0.94)*'01_Data'!W475^2</f>
        <v>2.8089663773301354E-3</v>
      </c>
      <c r="Q480" s="11">
        <f t="shared" si="91"/>
        <v>0.84134388158896967</v>
      </c>
      <c r="R480">
        <f>0.94*R479+(1-0.94)*'01_Data'!X475^2</f>
        <v>1.5706258013823491E-3</v>
      </c>
      <c r="S480" s="11">
        <f t="shared" si="92"/>
        <v>0.62912455201522055</v>
      </c>
      <c r="T480">
        <f>0.94*T479+(1-0.94)*'01_Data'!Y475^2</f>
        <v>6.5701327975819654E-9</v>
      </c>
      <c r="U480" s="11">
        <f t="shared" si="93"/>
        <v>1.2867297560057651E-3</v>
      </c>
      <c r="V480" t="e">
        <f>0.94*V479+(1-0.94)*'01_Data'!AA475^2</f>
        <v>#VALUE!</v>
      </c>
      <c r="W480" s="11" t="e">
        <f t="shared" si="94"/>
        <v>#VALUE!</v>
      </c>
      <c r="X480" t="e">
        <f>0.94*X479+(1-0.94)*'01_Data'!AB475^2</f>
        <v>#VALUE!</v>
      </c>
      <c r="Y480" s="11" t="e">
        <f t="shared" si="95"/>
        <v>#VALUE!</v>
      </c>
    </row>
    <row r="481" spans="1:25" x14ac:dyDescent="0.2">
      <c r="A481" s="6">
        <f>'01_Data'!A477</f>
        <v>44151</v>
      </c>
      <c r="B481">
        <f>0.94*B480+(1-0.94)*'01_Data'!P476^2</f>
        <v>1.1901869489441186E-3</v>
      </c>
      <c r="C481" s="11">
        <f t="shared" si="84"/>
        <v>0.54765601533619424</v>
      </c>
      <c r="D481">
        <f>0.94*D480+(1-0.94)*'01_Data'!Q476^2</f>
        <v>1.0272860130492653E-3</v>
      </c>
      <c r="E481" s="11">
        <f t="shared" si="85"/>
        <v>0.50879865889014964</v>
      </c>
      <c r="F481">
        <f>0.94*F480+(1-0.94)*'01_Data'!R476^2</f>
        <v>1.9778289689845866E-3</v>
      </c>
      <c r="G481" s="11">
        <f t="shared" si="86"/>
        <v>0.70598364016747295</v>
      </c>
      <c r="H481">
        <f>0.94*H480+(1-0.94)*'01_Data'!S476^2</f>
        <v>3.3401708538011118E-3</v>
      </c>
      <c r="I481" s="11">
        <f t="shared" si="87"/>
        <v>0.91745466109115181</v>
      </c>
      <c r="J481">
        <f>0.94*J480+(1-0.94)*'01_Data'!T476^2</f>
        <v>5.370842157976655E-4</v>
      </c>
      <c r="K481" s="11">
        <f t="shared" si="88"/>
        <v>0.36789294962123387</v>
      </c>
      <c r="L481" t="e">
        <f>0.94*L480+(1-0.94)*'01_Data'!U476^2</f>
        <v>#DIV/0!</v>
      </c>
      <c r="M481" s="11" t="e">
        <f t="shared" si="89"/>
        <v>#DIV/0!</v>
      </c>
      <c r="N481">
        <f>0.94*N480+(1-0.94)*'01_Data'!V476^2</f>
        <v>1.3600871017552159E-3</v>
      </c>
      <c r="O481" s="11">
        <f t="shared" si="90"/>
        <v>0.5854416705721539</v>
      </c>
      <c r="P481">
        <f>0.94*P480+(1-0.94)*'01_Data'!W476^2</f>
        <v>2.7544303890746401E-3</v>
      </c>
      <c r="Q481" s="11">
        <f t="shared" si="91"/>
        <v>0.8331365182530468</v>
      </c>
      <c r="R481">
        <f>0.94*R480+(1-0.94)*'01_Data'!X476^2</f>
        <v>1.4839686036650652E-3</v>
      </c>
      <c r="S481" s="11">
        <f t="shared" si="92"/>
        <v>0.61152276173793929</v>
      </c>
      <c r="T481">
        <f>0.94*T480+(1-0.94)*'01_Data'!Y476^2</f>
        <v>6.8922860520246842E-9</v>
      </c>
      <c r="U481" s="11">
        <f t="shared" si="93"/>
        <v>1.3178983591727476E-3</v>
      </c>
      <c r="V481" t="e">
        <f>0.94*V480+(1-0.94)*'01_Data'!AA476^2</f>
        <v>#VALUE!</v>
      </c>
      <c r="W481" s="11" t="e">
        <f t="shared" si="94"/>
        <v>#VALUE!</v>
      </c>
      <c r="X481" t="e">
        <f>0.94*X480+(1-0.94)*'01_Data'!AB476^2</f>
        <v>#VALUE!</v>
      </c>
      <c r="Y481" s="11" t="e">
        <f t="shared" si="95"/>
        <v>#VALUE!</v>
      </c>
    </row>
    <row r="482" spans="1:25" x14ac:dyDescent="0.2">
      <c r="A482" s="6">
        <f>'01_Data'!A478</f>
        <v>44152</v>
      </c>
      <c r="B482">
        <f>0.94*B481+(1-0.94)*'01_Data'!P477^2</f>
        <v>1.3072555365128352E-3</v>
      </c>
      <c r="C482" s="11">
        <f t="shared" si="84"/>
        <v>0.57395853090727245</v>
      </c>
      <c r="D482">
        <f>0.94*D481+(1-0.94)*'01_Data'!Q477^2</f>
        <v>1.2511799155889691E-3</v>
      </c>
      <c r="E482" s="11">
        <f t="shared" si="85"/>
        <v>0.56151343592866965</v>
      </c>
      <c r="F482">
        <f>0.94*F481+(1-0.94)*'01_Data'!R477^2</f>
        <v>2.1886765555406001E-3</v>
      </c>
      <c r="G482" s="11">
        <f t="shared" si="86"/>
        <v>0.74266176150131169</v>
      </c>
      <c r="H482">
        <f>0.94*H481+(1-0.94)*'01_Data'!S477^2</f>
        <v>3.4638965973944951E-3</v>
      </c>
      <c r="I482" s="11">
        <f t="shared" si="87"/>
        <v>0.93429221475050994</v>
      </c>
      <c r="J482">
        <f>0.94*J481+(1-0.94)*'01_Data'!T477^2</f>
        <v>5.1986461706465576E-4</v>
      </c>
      <c r="K482" s="11">
        <f t="shared" si="88"/>
        <v>0.36194734907206222</v>
      </c>
      <c r="L482" t="e">
        <f>0.94*L481+(1-0.94)*'01_Data'!U477^2</f>
        <v>#DIV/0!</v>
      </c>
      <c r="M482" s="11" t="e">
        <f t="shared" si="89"/>
        <v>#DIV/0!</v>
      </c>
      <c r="N482">
        <f>0.94*N481+(1-0.94)*'01_Data'!V477^2</f>
        <v>1.5890654433130061E-3</v>
      </c>
      <c r="O482" s="11">
        <f t="shared" si="90"/>
        <v>0.63280683602097532</v>
      </c>
      <c r="P482">
        <f>0.94*P481+(1-0.94)*'01_Data'!W477^2</f>
        <v>2.7333282923296775E-3</v>
      </c>
      <c r="Q482" s="11">
        <f t="shared" si="91"/>
        <v>0.82993899153316009</v>
      </c>
      <c r="R482">
        <f>0.94*R481+(1-0.94)*'01_Data'!X477^2</f>
        <v>1.4081263392518315E-3</v>
      </c>
      <c r="S482" s="11">
        <f t="shared" si="92"/>
        <v>0.59569105876407236</v>
      </c>
      <c r="T482">
        <f>0.94*T481+(1-0.94)*'01_Data'!Y477^2</f>
        <v>6.4787488889032024E-9</v>
      </c>
      <c r="U482" s="11">
        <f t="shared" si="93"/>
        <v>1.2777498659767518E-3</v>
      </c>
      <c r="V482" t="e">
        <f>0.94*V481+(1-0.94)*'01_Data'!AA477^2</f>
        <v>#VALUE!</v>
      </c>
      <c r="W482" s="11" t="e">
        <f t="shared" si="94"/>
        <v>#VALUE!</v>
      </c>
      <c r="X482" t="e">
        <f>0.94*X481+(1-0.94)*'01_Data'!AB477^2</f>
        <v>#VALUE!</v>
      </c>
      <c r="Y482" s="11" t="e">
        <f t="shared" si="95"/>
        <v>#VALUE!</v>
      </c>
    </row>
    <row r="483" spans="1:25" x14ac:dyDescent="0.2">
      <c r="A483" s="6">
        <f>'01_Data'!A479</f>
        <v>44153</v>
      </c>
      <c r="B483">
        <f>0.94*B482+(1-0.94)*'01_Data'!P478^2</f>
        <v>1.2393973912131562E-3</v>
      </c>
      <c r="C483" s="11">
        <f t="shared" si="84"/>
        <v>0.55886325929131841</v>
      </c>
      <c r="D483">
        <f>0.94*D482+(1-0.94)*'01_Data'!Q478^2</f>
        <v>1.1792304424932867E-3</v>
      </c>
      <c r="E483" s="11">
        <f t="shared" si="85"/>
        <v>0.54512940803841092</v>
      </c>
      <c r="F483">
        <f>0.94*F482+(1-0.94)*'01_Data'!R478^2</f>
        <v>2.0814036642358776E-3</v>
      </c>
      <c r="G483" s="11">
        <f t="shared" si="86"/>
        <v>0.72423319682781817</v>
      </c>
      <c r="H483">
        <f>0.94*H482+(1-0.94)*'01_Data'!S478^2</f>
        <v>3.2866627815316745E-3</v>
      </c>
      <c r="I483" s="11">
        <f t="shared" si="87"/>
        <v>0.91007638192955109</v>
      </c>
      <c r="J483">
        <f>0.94*J482+(1-0.94)*'01_Data'!T478^2</f>
        <v>5.2037340000602231E-4</v>
      </c>
      <c r="K483" s="11">
        <f t="shared" si="88"/>
        <v>0.3621244217137497</v>
      </c>
      <c r="L483" t="e">
        <f>0.94*L482+(1-0.94)*'01_Data'!U478^2</f>
        <v>#DIV/0!</v>
      </c>
      <c r="M483" s="11" t="e">
        <f t="shared" si="89"/>
        <v>#DIV/0!</v>
      </c>
      <c r="N483">
        <f>0.94*N482+(1-0.94)*'01_Data'!V478^2</f>
        <v>1.5128880915497003E-3</v>
      </c>
      <c r="O483" s="11">
        <f t="shared" si="90"/>
        <v>0.61745266949825761</v>
      </c>
      <c r="P483">
        <f>0.94*P482+(1-0.94)*'01_Data'!W478^2</f>
        <v>2.5787839029077922E-3</v>
      </c>
      <c r="Q483" s="11">
        <f t="shared" si="91"/>
        <v>0.80613494126775309</v>
      </c>
      <c r="R483">
        <f>0.94*R482+(1-0.94)*'01_Data'!X478^2</f>
        <v>1.3943818273573355E-3</v>
      </c>
      <c r="S483" s="11">
        <f t="shared" si="92"/>
        <v>0.59277670373762881</v>
      </c>
      <c r="T483">
        <f>0.94*T482+(1-0.94)*'01_Data'!Y478^2</f>
        <v>6.0900239555690097E-9</v>
      </c>
      <c r="U483" s="11">
        <f t="shared" si="93"/>
        <v>1.2388244576223828E-3</v>
      </c>
      <c r="V483" t="e">
        <f>0.94*V482+(1-0.94)*'01_Data'!AA478^2</f>
        <v>#VALUE!</v>
      </c>
      <c r="W483" s="11" t="e">
        <f t="shared" si="94"/>
        <v>#VALUE!</v>
      </c>
      <c r="X483" t="e">
        <f>0.94*X482+(1-0.94)*'01_Data'!AB478^2</f>
        <v>#VALUE!</v>
      </c>
      <c r="Y483" s="11" t="e">
        <f t="shared" si="95"/>
        <v>#VALUE!</v>
      </c>
    </row>
    <row r="484" spans="1:25" x14ac:dyDescent="0.2">
      <c r="A484" s="6">
        <f>'01_Data'!A480</f>
        <v>44154</v>
      </c>
      <c r="B484">
        <f>0.94*B483+(1-0.94)*'01_Data'!P479^2</f>
        <v>1.2539108769152264E-3</v>
      </c>
      <c r="C484" s="11">
        <f t="shared" si="84"/>
        <v>0.56212591203629547</v>
      </c>
      <c r="D484">
        <f>0.94*D483+(1-0.94)*'01_Data'!Q479^2</f>
        <v>1.17077716554494E-3</v>
      </c>
      <c r="E484" s="11">
        <f t="shared" si="85"/>
        <v>0.54317202221517713</v>
      </c>
      <c r="F484">
        <f>0.94*F483+(1-0.94)*'01_Data'!R479^2</f>
        <v>1.9608120268161458E-3</v>
      </c>
      <c r="G484" s="11">
        <f t="shared" si="86"/>
        <v>0.70293999086527204</v>
      </c>
      <c r="H484">
        <f>0.94*H483+(1-0.94)*'01_Data'!S479^2</f>
        <v>3.0946324908625268E-3</v>
      </c>
      <c r="I484" s="11">
        <f t="shared" si="87"/>
        <v>0.88308968270349353</v>
      </c>
      <c r="J484">
        <f>0.94*J483+(1-0.94)*'01_Data'!T479^2</f>
        <v>5.0146820334843957E-4</v>
      </c>
      <c r="K484" s="11">
        <f t="shared" si="88"/>
        <v>0.35548556545070403</v>
      </c>
      <c r="L484" t="e">
        <f>0.94*L483+(1-0.94)*'01_Data'!U479^2</f>
        <v>#DIV/0!</v>
      </c>
      <c r="M484" s="11" t="e">
        <f t="shared" si="89"/>
        <v>#DIV/0!</v>
      </c>
      <c r="N484">
        <f>0.94*N483+(1-0.94)*'01_Data'!V479^2</f>
        <v>1.4221148060567183E-3</v>
      </c>
      <c r="O484" s="11">
        <f t="shared" si="90"/>
        <v>0.59864257376692898</v>
      </c>
      <c r="P484">
        <f>0.94*P483+(1-0.94)*'01_Data'!W479^2</f>
        <v>2.4878566437974738E-3</v>
      </c>
      <c r="Q484" s="11">
        <f t="shared" si="91"/>
        <v>0.79179534870884627</v>
      </c>
      <c r="R484">
        <f>0.94*R483+(1-0.94)*'01_Data'!X479^2</f>
        <v>1.3114635196005897E-3</v>
      </c>
      <c r="S484" s="11">
        <f t="shared" si="92"/>
        <v>0.57488155905312233</v>
      </c>
      <c r="T484">
        <f>0.94*T483+(1-0.94)*'01_Data'!Y479^2</f>
        <v>5.7246225182348686E-9</v>
      </c>
      <c r="U484" s="11">
        <f t="shared" si="93"/>
        <v>1.2010848740181465E-3</v>
      </c>
      <c r="V484" t="e">
        <f>0.94*V483+(1-0.94)*'01_Data'!AA479^2</f>
        <v>#VALUE!</v>
      </c>
      <c r="W484" s="11" t="e">
        <f t="shared" si="94"/>
        <v>#VALUE!</v>
      </c>
      <c r="X484" t="e">
        <f>0.94*X483+(1-0.94)*'01_Data'!AB479^2</f>
        <v>#VALUE!</v>
      </c>
      <c r="Y484" s="11" t="e">
        <f t="shared" si="95"/>
        <v>#VALUE!</v>
      </c>
    </row>
    <row r="485" spans="1:25" x14ac:dyDescent="0.2">
      <c r="A485" s="6">
        <f>'01_Data'!A481</f>
        <v>44155</v>
      </c>
      <c r="B485">
        <f>0.94*B484+(1-0.94)*'01_Data'!P480^2</f>
        <v>1.1802334375471785E-3</v>
      </c>
      <c r="C485" s="11">
        <f t="shared" si="84"/>
        <v>0.54536118881149676</v>
      </c>
      <c r="D485">
        <f>0.94*D484+(1-0.94)*'01_Data'!Q480^2</f>
        <v>1.1179911451300881E-3</v>
      </c>
      <c r="E485" s="11">
        <f t="shared" si="85"/>
        <v>0.53078599131173598</v>
      </c>
      <c r="F485">
        <f>0.94*F484+(1-0.94)*'01_Data'!R480^2</f>
        <v>1.8464249503240208E-3</v>
      </c>
      <c r="G485" s="11">
        <f t="shared" si="86"/>
        <v>0.68212835117861315</v>
      </c>
      <c r="H485">
        <f>0.94*H484+(1-0.94)*'01_Data'!S480^2</f>
        <v>2.9927249372370562E-3</v>
      </c>
      <c r="I485" s="11">
        <f t="shared" si="87"/>
        <v>0.86842770809304459</v>
      </c>
      <c r="J485">
        <f>0.94*J484+(1-0.94)*'01_Data'!T480^2</f>
        <v>5.4558882529308112E-4</v>
      </c>
      <c r="K485" s="11">
        <f t="shared" si="88"/>
        <v>0.37079426097750817</v>
      </c>
      <c r="L485" t="e">
        <f>0.94*L484+(1-0.94)*'01_Data'!U480^2</f>
        <v>#DIV/0!</v>
      </c>
      <c r="M485" s="11" t="e">
        <f t="shared" si="89"/>
        <v>#DIV/0!</v>
      </c>
      <c r="N485">
        <f>0.94*N484+(1-0.94)*'01_Data'!V480^2</f>
        <v>1.3947694844044277E-3</v>
      </c>
      <c r="O485" s="11">
        <f t="shared" si="90"/>
        <v>0.59285909799033687</v>
      </c>
      <c r="P485">
        <f>0.94*P484+(1-0.94)*'01_Data'!W480^2</f>
        <v>2.4249821635456011E-3</v>
      </c>
      <c r="Q485" s="11">
        <f t="shared" si="91"/>
        <v>0.78172597834119062</v>
      </c>
      <c r="R485">
        <f>0.94*R484+(1-0.94)*'01_Data'!X480^2</f>
        <v>1.6159174003892781E-3</v>
      </c>
      <c r="S485" s="11">
        <f t="shared" si="92"/>
        <v>0.63813100919646437</v>
      </c>
      <c r="T485">
        <f>0.94*T484+(1-0.94)*'01_Data'!Y480^2</f>
        <v>5.3811451671407766E-9</v>
      </c>
      <c r="U485" s="11">
        <f t="shared" si="93"/>
        <v>1.1644949901650397E-3</v>
      </c>
      <c r="V485" t="e">
        <f>0.94*V484+(1-0.94)*'01_Data'!AA480^2</f>
        <v>#VALUE!</v>
      </c>
      <c r="W485" s="11" t="e">
        <f t="shared" si="94"/>
        <v>#VALUE!</v>
      </c>
      <c r="X485" t="e">
        <f>0.94*X484+(1-0.94)*'01_Data'!AB480^2</f>
        <v>#VALUE!</v>
      </c>
      <c r="Y485" s="11" t="e">
        <f t="shared" si="95"/>
        <v>#VALUE!</v>
      </c>
    </row>
    <row r="486" spans="1:25" x14ac:dyDescent="0.2">
      <c r="A486" s="6">
        <f>'01_Data'!A482</f>
        <v>44158</v>
      </c>
      <c r="B486">
        <f>0.94*B485+(1-0.94)*'01_Data'!P481^2</f>
        <v>1.1186102763853145E-3</v>
      </c>
      <c r="C486" s="11">
        <f t="shared" si="84"/>
        <v>0.53093294270472546</v>
      </c>
      <c r="D486">
        <f>0.94*D485+(1-0.94)*'01_Data'!Q481^2</f>
        <v>1.0509409921669599E-3</v>
      </c>
      <c r="E486" s="11">
        <f t="shared" si="85"/>
        <v>0.51462328943225444</v>
      </c>
      <c r="F486">
        <f>0.94*F485+(1-0.94)*'01_Data'!R481^2</f>
        <v>1.7368819340961559E-3</v>
      </c>
      <c r="G486" s="11">
        <f t="shared" si="86"/>
        <v>0.66158464869752787</v>
      </c>
      <c r="H486">
        <f>0.94*H485+(1-0.94)*'01_Data'!S481^2</f>
        <v>2.8187915613849712E-3</v>
      </c>
      <c r="I486" s="11">
        <f t="shared" si="87"/>
        <v>0.84281402068843914</v>
      </c>
      <c r="J486">
        <f>0.94*J485+(1-0.94)*'01_Data'!T481^2</f>
        <v>5.2659031484171765E-4</v>
      </c>
      <c r="K486" s="11">
        <f t="shared" si="88"/>
        <v>0.36428115424780472</v>
      </c>
      <c r="L486" t="e">
        <f>0.94*L485+(1-0.94)*'01_Data'!U481^2</f>
        <v>#DIV/0!</v>
      </c>
      <c r="M486" s="11" t="e">
        <f t="shared" si="89"/>
        <v>#DIV/0!</v>
      </c>
      <c r="N486">
        <f>0.94*N485+(1-0.94)*'01_Data'!V481^2</f>
        <v>1.3191574776927066E-3</v>
      </c>
      <c r="O486" s="11">
        <f t="shared" si="90"/>
        <v>0.57656542072739858</v>
      </c>
      <c r="P486">
        <f>0.94*P485+(1-0.94)*'01_Data'!W481^2</f>
        <v>2.2852270868531986E-3</v>
      </c>
      <c r="Q486" s="11">
        <f t="shared" si="91"/>
        <v>0.75886574958091635</v>
      </c>
      <c r="R486">
        <f>0.94*R485+(1-0.94)*'01_Data'!X481^2</f>
        <v>1.5215279774029621E-3</v>
      </c>
      <c r="S486" s="11">
        <f t="shared" si="92"/>
        <v>0.61921325107393044</v>
      </c>
      <c r="T486">
        <f>0.94*T485+(1-0.94)*'01_Data'!Y481^2</f>
        <v>5.0582764571123298E-9</v>
      </c>
      <c r="U486" s="11">
        <f t="shared" si="93"/>
        <v>1.1290197815770578E-3</v>
      </c>
      <c r="V486" t="e">
        <f>0.94*V485+(1-0.94)*'01_Data'!AA481^2</f>
        <v>#VALUE!</v>
      </c>
      <c r="W486" s="11" t="e">
        <f t="shared" si="94"/>
        <v>#VALUE!</v>
      </c>
      <c r="X486" t="e">
        <f>0.94*X485+(1-0.94)*'01_Data'!AB481^2</f>
        <v>#VALUE!</v>
      </c>
      <c r="Y486" s="11" t="e">
        <f t="shared" si="95"/>
        <v>#VALUE!</v>
      </c>
    </row>
    <row r="487" spans="1:25" x14ac:dyDescent="0.2">
      <c r="A487" s="6">
        <f>'01_Data'!A483</f>
        <v>44159</v>
      </c>
      <c r="B487">
        <f>0.94*B486+(1-0.94)*'01_Data'!P482^2</f>
        <v>1.2930884421123148E-3</v>
      </c>
      <c r="C487" s="11">
        <f t="shared" si="84"/>
        <v>0.57083998406935665</v>
      </c>
      <c r="D487">
        <f>0.94*D486+(1-0.94)*'01_Data'!Q482^2</f>
        <v>1.1987809805719648E-3</v>
      </c>
      <c r="E487" s="11">
        <f t="shared" si="85"/>
        <v>0.5496296999836664</v>
      </c>
      <c r="F487">
        <f>0.94*F486+(1-0.94)*'01_Data'!R482^2</f>
        <v>1.9642753283850289E-3</v>
      </c>
      <c r="G487" s="11">
        <f t="shared" si="86"/>
        <v>0.70356050397462433</v>
      </c>
      <c r="H487">
        <f>0.94*H486+(1-0.94)*'01_Data'!S482^2</f>
        <v>4.1009387532008395E-3</v>
      </c>
      <c r="I487" s="11">
        <f t="shared" si="87"/>
        <v>1.0165808210893079</v>
      </c>
      <c r="J487">
        <f>0.94*J486+(1-0.94)*'01_Data'!T482^2</f>
        <v>5.6343164669148897E-4</v>
      </c>
      <c r="K487" s="11">
        <f t="shared" si="88"/>
        <v>0.37680867156456899</v>
      </c>
      <c r="L487" t="e">
        <f>0.94*L486+(1-0.94)*'01_Data'!U482^2</f>
        <v>#DIV/0!</v>
      </c>
      <c r="M487" s="11" t="e">
        <f t="shared" si="89"/>
        <v>#DIV/0!</v>
      </c>
      <c r="N487">
        <f>0.94*N486+(1-0.94)*'01_Data'!V482^2</f>
        <v>1.3545035505095888E-3</v>
      </c>
      <c r="O487" s="11">
        <f t="shared" si="90"/>
        <v>0.58423873093831813</v>
      </c>
      <c r="P487">
        <f>0.94*P486+(1-0.94)*'01_Data'!W482^2</f>
        <v>2.3836390532534302E-3</v>
      </c>
      <c r="Q487" s="11">
        <f t="shared" si="91"/>
        <v>0.77503357438233889</v>
      </c>
      <c r="R487">
        <f>0.94*R486+(1-0.94)*'01_Data'!X482^2</f>
        <v>1.6180832307131879E-3</v>
      </c>
      <c r="S487" s="11">
        <f t="shared" si="92"/>
        <v>0.63855851269850228</v>
      </c>
      <c r="T487">
        <f>0.94*T486+(1-0.94)*'01_Data'!Y482^2</f>
        <v>4.7547798696855895E-9</v>
      </c>
      <c r="U487" s="11">
        <f t="shared" si="93"/>
        <v>1.0946252907551373E-3</v>
      </c>
      <c r="V487" t="e">
        <f>0.94*V486+(1-0.94)*'01_Data'!AA482^2</f>
        <v>#VALUE!</v>
      </c>
      <c r="W487" s="11" t="e">
        <f t="shared" si="94"/>
        <v>#VALUE!</v>
      </c>
      <c r="X487" t="e">
        <f>0.94*X486+(1-0.94)*'01_Data'!AB482^2</f>
        <v>#VALUE!</v>
      </c>
      <c r="Y487" s="11" t="e">
        <f t="shared" si="95"/>
        <v>#VALUE!</v>
      </c>
    </row>
    <row r="488" spans="1:25" x14ac:dyDescent="0.2">
      <c r="A488" s="6">
        <f>'01_Data'!A484</f>
        <v>44160</v>
      </c>
      <c r="B488">
        <f>0.94*B487+(1-0.94)*'01_Data'!P483^2</f>
        <v>1.4646852838215054E-3</v>
      </c>
      <c r="C488" s="11">
        <f t="shared" si="84"/>
        <v>0.60753657628411095</v>
      </c>
      <c r="D488">
        <f>0.94*D487+(1-0.94)*'01_Data'!Q483^2</f>
        <v>1.2720495064451488E-3</v>
      </c>
      <c r="E488" s="11">
        <f t="shared" si="85"/>
        <v>0.56617707090995606</v>
      </c>
      <c r="F488">
        <f>0.94*F487+(1-0.94)*'01_Data'!R483^2</f>
        <v>1.9378213177685638E-3</v>
      </c>
      <c r="G488" s="11">
        <f t="shared" si="86"/>
        <v>0.69880682028560526</v>
      </c>
      <c r="H488">
        <f>0.94*H487+(1-0.94)*'01_Data'!S483^2</f>
        <v>4.0908480254150071E-3</v>
      </c>
      <c r="I488" s="11">
        <f t="shared" si="87"/>
        <v>1.0153293566151733</v>
      </c>
      <c r="J488">
        <f>0.94*J487+(1-0.94)*'01_Data'!T483^2</f>
        <v>6.5745431949729507E-4</v>
      </c>
      <c r="K488" s="11">
        <f t="shared" si="88"/>
        <v>0.40703622506273118</v>
      </c>
      <c r="L488" t="e">
        <f>0.94*L487+(1-0.94)*'01_Data'!U483^2</f>
        <v>#DIV/0!</v>
      </c>
      <c r="M488" s="11" t="e">
        <f t="shared" si="89"/>
        <v>#DIV/0!</v>
      </c>
      <c r="N488">
        <f>0.94*N487+(1-0.94)*'01_Data'!V483^2</f>
        <v>1.2984222929594408E-3</v>
      </c>
      <c r="O488" s="11">
        <f t="shared" si="90"/>
        <v>0.57201609927149699</v>
      </c>
      <c r="P488">
        <f>0.94*P487+(1-0.94)*'01_Data'!W483^2</f>
        <v>2.2928843094968876E-3</v>
      </c>
      <c r="Q488" s="11">
        <f t="shared" si="91"/>
        <v>0.76013607070919598</v>
      </c>
      <c r="R488">
        <f>0.94*R487+(1-0.94)*'01_Data'!X483^2</f>
        <v>1.6299939269683208E-3</v>
      </c>
      <c r="S488" s="11">
        <f t="shared" si="92"/>
        <v>0.64090441533509268</v>
      </c>
      <c r="T488">
        <f>0.94*T487+(1-0.94)*'01_Data'!Y483^2</f>
        <v>4.4694930775044537E-9</v>
      </c>
      <c r="U488" s="11">
        <f t="shared" si="93"/>
        <v>1.0612785946824341E-3</v>
      </c>
      <c r="V488" t="e">
        <f>0.94*V487+(1-0.94)*'01_Data'!AA483^2</f>
        <v>#VALUE!</v>
      </c>
      <c r="W488" s="11" t="e">
        <f t="shared" si="94"/>
        <v>#VALUE!</v>
      </c>
      <c r="X488" t="e">
        <f>0.94*X487+(1-0.94)*'01_Data'!AB483^2</f>
        <v>#VALUE!</v>
      </c>
      <c r="Y488" s="11" t="e">
        <f t="shared" si="95"/>
        <v>#VALUE!</v>
      </c>
    </row>
    <row r="489" spans="1:25" x14ac:dyDescent="0.2">
      <c r="A489" s="6">
        <f>'01_Data'!A485</f>
        <v>44162</v>
      </c>
      <c r="B489">
        <f>0.94*B488+(1-0.94)*'01_Data'!P484^2</f>
        <v>1.4247405541068263E-3</v>
      </c>
      <c r="C489" s="11">
        <f t="shared" si="84"/>
        <v>0.59919497630981544</v>
      </c>
      <c r="D489">
        <f>0.94*D488+(1-0.94)*'01_Data'!Q484^2</f>
        <v>1.2781896056672122E-3</v>
      </c>
      <c r="E489" s="11">
        <f t="shared" si="85"/>
        <v>0.56754187566041114</v>
      </c>
      <c r="F489">
        <f>0.94*F488+(1-0.94)*'01_Data'!R484^2</f>
        <v>1.8403880282150406E-3</v>
      </c>
      <c r="G489" s="11">
        <f t="shared" si="86"/>
        <v>0.68101232228953845</v>
      </c>
      <c r="H489">
        <f>0.94*H488+(1-0.94)*'01_Data'!S484^2</f>
        <v>3.846165877224683E-3</v>
      </c>
      <c r="I489" s="11">
        <f t="shared" si="87"/>
        <v>0.98449672475870642</v>
      </c>
      <c r="J489">
        <f>0.94*J488+(1-0.94)*'01_Data'!T484^2</f>
        <v>6.2299337410336338E-4</v>
      </c>
      <c r="K489" s="11">
        <f t="shared" si="88"/>
        <v>0.3962251005098586</v>
      </c>
      <c r="L489" t="e">
        <f>0.94*L488+(1-0.94)*'01_Data'!U484^2</f>
        <v>#DIV/0!</v>
      </c>
      <c r="M489" s="11" t="e">
        <f t="shared" si="89"/>
        <v>#DIV/0!</v>
      </c>
      <c r="N489">
        <f>0.94*N488+(1-0.94)*'01_Data'!V484^2</f>
        <v>1.7115603666563695E-3</v>
      </c>
      <c r="O489" s="11">
        <f t="shared" si="90"/>
        <v>0.65674440416147073</v>
      </c>
      <c r="P489">
        <f>0.94*P488+(1-0.94)*'01_Data'!W484^2</f>
        <v>2.1964565706837128E-3</v>
      </c>
      <c r="Q489" s="11">
        <f t="shared" si="91"/>
        <v>0.74398054800666369</v>
      </c>
      <c r="R489">
        <f>0.94*R488+(1-0.94)*'01_Data'!X484^2</f>
        <v>1.5988242730716863E-3</v>
      </c>
      <c r="S489" s="11">
        <f t="shared" si="92"/>
        <v>0.63474697070097552</v>
      </c>
      <c r="T489">
        <f>0.94*T488+(1-0.94)*'01_Data'!Y484^2</f>
        <v>4.9176847151516784E-9</v>
      </c>
      <c r="U489" s="11">
        <f t="shared" si="93"/>
        <v>1.1132190028104187E-3</v>
      </c>
      <c r="V489" t="e">
        <f>0.94*V488+(1-0.94)*'01_Data'!AA484^2</f>
        <v>#VALUE!</v>
      </c>
      <c r="W489" s="11" t="e">
        <f t="shared" si="94"/>
        <v>#VALUE!</v>
      </c>
      <c r="X489" t="e">
        <f>0.94*X488+(1-0.94)*'01_Data'!AB484^2</f>
        <v>#VALUE!</v>
      </c>
      <c r="Y489" s="11" t="e">
        <f t="shared" si="95"/>
        <v>#VALUE!</v>
      </c>
    </row>
    <row r="490" spans="1:25" x14ac:dyDescent="0.2">
      <c r="A490" s="6">
        <f>'01_Data'!A486</f>
        <v>44165</v>
      </c>
      <c r="B490">
        <f>0.94*B489+(1-0.94)*'01_Data'!P485^2</f>
        <v>1.3533192132342757E-3</v>
      </c>
      <c r="C490" s="11">
        <f t="shared" si="84"/>
        <v>0.58398325467006118</v>
      </c>
      <c r="D490">
        <f>0.94*D489+(1-0.94)*'01_Data'!Q485^2</f>
        <v>1.20641114363538E-3</v>
      </c>
      <c r="E490" s="11">
        <f t="shared" si="85"/>
        <v>0.55137610412142068</v>
      </c>
      <c r="F490">
        <f>0.94*F489+(1-0.94)*'01_Data'!R485^2</f>
        <v>1.7531913001347552E-3</v>
      </c>
      <c r="G490" s="11">
        <f t="shared" si="86"/>
        <v>0.66468353946367464</v>
      </c>
      <c r="H490">
        <f>0.94*H489+(1-0.94)*'01_Data'!S485^2</f>
        <v>3.620944912364114E-3</v>
      </c>
      <c r="I490" s="11">
        <f t="shared" si="87"/>
        <v>0.95523720505210474</v>
      </c>
      <c r="J490">
        <f>0.94*J489+(1-0.94)*'01_Data'!T485^2</f>
        <v>5.9475592598227814E-4</v>
      </c>
      <c r="K490" s="11">
        <f t="shared" si="88"/>
        <v>0.38714143842726795</v>
      </c>
      <c r="L490" t="e">
        <f>0.94*L489+(1-0.94)*'01_Data'!U485^2</f>
        <v>#DIV/0!</v>
      </c>
      <c r="M490" s="11" t="e">
        <f t="shared" si="89"/>
        <v>#DIV/0!</v>
      </c>
      <c r="N490">
        <f>0.94*N489+(1-0.94)*'01_Data'!V485^2</f>
        <v>1.6390539586927889E-3</v>
      </c>
      <c r="O490" s="11">
        <f t="shared" si="90"/>
        <v>0.64268312377919401</v>
      </c>
      <c r="P490">
        <f>0.94*P489+(1-0.94)*'01_Data'!W485^2</f>
        <v>2.0738344633854117E-3</v>
      </c>
      <c r="Q490" s="11">
        <f t="shared" si="91"/>
        <v>0.72291512971656902</v>
      </c>
      <c r="R490">
        <f>0.94*R489+(1-0.94)*'01_Data'!X485^2</f>
        <v>1.5274520453996744E-3</v>
      </c>
      <c r="S490" s="11">
        <f t="shared" si="92"/>
        <v>0.62041753315063397</v>
      </c>
      <c r="T490">
        <f>0.94*T489+(1-0.94)*'01_Data'!Y485^2</f>
        <v>5.3389848545402141E-9</v>
      </c>
      <c r="U490" s="11">
        <f t="shared" si="93"/>
        <v>1.1599242144830558E-3</v>
      </c>
      <c r="V490" t="e">
        <f>0.94*V489+(1-0.94)*'01_Data'!AA485^2</f>
        <v>#VALUE!</v>
      </c>
      <c r="W490" s="11" t="e">
        <f t="shared" si="94"/>
        <v>#VALUE!</v>
      </c>
      <c r="X490" t="e">
        <f>0.94*X489+(1-0.94)*'01_Data'!AB485^2</f>
        <v>#VALUE!</v>
      </c>
      <c r="Y490" s="11" t="e">
        <f t="shared" si="95"/>
        <v>#VALUE!</v>
      </c>
    </row>
    <row r="491" spans="1:25" x14ac:dyDescent="0.2">
      <c r="A491" s="6">
        <f>'01_Data'!A487</f>
        <v>44166</v>
      </c>
      <c r="B491">
        <f>0.94*B490+(1-0.94)*'01_Data'!P486^2</f>
        <v>1.4382297197045256E-3</v>
      </c>
      <c r="C491" s="11">
        <f t="shared" si="84"/>
        <v>0.60202482454259354</v>
      </c>
      <c r="D491">
        <f>0.94*D490+(1-0.94)*'01_Data'!Q486^2</f>
        <v>1.2625681054927469E-3</v>
      </c>
      <c r="E491" s="11">
        <f t="shared" si="85"/>
        <v>0.56406308386932424</v>
      </c>
      <c r="F491">
        <f>0.94*F490+(1-0.94)*'01_Data'!R486^2</f>
        <v>2.0154038933448259E-3</v>
      </c>
      <c r="G491" s="11">
        <f t="shared" si="86"/>
        <v>0.71265824988061155</v>
      </c>
      <c r="H491">
        <f>0.94*H490+(1-0.94)*'01_Data'!S486^2</f>
        <v>3.5507952404979803E-3</v>
      </c>
      <c r="I491" s="11">
        <f t="shared" si="87"/>
        <v>0.94593889898105532</v>
      </c>
      <c r="J491">
        <f>0.94*J490+(1-0.94)*'01_Data'!T486^2</f>
        <v>6.377098223449162E-4</v>
      </c>
      <c r="K491" s="11">
        <f t="shared" si="88"/>
        <v>0.40087763124290049</v>
      </c>
      <c r="L491" t="e">
        <f>0.94*L490+(1-0.94)*'01_Data'!U486^2</f>
        <v>#DIV/0!</v>
      </c>
      <c r="M491" s="11" t="e">
        <f t="shared" si="89"/>
        <v>#DIV/0!</v>
      </c>
      <c r="N491">
        <f>0.94*N490+(1-0.94)*'01_Data'!V486^2</f>
        <v>1.7289394685769512E-3</v>
      </c>
      <c r="O491" s="11">
        <f t="shared" si="90"/>
        <v>0.66007025844329004</v>
      </c>
      <c r="P491">
        <f>0.94*P490+(1-0.94)*'01_Data'!W486^2</f>
        <v>2.1405139080696244E-3</v>
      </c>
      <c r="Q491" s="11">
        <f t="shared" si="91"/>
        <v>0.7344450318666097</v>
      </c>
      <c r="R491">
        <f>0.94*R490+(1-0.94)*'01_Data'!X486^2</f>
        <v>1.4852770877916415E-3</v>
      </c>
      <c r="S491" s="11">
        <f t="shared" si="92"/>
        <v>0.61179230636180248</v>
      </c>
      <c r="T491">
        <f>0.94*T490+(1-0.94)*'01_Data'!Y486^2</f>
        <v>5.7350069855652925E-9</v>
      </c>
      <c r="U491" s="11">
        <f t="shared" si="93"/>
        <v>1.2021737646290796E-3</v>
      </c>
      <c r="V491" t="e">
        <f>0.94*V490+(1-0.94)*'01_Data'!AA486^2</f>
        <v>#VALUE!</v>
      </c>
      <c r="W491" s="11" t="e">
        <f t="shared" si="94"/>
        <v>#VALUE!</v>
      </c>
      <c r="X491" t="e">
        <f>0.94*X490+(1-0.94)*'01_Data'!AB486^2</f>
        <v>#VALUE!</v>
      </c>
      <c r="Y491" s="11" t="e">
        <f t="shared" si="95"/>
        <v>#VALUE!</v>
      </c>
    </row>
    <row r="492" spans="1:25" x14ac:dyDescent="0.2">
      <c r="A492" s="6">
        <f>'01_Data'!A488</f>
        <v>44167</v>
      </c>
      <c r="B492">
        <f>0.94*B491+(1-0.94)*'01_Data'!P487^2</f>
        <v>1.3575311475191854E-3</v>
      </c>
      <c r="C492" s="11">
        <f t="shared" si="84"/>
        <v>0.58489131398477334</v>
      </c>
      <c r="D492">
        <f>0.94*D491+(1-0.94)*'01_Data'!Q487^2</f>
        <v>1.1873877690300838E-3</v>
      </c>
      <c r="E492" s="11">
        <f t="shared" si="85"/>
        <v>0.54701162491813748</v>
      </c>
      <c r="F492">
        <f>0.94*F491+(1-0.94)*'01_Data'!R487^2</f>
        <v>1.897729137503621E-3</v>
      </c>
      <c r="G492" s="11">
        <f t="shared" si="86"/>
        <v>0.69154012367389972</v>
      </c>
      <c r="H492">
        <f>0.94*H491+(1-0.94)*'01_Data'!S487^2</f>
        <v>3.43762452081203E-3</v>
      </c>
      <c r="I492" s="11">
        <f t="shared" si="87"/>
        <v>0.93074238070726723</v>
      </c>
      <c r="J492">
        <f>0.94*J491+(1-0.94)*'01_Data'!T487^2</f>
        <v>5.9949389848089991E-4</v>
      </c>
      <c r="K492" s="11">
        <f t="shared" si="88"/>
        <v>0.38868041167157724</v>
      </c>
      <c r="L492" t="e">
        <f>0.94*L491+(1-0.94)*'01_Data'!U487^2</f>
        <v>#DIV/0!</v>
      </c>
      <c r="M492" s="11" t="e">
        <f t="shared" si="89"/>
        <v>#DIV/0!</v>
      </c>
      <c r="N492">
        <f>0.94*N491+(1-0.94)*'01_Data'!V487^2</f>
        <v>1.644093325665962E-3</v>
      </c>
      <c r="O492" s="11">
        <f t="shared" si="90"/>
        <v>0.64367034891147701</v>
      </c>
      <c r="P492">
        <f>0.94*P491+(1-0.94)*'01_Data'!W487^2</f>
        <v>2.1158043071738868E-3</v>
      </c>
      <c r="Q492" s="11">
        <f t="shared" si="91"/>
        <v>0.73019359447191778</v>
      </c>
      <c r="R492">
        <f>0.94*R491+(1-0.94)*'01_Data'!X487^2</f>
        <v>1.396318133504177E-3</v>
      </c>
      <c r="S492" s="11">
        <f t="shared" si="92"/>
        <v>0.59318814017396926</v>
      </c>
      <c r="T492">
        <f>0.94*T491+(1-0.94)*'01_Data'!Y487^2</f>
        <v>5.7479143401110198E-9</v>
      </c>
      <c r="U492" s="11">
        <f t="shared" si="93"/>
        <v>1.2035258259414199E-3</v>
      </c>
      <c r="V492" t="e">
        <f>0.94*V491+(1-0.94)*'01_Data'!AA487^2</f>
        <v>#VALUE!</v>
      </c>
      <c r="W492" s="11" t="e">
        <f t="shared" si="94"/>
        <v>#VALUE!</v>
      </c>
      <c r="X492" t="e">
        <f>0.94*X491+(1-0.94)*'01_Data'!AB487^2</f>
        <v>#VALUE!</v>
      </c>
      <c r="Y492" s="11" t="e">
        <f t="shared" si="95"/>
        <v>#VALUE!</v>
      </c>
    </row>
    <row r="493" spans="1:25" x14ac:dyDescent="0.2">
      <c r="A493" s="6">
        <f>'01_Data'!A489</f>
        <v>44168</v>
      </c>
      <c r="B493">
        <f>0.94*B492+(1-0.94)*'01_Data'!P488^2</f>
        <v>1.3569765269656766E-3</v>
      </c>
      <c r="C493" s="11">
        <f t="shared" si="84"/>
        <v>0.584771822846613</v>
      </c>
      <c r="D493">
        <f>0.94*D492+(1-0.94)*'01_Data'!Q488^2</f>
        <v>1.1608544612433174E-3</v>
      </c>
      <c r="E493" s="11">
        <f t="shared" si="85"/>
        <v>0.54086534759893423</v>
      </c>
      <c r="F493">
        <f>0.94*F492+(1-0.94)*'01_Data'!R488^2</f>
        <v>1.8025986307996986E-3</v>
      </c>
      <c r="G493" s="11">
        <f t="shared" si="86"/>
        <v>0.67398431358713695</v>
      </c>
      <c r="H493">
        <f>0.94*H492+(1-0.94)*'01_Data'!S488^2</f>
        <v>3.3754901885257454E-3</v>
      </c>
      <c r="I493" s="11">
        <f t="shared" si="87"/>
        <v>0.92229253900727604</v>
      </c>
      <c r="J493">
        <f>0.94*J492+(1-0.94)*'01_Data'!T488^2</f>
        <v>5.7107199445875323E-4</v>
      </c>
      <c r="K493" s="11">
        <f t="shared" si="88"/>
        <v>0.37935490322863341</v>
      </c>
      <c r="L493" t="e">
        <f>0.94*L492+(1-0.94)*'01_Data'!U488^2</f>
        <v>#DIV/0!</v>
      </c>
      <c r="M493" s="11" t="e">
        <f t="shared" si="89"/>
        <v>#DIV/0!</v>
      </c>
      <c r="N493">
        <f>0.94*N492+(1-0.94)*'01_Data'!V488^2</f>
        <v>1.546888634733772E-3</v>
      </c>
      <c r="O493" s="11">
        <f t="shared" si="90"/>
        <v>0.62435241326746749</v>
      </c>
      <c r="P493">
        <f>0.94*P492+(1-0.94)*'01_Data'!W488^2</f>
        <v>2.1670073824835217E-3</v>
      </c>
      <c r="Q493" s="11">
        <f t="shared" si="91"/>
        <v>0.73897622450647726</v>
      </c>
      <c r="R493">
        <f>0.94*R492+(1-0.94)*'01_Data'!X488^2</f>
        <v>1.3518695939329964E-3</v>
      </c>
      <c r="S493" s="11">
        <f t="shared" si="92"/>
        <v>0.58367040157191041</v>
      </c>
      <c r="T493">
        <f>0.94*T492+(1-0.94)*'01_Data'!Y488^2</f>
        <v>6.1195112205199646E-9</v>
      </c>
      <c r="U493" s="11">
        <f t="shared" si="93"/>
        <v>1.2418199658449011E-3</v>
      </c>
      <c r="V493" t="e">
        <f>0.94*V492+(1-0.94)*'01_Data'!AA488^2</f>
        <v>#VALUE!</v>
      </c>
      <c r="W493" s="11" t="e">
        <f t="shared" si="94"/>
        <v>#VALUE!</v>
      </c>
      <c r="X493" t="e">
        <f>0.94*X492+(1-0.94)*'01_Data'!AB488^2</f>
        <v>#VALUE!</v>
      </c>
      <c r="Y493" s="11" t="e">
        <f t="shared" si="95"/>
        <v>#VALUE!</v>
      </c>
    </row>
    <row r="494" spans="1:25" x14ac:dyDescent="0.2">
      <c r="A494" s="6">
        <f>'01_Data'!A490</f>
        <v>44169</v>
      </c>
      <c r="B494">
        <f>0.94*B493+(1-0.94)*'01_Data'!P489^2</f>
        <v>1.278281175612247E-3</v>
      </c>
      <c r="C494" s="11">
        <f t="shared" si="84"/>
        <v>0.56756220474436647</v>
      </c>
      <c r="D494">
        <f>0.94*D493+(1-0.94)*'01_Data'!Q489^2</f>
        <v>1.0912396876539407E-3</v>
      </c>
      <c r="E494" s="11">
        <f t="shared" si="85"/>
        <v>0.5243971789481644</v>
      </c>
      <c r="F494">
        <f>0.94*F493+(1-0.94)*'01_Data'!R489^2</f>
        <v>1.7495600187480572E-3</v>
      </c>
      <c r="G494" s="11">
        <f t="shared" si="86"/>
        <v>0.66399482281453859</v>
      </c>
      <c r="H494">
        <f>0.94*H493+(1-0.94)*'01_Data'!S489^2</f>
        <v>3.2305561135394308E-3</v>
      </c>
      <c r="I494" s="11">
        <f t="shared" si="87"/>
        <v>0.90227498059734346</v>
      </c>
      <c r="J494">
        <f>0.94*J493+(1-0.94)*'01_Data'!T489^2</f>
        <v>5.5264899826457656E-4</v>
      </c>
      <c r="K494" s="11">
        <f t="shared" si="88"/>
        <v>0.37318567438029199</v>
      </c>
      <c r="L494" t="e">
        <f>0.94*L493+(1-0.94)*'01_Data'!U489^2</f>
        <v>#DIV/0!</v>
      </c>
      <c r="M494" s="11" t="e">
        <f t="shared" si="89"/>
        <v>#DIV/0!</v>
      </c>
      <c r="N494">
        <f>0.94*N493+(1-0.94)*'01_Data'!V489^2</f>
        <v>1.4598108781981604E-3</v>
      </c>
      <c r="O494" s="11">
        <f t="shared" si="90"/>
        <v>0.60652480683475474</v>
      </c>
      <c r="P494">
        <f>0.94*P493+(1-0.94)*'01_Data'!W489^2</f>
        <v>2.0832051772990932E-3</v>
      </c>
      <c r="Q494" s="11">
        <f t="shared" si="91"/>
        <v>0.72454655107823918</v>
      </c>
      <c r="R494">
        <f>0.94*R493+(1-0.94)*'01_Data'!X489^2</f>
        <v>1.3407402060328093E-3</v>
      </c>
      <c r="S494" s="11">
        <f t="shared" si="92"/>
        <v>0.58126287677802713</v>
      </c>
      <c r="T494">
        <f>0.94*T493+(1-0.94)*'01_Data'!Y489^2</f>
        <v>5.7523405472887668E-9</v>
      </c>
      <c r="U494" s="11">
        <f t="shared" si="93"/>
        <v>1.203989126992752E-3</v>
      </c>
      <c r="V494" t="e">
        <f>0.94*V493+(1-0.94)*'01_Data'!AA489^2</f>
        <v>#VALUE!</v>
      </c>
      <c r="W494" s="11" t="e">
        <f t="shared" si="94"/>
        <v>#VALUE!</v>
      </c>
      <c r="X494" t="e">
        <f>0.94*X493+(1-0.94)*'01_Data'!AB489^2</f>
        <v>#VALUE!</v>
      </c>
      <c r="Y494" s="11" t="e">
        <f t="shared" si="95"/>
        <v>#VALUE!</v>
      </c>
    </row>
    <row r="495" spans="1:25" x14ac:dyDescent="0.2">
      <c r="A495" s="6">
        <f>'01_Data'!A491</f>
        <v>44172</v>
      </c>
      <c r="B495">
        <f>0.94*B494+(1-0.94)*'01_Data'!P490^2</f>
        <v>1.2789387136326645E-3</v>
      </c>
      <c r="C495" s="11">
        <f t="shared" si="84"/>
        <v>0.56770816079692865</v>
      </c>
      <c r="D495">
        <f>0.94*D494+(1-0.94)*'01_Data'!Q490^2</f>
        <v>1.1124992569333425E-3</v>
      </c>
      <c r="E495" s="11">
        <f t="shared" si="85"/>
        <v>0.52948070101487388</v>
      </c>
      <c r="F495">
        <f>0.94*F494+(1-0.94)*'01_Data'!R490^2</f>
        <v>1.954499820433653E-3</v>
      </c>
      <c r="G495" s="11">
        <f t="shared" si="86"/>
        <v>0.70180763372115051</v>
      </c>
      <c r="H495">
        <f>0.94*H494+(1-0.94)*'01_Data'!S490^2</f>
        <v>3.9885621421201179E-3</v>
      </c>
      <c r="I495" s="11">
        <f t="shared" si="87"/>
        <v>1.0025555644523001</v>
      </c>
      <c r="J495">
        <f>0.94*J494+(1-0.94)*'01_Data'!T490^2</f>
        <v>5.5717253966034764E-4</v>
      </c>
      <c r="K495" s="11">
        <f t="shared" si="88"/>
        <v>0.37470986108509019</v>
      </c>
      <c r="L495" t="e">
        <f>0.94*L494+(1-0.94)*'01_Data'!U490^2</f>
        <v>#DIV/0!</v>
      </c>
      <c r="M495" s="11" t="e">
        <f t="shared" si="89"/>
        <v>#DIV/0!</v>
      </c>
      <c r="N495">
        <f>0.94*N494+(1-0.94)*'01_Data'!V490^2</f>
        <v>1.6823987182408202E-3</v>
      </c>
      <c r="O495" s="11">
        <f t="shared" si="90"/>
        <v>0.65112554626330454</v>
      </c>
      <c r="P495">
        <f>0.94*P494+(1-0.94)*'01_Data'!W490^2</f>
        <v>2.5432502558601897E-3</v>
      </c>
      <c r="Q495" s="11">
        <f t="shared" si="91"/>
        <v>0.80056171809346965</v>
      </c>
      <c r="R495">
        <f>0.94*R494+(1-0.94)*'01_Data'!X490^2</f>
        <v>1.4511998196883782E-3</v>
      </c>
      <c r="S495" s="11">
        <f t="shared" si="92"/>
        <v>0.60473329208955529</v>
      </c>
      <c r="T495">
        <f>0.94*T494+(1-0.94)*'01_Data'!Y490^2</f>
        <v>6.1235152949142604E-9</v>
      </c>
      <c r="U495" s="11">
        <f t="shared" si="93"/>
        <v>1.2422261687464139E-3</v>
      </c>
      <c r="V495" t="e">
        <f>0.94*V494+(1-0.94)*'01_Data'!AA490^2</f>
        <v>#VALUE!</v>
      </c>
      <c r="W495" s="11" t="e">
        <f t="shared" si="94"/>
        <v>#VALUE!</v>
      </c>
      <c r="X495" t="e">
        <f>0.94*X494+(1-0.94)*'01_Data'!AB490^2</f>
        <v>#VALUE!</v>
      </c>
      <c r="Y495" s="11" t="e">
        <f t="shared" si="95"/>
        <v>#VALUE!</v>
      </c>
    </row>
    <row r="496" spans="1:25" x14ac:dyDescent="0.2">
      <c r="A496" s="6">
        <f>'01_Data'!A492</f>
        <v>44173</v>
      </c>
      <c r="B496">
        <f>0.94*B495+(1-0.94)*'01_Data'!P491^2</f>
        <v>1.2236166881193348E-3</v>
      </c>
      <c r="C496" s="11">
        <f t="shared" si="84"/>
        <v>0.55529398106414984</v>
      </c>
      <c r="D496">
        <f>0.94*D495+(1-0.94)*'01_Data'!Q491^2</f>
        <v>1.0907515534093035E-3</v>
      </c>
      <c r="E496" s="11">
        <f t="shared" si="85"/>
        <v>0.52427987893790517</v>
      </c>
      <c r="F496">
        <f>0.94*F495+(1-0.94)*'01_Data'!R491^2</f>
        <v>1.9037660772714003E-3</v>
      </c>
      <c r="G496" s="11">
        <f t="shared" si="86"/>
        <v>0.69263919285035624</v>
      </c>
      <c r="H496">
        <f>0.94*H495+(1-0.94)*'01_Data'!S491^2</f>
        <v>3.7776298948541107E-3</v>
      </c>
      <c r="I496" s="11">
        <f t="shared" si="87"/>
        <v>0.97568577600743767</v>
      </c>
      <c r="J496">
        <f>0.94*J495+(1-0.94)*'01_Data'!T491^2</f>
        <v>5.2380244434419682E-4</v>
      </c>
      <c r="K496" s="11">
        <f t="shared" si="88"/>
        <v>0.36331558729944086</v>
      </c>
      <c r="L496" t="e">
        <f>0.94*L495+(1-0.94)*'01_Data'!U491^2</f>
        <v>#DIV/0!</v>
      </c>
      <c r="M496" s="11" t="e">
        <f t="shared" si="89"/>
        <v>#DIV/0!</v>
      </c>
      <c r="N496">
        <f>0.94*N495+(1-0.94)*'01_Data'!V491^2</f>
        <v>1.5820030110407399E-3</v>
      </c>
      <c r="O496" s="11">
        <f t="shared" si="90"/>
        <v>0.63139904876572828</v>
      </c>
      <c r="P496">
        <f>0.94*P495+(1-0.94)*'01_Data'!W491^2</f>
        <v>2.4111785871305707E-3</v>
      </c>
      <c r="Q496" s="11">
        <f t="shared" si="91"/>
        <v>0.77949791786566291</v>
      </c>
      <c r="R496">
        <f>0.94*R495+(1-0.94)*'01_Data'!X491^2</f>
        <v>1.4325291417690109E-3</v>
      </c>
      <c r="S496" s="11">
        <f t="shared" si="92"/>
        <v>0.60083054493408605</v>
      </c>
      <c r="T496">
        <f>0.94*T495+(1-0.94)*'01_Data'!Y491^2</f>
        <v>8.6216782112230073E-9</v>
      </c>
      <c r="U496" s="11">
        <f t="shared" si="93"/>
        <v>1.4739955594329985E-3</v>
      </c>
      <c r="V496" t="e">
        <f>0.94*V495+(1-0.94)*'01_Data'!AA491^2</f>
        <v>#VALUE!</v>
      </c>
      <c r="W496" s="11" t="e">
        <f t="shared" si="94"/>
        <v>#VALUE!</v>
      </c>
      <c r="X496" t="e">
        <f>0.94*X495+(1-0.94)*'01_Data'!AB491^2</f>
        <v>#VALUE!</v>
      </c>
      <c r="Y496" s="11" t="e">
        <f t="shared" si="95"/>
        <v>#VALUE!</v>
      </c>
    </row>
    <row r="497" spans="1:25" x14ac:dyDescent="0.2">
      <c r="A497" s="6">
        <f>'01_Data'!A493</f>
        <v>44174</v>
      </c>
      <c r="B497">
        <f>0.94*B496+(1-0.94)*'01_Data'!P492^2</f>
        <v>1.212561864592095E-3</v>
      </c>
      <c r="C497" s="11">
        <f t="shared" si="84"/>
        <v>0.55277987470349166</v>
      </c>
      <c r="D497">
        <f>0.94*D496+(1-0.94)*'01_Data'!Q492^2</f>
        <v>1.0297007001315501E-3</v>
      </c>
      <c r="E497" s="11">
        <f t="shared" si="85"/>
        <v>0.50939628623808275</v>
      </c>
      <c r="F497">
        <f>0.94*F496+(1-0.94)*'01_Data'!R492^2</f>
        <v>1.7901843646357576E-3</v>
      </c>
      <c r="G497" s="11">
        <f t="shared" si="86"/>
        <v>0.67165948209506499</v>
      </c>
      <c r="H497">
        <f>0.94*H496+(1-0.94)*'01_Data'!S492^2</f>
        <v>3.7032874539087812E-3</v>
      </c>
      <c r="I497" s="11">
        <f t="shared" si="87"/>
        <v>0.96603749326049093</v>
      </c>
      <c r="J497">
        <f>0.94*J496+(1-0.94)*'01_Data'!T492^2</f>
        <v>5.2092047305239328E-4</v>
      </c>
      <c r="K497" s="11">
        <f t="shared" si="88"/>
        <v>0.36231472397516928</v>
      </c>
      <c r="L497" t="e">
        <f>0.94*L496+(1-0.94)*'01_Data'!U492^2</f>
        <v>#DIV/0!</v>
      </c>
      <c r="M497" s="11" t="e">
        <f t="shared" si="89"/>
        <v>#DIV/0!</v>
      </c>
      <c r="N497">
        <f>0.94*N496+(1-0.94)*'01_Data'!V492^2</f>
        <v>1.4959885782631812E-3</v>
      </c>
      <c r="O497" s="11">
        <f t="shared" si="90"/>
        <v>0.61399439877113027</v>
      </c>
      <c r="P497">
        <f>0.94*P496+(1-0.94)*'01_Data'!W492^2</f>
        <v>2.2860011506420897E-3</v>
      </c>
      <c r="Q497" s="11">
        <f t="shared" si="91"/>
        <v>0.75899426214023946</v>
      </c>
      <c r="R497">
        <f>0.94*R496+(1-0.94)*'01_Data'!X492^2</f>
        <v>1.3487075766014584E-3</v>
      </c>
      <c r="S497" s="11">
        <f t="shared" si="92"/>
        <v>0.58298740063878529</v>
      </c>
      <c r="T497">
        <f>0.94*T496+(1-0.94)*'01_Data'!Y492^2</f>
        <v>8.1043775185496267E-9</v>
      </c>
      <c r="U497" s="11">
        <f t="shared" si="93"/>
        <v>1.429091716676892E-3</v>
      </c>
      <c r="V497" t="e">
        <f>0.94*V496+(1-0.94)*'01_Data'!AA492^2</f>
        <v>#VALUE!</v>
      </c>
      <c r="W497" s="11" t="e">
        <f t="shared" si="94"/>
        <v>#VALUE!</v>
      </c>
      <c r="X497" t="e">
        <f>0.94*X496+(1-0.94)*'01_Data'!AB492^2</f>
        <v>#VALUE!</v>
      </c>
      <c r="Y497" s="11" t="e">
        <f t="shared" si="95"/>
        <v>#VALUE!</v>
      </c>
    </row>
    <row r="498" spans="1:25" x14ac:dyDescent="0.2">
      <c r="A498" s="6">
        <f>'01_Data'!A494</f>
        <v>44175</v>
      </c>
      <c r="B498">
        <f>0.94*B497+(1-0.94)*'01_Data'!P493^2</f>
        <v>1.1502174899286454E-3</v>
      </c>
      <c r="C498" s="11">
        <f t="shared" si="84"/>
        <v>0.5383816559486575</v>
      </c>
      <c r="D498">
        <f>0.94*D497+(1-0.94)*'01_Data'!Q493^2</f>
        <v>9.7668797022552401E-4</v>
      </c>
      <c r="E498" s="11">
        <f t="shared" si="85"/>
        <v>0.4961102382503631</v>
      </c>
      <c r="F498">
        <f>0.94*F497+(1-0.94)*'01_Data'!R493^2</f>
        <v>1.682786510458814E-3</v>
      </c>
      <c r="G498" s="11">
        <f t="shared" si="86"/>
        <v>0.65120058402586001</v>
      </c>
      <c r="H498">
        <f>0.94*H497+(1-0.94)*'01_Data'!S493^2</f>
        <v>3.4928861953278274E-3</v>
      </c>
      <c r="I498" s="11">
        <f t="shared" si="87"/>
        <v>0.93819364804000493</v>
      </c>
      <c r="J498">
        <f>0.94*J497+(1-0.94)*'01_Data'!T493^2</f>
        <v>4.983097143663103E-4</v>
      </c>
      <c r="K498" s="11">
        <f t="shared" si="88"/>
        <v>0.35436428716831808</v>
      </c>
      <c r="L498" t="e">
        <f>0.94*L497+(1-0.94)*'01_Data'!U493^2</f>
        <v>#DIV/0!</v>
      </c>
      <c r="M498" s="11" t="e">
        <f t="shared" si="89"/>
        <v>#DIV/0!</v>
      </c>
      <c r="N498">
        <f>0.94*N497+(1-0.94)*'01_Data'!V493^2</f>
        <v>1.4097779260513834E-3</v>
      </c>
      <c r="O498" s="11">
        <f t="shared" si="90"/>
        <v>0.59604029844042317</v>
      </c>
      <c r="P498">
        <f>0.94*P497+(1-0.94)*'01_Data'!W493^2</f>
        <v>2.1547952911487272E-3</v>
      </c>
      <c r="Q498" s="11">
        <f t="shared" si="91"/>
        <v>0.73689104579271369</v>
      </c>
      <c r="R498">
        <f>0.94*R497+(1-0.94)*'01_Data'!X493^2</f>
        <v>1.3534686360031543E-3</v>
      </c>
      <c r="S498" s="11">
        <f t="shared" si="92"/>
        <v>0.58401549317872981</v>
      </c>
      <c r="T498">
        <f>0.94*T497+(1-0.94)*'01_Data'!Y493^2</f>
        <v>7.6181148674366482E-9</v>
      </c>
      <c r="U498" s="11">
        <f t="shared" si="93"/>
        <v>1.3855558258670186E-3</v>
      </c>
      <c r="V498" t="e">
        <f>0.94*V497+(1-0.94)*'01_Data'!AA493^2</f>
        <v>#VALUE!</v>
      </c>
      <c r="W498" s="11" t="e">
        <f t="shared" si="94"/>
        <v>#VALUE!</v>
      </c>
      <c r="X498" t="e">
        <f>0.94*X497+(1-0.94)*'01_Data'!AB493^2</f>
        <v>#VALUE!</v>
      </c>
      <c r="Y498" s="11" t="e">
        <f t="shared" si="95"/>
        <v>#VALUE!</v>
      </c>
    </row>
    <row r="499" spans="1:25" x14ac:dyDescent="0.2">
      <c r="A499" s="6">
        <f>'01_Data'!A495</f>
        <v>44176</v>
      </c>
      <c r="B499">
        <f>0.94*B498+(1-0.94)*'01_Data'!P494^2</f>
        <v>1.1278381636521532E-3</v>
      </c>
      <c r="C499" s="11">
        <f t="shared" si="84"/>
        <v>0.53311838951619617</v>
      </c>
      <c r="D499">
        <f>0.94*D498+(1-0.94)*'01_Data'!Q494^2</f>
        <v>9.7826301587945362E-4</v>
      </c>
      <c r="E499" s="11">
        <f t="shared" si="85"/>
        <v>0.49651010060382694</v>
      </c>
      <c r="F499">
        <f>0.94*F498+(1-0.94)*'01_Data'!R494^2</f>
        <v>1.6357833288295879E-3</v>
      </c>
      <c r="G499" s="11">
        <f t="shared" si="86"/>
        <v>0.64204158655421706</v>
      </c>
      <c r="H499">
        <f>0.94*H498+(1-0.94)*'01_Data'!S494^2</f>
        <v>3.8182205207666848E-3</v>
      </c>
      <c r="I499" s="11">
        <f t="shared" si="87"/>
        <v>0.98091364106796097</v>
      </c>
      <c r="J499">
        <f>0.94*J498+(1-0.94)*'01_Data'!T494^2</f>
        <v>4.8361591678406008E-4</v>
      </c>
      <c r="K499" s="11">
        <f t="shared" si="88"/>
        <v>0.34910057437589981</v>
      </c>
      <c r="L499" t="e">
        <f>0.94*L498+(1-0.94)*'01_Data'!U494^2</f>
        <v>#DIV/0!</v>
      </c>
      <c r="M499" s="11" t="e">
        <f t="shared" si="89"/>
        <v>#DIV/0!</v>
      </c>
      <c r="N499">
        <f>0.94*N498+(1-0.94)*'01_Data'!V494^2</f>
        <v>1.5102515115549839E-3</v>
      </c>
      <c r="O499" s="11">
        <f t="shared" si="90"/>
        <v>0.61691440322937507</v>
      </c>
      <c r="P499">
        <f>0.94*P498+(1-0.94)*'01_Data'!W494^2</f>
        <v>2.2823200434284084E-3</v>
      </c>
      <c r="Q499" s="11">
        <f t="shared" si="91"/>
        <v>0.758382918415202</v>
      </c>
      <c r="R499">
        <f>0.94*R498+(1-0.94)*'01_Data'!X494^2</f>
        <v>1.4198765896107966E-3</v>
      </c>
      <c r="S499" s="11">
        <f t="shared" si="92"/>
        <v>0.59817129702278493</v>
      </c>
      <c r="T499">
        <f>0.94*T498+(1-0.94)*'01_Data'!Y494^2</f>
        <v>7.1610279753904489E-9</v>
      </c>
      <c r="U499" s="11">
        <f t="shared" si="93"/>
        <v>1.3433462136762783E-3</v>
      </c>
      <c r="V499" t="e">
        <f>0.94*V498+(1-0.94)*'01_Data'!AA494^2</f>
        <v>#VALUE!</v>
      </c>
      <c r="W499" s="11" t="e">
        <f t="shared" si="94"/>
        <v>#VALUE!</v>
      </c>
      <c r="X499" t="e">
        <f>0.94*X498+(1-0.94)*'01_Data'!AB494^2</f>
        <v>#VALUE!</v>
      </c>
      <c r="Y499" s="11" t="e">
        <f t="shared" si="95"/>
        <v>#VALUE!</v>
      </c>
    </row>
    <row r="500" spans="1:25" x14ac:dyDescent="0.2">
      <c r="A500" s="6">
        <f>'01_Data'!A496</f>
        <v>44179</v>
      </c>
      <c r="B500">
        <f>0.94*B499+(1-0.94)*'01_Data'!P495^2</f>
        <v>1.0615421677040251E-3</v>
      </c>
      <c r="C500" s="11">
        <f t="shared" si="84"/>
        <v>0.51721236089387346</v>
      </c>
      <c r="D500">
        <f>0.94*D499+(1-0.94)*'01_Data'!Q495^2</f>
        <v>9.2519936163604406E-4</v>
      </c>
      <c r="E500" s="11">
        <f t="shared" si="85"/>
        <v>0.48285633384297977</v>
      </c>
      <c r="F500">
        <f>0.94*F499+(1-0.94)*'01_Data'!R495^2</f>
        <v>1.5461138426552696E-3</v>
      </c>
      <c r="G500" s="11">
        <f t="shared" si="86"/>
        <v>0.62419603358971132</v>
      </c>
      <c r="H500">
        <f>0.94*H499+(1-0.94)*'01_Data'!S495^2</f>
        <v>3.6129019962644329E-3</v>
      </c>
      <c r="I500" s="11">
        <f t="shared" si="87"/>
        <v>0.95417571917264654</v>
      </c>
      <c r="J500">
        <f>0.94*J499+(1-0.94)*'01_Data'!T495^2</f>
        <v>4.6738391291974748E-4</v>
      </c>
      <c r="K500" s="11">
        <f t="shared" si="88"/>
        <v>0.34319199590866972</v>
      </c>
      <c r="L500" t="e">
        <f>0.94*L499+(1-0.94)*'01_Data'!U495^2</f>
        <v>#DIV/0!</v>
      </c>
      <c r="M500" s="11" t="e">
        <f t="shared" si="89"/>
        <v>#DIV/0!</v>
      </c>
      <c r="N500">
        <f>0.94*N499+(1-0.94)*'01_Data'!V495^2</f>
        <v>1.4353776416581869E-3</v>
      </c>
      <c r="O500" s="11">
        <f t="shared" si="90"/>
        <v>0.60142760636494164</v>
      </c>
      <c r="P500">
        <f>0.94*P499+(1-0.94)*'01_Data'!W495^2</f>
        <v>2.1561243845223755E-3</v>
      </c>
      <c r="Q500" s="11">
        <f t="shared" si="91"/>
        <v>0.73711827063208701</v>
      </c>
      <c r="R500">
        <f>0.94*R499+(1-0.94)*'01_Data'!X495^2</f>
        <v>1.3799339495848962E-3</v>
      </c>
      <c r="S500" s="11">
        <f t="shared" si="92"/>
        <v>0.5896976812701521</v>
      </c>
      <c r="T500">
        <f>0.94*T499+(1-0.94)*'01_Data'!Y495^2</f>
        <v>7.4478380376826276E-9</v>
      </c>
      <c r="U500" s="11">
        <f t="shared" si="93"/>
        <v>1.3699836442439823E-3</v>
      </c>
      <c r="V500" t="e">
        <f>0.94*V499+(1-0.94)*'01_Data'!AA495^2</f>
        <v>#VALUE!</v>
      </c>
      <c r="W500" s="11" t="e">
        <f t="shared" si="94"/>
        <v>#VALUE!</v>
      </c>
      <c r="X500" t="e">
        <f>0.94*X499+(1-0.94)*'01_Data'!AB495^2</f>
        <v>#VALUE!</v>
      </c>
      <c r="Y500" s="11" t="e">
        <f t="shared" si="95"/>
        <v>#VALUE!</v>
      </c>
    </row>
    <row r="501" spans="1:25" x14ac:dyDescent="0.2">
      <c r="A501" s="6">
        <f>'01_Data'!A497</f>
        <v>44180</v>
      </c>
      <c r="B501">
        <f>0.94*B500+(1-0.94)*'01_Data'!P496^2</f>
        <v>1.0788257398206857E-3</v>
      </c>
      <c r="C501" s="11">
        <f t="shared" si="84"/>
        <v>0.5214058749523377</v>
      </c>
      <c r="D501">
        <f>0.94*D500+(1-0.94)*'01_Data'!Q496^2</f>
        <v>9.3541982252459709E-4</v>
      </c>
      <c r="E501" s="11">
        <f t="shared" si="85"/>
        <v>0.48551600928929056</v>
      </c>
      <c r="F501">
        <f>0.94*F500+(1-0.94)*'01_Data'!R496^2</f>
        <v>1.4972304029128867E-3</v>
      </c>
      <c r="G501" s="11">
        <f t="shared" si="86"/>
        <v>0.61424918521235949</v>
      </c>
      <c r="H501">
        <f>0.94*H500+(1-0.94)*'01_Data'!S496^2</f>
        <v>3.8390975874341309E-3</v>
      </c>
      <c r="I501" s="11">
        <f t="shared" si="87"/>
        <v>0.98359167952631699</v>
      </c>
      <c r="J501">
        <f>0.94*J500+(1-0.94)*'01_Data'!T496^2</f>
        <v>4.6986331662149958E-4</v>
      </c>
      <c r="K501" s="11">
        <f t="shared" si="88"/>
        <v>0.34410108367835446</v>
      </c>
      <c r="L501" t="e">
        <f>0.94*L500+(1-0.94)*'01_Data'!U496^2</f>
        <v>#DIV/0!</v>
      </c>
      <c r="M501" s="11" t="e">
        <f t="shared" si="89"/>
        <v>#DIV/0!</v>
      </c>
      <c r="N501">
        <f>0.94*N500+(1-0.94)*'01_Data'!V496^2</f>
        <v>1.3540353376503087E-3</v>
      </c>
      <c r="O501" s="11">
        <f t="shared" si="90"/>
        <v>0.58413774496079074</v>
      </c>
      <c r="P501">
        <f>0.94*P500+(1-0.94)*'01_Data'!W496^2</f>
        <v>2.1131731319610635E-3</v>
      </c>
      <c r="Q501" s="11">
        <f t="shared" si="91"/>
        <v>0.72973942558572791</v>
      </c>
      <c r="R501">
        <f>0.94*R500+(1-0.94)*'01_Data'!X496^2</f>
        <v>1.301557983496891E-3</v>
      </c>
      <c r="S501" s="11">
        <f t="shared" si="92"/>
        <v>0.57270639235232612</v>
      </c>
      <c r="T501">
        <f>0.94*T500+(1-0.94)*'01_Data'!Y496^2</f>
        <v>7.717439496235731E-9</v>
      </c>
      <c r="U501" s="11">
        <f t="shared" si="93"/>
        <v>1.3945589815606237E-3</v>
      </c>
      <c r="V501" t="e">
        <f>0.94*V500+(1-0.94)*'01_Data'!AA496^2</f>
        <v>#VALUE!</v>
      </c>
      <c r="W501" s="11" t="e">
        <f t="shared" si="94"/>
        <v>#VALUE!</v>
      </c>
      <c r="X501" t="e">
        <f>0.94*X500+(1-0.94)*'01_Data'!AB496^2</f>
        <v>#VALUE!</v>
      </c>
      <c r="Y501" s="11" t="e">
        <f t="shared" si="95"/>
        <v>#VALUE!</v>
      </c>
    </row>
    <row r="502" spans="1:25" x14ac:dyDescent="0.2">
      <c r="A502" s="6">
        <f>'01_Data'!A498</f>
        <v>44181</v>
      </c>
      <c r="B502">
        <f>0.94*B501+(1-0.94)*'01_Data'!P497^2</f>
        <v>1.036293516985931E-3</v>
      </c>
      <c r="C502" s="11">
        <f t="shared" si="84"/>
        <v>0.51102442826195171</v>
      </c>
      <c r="D502">
        <f>0.94*D501+(1-0.94)*'01_Data'!Q497^2</f>
        <v>8.7933147913388384E-4</v>
      </c>
      <c r="E502" s="11">
        <f t="shared" si="85"/>
        <v>0.47073509826837723</v>
      </c>
      <c r="F502">
        <f>0.94*F501+(1-0.94)*'01_Data'!R497^2</f>
        <v>1.4150317254492022E-3</v>
      </c>
      <c r="G502" s="11">
        <f t="shared" si="86"/>
        <v>0.59714989308648381</v>
      </c>
      <c r="H502">
        <f>0.94*H501+(1-0.94)*'01_Data'!S497^2</f>
        <v>3.6795697733136086E-3</v>
      </c>
      <c r="I502" s="11">
        <f t="shared" si="87"/>
        <v>0.96293903383081814</v>
      </c>
      <c r="J502">
        <f>0.94*J501+(1-0.94)*'01_Data'!T497^2</f>
        <v>4.7493729231035239E-4</v>
      </c>
      <c r="K502" s="11">
        <f t="shared" si="88"/>
        <v>0.34595403981195078</v>
      </c>
      <c r="L502" t="e">
        <f>0.94*L501+(1-0.94)*'01_Data'!U497^2</f>
        <v>#DIV/0!</v>
      </c>
      <c r="M502" s="11" t="e">
        <f t="shared" si="89"/>
        <v>#DIV/0!</v>
      </c>
      <c r="N502">
        <f>0.94*N501+(1-0.94)*'01_Data'!V497^2</f>
        <v>1.2727932173912902E-3</v>
      </c>
      <c r="O502" s="11">
        <f t="shared" si="90"/>
        <v>0.56634255604060446</v>
      </c>
      <c r="P502">
        <f>0.94*P501+(1-0.94)*'01_Data'!W497^2</f>
        <v>1.9864234654208583E-3</v>
      </c>
      <c r="Q502" s="11">
        <f t="shared" si="91"/>
        <v>0.70751587493571921</v>
      </c>
      <c r="R502">
        <f>0.94*R501+(1-0.94)*'01_Data'!X497^2</f>
        <v>1.2254296292430399E-3</v>
      </c>
      <c r="S502" s="11">
        <f t="shared" si="92"/>
        <v>0.55570519753664904</v>
      </c>
      <c r="T502">
        <f>0.94*T501+(1-0.94)*'01_Data'!Y497^2</f>
        <v>7.2543931264615868E-9</v>
      </c>
      <c r="U502" s="11">
        <f t="shared" si="93"/>
        <v>1.3520750969780932E-3</v>
      </c>
      <c r="V502" t="e">
        <f>0.94*V501+(1-0.94)*'01_Data'!AA497^2</f>
        <v>#VALUE!</v>
      </c>
      <c r="W502" s="11" t="e">
        <f t="shared" si="94"/>
        <v>#VALUE!</v>
      </c>
      <c r="X502" t="e">
        <f>0.94*X501+(1-0.94)*'01_Data'!AB497^2</f>
        <v>#VALUE!</v>
      </c>
      <c r="Y502" s="11" t="e">
        <f t="shared" si="95"/>
        <v>#VALUE!</v>
      </c>
    </row>
    <row r="503" spans="1:25" x14ac:dyDescent="0.2">
      <c r="A503" s="6">
        <f>'01_Data'!A499</f>
        <v>44182</v>
      </c>
      <c r="B503">
        <f>0.94*B502+(1-0.94)*'01_Data'!P498^2</f>
        <v>9.8801392527529046E-4</v>
      </c>
      <c r="C503" s="11">
        <f t="shared" si="84"/>
        <v>0.49897846563691828</v>
      </c>
      <c r="D503">
        <f>0.94*D502+(1-0.94)*'01_Data'!Q498^2</f>
        <v>8.3007197151574431E-4</v>
      </c>
      <c r="E503" s="11">
        <f t="shared" si="85"/>
        <v>0.4573599641660468</v>
      </c>
      <c r="F503">
        <f>0.94*F502+(1-0.94)*'01_Data'!R498^2</f>
        <v>1.3377649686333389E-3</v>
      </c>
      <c r="G503" s="11">
        <f t="shared" si="86"/>
        <v>0.58061757818343862</v>
      </c>
      <c r="H503">
        <f>0.94*H502+(1-0.94)*'01_Data'!S498^2</f>
        <v>3.4824487871254676E-3</v>
      </c>
      <c r="I503" s="11">
        <f t="shared" si="87"/>
        <v>0.93679084877875374</v>
      </c>
      <c r="J503">
        <f>0.94*J502+(1-0.94)*'01_Data'!T498^2</f>
        <v>4.8620866798459691E-4</v>
      </c>
      <c r="K503" s="11">
        <f t="shared" si="88"/>
        <v>0.35003511871256354</v>
      </c>
      <c r="L503" t="e">
        <f>0.94*L502+(1-0.94)*'01_Data'!U498^2</f>
        <v>#DIV/0!</v>
      </c>
      <c r="M503" s="11" t="e">
        <f t="shared" si="89"/>
        <v>#DIV/0!</v>
      </c>
      <c r="N503">
        <f>0.94*N502+(1-0.94)*'01_Data'!V498^2</f>
        <v>1.1985516195196417E-3</v>
      </c>
      <c r="O503" s="11">
        <f t="shared" si="90"/>
        <v>0.54957711753579197</v>
      </c>
      <c r="P503">
        <f>0.94*P502+(1-0.94)*'01_Data'!W498^2</f>
        <v>1.8687100901636608E-3</v>
      </c>
      <c r="Q503" s="11">
        <f t="shared" si="91"/>
        <v>0.68623242616568514</v>
      </c>
      <c r="R503">
        <f>0.94*R502+(1-0.94)*'01_Data'!X498^2</f>
        <v>1.1698865589565149E-3</v>
      </c>
      <c r="S503" s="11">
        <f t="shared" si="92"/>
        <v>0.54296538826801999</v>
      </c>
      <c r="T503">
        <f>0.94*T502+(1-0.94)*'01_Data'!Y498^2</f>
        <v>7.5356012796894973E-9</v>
      </c>
      <c r="U503" s="11">
        <f t="shared" si="93"/>
        <v>1.3780317567029265E-3</v>
      </c>
      <c r="V503" t="e">
        <f>0.94*V502+(1-0.94)*'01_Data'!AA498^2</f>
        <v>#VALUE!</v>
      </c>
      <c r="W503" s="11" t="e">
        <f t="shared" si="94"/>
        <v>#VALUE!</v>
      </c>
      <c r="X503" t="e">
        <f>0.94*X502+(1-0.94)*'01_Data'!AB498^2</f>
        <v>#VALUE!</v>
      </c>
      <c r="Y503" s="11" t="e">
        <f t="shared" si="95"/>
        <v>#VALUE!</v>
      </c>
    </row>
    <row r="504" spans="1:25" x14ac:dyDescent="0.2">
      <c r="A504" s="6">
        <f>'01_Data'!A500</f>
        <v>44183</v>
      </c>
      <c r="B504">
        <f>0.94*B503+(1-0.94)*'01_Data'!P499^2</f>
        <v>9.3026114022400303E-4</v>
      </c>
      <c r="C504" s="11">
        <f t="shared" si="84"/>
        <v>0.484175389023904</v>
      </c>
      <c r="D504">
        <f>0.94*D503+(1-0.94)*'01_Data'!Q499^2</f>
        <v>7.8086755886213916E-4</v>
      </c>
      <c r="E504" s="11">
        <f t="shared" si="85"/>
        <v>0.4435973679286872</v>
      </c>
      <c r="F504">
        <f>0.94*F503+(1-0.94)*'01_Data'!R499^2</f>
        <v>1.2616349937665684E-3</v>
      </c>
      <c r="G504" s="11">
        <f t="shared" si="86"/>
        <v>0.56385460752677663</v>
      </c>
      <c r="H504">
        <f>0.94*H503+(1-0.94)*'01_Data'!S499^2</f>
        <v>3.2852246368804323E-3</v>
      </c>
      <c r="I504" s="11">
        <f t="shared" si="87"/>
        <v>0.90987724913521661</v>
      </c>
      <c r="J504">
        <f>0.94*J503+(1-0.94)*'01_Data'!T499^2</f>
        <v>4.57176030953044E-4</v>
      </c>
      <c r="K504" s="11">
        <f t="shared" si="88"/>
        <v>0.33942356989485439</v>
      </c>
      <c r="L504" t="e">
        <f>0.94*L503+(1-0.94)*'01_Data'!U499^2</f>
        <v>#DIV/0!</v>
      </c>
      <c r="M504" s="11" t="e">
        <f t="shared" si="89"/>
        <v>#DIV/0!</v>
      </c>
      <c r="N504">
        <f>0.94*N503+(1-0.94)*'01_Data'!V499^2</f>
        <v>1.1314475172204597E-3</v>
      </c>
      <c r="O504" s="11">
        <f t="shared" si="90"/>
        <v>0.53397076168977253</v>
      </c>
      <c r="P504">
        <f>0.94*P503+(1-0.94)*'01_Data'!W499^2</f>
        <v>1.7806673734974629E-3</v>
      </c>
      <c r="Q504" s="11">
        <f t="shared" si="91"/>
        <v>0.66987176244514202</v>
      </c>
      <c r="R504">
        <f>0.94*R503+(1-0.94)*'01_Data'!X499^2</f>
        <v>1.0998205653860742E-3</v>
      </c>
      <c r="S504" s="11">
        <f t="shared" si="92"/>
        <v>0.52645491970090919</v>
      </c>
      <c r="T504">
        <f>0.94*T503+(1-0.94)*'01_Data'!Y499^2</f>
        <v>7.083465202908127E-9</v>
      </c>
      <c r="U504" s="11">
        <f t="shared" si="93"/>
        <v>1.3360513579697632E-3</v>
      </c>
      <c r="V504" t="e">
        <f>0.94*V503+(1-0.94)*'01_Data'!AA499^2</f>
        <v>#VALUE!</v>
      </c>
      <c r="W504" s="11" t="e">
        <f t="shared" si="94"/>
        <v>#VALUE!</v>
      </c>
      <c r="X504" t="e">
        <f>0.94*X503+(1-0.94)*'01_Data'!AB499^2</f>
        <v>#VALUE!</v>
      </c>
      <c r="Y504" s="11" t="e">
        <f t="shared" si="95"/>
        <v>#VALUE!</v>
      </c>
    </row>
    <row r="505" spans="1:25" x14ac:dyDescent="0.2">
      <c r="A505" s="6">
        <f>'01_Data'!A501</f>
        <v>44186</v>
      </c>
      <c r="B505">
        <f>0.94*B504+(1-0.94)*'01_Data'!P500^2</f>
        <v>8.9261520715864303E-4</v>
      </c>
      <c r="C505" s="11">
        <f t="shared" si="84"/>
        <v>0.47427737897139688</v>
      </c>
      <c r="D505">
        <f>0.94*D504+(1-0.94)*'01_Data'!Q500^2</f>
        <v>7.4560096863493237E-4</v>
      </c>
      <c r="E505" s="11">
        <f t="shared" si="85"/>
        <v>0.43346446693587581</v>
      </c>
      <c r="F505">
        <f>0.94*F504+(1-0.94)*'01_Data'!R500^2</f>
        <v>1.2201260403879811E-3</v>
      </c>
      <c r="G505" s="11">
        <f t="shared" si="86"/>
        <v>0.5545013635490641</v>
      </c>
      <c r="H505">
        <f>0.94*H504+(1-0.94)*'01_Data'!S500^2</f>
        <v>3.1616853607913825E-3</v>
      </c>
      <c r="I505" s="11">
        <f t="shared" si="87"/>
        <v>0.89260557410282193</v>
      </c>
      <c r="J505">
        <f>0.94*J504+(1-0.94)*'01_Data'!T500^2</f>
        <v>4.4122745524219343E-4</v>
      </c>
      <c r="K505" s="11">
        <f t="shared" si="88"/>
        <v>0.33345062411252546</v>
      </c>
      <c r="L505" t="e">
        <f>0.94*L504+(1-0.94)*'01_Data'!U500^2</f>
        <v>#DIV/0!</v>
      </c>
      <c r="M505" s="11" t="e">
        <f t="shared" si="89"/>
        <v>#DIV/0!</v>
      </c>
      <c r="N505">
        <f>0.94*N504+(1-0.94)*'01_Data'!V500^2</f>
        <v>1.1193987863114014E-3</v>
      </c>
      <c r="O505" s="11">
        <f t="shared" si="90"/>
        <v>0.53112003742136604</v>
      </c>
      <c r="P505">
        <f>0.94*P504+(1-0.94)*'01_Data'!W500^2</f>
        <v>1.7080600444410998E-3</v>
      </c>
      <c r="Q505" s="11">
        <f t="shared" si="91"/>
        <v>0.65607250452915433</v>
      </c>
      <c r="R505">
        <f>0.94*R504+(1-0.94)*'01_Data'!X500^2</f>
        <v>1.0466808088745673E-3</v>
      </c>
      <c r="S505" s="11">
        <f t="shared" si="92"/>
        <v>0.51357916997907049</v>
      </c>
      <c r="T505">
        <f>0.94*T504+(1-0.94)*'01_Data'!Y500^2</f>
        <v>6.6584572907336392E-9</v>
      </c>
      <c r="U505" s="11">
        <f t="shared" si="93"/>
        <v>1.2953498513007509E-3</v>
      </c>
      <c r="V505" t="e">
        <f>0.94*V504+(1-0.94)*'01_Data'!AA500^2</f>
        <v>#VALUE!</v>
      </c>
      <c r="W505" s="11" t="e">
        <f t="shared" si="94"/>
        <v>#VALUE!</v>
      </c>
      <c r="X505" t="e">
        <f>0.94*X504+(1-0.94)*'01_Data'!AB500^2</f>
        <v>#VALUE!</v>
      </c>
      <c r="Y505" s="11" t="e">
        <f t="shared" si="95"/>
        <v>#VALUE!</v>
      </c>
    </row>
    <row r="506" spans="1:25" x14ac:dyDescent="0.2">
      <c r="A506" s="6">
        <f>'01_Data'!A502</f>
        <v>44187</v>
      </c>
      <c r="B506">
        <f>0.94*B505+(1-0.94)*'01_Data'!P501^2</f>
        <v>8.5942357679510918E-4</v>
      </c>
      <c r="C506" s="11">
        <f t="shared" si="84"/>
        <v>0.46537591402259693</v>
      </c>
      <c r="D506">
        <f>0.94*D505+(1-0.94)*'01_Data'!Q501^2</f>
        <v>7.1053694415209711E-4</v>
      </c>
      <c r="E506" s="11">
        <f t="shared" si="85"/>
        <v>0.42314927617370268</v>
      </c>
      <c r="F506">
        <f>0.94*F505+(1-0.94)*'01_Data'!R501^2</f>
        <v>1.166842019429064E-3</v>
      </c>
      <c r="G506" s="11">
        <f t="shared" si="86"/>
        <v>0.54225841523772045</v>
      </c>
      <c r="H506">
        <f>0.94*H505+(1-0.94)*'01_Data'!S501^2</f>
        <v>3.1764020931086714E-3</v>
      </c>
      <c r="I506" s="11">
        <f t="shared" si="87"/>
        <v>0.89468057286574931</v>
      </c>
      <c r="J506">
        <f>0.94*J505+(1-0.94)*'01_Data'!T501^2</f>
        <v>4.1733212012780399E-4</v>
      </c>
      <c r="K506" s="11">
        <f t="shared" si="88"/>
        <v>0.32429568956772559</v>
      </c>
      <c r="L506" t="e">
        <f>0.94*L505+(1-0.94)*'01_Data'!U501^2</f>
        <v>#DIV/0!</v>
      </c>
      <c r="M506" s="11" t="e">
        <f t="shared" si="89"/>
        <v>#DIV/0!</v>
      </c>
      <c r="N506">
        <f>0.94*N505+(1-0.94)*'01_Data'!V501^2</f>
        <v>1.0853258891636295E-3</v>
      </c>
      <c r="O506" s="11">
        <f t="shared" si="90"/>
        <v>0.52297430536235212</v>
      </c>
      <c r="P506">
        <f>0.94*P505+(1-0.94)*'01_Data'!W501^2</f>
        <v>1.7754332191398645E-3</v>
      </c>
      <c r="Q506" s="11">
        <f t="shared" si="91"/>
        <v>0.66888651595262838</v>
      </c>
      <c r="R506">
        <f>0.94*R505+(1-0.94)*'01_Data'!X501^2</f>
        <v>1.0273350689187352E-3</v>
      </c>
      <c r="S506" s="11">
        <f t="shared" si="92"/>
        <v>0.508810807046707</v>
      </c>
      <c r="T506">
        <f>0.94*T505+(1-0.94)*'01_Data'!Y501^2</f>
        <v>6.2589498532896201E-9</v>
      </c>
      <c r="U506" s="11">
        <f t="shared" si="93"/>
        <v>1.2558882764915772E-3</v>
      </c>
      <c r="V506" t="e">
        <f>0.94*V505+(1-0.94)*'01_Data'!AA501^2</f>
        <v>#VALUE!</v>
      </c>
      <c r="W506" s="11" t="e">
        <f t="shared" si="94"/>
        <v>#VALUE!</v>
      </c>
      <c r="X506" t="e">
        <f>0.94*X505+(1-0.94)*'01_Data'!AB501^2</f>
        <v>#VALUE!</v>
      </c>
      <c r="Y506" s="11" t="e">
        <f t="shared" si="95"/>
        <v>#VALUE!</v>
      </c>
    </row>
    <row r="507" spans="1:25" x14ac:dyDescent="0.2">
      <c r="A507" s="6">
        <f>'01_Data'!A503</f>
        <v>44188</v>
      </c>
      <c r="B507">
        <f>0.94*B506+(1-0.94)*'01_Data'!P502^2</f>
        <v>8.2533790393008084E-4</v>
      </c>
      <c r="C507" s="11">
        <f t="shared" si="84"/>
        <v>0.45605389132248436</v>
      </c>
      <c r="D507">
        <f>0.94*D506+(1-0.94)*'01_Data'!Q502^2</f>
        <v>6.9262816831927435E-4</v>
      </c>
      <c r="E507" s="11">
        <f t="shared" si="85"/>
        <v>0.41778259707227772</v>
      </c>
      <c r="F507">
        <f>0.94*F506+(1-0.94)*'01_Data'!R502^2</f>
        <v>1.1527671058887382E-3</v>
      </c>
      <c r="G507" s="11">
        <f t="shared" si="86"/>
        <v>0.53897802430522346</v>
      </c>
      <c r="H507">
        <f>0.94*H506+(1-0.94)*'01_Data'!S502^2</f>
        <v>3.0472101577809713E-3</v>
      </c>
      <c r="I507" s="11">
        <f t="shared" si="87"/>
        <v>0.8762973010119367</v>
      </c>
      <c r="J507">
        <f>0.94*J506+(1-0.94)*'01_Data'!T502^2</f>
        <v>3.929435118067576E-4</v>
      </c>
      <c r="K507" s="11">
        <f t="shared" si="88"/>
        <v>0.31467723936647041</v>
      </c>
      <c r="L507" t="e">
        <f>0.94*L506+(1-0.94)*'01_Data'!U502^2</f>
        <v>#DIV/0!</v>
      </c>
      <c r="M507" s="11" t="e">
        <f t="shared" si="89"/>
        <v>#DIV/0!</v>
      </c>
      <c r="N507">
        <f>0.94*N506+(1-0.94)*'01_Data'!V502^2</f>
        <v>1.0549082075336608E-3</v>
      </c>
      <c r="O507" s="11">
        <f t="shared" si="90"/>
        <v>0.5155937046730521</v>
      </c>
      <c r="P507">
        <f>0.94*P506+(1-0.94)*'01_Data'!W502^2</f>
        <v>1.6818347606136037E-3</v>
      </c>
      <c r="Q507" s="11">
        <f t="shared" si="91"/>
        <v>0.65101640507335001</v>
      </c>
      <c r="R507">
        <f>0.94*R506+(1-0.94)*'01_Data'!X502^2</f>
        <v>9.9327220612782478E-4</v>
      </c>
      <c r="S507" s="11">
        <f t="shared" si="92"/>
        <v>0.50030450322199971</v>
      </c>
      <c r="T507">
        <f>0.94*T506+(1-0.94)*'01_Data'!Y502^2</f>
        <v>5.8834128620922429E-9</v>
      </c>
      <c r="U507" s="11">
        <f t="shared" si="93"/>
        <v>1.2176288602227057E-3</v>
      </c>
      <c r="V507" t="e">
        <f>0.94*V506+(1-0.94)*'01_Data'!AA502^2</f>
        <v>#VALUE!</v>
      </c>
      <c r="W507" s="11" t="e">
        <f t="shared" si="94"/>
        <v>#VALUE!</v>
      </c>
      <c r="X507" t="e">
        <f>0.94*X506+(1-0.94)*'01_Data'!AB502^2</f>
        <v>#VALUE!</v>
      </c>
      <c r="Y507" s="11" t="e">
        <f t="shared" si="95"/>
        <v>#VALUE!</v>
      </c>
    </row>
    <row r="508" spans="1:25" x14ac:dyDescent="0.2">
      <c r="A508" s="6">
        <f>'01_Data'!A504</f>
        <v>44189</v>
      </c>
      <c r="B508">
        <f>0.94*B507+(1-0.94)*'01_Data'!P503^2</f>
        <v>7.8560128987164874E-4</v>
      </c>
      <c r="C508" s="11">
        <f t="shared" si="84"/>
        <v>0.44493991172702801</v>
      </c>
      <c r="D508">
        <f>0.94*D507+(1-0.94)*'01_Data'!Q503^2</f>
        <v>6.6575335732882988E-4</v>
      </c>
      <c r="E508" s="11">
        <f t="shared" si="85"/>
        <v>0.40959717534043755</v>
      </c>
      <c r="F508">
        <f>0.94*F507+(1-0.94)*'01_Data'!R503^2</f>
        <v>1.1258922271788602E-3</v>
      </c>
      <c r="G508" s="11">
        <f t="shared" si="86"/>
        <v>0.53265827811935185</v>
      </c>
      <c r="H508">
        <f>0.94*H507+(1-0.94)*'01_Data'!S503^2</f>
        <v>3.0508239205626602E-3</v>
      </c>
      <c r="I508" s="11">
        <f t="shared" si="87"/>
        <v>0.87681675849734453</v>
      </c>
      <c r="J508">
        <f>0.94*J507+(1-0.94)*'01_Data'!T503^2</f>
        <v>3.7647248986207369E-4</v>
      </c>
      <c r="K508" s="11">
        <f t="shared" si="88"/>
        <v>0.30801147291171244</v>
      </c>
      <c r="L508" t="e">
        <f>0.94*L507+(1-0.94)*'01_Data'!U503^2</f>
        <v>#DIV/0!</v>
      </c>
      <c r="M508" s="11" t="e">
        <f t="shared" si="89"/>
        <v>#DIV/0!</v>
      </c>
      <c r="N508">
        <f>0.94*N507+(1-0.94)*'01_Data'!V503^2</f>
        <v>1.0528467851656429E-3</v>
      </c>
      <c r="O508" s="11">
        <f t="shared" si="90"/>
        <v>0.51508969108471003</v>
      </c>
      <c r="P508">
        <f>0.94*P507+(1-0.94)*'01_Data'!W503^2</f>
        <v>1.7557067470577255E-3</v>
      </c>
      <c r="Q508" s="11">
        <f t="shared" si="91"/>
        <v>0.6651602064604788</v>
      </c>
      <c r="R508">
        <f>0.94*R507+(1-0.94)*'01_Data'!X503^2</f>
        <v>9.3881445171805299E-4</v>
      </c>
      <c r="S508" s="11">
        <f t="shared" si="92"/>
        <v>0.48639617785602446</v>
      </c>
      <c r="T508">
        <f>0.94*T507+(1-0.94)*'01_Data'!Y503^2</f>
        <v>6.2468798311807694E-9</v>
      </c>
      <c r="U508" s="11">
        <f t="shared" si="93"/>
        <v>1.2546767382308297E-3</v>
      </c>
      <c r="V508" t="e">
        <f>0.94*V507+(1-0.94)*'01_Data'!AA503^2</f>
        <v>#VALUE!</v>
      </c>
      <c r="W508" s="11" t="e">
        <f t="shared" si="94"/>
        <v>#VALUE!</v>
      </c>
      <c r="X508" t="e">
        <f>0.94*X507+(1-0.94)*'01_Data'!AB503^2</f>
        <v>#VALUE!</v>
      </c>
      <c r="Y508" s="11" t="e">
        <f t="shared" si="95"/>
        <v>#VALUE!</v>
      </c>
    </row>
    <row r="509" spans="1:25" x14ac:dyDescent="0.2">
      <c r="A509" s="6">
        <f>'01_Data'!A505</f>
        <v>44193</v>
      </c>
      <c r="B509">
        <f>0.94*B508+(1-0.94)*'01_Data'!P504^2</f>
        <v>7.3946279137743589E-4</v>
      </c>
      <c r="C509" s="11">
        <f t="shared" si="84"/>
        <v>0.43167652637954945</v>
      </c>
      <c r="D509">
        <f>0.94*D508+(1-0.94)*'01_Data'!Q504^2</f>
        <v>6.2687191755076734E-4</v>
      </c>
      <c r="E509" s="11">
        <f t="shared" si="85"/>
        <v>0.3974565677187803</v>
      </c>
      <c r="F509">
        <f>0.94*F508+(1-0.94)*'01_Data'!R504^2</f>
        <v>1.0715351529556911E-3</v>
      </c>
      <c r="G509" s="11">
        <f t="shared" si="86"/>
        <v>0.51964108627478078</v>
      </c>
      <c r="H509">
        <f>0.94*H508+(1-0.94)*'01_Data'!S504^2</f>
        <v>2.8769583715746393E-3</v>
      </c>
      <c r="I509" s="11">
        <f t="shared" si="87"/>
        <v>0.85146550701529244</v>
      </c>
      <c r="J509">
        <f>0.94*J508+(1-0.94)*'01_Data'!T504^2</f>
        <v>3.5559542639303882E-4</v>
      </c>
      <c r="K509" s="11">
        <f t="shared" si="88"/>
        <v>0.29934937356046998</v>
      </c>
      <c r="L509" t="e">
        <f>0.94*L508+(1-0.94)*'01_Data'!U504^2</f>
        <v>#DIV/0!</v>
      </c>
      <c r="M509" s="11" t="e">
        <f t="shared" si="89"/>
        <v>#DIV/0!</v>
      </c>
      <c r="N509">
        <f>0.94*N508+(1-0.94)*'01_Data'!V504^2</f>
        <v>9.9687258488049624E-4</v>
      </c>
      <c r="O509" s="11">
        <f t="shared" si="90"/>
        <v>0.5012104262581587</v>
      </c>
      <c r="P509">
        <f>0.94*P508+(1-0.94)*'01_Data'!W504^2</f>
        <v>1.6526038125749972E-3</v>
      </c>
      <c r="Q509" s="11">
        <f t="shared" si="91"/>
        <v>0.64533414660073529</v>
      </c>
      <c r="R509">
        <f>0.94*R508+(1-0.94)*'01_Data'!X504^2</f>
        <v>8.9164918216171811E-4</v>
      </c>
      <c r="S509" s="11">
        <f t="shared" si="92"/>
        <v>0.47402066822529271</v>
      </c>
      <c r="T509">
        <f>0.94*T508+(1-0.94)*'01_Data'!Y504^2</f>
        <v>6.5885387821255291E-9</v>
      </c>
      <c r="U509" s="11">
        <f t="shared" si="93"/>
        <v>1.2885308584180799E-3</v>
      </c>
      <c r="V509" t="e">
        <f>0.94*V508+(1-0.94)*'01_Data'!AA504^2</f>
        <v>#VALUE!</v>
      </c>
      <c r="W509" s="11" t="e">
        <f t="shared" si="94"/>
        <v>#VALUE!</v>
      </c>
      <c r="X509" t="e">
        <f>0.94*X508+(1-0.94)*'01_Data'!AB504^2</f>
        <v>#VALUE!</v>
      </c>
      <c r="Y509" s="11" t="e">
        <f t="shared" si="95"/>
        <v>#VALUE!</v>
      </c>
    </row>
    <row r="510" spans="1:25" x14ac:dyDescent="0.2">
      <c r="A510" s="6">
        <f>'01_Data'!A506</f>
        <v>44194</v>
      </c>
      <c r="B510">
        <f>0.94*B509+(1-0.94)*'01_Data'!P505^2</f>
        <v>6.9577150943755136E-4</v>
      </c>
      <c r="C510" s="11">
        <f t="shared" si="84"/>
        <v>0.41872953129468066</v>
      </c>
      <c r="D510">
        <f>0.94*D509+(1-0.94)*'01_Data'!Q505^2</f>
        <v>5.9079087136462162E-4</v>
      </c>
      <c r="E510" s="11">
        <f t="shared" si="85"/>
        <v>0.38584880404620236</v>
      </c>
      <c r="F510">
        <f>0.94*F509+(1-0.94)*'01_Data'!R505^2</f>
        <v>1.0086392310977347E-3</v>
      </c>
      <c r="G510" s="11">
        <f t="shared" si="86"/>
        <v>0.50415978244662596</v>
      </c>
      <c r="H510">
        <f>0.94*H509+(1-0.94)*'01_Data'!S505^2</f>
        <v>2.7185645570739396E-3</v>
      </c>
      <c r="I510" s="11">
        <f t="shared" si="87"/>
        <v>0.82769455017091476</v>
      </c>
      <c r="J510">
        <f>0.94*J509+(1-0.94)*'01_Data'!T505^2</f>
        <v>3.5589617718769873E-4</v>
      </c>
      <c r="K510" s="11">
        <f t="shared" si="88"/>
        <v>0.29947593668156391</v>
      </c>
      <c r="L510" t="e">
        <f>0.94*L509+(1-0.94)*'01_Data'!U505^2</f>
        <v>#DIV/0!</v>
      </c>
      <c r="M510" s="11" t="e">
        <f t="shared" si="89"/>
        <v>#DIV/0!</v>
      </c>
      <c r="N510">
        <f>0.94*N509+(1-0.94)*'01_Data'!V505^2</f>
        <v>9.7519716971555934E-4</v>
      </c>
      <c r="O510" s="11">
        <f t="shared" si="90"/>
        <v>0.4957314663891339</v>
      </c>
      <c r="P510">
        <f>0.94*P509+(1-0.94)*'01_Data'!W505^2</f>
        <v>1.5719570067178738E-3</v>
      </c>
      <c r="Q510" s="11">
        <f t="shared" si="91"/>
        <v>0.62939110709709289</v>
      </c>
      <c r="R510">
        <f>0.94*R509+(1-0.94)*'01_Data'!X505^2</f>
        <v>9.0403647568166917E-4</v>
      </c>
      <c r="S510" s="11">
        <f t="shared" si="92"/>
        <v>0.47730199231909837</v>
      </c>
      <c r="T510">
        <f>0.94*T509+(1-0.94)*'01_Data'!Y505^2</f>
        <v>6.193226455197997E-9</v>
      </c>
      <c r="U510" s="11">
        <f t="shared" si="93"/>
        <v>1.2492770176025392E-3</v>
      </c>
      <c r="V510" t="e">
        <f>0.94*V509+(1-0.94)*'01_Data'!AA505^2</f>
        <v>#VALUE!</v>
      </c>
      <c r="W510" s="11" t="e">
        <f t="shared" si="94"/>
        <v>#VALUE!</v>
      </c>
      <c r="X510" t="e">
        <f>0.94*X509+(1-0.94)*'01_Data'!AB505^2</f>
        <v>#VALUE!</v>
      </c>
      <c r="Y510" s="11" t="e">
        <f t="shared" si="95"/>
        <v>#VALUE!</v>
      </c>
    </row>
    <row r="511" spans="1:25" x14ac:dyDescent="0.2">
      <c r="A511" s="6">
        <f>'01_Data'!A507</f>
        <v>44195</v>
      </c>
      <c r="B511">
        <f>0.94*B510+(1-0.94)*'01_Data'!P506^2</f>
        <v>6.6171555330778631E-4</v>
      </c>
      <c r="C511" s="11">
        <f t="shared" si="84"/>
        <v>0.40835317977647995</v>
      </c>
      <c r="D511">
        <f>0.94*D510+(1-0.94)*'01_Data'!Q506^2</f>
        <v>5.5604581545835776E-4</v>
      </c>
      <c r="E511" s="11">
        <f t="shared" si="85"/>
        <v>0.37433079688359355</v>
      </c>
      <c r="F511">
        <f>0.94*F510+(1-0.94)*'01_Data'!R506^2</f>
        <v>9.5018755037684394E-4</v>
      </c>
      <c r="G511" s="11">
        <f t="shared" si="86"/>
        <v>0.48933348822144263</v>
      </c>
      <c r="H511">
        <f>0.94*H510+(1-0.94)*'01_Data'!S506^2</f>
        <v>2.5605740046697558E-3</v>
      </c>
      <c r="I511" s="11">
        <f t="shared" si="87"/>
        <v>0.80328366669363971</v>
      </c>
      <c r="J511">
        <f>0.94*J510+(1-0.94)*'01_Data'!T506^2</f>
        <v>3.4515440596699317E-4</v>
      </c>
      <c r="K511" s="11">
        <f t="shared" si="88"/>
        <v>0.29492187152478583</v>
      </c>
      <c r="L511" t="e">
        <f>0.94*L510+(1-0.94)*'01_Data'!U506^2</f>
        <v>#DIV/0!</v>
      </c>
      <c r="M511" s="11" t="e">
        <f t="shared" si="89"/>
        <v>#DIV/0!</v>
      </c>
      <c r="N511">
        <f>0.94*N510+(1-0.94)*'01_Data'!V506^2</f>
        <v>9.1914557988445719E-4</v>
      </c>
      <c r="O511" s="11">
        <f t="shared" si="90"/>
        <v>0.48127402395193036</v>
      </c>
      <c r="P511">
        <f>0.94*P510+(1-0.94)*'01_Data'!W506^2</f>
        <v>1.4926547157195112E-3</v>
      </c>
      <c r="Q511" s="11">
        <f t="shared" si="91"/>
        <v>0.61330986325129067</v>
      </c>
      <c r="R511">
        <f>0.94*R510+(1-0.94)*'01_Data'!X506^2</f>
        <v>8.5119510543414038E-4</v>
      </c>
      <c r="S511" s="11">
        <f t="shared" si="92"/>
        <v>0.46314270648408506</v>
      </c>
      <c r="T511">
        <f>0.94*T510+(1-0.94)*'01_Data'!Y506^2</f>
        <v>5.8216328678861168E-9</v>
      </c>
      <c r="U511" s="11">
        <f t="shared" si="93"/>
        <v>1.2112190069129948E-3</v>
      </c>
      <c r="V511" t="e">
        <f>0.94*V510+(1-0.94)*'01_Data'!AA506^2</f>
        <v>#VALUE!</v>
      </c>
      <c r="W511" s="11" t="e">
        <f t="shared" si="94"/>
        <v>#VALUE!</v>
      </c>
      <c r="X511" t="e">
        <f>0.94*X510+(1-0.94)*'01_Data'!AB506^2</f>
        <v>#VALUE!</v>
      </c>
      <c r="Y511" s="11" t="e">
        <f t="shared" si="95"/>
        <v>#VALUE!</v>
      </c>
    </row>
    <row r="512" spans="1:25" x14ac:dyDescent="0.2">
      <c r="A512" s="6">
        <f>'01_Data'!A508</f>
        <v>44196</v>
      </c>
      <c r="B512">
        <f>0.94*B511+(1-0.94)*'01_Data'!P507^2</f>
        <v>6.2581768601133636E-4</v>
      </c>
      <c r="C512" s="11">
        <f t="shared" si="84"/>
        <v>0.39712221906468137</v>
      </c>
      <c r="D512">
        <f>0.94*D511+(1-0.94)*'01_Data'!Q507^2</f>
        <v>5.2699091373472283E-4</v>
      </c>
      <c r="E512" s="11">
        <f t="shared" si="85"/>
        <v>0.3644196897275862</v>
      </c>
      <c r="F512">
        <f>0.94*F511+(1-0.94)*'01_Data'!R507^2</f>
        <v>9.2709321793939736E-4</v>
      </c>
      <c r="G512" s="11">
        <f t="shared" si="86"/>
        <v>0.48335027766696081</v>
      </c>
      <c r="H512">
        <f>0.94*H511+(1-0.94)*'01_Data'!S507^2</f>
        <v>2.4941697604118672E-3</v>
      </c>
      <c r="I512" s="11">
        <f t="shared" si="87"/>
        <v>0.79279933124580182</v>
      </c>
      <c r="J512">
        <f>0.94*J511+(1-0.94)*'01_Data'!T507^2</f>
        <v>3.4094820505461943E-4</v>
      </c>
      <c r="K512" s="11">
        <f t="shared" si="88"/>
        <v>0.29311934032704851</v>
      </c>
      <c r="L512" t="e">
        <f>0.94*L511+(1-0.94)*'01_Data'!U507^2</f>
        <v>#DIV/0!</v>
      </c>
      <c r="M512" s="11" t="e">
        <f t="shared" si="89"/>
        <v>#DIV/0!</v>
      </c>
      <c r="N512">
        <f>0.94*N511+(1-0.94)*'01_Data'!V507^2</f>
        <v>8.6789697546414983E-4</v>
      </c>
      <c r="O512" s="11">
        <f t="shared" si="90"/>
        <v>0.46766445002476487</v>
      </c>
      <c r="P512">
        <f>0.94*P511+(1-0.94)*'01_Data'!W507^2</f>
        <v>1.4086709963967263E-3</v>
      </c>
      <c r="Q512" s="11">
        <f t="shared" si="91"/>
        <v>0.59580625298160061</v>
      </c>
      <c r="R512">
        <f>0.94*R511+(1-0.94)*'01_Data'!X507^2</f>
        <v>8.0264206675742555E-4</v>
      </c>
      <c r="S512" s="11">
        <f t="shared" si="92"/>
        <v>0.44973970340950692</v>
      </c>
      <c r="T512">
        <f>0.94*T511+(1-0.94)*'01_Data'!Y507^2</f>
        <v>6.1888066366270112E-9</v>
      </c>
      <c r="U512" s="11">
        <f t="shared" si="93"/>
        <v>1.2488311624995617E-3</v>
      </c>
      <c r="V512" t="e">
        <f>0.94*V511+(1-0.94)*'01_Data'!AA507^2</f>
        <v>#VALUE!</v>
      </c>
      <c r="W512" s="11" t="e">
        <f t="shared" si="94"/>
        <v>#VALUE!</v>
      </c>
      <c r="X512" t="e">
        <f>0.94*X511+(1-0.94)*'01_Data'!AB507^2</f>
        <v>#VALUE!</v>
      </c>
      <c r="Y512" s="11" t="e">
        <f t="shared" si="95"/>
        <v>#VALUE!</v>
      </c>
    </row>
    <row r="513" spans="1:25" x14ac:dyDescent="0.2">
      <c r="A513" s="6">
        <f>'01_Data'!A509</f>
        <v>44200</v>
      </c>
      <c r="B513">
        <f>0.94*B512+(1-0.94)*'01_Data'!P508^2</f>
        <v>5.9332050323333374E-4</v>
      </c>
      <c r="C513" s="11">
        <f t="shared" si="84"/>
        <v>0.38667398000744774</v>
      </c>
      <c r="D513">
        <f>0.94*D512+(1-0.94)*'01_Data'!Q508^2</f>
        <v>5.0181860626065942E-4</v>
      </c>
      <c r="E513" s="11">
        <f t="shared" si="85"/>
        <v>0.35560974224237191</v>
      </c>
      <c r="F513">
        <f>0.94*F512+(1-0.94)*'01_Data'!R508^2</f>
        <v>8.7148266869442538E-4</v>
      </c>
      <c r="G513" s="11">
        <f t="shared" si="86"/>
        <v>0.46862952586344281</v>
      </c>
      <c r="H513">
        <f>0.94*H512+(1-0.94)*'01_Data'!S508^2</f>
        <v>2.4141818688675938E-3</v>
      </c>
      <c r="I513" s="11">
        <f t="shared" si="87"/>
        <v>0.77998322479052951</v>
      </c>
      <c r="J513">
        <f>0.94*J512+(1-0.94)*'01_Data'!T508^2</f>
        <v>3.3023887343786653E-4</v>
      </c>
      <c r="K513" s="11">
        <f t="shared" si="88"/>
        <v>0.28847910861333159</v>
      </c>
      <c r="L513" t="e">
        <f>0.94*L512+(1-0.94)*'01_Data'!U508^2</f>
        <v>#DIV/0!</v>
      </c>
      <c r="M513" s="11" t="e">
        <f t="shared" si="89"/>
        <v>#DIV/0!</v>
      </c>
      <c r="N513">
        <f>0.94*N512+(1-0.94)*'01_Data'!V508^2</f>
        <v>8.1832326038388636E-4</v>
      </c>
      <c r="O513" s="11">
        <f t="shared" si="90"/>
        <v>0.45411172812066786</v>
      </c>
      <c r="P513">
        <f>0.94*P512+(1-0.94)*'01_Data'!W508^2</f>
        <v>1.3377924894855393E-3</v>
      </c>
      <c r="Q513" s="11">
        <f t="shared" si="91"/>
        <v>0.58062355046136038</v>
      </c>
      <c r="R513">
        <f>0.94*R512+(1-0.94)*'01_Data'!X508^2</f>
        <v>7.5511525112728444E-4</v>
      </c>
      <c r="S513" s="11">
        <f t="shared" si="92"/>
        <v>0.43622132373839279</v>
      </c>
      <c r="T513">
        <f>0.94*T512+(1-0.94)*'01_Data'!Y508^2</f>
        <v>6.5339499792449968E-9</v>
      </c>
      <c r="U513" s="11">
        <f t="shared" si="93"/>
        <v>1.2831817465853148E-3</v>
      </c>
      <c r="V513" t="e">
        <f>0.94*V512+(1-0.94)*'01_Data'!AA508^2</f>
        <v>#VALUE!</v>
      </c>
      <c r="W513" s="11" t="e">
        <f t="shared" si="94"/>
        <v>#VALUE!</v>
      </c>
      <c r="X513" t="e">
        <f>0.94*X512+(1-0.94)*'01_Data'!AB508^2</f>
        <v>#VALUE!</v>
      </c>
      <c r="Y513" s="11" t="e">
        <f t="shared" si="95"/>
        <v>#VALUE!</v>
      </c>
    </row>
    <row r="514" spans="1:25" x14ac:dyDescent="0.2">
      <c r="A514" s="6">
        <f>'01_Data'!A510</f>
        <v>44201</v>
      </c>
      <c r="B514">
        <f>0.94*B513+(1-0.94)*'01_Data'!P509^2</f>
        <v>5.604703580807792E-4</v>
      </c>
      <c r="C514" s="11">
        <f t="shared" si="84"/>
        <v>0.375817150002972</v>
      </c>
      <c r="D514">
        <f>0.94*D513+(1-0.94)*'01_Data'!Q509^2</f>
        <v>4.7227598663878757E-4</v>
      </c>
      <c r="E514" s="11">
        <f t="shared" si="85"/>
        <v>0.34498340341670708</v>
      </c>
      <c r="F514">
        <f>0.94*F513+(1-0.94)*'01_Data'!R509^2</f>
        <v>8.2588252428610347E-4</v>
      </c>
      <c r="G514" s="11">
        <f t="shared" si="86"/>
        <v>0.45620433592864729</v>
      </c>
      <c r="H514">
        <f>0.94*H513+(1-0.94)*'01_Data'!S509^2</f>
        <v>2.2732242117787555E-3</v>
      </c>
      <c r="I514" s="11">
        <f t="shared" si="87"/>
        <v>0.75687020113639458</v>
      </c>
      <c r="J514">
        <f>0.94*J513+(1-0.94)*'01_Data'!T509^2</f>
        <v>3.317047983844337E-4</v>
      </c>
      <c r="K514" s="11">
        <f t="shared" si="88"/>
        <v>0.28911867665869889</v>
      </c>
      <c r="L514" t="e">
        <f>0.94*L513+(1-0.94)*'01_Data'!U509^2</f>
        <v>#DIV/0!</v>
      </c>
      <c r="M514" s="11" t="e">
        <f t="shared" si="89"/>
        <v>#DIV/0!</v>
      </c>
      <c r="N514">
        <f>0.94*N513+(1-0.94)*'01_Data'!V509^2</f>
        <v>8.1810659718820435E-4</v>
      </c>
      <c r="O514" s="11">
        <f t="shared" si="90"/>
        <v>0.45405160774016373</v>
      </c>
      <c r="P514">
        <f>0.94*P513+(1-0.94)*'01_Data'!W509^2</f>
        <v>1.3023538706061939E-3</v>
      </c>
      <c r="Q514" s="11">
        <f t="shared" si="91"/>
        <v>0.57288146714024613</v>
      </c>
      <c r="R514">
        <f>0.94*R513+(1-0.94)*'01_Data'!X509^2</f>
        <v>7.2001505207554923E-4</v>
      </c>
      <c r="S514" s="11">
        <f t="shared" si="92"/>
        <v>0.42596219682389475</v>
      </c>
      <c r="T514">
        <f>0.94*T513+(1-0.94)*'01_Data'!Y509^2</f>
        <v>6.1419129804902968E-9</v>
      </c>
      <c r="U514" s="11">
        <f t="shared" si="93"/>
        <v>1.244090861265187E-3</v>
      </c>
      <c r="V514" t="e">
        <f>0.94*V513+(1-0.94)*'01_Data'!AA509^2</f>
        <v>#VALUE!</v>
      </c>
      <c r="W514" s="11" t="e">
        <f t="shared" si="94"/>
        <v>#VALUE!</v>
      </c>
      <c r="X514" t="e">
        <f>0.94*X513+(1-0.94)*'01_Data'!AB509^2</f>
        <v>#VALUE!</v>
      </c>
      <c r="Y514" s="11" t="e">
        <f t="shared" si="95"/>
        <v>#VALUE!</v>
      </c>
    </row>
    <row r="515" spans="1:25" x14ac:dyDescent="0.2">
      <c r="A515" s="6">
        <f>'01_Data'!A511</f>
        <v>44202</v>
      </c>
      <c r="B515">
        <f>0.94*B514+(1-0.94)*'01_Data'!P510^2</f>
        <v>6.5976355665517199E-4</v>
      </c>
      <c r="C515" s="11">
        <f t="shared" si="84"/>
        <v>0.40775043381595971</v>
      </c>
      <c r="D515">
        <f>0.94*D514+(1-0.94)*'01_Data'!Q510^2</f>
        <v>4.8663325456478119E-4</v>
      </c>
      <c r="E515" s="11">
        <f t="shared" si="85"/>
        <v>0.35018792119421377</v>
      </c>
      <c r="F515">
        <f>0.94*F514+(1-0.94)*'01_Data'!R510^2</f>
        <v>9.6301448433247375E-4</v>
      </c>
      <c r="G515" s="11">
        <f t="shared" si="86"/>
        <v>0.49262526331054457</v>
      </c>
      <c r="H515">
        <f>0.94*H514+(1-0.94)*'01_Data'!S510^2</f>
        <v>2.6908255342037979E-3</v>
      </c>
      <c r="I515" s="11">
        <f t="shared" si="87"/>
        <v>0.82346100977481451</v>
      </c>
      <c r="J515">
        <f>0.94*J514+(1-0.94)*'01_Data'!T510^2</f>
        <v>4.2540578779450629E-4</v>
      </c>
      <c r="K515" s="11">
        <f t="shared" si="88"/>
        <v>0.32741755988983795</v>
      </c>
      <c r="L515" t="e">
        <f>0.94*L514+(1-0.94)*'01_Data'!U510^2</f>
        <v>#DIV/0!</v>
      </c>
      <c r="M515" s="11" t="e">
        <f t="shared" si="89"/>
        <v>#DIV/0!</v>
      </c>
      <c r="N515">
        <f>0.94*N514+(1-0.94)*'01_Data'!V510^2</f>
        <v>7.8969900478944894E-4</v>
      </c>
      <c r="O515" s="11">
        <f t="shared" si="90"/>
        <v>0.44609881103511267</v>
      </c>
      <c r="P515">
        <f>0.94*P514+(1-0.94)*'01_Data'!W510^2</f>
        <v>1.2466138629783018E-3</v>
      </c>
      <c r="Q515" s="11">
        <f t="shared" si="91"/>
        <v>0.56048790662291015</v>
      </c>
      <c r="R515">
        <f>0.94*R514+(1-0.94)*'01_Data'!X510^2</f>
        <v>8.7415824998033254E-4</v>
      </c>
      <c r="S515" s="11">
        <f t="shared" si="92"/>
        <v>0.46934835569653782</v>
      </c>
      <c r="T515">
        <f>0.94*T514+(1-0.94)*'01_Data'!Y510^2</f>
        <v>6.4898699424749407E-9</v>
      </c>
      <c r="U515" s="11">
        <f t="shared" si="93"/>
        <v>1.2788460523079723E-3</v>
      </c>
      <c r="V515" t="e">
        <f>0.94*V514+(1-0.94)*'01_Data'!AA510^2</f>
        <v>#VALUE!</v>
      </c>
      <c r="W515" s="11" t="e">
        <f t="shared" si="94"/>
        <v>#VALUE!</v>
      </c>
      <c r="X515" t="e">
        <f>0.94*X514+(1-0.94)*'01_Data'!AB510^2</f>
        <v>#VALUE!</v>
      </c>
      <c r="Y515" s="11" t="e">
        <f t="shared" si="95"/>
        <v>#VALUE!</v>
      </c>
    </row>
    <row r="516" spans="1:25" x14ac:dyDescent="0.2">
      <c r="A516" s="6">
        <f>'01_Data'!A512</f>
        <v>44203</v>
      </c>
      <c r="B516">
        <f>0.94*B515+(1-0.94)*'01_Data'!P511^2</f>
        <v>6.5827076272707461E-4</v>
      </c>
      <c r="C516" s="11">
        <f t="shared" si="84"/>
        <v>0.40728888053471685</v>
      </c>
      <c r="D516">
        <f>0.94*D515+(1-0.94)*'01_Data'!Q511^2</f>
        <v>5.1763953608612392E-4</v>
      </c>
      <c r="E516" s="11">
        <f t="shared" si="85"/>
        <v>0.36117193010213744</v>
      </c>
      <c r="F516">
        <f>0.94*F515+(1-0.94)*'01_Data'!R511^2</f>
        <v>9.9714356839135593E-4</v>
      </c>
      <c r="G516" s="11">
        <f t="shared" si="86"/>
        <v>0.50127854455843379</v>
      </c>
      <c r="H516">
        <f>0.94*H515+(1-0.94)*'01_Data'!S511^2</f>
        <v>2.6268262104907243E-3</v>
      </c>
      <c r="I516" s="11">
        <f t="shared" si="87"/>
        <v>0.81360936882736468</v>
      </c>
      <c r="J516">
        <f>0.94*J515+(1-0.94)*'01_Data'!T511^2</f>
        <v>4.1706202852720881E-4</v>
      </c>
      <c r="K516" s="11">
        <f t="shared" si="88"/>
        <v>0.32419073273129911</v>
      </c>
      <c r="L516" t="e">
        <f>0.94*L515+(1-0.94)*'01_Data'!U511^2</f>
        <v>#DIV/0!</v>
      </c>
      <c r="M516" s="11" t="e">
        <f t="shared" si="89"/>
        <v>#DIV/0!</v>
      </c>
      <c r="N516">
        <f>0.94*N515+(1-0.94)*'01_Data'!V511^2</f>
        <v>7.8931949655783426E-4</v>
      </c>
      <c r="O516" s="11">
        <f t="shared" si="90"/>
        <v>0.44599160657188858</v>
      </c>
      <c r="P516">
        <f>0.94*P515+(1-0.94)*'01_Data'!W511^2</f>
        <v>1.1837188819262445E-3</v>
      </c>
      <c r="Q516" s="11">
        <f t="shared" si="91"/>
        <v>0.54616587063401689</v>
      </c>
      <c r="R516">
        <f>0.94*R515+(1-0.94)*'01_Data'!X511^2</f>
        <v>8.5762839078137409E-4</v>
      </c>
      <c r="S516" s="11">
        <f t="shared" si="92"/>
        <v>0.46488961536789175</v>
      </c>
      <c r="T516">
        <f>0.94*T515+(1-0.94)*'01_Data'!Y511^2</f>
        <v>6.8169494867420504E-9</v>
      </c>
      <c r="U516" s="11">
        <f t="shared" si="93"/>
        <v>1.3106758831454087E-3</v>
      </c>
      <c r="V516" t="e">
        <f>0.94*V515+(1-0.94)*'01_Data'!AA511^2</f>
        <v>#VALUE!</v>
      </c>
      <c r="W516" s="11" t="e">
        <f t="shared" si="94"/>
        <v>#VALUE!</v>
      </c>
      <c r="X516" t="e">
        <f>0.94*X515+(1-0.94)*'01_Data'!AB511^2</f>
        <v>#VALUE!</v>
      </c>
      <c r="Y516" s="11" t="e">
        <f t="shared" si="95"/>
        <v>#VALUE!</v>
      </c>
    </row>
    <row r="517" spans="1:25" x14ac:dyDescent="0.2">
      <c r="A517" s="6">
        <f>'01_Data'!A513</f>
        <v>44204</v>
      </c>
      <c r="B517">
        <f>0.94*B516+(1-0.94)*'01_Data'!P512^2</f>
        <v>6.2244002833336423E-4</v>
      </c>
      <c r="C517" s="11">
        <f t="shared" si="84"/>
        <v>0.39604909688068701</v>
      </c>
      <c r="D517">
        <f>0.94*D516+(1-0.94)*'01_Data'!Q512^2</f>
        <v>4.8788752118378932E-4</v>
      </c>
      <c r="E517" s="11">
        <f t="shared" si="85"/>
        <v>0.35063892444837741</v>
      </c>
      <c r="F517">
        <f>0.94*F516+(1-0.94)*'01_Data'!R512^2</f>
        <v>9.810025498858308E-4</v>
      </c>
      <c r="G517" s="11">
        <f t="shared" si="86"/>
        <v>0.49720482959362872</v>
      </c>
      <c r="H517">
        <f>0.94*H516+(1-0.94)*'01_Data'!S512^2</f>
        <v>2.5166020196022948E-3</v>
      </c>
      <c r="I517" s="11">
        <f t="shared" si="87"/>
        <v>0.79635652125149214</v>
      </c>
      <c r="J517">
        <f>0.94*J516+(1-0.94)*'01_Data'!T512^2</f>
        <v>4.6366044199620501E-4</v>
      </c>
      <c r="K517" s="11">
        <f t="shared" si="88"/>
        <v>0.34182222189764616</v>
      </c>
      <c r="L517" t="e">
        <f>0.94*L516+(1-0.94)*'01_Data'!U512^2</f>
        <v>#DIV/0!</v>
      </c>
      <c r="M517" s="11" t="e">
        <f t="shared" si="89"/>
        <v>#DIV/0!</v>
      </c>
      <c r="N517">
        <f>0.94*N516+(1-0.94)*'01_Data'!V512^2</f>
        <v>7.4728920693765109E-4</v>
      </c>
      <c r="O517" s="11">
        <f t="shared" si="90"/>
        <v>0.43395492870606744</v>
      </c>
      <c r="P517">
        <f>0.94*P516+(1-0.94)*'01_Data'!W512^2</f>
        <v>1.6361836055211374E-3</v>
      </c>
      <c r="Q517" s="11">
        <f t="shared" si="91"/>
        <v>0.64212013563765979</v>
      </c>
      <c r="R517">
        <f>0.94*R516+(1-0.94)*'01_Data'!X512^2</f>
        <v>8.0739978547424997E-4</v>
      </c>
      <c r="S517" s="11">
        <f t="shared" si="92"/>
        <v>0.45107066623702213</v>
      </c>
      <c r="T517">
        <f>0.94*T516+(1-0.94)*'01_Data'!Y512^2</f>
        <v>6.407932517537527E-9</v>
      </c>
      <c r="U517" s="11">
        <f t="shared" si="93"/>
        <v>1.270747415665071E-3</v>
      </c>
      <c r="V517" t="e">
        <f>0.94*V516+(1-0.94)*'01_Data'!AA512^2</f>
        <v>#VALUE!</v>
      </c>
      <c r="W517" s="11" t="e">
        <f t="shared" si="94"/>
        <v>#VALUE!</v>
      </c>
      <c r="X517" t="e">
        <f>0.94*X516+(1-0.94)*'01_Data'!AB512^2</f>
        <v>#VALUE!</v>
      </c>
      <c r="Y517" s="11" t="e">
        <f t="shared" si="95"/>
        <v>#VALUE!</v>
      </c>
    </row>
    <row r="518" spans="1:25" x14ac:dyDescent="0.2">
      <c r="A518" s="6">
        <f>'01_Data'!A514</f>
        <v>44207</v>
      </c>
      <c r="B518">
        <f>0.94*B517+(1-0.94)*'01_Data'!P513^2</f>
        <v>5.9243074063218245E-4</v>
      </c>
      <c r="C518" s="11">
        <f t="shared" si="84"/>
        <v>0.3863839368287843</v>
      </c>
      <c r="D518">
        <f>0.94*D517+(1-0.94)*'01_Data'!Q513^2</f>
        <v>4.6401426360570032E-4</v>
      </c>
      <c r="E518" s="11">
        <f t="shared" si="85"/>
        <v>0.34195262015173461</v>
      </c>
      <c r="F518">
        <f>0.94*F517+(1-0.94)*'01_Data'!R513^2</f>
        <v>9.2214239689268087E-4</v>
      </c>
      <c r="G518" s="11">
        <f t="shared" si="86"/>
        <v>0.48205796748623042</v>
      </c>
      <c r="H518">
        <f>0.94*H517+(1-0.94)*'01_Data'!S513^2</f>
        <v>2.4004894743242496E-3</v>
      </c>
      <c r="I518" s="11">
        <f t="shared" si="87"/>
        <v>0.77776818367024436</v>
      </c>
      <c r="J518">
        <f>0.94*J517+(1-0.94)*'01_Data'!T513^2</f>
        <v>4.4086279877730616E-4</v>
      </c>
      <c r="K518" s="11">
        <f t="shared" si="88"/>
        <v>0.33331280397230645</v>
      </c>
      <c r="L518" t="e">
        <f>0.94*L517+(1-0.94)*'01_Data'!U513^2</f>
        <v>#DIV/0!</v>
      </c>
      <c r="M518" s="11" t="e">
        <f t="shared" si="89"/>
        <v>#DIV/0!</v>
      </c>
      <c r="N518">
        <f>0.94*N517+(1-0.94)*'01_Data'!V513^2</f>
        <v>7.5924611808336339E-4</v>
      </c>
      <c r="O518" s="11">
        <f t="shared" si="90"/>
        <v>0.43741287333251588</v>
      </c>
      <c r="P518">
        <f>0.94*P517+(1-0.94)*'01_Data'!W513^2</f>
        <v>1.939051905376383E-3</v>
      </c>
      <c r="Q518" s="11">
        <f t="shared" si="91"/>
        <v>0.69902866905073968</v>
      </c>
      <c r="R518">
        <f>0.94*R517+(1-0.94)*'01_Data'!X513^2</f>
        <v>7.6752062432408814E-4</v>
      </c>
      <c r="S518" s="11">
        <f t="shared" si="92"/>
        <v>0.43978994682651651</v>
      </c>
      <c r="T518">
        <f>0.94*T517+(1-0.94)*'01_Data'!Y513^2</f>
        <v>6.739928307299336E-9</v>
      </c>
      <c r="U518" s="11">
        <f t="shared" si="93"/>
        <v>1.3032505259693674E-3</v>
      </c>
      <c r="V518" t="e">
        <f>0.94*V517+(1-0.94)*'01_Data'!AA513^2</f>
        <v>#VALUE!</v>
      </c>
      <c r="W518" s="11" t="e">
        <f t="shared" si="94"/>
        <v>#VALUE!</v>
      </c>
      <c r="X518" t="e">
        <f>0.94*X517+(1-0.94)*'01_Data'!AB513^2</f>
        <v>#VALUE!</v>
      </c>
      <c r="Y518" s="11" t="e">
        <f t="shared" si="95"/>
        <v>#VALUE!</v>
      </c>
    </row>
    <row r="519" spans="1:25" x14ac:dyDescent="0.2">
      <c r="A519" s="6">
        <f>'01_Data'!A515</f>
        <v>44208</v>
      </c>
      <c r="B519">
        <f>0.94*B518+(1-0.94)*'01_Data'!P514^2</f>
        <v>6.1054056998687478E-4</v>
      </c>
      <c r="C519" s="11">
        <f t="shared" si="84"/>
        <v>0.39224510658093931</v>
      </c>
      <c r="D519">
        <f>0.94*D518+(1-0.94)*'01_Data'!Q514^2</f>
        <v>4.3811827549797484E-4</v>
      </c>
      <c r="E519" s="11">
        <f t="shared" si="85"/>
        <v>0.332273690540629</v>
      </c>
      <c r="F519">
        <f>0.94*F518+(1-0.94)*'01_Data'!R514^2</f>
        <v>8.7970373304588009E-4</v>
      </c>
      <c r="G519" s="11">
        <f t="shared" si="86"/>
        <v>0.4708347276142254</v>
      </c>
      <c r="H519">
        <f>0.94*H518+(1-0.94)*'01_Data'!S514^2</f>
        <v>2.2564601058647944E-3</v>
      </c>
      <c r="I519" s="11">
        <f t="shared" si="87"/>
        <v>0.75407423154350539</v>
      </c>
      <c r="J519">
        <f>0.94*J518+(1-0.94)*'01_Data'!T514^2</f>
        <v>5.2998565374428881E-4</v>
      </c>
      <c r="K519" s="11">
        <f t="shared" si="88"/>
        <v>0.36545366976343358</v>
      </c>
      <c r="L519" t="e">
        <f>0.94*L518+(1-0.94)*'01_Data'!U514^2</f>
        <v>#DIV/0!</v>
      </c>
      <c r="M519" s="11" t="e">
        <f t="shared" si="89"/>
        <v>#DIV/0!</v>
      </c>
      <c r="N519">
        <f>0.94*N518+(1-0.94)*'01_Data'!V514^2</f>
        <v>7.8916741080754685E-4</v>
      </c>
      <c r="O519" s="11">
        <f t="shared" si="90"/>
        <v>0.44594863776392657</v>
      </c>
      <c r="P519">
        <f>0.94*P518+(1-0.94)*'01_Data'!W514^2</f>
        <v>2.156751044130282E-3</v>
      </c>
      <c r="Q519" s="11">
        <f t="shared" si="91"/>
        <v>0.73722538149525962</v>
      </c>
      <c r="R519">
        <f>0.94*R518+(1-0.94)*'01_Data'!X514^2</f>
        <v>7.3454859830842344E-4</v>
      </c>
      <c r="S519" s="11">
        <f t="shared" si="92"/>
        <v>0.43023975498984601</v>
      </c>
      <c r="T519">
        <f>0.94*T518+(1-0.94)*'01_Data'!Y514^2</f>
        <v>7.0520043496769816E-9</v>
      </c>
      <c r="U519" s="11">
        <f t="shared" si="93"/>
        <v>1.3330810538442887E-3</v>
      </c>
      <c r="V519" t="e">
        <f>0.94*V518+(1-0.94)*'01_Data'!AA514^2</f>
        <v>#VALUE!</v>
      </c>
      <c r="W519" s="11" t="e">
        <f t="shared" si="94"/>
        <v>#VALUE!</v>
      </c>
      <c r="X519" t="e">
        <f>0.94*X518+(1-0.94)*'01_Data'!AB514^2</f>
        <v>#VALUE!</v>
      </c>
      <c r="Y519" s="11" t="e">
        <f t="shared" si="95"/>
        <v>#VALUE!</v>
      </c>
    </row>
    <row r="520" spans="1:25" x14ac:dyDescent="0.2">
      <c r="A520" s="6">
        <f>'01_Data'!A516</f>
        <v>44209</v>
      </c>
      <c r="B520">
        <f>0.94*B519+(1-0.94)*'01_Data'!P515^2</f>
        <v>6.0284530440645444E-4</v>
      </c>
      <c r="C520" s="11">
        <f t="shared" ref="C520:C583" si="96">SQRT(B520)*SQRT(252)</f>
        <v>0.38976533543970604</v>
      </c>
      <c r="D520">
        <f>0.94*D519+(1-0.94)*'01_Data'!Q515^2</f>
        <v>4.3307834811696287E-4</v>
      </c>
      <c r="E520" s="11">
        <f t="shared" ref="E520:E583" si="97">SQRT(D520)*SQRT(252)</f>
        <v>0.33035699436439159</v>
      </c>
      <c r="F520">
        <f>0.94*F519+(1-0.94)*'01_Data'!R515^2</f>
        <v>9.4527371329591772E-4</v>
      </c>
      <c r="G520" s="11">
        <f t="shared" ref="G520:G583" si="98">SQRT(F520)*SQRT(252)</f>
        <v>0.48806656897453171</v>
      </c>
      <c r="H520">
        <f>0.94*H519+(1-0.94)*'01_Data'!S515^2</f>
        <v>2.9723415023186674E-3</v>
      </c>
      <c r="I520" s="11">
        <f t="shared" ref="I520:I583" si="99">SQRT(H520)*SQRT(252)</f>
        <v>0.8654652266754016</v>
      </c>
      <c r="J520">
        <f>0.94*J519+(1-0.94)*'01_Data'!T515^2</f>
        <v>4.9825194583192169E-4</v>
      </c>
      <c r="K520" s="11">
        <f t="shared" ref="K520:K583" si="100">SQRT(J520)*SQRT(252)</f>
        <v>0.35434374602868934</v>
      </c>
      <c r="L520" t="e">
        <f>0.94*L519+(1-0.94)*'01_Data'!U515^2</f>
        <v>#DIV/0!</v>
      </c>
      <c r="M520" s="11" t="e">
        <f t="shared" ref="M520:M583" si="101">SQRT(L520)*SQRT(252)</f>
        <v>#DIV/0!</v>
      </c>
      <c r="N520">
        <f>0.94*N519+(1-0.94)*'01_Data'!V515^2</f>
        <v>8.2387822488031511E-4</v>
      </c>
      <c r="O520" s="11">
        <f t="shared" ref="O520:O583" si="102">SQRT(N520)*SQRT(252)</f>
        <v>0.45565042814622636</v>
      </c>
      <c r="P520">
        <f>0.94*P519+(1-0.94)*'01_Data'!W515^2</f>
        <v>2.236795147609676E-3</v>
      </c>
      <c r="Q520" s="11">
        <f t="shared" ref="Q520:Q583" si="103">SQRT(P520)*SQRT(252)</f>
        <v>0.75078117797240917</v>
      </c>
      <c r="R520">
        <f>0.94*R519+(1-0.94)*'01_Data'!X515^2</f>
        <v>8.0858558426650314E-4</v>
      </c>
      <c r="S520" s="11">
        <f t="shared" ref="S520:S583" si="104">SQRT(R520)*SQRT(252)</f>
        <v>0.45140178027468925</v>
      </c>
      <c r="T520">
        <f>0.94*T519+(1-0.94)*'01_Data'!Y515^2</f>
        <v>7.3453558295104243E-9</v>
      </c>
      <c r="U520" s="11">
        <f t="shared" ref="U520:U583" si="105">SQRT(T520)*SQRT(252)</f>
        <v>1.3605255120859097E-3</v>
      </c>
      <c r="V520" t="e">
        <f>0.94*V519+(1-0.94)*'01_Data'!AA515^2</f>
        <v>#VALUE!</v>
      </c>
      <c r="W520" s="11" t="e">
        <f t="shared" ref="W520:W583" si="106">SQRT(V520)*SQRT(252)</f>
        <v>#VALUE!</v>
      </c>
      <c r="X520" t="e">
        <f>0.94*X519+(1-0.94)*'01_Data'!AB515^2</f>
        <v>#VALUE!</v>
      </c>
      <c r="Y520" s="11" t="e">
        <f t="shared" ref="Y520:Y583" si="107">SQRT(X520)*SQRT(252)</f>
        <v>#VALUE!</v>
      </c>
    </row>
    <row r="521" spans="1:25" x14ac:dyDescent="0.2">
      <c r="A521" s="6">
        <f>'01_Data'!A517</f>
        <v>44210</v>
      </c>
      <c r="B521">
        <f>0.94*B520+(1-0.94)*'01_Data'!P516^2</f>
        <v>5.7422039269329624E-4</v>
      </c>
      <c r="C521" s="11">
        <f t="shared" si="96"/>
        <v>0.38039918369879644</v>
      </c>
      <c r="D521">
        <f>0.94*D520+(1-0.94)*'01_Data'!Q516^2</f>
        <v>4.0714953820570395E-4</v>
      </c>
      <c r="E521" s="11">
        <f t="shared" si="97"/>
        <v>0.32031497565339873</v>
      </c>
      <c r="F521">
        <f>0.94*F520+(1-0.94)*'01_Data'!R516^2</f>
        <v>8.9265117835645997E-4</v>
      </c>
      <c r="G521" s="11">
        <f t="shared" si="98"/>
        <v>0.47428693524682708</v>
      </c>
      <c r="H521">
        <f>0.94*H520+(1-0.94)*'01_Data'!S516^2</f>
        <v>2.8039924950703427E-3</v>
      </c>
      <c r="I521" s="11">
        <f t="shared" si="99"/>
        <v>0.84059866093024815</v>
      </c>
      <c r="J521">
        <f>0.94*J520+(1-0.94)*'01_Data'!T516^2</f>
        <v>4.9247648048161797E-4</v>
      </c>
      <c r="K521" s="11">
        <f t="shared" si="100"/>
        <v>0.35228408008504691</v>
      </c>
      <c r="L521" t="e">
        <f>0.94*L520+(1-0.94)*'01_Data'!U516^2</f>
        <v>#DIV/0!</v>
      </c>
      <c r="M521" s="11" t="e">
        <f t="shared" si="101"/>
        <v>#DIV/0!</v>
      </c>
      <c r="N521">
        <f>0.94*N520+(1-0.94)*'01_Data'!V516^2</f>
        <v>7.9136052556848528E-4</v>
      </c>
      <c r="O521" s="11">
        <f t="shared" si="102"/>
        <v>0.44656785872167098</v>
      </c>
      <c r="P521">
        <f>0.94*P520+(1-0.94)*'01_Data'!W516^2</f>
        <v>2.122124494557526E-3</v>
      </c>
      <c r="Q521" s="11">
        <f t="shared" si="103"/>
        <v>0.73128337368526064</v>
      </c>
      <c r="R521">
        <f>0.94*R520+(1-0.94)*'01_Data'!X516^2</f>
        <v>7.7170063164605583E-4</v>
      </c>
      <c r="S521" s="11">
        <f t="shared" si="104"/>
        <v>0.44098589453043291</v>
      </c>
      <c r="T521">
        <f>0.94*T520+(1-0.94)*'01_Data'!Y516^2</f>
        <v>6.904634479739798E-9</v>
      </c>
      <c r="U521" s="11">
        <f t="shared" si="105"/>
        <v>1.31907842408798E-3</v>
      </c>
      <c r="V521" t="e">
        <f>0.94*V520+(1-0.94)*'01_Data'!AA516^2</f>
        <v>#VALUE!</v>
      </c>
      <c r="W521" s="11" t="e">
        <f t="shared" si="106"/>
        <v>#VALUE!</v>
      </c>
      <c r="X521" t="e">
        <f>0.94*X520+(1-0.94)*'01_Data'!AB516^2</f>
        <v>#VALUE!</v>
      </c>
      <c r="Y521" s="11" t="e">
        <f t="shared" si="107"/>
        <v>#VALUE!</v>
      </c>
    </row>
    <row r="522" spans="1:25" x14ac:dyDescent="0.2">
      <c r="A522" s="6">
        <f>'01_Data'!A518</f>
        <v>44211</v>
      </c>
      <c r="B522">
        <f>0.94*B521+(1-0.94)*'01_Data'!P517^2</f>
        <v>6.277402529488639E-4</v>
      </c>
      <c r="C522" s="11">
        <f t="shared" si="96"/>
        <v>0.39773174847265302</v>
      </c>
      <c r="D522">
        <f>0.94*D521+(1-0.94)*'01_Data'!Q517^2</f>
        <v>4.1652799889375919E-4</v>
      </c>
      <c r="E522" s="11">
        <f t="shared" si="97"/>
        <v>0.32398311024068416</v>
      </c>
      <c r="F522">
        <f>0.94*F521+(1-0.94)*'01_Data'!R517^2</f>
        <v>8.5789750111331929E-4</v>
      </c>
      <c r="G522" s="11">
        <f t="shared" si="98"/>
        <v>0.46496254718047608</v>
      </c>
      <c r="H522">
        <f>0.94*H521+(1-0.94)*'01_Data'!S517^2</f>
        <v>3.0399112825107047E-3</v>
      </c>
      <c r="I522" s="11">
        <f t="shared" si="99"/>
        <v>0.87524718976566707</v>
      </c>
      <c r="J522">
        <f>0.94*J521+(1-0.94)*'01_Data'!T517^2</f>
        <v>4.6443570414483903E-4</v>
      </c>
      <c r="K522" s="11">
        <f t="shared" si="100"/>
        <v>0.34210787398786874</v>
      </c>
      <c r="L522" t="e">
        <f>0.94*L521+(1-0.94)*'01_Data'!U517^2</f>
        <v>#DIV/0!</v>
      </c>
      <c r="M522" s="11" t="e">
        <f t="shared" si="101"/>
        <v>#DIV/0!</v>
      </c>
      <c r="N522">
        <f>0.94*N521+(1-0.94)*'01_Data'!V517^2</f>
        <v>7.552366253600392E-4</v>
      </c>
      <c r="O522" s="11">
        <f t="shared" si="102"/>
        <v>0.43625638057308674</v>
      </c>
      <c r="P522">
        <f>0.94*P521+(1-0.94)*'01_Data'!W517^2</f>
        <v>2.6918805487443024E-3</v>
      </c>
      <c r="Q522" s="11">
        <f t="shared" si="103"/>
        <v>0.82362242458760448</v>
      </c>
      <c r="R522">
        <f>0.94*R521+(1-0.94)*'01_Data'!X517^2</f>
        <v>7.3945173050506412E-4</v>
      </c>
      <c r="S522" s="11">
        <f t="shared" si="104"/>
        <v>0.43167329786225622</v>
      </c>
      <c r="T522">
        <f>0.94*T521+(1-0.94)*'01_Data'!Y517^2</f>
        <v>7.2068281517710163E-9</v>
      </c>
      <c r="U522" s="11">
        <f t="shared" si="105"/>
        <v>1.3476352229911091E-3</v>
      </c>
      <c r="V522" t="e">
        <f>0.94*V521+(1-0.94)*'01_Data'!AA517^2</f>
        <v>#VALUE!</v>
      </c>
      <c r="W522" s="11" t="e">
        <f t="shared" si="106"/>
        <v>#VALUE!</v>
      </c>
      <c r="X522" t="e">
        <f>0.94*X521+(1-0.94)*'01_Data'!AB517^2</f>
        <v>#VALUE!</v>
      </c>
      <c r="Y522" s="11" t="e">
        <f t="shared" si="107"/>
        <v>#VALUE!</v>
      </c>
    </row>
    <row r="523" spans="1:25" x14ac:dyDescent="0.2">
      <c r="A523" s="6">
        <f>'01_Data'!A519</f>
        <v>44215</v>
      </c>
      <c r="B523">
        <f>0.94*B522+(1-0.94)*'01_Data'!P518^2</f>
        <v>7.3588933416979729E-4</v>
      </c>
      <c r="C523" s="11">
        <f t="shared" si="96"/>
        <v>0.43063222384163141</v>
      </c>
      <c r="D523">
        <f>0.94*D522+(1-0.94)*'01_Data'!Q518^2</f>
        <v>4.7039941982481384E-4</v>
      </c>
      <c r="E523" s="11">
        <f t="shared" si="97"/>
        <v>0.34429733341379964</v>
      </c>
      <c r="F523">
        <f>0.94*F522+(1-0.94)*'01_Data'!R518^2</f>
        <v>1.0164291769654873E-3</v>
      </c>
      <c r="G523" s="11">
        <f t="shared" si="98"/>
        <v>0.50610290711998762</v>
      </c>
      <c r="H523">
        <f>0.94*H522+(1-0.94)*'01_Data'!S518^2</f>
        <v>3.2356661406028448E-3</v>
      </c>
      <c r="I523" s="11">
        <f t="shared" si="99"/>
        <v>0.90298829861295382</v>
      </c>
      <c r="J523">
        <f>0.94*J522+(1-0.94)*'01_Data'!T518^2</f>
        <v>4.3756936328061713E-4</v>
      </c>
      <c r="K523" s="11">
        <f t="shared" si="100"/>
        <v>0.3320654747888066</v>
      </c>
      <c r="L523" t="e">
        <f>0.94*L522+(1-0.94)*'01_Data'!U518^2</f>
        <v>#DIV/0!</v>
      </c>
      <c r="M523" s="11" t="e">
        <f t="shared" si="101"/>
        <v>#DIV/0!</v>
      </c>
      <c r="N523">
        <f>0.94*N522+(1-0.94)*'01_Data'!V518^2</f>
        <v>8.4018990624460841E-4</v>
      </c>
      <c r="O523" s="11">
        <f t="shared" si="102"/>
        <v>0.46013895333218785</v>
      </c>
      <c r="P523">
        <f>0.94*P522+(1-0.94)*'01_Data'!W518^2</f>
        <v>2.7705308599031237E-3</v>
      </c>
      <c r="Q523" s="11">
        <f t="shared" si="103"/>
        <v>0.83556793661292861</v>
      </c>
      <c r="R523">
        <f>0.94*R522+(1-0.94)*'01_Data'!X518^2</f>
        <v>7.12405553685247E-4</v>
      </c>
      <c r="S523" s="11">
        <f t="shared" si="104"/>
        <v>0.42370532157229546</v>
      </c>
      <c r="T523">
        <f>0.94*T522+(1-0.94)*'01_Data'!Y518^2</f>
        <v>6.7744184626647549E-9</v>
      </c>
      <c r="U523" s="11">
        <f t="shared" si="105"/>
        <v>1.3065808251277525E-3</v>
      </c>
      <c r="V523" t="e">
        <f>0.94*V522+(1-0.94)*'01_Data'!AA518^2</f>
        <v>#VALUE!</v>
      </c>
      <c r="W523" s="11" t="e">
        <f t="shared" si="106"/>
        <v>#VALUE!</v>
      </c>
      <c r="X523" t="e">
        <f>0.94*X522+(1-0.94)*'01_Data'!AB518^2</f>
        <v>#VALUE!</v>
      </c>
      <c r="Y523" s="11" t="e">
        <f t="shared" si="107"/>
        <v>#VALUE!</v>
      </c>
    </row>
    <row r="524" spans="1:25" x14ac:dyDescent="0.2">
      <c r="A524" s="6">
        <f>'01_Data'!A520</f>
        <v>44216</v>
      </c>
      <c r="B524">
        <f>0.94*B523+(1-0.94)*'01_Data'!P519^2</f>
        <v>7.1488647766678641E-4</v>
      </c>
      <c r="C524" s="11">
        <f t="shared" si="96"/>
        <v>0.42444244883379678</v>
      </c>
      <c r="D524">
        <f>0.94*D523+(1-0.94)*'01_Data'!Q519^2</f>
        <v>4.8254430335314459E-4</v>
      </c>
      <c r="E524" s="11">
        <f t="shared" si="97"/>
        <v>0.34871358511677242</v>
      </c>
      <c r="F524">
        <f>0.94*F523+(1-0.94)*'01_Data'!R519^2</f>
        <v>9.7782727496436867E-4</v>
      </c>
      <c r="G524" s="11">
        <f t="shared" si="98"/>
        <v>0.49639950976106029</v>
      </c>
      <c r="H524">
        <f>0.94*H523+(1-0.94)*'01_Data'!S519^2</f>
        <v>3.0952266756798059E-3</v>
      </c>
      <c r="I524" s="11">
        <f t="shared" si="99"/>
        <v>0.88317445743822953</v>
      </c>
      <c r="J524">
        <f>0.94*J523+(1-0.94)*'01_Data'!T519^2</f>
        <v>4.3607522516041013E-4</v>
      </c>
      <c r="K524" s="11">
        <f t="shared" si="100"/>
        <v>0.3314980493764984</v>
      </c>
      <c r="L524" t="e">
        <f>0.94*L523+(1-0.94)*'01_Data'!U519^2</f>
        <v>#DIV/0!</v>
      </c>
      <c r="M524" s="11" t="e">
        <f t="shared" si="101"/>
        <v>#DIV/0!</v>
      </c>
      <c r="N524">
        <f>0.94*N523+(1-0.94)*'01_Data'!V519^2</f>
        <v>8.022537882431171E-4</v>
      </c>
      <c r="O524" s="11">
        <f t="shared" si="102"/>
        <v>0.44963090934372552</v>
      </c>
      <c r="P524">
        <f>0.94*P523+(1-0.94)*'01_Data'!W519^2</f>
        <v>2.9308375781376206E-3</v>
      </c>
      <c r="Q524" s="11">
        <f t="shared" si="103"/>
        <v>0.85940157649999716</v>
      </c>
      <c r="R524">
        <f>0.94*R523+(1-0.94)*'01_Data'!X519^2</f>
        <v>7.0165193421616425E-4</v>
      </c>
      <c r="S524" s="11">
        <f t="shared" si="104"/>
        <v>0.42049528822862381</v>
      </c>
      <c r="T524">
        <f>0.94*T523+(1-0.94)*'01_Data'!Y519^2</f>
        <v>6.3679533549048695E-9</v>
      </c>
      <c r="U524" s="11">
        <f t="shared" si="105"/>
        <v>1.2667771096116424E-3</v>
      </c>
      <c r="V524" t="e">
        <f>0.94*V523+(1-0.94)*'01_Data'!AA519^2</f>
        <v>#VALUE!</v>
      </c>
      <c r="W524" s="11" t="e">
        <f t="shared" si="106"/>
        <v>#VALUE!</v>
      </c>
      <c r="X524" t="e">
        <f>0.94*X523+(1-0.94)*'01_Data'!AB519^2</f>
        <v>#VALUE!</v>
      </c>
      <c r="Y524" s="11" t="e">
        <f t="shared" si="107"/>
        <v>#VALUE!</v>
      </c>
    </row>
    <row r="525" spans="1:25" x14ac:dyDescent="0.2">
      <c r="A525" s="6">
        <f>'01_Data'!A521</f>
        <v>44217</v>
      </c>
      <c r="B525">
        <f>0.94*B524+(1-0.94)*'01_Data'!P520^2</f>
        <v>6.8380148295450077E-4</v>
      </c>
      <c r="C525" s="11">
        <f t="shared" si="96"/>
        <v>0.41511200139785676</v>
      </c>
      <c r="D525">
        <f>0.94*D524+(1-0.94)*'01_Data'!Q520^2</f>
        <v>4.5862916908703295E-4</v>
      </c>
      <c r="E525" s="11">
        <f t="shared" si="97"/>
        <v>0.33996257236633021</v>
      </c>
      <c r="F525">
        <f>0.94*F524+(1-0.94)*'01_Data'!R520^2</f>
        <v>9.3093456368296848E-4</v>
      </c>
      <c r="G525" s="11">
        <f t="shared" si="98"/>
        <v>0.48435060653219797</v>
      </c>
      <c r="H525">
        <f>0.94*H524+(1-0.94)*'01_Data'!S520^2</f>
        <v>2.9097956107523477E-3</v>
      </c>
      <c r="I525" s="11">
        <f t="shared" si="99"/>
        <v>0.85631097967361813</v>
      </c>
      <c r="J525">
        <f>0.94*J524+(1-0.94)*'01_Data'!T520^2</f>
        <v>4.1483707896183158E-4</v>
      </c>
      <c r="K525" s="11">
        <f t="shared" si="100"/>
        <v>0.32332482722237949</v>
      </c>
      <c r="L525" t="e">
        <f>0.94*L524+(1-0.94)*'01_Data'!U520^2</f>
        <v>#DIV/0!</v>
      </c>
      <c r="M525" s="11" t="e">
        <f t="shared" si="101"/>
        <v>#DIV/0!</v>
      </c>
      <c r="N525">
        <f>0.94*N524+(1-0.94)*'01_Data'!V520^2</f>
        <v>7.5551861222805932E-4</v>
      </c>
      <c r="O525" s="11">
        <f t="shared" si="102"/>
        <v>0.43633781669879468</v>
      </c>
      <c r="P525">
        <f>0.94*P524+(1-0.94)*'01_Data'!W520^2</f>
        <v>2.7611095195659101E-3</v>
      </c>
      <c r="Q525" s="11">
        <f t="shared" si="103"/>
        <v>0.83414602973976293</v>
      </c>
      <c r="R525">
        <f>0.94*R524+(1-0.94)*'01_Data'!X520^2</f>
        <v>6.600590742500801E-4</v>
      </c>
      <c r="S525" s="11">
        <f t="shared" si="104"/>
        <v>0.40784174223713321</v>
      </c>
      <c r="T525">
        <f>0.94*T524+(1-0.94)*'01_Data'!Y520^2</f>
        <v>5.9858761536105772E-9</v>
      </c>
      <c r="U525" s="11">
        <f t="shared" si="105"/>
        <v>1.2281859756200872E-3</v>
      </c>
      <c r="V525" t="e">
        <f>0.94*V524+(1-0.94)*'01_Data'!AA520^2</f>
        <v>#VALUE!</v>
      </c>
      <c r="W525" s="11" t="e">
        <f t="shared" si="106"/>
        <v>#VALUE!</v>
      </c>
      <c r="X525" t="e">
        <f>0.94*X524+(1-0.94)*'01_Data'!AB520^2</f>
        <v>#VALUE!</v>
      </c>
      <c r="Y525" s="11" t="e">
        <f t="shared" si="107"/>
        <v>#VALUE!</v>
      </c>
    </row>
    <row r="526" spans="1:25" x14ac:dyDescent="0.2">
      <c r="A526" s="6">
        <f>'01_Data'!A522</f>
        <v>44218</v>
      </c>
      <c r="B526">
        <f>0.94*B525+(1-0.94)*'01_Data'!P521^2</f>
        <v>6.9354226497691151E-4</v>
      </c>
      <c r="C526" s="11">
        <f t="shared" si="96"/>
        <v>0.41805819065553745</v>
      </c>
      <c r="D526">
        <f>0.94*D525+(1-0.94)*'01_Data'!Q521^2</f>
        <v>5.0874716979060468E-4</v>
      </c>
      <c r="E526" s="11">
        <f t="shared" si="97"/>
        <v>0.3580562620416412</v>
      </c>
      <c r="F526">
        <f>0.94*F525+(1-0.94)*'01_Data'!R521^2</f>
        <v>1.0192702888010819E-3</v>
      </c>
      <c r="G526" s="11">
        <f t="shared" si="98"/>
        <v>0.5068097402160624</v>
      </c>
      <c r="H526">
        <f>0.94*H525+(1-0.94)*'01_Data'!S521^2</f>
        <v>3.0001483664503833E-3</v>
      </c>
      <c r="I526" s="11">
        <f t="shared" si="99"/>
        <v>0.86950410484683538</v>
      </c>
      <c r="J526">
        <f>0.94*J525+(1-0.94)*'01_Data'!T521^2</f>
        <v>3.9099861698973739E-4</v>
      </c>
      <c r="K526" s="11">
        <f t="shared" si="100"/>
        <v>0.31389751748208178</v>
      </c>
      <c r="L526" t="e">
        <f>0.94*L525+(1-0.94)*'01_Data'!U521^2</f>
        <v>#DIV/0!</v>
      </c>
      <c r="M526" s="11" t="e">
        <f t="shared" si="101"/>
        <v>#DIV/0!</v>
      </c>
      <c r="N526">
        <f>0.94*N525+(1-0.94)*'01_Data'!V521^2</f>
        <v>7.1034067068976453E-4</v>
      </c>
      <c r="O526" s="11">
        <f t="shared" si="102"/>
        <v>0.42309082832628347</v>
      </c>
      <c r="P526">
        <f>0.94*P525+(1-0.94)*'01_Data'!W521^2</f>
        <v>2.6776896877943402E-3</v>
      </c>
      <c r="Q526" s="11">
        <f t="shared" si="103"/>
        <v>0.82144859931962499</v>
      </c>
      <c r="R526">
        <f>0.94*R525+(1-0.94)*'01_Data'!X521^2</f>
        <v>6.7900463377224387E-4</v>
      </c>
      <c r="S526" s="11">
        <f t="shared" si="104"/>
        <v>0.41365343913789165</v>
      </c>
      <c r="T526">
        <f>0.94*T525+(1-0.94)*'01_Data'!Y521^2</f>
        <v>5.6267235843939425E-9</v>
      </c>
      <c r="U526" s="11">
        <f t="shared" si="105"/>
        <v>1.1907704830349439E-3</v>
      </c>
      <c r="V526" t="e">
        <f>0.94*V525+(1-0.94)*'01_Data'!AA521^2</f>
        <v>#VALUE!</v>
      </c>
      <c r="W526" s="11" t="e">
        <f t="shared" si="106"/>
        <v>#VALUE!</v>
      </c>
      <c r="X526" t="e">
        <f>0.94*X525+(1-0.94)*'01_Data'!AB521^2</f>
        <v>#VALUE!</v>
      </c>
      <c r="Y526" s="11" t="e">
        <f t="shared" si="107"/>
        <v>#VALUE!</v>
      </c>
    </row>
    <row r="527" spans="1:25" x14ac:dyDescent="0.2">
      <c r="A527" s="6">
        <f>'01_Data'!A523</f>
        <v>44221</v>
      </c>
      <c r="B527">
        <f>0.94*B526+(1-0.94)*'01_Data'!P522^2</f>
        <v>6.6408846364872864E-4</v>
      </c>
      <c r="C527" s="11">
        <f t="shared" si="96"/>
        <v>0.40908470130216262</v>
      </c>
      <c r="D527">
        <f>0.94*D526+(1-0.94)*'01_Data'!Q522^2</f>
        <v>4.7877966975646695E-4</v>
      </c>
      <c r="E527" s="11">
        <f t="shared" si="97"/>
        <v>0.34735065391996844</v>
      </c>
      <c r="F527">
        <f>0.94*F526+(1-0.94)*'01_Data'!R522^2</f>
        <v>9.6624965134539122E-4</v>
      </c>
      <c r="G527" s="11">
        <f t="shared" si="98"/>
        <v>0.49345203631056039</v>
      </c>
      <c r="H527">
        <f>0.94*H526+(1-0.94)*'01_Data'!S522^2</f>
        <v>2.820463612386811E-3</v>
      </c>
      <c r="I527" s="11">
        <f t="shared" si="99"/>
        <v>0.84306395387388999</v>
      </c>
      <c r="J527">
        <f>0.94*J526+(1-0.94)*'01_Data'!T522^2</f>
        <v>3.7499568565227387E-4</v>
      </c>
      <c r="K527" s="11">
        <f t="shared" si="100"/>
        <v>0.30740675461735228</v>
      </c>
      <c r="L527" t="e">
        <f>0.94*L526+(1-0.94)*'01_Data'!U522^2</f>
        <v>#DIV/0!</v>
      </c>
      <c r="M527" s="11" t="e">
        <f t="shared" si="101"/>
        <v>#DIV/0!</v>
      </c>
      <c r="N527">
        <f>0.94*N526+(1-0.94)*'01_Data'!V522^2</f>
        <v>6.677202304483786E-4</v>
      </c>
      <c r="O527" s="11">
        <f t="shared" si="102"/>
        <v>0.41020177726698287</v>
      </c>
      <c r="P527">
        <f>0.94*P526+(1-0.94)*'01_Data'!W522^2</f>
        <v>2.5745717178989953E-3</v>
      </c>
      <c r="Q527" s="11">
        <f t="shared" si="103"/>
        <v>0.80547630189258013</v>
      </c>
      <c r="R527">
        <f>0.94*R526+(1-0.94)*'01_Data'!X522^2</f>
        <v>6.5833244375237932E-4</v>
      </c>
      <c r="S527" s="11">
        <f t="shared" si="104"/>
        <v>0.40730796189811902</v>
      </c>
      <c r="T527">
        <f>0.94*T526+(1-0.94)*'01_Data'!Y522^2</f>
        <v>6.0055919101443676E-9</v>
      </c>
      <c r="U527" s="11">
        <f t="shared" si="105"/>
        <v>1.2302069587497792E-3</v>
      </c>
      <c r="V527" t="e">
        <f>0.94*V526+(1-0.94)*'01_Data'!AA522^2</f>
        <v>#VALUE!</v>
      </c>
      <c r="W527" s="11" t="e">
        <f t="shared" si="106"/>
        <v>#VALUE!</v>
      </c>
      <c r="X527" t="e">
        <f>0.94*X526+(1-0.94)*'01_Data'!AB522^2</f>
        <v>#VALUE!</v>
      </c>
      <c r="Y527" s="11" t="e">
        <f t="shared" si="107"/>
        <v>#VALUE!</v>
      </c>
    </row>
    <row r="528" spans="1:25" x14ac:dyDescent="0.2">
      <c r="A528" s="6">
        <f>'01_Data'!A524</f>
        <v>44222</v>
      </c>
      <c r="B528">
        <f>0.94*B527+(1-0.94)*'01_Data'!P523^2</f>
        <v>6.3181952095875025E-4</v>
      </c>
      <c r="C528" s="11">
        <f t="shared" si="96"/>
        <v>0.39902195338302515</v>
      </c>
      <c r="D528">
        <f>0.94*D527+(1-0.94)*'01_Data'!Q523^2</f>
        <v>4.5501002158838114E-4</v>
      </c>
      <c r="E528" s="11">
        <f t="shared" si="97"/>
        <v>0.33861855448317074</v>
      </c>
      <c r="F528">
        <f>0.94*F527+(1-0.94)*'01_Data'!R523^2</f>
        <v>9.0867436051858107E-4</v>
      </c>
      <c r="G528" s="11">
        <f t="shared" si="98"/>
        <v>0.47852475259978189</v>
      </c>
      <c r="H528">
        <f>0.94*H527+(1-0.94)*'01_Data'!S523^2</f>
        <v>2.6512879532847411E-3</v>
      </c>
      <c r="I528" s="11">
        <f t="shared" si="99"/>
        <v>0.81738886965003066</v>
      </c>
      <c r="J528">
        <f>0.94*J527+(1-0.94)*'01_Data'!T523^2</f>
        <v>3.6852649449903264E-4</v>
      </c>
      <c r="K528" s="11">
        <f t="shared" si="100"/>
        <v>0.30474362440214603</v>
      </c>
      <c r="L528" t="e">
        <f>0.94*L527+(1-0.94)*'01_Data'!U523^2</f>
        <v>#DIV/0!</v>
      </c>
      <c r="M528" s="11" t="e">
        <f t="shared" si="101"/>
        <v>#DIV/0!</v>
      </c>
      <c r="N528">
        <f>0.94*N527+(1-0.94)*'01_Data'!V523^2</f>
        <v>6.5069774239177999E-4</v>
      </c>
      <c r="O528" s="11">
        <f t="shared" si="102"/>
        <v>0.40493929308320842</v>
      </c>
      <c r="P528">
        <f>0.94*P527+(1-0.94)*'01_Data'!W523^2</f>
        <v>2.4250208676121054E-3</v>
      </c>
      <c r="Q528" s="11">
        <f t="shared" si="103"/>
        <v>0.78173221670739057</v>
      </c>
      <c r="R528">
        <f>0.94*R527+(1-0.94)*'01_Data'!X523^2</f>
        <v>6.2570094796727009E-4</v>
      </c>
      <c r="S528" s="11">
        <f t="shared" si="104"/>
        <v>0.3970851783783324</v>
      </c>
      <c r="T528">
        <f>0.94*T527+(1-0.94)*'01_Data'!Y523^2</f>
        <v>6.3617281363513118E-9</v>
      </c>
      <c r="U528" s="11">
        <f t="shared" si="105"/>
        <v>1.2661577667733711E-3</v>
      </c>
      <c r="V528" t="e">
        <f>0.94*V527+(1-0.94)*'01_Data'!AA523^2</f>
        <v>#VALUE!</v>
      </c>
      <c r="W528" s="11" t="e">
        <f t="shared" si="106"/>
        <v>#VALUE!</v>
      </c>
      <c r="X528" t="e">
        <f>0.94*X527+(1-0.94)*'01_Data'!AB523^2</f>
        <v>#VALUE!</v>
      </c>
      <c r="Y528" s="11" t="e">
        <f t="shared" si="107"/>
        <v>#VALUE!</v>
      </c>
    </row>
    <row r="529" spans="1:25" x14ac:dyDescent="0.2">
      <c r="A529" s="6">
        <f>'01_Data'!A525</f>
        <v>44223</v>
      </c>
      <c r="B529">
        <f>0.94*B528+(1-0.94)*'01_Data'!P524^2</f>
        <v>6.2349380786259055E-4</v>
      </c>
      <c r="C529" s="11">
        <f t="shared" si="96"/>
        <v>0.39638420702819738</v>
      </c>
      <c r="D529">
        <f>0.94*D528+(1-0.94)*'01_Data'!Q524^2</f>
        <v>4.4522671356648206E-4</v>
      </c>
      <c r="E529" s="11">
        <f t="shared" si="97"/>
        <v>0.33495840311709379</v>
      </c>
      <c r="F529">
        <f>0.94*F528+(1-0.94)*'01_Data'!R524^2</f>
        <v>8.8153654306733333E-4</v>
      </c>
      <c r="G529" s="11">
        <f t="shared" si="98"/>
        <v>0.47132495038239597</v>
      </c>
      <c r="H529">
        <f>0.94*H528+(1-0.94)*'01_Data'!S524^2</f>
        <v>2.6669443137801296E-3</v>
      </c>
      <c r="I529" s="11">
        <f t="shared" si="99"/>
        <v>0.81979873571053574</v>
      </c>
      <c r="J529">
        <f>0.94*J528+(1-0.94)*'01_Data'!T524^2</f>
        <v>6.2406005635181629E-4</v>
      </c>
      <c r="K529" s="11">
        <f t="shared" si="100"/>
        <v>0.39656416151823115</v>
      </c>
      <c r="L529" t="e">
        <f>0.94*L528+(1-0.94)*'01_Data'!U524^2</f>
        <v>#DIV/0!</v>
      </c>
      <c r="M529" s="11" t="e">
        <f t="shared" si="101"/>
        <v>#DIV/0!</v>
      </c>
      <c r="N529">
        <f>0.94*N528+(1-0.94)*'01_Data'!V524^2</f>
        <v>6.1181970335374752E-4</v>
      </c>
      <c r="O529" s="11">
        <f t="shared" si="102"/>
        <v>0.39265578468315526</v>
      </c>
      <c r="P529">
        <f>0.94*P528+(1-0.94)*'01_Data'!W524^2</f>
        <v>2.2801653061363626E-3</v>
      </c>
      <c r="Q529" s="11">
        <f t="shared" si="103"/>
        <v>0.75802483939931908</v>
      </c>
      <c r="R529">
        <f>0.94*R528+(1-0.94)*'01_Data'!X524^2</f>
        <v>5.9161465687129983E-4</v>
      </c>
      <c r="S529" s="11">
        <f t="shared" si="104"/>
        <v>0.38611771978448178</v>
      </c>
      <c r="T529">
        <f>0.94*T528+(1-0.94)*'01_Data'!Y524^2</f>
        <v>6.6964961889842937E-9</v>
      </c>
      <c r="U529" s="11">
        <f t="shared" si="105"/>
        <v>1.2990446642144535E-3</v>
      </c>
      <c r="V529" t="e">
        <f>0.94*V528+(1-0.94)*'01_Data'!AA524^2</f>
        <v>#VALUE!</v>
      </c>
      <c r="W529" s="11" t="e">
        <f t="shared" si="106"/>
        <v>#VALUE!</v>
      </c>
      <c r="X529" t="e">
        <f>0.94*X528+(1-0.94)*'01_Data'!AB524^2</f>
        <v>#VALUE!</v>
      </c>
      <c r="Y529" s="11" t="e">
        <f t="shared" si="107"/>
        <v>#VALUE!</v>
      </c>
    </row>
    <row r="530" spans="1:25" x14ac:dyDescent="0.2">
      <c r="A530" s="6">
        <f>'01_Data'!A526</f>
        <v>44224</v>
      </c>
      <c r="B530">
        <f>0.94*B529+(1-0.94)*'01_Data'!P525^2</f>
        <v>5.9388379633548737E-4</v>
      </c>
      <c r="C530" s="11">
        <f t="shared" si="96"/>
        <v>0.38685748884640048</v>
      </c>
      <c r="D530">
        <f>0.94*D529+(1-0.94)*'01_Data'!Q525^2</f>
        <v>4.287558049461313E-4</v>
      </c>
      <c r="E530" s="11">
        <f t="shared" si="97"/>
        <v>0.32870421787136395</v>
      </c>
      <c r="F530">
        <f>0.94*F529+(1-0.94)*'01_Data'!R525^2</f>
        <v>8.6620742741931795E-4</v>
      </c>
      <c r="G530" s="11">
        <f t="shared" si="98"/>
        <v>0.46720902357474664</v>
      </c>
      <c r="H530">
        <f>0.94*H529+(1-0.94)*'01_Data'!S525^2</f>
        <v>2.5126515437031973E-3</v>
      </c>
      <c r="I530" s="11">
        <f t="shared" si="99"/>
        <v>0.79573122913029237</v>
      </c>
      <c r="J530">
        <f>0.94*J529+(1-0.94)*'01_Data'!T525^2</f>
        <v>6.0859634713155168E-4</v>
      </c>
      <c r="K530" s="11">
        <f t="shared" si="100"/>
        <v>0.39162007031962887</v>
      </c>
      <c r="L530" t="e">
        <f>0.94*L529+(1-0.94)*'01_Data'!U525^2</f>
        <v>#DIV/0!</v>
      </c>
      <c r="M530" s="11" t="e">
        <f t="shared" si="101"/>
        <v>#DIV/0!</v>
      </c>
      <c r="N530">
        <f>0.94*N529+(1-0.94)*'01_Data'!V525^2</f>
        <v>6.0796817043592402E-4</v>
      </c>
      <c r="O530" s="11">
        <f t="shared" si="102"/>
        <v>0.3914179083152084</v>
      </c>
      <c r="P530">
        <f>0.94*P529+(1-0.94)*'01_Data'!W525^2</f>
        <v>2.14371381560858E-3</v>
      </c>
      <c r="Q530" s="11">
        <f t="shared" si="103"/>
        <v>0.73499379693529532</v>
      </c>
      <c r="R530">
        <f>0.94*R529+(1-0.94)*'01_Data'!X525^2</f>
        <v>5.876351353664356E-4</v>
      </c>
      <c r="S530" s="11">
        <f t="shared" si="104"/>
        <v>0.38481690985758643</v>
      </c>
      <c r="T530">
        <f>0.94*T529+(1-0.94)*'01_Data'!Y525^2</f>
        <v>6.2947064176452358E-9</v>
      </c>
      <c r="U530" s="11">
        <f t="shared" si="105"/>
        <v>1.2594705305193129E-3</v>
      </c>
      <c r="V530" t="e">
        <f>0.94*V529+(1-0.94)*'01_Data'!AA525^2</f>
        <v>#VALUE!</v>
      </c>
      <c r="W530" s="11" t="e">
        <f t="shared" si="106"/>
        <v>#VALUE!</v>
      </c>
      <c r="X530" t="e">
        <f>0.94*X529+(1-0.94)*'01_Data'!AB525^2</f>
        <v>#VALUE!</v>
      </c>
      <c r="Y530" s="11" t="e">
        <f t="shared" si="107"/>
        <v>#VALUE!</v>
      </c>
    </row>
    <row r="531" spans="1:25" x14ac:dyDescent="0.2">
      <c r="A531" s="6">
        <f>'01_Data'!A527</f>
        <v>44225</v>
      </c>
      <c r="B531">
        <f>0.94*B530+(1-0.94)*'01_Data'!P526^2</f>
        <v>5.7272802425249953E-4</v>
      </c>
      <c r="C531" s="11">
        <f t="shared" si="96"/>
        <v>0.37990454342062019</v>
      </c>
      <c r="D531">
        <f>0.94*D530+(1-0.94)*'01_Data'!Q526^2</f>
        <v>4.0816888046895159E-4</v>
      </c>
      <c r="E531" s="11">
        <f t="shared" si="97"/>
        <v>0.3207156963389472</v>
      </c>
      <c r="F531">
        <f>0.94*F530+(1-0.94)*'01_Data'!R526^2</f>
        <v>8.2183048094652236E-4</v>
      </c>
      <c r="G531" s="11">
        <f t="shared" si="98"/>
        <v>0.45508381777264245</v>
      </c>
      <c r="H531">
        <f>0.94*H530+(1-0.94)*'01_Data'!S526^2</f>
        <v>2.3809424997080289E-3</v>
      </c>
      <c r="I531" s="11">
        <f t="shared" si="99"/>
        <v>0.77459506190423355</v>
      </c>
      <c r="J531">
        <f>0.94*J530+(1-0.94)*'01_Data'!T526^2</f>
        <v>7.8130412374236588E-4</v>
      </c>
      <c r="K531" s="11">
        <f t="shared" si="100"/>
        <v>0.44372135308442867</v>
      </c>
      <c r="L531" t="e">
        <f>0.94*L530+(1-0.94)*'01_Data'!U526^2</f>
        <v>#DIV/0!</v>
      </c>
      <c r="M531" s="11" t="e">
        <f t="shared" si="101"/>
        <v>#DIV/0!</v>
      </c>
      <c r="N531">
        <f>0.94*N530+(1-0.94)*'01_Data'!V526^2</f>
        <v>5.88981704576806E-4</v>
      </c>
      <c r="O531" s="11">
        <f t="shared" si="102"/>
        <v>0.38525756261669297</v>
      </c>
      <c r="P531">
        <f>0.94*P530+(1-0.94)*'01_Data'!W526^2</f>
        <v>2.0198813832005735E-3</v>
      </c>
      <c r="Q531" s="11">
        <f t="shared" si="103"/>
        <v>0.7134494435953711</v>
      </c>
      <c r="R531">
        <f>0.94*R530+(1-0.94)*'01_Data'!X526^2</f>
        <v>5.5759578912999749E-4</v>
      </c>
      <c r="S531" s="11">
        <f t="shared" si="104"/>
        <v>0.37485215600388294</v>
      </c>
      <c r="T531">
        <f>0.94*T530+(1-0.94)*'01_Data'!Y526^2</f>
        <v>6.633495773402128E-9</v>
      </c>
      <c r="U531" s="11">
        <f t="shared" si="105"/>
        <v>1.2929195392201852E-3</v>
      </c>
      <c r="V531" t="e">
        <f>0.94*V530+(1-0.94)*'01_Data'!AA526^2</f>
        <v>#VALUE!</v>
      </c>
      <c r="W531" s="11" t="e">
        <f t="shared" si="106"/>
        <v>#VALUE!</v>
      </c>
      <c r="X531" t="e">
        <f>0.94*X530+(1-0.94)*'01_Data'!AB526^2</f>
        <v>#VALUE!</v>
      </c>
      <c r="Y531" s="11" t="e">
        <f t="shared" si="107"/>
        <v>#VALUE!</v>
      </c>
    </row>
    <row r="532" spans="1:25" x14ac:dyDescent="0.2">
      <c r="A532" s="6">
        <f>'01_Data'!A528</f>
        <v>44228</v>
      </c>
      <c r="B532">
        <f>0.94*B531+(1-0.94)*'01_Data'!P527^2</f>
        <v>5.8159999154316021E-4</v>
      </c>
      <c r="C532" s="11">
        <f t="shared" si="96"/>
        <v>0.38283573222581563</v>
      </c>
      <c r="D532">
        <f>0.94*D531+(1-0.94)*'01_Data'!Q527^2</f>
        <v>4.9910192087579343E-4</v>
      </c>
      <c r="E532" s="11">
        <f t="shared" si="97"/>
        <v>0.3546458572445193</v>
      </c>
      <c r="F532">
        <f>0.94*F531+(1-0.94)*'01_Data'!R527^2</f>
        <v>8.1504603194795181E-4</v>
      </c>
      <c r="G532" s="11">
        <f t="shared" si="98"/>
        <v>0.45320150049496072</v>
      </c>
      <c r="H532">
        <f>0.94*H531+(1-0.94)*'01_Data'!S527^2</f>
        <v>2.3511581974957258E-3</v>
      </c>
      <c r="I532" s="11">
        <f t="shared" si="99"/>
        <v>0.76973493214802391</v>
      </c>
      <c r="J532">
        <f>0.94*J531+(1-0.94)*'01_Data'!T527^2</f>
        <v>7.3502596025255698E-4</v>
      </c>
      <c r="K532" s="11">
        <f t="shared" si="100"/>
        <v>0.43037953248690203</v>
      </c>
      <c r="L532" t="e">
        <f>0.94*L531+(1-0.94)*'01_Data'!U527^2</f>
        <v>#DIV/0!</v>
      </c>
      <c r="M532" s="11" t="e">
        <f t="shared" si="101"/>
        <v>#DIV/0!</v>
      </c>
      <c r="N532">
        <f>0.94*N531+(1-0.94)*'01_Data'!V527^2</f>
        <v>5.6783510944169132E-4</v>
      </c>
      <c r="O532" s="11">
        <f t="shared" si="102"/>
        <v>0.37827826738963771</v>
      </c>
      <c r="P532">
        <f>0.94*P531+(1-0.94)*'01_Data'!W527^2</f>
        <v>1.9005981143156727E-3</v>
      </c>
      <c r="Q532" s="11">
        <f t="shared" si="103"/>
        <v>0.69206265959633273</v>
      </c>
      <c r="R532">
        <f>0.94*R531+(1-0.94)*'01_Data'!X527^2</f>
        <v>5.5339545333324511E-4</v>
      </c>
      <c r="S532" s="11">
        <f t="shared" si="104"/>
        <v>0.37343761760162536</v>
      </c>
      <c r="T532">
        <f>0.94*T531+(1-0.94)*'01_Data'!Y527^2</f>
        <v>6.2354860269980001E-9</v>
      </c>
      <c r="U532" s="11">
        <f t="shared" si="105"/>
        <v>1.2535320015075388E-3</v>
      </c>
      <c r="V532" t="e">
        <f>0.94*V531+(1-0.94)*'01_Data'!AA527^2</f>
        <v>#VALUE!</v>
      </c>
      <c r="W532" s="11" t="e">
        <f t="shared" si="106"/>
        <v>#VALUE!</v>
      </c>
      <c r="X532" t="e">
        <f>0.94*X531+(1-0.94)*'01_Data'!AB527^2</f>
        <v>#VALUE!</v>
      </c>
      <c r="Y532" s="11" t="e">
        <f t="shared" si="107"/>
        <v>#VALUE!</v>
      </c>
    </row>
    <row r="533" spans="1:25" x14ac:dyDescent="0.2">
      <c r="A533" s="6">
        <f>'01_Data'!A529</f>
        <v>44229</v>
      </c>
      <c r="B533">
        <f>0.94*B532+(1-0.94)*'01_Data'!P528^2</f>
        <v>5.4689491983414497E-4</v>
      </c>
      <c r="C533" s="11">
        <f t="shared" si="96"/>
        <v>0.37123782107727732</v>
      </c>
      <c r="D533">
        <f>0.94*D532+(1-0.94)*'01_Data'!Q528^2</f>
        <v>4.8108839948456979E-4</v>
      </c>
      <c r="E533" s="11">
        <f t="shared" si="97"/>
        <v>0.34818712881166586</v>
      </c>
      <c r="F533">
        <f>0.94*F532+(1-0.94)*'01_Data'!R528^2</f>
        <v>7.8316911257504348E-4</v>
      </c>
      <c r="G533" s="11">
        <f t="shared" si="98"/>
        <v>0.44425062337481419</v>
      </c>
      <c r="H533">
        <f>0.94*H532+(1-0.94)*'01_Data'!S528^2</f>
        <v>2.2260637428368601E-3</v>
      </c>
      <c r="I533" s="11">
        <f t="shared" si="99"/>
        <v>0.74897801249094675</v>
      </c>
      <c r="J533">
        <f>0.94*J532+(1-0.94)*'01_Data'!T528^2</f>
        <v>6.9104572250147981E-4</v>
      </c>
      <c r="K533" s="11">
        <f t="shared" si="100"/>
        <v>0.41730507074605855</v>
      </c>
      <c r="L533" t="e">
        <f>0.94*L532+(1-0.94)*'01_Data'!U528^2</f>
        <v>#DIV/0!</v>
      </c>
      <c r="M533" s="11" t="e">
        <f t="shared" si="101"/>
        <v>#DIV/0!</v>
      </c>
      <c r="N533">
        <f>0.94*N532+(1-0.94)*'01_Data'!V528^2</f>
        <v>5.4462223778937915E-4</v>
      </c>
      <c r="O533" s="11">
        <f t="shared" si="102"/>
        <v>0.37046565822343586</v>
      </c>
      <c r="P533">
        <f>0.94*P532+(1-0.94)*'01_Data'!W528^2</f>
        <v>1.7930532111585737E-3</v>
      </c>
      <c r="Q533" s="11">
        <f t="shared" si="103"/>
        <v>0.67219744808498094</v>
      </c>
      <c r="R533">
        <f>0.94*R532+(1-0.94)*'01_Data'!X528^2</f>
        <v>5.3240353536252241E-4</v>
      </c>
      <c r="S533" s="11">
        <f t="shared" si="104"/>
        <v>0.36628635097605766</v>
      </c>
      <c r="T533">
        <f>0.94*T532+(1-0.94)*'01_Data'!Y528^2</f>
        <v>5.8613568653781197E-9</v>
      </c>
      <c r="U533" s="11">
        <f t="shared" si="105"/>
        <v>1.2153443668669742E-3</v>
      </c>
      <c r="V533" t="e">
        <f>0.94*V532+(1-0.94)*'01_Data'!AA528^2</f>
        <v>#VALUE!</v>
      </c>
      <c r="W533" s="11" t="e">
        <f t="shared" si="106"/>
        <v>#VALUE!</v>
      </c>
      <c r="X533" t="e">
        <f>0.94*X532+(1-0.94)*'01_Data'!AB528^2</f>
        <v>#VALUE!</v>
      </c>
      <c r="Y533" s="11" t="e">
        <f t="shared" si="107"/>
        <v>#VALUE!</v>
      </c>
    </row>
    <row r="534" spans="1:25" x14ac:dyDescent="0.2">
      <c r="A534" s="6">
        <f>'01_Data'!A530</f>
        <v>44230</v>
      </c>
      <c r="B534">
        <f>0.94*B533+(1-0.94)*'01_Data'!P529^2</f>
        <v>5.2883478049443845E-4</v>
      </c>
      <c r="C534" s="11">
        <f t="shared" si="96"/>
        <v>0.36505665955382666</v>
      </c>
      <c r="D534">
        <f>0.94*D533+(1-0.94)*'01_Data'!Q529^2</f>
        <v>4.5559191613096984E-4</v>
      </c>
      <c r="E534" s="11">
        <f t="shared" si="97"/>
        <v>0.33883500832264135</v>
      </c>
      <c r="F534">
        <f>0.94*F533+(1-0.94)*'01_Data'!R529^2</f>
        <v>7.386111089219315E-4</v>
      </c>
      <c r="G534" s="11">
        <f t="shared" si="98"/>
        <v>0.43142786123328519</v>
      </c>
      <c r="H534">
        <f>0.94*H533+(1-0.94)*'01_Data'!S529^2</f>
        <v>2.1089118674760096E-3</v>
      </c>
      <c r="I534" s="11">
        <f t="shared" si="99"/>
        <v>0.7290032857291896</v>
      </c>
      <c r="J534">
        <f>0.94*J533+(1-0.94)*'01_Data'!T529^2</f>
        <v>6.7220559048296801E-4</v>
      </c>
      <c r="K534" s="11">
        <f t="shared" si="100"/>
        <v>0.41157722094609167</v>
      </c>
      <c r="L534" t="e">
        <f>0.94*L533+(1-0.94)*'01_Data'!U529^2</f>
        <v>#DIV/0!</v>
      </c>
      <c r="M534" s="11" t="e">
        <f t="shared" si="101"/>
        <v>#DIV/0!</v>
      </c>
      <c r="N534">
        <f>0.94*N533+(1-0.94)*'01_Data'!V529^2</f>
        <v>5.2007971126076817E-4</v>
      </c>
      <c r="O534" s="11">
        <f t="shared" si="102"/>
        <v>0.36202221925969347</v>
      </c>
      <c r="P534">
        <f>0.94*P533+(1-0.94)*'01_Data'!W529^2</f>
        <v>1.7332912167356577E-3</v>
      </c>
      <c r="Q534" s="11">
        <f t="shared" si="103"/>
        <v>0.66090043623634098</v>
      </c>
      <c r="R534">
        <f>0.94*R533+(1-0.94)*'01_Data'!X529^2</f>
        <v>5.4221806486484593E-4</v>
      </c>
      <c r="S534" s="11">
        <f t="shared" si="104"/>
        <v>0.36964706457097857</v>
      </c>
      <c r="T534">
        <f>0.94*T533+(1-0.94)*'01_Data'!Y529^2</f>
        <v>6.2261471942694941E-9</v>
      </c>
      <c r="U534" s="11">
        <f t="shared" si="105"/>
        <v>1.2525929478309835E-3</v>
      </c>
      <c r="V534" t="e">
        <f>0.94*V533+(1-0.94)*'01_Data'!AA529^2</f>
        <v>#VALUE!</v>
      </c>
      <c r="W534" s="11" t="e">
        <f t="shared" si="106"/>
        <v>#VALUE!</v>
      </c>
      <c r="X534" t="e">
        <f>0.94*X533+(1-0.94)*'01_Data'!AB529^2</f>
        <v>#VALUE!</v>
      </c>
      <c r="Y534" s="11" t="e">
        <f t="shared" si="107"/>
        <v>#VALUE!</v>
      </c>
    </row>
    <row r="535" spans="1:25" x14ac:dyDescent="0.2">
      <c r="A535" s="6">
        <f>'01_Data'!A531</f>
        <v>44231</v>
      </c>
      <c r="B535">
        <f>0.94*B534+(1-0.94)*'01_Data'!P530^2</f>
        <v>5.8594158528012903E-4</v>
      </c>
      <c r="C535" s="11">
        <f t="shared" si="96"/>
        <v>0.38426199329440913</v>
      </c>
      <c r="D535">
        <f>0.94*D534+(1-0.94)*'01_Data'!Q530^2</f>
        <v>4.562233302095605E-4</v>
      </c>
      <c r="E535" s="11">
        <f t="shared" si="97"/>
        <v>0.33906972618151748</v>
      </c>
      <c r="F535">
        <f>0.94*F534+(1-0.94)*'01_Data'!R530^2</f>
        <v>8.6431439876485439E-4</v>
      </c>
      <c r="G535" s="11">
        <f t="shared" si="98"/>
        <v>0.4666982199331205</v>
      </c>
      <c r="H535">
        <f>0.94*H534+(1-0.94)*'01_Data'!S530^2</f>
        <v>2.2010306134058926E-3</v>
      </c>
      <c r="I535" s="11">
        <f t="shared" si="99"/>
        <v>0.74475480164835794</v>
      </c>
      <c r="J535">
        <f>0.94*J534+(1-0.94)*'01_Data'!T530^2</f>
        <v>6.4525009359085814E-4</v>
      </c>
      <c r="K535" s="11">
        <f t="shared" si="100"/>
        <v>0.40324065219778654</v>
      </c>
      <c r="L535" t="e">
        <f>0.94*L534+(1-0.94)*'01_Data'!U530^2</f>
        <v>#DIV/0!</v>
      </c>
      <c r="M535" s="11" t="e">
        <f t="shared" si="101"/>
        <v>#DIV/0!</v>
      </c>
      <c r="N535">
        <f>0.94*N534+(1-0.94)*'01_Data'!V530^2</f>
        <v>5.3492473515434754E-4</v>
      </c>
      <c r="O535" s="11">
        <f t="shared" si="102"/>
        <v>0.36715260214098389</v>
      </c>
      <c r="P535">
        <f>0.94*P534+(1-0.94)*'01_Data'!W530^2</f>
        <v>1.9309287242111695E-3</v>
      </c>
      <c r="Q535" s="11">
        <f t="shared" si="103"/>
        <v>0.69756292798658293</v>
      </c>
      <c r="R535">
        <f>0.94*R534+(1-0.94)*'01_Data'!X530^2</f>
        <v>5.3667973043308238E-4</v>
      </c>
      <c r="S535" s="11">
        <f t="shared" si="104"/>
        <v>0.36775439095833617</v>
      </c>
      <c r="T535">
        <f>0.94*T534+(1-0.94)*'01_Data'!Y530^2</f>
        <v>5.8525783626133239E-9</v>
      </c>
      <c r="U535" s="11">
        <f t="shared" si="105"/>
        <v>1.2144339205484001E-3</v>
      </c>
      <c r="V535" t="e">
        <f>0.94*V534+(1-0.94)*'01_Data'!AA530^2</f>
        <v>#VALUE!</v>
      </c>
      <c r="W535" s="11" t="e">
        <f t="shared" si="106"/>
        <v>#VALUE!</v>
      </c>
      <c r="X535" t="e">
        <f>0.94*X534+(1-0.94)*'01_Data'!AB530^2</f>
        <v>#VALUE!</v>
      </c>
      <c r="Y535" s="11" t="e">
        <f t="shared" si="107"/>
        <v>#VALUE!</v>
      </c>
    </row>
    <row r="536" spans="1:25" x14ac:dyDescent="0.2">
      <c r="A536" s="6">
        <f>'01_Data'!A532</f>
        <v>44232</v>
      </c>
      <c r="B536">
        <f>0.94*B535+(1-0.94)*'01_Data'!P531^2</f>
        <v>5.7246849513957856E-4</v>
      </c>
      <c r="C536" s="11">
        <f t="shared" si="96"/>
        <v>0.37981845765467193</v>
      </c>
      <c r="D536">
        <f>0.94*D535+(1-0.94)*'01_Data'!Q531^2</f>
        <v>4.2886210943333307E-4</v>
      </c>
      <c r="E536" s="11">
        <f t="shared" si="97"/>
        <v>0.32874496433740236</v>
      </c>
      <c r="F536">
        <f>0.94*F535+(1-0.94)*'01_Data'!R531^2</f>
        <v>8.3264581067935407E-4</v>
      </c>
      <c r="G536" s="11">
        <f t="shared" si="98"/>
        <v>0.45806849301299607</v>
      </c>
      <c r="H536">
        <f>0.94*H535+(1-0.94)*'01_Data'!S531^2</f>
        <v>2.0785482129107202E-3</v>
      </c>
      <c r="I536" s="11">
        <f t="shared" si="99"/>
        <v>0.72373624315319562</v>
      </c>
      <c r="J536">
        <f>0.94*J535+(1-0.94)*'01_Data'!T531^2</f>
        <v>6.1080767009337119E-4</v>
      </c>
      <c r="K536" s="11">
        <f t="shared" si="100"/>
        <v>0.39233089715637937</v>
      </c>
      <c r="L536" t="e">
        <f>0.94*L535+(1-0.94)*'01_Data'!U531^2</f>
        <v>#DIV/0!</v>
      </c>
      <c r="M536" s="11" t="e">
        <f t="shared" si="101"/>
        <v>#DIV/0!</v>
      </c>
      <c r="N536">
        <f>0.94*N535+(1-0.94)*'01_Data'!V531^2</f>
        <v>5.0345226123418786E-4</v>
      </c>
      <c r="O536" s="11">
        <f t="shared" si="102"/>
        <v>0.35618811017637203</v>
      </c>
      <c r="P536">
        <f>0.94*P535+(1-0.94)*'01_Data'!W531^2</f>
        <v>1.8161978868827758E-3</v>
      </c>
      <c r="Q536" s="11">
        <f t="shared" si="103"/>
        <v>0.67652188988565598</v>
      </c>
      <c r="R536">
        <f>0.94*R535+(1-0.94)*'01_Data'!X531^2</f>
        <v>5.1299273918245741E-4</v>
      </c>
      <c r="S536" s="11">
        <f t="shared" si="104"/>
        <v>0.35954717392016761</v>
      </c>
      <c r="T536">
        <f>0.94*T535+(1-0.94)*'01_Data'!Y531^2</f>
        <v>6.2178954016721303E-9</v>
      </c>
      <c r="U536" s="11">
        <f t="shared" si="105"/>
        <v>1.2517626137656362E-3</v>
      </c>
      <c r="V536" t="e">
        <f>0.94*V535+(1-0.94)*'01_Data'!AA531^2</f>
        <v>#VALUE!</v>
      </c>
      <c r="W536" s="11" t="e">
        <f t="shared" si="106"/>
        <v>#VALUE!</v>
      </c>
      <c r="X536" t="e">
        <f>0.94*X535+(1-0.94)*'01_Data'!AB531^2</f>
        <v>#VALUE!</v>
      </c>
      <c r="Y536" s="11" t="e">
        <f t="shared" si="107"/>
        <v>#VALUE!</v>
      </c>
    </row>
    <row r="537" spans="1:25" x14ac:dyDescent="0.2">
      <c r="A537" s="6">
        <f>'01_Data'!A533</f>
        <v>44235</v>
      </c>
      <c r="B537">
        <f>0.94*B536+(1-0.94)*'01_Data'!P532^2</f>
        <v>6.0333419452421257E-4</v>
      </c>
      <c r="C537" s="11">
        <f t="shared" si="96"/>
        <v>0.38992334762117231</v>
      </c>
      <c r="D537">
        <f>0.94*D536+(1-0.94)*'01_Data'!Q532^2</f>
        <v>4.0364051738881243E-4</v>
      </c>
      <c r="E537" s="11">
        <f t="shared" si="97"/>
        <v>0.3189316703966239</v>
      </c>
      <c r="F537">
        <f>0.94*F536+(1-0.94)*'01_Data'!R532^2</f>
        <v>7.8784619999902248E-4</v>
      </c>
      <c r="G537" s="11">
        <f t="shared" si="98"/>
        <v>0.44557518153478171</v>
      </c>
      <c r="H537">
        <f>0.94*H536+(1-0.94)*'01_Data'!S532^2</f>
        <v>1.9618946312666228E-3</v>
      </c>
      <c r="I537" s="11">
        <f t="shared" si="99"/>
        <v>0.70313401786514984</v>
      </c>
      <c r="J537">
        <f>0.94*J536+(1-0.94)*'01_Data'!T532^2</f>
        <v>6.0507569438466701E-4</v>
      </c>
      <c r="K537" s="11">
        <f t="shared" si="100"/>
        <v>0.3904856911398113</v>
      </c>
      <c r="L537" t="e">
        <f>0.94*L536+(1-0.94)*'01_Data'!U532^2</f>
        <v>#DIV/0!</v>
      </c>
      <c r="M537" s="11" t="e">
        <f t="shared" si="101"/>
        <v>#DIV/0!</v>
      </c>
      <c r="N537">
        <f>0.94*N536+(1-0.94)*'01_Data'!V532^2</f>
        <v>5.9864153528676599E-4</v>
      </c>
      <c r="O537" s="11">
        <f t="shared" si="102"/>
        <v>0.38840399958324973</v>
      </c>
      <c r="P537">
        <f>0.94*P536+(1-0.94)*'01_Data'!W532^2</f>
        <v>1.888068477115848E-3</v>
      </c>
      <c r="Q537" s="11">
        <f t="shared" si="103"/>
        <v>0.6897776860940007</v>
      </c>
      <c r="R537">
        <f>0.94*R536+(1-0.94)*'01_Data'!X532^2</f>
        <v>5.026989618375651E-4</v>
      </c>
      <c r="S537" s="11">
        <f t="shared" si="104"/>
        <v>0.35592153402550175</v>
      </c>
      <c r="T537">
        <f>0.94*T536+(1-0.94)*'01_Data'!Y532^2</f>
        <v>5.8448216775718023E-9</v>
      </c>
      <c r="U537" s="11">
        <f t="shared" si="105"/>
        <v>1.213628881803698E-3</v>
      </c>
      <c r="V537" t="e">
        <f>0.94*V536+(1-0.94)*'01_Data'!AA532^2</f>
        <v>#VALUE!</v>
      </c>
      <c r="W537" s="11" t="e">
        <f t="shared" si="106"/>
        <v>#VALUE!</v>
      </c>
      <c r="X537" t="e">
        <f>0.94*X536+(1-0.94)*'01_Data'!AB532^2</f>
        <v>#VALUE!</v>
      </c>
      <c r="Y537" s="11" t="e">
        <f t="shared" si="107"/>
        <v>#VALUE!</v>
      </c>
    </row>
    <row r="538" spans="1:25" x14ac:dyDescent="0.2">
      <c r="A538" s="6">
        <f>'01_Data'!A534</f>
        <v>44236</v>
      </c>
      <c r="B538">
        <f>0.94*B537+(1-0.94)*'01_Data'!P533^2</f>
        <v>6.7369560997156944E-4</v>
      </c>
      <c r="C538" s="11">
        <f t="shared" si="96"/>
        <v>0.41203312210650672</v>
      </c>
      <c r="D538">
        <f>0.94*D537+(1-0.94)*'01_Data'!Q533^2</f>
        <v>4.1563400169043779E-4</v>
      </c>
      <c r="E538" s="11">
        <f t="shared" si="97"/>
        <v>0.3236352397777324</v>
      </c>
      <c r="F538">
        <f>0.94*F537+(1-0.94)*'01_Data'!R533^2</f>
        <v>9.0136754675159238E-4</v>
      </c>
      <c r="G538" s="11">
        <f t="shared" si="98"/>
        <v>0.47659691751143474</v>
      </c>
      <c r="H538">
        <f>0.94*H537+(1-0.94)*'01_Data'!S533^2</f>
        <v>2.7159357390519026E-3</v>
      </c>
      <c r="I538" s="11">
        <f t="shared" si="99"/>
        <v>0.82729426822689855</v>
      </c>
      <c r="J538">
        <f>0.94*J537+(1-0.94)*'01_Data'!T533^2</f>
        <v>5.7614334210786199E-4</v>
      </c>
      <c r="K538" s="11">
        <f t="shared" si="100"/>
        <v>0.38103559179055863</v>
      </c>
      <c r="L538" t="e">
        <f>0.94*L537+(1-0.94)*'01_Data'!U533^2</f>
        <v>#DIV/0!</v>
      </c>
      <c r="M538" s="11" t="e">
        <f t="shared" si="101"/>
        <v>#DIV/0!</v>
      </c>
      <c r="N538">
        <f>0.94*N537+(1-0.94)*'01_Data'!V533^2</f>
        <v>6.0767588689690998E-4</v>
      </c>
      <c r="O538" s="11">
        <f t="shared" si="102"/>
        <v>0.39132380900990588</v>
      </c>
      <c r="P538">
        <f>0.94*P537+(1-0.94)*'01_Data'!W533^2</f>
        <v>1.8029861209416661E-3</v>
      </c>
      <c r="Q538" s="11">
        <f t="shared" si="103"/>
        <v>0.67405675019044198</v>
      </c>
      <c r="R538">
        <f>0.94*R537+(1-0.94)*'01_Data'!X533^2</f>
        <v>6.1873616163011125E-4</v>
      </c>
      <c r="S538" s="11">
        <f t="shared" si="104"/>
        <v>0.39486898172784862</v>
      </c>
      <c r="T538">
        <f>0.94*T537+(1-0.94)*'01_Data'!Y533^2</f>
        <v>5.4941323769174939E-9</v>
      </c>
      <c r="U538" s="11">
        <f t="shared" si="105"/>
        <v>1.1766568569396979E-3</v>
      </c>
      <c r="V538" t="e">
        <f>0.94*V537+(1-0.94)*'01_Data'!AA533^2</f>
        <v>#VALUE!</v>
      </c>
      <c r="W538" s="11" t="e">
        <f t="shared" si="106"/>
        <v>#VALUE!</v>
      </c>
      <c r="X538" t="e">
        <f>0.94*X537+(1-0.94)*'01_Data'!AB533^2</f>
        <v>#VALUE!</v>
      </c>
      <c r="Y538" s="11" t="e">
        <f t="shared" si="107"/>
        <v>#VALUE!</v>
      </c>
    </row>
    <row r="539" spans="1:25" x14ac:dyDescent="0.2">
      <c r="A539" s="6">
        <f>'01_Data'!A535</f>
        <v>44237</v>
      </c>
      <c r="B539">
        <f>0.94*B538+(1-0.94)*'01_Data'!P534^2</f>
        <v>6.4160101321322674E-4</v>
      </c>
      <c r="C539" s="11">
        <f t="shared" si="96"/>
        <v>0.40209881289271815</v>
      </c>
      <c r="D539">
        <f>0.94*D538+(1-0.94)*'01_Data'!Q534^2</f>
        <v>3.9264501120343922E-4</v>
      </c>
      <c r="E539" s="11">
        <f t="shared" si="97"/>
        <v>0.31455769395019839</v>
      </c>
      <c r="F539">
        <f>0.94*F538+(1-0.94)*'01_Data'!R534^2</f>
        <v>8.4755856504166558E-4</v>
      </c>
      <c r="G539" s="11">
        <f t="shared" si="98"/>
        <v>0.46215231081376162</v>
      </c>
      <c r="H539">
        <f>0.94*H538+(1-0.94)*'01_Data'!S534^2</f>
        <v>2.6141710999474485E-3</v>
      </c>
      <c r="I539" s="11">
        <f t="shared" si="99"/>
        <v>0.81164716298817741</v>
      </c>
      <c r="J539">
        <f>0.94*J538+(1-0.94)*'01_Data'!T534^2</f>
        <v>5.4312239567652176E-4</v>
      </c>
      <c r="K539" s="11">
        <f t="shared" si="100"/>
        <v>0.36995519149010941</v>
      </c>
      <c r="L539" t="e">
        <f>0.94*L538+(1-0.94)*'01_Data'!U534^2</f>
        <v>#DIV/0!</v>
      </c>
      <c r="M539" s="11" t="e">
        <f t="shared" si="101"/>
        <v>#DIV/0!</v>
      </c>
      <c r="N539">
        <f>0.94*N538+(1-0.94)*'01_Data'!V534^2</f>
        <v>5.7243587479938207E-4</v>
      </c>
      <c r="O539" s="11">
        <f t="shared" si="102"/>
        <v>0.3798076361126041</v>
      </c>
      <c r="P539">
        <f>0.94*P538+(1-0.94)*'01_Data'!W534^2</f>
        <v>1.7485518802473612E-3</v>
      </c>
      <c r="Q539" s="11">
        <f t="shared" si="103"/>
        <v>0.66380349036618891</v>
      </c>
      <c r="R539">
        <f>0.94*R538+(1-0.94)*'01_Data'!X534^2</f>
        <v>6.798745967911881E-4</v>
      </c>
      <c r="S539" s="11">
        <f t="shared" si="104"/>
        <v>0.41391834749305256</v>
      </c>
      <c r="T539">
        <f>0.94*T538+(1-0.94)*'01_Data'!Y534^2</f>
        <v>5.1644844343024443E-9</v>
      </c>
      <c r="U539" s="11">
        <f t="shared" si="105"/>
        <v>1.1408111488954761E-3</v>
      </c>
      <c r="V539" t="e">
        <f>0.94*V538+(1-0.94)*'01_Data'!AA534^2</f>
        <v>#VALUE!</v>
      </c>
      <c r="W539" s="11" t="e">
        <f t="shared" si="106"/>
        <v>#VALUE!</v>
      </c>
      <c r="X539" t="e">
        <f>0.94*X538+(1-0.94)*'01_Data'!AB534^2</f>
        <v>#VALUE!</v>
      </c>
      <c r="Y539" s="11" t="e">
        <f t="shared" si="107"/>
        <v>#VALUE!</v>
      </c>
    </row>
    <row r="540" spans="1:25" x14ac:dyDescent="0.2">
      <c r="A540" s="6">
        <f>'01_Data'!A536</f>
        <v>44238</v>
      </c>
      <c r="B540">
        <f>0.94*B539+(1-0.94)*'01_Data'!P535^2</f>
        <v>6.0867130259810106E-4</v>
      </c>
      <c r="C540" s="11">
        <f t="shared" si="96"/>
        <v>0.39164418577928806</v>
      </c>
      <c r="D540">
        <f>0.94*D539+(1-0.94)*'01_Data'!Q535^2</f>
        <v>3.8643574971240649E-4</v>
      </c>
      <c r="E540" s="11">
        <f t="shared" si="97"/>
        <v>0.31206058534766362</v>
      </c>
      <c r="F540">
        <f>0.94*F539+(1-0.94)*'01_Data'!R535^2</f>
        <v>8.0041441374857527E-4</v>
      </c>
      <c r="G540" s="11">
        <f t="shared" si="98"/>
        <v>0.4491151659258914</v>
      </c>
      <c r="H540">
        <f>0.94*H539+(1-0.94)*'01_Data'!S535^2</f>
        <v>2.5431090280049421E-3</v>
      </c>
      <c r="I540" s="11">
        <f t="shared" si="99"/>
        <v>0.80053949000486258</v>
      </c>
      <c r="J540">
        <f>0.94*J539+(1-0.94)*'01_Data'!T535^2</f>
        <v>5.1801770050560682E-4</v>
      </c>
      <c r="K540" s="11">
        <f t="shared" si="100"/>
        <v>0.3613038340890018</v>
      </c>
      <c r="L540" t="e">
        <f>0.94*L539+(1-0.94)*'01_Data'!U535^2</f>
        <v>#DIV/0!</v>
      </c>
      <c r="M540" s="11" t="e">
        <f t="shared" si="101"/>
        <v>#DIV/0!</v>
      </c>
      <c r="N540">
        <f>0.94*N539+(1-0.94)*'01_Data'!V535^2</f>
        <v>6.1372492317217744E-4</v>
      </c>
      <c r="O540" s="11">
        <f t="shared" si="102"/>
        <v>0.39326667878093702</v>
      </c>
      <c r="P540">
        <f>0.94*P539+(1-0.94)*'01_Data'!W535^2</f>
        <v>1.9111634727652215E-3</v>
      </c>
      <c r="Q540" s="11">
        <f t="shared" si="103"/>
        <v>0.69398356978882136</v>
      </c>
      <c r="R540">
        <f>0.94*R539+(1-0.94)*'01_Data'!X535^2</f>
        <v>6.4231529251828658E-4</v>
      </c>
      <c r="S540" s="11">
        <f t="shared" si="104"/>
        <v>0.4023225742045905</v>
      </c>
      <c r="T540">
        <f>0.94*T539+(1-0.94)*'01_Data'!Y535^2</f>
        <v>5.5710871090583593E-9</v>
      </c>
      <c r="U540" s="11">
        <f t="shared" si="105"/>
        <v>1.1848687486311327E-3</v>
      </c>
      <c r="V540" t="e">
        <f>0.94*V539+(1-0.94)*'01_Data'!AA535^2</f>
        <v>#VALUE!</v>
      </c>
      <c r="W540" s="11" t="e">
        <f t="shared" si="106"/>
        <v>#VALUE!</v>
      </c>
      <c r="X540" t="e">
        <f>0.94*X539+(1-0.94)*'01_Data'!AB535^2</f>
        <v>#VALUE!</v>
      </c>
      <c r="Y540" s="11" t="e">
        <f t="shared" si="107"/>
        <v>#VALUE!</v>
      </c>
    </row>
    <row r="541" spans="1:25" x14ac:dyDescent="0.2">
      <c r="A541" s="6">
        <f>'01_Data'!A537</f>
        <v>44239</v>
      </c>
      <c r="B541">
        <f>0.94*B540+(1-0.94)*'01_Data'!P536^2</f>
        <v>6.1073408049517111E-4</v>
      </c>
      <c r="C541" s="11">
        <f t="shared" si="96"/>
        <v>0.39230726259500109</v>
      </c>
      <c r="D541">
        <f>0.94*D540+(1-0.94)*'01_Data'!Q536^2</f>
        <v>3.6501181274919655E-4</v>
      </c>
      <c r="E541" s="11">
        <f t="shared" si="97"/>
        <v>0.30328695457074561</v>
      </c>
      <c r="F541">
        <f>0.94*F540+(1-0.94)*'01_Data'!R536^2</f>
        <v>7.5637340323980869E-4</v>
      </c>
      <c r="G541" s="11">
        <f t="shared" si="98"/>
        <v>0.43658458243097847</v>
      </c>
      <c r="H541">
        <f>0.94*H540+(1-0.94)*'01_Data'!S536^2</f>
        <v>2.4265907513285568E-3</v>
      </c>
      <c r="I541" s="11">
        <f t="shared" si="99"/>
        <v>0.78198521043226665</v>
      </c>
      <c r="J541">
        <f>0.94*J540+(1-0.94)*'01_Data'!T536^2</f>
        <v>4.9132383791523871E-4</v>
      </c>
      <c r="K541" s="11">
        <f t="shared" si="100"/>
        <v>0.35187157764536792</v>
      </c>
      <c r="L541" t="e">
        <f>0.94*L540+(1-0.94)*'01_Data'!U536^2</f>
        <v>#DIV/0!</v>
      </c>
      <c r="M541" s="11" t="e">
        <f t="shared" si="101"/>
        <v>#DIV/0!</v>
      </c>
      <c r="N541">
        <f>0.94*N540+(1-0.94)*'01_Data'!V536^2</f>
        <v>5.9549776686720912E-4</v>
      </c>
      <c r="O541" s="11">
        <f t="shared" si="102"/>
        <v>0.38738280453646456</v>
      </c>
      <c r="P541">
        <f>0.94*P540+(1-0.94)*'01_Data'!W536^2</f>
        <v>1.8436336475719504E-3</v>
      </c>
      <c r="Q541" s="11">
        <f t="shared" si="103"/>
        <v>0.68161255797419962</v>
      </c>
      <c r="R541">
        <f>0.94*R540+(1-0.94)*'01_Data'!X536^2</f>
        <v>6.0700954650175925E-4</v>
      </c>
      <c r="S541" s="11">
        <f t="shared" si="104"/>
        <v>0.3911091992250289</v>
      </c>
      <c r="T541">
        <f>0.94*T540+(1-0.94)*'01_Data'!Y536^2</f>
        <v>5.9532936233304635E-9</v>
      </c>
      <c r="U541" s="11">
        <f t="shared" si="105"/>
        <v>1.2248387620741258E-3</v>
      </c>
      <c r="V541" t="e">
        <f>0.94*V540+(1-0.94)*'01_Data'!AA536^2</f>
        <v>#VALUE!</v>
      </c>
      <c r="W541" s="11" t="e">
        <f t="shared" si="106"/>
        <v>#VALUE!</v>
      </c>
      <c r="X541" t="e">
        <f>0.94*X540+(1-0.94)*'01_Data'!AB536^2</f>
        <v>#VALUE!</v>
      </c>
      <c r="Y541" s="11" t="e">
        <f t="shared" si="107"/>
        <v>#VALUE!</v>
      </c>
    </row>
    <row r="542" spans="1:25" x14ac:dyDescent="0.2">
      <c r="A542" s="6">
        <f>'01_Data'!A538</f>
        <v>44243</v>
      </c>
      <c r="B542">
        <f>0.94*B541+(1-0.94)*'01_Data'!P537^2</f>
        <v>5.8510980118453646E-4</v>
      </c>
      <c r="C542" s="11">
        <f t="shared" si="96"/>
        <v>0.3839891533604865</v>
      </c>
      <c r="D542">
        <f>0.94*D541+(1-0.94)*'01_Data'!Q537^2</f>
        <v>3.4509025522639004E-4</v>
      </c>
      <c r="E542" s="11">
        <f t="shared" si="97"/>
        <v>0.29489446301524602</v>
      </c>
      <c r="F542">
        <f>0.94*F541+(1-0.94)*'01_Data'!R537^2</f>
        <v>7.2519230731976408E-4</v>
      </c>
      <c r="G542" s="11">
        <f t="shared" si="98"/>
        <v>0.42749089048140027</v>
      </c>
      <c r="H542">
        <f>0.94*H541+(1-0.94)*'01_Data'!S537^2</f>
        <v>2.2969039403233486E-3</v>
      </c>
      <c r="I542" s="11">
        <f t="shared" si="99"/>
        <v>0.76080207213274853</v>
      </c>
      <c r="J542">
        <f>0.94*J541+(1-0.94)*'01_Data'!T537^2</f>
        <v>4.6510171404142396E-4</v>
      </c>
      <c r="K542" s="11">
        <f t="shared" si="100"/>
        <v>0.34235308080757632</v>
      </c>
      <c r="L542" t="e">
        <f>0.94*L541+(1-0.94)*'01_Data'!U537^2</f>
        <v>#DIV/0!</v>
      </c>
      <c r="M542" s="11" t="e">
        <f t="shared" si="101"/>
        <v>#DIV/0!</v>
      </c>
      <c r="N542">
        <f>0.94*N541+(1-0.94)*'01_Data'!V537^2</f>
        <v>7.3019949165481273E-4</v>
      </c>
      <c r="O542" s="11">
        <f t="shared" si="102"/>
        <v>0.4289641848651386</v>
      </c>
      <c r="P542">
        <f>0.94*P541+(1-0.94)*'01_Data'!W537^2</f>
        <v>1.8022210576190739E-3</v>
      </c>
      <c r="Q542" s="11">
        <f t="shared" si="103"/>
        <v>0.67391372335040534</v>
      </c>
      <c r="R542">
        <f>0.94*R541+(1-0.94)*'01_Data'!X537^2</f>
        <v>5.7265205153948578E-4</v>
      </c>
      <c r="S542" s="11">
        <f t="shared" si="104"/>
        <v>0.37987934530315076</v>
      </c>
      <c r="T542">
        <f>0.94*T541+(1-0.94)*'01_Data'!Y537^2</f>
        <v>6.3125677467446972E-9</v>
      </c>
      <c r="U542" s="11">
        <f t="shared" si="105"/>
        <v>1.2612561485200631E-3</v>
      </c>
      <c r="V542" t="e">
        <f>0.94*V541+(1-0.94)*'01_Data'!AA537^2</f>
        <v>#VALUE!</v>
      </c>
      <c r="W542" s="11" t="e">
        <f t="shared" si="106"/>
        <v>#VALUE!</v>
      </c>
      <c r="X542" t="e">
        <f>0.94*X541+(1-0.94)*'01_Data'!AB537^2</f>
        <v>#VALUE!</v>
      </c>
      <c r="Y542" s="11" t="e">
        <f t="shared" si="107"/>
        <v>#VALUE!</v>
      </c>
    </row>
    <row r="543" spans="1:25" x14ac:dyDescent="0.2">
      <c r="A543" s="6">
        <f>'01_Data'!A539</f>
        <v>44244</v>
      </c>
      <c r="B543">
        <f>0.94*B542+(1-0.94)*'01_Data'!P538^2</f>
        <v>6.0272328263602949E-4</v>
      </c>
      <c r="C543" s="11">
        <f t="shared" si="96"/>
        <v>0.38972588729038704</v>
      </c>
      <c r="D543">
        <f>0.94*D542+(1-0.94)*'01_Data'!Q538^2</f>
        <v>3.4907027476843467E-4</v>
      </c>
      <c r="E543" s="11">
        <f t="shared" si="97"/>
        <v>0.29659013679090129</v>
      </c>
      <c r="F543">
        <f>0.94*F542+(1-0.94)*'01_Data'!R538^2</f>
        <v>7.5605630801214201E-4</v>
      </c>
      <c r="G543" s="11">
        <f t="shared" si="98"/>
        <v>0.43649305792768323</v>
      </c>
      <c r="H543">
        <f>0.94*H542+(1-0.94)*'01_Data'!S538^2</f>
        <v>2.2613243943817767E-3</v>
      </c>
      <c r="I543" s="11">
        <f t="shared" si="99"/>
        <v>0.75488657915226431</v>
      </c>
      <c r="J543">
        <f>0.94*J542+(1-0.94)*'01_Data'!T538^2</f>
        <v>4.4961894042824362E-4</v>
      </c>
      <c r="K543" s="11">
        <f t="shared" si="100"/>
        <v>0.33660655517668903</v>
      </c>
      <c r="L543" t="e">
        <f>0.94*L542+(1-0.94)*'01_Data'!U538^2</f>
        <v>#DIV/0!</v>
      </c>
      <c r="M543" s="11" t="e">
        <f t="shared" si="101"/>
        <v>#DIV/0!</v>
      </c>
      <c r="N543">
        <f>0.94*N542+(1-0.94)*'01_Data'!V538^2</f>
        <v>9.4104798999269186E-4</v>
      </c>
      <c r="O543" s="11">
        <f t="shared" si="102"/>
        <v>0.48697442795095347</v>
      </c>
      <c r="P543">
        <f>0.94*P542+(1-0.94)*'01_Data'!W538^2</f>
        <v>1.6946405984616596E-3</v>
      </c>
      <c r="Q543" s="11">
        <f t="shared" si="103"/>
        <v>0.65349019182566026</v>
      </c>
      <c r="R543">
        <f>0.94*R542+(1-0.94)*'01_Data'!X538^2</f>
        <v>5.6309480363502928E-4</v>
      </c>
      <c r="S543" s="11">
        <f t="shared" si="104"/>
        <v>0.3766960187153926</v>
      </c>
      <c r="T543">
        <f>0.94*T542+(1-0.94)*'01_Data'!Y538^2</f>
        <v>6.6502854227556212E-9</v>
      </c>
      <c r="U543" s="11">
        <f t="shared" si="105"/>
        <v>1.2945547213364203E-3</v>
      </c>
      <c r="V543" t="e">
        <f>0.94*V542+(1-0.94)*'01_Data'!AA538^2</f>
        <v>#VALUE!</v>
      </c>
      <c r="W543" s="11" t="e">
        <f t="shared" si="106"/>
        <v>#VALUE!</v>
      </c>
      <c r="X543" t="e">
        <f>0.94*X542+(1-0.94)*'01_Data'!AB538^2</f>
        <v>#VALUE!</v>
      </c>
      <c r="Y543" s="11" t="e">
        <f t="shared" si="107"/>
        <v>#VALUE!</v>
      </c>
    </row>
    <row r="544" spans="1:25" x14ac:dyDescent="0.2">
      <c r="A544" s="6">
        <f>'01_Data'!A540</f>
        <v>44245</v>
      </c>
      <c r="B544">
        <f>0.94*B543+(1-0.94)*'01_Data'!P539^2</f>
        <v>5.8087263515539341E-4</v>
      </c>
      <c r="C544" s="11">
        <f t="shared" si="96"/>
        <v>0.38259626770155397</v>
      </c>
      <c r="D544">
        <f>0.94*D543+(1-0.94)*'01_Data'!Q539^2</f>
        <v>3.8040567028935007E-4</v>
      </c>
      <c r="E544" s="11">
        <f t="shared" si="97"/>
        <v>0.30961626073724913</v>
      </c>
      <c r="F544">
        <f>0.94*F543+(1-0.94)*'01_Data'!R539^2</f>
        <v>7.1716311985176202E-4</v>
      </c>
      <c r="G544" s="11">
        <f t="shared" si="98"/>
        <v>0.42511775568969595</v>
      </c>
      <c r="H544">
        <f>0.94*H543+(1-0.94)*'01_Data'!S539^2</f>
        <v>2.1318281281698633E-3</v>
      </c>
      <c r="I544" s="11">
        <f t="shared" si="99"/>
        <v>0.7329534011782779</v>
      </c>
      <c r="J544">
        <f>0.94*J543+(1-0.94)*'01_Data'!T539^2</f>
        <v>4.2865126922347072E-4</v>
      </c>
      <c r="K544" s="11">
        <f t="shared" si="100"/>
        <v>0.32866414444583797</v>
      </c>
      <c r="L544" t="e">
        <f>0.94*L543+(1-0.94)*'01_Data'!U539^2</f>
        <v>#DIV/0!</v>
      </c>
      <c r="M544" s="11" t="e">
        <f t="shared" si="101"/>
        <v>#DIV/0!</v>
      </c>
      <c r="N544">
        <f>0.94*N543+(1-0.94)*'01_Data'!V539^2</f>
        <v>8.8971431743125229E-4</v>
      </c>
      <c r="O544" s="11">
        <f t="shared" si="102"/>
        <v>0.47350608020665969</v>
      </c>
      <c r="P544">
        <f>0.94*P543+(1-0.94)*'01_Data'!W539^2</f>
        <v>1.6927009929861728E-3</v>
      </c>
      <c r="Q544" s="11">
        <f t="shared" si="103"/>
        <v>0.65311610777297135</v>
      </c>
      <c r="R544">
        <f>0.94*R543+(1-0.94)*'01_Data'!X539^2</f>
        <v>5.3543366495044722E-4</v>
      </c>
      <c r="S544" s="11">
        <f t="shared" si="104"/>
        <v>0.36732721593629941</v>
      </c>
      <c r="T544">
        <f>0.94*T543+(1-0.94)*'01_Data'!Y539^2</f>
        <v>6.2512682973902836E-9</v>
      </c>
      <c r="U544" s="11">
        <f t="shared" si="105"/>
        <v>1.2551173693891547E-3</v>
      </c>
      <c r="V544" t="e">
        <f>0.94*V543+(1-0.94)*'01_Data'!AA539^2</f>
        <v>#VALUE!</v>
      </c>
      <c r="W544" s="11" t="e">
        <f t="shared" si="106"/>
        <v>#VALUE!</v>
      </c>
      <c r="X544" t="e">
        <f>0.94*X543+(1-0.94)*'01_Data'!AB539^2</f>
        <v>#VALUE!</v>
      </c>
      <c r="Y544" s="11" t="e">
        <f t="shared" si="107"/>
        <v>#VALUE!</v>
      </c>
    </row>
    <row r="545" spans="1:25" x14ac:dyDescent="0.2">
      <c r="A545" s="6">
        <f>'01_Data'!A541</f>
        <v>44246</v>
      </c>
      <c r="B545">
        <f>0.94*B544+(1-0.94)*'01_Data'!P540^2</f>
        <v>5.6105371713069364E-4</v>
      </c>
      <c r="C545" s="11">
        <f t="shared" si="96"/>
        <v>0.37601268159057455</v>
      </c>
      <c r="D545">
        <f>0.94*D544+(1-0.94)*'01_Data'!Q540^2</f>
        <v>3.631546966846964E-4</v>
      </c>
      <c r="E545" s="11">
        <f t="shared" si="97"/>
        <v>0.30251443529944733</v>
      </c>
      <c r="F545">
        <f>0.94*F544+(1-0.94)*'01_Data'!R540^2</f>
        <v>7.4521318609672071E-4</v>
      </c>
      <c r="G545" s="11">
        <f t="shared" si="98"/>
        <v>0.43335173115654407</v>
      </c>
      <c r="H545">
        <f>0.94*H544+(1-0.94)*'01_Data'!S540^2</f>
        <v>2.1905581748291937E-3</v>
      </c>
      <c r="I545" s="11">
        <f t="shared" si="99"/>
        <v>0.74298092846112607</v>
      </c>
      <c r="J545">
        <f>0.94*J544+(1-0.94)*'01_Data'!T540^2</f>
        <v>4.5336227335140739E-4</v>
      </c>
      <c r="K545" s="11">
        <f t="shared" si="100"/>
        <v>0.33800487109589811</v>
      </c>
      <c r="L545" t="e">
        <f>0.94*L544+(1-0.94)*'01_Data'!U540^2</f>
        <v>#DIV/0!</v>
      </c>
      <c r="M545" s="11" t="e">
        <f t="shared" si="101"/>
        <v>#DIV/0!</v>
      </c>
      <c r="N545">
        <f>0.94*N544+(1-0.94)*'01_Data'!V540^2</f>
        <v>9.5642693066141102E-4</v>
      </c>
      <c r="O545" s="11">
        <f t="shared" si="102"/>
        <v>0.49093745683811457</v>
      </c>
      <c r="P545">
        <f>0.94*P544+(1-0.94)*'01_Data'!W540^2</f>
        <v>1.5913546049901163E-3</v>
      </c>
      <c r="Q545" s="11">
        <f t="shared" si="103"/>
        <v>0.6332624735901452</v>
      </c>
      <c r="R545">
        <f>0.94*R544+(1-0.94)*'01_Data'!X540^2</f>
        <v>5.1884470075047942E-4</v>
      </c>
      <c r="S545" s="11">
        <f t="shared" si="104"/>
        <v>0.36159212462264828</v>
      </c>
      <c r="T545">
        <f>0.94*T544+(1-0.94)*'01_Data'!Y540^2</f>
        <v>6.5926639403609283E-9</v>
      </c>
      <c r="U545" s="11">
        <f t="shared" si="105"/>
        <v>1.2889341771288999E-3</v>
      </c>
      <c r="V545" t="e">
        <f>0.94*V544+(1-0.94)*'01_Data'!AA540^2</f>
        <v>#VALUE!</v>
      </c>
      <c r="W545" s="11" t="e">
        <f t="shared" si="106"/>
        <v>#VALUE!</v>
      </c>
      <c r="X545" t="e">
        <f>0.94*X544+(1-0.94)*'01_Data'!AB540^2</f>
        <v>#VALUE!</v>
      </c>
      <c r="Y545" s="11" t="e">
        <f t="shared" si="107"/>
        <v>#VALUE!</v>
      </c>
    </row>
    <row r="546" spans="1:25" x14ac:dyDescent="0.2">
      <c r="A546" s="6">
        <f>'01_Data'!A542</f>
        <v>44249</v>
      </c>
      <c r="B546">
        <f>0.94*B545+(1-0.94)*'01_Data'!P541^2</f>
        <v>5.300886196716294E-4</v>
      </c>
      <c r="C546" s="11">
        <f t="shared" si="96"/>
        <v>0.36548916831727124</v>
      </c>
      <c r="D546">
        <f>0.94*D545+(1-0.94)*'01_Data'!Q541^2</f>
        <v>3.455855863745317E-4</v>
      </c>
      <c r="E546" s="11">
        <f t="shared" si="97"/>
        <v>0.29510602800753155</v>
      </c>
      <c r="F546">
        <f>0.94*F545+(1-0.94)*'01_Data'!R541^2</f>
        <v>7.1434805478661173E-4</v>
      </c>
      <c r="G546" s="11">
        <f t="shared" si="98"/>
        <v>0.42428258249217138</v>
      </c>
      <c r="H546">
        <f>0.94*H545+(1-0.94)*'01_Data'!S541^2</f>
        <v>2.060954699324304E-3</v>
      </c>
      <c r="I546" s="11">
        <f t="shared" si="99"/>
        <v>0.72066676364997206</v>
      </c>
      <c r="J546">
        <f>0.94*J545+(1-0.94)*'01_Data'!T541^2</f>
        <v>4.6748913496702277E-4</v>
      </c>
      <c r="K546" s="11">
        <f t="shared" si="100"/>
        <v>0.34323062510750663</v>
      </c>
      <c r="L546" t="e">
        <f>0.94*L545+(1-0.94)*'01_Data'!U541^2</f>
        <v>#DIV/0!</v>
      </c>
      <c r="M546" s="11" t="e">
        <f t="shared" si="101"/>
        <v>#DIV/0!</v>
      </c>
      <c r="N546">
        <f>0.94*N545+(1-0.94)*'01_Data'!V541^2</f>
        <v>9.3160868965442743E-4</v>
      </c>
      <c r="O546" s="11">
        <f t="shared" si="102"/>
        <v>0.48452594336414612</v>
      </c>
      <c r="P546">
        <f>0.94*P545+(1-0.94)*'01_Data'!W541^2</f>
        <v>1.7619345766466806E-3</v>
      </c>
      <c r="Q546" s="11">
        <f t="shared" si="103"/>
        <v>0.66633888774028749</v>
      </c>
      <c r="R546">
        <f>0.94*R545+(1-0.94)*'01_Data'!X541^2</f>
        <v>5.4888187022520058E-4</v>
      </c>
      <c r="S546" s="11">
        <f t="shared" si="104"/>
        <v>0.37191159069965884</v>
      </c>
      <c r="T546">
        <f>0.94*T545+(1-0.94)*'01_Data'!Y541^2</f>
        <v>6.9135758447548787E-9</v>
      </c>
      <c r="U546" s="11">
        <f t="shared" si="105"/>
        <v>1.3199322379873254E-3</v>
      </c>
      <c r="V546" t="e">
        <f>0.94*V545+(1-0.94)*'01_Data'!AA541^2</f>
        <v>#VALUE!</v>
      </c>
      <c r="W546" s="11" t="e">
        <f t="shared" si="106"/>
        <v>#VALUE!</v>
      </c>
      <c r="X546" t="e">
        <f>0.94*X545+(1-0.94)*'01_Data'!AB541^2</f>
        <v>#VALUE!</v>
      </c>
      <c r="Y546" s="11" t="e">
        <f t="shared" si="107"/>
        <v>#VALUE!</v>
      </c>
    </row>
    <row r="547" spans="1:25" x14ac:dyDescent="0.2">
      <c r="A547" s="6">
        <f>'01_Data'!A543</f>
        <v>44250</v>
      </c>
      <c r="B547">
        <f>0.94*B546+(1-0.94)*'01_Data'!P542^2</f>
        <v>5.7687008640616635E-4</v>
      </c>
      <c r="C547" s="11">
        <f t="shared" si="96"/>
        <v>0.38127583423861777</v>
      </c>
      <c r="D547">
        <f>0.94*D546+(1-0.94)*'01_Data'!Q542^2</f>
        <v>3.6754913502892809E-4</v>
      </c>
      <c r="E547" s="11">
        <f t="shared" si="97"/>
        <v>0.30433925482475949</v>
      </c>
      <c r="F547">
        <f>0.94*F546+(1-0.94)*'01_Data'!R542^2</f>
        <v>8.1884849371054419E-4</v>
      </c>
      <c r="G547" s="11">
        <f t="shared" si="98"/>
        <v>0.45425743848071126</v>
      </c>
      <c r="H547">
        <f>0.94*H546+(1-0.94)*'01_Data'!S542^2</f>
        <v>2.0355850484561557E-3</v>
      </c>
      <c r="I547" s="11">
        <f t="shared" si="99"/>
        <v>0.71621744757507222</v>
      </c>
      <c r="J547">
        <f>0.94*J546+(1-0.94)*'01_Data'!T542^2</f>
        <v>4.4107647025493085E-4</v>
      </c>
      <c r="K547" s="11">
        <f t="shared" si="100"/>
        <v>0.33339356698089212</v>
      </c>
      <c r="L547" t="e">
        <f>0.94*L546+(1-0.94)*'01_Data'!U542^2</f>
        <v>#DIV/0!</v>
      </c>
      <c r="M547" s="11" t="e">
        <f t="shared" si="101"/>
        <v>#DIV/0!</v>
      </c>
      <c r="N547">
        <f>0.94*N546+(1-0.94)*'01_Data'!V542^2</f>
        <v>9.4128649999043962E-4</v>
      </c>
      <c r="O547" s="11">
        <f t="shared" si="102"/>
        <v>0.48703613623384329</v>
      </c>
      <c r="P547">
        <f>0.94*P546+(1-0.94)*'01_Data'!W542^2</f>
        <v>1.8273658079128248E-3</v>
      </c>
      <c r="Q547" s="11">
        <f t="shared" si="103"/>
        <v>0.67859869112313498</v>
      </c>
      <c r="R547">
        <f>0.94*R546+(1-0.94)*'01_Data'!X542^2</f>
        <v>7.6936882611908946E-4</v>
      </c>
      <c r="S547" s="11">
        <f t="shared" si="104"/>
        <v>0.44031913901397768</v>
      </c>
      <c r="T547">
        <f>0.94*T546+(1-0.94)*'01_Data'!Y542^2</f>
        <v>7.2152330348836476E-9</v>
      </c>
      <c r="U547" s="11">
        <f t="shared" si="105"/>
        <v>1.3484208262967015E-3</v>
      </c>
      <c r="V547" t="e">
        <f>0.94*V546+(1-0.94)*'01_Data'!AA542^2</f>
        <v>#VALUE!</v>
      </c>
      <c r="W547" s="11" t="e">
        <f t="shared" si="106"/>
        <v>#VALUE!</v>
      </c>
      <c r="X547" t="e">
        <f>0.94*X546+(1-0.94)*'01_Data'!AB542^2</f>
        <v>#VALUE!</v>
      </c>
      <c r="Y547" s="11" t="e">
        <f t="shared" si="107"/>
        <v>#VALUE!</v>
      </c>
    </row>
    <row r="548" spans="1:25" x14ac:dyDescent="0.2">
      <c r="A548" s="6">
        <f>'01_Data'!A544</f>
        <v>44251</v>
      </c>
      <c r="B548">
        <f>0.94*B547+(1-0.94)*'01_Data'!P543^2</f>
        <v>5.5354593299173326E-4</v>
      </c>
      <c r="C548" s="11">
        <f t="shared" si="96"/>
        <v>0.37348838685281338</v>
      </c>
      <c r="D548">
        <f>0.94*D547+(1-0.94)*'01_Data'!Q543^2</f>
        <v>3.5490687908024669E-4</v>
      </c>
      <c r="E548" s="11">
        <f t="shared" si="97"/>
        <v>0.29905941471256542</v>
      </c>
      <c r="F548">
        <f>0.94*F547+(1-0.94)*'01_Data'!R543^2</f>
        <v>8.0340422171951457E-4</v>
      </c>
      <c r="G548" s="11">
        <f t="shared" si="98"/>
        <v>0.44995317964574683</v>
      </c>
      <c r="H548">
        <f>0.94*H547+(1-0.94)*'01_Data'!S543^2</f>
        <v>1.9280695551933754E-3</v>
      </c>
      <c r="I548" s="11">
        <f t="shared" si="99"/>
        <v>0.69704628821099868</v>
      </c>
      <c r="J548">
        <f>0.94*J547+(1-0.94)*'01_Data'!T543^2</f>
        <v>4.216762795657673E-4</v>
      </c>
      <c r="K548" s="11">
        <f t="shared" si="100"/>
        <v>0.3259791748725267</v>
      </c>
      <c r="L548" t="e">
        <f>0.94*L547+(1-0.94)*'01_Data'!U543^2</f>
        <v>#DIV/0!</v>
      </c>
      <c r="M548" s="11" t="e">
        <f t="shared" si="101"/>
        <v>#DIV/0!</v>
      </c>
      <c r="N548">
        <f>0.94*N547+(1-0.94)*'01_Data'!V543^2</f>
        <v>9.284375628438882E-4</v>
      </c>
      <c r="O548" s="11">
        <f t="shared" si="102"/>
        <v>0.4837005952411676</v>
      </c>
      <c r="P548">
        <f>0.94*P547+(1-0.94)*'01_Data'!W543^2</f>
        <v>1.7486470576982605E-3</v>
      </c>
      <c r="Q548" s="11">
        <f t="shared" si="103"/>
        <v>0.66382155624833528</v>
      </c>
      <c r="R548">
        <f>0.94*R547+(1-0.94)*'01_Data'!X543^2</f>
        <v>7.8818381294585736E-4</v>
      </c>
      <c r="S548" s="11">
        <f t="shared" si="104"/>
        <v>0.4456706416877334</v>
      </c>
      <c r="T548">
        <f>0.94*T547+(1-0.94)*'01_Data'!Y543^2</f>
        <v>6.7823190527906285E-9</v>
      </c>
      <c r="U548" s="11">
        <f t="shared" si="105"/>
        <v>1.3073424957918407E-3</v>
      </c>
      <c r="V548" t="e">
        <f>0.94*V547+(1-0.94)*'01_Data'!AA543^2</f>
        <v>#VALUE!</v>
      </c>
      <c r="W548" s="11" t="e">
        <f t="shared" si="106"/>
        <v>#VALUE!</v>
      </c>
      <c r="X548" t="e">
        <f>0.94*X547+(1-0.94)*'01_Data'!AB543^2</f>
        <v>#VALUE!</v>
      </c>
      <c r="Y548" s="11" t="e">
        <f t="shared" si="107"/>
        <v>#VALUE!</v>
      </c>
    </row>
    <row r="549" spans="1:25" x14ac:dyDescent="0.2">
      <c r="A549" s="6">
        <f>'01_Data'!A545</f>
        <v>44252</v>
      </c>
      <c r="B549">
        <f>0.94*B548+(1-0.94)*'01_Data'!P544^2</f>
        <v>5.7266415275236606E-4</v>
      </c>
      <c r="C549" s="11">
        <f t="shared" si="96"/>
        <v>0.37988335906380033</v>
      </c>
      <c r="D549">
        <f>0.94*D548+(1-0.94)*'01_Data'!Q544^2</f>
        <v>4.1254647355773476E-4</v>
      </c>
      <c r="E549" s="11">
        <f t="shared" si="97"/>
        <v>0.32243094041445397</v>
      </c>
      <c r="F549">
        <f>0.94*F548+(1-0.94)*'01_Data'!R544^2</f>
        <v>8.9429982758226854E-4</v>
      </c>
      <c r="G549" s="11">
        <f t="shared" si="98"/>
        <v>0.47472471659976972</v>
      </c>
      <c r="H549">
        <f>0.94*H548+(1-0.94)*'01_Data'!S544^2</f>
        <v>2.172770927691828E-3</v>
      </c>
      <c r="I549" s="11">
        <f t="shared" si="99"/>
        <v>0.73995829191809226</v>
      </c>
      <c r="J549">
        <f>0.94*J548+(1-0.94)*'01_Data'!T544^2</f>
        <v>4.0024147287431747E-4</v>
      </c>
      <c r="K549" s="11">
        <f t="shared" si="100"/>
        <v>0.31758597444523273</v>
      </c>
      <c r="L549" t="e">
        <f>0.94*L548+(1-0.94)*'01_Data'!U544^2</f>
        <v>#DIV/0!</v>
      </c>
      <c r="M549" s="11" t="e">
        <f t="shared" si="101"/>
        <v>#DIV/0!</v>
      </c>
      <c r="N549">
        <f>0.94*N548+(1-0.94)*'01_Data'!V544^2</f>
        <v>8.7383534036424427E-4</v>
      </c>
      <c r="O549" s="11">
        <f t="shared" si="102"/>
        <v>0.46926166024062693</v>
      </c>
      <c r="P549">
        <f>0.94*P548+(1-0.94)*'01_Data'!W544^2</f>
        <v>1.6652729219433855E-3</v>
      </c>
      <c r="Q549" s="11">
        <f t="shared" si="103"/>
        <v>0.6478030382220612</v>
      </c>
      <c r="R549">
        <f>0.94*R548+(1-0.94)*'01_Data'!X544^2</f>
        <v>8.9405910879774067E-4</v>
      </c>
      <c r="S549" s="11">
        <f t="shared" si="104"/>
        <v>0.47466082144730531</v>
      </c>
      <c r="T549">
        <f>0.94*T548+(1-0.94)*'01_Data'!Y544^2</f>
        <v>7.0920082621246712E-9</v>
      </c>
      <c r="U549" s="11">
        <f t="shared" si="105"/>
        <v>1.3368567919023403E-3</v>
      </c>
      <c r="V549" t="e">
        <f>0.94*V548+(1-0.94)*'01_Data'!AA544^2</f>
        <v>#VALUE!</v>
      </c>
      <c r="W549" s="11" t="e">
        <f t="shared" si="106"/>
        <v>#VALUE!</v>
      </c>
      <c r="X549" t="e">
        <f>0.94*X548+(1-0.94)*'01_Data'!AB544^2</f>
        <v>#VALUE!</v>
      </c>
      <c r="Y549" s="11" t="e">
        <f t="shared" si="107"/>
        <v>#VALUE!</v>
      </c>
    </row>
    <row r="550" spans="1:25" x14ac:dyDescent="0.2">
      <c r="A550" s="6">
        <f>'01_Data'!A546</f>
        <v>44253</v>
      </c>
      <c r="B550">
        <f>0.94*B549+(1-0.94)*'01_Data'!P545^2</f>
        <v>5.5507072370334634E-4</v>
      </c>
      <c r="C550" s="11">
        <f t="shared" si="96"/>
        <v>0.37400243631992997</v>
      </c>
      <c r="D550">
        <f>0.94*D549+(1-0.94)*'01_Data'!Q545^2</f>
        <v>3.930237421819679E-4</v>
      </c>
      <c r="E550" s="11">
        <f t="shared" si="97"/>
        <v>0.31470936279344458</v>
      </c>
      <c r="F550">
        <f>0.94*F549+(1-0.94)*'01_Data'!R545^2</f>
        <v>8.9630104479219302E-4</v>
      </c>
      <c r="G550" s="11">
        <f t="shared" si="98"/>
        <v>0.4752555768085554</v>
      </c>
      <c r="H550">
        <f>0.94*H549+(1-0.94)*'01_Data'!S545^2</f>
        <v>2.200706712826404E-3</v>
      </c>
      <c r="I550" s="11">
        <f t="shared" si="99"/>
        <v>0.74470000109591361</v>
      </c>
      <c r="J550">
        <f>0.94*J549+(1-0.94)*'01_Data'!T545^2</f>
        <v>4.1507777649296056E-4</v>
      </c>
      <c r="K550" s="11">
        <f t="shared" si="100"/>
        <v>0.32341861368236996</v>
      </c>
      <c r="L550" t="e">
        <f>0.94*L549+(1-0.94)*'01_Data'!U545^2</f>
        <v>#DIV/0!</v>
      </c>
      <c r="M550" s="11" t="e">
        <f t="shared" si="101"/>
        <v>#DIV/0!</v>
      </c>
      <c r="N550">
        <f>0.94*N549+(1-0.94)*'01_Data'!V545^2</f>
        <v>8.3609073750798735E-4</v>
      </c>
      <c r="O550" s="11">
        <f t="shared" si="102"/>
        <v>0.45901510416544339</v>
      </c>
      <c r="P550">
        <f>0.94*P549+(1-0.94)*'01_Data'!W545^2</f>
        <v>1.5758510995417573E-3</v>
      </c>
      <c r="Q550" s="11">
        <f t="shared" si="103"/>
        <v>0.63017019691867604</v>
      </c>
      <c r="R550">
        <f>0.94*R549+(1-0.94)*'01_Data'!X545^2</f>
        <v>8.4371954680615238E-4</v>
      </c>
      <c r="S550" s="11">
        <f t="shared" si="104"/>
        <v>0.46110446299634794</v>
      </c>
      <c r="T550">
        <f>0.94*T549+(1-0.94)*'01_Data'!Y545^2</f>
        <v>7.3831161188979672E-9</v>
      </c>
      <c r="U550" s="11">
        <f t="shared" si="105"/>
        <v>1.3640180577845324E-3</v>
      </c>
      <c r="V550" t="e">
        <f>0.94*V549+(1-0.94)*'01_Data'!AA545^2</f>
        <v>#VALUE!</v>
      </c>
      <c r="W550" s="11" t="e">
        <f t="shared" si="106"/>
        <v>#VALUE!</v>
      </c>
      <c r="X550" t="e">
        <f>0.94*X549+(1-0.94)*'01_Data'!AB545^2</f>
        <v>#VALUE!</v>
      </c>
      <c r="Y550" s="11" t="e">
        <f t="shared" si="107"/>
        <v>#VALUE!</v>
      </c>
    </row>
    <row r="551" spans="1:25" x14ac:dyDescent="0.2">
      <c r="A551" s="6">
        <f>'01_Data'!A547</f>
        <v>44256</v>
      </c>
      <c r="B551">
        <f>0.94*B550+(1-0.94)*'01_Data'!P546^2</f>
        <v>5.6000244452313703E-4</v>
      </c>
      <c r="C551" s="11">
        <f t="shared" si="96"/>
        <v>0.37566024013705596</v>
      </c>
      <c r="D551">
        <f>0.94*D550+(1-0.94)*'01_Data'!Q546^2</f>
        <v>4.0181526945669602E-4</v>
      </c>
      <c r="E551" s="11">
        <f t="shared" si="97"/>
        <v>0.31820975456935224</v>
      </c>
      <c r="F551">
        <f>0.94*F550+(1-0.94)*'01_Data'!R546^2</f>
        <v>8.6515381390378195E-4</v>
      </c>
      <c r="G551" s="11">
        <f t="shared" si="98"/>
        <v>0.46692479169964096</v>
      </c>
      <c r="H551">
        <f>0.94*H550+(1-0.94)*'01_Data'!S546^2</f>
        <v>2.0703189364114217E-3</v>
      </c>
      <c r="I551" s="11">
        <f t="shared" si="99"/>
        <v>0.72230213344256322</v>
      </c>
      <c r="J551">
        <f>0.94*J550+(1-0.94)*'01_Data'!T546^2</f>
        <v>4.0073339584874627E-4</v>
      </c>
      <c r="K551" s="11">
        <f t="shared" si="100"/>
        <v>0.31778108149146334</v>
      </c>
      <c r="L551" t="e">
        <f>0.94*L550+(1-0.94)*'01_Data'!U546^2</f>
        <v>#DIV/0!</v>
      </c>
      <c r="M551" s="11" t="e">
        <f t="shared" si="101"/>
        <v>#DIV/0!</v>
      </c>
      <c r="N551">
        <f>0.94*N550+(1-0.94)*'01_Data'!V546^2</f>
        <v>9.1392928109198775E-4</v>
      </c>
      <c r="O551" s="11">
        <f t="shared" si="102"/>
        <v>0.47990642716594339</v>
      </c>
      <c r="P551">
        <f>0.94*P550+(1-0.94)*'01_Data'!W546^2</f>
        <v>1.744169825522307E-3</v>
      </c>
      <c r="Q551" s="11">
        <f t="shared" si="103"/>
        <v>0.66297118793475585</v>
      </c>
      <c r="R551">
        <f>0.94*R550+(1-0.94)*'01_Data'!X546^2</f>
        <v>9.6500399958404388E-4</v>
      </c>
      <c r="S551" s="11">
        <f t="shared" si="104"/>
        <v>0.49313386407260562</v>
      </c>
      <c r="T551">
        <f>0.94*T550+(1-0.94)*'01_Data'!Y546^2</f>
        <v>6.9401291517640886E-9</v>
      </c>
      <c r="U551" s="11">
        <f t="shared" si="105"/>
        <v>1.3224645727748438E-3</v>
      </c>
      <c r="V551" t="e">
        <f>0.94*V550+(1-0.94)*'01_Data'!AA546^2</f>
        <v>#VALUE!</v>
      </c>
      <c r="W551" s="11" t="e">
        <f t="shared" si="106"/>
        <v>#VALUE!</v>
      </c>
      <c r="X551" t="e">
        <f>0.94*X550+(1-0.94)*'01_Data'!AB546^2</f>
        <v>#VALUE!</v>
      </c>
      <c r="Y551" s="11" t="e">
        <f t="shared" si="107"/>
        <v>#VALUE!</v>
      </c>
    </row>
    <row r="552" spans="1:25" x14ac:dyDescent="0.2">
      <c r="A552" s="6">
        <f>'01_Data'!A548</f>
        <v>44257</v>
      </c>
      <c r="B552">
        <f>0.94*B551+(1-0.94)*'01_Data'!P547^2</f>
        <v>6.0702059155603105E-4</v>
      </c>
      <c r="C552" s="11">
        <f t="shared" si="96"/>
        <v>0.39111275749087987</v>
      </c>
      <c r="D552">
        <f>0.94*D551+(1-0.94)*'01_Data'!Q547^2</f>
        <v>4.0241451058299458E-4</v>
      </c>
      <c r="E552" s="11">
        <f t="shared" si="97"/>
        <v>0.31844694482270458</v>
      </c>
      <c r="F552">
        <f>0.94*F551+(1-0.94)*'01_Data'!R547^2</f>
        <v>8.2114038923653606E-4</v>
      </c>
      <c r="G552" s="11">
        <f t="shared" si="98"/>
        <v>0.45489271052370922</v>
      </c>
      <c r="H552">
        <f>0.94*H551+(1-0.94)*'01_Data'!S547^2</f>
        <v>2.0326363500505515E-3</v>
      </c>
      <c r="I552" s="11">
        <f t="shared" si="99"/>
        <v>0.71569851209342261</v>
      </c>
      <c r="J552">
        <f>0.94*J551+(1-0.94)*'01_Data'!T547^2</f>
        <v>3.8678882929854823E-4</v>
      </c>
      <c r="K552" s="11">
        <f t="shared" si="100"/>
        <v>0.31220311494800007</v>
      </c>
      <c r="L552" t="e">
        <f>0.94*L551+(1-0.94)*'01_Data'!U547^2</f>
        <v>#DIV/0!</v>
      </c>
      <c r="M552" s="11" t="e">
        <f t="shared" si="101"/>
        <v>#DIV/0!</v>
      </c>
      <c r="N552">
        <f>0.94*N551+(1-0.94)*'01_Data'!V547^2</f>
        <v>9.099353534805833E-4</v>
      </c>
      <c r="O552" s="11">
        <f t="shared" si="102"/>
        <v>0.47885666861505333</v>
      </c>
      <c r="P552">
        <f>0.94*P551+(1-0.94)*'01_Data'!W547^2</f>
        <v>1.8257974318421743E-3</v>
      </c>
      <c r="Q552" s="11">
        <f t="shared" si="103"/>
        <v>0.67830741763910263</v>
      </c>
      <c r="R552">
        <f>0.94*R551+(1-0.94)*'01_Data'!X547^2</f>
        <v>1.129980037425961E-3</v>
      </c>
      <c r="S552" s="11">
        <f t="shared" si="104"/>
        <v>0.533624371099505</v>
      </c>
      <c r="T552">
        <f>0.94*T551+(1-0.94)*'01_Data'!Y547^2</f>
        <v>7.240349755159724E-9</v>
      </c>
      <c r="U552" s="11">
        <f t="shared" si="105"/>
        <v>1.3507657599673788E-3</v>
      </c>
      <c r="V552" t="e">
        <f>0.94*V551+(1-0.94)*'01_Data'!AA547^2</f>
        <v>#VALUE!</v>
      </c>
      <c r="W552" s="11" t="e">
        <f t="shared" si="106"/>
        <v>#VALUE!</v>
      </c>
      <c r="X552" t="e">
        <f>0.94*X551+(1-0.94)*'01_Data'!AB547^2</f>
        <v>#VALUE!</v>
      </c>
      <c r="Y552" s="11" t="e">
        <f t="shared" si="107"/>
        <v>#VALUE!</v>
      </c>
    </row>
    <row r="553" spans="1:25" x14ac:dyDescent="0.2">
      <c r="A553" s="6">
        <f>'01_Data'!A549</f>
        <v>44258</v>
      </c>
      <c r="B553">
        <f>0.94*B552+(1-0.94)*'01_Data'!P548^2</f>
        <v>5.7266589483131092E-4</v>
      </c>
      <c r="C553" s="11">
        <f t="shared" si="96"/>
        <v>0.37988393687742361</v>
      </c>
      <c r="D553">
        <f>0.94*D552+(1-0.94)*'01_Data'!Q548^2</f>
        <v>3.7914262984031316E-4</v>
      </c>
      <c r="E553" s="11">
        <f t="shared" si="97"/>
        <v>0.30910183228146498</v>
      </c>
      <c r="F553">
        <f>0.94*F552+(1-0.94)*'01_Data'!R548^2</f>
        <v>7.7424907804356138E-4</v>
      </c>
      <c r="G553" s="11">
        <f t="shared" si="98"/>
        <v>0.44171344519606542</v>
      </c>
      <c r="H553">
        <f>0.94*H552+(1-0.94)*'01_Data'!S548^2</f>
        <v>1.9132088735441932E-3</v>
      </c>
      <c r="I553" s="11">
        <f t="shared" si="99"/>
        <v>0.69435483445651669</v>
      </c>
      <c r="J553">
        <f>0.94*J552+(1-0.94)*'01_Data'!T548^2</f>
        <v>3.7480101294447982E-4</v>
      </c>
      <c r="K553" s="11">
        <f t="shared" si="100"/>
        <v>0.30732695173383168</v>
      </c>
      <c r="L553" t="e">
        <f>0.94*L552+(1-0.94)*'01_Data'!U548^2</f>
        <v>#DIV/0!</v>
      </c>
      <c r="M553" s="11" t="e">
        <f t="shared" si="101"/>
        <v>#DIV/0!</v>
      </c>
      <c r="N553">
        <f>0.94*N552+(1-0.94)*'01_Data'!V548^2</f>
        <v>8.8627867189272397E-4</v>
      </c>
      <c r="O553" s="11">
        <f t="shared" si="102"/>
        <v>0.47259097041412723</v>
      </c>
      <c r="P553">
        <f>0.94*P552+(1-0.94)*'01_Data'!W548^2</f>
        <v>1.765395783146629E-3</v>
      </c>
      <c r="Q553" s="11">
        <f t="shared" si="103"/>
        <v>0.66699305645032814</v>
      </c>
      <c r="R553">
        <f>0.94*R552+(1-0.94)*'01_Data'!X548^2</f>
        <v>1.0803496552742671E-3</v>
      </c>
      <c r="S553" s="11">
        <f t="shared" si="104"/>
        <v>0.52177400580051447</v>
      </c>
      <c r="T553">
        <f>0.94*T552+(1-0.94)*'01_Data'!Y548^2</f>
        <v>6.8059287698501405E-9</v>
      </c>
      <c r="U553" s="11">
        <f t="shared" si="105"/>
        <v>1.3096159933363046E-3</v>
      </c>
      <c r="V553" t="e">
        <f>0.94*V552+(1-0.94)*'01_Data'!AA548^2</f>
        <v>#VALUE!</v>
      </c>
      <c r="W553" s="11" t="e">
        <f t="shared" si="106"/>
        <v>#VALUE!</v>
      </c>
      <c r="X553" t="e">
        <f>0.94*X552+(1-0.94)*'01_Data'!AB548^2</f>
        <v>#VALUE!</v>
      </c>
      <c r="Y553" s="11" t="e">
        <f t="shared" si="107"/>
        <v>#VALUE!</v>
      </c>
    </row>
    <row r="554" spans="1:25" x14ac:dyDescent="0.2">
      <c r="A554" s="6">
        <f>'01_Data'!A550</f>
        <v>44259</v>
      </c>
      <c r="B554">
        <f>0.94*B553+(1-0.94)*'01_Data'!P549^2</f>
        <v>5.4214069660126277E-4</v>
      </c>
      <c r="C554" s="11">
        <f t="shared" si="96"/>
        <v>0.36962069144396964</v>
      </c>
      <c r="D554">
        <f>0.94*D553+(1-0.94)*'01_Data'!Q549^2</f>
        <v>3.6387240386614761E-4</v>
      </c>
      <c r="E554" s="11">
        <f t="shared" si="97"/>
        <v>0.30281321928586474</v>
      </c>
      <c r="F554">
        <f>0.94*F553+(1-0.94)*'01_Data'!R549^2</f>
        <v>7.6852737388669089E-4</v>
      </c>
      <c r="G554" s="11">
        <f t="shared" si="98"/>
        <v>0.44007828646667646</v>
      </c>
      <c r="H554">
        <f>0.94*H553+(1-0.94)*'01_Data'!S549^2</f>
        <v>1.8515101664851221E-3</v>
      </c>
      <c r="I554" s="11">
        <f t="shared" si="99"/>
        <v>0.68306702596030122</v>
      </c>
      <c r="J554">
        <f>0.94*J553+(1-0.94)*'01_Data'!T549^2</f>
        <v>3.525249144429761E-4</v>
      </c>
      <c r="K554" s="11">
        <f t="shared" si="100"/>
        <v>0.2980541535352762</v>
      </c>
      <c r="L554" t="e">
        <f>0.94*L553+(1-0.94)*'01_Data'!U549^2</f>
        <v>#DIV/0!</v>
      </c>
      <c r="M554" s="11" t="e">
        <f t="shared" si="101"/>
        <v>#DIV/0!</v>
      </c>
      <c r="N554">
        <f>0.94*N553+(1-0.94)*'01_Data'!V549^2</f>
        <v>8.9357146098741275E-4</v>
      </c>
      <c r="O554" s="11">
        <f t="shared" si="102"/>
        <v>0.47453135635996496</v>
      </c>
      <c r="P554">
        <f>0.94*P553+(1-0.94)*'01_Data'!W549^2</f>
        <v>1.9854046355624383E-3</v>
      </c>
      <c r="Q554" s="11">
        <f t="shared" si="103"/>
        <v>0.70733441041825074</v>
      </c>
      <c r="R554">
        <f>0.94*R553+(1-0.94)*'01_Data'!X549^2</f>
        <v>1.0270858088403838E-3</v>
      </c>
      <c r="S554" s="11">
        <f t="shared" si="104"/>
        <v>0.50874907747118003</v>
      </c>
      <c r="T554">
        <f>0.94*T553+(1-0.94)*'01_Data'!Y549^2</f>
        <v>7.1142013961599089E-9</v>
      </c>
      <c r="U554" s="11">
        <f t="shared" si="105"/>
        <v>1.3389468816320895E-3</v>
      </c>
      <c r="V554" t="e">
        <f>0.94*V553+(1-0.94)*'01_Data'!AA549^2</f>
        <v>#VALUE!</v>
      </c>
      <c r="W554" s="11" t="e">
        <f t="shared" si="106"/>
        <v>#VALUE!</v>
      </c>
      <c r="X554" t="e">
        <f>0.94*X553+(1-0.94)*'01_Data'!AB549^2</f>
        <v>#VALUE!</v>
      </c>
      <c r="Y554" s="11" t="e">
        <f t="shared" si="107"/>
        <v>#VALUE!</v>
      </c>
    </row>
    <row r="555" spans="1:25" x14ac:dyDescent="0.2">
      <c r="A555" s="6">
        <f>'01_Data'!A551</f>
        <v>44260</v>
      </c>
      <c r="B555">
        <f>0.94*B554+(1-0.94)*'01_Data'!P550^2</f>
        <v>5.9632739079520101E-4</v>
      </c>
      <c r="C555" s="11">
        <f t="shared" si="96"/>
        <v>0.38765255381641772</v>
      </c>
      <c r="D555">
        <f>0.94*D554+(1-0.94)*'01_Data'!Q550^2</f>
        <v>3.4662918952368108E-4</v>
      </c>
      <c r="E555" s="11">
        <f t="shared" si="97"/>
        <v>0.29555127433318173</v>
      </c>
      <c r="F555">
        <f>0.94*F554+(1-0.94)*'01_Data'!R550^2</f>
        <v>7.996323567764235E-4</v>
      </c>
      <c r="G555" s="11">
        <f t="shared" si="98"/>
        <v>0.44889570493340514</v>
      </c>
      <c r="H555">
        <f>0.94*H554+(1-0.94)*'01_Data'!S550^2</f>
        <v>1.8480538154966853E-3</v>
      </c>
      <c r="I555" s="11">
        <f t="shared" si="99"/>
        <v>0.68242916226167005</v>
      </c>
      <c r="J555">
        <f>0.94*J554+(1-0.94)*'01_Data'!T550^2</f>
        <v>5.39431864101806E-4</v>
      </c>
      <c r="K555" s="11">
        <f t="shared" si="100"/>
        <v>0.36869612115352546</v>
      </c>
      <c r="L555" t="e">
        <f>0.94*L554+(1-0.94)*'01_Data'!U550^2</f>
        <v>#DIV/0!</v>
      </c>
      <c r="M555" s="11" t="e">
        <f t="shared" si="101"/>
        <v>#DIV/0!</v>
      </c>
      <c r="N555">
        <f>0.94*N554+(1-0.94)*'01_Data'!V550^2</f>
        <v>9.1756577041308453E-4</v>
      </c>
      <c r="O555" s="11">
        <f t="shared" si="102"/>
        <v>0.48086024387975485</v>
      </c>
      <c r="P555">
        <f>0.94*P554+(1-0.94)*'01_Data'!W550^2</f>
        <v>2.2148032769370054E-3</v>
      </c>
      <c r="Q555" s="11">
        <f t="shared" si="103"/>
        <v>0.74708127120690526</v>
      </c>
      <c r="R555">
        <f>0.94*R554+(1-0.94)*'01_Data'!X550^2</f>
        <v>9.9287038077939854E-4</v>
      </c>
      <c r="S555" s="11">
        <f t="shared" si="104"/>
        <v>0.50020329462770285</v>
      </c>
      <c r="T555">
        <f>0.94*T554+(1-0.94)*'01_Data'!Y550^2</f>
        <v>6.6873493123903138E-9</v>
      </c>
      <c r="U555" s="11">
        <f t="shared" si="105"/>
        <v>1.2981571656476574E-3</v>
      </c>
      <c r="V555" t="e">
        <f>0.94*V554+(1-0.94)*'01_Data'!AA550^2</f>
        <v>#VALUE!</v>
      </c>
      <c r="W555" s="11" t="e">
        <f t="shared" si="106"/>
        <v>#VALUE!</v>
      </c>
      <c r="X555" t="e">
        <f>0.94*X554+(1-0.94)*'01_Data'!AB550^2</f>
        <v>#VALUE!</v>
      </c>
      <c r="Y555" s="11" t="e">
        <f t="shared" si="107"/>
        <v>#VALUE!</v>
      </c>
    </row>
    <row r="556" spans="1:25" x14ac:dyDescent="0.2">
      <c r="A556" s="6">
        <f>'01_Data'!A552</f>
        <v>44263</v>
      </c>
      <c r="B556">
        <f>0.94*B555+(1-0.94)*'01_Data'!P551^2</f>
        <v>6.4319950728415978E-4</v>
      </c>
      <c r="C556" s="11">
        <f t="shared" si="96"/>
        <v>0.40259939870249223</v>
      </c>
      <c r="D556">
        <f>0.94*D555+(1-0.94)*'01_Data'!Q551^2</f>
        <v>4.3248457027265209E-4</v>
      </c>
      <c r="E556" s="11">
        <f t="shared" si="97"/>
        <v>0.33013044650366369</v>
      </c>
      <c r="F556">
        <f>0.94*F555+(1-0.94)*'01_Data'!R551^2</f>
        <v>8.8842905630642614E-4</v>
      </c>
      <c r="G556" s="11">
        <f t="shared" si="98"/>
        <v>0.47316394853075971</v>
      </c>
      <c r="H556">
        <f>0.94*H555+(1-0.94)*'01_Data'!S551^2</f>
        <v>1.8508049301547587E-3</v>
      </c>
      <c r="I556" s="11">
        <f t="shared" si="99"/>
        <v>0.68293692417308882</v>
      </c>
      <c r="J556">
        <f>0.94*J555+(1-0.94)*'01_Data'!T551^2</f>
        <v>5.1140001558455119E-4</v>
      </c>
      <c r="K556" s="11">
        <f t="shared" si="100"/>
        <v>0.35898858467548367</v>
      </c>
      <c r="L556" t="e">
        <f>0.94*L555+(1-0.94)*'01_Data'!U551^2</f>
        <v>#DIV/0!</v>
      </c>
      <c r="M556" s="11" t="e">
        <f t="shared" si="101"/>
        <v>#DIV/0!</v>
      </c>
      <c r="N556">
        <f>0.94*N555+(1-0.94)*'01_Data'!V551^2</f>
        <v>8.6298977024003515E-4</v>
      </c>
      <c r="O556" s="11">
        <f t="shared" si="102"/>
        <v>0.46634045728468476</v>
      </c>
      <c r="P556">
        <f>0.94*P555+(1-0.94)*'01_Data'!W551^2</f>
        <v>2.0843011964362052E-3</v>
      </c>
      <c r="Q556" s="11">
        <f t="shared" si="103"/>
        <v>0.72473712579246541</v>
      </c>
      <c r="R556">
        <f>0.94*R555+(1-0.94)*'01_Data'!X551^2</f>
        <v>9.443749031216236E-4</v>
      </c>
      <c r="S556" s="11">
        <f t="shared" si="104"/>
        <v>0.48783447560279003</v>
      </c>
      <c r="T556">
        <f>0.94*T555+(1-0.94)*'01_Data'!Y551^2</f>
        <v>6.2861083536468944E-9</v>
      </c>
      <c r="U556" s="11">
        <f t="shared" si="105"/>
        <v>1.2586100687341643E-3</v>
      </c>
      <c r="V556" t="e">
        <f>0.94*V555+(1-0.94)*'01_Data'!AA551^2</f>
        <v>#VALUE!</v>
      </c>
      <c r="W556" s="11" t="e">
        <f t="shared" si="106"/>
        <v>#VALUE!</v>
      </c>
      <c r="X556" t="e">
        <f>0.94*X555+(1-0.94)*'01_Data'!AB551^2</f>
        <v>#VALUE!</v>
      </c>
      <c r="Y556" s="11" t="e">
        <f t="shared" si="107"/>
        <v>#VALUE!</v>
      </c>
    </row>
    <row r="557" spans="1:25" x14ac:dyDescent="0.2">
      <c r="A557" s="6">
        <f>'01_Data'!A553</f>
        <v>44264</v>
      </c>
      <c r="B557">
        <f>0.94*B556+(1-0.94)*'01_Data'!P552^2</f>
        <v>6.0466591493368589E-4</v>
      </c>
      <c r="C557" s="11">
        <f t="shared" si="96"/>
        <v>0.39035344312979853</v>
      </c>
      <c r="D557">
        <f>0.94*D556+(1-0.94)*'01_Data'!Q552^2</f>
        <v>4.0935646313041199E-4</v>
      </c>
      <c r="E557" s="11">
        <f t="shared" si="97"/>
        <v>0.32118192462973977</v>
      </c>
      <c r="F557">
        <f>0.94*F556+(1-0.94)*'01_Data'!R552^2</f>
        <v>8.385103543322532E-4</v>
      </c>
      <c r="G557" s="11">
        <f t="shared" si="98"/>
        <v>0.4596788110101746</v>
      </c>
      <c r="H557">
        <f>0.94*H556+(1-0.94)*'01_Data'!S552^2</f>
        <v>1.8772808436213276E-3</v>
      </c>
      <c r="I557" s="11">
        <f t="shared" si="99"/>
        <v>0.68780431271734155</v>
      </c>
      <c r="J557">
        <f>0.94*J556+(1-0.94)*'01_Data'!T552^2</f>
        <v>4.8413001528465526E-4</v>
      </c>
      <c r="K557" s="11">
        <f t="shared" si="100"/>
        <v>0.34928607738032319</v>
      </c>
      <c r="L557" t="e">
        <f>0.94*L556+(1-0.94)*'01_Data'!U552^2</f>
        <v>#DIV/0!</v>
      </c>
      <c r="M557" s="11" t="e">
        <f t="shared" si="101"/>
        <v>#DIV/0!</v>
      </c>
      <c r="N557">
        <f>0.94*N556+(1-0.94)*'01_Data'!V552^2</f>
        <v>8.1121038402563294E-4</v>
      </c>
      <c r="O557" s="11">
        <f t="shared" si="102"/>
        <v>0.45213384829545722</v>
      </c>
      <c r="P557">
        <f>0.94*P556+(1-0.94)*'01_Data'!W552^2</f>
        <v>1.9592674213378949E-3</v>
      </c>
      <c r="Q557" s="11">
        <f t="shared" si="103"/>
        <v>0.702663070167452</v>
      </c>
      <c r="R557">
        <f>0.94*R556+(1-0.94)*'01_Data'!X552^2</f>
        <v>8.8998038632257664E-4</v>
      </c>
      <c r="S557" s="11">
        <f t="shared" si="104"/>
        <v>0.47357687586419306</v>
      </c>
      <c r="T557">
        <f>0.94*T556+(1-0.94)*'01_Data'!Y552^2</f>
        <v>6.6255702049295609E-9</v>
      </c>
      <c r="U557" s="11">
        <f t="shared" si="105"/>
        <v>1.2921469311352519E-3</v>
      </c>
      <c r="V557" t="e">
        <f>0.94*V556+(1-0.94)*'01_Data'!AA552^2</f>
        <v>#VALUE!</v>
      </c>
      <c r="W557" s="11" t="e">
        <f t="shared" si="106"/>
        <v>#VALUE!</v>
      </c>
      <c r="X557" t="e">
        <f>0.94*X556+(1-0.94)*'01_Data'!AB552^2</f>
        <v>#VALUE!</v>
      </c>
      <c r="Y557" s="11" t="e">
        <f t="shared" si="107"/>
        <v>#VALUE!</v>
      </c>
    </row>
    <row r="558" spans="1:25" x14ac:dyDescent="0.2">
      <c r="A558" s="6">
        <f>'01_Data'!A554</f>
        <v>44265</v>
      </c>
      <c r="B558">
        <f>0.94*B557+(1-0.94)*'01_Data'!P553^2</f>
        <v>5.8291711573684075E-4</v>
      </c>
      <c r="C558" s="11">
        <f t="shared" si="96"/>
        <v>0.38326898278582872</v>
      </c>
      <c r="D558">
        <f>0.94*D557+(1-0.94)*'01_Data'!Q553^2</f>
        <v>3.8510708605020671E-4</v>
      </c>
      <c r="E558" s="11">
        <f t="shared" si="97"/>
        <v>0.31152365188642112</v>
      </c>
      <c r="F558">
        <f>0.94*F557+(1-0.94)*'01_Data'!R553^2</f>
        <v>8.0185065622675935E-4</v>
      </c>
      <c r="G558" s="11">
        <f t="shared" si="98"/>
        <v>0.44951792552593872</v>
      </c>
      <c r="H558">
        <f>0.94*H557+(1-0.94)*'01_Data'!S553^2</f>
        <v>1.8513425849026304E-3</v>
      </c>
      <c r="I558" s="11">
        <f t="shared" si="99"/>
        <v>0.68303611280477905</v>
      </c>
      <c r="J558">
        <f>0.94*J557+(1-0.94)*'01_Data'!T553^2</f>
        <v>4.9439843038379713E-4</v>
      </c>
      <c r="K558" s="11">
        <f t="shared" si="100"/>
        <v>0.35297082663687224</v>
      </c>
      <c r="L558" t="e">
        <f>0.94*L557+(1-0.94)*'01_Data'!U553^2</f>
        <v>#DIV/0!</v>
      </c>
      <c r="M558" s="11" t="e">
        <f t="shared" si="101"/>
        <v>#DIV/0!</v>
      </c>
      <c r="N558">
        <f>0.94*N557+(1-0.94)*'01_Data'!V553^2</f>
        <v>7.6446584360687889E-4</v>
      </c>
      <c r="O558" s="11">
        <f t="shared" si="102"/>
        <v>0.4389138783280081</v>
      </c>
      <c r="P558">
        <f>0.94*P557+(1-0.94)*'01_Data'!W553^2</f>
        <v>1.9674191631298158E-3</v>
      </c>
      <c r="Q558" s="11">
        <f t="shared" si="103"/>
        <v>0.70412330532990708</v>
      </c>
      <c r="R558">
        <f>0.94*R557+(1-0.94)*'01_Data'!X553^2</f>
        <v>8.3889137717351977E-4</v>
      </c>
      <c r="S558" s="11">
        <f t="shared" si="104"/>
        <v>0.45978323919834985</v>
      </c>
      <c r="T558">
        <f>0.94*T557+(1-0.94)*'01_Data'!Y553^2</f>
        <v>6.2280359926337866E-9</v>
      </c>
      <c r="U558" s="11">
        <f t="shared" si="105"/>
        <v>1.2527829301773369E-3</v>
      </c>
      <c r="V558" t="e">
        <f>0.94*V557+(1-0.94)*'01_Data'!AA553^2</f>
        <v>#VALUE!</v>
      </c>
      <c r="W558" s="11" t="e">
        <f t="shared" si="106"/>
        <v>#VALUE!</v>
      </c>
      <c r="X558" t="e">
        <f>0.94*X557+(1-0.94)*'01_Data'!AB553^2</f>
        <v>#VALUE!</v>
      </c>
      <c r="Y558" s="11" t="e">
        <f t="shared" si="107"/>
        <v>#VALUE!</v>
      </c>
    </row>
    <row r="559" spans="1:25" x14ac:dyDescent="0.2">
      <c r="A559" s="6">
        <f>'01_Data'!A555</f>
        <v>44266</v>
      </c>
      <c r="B559">
        <f>0.94*B558+(1-0.94)*'01_Data'!P554^2</f>
        <v>6.0280719343274206E-4</v>
      </c>
      <c r="C559" s="11">
        <f t="shared" si="96"/>
        <v>0.38975301505575427</v>
      </c>
      <c r="D559">
        <f>0.94*D558+(1-0.94)*'01_Data'!Q554^2</f>
        <v>3.7920480845534717E-4</v>
      </c>
      <c r="E559" s="11">
        <f t="shared" si="97"/>
        <v>0.30912717727619404</v>
      </c>
      <c r="F559">
        <f>0.94*F558+(1-0.94)*'01_Data'!R554^2</f>
        <v>7.9402832294196604E-4</v>
      </c>
      <c r="G559" s="11">
        <f t="shared" si="98"/>
        <v>0.44731994967961741</v>
      </c>
      <c r="H559">
        <f>0.94*H558+(1-0.94)*'01_Data'!S554^2</f>
        <v>1.7762173978888886E-3</v>
      </c>
      <c r="I559" s="11">
        <f t="shared" si="99"/>
        <v>0.66903421756140391</v>
      </c>
      <c r="J559">
        <f>0.94*J558+(1-0.94)*'01_Data'!T554^2</f>
        <v>5.4452687613999338E-4</v>
      </c>
      <c r="K559" s="11">
        <f t="shared" si="100"/>
        <v>0.37043322311487981</v>
      </c>
      <c r="L559" t="e">
        <f>0.94*L558+(1-0.94)*'01_Data'!U554^2</f>
        <v>#DIV/0!</v>
      </c>
      <c r="M559" s="11" t="e">
        <f t="shared" si="101"/>
        <v>#DIV/0!</v>
      </c>
      <c r="N559">
        <f>0.94*N558+(1-0.94)*'01_Data'!V554^2</f>
        <v>8.8447382550186021E-4</v>
      </c>
      <c r="O559" s="11">
        <f t="shared" si="102"/>
        <v>0.47210952545618989</v>
      </c>
      <c r="P559">
        <f>0.94*P558+(1-0.94)*'01_Data'!W554^2</f>
        <v>2.6760659628831144E-3</v>
      </c>
      <c r="Q559" s="11">
        <f t="shared" si="103"/>
        <v>0.82119950234187611</v>
      </c>
      <c r="R559">
        <f>0.94*R558+(1-0.94)*'01_Data'!X554^2</f>
        <v>1.0325592578639029E-3</v>
      </c>
      <c r="S559" s="11">
        <f t="shared" si="104"/>
        <v>0.510102865098505</v>
      </c>
      <c r="T559">
        <f>0.94*T558+(1-0.94)*'01_Data'!Y554^2</f>
        <v>5.8543538330757591E-9</v>
      </c>
      <c r="U559" s="11">
        <f t="shared" si="105"/>
        <v>1.2146181152671368E-3</v>
      </c>
      <c r="V559" t="e">
        <f>0.94*V558+(1-0.94)*'01_Data'!AA554^2</f>
        <v>#VALUE!</v>
      </c>
      <c r="W559" s="11" t="e">
        <f t="shared" si="106"/>
        <v>#VALUE!</v>
      </c>
      <c r="X559" t="e">
        <f>0.94*X558+(1-0.94)*'01_Data'!AB554^2</f>
        <v>#VALUE!</v>
      </c>
      <c r="Y559" s="11" t="e">
        <f t="shared" si="107"/>
        <v>#VALUE!</v>
      </c>
    </row>
    <row r="560" spans="1:25" x14ac:dyDescent="0.2">
      <c r="A560" s="6">
        <f>'01_Data'!A556</f>
        <v>44267</v>
      </c>
      <c r="B560">
        <f>0.94*B559+(1-0.94)*'01_Data'!P555^2</f>
        <v>5.6999089041912118E-4</v>
      </c>
      <c r="C560" s="11">
        <f t="shared" si="96"/>
        <v>0.37899565219883269</v>
      </c>
      <c r="D560">
        <f>0.94*D559+(1-0.94)*'01_Data'!Q555^2</f>
        <v>3.5660936196530005E-4</v>
      </c>
      <c r="E560" s="11">
        <f t="shared" si="97"/>
        <v>0.29977584828544079</v>
      </c>
      <c r="F560">
        <f>0.94*F559+(1-0.94)*'01_Data'!R555^2</f>
        <v>7.4922491646840263E-4</v>
      </c>
      <c r="G560" s="11">
        <f t="shared" si="98"/>
        <v>0.43451660376795437</v>
      </c>
      <c r="H560">
        <f>0.94*H559+(1-0.94)*'01_Data'!S555^2</f>
        <v>1.8427131760026191E-3</v>
      </c>
      <c r="I560" s="11">
        <f t="shared" si="99"/>
        <v>0.68144238226915421</v>
      </c>
      <c r="J560">
        <f>0.94*J559+(1-0.94)*'01_Data'!T555^2</f>
        <v>5.1190890674307488E-4</v>
      </c>
      <c r="K560" s="11">
        <f t="shared" si="100"/>
        <v>0.35916715398161742</v>
      </c>
      <c r="L560" t="e">
        <f>0.94*L559+(1-0.94)*'01_Data'!U555^2</f>
        <v>#DIV/0!</v>
      </c>
      <c r="M560" s="11" t="e">
        <f t="shared" si="101"/>
        <v>#DIV/0!</v>
      </c>
      <c r="N560">
        <f>0.94*N559+(1-0.94)*'01_Data'!V555^2</f>
        <v>9.450353375152125E-4</v>
      </c>
      <c r="O560" s="11">
        <f t="shared" si="102"/>
        <v>0.48800502564403325</v>
      </c>
      <c r="P560">
        <f>0.94*P559+(1-0.94)*'01_Data'!W555^2</f>
        <v>2.5239906064557713E-3</v>
      </c>
      <c r="Q560" s="11">
        <f t="shared" si="103"/>
        <v>0.79752469104527068</v>
      </c>
      <c r="R560">
        <f>0.94*R559+(1-0.94)*'01_Data'!X555^2</f>
        <v>1.0110793367246653E-3</v>
      </c>
      <c r="S560" s="11">
        <f t="shared" si="104"/>
        <v>0.50476924713636784</v>
      </c>
      <c r="T560">
        <f>0.94*T559+(1-0.94)*'01_Data'!Y555^2</f>
        <v>6.2197209555919899E-9</v>
      </c>
      <c r="U560" s="11">
        <f t="shared" si="105"/>
        <v>1.2519463570014417E-3</v>
      </c>
      <c r="V560" t="e">
        <f>0.94*V559+(1-0.94)*'01_Data'!AA555^2</f>
        <v>#VALUE!</v>
      </c>
      <c r="W560" s="11" t="e">
        <f t="shared" si="106"/>
        <v>#VALUE!</v>
      </c>
      <c r="X560" t="e">
        <f>0.94*X559+(1-0.94)*'01_Data'!AB555^2</f>
        <v>#VALUE!</v>
      </c>
      <c r="Y560" s="11" t="e">
        <f t="shared" si="107"/>
        <v>#VALUE!</v>
      </c>
    </row>
    <row r="561" spans="1:25" x14ac:dyDescent="0.2">
      <c r="A561" s="6">
        <f>'01_Data'!A557</f>
        <v>44270</v>
      </c>
      <c r="B561">
        <f>0.94*B560+(1-0.94)*'01_Data'!P556^2</f>
        <v>5.42671575759736E-4</v>
      </c>
      <c r="C561" s="11">
        <f t="shared" si="96"/>
        <v>0.36980161856251181</v>
      </c>
      <c r="D561">
        <f>0.94*D560+(1-0.94)*'01_Data'!Q556^2</f>
        <v>3.3587474416246386E-4</v>
      </c>
      <c r="E561" s="11">
        <f t="shared" si="97"/>
        <v>0.29093029324726721</v>
      </c>
      <c r="F561">
        <f>0.94*F560+(1-0.94)*'01_Data'!R556^2</f>
        <v>7.1121118480567608E-4</v>
      </c>
      <c r="G561" s="11">
        <f t="shared" si="98"/>
        <v>0.42334999535966739</v>
      </c>
      <c r="H561">
        <f>0.94*H560+(1-0.94)*'01_Data'!S556^2</f>
        <v>1.7398931517531842E-3</v>
      </c>
      <c r="I561" s="11">
        <f t="shared" si="99"/>
        <v>0.66215789222949117</v>
      </c>
      <c r="J561">
        <f>0.94*J560+(1-0.94)*'01_Data'!T556^2</f>
        <v>4.9353754139268855E-4</v>
      </c>
      <c r="K561" s="11">
        <f t="shared" si="100"/>
        <v>0.352663381188007</v>
      </c>
      <c r="L561" t="e">
        <f>0.94*L560+(1-0.94)*'01_Data'!U556^2</f>
        <v>#DIV/0!</v>
      </c>
      <c r="M561" s="11" t="e">
        <f t="shared" si="101"/>
        <v>#DIV/0!</v>
      </c>
      <c r="N561">
        <f>0.94*N560+(1-0.94)*'01_Data'!V556^2</f>
        <v>8.9196129694826983E-4</v>
      </c>
      <c r="O561" s="11">
        <f t="shared" si="102"/>
        <v>0.47410362457058269</v>
      </c>
      <c r="P561">
        <f>0.94*P560+(1-0.94)*'01_Data'!W556^2</f>
        <v>2.4246980927315198E-3</v>
      </c>
      <c r="Q561" s="11">
        <f t="shared" si="103"/>
        <v>0.78168018995516508</v>
      </c>
      <c r="R561">
        <f>0.94*R560+(1-0.94)*'01_Data'!X556^2</f>
        <v>9.625851987909896E-4</v>
      </c>
      <c r="S561" s="11">
        <f t="shared" si="104"/>
        <v>0.49251545163104216</v>
      </c>
      <c r="T561">
        <f>0.94*T560+(1-0.94)*'01_Data'!Y556^2</f>
        <v>6.5631660507579512E-9</v>
      </c>
      <c r="U561" s="11">
        <f t="shared" si="105"/>
        <v>1.2860473726853936E-3</v>
      </c>
      <c r="V561" t="e">
        <f>0.94*V560+(1-0.94)*'01_Data'!AA556^2</f>
        <v>#VALUE!</v>
      </c>
      <c r="W561" s="11" t="e">
        <f t="shared" si="106"/>
        <v>#VALUE!</v>
      </c>
      <c r="X561" t="e">
        <f>0.94*X560+(1-0.94)*'01_Data'!AB556^2</f>
        <v>#VALUE!</v>
      </c>
      <c r="Y561" s="11" t="e">
        <f t="shared" si="107"/>
        <v>#VALUE!</v>
      </c>
    </row>
    <row r="562" spans="1:25" x14ac:dyDescent="0.2">
      <c r="A562" s="6">
        <f>'01_Data'!A558</f>
        <v>44271</v>
      </c>
      <c r="B562">
        <f>0.94*B561+(1-0.94)*'01_Data'!P557^2</f>
        <v>5.5013385068169247E-4</v>
      </c>
      <c r="C562" s="11">
        <f t="shared" si="96"/>
        <v>0.37233550780416647</v>
      </c>
      <c r="D562">
        <f>0.94*D561+(1-0.94)*'01_Data'!Q557^2</f>
        <v>3.2409257929533891E-4</v>
      </c>
      <c r="E562" s="11">
        <f t="shared" si="97"/>
        <v>0.28578196231117425</v>
      </c>
      <c r="F562">
        <f>0.94*F561+(1-0.94)*'01_Data'!R557^2</f>
        <v>6.870290053812842E-4</v>
      </c>
      <c r="G562" s="11">
        <f t="shared" si="98"/>
        <v>0.41609050620758414</v>
      </c>
      <c r="H562">
        <f>0.94*H561+(1-0.94)*'01_Data'!S557^2</f>
        <v>1.7537468235491046E-3</v>
      </c>
      <c r="I562" s="11">
        <f t="shared" si="99"/>
        <v>0.66478883830459612</v>
      </c>
      <c r="J562">
        <f>0.94*J561+(1-0.94)*'01_Data'!T557^2</f>
        <v>4.7420490307031047E-4</v>
      </c>
      <c r="K562" s="11">
        <f t="shared" si="100"/>
        <v>0.34568719324516239</v>
      </c>
      <c r="L562" t="e">
        <f>0.94*L561+(1-0.94)*'01_Data'!U557^2</f>
        <v>#DIV/0!</v>
      </c>
      <c r="M562" s="11" t="e">
        <f t="shared" si="101"/>
        <v>#DIV/0!</v>
      </c>
      <c r="N562">
        <f>0.94*N561+(1-0.94)*'01_Data'!V557^2</f>
        <v>9.5724016923397323E-4</v>
      </c>
      <c r="O562" s="11">
        <f t="shared" si="102"/>
        <v>0.4911461316624221</v>
      </c>
      <c r="P562">
        <f>0.94*P561+(1-0.94)*'01_Data'!W557^2</f>
        <v>2.3266991537232019E-3</v>
      </c>
      <c r="Q562" s="11">
        <f t="shared" si="103"/>
        <v>0.76572069760340622</v>
      </c>
      <c r="R562">
        <f>0.94*R561+(1-0.94)*'01_Data'!X557^2</f>
        <v>9.2944201482799619E-4</v>
      </c>
      <c r="S562" s="11">
        <f t="shared" si="104"/>
        <v>0.48396217593594548</v>
      </c>
      <c r="T562">
        <f>0.94*T561+(1-0.94)*'01_Data'!Y557^2</f>
        <v>6.169376087712474E-9</v>
      </c>
      <c r="U562" s="11">
        <f t="shared" si="105"/>
        <v>1.2468691888500346E-3</v>
      </c>
      <c r="V562" t="e">
        <f>0.94*V561+(1-0.94)*'01_Data'!AA557^2</f>
        <v>#VALUE!</v>
      </c>
      <c r="W562" s="11" t="e">
        <f t="shared" si="106"/>
        <v>#VALUE!</v>
      </c>
      <c r="X562" t="e">
        <f>0.94*X561+(1-0.94)*'01_Data'!AB557^2</f>
        <v>#VALUE!</v>
      </c>
      <c r="Y562" s="11" t="e">
        <f t="shared" si="107"/>
        <v>#VALUE!</v>
      </c>
    </row>
    <row r="563" spans="1:25" x14ac:dyDescent="0.2">
      <c r="A563" s="6">
        <f>'01_Data'!A559</f>
        <v>44272</v>
      </c>
      <c r="B563">
        <f>0.94*B562+(1-0.94)*'01_Data'!P558^2</f>
        <v>5.4466470790190717E-4</v>
      </c>
      <c r="C563" s="11">
        <f t="shared" si="96"/>
        <v>0.37048010255785752</v>
      </c>
      <c r="D563">
        <f>0.94*D562+(1-0.94)*'01_Data'!Q558^2</f>
        <v>3.390891287801764E-4</v>
      </c>
      <c r="E563" s="11">
        <f t="shared" si="97"/>
        <v>0.29231910723147136</v>
      </c>
      <c r="F563">
        <f>0.94*F562+(1-0.94)*'01_Data'!R558^2</f>
        <v>6.9132785642642722E-4</v>
      </c>
      <c r="G563" s="11">
        <f t="shared" si="98"/>
        <v>0.41739024883130615</v>
      </c>
      <c r="H563">
        <f>0.94*H562+(1-0.94)*'01_Data'!S558^2</f>
        <v>1.7413267740599642E-3</v>
      </c>
      <c r="I563" s="11">
        <f t="shared" si="99"/>
        <v>0.66243063566166005</v>
      </c>
      <c r="J563">
        <f>0.94*J562+(1-0.94)*'01_Data'!T558^2</f>
        <v>4.6039415537236258E-4</v>
      </c>
      <c r="K563" s="11">
        <f t="shared" si="100"/>
        <v>0.34061609937558057</v>
      </c>
      <c r="L563" t="e">
        <f>0.94*L562+(1-0.94)*'01_Data'!U558^2</f>
        <v>#DIV/0!</v>
      </c>
      <c r="M563" s="11" t="e">
        <f t="shared" si="101"/>
        <v>#DIV/0!</v>
      </c>
      <c r="N563">
        <f>0.94*N562+(1-0.94)*'01_Data'!V558^2</f>
        <v>9.807091485212068E-4</v>
      </c>
      <c r="O563" s="11">
        <f t="shared" si="102"/>
        <v>0.49713047123199372</v>
      </c>
      <c r="P563">
        <f>0.94*P562+(1-0.94)*'01_Data'!W558^2</f>
        <v>2.3308601291607621E-3</v>
      </c>
      <c r="Q563" s="11">
        <f t="shared" si="103"/>
        <v>0.76640508384829509</v>
      </c>
      <c r="R563">
        <f>0.94*R562+(1-0.94)*'01_Data'!X558^2</f>
        <v>9.1685945787372939E-4</v>
      </c>
      <c r="S563" s="11">
        <f t="shared" si="104"/>
        <v>0.48067513289557617</v>
      </c>
      <c r="T563">
        <f>0.94*T562+(1-0.94)*'01_Data'!Y558^2</f>
        <v>5.7992135224497254E-9</v>
      </c>
      <c r="U563" s="11">
        <f t="shared" si="105"/>
        <v>1.2088845303242701E-3</v>
      </c>
      <c r="V563" t="e">
        <f>0.94*V562+(1-0.94)*'01_Data'!AA558^2</f>
        <v>#VALUE!</v>
      </c>
      <c r="W563" s="11" t="e">
        <f t="shared" si="106"/>
        <v>#VALUE!</v>
      </c>
      <c r="X563" t="e">
        <f>0.94*X562+(1-0.94)*'01_Data'!AB558^2</f>
        <v>#VALUE!</v>
      </c>
      <c r="Y563" s="11" t="e">
        <f t="shared" si="107"/>
        <v>#VALUE!</v>
      </c>
    </row>
    <row r="564" spans="1:25" x14ac:dyDescent="0.2">
      <c r="A564" s="6">
        <f>'01_Data'!A560</f>
        <v>44273</v>
      </c>
      <c r="B564">
        <f>0.94*B563+(1-0.94)*'01_Data'!P559^2</f>
        <v>5.1314082211769839E-4</v>
      </c>
      <c r="C564" s="11">
        <f t="shared" si="96"/>
        <v>0.3595990644782881</v>
      </c>
      <c r="D564">
        <f>0.94*D563+(1-0.94)*'01_Data'!Q559^2</f>
        <v>3.1952860786077389E-4</v>
      </c>
      <c r="E564" s="11">
        <f t="shared" si="97"/>
        <v>0.28376259299089268</v>
      </c>
      <c r="F564">
        <f>0.94*F563+(1-0.94)*'01_Data'!R559^2</f>
        <v>6.5101554438846661E-4</v>
      </c>
      <c r="G564" s="11">
        <f t="shared" si="98"/>
        <v>0.40503816756682776</v>
      </c>
      <c r="H564">
        <f>0.94*H563+(1-0.94)*'01_Data'!S559^2</f>
        <v>1.6923561006000755E-3</v>
      </c>
      <c r="I564" s="11">
        <f t="shared" si="99"/>
        <v>0.65304956730038421</v>
      </c>
      <c r="J564">
        <f>0.94*J563+(1-0.94)*'01_Data'!T559^2</f>
        <v>4.4021079827452034E-4</v>
      </c>
      <c r="K564" s="11">
        <f t="shared" si="100"/>
        <v>0.33306624140728991</v>
      </c>
      <c r="L564" t="e">
        <f>0.94*L563+(1-0.94)*'01_Data'!U559^2</f>
        <v>#DIV/0!</v>
      </c>
      <c r="M564" s="11" t="e">
        <f t="shared" si="101"/>
        <v>#DIV/0!</v>
      </c>
      <c r="N564">
        <f>0.94*N563+(1-0.94)*'01_Data'!V559^2</f>
        <v>9.2344736733217866E-4</v>
      </c>
      <c r="O564" s="11">
        <f t="shared" si="102"/>
        <v>0.48239893922738786</v>
      </c>
      <c r="P564">
        <f>0.94*P563+(1-0.94)*'01_Data'!W559^2</f>
        <v>2.2460332468393187E-3</v>
      </c>
      <c r="Q564" s="11">
        <f t="shared" si="103"/>
        <v>0.7523299663070111</v>
      </c>
      <c r="R564">
        <f>0.94*R563+(1-0.94)*'01_Data'!X559^2</f>
        <v>8.6413497707758585E-4</v>
      </c>
      <c r="S564" s="11">
        <f t="shared" si="104"/>
        <v>0.46664977683863912</v>
      </c>
      <c r="T564">
        <f>0.94*T563+(1-0.94)*'01_Data'!Y559^2</f>
        <v>6.1678890636035183E-9</v>
      </c>
      <c r="U564" s="11">
        <f t="shared" si="105"/>
        <v>1.2467189113942591E-3</v>
      </c>
      <c r="V564" t="e">
        <f>0.94*V563+(1-0.94)*'01_Data'!AA559^2</f>
        <v>#VALUE!</v>
      </c>
      <c r="W564" s="11" t="e">
        <f t="shared" si="106"/>
        <v>#VALUE!</v>
      </c>
      <c r="X564" t="e">
        <f>0.94*X563+(1-0.94)*'01_Data'!AB559^2</f>
        <v>#VALUE!</v>
      </c>
      <c r="Y564" s="11" t="e">
        <f t="shared" si="107"/>
        <v>#VALUE!</v>
      </c>
    </row>
    <row r="565" spans="1:25" x14ac:dyDescent="0.2">
      <c r="A565" s="6">
        <f>'01_Data'!A561</f>
        <v>44274</v>
      </c>
      <c r="B565">
        <f>0.94*B564+(1-0.94)*'01_Data'!P560^2</f>
        <v>5.9892244059779793E-4</v>
      </c>
      <c r="C565" s="11">
        <f t="shared" si="96"/>
        <v>0.3884951158388546</v>
      </c>
      <c r="D565">
        <f>0.94*D564+(1-0.94)*'01_Data'!Q560^2</f>
        <v>3.8189928066925221E-4</v>
      </c>
      <c r="E565" s="11">
        <f t="shared" si="97"/>
        <v>0.31022349802787602</v>
      </c>
      <c r="F565">
        <f>0.94*F564+(1-0.94)*'01_Data'!R560^2</f>
        <v>8.4729465033409653E-4</v>
      </c>
      <c r="G565" s="11">
        <f t="shared" si="98"/>
        <v>0.46208035219449911</v>
      </c>
      <c r="H565">
        <f>0.94*H564+(1-0.94)*'01_Data'!S560^2</f>
        <v>2.045083970350563E-3</v>
      </c>
      <c r="I565" s="11">
        <f t="shared" si="99"/>
        <v>0.71788659308301739</v>
      </c>
      <c r="J565">
        <f>0.94*J564+(1-0.94)*'01_Data'!T560^2</f>
        <v>4.9272108743258071E-4</v>
      </c>
      <c r="K565" s="11">
        <f t="shared" si="100"/>
        <v>0.35237155678773274</v>
      </c>
      <c r="L565" t="e">
        <f>0.94*L564+(1-0.94)*'01_Data'!U560^2</f>
        <v>#DIV/0!</v>
      </c>
      <c r="M565" s="11" t="e">
        <f t="shared" si="101"/>
        <v>#DIV/0!</v>
      </c>
      <c r="N565">
        <f>0.94*N564+(1-0.94)*'01_Data'!V560^2</f>
        <v>8.6813937685560768E-4</v>
      </c>
      <c r="O565" s="11">
        <f t="shared" si="102"/>
        <v>0.46772975420387053</v>
      </c>
      <c r="P565">
        <f>0.94*P564+(1-0.94)*'01_Data'!W560^2</f>
        <v>2.1273197550049023E-3</v>
      </c>
      <c r="Q565" s="11">
        <f t="shared" si="103"/>
        <v>0.73217796898106358</v>
      </c>
      <c r="R565">
        <f>0.94*R564+(1-0.94)*'01_Data'!X560^2</f>
        <v>9.422255806385909E-4</v>
      </c>
      <c r="S565" s="11">
        <f t="shared" si="104"/>
        <v>0.48727902306678966</v>
      </c>
      <c r="T565">
        <f>0.94*T564+(1-0.94)*'01_Data'!Y560^2</f>
        <v>6.5144440722887875E-9</v>
      </c>
      <c r="U565" s="11">
        <f t="shared" si="105"/>
        <v>1.2812649633142923E-3</v>
      </c>
      <c r="V565" t="e">
        <f>0.94*V564+(1-0.94)*'01_Data'!AA560^2</f>
        <v>#VALUE!</v>
      </c>
      <c r="W565" s="11" t="e">
        <f t="shared" si="106"/>
        <v>#VALUE!</v>
      </c>
      <c r="X565" t="e">
        <f>0.94*X564+(1-0.94)*'01_Data'!AB560^2</f>
        <v>#VALUE!</v>
      </c>
      <c r="Y565" s="11" t="e">
        <f t="shared" si="107"/>
        <v>#VALUE!</v>
      </c>
    </row>
    <row r="566" spans="1:25" x14ac:dyDescent="0.2">
      <c r="A566" s="6">
        <f>'01_Data'!A562</f>
        <v>44277</v>
      </c>
      <c r="B566">
        <f>0.94*B565+(1-0.94)*'01_Data'!P561^2</f>
        <v>5.6490130485042141E-4</v>
      </c>
      <c r="C566" s="11">
        <f t="shared" si="96"/>
        <v>0.37729978640638828</v>
      </c>
      <c r="D566">
        <f>0.94*D565+(1-0.94)*'01_Data'!Q561^2</f>
        <v>3.6203763133597634E-4</v>
      </c>
      <c r="E566" s="11">
        <f t="shared" si="97"/>
        <v>0.30204880912969356</v>
      </c>
      <c r="F566">
        <f>0.94*F565+(1-0.94)*'01_Data'!R561^2</f>
        <v>8.0945799942848439E-4</v>
      </c>
      <c r="G566" s="11">
        <f t="shared" si="98"/>
        <v>0.45164523229629927</v>
      </c>
      <c r="H566">
        <f>0.94*H565+(1-0.94)*'01_Data'!S561^2</f>
        <v>2.0980333116029678E-3</v>
      </c>
      <c r="I566" s="11">
        <f t="shared" si="99"/>
        <v>0.72712061896493341</v>
      </c>
      <c r="J566">
        <f>0.94*J565+(1-0.94)*'01_Data'!T561^2</f>
        <v>4.6372768579847041E-4</v>
      </c>
      <c r="K566" s="11">
        <f t="shared" si="100"/>
        <v>0.3418470079161357</v>
      </c>
      <c r="L566" t="e">
        <f>0.94*L565+(1-0.94)*'01_Data'!U561^2</f>
        <v>#DIV/0!</v>
      </c>
      <c r="M566" s="11" t="e">
        <f t="shared" si="101"/>
        <v>#DIV/0!</v>
      </c>
      <c r="N566">
        <f>0.94*N565+(1-0.94)*'01_Data'!V561^2</f>
        <v>8.1605101424427116E-4</v>
      </c>
      <c r="O566" s="11">
        <f t="shared" si="102"/>
        <v>0.4534808216336787</v>
      </c>
      <c r="P566">
        <f>0.94*P565+(1-0.94)*'01_Data'!W561^2</f>
        <v>2.1801815090570684E-3</v>
      </c>
      <c r="Q566" s="11">
        <f t="shared" si="103"/>
        <v>0.7412190906084255</v>
      </c>
      <c r="R566">
        <f>0.94*R565+(1-0.94)*'01_Data'!X561^2</f>
        <v>9.2838144448653106E-4</v>
      </c>
      <c r="S566" s="11">
        <f t="shared" si="104"/>
        <v>0.48368597665283397</v>
      </c>
      <c r="T566">
        <f>0.94*T565+(1-0.94)*'01_Data'!Y561^2</f>
        <v>6.1235774279514595E-9</v>
      </c>
      <c r="U566" s="11">
        <f t="shared" si="105"/>
        <v>1.2422324709343931E-3</v>
      </c>
      <c r="V566" t="e">
        <f>0.94*V565+(1-0.94)*'01_Data'!AA561^2</f>
        <v>#VALUE!</v>
      </c>
      <c r="W566" s="11" t="e">
        <f t="shared" si="106"/>
        <v>#VALUE!</v>
      </c>
      <c r="X566" t="e">
        <f>0.94*X565+(1-0.94)*'01_Data'!AB561^2</f>
        <v>#VALUE!</v>
      </c>
      <c r="Y566" s="11" t="e">
        <f t="shared" si="107"/>
        <v>#VALUE!</v>
      </c>
    </row>
    <row r="567" spans="1:25" x14ac:dyDescent="0.2">
      <c r="A567" s="6">
        <f>'01_Data'!A563</f>
        <v>44278</v>
      </c>
      <c r="B567">
        <f>0.94*B566+(1-0.94)*'01_Data'!P562^2</f>
        <v>5.3739789403894997E-4</v>
      </c>
      <c r="C567" s="11">
        <f t="shared" si="96"/>
        <v>0.36800036589358903</v>
      </c>
      <c r="D567">
        <f>0.94*D566+(1-0.94)*'01_Data'!Q562^2</f>
        <v>3.4430893272059947E-4</v>
      </c>
      <c r="E567" s="11">
        <f t="shared" si="97"/>
        <v>0.29456043699993228</v>
      </c>
      <c r="F567">
        <f>0.94*F566+(1-0.94)*'01_Data'!R562^2</f>
        <v>7.6372030071762199E-4</v>
      </c>
      <c r="G567" s="11">
        <f t="shared" si="98"/>
        <v>0.43869980143697435</v>
      </c>
      <c r="H567">
        <f>0.94*H566+(1-0.94)*'01_Data'!S562^2</f>
        <v>2.0039963839048112E-3</v>
      </c>
      <c r="I567" s="11">
        <f t="shared" si="99"/>
        <v>0.71063850778297433</v>
      </c>
      <c r="J567">
        <f>0.94*J566+(1-0.94)*'01_Data'!T562^2</f>
        <v>4.5829297922496653E-4</v>
      </c>
      <c r="K567" s="11">
        <f t="shared" si="100"/>
        <v>0.33983794779967053</v>
      </c>
      <c r="L567" t="e">
        <f>0.94*L566+(1-0.94)*'01_Data'!U562^2</f>
        <v>#DIV/0!</v>
      </c>
      <c r="M567" s="11" t="e">
        <f t="shared" si="101"/>
        <v>#DIV/0!</v>
      </c>
      <c r="N567">
        <f>0.94*N566+(1-0.94)*'01_Data'!V562^2</f>
        <v>7.6748386798629982E-4</v>
      </c>
      <c r="O567" s="11">
        <f t="shared" si="102"/>
        <v>0.43977941599459558</v>
      </c>
      <c r="P567">
        <f>0.94*P566+(1-0.94)*'01_Data'!W562^2</f>
        <v>2.0949628987553606E-3</v>
      </c>
      <c r="Q567" s="11">
        <f t="shared" si="103"/>
        <v>0.72658836385284276</v>
      </c>
      <c r="R567">
        <f>0.94*R566+(1-0.94)*'01_Data'!X562^2</f>
        <v>8.860598504731739E-4</v>
      </c>
      <c r="S567" s="11">
        <f t="shared" si="104"/>
        <v>0.47253262566646109</v>
      </c>
      <c r="T567">
        <f>0.94*T566+(1-0.94)*'01_Data'!Y562^2</f>
        <v>5.7561627822743716E-9</v>
      </c>
      <c r="U567" s="11">
        <f t="shared" si="105"/>
        <v>1.2043890655154346E-3</v>
      </c>
      <c r="V567" t="e">
        <f>0.94*V566+(1-0.94)*'01_Data'!AA562^2</f>
        <v>#VALUE!</v>
      </c>
      <c r="W567" s="11" t="e">
        <f t="shared" si="106"/>
        <v>#VALUE!</v>
      </c>
      <c r="X567" t="e">
        <f>0.94*X566+(1-0.94)*'01_Data'!AB562^2</f>
        <v>#VALUE!</v>
      </c>
      <c r="Y567" s="11" t="e">
        <f t="shared" si="107"/>
        <v>#VALUE!</v>
      </c>
    </row>
    <row r="568" spans="1:25" x14ac:dyDescent="0.2">
      <c r="A568" s="6">
        <f>'01_Data'!A564</f>
        <v>44279</v>
      </c>
      <c r="B568">
        <f>0.94*B567+(1-0.94)*'01_Data'!P563^2</f>
        <v>5.1440573507441139E-4</v>
      </c>
      <c r="C568" s="11">
        <f t="shared" si="96"/>
        <v>0.36004200482548099</v>
      </c>
      <c r="D568">
        <f>0.94*D567+(1-0.94)*'01_Data'!Q563^2</f>
        <v>3.2551426722591853E-4</v>
      </c>
      <c r="E568" s="11">
        <f t="shared" si="97"/>
        <v>0.28640809231048531</v>
      </c>
      <c r="F568">
        <f>0.94*F567+(1-0.94)*'01_Data'!R563^2</f>
        <v>7.2413638452385536E-4</v>
      </c>
      <c r="G568" s="11">
        <f t="shared" si="98"/>
        <v>0.42717955112576672</v>
      </c>
      <c r="H568">
        <f>0.94*H567+(1-0.94)*'01_Data'!S563^2</f>
        <v>1.9459469584203522E-3</v>
      </c>
      <c r="I568" s="11">
        <f t="shared" si="99"/>
        <v>0.70027040028972298</v>
      </c>
      <c r="J568">
        <f>0.94*J567+(1-0.94)*'01_Data'!T563^2</f>
        <v>4.6687771667177009E-4</v>
      </c>
      <c r="K568" s="11">
        <f t="shared" si="100"/>
        <v>0.3430060999476337</v>
      </c>
      <c r="L568" t="e">
        <f>0.94*L567+(1-0.94)*'01_Data'!U563^2</f>
        <v>#DIV/0!</v>
      </c>
      <c r="M568" s="11" t="e">
        <f t="shared" si="101"/>
        <v>#DIV/0!</v>
      </c>
      <c r="N568">
        <f>0.94*N567+(1-0.94)*'01_Data'!V563^2</f>
        <v>9.9724041822044519E-4</v>
      </c>
      <c r="O568" s="11">
        <f t="shared" si="102"/>
        <v>0.50130288787473798</v>
      </c>
      <c r="P568">
        <f>0.94*P567+(1-0.94)*'01_Data'!W563^2</f>
        <v>2.1832343150034899E-3</v>
      </c>
      <c r="Q568" s="11">
        <f t="shared" si="103"/>
        <v>0.74173785624092259</v>
      </c>
      <c r="R568">
        <f>0.94*R567+(1-0.94)*'01_Data'!X563^2</f>
        <v>9.7146777421768156E-4</v>
      </c>
      <c r="S568" s="11">
        <f t="shared" si="104"/>
        <v>0.49478265845000652</v>
      </c>
      <c r="T568">
        <f>0.94*T567+(1-0.94)*'01_Data'!Y563^2</f>
        <v>6.1274213678386854E-9</v>
      </c>
      <c r="U568" s="11">
        <f t="shared" si="105"/>
        <v>1.2426223017052884E-3</v>
      </c>
      <c r="V568" t="e">
        <f>0.94*V567+(1-0.94)*'01_Data'!AA563^2</f>
        <v>#VALUE!</v>
      </c>
      <c r="W568" s="11" t="e">
        <f t="shared" si="106"/>
        <v>#VALUE!</v>
      </c>
      <c r="X568" t="e">
        <f>0.94*X567+(1-0.94)*'01_Data'!AB563^2</f>
        <v>#VALUE!</v>
      </c>
      <c r="Y568" s="11" t="e">
        <f t="shared" si="107"/>
        <v>#VALUE!</v>
      </c>
    </row>
    <row r="569" spans="1:25" x14ac:dyDescent="0.2">
      <c r="A569" s="6">
        <f>'01_Data'!A565</f>
        <v>44280</v>
      </c>
      <c r="B569">
        <f>0.94*B568+(1-0.94)*'01_Data'!P564^2</f>
        <v>5.0773432589593223E-4</v>
      </c>
      <c r="C569" s="11">
        <f t="shared" si="96"/>
        <v>0.35769966469899706</v>
      </c>
      <c r="D569">
        <f>0.94*D568+(1-0.94)*'01_Data'!Q564^2</f>
        <v>3.4786320950548036E-4</v>
      </c>
      <c r="E569" s="11">
        <f t="shared" si="97"/>
        <v>0.29607689676058996</v>
      </c>
      <c r="F569">
        <f>0.94*F568+(1-0.94)*'01_Data'!R564^2</f>
        <v>7.297490742796919E-4</v>
      </c>
      <c r="G569" s="11">
        <f t="shared" si="98"/>
        <v>0.42883186299350751</v>
      </c>
      <c r="H569">
        <f>0.94*H568+(1-0.94)*'01_Data'!S564^2</f>
        <v>1.8476067533636207E-3</v>
      </c>
      <c r="I569" s="11">
        <f t="shared" si="99"/>
        <v>0.68234661415414999</v>
      </c>
      <c r="J569">
        <f>0.94*J568+(1-0.94)*'01_Data'!T564^2</f>
        <v>4.5208200046854352E-4</v>
      </c>
      <c r="K569" s="11">
        <f t="shared" si="100"/>
        <v>0.33752727907248176</v>
      </c>
      <c r="L569" t="e">
        <f>0.94*L568+(1-0.94)*'01_Data'!U564^2</f>
        <v>#DIV/0!</v>
      </c>
      <c r="M569" s="11" t="e">
        <f t="shared" si="101"/>
        <v>#DIV/0!</v>
      </c>
      <c r="N569">
        <f>0.94*N568+(1-0.94)*'01_Data'!V564^2</f>
        <v>9.6949688825991476E-4</v>
      </c>
      <c r="O569" s="11">
        <f t="shared" si="102"/>
        <v>0.49428050319782846</v>
      </c>
      <c r="P569">
        <f>0.94*P568+(1-0.94)*'01_Data'!W564^2</f>
        <v>2.0533948429862373E-3</v>
      </c>
      <c r="Q569" s="11">
        <f t="shared" si="103"/>
        <v>0.71934379849452512</v>
      </c>
      <c r="R569">
        <f>0.94*R568+(1-0.94)*'01_Data'!X564^2</f>
        <v>9.2142595641166083E-4</v>
      </c>
      <c r="S569" s="11">
        <f t="shared" si="104"/>
        <v>0.48187066834965014</v>
      </c>
      <c r="T569">
        <f>0.94*T568+(1-0.94)*'01_Data'!Y564^2</f>
        <v>6.4764044382698446E-9</v>
      </c>
      <c r="U569" s="11">
        <f t="shared" si="105"/>
        <v>1.2775186567890119E-3</v>
      </c>
      <c r="V569" t="e">
        <f>0.94*V568+(1-0.94)*'01_Data'!AA564^2</f>
        <v>#VALUE!</v>
      </c>
      <c r="W569" s="11" t="e">
        <f t="shared" si="106"/>
        <v>#VALUE!</v>
      </c>
      <c r="X569" t="e">
        <f>0.94*X568+(1-0.94)*'01_Data'!AB564^2</f>
        <v>#VALUE!</v>
      </c>
      <c r="Y569" s="11" t="e">
        <f t="shared" si="107"/>
        <v>#VALUE!</v>
      </c>
    </row>
    <row r="570" spans="1:25" x14ac:dyDescent="0.2">
      <c r="A570" s="6">
        <f>'01_Data'!A566</f>
        <v>44281</v>
      </c>
      <c r="B570">
        <f>0.94*B569+(1-0.94)*'01_Data'!P565^2</f>
        <v>4.7775547342632999E-4</v>
      </c>
      <c r="C570" s="11">
        <f t="shared" si="96"/>
        <v>0.34697893207431946</v>
      </c>
      <c r="D570">
        <f>0.94*D569+(1-0.94)*'01_Data'!Q565^2</f>
        <v>3.2773831122828083E-4</v>
      </c>
      <c r="E570" s="11">
        <f t="shared" si="97"/>
        <v>0.2873848542103894</v>
      </c>
      <c r="F570">
        <f>0.94*F569+(1-0.94)*'01_Data'!R565^2</f>
        <v>6.8869202144435841E-4</v>
      </c>
      <c r="G570" s="11">
        <f t="shared" si="98"/>
        <v>0.41659379424563964</v>
      </c>
      <c r="H570">
        <f>0.94*H569+(1-0.94)*'01_Data'!S565^2</f>
        <v>1.7475101271034455E-3</v>
      </c>
      <c r="I570" s="11">
        <f t="shared" si="99"/>
        <v>0.66360572031144238</v>
      </c>
      <c r="J570">
        <f>0.94*J569+(1-0.94)*'01_Data'!T565^2</f>
        <v>4.2806796156942317E-4</v>
      </c>
      <c r="K570" s="11">
        <f t="shared" si="100"/>
        <v>0.32844044561456598</v>
      </c>
      <c r="L570" t="e">
        <f>0.94*L569+(1-0.94)*'01_Data'!U565^2</f>
        <v>#DIV/0!</v>
      </c>
      <c r="M570" s="11" t="e">
        <f t="shared" si="101"/>
        <v>#DIV/0!</v>
      </c>
      <c r="N570">
        <f>0.94*N569+(1-0.94)*'01_Data'!V565^2</f>
        <v>9.4946518723979044E-4</v>
      </c>
      <c r="O570" s="11">
        <f t="shared" si="102"/>
        <v>0.48914744932834642</v>
      </c>
      <c r="P570">
        <f>0.94*P569+(1-0.94)*'01_Data'!W565^2</f>
        <v>2.1314646289649587E-3</v>
      </c>
      <c r="Q570" s="11">
        <f t="shared" si="103"/>
        <v>0.73289091036740917</v>
      </c>
      <c r="R570">
        <f>0.94*R569+(1-0.94)*'01_Data'!X565^2</f>
        <v>8.8326526603824443E-4</v>
      </c>
      <c r="S570" s="11">
        <f t="shared" si="104"/>
        <v>0.47178686611820553</v>
      </c>
      <c r="T570">
        <f>0.94*T569+(1-0.94)*'01_Data'!Y565^2</f>
        <v>6.0878201719736537E-9</v>
      </c>
      <c r="U570" s="11">
        <f t="shared" si="105"/>
        <v>1.2386002919979313E-3</v>
      </c>
      <c r="V570" t="e">
        <f>0.94*V569+(1-0.94)*'01_Data'!AA565^2</f>
        <v>#VALUE!</v>
      </c>
      <c r="W570" s="11" t="e">
        <f t="shared" si="106"/>
        <v>#VALUE!</v>
      </c>
      <c r="X570" t="e">
        <f>0.94*X569+(1-0.94)*'01_Data'!AB565^2</f>
        <v>#VALUE!</v>
      </c>
      <c r="Y570" s="11" t="e">
        <f t="shared" si="107"/>
        <v>#VALUE!</v>
      </c>
    </row>
    <row r="571" spans="1:25" x14ac:dyDescent="0.2">
      <c r="A571" s="6">
        <f>'01_Data'!A567</f>
        <v>44284</v>
      </c>
      <c r="B571">
        <f>0.94*B570+(1-0.94)*'01_Data'!P566^2</f>
        <v>4.9240873785766847E-4</v>
      </c>
      <c r="C571" s="11">
        <f t="shared" si="96"/>
        <v>0.35225985002570537</v>
      </c>
      <c r="D571">
        <f>0.94*D570+(1-0.94)*'01_Data'!Q566^2</f>
        <v>3.3893093152319764E-4</v>
      </c>
      <c r="E571" s="11">
        <f t="shared" si="97"/>
        <v>0.29225091059540909</v>
      </c>
      <c r="F571">
        <f>0.94*F570+(1-0.94)*'01_Data'!R566^2</f>
        <v>6.9134012455890543E-4</v>
      </c>
      <c r="G571" s="11">
        <f t="shared" si="98"/>
        <v>0.41739395226673348</v>
      </c>
      <c r="H571">
        <f>0.94*H570+(1-0.94)*'01_Data'!S566^2</f>
        <v>1.7335929877482046E-3</v>
      </c>
      <c r="I571" s="11">
        <f t="shared" si="99"/>
        <v>0.66095796607087476</v>
      </c>
      <c r="J571">
        <f>0.94*J570+(1-0.94)*'01_Data'!T566^2</f>
        <v>4.3029583051472072E-4</v>
      </c>
      <c r="K571" s="11">
        <f t="shared" si="100"/>
        <v>0.32929401648027196</v>
      </c>
      <c r="L571" t="e">
        <f>0.94*L570+(1-0.94)*'01_Data'!U566^2</f>
        <v>#DIV/0!</v>
      </c>
      <c r="M571" s="11" t="e">
        <f t="shared" si="101"/>
        <v>#DIV/0!</v>
      </c>
      <c r="N571">
        <f>0.94*N570+(1-0.94)*'01_Data'!V566^2</f>
        <v>1.0980890310357317E-3</v>
      </c>
      <c r="O571" s="11">
        <f t="shared" si="102"/>
        <v>0.52604033668627015</v>
      </c>
      <c r="P571">
        <f>0.94*P570+(1-0.94)*'01_Data'!W566^2</f>
        <v>2.0286390546737456E-3</v>
      </c>
      <c r="Q571" s="11">
        <f t="shared" si="103"/>
        <v>0.71499443478798075</v>
      </c>
      <c r="R571">
        <f>0.94*R570+(1-0.94)*'01_Data'!X566^2</f>
        <v>8.5845308580086925E-4</v>
      </c>
      <c r="S571" s="11">
        <f t="shared" si="104"/>
        <v>0.46511308046734084</v>
      </c>
      <c r="T571">
        <f>0.94*T570+(1-0.94)*'01_Data'!Y566^2</f>
        <v>5.7225509616552339E-9</v>
      </c>
      <c r="U571" s="11">
        <f t="shared" si="105"/>
        <v>1.2008675373816711E-3</v>
      </c>
      <c r="V571" t="e">
        <f>0.94*V570+(1-0.94)*'01_Data'!AA566^2</f>
        <v>#VALUE!</v>
      </c>
      <c r="W571" s="11" t="e">
        <f t="shared" si="106"/>
        <v>#VALUE!</v>
      </c>
      <c r="X571" t="e">
        <f>0.94*X570+(1-0.94)*'01_Data'!AB566^2</f>
        <v>#VALUE!</v>
      </c>
      <c r="Y571" s="11" t="e">
        <f t="shared" si="107"/>
        <v>#VALUE!</v>
      </c>
    </row>
    <row r="572" spans="1:25" x14ac:dyDescent="0.2">
      <c r="A572" s="6">
        <f>'01_Data'!A568</f>
        <v>44285</v>
      </c>
      <c r="B572">
        <f>0.94*B571+(1-0.94)*'01_Data'!P567^2</f>
        <v>4.6460536504286913E-4</v>
      </c>
      <c r="C572" s="11">
        <f t="shared" si="96"/>
        <v>0.34217035521915545</v>
      </c>
      <c r="D572">
        <f>0.94*D571+(1-0.94)*'01_Data'!Q567^2</f>
        <v>3.2023283315336552E-4</v>
      </c>
      <c r="E572" s="11">
        <f t="shared" si="97"/>
        <v>0.28407512026689019</v>
      </c>
      <c r="F572">
        <f>0.94*F571+(1-0.94)*'01_Data'!R567^2</f>
        <v>6.7901581102909592E-4</v>
      </c>
      <c r="G572" s="11">
        <f t="shared" si="98"/>
        <v>0.41365684374772793</v>
      </c>
      <c r="H572">
        <f>0.94*H571+(1-0.94)*'01_Data'!S567^2</f>
        <v>1.6758108187982239E-3</v>
      </c>
      <c r="I572" s="11">
        <f t="shared" si="99"/>
        <v>0.64984946436628876</v>
      </c>
      <c r="J572">
        <f>0.94*J571+(1-0.94)*'01_Data'!T567^2</f>
        <v>4.1069678098032479E-4</v>
      </c>
      <c r="K572" s="11">
        <f t="shared" si="100"/>
        <v>0.32170730300545225</v>
      </c>
      <c r="L572" t="e">
        <f>0.94*L571+(1-0.94)*'01_Data'!U567^2</f>
        <v>#DIV/0!</v>
      </c>
      <c r="M572" s="11" t="e">
        <f t="shared" si="101"/>
        <v>#DIV/0!</v>
      </c>
      <c r="N572">
        <f>0.94*N571+(1-0.94)*'01_Data'!V567^2</f>
        <v>1.6827425429626157E-3</v>
      </c>
      <c r="O572" s="11">
        <f t="shared" si="102"/>
        <v>0.65119207675353297</v>
      </c>
      <c r="P572">
        <f>0.94*P571+(1-0.94)*'01_Data'!W567^2</f>
        <v>2.2702073358469659E-3</v>
      </c>
      <c r="Q572" s="11">
        <f t="shared" si="103"/>
        <v>0.75636779983909641</v>
      </c>
      <c r="R572">
        <f>0.94*R571+(1-0.94)*'01_Data'!X567^2</f>
        <v>8.1865012385055913E-4</v>
      </c>
      <c r="S572" s="11">
        <f t="shared" si="104"/>
        <v>0.45420241215821489</v>
      </c>
      <c r="T572">
        <f>0.94*T571+(1-0.94)*'01_Data'!Y567^2</f>
        <v>5.3791979039559193E-9</v>
      </c>
      <c r="U572" s="11">
        <f t="shared" si="105"/>
        <v>1.1642842744780553E-3</v>
      </c>
      <c r="V572" t="e">
        <f>0.94*V571+(1-0.94)*'01_Data'!AA567^2</f>
        <v>#VALUE!</v>
      </c>
      <c r="W572" s="11" t="e">
        <f t="shared" si="106"/>
        <v>#VALUE!</v>
      </c>
      <c r="X572" t="e">
        <f>0.94*X571+(1-0.94)*'01_Data'!AB567^2</f>
        <v>#VALUE!</v>
      </c>
      <c r="Y572" s="11" t="e">
        <f t="shared" si="107"/>
        <v>#VALUE!</v>
      </c>
    </row>
    <row r="573" spans="1:25" x14ac:dyDescent="0.2">
      <c r="A573" s="6">
        <f>'01_Data'!A569</f>
        <v>44286</v>
      </c>
      <c r="B573">
        <f>0.94*B572+(1-0.94)*'01_Data'!P568^2</f>
        <v>4.4602273571592847E-4</v>
      </c>
      <c r="C573" s="11">
        <f t="shared" si="96"/>
        <v>0.33525770595232257</v>
      </c>
      <c r="D573">
        <f>0.94*D572+(1-0.94)*'01_Data'!Q568^2</f>
        <v>3.0621068138825589E-4</v>
      </c>
      <c r="E573" s="11">
        <f t="shared" si="97"/>
        <v>0.2777860538433139</v>
      </c>
      <c r="F573">
        <f>0.94*F572+(1-0.94)*'01_Data'!R568^2</f>
        <v>6.4178048476084583E-4</v>
      </c>
      <c r="G573" s="11">
        <f t="shared" si="98"/>
        <v>0.40215504741297625</v>
      </c>
      <c r="H573">
        <f>0.94*H572+(1-0.94)*'01_Data'!S568^2</f>
        <v>1.5841170139446786E-3</v>
      </c>
      <c r="I573" s="11">
        <f t="shared" si="99"/>
        <v>0.63182077167030459</v>
      </c>
      <c r="J573">
        <f>0.94*J572+(1-0.94)*'01_Data'!T568^2</f>
        <v>3.9977193047103366E-4</v>
      </c>
      <c r="K573" s="11">
        <f t="shared" si="100"/>
        <v>0.31739963213384559</v>
      </c>
      <c r="L573" t="e">
        <f>0.94*L572+(1-0.94)*'01_Data'!U568^2</f>
        <v>#DIV/0!</v>
      </c>
      <c r="M573" s="11" t="e">
        <f t="shared" si="101"/>
        <v>#DIV/0!</v>
      </c>
      <c r="N573">
        <f>0.94*N572+(1-0.94)*'01_Data'!V568^2</f>
        <v>1.6151645790650271E-3</v>
      </c>
      <c r="O573" s="11">
        <f t="shared" si="102"/>
        <v>0.63798234609147841</v>
      </c>
      <c r="P573">
        <f>0.94*P572+(1-0.94)*'01_Data'!W568^2</f>
        <v>2.1607061972784519E-3</v>
      </c>
      <c r="Q573" s="11">
        <f t="shared" si="103"/>
        <v>0.73790105143858542</v>
      </c>
      <c r="R573">
        <f>0.94*R572+(1-0.94)*'01_Data'!X568^2</f>
        <v>7.7309449779636369E-4</v>
      </c>
      <c r="S573" s="11">
        <f t="shared" si="104"/>
        <v>0.44138397506556992</v>
      </c>
      <c r="T573">
        <f>0.94*T572+(1-0.94)*'01_Data'!Y568^2</f>
        <v>5.7730743822193403E-9</v>
      </c>
      <c r="U573" s="11">
        <f t="shared" si="105"/>
        <v>1.2061570147867458E-3</v>
      </c>
      <c r="V573" t="e">
        <f>0.94*V572+(1-0.94)*'01_Data'!AA568^2</f>
        <v>#VALUE!</v>
      </c>
      <c r="W573" s="11" t="e">
        <f t="shared" si="106"/>
        <v>#VALUE!</v>
      </c>
      <c r="X573" t="e">
        <f>0.94*X572+(1-0.94)*'01_Data'!AB568^2</f>
        <v>#VALUE!</v>
      </c>
      <c r="Y573" s="11" t="e">
        <f t="shared" si="107"/>
        <v>#VALUE!</v>
      </c>
    </row>
    <row r="574" spans="1:25" x14ac:dyDescent="0.2">
      <c r="A574" s="6">
        <f>'01_Data'!A570</f>
        <v>44287</v>
      </c>
      <c r="B574">
        <f>0.94*B573+(1-0.94)*'01_Data'!P569^2</f>
        <v>4.332823025722445E-4</v>
      </c>
      <c r="C574" s="11">
        <f t="shared" si="96"/>
        <v>0.33043477457465886</v>
      </c>
      <c r="D574">
        <f>0.94*D573+(1-0.94)*'01_Data'!Q569^2</f>
        <v>2.9486218964576254E-4</v>
      </c>
      <c r="E574" s="11">
        <f t="shared" si="97"/>
        <v>0.27258993339947857</v>
      </c>
      <c r="F574">
        <f>0.94*F573+(1-0.94)*'01_Data'!R569^2</f>
        <v>6.0775851013467226E-4</v>
      </c>
      <c r="G574" s="11">
        <f t="shared" si="98"/>
        <v>0.39135041146514393</v>
      </c>
      <c r="H574">
        <f>0.94*H573+(1-0.94)*'01_Data'!S569^2</f>
        <v>1.5306413105246935E-3</v>
      </c>
      <c r="I574" s="11">
        <f t="shared" si="99"/>
        <v>0.62106490019338789</v>
      </c>
      <c r="J574">
        <f>0.94*J573+(1-0.94)*'01_Data'!T569^2</f>
        <v>3.7620232841012002E-4</v>
      </c>
      <c r="K574" s="11">
        <f t="shared" si="100"/>
        <v>0.30790093660031348</v>
      </c>
      <c r="L574" t="e">
        <f>0.94*L573+(1-0.94)*'01_Data'!U569^2</f>
        <v>#DIV/0!</v>
      </c>
      <c r="M574" s="11" t="e">
        <f t="shared" si="101"/>
        <v>#DIV/0!</v>
      </c>
      <c r="N574">
        <f>0.94*N573+(1-0.94)*'01_Data'!V569^2</f>
        <v>1.5193165556558563E-3</v>
      </c>
      <c r="O574" s="11">
        <f t="shared" si="102"/>
        <v>0.61876309846764121</v>
      </c>
      <c r="P574">
        <f>0.94*P573+(1-0.94)*'01_Data'!W569^2</f>
        <v>2.0394880378940675E-3</v>
      </c>
      <c r="Q574" s="11">
        <f t="shared" si="103"/>
        <v>0.71690374915277499</v>
      </c>
      <c r="R574">
        <f>0.94*R573+(1-0.94)*'01_Data'!X569^2</f>
        <v>7.3315924687857091E-4</v>
      </c>
      <c r="S574" s="11">
        <f t="shared" si="104"/>
        <v>0.42983267699582806</v>
      </c>
      <c r="T574">
        <f>0.94*T573+(1-0.94)*'01_Data'!Y569^2</f>
        <v>6.1433182717876607E-9</v>
      </c>
      <c r="U574" s="11">
        <f t="shared" si="105"/>
        <v>1.2442331793078381E-3</v>
      </c>
      <c r="V574" t="e">
        <f>0.94*V573+(1-0.94)*'01_Data'!AA569^2</f>
        <v>#VALUE!</v>
      </c>
      <c r="W574" s="11" t="e">
        <f t="shared" si="106"/>
        <v>#VALUE!</v>
      </c>
      <c r="X574" t="e">
        <f>0.94*X573+(1-0.94)*'01_Data'!AB569^2</f>
        <v>#VALUE!</v>
      </c>
      <c r="Y574" s="11" t="e">
        <f t="shared" si="107"/>
        <v>#VALUE!</v>
      </c>
    </row>
    <row r="575" spans="1:25" x14ac:dyDescent="0.2">
      <c r="A575" s="6">
        <f>'01_Data'!A571</f>
        <v>44291</v>
      </c>
      <c r="B575">
        <f>0.94*B574+(1-0.94)*'01_Data'!P570^2</f>
        <v>4.5284932849049182E-4</v>
      </c>
      <c r="C575" s="11">
        <f t="shared" si="96"/>
        <v>0.33781360360353158</v>
      </c>
      <c r="D575">
        <f>0.94*D574+(1-0.94)*'01_Data'!Q570^2</f>
        <v>2.8216086956577236E-4</v>
      </c>
      <c r="E575" s="11">
        <f t="shared" si="97"/>
        <v>0.26665434391844178</v>
      </c>
      <c r="F575">
        <f>0.94*F574+(1-0.94)*'01_Data'!R570^2</f>
        <v>5.9440885539011154E-4</v>
      </c>
      <c r="G575" s="11">
        <f t="shared" si="98"/>
        <v>0.38702846349888542</v>
      </c>
      <c r="H575">
        <f>0.94*H574+(1-0.94)*'01_Data'!S570^2</f>
        <v>1.4863469405193806E-3</v>
      </c>
      <c r="I575" s="11">
        <f t="shared" si="99"/>
        <v>0.61201260527123458</v>
      </c>
      <c r="J575">
        <f>0.94*J574+(1-0.94)*'01_Data'!T570^2</f>
        <v>3.5414200464449751E-4</v>
      </c>
      <c r="K575" s="11">
        <f t="shared" si="100"/>
        <v>0.29873698326523512</v>
      </c>
      <c r="L575" t="e">
        <f>0.94*L574+(1-0.94)*'01_Data'!U570^2</f>
        <v>#DIV/0!</v>
      </c>
      <c r="M575" s="11" t="e">
        <f t="shared" si="101"/>
        <v>#DIV/0!</v>
      </c>
      <c r="N575">
        <f>0.94*N574+(1-0.94)*'01_Data'!V570^2</f>
        <v>1.4738079648931297E-3</v>
      </c>
      <c r="O575" s="11">
        <f t="shared" si="102"/>
        <v>0.60942563709862807</v>
      </c>
      <c r="P575">
        <f>0.94*P574+(1-0.94)*'01_Data'!W570^2</f>
        <v>1.9221657419719958E-3</v>
      </c>
      <c r="Q575" s="11">
        <f t="shared" si="103"/>
        <v>0.69597828053535038</v>
      </c>
      <c r="R575">
        <f>0.94*R574+(1-0.94)*'01_Data'!X570^2</f>
        <v>7.1793752738516265E-4</v>
      </c>
      <c r="S575" s="11">
        <f t="shared" si="104"/>
        <v>0.42534721922337876</v>
      </c>
      <c r="T575">
        <f>0.94*T574+(1-0.94)*'01_Data'!Y570^2</f>
        <v>6.4913475279811775E-9</v>
      </c>
      <c r="U575" s="11">
        <f t="shared" si="105"/>
        <v>1.2789916250903512E-3</v>
      </c>
      <c r="V575" t="e">
        <f>0.94*V574+(1-0.94)*'01_Data'!AA570^2</f>
        <v>#VALUE!</v>
      </c>
      <c r="W575" s="11" t="e">
        <f t="shared" si="106"/>
        <v>#VALUE!</v>
      </c>
      <c r="X575" t="e">
        <f>0.94*X574+(1-0.94)*'01_Data'!AB570^2</f>
        <v>#VALUE!</v>
      </c>
      <c r="Y575" s="11" t="e">
        <f t="shared" si="107"/>
        <v>#VALUE!</v>
      </c>
    </row>
    <row r="576" spans="1:25" x14ac:dyDescent="0.2">
      <c r="A576" s="6">
        <f>'01_Data'!A572</f>
        <v>44292</v>
      </c>
      <c r="B576">
        <f>0.94*B575+(1-0.94)*'01_Data'!P571^2</f>
        <v>4.4033269952906172E-4</v>
      </c>
      <c r="C576" s="11">
        <f t="shared" si="96"/>
        <v>0.33311235384074778</v>
      </c>
      <c r="D576">
        <f>0.94*D575+(1-0.94)*'01_Data'!Q571^2</f>
        <v>2.7357978050992105E-4</v>
      </c>
      <c r="E576" s="11">
        <f t="shared" si="97"/>
        <v>0.26256828576296132</v>
      </c>
      <c r="F576">
        <f>0.94*F575+(1-0.94)*'01_Data'!R571^2</f>
        <v>6.2843361131042759E-4</v>
      </c>
      <c r="G576" s="11">
        <f t="shared" si="98"/>
        <v>0.39795134130974824</v>
      </c>
      <c r="H576">
        <f>0.94*H575+(1-0.94)*'01_Data'!S571^2</f>
        <v>1.767963774436019E-3</v>
      </c>
      <c r="I576" s="11">
        <f t="shared" si="99"/>
        <v>0.66747799301390964</v>
      </c>
      <c r="J576">
        <f>0.94*J575+(1-0.94)*'01_Data'!T571^2</f>
        <v>3.3631220313233519E-4</v>
      </c>
      <c r="K576" s="11">
        <f t="shared" si="100"/>
        <v>0.29111969220468148</v>
      </c>
      <c r="L576" t="e">
        <f>0.94*L575+(1-0.94)*'01_Data'!U571^2</f>
        <v>#DIV/0!</v>
      </c>
      <c r="M576" s="11" t="e">
        <f t="shared" si="101"/>
        <v>#DIV/0!</v>
      </c>
      <c r="N576">
        <f>0.94*N575+(1-0.94)*'01_Data'!V571^2</f>
        <v>1.3871487680920736E-3</v>
      </c>
      <c r="O576" s="11">
        <f t="shared" si="102"/>
        <v>0.59123725318961651</v>
      </c>
      <c r="P576">
        <f>0.94*P575+(1-0.94)*'01_Data'!W571^2</f>
        <v>1.8074563438499178E-3</v>
      </c>
      <c r="Q576" s="11">
        <f t="shared" si="103"/>
        <v>0.67489184218671616</v>
      </c>
      <c r="R576">
        <f>0.94*R575+(1-0.94)*'01_Data'!X571^2</f>
        <v>6.7573757012092056E-4</v>
      </c>
      <c r="S576" s="11">
        <f t="shared" si="104"/>
        <v>0.41265708241889171</v>
      </c>
      <c r="T576">
        <f>0.94*T575+(1-0.94)*'01_Data'!Y571^2</f>
        <v>6.8184950288037872E-9</v>
      </c>
      <c r="U576" s="11">
        <f t="shared" si="105"/>
        <v>1.3108244532577789E-3</v>
      </c>
      <c r="V576" t="e">
        <f>0.94*V575+(1-0.94)*'01_Data'!AA571^2</f>
        <v>#VALUE!</v>
      </c>
      <c r="W576" s="11" t="e">
        <f t="shared" si="106"/>
        <v>#VALUE!</v>
      </c>
      <c r="X576" t="e">
        <f>0.94*X575+(1-0.94)*'01_Data'!AB571^2</f>
        <v>#VALUE!</v>
      </c>
      <c r="Y576" s="11" t="e">
        <f t="shared" si="107"/>
        <v>#VALUE!</v>
      </c>
    </row>
    <row r="577" spans="1:25" x14ac:dyDescent="0.2">
      <c r="A577" s="6">
        <f>'01_Data'!A573</f>
        <v>44293</v>
      </c>
      <c r="B577">
        <f>0.94*B576+(1-0.94)*'01_Data'!P572^2</f>
        <v>4.143951967732294E-4</v>
      </c>
      <c r="C577" s="11">
        <f t="shared" si="96"/>
        <v>0.32315257942163145</v>
      </c>
      <c r="D577">
        <f>0.94*D576+(1-0.94)*'01_Data'!Q572^2</f>
        <v>2.6195756078790472E-4</v>
      </c>
      <c r="E577" s="11">
        <f t="shared" si="97"/>
        <v>0.25693054570944263</v>
      </c>
      <c r="F577">
        <f>0.94*F576+(1-0.94)*'01_Data'!R572^2</f>
        <v>5.9372032094881706E-4</v>
      </c>
      <c r="G577" s="11">
        <f t="shared" si="98"/>
        <v>0.38680424103039757</v>
      </c>
      <c r="H577">
        <f>0.94*H576+(1-0.94)*'01_Data'!S572^2</f>
        <v>1.6620353582091428E-3</v>
      </c>
      <c r="I577" s="11">
        <f t="shared" si="99"/>
        <v>0.64717301416908912</v>
      </c>
      <c r="J577">
        <f>0.94*J576+(1-0.94)*'01_Data'!T572^2</f>
        <v>3.1947729396811524E-4</v>
      </c>
      <c r="K577" s="11">
        <f t="shared" si="100"/>
        <v>0.28373980700628709</v>
      </c>
      <c r="L577" t="e">
        <f>0.94*L576+(1-0.94)*'01_Data'!U572^2</f>
        <v>#DIV/0!</v>
      </c>
      <c r="M577" s="11" t="e">
        <f t="shared" si="101"/>
        <v>#DIV/0!</v>
      </c>
      <c r="N577">
        <f>0.94*N576+(1-0.94)*'01_Data'!V572^2</f>
        <v>1.3147709128744794E-3</v>
      </c>
      <c r="O577" s="11">
        <f t="shared" si="102"/>
        <v>0.5756060024394889</v>
      </c>
      <c r="P577">
        <f>0.94*P576+(1-0.94)*'01_Data'!W572^2</f>
        <v>1.6994406314013171E-3</v>
      </c>
      <c r="Q577" s="11">
        <f t="shared" si="103"/>
        <v>0.65441503582446203</v>
      </c>
      <c r="R577">
        <f>0.94*R576+(1-0.94)*'01_Data'!X572^2</f>
        <v>6.3529312853068283E-4</v>
      </c>
      <c r="S577" s="11">
        <f t="shared" si="104"/>
        <v>0.40011731828269076</v>
      </c>
      <c r="T577">
        <f>0.94*T576+(1-0.94)*'01_Data'!Y572^2</f>
        <v>7.1261703426149192E-9</v>
      </c>
      <c r="U577" s="11">
        <f t="shared" si="105"/>
        <v>1.340072731734722E-3</v>
      </c>
      <c r="V577" t="e">
        <f>0.94*V576+(1-0.94)*'01_Data'!AA572^2</f>
        <v>#VALUE!</v>
      </c>
      <c r="W577" s="11" t="e">
        <f t="shared" si="106"/>
        <v>#VALUE!</v>
      </c>
      <c r="X577" t="e">
        <f>0.94*X576+(1-0.94)*'01_Data'!AB572^2</f>
        <v>#VALUE!</v>
      </c>
      <c r="Y577" s="11" t="e">
        <f t="shared" si="107"/>
        <v>#VALUE!</v>
      </c>
    </row>
    <row r="578" spans="1:25" x14ac:dyDescent="0.2">
      <c r="A578" s="6">
        <f>'01_Data'!A574</f>
        <v>44294</v>
      </c>
      <c r="B578">
        <f>0.94*B577+(1-0.94)*'01_Data'!P573^2</f>
        <v>3.9070741857502941E-4</v>
      </c>
      <c r="C578" s="11">
        <f t="shared" si="96"/>
        <v>0.31378060724160028</v>
      </c>
      <c r="D578">
        <f>0.94*D577+(1-0.94)*'01_Data'!Q573^2</f>
        <v>2.4830848128461609E-4</v>
      </c>
      <c r="E578" s="11">
        <f t="shared" si="97"/>
        <v>0.25014743109559068</v>
      </c>
      <c r="F578">
        <f>0.94*F577+(1-0.94)*'01_Data'!R573^2</f>
        <v>5.5896872119493436E-4</v>
      </c>
      <c r="G578" s="11">
        <f t="shared" si="98"/>
        <v>0.37531335939601651</v>
      </c>
      <c r="H578">
        <f>0.94*H577+(1-0.94)*'01_Data'!S573^2</f>
        <v>1.5625470318242941E-3</v>
      </c>
      <c r="I578" s="11">
        <f t="shared" si="99"/>
        <v>0.62750446374485824</v>
      </c>
      <c r="J578">
        <f>0.94*J577+(1-0.94)*'01_Data'!T573^2</f>
        <v>3.9916123490683496E-4</v>
      </c>
      <c r="K578" s="11">
        <f t="shared" si="100"/>
        <v>0.31715710806558067</v>
      </c>
      <c r="L578" t="e">
        <f>0.94*L577+(1-0.94)*'01_Data'!U573^2</f>
        <v>#DIV/0!</v>
      </c>
      <c r="M578" s="11" t="e">
        <f t="shared" si="101"/>
        <v>#DIV/0!</v>
      </c>
      <c r="N578">
        <f>0.94*N577+(1-0.94)*'01_Data'!V573^2</f>
        <v>1.2660886493131513E-3</v>
      </c>
      <c r="O578" s="11">
        <f t="shared" si="102"/>
        <v>0.56484895293070525</v>
      </c>
      <c r="P578">
        <f>0.94*P577+(1-0.94)*'01_Data'!W573^2</f>
        <v>1.5976293346652219E-3</v>
      </c>
      <c r="Q578" s="11">
        <f t="shared" si="103"/>
        <v>0.63450972595826771</v>
      </c>
      <c r="R578">
        <f>0.94*R577+(1-0.94)*'01_Data'!X573^2</f>
        <v>5.9727268795150255E-4</v>
      </c>
      <c r="S578" s="11">
        <f t="shared" si="104"/>
        <v>0.38795968523002317</v>
      </c>
      <c r="T578">
        <f>0.94*T577+(1-0.94)*'01_Data'!Y573^2</f>
        <v>6.6986001220580234E-9</v>
      </c>
      <c r="U578" s="11">
        <f t="shared" si="105"/>
        <v>1.2992487178206573E-3</v>
      </c>
      <c r="V578" t="e">
        <f>0.94*V577+(1-0.94)*'01_Data'!AA573^2</f>
        <v>#VALUE!</v>
      </c>
      <c r="W578" s="11" t="e">
        <f t="shared" si="106"/>
        <v>#VALUE!</v>
      </c>
      <c r="X578" t="e">
        <f>0.94*X577+(1-0.94)*'01_Data'!AB573^2</f>
        <v>#VALUE!</v>
      </c>
      <c r="Y578" s="11" t="e">
        <f t="shared" si="107"/>
        <v>#VALUE!</v>
      </c>
    </row>
    <row r="579" spans="1:25" x14ac:dyDescent="0.2">
      <c r="A579" s="6">
        <f>'01_Data'!A575</f>
        <v>44295</v>
      </c>
      <c r="B579">
        <f>0.94*B578+(1-0.94)*'01_Data'!P574^2</f>
        <v>3.7385677538782642E-4</v>
      </c>
      <c r="C579" s="11">
        <f t="shared" si="96"/>
        <v>0.30693958265061266</v>
      </c>
      <c r="D579">
        <f>0.94*D578+(1-0.94)*'01_Data'!Q574^2</f>
        <v>2.4106210294072753E-4</v>
      </c>
      <c r="E579" s="11">
        <f t="shared" si="97"/>
        <v>0.24647038349680747</v>
      </c>
      <c r="F579">
        <f>0.94*F578+(1-0.94)*'01_Data'!R574^2</f>
        <v>5.5448227014521059E-4</v>
      </c>
      <c r="G579" s="11">
        <f t="shared" si="98"/>
        <v>0.37380413598112194</v>
      </c>
      <c r="H579">
        <f>0.94*H578+(1-0.94)*'01_Data'!S574^2</f>
        <v>1.4999432079767093E-3</v>
      </c>
      <c r="I579" s="11">
        <f t="shared" si="99"/>
        <v>0.61480540694607655</v>
      </c>
      <c r="J579">
        <f>0.94*J578+(1-0.94)*'01_Data'!T574^2</f>
        <v>3.8084150070741605E-4</v>
      </c>
      <c r="K579" s="11">
        <f t="shared" si="100"/>
        <v>0.30979357349413955</v>
      </c>
      <c r="L579" t="e">
        <f>0.94*L578+(1-0.94)*'01_Data'!U574^2</f>
        <v>#DIV/0!</v>
      </c>
      <c r="M579" s="11" t="e">
        <f t="shared" si="101"/>
        <v>#DIV/0!</v>
      </c>
      <c r="N579">
        <f>0.94*N578+(1-0.94)*'01_Data'!V574^2</f>
        <v>1.1951854531956235E-3</v>
      </c>
      <c r="O579" s="11">
        <f t="shared" si="102"/>
        <v>0.54880482341657411</v>
      </c>
      <c r="P579">
        <f>0.94*P578+(1-0.94)*'01_Data'!W574^2</f>
        <v>1.5662086988362616E-3</v>
      </c>
      <c r="Q579" s="11">
        <f t="shared" si="103"/>
        <v>0.62823927934087176</v>
      </c>
      <c r="R579">
        <f>0.94*R578+(1-0.94)*'01_Data'!X574^2</f>
        <v>5.676676595646144E-4</v>
      </c>
      <c r="S579" s="11">
        <f t="shared" si="104"/>
        <v>0.37822248771098055</v>
      </c>
      <c r="T579">
        <f>0.94*T578+(1-0.94)*'01_Data'!Y574^2</f>
        <v>7.0134691302728296E-9</v>
      </c>
      <c r="U579" s="11">
        <f t="shared" si="105"/>
        <v>1.3294337970838387E-3</v>
      </c>
      <c r="V579" t="e">
        <f>0.94*V578+(1-0.94)*'01_Data'!AA574^2</f>
        <v>#VALUE!</v>
      </c>
      <c r="W579" s="11" t="e">
        <f t="shared" si="106"/>
        <v>#VALUE!</v>
      </c>
      <c r="X579" t="e">
        <f>0.94*X578+(1-0.94)*'01_Data'!AB574^2</f>
        <v>#VALUE!</v>
      </c>
      <c r="Y579" s="11" t="e">
        <f t="shared" si="107"/>
        <v>#VALUE!</v>
      </c>
    </row>
    <row r="580" spans="1:25" x14ac:dyDescent="0.2">
      <c r="A580" s="6">
        <f>'01_Data'!A576</f>
        <v>44298</v>
      </c>
      <c r="B580">
        <f>0.94*B579+(1-0.94)*'01_Data'!P575^2</f>
        <v>3.5174922631365759E-4</v>
      </c>
      <c r="C580" s="11">
        <f t="shared" si="96"/>
        <v>0.29772605702397248</v>
      </c>
      <c r="D580">
        <f>0.94*D579+(1-0.94)*'01_Data'!Q575^2</f>
        <v>2.2665495985663297E-4</v>
      </c>
      <c r="E580" s="11">
        <f t="shared" si="97"/>
        <v>0.23899173601585372</v>
      </c>
      <c r="F580">
        <f>0.94*F579+(1-0.94)*'01_Data'!R575^2</f>
        <v>5.2121563934220288E-4</v>
      </c>
      <c r="G580" s="11">
        <f t="shared" si="98"/>
        <v>0.36241735763375788</v>
      </c>
      <c r="H580">
        <f>0.94*H579+(1-0.94)*'01_Data'!S575^2</f>
        <v>1.4118821193718478E-3</v>
      </c>
      <c r="I580" s="11">
        <f t="shared" si="99"/>
        <v>0.59648494874699531</v>
      </c>
      <c r="J580">
        <f>0.94*J579+(1-0.94)*'01_Data'!T575^2</f>
        <v>3.5831623403795559E-4</v>
      </c>
      <c r="K580" s="11">
        <f t="shared" si="100"/>
        <v>0.30049241417640615</v>
      </c>
      <c r="L580" t="e">
        <f>0.94*L579+(1-0.94)*'01_Data'!U575^2</f>
        <v>#DIV/0!</v>
      </c>
      <c r="M580" s="11" t="e">
        <f t="shared" si="101"/>
        <v>#DIV/0!</v>
      </c>
      <c r="N580">
        <f>0.94*N579+(1-0.94)*'01_Data'!V575^2</f>
        <v>1.1753743153235304E-3</v>
      </c>
      <c r="O580" s="11">
        <f t="shared" si="102"/>
        <v>0.54423738153633816</v>
      </c>
      <c r="P580">
        <f>0.94*P579+(1-0.94)*'01_Data'!W575^2</f>
        <v>1.5040560266367346E-3</v>
      </c>
      <c r="Q580" s="11">
        <f t="shared" si="103"/>
        <v>0.6156477229004077</v>
      </c>
      <c r="R580">
        <f>0.94*R579+(1-0.94)*'01_Data'!X575^2</f>
        <v>5.5787814163738123E-4</v>
      </c>
      <c r="S580" s="11">
        <f t="shared" si="104"/>
        <v>0.37494705185215166</v>
      </c>
      <c r="T580">
        <f>0.94*T579+(1-0.94)*'01_Data'!Y575^2</f>
        <v>7.3094459979958202E-9</v>
      </c>
      <c r="U580" s="11">
        <f t="shared" si="105"/>
        <v>1.3571957823007507E-3</v>
      </c>
      <c r="V580" t="e">
        <f>0.94*V579+(1-0.94)*'01_Data'!AA575^2</f>
        <v>#VALUE!</v>
      </c>
      <c r="W580" s="11" t="e">
        <f t="shared" si="106"/>
        <v>#VALUE!</v>
      </c>
      <c r="X580" t="e">
        <f>0.94*X579+(1-0.94)*'01_Data'!AB575^2</f>
        <v>#VALUE!</v>
      </c>
      <c r="Y580" s="11" t="e">
        <f t="shared" si="107"/>
        <v>#VALUE!</v>
      </c>
    </row>
    <row r="581" spans="1:25" x14ac:dyDescent="0.2">
      <c r="A581" s="6">
        <f>'01_Data'!A577</f>
        <v>44299</v>
      </c>
      <c r="B581">
        <f>0.94*B580+(1-0.94)*'01_Data'!P576^2</f>
        <v>3.3329320047438749E-4</v>
      </c>
      <c r="C581" s="11">
        <f t="shared" si="96"/>
        <v>0.28981008698722976</v>
      </c>
      <c r="D581">
        <f>0.94*D580+(1-0.94)*'01_Data'!Q576^2</f>
        <v>2.2049903269767175E-4</v>
      </c>
      <c r="E581" s="11">
        <f t="shared" si="97"/>
        <v>0.23572389832134816</v>
      </c>
      <c r="F581">
        <f>0.94*F580+(1-0.94)*'01_Data'!R576^2</f>
        <v>4.9309582935257298E-4</v>
      </c>
      <c r="G581" s="11">
        <f t="shared" si="98"/>
        <v>0.35250553044859939</v>
      </c>
      <c r="H581">
        <f>0.94*H580+(1-0.94)*'01_Data'!S576^2</f>
        <v>1.3402167641543294E-3</v>
      </c>
      <c r="I581" s="11">
        <f t="shared" si="99"/>
        <v>0.58114939952381528</v>
      </c>
      <c r="J581">
        <f>0.94*J580+(1-0.94)*'01_Data'!T576^2</f>
        <v>3.4643631810595156E-4</v>
      </c>
      <c r="K581" s="11">
        <f t="shared" si="100"/>
        <v>0.29546903757026693</v>
      </c>
      <c r="L581" t="e">
        <f>0.94*L580+(1-0.94)*'01_Data'!U576^2</f>
        <v>#DIV/0!</v>
      </c>
      <c r="M581" s="11" t="e">
        <f t="shared" si="101"/>
        <v>#DIV/0!</v>
      </c>
      <c r="N581">
        <f>0.94*N580+(1-0.94)*'01_Data'!V576^2</f>
        <v>1.5375602553989369E-3</v>
      </c>
      <c r="O581" s="11">
        <f t="shared" si="102"/>
        <v>0.62246701467670729</v>
      </c>
      <c r="P581">
        <f>0.94*P580+(1-0.94)*'01_Data'!W576^2</f>
        <v>1.5276207162461474E-3</v>
      </c>
      <c r="Q581" s="11">
        <f t="shared" si="103"/>
        <v>0.62045178740497575</v>
      </c>
      <c r="R581">
        <f>0.94*R580+(1-0.94)*'01_Data'!X576^2</f>
        <v>5.2523453943585392E-4</v>
      </c>
      <c r="S581" s="11">
        <f t="shared" si="104"/>
        <v>0.36381190736125607</v>
      </c>
      <c r="T581">
        <f>0.94*T580+(1-0.94)*'01_Data'!Y576^2</f>
        <v>6.8708792381160702E-9</v>
      </c>
      <c r="U581" s="11">
        <f t="shared" si="105"/>
        <v>1.3158501312859493E-3</v>
      </c>
      <c r="V581" t="e">
        <f>0.94*V580+(1-0.94)*'01_Data'!AA576^2</f>
        <v>#VALUE!</v>
      </c>
      <c r="W581" s="11" t="e">
        <f t="shared" si="106"/>
        <v>#VALUE!</v>
      </c>
      <c r="X581" t="e">
        <f>0.94*X580+(1-0.94)*'01_Data'!AB576^2</f>
        <v>#VALUE!</v>
      </c>
      <c r="Y581" s="11" t="e">
        <f t="shared" si="107"/>
        <v>#VALUE!</v>
      </c>
    </row>
    <row r="582" spans="1:25" x14ac:dyDescent="0.2">
      <c r="A582" s="6">
        <f>'01_Data'!A578</f>
        <v>44300</v>
      </c>
      <c r="B582">
        <f>0.94*B581+(1-0.94)*'01_Data'!P577^2</f>
        <v>3.1415144803119627E-4</v>
      </c>
      <c r="C582" s="11">
        <f t="shared" si="96"/>
        <v>0.28136482527825235</v>
      </c>
      <c r="D582">
        <f>0.94*D581+(1-0.94)*'01_Data'!Q577^2</f>
        <v>2.0848890322032939E-4</v>
      </c>
      <c r="E582" s="11">
        <f t="shared" si="97"/>
        <v>0.22921431807704118</v>
      </c>
      <c r="F582">
        <f>0.94*F581+(1-0.94)*'01_Data'!R577^2</f>
        <v>4.6362370615907959E-4</v>
      </c>
      <c r="G582" s="11">
        <f t="shared" si="98"/>
        <v>0.3418086803346107</v>
      </c>
      <c r="H582">
        <f>0.94*H581+(1-0.94)*'01_Data'!S577^2</f>
        <v>1.2601708901522426E-3</v>
      </c>
      <c r="I582" s="11">
        <f t="shared" si="99"/>
        <v>0.56352734123409232</v>
      </c>
      <c r="J582">
        <f>0.94*J581+(1-0.94)*'01_Data'!T577^2</f>
        <v>3.266817497235294E-4</v>
      </c>
      <c r="K582" s="11">
        <f t="shared" si="100"/>
        <v>0.28692124517074269</v>
      </c>
      <c r="L582" t="e">
        <f>0.94*L581+(1-0.94)*'01_Data'!U577^2</f>
        <v>#DIV/0!</v>
      </c>
      <c r="M582" s="11" t="e">
        <f t="shared" si="101"/>
        <v>#DIV/0!</v>
      </c>
      <c r="N582">
        <f>0.94*N581+(1-0.94)*'01_Data'!V577^2</f>
        <v>1.4585707890157082E-3</v>
      </c>
      <c r="O582" s="11">
        <f t="shared" si="102"/>
        <v>0.60626713487699335</v>
      </c>
      <c r="P582">
        <f>0.94*P581+(1-0.94)*'01_Data'!W577^2</f>
        <v>1.4380649608320283E-3</v>
      </c>
      <c r="Q582" s="11">
        <f t="shared" si="103"/>
        <v>0.60199034056176615</v>
      </c>
      <c r="R582">
        <f>0.94*R581+(1-0.94)*'01_Data'!X577^2</f>
        <v>4.9826978212571139E-4</v>
      </c>
      <c r="S582" s="11">
        <f t="shared" si="104"/>
        <v>0.35435008832463877</v>
      </c>
      <c r="T582">
        <f>0.94*T581+(1-0.94)*'01_Data'!Y577^2</f>
        <v>6.4586264838291056E-9</v>
      </c>
      <c r="U582" s="11">
        <f t="shared" si="105"/>
        <v>1.2757640353627058E-3</v>
      </c>
      <c r="V582" t="e">
        <f>0.94*V581+(1-0.94)*'01_Data'!AA577^2</f>
        <v>#VALUE!</v>
      </c>
      <c r="W582" s="11" t="e">
        <f t="shared" si="106"/>
        <v>#VALUE!</v>
      </c>
      <c r="X582" t="e">
        <f>0.94*X581+(1-0.94)*'01_Data'!AB577^2</f>
        <v>#VALUE!</v>
      </c>
      <c r="Y582" s="11" t="e">
        <f t="shared" si="107"/>
        <v>#VALUE!</v>
      </c>
    </row>
    <row r="583" spans="1:25" x14ac:dyDescent="0.2">
      <c r="A583" s="6">
        <f>'01_Data'!A579</f>
        <v>44301</v>
      </c>
      <c r="B583">
        <f>0.94*B582+(1-0.94)*'01_Data'!P578^2</f>
        <v>3.4399895571751319E-4</v>
      </c>
      <c r="C583" s="11">
        <f t="shared" si="96"/>
        <v>0.29442781261425244</v>
      </c>
      <c r="D583">
        <f>0.94*D582+(1-0.94)*'01_Data'!Q578^2</f>
        <v>2.1917098738386659E-4</v>
      </c>
      <c r="E583" s="11">
        <f t="shared" si="97"/>
        <v>0.23501295458066646</v>
      </c>
      <c r="F583">
        <f>0.94*F582+(1-0.94)*'01_Data'!R578^2</f>
        <v>5.1673894274012998E-4</v>
      </c>
      <c r="G583" s="11">
        <f t="shared" si="98"/>
        <v>0.36085760844204567</v>
      </c>
      <c r="H583">
        <f>0.94*H582+(1-0.94)*'01_Data'!S578^2</f>
        <v>1.3380165515678648E-3</v>
      </c>
      <c r="I583" s="11">
        <f t="shared" si="99"/>
        <v>0.58067217170715357</v>
      </c>
      <c r="J583">
        <f>0.94*J582+(1-0.94)*'01_Data'!T578^2</f>
        <v>3.2461442530211707E-4</v>
      </c>
      <c r="K583" s="11">
        <f t="shared" si="100"/>
        <v>0.28601194935899704</v>
      </c>
      <c r="L583" t="e">
        <f>0.94*L582+(1-0.94)*'01_Data'!U578^2</f>
        <v>#DIV/0!</v>
      </c>
      <c r="M583" s="11" t="e">
        <f t="shared" si="101"/>
        <v>#DIV/0!</v>
      </c>
      <c r="N583">
        <f>0.94*N582+(1-0.94)*'01_Data'!V578^2</f>
        <v>1.4587918380630448E-3</v>
      </c>
      <c r="O583" s="11">
        <f t="shared" si="102"/>
        <v>0.60631307357823594</v>
      </c>
      <c r="P583">
        <f>0.94*P582+(1-0.94)*'01_Data'!W578^2</f>
        <v>1.4793985910745303E-3</v>
      </c>
      <c r="Q583" s="11">
        <f t="shared" si="103"/>
        <v>0.61058041644879313</v>
      </c>
      <c r="R583">
        <f>0.94*R582+(1-0.94)*'01_Data'!X578^2</f>
        <v>4.6874807529641044E-4</v>
      </c>
      <c r="S583" s="11">
        <f t="shared" si="104"/>
        <v>0.34369247151297255</v>
      </c>
      <c r="T583">
        <f>0.94*T582+(1-0.94)*'01_Data'!Y578^2</f>
        <v>6.0711088947993585E-9</v>
      </c>
      <c r="U583" s="11">
        <f t="shared" si="105"/>
        <v>1.2368991234087922E-3</v>
      </c>
      <c r="V583" t="e">
        <f>0.94*V582+(1-0.94)*'01_Data'!AA578^2</f>
        <v>#VALUE!</v>
      </c>
      <c r="W583" s="11" t="e">
        <f t="shared" si="106"/>
        <v>#VALUE!</v>
      </c>
      <c r="X583" t="e">
        <f>0.94*X582+(1-0.94)*'01_Data'!AB578^2</f>
        <v>#VALUE!</v>
      </c>
      <c r="Y583" s="11" t="e">
        <f t="shared" si="107"/>
        <v>#VALUE!</v>
      </c>
    </row>
    <row r="584" spans="1:25" x14ac:dyDescent="0.2">
      <c r="A584" s="6">
        <f>'01_Data'!A580</f>
        <v>44302</v>
      </c>
      <c r="B584">
        <f>0.94*B583+(1-0.94)*'01_Data'!P579^2</f>
        <v>3.2548214753756749E-4</v>
      </c>
      <c r="C584" s="11">
        <f t="shared" ref="C584:C647" si="108">SQRT(B584)*SQRT(252)</f>
        <v>0.2863939614926736</v>
      </c>
      <c r="D584">
        <f>0.94*D583+(1-0.94)*'01_Data'!Q579^2</f>
        <v>2.1004030112948651E-4</v>
      </c>
      <c r="E584" s="11">
        <f t="shared" ref="E584:E647" si="109">SQRT(D584)*SQRT(252)</f>
        <v>0.23006554693093578</v>
      </c>
      <c r="F584">
        <f>0.94*F583+(1-0.94)*'01_Data'!R579^2</f>
        <v>4.9942948600599426E-4</v>
      </c>
      <c r="G584" s="11">
        <f t="shared" ref="G584:G647" si="110">SQRT(F584)*SQRT(252)</f>
        <v>0.35476221680656828</v>
      </c>
      <c r="H584">
        <f>0.94*H583+(1-0.94)*'01_Data'!S579^2</f>
        <v>1.3027149410906528E-3</v>
      </c>
      <c r="I584" s="11">
        <f t="shared" ref="I584:I647" si="111">SQRT(H584)*SQRT(252)</f>
        <v>0.57296087576277366</v>
      </c>
      <c r="J584">
        <f>0.94*J583+(1-0.94)*'01_Data'!T579^2</f>
        <v>3.1265227664761753E-4</v>
      </c>
      <c r="K584" s="11">
        <f t="shared" ref="K584:K647" si="112">SQRT(J584)*SQRT(252)</f>
        <v>0.28069266772610862</v>
      </c>
      <c r="L584" t="e">
        <f>0.94*L583+(1-0.94)*'01_Data'!U579^2</f>
        <v>#DIV/0!</v>
      </c>
      <c r="M584" s="11" t="e">
        <f t="shared" ref="M584:M647" si="113">SQRT(L584)*SQRT(252)</f>
        <v>#DIV/0!</v>
      </c>
      <c r="N584">
        <f>0.94*N583+(1-0.94)*'01_Data'!V579^2</f>
        <v>1.3757074383728121E-3</v>
      </c>
      <c r="O584" s="11">
        <f t="shared" ref="O584:O647" si="114">SQRT(N584)*SQRT(252)</f>
        <v>0.5887939151094792</v>
      </c>
      <c r="P584">
        <f>0.94*P583+(1-0.94)*'01_Data'!W579^2</f>
        <v>1.4023702527021127E-3</v>
      </c>
      <c r="Q584" s="11">
        <f t="shared" ref="Q584:Q647" si="115">SQRT(P584)*SQRT(252)</f>
        <v>0.59447229008670566</v>
      </c>
      <c r="R584">
        <f>0.94*R583+(1-0.94)*'01_Data'!X579^2</f>
        <v>4.421099519504849E-4</v>
      </c>
      <c r="S584" s="11">
        <f t="shared" ref="S584:S647" si="116">SQRT(R584)*SQRT(252)</f>
        <v>0.33378392395608603</v>
      </c>
      <c r="T584">
        <f>0.94*T583+(1-0.94)*'01_Data'!Y579^2</f>
        <v>6.4236273766496844E-9</v>
      </c>
      <c r="U584" s="11">
        <f t="shared" ref="U584:U647" si="117">SQRT(T584)*SQRT(252)</f>
        <v>1.2723026758266762E-3</v>
      </c>
      <c r="V584" t="e">
        <f>0.94*V583+(1-0.94)*'01_Data'!AA579^2</f>
        <v>#VALUE!</v>
      </c>
      <c r="W584" s="11" t="e">
        <f t="shared" ref="W584:W647" si="118">SQRT(V584)*SQRT(252)</f>
        <v>#VALUE!</v>
      </c>
      <c r="X584" t="e">
        <f>0.94*X583+(1-0.94)*'01_Data'!AB579^2</f>
        <v>#VALUE!</v>
      </c>
      <c r="Y584" s="11" t="e">
        <f t="shared" ref="Y584:Y647" si="119">SQRT(X584)*SQRT(252)</f>
        <v>#VALUE!</v>
      </c>
    </row>
    <row r="585" spans="1:25" x14ac:dyDescent="0.2">
      <c r="A585" s="6">
        <f>'01_Data'!A581</f>
        <v>44305</v>
      </c>
      <c r="B585">
        <f>0.94*B584+(1-0.94)*'01_Data'!P580^2</f>
        <v>3.0785598946764454E-4</v>
      </c>
      <c r="C585" s="11">
        <f t="shared" si="108"/>
        <v>0.27853134356091136</v>
      </c>
      <c r="D585">
        <f>0.94*D584+(1-0.94)*'01_Data'!Q580^2</f>
        <v>1.9862995754342389E-4</v>
      </c>
      <c r="E585" s="11">
        <f t="shared" si="109"/>
        <v>0.22372918741403147</v>
      </c>
      <c r="F585">
        <f>0.94*F584+(1-0.94)*'01_Data'!R580^2</f>
        <v>4.8431038294058755E-4</v>
      </c>
      <c r="G585" s="11">
        <f t="shared" si="110"/>
        <v>0.34935113639578741</v>
      </c>
      <c r="H585">
        <f>0.94*H584+(1-0.94)*'01_Data'!S580^2</f>
        <v>1.2473577391635582E-3</v>
      </c>
      <c r="I585" s="11">
        <f t="shared" si="111"/>
        <v>0.56065510812728414</v>
      </c>
      <c r="J585">
        <f>0.94*J584+(1-0.94)*'01_Data'!T580^2</f>
        <v>2.979406983014869E-4</v>
      </c>
      <c r="K585" s="11">
        <f t="shared" si="112"/>
        <v>0.27400922607090206</v>
      </c>
      <c r="L585" t="e">
        <f>0.94*L584+(1-0.94)*'01_Data'!U580^2</f>
        <v>#DIV/0!</v>
      </c>
      <c r="M585" s="11" t="e">
        <f t="shared" si="113"/>
        <v>#DIV/0!</v>
      </c>
      <c r="N585">
        <f>0.94*N584+(1-0.94)*'01_Data'!V580^2</f>
        <v>1.2962164264443525E-3</v>
      </c>
      <c r="O585" s="11">
        <f t="shared" si="114"/>
        <v>0.57152999874370281</v>
      </c>
      <c r="P585">
        <f>0.94*P584+(1-0.94)*'01_Data'!W580^2</f>
        <v>1.3380310270654124E-3</v>
      </c>
      <c r="Q585" s="11">
        <f t="shared" si="115"/>
        <v>0.58067531273551143</v>
      </c>
      <c r="R585">
        <f>0.94*R584+(1-0.94)*'01_Data'!X580^2</f>
        <v>4.4973960317997824E-4</v>
      </c>
      <c r="S585" s="11">
        <f t="shared" si="116"/>
        <v>0.33665171914213438</v>
      </c>
      <c r="T585">
        <f>0.94*T584+(1-0.94)*'01_Data'!Y580^2</f>
        <v>6.0382097340507029E-9</v>
      </c>
      <c r="U585" s="11">
        <f t="shared" si="117"/>
        <v>1.2335432108283753E-3</v>
      </c>
      <c r="V585" t="e">
        <f>0.94*V584+(1-0.94)*'01_Data'!AA580^2</f>
        <v>#VALUE!</v>
      </c>
      <c r="W585" s="11" t="e">
        <f t="shared" si="118"/>
        <v>#VALUE!</v>
      </c>
      <c r="X585" t="e">
        <f>0.94*X584+(1-0.94)*'01_Data'!AB580^2</f>
        <v>#VALUE!</v>
      </c>
      <c r="Y585" s="11" t="e">
        <f t="shared" si="119"/>
        <v>#VALUE!</v>
      </c>
    </row>
    <row r="586" spans="1:25" x14ac:dyDescent="0.2">
      <c r="A586" s="6">
        <f>'01_Data'!A582</f>
        <v>44306</v>
      </c>
      <c r="B586">
        <f>0.94*B585+(1-0.94)*'01_Data'!P581^2</f>
        <v>2.8999190677834921E-4</v>
      </c>
      <c r="C586" s="11">
        <f t="shared" si="108"/>
        <v>0.27032935561670696</v>
      </c>
      <c r="D586">
        <f>0.94*D585+(1-0.94)*'01_Data'!Q581^2</f>
        <v>1.8722002643724986E-4</v>
      </c>
      <c r="E586" s="11">
        <f t="shared" si="109"/>
        <v>0.21720830247066289</v>
      </c>
      <c r="F586">
        <f>0.94*F585+(1-0.94)*'01_Data'!R581^2</f>
        <v>4.5617506645529869E-4</v>
      </c>
      <c r="G586" s="11">
        <f t="shared" si="110"/>
        <v>0.33905179065555058</v>
      </c>
      <c r="H586">
        <f>0.94*H585+(1-0.94)*'01_Data'!S581^2</f>
        <v>1.1750833541863269E-3</v>
      </c>
      <c r="I586" s="11">
        <f t="shared" si="111"/>
        <v>0.54417001502743101</v>
      </c>
      <c r="J586">
        <f>0.94*J585+(1-0.94)*'01_Data'!T581^2</f>
        <v>2.8508931384282942E-4</v>
      </c>
      <c r="K586" s="11">
        <f t="shared" si="112"/>
        <v>0.26803452592603255</v>
      </c>
      <c r="L586" t="e">
        <f>0.94*L585+(1-0.94)*'01_Data'!U581^2</f>
        <v>#DIV/0!</v>
      </c>
      <c r="M586" s="11" t="e">
        <f t="shared" si="113"/>
        <v>#DIV/0!</v>
      </c>
      <c r="N586">
        <f>0.94*N585+(1-0.94)*'01_Data'!V581^2</f>
        <v>1.3843193733690854E-3</v>
      </c>
      <c r="O586" s="11">
        <f t="shared" si="114"/>
        <v>0.5906339662506801</v>
      </c>
      <c r="P586">
        <f>0.94*P585+(1-0.94)*'01_Data'!W581^2</f>
        <v>1.2946213830069987E-3</v>
      </c>
      <c r="Q586" s="11">
        <f t="shared" si="115"/>
        <v>0.57117824583728993</v>
      </c>
      <c r="R586">
        <f>0.94*R585+(1-0.94)*'01_Data'!X581^2</f>
        <v>4.5016494745861723E-4</v>
      </c>
      <c r="S586" s="11">
        <f t="shared" si="116"/>
        <v>0.33681087684273436</v>
      </c>
      <c r="T586">
        <f>0.94*T585+(1-0.94)*'01_Data'!Y581^2</f>
        <v>6.39270216554702E-9</v>
      </c>
      <c r="U586" s="11">
        <f t="shared" si="117"/>
        <v>1.2692363632191795E-3</v>
      </c>
      <c r="V586" t="e">
        <f>0.94*V585+(1-0.94)*'01_Data'!AA581^2</f>
        <v>#VALUE!</v>
      </c>
      <c r="W586" s="11" t="e">
        <f t="shared" si="118"/>
        <v>#VALUE!</v>
      </c>
      <c r="X586" t="e">
        <f>0.94*X585+(1-0.94)*'01_Data'!AB581^2</f>
        <v>#VALUE!</v>
      </c>
      <c r="Y586" s="11" t="e">
        <f t="shared" si="119"/>
        <v>#VALUE!</v>
      </c>
    </row>
    <row r="587" spans="1:25" x14ac:dyDescent="0.2">
      <c r="A587" s="6">
        <f>'01_Data'!A583</f>
        <v>44307</v>
      </c>
      <c r="B587">
        <f>0.94*B586+(1-0.94)*'01_Data'!P582^2</f>
        <v>2.9980163967834354E-4</v>
      </c>
      <c r="C587" s="11">
        <f t="shared" si="108"/>
        <v>0.27486362654768015</v>
      </c>
      <c r="D587">
        <f>0.94*D586+(1-0.94)*'01_Data'!Q582^2</f>
        <v>1.9734762109548885E-4</v>
      </c>
      <c r="E587" s="11">
        <f t="shared" si="109"/>
        <v>0.22300583067727892</v>
      </c>
      <c r="F587">
        <f>0.94*F586+(1-0.94)*'01_Data'!R582^2</f>
        <v>5.5037878558275382E-4</v>
      </c>
      <c r="G587" s="11">
        <f t="shared" si="110"/>
        <v>0.372418385645572</v>
      </c>
      <c r="H587">
        <f>0.94*H586+(1-0.94)*'01_Data'!S582^2</f>
        <v>1.293747325002214E-3</v>
      </c>
      <c r="I587" s="11">
        <f t="shared" si="111"/>
        <v>0.57098539902571765</v>
      </c>
      <c r="J587">
        <f>0.94*J586+(1-0.94)*'01_Data'!T582^2</f>
        <v>2.9043031150940144E-4</v>
      </c>
      <c r="K587" s="11">
        <f t="shared" si="112"/>
        <v>0.27053361805951065</v>
      </c>
      <c r="L587" t="e">
        <f>0.94*L586+(1-0.94)*'01_Data'!U582^2</f>
        <v>#DIV/0!</v>
      </c>
      <c r="M587" s="11" t="e">
        <f t="shared" si="113"/>
        <v>#DIV/0!</v>
      </c>
      <c r="N587">
        <f>0.94*N586+(1-0.94)*'01_Data'!V582^2</f>
        <v>1.3298028317106152E-3</v>
      </c>
      <c r="O587" s="11">
        <f t="shared" si="114"/>
        <v>0.57888713372390221</v>
      </c>
      <c r="P587">
        <f>0.94*P586+(1-0.94)*'01_Data'!W582^2</f>
        <v>1.3518192626026286E-3</v>
      </c>
      <c r="Q587" s="11">
        <f t="shared" si="115"/>
        <v>0.58365953618172173</v>
      </c>
      <c r="R587">
        <f>0.94*R586+(1-0.94)*'01_Data'!X582^2</f>
        <v>4.3453905270621619E-4</v>
      </c>
      <c r="S587" s="11">
        <f t="shared" si="116"/>
        <v>0.33091364626132674</v>
      </c>
      <c r="T587">
        <f>0.94*T586+(1-0.94)*'01_Data'!Y582^2</f>
        <v>6.0091400356141986E-9</v>
      </c>
      <c r="U587" s="11">
        <f t="shared" si="117"/>
        <v>1.2305703104555944E-3</v>
      </c>
      <c r="V587" t="e">
        <f>0.94*V586+(1-0.94)*'01_Data'!AA582^2</f>
        <v>#VALUE!</v>
      </c>
      <c r="W587" s="11" t="e">
        <f t="shared" si="118"/>
        <v>#VALUE!</v>
      </c>
      <c r="X587" t="e">
        <f>0.94*X586+(1-0.94)*'01_Data'!AB582^2</f>
        <v>#VALUE!</v>
      </c>
      <c r="Y587" s="11" t="e">
        <f t="shared" si="119"/>
        <v>#VALUE!</v>
      </c>
    </row>
    <row r="588" spans="1:25" x14ac:dyDescent="0.2">
      <c r="A588" s="6">
        <f>'01_Data'!A584</f>
        <v>44308</v>
      </c>
      <c r="B588">
        <f>0.94*B587+(1-0.94)*'01_Data'!P583^2</f>
        <v>2.9158079521731495E-4</v>
      </c>
      <c r="C588" s="11">
        <f t="shared" si="108"/>
        <v>0.27106892185339759</v>
      </c>
      <c r="D588">
        <f>0.94*D587+(1-0.94)*'01_Data'!Q583^2</f>
        <v>1.9680468921223049E-4</v>
      </c>
      <c r="E588" s="11">
        <f t="shared" si="109"/>
        <v>0.22269885873412573</v>
      </c>
      <c r="F588">
        <f>0.94*F587+(1-0.94)*'01_Data'!R583^2</f>
        <v>5.649721877637354E-4</v>
      </c>
      <c r="G588" s="11">
        <f t="shared" si="110"/>
        <v>0.37732345715110444</v>
      </c>
      <c r="H588">
        <f>0.94*H587+(1-0.94)*'01_Data'!S583^2</f>
        <v>1.3813542593865849E-3</v>
      </c>
      <c r="I588" s="11">
        <f t="shared" si="111"/>
        <v>0.59000107912224997</v>
      </c>
      <c r="J588">
        <f>0.94*J587+(1-0.94)*'01_Data'!T583^2</f>
        <v>2.7414541774431944E-4</v>
      </c>
      <c r="K588" s="11">
        <f t="shared" si="112"/>
        <v>0.26283958086933651</v>
      </c>
      <c r="L588" t="e">
        <f>0.94*L587+(1-0.94)*'01_Data'!U583^2</f>
        <v>#DIV/0!</v>
      </c>
      <c r="M588" s="11" t="e">
        <f t="shared" si="113"/>
        <v>#DIV/0!</v>
      </c>
      <c r="N588">
        <f>0.94*N587+(1-0.94)*'01_Data'!V583^2</f>
        <v>1.2943722771329312E-3</v>
      </c>
      <c r="O588" s="11">
        <f t="shared" si="114"/>
        <v>0.57112329127562178</v>
      </c>
      <c r="P588">
        <f>0.94*P587+(1-0.94)*'01_Data'!W583^2</f>
        <v>1.3491988288139233E-3</v>
      </c>
      <c r="Q588" s="11">
        <f t="shared" si="115"/>
        <v>0.58309356441407301</v>
      </c>
      <c r="R588">
        <f>0.94*R587+(1-0.94)*'01_Data'!X583^2</f>
        <v>4.1083266934357566E-4</v>
      </c>
      <c r="S588" s="11">
        <f t="shared" si="116"/>
        <v>0.32176052068981531</v>
      </c>
      <c r="T588">
        <f>0.94*T587+(1-0.94)*'01_Data'!Y583^2</f>
        <v>5.6485916334773464E-9</v>
      </c>
      <c r="U588" s="11">
        <f t="shared" si="117"/>
        <v>1.1930821814260288E-3</v>
      </c>
      <c r="V588" t="e">
        <f>0.94*V587+(1-0.94)*'01_Data'!AA583^2</f>
        <v>#VALUE!</v>
      </c>
      <c r="W588" s="11" t="e">
        <f t="shared" si="118"/>
        <v>#VALUE!</v>
      </c>
      <c r="X588" t="e">
        <f>0.94*X587+(1-0.94)*'01_Data'!AB583^2</f>
        <v>#VALUE!</v>
      </c>
      <c r="Y588" s="11" t="e">
        <f t="shared" si="119"/>
        <v>#VALUE!</v>
      </c>
    </row>
    <row r="589" spans="1:25" x14ac:dyDescent="0.2">
      <c r="A589" s="6">
        <f>'01_Data'!A585</f>
        <v>44309</v>
      </c>
      <c r="B589">
        <f>0.94*B588+(1-0.94)*'01_Data'!P584^2</f>
        <v>2.844145101768968E-4</v>
      </c>
      <c r="C589" s="11">
        <f t="shared" si="108"/>
        <v>0.2677171204173876</v>
      </c>
      <c r="D589">
        <f>0.94*D588+(1-0.94)*'01_Data'!Q584^2</f>
        <v>2.033261919607627E-4</v>
      </c>
      <c r="E589" s="11">
        <f t="shared" si="109"/>
        <v>0.22635856593933484</v>
      </c>
      <c r="F589">
        <f>0.94*F588+(1-0.94)*'01_Data'!R584^2</f>
        <v>5.3922856375404138E-4</v>
      </c>
      <c r="G589" s="11">
        <f t="shared" si="110"/>
        <v>0.3686266377596964</v>
      </c>
      <c r="H589">
        <f>0.94*H588+(1-0.94)*'01_Data'!S584^2</f>
        <v>1.3109494285793359E-3</v>
      </c>
      <c r="I589" s="11">
        <f t="shared" si="111"/>
        <v>0.57476887181021963</v>
      </c>
      <c r="J589">
        <f>0.94*J588+(1-0.94)*'01_Data'!T584^2</f>
        <v>2.6524160504385404E-4</v>
      </c>
      <c r="K589" s="11">
        <f t="shared" si="112"/>
        <v>0.25853604095183946</v>
      </c>
      <c r="L589" t="e">
        <f>0.94*L588+(1-0.94)*'01_Data'!U584^2</f>
        <v>#DIV/0!</v>
      </c>
      <c r="M589" s="11" t="e">
        <f t="shared" si="113"/>
        <v>#DIV/0!</v>
      </c>
      <c r="N589">
        <f>0.94*N588+(1-0.94)*'01_Data'!V584^2</f>
        <v>1.2299643004907797E-3</v>
      </c>
      <c r="O589" s="11">
        <f t="shared" si="114"/>
        <v>0.5567324345892527</v>
      </c>
      <c r="P589">
        <f>0.94*P588+(1-0.94)*'01_Data'!W584^2</f>
        <v>1.3204373527144471E-3</v>
      </c>
      <c r="Q589" s="11">
        <f t="shared" si="115"/>
        <v>0.57684505101807071</v>
      </c>
      <c r="R589">
        <f>0.94*R588+(1-0.94)*'01_Data'!X584^2</f>
        <v>3.9215954295705388E-4</v>
      </c>
      <c r="S589" s="11">
        <f t="shared" si="116"/>
        <v>0.31436317345576209</v>
      </c>
      <c r="T589">
        <f>0.94*T588+(1-0.94)*'01_Data'!Y584^2</f>
        <v>6.0264611510069926E-9</v>
      </c>
      <c r="U589" s="11">
        <f t="shared" si="117"/>
        <v>1.2323425700890814E-3</v>
      </c>
      <c r="V589" t="e">
        <f>0.94*V588+(1-0.94)*'01_Data'!AA584^2</f>
        <v>#VALUE!</v>
      </c>
      <c r="W589" s="11" t="e">
        <f t="shared" si="118"/>
        <v>#VALUE!</v>
      </c>
      <c r="X589" t="e">
        <f>0.94*X588+(1-0.94)*'01_Data'!AB584^2</f>
        <v>#VALUE!</v>
      </c>
      <c r="Y589" s="11" t="e">
        <f t="shared" si="119"/>
        <v>#VALUE!</v>
      </c>
    </row>
    <row r="590" spans="1:25" x14ac:dyDescent="0.2">
      <c r="A590" s="6">
        <f>'01_Data'!A586</f>
        <v>44312</v>
      </c>
      <c r="B590">
        <f>0.94*B589+(1-0.94)*'01_Data'!P585^2</f>
        <v>2.6910773276795838E-4</v>
      </c>
      <c r="C590" s="11">
        <f t="shared" si="108"/>
        <v>0.26041341873552815</v>
      </c>
      <c r="D590">
        <f>0.94*D589+(1-0.94)*'01_Data'!Q585^2</f>
        <v>1.9323341852439828E-4</v>
      </c>
      <c r="E590" s="11">
        <f t="shared" si="109"/>
        <v>0.22066903151133005</v>
      </c>
      <c r="F590">
        <f>0.94*F589+(1-0.94)*'01_Data'!R585^2</f>
        <v>5.0852322315162639E-4</v>
      </c>
      <c r="G590" s="11">
        <f t="shared" si="110"/>
        <v>0.35797744654406632</v>
      </c>
      <c r="H590">
        <f>0.94*H589+(1-0.94)*'01_Data'!S585^2</f>
        <v>1.2628441318833501E-3</v>
      </c>
      <c r="I590" s="11">
        <f t="shared" si="111"/>
        <v>0.56412473907337579</v>
      </c>
      <c r="J590">
        <f>0.94*J589+(1-0.94)*'01_Data'!T585^2</f>
        <v>2.7336041647439414E-4</v>
      </c>
      <c r="K590" s="11">
        <f t="shared" si="112"/>
        <v>0.26246299729970957</v>
      </c>
      <c r="L590" t="e">
        <f>0.94*L589+(1-0.94)*'01_Data'!U585^2</f>
        <v>#DIV/0!</v>
      </c>
      <c r="M590" s="11" t="e">
        <f t="shared" si="113"/>
        <v>#DIV/0!</v>
      </c>
      <c r="N590">
        <f>0.94*N589+(1-0.94)*'01_Data'!V585^2</f>
        <v>1.1589272025892825E-3</v>
      </c>
      <c r="O590" s="11">
        <f t="shared" si="114"/>
        <v>0.54041618688978887</v>
      </c>
      <c r="P590">
        <f>0.94*P589+(1-0.94)*'01_Data'!W585^2</f>
        <v>1.2443478263539972E-3</v>
      </c>
      <c r="Q590" s="11">
        <f t="shared" si="115"/>
        <v>0.55997826050768018</v>
      </c>
      <c r="R590">
        <f>0.94*R589+(1-0.94)*'01_Data'!X585^2</f>
        <v>3.8399006528319862E-4</v>
      </c>
      <c r="S590" s="11">
        <f t="shared" si="116"/>
        <v>0.31107152947733108</v>
      </c>
      <c r="T590">
        <f>0.94*T589+(1-0.94)*'01_Data'!Y585^2</f>
        <v>5.664873481946573E-9</v>
      </c>
      <c r="U590" s="11">
        <f t="shared" si="117"/>
        <v>1.1948004508915021E-3</v>
      </c>
      <c r="V590" t="e">
        <f>0.94*V589+(1-0.94)*'01_Data'!AA585^2</f>
        <v>#VALUE!</v>
      </c>
      <c r="W590" s="11" t="e">
        <f t="shared" si="118"/>
        <v>#VALUE!</v>
      </c>
      <c r="X590" t="e">
        <f>0.94*X589+(1-0.94)*'01_Data'!AB585^2</f>
        <v>#VALUE!</v>
      </c>
      <c r="Y590" s="11" t="e">
        <f t="shared" si="119"/>
        <v>#VALUE!</v>
      </c>
    </row>
    <row r="591" spans="1:25" x14ac:dyDescent="0.2">
      <c r="A591" s="6">
        <f>'01_Data'!A587</f>
        <v>44313</v>
      </c>
      <c r="B591">
        <f>0.94*B590+(1-0.94)*'01_Data'!P586^2</f>
        <v>2.5319577430200002E-4</v>
      </c>
      <c r="C591" s="11">
        <f t="shared" si="108"/>
        <v>0.25259717956482414</v>
      </c>
      <c r="D591">
        <f>0.94*D590+(1-0.94)*'01_Data'!Q586^2</f>
        <v>1.8164466806932405E-4</v>
      </c>
      <c r="E591" s="11">
        <f t="shared" si="109"/>
        <v>0.21394965845607156</v>
      </c>
      <c r="F591">
        <f>0.94*F590+(1-0.94)*'01_Data'!R586^2</f>
        <v>4.8475784772235357E-4</v>
      </c>
      <c r="G591" s="11">
        <f t="shared" si="110"/>
        <v>0.34951248565113252</v>
      </c>
      <c r="H591">
        <f>0.94*H590+(1-0.94)*'01_Data'!S586^2</f>
        <v>1.1931860392754242E-3</v>
      </c>
      <c r="I591" s="11">
        <f t="shared" si="111"/>
        <v>0.54834558619305673</v>
      </c>
      <c r="J591">
        <f>0.94*J590+(1-0.94)*'01_Data'!T586^2</f>
        <v>2.5878092317252997E-4</v>
      </c>
      <c r="K591" s="11">
        <f t="shared" si="112"/>
        <v>0.25536795538884188</v>
      </c>
      <c r="L591" t="e">
        <f>0.94*L590+(1-0.94)*'01_Data'!U586^2</f>
        <v>#DIV/0!</v>
      </c>
      <c r="M591" s="11" t="e">
        <f t="shared" si="113"/>
        <v>#DIV/0!</v>
      </c>
      <c r="N591">
        <f>0.94*N590+(1-0.94)*'01_Data'!V586^2</f>
        <v>1.0921523305618748E-3</v>
      </c>
      <c r="O591" s="11">
        <f t="shared" si="114"/>
        <v>0.52461641920701696</v>
      </c>
      <c r="P591">
        <f>0.94*P590+(1-0.94)*'01_Data'!W586^2</f>
        <v>1.1770887262550222E-3</v>
      </c>
      <c r="Q591" s="11">
        <f t="shared" si="115"/>
        <v>0.54463415153317885</v>
      </c>
      <c r="R591">
        <f>0.94*R590+(1-0.94)*'01_Data'!X586^2</f>
        <v>3.6104165433624099E-4</v>
      </c>
      <c r="S591" s="11">
        <f t="shared" si="116"/>
        <v>0.3016330500670189</v>
      </c>
      <c r="T591">
        <f>0.94*T590+(1-0.94)*'01_Data'!Y586^2</f>
        <v>6.0417660885691385E-9</v>
      </c>
      <c r="U591" s="11">
        <f t="shared" si="117"/>
        <v>1.2339064204061113E-3</v>
      </c>
      <c r="V591" t="e">
        <f>0.94*V590+(1-0.94)*'01_Data'!AA586^2</f>
        <v>#VALUE!</v>
      </c>
      <c r="W591" s="11" t="e">
        <f t="shared" si="118"/>
        <v>#VALUE!</v>
      </c>
      <c r="X591" t="e">
        <f>0.94*X590+(1-0.94)*'01_Data'!AB586^2</f>
        <v>#VALUE!</v>
      </c>
      <c r="Y591" s="11" t="e">
        <f t="shared" si="119"/>
        <v>#VALUE!</v>
      </c>
    </row>
    <row r="592" spans="1:25" x14ac:dyDescent="0.2">
      <c r="A592" s="6">
        <f>'01_Data'!A588</f>
        <v>44314</v>
      </c>
      <c r="B592">
        <f>0.94*B591+(1-0.94)*'01_Data'!P587^2</f>
        <v>2.4818539040819302E-4</v>
      </c>
      <c r="C592" s="11">
        <f t="shared" si="108"/>
        <v>0.25008542217183444</v>
      </c>
      <c r="D592">
        <f>0.94*D591+(1-0.94)*'01_Data'!Q587^2</f>
        <v>1.7875874362218341E-4</v>
      </c>
      <c r="E592" s="11">
        <f t="shared" si="109"/>
        <v>0.21224326465824594</v>
      </c>
      <c r="F592">
        <f>0.94*F591+(1-0.94)*'01_Data'!R587^2</f>
        <v>4.8133725733202144E-4</v>
      </c>
      <c r="G592" s="11">
        <f t="shared" si="110"/>
        <v>0.34827717244698858</v>
      </c>
      <c r="H592">
        <f>0.94*H591+(1-0.94)*'01_Data'!S587^2</f>
        <v>1.1250598506931447E-3</v>
      </c>
      <c r="I592" s="11">
        <f t="shared" si="111"/>
        <v>0.5324613435496256</v>
      </c>
      <c r="J592">
        <f>0.94*J591+(1-0.94)*'01_Data'!T587^2</f>
        <v>2.4334148152984641E-4</v>
      </c>
      <c r="K592" s="11">
        <f t="shared" si="112"/>
        <v>0.24763290036972327</v>
      </c>
      <c r="L592" t="e">
        <f>0.94*L591+(1-0.94)*'01_Data'!U587^2</f>
        <v>#DIV/0!</v>
      </c>
      <c r="M592" s="11" t="e">
        <f t="shared" si="113"/>
        <v>#DIV/0!</v>
      </c>
      <c r="N592">
        <f>0.94*N591+(1-0.94)*'01_Data'!V587^2</f>
        <v>1.0428610053621553E-3</v>
      </c>
      <c r="O592" s="11">
        <f t="shared" si="114"/>
        <v>0.51264117406941001</v>
      </c>
      <c r="P592">
        <f>0.94*P591+(1-0.94)*'01_Data'!W587^2</f>
        <v>1.1364039536060134E-3</v>
      </c>
      <c r="Q592" s="11">
        <f t="shared" si="115"/>
        <v>0.53513904390234446</v>
      </c>
      <c r="R592">
        <f>0.94*R591+(1-0.94)*'01_Data'!X587^2</f>
        <v>3.8553587646126273E-4</v>
      </c>
      <c r="S592" s="11">
        <f t="shared" si="116"/>
        <v>0.31169703378158453</v>
      </c>
      <c r="T592">
        <f>0.94*T591+(1-0.94)*'01_Data'!Y587^2</f>
        <v>6.3960451387932778E-9</v>
      </c>
      <c r="U592" s="11">
        <f t="shared" si="117"/>
        <v>1.2695681844532441E-3</v>
      </c>
      <c r="V592" t="e">
        <f>0.94*V591+(1-0.94)*'01_Data'!AA587^2</f>
        <v>#VALUE!</v>
      </c>
      <c r="W592" s="11" t="e">
        <f t="shared" si="118"/>
        <v>#VALUE!</v>
      </c>
      <c r="X592" t="e">
        <f>0.94*X591+(1-0.94)*'01_Data'!AB587^2</f>
        <v>#VALUE!</v>
      </c>
      <c r="Y592" s="11" t="e">
        <f t="shared" si="119"/>
        <v>#VALUE!</v>
      </c>
    </row>
    <row r="593" spans="1:25" x14ac:dyDescent="0.2">
      <c r="A593" s="6">
        <f>'01_Data'!A589</f>
        <v>44315</v>
      </c>
      <c r="B593">
        <f>0.94*B592+(1-0.94)*'01_Data'!P588^2</f>
        <v>2.8618369624959408E-4</v>
      </c>
      <c r="C593" s="11">
        <f t="shared" si="108"/>
        <v>0.26854848995087965</v>
      </c>
      <c r="D593">
        <f>0.94*D592+(1-0.94)*'01_Data'!Q588^2</f>
        <v>2.0329361874061127E-4</v>
      </c>
      <c r="E593" s="11">
        <f t="shared" si="109"/>
        <v>0.22634043368924175</v>
      </c>
      <c r="F593">
        <f>0.94*F592+(1-0.94)*'01_Data'!R588^2</f>
        <v>5.1920926684586948E-4</v>
      </c>
      <c r="G593" s="11">
        <f t="shared" si="110"/>
        <v>0.36171913862160943</v>
      </c>
      <c r="H593">
        <f>0.94*H592+(1-0.94)*'01_Data'!S588^2</f>
        <v>1.1510191784509065E-3</v>
      </c>
      <c r="I593" s="11">
        <f t="shared" si="111"/>
        <v>0.53856924621596103</v>
      </c>
      <c r="J593">
        <f>0.94*J592+(1-0.94)*'01_Data'!T588^2</f>
        <v>2.6330738036146889E-4</v>
      </c>
      <c r="K593" s="11">
        <f t="shared" si="112"/>
        <v>0.2575916533024511</v>
      </c>
      <c r="L593" t="e">
        <f>0.94*L592+(1-0.94)*'01_Data'!U588^2</f>
        <v>#DIV/0!</v>
      </c>
      <c r="M593" s="11" t="e">
        <f t="shared" si="113"/>
        <v>#DIV/0!</v>
      </c>
      <c r="N593">
        <f>0.94*N592+(1-0.94)*'01_Data'!V588^2</f>
        <v>1.0496188399616228E-3</v>
      </c>
      <c r="O593" s="11">
        <f t="shared" si="114"/>
        <v>0.51429947274941767</v>
      </c>
      <c r="P593">
        <f>0.94*P592+(1-0.94)*'01_Data'!W588^2</f>
        <v>1.1243477179946071E-3</v>
      </c>
      <c r="Q593" s="11">
        <f t="shared" si="115"/>
        <v>0.53229280000263113</v>
      </c>
      <c r="R593">
        <f>0.94*R592+(1-0.94)*'01_Data'!X588^2</f>
        <v>3.9235999578349034E-4</v>
      </c>
      <c r="S593" s="11">
        <f t="shared" si="116"/>
        <v>0.31444350675032168</v>
      </c>
      <c r="T593">
        <f>0.94*T592+(1-0.94)*'01_Data'!Y588^2</f>
        <v>6.7290674460050413E-9</v>
      </c>
      <c r="U593" s="11">
        <f t="shared" si="117"/>
        <v>1.302200060049634E-3</v>
      </c>
      <c r="V593" t="e">
        <f>0.94*V592+(1-0.94)*'01_Data'!AA588^2</f>
        <v>#VALUE!</v>
      </c>
      <c r="W593" s="11" t="e">
        <f t="shared" si="118"/>
        <v>#VALUE!</v>
      </c>
      <c r="X593" t="e">
        <f>0.94*X592+(1-0.94)*'01_Data'!AB588^2</f>
        <v>#VALUE!</v>
      </c>
      <c r="Y593" s="11" t="e">
        <f t="shared" si="119"/>
        <v>#VALUE!</v>
      </c>
    </row>
    <row r="594" spans="1:25" x14ac:dyDescent="0.2">
      <c r="A594" s="6">
        <f>'01_Data'!A590</f>
        <v>44316</v>
      </c>
      <c r="B594">
        <f>0.94*B593+(1-0.94)*'01_Data'!P589^2</f>
        <v>2.8108360758197004E-4</v>
      </c>
      <c r="C594" s="11">
        <f t="shared" si="108"/>
        <v>0.26614482732275008</v>
      </c>
      <c r="D594">
        <f>0.94*D593+(1-0.94)*'01_Data'!Q589^2</f>
        <v>2.0615052574403397E-4</v>
      </c>
      <c r="E594" s="11">
        <f t="shared" si="109"/>
        <v>0.22792527829860507</v>
      </c>
      <c r="F594">
        <f>0.94*F593+(1-0.94)*'01_Data'!R589^2</f>
        <v>4.882292821562077E-4</v>
      </c>
      <c r="G594" s="11">
        <f t="shared" si="110"/>
        <v>0.35076171271015938</v>
      </c>
      <c r="H594">
        <f>0.94*H593+(1-0.94)*'01_Data'!S589^2</f>
        <v>1.0842265097286128E-3</v>
      </c>
      <c r="I594" s="11">
        <f t="shared" si="111"/>
        <v>0.52270936518452626</v>
      </c>
      <c r="J594">
        <f>0.94*J593+(1-0.94)*'01_Data'!T589^2</f>
        <v>2.5222917188201662E-4</v>
      </c>
      <c r="K594" s="11">
        <f t="shared" si="112"/>
        <v>0.25211455990138332</v>
      </c>
      <c r="L594" t="e">
        <f>0.94*L593+(1-0.94)*'01_Data'!U589^2</f>
        <v>#DIV/0!</v>
      </c>
      <c r="M594" s="11" t="e">
        <f t="shared" si="113"/>
        <v>#DIV/0!</v>
      </c>
      <c r="N594">
        <f>0.94*N593+(1-0.94)*'01_Data'!V589^2</f>
        <v>1.0370472696363618E-3</v>
      </c>
      <c r="O594" s="11">
        <f t="shared" si="114"/>
        <v>0.51121024241339608</v>
      </c>
      <c r="P594">
        <f>0.94*P593+(1-0.94)*'01_Data'!W589^2</f>
        <v>1.0640011924137793E-3</v>
      </c>
      <c r="Q594" s="11">
        <f t="shared" si="115"/>
        <v>0.51781106640189944</v>
      </c>
      <c r="R594">
        <f>0.94*R593+(1-0.94)*'01_Data'!X589^2</f>
        <v>4.1426893010352336E-4</v>
      </c>
      <c r="S594" s="11">
        <f t="shared" si="116"/>
        <v>0.32310334319856221</v>
      </c>
      <c r="T594">
        <f>0.94*T593+(1-0.94)*'01_Data'!Y589^2</f>
        <v>6.3253233992447387E-9</v>
      </c>
      <c r="U594" s="11">
        <f t="shared" si="117"/>
        <v>1.2625298002857891E-3</v>
      </c>
      <c r="V594" t="e">
        <f>0.94*V593+(1-0.94)*'01_Data'!AA589^2</f>
        <v>#VALUE!</v>
      </c>
      <c r="W594" s="11" t="e">
        <f t="shared" si="118"/>
        <v>#VALUE!</v>
      </c>
      <c r="X594" t="e">
        <f>0.94*X593+(1-0.94)*'01_Data'!AB589^2</f>
        <v>#VALUE!</v>
      </c>
      <c r="Y594" s="11" t="e">
        <f t="shared" si="119"/>
        <v>#VALUE!</v>
      </c>
    </row>
    <row r="595" spans="1:25" x14ac:dyDescent="0.2">
      <c r="A595" s="6">
        <f>'01_Data'!A591</f>
        <v>44319</v>
      </c>
      <c r="B595">
        <f>0.94*B594+(1-0.94)*'01_Data'!P590^2</f>
        <v>3.1561447566073479E-4</v>
      </c>
      <c r="C595" s="11">
        <f t="shared" si="108"/>
        <v>0.28201923314998423</v>
      </c>
      <c r="D595">
        <f>0.94*D594+(1-0.94)*'01_Data'!Q590^2</f>
        <v>2.7365203796494839E-4</v>
      </c>
      <c r="E595" s="11">
        <f t="shared" si="109"/>
        <v>0.26260295803202027</v>
      </c>
      <c r="F595">
        <f>0.94*F594+(1-0.94)*'01_Data'!R590^2</f>
        <v>5.4638089348772571E-4</v>
      </c>
      <c r="G595" s="11">
        <f t="shared" si="110"/>
        <v>0.37106331691357863</v>
      </c>
      <c r="H595">
        <f>0.94*H594+(1-0.94)*'01_Data'!S590^2</f>
        <v>1.0498607433633816E-3</v>
      </c>
      <c r="I595" s="11">
        <f t="shared" si="111"/>
        <v>0.51435873408310295</v>
      </c>
      <c r="J595">
        <f>0.94*J594+(1-0.94)*'01_Data'!T590^2</f>
        <v>2.3981400552196725E-4</v>
      </c>
      <c r="K595" s="11">
        <f t="shared" si="112"/>
        <v>0.24583150610028762</v>
      </c>
      <c r="L595" t="e">
        <f>0.94*L594+(1-0.94)*'01_Data'!U590^2</f>
        <v>#DIV/0!</v>
      </c>
      <c r="M595" s="11" t="e">
        <f t="shared" si="113"/>
        <v>#DIV/0!</v>
      </c>
      <c r="N595">
        <f>0.94*N594+(1-0.94)*'01_Data'!V590^2</f>
        <v>9.7849999503365754E-4</v>
      </c>
      <c r="O595" s="11">
        <f t="shared" si="114"/>
        <v>0.49657023546370738</v>
      </c>
      <c r="P595">
        <f>0.94*P594+(1-0.94)*'01_Data'!W590^2</f>
        <v>1.0185017264994932E-3</v>
      </c>
      <c r="Q595" s="11">
        <f t="shared" si="115"/>
        <v>0.50661862883027931</v>
      </c>
      <c r="R595">
        <f>0.94*R594+(1-0.94)*'01_Data'!X590^2</f>
        <v>4.3113139547594216E-4</v>
      </c>
      <c r="S595" s="11">
        <f t="shared" si="116"/>
        <v>0.32961357930148666</v>
      </c>
      <c r="T595">
        <f>0.94*T594+(1-0.94)*'01_Data'!Y590^2</f>
        <v>6.6625890108283413E-9</v>
      </c>
      <c r="U595" s="11">
        <f t="shared" si="117"/>
        <v>1.2957516855974921E-3</v>
      </c>
      <c r="V595" t="e">
        <f>0.94*V594+(1-0.94)*'01_Data'!AA590^2</f>
        <v>#VALUE!</v>
      </c>
      <c r="W595" s="11" t="e">
        <f t="shared" si="118"/>
        <v>#VALUE!</v>
      </c>
      <c r="X595" t="e">
        <f>0.94*X594+(1-0.94)*'01_Data'!AB590^2</f>
        <v>#VALUE!</v>
      </c>
      <c r="Y595" s="11" t="e">
        <f t="shared" si="119"/>
        <v>#VALUE!</v>
      </c>
    </row>
    <row r="596" spans="1:25" x14ac:dyDescent="0.2">
      <c r="A596" s="6">
        <f>'01_Data'!A592</f>
        <v>44320</v>
      </c>
      <c r="B596">
        <f>0.94*B595+(1-0.94)*'01_Data'!P591^2</f>
        <v>3.4116366569959258E-4</v>
      </c>
      <c r="C596" s="11">
        <f t="shared" si="108"/>
        <v>0.29321194340663775</v>
      </c>
      <c r="D596">
        <f>0.94*D595+(1-0.94)*'01_Data'!Q591^2</f>
        <v>2.9061280000972875E-4</v>
      </c>
      <c r="E596" s="11">
        <f t="shared" si="109"/>
        <v>0.27061859803504201</v>
      </c>
      <c r="F596">
        <f>0.94*F595+(1-0.94)*'01_Data'!R591^2</f>
        <v>5.7054811311304306E-4</v>
      </c>
      <c r="G596" s="11">
        <f t="shared" si="110"/>
        <v>0.37918085988679184</v>
      </c>
      <c r="H596">
        <f>0.94*H595+(1-0.94)*'01_Data'!S591^2</f>
        <v>1.0419351746545646E-3</v>
      </c>
      <c r="I596" s="11">
        <f t="shared" si="111"/>
        <v>0.51241356735838905</v>
      </c>
      <c r="J596">
        <f>0.94*J595+(1-0.94)*'01_Data'!T591^2</f>
        <v>2.4151610389698099E-4</v>
      </c>
      <c r="K596" s="11">
        <f t="shared" si="112"/>
        <v>0.24670236760525671</v>
      </c>
      <c r="L596" t="e">
        <f>0.94*L595+(1-0.94)*'01_Data'!U591^2</f>
        <v>#DIV/0!</v>
      </c>
      <c r="M596" s="11" t="e">
        <f t="shared" si="113"/>
        <v>#DIV/0!</v>
      </c>
      <c r="N596">
        <f>0.94*N595+(1-0.94)*'01_Data'!V591^2</f>
        <v>1.02082297843187E-3</v>
      </c>
      <c r="O596" s="11">
        <f t="shared" si="114"/>
        <v>0.50719561370819377</v>
      </c>
      <c r="P596">
        <f>0.94*P595+(1-0.94)*'01_Data'!W591^2</f>
        <v>1.2709870314995843E-3</v>
      </c>
      <c r="Q596" s="11">
        <f t="shared" si="115"/>
        <v>0.56594057279708732</v>
      </c>
      <c r="R596">
        <f>0.94*R595+(1-0.94)*'01_Data'!X591^2</f>
        <v>4.0558686884461322E-4</v>
      </c>
      <c r="S596" s="11">
        <f t="shared" si="116"/>
        <v>0.31969968869056248</v>
      </c>
      <c r="T596">
        <f>0.94*T595+(1-0.94)*'01_Data'!Y591^2</f>
        <v>6.2628336701786404E-9</v>
      </c>
      <c r="U596" s="11">
        <f t="shared" si="117"/>
        <v>1.2562778692968438E-3</v>
      </c>
      <c r="V596" t="e">
        <f>0.94*V595+(1-0.94)*'01_Data'!AA591^2</f>
        <v>#VALUE!</v>
      </c>
      <c r="W596" s="11" t="e">
        <f t="shared" si="118"/>
        <v>#VALUE!</v>
      </c>
      <c r="X596" t="e">
        <f>0.94*X595+(1-0.94)*'01_Data'!AB591^2</f>
        <v>#VALUE!</v>
      </c>
      <c r="Y596" s="11" t="e">
        <f t="shared" si="119"/>
        <v>#VALUE!</v>
      </c>
    </row>
    <row r="597" spans="1:25" x14ac:dyDescent="0.2">
      <c r="A597" s="6">
        <f>'01_Data'!A593</f>
        <v>44321</v>
      </c>
      <c r="B597">
        <f>0.94*B596+(1-0.94)*'01_Data'!P592^2</f>
        <v>3.2305306448119692E-4</v>
      </c>
      <c r="C597" s="11">
        <f t="shared" si="108"/>
        <v>0.28532327673931834</v>
      </c>
      <c r="D597">
        <f>0.94*D596+(1-0.94)*'01_Data'!Q592^2</f>
        <v>2.7497865375094259E-4</v>
      </c>
      <c r="E597" s="11">
        <f t="shared" si="109"/>
        <v>0.26323871437392626</v>
      </c>
      <c r="F597">
        <f>0.94*F596+(1-0.94)*'01_Data'!R592^2</f>
        <v>5.369407485893747E-4</v>
      </c>
      <c r="G597" s="11">
        <f t="shared" si="110"/>
        <v>0.36784381012125572</v>
      </c>
      <c r="H597">
        <f>0.94*H596+(1-0.94)*'01_Data'!S592^2</f>
        <v>9.8637841843772891E-4</v>
      </c>
      <c r="I597" s="11">
        <f t="shared" si="111"/>
        <v>0.49856530309108721</v>
      </c>
      <c r="J597">
        <f>0.94*J596+(1-0.94)*'01_Data'!T592^2</f>
        <v>2.3240985014362647E-4</v>
      </c>
      <c r="K597" s="11">
        <f t="shared" si="112"/>
        <v>0.24200678138472459</v>
      </c>
      <c r="L597" t="e">
        <f>0.94*L596+(1-0.94)*'01_Data'!U592^2</f>
        <v>#DIV/0!</v>
      </c>
      <c r="M597" s="11" t="e">
        <f t="shared" si="113"/>
        <v>#DIV/0!</v>
      </c>
      <c r="N597">
        <f>0.94*N596+(1-0.94)*'01_Data'!V592^2</f>
        <v>1.0066950974998445E-3</v>
      </c>
      <c r="O597" s="11">
        <f t="shared" si="114"/>
        <v>0.50367366872803754</v>
      </c>
      <c r="P597">
        <f>0.94*P596+(1-0.94)*'01_Data'!W592^2</f>
        <v>1.3821471921125802E-3</v>
      </c>
      <c r="Q597" s="11">
        <f t="shared" si="115"/>
        <v>0.59017039269381366</v>
      </c>
      <c r="R597">
        <f>0.94*R596+(1-0.94)*'01_Data'!X592^2</f>
        <v>4.0684776264937654E-4</v>
      </c>
      <c r="S597" s="11">
        <f t="shared" si="116"/>
        <v>0.32019624636719729</v>
      </c>
      <c r="T597">
        <f>0.94*T596+(1-0.94)*'01_Data'!Y592^2</f>
        <v>6.603848665507282E-9</v>
      </c>
      <c r="U597" s="11">
        <f t="shared" si="117"/>
        <v>1.290027078672318E-3</v>
      </c>
      <c r="V597" t="e">
        <f>0.94*V596+(1-0.94)*'01_Data'!AA592^2</f>
        <v>#VALUE!</v>
      </c>
      <c r="W597" s="11" t="e">
        <f t="shared" si="118"/>
        <v>#VALUE!</v>
      </c>
      <c r="X597" t="e">
        <f>0.94*X596+(1-0.94)*'01_Data'!AB592^2</f>
        <v>#VALUE!</v>
      </c>
      <c r="Y597" s="11" t="e">
        <f t="shared" si="119"/>
        <v>#VALUE!</v>
      </c>
    </row>
    <row r="598" spans="1:25" x14ac:dyDescent="0.2">
      <c r="A598" s="6">
        <f>'01_Data'!A594</f>
        <v>44322</v>
      </c>
      <c r="B598">
        <f>0.94*B597+(1-0.94)*'01_Data'!P593^2</f>
        <v>3.5634213092696073E-4</v>
      </c>
      <c r="C598" s="11">
        <f t="shared" si="108"/>
        <v>0.29966350627594629</v>
      </c>
      <c r="D598">
        <f>0.94*D597+(1-0.94)*'01_Data'!Q593^2</f>
        <v>3.006288687872135E-4</v>
      </c>
      <c r="E598" s="11">
        <f t="shared" si="109"/>
        <v>0.27524257471252117</v>
      </c>
      <c r="F598">
        <f>0.94*F597+(1-0.94)*'01_Data'!R593^2</f>
        <v>6.7426027713133729E-4</v>
      </c>
      <c r="G598" s="11">
        <f t="shared" si="110"/>
        <v>0.41220576152826516</v>
      </c>
      <c r="H598">
        <f>0.94*H597+(1-0.94)*'01_Data'!S593^2</f>
        <v>1.0486347553113832E-3</v>
      </c>
      <c r="I598" s="11">
        <f t="shared" si="111"/>
        <v>0.51405832192317302</v>
      </c>
      <c r="J598">
        <f>0.94*J597+(1-0.94)*'01_Data'!T593^2</f>
        <v>2.3804186678449694E-4</v>
      </c>
      <c r="K598" s="11">
        <f t="shared" si="112"/>
        <v>0.2449215189192106</v>
      </c>
      <c r="L598" t="e">
        <f>0.94*L597+(1-0.94)*'01_Data'!U593^2</f>
        <v>#DIV/0!</v>
      </c>
      <c r="M598" s="11" t="e">
        <f t="shared" si="113"/>
        <v>#DIV/0!</v>
      </c>
      <c r="N598">
        <f>0.94*N597+(1-0.94)*'01_Data'!V593^2</f>
        <v>9.6047717636503298E-4</v>
      </c>
      <c r="O598" s="11">
        <f t="shared" si="114"/>
        <v>0.49197586164769136</v>
      </c>
      <c r="P598">
        <f>0.94*P597+(1-0.94)*'01_Data'!W593^2</f>
        <v>1.3542391596759031E-3</v>
      </c>
      <c r="Q598" s="11">
        <f t="shared" si="115"/>
        <v>0.58418170823668181</v>
      </c>
      <c r="R598">
        <f>0.94*R597+(1-0.94)*'01_Data'!X593^2</f>
        <v>3.97335929445794E-4</v>
      </c>
      <c r="S598" s="11">
        <f t="shared" si="116"/>
        <v>0.31643112081516273</v>
      </c>
      <c r="T598">
        <f>0.94*T597+(1-0.94)*'01_Data'!Y593^2</f>
        <v>6.9244027611151326E-9</v>
      </c>
      <c r="U598" s="11">
        <f t="shared" si="117"/>
        <v>1.3209653651027394E-3</v>
      </c>
      <c r="V598" t="e">
        <f>0.94*V597+(1-0.94)*'01_Data'!AA593^2</f>
        <v>#VALUE!</v>
      </c>
      <c r="W598" s="11" t="e">
        <f t="shared" si="118"/>
        <v>#VALUE!</v>
      </c>
      <c r="X598" t="e">
        <f>0.94*X597+(1-0.94)*'01_Data'!AB593^2</f>
        <v>#VALUE!</v>
      </c>
      <c r="Y598" s="11" t="e">
        <f t="shared" si="119"/>
        <v>#VALUE!</v>
      </c>
    </row>
    <row r="599" spans="1:25" x14ac:dyDescent="0.2">
      <c r="A599" s="6">
        <f>'01_Data'!A595</f>
        <v>44323</v>
      </c>
      <c r="B599">
        <f>0.94*B598+(1-0.94)*'01_Data'!P594^2</f>
        <v>3.4034012750443443E-4</v>
      </c>
      <c r="C599" s="11">
        <f t="shared" si="108"/>
        <v>0.29285783604185406</v>
      </c>
      <c r="D599">
        <f>0.94*D598+(1-0.94)*'01_Data'!Q594^2</f>
        <v>2.8260930356486733E-4</v>
      </c>
      <c r="E599" s="11">
        <f t="shared" si="109"/>
        <v>0.26686615465125318</v>
      </c>
      <c r="F599">
        <f>0.94*F598+(1-0.94)*'01_Data'!R594^2</f>
        <v>6.3511735027078236E-4</v>
      </c>
      <c r="G599" s="11">
        <f t="shared" si="110"/>
        <v>0.40006196053641135</v>
      </c>
      <c r="H599">
        <f>0.94*H598+(1-0.94)*'01_Data'!S594^2</f>
        <v>9.990285710768541E-4</v>
      </c>
      <c r="I599" s="11">
        <f t="shared" si="111"/>
        <v>0.50175212995199858</v>
      </c>
      <c r="J599">
        <f>0.94*J598+(1-0.94)*'01_Data'!T594^2</f>
        <v>2.2685802242278038E-4</v>
      </c>
      <c r="K599" s="11">
        <f t="shared" si="112"/>
        <v>0.23909876965501237</v>
      </c>
      <c r="L599" t="e">
        <f>0.94*L598+(1-0.94)*'01_Data'!U594^2</f>
        <v>#DIV/0!</v>
      </c>
      <c r="M599" s="11" t="e">
        <f t="shared" si="113"/>
        <v>#DIV/0!</v>
      </c>
      <c r="N599">
        <f>0.94*N598+(1-0.94)*'01_Data'!V594^2</f>
        <v>9.0529466854211312E-4</v>
      </c>
      <c r="O599" s="11">
        <f t="shared" si="114"/>
        <v>0.47763401938368305</v>
      </c>
      <c r="P599">
        <f>0.94*P598+(1-0.94)*'01_Data'!W594^2</f>
        <v>1.2756672583945723E-3</v>
      </c>
      <c r="Q599" s="11">
        <f t="shared" si="115"/>
        <v>0.56698161267842917</v>
      </c>
      <c r="R599">
        <f>0.94*R598+(1-0.94)*'01_Data'!X594^2</f>
        <v>4.1905897805296889E-4</v>
      </c>
      <c r="S599" s="11">
        <f t="shared" si="116"/>
        <v>0.32496594047584149</v>
      </c>
      <c r="T599">
        <f>0.94*T598+(1-0.94)*'01_Data'!Y594^2</f>
        <v>6.5089385954482245E-9</v>
      </c>
      <c r="U599" s="11">
        <f t="shared" si="117"/>
        <v>1.2807234385506315E-3</v>
      </c>
      <c r="V599" t="e">
        <f>0.94*V598+(1-0.94)*'01_Data'!AA594^2</f>
        <v>#VALUE!</v>
      </c>
      <c r="W599" s="11" t="e">
        <f t="shared" si="118"/>
        <v>#VALUE!</v>
      </c>
      <c r="X599" t="e">
        <f>0.94*X598+(1-0.94)*'01_Data'!AB594^2</f>
        <v>#VALUE!</v>
      </c>
      <c r="Y599" s="11" t="e">
        <f t="shared" si="119"/>
        <v>#VALUE!</v>
      </c>
    </row>
    <row r="600" spans="1:25" x14ac:dyDescent="0.2">
      <c r="A600" s="6">
        <f>'01_Data'!A596</f>
        <v>44326</v>
      </c>
      <c r="B600">
        <f>0.94*B599+(1-0.94)*'01_Data'!P595^2</f>
        <v>3.3201130080632283E-4</v>
      </c>
      <c r="C600" s="11">
        <f t="shared" si="108"/>
        <v>0.28925222177745386</v>
      </c>
      <c r="D600">
        <f>0.94*D599+(1-0.94)*'01_Data'!Q595^2</f>
        <v>2.7065578916676331E-4</v>
      </c>
      <c r="E600" s="11">
        <f t="shared" si="109"/>
        <v>0.26116136557696346</v>
      </c>
      <c r="F600">
        <f>0.94*F599+(1-0.94)*'01_Data'!R595^2</f>
        <v>6.3398654127699958E-4</v>
      </c>
      <c r="G600" s="11">
        <f t="shared" si="110"/>
        <v>0.39970565220147175</v>
      </c>
      <c r="H600">
        <f>0.94*H599+(1-0.94)*'01_Data'!S595^2</f>
        <v>9.8408964151438009E-4</v>
      </c>
      <c r="I600" s="11">
        <f t="shared" si="111"/>
        <v>0.49798653562282569</v>
      </c>
      <c r="J600">
        <f>0.94*J599+(1-0.94)*'01_Data'!T595^2</f>
        <v>2.5813246317788022E-4</v>
      </c>
      <c r="K600" s="11">
        <f t="shared" si="112"/>
        <v>0.25504780085471396</v>
      </c>
      <c r="L600" t="e">
        <f>0.94*L599+(1-0.94)*'01_Data'!U595^2</f>
        <v>#DIV/0!</v>
      </c>
      <c r="M600" s="11" t="e">
        <f t="shared" si="113"/>
        <v>#DIV/0!</v>
      </c>
      <c r="N600">
        <f>0.94*N599+(1-0.94)*'01_Data'!V595^2</f>
        <v>8.7271479429556218E-4</v>
      </c>
      <c r="O600" s="11">
        <f t="shared" si="114"/>
        <v>0.46896068935730811</v>
      </c>
      <c r="P600">
        <f>0.94*P599+(1-0.94)*'01_Data'!W595^2</f>
        <v>1.644212684779204E-3</v>
      </c>
      <c r="Q600" s="11">
        <f t="shared" si="115"/>
        <v>0.64369371331741265</v>
      </c>
      <c r="R600">
        <f>0.94*R599+(1-0.94)*'01_Data'!X595^2</f>
        <v>6.6520999614321679E-4</v>
      </c>
      <c r="S600" s="11">
        <f t="shared" si="116"/>
        <v>0.4094299928291657</v>
      </c>
      <c r="T600">
        <f>0.94*T599+(1-0.94)*'01_Data'!Y595^2</f>
        <v>6.83518729526069E-9</v>
      </c>
      <c r="U600" s="11">
        <f t="shared" si="117"/>
        <v>1.3124279783689823E-3</v>
      </c>
      <c r="V600" t="e">
        <f>0.94*V599+(1-0.94)*'01_Data'!AA595^2</f>
        <v>#VALUE!</v>
      </c>
      <c r="W600" s="11" t="e">
        <f t="shared" si="118"/>
        <v>#VALUE!</v>
      </c>
      <c r="X600" t="e">
        <f>0.94*X599+(1-0.94)*'01_Data'!AB595^2</f>
        <v>#VALUE!</v>
      </c>
      <c r="Y600" s="11" t="e">
        <f t="shared" si="119"/>
        <v>#VALUE!</v>
      </c>
    </row>
    <row r="601" spans="1:25" x14ac:dyDescent="0.2">
      <c r="A601" s="6">
        <f>'01_Data'!A597</f>
        <v>44327</v>
      </c>
      <c r="B601">
        <f>0.94*B600+(1-0.94)*'01_Data'!P596^2</f>
        <v>3.1243643004093274E-4</v>
      </c>
      <c r="C601" s="11">
        <f t="shared" si="108"/>
        <v>0.28059575971549366</v>
      </c>
      <c r="D601">
        <f>0.94*D600+(1-0.94)*'01_Data'!Q596^2</f>
        <v>2.5542422919908498E-4</v>
      </c>
      <c r="E601" s="11">
        <f t="shared" si="109"/>
        <v>0.25370633763895106</v>
      </c>
      <c r="F601">
        <f>0.94*F600+(1-0.94)*'01_Data'!R596^2</f>
        <v>5.9613196189281872E-4</v>
      </c>
      <c r="G601" s="11">
        <f t="shared" si="110"/>
        <v>0.38758902770459114</v>
      </c>
      <c r="H601">
        <f>0.94*H600+(1-0.94)*'01_Data'!S596^2</f>
        <v>9.7255310008703872E-4</v>
      </c>
      <c r="I601" s="11">
        <f t="shared" si="111"/>
        <v>0.49505896741896699</v>
      </c>
      <c r="J601">
        <f>0.94*J600+(1-0.94)*'01_Data'!T596^2</f>
        <v>2.5100513204594709E-4</v>
      </c>
      <c r="K601" s="11">
        <f t="shared" si="112"/>
        <v>0.25150207409796577</v>
      </c>
      <c r="L601" t="e">
        <f>0.94*L600+(1-0.94)*'01_Data'!U596^2</f>
        <v>#DIV/0!</v>
      </c>
      <c r="M601" s="11" t="e">
        <f t="shared" si="113"/>
        <v>#DIV/0!</v>
      </c>
      <c r="N601">
        <f>0.94*N600+(1-0.94)*'01_Data'!V596^2</f>
        <v>8.2633752806458133E-4</v>
      </c>
      <c r="O601" s="11">
        <f t="shared" si="114"/>
        <v>0.45632998704038125</v>
      </c>
      <c r="P601">
        <f>0.94*P600+(1-0.94)*'01_Data'!W596^2</f>
        <v>1.5622357378364292E-3</v>
      </c>
      <c r="Q601" s="11">
        <f t="shared" si="115"/>
        <v>0.62744195423543381</v>
      </c>
      <c r="R601">
        <f>0.94*R600+(1-0.94)*'01_Data'!X596^2</f>
        <v>6.3201243334819234E-4</v>
      </c>
      <c r="S601" s="11">
        <f t="shared" si="116"/>
        <v>0.39908286508411317</v>
      </c>
      <c r="T601">
        <f>0.94*T600+(1-0.94)*'01_Data'!Y596^2</f>
        <v>6.4250760575450484E-9</v>
      </c>
      <c r="U601" s="11">
        <f t="shared" si="117"/>
        <v>1.2724461350097898E-3</v>
      </c>
      <c r="V601" t="e">
        <f>0.94*V600+(1-0.94)*'01_Data'!AA596^2</f>
        <v>#VALUE!</v>
      </c>
      <c r="W601" s="11" t="e">
        <f t="shared" si="118"/>
        <v>#VALUE!</v>
      </c>
      <c r="X601" t="e">
        <f>0.94*X600+(1-0.94)*'01_Data'!AB596^2</f>
        <v>#VALUE!</v>
      </c>
      <c r="Y601" s="11" t="e">
        <f t="shared" si="119"/>
        <v>#VALUE!</v>
      </c>
    </row>
    <row r="602" spans="1:25" x14ac:dyDescent="0.2">
      <c r="A602" s="6">
        <f>'01_Data'!A598</f>
        <v>44328</v>
      </c>
      <c r="B602">
        <f>0.94*B601+(1-0.94)*'01_Data'!P597^2</f>
        <v>3.5635559713721667E-4</v>
      </c>
      <c r="C602" s="11">
        <f t="shared" si="108"/>
        <v>0.29966916838169827</v>
      </c>
      <c r="D602">
        <f>0.94*D601+(1-0.94)*'01_Data'!Q597^2</f>
        <v>2.8237048127791449E-4</v>
      </c>
      <c r="E602" s="11">
        <f t="shared" si="109"/>
        <v>0.26675337164136176</v>
      </c>
      <c r="F602">
        <f>0.94*F601+(1-0.94)*'01_Data'!R597^2</f>
        <v>5.9130908493724521E-4</v>
      </c>
      <c r="G602" s="11">
        <f t="shared" si="110"/>
        <v>0.38601799103692797</v>
      </c>
      <c r="H602">
        <f>0.94*H601+(1-0.94)*'01_Data'!S597^2</f>
        <v>1.3190511915804719E-3</v>
      </c>
      <c r="I602" s="11">
        <f t="shared" si="111"/>
        <v>0.57654219297314135</v>
      </c>
      <c r="J602">
        <f>0.94*J601+(1-0.94)*'01_Data'!T597^2</f>
        <v>2.3775555613869218E-4</v>
      </c>
      <c r="K602" s="11">
        <f t="shared" si="112"/>
        <v>0.24477418194521747</v>
      </c>
      <c r="L602" t="e">
        <f>0.94*L601+(1-0.94)*'01_Data'!U597^2</f>
        <v>#DIV/0!</v>
      </c>
      <c r="M602" s="11" t="e">
        <f t="shared" si="113"/>
        <v>#DIV/0!</v>
      </c>
      <c r="N602">
        <f>0.94*N601+(1-0.94)*'01_Data'!V597^2</f>
        <v>7.8812736936041325E-4</v>
      </c>
      <c r="O602" s="11">
        <f t="shared" si="114"/>
        <v>0.44565468367203787</v>
      </c>
      <c r="P602">
        <f>0.94*P601+(1-0.94)*'01_Data'!W597^2</f>
        <v>1.5071130100628841E-3</v>
      </c>
      <c r="Q602" s="11">
        <f t="shared" si="115"/>
        <v>0.61627305517590725</v>
      </c>
      <c r="R602">
        <f>0.94*R601+(1-0.94)*'01_Data'!X597^2</f>
        <v>6.3757567546299113E-4</v>
      </c>
      <c r="S602" s="11">
        <f t="shared" si="116"/>
        <v>0.40083546526807451</v>
      </c>
      <c r="T602">
        <f>0.94*T601+(1-0.94)*'01_Data'!Y597^2</f>
        <v>6.0395714940923453E-9</v>
      </c>
      <c r="U602" s="11">
        <f t="shared" si="117"/>
        <v>1.2336822996668433E-3</v>
      </c>
      <c r="V602" t="e">
        <f>0.94*V601+(1-0.94)*'01_Data'!AA597^2</f>
        <v>#VALUE!</v>
      </c>
      <c r="W602" s="11" t="e">
        <f t="shared" si="118"/>
        <v>#VALUE!</v>
      </c>
      <c r="X602" t="e">
        <f>0.94*X601+(1-0.94)*'01_Data'!AB597^2</f>
        <v>#VALUE!</v>
      </c>
      <c r="Y602" s="11" t="e">
        <f t="shared" si="119"/>
        <v>#VALUE!</v>
      </c>
    </row>
    <row r="603" spans="1:25" x14ac:dyDescent="0.2">
      <c r="A603" s="6">
        <f>'01_Data'!A599</f>
        <v>44329</v>
      </c>
      <c r="B603">
        <f>0.94*B602+(1-0.94)*'01_Data'!P598^2</f>
        <v>3.3668818387876413E-4</v>
      </c>
      <c r="C603" s="11">
        <f t="shared" si="108"/>
        <v>0.29128237560389503</v>
      </c>
      <c r="D603">
        <f>0.94*D602+(1-0.94)*'01_Data'!Q598^2</f>
        <v>2.677795336541268E-4</v>
      </c>
      <c r="E603" s="11">
        <f t="shared" si="109"/>
        <v>0.2597699799454124</v>
      </c>
      <c r="F603">
        <f>0.94*F602+(1-0.94)*'01_Data'!R598^2</f>
        <v>5.558479531244182E-4</v>
      </c>
      <c r="G603" s="11">
        <f t="shared" si="110"/>
        <v>0.37426419036204012</v>
      </c>
      <c r="H603">
        <f>0.94*H602+(1-0.94)*'01_Data'!S598^2</f>
        <v>1.2738113914226026E-3</v>
      </c>
      <c r="I603" s="11">
        <f t="shared" si="111"/>
        <v>0.56656903430958516</v>
      </c>
      <c r="J603">
        <f>0.94*J602+(1-0.94)*'01_Data'!T598^2</f>
        <v>2.2396207449089191E-4</v>
      </c>
      <c r="K603" s="11">
        <f t="shared" si="112"/>
        <v>0.23756776458876902</v>
      </c>
      <c r="L603" t="e">
        <f>0.94*L602+(1-0.94)*'01_Data'!U598^2</f>
        <v>#DIV/0!</v>
      </c>
      <c r="M603" s="11" t="e">
        <f t="shared" si="113"/>
        <v>#DIV/0!</v>
      </c>
      <c r="N603">
        <f>0.94*N602+(1-0.94)*'01_Data'!V598^2</f>
        <v>7.4701481995750624E-4</v>
      </c>
      <c r="O603" s="11">
        <f t="shared" si="114"/>
        <v>0.43387525238170888</v>
      </c>
      <c r="P603">
        <f>0.94*P602+(1-0.94)*'01_Data'!W598^2</f>
        <v>1.4400138945431247E-3</v>
      </c>
      <c r="Q603" s="11">
        <f t="shared" si="115"/>
        <v>0.6023981253497287</v>
      </c>
      <c r="R603">
        <f>0.94*R602+(1-0.94)*'01_Data'!X598^2</f>
        <v>5.9958462403621594E-4</v>
      </c>
      <c r="S603" s="11">
        <f t="shared" si="116"/>
        <v>0.38870982140553956</v>
      </c>
      <c r="T603">
        <f>0.94*T602+(1-0.94)*'01_Data'!Y598^2</f>
        <v>6.3941389344046631E-9</v>
      </c>
      <c r="U603" s="11">
        <f t="shared" si="117"/>
        <v>1.269378986540259E-3</v>
      </c>
      <c r="V603" t="e">
        <f>0.94*V602+(1-0.94)*'01_Data'!AA598^2</f>
        <v>#VALUE!</v>
      </c>
      <c r="W603" s="11" t="e">
        <f t="shared" si="118"/>
        <v>#VALUE!</v>
      </c>
      <c r="X603" t="e">
        <f>0.94*X602+(1-0.94)*'01_Data'!AB598^2</f>
        <v>#VALUE!</v>
      </c>
      <c r="Y603" s="11" t="e">
        <f t="shared" si="119"/>
        <v>#VALUE!</v>
      </c>
    </row>
    <row r="604" spans="1:25" x14ac:dyDescent="0.2">
      <c r="A604" s="6">
        <f>'01_Data'!A600</f>
        <v>44330</v>
      </c>
      <c r="B604">
        <f>0.94*B603+(1-0.94)*'01_Data'!P599^2</f>
        <v>3.2571475431321145E-4</v>
      </c>
      <c r="C604" s="11">
        <f t="shared" si="108"/>
        <v>0.28649627935966165</v>
      </c>
      <c r="D604">
        <f>0.94*D603+(1-0.94)*'01_Data'!Q599^2</f>
        <v>2.5420660685809859E-4</v>
      </c>
      <c r="E604" s="11">
        <f t="shared" si="109"/>
        <v>0.25310089871085178</v>
      </c>
      <c r="F604">
        <f>0.94*F603+(1-0.94)*'01_Data'!R599^2</f>
        <v>5.4332476193158453E-4</v>
      </c>
      <c r="G604" s="11">
        <f t="shared" si="110"/>
        <v>0.37002410733188629</v>
      </c>
      <c r="H604">
        <f>0.94*H603+(1-0.94)*'01_Data'!S599^2</f>
        <v>1.3976311537270915E-3</v>
      </c>
      <c r="I604" s="11">
        <f t="shared" si="111"/>
        <v>0.59346697527261538</v>
      </c>
      <c r="J604">
        <f>0.94*J603+(1-0.94)*'01_Data'!T599^2</f>
        <v>2.1232539581739142E-4</v>
      </c>
      <c r="K604" s="11">
        <f t="shared" si="112"/>
        <v>0.23131363934273882</v>
      </c>
      <c r="L604" t="e">
        <f>0.94*L603+(1-0.94)*'01_Data'!U599^2</f>
        <v>#DIV/0!</v>
      </c>
      <c r="M604" s="11" t="e">
        <f t="shared" si="113"/>
        <v>#DIV/0!</v>
      </c>
      <c r="N604">
        <f>0.94*N603+(1-0.94)*'01_Data'!V599^2</f>
        <v>7.0306782250579506E-4</v>
      </c>
      <c r="O604" s="11">
        <f t="shared" si="114"/>
        <v>0.42091934057662445</v>
      </c>
      <c r="P604">
        <f>0.94*P603+(1-0.94)*'01_Data'!W599^2</f>
        <v>1.4271929432259874E-3</v>
      </c>
      <c r="Q604" s="11">
        <f t="shared" si="115"/>
        <v>0.59971044821059172</v>
      </c>
      <c r="R604">
        <f>0.94*R603+(1-0.94)*'01_Data'!X599^2</f>
        <v>6.80014783541664E-4</v>
      </c>
      <c r="S604" s="11">
        <f t="shared" si="116"/>
        <v>0.41396101924275353</v>
      </c>
      <c r="T604">
        <f>0.94*T603+(1-0.94)*'01_Data'!Y599^2</f>
        <v>6.0104905983403826E-9</v>
      </c>
      <c r="U604" s="11">
        <f t="shared" si="117"/>
        <v>1.2307085888957534E-3</v>
      </c>
      <c r="V604" t="e">
        <f>0.94*V603+(1-0.94)*'01_Data'!AA599^2</f>
        <v>#VALUE!</v>
      </c>
      <c r="W604" s="11" t="e">
        <f t="shared" si="118"/>
        <v>#VALUE!</v>
      </c>
      <c r="X604" t="e">
        <f>0.94*X603+(1-0.94)*'01_Data'!AB599^2</f>
        <v>#VALUE!</v>
      </c>
      <c r="Y604" s="11" t="e">
        <f t="shared" si="119"/>
        <v>#VALUE!</v>
      </c>
    </row>
    <row r="605" spans="1:25" x14ac:dyDescent="0.2">
      <c r="A605" s="6">
        <f>'01_Data'!A601</f>
        <v>44333</v>
      </c>
      <c r="B605">
        <f>0.94*B604+(1-0.94)*'01_Data'!P600^2</f>
        <v>3.4214611320546907E-4</v>
      </c>
      <c r="C605" s="11">
        <f t="shared" si="108"/>
        <v>0.29363382047676018</v>
      </c>
      <c r="D605">
        <f>0.94*D604+(1-0.94)*'01_Data'!Q600^2</f>
        <v>2.7894498988297154E-4</v>
      </c>
      <c r="E605" s="11">
        <f t="shared" si="109"/>
        <v>0.26513041592866865</v>
      </c>
      <c r="F605">
        <f>0.94*F604+(1-0.94)*'01_Data'!R600^2</f>
        <v>6.1244918890890061E-4</v>
      </c>
      <c r="G605" s="11">
        <f t="shared" si="110"/>
        <v>0.39285772947091541</v>
      </c>
      <c r="H605">
        <f>0.94*H604+(1-0.94)*'01_Data'!S600^2</f>
        <v>1.5085274755824889E-3</v>
      </c>
      <c r="I605" s="11">
        <f t="shared" si="111"/>
        <v>0.61656218165468701</v>
      </c>
      <c r="J605">
        <f>0.94*J604+(1-0.94)*'01_Data'!T600^2</f>
        <v>2.186232268429174E-4</v>
      </c>
      <c r="K605" s="11">
        <f t="shared" si="112"/>
        <v>0.23471909416239489</v>
      </c>
      <c r="L605" t="e">
        <f>0.94*L604+(1-0.94)*'01_Data'!U600^2</f>
        <v>#DIV/0!</v>
      </c>
      <c r="M605" s="11" t="e">
        <f t="shared" si="113"/>
        <v>#DIV/0!</v>
      </c>
      <c r="N605">
        <f>0.94*N604+(1-0.94)*'01_Data'!V600^2</f>
        <v>6.6098035981845577E-4</v>
      </c>
      <c r="O605" s="11">
        <f t="shared" si="114"/>
        <v>0.4081262680522425</v>
      </c>
      <c r="P605">
        <f>0.94*P604+(1-0.94)*'01_Data'!W600^2</f>
        <v>1.3884165828742905E-3</v>
      </c>
      <c r="Q605" s="11">
        <f t="shared" si="115"/>
        <v>0.59150737855441948</v>
      </c>
      <c r="R605">
        <f>0.94*R604+(1-0.94)*'01_Data'!X600^2</f>
        <v>6.4926656186554878E-4</v>
      </c>
      <c r="S605" s="11">
        <f t="shared" si="116"/>
        <v>0.40449372503182085</v>
      </c>
      <c r="T605">
        <f>0.94*T604+(1-0.94)*'01_Data'!Y600^2</f>
        <v>5.649861162439959E-9</v>
      </c>
      <c r="U605" s="11">
        <f t="shared" si="117"/>
        <v>1.1932162473478434E-3</v>
      </c>
      <c r="V605" t="e">
        <f>0.94*V604+(1-0.94)*'01_Data'!AA600^2</f>
        <v>#VALUE!</v>
      </c>
      <c r="W605" s="11" t="e">
        <f t="shared" si="118"/>
        <v>#VALUE!</v>
      </c>
      <c r="X605" t="e">
        <f>0.94*X604+(1-0.94)*'01_Data'!AB600^2</f>
        <v>#VALUE!</v>
      </c>
      <c r="Y605" s="11" t="e">
        <f t="shared" si="119"/>
        <v>#VALUE!</v>
      </c>
    </row>
    <row r="606" spans="1:25" x14ac:dyDescent="0.2">
      <c r="A606" s="6">
        <f>'01_Data'!A602</f>
        <v>44334</v>
      </c>
      <c r="B606">
        <f>0.94*B605+(1-0.94)*'01_Data'!P601^2</f>
        <v>3.5363074528511613E-4</v>
      </c>
      <c r="C606" s="11">
        <f t="shared" si="108"/>
        <v>0.29852126860887029</v>
      </c>
      <c r="D606">
        <f>0.94*D605+(1-0.94)*'01_Data'!Q601^2</f>
        <v>2.7108912893532413E-4</v>
      </c>
      <c r="E606" s="11">
        <f t="shared" si="109"/>
        <v>0.26137035121012042</v>
      </c>
      <c r="F606">
        <f>0.94*F605+(1-0.94)*'01_Data'!R601^2</f>
        <v>6.3339197726082247E-4</v>
      </c>
      <c r="G606" s="11">
        <f t="shared" si="110"/>
        <v>0.39951818265221334</v>
      </c>
      <c r="H606">
        <f>0.94*H605+(1-0.94)*'01_Data'!S601^2</f>
        <v>1.568710520699337E-3</v>
      </c>
      <c r="I606" s="11">
        <f t="shared" si="111"/>
        <v>0.62874084583096157</v>
      </c>
      <c r="J606">
        <f>0.94*J605+(1-0.94)*'01_Data'!T601^2</f>
        <v>2.0612610261433017E-4</v>
      </c>
      <c r="K606" s="11">
        <f t="shared" si="112"/>
        <v>0.22791177648118846</v>
      </c>
      <c r="L606" t="e">
        <f>0.94*L605+(1-0.94)*'01_Data'!U601^2</f>
        <v>#DIV/0!</v>
      </c>
      <c r="M606" s="11" t="e">
        <f t="shared" si="113"/>
        <v>#DIV/0!</v>
      </c>
      <c r="N606">
        <f>0.94*N605+(1-0.94)*'01_Data'!V601^2</f>
        <v>6.2170649836698231E-4</v>
      </c>
      <c r="O606" s="11">
        <f t="shared" si="114"/>
        <v>0.39581566112077926</v>
      </c>
      <c r="P606">
        <f>0.94*P605+(1-0.94)*'01_Data'!W601^2</f>
        <v>1.3664128271031848E-3</v>
      </c>
      <c r="Q606" s="11">
        <f t="shared" si="115"/>
        <v>0.58680152729010737</v>
      </c>
      <c r="R606">
        <f>0.94*R605+(1-0.94)*'01_Data'!X601^2</f>
        <v>6.6162330444943297E-4</v>
      </c>
      <c r="S606" s="11">
        <f t="shared" si="116"/>
        <v>0.40832471480582355</v>
      </c>
      <c r="T606">
        <f>0.94*T605+(1-0.94)*'01_Data'!Y601^2</f>
        <v>6.027811222650396E-9</v>
      </c>
      <c r="U606" s="11">
        <f t="shared" si="117"/>
        <v>1.2324805994854036E-3</v>
      </c>
      <c r="V606" t="e">
        <f>0.94*V605+(1-0.94)*'01_Data'!AA601^2</f>
        <v>#VALUE!</v>
      </c>
      <c r="W606" s="11" t="e">
        <f t="shared" si="118"/>
        <v>#VALUE!</v>
      </c>
      <c r="X606" t="e">
        <f>0.94*X605+(1-0.94)*'01_Data'!AB601^2</f>
        <v>#VALUE!</v>
      </c>
      <c r="Y606" s="11" t="e">
        <f t="shared" si="119"/>
        <v>#VALUE!</v>
      </c>
    </row>
    <row r="607" spans="1:25" x14ac:dyDescent="0.2">
      <c r="A607" s="6">
        <f>'01_Data'!A603</f>
        <v>44335</v>
      </c>
      <c r="B607">
        <f>0.94*B606+(1-0.94)*'01_Data'!P602^2</f>
        <v>3.8186519499198366E-4</v>
      </c>
      <c r="C607" s="11">
        <f t="shared" si="108"/>
        <v>0.31020965352158192</v>
      </c>
      <c r="D607">
        <f>0.94*D606+(1-0.94)*'01_Data'!Q602^2</f>
        <v>3.106922016156686E-4</v>
      </c>
      <c r="E607" s="11">
        <f t="shared" si="109"/>
        <v>0.27981142722760355</v>
      </c>
      <c r="F607">
        <f>0.94*F606+(1-0.94)*'01_Data'!R602^2</f>
        <v>6.1371144543748938E-4</v>
      </c>
      <c r="G607" s="11">
        <f t="shared" si="110"/>
        <v>0.39326236058164443</v>
      </c>
      <c r="H607">
        <f>0.94*H606+(1-0.94)*'01_Data'!S602^2</f>
        <v>1.4983464960913624E-3</v>
      </c>
      <c r="I607" s="11">
        <f t="shared" si="111"/>
        <v>0.61447808505676049</v>
      </c>
      <c r="J607">
        <f>0.94*J606+(1-0.94)*'01_Data'!T602^2</f>
        <v>1.9512184971142845E-4</v>
      </c>
      <c r="K607" s="11">
        <f t="shared" si="112"/>
        <v>0.22174468680732798</v>
      </c>
      <c r="L607" t="e">
        <f>0.94*L606+(1-0.94)*'01_Data'!U602^2</f>
        <v>#DIV/0!</v>
      </c>
      <c r="M607" s="11" t="e">
        <f t="shared" si="113"/>
        <v>#DIV/0!</v>
      </c>
      <c r="N607">
        <f>0.94*N606+(1-0.94)*'01_Data'!V602^2</f>
        <v>6.115182141076869E-4</v>
      </c>
      <c r="O607" s="11">
        <f t="shared" si="114"/>
        <v>0.3925590273514763</v>
      </c>
      <c r="P607">
        <f>0.94*P606+(1-0.94)*'01_Data'!W602^2</f>
        <v>1.315126890481871E-3</v>
      </c>
      <c r="Q607" s="11">
        <f t="shared" si="115"/>
        <v>0.57568392056877149</v>
      </c>
      <c r="R607">
        <f>0.94*R606+(1-0.94)*'01_Data'!X602^2</f>
        <v>6.2281445493496965E-4</v>
      </c>
      <c r="S607" s="11">
        <f t="shared" si="116"/>
        <v>0.39616819993988961</v>
      </c>
      <c r="T607">
        <f>0.94*T606+(1-0.94)*'01_Data'!Y602^2</f>
        <v>5.6661425492913718E-9</v>
      </c>
      <c r="U607" s="11">
        <f t="shared" si="117"/>
        <v>1.1949342753563585E-3</v>
      </c>
      <c r="V607" t="e">
        <f>0.94*V606+(1-0.94)*'01_Data'!AA602^2</f>
        <v>#VALUE!</v>
      </c>
      <c r="W607" s="11" t="e">
        <f t="shared" si="118"/>
        <v>#VALUE!</v>
      </c>
      <c r="X607" t="e">
        <f>0.94*X606+(1-0.94)*'01_Data'!AB602^2</f>
        <v>#VALUE!</v>
      </c>
      <c r="Y607" s="11" t="e">
        <f t="shared" si="119"/>
        <v>#VALUE!</v>
      </c>
    </row>
    <row r="608" spans="1:25" x14ac:dyDescent="0.2">
      <c r="A608" s="6">
        <f>'01_Data'!A604</f>
        <v>44336</v>
      </c>
      <c r="B608">
        <f>0.94*B607+(1-0.94)*'01_Data'!P603^2</f>
        <v>3.9434636983812357E-4</v>
      </c>
      <c r="C608" s="11">
        <f t="shared" si="108"/>
        <v>0.31523845767800468</v>
      </c>
      <c r="D608">
        <f>0.94*D607+(1-0.94)*'01_Data'!Q603^2</f>
        <v>3.4067249346047618E-4</v>
      </c>
      <c r="E608" s="11">
        <f t="shared" si="109"/>
        <v>0.29300079923447309</v>
      </c>
      <c r="F608">
        <f>0.94*F607+(1-0.94)*'01_Data'!R603^2</f>
        <v>6.3198573311663137E-4</v>
      </c>
      <c r="G608" s="11">
        <f t="shared" si="110"/>
        <v>0.3990744350937443</v>
      </c>
      <c r="H608">
        <f>0.94*H607+(1-0.94)*'01_Data'!S603^2</f>
        <v>1.4676428696345225E-3</v>
      </c>
      <c r="I608" s="11">
        <f t="shared" si="111"/>
        <v>0.60814965522303777</v>
      </c>
      <c r="J608">
        <f>0.94*J607+(1-0.94)*'01_Data'!T603^2</f>
        <v>1.835182585262346E-4</v>
      </c>
      <c r="K608" s="11">
        <f t="shared" si="112"/>
        <v>0.2150502293619124</v>
      </c>
      <c r="L608" t="e">
        <f>0.94*L607+(1-0.94)*'01_Data'!U603^2</f>
        <v>#DIV/0!</v>
      </c>
      <c r="M608" s="11" t="e">
        <f t="shared" si="113"/>
        <v>#DIV/0!</v>
      </c>
      <c r="N608">
        <f>0.94*N607+(1-0.94)*'01_Data'!V603^2</f>
        <v>6.1811802182127663E-4</v>
      </c>
      <c r="O608" s="11">
        <f t="shared" si="114"/>
        <v>0.39467168824095011</v>
      </c>
      <c r="P608">
        <f>0.94*P607+(1-0.94)*'01_Data'!W603^2</f>
        <v>1.2438109869202455E-3</v>
      </c>
      <c r="Q608" s="11">
        <f t="shared" si="115"/>
        <v>0.55985745391474606</v>
      </c>
      <c r="R608">
        <f>0.94*R607+(1-0.94)*'01_Data'!X603^2</f>
        <v>6.4439872417931571E-4</v>
      </c>
      <c r="S608" s="11">
        <f t="shared" si="116"/>
        <v>0.40297453826909163</v>
      </c>
      <c r="T608">
        <f>0.94*T607+(1-0.94)*'01_Data'!Y603^2</f>
        <v>6.0431157262917484E-9</v>
      </c>
      <c r="U608" s="11">
        <f t="shared" si="117"/>
        <v>1.2340442305790829E-3</v>
      </c>
      <c r="V608" t="e">
        <f>0.94*V607+(1-0.94)*'01_Data'!AA603^2</f>
        <v>#VALUE!</v>
      </c>
      <c r="W608" s="11" t="e">
        <f t="shared" si="118"/>
        <v>#VALUE!</v>
      </c>
      <c r="X608" t="e">
        <f>0.94*X607+(1-0.94)*'01_Data'!AB603^2</f>
        <v>#VALUE!</v>
      </c>
      <c r="Y608" s="11" t="e">
        <f t="shared" si="119"/>
        <v>#VALUE!</v>
      </c>
    </row>
    <row r="609" spans="1:25" x14ac:dyDescent="0.2">
      <c r="A609" s="6">
        <f>'01_Data'!A605</f>
        <v>44337</v>
      </c>
      <c r="B609">
        <f>0.94*B608+(1-0.94)*'01_Data'!P604^2</f>
        <v>3.7102457053139835E-4</v>
      </c>
      <c r="C609" s="11">
        <f t="shared" si="108"/>
        <v>0.30577474024829515</v>
      </c>
      <c r="D609">
        <f>0.94*D608+(1-0.94)*'01_Data'!Q604^2</f>
        <v>3.2095966548750435E-4</v>
      </c>
      <c r="E609" s="11">
        <f t="shared" si="109"/>
        <v>0.28439732014006586</v>
      </c>
      <c r="F609">
        <f>0.94*F608+(1-0.94)*'01_Data'!R604^2</f>
        <v>5.9477057617824986E-4</v>
      </c>
      <c r="G609" s="11">
        <f t="shared" si="110"/>
        <v>0.38714620648654041</v>
      </c>
      <c r="H609">
        <f>0.94*H608+(1-0.94)*'01_Data'!S604^2</f>
        <v>1.3809660704615005E-3</v>
      </c>
      <c r="I609" s="11">
        <f t="shared" si="111"/>
        <v>0.58991817208516151</v>
      </c>
      <c r="J609">
        <f>0.94*J608+(1-0.94)*'01_Data'!T604^2</f>
        <v>1.7380710452247325E-4</v>
      </c>
      <c r="K609" s="11">
        <f t="shared" si="112"/>
        <v>0.20928303882461011</v>
      </c>
      <c r="L609" t="e">
        <f>0.94*L608+(1-0.94)*'01_Data'!U604^2</f>
        <v>#DIV/0!</v>
      </c>
      <c r="M609" s="11" t="e">
        <f t="shared" si="113"/>
        <v>#DIV/0!</v>
      </c>
      <c r="N609">
        <f>0.94*N608+(1-0.94)*'01_Data'!V604^2</f>
        <v>6.3386792144206564E-4</v>
      </c>
      <c r="O609" s="11">
        <f t="shared" si="114"/>
        <v>0.39966825768804876</v>
      </c>
      <c r="P609">
        <f>0.94*P608+(1-0.94)*'01_Data'!W604^2</f>
        <v>1.2117379309751529E-3</v>
      </c>
      <c r="Q609" s="11">
        <f t="shared" si="115"/>
        <v>0.55259203632131593</v>
      </c>
      <c r="R609">
        <f>0.94*R608+(1-0.94)*'01_Data'!X604^2</f>
        <v>6.0627321126845071E-4</v>
      </c>
      <c r="S609" s="11">
        <f t="shared" si="116"/>
        <v>0.39087190899276658</v>
      </c>
      <c r="T609">
        <f>0.94*T608+(1-0.94)*'01_Data'!Y604^2</f>
        <v>5.680528782714243E-9</v>
      </c>
      <c r="U609" s="11">
        <f t="shared" si="117"/>
        <v>1.1964502719478104E-3</v>
      </c>
      <c r="V609" t="e">
        <f>0.94*V608+(1-0.94)*'01_Data'!AA604^2</f>
        <v>#VALUE!</v>
      </c>
      <c r="W609" s="11" t="e">
        <f t="shared" si="118"/>
        <v>#VALUE!</v>
      </c>
      <c r="X609" t="e">
        <f>0.94*X608+(1-0.94)*'01_Data'!AB604^2</f>
        <v>#VALUE!</v>
      </c>
      <c r="Y609" s="11" t="e">
        <f t="shared" si="119"/>
        <v>#VALUE!</v>
      </c>
    </row>
    <row r="610" spans="1:25" x14ac:dyDescent="0.2">
      <c r="A610" s="6">
        <f>'01_Data'!A606</f>
        <v>44340</v>
      </c>
      <c r="B610">
        <f>0.94*B609+(1-0.94)*'01_Data'!P605^2</f>
        <v>3.4887413347354628E-4</v>
      </c>
      <c r="C610" s="11">
        <f t="shared" si="108"/>
        <v>0.29650679863256701</v>
      </c>
      <c r="D610">
        <f>0.94*D609+(1-0.94)*'01_Data'!Q605^2</f>
        <v>3.0344703548451483E-4</v>
      </c>
      <c r="E610" s="11">
        <f t="shared" si="109"/>
        <v>0.27652966014895713</v>
      </c>
      <c r="F610">
        <f>0.94*F609+(1-0.94)*'01_Data'!R605^2</f>
        <v>5.6040069890013629E-4</v>
      </c>
      <c r="G610" s="11">
        <f t="shared" si="110"/>
        <v>0.3757937946837791</v>
      </c>
      <c r="H610">
        <f>0.94*H609+(1-0.94)*'01_Data'!S605^2</f>
        <v>1.3008751454892803E-3</v>
      </c>
      <c r="I610" s="11">
        <f t="shared" si="111"/>
        <v>0.57255614280461498</v>
      </c>
      <c r="J610">
        <f>0.94*J609+(1-0.94)*'01_Data'!T605^2</f>
        <v>1.6551886110573909E-4</v>
      </c>
      <c r="K610" s="11">
        <f t="shared" si="112"/>
        <v>0.20423210569997621</v>
      </c>
      <c r="L610" t="e">
        <f>0.94*L609+(1-0.94)*'01_Data'!U605^2</f>
        <v>#DIV/0!</v>
      </c>
      <c r="M610" s="11" t="e">
        <f t="shared" si="113"/>
        <v>#DIV/0!</v>
      </c>
      <c r="N610">
        <f>0.94*N609+(1-0.94)*'01_Data'!V605^2</f>
        <v>6.9243905790363088E-4</v>
      </c>
      <c r="O610" s="11">
        <f t="shared" si="114"/>
        <v>0.41772555893997554</v>
      </c>
      <c r="P610">
        <f>0.94*P609+(1-0.94)*'01_Data'!W605^2</f>
        <v>1.2731406811723523E-3</v>
      </c>
      <c r="Q610" s="11">
        <f t="shared" si="115"/>
        <v>0.56641985457382482</v>
      </c>
      <c r="R610">
        <f>0.94*R609+(1-0.94)*'01_Data'!X605^2</f>
        <v>5.868798569600253E-4</v>
      </c>
      <c r="S610" s="11">
        <f t="shared" si="116"/>
        <v>0.38456953071444228</v>
      </c>
      <c r="T610">
        <f>0.94*T609+(1-0.94)*'01_Data'!Y605^2</f>
        <v>6.0566387857082231E-9</v>
      </c>
      <c r="U610" s="11">
        <f t="shared" si="117"/>
        <v>1.235424208115768E-3</v>
      </c>
      <c r="V610" t="e">
        <f>0.94*V609+(1-0.94)*'01_Data'!AA605^2</f>
        <v>#VALUE!</v>
      </c>
      <c r="W610" s="11" t="e">
        <f t="shared" si="118"/>
        <v>#VALUE!</v>
      </c>
      <c r="X610" t="e">
        <f>0.94*X609+(1-0.94)*'01_Data'!AB605^2</f>
        <v>#VALUE!</v>
      </c>
      <c r="Y610" s="11" t="e">
        <f t="shared" si="119"/>
        <v>#VALUE!</v>
      </c>
    </row>
    <row r="611" spans="1:25" x14ac:dyDescent="0.2">
      <c r="A611" s="6">
        <f>'01_Data'!A607</f>
        <v>44341</v>
      </c>
      <c r="B611">
        <f>0.94*B610+(1-0.94)*'01_Data'!P606^2</f>
        <v>3.3607424437072755E-4</v>
      </c>
      <c r="C611" s="11">
        <f t="shared" si="108"/>
        <v>0.29101668265139602</v>
      </c>
      <c r="D611">
        <f>0.94*D610+(1-0.94)*'01_Data'!Q606^2</f>
        <v>2.971924012931053E-4</v>
      </c>
      <c r="E611" s="11">
        <f t="shared" si="109"/>
        <v>0.27366491394744508</v>
      </c>
      <c r="F611">
        <f>0.94*F610+(1-0.94)*'01_Data'!R606^2</f>
        <v>5.3066822832803268E-4</v>
      </c>
      <c r="G611" s="11">
        <f t="shared" si="110"/>
        <v>0.36568893001930514</v>
      </c>
      <c r="H611">
        <f>0.94*H610+(1-0.94)*'01_Data'!S606^2</f>
        <v>1.2324357645586163E-3</v>
      </c>
      <c r="I611" s="11">
        <f t="shared" si="111"/>
        <v>0.55729149703613035</v>
      </c>
      <c r="J611">
        <f>0.94*J610+(1-0.94)*'01_Data'!T606^2</f>
        <v>1.680137095334672E-4</v>
      </c>
      <c r="K611" s="11">
        <f t="shared" si="112"/>
        <v>0.2057655335629214</v>
      </c>
      <c r="L611" t="e">
        <f>0.94*L610+(1-0.94)*'01_Data'!U606^2</f>
        <v>#DIV/0!</v>
      </c>
      <c r="M611" s="11" t="e">
        <f t="shared" si="113"/>
        <v>#DIV/0!</v>
      </c>
      <c r="N611">
        <f>0.94*N610+(1-0.94)*'01_Data'!V606^2</f>
        <v>6.5089271442941301E-4</v>
      </c>
      <c r="O611" s="11">
        <f t="shared" si="114"/>
        <v>0.40499995560025942</v>
      </c>
      <c r="P611">
        <f>0.94*P610+(1-0.94)*'01_Data'!W606^2</f>
        <v>1.1979174304463205E-3</v>
      </c>
      <c r="Q611" s="11">
        <f t="shared" si="115"/>
        <v>0.54943169955188498</v>
      </c>
      <c r="R611">
        <f>0.94*R610+(1-0.94)*'01_Data'!X606^2</f>
        <v>5.5738455526177239E-4</v>
      </c>
      <c r="S611" s="11">
        <f t="shared" si="116"/>
        <v>0.37478114670560292</v>
      </c>
      <c r="T611">
        <f>0.94*T610+(1-0.94)*'01_Data'!Y606^2</f>
        <v>6.4101821885235888E-9</v>
      </c>
      <c r="U611" s="11">
        <f t="shared" si="117"/>
        <v>1.270970460517452E-3</v>
      </c>
      <c r="V611" t="e">
        <f>0.94*V610+(1-0.94)*'01_Data'!AA606^2</f>
        <v>#VALUE!</v>
      </c>
      <c r="W611" s="11" t="e">
        <f t="shared" si="118"/>
        <v>#VALUE!</v>
      </c>
      <c r="X611" t="e">
        <f>0.94*X610+(1-0.94)*'01_Data'!AB606^2</f>
        <v>#VALUE!</v>
      </c>
      <c r="Y611" s="11" t="e">
        <f t="shared" si="119"/>
        <v>#VALUE!</v>
      </c>
    </row>
    <row r="612" spans="1:25" x14ac:dyDescent="0.2">
      <c r="A612" s="6">
        <f>'01_Data'!A608</f>
        <v>44342</v>
      </c>
      <c r="B612">
        <f>0.94*B611+(1-0.94)*'01_Data'!P607^2</f>
        <v>3.4739439043294075E-4</v>
      </c>
      <c r="C612" s="11">
        <f t="shared" si="108"/>
        <v>0.29587731644906662</v>
      </c>
      <c r="D612">
        <f>0.94*D611+(1-0.94)*'01_Data'!Q607^2</f>
        <v>2.9573142593840014E-4</v>
      </c>
      <c r="E612" s="11">
        <f t="shared" si="109"/>
        <v>0.27299142722158298</v>
      </c>
      <c r="F612">
        <f>0.94*F611+(1-0.94)*'01_Data'!R607^2</f>
        <v>5.278305740100981E-4</v>
      </c>
      <c r="G612" s="11">
        <f t="shared" si="110"/>
        <v>0.36470989107857321</v>
      </c>
      <c r="H612">
        <f>0.94*H611+(1-0.94)*'01_Data'!S607^2</f>
        <v>1.2228966967067591E-3</v>
      </c>
      <c r="I612" s="11">
        <f t="shared" si="111"/>
        <v>0.55513058605169951</v>
      </c>
      <c r="J612">
        <f>0.94*J611+(1-0.94)*'01_Data'!T607^2</f>
        <v>1.5798654139258348E-4</v>
      </c>
      <c r="K612" s="11">
        <f t="shared" si="112"/>
        <v>0.1995309711070716</v>
      </c>
      <c r="L612" t="e">
        <f>0.94*L611+(1-0.94)*'01_Data'!U607^2</f>
        <v>#DIV/0!</v>
      </c>
      <c r="M612" s="11" t="e">
        <f t="shared" si="113"/>
        <v>#DIV/0!</v>
      </c>
      <c r="N612">
        <f>0.94*N611+(1-0.94)*'01_Data'!V607^2</f>
        <v>6.4942077715790156E-4</v>
      </c>
      <c r="O612" s="11">
        <f t="shared" si="114"/>
        <v>0.40454176032121975</v>
      </c>
      <c r="P612">
        <f>0.94*P611+(1-0.94)*'01_Data'!W607^2</f>
        <v>1.2561347334800622E-3</v>
      </c>
      <c r="Q612" s="11">
        <f t="shared" si="115"/>
        <v>0.56262416659522874</v>
      </c>
      <c r="R612">
        <f>0.94*R611+(1-0.94)*'01_Data'!X607^2</f>
        <v>6.1825366677031011E-4</v>
      </c>
      <c r="S612" s="11">
        <f t="shared" si="116"/>
        <v>0.39471499088091166</v>
      </c>
      <c r="T612">
        <f>0.94*T611+(1-0.94)*'01_Data'!Y607^2</f>
        <v>6.0255712572121732E-9</v>
      </c>
      <c r="U612" s="11">
        <f t="shared" si="117"/>
        <v>1.2322515801643217E-3</v>
      </c>
      <c r="V612" t="e">
        <f>0.94*V611+(1-0.94)*'01_Data'!AA607^2</f>
        <v>#VALUE!</v>
      </c>
      <c r="W612" s="11" t="e">
        <f t="shared" si="118"/>
        <v>#VALUE!</v>
      </c>
      <c r="X612" t="e">
        <f>0.94*X611+(1-0.94)*'01_Data'!AB607^2</f>
        <v>#VALUE!</v>
      </c>
      <c r="Y612" s="11" t="e">
        <f t="shared" si="119"/>
        <v>#VALUE!</v>
      </c>
    </row>
    <row r="613" spans="1:25" x14ac:dyDescent="0.2">
      <c r="A613" s="6">
        <f>'01_Data'!A609</f>
        <v>44343</v>
      </c>
      <c r="B613">
        <f>0.94*B612+(1-0.94)*'01_Data'!P608^2</f>
        <v>3.346288995161185E-4</v>
      </c>
      <c r="C613" s="11">
        <f t="shared" si="108"/>
        <v>0.29039022483214183</v>
      </c>
      <c r="D613">
        <f>0.94*D612+(1-0.94)*'01_Data'!Q608^2</f>
        <v>2.7833429918574165E-4</v>
      </c>
      <c r="E613" s="11">
        <f t="shared" si="109"/>
        <v>0.26484003359538921</v>
      </c>
      <c r="F613">
        <f>0.94*F612+(1-0.94)*'01_Data'!R608^2</f>
        <v>5.0191141815515857E-4</v>
      </c>
      <c r="G613" s="11">
        <f t="shared" si="110"/>
        <v>0.35564262592538026</v>
      </c>
      <c r="H613">
        <f>0.94*H612+(1-0.94)*'01_Data'!S608^2</f>
        <v>1.1927813939562786E-3</v>
      </c>
      <c r="I613" s="11">
        <f t="shared" si="111"/>
        <v>0.54825259805766735</v>
      </c>
      <c r="J613">
        <f>0.94*J612+(1-0.94)*'01_Data'!T608^2</f>
        <v>1.4860884835567764E-4</v>
      </c>
      <c r="K613" s="11">
        <f t="shared" si="112"/>
        <v>0.19351855152835032</v>
      </c>
      <c r="L613" t="e">
        <f>0.94*L612+(1-0.94)*'01_Data'!U608^2</f>
        <v>#DIV/0!</v>
      </c>
      <c r="M613" s="11" t="e">
        <f t="shared" si="113"/>
        <v>#DIV/0!</v>
      </c>
      <c r="N613">
        <f>0.94*N612+(1-0.94)*'01_Data'!V608^2</f>
        <v>6.3391574578974634E-4</v>
      </c>
      <c r="O613" s="11">
        <f t="shared" si="114"/>
        <v>0.39968333457753291</v>
      </c>
      <c r="P613">
        <f>0.94*P612+(1-0.94)*'01_Data'!W608^2</f>
        <v>1.2318725378818412E-3</v>
      </c>
      <c r="Q613" s="11">
        <f t="shared" si="115"/>
        <v>0.55716414057818187</v>
      </c>
      <c r="R613">
        <f>0.94*R612+(1-0.94)*'01_Data'!X608^2</f>
        <v>5.9858712654522865E-4</v>
      </c>
      <c r="S613" s="11">
        <f t="shared" si="116"/>
        <v>0.38838634874232852</v>
      </c>
      <c r="T613">
        <f>0.94*T612+(1-0.94)*'01_Data'!Y608^2</f>
        <v>5.6640369817794425E-9</v>
      </c>
      <c r="U613" s="11">
        <f t="shared" si="117"/>
        <v>1.1947122328864049E-3</v>
      </c>
      <c r="V613" t="e">
        <f>0.94*V612+(1-0.94)*'01_Data'!AA608^2</f>
        <v>#VALUE!</v>
      </c>
      <c r="W613" s="11" t="e">
        <f t="shared" si="118"/>
        <v>#VALUE!</v>
      </c>
      <c r="X613" t="e">
        <f>0.94*X612+(1-0.94)*'01_Data'!AB608^2</f>
        <v>#VALUE!</v>
      </c>
      <c r="Y613" s="11" t="e">
        <f t="shared" si="119"/>
        <v>#VALUE!</v>
      </c>
    </row>
    <row r="614" spans="1:25" x14ac:dyDescent="0.2">
      <c r="A614" s="6">
        <f>'01_Data'!A610</f>
        <v>44344</v>
      </c>
      <c r="B614">
        <f>0.94*B613+(1-0.94)*'01_Data'!P609^2</f>
        <v>3.1706085126654855E-4</v>
      </c>
      <c r="C614" s="11">
        <f t="shared" si="108"/>
        <v>0.2826647033486322</v>
      </c>
      <c r="D614">
        <f>0.94*D613+(1-0.94)*'01_Data'!Q609^2</f>
        <v>2.6852681109852981E-4</v>
      </c>
      <c r="E614" s="11">
        <f t="shared" si="109"/>
        <v>0.26013219023571366</v>
      </c>
      <c r="F614">
        <f>0.94*F613+(1-0.94)*'01_Data'!R609^2</f>
        <v>4.7203253941628047E-4</v>
      </c>
      <c r="G614" s="11">
        <f t="shared" si="110"/>
        <v>0.34489447651840222</v>
      </c>
      <c r="H614">
        <f>0.94*H613+(1-0.94)*'01_Data'!S609^2</f>
        <v>1.1765660121912944E-3</v>
      </c>
      <c r="I614" s="11">
        <f t="shared" si="111"/>
        <v>0.54451320927247138</v>
      </c>
      <c r="J614">
        <f>0.94*J613+(1-0.94)*'01_Data'!T609^2</f>
        <v>1.4055598244744487E-4</v>
      </c>
      <c r="K614" s="11">
        <f t="shared" si="112"/>
        <v>0.18820230491881898</v>
      </c>
      <c r="L614" t="e">
        <f>0.94*L613+(1-0.94)*'01_Data'!U609^2</f>
        <v>#DIV/0!</v>
      </c>
      <c r="M614" s="11" t="e">
        <f t="shared" si="113"/>
        <v>#DIV/0!</v>
      </c>
      <c r="N614">
        <f>0.94*N613+(1-0.94)*'01_Data'!V609^2</f>
        <v>6.5364637148214032E-4</v>
      </c>
      <c r="O614" s="11">
        <f t="shared" si="114"/>
        <v>0.4058557448324458</v>
      </c>
      <c r="P614">
        <f>0.94*P613+(1-0.94)*'01_Data'!W609^2</f>
        <v>1.1818966319199632E-3</v>
      </c>
      <c r="Q614" s="11">
        <f t="shared" si="115"/>
        <v>0.54574531719826125</v>
      </c>
      <c r="R614">
        <f>0.94*R613+(1-0.94)*'01_Data'!X609^2</f>
        <v>5.6415589404627429E-4</v>
      </c>
      <c r="S614" s="11">
        <f t="shared" si="116"/>
        <v>0.37705077284055677</v>
      </c>
      <c r="T614">
        <f>0.94*T613+(1-0.94)*'01_Data'!Y609^2</f>
        <v>6.041136492829511E-9</v>
      </c>
      <c r="U614" s="11">
        <f t="shared" si="117"/>
        <v>1.2338421277428636E-3</v>
      </c>
      <c r="V614" t="e">
        <f>0.94*V613+(1-0.94)*'01_Data'!AA609^2</f>
        <v>#VALUE!</v>
      </c>
      <c r="W614" s="11" t="e">
        <f t="shared" si="118"/>
        <v>#VALUE!</v>
      </c>
      <c r="X614" t="e">
        <f>0.94*X613+(1-0.94)*'01_Data'!AB609^2</f>
        <v>#VALUE!</v>
      </c>
      <c r="Y614" s="11" t="e">
        <f t="shared" si="119"/>
        <v>#VALUE!</v>
      </c>
    </row>
    <row r="615" spans="1:25" x14ac:dyDescent="0.2">
      <c r="A615" s="6">
        <f>'01_Data'!A611</f>
        <v>44348</v>
      </c>
      <c r="B615">
        <f>0.94*B614+(1-0.94)*'01_Data'!P610^2</f>
        <v>2.9867114840454205E-4</v>
      </c>
      <c r="C615" s="11">
        <f t="shared" si="108"/>
        <v>0.27434490955354834</v>
      </c>
      <c r="D615">
        <f>0.94*D614+(1-0.94)*'01_Data'!Q610^2</f>
        <v>2.5583010347914129E-4</v>
      </c>
      <c r="E615" s="11">
        <f t="shared" si="109"/>
        <v>0.25390782988467214</v>
      </c>
      <c r="F615">
        <f>0.94*F614+(1-0.94)*'01_Data'!R610^2</f>
        <v>4.4456630707437268E-4</v>
      </c>
      <c r="G615" s="11">
        <f t="shared" si="110"/>
        <v>0.33470988838506388</v>
      </c>
      <c r="H615">
        <f>0.94*H614+(1-0.94)*'01_Data'!S610^2</f>
        <v>1.1070448074069329E-3</v>
      </c>
      <c r="I615" s="11">
        <f t="shared" si="111"/>
        <v>0.52818111615860253</v>
      </c>
      <c r="J615">
        <f>0.94*J614+(1-0.94)*'01_Data'!T610^2</f>
        <v>1.3647493740271395E-4</v>
      </c>
      <c r="K615" s="11">
        <f t="shared" si="112"/>
        <v>0.18544995072925718</v>
      </c>
      <c r="L615" t="e">
        <f>0.94*L614+(1-0.94)*'01_Data'!U610^2</f>
        <v>#DIV/0!</v>
      </c>
      <c r="M615" s="11" t="e">
        <f t="shared" si="113"/>
        <v>#DIV/0!</v>
      </c>
      <c r="N615">
        <f>0.94*N614+(1-0.94)*'01_Data'!V610^2</f>
        <v>6.7665104143161574E-4</v>
      </c>
      <c r="O615" s="11">
        <f t="shared" si="114"/>
        <v>0.41293590597181928</v>
      </c>
      <c r="P615">
        <f>0.94*P614+(1-0.94)*'01_Data'!W610^2</f>
        <v>1.1509216077829096E-3</v>
      </c>
      <c r="Q615" s="11">
        <f t="shared" si="115"/>
        <v>0.53854641876192366</v>
      </c>
      <c r="R615">
        <f>0.94*R614+(1-0.94)*'01_Data'!X610^2</f>
        <v>5.3763612487162506E-4</v>
      </c>
      <c r="S615" s="11">
        <f t="shared" si="116"/>
        <v>0.36808192494015451</v>
      </c>
      <c r="T615">
        <f>0.94*T614+(1-0.94)*'01_Data'!Y610^2</f>
        <v>5.6786683032597402E-9</v>
      </c>
      <c r="U615" s="11">
        <f t="shared" si="117"/>
        <v>1.1962543259781569E-3</v>
      </c>
      <c r="V615" t="e">
        <f>0.94*V614+(1-0.94)*'01_Data'!AA610^2</f>
        <v>#VALUE!</v>
      </c>
      <c r="W615" s="11" t="e">
        <f t="shared" si="118"/>
        <v>#VALUE!</v>
      </c>
      <c r="X615" t="e">
        <f>0.94*X614+(1-0.94)*'01_Data'!AB610^2</f>
        <v>#VALUE!</v>
      </c>
      <c r="Y615" s="11" t="e">
        <f t="shared" si="119"/>
        <v>#VALUE!</v>
      </c>
    </row>
    <row r="616" spans="1:25" x14ac:dyDescent="0.2">
      <c r="A616" s="6">
        <f>'01_Data'!A612</f>
        <v>44349</v>
      </c>
      <c r="B616">
        <f>0.94*B615+(1-0.94)*'01_Data'!P611^2</f>
        <v>3.5500657224006783E-4</v>
      </c>
      <c r="C616" s="11">
        <f t="shared" si="108"/>
        <v>0.29910141458123712</v>
      </c>
      <c r="D616">
        <f>0.94*D615+(1-0.94)*'01_Data'!Q611^2</f>
        <v>2.8481219779360708E-4</v>
      </c>
      <c r="E616" s="11">
        <f t="shared" si="109"/>
        <v>0.26790422513276824</v>
      </c>
      <c r="F616">
        <f>0.94*F615+(1-0.94)*'01_Data'!R611^2</f>
        <v>5.3611050106007517E-4</v>
      </c>
      <c r="G616" s="11">
        <f t="shared" si="110"/>
        <v>0.36755930986323687</v>
      </c>
      <c r="H616">
        <f>0.94*H615+(1-0.94)*'01_Data'!S611^2</f>
        <v>1.5517101190289733E-3</v>
      </c>
      <c r="I616" s="11">
        <f t="shared" si="111"/>
        <v>0.6253246756648112</v>
      </c>
      <c r="J616">
        <f>0.94*J615+(1-0.94)*'01_Data'!T611^2</f>
        <v>1.2974771445996782E-4</v>
      </c>
      <c r="K616" s="11">
        <f t="shared" si="112"/>
        <v>0.18082152538874319</v>
      </c>
      <c r="L616" t="e">
        <f>0.94*L615+(1-0.94)*'01_Data'!U611^2</f>
        <v>#DIV/0!</v>
      </c>
      <c r="M616" s="11" t="e">
        <f t="shared" si="113"/>
        <v>#DIV/0!</v>
      </c>
      <c r="N616">
        <f>0.94*N615+(1-0.94)*'01_Data'!V611^2</f>
        <v>6.8234901642321604E-4</v>
      </c>
      <c r="O616" s="11">
        <f t="shared" si="114"/>
        <v>0.41467089617991093</v>
      </c>
      <c r="P616">
        <f>0.94*P615+(1-0.94)*'01_Data'!W611^2</f>
        <v>1.0971480029771336E-3</v>
      </c>
      <c r="Q616" s="11">
        <f t="shared" si="115"/>
        <v>0.52581488829267442</v>
      </c>
      <c r="R616">
        <f>0.94*R615+(1-0.94)*'01_Data'!X611^2</f>
        <v>5.8192373448728428E-4</v>
      </c>
      <c r="S616" s="11">
        <f t="shared" si="116"/>
        <v>0.38294226861342384</v>
      </c>
      <c r="T616">
        <f>0.94*T615+(1-0.94)*'01_Data'!Y611^2</f>
        <v>6.0548899350220148E-9</v>
      </c>
      <c r="U616" s="11">
        <f t="shared" si="117"/>
        <v>1.2352458312520419E-3</v>
      </c>
      <c r="V616" t="e">
        <f>0.94*V615+(1-0.94)*'01_Data'!AA611^2</f>
        <v>#VALUE!</v>
      </c>
      <c r="W616" s="11" t="e">
        <f t="shared" si="118"/>
        <v>#VALUE!</v>
      </c>
      <c r="X616" t="e">
        <f>0.94*X615+(1-0.94)*'01_Data'!AB611^2</f>
        <v>#VALUE!</v>
      </c>
      <c r="Y616" s="11" t="e">
        <f t="shared" si="119"/>
        <v>#VALUE!</v>
      </c>
    </row>
    <row r="617" spans="1:25" x14ac:dyDescent="0.2">
      <c r="A617" s="6">
        <f>'01_Data'!A613</f>
        <v>44350</v>
      </c>
      <c r="B617">
        <f>0.94*B616+(1-0.94)*'01_Data'!P612^2</f>
        <v>3.374599677403499E-4</v>
      </c>
      <c r="C617" s="11">
        <f t="shared" si="108"/>
        <v>0.2916160350024809</v>
      </c>
      <c r="D617">
        <f>0.94*D616+(1-0.94)*'01_Data'!Q612^2</f>
        <v>2.7836883539103936E-4</v>
      </c>
      <c r="E617" s="11">
        <f t="shared" si="109"/>
        <v>0.26485646399237062</v>
      </c>
      <c r="F617">
        <f>0.94*F616+(1-0.94)*'01_Data'!R612^2</f>
        <v>5.1299276192417077E-4</v>
      </c>
      <c r="G617" s="11">
        <f t="shared" si="110"/>
        <v>0.35954718188979184</v>
      </c>
      <c r="H617">
        <f>0.94*H616+(1-0.94)*'01_Data'!S612^2</f>
        <v>1.5002489739942405E-3</v>
      </c>
      <c r="I617" s="11">
        <f t="shared" si="111"/>
        <v>0.61486806832567642</v>
      </c>
      <c r="J617">
        <f>0.94*J616+(1-0.94)*'01_Data'!T612^2</f>
        <v>1.4042733765974781E-4</v>
      </c>
      <c r="K617" s="11">
        <f t="shared" si="112"/>
        <v>0.18811615850387881</v>
      </c>
      <c r="L617" t="e">
        <f>0.94*L616+(1-0.94)*'01_Data'!U612^2</f>
        <v>#DIV/0!</v>
      </c>
      <c r="M617" s="11" t="e">
        <f t="shared" si="113"/>
        <v>#DIV/0!</v>
      </c>
      <c r="N617">
        <f>0.94*N616+(1-0.94)*'01_Data'!V612^2</f>
        <v>6.618177063945186E-4</v>
      </c>
      <c r="O617" s="11">
        <f t="shared" si="114"/>
        <v>0.40838469855201326</v>
      </c>
      <c r="P617">
        <f>0.94*P616+(1-0.94)*'01_Data'!W612^2</f>
        <v>1.1082839734623997E-3</v>
      </c>
      <c r="Q617" s="11">
        <f t="shared" si="115"/>
        <v>0.52847664216361045</v>
      </c>
      <c r="R617">
        <f>0.94*R616+(1-0.94)*'01_Data'!X612^2</f>
        <v>5.7163607722596817E-4</v>
      </c>
      <c r="S617" s="11">
        <f t="shared" si="116"/>
        <v>0.37954221301581725</v>
      </c>
      <c r="T617">
        <f>0.94*T616+(1-0.94)*'01_Data'!Y612^2</f>
        <v>5.6915965389206935E-9</v>
      </c>
      <c r="U617" s="11">
        <f t="shared" si="117"/>
        <v>1.1976152670236026E-3</v>
      </c>
      <c r="V617" t="e">
        <f>0.94*V616+(1-0.94)*'01_Data'!AA612^2</f>
        <v>#VALUE!</v>
      </c>
      <c r="W617" s="11" t="e">
        <f t="shared" si="118"/>
        <v>#VALUE!</v>
      </c>
      <c r="X617" t="e">
        <f>0.94*X616+(1-0.94)*'01_Data'!AB612^2</f>
        <v>#VALUE!</v>
      </c>
      <c r="Y617" s="11" t="e">
        <f t="shared" si="119"/>
        <v>#VALUE!</v>
      </c>
    </row>
    <row r="618" spans="1:25" x14ac:dyDescent="0.2">
      <c r="A618" s="6">
        <f>'01_Data'!A614</f>
        <v>44351</v>
      </c>
      <c r="B618">
        <f>0.94*B617+(1-0.94)*'01_Data'!P613^2</f>
        <v>3.1813885367641047E-4</v>
      </c>
      <c r="C618" s="11">
        <f t="shared" si="108"/>
        <v>0.28314482359113591</v>
      </c>
      <c r="D618">
        <f>0.94*D617+(1-0.94)*'01_Data'!Q613^2</f>
        <v>2.6290575526948873E-4</v>
      </c>
      <c r="E618" s="11">
        <f t="shared" si="109"/>
        <v>0.25739512491092592</v>
      </c>
      <c r="F618">
        <f>0.94*F617+(1-0.94)*'01_Data'!R613^2</f>
        <v>4.8615380130889393E-4</v>
      </c>
      <c r="G618" s="11">
        <f t="shared" si="110"/>
        <v>0.35001536813380252</v>
      </c>
      <c r="H618">
        <f>0.94*H617+(1-0.94)*'01_Data'!S613^2</f>
        <v>1.4104099829049578E-3</v>
      </c>
      <c r="I618" s="11">
        <f t="shared" si="111"/>
        <v>0.59617389719112102</v>
      </c>
      <c r="J618">
        <f>0.94*J617+(1-0.94)*'01_Data'!T613^2</f>
        <v>1.3320664703810015E-4</v>
      </c>
      <c r="K618" s="11">
        <f t="shared" si="112"/>
        <v>0.18321592467250558</v>
      </c>
      <c r="L618" t="e">
        <f>0.94*L617+(1-0.94)*'01_Data'!U613^2</f>
        <v>#DIV/0!</v>
      </c>
      <c r="M618" s="11" t="e">
        <f t="shared" si="113"/>
        <v>#DIV/0!</v>
      </c>
      <c r="N618">
        <f>0.94*N617+(1-0.94)*'01_Data'!V613^2</f>
        <v>6.4601202164868996E-4</v>
      </c>
      <c r="O618" s="11">
        <f t="shared" si="114"/>
        <v>0.40347866047099679</v>
      </c>
      <c r="P618">
        <f>0.94*P617+(1-0.94)*'01_Data'!W613^2</f>
        <v>1.0417994306339991E-3</v>
      </c>
      <c r="Q618" s="11">
        <f t="shared" si="115"/>
        <v>0.51238018747778269</v>
      </c>
      <c r="R618">
        <f>0.94*R617+(1-0.94)*'01_Data'!X613^2</f>
        <v>5.3755625197704829E-4</v>
      </c>
      <c r="S618" s="11">
        <f t="shared" si="116"/>
        <v>0.36805458222689769</v>
      </c>
      <c r="T618">
        <f>0.94*T617+(1-0.94)*'01_Data'!Y613^2</f>
        <v>5.3501007465854512E-9</v>
      </c>
      <c r="U618" s="11">
        <f t="shared" si="117"/>
        <v>1.1611310813769192E-3</v>
      </c>
      <c r="V618" t="e">
        <f>0.94*V617+(1-0.94)*'01_Data'!AA613^2</f>
        <v>#VALUE!</v>
      </c>
      <c r="W618" s="11" t="e">
        <f t="shared" si="118"/>
        <v>#VALUE!</v>
      </c>
      <c r="X618" t="e">
        <f>0.94*X617+(1-0.94)*'01_Data'!AB613^2</f>
        <v>#VALUE!</v>
      </c>
      <c r="Y618" s="11" t="e">
        <f t="shared" si="119"/>
        <v>#VALUE!</v>
      </c>
    </row>
    <row r="619" spans="1:25" x14ac:dyDescent="0.2">
      <c r="A619" s="6">
        <f>'01_Data'!A615</f>
        <v>44354</v>
      </c>
      <c r="B619">
        <f>0.94*B618+(1-0.94)*'01_Data'!P614^2</f>
        <v>3.0021414392503881E-4</v>
      </c>
      <c r="C619" s="11">
        <f t="shared" si="108"/>
        <v>0.27505265726604022</v>
      </c>
      <c r="D619">
        <f>0.94*D618+(1-0.94)*'01_Data'!Q614^2</f>
        <v>2.5093453202774892E-4</v>
      </c>
      <c r="E619" s="11">
        <f t="shared" si="109"/>
        <v>0.25146670171414887</v>
      </c>
      <c r="F619">
        <f>0.94*F618+(1-0.94)*'01_Data'!R614^2</f>
        <v>4.5941868322954587E-4</v>
      </c>
      <c r="G619" s="11">
        <f t="shared" si="110"/>
        <v>0.34025506340662376</v>
      </c>
      <c r="H619">
        <f>0.94*H618+(1-0.94)*'01_Data'!S614^2</f>
        <v>1.3271648649437267E-3</v>
      </c>
      <c r="I619" s="11">
        <f t="shared" si="111"/>
        <v>0.57831267145534615</v>
      </c>
      <c r="J619">
        <f>0.94*J618+(1-0.94)*'01_Data'!T614^2</f>
        <v>1.2534747748114812E-4</v>
      </c>
      <c r="K619" s="11">
        <f t="shared" si="112"/>
        <v>0.17772890683636505</v>
      </c>
      <c r="L619" t="e">
        <f>0.94*L618+(1-0.94)*'01_Data'!U614^2</f>
        <v>#DIV/0!</v>
      </c>
      <c r="M619" s="11" t="e">
        <f t="shared" si="113"/>
        <v>#DIV/0!</v>
      </c>
      <c r="N619">
        <f>0.94*N618+(1-0.94)*'01_Data'!V614^2</f>
        <v>6.0937688207087198E-4</v>
      </c>
      <c r="O619" s="11">
        <f t="shared" si="114"/>
        <v>0.3918711194791723</v>
      </c>
      <c r="P619">
        <f>0.94*P618+(1-0.94)*'01_Data'!W614^2</f>
        <v>1.0194408280111528E-3</v>
      </c>
      <c r="Q619" s="11">
        <f t="shared" si="115"/>
        <v>0.50685213687900199</v>
      </c>
      <c r="R619">
        <f>0.94*R618+(1-0.94)*'01_Data'!X614^2</f>
        <v>5.4990854248421228E-4</v>
      </c>
      <c r="S619" s="11">
        <f t="shared" si="116"/>
        <v>0.3722592546949256</v>
      </c>
      <c r="T619">
        <f>0.94*T618+(1-0.94)*'01_Data'!Y614^2</f>
        <v>5.7460364317471586E-9</v>
      </c>
      <c r="U619" s="11">
        <f t="shared" si="117"/>
        <v>1.2033292071583254E-3</v>
      </c>
      <c r="V619" t="e">
        <f>0.94*V618+(1-0.94)*'01_Data'!AA614^2</f>
        <v>#VALUE!</v>
      </c>
      <c r="W619" s="11" t="e">
        <f t="shared" si="118"/>
        <v>#VALUE!</v>
      </c>
      <c r="X619" t="e">
        <f>0.94*X618+(1-0.94)*'01_Data'!AB614^2</f>
        <v>#VALUE!</v>
      </c>
      <c r="Y619" s="11" t="e">
        <f t="shared" si="119"/>
        <v>#VALUE!</v>
      </c>
    </row>
    <row r="620" spans="1:25" x14ac:dyDescent="0.2">
      <c r="A620" s="6">
        <f>'01_Data'!A616</f>
        <v>44355</v>
      </c>
      <c r="B620">
        <f>0.94*B619+(1-0.94)*'01_Data'!P615^2</f>
        <v>2.8476046046674715E-4</v>
      </c>
      <c r="C620" s="11">
        <f t="shared" si="108"/>
        <v>0.26787989106616472</v>
      </c>
      <c r="D620">
        <f>0.94*D619+(1-0.94)*'01_Data'!Q615^2</f>
        <v>2.3839451148607104E-4</v>
      </c>
      <c r="E620" s="11">
        <f t="shared" si="109"/>
        <v>0.24510287002499564</v>
      </c>
      <c r="F620">
        <f>0.94*F619+(1-0.94)*'01_Data'!R615^2</f>
        <v>4.3188035463579777E-4</v>
      </c>
      <c r="G620" s="11">
        <f t="shared" si="110"/>
        <v>0.32989975654465259</v>
      </c>
      <c r="H620">
        <f>0.94*H619+(1-0.94)*'01_Data'!S615^2</f>
        <v>1.2475633277674858E-3</v>
      </c>
      <c r="I620" s="11">
        <f t="shared" si="111"/>
        <v>0.56070130960914155</v>
      </c>
      <c r="J620">
        <f>0.94*J619+(1-0.94)*'01_Data'!T615^2</f>
        <v>1.3453682434552531E-4</v>
      </c>
      <c r="K620" s="11">
        <f t="shared" si="112"/>
        <v>0.18412843271768861</v>
      </c>
      <c r="L620" t="e">
        <f>0.94*L619+(1-0.94)*'01_Data'!U615^2</f>
        <v>#DIV/0!</v>
      </c>
      <c r="M620" s="11" t="e">
        <f t="shared" si="113"/>
        <v>#DIV/0!</v>
      </c>
      <c r="N620">
        <f>0.94*N619+(1-0.94)*'01_Data'!V615^2</f>
        <v>6.0956094178166869E-4</v>
      </c>
      <c r="O620" s="11">
        <f t="shared" si="114"/>
        <v>0.39193029651837391</v>
      </c>
      <c r="P620">
        <f>0.94*P619+(1-0.94)*'01_Data'!W615^2</f>
        <v>9.9164427038341951E-4</v>
      </c>
      <c r="Q620" s="11">
        <f t="shared" si="115"/>
        <v>0.49989434497363716</v>
      </c>
      <c r="R620">
        <f>0.94*R619+(1-0.94)*'01_Data'!X615^2</f>
        <v>5.2553831675301822E-4</v>
      </c>
      <c r="S620" s="11">
        <f t="shared" si="116"/>
        <v>0.36391710020519868</v>
      </c>
      <c r="T620">
        <f>0.94*T619+(1-0.94)*'01_Data'!Y615^2</f>
        <v>8.269354688739544E-9</v>
      </c>
      <c r="U620" s="11">
        <f t="shared" si="117"/>
        <v>1.4435641245065512E-3</v>
      </c>
      <c r="V620" t="e">
        <f>0.94*V619+(1-0.94)*'01_Data'!AA615^2</f>
        <v>#VALUE!</v>
      </c>
      <c r="W620" s="11" t="e">
        <f t="shared" si="118"/>
        <v>#VALUE!</v>
      </c>
      <c r="X620" t="e">
        <f>0.94*X619+(1-0.94)*'01_Data'!AB615^2</f>
        <v>#VALUE!</v>
      </c>
      <c r="Y620" s="11" t="e">
        <f t="shared" si="119"/>
        <v>#VALUE!</v>
      </c>
    </row>
    <row r="621" spans="1:25" x14ac:dyDescent="0.2">
      <c r="A621" s="6">
        <f>'01_Data'!A617</f>
        <v>44356</v>
      </c>
      <c r="B621">
        <f>0.94*B620+(1-0.94)*'01_Data'!P616^2</f>
        <v>2.8612371166950685E-4</v>
      </c>
      <c r="C621" s="11">
        <f t="shared" si="108"/>
        <v>0.26852034437024647</v>
      </c>
      <c r="D621">
        <f>0.94*D620+(1-0.94)*'01_Data'!Q616^2</f>
        <v>2.2900885597393285E-4</v>
      </c>
      <c r="E621" s="11">
        <f t="shared" si="109"/>
        <v>0.24022953961873858</v>
      </c>
      <c r="F621">
        <f>0.94*F620+(1-0.94)*'01_Data'!R616^2</f>
        <v>4.1319339781638309E-4</v>
      </c>
      <c r="G621" s="11">
        <f t="shared" si="110"/>
        <v>0.32268364732308419</v>
      </c>
      <c r="H621">
        <f>0.94*H620+(1-0.94)*'01_Data'!S616^2</f>
        <v>1.1727727660651582E-3</v>
      </c>
      <c r="I621" s="11">
        <f t="shared" si="111"/>
        <v>0.54363474599074313</v>
      </c>
      <c r="J621">
        <f>0.94*J620+(1-0.94)*'01_Data'!T616^2</f>
        <v>1.2975374312987892E-4</v>
      </c>
      <c r="K621" s="11">
        <f t="shared" si="112"/>
        <v>0.18082572623586915</v>
      </c>
      <c r="L621" t="e">
        <f>0.94*L620+(1-0.94)*'01_Data'!U616^2</f>
        <v>#DIV/0!</v>
      </c>
      <c r="M621" s="11" t="e">
        <f t="shared" si="113"/>
        <v>#DIV/0!</v>
      </c>
      <c r="N621">
        <f>0.94*N620+(1-0.94)*'01_Data'!V616^2</f>
        <v>5.737224603485087E-4</v>
      </c>
      <c r="O621" s="11">
        <f t="shared" si="114"/>
        <v>0.38023421730273593</v>
      </c>
      <c r="P621">
        <f>0.94*P620+(1-0.94)*'01_Data'!W616^2</f>
        <v>9.3989214833856865E-4</v>
      </c>
      <c r="Q621" s="11">
        <f t="shared" si="115"/>
        <v>0.48667527303256258</v>
      </c>
      <c r="R621">
        <f>0.94*R620+(1-0.94)*'01_Data'!X616^2</f>
        <v>4.9481485544689528E-4</v>
      </c>
      <c r="S621" s="11">
        <f t="shared" si="116"/>
        <v>0.35311944660782651</v>
      </c>
      <c r="T621">
        <f>0.94*T620+(1-0.94)*'01_Data'!Y616^2</f>
        <v>7.7731934074151712E-9</v>
      </c>
      <c r="U621" s="11">
        <f t="shared" si="117"/>
        <v>1.3995873458518492E-3</v>
      </c>
      <c r="V621" t="e">
        <f>0.94*V620+(1-0.94)*'01_Data'!AA616^2</f>
        <v>#VALUE!</v>
      </c>
      <c r="W621" s="11" t="e">
        <f t="shared" si="118"/>
        <v>#VALUE!</v>
      </c>
      <c r="X621" t="e">
        <f>0.94*X620+(1-0.94)*'01_Data'!AB616^2</f>
        <v>#VALUE!</v>
      </c>
      <c r="Y621" s="11" t="e">
        <f t="shared" si="119"/>
        <v>#VALUE!</v>
      </c>
    </row>
    <row r="622" spans="1:25" x14ac:dyDescent="0.2">
      <c r="A622" s="6">
        <f>'01_Data'!A618</f>
        <v>44357</v>
      </c>
      <c r="B622">
        <f>0.94*B621+(1-0.94)*'01_Data'!P617^2</f>
        <v>2.731241200695555E-4</v>
      </c>
      <c r="C622" s="11">
        <f t="shared" si="108"/>
        <v>0.26234953450983667</v>
      </c>
      <c r="D622">
        <f>0.94*D621+(1-0.94)*'01_Data'!Q617^2</f>
        <v>2.1988925249968866E-4</v>
      </c>
      <c r="E622" s="11">
        <f t="shared" si="109"/>
        <v>0.23539773072381465</v>
      </c>
      <c r="F622">
        <f>0.94*F621+(1-0.94)*'01_Data'!R617^2</f>
        <v>3.9877786642871752E-4</v>
      </c>
      <c r="G622" s="11">
        <f t="shared" si="110"/>
        <v>0.3170047670620062</v>
      </c>
      <c r="H622">
        <f>0.94*H621+(1-0.94)*'01_Data'!S617^2</f>
        <v>1.1523619938345201E-3</v>
      </c>
      <c r="I622" s="11">
        <f t="shared" si="111"/>
        <v>0.53888331060286054</v>
      </c>
      <c r="J622">
        <f>0.94*J621+(1-0.94)*'01_Data'!T617^2</f>
        <v>1.3403645729252937E-4</v>
      </c>
      <c r="K622" s="11">
        <f t="shared" si="112"/>
        <v>0.18378571010205719</v>
      </c>
      <c r="L622" t="e">
        <f>0.94*L621+(1-0.94)*'01_Data'!U617^2</f>
        <v>#DIV/0!</v>
      </c>
      <c r="M622" s="11" t="e">
        <f t="shared" si="113"/>
        <v>#DIV/0!</v>
      </c>
      <c r="N622">
        <f>0.94*N621+(1-0.94)*'01_Data'!V617^2</f>
        <v>5.3962321731500815E-4</v>
      </c>
      <c r="O622" s="11">
        <f t="shared" si="114"/>
        <v>0.36876150933005747</v>
      </c>
      <c r="P622">
        <f>0.94*P621+(1-0.94)*'01_Data'!W617^2</f>
        <v>8.932232774494284E-4</v>
      </c>
      <c r="Q622" s="11">
        <f t="shared" si="115"/>
        <v>0.47443889587306814</v>
      </c>
      <c r="R622">
        <f>0.94*R621+(1-0.94)*'01_Data'!X617^2</f>
        <v>4.6512596412008156E-4</v>
      </c>
      <c r="S622" s="11">
        <f t="shared" si="116"/>
        <v>0.34236200571655229</v>
      </c>
      <c r="T622">
        <f>0.94*T621+(1-0.94)*'01_Data'!Y617^2</f>
        <v>7.3068018029702602E-9</v>
      </c>
      <c r="U622" s="11">
        <f t="shared" si="117"/>
        <v>1.3569502770361581E-3</v>
      </c>
      <c r="V622" t="e">
        <f>0.94*V621+(1-0.94)*'01_Data'!AA617^2</f>
        <v>#VALUE!</v>
      </c>
      <c r="W622" s="11" t="e">
        <f t="shared" si="118"/>
        <v>#VALUE!</v>
      </c>
      <c r="X622" t="e">
        <f>0.94*X621+(1-0.94)*'01_Data'!AB617^2</f>
        <v>#VALUE!</v>
      </c>
      <c r="Y622" s="11" t="e">
        <f t="shared" si="119"/>
        <v>#VALUE!</v>
      </c>
    </row>
    <row r="623" spans="1:25" x14ac:dyDescent="0.2">
      <c r="A623" s="6">
        <f>'01_Data'!A619</f>
        <v>44358</v>
      </c>
      <c r="B623">
        <f>0.94*B622+(1-0.94)*'01_Data'!P618^2</f>
        <v>2.5688939863093382E-4</v>
      </c>
      <c r="C623" s="11">
        <f t="shared" si="108"/>
        <v>0.25443295473463201</v>
      </c>
      <c r="D623">
        <f>0.94*D622+(1-0.94)*'01_Data'!Q618^2</f>
        <v>2.0873440152129689E-4</v>
      </c>
      <c r="E623" s="11">
        <f t="shared" si="109"/>
        <v>0.22934922974225752</v>
      </c>
      <c r="F623">
        <f>0.94*F622+(1-0.94)*'01_Data'!R618^2</f>
        <v>3.7886243862976927E-4</v>
      </c>
      <c r="G623" s="11">
        <f t="shared" si="110"/>
        <v>0.30898759608550935</v>
      </c>
      <c r="H623">
        <f>0.94*H622+(1-0.94)*'01_Data'!S618^2</f>
        <v>1.0832502523624504E-3</v>
      </c>
      <c r="I623" s="11">
        <f t="shared" si="111"/>
        <v>0.52247398365405473</v>
      </c>
      <c r="J623">
        <f>0.94*J622+(1-0.94)*'01_Data'!T618^2</f>
        <v>1.263681665959336E-4</v>
      </c>
      <c r="K623" s="11">
        <f t="shared" si="112"/>
        <v>0.17845105206239406</v>
      </c>
      <c r="L623" t="e">
        <f>0.94*L622+(1-0.94)*'01_Data'!U618^2</f>
        <v>#DIV/0!</v>
      </c>
      <c r="M623" s="11" t="e">
        <f t="shared" si="113"/>
        <v>#DIV/0!</v>
      </c>
      <c r="N623">
        <f>0.94*N622+(1-0.94)*'01_Data'!V618^2</f>
        <v>5.5719453687368657E-4</v>
      </c>
      <c r="O623" s="11">
        <f t="shared" si="114"/>
        <v>0.37471725779868886</v>
      </c>
      <c r="P623">
        <f>0.94*P622+(1-0.94)*'01_Data'!W618^2</f>
        <v>8.715660329483958E-4</v>
      </c>
      <c r="Q623" s="11">
        <f t="shared" si="115"/>
        <v>0.46865193939958871</v>
      </c>
      <c r="R623">
        <f>0.94*R622+(1-0.94)*'01_Data'!X618^2</f>
        <v>4.5341561872793356E-4</v>
      </c>
      <c r="S623" s="11">
        <f t="shared" si="116"/>
        <v>0.33802475637065288</v>
      </c>
      <c r="T623">
        <f>0.94*T622+(1-0.94)*'01_Data'!Y618^2</f>
        <v>6.868393694792044E-9</v>
      </c>
      <c r="U623" s="11">
        <f t="shared" si="117"/>
        <v>1.3156121051007379E-3</v>
      </c>
      <c r="V623" t="e">
        <f>0.94*V622+(1-0.94)*'01_Data'!AA618^2</f>
        <v>#VALUE!</v>
      </c>
      <c r="W623" s="11" t="e">
        <f t="shared" si="118"/>
        <v>#VALUE!</v>
      </c>
      <c r="X623" t="e">
        <f>0.94*X622+(1-0.94)*'01_Data'!AB618^2</f>
        <v>#VALUE!</v>
      </c>
      <c r="Y623" s="11" t="e">
        <f t="shared" si="119"/>
        <v>#VALUE!</v>
      </c>
    </row>
    <row r="624" spans="1:25" x14ac:dyDescent="0.2">
      <c r="A624" s="6">
        <f>'01_Data'!A620</f>
        <v>44361</v>
      </c>
      <c r="B624">
        <f>0.94*B623+(1-0.94)*'01_Data'!P619^2</f>
        <v>2.4665037786402187E-4</v>
      </c>
      <c r="C624" s="11">
        <f t="shared" si="108"/>
        <v>0.24931084056200506</v>
      </c>
      <c r="D624">
        <f>0.94*D623+(1-0.94)*'01_Data'!Q619^2</f>
        <v>1.9749260943444211E-4</v>
      </c>
      <c r="E624" s="11">
        <f t="shared" si="109"/>
        <v>0.2230877351569992</v>
      </c>
      <c r="F624">
        <f>0.94*F623+(1-0.94)*'01_Data'!R619^2</f>
        <v>3.5679516189804253E-4</v>
      </c>
      <c r="G624" s="11">
        <f t="shared" si="110"/>
        <v>0.29985393243762326</v>
      </c>
      <c r="H624">
        <f>0.94*H623+(1-0.94)*'01_Data'!S619^2</f>
        <v>1.0182552372207034E-3</v>
      </c>
      <c r="I624" s="11">
        <f t="shared" si="111"/>
        <v>0.50655732131676601</v>
      </c>
      <c r="J624">
        <f>0.94*J623+(1-0.94)*'01_Data'!T619^2</f>
        <v>1.2193641163594623E-4</v>
      </c>
      <c r="K624" s="11">
        <f t="shared" si="112"/>
        <v>0.17529396946917042</v>
      </c>
      <c r="L624" t="e">
        <f>0.94*L623+(1-0.94)*'01_Data'!U619^2</f>
        <v>#DIV/0!</v>
      </c>
      <c r="M624" s="11" t="e">
        <f t="shared" si="113"/>
        <v>#DIV/0!</v>
      </c>
      <c r="N624">
        <f>0.94*N623+(1-0.94)*'01_Data'!V619^2</f>
        <v>5.2867606272121858E-4</v>
      </c>
      <c r="O624" s="11">
        <f t="shared" si="114"/>
        <v>0.36500187370169362</v>
      </c>
      <c r="P624">
        <f>0.94*P623+(1-0.94)*'01_Data'!W619^2</f>
        <v>8.2319010073462952E-4</v>
      </c>
      <c r="Q624" s="11">
        <f t="shared" si="115"/>
        <v>0.45546010295647921</v>
      </c>
      <c r="R624">
        <f>0.94*R623+(1-0.94)*'01_Data'!X619^2</f>
        <v>4.5623449139673642E-4</v>
      </c>
      <c r="S624" s="11">
        <f t="shared" si="116"/>
        <v>0.33907387370892728</v>
      </c>
      <c r="T624">
        <f>0.94*T623+(1-0.94)*'01_Data'!Y619^2</f>
        <v>7.1733885688809117E-9</v>
      </c>
      <c r="U624" s="11">
        <f t="shared" si="117"/>
        <v>1.3445050834258641E-3</v>
      </c>
      <c r="V624" t="e">
        <f>0.94*V623+(1-0.94)*'01_Data'!AA619^2</f>
        <v>#VALUE!</v>
      </c>
      <c r="W624" s="11" t="e">
        <f t="shared" si="118"/>
        <v>#VALUE!</v>
      </c>
      <c r="X624" t="e">
        <f>0.94*X623+(1-0.94)*'01_Data'!AB619^2</f>
        <v>#VALUE!</v>
      </c>
      <c r="Y624" s="11" t="e">
        <f t="shared" si="119"/>
        <v>#VALUE!</v>
      </c>
    </row>
    <row r="625" spans="1:25" x14ac:dyDescent="0.2">
      <c r="A625" s="6">
        <f>'01_Data'!A621</f>
        <v>44362</v>
      </c>
      <c r="B625">
        <f>0.94*B624+(1-0.94)*'01_Data'!P620^2</f>
        <v>2.3200657493962603E-4</v>
      </c>
      <c r="C625" s="11">
        <f t="shared" si="108"/>
        <v>0.24179672637317851</v>
      </c>
      <c r="D625">
        <f>0.94*D624+(1-0.94)*'01_Data'!Q620^2</f>
        <v>1.8566157783783267E-4</v>
      </c>
      <c r="E625" s="11">
        <f t="shared" si="109"/>
        <v>0.21630237542647063</v>
      </c>
      <c r="F625">
        <f>0.94*F624+(1-0.94)*'01_Data'!R620^2</f>
        <v>3.3730397740428512E-4</v>
      </c>
      <c r="G625" s="11">
        <f t="shared" si="110"/>
        <v>0.29154862768649736</v>
      </c>
      <c r="H625">
        <f>0.94*H624+(1-0.94)*'01_Data'!S620^2</f>
        <v>9.5734695182881561E-4</v>
      </c>
      <c r="I625" s="11">
        <f t="shared" si="111"/>
        <v>0.4911735252035288</v>
      </c>
      <c r="J625">
        <f>0.94*J624+(1-0.94)*'01_Data'!T620^2</f>
        <v>1.1486708799695342E-4</v>
      </c>
      <c r="K625" s="11">
        <f t="shared" si="112"/>
        <v>0.17013672788446432</v>
      </c>
      <c r="L625" t="e">
        <f>0.94*L624+(1-0.94)*'01_Data'!U620^2</f>
        <v>#DIV/0!</v>
      </c>
      <c r="M625" s="11" t="e">
        <f t="shared" si="113"/>
        <v>#DIV/0!</v>
      </c>
      <c r="N625">
        <f>0.94*N624+(1-0.94)*'01_Data'!V620^2</f>
        <v>5.1212801214783844E-4</v>
      </c>
      <c r="O625" s="11">
        <f t="shared" si="114"/>
        <v>0.35924401047373816</v>
      </c>
      <c r="P625">
        <f>0.94*P624+(1-0.94)*'01_Data'!W620^2</f>
        <v>8.2203759715208523E-4</v>
      </c>
      <c r="Q625" s="11">
        <f t="shared" si="115"/>
        <v>0.4551411588533007</v>
      </c>
      <c r="R625">
        <f>0.94*R624+(1-0.94)*'01_Data'!X620^2</f>
        <v>4.3957655208382251E-4</v>
      </c>
      <c r="S625" s="11">
        <f t="shared" si="116"/>
        <v>0.33282621760480841</v>
      </c>
      <c r="T625">
        <f>0.94*T624+(1-0.94)*'01_Data'!Y620^2</f>
        <v>7.4600837505235521E-9</v>
      </c>
      <c r="U625" s="11">
        <f t="shared" si="117"/>
        <v>1.3711094431634316E-3</v>
      </c>
      <c r="V625" t="e">
        <f>0.94*V624+(1-0.94)*'01_Data'!AA620^2</f>
        <v>#VALUE!</v>
      </c>
      <c r="W625" s="11" t="e">
        <f t="shared" si="118"/>
        <v>#VALUE!</v>
      </c>
      <c r="X625" t="e">
        <f>0.94*X624+(1-0.94)*'01_Data'!AB620^2</f>
        <v>#VALUE!</v>
      </c>
      <c r="Y625" s="11" t="e">
        <f t="shared" si="119"/>
        <v>#VALUE!</v>
      </c>
    </row>
    <row r="626" spans="1:25" x14ac:dyDescent="0.2">
      <c r="A626" s="6">
        <f>'01_Data'!A622</f>
        <v>44363</v>
      </c>
      <c r="B626">
        <f>0.94*B625+(1-0.94)*'01_Data'!P621^2</f>
        <v>2.9482407375981023E-4</v>
      </c>
      <c r="C626" s="11">
        <f t="shared" si="108"/>
        <v>0.2725723144185267</v>
      </c>
      <c r="D626">
        <f>0.94*D625+(1-0.94)*'01_Data'!Q621^2</f>
        <v>2.018721633992202E-4</v>
      </c>
      <c r="E626" s="11">
        <f t="shared" si="109"/>
        <v>0.22554774478279205</v>
      </c>
      <c r="F626">
        <f>0.94*F625+(1-0.94)*'01_Data'!R621^2</f>
        <v>3.2909424581476692E-4</v>
      </c>
      <c r="G626" s="11">
        <f t="shared" si="110"/>
        <v>0.28797873175865135</v>
      </c>
      <c r="H626">
        <f>0.94*H625+(1-0.94)*'01_Data'!S621^2</f>
        <v>9.6139741750690352E-4</v>
      </c>
      <c r="I626" s="11">
        <f t="shared" si="111"/>
        <v>0.49221148829719497</v>
      </c>
      <c r="J626">
        <f>0.94*J625+(1-0.94)*'01_Data'!T621^2</f>
        <v>1.0891051454832647E-4</v>
      </c>
      <c r="K626" s="11">
        <f t="shared" si="112"/>
        <v>0.16566668242642596</v>
      </c>
      <c r="L626" t="e">
        <f>0.94*L625+(1-0.94)*'01_Data'!U621^2</f>
        <v>#DIV/0!</v>
      </c>
      <c r="M626" s="11" t="e">
        <f t="shared" si="113"/>
        <v>#DIV/0!</v>
      </c>
      <c r="N626">
        <f>0.94*N625+(1-0.94)*'01_Data'!V621^2</f>
        <v>4.8338192025236261E-4</v>
      </c>
      <c r="O626" s="11">
        <f t="shared" si="114"/>
        <v>0.34901610837265862</v>
      </c>
      <c r="P626">
        <f>0.94*P625+(1-0.94)*'01_Data'!W621^2</f>
        <v>7.8022822200550577E-4</v>
      </c>
      <c r="Q626" s="11">
        <f t="shared" si="115"/>
        <v>0.44341573263179046</v>
      </c>
      <c r="R626">
        <f>0.94*R625+(1-0.94)*'01_Data'!X621^2</f>
        <v>4.1554520441548938E-4</v>
      </c>
      <c r="S626" s="11">
        <f t="shared" si="116"/>
        <v>0.32360066673711185</v>
      </c>
      <c r="T626">
        <f>0.94*T625+(1-0.94)*'01_Data'!Y621^2</f>
        <v>7.0124787254921387E-9</v>
      </c>
      <c r="U626" s="11">
        <f t="shared" si="117"/>
        <v>1.3293399259873371E-3</v>
      </c>
      <c r="V626" t="e">
        <f>0.94*V625+(1-0.94)*'01_Data'!AA621^2</f>
        <v>#VALUE!</v>
      </c>
      <c r="W626" s="11" t="e">
        <f t="shared" si="118"/>
        <v>#VALUE!</v>
      </c>
      <c r="X626" t="e">
        <f>0.94*X625+(1-0.94)*'01_Data'!AB621^2</f>
        <v>#VALUE!</v>
      </c>
      <c r="Y626" s="11" t="e">
        <f t="shared" si="119"/>
        <v>#VALUE!</v>
      </c>
    </row>
    <row r="627" spans="1:25" x14ac:dyDescent="0.2">
      <c r="A627" s="6">
        <f>'01_Data'!A623</f>
        <v>44364</v>
      </c>
      <c r="B627">
        <f>0.94*B626+(1-0.94)*'01_Data'!P622^2</f>
        <v>2.7790455775848061E-4</v>
      </c>
      <c r="C627" s="11">
        <f t="shared" si="108"/>
        <v>0.26463550131291363</v>
      </c>
      <c r="D627">
        <f>0.94*D626+(1-0.94)*'01_Data'!Q622^2</f>
        <v>1.9172811872831137E-4</v>
      </c>
      <c r="E627" s="11">
        <f t="shared" si="109"/>
        <v>0.21980783862167988</v>
      </c>
      <c r="F627">
        <f>0.94*F626+(1-0.94)*'01_Data'!R622^2</f>
        <v>3.0937423929437794E-4</v>
      </c>
      <c r="G627" s="11">
        <f t="shared" si="110"/>
        <v>0.27921731375791015</v>
      </c>
      <c r="H627">
        <f>0.94*H626+(1-0.94)*'01_Data'!S622^2</f>
        <v>1.0245086000820964E-3</v>
      </c>
      <c r="I627" s="11">
        <f t="shared" si="111"/>
        <v>0.50811038881397441</v>
      </c>
      <c r="J627">
        <f>0.94*J626+(1-0.94)*'01_Data'!T622^2</f>
        <v>1.0252591086271811E-4</v>
      </c>
      <c r="K627" s="11">
        <f t="shared" si="112"/>
        <v>0.16073745530337652</v>
      </c>
      <c r="L627" t="e">
        <f>0.94*L626+(1-0.94)*'01_Data'!U622^2</f>
        <v>#DIV/0!</v>
      </c>
      <c r="M627" s="11" t="e">
        <f t="shared" si="113"/>
        <v>#DIV/0!</v>
      </c>
      <c r="N627">
        <f>0.94*N626+(1-0.94)*'01_Data'!V622^2</f>
        <v>4.5825402678972187E-4</v>
      </c>
      <c r="O627" s="11">
        <f t="shared" si="114"/>
        <v>0.33982350529504274</v>
      </c>
      <c r="P627">
        <f>0.94*P626+(1-0.94)*'01_Data'!W622^2</f>
        <v>8.032611902286269E-4</v>
      </c>
      <c r="Q627" s="11">
        <f t="shared" si="115"/>
        <v>0.44991312487814134</v>
      </c>
      <c r="R627">
        <f>0.94*R626+(1-0.94)*'01_Data'!X622^2</f>
        <v>3.9857740328606714E-4</v>
      </c>
      <c r="S627" s="11">
        <f t="shared" si="116"/>
        <v>0.31692507888787996</v>
      </c>
      <c r="T627">
        <f>0.94*T626+(1-0.94)*'01_Data'!Y622^2</f>
        <v>7.3088284977390005E-9</v>
      </c>
      <c r="U627" s="11">
        <f t="shared" si="117"/>
        <v>1.3571384533017361E-3</v>
      </c>
      <c r="V627" t="e">
        <f>0.94*V626+(1-0.94)*'01_Data'!AA622^2</f>
        <v>#VALUE!</v>
      </c>
      <c r="W627" s="11" t="e">
        <f t="shared" si="118"/>
        <v>#VALUE!</v>
      </c>
      <c r="X627" t="e">
        <f>0.94*X626+(1-0.94)*'01_Data'!AB622^2</f>
        <v>#VALUE!</v>
      </c>
      <c r="Y627" s="11" t="e">
        <f t="shared" si="119"/>
        <v>#VALUE!</v>
      </c>
    </row>
    <row r="628" spans="1:25" x14ac:dyDescent="0.2">
      <c r="A628" s="6">
        <f>'01_Data'!A624</f>
        <v>44365</v>
      </c>
      <c r="B628">
        <f>0.94*B627+(1-0.94)*'01_Data'!P623^2</f>
        <v>3.2844388537318925E-4</v>
      </c>
      <c r="C628" s="11">
        <f t="shared" si="108"/>
        <v>0.28769403732792881</v>
      </c>
      <c r="D628">
        <f>0.94*D627+(1-0.94)*'01_Data'!Q623^2</f>
        <v>2.1476602239867335E-4</v>
      </c>
      <c r="E628" s="11">
        <f t="shared" si="109"/>
        <v>0.23263928654564278</v>
      </c>
      <c r="F628">
        <f>0.94*F627+(1-0.94)*'01_Data'!R623^2</f>
        <v>3.6555386039307532E-4</v>
      </c>
      <c r="G628" s="11">
        <f t="shared" si="110"/>
        <v>0.30351206371255651</v>
      </c>
      <c r="H628">
        <f>0.94*H627+(1-0.94)*'01_Data'!S623^2</f>
        <v>1.3375563237428331E-3</v>
      </c>
      <c r="I628" s="11">
        <f t="shared" si="111"/>
        <v>0.58057229832570723</v>
      </c>
      <c r="J628">
        <f>0.94*J627+(1-0.94)*'01_Data'!T623^2</f>
        <v>1.346484289881779E-4</v>
      </c>
      <c r="K628" s="11">
        <f t="shared" si="112"/>
        <v>0.18420478849644717</v>
      </c>
      <c r="L628" t="e">
        <f>0.94*L627+(1-0.94)*'01_Data'!U623^2</f>
        <v>#DIV/0!</v>
      </c>
      <c r="M628" s="11" t="e">
        <f t="shared" si="113"/>
        <v>#DIV/0!</v>
      </c>
      <c r="N628">
        <f>0.94*N627+(1-0.94)*'01_Data'!V623^2</f>
        <v>4.8535218183357243E-4</v>
      </c>
      <c r="O628" s="11">
        <f t="shared" si="114"/>
        <v>0.34972667873935531</v>
      </c>
      <c r="P628">
        <f>0.94*P627+(1-0.94)*'01_Data'!W623^2</f>
        <v>8.2684820641008806E-4</v>
      </c>
      <c r="Q628" s="11">
        <f t="shared" si="115"/>
        <v>0.45647097171161083</v>
      </c>
      <c r="R628">
        <f>0.94*R627+(1-0.94)*'01_Data'!X623^2</f>
        <v>6.0369274266382721E-4</v>
      </c>
      <c r="S628" s="11">
        <f t="shared" si="116"/>
        <v>0.39003919181446944</v>
      </c>
      <c r="T628">
        <f>0.94*T627+(1-0.94)*'01_Data'!Y623^2</f>
        <v>7.5873972836501561E-9</v>
      </c>
      <c r="U628" s="11">
        <f t="shared" si="117"/>
        <v>1.3827596014780875E-3</v>
      </c>
      <c r="V628" t="e">
        <f>0.94*V627+(1-0.94)*'01_Data'!AA623^2</f>
        <v>#VALUE!</v>
      </c>
      <c r="W628" s="11" t="e">
        <f t="shared" si="118"/>
        <v>#VALUE!</v>
      </c>
      <c r="X628" t="e">
        <f>0.94*X627+(1-0.94)*'01_Data'!AB623^2</f>
        <v>#VALUE!</v>
      </c>
      <c r="Y628" s="11" t="e">
        <f t="shared" si="119"/>
        <v>#VALUE!</v>
      </c>
    </row>
    <row r="629" spans="1:25" x14ac:dyDescent="0.2">
      <c r="A629" s="6">
        <f>'01_Data'!A625</f>
        <v>44368</v>
      </c>
      <c r="B629">
        <f>0.94*B628+(1-0.94)*'01_Data'!P624^2</f>
        <v>3.4924924353683609E-4</v>
      </c>
      <c r="C629" s="11">
        <f t="shared" si="108"/>
        <v>0.29666615811595815</v>
      </c>
      <c r="D629">
        <f>0.94*D628+(1-0.94)*'01_Data'!Q624^2</f>
        <v>2.9064248176452554E-4</v>
      </c>
      <c r="E629" s="11">
        <f t="shared" si="109"/>
        <v>0.27063241750511052</v>
      </c>
      <c r="F629">
        <f>0.94*F628+(1-0.94)*'01_Data'!R624^2</f>
        <v>3.8233095982005661E-4</v>
      </c>
      <c r="G629" s="11">
        <f t="shared" si="110"/>
        <v>0.31039877879053307</v>
      </c>
      <c r="H629">
        <f>0.94*H628+(1-0.94)*'01_Data'!S624^2</f>
        <v>1.2613229992792158E-3</v>
      </c>
      <c r="I629" s="11">
        <f t="shared" si="111"/>
        <v>0.56378488434717933</v>
      </c>
      <c r="J629">
        <f>0.94*J628+(1-0.94)*'01_Data'!T624^2</f>
        <v>2.0933267255071614E-4</v>
      </c>
      <c r="K629" s="11">
        <f t="shared" si="112"/>
        <v>0.22967767301760192</v>
      </c>
      <c r="L629" t="e">
        <f>0.94*L628+(1-0.94)*'01_Data'!U624^2</f>
        <v>#DIV/0!</v>
      </c>
      <c r="M629" s="11" t="e">
        <f t="shared" si="113"/>
        <v>#DIV/0!</v>
      </c>
      <c r="N629">
        <f>0.94*N628+(1-0.94)*'01_Data'!V624^2</f>
        <v>5.3926016108220753E-4</v>
      </c>
      <c r="O629" s="11">
        <f t="shared" si="114"/>
        <v>0.3686374378609914</v>
      </c>
      <c r="P629">
        <f>0.94*P628+(1-0.94)*'01_Data'!W624^2</f>
        <v>7.7912957569739431E-4</v>
      </c>
      <c r="Q629" s="11">
        <f t="shared" si="115"/>
        <v>0.44310343383429496</v>
      </c>
      <c r="R629">
        <f>0.94*R628+(1-0.94)*'01_Data'!X624^2</f>
        <v>5.7390060871477674E-4</v>
      </c>
      <c r="S629" s="11">
        <f t="shared" si="116"/>
        <v>0.38029324658232327</v>
      </c>
      <c r="T629">
        <f>0.94*T628+(1-0.94)*'01_Data'!Y624^2</f>
        <v>7.8492519424075372E-9</v>
      </c>
      <c r="U629" s="11">
        <f t="shared" si="117"/>
        <v>1.4064179640088147E-3</v>
      </c>
      <c r="V629" t="e">
        <f>0.94*V628+(1-0.94)*'01_Data'!AA624^2</f>
        <v>#VALUE!</v>
      </c>
      <c r="W629" s="11" t="e">
        <f t="shared" si="118"/>
        <v>#VALUE!</v>
      </c>
      <c r="X629" t="e">
        <f>0.94*X628+(1-0.94)*'01_Data'!AB624^2</f>
        <v>#VALUE!</v>
      </c>
      <c r="Y629" s="11" t="e">
        <f t="shared" si="119"/>
        <v>#VALUE!</v>
      </c>
    </row>
    <row r="630" spans="1:25" x14ac:dyDescent="0.2">
      <c r="A630" s="6">
        <f>'01_Data'!A626</f>
        <v>44369</v>
      </c>
      <c r="B630">
        <f>0.94*B629+(1-0.94)*'01_Data'!P625^2</f>
        <v>4.0440633113208963E-4</v>
      </c>
      <c r="C630" s="11">
        <f t="shared" si="108"/>
        <v>0.31923407625954753</v>
      </c>
      <c r="D630">
        <f>0.94*D629+(1-0.94)*'01_Data'!Q625^2</f>
        <v>3.2328430948209042E-4</v>
      </c>
      <c r="E630" s="11">
        <f t="shared" si="109"/>
        <v>0.28542537726958828</v>
      </c>
      <c r="F630">
        <f>0.94*F629+(1-0.94)*'01_Data'!R625^2</f>
        <v>5.0646606307703341E-4</v>
      </c>
      <c r="G630" s="11">
        <f t="shared" si="110"/>
        <v>0.35725263875220353</v>
      </c>
      <c r="H630">
        <f>0.94*H629+(1-0.94)*'01_Data'!S625^2</f>
        <v>1.3512840475134833E-3</v>
      </c>
      <c r="I630" s="11">
        <f t="shared" si="111"/>
        <v>0.58354398289537501</v>
      </c>
      <c r="J630">
        <f>0.94*J629+(1-0.94)*'01_Data'!T625^2</f>
        <v>2.3025525539374842E-4</v>
      </c>
      <c r="K630" s="11">
        <f t="shared" si="112"/>
        <v>0.24088238698423889</v>
      </c>
      <c r="L630" t="e">
        <f>0.94*L629+(1-0.94)*'01_Data'!U625^2</f>
        <v>#DIV/0!</v>
      </c>
      <c r="M630" s="11" t="e">
        <f t="shared" si="113"/>
        <v>#DIV/0!</v>
      </c>
      <c r="N630">
        <f>0.94*N629+(1-0.94)*'01_Data'!V625^2</f>
        <v>6.0077513701726939E-4</v>
      </c>
      <c r="O630" s="11">
        <f t="shared" si="114"/>
        <v>0.3890955339352431</v>
      </c>
      <c r="P630">
        <f>0.94*P629+(1-0.94)*'01_Data'!W625^2</f>
        <v>7.4995705005654213E-4</v>
      </c>
      <c r="Q630" s="11">
        <f t="shared" si="115"/>
        <v>0.43472885413122581</v>
      </c>
      <c r="R630">
        <f>0.94*R629+(1-0.94)*'01_Data'!X625^2</f>
        <v>6.4390185590655494E-4</v>
      </c>
      <c r="S630" s="11">
        <f t="shared" si="116"/>
        <v>0.40281915010144675</v>
      </c>
      <c r="T630">
        <f>0.94*T629+(1-0.94)*'01_Data'!Y625^2</f>
        <v>8.0953953216385809E-9</v>
      </c>
      <c r="U630" s="11">
        <f t="shared" si="117"/>
        <v>1.4282995557840527E-3</v>
      </c>
      <c r="V630" t="e">
        <f>0.94*V629+(1-0.94)*'01_Data'!AA625^2</f>
        <v>#VALUE!</v>
      </c>
      <c r="W630" s="11" t="e">
        <f t="shared" si="118"/>
        <v>#VALUE!</v>
      </c>
      <c r="X630" t="e">
        <f>0.94*X629+(1-0.94)*'01_Data'!AB625^2</f>
        <v>#VALUE!</v>
      </c>
      <c r="Y630" s="11" t="e">
        <f t="shared" si="119"/>
        <v>#VALUE!</v>
      </c>
    </row>
    <row r="631" spans="1:25" x14ac:dyDescent="0.2">
      <c r="A631" s="6">
        <f>'01_Data'!A627</f>
        <v>44370</v>
      </c>
      <c r="B631">
        <f>0.94*B630+(1-0.94)*'01_Data'!P626^2</f>
        <v>4.0177875946038172E-4</v>
      </c>
      <c r="C631" s="11">
        <f t="shared" si="108"/>
        <v>0.31819529755170206</v>
      </c>
      <c r="D631">
        <f>0.94*D630+(1-0.94)*'01_Data'!Q626^2</f>
        <v>3.0453866258442003E-4</v>
      </c>
      <c r="E631" s="11">
        <f t="shared" si="109"/>
        <v>0.27702661058330452</v>
      </c>
      <c r="F631">
        <f>0.94*F630+(1-0.94)*'01_Data'!R626^2</f>
        <v>4.779643934666888E-4</v>
      </c>
      <c r="G631" s="11">
        <f t="shared" si="110"/>
        <v>0.3470547898439173</v>
      </c>
      <c r="H631">
        <f>0.94*H630+(1-0.94)*'01_Data'!S626^2</f>
        <v>1.2878396583812014E-3</v>
      </c>
      <c r="I631" s="11">
        <f t="shared" si="111"/>
        <v>0.56968025585591675</v>
      </c>
      <c r="J631">
        <f>0.94*J630+(1-0.94)*'01_Data'!T626^2</f>
        <v>2.3693326379572947E-4</v>
      </c>
      <c r="K631" s="11">
        <f t="shared" si="112"/>
        <v>0.24435053197511936</v>
      </c>
      <c r="L631" t="e">
        <f>0.94*L630+(1-0.94)*'01_Data'!U626^2</f>
        <v>#DIV/0!</v>
      </c>
      <c r="M631" s="11" t="e">
        <f t="shared" si="113"/>
        <v>#DIV/0!</v>
      </c>
      <c r="N631">
        <f>0.94*N630+(1-0.94)*'01_Data'!V626^2</f>
        <v>5.6604026480461397E-4</v>
      </c>
      <c r="O631" s="11">
        <f t="shared" si="114"/>
        <v>0.37767995277849037</v>
      </c>
      <c r="P631">
        <f>0.94*P630+(1-0.94)*'01_Data'!W626^2</f>
        <v>7.7541799030221798E-4</v>
      </c>
      <c r="Q631" s="11">
        <f t="shared" si="115"/>
        <v>0.44204675494359069</v>
      </c>
      <c r="R631">
        <f>0.94*R630+(1-0.94)*'01_Data'!X626^2</f>
        <v>6.0770151610381885E-4</v>
      </c>
      <c r="S631" s="11">
        <f t="shared" si="116"/>
        <v>0.391332061117106</v>
      </c>
      <c r="T631">
        <f>0.94*T630+(1-0.94)*'01_Data'!Y626^2</f>
        <v>7.6096716023402655E-9</v>
      </c>
      <c r="U631" s="11">
        <f t="shared" si="117"/>
        <v>1.3847877973862087E-3</v>
      </c>
      <c r="V631" t="e">
        <f>0.94*V630+(1-0.94)*'01_Data'!AA626^2</f>
        <v>#VALUE!</v>
      </c>
      <c r="W631" s="11" t="e">
        <f t="shared" si="118"/>
        <v>#VALUE!</v>
      </c>
      <c r="X631" t="e">
        <f>0.94*X630+(1-0.94)*'01_Data'!AB626^2</f>
        <v>#VALUE!</v>
      </c>
      <c r="Y631" s="11" t="e">
        <f t="shared" si="119"/>
        <v>#VALUE!</v>
      </c>
    </row>
    <row r="632" spans="1:25" x14ac:dyDescent="0.2">
      <c r="A632" s="6">
        <f>'01_Data'!A628</f>
        <v>44371</v>
      </c>
      <c r="B632">
        <f>0.94*B631+(1-0.94)*'01_Data'!P627^2</f>
        <v>3.809065913077754E-4</v>
      </c>
      <c r="C632" s="11">
        <f t="shared" si="108"/>
        <v>0.30982004617125636</v>
      </c>
      <c r="D632">
        <f>0.94*D631+(1-0.94)*'01_Data'!Q627^2</f>
        <v>2.8635592432895649E-4</v>
      </c>
      <c r="E632" s="11">
        <f t="shared" si="109"/>
        <v>0.26862928531881447</v>
      </c>
      <c r="F632">
        <f>0.94*F631+(1-0.94)*'01_Data'!R627^2</f>
        <v>4.4930104900022227E-4</v>
      </c>
      <c r="G632" s="11">
        <f t="shared" si="110"/>
        <v>0.33648753966240125</v>
      </c>
      <c r="H632">
        <f>0.94*H631+(1-0.94)*'01_Data'!S627^2</f>
        <v>1.268837268843376E-3</v>
      </c>
      <c r="I632" s="11">
        <f t="shared" si="111"/>
        <v>0.56546175091559536</v>
      </c>
      <c r="J632">
        <f>0.94*J631+(1-0.94)*'01_Data'!T627^2</f>
        <v>2.2647612001106178E-4</v>
      </c>
      <c r="K632" s="11">
        <f t="shared" si="112"/>
        <v>0.23889743038129893</v>
      </c>
      <c r="L632" t="e">
        <f>0.94*L631+(1-0.94)*'01_Data'!U627^2</f>
        <v>#DIV/0!</v>
      </c>
      <c r="M632" s="11" t="e">
        <f t="shared" si="113"/>
        <v>#DIV/0!</v>
      </c>
      <c r="N632">
        <f>0.94*N631+(1-0.94)*'01_Data'!V627^2</f>
        <v>5.5024551626448493E-4</v>
      </c>
      <c r="O632" s="11">
        <f t="shared" si="114"/>
        <v>0.37237329401912028</v>
      </c>
      <c r="P632">
        <f>0.94*P631+(1-0.94)*'01_Data'!W627^2</f>
        <v>7.6755899267015007E-4</v>
      </c>
      <c r="Q632" s="11">
        <f t="shared" si="115"/>
        <v>0.43980093923601143</v>
      </c>
      <c r="R632">
        <f>0.94*R631+(1-0.94)*'01_Data'!X627^2</f>
        <v>5.7855023377205135E-4</v>
      </c>
      <c r="S632" s="11">
        <f t="shared" si="116"/>
        <v>0.38183066784971181</v>
      </c>
      <c r="T632">
        <f>0.94*T631+(1-0.94)*'01_Data'!Y627^2</f>
        <v>7.1530913061998491E-9</v>
      </c>
      <c r="U632" s="11">
        <f t="shared" si="117"/>
        <v>1.3426015824370096E-3</v>
      </c>
      <c r="V632" t="e">
        <f>0.94*V631+(1-0.94)*'01_Data'!AA627^2</f>
        <v>#VALUE!</v>
      </c>
      <c r="W632" s="11" t="e">
        <f t="shared" si="118"/>
        <v>#VALUE!</v>
      </c>
      <c r="X632" t="e">
        <f>0.94*X631+(1-0.94)*'01_Data'!AB627^2</f>
        <v>#VALUE!</v>
      </c>
      <c r="Y632" s="11" t="e">
        <f t="shared" si="119"/>
        <v>#VALUE!</v>
      </c>
    </row>
    <row r="633" spans="1:25" x14ac:dyDescent="0.2">
      <c r="A633" s="6">
        <f>'01_Data'!A629</f>
        <v>44372</v>
      </c>
      <c r="B633">
        <f>0.94*B632+(1-0.94)*'01_Data'!P628^2</f>
        <v>3.5903041967610592E-4</v>
      </c>
      <c r="C633" s="11">
        <f t="shared" si="108"/>
        <v>0.30079173153259831</v>
      </c>
      <c r="D633">
        <f>0.94*D632+(1-0.94)*'01_Data'!Q628^2</f>
        <v>2.7316295174153733E-4</v>
      </c>
      <c r="E633" s="11">
        <f t="shared" si="109"/>
        <v>0.262368183739697</v>
      </c>
      <c r="F633">
        <f>0.94*F632+(1-0.94)*'01_Data'!R628^2</f>
        <v>4.2872648964130085E-4</v>
      </c>
      <c r="G633" s="11">
        <f t="shared" si="110"/>
        <v>0.3286929804385969</v>
      </c>
      <c r="H633">
        <f>0.94*H632+(1-0.94)*'01_Data'!S628^2</f>
        <v>1.2298605454989439E-3</v>
      </c>
      <c r="I633" s="11">
        <f t="shared" si="111"/>
        <v>0.55670895220548944</v>
      </c>
      <c r="J633">
        <f>0.94*J632+(1-0.94)*'01_Data'!T628^2</f>
        <v>2.1289068240499089E-4</v>
      </c>
      <c r="K633" s="11">
        <f t="shared" si="112"/>
        <v>0.23162135472805118</v>
      </c>
      <c r="L633" t="e">
        <f>0.94*L632+(1-0.94)*'01_Data'!U628^2</f>
        <v>#DIV/0!</v>
      </c>
      <c r="M633" s="11" t="e">
        <f t="shared" si="113"/>
        <v>#DIV/0!</v>
      </c>
      <c r="N633">
        <f>0.94*N632+(1-0.94)*'01_Data'!V628^2</f>
        <v>5.2507590730795995E-4</v>
      </c>
      <c r="O633" s="11">
        <f t="shared" si="114"/>
        <v>0.36375696370187321</v>
      </c>
      <c r="P633">
        <f>0.94*P632+(1-0.94)*'01_Data'!W628^2</f>
        <v>7.9600981945906763E-4</v>
      </c>
      <c r="Q633" s="11">
        <f t="shared" si="115"/>
        <v>0.44787774504175254</v>
      </c>
      <c r="R633">
        <f>0.94*R632+(1-0.94)*'01_Data'!X628^2</f>
        <v>5.499792087877947E-4</v>
      </c>
      <c r="S633" s="11">
        <f t="shared" si="116"/>
        <v>0.37228317261800092</v>
      </c>
      <c r="T633">
        <f>0.94*T632+(1-0.94)*'01_Data'!Y628^2</f>
        <v>7.4410043236042489E-9</v>
      </c>
      <c r="U633" s="11">
        <f t="shared" si="117"/>
        <v>1.3693549903324087E-3</v>
      </c>
      <c r="V633" t="e">
        <f>0.94*V632+(1-0.94)*'01_Data'!AA628^2</f>
        <v>#VALUE!</v>
      </c>
      <c r="W633" s="11" t="e">
        <f t="shared" si="118"/>
        <v>#VALUE!</v>
      </c>
      <c r="X633" t="e">
        <f>0.94*X632+(1-0.94)*'01_Data'!AB628^2</f>
        <v>#VALUE!</v>
      </c>
      <c r="Y633" s="11" t="e">
        <f t="shared" si="119"/>
        <v>#VALUE!</v>
      </c>
    </row>
    <row r="634" spans="1:25" x14ac:dyDescent="0.2">
      <c r="A634" s="6">
        <f>'01_Data'!A630</f>
        <v>44375</v>
      </c>
      <c r="B634">
        <f>0.94*B633+(1-0.94)*'01_Data'!P629^2</f>
        <v>3.3777057809469395E-4</v>
      </c>
      <c r="C634" s="11">
        <f t="shared" si="108"/>
        <v>0.29175021110508714</v>
      </c>
      <c r="D634">
        <f>0.94*D633+(1-0.94)*'01_Data'!Q629^2</f>
        <v>2.5690675058778214E-4</v>
      </c>
      <c r="E634" s="11">
        <f t="shared" si="109"/>
        <v>0.25444154760596999</v>
      </c>
      <c r="F634">
        <f>0.94*F633+(1-0.94)*'01_Data'!R629^2</f>
        <v>4.0310482511695831E-4</v>
      </c>
      <c r="G634" s="11">
        <f t="shared" si="110"/>
        <v>0.3187199647487956</v>
      </c>
      <c r="H634">
        <f>0.94*H633+(1-0.94)*'01_Data'!S629^2</f>
        <v>1.2346849641433114E-3</v>
      </c>
      <c r="I634" s="11">
        <f t="shared" si="111"/>
        <v>0.55779979469708885</v>
      </c>
      <c r="J634">
        <f>0.94*J633+(1-0.94)*'01_Data'!T629^2</f>
        <v>2.001454335627683E-4</v>
      </c>
      <c r="K634" s="11">
        <f t="shared" si="112"/>
        <v>0.22458105275783533</v>
      </c>
      <c r="L634" t="e">
        <f>0.94*L633+(1-0.94)*'01_Data'!U629^2</f>
        <v>#DIV/0!</v>
      </c>
      <c r="M634" s="11" t="e">
        <f t="shared" si="113"/>
        <v>#DIV/0!</v>
      </c>
      <c r="N634">
        <f>0.94*N633+(1-0.94)*'01_Data'!V629^2</f>
        <v>4.9479814981133962E-4</v>
      </c>
      <c r="O634" s="11">
        <f t="shared" si="114"/>
        <v>0.35311348565646367</v>
      </c>
      <c r="P634">
        <f>0.94*P633+(1-0.94)*'01_Data'!W629^2</f>
        <v>7.5578000537129982E-4</v>
      </c>
      <c r="Q634" s="11">
        <f t="shared" si="115"/>
        <v>0.4364132919075307</v>
      </c>
      <c r="R634">
        <f>0.94*R633+(1-0.94)*'01_Data'!X629^2</f>
        <v>5.3955967209510006E-4</v>
      </c>
      <c r="S634" s="11">
        <f t="shared" si="116"/>
        <v>0.36873979628996545</v>
      </c>
      <c r="T634">
        <f>0.94*T633+(1-0.94)*'01_Data'!Y629^2</f>
        <v>6.9945440641879939E-9</v>
      </c>
      <c r="U634" s="11">
        <f t="shared" si="117"/>
        <v>1.3276389208573898E-3</v>
      </c>
      <c r="V634" t="e">
        <f>0.94*V633+(1-0.94)*'01_Data'!AA629^2</f>
        <v>#VALUE!</v>
      </c>
      <c r="W634" s="11" t="e">
        <f t="shared" si="118"/>
        <v>#VALUE!</v>
      </c>
      <c r="X634" t="e">
        <f>0.94*X633+(1-0.94)*'01_Data'!AB629^2</f>
        <v>#VALUE!</v>
      </c>
      <c r="Y634" s="11" t="e">
        <f t="shared" si="119"/>
        <v>#VALUE!</v>
      </c>
    </row>
    <row r="635" spans="1:25" x14ac:dyDescent="0.2">
      <c r="A635" s="6">
        <f>'01_Data'!A631</f>
        <v>44376</v>
      </c>
      <c r="B635">
        <f>0.94*B634+(1-0.94)*'01_Data'!P630^2</f>
        <v>3.5759966622661484E-4</v>
      </c>
      <c r="C635" s="11">
        <f t="shared" si="108"/>
        <v>0.30019179850406796</v>
      </c>
      <c r="D635">
        <f>0.94*D634+(1-0.94)*'01_Data'!Q630^2</f>
        <v>3.004031464941589E-4</v>
      </c>
      <c r="E635" s="11">
        <f t="shared" si="109"/>
        <v>0.27513922460552231</v>
      </c>
      <c r="F635">
        <f>0.94*F634+(1-0.94)*'01_Data'!R630^2</f>
        <v>4.2750006527126743E-4</v>
      </c>
      <c r="G635" s="11">
        <f t="shared" si="110"/>
        <v>0.32822251057530988</v>
      </c>
      <c r="H635">
        <f>0.94*H634+(1-0.94)*'01_Data'!S630^2</f>
        <v>1.3233297968446151E-3</v>
      </c>
      <c r="I635" s="11">
        <f t="shared" si="111"/>
        <v>0.57747650065162226</v>
      </c>
      <c r="J635">
        <f>0.94*J634+(1-0.94)*'01_Data'!T630^2</f>
        <v>1.9575951215391061E-4</v>
      </c>
      <c r="K635" s="11">
        <f t="shared" si="112"/>
        <v>0.22210672448799357</v>
      </c>
      <c r="L635" t="e">
        <f>0.94*L634+(1-0.94)*'01_Data'!U630^2</f>
        <v>#DIV/0!</v>
      </c>
      <c r="M635" s="11" t="e">
        <f t="shared" si="113"/>
        <v>#DIV/0!</v>
      </c>
      <c r="N635">
        <f>0.94*N634+(1-0.94)*'01_Data'!V630^2</f>
        <v>5.1056261417789951E-4</v>
      </c>
      <c r="O635" s="11">
        <f t="shared" si="114"/>
        <v>0.35869454801102107</v>
      </c>
      <c r="P635">
        <f>0.94*P634+(1-0.94)*'01_Data'!W630^2</f>
        <v>9.1656551970294023E-4</v>
      </c>
      <c r="Q635" s="11">
        <f t="shared" si="115"/>
        <v>0.48059807632276369</v>
      </c>
      <c r="R635">
        <f>0.94*R634+(1-0.94)*'01_Data'!X630^2</f>
        <v>5.7327024815399753E-4</v>
      </c>
      <c r="S635" s="11">
        <f t="shared" si="116"/>
        <v>0.38008433608188513</v>
      </c>
      <c r="T635">
        <f>0.94*T634+(1-0.94)*'01_Data'!Y630^2</f>
        <v>7.2919699161122106E-9</v>
      </c>
      <c r="U635" s="11">
        <f t="shared" si="117"/>
        <v>1.3555723584007891E-3</v>
      </c>
      <c r="V635" t="e">
        <f>0.94*V634+(1-0.94)*'01_Data'!AA630^2</f>
        <v>#VALUE!</v>
      </c>
      <c r="W635" s="11" t="e">
        <f t="shared" si="118"/>
        <v>#VALUE!</v>
      </c>
      <c r="X635" t="e">
        <f>0.94*X634+(1-0.94)*'01_Data'!AB630^2</f>
        <v>#VALUE!</v>
      </c>
      <c r="Y635" s="11" t="e">
        <f t="shared" si="119"/>
        <v>#VALUE!</v>
      </c>
    </row>
    <row r="636" spans="1:25" x14ac:dyDescent="0.2">
      <c r="A636" s="6">
        <f>'01_Data'!A632</f>
        <v>44377</v>
      </c>
      <c r="B636">
        <f>0.94*B635+(1-0.94)*'01_Data'!P631^2</f>
        <v>3.3845646075103948E-4</v>
      </c>
      <c r="C636" s="11">
        <f t="shared" si="108"/>
        <v>0.29204627734189997</v>
      </c>
      <c r="D636">
        <f>0.94*D635+(1-0.94)*'01_Data'!Q631^2</f>
        <v>2.8267294621561821E-4</v>
      </c>
      <c r="E636" s="11">
        <f t="shared" si="109"/>
        <v>0.26689620163339867</v>
      </c>
      <c r="F636">
        <f>0.94*F635+(1-0.94)*'01_Data'!R631^2</f>
        <v>4.0682282052943518E-4</v>
      </c>
      <c r="G636" s="11">
        <f t="shared" si="110"/>
        <v>0.32018643127624519</v>
      </c>
      <c r="H636">
        <f>0.94*H635+(1-0.94)*'01_Data'!S631^2</f>
        <v>1.2441508355605412E-3</v>
      </c>
      <c r="I636" s="11">
        <f t="shared" si="111"/>
        <v>0.55993393410406589</v>
      </c>
      <c r="J636">
        <f>0.94*J635+(1-0.94)*'01_Data'!T631^2</f>
        <v>1.8443965566157687E-4</v>
      </c>
      <c r="K636" s="11">
        <f t="shared" si="112"/>
        <v>0.21558940889273151</v>
      </c>
      <c r="L636" t="e">
        <f>0.94*L635+(1-0.94)*'01_Data'!U631^2</f>
        <v>#DIV/0!</v>
      </c>
      <c r="M636" s="11" t="e">
        <f t="shared" si="113"/>
        <v>#DIV/0!</v>
      </c>
      <c r="N636">
        <f>0.94*N635+(1-0.94)*'01_Data'!V631^2</f>
        <v>4.8001016338233658E-4</v>
      </c>
      <c r="O636" s="11">
        <f t="shared" si="114"/>
        <v>0.34779672392411753</v>
      </c>
      <c r="P636">
        <f>0.94*P635+(1-0.94)*'01_Data'!W631^2</f>
        <v>8.9212376181022654E-4</v>
      </c>
      <c r="Q636" s="11">
        <f t="shared" si="115"/>
        <v>0.47414680002735132</v>
      </c>
      <c r="R636">
        <f>0.94*R635+(1-0.94)*'01_Data'!X631^2</f>
        <v>5.5662805589443381E-4</v>
      </c>
      <c r="S636" s="11">
        <f t="shared" si="116"/>
        <v>0.37452672813218196</v>
      </c>
      <c r="T636">
        <f>0.94*T635+(1-0.94)*'01_Data'!Y631^2</f>
        <v>6.8544517211454775E-9</v>
      </c>
      <c r="U636" s="11">
        <f t="shared" si="117"/>
        <v>1.3142761634179709E-3</v>
      </c>
      <c r="V636" t="e">
        <f>0.94*V635+(1-0.94)*'01_Data'!AA631^2</f>
        <v>#VALUE!</v>
      </c>
      <c r="W636" s="11" t="e">
        <f t="shared" si="118"/>
        <v>#VALUE!</v>
      </c>
      <c r="X636" t="e">
        <f>0.94*X635+(1-0.94)*'01_Data'!AB631^2</f>
        <v>#VALUE!</v>
      </c>
      <c r="Y636" s="11" t="e">
        <f t="shared" si="119"/>
        <v>#VALUE!</v>
      </c>
    </row>
    <row r="637" spans="1:25" x14ac:dyDescent="0.2">
      <c r="A637" s="6">
        <f>'01_Data'!A633</f>
        <v>44378</v>
      </c>
      <c r="B637">
        <f>0.94*B636+(1-0.94)*'01_Data'!P632^2</f>
        <v>3.2136403033433756E-4</v>
      </c>
      <c r="C637" s="11">
        <f t="shared" si="108"/>
        <v>0.28457641442019238</v>
      </c>
      <c r="D637">
        <f>0.94*D636+(1-0.94)*'01_Data'!Q632^2</f>
        <v>2.7101425238954159E-4</v>
      </c>
      <c r="E637" s="11">
        <f t="shared" si="109"/>
        <v>0.26133425263857873</v>
      </c>
      <c r="F637">
        <f>0.94*F636+(1-0.94)*'01_Data'!R632^2</f>
        <v>4.395130074329915E-4</v>
      </c>
      <c r="G637" s="11">
        <f t="shared" si="110"/>
        <v>0.33280216025908527</v>
      </c>
      <c r="H637">
        <f>0.94*H636+(1-0.94)*'01_Data'!S632^2</f>
        <v>1.1695567432682811E-3</v>
      </c>
      <c r="I637" s="11">
        <f t="shared" si="111"/>
        <v>0.54288884617719568</v>
      </c>
      <c r="J637">
        <f>0.94*J636+(1-0.94)*'01_Data'!T632^2</f>
        <v>1.7545982534209574E-4</v>
      </c>
      <c r="K637" s="11">
        <f t="shared" si="112"/>
        <v>0.21027571420924512</v>
      </c>
      <c r="L637" t="e">
        <f>0.94*L636+(1-0.94)*'01_Data'!U632^2</f>
        <v>#DIV/0!</v>
      </c>
      <c r="M637" s="11" t="e">
        <f t="shared" si="113"/>
        <v>#DIV/0!</v>
      </c>
      <c r="N637">
        <f>0.94*N636+(1-0.94)*'01_Data'!V632^2</f>
        <v>5.8169738486362702E-4</v>
      </c>
      <c r="O637" s="11">
        <f t="shared" si="114"/>
        <v>0.38286778525443221</v>
      </c>
      <c r="P637">
        <f>0.94*P636+(1-0.94)*'01_Data'!W632^2</f>
        <v>8.4955143151428138E-4</v>
      </c>
      <c r="Q637" s="11">
        <f t="shared" si="115"/>
        <v>0.46269532172002659</v>
      </c>
      <c r="R637">
        <f>0.94*R636+(1-0.94)*'01_Data'!X632^2</f>
        <v>5.2665166562598884E-4</v>
      </c>
      <c r="S637" s="11">
        <f t="shared" si="116"/>
        <v>0.36430237404901605</v>
      </c>
      <c r="T637">
        <f>0.94*T636+(1-0.94)*'01_Data'!Y632^2</f>
        <v>6.4431846178767481E-9</v>
      </c>
      <c r="U637" s="11">
        <f t="shared" si="117"/>
        <v>1.2742380168967414E-3</v>
      </c>
      <c r="V637" t="e">
        <f>0.94*V636+(1-0.94)*'01_Data'!AA632^2</f>
        <v>#VALUE!</v>
      </c>
      <c r="W637" s="11" t="e">
        <f t="shared" si="118"/>
        <v>#VALUE!</v>
      </c>
      <c r="X637" t="e">
        <f>0.94*X636+(1-0.94)*'01_Data'!AB632^2</f>
        <v>#VALUE!</v>
      </c>
      <c r="Y637" s="11" t="e">
        <f t="shared" si="119"/>
        <v>#VALUE!</v>
      </c>
    </row>
    <row r="638" spans="1:25" x14ac:dyDescent="0.2">
      <c r="A638" s="6">
        <f>'01_Data'!A634</f>
        <v>44379</v>
      </c>
      <c r="B638">
        <f>0.94*B637+(1-0.94)*'01_Data'!P633^2</f>
        <v>3.0256942462788302E-4</v>
      </c>
      <c r="C638" s="11">
        <f t="shared" si="108"/>
        <v>0.27612948956282546</v>
      </c>
      <c r="D638">
        <f>0.94*D637+(1-0.94)*'01_Data'!Q633^2</f>
        <v>2.6640980094185451E-4</v>
      </c>
      <c r="E638" s="11">
        <f t="shared" si="109"/>
        <v>0.2591047468444902</v>
      </c>
      <c r="F638">
        <f>0.94*F637+(1-0.94)*'01_Data'!R633^2</f>
        <v>4.7455849450469146E-4</v>
      </c>
      <c r="G638" s="11">
        <f t="shared" si="110"/>
        <v>0.3458160502567546</v>
      </c>
      <c r="H638">
        <f>0.94*H637+(1-0.94)*'01_Data'!S633^2</f>
        <v>1.2469737515862086E-3</v>
      </c>
      <c r="I638" s="11">
        <f t="shared" si="111"/>
        <v>0.56056880523243946</v>
      </c>
      <c r="J638">
        <f>0.94*J637+(1-0.94)*'01_Data'!T633^2</f>
        <v>1.6551209597721189E-4</v>
      </c>
      <c r="K638" s="11">
        <f t="shared" si="112"/>
        <v>0.20422793194432881</v>
      </c>
      <c r="L638" t="e">
        <f>0.94*L637+(1-0.94)*'01_Data'!U633^2</f>
        <v>#DIV/0!</v>
      </c>
      <c r="M638" s="11" t="e">
        <f t="shared" si="113"/>
        <v>#DIV/0!</v>
      </c>
      <c r="N638">
        <f>0.94*N637+(1-0.94)*'01_Data'!V633^2</f>
        <v>6.1576311836037247E-4</v>
      </c>
      <c r="O638" s="11">
        <f t="shared" si="114"/>
        <v>0.39391916153801643</v>
      </c>
      <c r="P638">
        <f>0.94*P637+(1-0.94)*'01_Data'!W633^2</f>
        <v>8.2408894601298296E-4</v>
      </c>
      <c r="Q638" s="11">
        <f t="shared" si="115"/>
        <v>0.45570869466718728</v>
      </c>
      <c r="R638">
        <f>0.94*R637+(1-0.94)*'01_Data'!X633^2</f>
        <v>4.9764066146913027E-4</v>
      </c>
      <c r="S638" s="11">
        <f t="shared" si="116"/>
        <v>0.35412631459723637</v>
      </c>
      <c r="T638">
        <f>0.94*T637+(1-0.94)*'01_Data'!Y633^2</f>
        <v>6.7736920365805334E-9</v>
      </c>
      <c r="U638" s="11">
        <f t="shared" si="117"/>
        <v>1.3065107704180224E-3</v>
      </c>
      <c r="V638" t="e">
        <f>0.94*V637+(1-0.94)*'01_Data'!AA633^2</f>
        <v>#VALUE!</v>
      </c>
      <c r="W638" s="11" t="e">
        <f t="shared" si="118"/>
        <v>#VALUE!</v>
      </c>
      <c r="X638" t="e">
        <f>0.94*X637+(1-0.94)*'01_Data'!AB633^2</f>
        <v>#VALUE!</v>
      </c>
      <c r="Y638" s="11" t="e">
        <f t="shared" si="119"/>
        <v>#VALUE!</v>
      </c>
    </row>
    <row r="639" spans="1:25" x14ac:dyDescent="0.2">
      <c r="A639" s="6">
        <f>'01_Data'!A635</f>
        <v>44383</v>
      </c>
      <c r="B639">
        <f>0.94*B638+(1-0.94)*'01_Data'!P634^2</f>
        <v>2.8453689468290979E-4</v>
      </c>
      <c r="C639" s="11">
        <f t="shared" si="108"/>
        <v>0.26777471400431607</v>
      </c>
      <c r="D639">
        <f>0.94*D638+(1-0.94)*'01_Data'!Q634^2</f>
        <v>2.5052964172005387E-4</v>
      </c>
      <c r="E639" s="11">
        <f t="shared" si="109"/>
        <v>0.25126374532242729</v>
      </c>
      <c r="F639">
        <f>0.94*F638+(1-0.94)*'01_Data'!R634^2</f>
        <v>4.4634207474410778E-4</v>
      </c>
      <c r="G639" s="11">
        <f t="shared" si="110"/>
        <v>0.33537770175656456</v>
      </c>
      <c r="H639">
        <f>0.94*H638+(1-0.94)*'01_Data'!S634^2</f>
        <v>1.1765499163846084E-3</v>
      </c>
      <c r="I639" s="11">
        <f t="shared" si="111"/>
        <v>0.54450948470060767</v>
      </c>
      <c r="J639">
        <f>0.94*J638+(1-0.94)*'01_Data'!T634^2</f>
        <v>1.5900715021741413E-4</v>
      </c>
      <c r="K639" s="11">
        <f t="shared" si="112"/>
        <v>0.20017442857365264</v>
      </c>
      <c r="L639" t="e">
        <f>0.94*L638+(1-0.94)*'01_Data'!U634^2</f>
        <v>#DIV/0!</v>
      </c>
      <c r="M639" s="11" t="e">
        <f t="shared" si="113"/>
        <v>#DIV/0!</v>
      </c>
      <c r="N639">
        <f>0.94*N638+(1-0.94)*'01_Data'!V634^2</f>
        <v>6.1966294984706156E-4</v>
      </c>
      <c r="O639" s="11">
        <f t="shared" si="114"/>
        <v>0.39516460287006921</v>
      </c>
      <c r="P639">
        <f>0.94*P638+(1-0.94)*'01_Data'!W634^2</f>
        <v>7.7884339716474649E-4</v>
      </c>
      <c r="Q639" s="11">
        <f t="shared" si="115"/>
        <v>0.44302204920919697</v>
      </c>
      <c r="R639">
        <f>0.94*R638+(1-0.94)*'01_Data'!X634^2</f>
        <v>4.6783530249676873E-4</v>
      </c>
      <c r="S639" s="11">
        <f t="shared" si="116"/>
        <v>0.34335767972944153</v>
      </c>
      <c r="T639">
        <f>0.94*T638+(1-0.94)*'01_Data'!Y634^2</f>
        <v>7.0843690101611976E-9</v>
      </c>
      <c r="U639" s="11">
        <f t="shared" si="117"/>
        <v>1.336136591281229E-3</v>
      </c>
      <c r="V639" t="e">
        <f>0.94*V638+(1-0.94)*'01_Data'!AA634^2</f>
        <v>#VALUE!</v>
      </c>
      <c r="W639" s="11" t="e">
        <f t="shared" si="118"/>
        <v>#VALUE!</v>
      </c>
      <c r="X639" t="e">
        <f>0.94*X638+(1-0.94)*'01_Data'!AB634^2</f>
        <v>#VALUE!</v>
      </c>
      <c r="Y639" s="11" t="e">
        <f t="shared" si="119"/>
        <v>#VALUE!</v>
      </c>
    </row>
    <row r="640" spans="1:25" x14ac:dyDescent="0.2">
      <c r="A640" s="6">
        <f>'01_Data'!A636</f>
        <v>44384</v>
      </c>
      <c r="B640">
        <f>0.94*B639+(1-0.94)*'01_Data'!P635^2</f>
        <v>3.1760717023082338E-4</v>
      </c>
      <c r="C640" s="11">
        <f t="shared" si="108"/>
        <v>0.28290812448243247</v>
      </c>
      <c r="D640">
        <f>0.94*D639+(1-0.94)*'01_Data'!Q635^2</f>
        <v>2.5903321136017425E-4</v>
      </c>
      <c r="E640" s="11">
        <f t="shared" si="109"/>
        <v>0.25549240548940771</v>
      </c>
      <c r="F640">
        <f>0.94*F639+(1-0.94)*'01_Data'!R635^2</f>
        <v>5.163239816146348E-4</v>
      </c>
      <c r="G640" s="11">
        <f t="shared" si="110"/>
        <v>0.3607126881146378</v>
      </c>
      <c r="H640">
        <f>0.94*H639+(1-0.94)*'01_Data'!S635^2</f>
        <v>1.3645112241085285E-3</v>
      </c>
      <c r="I640" s="11">
        <f t="shared" si="111"/>
        <v>0.58639306653076073</v>
      </c>
      <c r="J640">
        <f>0.94*J639+(1-0.94)*'01_Data'!T635^2</f>
        <v>1.500768495473626E-4</v>
      </c>
      <c r="K640" s="11">
        <f t="shared" si="112"/>
        <v>0.19447201877374384</v>
      </c>
      <c r="L640" t="e">
        <f>0.94*L639+(1-0.94)*'01_Data'!U635^2</f>
        <v>#DIV/0!</v>
      </c>
      <c r="M640" s="11" t="e">
        <f t="shared" si="113"/>
        <v>#DIV/0!</v>
      </c>
      <c r="N640">
        <f>0.94*N639+(1-0.94)*'01_Data'!V635^2</f>
        <v>5.8521301802335311E-4</v>
      </c>
      <c r="O640" s="11">
        <f t="shared" si="114"/>
        <v>0.38402302084886136</v>
      </c>
      <c r="P640">
        <f>0.94*P639+(1-0.94)*'01_Data'!W635^2</f>
        <v>7.3317603243288124E-4</v>
      </c>
      <c r="Q640" s="11">
        <f t="shared" si="115"/>
        <v>0.42983759744011002</v>
      </c>
      <c r="R640">
        <f>0.94*R639+(1-0.94)*'01_Data'!X635^2</f>
        <v>4.4108177865551107E-4</v>
      </c>
      <c r="S640" s="11">
        <f t="shared" si="116"/>
        <v>0.3333955731877507</v>
      </c>
      <c r="T640">
        <f>0.94*T639+(1-0.94)*'01_Data'!Y635^2</f>
        <v>7.3765621825696037E-9</v>
      </c>
      <c r="U640" s="11">
        <f t="shared" si="117"/>
        <v>1.3634125091136358E-3</v>
      </c>
      <c r="V640" t="e">
        <f>0.94*V639+(1-0.94)*'01_Data'!AA635^2</f>
        <v>#VALUE!</v>
      </c>
      <c r="W640" s="11" t="e">
        <f t="shared" si="118"/>
        <v>#VALUE!</v>
      </c>
      <c r="X640" t="e">
        <f>0.94*X639+(1-0.94)*'01_Data'!AB635^2</f>
        <v>#VALUE!</v>
      </c>
      <c r="Y640" s="11" t="e">
        <f t="shared" si="119"/>
        <v>#VALUE!</v>
      </c>
    </row>
    <row r="641" spans="1:25" x14ac:dyDescent="0.2">
      <c r="A641" s="6">
        <f>'01_Data'!A637</f>
        <v>44385</v>
      </c>
      <c r="B641">
        <f>0.94*B640+(1-0.94)*'01_Data'!P636^2</f>
        <v>3.1346536285270624E-4</v>
      </c>
      <c r="C641" s="11">
        <f t="shared" si="108"/>
        <v>0.28105741662315548</v>
      </c>
      <c r="D641">
        <f>0.94*D640+(1-0.94)*'01_Data'!Q636^2</f>
        <v>2.497895693247817E-4</v>
      </c>
      <c r="E641" s="11">
        <f t="shared" si="109"/>
        <v>0.25089235036135515</v>
      </c>
      <c r="F641">
        <f>0.94*F640+(1-0.94)*'01_Data'!R636^2</f>
        <v>5.1254441858420037E-4</v>
      </c>
      <c r="G641" s="11">
        <f t="shared" si="110"/>
        <v>0.35939002974932194</v>
      </c>
      <c r="H641">
        <f>0.94*H640+(1-0.94)*'01_Data'!S636^2</f>
        <v>1.3533976957603284E-3</v>
      </c>
      <c r="I641" s="11">
        <f t="shared" si="111"/>
        <v>0.5840001877838763</v>
      </c>
      <c r="J641">
        <f>0.94*J640+(1-0.94)*'01_Data'!T636^2</f>
        <v>1.4213863635437296E-4</v>
      </c>
      <c r="K641" s="11">
        <f t="shared" si="112"/>
        <v>0.18925891355838961</v>
      </c>
      <c r="L641" t="e">
        <f>0.94*L640+(1-0.94)*'01_Data'!U636^2</f>
        <v>#DIV/0!</v>
      </c>
      <c r="M641" s="11" t="e">
        <f t="shared" si="113"/>
        <v>#DIV/0!</v>
      </c>
      <c r="N641">
        <f>0.94*N640+(1-0.94)*'01_Data'!V636^2</f>
        <v>5.6121827839299718E-4</v>
      </c>
      <c r="O641" s="11">
        <f t="shared" si="114"/>
        <v>0.37606782121717791</v>
      </c>
      <c r="P641">
        <f>0.94*P640+(1-0.94)*'01_Data'!W636^2</f>
        <v>9.7399762157878854E-4</v>
      </c>
      <c r="Q641" s="11">
        <f t="shared" si="115"/>
        <v>0.49542648358546065</v>
      </c>
      <c r="R641">
        <f>0.94*R640+(1-0.94)*'01_Data'!X636^2</f>
        <v>4.3402213327787452E-4</v>
      </c>
      <c r="S641" s="11">
        <f t="shared" si="116"/>
        <v>0.33071676338828732</v>
      </c>
      <c r="T641">
        <f>0.94*T640+(1-0.94)*'01_Data'!Y636^2</f>
        <v>6.9339684516154268E-9</v>
      </c>
      <c r="U641" s="11">
        <f t="shared" si="117"/>
        <v>1.3218774715559258E-3</v>
      </c>
      <c r="V641" t="e">
        <f>0.94*V640+(1-0.94)*'01_Data'!AA636^2</f>
        <v>#VALUE!</v>
      </c>
      <c r="W641" s="11" t="e">
        <f t="shared" si="118"/>
        <v>#VALUE!</v>
      </c>
      <c r="X641" t="e">
        <f>0.94*X640+(1-0.94)*'01_Data'!AB636^2</f>
        <v>#VALUE!</v>
      </c>
      <c r="Y641" s="11" t="e">
        <f t="shared" si="119"/>
        <v>#VALUE!</v>
      </c>
    </row>
    <row r="642" spans="1:25" x14ac:dyDescent="0.2">
      <c r="A642" s="6">
        <f>'01_Data'!A638</f>
        <v>44386</v>
      </c>
      <c r="B642">
        <f>0.94*B641+(1-0.94)*'01_Data'!P637^2</f>
        <v>2.958615628121837E-4</v>
      </c>
      <c r="C642" s="11">
        <f t="shared" si="108"/>
        <v>0.27305148567380161</v>
      </c>
      <c r="D642">
        <f>0.94*D641+(1-0.94)*'01_Data'!Q637^2</f>
        <v>2.3542066447328208E-4</v>
      </c>
      <c r="E642" s="11">
        <f t="shared" si="109"/>
        <v>0.24356930727673198</v>
      </c>
      <c r="F642">
        <f>0.94*F641+(1-0.94)*'01_Data'!R637^2</f>
        <v>4.8247798173901802E-4</v>
      </c>
      <c r="G642" s="11">
        <f t="shared" si="110"/>
        <v>0.3486896204337499</v>
      </c>
      <c r="H642">
        <f>0.94*H641+(1-0.94)*'01_Data'!S637^2</f>
        <v>1.2744163665694686E-3</v>
      </c>
      <c r="I642" s="11">
        <f t="shared" si="111"/>
        <v>0.56670355952253038</v>
      </c>
      <c r="J642">
        <f>0.94*J641+(1-0.94)*'01_Data'!T637^2</f>
        <v>1.3392414864478921E-4</v>
      </c>
      <c r="K642" s="11">
        <f t="shared" si="112"/>
        <v>0.1837086972859121</v>
      </c>
      <c r="L642" t="e">
        <f>0.94*L641+(1-0.94)*'01_Data'!U637^2</f>
        <v>#DIV/0!</v>
      </c>
      <c r="M642" s="11" t="e">
        <f t="shared" si="113"/>
        <v>#DIV/0!</v>
      </c>
      <c r="N642">
        <f>0.94*N641+(1-0.94)*'01_Data'!V637^2</f>
        <v>5.564932320839956E-4</v>
      </c>
      <c r="O642" s="11">
        <f t="shared" si="114"/>
        <v>0.3744813673404418</v>
      </c>
      <c r="P642">
        <f>0.94*P641+(1-0.94)*'01_Data'!W637^2</f>
        <v>9.1898596995354802E-4</v>
      </c>
      <c r="Q642" s="11">
        <f t="shared" si="115"/>
        <v>0.4812322354417814</v>
      </c>
      <c r="R642">
        <f>0.94*R641+(1-0.94)*'01_Data'!X637^2</f>
        <v>4.1350238772704985E-4</v>
      </c>
      <c r="S642" s="11">
        <f t="shared" si="116"/>
        <v>0.32280427770898046</v>
      </c>
      <c r="T642">
        <f>0.94*T641+(1-0.94)*'01_Data'!Y637^2</f>
        <v>7.2351856575354305E-9</v>
      </c>
      <c r="U642" s="11">
        <f t="shared" si="117"/>
        <v>1.3502839648381107E-3</v>
      </c>
      <c r="V642" t="e">
        <f>0.94*V641+(1-0.94)*'01_Data'!AA637^2</f>
        <v>#VALUE!</v>
      </c>
      <c r="W642" s="11" t="e">
        <f t="shared" si="118"/>
        <v>#VALUE!</v>
      </c>
      <c r="X642" t="e">
        <f>0.94*X641+(1-0.94)*'01_Data'!AB637^2</f>
        <v>#VALUE!</v>
      </c>
      <c r="Y642" s="11" t="e">
        <f t="shared" si="119"/>
        <v>#VALUE!</v>
      </c>
    </row>
    <row r="643" spans="1:25" x14ac:dyDescent="0.2">
      <c r="A643" s="6">
        <f>'01_Data'!A639</f>
        <v>44389</v>
      </c>
      <c r="B643">
        <f>0.94*B642+(1-0.94)*'01_Data'!P638^2</f>
        <v>2.974676571501733E-4</v>
      </c>
      <c r="C643" s="11">
        <f t="shared" si="108"/>
        <v>0.27379161711389866</v>
      </c>
      <c r="D643">
        <f>0.94*D642+(1-0.94)*'01_Data'!Q638^2</f>
        <v>2.3343763021632094E-4</v>
      </c>
      <c r="E643" s="11">
        <f t="shared" si="109"/>
        <v>0.24254130125509116</v>
      </c>
      <c r="F643">
        <f>0.94*F642+(1-0.94)*'01_Data'!R638^2</f>
        <v>4.6779388726394844E-4</v>
      </c>
      <c r="G643" s="11">
        <f t="shared" si="110"/>
        <v>0.34334248148243324</v>
      </c>
      <c r="H643">
        <f>0.94*H642+(1-0.94)*'01_Data'!S638^2</f>
        <v>1.2204522803747765E-3</v>
      </c>
      <c r="I643" s="11">
        <f t="shared" si="111"/>
        <v>0.55457549049200128</v>
      </c>
      <c r="J643">
        <f>0.94*J642+(1-0.94)*'01_Data'!T638^2</f>
        <v>1.2898560572966288E-4</v>
      </c>
      <c r="K643" s="11">
        <f t="shared" si="112"/>
        <v>0.18028969089738617</v>
      </c>
      <c r="L643" t="e">
        <f>0.94*L642+(1-0.94)*'01_Data'!U638^2</f>
        <v>#DIV/0!</v>
      </c>
      <c r="M643" s="11" t="e">
        <f t="shared" si="113"/>
        <v>#DIV/0!</v>
      </c>
      <c r="N643">
        <f>0.94*N642+(1-0.94)*'01_Data'!V638^2</f>
        <v>5.3474423406065831E-4</v>
      </c>
      <c r="O643" s="11">
        <f t="shared" si="114"/>
        <v>0.36709065226900822</v>
      </c>
      <c r="P643">
        <f>0.94*P642+(1-0.94)*'01_Data'!W638^2</f>
        <v>9.0432586677355255E-4</v>
      </c>
      <c r="Q643" s="11">
        <f t="shared" si="115"/>
        <v>0.47737838077036465</v>
      </c>
      <c r="R643">
        <f>0.94*R642+(1-0.94)*'01_Data'!X638^2</f>
        <v>4.1511323294010952E-4</v>
      </c>
      <c r="S643" s="11">
        <f t="shared" si="116"/>
        <v>0.32343242679253364</v>
      </c>
      <c r="T643">
        <f>0.94*T642+(1-0.94)*'01_Data'!Y638^2</f>
        <v>6.8010745180833045E-9</v>
      </c>
      <c r="U643" s="11">
        <f t="shared" si="117"/>
        <v>1.3091488756275939E-3</v>
      </c>
      <c r="V643" t="e">
        <f>0.94*V642+(1-0.94)*'01_Data'!AA638^2</f>
        <v>#VALUE!</v>
      </c>
      <c r="W643" s="11" t="e">
        <f t="shared" si="118"/>
        <v>#VALUE!</v>
      </c>
      <c r="X643" t="e">
        <f>0.94*X642+(1-0.94)*'01_Data'!AB638^2</f>
        <v>#VALUE!</v>
      </c>
      <c r="Y643" s="11" t="e">
        <f t="shared" si="119"/>
        <v>#VALUE!</v>
      </c>
    </row>
    <row r="644" spans="1:25" x14ac:dyDescent="0.2">
      <c r="A644" s="6">
        <f>'01_Data'!A640</f>
        <v>44390</v>
      </c>
      <c r="B644">
        <f>0.94*B643+(1-0.94)*'01_Data'!P639^2</f>
        <v>2.7967735304157659E-4</v>
      </c>
      <c r="C644" s="11">
        <f t="shared" si="108"/>
        <v>0.265478234449601</v>
      </c>
      <c r="D644">
        <f>0.94*D643+(1-0.94)*'01_Data'!Q639^2</f>
        <v>2.1967514409317569E-4</v>
      </c>
      <c r="E644" s="11">
        <f t="shared" si="109"/>
        <v>0.23528309822739135</v>
      </c>
      <c r="F644">
        <f>0.94*F643+(1-0.94)*'01_Data'!R639^2</f>
        <v>4.4154259825681221E-4</v>
      </c>
      <c r="G644" s="11">
        <f t="shared" si="110"/>
        <v>0.33356968501456591</v>
      </c>
      <c r="H644">
        <f>0.94*H643+(1-0.94)*'01_Data'!S639^2</f>
        <v>1.1513592814230819E-3</v>
      </c>
      <c r="I644" s="11">
        <f t="shared" si="111"/>
        <v>0.53864880851870145</v>
      </c>
      <c r="J644">
        <f>0.94*J643+(1-0.94)*'01_Data'!T639^2</f>
        <v>1.3473971528211293E-4</v>
      </c>
      <c r="K644" s="11">
        <f t="shared" si="112"/>
        <v>0.18426721968677029</v>
      </c>
      <c r="L644" t="e">
        <f>0.94*L643+(1-0.94)*'01_Data'!U639^2</f>
        <v>#DIV/0!</v>
      </c>
      <c r="M644" s="11" t="e">
        <f t="shared" si="113"/>
        <v>#DIV/0!</v>
      </c>
      <c r="N644">
        <f>0.94*N643+(1-0.94)*'01_Data'!V639^2</f>
        <v>5.0780914854163691E-4</v>
      </c>
      <c r="O644" s="11">
        <f t="shared" si="114"/>
        <v>0.35772602006632465</v>
      </c>
      <c r="P644">
        <f>0.94*P643+(1-0.94)*'01_Data'!W639^2</f>
        <v>9.2625504481672787E-4</v>
      </c>
      <c r="Q644" s="11">
        <f t="shared" si="115"/>
        <v>0.48313173285742206</v>
      </c>
      <c r="R644">
        <f>0.94*R643+(1-0.94)*'01_Data'!X639^2</f>
        <v>3.9936316100482478E-4</v>
      </c>
      <c r="S644" s="11">
        <f t="shared" si="116"/>
        <v>0.31723731901088792</v>
      </c>
      <c r="T644">
        <f>0.94*T643+(1-0.94)*'01_Data'!Y639^2</f>
        <v>6.3930100469983059E-9</v>
      </c>
      <c r="U644" s="11">
        <f t="shared" si="117"/>
        <v>1.2692669269478243E-3</v>
      </c>
      <c r="V644" t="e">
        <f>0.94*V643+(1-0.94)*'01_Data'!AA639^2</f>
        <v>#VALUE!</v>
      </c>
      <c r="W644" s="11" t="e">
        <f t="shared" si="118"/>
        <v>#VALUE!</v>
      </c>
      <c r="X644" t="e">
        <f>0.94*X643+(1-0.94)*'01_Data'!AB639^2</f>
        <v>#VALUE!</v>
      </c>
      <c r="Y644" s="11" t="e">
        <f t="shared" si="119"/>
        <v>#VALUE!</v>
      </c>
    </row>
    <row r="645" spans="1:25" x14ac:dyDescent="0.2">
      <c r="A645" s="6">
        <f>'01_Data'!A641</f>
        <v>44391</v>
      </c>
      <c r="B645">
        <f>0.94*B644+(1-0.94)*'01_Data'!P640^2</f>
        <v>2.6425127697761485E-4</v>
      </c>
      <c r="C645" s="11">
        <f t="shared" si="108"/>
        <v>0.25805294378936844</v>
      </c>
      <c r="D645">
        <f>0.94*D644+(1-0.94)*'01_Data'!Q640^2</f>
        <v>2.0717284810350918E-4</v>
      </c>
      <c r="E645" s="11">
        <f t="shared" si="109"/>
        <v>0.22848973220274979</v>
      </c>
      <c r="F645">
        <f>0.94*F644+(1-0.94)*'01_Data'!R640^2</f>
        <v>4.1700084955093914E-4</v>
      </c>
      <c r="G645" s="11">
        <f t="shared" si="110"/>
        <v>0.32416695403269696</v>
      </c>
      <c r="H645">
        <f>0.94*H644+(1-0.94)*'01_Data'!S640^2</f>
        <v>1.0828169216754186E-3</v>
      </c>
      <c r="I645" s="11">
        <f t="shared" si="111"/>
        <v>0.52236947102812725</v>
      </c>
      <c r="J645">
        <f>0.94*J644+(1-0.94)*'01_Data'!T640^2</f>
        <v>1.9226031101746138E-4</v>
      </c>
      <c r="K645" s="11">
        <f t="shared" si="112"/>
        <v>0.22011269471886502</v>
      </c>
      <c r="L645" t="e">
        <f>0.94*L644+(1-0.94)*'01_Data'!U640^2</f>
        <v>#DIV/0!</v>
      </c>
      <c r="M645" s="11" t="e">
        <f t="shared" si="113"/>
        <v>#DIV/0!</v>
      </c>
      <c r="N645">
        <f>0.94*N644+(1-0.94)*'01_Data'!V640^2</f>
        <v>6.3516408216450189E-4</v>
      </c>
      <c r="O645" s="11">
        <f t="shared" si="114"/>
        <v>0.40007667853232148</v>
      </c>
      <c r="P645">
        <f>0.94*P644+(1-0.94)*'01_Data'!W640^2</f>
        <v>1.2365450077317084E-3</v>
      </c>
      <c r="Q645" s="11">
        <f t="shared" si="115"/>
        <v>0.55821979716630488</v>
      </c>
      <c r="R645">
        <f>0.94*R644+(1-0.94)*'01_Data'!X640^2</f>
        <v>3.934650420603357E-4</v>
      </c>
      <c r="S645" s="11">
        <f t="shared" si="116"/>
        <v>0.3148859961941855</v>
      </c>
      <c r="T645">
        <f>0.94*T644+(1-0.94)*'01_Data'!Y640^2</f>
        <v>6.0094294441784069E-9</v>
      </c>
      <c r="U645" s="11">
        <f t="shared" si="117"/>
        <v>1.2305999430899381E-3</v>
      </c>
      <c r="V645" t="e">
        <f>0.94*V644+(1-0.94)*'01_Data'!AA640^2</f>
        <v>#VALUE!</v>
      </c>
      <c r="W645" s="11" t="e">
        <f t="shared" si="118"/>
        <v>#VALUE!</v>
      </c>
      <c r="X645" t="e">
        <f>0.94*X644+(1-0.94)*'01_Data'!AB640^2</f>
        <v>#VALUE!</v>
      </c>
      <c r="Y645" s="11" t="e">
        <f t="shared" si="119"/>
        <v>#VALUE!</v>
      </c>
    </row>
    <row r="646" spans="1:25" x14ac:dyDescent="0.2">
      <c r="A646" s="6">
        <f>'01_Data'!A642</f>
        <v>44392</v>
      </c>
      <c r="B646">
        <f>0.94*B645+(1-0.94)*'01_Data'!P641^2</f>
        <v>2.7856638939665983E-4</v>
      </c>
      <c r="C646" s="11">
        <f t="shared" si="108"/>
        <v>0.26495042956741605</v>
      </c>
      <c r="D646">
        <f>0.94*D645+(1-0.94)*'01_Data'!Q641^2</f>
        <v>2.1648914683112538E-4</v>
      </c>
      <c r="E646" s="11">
        <f t="shared" si="109"/>
        <v>0.23357068523563398</v>
      </c>
      <c r="F646">
        <f>0.94*F645+(1-0.94)*'01_Data'!R641^2</f>
        <v>4.4803961738312158E-4</v>
      </c>
      <c r="G646" s="11">
        <f t="shared" si="110"/>
        <v>0.33601485619023846</v>
      </c>
      <c r="H646">
        <f>0.94*H645+(1-0.94)*'01_Data'!S641^2</f>
        <v>1.3805095033978824E-3</v>
      </c>
      <c r="I646" s="11">
        <f t="shared" si="111"/>
        <v>0.58982064634621456</v>
      </c>
      <c r="J646">
        <f>0.94*J645+(1-0.94)*'01_Data'!T641^2</f>
        <v>1.8246045902595663E-4</v>
      </c>
      <c r="K646" s="11">
        <f t="shared" si="112"/>
        <v>0.21442955877056941</v>
      </c>
      <c r="L646" t="e">
        <f>0.94*L645+(1-0.94)*'01_Data'!U641^2</f>
        <v>#DIV/0!</v>
      </c>
      <c r="M646" s="11" t="e">
        <f t="shared" si="113"/>
        <v>#DIV/0!</v>
      </c>
      <c r="N646">
        <f>0.94*N645+(1-0.94)*'01_Data'!V641^2</f>
        <v>6.2248715316166284E-4</v>
      </c>
      <c r="O646" s="11">
        <f t="shared" si="114"/>
        <v>0.39606408900169054</v>
      </c>
      <c r="P646">
        <f>0.94*P645+(1-0.94)*'01_Data'!W641^2</f>
        <v>1.1625177462675955E-3</v>
      </c>
      <c r="Q646" s="11">
        <f t="shared" si="115"/>
        <v>0.54125268780804603</v>
      </c>
      <c r="R646">
        <f>0.94*R645+(1-0.94)*'01_Data'!X641^2</f>
        <v>3.9303228650246859E-4</v>
      </c>
      <c r="S646" s="11">
        <f t="shared" si="116"/>
        <v>0.31471278365935834</v>
      </c>
      <c r="T646">
        <f>0.94*T645+(1-0.94)*'01_Data'!Y641^2</f>
        <v>6.366118990545781E-9</v>
      </c>
      <c r="U646" s="11">
        <f t="shared" si="117"/>
        <v>1.2665946413977667E-3</v>
      </c>
      <c r="V646" t="e">
        <f>0.94*V645+(1-0.94)*'01_Data'!AA641^2</f>
        <v>#VALUE!</v>
      </c>
      <c r="W646" s="11" t="e">
        <f t="shared" si="118"/>
        <v>#VALUE!</v>
      </c>
      <c r="X646" t="e">
        <f>0.94*X645+(1-0.94)*'01_Data'!AB641^2</f>
        <v>#VALUE!</v>
      </c>
      <c r="Y646" s="11" t="e">
        <f t="shared" si="119"/>
        <v>#VALUE!</v>
      </c>
    </row>
    <row r="647" spans="1:25" x14ac:dyDescent="0.2">
      <c r="A647" s="6">
        <f>'01_Data'!A643</f>
        <v>44393</v>
      </c>
      <c r="B647">
        <f>0.94*B646+(1-0.94)*'01_Data'!P642^2</f>
        <v>2.6760454102522376E-4</v>
      </c>
      <c r="C647" s="11">
        <f t="shared" si="108"/>
        <v>0.25968508686167635</v>
      </c>
      <c r="D647">
        <f>0.94*D646+(1-0.94)*'01_Data'!Q642^2</f>
        <v>2.0610794777406723E-4</v>
      </c>
      <c r="E647" s="11">
        <f t="shared" si="109"/>
        <v>0.22790173943843639</v>
      </c>
      <c r="F647">
        <f>0.94*F646+(1-0.94)*'01_Data'!R642^2</f>
        <v>4.2750417108599828E-4</v>
      </c>
      <c r="G647" s="11">
        <f t="shared" si="110"/>
        <v>0.3282240867359853</v>
      </c>
      <c r="H647">
        <f>0.94*H646+(1-0.94)*'01_Data'!S642^2</f>
        <v>1.3261812998613791E-3</v>
      </c>
      <c r="I647" s="11">
        <f t="shared" si="111"/>
        <v>0.5780983372792794</v>
      </c>
      <c r="J647">
        <f>0.94*J646+(1-0.94)*'01_Data'!T642^2</f>
        <v>1.7263520757177395E-4</v>
      </c>
      <c r="K647" s="11">
        <f t="shared" si="112"/>
        <v>0.20857629852906837</v>
      </c>
      <c r="L647" t="e">
        <f>0.94*L646+(1-0.94)*'01_Data'!U642^2</f>
        <v>#DIV/0!</v>
      </c>
      <c r="M647" s="11" t="e">
        <f t="shared" si="113"/>
        <v>#DIV/0!</v>
      </c>
      <c r="N647">
        <f>0.94*N646+(1-0.94)*'01_Data'!V642^2</f>
        <v>6.1699026877572107E-4</v>
      </c>
      <c r="O647" s="11">
        <f t="shared" si="114"/>
        <v>0.39431148567025248</v>
      </c>
      <c r="P647">
        <f>0.94*P646+(1-0.94)*'01_Data'!W642^2</f>
        <v>1.1459350681010498E-3</v>
      </c>
      <c r="Q647" s="11">
        <f t="shared" si="115"/>
        <v>0.53737848594958149</v>
      </c>
      <c r="R647">
        <f>0.94*R646+(1-0.94)*'01_Data'!X642^2</f>
        <v>4.2056408870411524E-4</v>
      </c>
      <c r="S647" s="11">
        <f t="shared" si="116"/>
        <v>0.32554899839108253</v>
      </c>
      <c r="T647">
        <f>0.94*T646+(1-0.94)*'01_Data'!Y642^2</f>
        <v>6.7014071641299636E-9</v>
      </c>
      <c r="U647" s="11">
        <f t="shared" si="117"/>
        <v>1.2995209137835184E-3</v>
      </c>
      <c r="V647" t="e">
        <f>0.94*V646+(1-0.94)*'01_Data'!AA642^2</f>
        <v>#VALUE!</v>
      </c>
      <c r="W647" s="11" t="e">
        <f t="shared" si="118"/>
        <v>#VALUE!</v>
      </c>
      <c r="X647" t="e">
        <f>0.94*X646+(1-0.94)*'01_Data'!AB642^2</f>
        <v>#VALUE!</v>
      </c>
      <c r="Y647" s="11" t="e">
        <f t="shared" si="119"/>
        <v>#VALUE!</v>
      </c>
    </row>
    <row r="648" spans="1:25" x14ac:dyDescent="0.2">
      <c r="A648" s="6">
        <f>'01_Data'!A644</f>
        <v>44396</v>
      </c>
      <c r="B648">
        <f>0.94*B647+(1-0.94)*'01_Data'!P643^2</f>
        <v>2.9872456427826181E-4</v>
      </c>
      <c r="C648" s="11">
        <f t="shared" ref="C648:C711" si="120">SQRT(B648)*SQRT(252)</f>
        <v>0.27436944107921707</v>
      </c>
      <c r="D648">
        <f>0.94*D647+(1-0.94)*'01_Data'!Q643^2</f>
        <v>2.3687525346307849E-4</v>
      </c>
      <c r="E648" s="11">
        <f t="shared" ref="E648:E711" si="121">SQRT(D648)*SQRT(252)</f>
        <v>0.24432061696200708</v>
      </c>
      <c r="F648">
        <f>0.94*F647+(1-0.94)*'01_Data'!R643^2</f>
        <v>4.491251778410999E-4</v>
      </c>
      <c r="G648" s="11">
        <f t="shared" ref="G648:G711" si="122">SQRT(F648)*SQRT(252)</f>
        <v>0.3364216770898647</v>
      </c>
      <c r="H648">
        <f>0.94*H647+(1-0.94)*'01_Data'!S643^2</f>
        <v>1.3879484214576292E-3</v>
      </c>
      <c r="I648" s="11">
        <f t="shared" ref="I648:I711" si="123">SQRT(H648)*SQRT(252)</f>
        <v>0.59140764469807339</v>
      </c>
      <c r="J648">
        <f>0.94*J647+(1-0.94)*'01_Data'!T643^2</f>
        <v>1.6435268150761059E-4</v>
      </c>
      <c r="K648" s="11">
        <f t="shared" ref="K648:K711" si="124">SQRT(J648)*SQRT(252)</f>
        <v>0.20351136513698165</v>
      </c>
      <c r="L648" t="e">
        <f>0.94*L647+(1-0.94)*'01_Data'!U643^2</f>
        <v>#DIV/0!</v>
      </c>
      <c r="M648" s="11" t="e">
        <f t="shared" ref="M648:M711" si="125">SQRT(L648)*SQRT(252)</f>
        <v>#DIV/0!</v>
      </c>
      <c r="N648">
        <f>0.94*N647+(1-0.94)*'01_Data'!V643^2</f>
        <v>6.2489170012108158E-4</v>
      </c>
      <c r="O648" s="11">
        <f t="shared" ref="O648:O711" si="126">SQRT(N648)*SQRT(252)</f>
        <v>0.39682831102444366</v>
      </c>
      <c r="P648">
        <f>0.94*P647+(1-0.94)*'01_Data'!W643^2</f>
        <v>1.3013193078758555E-3</v>
      </c>
      <c r="Q648" s="11">
        <f t="shared" ref="Q648:Q711" si="127">SQRT(P648)*SQRT(252)</f>
        <v>0.57265387939375356</v>
      </c>
      <c r="R648">
        <f>0.94*R647+(1-0.94)*'01_Data'!X643^2</f>
        <v>4.0299494525015305E-4</v>
      </c>
      <c r="S648" s="11">
        <f t="shared" ref="S648:S711" si="128">SQRT(R648)*SQRT(252)</f>
        <v>0.3186765228300299</v>
      </c>
      <c r="T648">
        <f>0.94*T647+(1-0.94)*'01_Data'!Y643^2</f>
        <v>6.2993227342821656E-9</v>
      </c>
      <c r="U648" s="11">
        <f t="shared" ref="U648:U711" si="129">SQRT(T648)*SQRT(252)</f>
        <v>1.2599322716079248E-3</v>
      </c>
      <c r="V648" t="e">
        <f>0.94*V647+(1-0.94)*'01_Data'!AA643^2</f>
        <v>#VALUE!</v>
      </c>
      <c r="W648" s="11" t="e">
        <f t="shared" ref="W648:W711" si="130">SQRT(V648)*SQRT(252)</f>
        <v>#VALUE!</v>
      </c>
      <c r="X648" t="e">
        <f>0.94*X647+(1-0.94)*'01_Data'!AB643^2</f>
        <v>#VALUE!</v>
      </c>
      <c r="Y648" s="11" t="e">
        <f t="shared" ref="Y648:Y711" si="131">SQRT(X648)*SQRT(252)</f>
        <v>#VALUE!</v>
      </c>
    </row>
    <row r="649" spans="1:25" x14ac:dyDescent="0.2">
      <c r="A649" s="6">
        <f>'01_Data'!A645</f>
        <v>44397</v>
      </c>
      <c r="B649">
        <f>0.94*B648+(1-0.94)*'01_Data'!P644^2</f>
        <v>3.5418770360173992E-4</v>
      </c>
      <c r="C649" s="11">
        <f t="shared" si="120"/>
        <v>0.29875625735311129</v>
      </c>
      <c r="D649">
        <f>0.94*D648+(1-0.94)*'01_Data'!Q644^2</f>
        <v>2.6752128995704259E-4</v>
      </c>
      <c r="E649" s="11">
        <f t="shared" si="121"/>
        <v>0.25964469004617591</v>
      </c>
      <c r="F649">
        <f>0.94*F648+(1-0.94)*'01_Data'!R644^2</f>
        <v>4.8740443079199505E-4</v>
      </c>
      <c r="G649" s="11">
        <f t="shared" si="122"/>
        <v>0.3504652858124222</v>
      </c>
      <c r="H649">
        <f>0.94*H648+(1-0.94)*'01_Data'!S644^2</f>
        <v>1.4215501375441262E-3</v>
      </c>
      <c r="I649" s="11">
        <f t="shared" si="123"/>
        <v>0.59852371269743343</v>
      </c>
      <c r="J649">
        <f>0.94*J648+(1-0.94)*'01_Data'!T644^2</f>
        <v>2.2069390328312183E-4</v>
      </c>
      <c r="K649" s="11">
        <f t="shared" si="124"/>
        <v>0.23582803825530735</v>
      </c>
      <c r="L649" t="e">
        <f>0.94*L648+(1-0.94)*'01_Data'!U644^2</f>
        <v>#DIV/0!</v>
      </c>
      <c r="M649" s="11" t="e">
        <f t="shared" si="125"/>
        <v>#DIV/0!</v>
      </c>
      <c r="N649">
        <f>0.94*N648+(1-0.94)*'01_Data'!V644^2</f>
        <v>6.2653507451204866E-4</v>
      </c>
      <c r="O649" s="11">
        <f t="shared" si="126"/>
        <v>0.39734976881462541</v>
      </c>
      <c r="P649">
        <f>0.94*P648+(1-0.94)*'01_Data'!W644^2</f>
        <v>1.2234370712075246E-3</v>
      </c>
      <c r="Q649" s="11">
        <f t="shared" si="127"/>
        <v>0.55525322326331095</v>
      </c>
      <c r="R649">
        <f>0.94*R648+(1-0.94)*'01_Data'!X644^2</f>
        <v>4.6990904863853283E-4</v>
      </c>
      <c r="S649" s="11">
        <f t="shared" si="128"/>
        <v>0.34411782903085725</v>
      </c>
      <c r="T649">
        <f>0.94*T648+(1-0.94)*'01_Data'!Y644^2</f>
        <v>6.6386186832433143E-9</v>
      </c>
      <c r="U649" s="11">
        <f t="shared" si="129"/>
        <v>1.2934186902072025E-3</v>
      </c>
      <c r="V649" t="e">
        <f>0.94*V648+(1-0.94)*'01_Data'!AA644^2</f>
        <v>#VALUE!</v>
      </c>
      <c r="W649" s="11" t="e">
        <f t="shared" si="130"/>
        <v>#VALUE!</v>
      </c>
      <c r="X649" t="e">
        <f>0.94*X648+(1-0.94)*'01_Data'!AB644^2</f>
        <v>#VALUE!</v>
      </c>
      <c r="Y649" s="11" t="e">
        <f t="shared" si="131"/>
        <v>#VALUE!</v>
      </c>
    </row>
    <row r="650" spans="1:25" x14ac:dyDescent="0.2">
      <c r="A650" s="6">
        <f>'01_Data'!A646</f>
        <v>44398</v>
      </c>
      <c r="B650">
        <f>0.94*B649+(1-0.94)*'01_Data'!P645^2</f>
        <v>3.4014421795262737E-4</v>
      </c>
      <c r="C650" s="11">
        <f t="shared" si="120"/>
        <v>0.29277353521802835</v>
      </c>
      <c r="D650">
        <f>0.94*D649+(1-0.94)*'01_Data'!Q645^2</f>
        <v>2.5357514352887739E-4</v>
      </c>
      <c r="E650" s="11">
        <f t="shared" si="121"/>
        <v>0.25278634490272039</v>
      </c>
      <c r="F650">
        <f>0.94*F649+(1-0.94)*'01_Data'!R645^2</f>
        <v>4.7032409106878456E-4</v>
      </c>
      <c r="G650" s="11">
        <f t="shared" si="122"/>
        <v>0.34426976479112092</v>
      </c>
      <c r="H650">
        <f>0.94*H649+(1-0.94)*'01_Data'!S645^2</f>
        <v>1.3650831622919319E-3</v>
      </c>
      <c r="I650" s="11">
        <f t="shared" si="123"/>
        <v>0.58651594769244497</v>
      </c>
      <c r="J650">
        <f>0.94*J649+(1-0.94)*'01_Data'!T645^2</f>
        <v>2.7557469598807609E-4</v>
      </c>
      <c r="K650" s="11">
        <f t="shared" si="124"/>
        <v>0.26352385734311645</v>
      </c>
      <c r="L650" t="e">
        <f>0.94*L649+(1-0.94)*'01_Data'!U645^2</f>
        <v>#DIV/0!</v>
      </c>
      <c r="M650" s="11" t="e">
        <f t="shared" si="125"/>
        <v>#DIV/0!</v>
      </c>
      <c r="N650">
        <f>0.94*N649+(1-0.94)*'01_Data'!V645^2</f>
        <v>5.9883884803814337E-4</v>
      </c>
      <c r="O650" s="11">
        <f t="shared" si="126"/>
        <v>0.38846800345152255</v>
      </c>
      <c r="P650">
        <f>0.94*P649+(1-0.94)*'01_Data'!W645^2</f>
        <v>1.1522130818680221E-3</v>
      </c>
      <c r="Q650" s="11">
        <f t="shared" si="127"/>
        <v>0.53884849135052948</v>
      </c>
      <c r="R650">
        <f>0.94*R649+(1-0.94)*'01_Data'!X645^2</f>
        <v>5.8124054811885836E-4</v>
      </c>
      <c r="S650" s="11">
        <f t="shared" si="128"/>
        <v>0.3827174128857378</v>
      </c>
      <c r="T650">
        <f>0.94*T649+(1-0.94)*'01_Data'!Y645^2</f>
        <v>6.2403015622487153E-9</v>
      </c>
      <c r="U650" s="11">
        <f t="shared" si="129"/>
        <v>1.2540159463446533E-3</v>
      </c>
      <c r="V650" t="e">
        <f>0.94*V649+(1-0.94)*'01_Data'!AA645^2</f>
        <v>#VALUE!</v>
      </c>
      <c r="W650" s="11" t="e">
        <f t="shared" si="130"/>
        <v>#VALUE!</v>
      </c>
      <c r="X650" t="e">
        <f>0.94*X649+(1-0.94)*'01_Data'!AB645^2</f>
        <v>#VALUE!</v>
      </c>
      <c r="Y650" s="11" t="e">
        <f t="shared" si="131"/>
        <v>#VALUE!</v>
      </c>
    </row>
    <row r="651" spans="1:25" x14ac:dyDescent="0.2">
      <c r="A651" s="6">
        <f>'01_Data'!A647</f>
        <v>44399</v>
      </c>
      <c r="B651">
        <f>0.94*B650+(1-0.94)*'01_Data'!P646^2</f>
        <v>3.7987551163629508E-4</v>
      </c>
      <c r="C651" s="11">
        <f t="shared" si="120"/>
        <v>0.30940043460271088</v>
      </c>
      <c r="D651">
        <f>0.94*D650+(1-0.94)*'01_Data'!Q646^2</f>
        <v>3.0575402114228745E-4</v>
      </c>
      <c r="E651" s="11">
        <f t="shared" si="121"/>
        <v>0.27757884164297619</v>
      </c>
      <c r="F651">
        <f>0.94*F650+(1-0.94)*'01_Data'!R646^2</f>
        <v>5.6769703186854853E-4</v>
      </c>
      <c r="G651" s="11">
        <f t="shared" si="122"/>
        <v>0.37823227259301162</v>
      </c>
      <c r="H651">
        <f>0.94*H650+(1-0.94)*'01_Data'!S646^2</f>
        <v>1.5681026242596282E-3</v>
      </c>
      <c r="I651" s="11">
        <f t="shared" si="123"/>
        <v>0.62861901125675979</v>
      </c>
      <c r="J651">
        <f>0.94*J650+(1-0.94)*'01_Data'!T646^2</f>
        <v>2.639540753939225E-4</v>
      </c>
      <c r="K651" s="11">
        <f t="shared" si="124"/>
        <v>0.25790778778328599</v>
      </c>
      <c r="L651" t="e">
        <f>0.94*L650+(1-0.94)*'01_Data'!U646^2</f>
        <v>#DIV/0!</v>
      </c>
      <c r="M651" s="11" t="e">
        <f t="shared" si="125"/>
        <v>#DIV/0!</v>
      </c>
      <c r="N651">
        <f>0.94*N650+(1-0.94)*'01_Data'!V646^2</f>
        <v>7.3447003420160702E-4</v>
      </c>
      <c r="O651" s="11">
        <f t="shared" si="126"/>
        <v>0.43021674609294902</v>
      </c>
      <c r="P651">
        <f>0.94*P650+(1-0.94)*'01_Data'!W646^2</f>
        <v>1.2254284060114241E-3</v>
      </c>
      <c r="Q651" s="11">
        <f t="shared" si="127"/>
        <v>0.55570492018235629</v>
      </c>
      <c r="R651">
        <f>0.94*R650+(1-0.94)*'01_Data'!X646^2</f>
        <v>5.7098415163706854E-4</v>
      </c>
      <c r="S651" s="11">
        <f t="shared" si="128"/>
        <v>0.3793257257457518</v>
      </c>
      <c r="T651">
        <f>0.94*T650+(1-0.94)*'01_Data'!Y646^2</f>
        <v>5.8658834685137921E-9</v>
      </c>
      <c r="U651" s="11">
        <f t="shared" si="129"/>
        <v>1.2158135687947704E-3</v>
      </c>
      <c r="V651" t="e">
        <f>0.94*V650+(1-0.94)*'01_Data'!AA646^2</f>
        <v>#VALUE!</v>
      </c>
      <c r="W651" s="11" t="e">
        <f t="shared" si="130"/>
        <v>#VALUE!</v>
      </c>
      <c r="X651" t="e">
        <f>0.94*X650+(1-0.94)*'01_Data'!AB646^2</f>
        <v>#VALUE!</v>
      </c>
      <c r="Y651" s="11" t="e">
        <f t="shared" si="131"/>
        <v>#VALUE!</v>
      </c>
    </row>
    <row r="652" spans="1:25" x14ac:dyDescent="0.2">
      <c r="A652" s="6">
        <f>'01_Data'!A648</f>
        <v>44400</v>
      </c>
      <c r="B652">
        <f>0.94*B651+(1-0.94)*'01_Data'!P647^2</f>
        <v>3.6476739314369165E-4</v>
      </c>
      <c r="C652" s="11">
        <f t="shared" si="120"/>
        <v>0.3031853938965568</v>
      </c>
      <c r="D652">
        <f>0.94*D651+(1-0.94)*'01_Data'!Q647^2</f>
        <v>2.9349161166240692E-4</v>
      </c>
      <c r="E652" s="11">
        <f t="shared" si="121"/>
        <v>0.2719556694369995</v>
      </c>
      <c r="F652">
        <f>0.94*F651+(1-0.94)*'01_Data'!R647^2</f>
        <v>5.3590952914483168E-4</v>
      </c>
      <c r="G652" s="11">
        <f t="shared" si="122"/>
        <v>0.36749040986738363</v>
      </c>
      <c r="H652">
        <f>0.94*H651+(1-0.94)*'01_Data'!S647^2</f>
        <v>1.476377139061224E-3</v>
      </c>
      <c r="I652" s="11">
        <f t="shared" si="123"/>
        <v>0.60995658783509221</v>
      </c>
      <c r="J652">
        <f>0.94*J651+(1-0.94)*'01_Data'!T647^2</f>
        <v>2.4812019774815238E-4</v>
      </c>
      <c r="K652" s="11">
        <f t="shared" si="124"/>
        <v>0.25005257413698906</v>
      </c>
      <c r="L652" t="e">
        <f>0.94*L651+(1-0.94)*'01_Data'!U647^2</f>
        <v>#DIV/0!</v>
      </c>
      <c r="M652" s="11" t="e">
        <f t="shared" si="125"/>
        <v>#DIV/0!</v>
      </c>
      <c r="N652">
        <f>0.94*N651+(1-0.94)*'01_Data'!V647^2</f>
        <v>7.3417350902309903E-4</v>
      </c>
      <c r="O652" s="11">
        <f t="shared" si="126"/>
        <v>0.43012989232767929</v>
      </c>
      <c r="P652">
        <f>0.94*P651+(1-0.94)*'01_Data'!W647^2</f>
        <v>1.2583240259688314E-3</v>
      </c>
      <c r="Q652" s="11">
        <f t="shared" si="127"/>
        <v>0.56311424644040542</v>
      </c>
      <c r="R652">
        <f>0.94*R651+(1-0.94)*'01_Data'!X647^2</f>
        <v>5.3726690698183404E-4</v>
      </c>
      <c r="S652" s="11">
        <f t="shared" si="128"/>
        <v>0.3679555143756133</v>
      </c>
      <c r="T652">
        <f>0.94*T651+(1-0.94)*'01_Data'!Y647^2</f>
        <v>6.2311857734198937E-9</v>
      </c>
      <c r="U652" s="11">
        <f t="shared" si="129"/>
        <v>1.2530996827474713E-3</v>
      </c>
      <c r="V652" t="e">
        <f>0.94*V651+(1-0.94)*'01_Data'!AA647^2</f>
        <v>#VALUE!</v>
      </c>
      <c r="W652" s="11" t="e">
        <f t="shared" si="130"/>
        <v>#VALUE!</v>
      </c>
      <c r="X652" t="e">
        <f>0.94*X651+(1-0.94)*'01_Data'!AB647^2</f>
        <v>#VALUE!</v>
      </c>
      <c r="Y652" s="11" t="e">
        <f t="shared" si="131"/>
        <v>#VALUE!</v>
      </c>
    </row>
    <row r="653" spans="1:25" x14ac:dyDescent="0.2">
      <c r="A653" s="6">
        <f>'01_Data'!A649</f>
        <v>44403</v>
      </c>
      <c r="B653">
        <f>0.94*B652+(1-0.94)*'01_Data'!P648^2</f>
        <v>3.4297147799826816E-4</v>
      </c>
      <c r="C653" s="11">
        <f t="shared" si="120"/>
        <v>0.29398777603084719</v>
      </c>
      <c r="D653">
        <f>0.94*D652+(1-0.94)*'01_Data'!Q648^2</f>
        <v>2.758919540447313E-4</v>
      </c>
      <c r="E653" s="11">
        <f t="shared" si="121"/>
        <v>0.26367550591450906</v>
      </c>
      <c r="F653">
        <f>0.94*F652+(1-0.94)*'01_Data'!R648^2</f>
        <v>5.1937330385826771E-4</v>
      </c>
      <c r="G653" s="11">
        <f t="shared" si="122"/>
        <v>0.36177627419758118</v>
      </c>
      <c r="H653">
        <f>0.94*H652+(1-0.94)*'01_Data'!S648^2</f>
        <v>1.4032507311063295E-3</v>
      </c>
      <c r="I653" s="11">
        <f t="shared" si="123"/>
        <v>0.59465888056834326</v>
      </c>
      <c r="J653">
        <f>0.94*J652+(1-0.94)*'01_Data'!T648^2</f>
        <v>2.3526744164298845E-4</v>
      </c>
      <c r="K653" s="11">
        <f t="shared" si="124"/>
        <v>0.24349003120052592</v>
      </c>
      <c r="L653" t="e">
        <f>0.94*L652+(1-0.94)*'01_Data'!U648^2</f>
        <v>#DIV/0!</v>
      </c>
      <c r="M653" s="11" t="e">
        <f t="shared" si="125"/>
        <v>#DIV/0!</v>
      </c>
      <c r="N653">
        <f>0.94*N652+(1-0.94)*'01_Data'!V648^2</f>
        <v>6.9021613322393764E-4</v>
      </c>
      <c r="O653" s="11">
        <f t="shared" si="126"/>
        <v>0.41705451151190331</v>
      </c>
      <c r="P653">
        <f>0.94*P652+(1-0.94)*'01_Data'!W648^2</f>
        <v>1.2051750293771229E-3</v>
      </c>
      <c r="Q653" s="11">
        <f t="shared" si="127"/>
        <v>0.55109355594402931</v>
      </c>
      <c r="R653">
        <f>0.94*R652+(1-0.94)*'01_Data'!X648^2</f>
        <v>5.0720214347976854E-4</v>
      </c>
      <c r="S653" s="11">
        <f t="shared" si="128"/>
        <v>0.35751215385900059</v>
      </c>
      <c r="T653">
        <f>0.94*T652+(1-0.94)*'01_Data'!Y648^2</f>
        <v>6.5745699400327784E-9</v>
      </c>
      <c r="U653" s="11">
        <f t="shared" si="129"/>
        <v>1.2871641794612917E-3</v>
      </c>
      <c r="V653" t="e">
        <f>0.94*V652+(1-0.94)*'01_Data'!AA648^2</f>
        <v>#VALUE!</v>
      </c>
      <c r="W653" s="11" t="e">
        <f t="shared" si="130"/>
        <v>#VALUE!</v>
      </c>
      <c r="X653" t="e">
        <f>0.94*X652+(1-0.94)*'01_Data'!AB648^2</f>
        <v>#VALUE!</v>
      </c>
      <c r="Y653" s="11" t="e">
        <f t="shared" si="131"/>
        <v>#VALUE!</v>
      </c>
    </row>
    <row r="654" spans="1:25" x14ac:dyDescent="0.2">
      <c r="A654" s="6">
        <f>'01_Data'!A650</f>
        <v>44404</v>
      </c>
      <c r="B654">
        <f>0.94*B653+(1-0.94)*'01_Data'!P649^2</f>
        <v>3.5968894204476277E-4</v>
      </c>
      <c r="C654" s="11">
        <f t="shared" si="120"/>
        <v>0.30106745655297951</v>
      </c>
      <c r="D654">
        <f>0.94*D653+(1-0.94)*'01_Data'!Q649^2</f>
        <v>2.8559762736034354E-4</v>
      </c>
      <c r="E654" s="11">
        <f t="shared" si="121"/>
        <v>0.26827337194512352</v>
      </c>
      <c r="F654">
        <f>0.94*F653+(1-0.94)*'01_Data'!R649^2</f>
        <v>5.3284266450863763E-4</v>
      </c>
      <c r="G654" s="11">
        <f t="shared" si="122"/>
        <v>0.3664373772640786</v>
      </c>
      <c r="H654">
        <f>0.94*H653+(1-0.94)*'01_Data'!S649^2</f>
        <v>1.3433276202517602E-3</v>
      </c>
      <c r="I654" s="11">
        <f t="shared" si="123"/>
        <v>0.58182347864575179</v>
      </c>
      <c r="J654">
        <f>0.94*J653+(1-0.94)*'01_Data'!T649^2</f>
        <v>2.3877119766464031E-4</v>
      </c>
      <c r="K654" s="11">
        <f t="shared" si="124"/>
        <v>0.24529643660577169</v>
      </c>
      <c r="L654" t="e">
        <f>0.94*L653+(1-0.94)*'01_Data'!U649^2</f>
        <v>#DIV/0!</v>
      </c>
      <c r="M654" s="11" t="e">
        <f t="shared" si="125"/>
        <v>#DIV/0!</v>
      </c>
      <c r="N654">
        <f>0.94*N653+(1-0.94)*'01_Data'!V649^2</f>
        <v>6.5992183069910114E-4</v>
      </c>
      <c r="O654" s="11">
        <f t="shared" si="126"/>
        <v>0.40779933954847636</v>
      </c>
      <c r="P654">
        <f>0.94*P653+(1-0.94)*'01_Data'!W649^2</f>
        <v>1.1500261435618835E-3</v>
      </c>
      <c r="Q654" s="11">
        <f t="shared" si="127"/>
        <v>0.53833687239273753</v>
      </c>
      <c r="R654">
        <f>0.94*R653+(1-0.94)*'01_Data'!X649^2</f>
        <v>4.7731057709091265E-4</v>
      </c>
      <c r="S654" s="11">
        <f t="shared" si="128"/>
        <v>0.34681733726402719</v>
      </c>
      <c r="T654">
        <f>0.94*T653+(1-0.94)*'01_Data'!Y649^2</f>
        <v>6.8973510566477419E-9</v>
      </c>
      <c r="U654" s="11">
        <f t="shared" si="129"/>
        <v>1.3183825189508663E-3</v>
      </c>
      <c r="V654" t="e">
        <f>0.94*V653+(1-0.94)*'01_Data'!AA649^2</f>
        <v>#VALUE!</v>
      </c>
      <c r="W654" s="11" t="e">
        <f t="shared" si="130"/>
        <v>#VALUE!</v>
      </c>
      <c r="X654" t="e">
        <f>0.94*X653+(1-0.94)*'01_Data'!AB649^2</f>
        <v>#VALUE!</v>
      </c>
      <c r="Y654" s="11" t="e">
        <f t="shared" si="131"/>
        <v>#VALUE!</v>
      </c>
    </row>
    <row r="655" spans="1:25" x14ac:dyDescent="0.2">
      <c r="A655" s="6">
        <f>'01_Data'!A651</f>
        <v>44405</v>
      </c>
      <c r="B655">
        <f>0.94*B654+(1-0.94)*'01_Data'!P650^2</f>
        <v>3.4560290081285386E-4</v>
      </c>
      <c r="C655" s="11">
        <f t="shared" si="120"/>
        <v>0.29511342057730816</v>
      </c>
      <c r="D655">
        <f>0.94*D654+(1-0.94)*'01_Data'!Q650^2</f>
        <v>2.6914431754054765E-4</v>
      </c>
      <c r="E655" s="11">
        <f t="shared" si="121"/>
        <v>0.26043111953109216</v>
      </c>
      <c r="F655">
        <f>0.94*F654+(1-0.94)*'01_Data'!R650^2</f>
        <v>5.0633477179693777E-4</v>
      </c>
      <c r="G655" s="11">
        <f t="shared" si="122"/>
        <v>0.35720633042098837</v>
      </c>
      <c r="H655">
        <f>0.94*H654+(1-0.94)*'01_Data'!S650^2</f>
        <v>1.3250329568843078E-3</v>
      </c>
      <c r="I655" s="11">
        <f t="shared" si="123"/>
        <v>0.57784799483501326</v>
      </c>
      <c r="J655">
        <f>0.94*J654+(1-0.94)*'01_Data'!T650^2</f>
        <v>2.2863243946832568E-4</v>
      </c>
      <c r="K655" s="11">
        <f t="shared" si="124"/>
        <v>0.2400320285837248</v>
      </c>
      <c r="L655" t="e">
        <f>0.94*L654+(1-0.94)*'01_Data'!U650^2</f>
        <v>#DIV/0!</v>
      </c>
      <c r="M655" s="11" t="e">
        <f t="shared" si="125"/>
        <v>#DIV/0!</v>
      </c>
      <c r="N655">
        <f>0.94*N654+(1-0.94)*'01_Data'!V650^2</f>
        <v>6.740601185818159E-4</v>
      </c>
      <c r="O655" s="11">
        <f t="shared" si="126"/>
        <v>0.41214457400603688</v>
      </c>
      <c r="P655">
        <f>0.94*P654+(1-0.94)*'01_Data'!W650^2</f>
        <v>1.096971617222136E-3</v>
      </c>
      <c r="Q655" s="11">
        <f t="shared" si="127"/>
        <v>0.52577261961800403</v>
      </c>
      <c r="R655">
        <f>0.94*R654+(1-0.94)*'01_Data'!X650^2</f>
        <v>4.9678097130145002E-4</v>
      </c>
      <c r="S655" s="11">
        <f t="shared" si="128"/>
        <v>0.3538203001072231</v>
      </c>
      <c r="T655">
        <f>0.94*T654+(1-0.94)*'01_Data'!Y650^2</f>
        <v>7.200765306266956E-9</v>
      </c>
      <c r="U655" s="11">
        <f t="shared" si="129"/>
        <v>1.3470682451825792E-3</v>
      </c>
      <c r="V655" t="e">
        <f>0.94*V654+(1-0.94)*'01_Data'!AA650^2</f>
        <v>#VALUE!</v>
      </c>
      <c r="W655" s="11" t="e">
        <f t="shared" si="130"/>
        <v>#VALUE!</v>
      </c>
      <c r="X655" t="e">
        <f>0.94*X654+(1-0.94)*'01_Data'!AB650^2</f>
        <v>#VALUE!</v>
      </c>
      <c r="Y655" s="11" t="e">
        <f t="shared" si="131"/>
        <v>#VALUE!</v>
      </c>
    </row>
    <row r="656" spans="1:25" x14ac:dyDescent="0.2">
      <c r="A656" s="6">
        <f>'01_Data'!A652</f>
        <v>44406</v>
      </c>
      <c r="B656">
        <f>0.94*B655+(1-0.94)*'01_Data'!P651^2</f>
        <v>3.2757710089496638E-4</v>
      </c>
      <c r="C656" s="11">
        <f t="shared" si="120"/>
        <v>0.28731416502764273</v>
      </c>
      <c r="D656">
        <f>0.94*D655+(1-0.94)*'01_Data'!Q651^2</f>
        <v>2.5491039996157147E-4</v>
      </c>
      <c r="E656" s="11">
        <f t="shared" si="121"/>
        <v>0.25345102246847617</v>
      </c>
      <c r="F656">
        <f>0.94*F655+(1-0.94)*'01_Data'!R651^2</f>
        <v>4.7881187258489312E-4</v>
      </c>
      <c r="G656" s="11">
        <f t="shared" si="122"/>
        <v>0.34736233516516019</v>
      </c>
      <c r="H656">
        <f>0.94*H655+(1-0.94)*'01_Data'!S651^2</f>
        <v>1.2803275346140784E-3</v>
      </c>
      <c r="I656" s="11">
        <f t="shared" si="123"/>
        <v>0.56801631906376404</v>
      </c>
      <c r="J656">
        <f>0.94*J655+(1-0.94)*'01_Data'!T651^2</f>
        <v>2.173412327342343E-4</v>
      </c>
      <c r="K656" s="11">
        <f t="shared" si="124"/>
        <v>0.23402989263986568</v>
      </c>
      <c r="L656" t="e">
        <f>0.94*L655+(1-0.94)*'01_Data'!U651^2</f>
        <v>#DIV/0!</v>
      </c>
      <c r="M656" s="11" t="e">
        <f t="shared" si="125"/>
        <v>#DIV/0!</v>
      </c>
      <c r="N656">
        <f>0.94*N655+(1-0.94)*'01_Data'!V651^2</f>
        <v>6.3705500354402345E-4</v>
      </c>
      <c r="O656" s="11">
        <f t="shared" si="126"/>
        <v>0.40067176203607602</v>
      </c>
      <c r="P656">
        <f>0.94*P655+(1-0.94)*'01_Data'!W651^2</f>
        <v>1.0459489305842764E-3</v>
      </c>
      <c r="Q656" s="11">
        <f t="shared" si="127"/>
        <v>0.51339958171704592</v>
      </c>
      <c r="R656">
        <f>0.94*R655+(1-0.94)*'01_Data'!X651^2</f>
        <v>4.9169218870087714E-4</v>
      </c>
      <c r="S656" s="11">
        <f t="shared" si="128"/>
        <v>0.3520034538930279</v>
      </c>
      <c r="T656">
        <f>0.94*T655+(1-0.94)*'01_Data'!Y651^2</f>
        <v>6.7687193878909386E-9</v>
      </c>
      <c r="U656" s="11">
        <f t="shared" si="129"/>
        <v>1.3060311197473499E-3</v>
      </c>
      <c r="V656" t="e">
        <f>0.94*V655+(1-0.94)*'01_Data'!AA651^2</f>
        <v>#VALUE!</v>
      </c>
      <c r="W656" s="11" t="e">
        <f t="shared" si="130"/>
        <v>#VALUE!</v>
      </c>
      <c r="X656" t="e">
        <f>0.94*X655+(1-0.94)*'01_Data'!AB651^2</f>
        <v>#VALUE!</v>
      </c>
      <c r="Y656" s="11" t="e">
        <f t="shared" si="131"/>
        <v>#VALUE!</v>
      </c>
    </row>
    <row r="657" spans="1:25" x14ac:dyDescent="0.2">
      <c r="A657" s="6">
        <f>'01_Data'!A653</f>
        <v>44407</v>
      </c>
      <c r="B657">
        <f>0.94*B656+(1-0.94)*'01_Data'!P652^2</f>
        <v>3.1673581818771063E-4</v>
      </c>
      <c r="C657" s="11">
        <f t="shared" si="120"/>
        <v>0.28251978016291723</v>
      </c>
      <c r="D657">
        <f>0.94*D656+(1-0.94)*'01_Data'!Q652^2</f>
        <v>2.5078489727889533E-4</v>
      </c>
      <c r="E657" s="11">
        <f t="shared" si="121"/>
        <v>0.25139171449011927</v>
      </c>
      <c r="F657">
        <f>0.94*F656+(1-0.94)*'01_Data'!R652^2</f>
        <v>4.5248388782983694E-4</v>
      </c>
      <c r="G657" s="11">
        <f t="shared" si="122"/>
        <v>0.33767727156727462</v>
      </c>
      <c r="H657">
        <f>0.94*H656+(1-0.94)*'01_Data'!S652^2</f>
        <v>1.2047089668817206E-3</v>
      </c>
      <c r="I657" s="11">
        <f t="shared" si="123"/>
        <v>0.55098698682835834</v>
      </c>
      <c r="J657">
        <f>0.94*J656+(1-0.94)*'01_Data'!T652^2</f>
        <v>2.2719293199520687E-4</v>
      </c>
      <c r="K657" s="11">
        <f t="shared" si="124"/>
        <v>0.23927519483388188</v>
      </c>
      <c r="L657" t="e">
        <f>0.94*L656+(1-0.94)*'01_Data'!U652^2</f>
        <v>#DIV/0!</v>
      </c>
      <c r="M657" s="11" t="e">
        <f t="shared" si="125"/>
        <v>#DIV/0!</v>
      </c>
      <c r="N657">
        <f>0.94*N656+(1-0.94)*'01_Data'!V652^2</f>
        <v>5.9920992749124924E-4</v>
      </c>
      <c r="O657" s="11">
        <f t="shared" si="126"/>
        <v>0.38858834481723054</v>
      </c>
      <c r="P657">
        <f>0.94*P656+(1-0.94)*'01_Data'!W652^2</f>
        <v>9.8321356511703816E-4</v>
      </c>
      <c r="Q657" s="11">
        <f t="shared" si="127"/>
        <v>0.49776482239054787</v>
      </c>
      <c r="R657">
        <f>0.94*R656+(1-0.94)*'01_Data'!X652^2</f>
        <v>4.624323942089896E-4</v>
      </c>
      <c r="S657" s="11">
        <f t="shared" si="128"/>
        <v>0.34136924779579281</v>
      </c>
      <c r="T657">
        <f>0.94*T656+(1-0.94)*'01_Data'!Y652^2</f>
        <v>7.0798515376344119E-9</v>
      </c>
      <c r="U657" s="11">
        <f t="shared" si="129"/>
        <v>1.3357105178457911E-3</v>
      </c>
      <c r="V657" t="e">
        <f>0.94*V656+(1-0.94)*'01_Data'!AA652^2</f>
        <v>#VALUE!</v>
      </c>
      <c r="W657" s="11" t="e">
        <f t="shared" si="130"/>
        <v>#VALUE!</v>
      </c>
      <c r="X657" t="e">
        <f>0.94*X656+(1-0.94)*'01_Data'!AB652^2</f>
        <v>#VALUE!</v>
      </c>
      <c r="Y657" s="11" t="e">
        <f t="shared" si="131"/>
        <v>#VALUE!</v>
      </c>
    </row>
    <row r="658" spans="1:25" x14ac:dyDescent="0.2">
      <c r="A658" s="6">
        <f>'01_Data'!A654</f>
        <v>44410</v>
      </c>
      <c r="B658">
        <f>0.94*B657+(1-0.94)*'01_Data'!P653^2</f>
        <v>3.3043606940043015E-4</v>
      </c>
      <c r="C658" s="11">
        <f t="shared" si="120"/>
        <v>0.28856522570973175</v>
      </c>
      <c r="D658">
        <f>0.94*D657+(1-0.94)*'01_Data'!Q653^2</f>
        <v>2.3905643335548195E-4</v>
      </c>
      <c r="E658" s="11">
        <f t="shared" si="121"/>
        <v>0.2454429082405549</v>
      </c>
      <c r="F658">
        <f>0.94*F657+(1-0.94)*'01_Data'!R653^2</f>
        <v>4.4484056101146748E-4</v>
      </c>
      <c r="G658" s="11">
        <f t="shared" si="122"/>
        <v>0.33481311410231501</v>
      </c>
      <c r="H658">
        <f>0.94*H657+(1-0.94)*'01_Data'!S653^2</f>
        <v>1.1721082690964483E-3</v>
      </c>
      <c r="I658" s="11">
        <f t="shared" si="123"/>
        <v>0.54348071153657795</v>
      </c>
      <c r="J658">
        <f>0.94*J657+(1-0.94)*'01_Data'!T653^2</f>
        <v>2.4354364532172616E-4</v>
      </c>
      <c r="K658" s="11">
        <f t="shared" si="124"/>
        <v>0.2477357435274026</v>
      </c>
      <c r="L658" t="e">
        <f>0.94*L657+(1-0.94)*'01_Data'!U653^2</f>
        <v>#DIV/0!</v>
      </c>
      <c r="M658" s="11" t="e">
        <f t="shared" si="125"/>
        <v>#DIV/0!</v>
      </c>
      <c r="N658">
        <f>0.94*N657+(1-0.94)*'01_Data'!V653^2</f>
        <v>5.6363555600164148E-4</v>
      </c>
      <c r="O658" s="11">
        <f t="shared" si="126"/>
        <v>0.37687685006167948</v>
      </c>
      <c r="P658">
        <f>0.94*P657+(1-0.94)*'01_Data'!W653^2</f>
        <v>9.5114159432714953E-4</v>
      </c>
      <c r="Q658" s="11">
        <f t="shared" si="127"/>
        <v>0.48957908632869696</v>
      </c>
      <c r="R658">
        <f>0.94*R657+(1-0.94)*'01_Data'!X653^2</f>
        <v>4.4205579227098E-4</v>
      </c>
      <c r="S658" s="11">
        <f t="shared" si="128"/>
        <v>0.33376347860766159</v>
      </c>
      <c r="T658">
        <f>0.94*T657+(1-0.94)*'01_Data'!Y653^2</f>
        <v>7.3723157583944252E-9</v>
      </c>
      <c r="U658" s="11">
        <f t="shared" si="129"/>
        <v>1.3630200186040538E-3</v>
      </c>
      <c r="V658" t="e">
        <f>0.94*V657+(1-0.94)*'01_Data'!AA653^2</f>
        <v>#VALUE!</v>
      </c>
      <c r="W658" s="11" t="e">
        <f t="shared" si="130"/>
        <v>#VALUE!</v>
      </c>
      <c r="X658" t="e">
        <f>0.94*X657+(1-0.94)*'01_Data'!AB653^2</f>
        <v>#VALUE!</v>
      </c>
      <c r="Y658" s="11" t="e">
        <f t="shared" si="131"/>
        <v>#VALUE!</v>
      </c>
    </row>
    <row r="659" spans="1:25" x14ac:dyDescent="0.2">
      <c r="A659" s="6">
        <f>'01_Data'!A655</f>
        <v>44411</v>
      </c>
      <c r="B659">
        <f>0.94*B658+(1-0.94)*'01_Data'!P654^2</f>
        <v>3.1061168207017689E-4</v>
      </c>
      <c r="C659" s="11">
        <f t="shared" si="120"/>
        <v>0.27977516666367047</v>
      </c>
      <c r="D659">
        <f>0.94*D658+(1-0.94)*'01_Data'!Q654^2</f>
        <v>2.2490078534221562E-4</v>
      </c>
      <c r="E659" s="11">
        <f t="shared" si="121"/>
        <v>0.23806511274489242</v>
      </c>
      <c r="F659">
        <f>0.94*F658+(1-0.94)*'01_Data'!R654^2</f>
        <v>4.2708764274016018E-4</v>
      </c>
      <c r="G659" s="11">
        <f t="shared" si="122"/>
        <v>0.32806414916982374</v>
      </c>
      <c r="H659">
        <f>0.94*H658+(1-0.94)*'01_Data'!S654^2</f>
        <v>1.1103517206791889E-3</v>
      </c>
      <c r="I659" s="11">
        <f t="shared" si="123"/>
        <v>0.52896940706543283</v>
      </c>
      <c r="J659">
        <f>0.94*J658+(1-0.94)*'01_Data'!T654^2</f>
        <v>2.289385312628736E-4</v>
      </c>
      <c r="K659" s="11">
        <f t="shared" si="124"/>
        <v>0.24019265159085143</v>
      </c>
      <c r="L659" t="e">
        <f>0.94*L658+(1-0.94)*'01_Data'!U654^2</f>
        <v>#DIV/0!</v>
      </c>
      <c r="M659" s="11" t="e">
        <f t="shared" si="125"/>
        <v>#DIV/0!</v>
      </c>
      <c r="N659">
        <f>0.94*N658+(1-0.94)*'01_Data'!V654^2</f>
        <v>5.3134178422554015E-4</v>
      </c>
      <c r="O659" s="11">
        <f t="shared" si="126"/>
        <v>0.36592093357013089</v>
      </c>
      <c r="P659">
        <f>0.94*P658+(1-0.94)*'01_Data'!W654^2</f>
        <v>8.9783751311958281E-4</v>
      </c>
      <c r="Q659" s="11">
        <f t="shared" si="127"/>
        <v>0.47566275164882826</v>
      </c>
      <c r="R659">
        <f>0.94*R658+(1-0.94)*'01_Data'!X654^2</f>
        <v>4.3160809581873597E-4</v>
      </c>
      <c r="S659" s="11">
        <f t="shared" si="128"/>
        <v>0.32979575519754872</v>
      </c>
      <c r="T659">
        <f>0.94*T658+(1-0.94)*'01_Data'!Y654^2</f>
        <v>6.9299768128907594E-9</v>
      </c>
      <c r="U659" s="11">
        <f t="shared" si="129"/>
        <v>1.3214969378884203E-3</v>
      </c>
      <c r="V659" t="e">
        <f>0.94*V658+(1-0.94)*'01_Data'!AA654^2</f>
        <v>#VALUE!</v>
      </c>
      <c r="W659" s="11" t="e">
        <f t="shared" si="130"/>
        <v>#VALUE!</v>
      </c>
      <c r="X659" t="e">
        <f>0.94*X658+(1-0.94)*'01_Data'!AB654^2</f>
        <v>#VALUE!</v>
      </c>
      <c r="Y659" s="11" t="e">
        <f t="shared" si="131"/>
        <v>#VALUE!</v>
      </c>
    </row>
    <row r="660" spans="1:25" x14ac:dyDescent="0.2">
      <c r="A660" s="6">
        <f>'01_Data'!A656</f>
        <v>44412</v>
      </c>
      <c r="B660">
        <f>0.94*B659+(1-0.94)*'01_Data'!P655^2</f>
        <v>2.9885776519478446E-4</v>
      </c>
      <c r="C660" s="11">
        <f t="shared" si="120"/>
        <v>0.27443060476026665</v>
      </c>
      <c r="D660">
        <f>0.94*D659+(1-0.94)*'01_Data'!Q655^2</f>
        <v>2.1682049923492364E-4</v>
      </c>
      <c r="E660" s="11">
        <f t="shared" si="121"/>
        <v>0.23374936536213475</v>
      </c>
      <c r="F660">
        <f>0.94*F659+(1-0.94)*'01_Data'!R655^2</f>
        <v>4.3182991487768208E-4</v>
      </c>
      <c r="G660" s="11">
        <f t="shared" si="122"/>
        <v>0.32988049131340869</v>
      </c>
      <c r="H660">
        <f>0.94*H659+(1-0.94)*'01_Data'!S655^2</f>
        <v>1.0797913276212254E-3</v>
      </c>
      <c r="I660" s="11">
        <f t="shared" si="123"/>
        <v>0.52163916126049137</v>
      </c>
      <c r="J660">
        <f>0.94*J659+(1-0.94)*'01_Data'!T655^2</f>
        <v>2.2822309942504055E-4</v>
      </c>
      <c r="K660" s="11">
        <f t="shared" si="124"/>
        <v>0.23981705747321275</v>
      </c>
      <c r="L660" t="e">
        <f>0.94*L659+(1-0.94)*'01_Data'!U655^2</f>
        <v>#DIV/0!</v>
      </c>
      <c r="M660" s="11" t="e">
        <f t="shared" si="125"/>
        <v>#DIV/0!</v>
      </c>
      <c r="N660">
        <f>0.94*N659+(1-0.94)*'01_Data'!V655^2</f>
        <v>5.0565206127165354E-4</v>
      </c>
      <c r="O660" s="11">
        <f t="shared" si="126"/>
        <v>0.35696543171637324</v>
      </c>
      <c r="P660">
        <f>0.94*P659+(1-0.94)*'01_Data'!W655^2</f>
        <v>8.6159413780195543E-4</v>
      </c>
      <c r="Q660" s="11">
        <f t="shared" si="127"/>
        <v>0.46596322035767246</v>
      </c>
      <c r="R660">
        <f>0.94*R659+(1-0.94)*'01_Data'!X655^2</f>
        <v>4.0577619353190253E-4</v>
      </c>
      <c r="S660" s="11">
        <f t="shared" si="128"/>
        <v>0.31977429660627738</v>
      </c>
      <c r="T660">
        <f>0.94*T659+(1-0.94)*'01_Data'!Y655^2</f>
        <v>6.5141782041173132E-9</v>
      </c>
      <c r="U660" s="11">
        <f t="shared" si="129"/>
        <v>1.2812388174878104E-3</v>
      </c>
      <c r="V660" t="e">
        <f>0.94*V659+(1-0.94)*'01_Data'!AA655^2</f>
        <v>#VALUE!</v>
      </c>
      <c r="W660" s="11" t="e">
        <f t="shared" si="130"/>
        <v>#VALUE!</v>
      </c>
      <c r="X660" t="e">
        <f>0.94*X659+(1-0.94)*'01_Data'!AB655^2</f>
        <v>#VALUE!</v>
      </c>
      <c r="Y660" s="11" t="e">
        <f t="shared" si="131"/>
        <v>#VALUE!</v>
      </c>
    </row>
    <row r="661" spans="1:25" x14ac:dyDescent="0.2">
      <c r="A661" s="6">
        <f>'01_Data'!A657</f>
        <v>44413</v>
      </c>
      <c r="B661">
        <f>0.94*B660+(1-0.94)*'01_Data'!P656^2</f>
        <v>3.1447207791909988E-4</v>
      </c>
      <c r="C661" s="11">
        <f t="shared" si="120"/>
        <v>0.28150837223005137</v>
      </c>
      <c r="D661">
        <f>0.94*D660+(1-0.94)*'01_Data'!Q656^2</f>
        <v>2.3465127077028499E-4</v>
      </c>
      <c r="E661" s="11">
        <f t="shared" si="121"/>
        <v>0.24317096914334124</v>
      </c>
      <c r="F661">
        <f>0.94*F660+(1-0.94)*'01_Data'!R656^2</f>
        <v>4.6230720444933633E-4</v>
      </c>
      <c r="G661" s="11">
        <f t="shared" si="122"/>
        <v>0.34132303690379995</v>
      </c>
      <c r="H661">
        <f>0.94*H660+(1-0.94)*'01_Data'!S656^2</f>
        <v>1.0633923778819651E-3</v>
      </c>
      <c r="I661" s="11">
        <f t="shared" si="123"/>
        <v>0.51766290114924718</v>
      </c>
      <c r="J661">
        <f>0.94*J660+(1-0.94)*'01_Data'!T656^2</f>
        <v>2.1863757714726025E-4</v>
      </c>
      <c r="K661" s="11">
        <f t="shared" si="124"/>
        <v>0.23472679744994943</v>
      </c>
      <c r="L661" t="e">
        <f>0.94*L660+(1-0.94)*'01_Data'!U656^2</f>
        <v>#DIV/0!</v>
      </c>
      <c r="M661" s="11" t="e">
        <f t="shared" si="125"/>
        <v>#DIV/0!</v>
      </c>
      <c r="N661">
        <f>0.94*N660+(1-0.94)*'01_Data'!V656^2</f>
        <v>5.3832361363554716E-4</v>
      </c>
      <c r="O661" s="11">
        <f t="shared" si="126"/>
        <v>0.36831718753834702</v>
      </c>
      <c r="P661">
        <f>0.94*P660+(1-0.94)*'01_Data'!W656^2</f>
        <v>9.7998211012513721E-4</v>
      </c>
      <c r="Q661" s="11">
        <f t="shared" si="127"/>
        <v>0.49694616584850981</v>
      </c>
      <c r="R661">
        <f>0.94*R660+(1-0.94)*'01_Data'!X656^2</f>
        <v>5.1043482802202772E-4</v>
      </c>
      <c r="S661" s="11">
        <f t="shared" si="128"/>
        <v>0.35864965727231773</v>
      </c>
      <c r="T661">
        <f>0.94*T660+(1-0.94)*'01_Data'!Y656^2</f>
        <v>6.123327511870274E-9</v>
      </c>
      <c r="U661" s="11">
        <f t="shared" si="129"/>
        <v>1.2422071216151151E-3</v>
      </c>
      <c r="V661" t="e">
        <f>0.94*V660+(1-0.94)*'01_Data'!AA656^2</f>
        <v>#VALUE!</v>
      </c>
      <c r="W661" s="11" t="e">
        <f t="shared" si="130"/>
        <v>#VALUE!</v>
      </c>
      <c r="X661" t="e">
        <f>0.94*X660+(1-0.94)*'01_Data'!AB656^2</f>
        <v>#VALUE!</v>
      </c>
      <c r="Y661" s="11" t="e">
        <f t="shared" si="131"/>
        <v>#VALUE!</v>
      </c>
    </row>
    <row r="662" spans="1:25" x14ac:dyDescent="0.2">
      <c r="A662" s="6">
        <f>'01_Data'!A658</f>
        <v>44414</v>
      </c>
      <c r="B662">
        <f>0.94*B661+(1-0.94)*'01_Data'!P657^2</f>
        <v>2.9799580168251585E-4</v>
      </c>
      <c r="C662" s="11">
        <f t="shared" si="120"/>
        <v>0.27403456355721628</v>
      </c>
      <c r="D662">
        <f>0.94*D661+(1-0.94)*'01_Data'!Q657^2</f>
        <v>2.2568260703812709E-4</v>
      </c>
      <c r="E662" s="11">
        <f t="shared" si="121"/>
        <v>0.23847854614956043</v>
      </c>
      <c r="F662">
        <f>0.94*F661+(1-0.94)*'01_Data'!R657^2</f>
        <v>4.5487779944336596E-4</v>
      </c>
      <c r="G662" s="11">
        <f t="shared" si="122"/>
        <v>0.33856935103421315</v>
      </c>
      <c r="H662">
        <f>0.94*H661+(1-0.94)*'01_Data'!S657^2</f>
        <v>1.0218779297978212E-3</v>
      </c>
      <c r="I662" s="11">
        <f t="shared" si="123"/>
        <v>0.50745762218046442</v>
      </c>
      <c r="J662">
        <f>0.94*J661+(1-0.94)*'01_Data'!T657^2</f>
        <v>2.0724872071862805E-4</v>
      </c>
      <c r="K662" s="11">
        <f t="shared" si="124"/>
        <v>0.22853156810623401</v>
      </c>
      <c r="L662" t="e">
        <f>0.94*L661+(1-0.94)*'01_Data'!U657^2</f>
        <v>#DIV/0!</v>
      </c>
      <c r="M662" s="11" t="e">
        <f t="shared" si="125"/>
        <v>#DIV/0!</v>
      </c>
      <c r="N662">
        <f>0.94*N661+(1-0.94)*'01_Data'!V657^2</f>
        <v>5.1656006106863778E-4</v>
      </c>
      <c r="O662" s="11">
        <f t="shared" si="126"/>
        <v>0.36079514324516165</v>
      </c>
      <c r="P662">
        <f>0.94*P661+(1-0.94)*'01_Data'!W657^2</f>
        <v>1.5111508751013342E-3</v>
      </c>
      <c r="Q662" s="11">
        <f t="shared" si="127"/>
        <v>0.6170980639457041</v>
      </c>
      <c r="R662">
        <f>0.94*R661+(1-0.94)*'01_Data'!X657^2</f>
        <v>4.798146836097051E-4</v>
      </c>
      <c r="S662" s="11">
        <f t="shared" si="128"/>
        <v>0.34772589818655397</v>
      </c>
      <c r="T662">
        <f>0.94*T661+(1-0.94)*'01_Data'!Y657^2</f>
        <v>5.7559278611580574E-9</v>
      </c>
      <c r="U662" s="11">
        <f t="shared" si="129"/>
        <v>1.2043644884385419E-3</v>
      </c>
      <c r="V662" t="e">
        <f>0.94*V661+(1-0.94)*'01_Data'!AA657^2</f>
        <v>#VALUE!</v>
      </c>
      <c r="W662" s="11" t="e">
        <f t="shared" si="130"/>
        <v>#VALUE!</v>
      </c>
      <c r="X662" t="e">
        <f>0.94*X661+(1-0.94)*'01_Data'!AB657^2</f>
        <v>#VALUE!</v>
      </c>
      <c r="Y662" s="11" t="e">
        <f t="shared" si="131"/>
        <v>#VALUE!</v>
      </c>
    </row>
    <row r="663" spans="1:25" x14ac:dyDescent="0.2">
      <c r="A663" s="6">
        <f>'01_Data'!A659</f>
        <v>44417</v>
      </c>
      <c r="B663">
        <f>0.94*B662+(1-0.94)*'01_Data'!P658^2</f>
        <v>2.8801324229590908E-4</v>
      </c>
      <c r="C663" s="11">
        <f t="shared" si="120"/>
        <v>0.2694055252933189</v>
      </c>
      <c r="D663">
        <f>0.94*D662+(1-0.94)*'01_Data'!Q658^2</f>
        <v>2.1515521064415072E-4</v>
      </c>
      <c r="E663" s="11">
        <f t="shared" si="121"/>
        <v>0.23284997977737937</v>
      </c>
      <c r="F663">
        <f>0.94*F662+(1-0.94)*'01_Data'!R658^2</f>
        <v>4.3332798800549524E-4</v>
      </c>
      <c r="G663" s="11">
        <f t="shared" si="122"/>
        <v>0.33045219469294618</v>
      </c>
      <c r="H663">
        <f>0.94*H662+(1-0.94)*'01_Data'!S658^2</f>
        <v>9.6403775059618888E-4</v>
      </c>
      <c r="I663" s="11">
        <f t="shared" si="123"/>
        <v>0.49288691720336786</v>
      </c>
      <c r="J663">
        <f>0.94*J662+(1-0.94)*'01_Data'!T658^2</f>
        <v>2.0812238028917446E-4</v>
      </c>
      <c r="K663" s="11">
        <f t="shared" si="124"/>
        <v>0.22901275037183405</v>
      </c>
      <c r="L663" t="e">
        <f>0.94*L662+(1-0.94)*'01_Data'!U658^2</f>
        <v>#DIV/0!</v>
      </c>
      <c r="M663" s="11" t="e">
        <f t="shared" si="125"/>
        <v>#DIV/0!</v>
      </c>
      <c r="N663">
        <f>0.94*N662+(1-0.94)*'01_Data'!V658^2</f>
        <v>4.9410915481651221E-4</v>
      </c>
      <c r="O663" s="11">
        <f t="shared" si="126"/>
        <v>0.35286754882499621</v>
      </c>
      <c r="P663">
        <f>0.94*P662+(1-0.94)*'01_Data'!W658^2</f>
        <v>1.7209593706388649E-3</v>
      </c>
      <c r="Q663" s="11">
        <f t="shared" si="127"/>
        <v>0.65854518554233921</v>
      </c>
      <c r="R663">
        <f>0.94*R662+(1-0.94)*'01_Data'!X658^2</f>
        <v>4.6701910032024874E-4</v>
      </c>
      <c r="S663" s="11">
        <f t="shared" si="128"/>
        <v>0.34305803194314327</v>
      </c>
      <c r="T663">
        <f>0.94*T662+(1-0.94)*'01_Data'!Y658^2</f>
        <v>6.1278275025055036E-9</v>
      </c>
      <c r="U663" s="11">
        <f t="shared" si="129"/>
        <v>1.2426634824566894E-3</v>
      </c>
      <c r="V663" t="e">
        <f>0.94*V662+(1-0.94)*'01_Data'!AA658^2</f>
        <v>#VALUE!</v>
      </c>
      <c r="W663" s="11" t="e">
        <f t="shared" si="130"/>
        <v>#VALUE!</v>
      </c>
      <c r="X663" t="e">
        <f>0.94*X662+(1-0.94)*'01_Data'!AB658^2</f>
        <v>#VALUE!</v>
      </c>
      <c r="Y663" s="11" t="e">
        <f t="shared" si="131"/>
        <v>#VALUE!</v>
      </c>
    </row>
    <row r="664" spans="1:25" x14ac:dyDescent="0.2">
      <c r="A664" s="6">
        <f>'01_Data'!A660</f>
        <v>44418</v>
      </c>
      <c r="B664">
        <f>0.94*B663+(1-0.94)*'01_Data'!P659^2</f>
        <v>2.7862963647249853E-4</v>
      </c>
      <c r="C664" s="11">
        <f t="shared" si="120"/>
        <v>0.26498050568120973</v>
      </c>
      <c r="D664">
        <f>0.94*D663+(1-0.94)*'01_Data'!Q659^2</f>
        <v>2.1921223751141111E-4</v>
      </c>
      <c r="E664" s="11">
        <f t="shared" si="121"/>
        <v>0.2350350694106639</v>
      </c>
      <c r="F664">
        <f>0.94*F663+(1-0.94)*'01_Data'!R659^2</f>
        <v>4.2844110701532233E-4</v>
      </c>
      <c r="G664" s="11">
        <f t="shared" si="122"/>
        <v>0.32858356466485239</v>
      </c>
      <c r="H664">
        <f>0.94*H663+(1-0.94)*'01_Data'!S659^2</f>
        <v>9.6020004508597491E-4</v>
      </c>
      <c r="I664" s="11">
        <f t="shared" si="123"/>
        <v>0.49190488040033276</v>
      </c>
      <c r="J664">
        <f>0.94*J663+(1-0.94)*'01_Data'!T659^2</f>
        <v>2.0051629291624522E-4</v>
      </c>
      <c r="K664" s="11">
        <f t="shared" si="124"/>
        <v>0.22478902512109838</v>
      </c>
      <c r="L664" t="e">
        <f>0.94*L663+(1-0.94)*'01_Data'!U659^2</f>
        <v>#DIV/0!</v>
      </c>
      <c r="M664" s="11" t="e">
        <f t="shared" si="125"/>
        <v>#DIV/0!</v>
      </c>
      <c r="N664">
        <f>0.94*N663+(1-0.94)*'01_Data'!V659^2</f>
        <v>5.8336713596172398E-4</v>
      </c>
      <c r="O664" s="11">
        <f t="shared" si="126"/>
        <v>0.38341689876993484</v>
      </c>
      <c r="P664">
        <f>0.94*P663+(1-0.94)*'01_Data'!W659^2</f>
        <v>1.6960811224041254E-3</v>
      </c>
      <c r="Q664" s="11">
        <f t="shared" si="127"/>
        <v>0.65376788147311093</v>
      </c>
      <c r="R664">
        <f>0.94*R663+(1-0.94)*'01_Data'!X659^2</f>
        <v>4.4012225240475865E-4</v>
      </c>
      <c r="S664" s="11">
        <f t="shared" si="128"/>
        <v>0.33303274254343102</v>
      </c>
      <c r="T664">
        <f>0.94*T663+(1-0.94)*'01_Data'!Y659^2</f>
        <v>5.7601578523551733E-9</v>
      </c>
      <c r="U664" s="11">
        <f t="shared" si="129"/>
        <v>1.2048069466904247E-3</v>
      </c>
      <c r="V664" t="e">
        <f>0.94*V663+(1-0.94)*'01_Data'!AA659^2</f>
        <v>#VALUE!</v>
      </c>
      <c r="W664" s="11" t="e">
        <f t="shared" si="130"/>
        <v>#VALUE!</v>
      </c>
      <c r="X664" t="e">
        <f>0.94*X663+(1-0.94)*'01_Data'!AB659^2</f>
        <v>#VALUE!</v>
      </c>
      <c r="Y664" s="11" t="e">
        <f t="shared" si="131"/>
        <v>#VALUE!</v>
      </c>
    </row>
    <row r="665" spans="1:25" x14ac:dyDescent="0.2">
      <c r="A665" s="6">
        <f>'01_Data'!A661</f>
        <v>44419</v>
      </c>
      <c r="B665">
        <f>0.94*B664+(1-0.94)*'01_Data'!P660^2</f>
        <v>2.7922852920103853E-4</v>
      </c>
      <c r="C665" s="11">
        <f t="shared" si="120"/>
        <v>0.26526513031052862</v>
      </c>
      <c r="D665">
        <f>0.94*D664+(1-0.94)*'01_Data'!Q660^2</f>
        <v>2.2569583336691122E-4</v>
      </c>
      <c r="E665" s="11">
        <f t="shared" si="121"/>
        <v>0.23848553417023355</v>
      </c>
      <c r="F665">
        <f>0.94*F664+(1-0.94)*'01_Data'!R660^2</f>
        <v>4.230574041542183E-4</v>
      </c>
      <c r="G665" s="11">
        <f t="shared" si="122"/>
        <v>0.32651258145263412</v>
      </c>
      <c r="H665">
        <f>0.94*H664+(1-0.94)*'01_Data'!S660^2</f>
        <v>9.4027771594159095E-4</v>
      </c>
      <c r="I665" s="11">
        <f t="shared" si="123"/>
        <v>0.48677508606879311</v>
      </c>
      <c r="J665">
        <f>0.94*J664+(1-0.94)*'01_Data'!T660^2</f>
        <v>3.0566521671475638E-4</v>
      </c>
      <c r="K665" s="11">
        <f t="shared" si="124"/>
        <v>0.27753852815801738</v>
      </c>
      <c r="L665" t="e">
        <f>0.94*L664+(1-0.94)*'01_Data'!U660^2</f>
        <v>#DIV/0!</v>
      </c>
      <c r="M665" s="11" t="e">
        <f t="shared" si="125"/>
        <v>#DIV/0!</v>
      </c>
      <c r="N665">
        <f>0.94*N664+(1-0.94)*'01_Data'!V660^2</f>
        <v>5.4836510780402047E-4</v>
      </c>
      <c r="O665" s="11">
        <f t="shared" si="126"/>
        <v>0.37173647543200972</v>
      </c>
      <c r="P665">
        <f>0.94*P664+(1-0.94)*'01_Data'!W660^2</f>
        <v>1.651132546542537E-3</v>
      </c>
      <c r="Q665" s="11">
        <f t="shared" si="127"/>
        <v>0.64504682134610924</v>
      </c>
      <c r="R665">
        <f>0.94*R664+(1-0.94)*'01_Data'!X660^2</f>
        <v>4.3368235938812978E-4</v>
      </c>
      <c r="S665" s="11">
        <f t="shared" si="128"/>
        <v>0.33058728736267023</v>
      </c>
      <c r="T665">
        <f>0.94*T664+(1-0.94)*'01_Data'!Y660^2</f>
        <v>6.1318036942319408E-9</v>
      </c>
      <c r="U665" s="11">
        <f t="shared" si="129"/>
        <v>1.2430665834726833E-3</v>
      </c>
      <c r="V665" t="e">
        <f>0.94*V664+(1-0.94)*'01_Data'!AA660^2</f>
        <v>#VALUE!</v>
      </c>
      <c r="W665" s="11" t="e">
        <f t="shared" si="130"/>
        <v>#VALUE!</v>
      </c>
      <c r="X665" t="e">
        <f>0.94*X664+(1-0.94)*'01_Data'!AB660^2</f>
        <v>#VALUE!</v>
      </c>
      <c r="Y665" s="11" t="e">
        <f t="shared" si="131"/>
        <v>#VALUE!</v>
      </c>
    </row>
    <row r="666" spans="1:25" x14ac:dyDescent="0.2">
      <c r="A666" s="6">
        <f>'01_Data'!A662</f>
        <v>44420</v>
      </c>
      <c r="B666">
        <f>0.94*B665+(1-0.94)*'01_Data'!P661^2</f>
        <v>2.6298551423823455E-4</v>
      </c>
      <c r="C666" s="11">
        <f t="shared" si="120"/>
        <v>0.25743416554147414</v>
      </c>
      <c r="D666">
        <f>0.94*D665+(1-0.94)*'01_Data'!Q661^2</f>
        <v>2.1554214439076412E-4</v>
      </c>
      <c r="E666" s="11">
        <f t="shared" si="121"/>
        <v>0.23305926367873164</v>
      </c>
      <c r="F666">
        <f>0.94*F665+(1-0.94)*'01_Data'!R661^2</f>
        <v>4.0703639004294748E-4</v>
      </c>
      <c r="G666" s="11">
        <f t="shared" si="122"/>
        <v>0.32027046428108663</v>
      </c>
      <c r="H666">
        <f>0.94*H665+(1-0.94)*'01_Data'!S661^2</f>
        <v>9.1249443840866096E-4</v>
      </c>
      <c r="I666" s="11">
        <f t="shared" si="123"/>
        <v>0.47952955954662752</v>
      </c>
      <c r="J666">
        <f>0.94*J665+(1-0.94)*'01_Data'!T661^2</f>
        <v>2.9797071390949608E-4</v>
      </c>
      <c r="K666" s="11">
        <f t="shared" si="124"/>
        <v>0.27402302805638984</v>
      </c>
      <c r="L666" t="e">
        <f>0.94*L665+(1-0.94)*'01_Data'!U661^2</f>
        <v>#DIV/0!</v>
      </c>
      <c r="M666" s="11" t="e">
        <f t="shared" si="125"/>
        <v>#DIV/0!</v>
      </c>
      <c r="N666">
        <f>0.94*N665+(1-0.94)*'01_Data'!V661^2</f>
        <v>6.8857531767824154E-4</v>
      </c>
      <c r="O666" s="11">
        <f t="shared" si="126"/>
        <v>0.41655849535799516</v>
      </c>
      <c r="P666">
        <f>0.94*P665+(1-0.94)*'01_Data'!W661^2</f>
        <v>1.7053965694633941E-3</v>
      </c>
      <c r="Q666" s="11">
        <f t="shared" si="127"/>
        <v>0.65556077941314894</v>
      </c>
      <c r="R666">
        <f>0.94*R665+(1-0.94)*'01_Data'!X661^2</f>
        <v>4.2078874410884617E-4</v>
      </c>
      <c r="S666" s="11">
        <f t="shared" si="128"/>
        <v>0.32563593707609922</v>
      </c>
      <c r="T666">
        <f>0.94*T665+(1-0.94)*'01_Data'!Y661^2</f>
        <v>5.763895472578024E-9</v>
      </c>
      <c r="U666" s="11">
        <f t="shared" si="129"/>
        <v>1.2051977676255721E-3</v>
      </c>
      <c r="V666" t="e">
        <f>0.94*V665+(1-0.94)*'01_Data'!AA661^2</f>
        <v>#VALUE!</v>
      </c>
      <c r="W666" s="11" t="e">
        <f t="shared" si="130"/>
        <v>#VALUE!</v>
      </c>
      <c r="X666" t="e">
        <f>0.94*X665+(1-0.94)*'01_Data'!AB661^2</f>
        <v>#VALUE!</v>
      </c>
      <c r="Y666" s="11" t="e">
        <f t="shared" si="131"/>
        <v>#VALUE!</v>
      </c>
    </row>
    <row r="667" spans="1:25" x14ac:dyDescent="0.2">
      <c r="A667" s="6">
        <f>'01_Data'!A663</f>
        <v>44421</v>
      </c>
      <c r="B667">
        <f>0.94*B666+(1-0.94)*'01_Data'!P662^2</f>
        <v>2.4751425542855499E-4</v>
      </c>
      <c r="C667" s="11">
        <f t="shared" si="120"/>
        <v>0.24974705677544204</v>
      </c>
      <c r="D667">
        <f>0.94*D666+(1-0.94)*'01_Data'!Q662^2</f>
        <v>2.028602200591566E-4</v>
      </c>
      <c r="E667" s="11">
        <f t="shared" si="121"/>
        <v>0.22609903904021234</v>
      </c>
      <c r="F667">
        <f>0.94*F666+(1-0.94)*'01_Data'!R662^2</f>
        <v>3.8302802878984008E-4</v>
      </c>
      <c r="G667" s="11">
        <f t="shared" si="122"/>
        <v>0.31068161074489054</v>
      </c>
      <c r="H667">
        <f>0.94*H666+(1-0.94)*'01_Data'!S662^2</f>
        <v>8.5781988909569833E-4</v>
      </c>
      <c r="I667" s="11">
        <f t="shared" si="123"/>
        <v>0.46494151465761369</v>
      </c>
      <c r="J667">
        <f>0.94*J666+(1-0.94)*'01_Data'!T662^2</f>
        <v>3.007457028191366E-4</v>
      </c>
      <c r="K667" s="11">
        <f t="shared" si="124"/>
        <v>0.27529605356855813</v>
      </c>
      <c r="L667" t="e">
        <f>0.94*L666+(1-0.94)*'01_Data'!U662^2</f>
        <v>#DIV/0!</v>
      </c>
      <c r="M667" s="11" t="e">
        <f t="shared" si="125"/>
        <v>#DIV/0!</v>
      </c>
      <c r="N667">
        <f>0.94*N666+(1-0.94)*'01_Data'!V662^2</f>
        <v>6.7404827260621539E-4</v>
      </c>
      <c r="O667" s="11">
        <f t="shared" si="126"/>
        <v>0.41214095246258442</v>
      </c>
      <c r="P667">
        <f>0.94*P666+(1-0.94)*'01_Data'!W662^2</f>
        <v>1.6039532063432855E-3</v>
      </c>
      <c r="Q667" s="11">
        <f t="shared" si="127"/>
        <v>0.63576427077849218</v>
      </c>
      <c r="R667">
        <f>0.94*R666+(1-0.94)*'01_Data'!X662^2</f>
        <v>4.1649829645752992E-4</v>
      </c>
      <c r="S667" s="11">
        <f t="shared" si="128"/>
        <v>0.32397155848515086</v>
      </c>
      <c r="T667">
        <f>0.94*T666+(1-0.94)*'01_Data'!Y662^2</f>
        <v>5.4180617442233419E-9</v>
      </c>
      <c r="U667" s="11">
        <f t="shared" si="129"/>
        <v>1.1684825884643222E-3</v>
      </c>
      <c r="V667" t="e">
        <f>0.94*V666+(1-0.94)*'01_Data'!AA662^2</f>
        <v>#VALUE!</v>
      </c>
      <c r="W667" s="11" t="e">
        <f t="shared" si="130"/>
        <v>#VALUE!</v>
      </c>
      <c r="X667" t="e">
        <f>0.94*X666+(1-0.94)*'01_Data'!AB662^2</f>
        <v>#VALUE!</v>
      </c>
      <c r="Y667" s="11" t="e">
        <f t="shared" si="131"/>
        <v>#VALUE!</v>
      </c>
    </row>
    <row r="668" spans="1:25" x14ac:dyDescent="0.2">
      <c r="A668" s="6">
        <f>'01_Data'!A664</f>
        <v>44424</v>
      </c>
      <c r="B668">
        <f>0.94*B667+(1-0.94)*'01_Data'!P663^2</f>
        <v>2.3886210021645938E-4</v>
      </c>
      <c r="C668" s="11">
        <f t="shared" si="120"/>
        <v>0.24534312554980581</v>
      </c>
      <c r="D668">
        <f>0.94*D667+(1-0.94)*'01_Data'!Q663^2</f>
        <v>1.9334018127806666E-4</v>
      </c>
      <c r="E668" s="11">
        <f t="shared" si="121"/>
        <v>0.22072998364987212</v>
      </c>
      <c r="F668">
        <f>0.94*F667+(1-0.94)*'01_Data'!R663^2</f>
        <v>3.8156244320537952E-4</v>
      </c>
      <c r="G668" s="11">
        <f t="shared" si="122"/>
        <v>0.31008665835175114</v>
      </c>
      <c r="H668">
        <f>0.94*H667+(1-0.94)*'01_Data'!S663^2</f>
        <v>9.0733251666885338E-4</v>
      </c>
      <c r="I668" s="11">
        <f t="shared" si="123"/>
        <v>0.47817130215075754</v>
      </c>
      <c r="J668">
        <f>0.94*J667+(1-0.94)*'01_Data'!T663^2</f>
        <v>2.9051514193445272E-4</v>
      </c>
      <c r="K668" s="11">
        <f t="shared" si="124"/>
        <v>0.27057312462157451</v>
      </c>
      <c r="L668" t="e">
        <f>0.94*L667+(1-0.94)*'01_Data'!U663^2</f>
        <v>#DIV/0!</v>
      </c>
      <c r="M668" s="11" t="e">
        <f t="shared" si="125"/>
        <v>#DIV/0!</v>
      </c>
      <c r="N668">
        <f>0.94*N667+(1-0.94)*'01_Data'!V663^2</f>
        <v>6.4238288516278122E-4</v>
      </c>
      <c r="O668" s="11">
        <f t="shared" si="126"/>
        <v>0.40234374241563753</v>
      </c>
      <c r="P668">
        <f>0.94*P667+(1-0.94)*'01_Data'!W663^2</f>
        <v>1.5316373745422615E-3</v>
      </c>
      <c r="Q668" s="11">
        <f t="shared" si="127"/>
        <v>0.62126694615491174</v>
      </c>
      <c r="R668">
        <f>0.94*R667+(1-0.94)*'01_Data'!X663^2</f>
        <v>4.2012270062904858E-4</v>
      </c>
      <c r="S668" s="11">
        <f t="shared" si="128"/>
        <v>0.32537811936041466</v>
      </c>
      <c r="T668">
        <f>0.94*T667+(1-0.94)*'01_Data'!Y663^2</f>
        <v>5.8102333525868712E-9</v>
      </c>
      <c r="U668" s="11">
        <f t="shared" si="129"/>
        <v>1.2100325635502095E-3</v>
      </c>
      <c r="V668" t="e">
        <f>0.94*V667+(1-0.94)*'01_Data'!AA663^2</f>
        <v>#VALUE!</v>
      </c>
      <c r="W668" s="11" t="e">
        <f t="shared" si="130"/>
        <v>#VALUE!</v>
      </c>
      <c r="X668" t="e">
        <f>0.94*X667+(1-0.94)*'01_Data'!AB663^2</f>
        <v>#VALUE!</v>
      </c>
      <c r="Y668" s="11" t="e">
        <f t="shared" si="131"/>
        <v>#VALUE!</v>
      </c>
    </row>
    <row r="669" spans="1:25" x14ac:dyDescent="0.2">
      <c r="A669" s="6">
        <f>'01_Data'!A665</f>
        <v>44425</v>
      </c>
      <c r="B669">
        <f>0.94*B668+(1-0.94)*'01_Data'!P664^2</f>
        <v>2.3754477386625543E-4</v>
      </c>
      <c r="C669" s="11">
        <f t="shared" si="120"/>
        <v>0.2446656555675446</v>
      </c>
      <c r="D669">
        <f>0.94*D668+(1-0.94)*'01_Data'!Q664^2</f>
        <v>1.8804566044844403E-4</v>
      </c>
      <c r="E669" s="11">
        <f t="shared" si="121"/>
        <v>0.21768671625298566</v>
      </c>
      <c r="F669">
        <f>0.94*F668+(1-0.94)*'01_Data'!R664^2</f>
        <v>3.8498300324603369E-4</v>
      </c>
      <c r="G669" s="11">
        <f t="shared" si="122"/>
        <v>0.31147346085662014</v>
      </c>
      <c r="H669">
        <f>0.94*H668+(1-0.94)*'01_Data'!S664^2</f>
        <v>9.4672968176742387E-4</v>
      </c>
      <c r="I669" s="11">
        <f t="shared" si="123"/>
        <v>0.48844229936133793</v>
      </c>
      <c r="J669">
        <f>0.94*J668+(1-0.94)*'01_Data'!T664^2</f>
        <v>3.0983893356352986E-4</v>
      </c>
      <c r="K669" s="11">
        <f t="shared" si="124"/>
        <v>0.27942693366604721</v>
      </c>
      <c r="L669" t="e">
        <f>0.94*L668+(1-0.94)*'01_Data'!U664^2</f>
        <v>#DIV/0!</v>
      </c>
      <c r="M669" s="11" t="e">
        <f t="shared" si="125"/>
        <v>#DIV/0!</v>
      </c>
      <c r="N669">
        <f>0.94*N668+(1-0.94)*'01_Data'!V664^2</f>
        <v>6.0383991205301428E-4</v>
      </c>
      <c r="O669" s="11">
        <f t="shared" si="126"/>
        <v>0.39008673117315795</v>
      </c>
      <c r="P669">
        <f>0.94*P668+(1-0.94)*'01_Data'!W664^2</f>
        <v>1.4398407985156097E-3</v>
      </c>
      <c r="Q669" s="11">
        <f t="shared" si="127"/>
        <v>0.60236191880457857</v>
      </c>
      <c r="R669">
        <f>0.94*R668+(1-0.94)*'01_Data'!X664^2</f>
        <v>3.9491533859130562E-4</v>
      </c>
      <c r="S669" s="11">
        <f t="shared" si="128"/>
        <v>0.31546579105349765</v>
      </c>
      <c r="T669">
        <f>0.94*T668+(1-0.94)*'01_Data'!Y664^2</f>
        <v>8.3309543322993438E-9</v>
      </c>
      <c r="U669" s="11">
        <f t="shared" si="129"/>
        <v>1.4489308098523666E-3</v>
      </c>
      <c r="V669" t="e">
        <f>0.94*V668+(1-0.94)*'01_Data'!AA664^2</f>
        <v>#VALUE!</v>
      </c>
      <c r="W669" s="11" t="e">
        <f t="shared" si="130"/>
        <v>#VALUE!</v>
      </c>
      <c r="X669" t="e">
        <f>0.94*X668+(1-0.94)*'01_Data'!AB664^2</f>
        <v>#VALUE!</v>
      </c>
      <c r="Y669" s="11" t="e">
        <f t="shared" si="131"/>
        <v>#VALUE!</v>
      </c>
    </row>
    <row r="670" spans="1:25" x14ac:dyDescent="0.2">
      <c r="A670" s="6">
        <f>'01_Data'!A666</f>
        <v>44426</v>
      </c>
      <c r="B670">
        <f>0.94*B669+(1-0.94)*'01_Data'!P665^2</f>
        <v>2.2608056123450939E-4</v>
      </c>
      <c r="C670" s="11">
        <f t="shared" si="120"/>
        <v>0.23868871240822506</v>
      </c>
      <c r="D670">
        <f>0.94*D669+(1-0.94)*'01_Data'!Q665^2</f>
        <v>1.7697605539638401E-4</v>
      </c>
      <c r="E670" s="11">
        <f t="shared" si="121"/>
        <v>0.21118230503498342</v>
      </c>
      <c r="F670">
        <f>0.94*F669+(1-0.94)*'01_Data'!R665^2</f>
        <v>3.6357246323294814E-4</v>
      </c>
      <c r="G670" s="11">
        <f t="shared" si="122"/>
        <v>0.30268838883363686</v>
      </c>
      <c r="H670">
        <f>0.94*H669+(1-0.94)*'01_Data'!S665^2</f>
        <v>9.4058602257860813E-4</v>
      </c>
      <c r="I670" s="11">
        <f t="shared" si="123"/>
        <v>0.48685488360476498</v>
      </c>
      <c r="J670">
        <f>0.94*J669+(1-0.94)*'01_Data'!T665^2</f>
        <v>3.006387349611438E-4</v>
      </c>
      <c r="K670" s="11">
        <f t="shared" si="124"/>
        <v>0.27524709119300106</v>
      </c>
      <c r="L670" t="e">
        <f>0.94*L669+(1-0.94)*'01_Data'!U665^2</f>
        <v>#DIV/0!</v>
      </c>
      <c r="M670" s="11" t="e">
        <f t="shared" si="125"/>
        <v>#DIV/0!</v>
      </c>
      <c r="N670">
        <f>0.94*N669+(1-0.94)*'01_Data'!V665^2</f>
        <v>5.7638702624277221E-4</v>
      </c>
      <c r="O670" s="11">
        <f t="shared" si="126"/>
        <v>0.38111616419823841</v>
      </c>
      <c r="P670">
        <f>0.94*P669+(1-0.94)*'01_Data'!W665^2</f>
        <v>1.3534757506763482E-3</v>
      </c>
      <c r="Q670" s="11">
        <f t="shared" si="127"/>
        <v>0.58401702815109746</v>
      </c>
      <c r="R670">
        <f>0.94*R669+(1-0.94)*'01_Data'!X665^2</f>
        <v>3.9566161943266261E-4</v>
      </c>
      <c r="S670" s="11">
        <f t="shared" si="128"/>
        <v>0.31576372194574698</v>
      </c>
      <c r="T670">
        <f>0.94*T669+(1-0.94)*'01_Data'!Y665^2</f>
        <v>7.8310970723613831E-9</v>
      </c>
      <c r="U670" s="11">
        <f t="shared" si="129"/>
        <v>1.4047905403422492E-3</v>
      </c>
      <c r="V670" t="e">
        <f>0.94*V669+(1-0.94)*'01_Data'!AA665^2</f>
        <v>#VALUE!</v>
      </c>
      <c r="W670" s="11" t="e">
        <f t="shared" si="130"/>
        <v>#VALUE!</v>
      </c>
      <c r="X670" t="e">
        <f>0.94*X669+(1-0.94)*'01_Data'!AB665^2</f>
        <v>#VALUE!</v>
      </c>
      <c r="Y670" s="11" t="e">
        <f t="shared" si="131"/>
        <v>#VALUE!</v>
      </c>
    </row>
    <row r="671" spans="1:25" x14ac:dyDescent="0.2">
      <c r="A671" s="6">
        <f>'01_Data'!A667</f>
        <v>44427</v>
      </c>
      <c r="B671">
        <f>0.94*B670+(1-0.94)*'01_Data'!P666^2</f>
        <v>2.3969083710663876E-4</v>
      </c>
      <c r="C671" s="11">
        <f t="shared" si="120"/>
        <v>0.24576836849129502</v>
      </c>
      <c r="D671">
        <f>0.94*D670+(1-0.94)*'01_Data'!Q666^2</f>
        <v>2.1153096923999108E-4</v>
      </c>
      <c r="E671" s="11">
        <f t="shared" si="121"/>
        <v>0.23088049776557085</v>
      </c>
      <c r="F671">
        <f>0.94*F670+(1-0.94)*'01_Data'!R666^2</f>
        <v>3.6190914488997398E-4</v>
      </c>
      <c r="G671" s="11">
        <f t="shared" si="122"/>
        <v>0.30199520610809943</v>
      </c>
      <c r="H671">
        <f>0.94*H670+(1-0.94)*'01_Data'!S666^2</f>
        <v>9.2631397840005694E-4</v>
      </c>
      <c r="I671" s="11">
        <f t="shared" si="123"/>
        <v>0.48314710239927383</v>
      </c>
      <c r="J671">
        <f>0.94*J670+(1-0.94)*'01_Data'!T666^2</f>
        <v>2.8289351663696199E-4</v>
      </c>
      <c r="K671" s="11">
        <f t="shared" si="124"/>
        <v>0.26700031122175572</v>
      </c>
      <c r="L671" t="e">
        <f>0.94*L670+(1-0.94)*'01_Data'!U666^2</f>
        <v>#DIV/0!</v>
      </c>
      <c r="M671" s="11" t="e">
        <f t="shared" si="125"/>
        <v>#DIV/0!</v>
      </c>
      <c r="N671">
        <f>0.94*N670+(1-0.94)*'01_Data'!V666^2</f>
        <v>5.4349592074037811E-4</v>
      </c>
      <c r="O671" s="11">
        <f t="shared" si="126"/>
        <v>0.37008238545839395</v>
      </c>
      <c r="P671">
        <f>0.94*P670+(1-0.94)*'01_Data'!W666^2</f>
        <v>1.3004945760952131E-3</v>
      </c>
      <c r="Q671" s="11">
        <f t="shared" si="127"/>
        <v>0.57247238638732068</v>
      </c>
      <c r="R671">
        <f>0.94*R670+(1-0.94)*'01_Data'!X666^2</f>
        <v>4.0616441841246097E-4</v>
      </c>
      <c r="S671" s="11">
        <f t="shared" si="128"/>
        <v>0.31992723147606578</v>
      </c>
      <c r="T671">
        <f>0.94*T670+(1-0.94)*'01_Data'!Y666^2</f>
        <v>7.3612312480196996E-9</v>
      </c>
      <c r="U671" s="11">
        <f t="shared" si="129"/>
        <v>1.3619949612612245E-3</v>
      </c>
      <c r="V671" t="e">
        <f>0.94*V670+(1-0.94)*'01_Data'!AA666^2</f>
        <v>#VALUE!</v>
      </c>
      <c r="W671" s="11" t="e">
        <f t="shared" si="130"/>
        <v>#VALUE!</v>
      </c>
      <c r="X671" t="e">
        <f>0.94*X670+(1-0.94)*'01_Data'!AB666^2</f>
        <v>#VALUE!</v>
      </c>
      <c r="Y671" s="11" t="e">
        <f t="shared" si="131"/>
        <v>#VALUE!</v>
      </c>
    </row>
    <row r="672" spans="1:25" x14ac:dyDescent="0.2">
      <c r="A672" s="6">
        <f>'01_Data'!A668</f>
        <v>44428</v>
      </c>
      <c r="B672">
        <f>0.94*B671+(1-0.94)*'01_Data'!P667^2</f>
        <v>2.8295724902706391E-4</v>
      </c>
      <c r="C672" s="11">
        <f t="shared" si="120"/>
        <v>0.26703038545233038</v>
      </c>
      <c r="D672">
        <f>0.94*D671+(1-0.94)*'01_Data'!Q667^2</f>
        <v>2.3705423967024345E-4</v>
      </c>
      <c r="E672" s="11">
        <f t="shared" si="121"/>
        <v>0.24441290554490233</v>
      </c>
      <c r="F672">
        <f>0.94*F671+(1-0.94)*'01_Data'!R667^2</f>
        <v>3.6558872428068379E-4</v>
      </c>
      <c r="G672" s="11">
        <f t="shared" si="122"/>
        <v>0.3035265367619977</v>
      </c>
      <c r="H672">
        <f>0.94*H671+(1-0.94)*'01_Data'!S667^2</f>
        <v>1.084922804779723E-3</v>
      </c>
      <c r="I672" s="11">
        <f t="shared" si="123"/>
        <v>0.52287718137674566</v>
      </c>
      <c r="J672">
        <f>0.94*J671+(1-0.94)*'01_Data'!T667^2</f>
        <v>3.3376769006245022E-4</v>
      </c>
      <c r="K672" s="11">
        <f t="shared" si="124"/>
        <v>0.29001630625835073</v>
      </c>
      <c r="L672" t="e">
        <f>0.94*L671+(1-0.94)*'01_Data'!U667^2</f>
        <v>#DIV/0!</v>
      </c>
      <c r="M672" s="11" t="e">
        <f t="shared" si="125"/>
        <v>#DIV/0!</v>
      </c>
      <c r="N672">
        <f>0.94*N671+(1-0.94)*'01_Data'!V667^2</f>
        <v>5.7928447911557307E-4</v>
      </c>
      <c r="O672" s="11">
        <f t="shared" si="126"/>
        <v>0.38207288406418538</v>
      </c>
      <c r="P672">
        <f>0.94*P671+(1-0.94)*'01_Data'!W667^2</f>
        <v>1.321791459923881E-3</v>
      </c>
      <c r="Q672" s="11">
        <f t="shared" si="127"/>
        <v>0.57714075224404149</v>
      </c>
      <c r="R672">
        <f>0.94*R671+(1-0.94)*'01_Data'!X667^2</f>
        <v>3.9836432772721425E-4</v>
      </c>
      <c r="S672" s="11">
        <f t="shared" si="128"/>
        <v>0.31684035504849756</v>
      </c>
      <c r="T672">
        <f>0.94*T671+(1-0.94)*'01_Data'!Y667^2</f>
        <v>9.7888923540050237E-9</v>
      </c>
      <c r="U672" s="11">
        <f t="shared" si="129"/>
        <v>1.5706052569660098E-3</v>
      </c>
      <c r="V672" t="e">
        <f>0.94*V671+(1-0.94)*'01_Data'!AA667^2</f>
        <v>#VALUE!</v>
      </c>
      <c r="W672" s="11" t="e">
        <f t="shared" si="130"/>
        <v>#VALUE!</v>
      </c>
      <c r="X672" t="e">
        <f>0.94*X671+(1-0.94)*'01_Data'!AB667^2</f>
        <v>#VALUE!</v>
      </c>
      <c r="Y672" s="11" t="e">
        <f t="shared" si="131"/>
        <v>#VALUE!</v>
      </c>
    </row>
    <row r="673" spans="1:25" x14ac:dyDescent="0.2">
      <c r="A673" s="6">
        <f>'01_Data'!A669</f>
        <v>44431</v>
      </c>
      <c r="B673">
        <f>0.94*B672+(1-0.94)*'01_Data'!P668^2</f>
        <v>2.6598196959719207E-4</v>
      </c>
      <c r="C673" s="11">
        <f t="shared" si="120"/>
        <v>0.25889661322329499</v>
      </c>
      <c r="D673">
        <f>0.94*D672+(1-0.94)*'01_Data'!Q668^2</f>
        <v>2.2283165513561069E-4</v>
      </c>
      <c r="E673" s="11">
        <f t="shared" si="121"/>
        <v>0.23696745999013008</v>
      </c>
      <c r="F673">
        <f>0.94*F672+(1-0.94)*'01_Data'!R668^2</f>
        <v>3.4601479835961221E-4</v>
      </c>
      <c r="G673" s="11">
        <f t="shared" si="122"/>
        <v>0.29528922971659888</v>
      </c>
      <c r="H673">
        <f>0.94*H672+(1-0.94)*'01_Data'!S668^2</f>
        <v>1.0222532022951915E-3</v>
      </c>
      <c r="I673" s="11">
        <f t="shared" si="123"/>
        <v>0.50755079251084645</v>
      </c>
      <c r="J673">
        <f>0.94*J672+(1-0.94)*'01_Data'!T668^2</f>
        <v>3.1549369311431439E-4</v>
      </c>
      <c r="K673" s="11">
        <f t="shared" si="124"/>
        <v>0.28196526499696239</v>
      </c>
      <c r="L673" t="e">
        <f>0.94*L672+(1-0.94)*'01_Data'!U668^2</f>
        <v>#DIV/0!</v>
      </c>
      <c r="M673" s="11" t="e">
        <f t="shared" si="125"/>
        <v>#DIV/0!</v>
      </c>
      <c r="N673">
        <f>0.94*N672+(1-0.94)*'01_Data'!V668^2</f>
        <v>5.4635074165458077E-4</v>
      </c>
      <c r="O673" s="11">
        <f t="shared" si="126"/>
        <v>0.37105307827446243</v>
      </c>
      <c r="P673">
        <f>0.94*P672+(1-0.94)*'01_Data'!W668^2</f>
        <v>1.2447961024833775E-3</v>
      </c>
      <c r="Q673" s="11">
        <f t="shared" si="127"/>
        <v>0.5600791174698545</v>
      </c>
      <c r="R673">
        <f>0.94*R672+(1-0.94)*'01_Data'!X668^2</f>
        <v>3.7810802074458811E-4</v>
      </c>
      <c r="S673" s="11">
        <f t="shared" si="128"/>
        <v>0.30867980372488935</v>
      </c>
      <c r="T673">
        <f>0.94*T672+(1-0.94)*'01_Data'!Y668^2</f>
        <v>9.2015588127647223E-9</v>
      </c>
      <c r="U673" s="11">
        <f t="shared" si="129"/>
        <v>1.5227582936292647E-3</v>
      </c>
      <c r="V673" t="e">
        <f>0.94*V672+(1-0.94)*'01_Data'!AA668^2</f>
        <v>#VALUE!</v>
      </c>
      <c r="W673" s="11" t="e">
        <f t="shared" si="130"/>
        <v>#VALUE!</v>
      </c>
      <c r="X673" t="e">
        <f>0.94*X672+(1-0.94)*'01_Data'!AB668^2</f>
        <v>#VALUE!</v>
      </c>
      <c r="Y673" s="11" t="e">
        <f t="shared" si="131"/>
        <v>#VALUE!</v>
      </c>
    </row>
    <row r="674" spans="1:25" x14ac:dyDescent="0.2">
      <c r="A674" s="6">
        <f>'01_Data'!A670</f>
        <v>44432</v>
      </c>
      <c r="B674">
        <f>0.94*B673+(1-0.94)*'01_Data'!P669^2</f>
        <v>3.4757606509433373E-4</v>
      </c>
      <c r="C674" s="11">
        <f t="shared" si="120"/>
        <v>0.29595467288720428</v>
      </c>
      <c r="D674">
        <f>0.94*D673+(1-0.94)*'01_Data'!Q669^2</f>
        <v>2.4829911405181894E-4</v>
      </c>
      <c r="E674" s="11">
        <f t="shared" si="121"/>
        <v>0.25014271274825972</v>
      </c>
      <c r="F674">
        <f>0.94*F673+(1-0.94)*'01_Data'!R669^2</f>
        <v>4.0992149518584691E-4</v>
      </c>
      <c r="G674" s="11">
        <f t="shared" si="122"/>
        <v>0.32140351085019814</v>
      </c>
      <c r="H674">
        <f>0.94*H673+(1-0.94)*'01_Data'!S669^2</f>
        <v>1.2299004495582122E-3</v>
      </c>
      <c r="I674" s="11">
        <f t="shared" si="123"/>
        <v>0.55671798362247071</v>
      </c>
      <c r="J674">
        <f>0.94*J673+(1-0.94)*'01_Data'!T669^2</f>
        <v>3.4125592281351858E-4</v>
      </c>
      <c r="K674" s="11">
        <f t="shared" si="124"/>
        <v>0.29325158575701971</v>
      </c>
      <c r="L674" t="e">
        <f>0.94*L673+(1-0.94)*'01_Data'!U669^2</f>
        <v>#DIV/0!</v>
      </c>
      <c r="M674" s="11" t="e">
        <f t="shared" si="125"/>
        <v>#DIV/0!</v>
      </c>
      <c r="N674">
        <f>0.94*N673+(1-0.94)*'01_Data'!V669^2</f>
        <v>5.5816953118439873E-4</v>
      </c>
      <c r="O674" s="11">
        <f t="shared" si="126"/>
        <v>0.37504495978278191</v>
      </c>
      <c r="P674">
        <f>0.94*P673+(1-0.94)*'01_Data'!W669^2</f>
        <v>1.3298808369767627E-3</v>
      </c>
      <c r="Q674" s="11">
        <f t="shared" si="127"/>
        <v>0.57890411202386893</v>
      </c>
      <c r="R674">
        <f>0.94*R673+(1-0.94)*'01_Data'!X669^2</f>
        <v>3.8149790740474874E-4</v>
      </c>
      <c r="S674" s="11">
        <f t="shared" si="128"/>
        <v>0.31006043389313104</v>
      </c>
      <c r="T674">
        <f>0.94*T673+(1-0.94)*'01_Data'!Y669^2</f>
        <v>1.1518800264866526E-8</v>
      </c>
      <c r="U674" s="11">
        <f t="shared" si="129"/>
        <v>1.7037422536130178E-3</v>
      </c>
      <c r="V674" t="e">
        <f>0.94*V673+(1-0.94)*'01_Data'!AA669^2</f>
        <v>#VALUE!</v>
      </c>
      <c r="W674" s="11" t="e">
        <f t="shared" si="130"/>
        <v>#VALUE!</v>
      </c>
      <c r="X674" t="e">
        <f>0.94*X673+(1-0.94)*'01_Data'!AB669^2</f>
        <v>#VALUE!</v>
      </c>
      <c r="Y674" s="11" t="e">
        <f t="shared" si="131"/>
        <v>#VALUE!</v>
      </c>
    </row>
    <row r="675" spans="1:25" x14ac:dyDescent="0.2">
      <c r="A675" s="6">
        <f>'01_Data'!A671</f>
        <v>44433</v>
      </c>
      <c r="B675">
        <f>0.94*B674+(1-0.94)*'01_Data'!P670^2</f>
        <v>3.3071681017792626E-4</v>
      </c>
      <c r="C675" s="11">
        <f t="shared" si="120"/>
        <v>0.28868778319291144</v>
      </c>
      <c r="D675">
        <f>0.94*D674+(1-0.94)*'01_Data'!Q670^2</f>
        <v>2.4121233253902275E-4</v>
      </c>
      <c r="E675" s="11">
        <f t="shared" si="121"/>
        <v>0.246547171551072</v>
      </c>
      <c r="F675">
        <f>0.94*F674+(1-0.94)*'01_Data'!R670^2</f>
        <v>3.9292319546778409E-4</v>
      </c>
      <c r="G675" s="11">
        <f t="shared" si="122"/>
        <v>0.31466910439043999</v>
      </c>
      <c r="H675">
        <f>0.94*H674+(1-0.94)*'01_Data'!S670^2</f>
        <v>1.2429439168183112E-3</v>
      </c>
      <c r="I675" s="11">
        <f t="shared" si="123"/>
        <v>0.55966227944914637</v>
      </c>
      <c r="J675">
        <f>0.94*J674+(1-0.94)*'01_Data'!T670^2</f>
        <v>3.3069436899250189E-4</v>
      </c>
      <c r="K675" s="11">
        <f t="shared" si="124"/>
        <v>0.28867798839902997</v>
      </c>
      <c r="L675" t="e">
        <f>0.94*L674+(1-0.94)*'01_Data'!U670^2</f>
        <v>#DIV/0!</v>
      </c>
      <c r="M675" s="11" t="e">
        <f t="shared" si="125"/>
        <v>#DIV/0!</v>
      </c>
      <c r="N675">
        <f>0.94*N674+(1-0.94)*'01_Data'!V670^2</f>
        <v>5.3333663236515311E-4</v>
      </c>
      <c r="O675" s="11">
        <f t="shared" si="126"/>
        <v>0.36660718944944137</v>
      </c>
      <c r="P675">
        <f>0.94*P674+(1-0.94)*'01_Data'!W670^2</f>
        <v>1.2537460268565307E-3</v>
      </c>
      <c r="Q675" s="11">
        <f t="shared" si="127"/>
        <v>0.5620889598345139</v>
      </c>
      <c r="R675">
        <f>0.94*R674+(1-0.94)*'01_Data'!X670^2</f>
        <v>3.6865924573141283E-4</v>
      </c>
      <c r="S675" s="11">
        <f t="shared" si="128"/>
        <v>0.30479850709003814</v>
      </c>
      <c r="T675">
        <f>0.94*T674+(1-0.94)*'01_Data'!Y670^2</f>
        <v>1.0827672248974533E-8</v>
      </c>
      <c r="U675" s="11">
        <f t="shared" si="129"/>
        <v>1.6518394010137858E-3</v>
      </c>
      <c r="V675" t="e">
        <f>0.94*V674+(1-0.94)*'01_Data'!AA670^2</f>
        <v>#VALUE!</v>
      </c>
      <c r="W675" s="11" t="e">
        <f t="shared" si="130"/>
        <v>#VALUE!</v>
      </c>
      <c r="X675" t="e">
        <f>0.94*X674+(1-0.94)*'01_Data'!AB670^2</f>
        <v>#VALUE!</v>
      </c>
      <c r="Y675" s="11" t="e">
        <f t="shared" si="131"/>
        <v>#VALUE!</v>
      </c>
    </row>
    <row r="676" spans="1:25" x14ac:dyDescent="0.2">
      <c r="A676" s="6">
        <f>'01_Data'!A672</f>
        <v>44434</v>
      </c>
      <c r="B676">
        <f>0.94*B675+(1-0.94)*'01_Data'!P671^2</f>
        <v>3.1106950281352587E-4</v>
      </c>
      <c r="C676" s="11">
        <f t="shared" si="120"/>
        <v>0.27998127564001224</v>
      </c>
      <c r="D676">
        <f>0.94*D675+(1-0.94)*'01_Data'!Q671^2</f>
        <v>2.2953456426900496E-4</v>
      </c>
      <c r="E676" s="11">
        <f t="shared" si="121"/>
        <v>0.24050511469777364</v>
      </c>
      <c r="F676">
        <f>0.94*F675+(1-0.94)*'01_Data'!R671^2</f>
        <v>3.7654006604198375E-4</v>
      </c>
      <c r="G676" s="11">
        <f t="shared" si="122"/>
        <v>0.30803911544247092</v>
      </c>
      <c r="H676">
        <f>0.94*H675+(1-0.94)*'01_Data'!S671^2</f>
        <v>1.174610984465637E-3</v>
      </c>
      <c r="I676" s="11">
        <f t="shared" si="123"/>
        <v>0.54406062905281116</v>
      </c>
      <c r="J676">
        <f>0.94*J675+(1-0.94)*'01_Data'!T671^2</f>
        <v>3.3131798553685083E-4</v>
      </c>
      <c r="K676" s="11">
        <f t="shared" si="124"/>
        <v>0.28895005166167809</v>
      </c>
      <c r="L676" t="e">
        <f>0.94*L675+(1-0.94)*'01_Data'!U671^2</f>
        <v>#DIV/0!</v>
      </c>
      <c r="M676" s="11" t="e">
        <f t="shared" si="125"/>
        <v>#DIV/0!</v>
      </c>
      <c r="N676">
        <f>0.94*N675+(1-0.94)*'01_Data'!V671^2</f>
        <v>5.0176129009612733E-4</v>
      </c>
      <c r="O676" s="11">
        <f t="shared" si="126"/>
        <v>0.35558943334163362</v>
      </c>
      <c r="P676">
        <f>0.94*P675+(1-0.94)*'01_Data'!W671^2</f>
        <v>1.1786224058504013E-3</v>
      </c>
      <c r="Q676" s="11">
        <f t="shared" si="127"/>
        <v>0.54498884967887296</v>
      </c>
      <c r="R676">
        <f>0.94*R675+(1-0.94)*'01_Data'!X671^2</f>
        <v>3.617973802254057E-4</v>
      </c>
      <c r="S676" s="11">
        <f t="shared" si="128"/>
        <v>0.30194857147667087</v>
      </c>
      <c r="T676">
        <f>0.94*T675+(1-0.94)*'01_Data'!Y671^2</f>
        <v>1.017801191403606E-8</v>
      </c>
      <c r="U676" s="11">
        <f t="shared" si="129"/>
        <v>1.6015177183962366E-3</v>
      </c>
      <c r="V676" t="e">
        <f>0.94*V675+(1-0.94)*'01_Data'!AA671^2</f>
        <v>#VALUE!</v>
      </c>
      <c r="W676" s="11" t="e">
        <f t="shared" si="130"/>
        <v>#VALUE!</v>
      </c>
      <c r="X676" t="e">
        <f>0.94*X675+(1-0.94)*'01_Data'!AB671^2</f>
        <v>#VALUE!</v>
      </c>
      <c r="Y676" s="11" t="e">
        <f t="shared" si="131"/>
        <v>#VALUE!</v>
      </c>
    </row>
    <row r="677" spans="1:25" x14ac:dyDescent="0.2">
      <c r="A677" s="6">
        <f>'01_Data'!A673</f>
        <v>44435</v>
      </c>
      <c r="B677">
        <f>0.94*B676+(1-0.94)*'01_Data'!P672^2</f>
        <v>3.0352843040053976E-4</v>
      </c>
      <c r="C677" s="11">
        <f t="shared" si="120"/>
        <v>0.27656674503803963</v>
      </c>
      <c r="D677">
        <f>0.94*D676+(1-0.94)*'01_Data'!Q672^2</f>
        <v>2.2618874865865831E-4</v>
      </c>
      <c r="E677" s="11">
        <f t="shared" si="121"/>
        <v>0.23874581600937406</v>
      </c>
      <c r="F677">
        <f>0.94*F676+(1-0.94)*'01_Data'!R672^2</f>
        <v>3.6933494933184818E-4</v>
      </c>
      <c r="G677" s="11">
        <f t="shared" si="122"/>
        <v>0.30507770687420893</v>
      </c>
      <c r="H677">
        <f>0.94*H676+(1-0.94)*'01_Data'!S672^2</f>
        <v>1.1444250675091857E-3</v>
      </c>
      <c r="I677" s="11">
        <f t="shared" si="123"/>
        <v>0.53702431696554931</v>
      </c>
      <c r="J677">
        <f>0.94*J676+(1-0.94)*'01_Data'!T672^2</f>
        <v>3.1430766143187238E-4</v>
      </c>
      <c r="K677" s="11">
        <f t="shared" si="124"/>
        <v>0.28143477162716024</v>
      </c>
      <c r="L677" t="e">
        <f>0.94*L676+(1-0.94)*'01_Data'!U672^2</f>
        <v>#DIV/0!</v>
      </c>
      <c r="M677" s="11" t="e">
        <f t="shared" si="125"/>
        <v>#DIV/0!</v>
      </c>
      <c r="N677">
        <f>0.94*N676+(1-0.94)*'01_Data'!V672^2</f>
        <v>4.8216514097438131E-4</v>
      </c>
      <c r="O677" s="11">
        <f t="shared" si="126"/>
        <v>0.34857655619037853</v>
      </c>
      <c r="P677">
        <f>0.94*P676+(1-0.94)*'01_Data'!W672^2</f>
        <v>1.1280729781423769E-3</v>
      </c>
      <c r="Q677" s="11">
        <f t="shared" si="127"/>
        <v>0.53317388391769438</v>
      </c>
      <c r="R677">
        <f>0.94*R676+(1-0.94)*'01_Data'!X672^2</f>
        <v>3.9402102903074416E-4</v>
      </c>
      <c r="S677" s="11">
        <f t="shared" si="128"/>
        <v>0.31510839296303667</v>
      </c>
      <c r="T677">
        <f>0.94*T676+(1-0.94)*'01_Data'!Y672^2</f>
        <v>1.0284743380898158E-8</v>
      </c>
      <c r="U677" s="11">
        <f t="shared" si="129"/>
        <v>1.6098929566857345E-3</v>
      </c>
      <c r="V677" t="e">
        <f>0.94*V676+(1-0.94)*'01_Data'!AA672^2</f>
        <v>#VALUE!</v>
      </c>
      <c r="W677" s="11" t="e">
        <f t="shared" si="130"/>
        <v>#VALUE!</v>
      </c>
      <c r="X677" t="e">
        <f>0.94*X676+(1-0.94)*'01_Data'!AB672^2</f>
        <v>#VALUE!</v>
      </c>
      <c r="Y677" s="11" t="e">
        <f t="shared" si="131"/>
        <v>#VALUE!</v>
      </c>
    </row>
    <row r="678" spans="1:25" x14ac:dyDescent="0.2">
      <c r="A678" s="6">
        <f>'01_Data'!A674</f>
        <v>44438</v>
      </c>
      <c r="B678">
        <f>0.94*B677+(1-0.94)*'01_Data'!P673^2</f>
        <v>3.0741023064536873E-4</v>
      </c>
      <c r="C678" s="11">
        <f t="shared" si="120"/>
        <v>0.27832962135323097</v>
      </c>
      <c r="D678">
        <f>0.94*D677+(1-0.94)*'01_Data'!Q673^2</f>
        <v>2.2523422881742127E-4</v>
      </c>
      <c r="E678" s="11">
        <f t="shared" si="121"/>
        <v>0.23824152799625459</v>
      </c>
      <c r="F678">
        <f>0.94*F677+(1-0.94)*'01_Data'!R673^2</f>
        <v>3.9688647098971782E-4</v>
      </c>
      <c r="G678" s="11">
        <f t="shared" si="122"/>
        <v>0.31625209989723213</v>
      </c>
      <c r="H678">
        <f>0.94*H677+(1-0.94)*'01_Data'!S673^2</f>
        <v>1.3441331236370103E-3</v>
      </c>
      <c r="I678" s="11">
        <f t="shared" si="123"/>
        <v>0.58199789274234204</v>
      </c>
      <c r="J678">
        <f>0.94*J677+(1-0.94)*'01_Data'!T673^2</f>
        <v>3.1955388466256882E-4</v>
      </c>
      <c r="K678" s="11">
        <f t="shared" si="124"/>
        <v>0.28377381650703321</v>
      </c>
      <c r="L678" t="e">
        <f>0.94*L677+(1-0.94)*'01_Data'!U673^2</f>
        <v>#DIV/0!</v>
      </c>
      <c r="M678" s="11" t="e">
        <f t="shared" si="125"/>
        <v>#DIV/0!</v>
      </c>
      <c r="N678">
        <f>0.94*N677+(1-0.94)*'01_Data'!V673^2</f>
        <v>5.1484375180912219E-4</v>
      </c>
      <c r="O678" s="11">
        <f t="shared" si="126"/>
        <v>0.36019526017966808</v>
      </c>
      <c r="P678">
        <f>0.94*P677+(1-0.94)*'01_Data'!W673^2</f>
        <v>1.1602364775258308E-3</v>
      </c>
      <c r="Q678" s="11">
        <f t="shared" si="127"/>
        <v>0.54072136293705775</v>
      </c>
      <c r="R678">
        <f>0.94*R677+(1-0.94)*'01_Data'!X673^2</f>
        <v>4.2818913150724172E-4</v>
      </c>
      <c r="S678" s="11">
        <f t="shared" si="128"/>
        <v>0.32848692689333148</v>
      </c>
      <c r="T678">
        <f>0.94*T677+(1-0.94)*'01_Data'!Y673^2</f>
        <v>9.6676587780442688E-9</v>
      </c>
      <c r="U678" s="11">
        <f t="shared" si="129"/>
        <v>1.5608491317443706E-3</v>
      </c>
      <c r="V678" t="e">
        <f>0.94*V677+(1-0.94)*'01_Data'!AA673^2</f>
        <v>#VALUE!</v>
      </c>
      <c r="W678" s="11" t="e">
        <f t="shared" si="130"/>
        <v>#VALUE!</v>
      </c>
      <c r="X678" t="e">
        <f>0.94*X677+(1-0.94)*'01_Data'!AB673^2</f>
        <v>#VALUE!</v>
      </c>
      <c r="Y678" s="11" t="e">
        <f t="shared" si="131"/>
        <v>#VALUE!</v>
      </c>
    </row>
    <row r="679" spans="1:25" x14ac:dyDescent="0.2">
      <c r="A679" s="6">
        <f>'01_Data'!A675</f>
        <v>44439</v>
      </c>
      <c r="B679">
        <f>0.94*B678+(1-0.94)*'01_Data'!P674^2</f>
        <v>2.9622469696450086E-4</v>
      </c>
      <c r="C679" s="11">
        <f t="shared" si="120"/>
        <v>0.27321900306357577</v>
      </c>
      <c r="D679">
        <f>0.94*D678+(1-0.94)*'01_Data'!Q674^2</f>
        <v>2.1210669367763307E-4</v>
      </c>
      <c r="E679" s="11">
        <f t="shared" si="121"/>
        <v>0.23119447832239318</v>
      </c>
      <c r="F679">
        <f>0.94*F678+(1-0.94)*'01_Data'!R674^2</f>
        <v>3.7855874572236133E-4</v>
      </c>
      <c r="G679" s="11">
        <f t="shared" si="122"/>
        <v>0.30886373034403874</v>
      </c>
      <c r="H679">
        <f>0.94*H678+(1-0.94)*'01_Data'!S674^2</f>
        <v>1.2790531536444724E-3</v>
      </c>
      <c r="I679" s="11">
        <f t="shared" si="123"/>
        <v>0.56773355961965732</v>
      </c>
      <c r="J679">
        <f>0.94*J678+(1-0.94)*'01_Data'!T674^2</f>
        <v>3.0460996573742401E-4</v>
      </c>
      <c r="K679" s="11">
        <f t="shared" si="124"/>
        <v>0.27705903949488969</v>
      </c>
      <c r="L679" t="e">
        <f>0.94*L678+(1-0.94)*'01_Data'!U674^2</f>
        <v>#DIV/0!</v>
      </c>
      <c r="M679" s="11" t="e">
        <f t="shared" si="125"/>
        <v>#DIV/0!</v>
      </c>
      <c r="N679">
        <f>0.94*N678+(1-0.94)*'01_Data'!V674^2</f>
        <v>4.9302074461649037E-4</v>
      </c>
      <c r="O679" s="11">
        <f t="shared" si="126"/>
        <v>0.35247869104863006</v>
      </c>
      <c r="P679">
        <f>0.94*P678+(1-0.94)*'01_Data'!W674^2</f>
        <v>1.090838942399592E-3</v>
      </c>
      <c r="Q679" s="11">
        <f t="shared" si="127"/>
        <v>0.52430088068274039</v>
      </c>
      <c r="R679">
        <f>0.94*R678+(1-0.94)*'01_Data'!X674^2</f>
        <v>4.2704289585864924E-4</v>
      </c>
      <c r="S679" s="11">
        <f t="shared" si="128"/>
        <v>0.32804696273000244</v>
      </c>
      <c r="T679">
        <f>0.94*T678+(1-0.94)*'01_Data'!Y674^2</f>
        <v>9.0875992513616126E-9</v>
      </c>
      <c r="U679" s="11">
        <f t="shared" si="129"/>
        <v>1.5132993792845906E-3</v>
      </c>
      <c r="V679" t="e">
        <f>0.94*V678+(1-0.94)*'01_Data'!AA674^2</f>
        <v>#VALUE!</v>
      </c>
      <c r="W679" s="11" t="e">
        <f t="shared" si="130"/>
        <v>#VALUE!</v>
      </c>
      <c r="X679" t="e">
        <f>0.94*X678+(1-0.94)*'01_Data'!AB674^2</f>
        <v>#VALUE!</v>
      </c>
      <c r="Y679" s="11" t="e">
        <f t="shared" si="131"/>
        <v>#VALUE!</v>
      </c>
    </row>
    <row r="680" spans="1:25" x14ac:dyDescent="0.2">
      <c r="A680" s="6">
        <f>'01_Data'!A676</f>
        <v>44440</v>
      </c>
      <c r="B680">
        <f>0.94*B679+(1-0.94)*'01_Data'!P675^2</f>
        <v>2.8662160998358321E-4</v>
      </c>
      <c r="C680" s="11">
        <f t="shared" si="120"/>
        <v>0.26875387572249626</v>
      </c>
      <c r="D680">
        <f>0.94*D679+(1-0.94)*'01_Data'!Q675^2</f>
        <v>2.1591665739186322E-4</v>
      </c>
      <c r="E680" s="11">
        <f t="shared" si="121"/>
        <v>0.23326165064739968</v>
      </c>
      <c r="F680">
        <f>0.94*F679+(1-0.94)*'01_Data'!R675^2</f>
        <v>3.6447663523005646E-4</v>
      </c>
      <c r="G680" s="11">
        <f t="shared" si="122"/>
        <v>0.30306453451034854</v>
      </c>
      <c r="H680">
        <f>0.94*H679+(1-0.94)*'01_Data'!S675^2</f>
        <v>1.2202223572255505E-3</v>
      </c>
      <c r="I680" s="11">
        <f t="shared" si="123"/>
        <v>0.55452324930595898</v>
      </c>
      <c r="J680">
        <f>0.94*J679+(1-0.94)*'01_Data'!T675^2</f>
        <v>3.0345678020781986E-4</v>
      </c>
      <c r="K680" s="11">
        <f t="shared" si="124"/>
        <v>0.27653410027041986</v>
      </c>
      <c r="L680" t="e">
        <f>0.94*L679+(1-0.94)*'01_Data'!U675^2</f>
        <v>#DIV/0!</v>
      </c>
      <c r="M680" s="11" t="e">
        <f t="shared" si="125"/>
        <v>#DIV/0!</v>
      </c>
      <c r="N680">
        <f>0.94*N679+(1-0.94)*'01_Data'!V675^2</f>
        <v>4.6753425034911847E-4</v>
      </c>
      <c r="O680" s="11">
        <f t="shared" si="126"/>
        <v>0.3432471865696467</v>
      </c>
      <c r="P680">
        <f>0.94*P679+(1-0.94)*'01_Data'!W675^2</f>
        <v>1.079584090791941E-3</v>
      </c>
      <c r="Q680" s="11">
        <f t="shared" si="127"/>
        <v>0.52158910157284644</v>
      </c>
      <c r="R680">
        <f>0.94*R679+(1-0.94)*'01_Data'!X675^2</f>
        <v>4.0142032210713024E-4</v>
      </c>
      <c r="S680" s="11">
        <f t="shared" si="128"/>
        <v>0.31805333070256758</v>
      </c>
      <c r="T680">
        <f>0.94*T679+(1-0.94)*'01_Data'!Y675^2</f>
        <v>9.2597554779840533E-9</v>
      </c>
      <c r="U680" s="11">
        <f t="shared" si="129"/>
        <v>1.5275661623811853E-3</v>
      </c>
      <c r="V680" t="e">
        <f>0.94*V679+(1-0.94)*'01_Data'!AA675^2</f>
        <v>#VALUE!</v>
      </c>
      <c r="W680" s="11" t="e">
        <f t="shared" si="130"/>
        <v>#VALUE!</v>
      </c>
      <c r="X680" t="e">
        <f>0.94*X679+(1-0.94)*'01_Data'!AB675^2</f>
        <v>#VALUE!</v>
      </c>
      <c r="Y680" s="11" t="e">
        <f t="shared" si="131"/>
        <v>#VALUE!</v>
      </c>
    </row>
    <row r="681" spans="1:25" x14ac:dyDescent="0.2">
      <c r="A681" s="6">
        <f>'01_Data'!A677</f>
        <v>44441</v>
      </c>
      <c r="B681">
        <f>0.94*B680+(1-0.94)*'01_Data'!P676^2</f>
        <v>2.8093700203200812E-4</v>
      </c>
      <c r="C681" s="11">
        <f t="shared" si="120"/>
        <v>0.26607541132556023</v>
      </c>
      <c r="D681">
        <f>0.94*D680+(1-0.94)*'01_Data'!Q676^2</f>
        <v>2.1024135389044571E-4</v>
      </c>
      <c r="E681" s="11">
        <f t="shared" si="121"/>
        <v>0.23017563116105996</v>
      </c>
      <c r="F681">
        <f>0.94*F680+(1-0.94)*'01_Data'!R676^2</f>
        <v>3.5791725867629509E-4</v>
      </c>
      <c r="G681" s="11">
        <f t="shared" si="122"/>
        <v>0.30032507252380108</v>
      </c>
      <c r="H681">
        <f>0.94*H680+(1-0.94)*'01_Data'!S676^2</f>
        <v>1.1816609462336283E-3</v>
      </c>
      <c r="I681" s="11">
        <f t="shared" si="123"/>
        <v>0.54569090009901611</v>
      </c>
      <c r="J681">
        <f>0.94*J680+(1-0.94)*'01_Data'!T676^2</f>
        <v>2.9060213108374368E-4</v>
      </c>
      <c r="K681" s="11">
        <f t="shared" si="124"/>
        <v>0.2706136305382702</v>
      </c>
      <c r="L681" t="e">
        <f>0.94*L680+(1-0.94)*'01_Data'!U676^2</f>
        <v>#DIV/0!</v>
      </c>
      <c r="M681" s="11" t="e">
        <f t="shared" si="125"/>
        <v>#DIV/0!</v>
      </c>
      <c r="N681">
        <f>0.94*N680+(1-0.94)*'01_Data'!V676^2</f>
        <v>6.1387386134398488E-4</v>
      </c>
      <c r="O681" s="11">
        <f t="shared" si="126"/>
        <v>0.39331439467515578</v>
      </c>
      <c r="P681">
        <f>0.94*P680+(1-0.94)*'01_Data'!W676^2</f>
        <v>1.2215444183099574E-3</v>
      </c>
      <c r="Q681" s="11">
        <f t="shared" si="127"/>
        <v>0.55482356962741708</v>
      </c>
      <c r="R681">
        <f>0.94*R680+(1-0.94)*'01_Data'!X676^2</f>
        <v>3.9071655485343169E-4</v>
      </c>
      <c r="S681" s="11">
        <f t="shared" si="128"/>
        <v>0.31378427593342656</v>
      </c>
      <c r="T681">
        <f>0.94*T680+(1-0.94)*'01_Data'!Y676^2</f>
        <v>8.7041701493050097E-9</v>
      </c>
      <c r="U681" s="11">
        <f t="shared" si="129"/>
        <v>1.4810303432492068E-3</v>
      </c>
      <c r="V681" t="e">
        <f>0.94*V680+(1-0.94)*'01_Data'!AA676^2</f>
        <v>#VALUE!</v>
      </c>
      <c r="W681" s="11" t="e">
        <f t="shared" si="130"/>
        <v>#VALUE!</v>
      </c>
      <c r="X681" t="e">
        <f>0.94*X680+(1-0.94)*'01_Data'!AB676^2</f>
        <v>#VALUE!</v>
      </c>
      <c r="Y681" s="11" t="e">
        <f t="shared" si="131"/>
        <v>#VALUE!</v>
      </c>
    </row>
    <row r="682" spans="1:25" x14ac:dyDescent="0.2">
      <c r="A682" s="6">
        <f>'01_Data'!A678</f>
        <v>44442</v>
      </c>
      <c r="B682">
        <f>0.94*B681+(1-0.94)*'01_Data'!P677^2</f>
        <v>2.9884449809567938E-4</v>
      </c>
      <c r="C682" s="11">
        <f t="shared" si="120"/>
        <v>0.27442451333674839</v>
      </c>
      <c r="D682">
        <f>0.94*D681+(1-0.94)*'01_Data'!Q677^2</f>
        <v>2.2328864581718392E-4</v>
      </c>
      <c r="E682" s="11">
        <f t="shared" si="121"/>
        <v>0.23721032596818029</v>
      </c>
      <c r="F682">
        <f>0.94*F681+(1-0.94)*'01_Data'!R677^2</f>
        <v>4.101899349574984E-4</v>
      </c>
      <c r="G682" s="11">
        <f t="shared" si="122"/>
        <v>0.32150873022250825</v>
      </c>
      <c r="H682">
        <f>0.94*H681+(1-0.94)*'01_Data'!S677^2</f>
        <v>1.3132056233865141E-3</v>
      </c>
      <c r="I682" s="11">
        <f t="shared" si="123"/>
        <v>0.57526325894619901</v>
      </c>
      <c r="J682">
        <f>0.94*J681+(1-0.94)*'01_Data'!T677^2</f>
        <v>2.893064583774847E-4</v>
      </c>
      <c r="K682" s="11">
        <f t="shared" si="124"/>
        <v>0.27000968040262213</v>
      </c>
      <c r="L682" t="e">
        <f>0.94*L681+(1-0.94)*'01_Data'!U677^2</f>
        <v>#DIV/0!</v>
      </c>
      <c r="M682" s="11" t="e">
        <f t="shared" si="125"/>
        <v>#DIV/0!</v>
      </c>
      <c r="N682">
        <f>0.94*N681+(1-0.94)*'01_Data'!V677^2</f>
        <v>5.9982396160030934E-4</v>
      </c>
      <c r="O682" s="11">
        <f t="shared" si="126"/>
        <v>0.38878739475872665</v>
      </c>
      <c r="P682">
        <f>0.94*P681+(1-0.94)*'01_Data'!W677^2</f>
        <v>1.1502700994190965E-3</v>
      </c>
      <c r="Q682" s="11">
        <f t="shared" si="127"/>
        <v>0.53839396825522878</v>
      </c>
      <c r="R682">
        <f>0.94*R681+(1-0.94)*'01_Data'!X677^2</f>
        <v>4.0205962559997365E-4</v>
      </c>
      <c r="S682" s="11">
        <f t="shared" si="128"/>
        <v>0.31830649640117836</v>
      </c>
      <c r="T682">
        <f>0.94*T681+(1-0.94)*'01_Data'!Y677^2</f>
        <v>1.1051254921213217E-8</v>
      </c>
      <c r="U682" s="11">
        <f t="shared" si="129"/>
        <v>1.6688068312856737E-3</v>
      </c>
      <c r="V682" t="e">
        <f>0.94*V681+(1-0.94)*'01_Data'!AA677^2</f>
        <v>#VALUE!</v>
      </c>
      <c r="W682" s="11" t="e">
        <f t="shared" si="130"/>
        <v>#VALUE!</v>
      </c>
      <c r="X682" t="e">
        <f>0.94*X681+(1-0.94)*'01_Data'!AB677^2</f>
        <v>#VALUE!</v>
      </c>
      <c r="Y682" s="11" t="e">
        <f t="shared" si="131"/>
        <v>#VALUE!</v>
      </c>
    </row>
    <row r="683" spans="1:25" x14ac:dyDescent="0.2">
      <c r="A683" s="6">
        <f>'01_Data'!A679</f>
        <v>44446</v>
      </c>
      <c r="B683">
        <f>0.94*B682+(1-0.94)*'01_Data'!P678^2</f>
        <v>2.8178950644146359E-4</v>
      </c>
      <c r="C683" s="11">
        <f t="shared" si="120"/>
        <v>0.26647880895720177</v>
      </c>
      <c r="D683">
        <f>0.94*D682+(1-0.94)*'01_Data'!Q678^2</f>
        <v>2.1019593958892754E-4</v>
      </c>
      <c r="E683" s="11">
        <f t="shared" si="121"/>
        <v>0.23015076966286632</v>
      </c>
      <c r="F683">
        <f>0.94*F682+(1-0.94)*'01_Data'!R678^2</f>
        <v>3.8802029048602953E-4</v>
      </c>
      <c r="G683" s="11">
        <f t="shared" si="122"/>
        <v>0.3126997173047642</v>
      </c>
      <c r="H683">
        <f>0.94*H682+(1-0.94)*'01_Data'!S678^2</f>
        <v>1.2723465467019501E-3</v>
      </c>
      <c r="I683" s="11">
        <f t="shared" si="123"/>
        <v>0.56624317194019347</v>
      </c>
      <c r="J683">
        <f>0.94*J682+(1-0.94)*'01_Data'!T678^2</f>
        <v>2.7216302799843475E-4</v>
      </c>
      <c r="K683" s="11">
        <f t="shared" si="124"/>
        <v>0.26188753894678829</v>
      </c>
      <c r="L683" t="e">
        <f>0.94*L682+(1-0.94)*'01_Data'!U678^2</f>
        <v>#DIV/0!</v>
      </c>
      <c r="M683" s="11" t="e">
        <f t="shared" si="125"/>
        <v>#DIV/0!</v>
      </c>
      <c r="N683">
        <f>0.94*N682+(1-0.94)*'01_Data'!V678^2</f>
        <v>5.7388490822190478E-4</v>
      </c>
      <c r="O683" s="11">
        <f t="shared" si="126"/>
        <v>0.3802880446081891</v>
      </c>
      <c r="P683">
        <f>0.94*P682+(1-0.94)*'01_Data'!W678^2</f>
        <v>1.0864360363266592E-3</v>
      </c>
      <c r="Q683" s="11">
        <f t="shared" si="127"/>
        <v>0.52324170433397044</v>
      </c>
      <c r="R683">
        <f>0.94*R682+(1-0.94)*'01_Data'!X678^2</f>
        <v>3.7819562216473955E-4</v>
      </c>
      <c r="S683" s="11">
        <f t="shared" si="128"/>
        <v>0.30871555967510672</v>
      </c>
      <c r="T683">
        <f>0.94*T682+(1-0.94)*'01_Data'!Y678^2</f>
        <v>1.3257514606808109E-8</v>
      </c>
      <c r="U683" s="11">
        <f t="shared" si="129"/>
        <v>1.8278111721169788E-3</v>
      </c>
      <c r="V683" t="e">
        <f>0.94*V682+(1-0.94)*'01_Data'!AA678^2</f>
        <v>#VALUE!</v>
      </c>
      <c r="W683" s="11" t="e">
        <f t="shared" si="130"/>
        <v>#VALUE!</v>
      </c>
      <c r="X683" t="e">
        <f>0.94*X682+(1-0.94)*'01_Data'!AB678^2</f>
        <v>#VALUE!</v>
      </c>
      <c r="Y683" s="11" t="e">
        <f t="shared" si="131"/>
        <v>#VALUE!</v>
      </c>
    </row>
    <row r="684" spans="1:25" x14ac:dyDescent="0.2">
      <c r="A684" s="6">
        <f>'01_Data'!A680</f>
        <v>44447</v>
      </c>
      <c r="B684">
        <f>0.94*B683+(1-0.94)*'01_Data'!P679^2</f>
        <v>2.669344184169714E-4</v>
      </c>
      <c r="C684" s="11">
        <f t="shared" si="120"/>
        <v>0.25935973750965435</v>
      </c>
      <c r="D684">
        <f>0.94*D683+(1-0.94)*'01_Data'!Q679^2</f>
        <v>1.9875715801504691E-4</v>
      </c>
      <c r="E684" s="11">
        <f t="shared" si="121"/>
        <v>0.22380081282200884</v>
      </c>
      <c r="F684">
        <f>0.94*F683+(1-0.94)*'01_Data'!R679^2</f>
        <v>3.6602817208384892E-4</v>
      </c>
      <c r="G684" s="11">
        <f t="shared" si="122"/>
        <v>0.30370890564013753</v>
      </c>
      <c r="H684">
        <f>0.94*H683+(1-0.94)*'01_Data'!S679^2</f>
        <v>1.2021035758132622E-3</v>
      </c>
      <c r="I684" s="11">
        <f t="shared" si="123"/>
        <v>0.55039086211976862</v>
      </c>
      <c r="J684">
        <f>0.94*J683+(1-0.94)*'01_Data'!T679^2</f>
        <v>2.558808381971574E-4</v>
      </c>
      <c r="K684" s="11">
        <f t="shared" si="124"/>
        <v>0.25393300538859392</v>
      </c>
      <c r="L684" t="e">
        <f>0.94*L683+(1-0.94)*'01_Data'!U679^2</f>
        <v>#DIV/0!</v>
      </c>
      <c r="M684" s="11" t="e">
        <f t="shared" si="125"/>
        <v>#DIV/0!</v>
      </c>
      <c r="N684">
        <f>0.94*N683+(1-0.94)*'01_Data'!V679^2</f>
        <v>5.874256352381528E-4</v>
      </c>
      <c r="O684" s="11">
        <f t="shared" si="126"/>
        <v>0.38474830744268973</v>
      </c>
      <c r="P684">
        <f>0.94*P683+(1-0.94)*'01_Data'!W679^2</f>
        <v>1.0472076438815554E-3</v>
      </c>
      <c r="Q684" s="11">
        <f t="shared" si="127"/>
        <v>0.5137084058667446</v>
      </c>
      <c r="R684">
        <f>0.94*R683+(1-0.94)*'01_Data'!X679^2</f>
        <v>3.7022480916692021E-4</v>
      </c>
      <c r="S684" s="11">
        <f t="shared" si="128"/>
        <v>0.30544500635967831</v>
      </c>
      <c r="T684">
        <f>0.94*T683+(1-0.94)*'01_Data'!Y679^2</f>
        <v>1.2462063730399622E-8</v>
      </c>
      <c r="U684" s="11">
        <f t="shared" si="129"/>
        <v>1.7721286804464017E-3</v>
      </c>
      <c r="V684" t="e">
        <f>0.94*V683+(1-0.94)*'01_Data'!AA679^2</f>
        <v>#VALUE!</v>
      </c>
      <c r="W684" s="11" t="e">
        <f t="shared" si="130"/>
        <v>#VALUE!</v>
      </c>
      <c r="X684" t="e">
        <f>0.94*X683+(1-0.94)*'01_Data'!AB679^2</f>
        <v>#VALUE!</v>
      </c>
      <c r="Y684" s="11" t="e">
        <f t="shared" si="131"/>
        <v>#VALUE!</v>
      </c>
    </row>
    <row r="685" spans="1:25" x14ac:dyDescent="0.2">
      <c r="A685" s="6">
        <f>'01_Data'!A681</f>
        <v>44448</v>
      </c>
      <c r="B685">
        <f>0.94*B684+(1-0.94)*'01_Data'!P680^2</f>
        <v>2.5600584551350601E-4</v>
      </c>
      <c r="C685" s="11">
        <f t="shared" si="120"/>
        <v>0.25399502567846388</v>
      </c>
      <c r="D685">
        <f>0.94*D684+(1-0.94)*'01_Data'!Q680^2</f>
        <v>1.8971009667702977E-4</v>
      </c>
      <c r="E685" s="11">
        <f t="shared" si="121"/>
        <v>0.2186479919016214</v>
      </c>
      <c r="F685">
        <f>0.94*F684+(1-0.94)*'01_Data'!R680^2</f>
        <v>3.5356533272901054E-4</v>
      </c>
      <c r="G685" s="11">
        <f t="shared" si="122"/>
        <v>0.2984936579689938</v>
      </c>
      <c r="H685">
        <f>0.94*H684+(1-0.94)*'01_Data'!S680^2</f>
        <v>1.1827641565926249E-3</v>
      </c>
      <c r="I685" s="11">
        <f t="shared" si="123"/>
        <v>0.54594557188545956</v>
      </c>
      <c r="J685">
        <f>0.94*J684+(1-0.94)*'01_Data'!T680^2</f>
        <v>2.406734777426014E-4</v>
      </c>
      <c r="K685" s="11">
        <f t="shared" si="124"/>
        <v>0.24627163131618623</v>
      </c>
      <c r="L685" t="e">
        <f>0.94*L684+(1-0.94)*'01_Data'!U680^2</f>
        <v>#DIV/0!</v>
      </c>
      <c r="M685" s="11" t="e">
        <f t="shared" si="125"/>
        <v>#DIV/0!</v>
      </c>
      <c r="N685">
        <f>0.94*N684+(1-0.94)*'01_Data'!V680^2</f>
        <v>5.7426794121530301E-4</v>
      </c>
      <c r="O685" s="11">
        <f t="shared" si="126"/>
        <v>0.38041493291701417</v>
      </c>
      <c r="P685">
        <f>0.94*P684+(1-0.94)*'01_Data'!W680^2</f>
        <v>1.1992301274825025E-3</v>
      </c>
      <c r="Q685" s="11">
        <f t="shared" si="127"/>
        <v>0.54973265513846881</v>
      </c>
      <c r="R685">
        <f>0.94*R684+(1-0.94)*'01_Data'!X680^2</f>
        <v>3.5041909769978336E-4</v>
      </c>
      <c r="S685" s="11">
        <f t="shared" si="128"/>
        <v>0.2971626029976609</v>
      </c>
      <c r="T685">
        <f>0.94*T684+(1-0.94)*'01_Data'!Y680^2</f>
        <v>1.1714339906575643E-8</v>
      </c>
      <c r="U685" s="11">
        <f t="shared" si="129"/>
        <v>1.7181425017899598E-3</v>
      </c>
      <c r="V685" t="e">
        <f>0.94*V684+(1-0.94)*'01_Data'!AA680^2</f>
        <v>#VALUE!</v>
      </c>
      <c r="W685" s="11" t="e">
        <f t="shared" si="130"/>
        <v>#VALUE!</v>
      </c>
      <c r="X685" t="e">
        <f>0.94*X684+(1-0.94)*'01_Data'!AB680^2</f>
        <v>#VALUE!</v>
      </c>
      <c r="Y685" s="11" t="e">
        <f t="shared" si="131"/>
        <v>#VALUE!</v>
      </c>
    </row>
    <row r="686" spans="1:25" x14ac:dyDescent="0.2">
      <c r="A686" s="6">
        <f>'01_Data'!A682</f>
        <v>44449</v>
      </c>
      <c r="B686">
        <f>0.94*B685+(1-0.94)*'01_Data'!P681^2</f>
        <v>2.4067830099399934E-4</v>
      </c>
      <c r="C686" s="11">
        <f t="shared" si="120"/>
        <v>0.24627409902482203</v>
      </c>
      <c r="D686">
        <f>0.94*D685+(1-0.94)*'01_Data'!Q681^2</f>
        <v>1.7931375143084572E-4</v>
      </c>
      <c r="E686" s="11">
        <f t="shared" si="121"/>
        <v>0.21257249436503567</v>
      </c>
      <c r="F686">
        <f>0.94*F685+(1-0.94)*'01_Data'!R681^2</f>
        <v>3.3410887031736484E-4</v>
      </c>
      <c r="G686" s="11">
        <f t="shared" si="122"/>
        <v>0.29016449700122848</v>
      </c>
      <c r="H686">
        <f>0.94*H685+(1-0.94)*'01_Data'!S681^2</f>
        <v>1.1145757781098758E-3</v>
      </c>
      <c r="I686" s="11">
        <f t="shared" si="123"/>
        <v>0.5299746183391133</v>
      </c>
      <c r="J686">
        <f>0.94*J685+(1-0.94)*'01_Data'!T681^2</f>
        <v>2.7082908682147529E-4</v>
      </c>
      <c r="K686" s="11">
        <f t="shared" si="124"/>
        <v>0.26124496144234394</v>
      </c>
      <c r="L686" t="e">
        <f>0.94*L685+(1-0.94)*'01_Data'!U681^2</f>
        <v>#DIV/0!</v>
      </c>
      <c r="M686" s="11" t="e">
        <f t="shared" si="125"/>
        <v>#DIV/0!</v>
      </c>
      <c r="N686">
        <f>0.94*N685+(1-0.94)*'01_Data'!V681^2</f>
        <v>6.2650775865935376E-4</v>
      </c>
      <c r="O686" s="11">
        <f t="shared" si="126"/>
        <v>0.39734110683662871</v>
      </c>
      <c r="P686">
        <f>0.94*P685+(1-0.94)*'01_Data'!W681^2</f>
        <v>1.1399801307879647E-3</v>
      </c>
      <c r="Q686" s="11">
        <f t="shared" si="127"/>
        <v>0.53598040352103093</v>
      </c>
      <c r="R686">
        <f>0.94*R685+(1-0.94)*'01_Data'!X681^2</f>
        <v>3.3921093712394626E-4</v>
      </c>
      <c r="S686" s="11">
        <f t="shared" si="128"/>
        <v>0.29237160627399245</v>
      </c>
      <c r="T686">
        <f>0.94*T685+(1-0.94)*'01_Data'!Y681^2</f>
        <v>1.1011479512181104E-8</v>
      </c>
      <c r="U686" s="11">
        <f t="shared" si="129"/>
        <v>1.6658009596196175E-3</v>
      </c>
      <c r="V686" t="e">
        <f>0.94*V685+(1-0.94)*'01_Data'!AA681^2</f>
        <v>#VALUE!</v>
      </c>
      <c r="W686" s="11" t="e">
        <f t="shared" si="130"/>
        <v>#VALUE!</v>
      </c>
      <c r="X686" t="e">
        <f>0.94*X685+(1-0.94)*'01_Data'!AB681^2</f>
        <v>#VALUE!</v>
      </c>
      <c r="Y686" s="11" t="e">
        <f t="shared" si="131"/>
        <v>#VALUE!</v>
      </c>
    </row>
    <row r="687" spans="1:25" x14ac:dyDescent="0.2">
      <c r="A687" s="6">
        <f>'01_Data'!A683</f>
        <v>44452</v>
      </c>
      <c r="B687">
        <f>0.94*B686+(1-0.94)*'01_Data'!P682^2</f>
        <v>2.2648602141001308E-4</v>
      </c>
      <c r="C687" s="11">
        <f t="shared" si="120"/>
        <v>0.23890265254978502</v>
      </c>
      <c r="D687">
        <f>0.94*D686+(1-0.94)*'01_Data'!Q682^2</f>
        <v>1.6858678843237638E-4</v>
      </c>
      <c r="E687" s="11">
        <f t="shared" si="121"/>
        <v>0.20611615823355248</v>
      </c>
      <c r="F687">
        <f>0.94*F686+(1-0.94)*'01_Data'!R682^2</f>
        <v>3.1449815566105118E-4</v>
      </c>
      <c r="G687" s="11">
        <f t="shared" si="122"/>
        <v>0.28152004409381742</v>
      </c>
      <c r="H687">
        <f>0.94*H686+(1-0.94)*'01_Data'!S682^2</f>
        <v>1.0484773095862624E-3</v>
      </c>
      <c r="I687" s="11">
        <f t="shared" si="123"/>
        <v>0.51401972920865413</v>
      </c>
      <c r="J687">
        <f>0.94*J686+(1-0.94)*'01_Data'!T682^2</f>
        <v>2.5644807774263633E-4</v>
      </c>
      <c r="K687" s="11">
        <f t="shared" si="124"/>
        <v>0.25421431035868997</v>
      </c>
      <c r="L687" t="e">
        <f>0.94*L686+(1-0.94)*'01_Data'!U682^2</f>
        <v>#DIV/0!</v>
      </c>
      <c r="M687" s="11" t="e">
        <f t="shared" si="125"/>
        <v>#DIV/0!</v>
      </c>
      <c r="N687">
        <f>0.94*N686+(1-0.94)*'01_Data'!V682^2</f>
        <v>6.4401731067765546E-4</v>
      </c>
      <c r="O687" s="11">
        <f t="shared" si="126"/>
        <v>0.40285526221059742</v>
      </c>
      <c r="P687">
        <f>0.94*P686+(1-0.94)*'01_Data'!W682^2</f>
        <v>1.132204126173469E-3</v>
      </c>
      <c r="Q687" s="11">
        <f t="shared" si="127"/>
        <v>0.53414926733612034</v>
      </c>
      <c r="R687">
        <f>0.94*R686+(1-0.94)*'01_Data'!X682^2</f>
        <v>3.1913375875140636E-4</v>
      </c>
      <c r="S687" s="11">
        <f t="shared" si="128"/>
        <v>0.28358721269717785</v>
      </c>
      <c r="T687">
        <f>0.94*T686+(1-0.94)*'01_Data'!Y682^2</f>
        <v>1.10682029231545E-8</v>
      </c>
      <c r="U687" s="11">
        <f t="shared" si="129"/>
        <v>1.6700859668397116E-3</v>
      </c>
      <c r="V687" t="e">
        <f>0.94*V686+(1-0.94)*'01_Data'!AA682^2</f>
        <v>#VALUE!</v>
      </c>
      <c r="W687" s="11" t="e">
        <f t="shared" si="130"/>
        <v>#VALUE!</v>
      </c>
      <c r="X687" t="e">
        <f>0.94*X686+(1-0.94)*'01_Data'!AB682^2</f>
        <v>#VALUE!</v>
      </c>
      <c r="Y687" s="11" t="e">
        <f t="shared" si="131"/>
        <v>#VALUE!</v>
      </c>
    </row>
    <row r="688" spans="1:25" x14ac:dyDescent="0.2">
      <c r="A688" s="6">
        <f>'01_Data'!A684</f>
        <v>44453</v>
      </c>
      <c r="B688">
        <f>0.94*B687+(1-0.94)*'01_Data'!P683^2</f>
        <v>2.5167749165667122E-4</v>
      </c>
      <c r="C688" s="11">
        <f t="shared" si="120"/>
        <v>0.25183869420222371</v>
      </c>
      <c r="D688">
        <f>0.94*D687+(1-0.94)*'01_Data'!Q683^2</f>
        <v>1.8148354258705048E-4</v>
      </c>
      <c r="E688" s="11">
        <f t="shared" si="121"/>
        <v>0.21385474680711841</v>
      </c>
      <c r="F688">
        <f>0.94*F687+(1-0.94)*'01_Data'!R683^2</f>
        <v>3.6029826094257999E-4</v>
      </c>
      <c r="G688" s="11">
        <f t="shared" si="122"/>
        <v>0.30132235522365436</v>
      </c>
      <c r="H688">
        <f>0.94*H687+(1-0.94)*'01_Data'!S683^2</f>
        <v>1.2368354568396409E-3</v>
      </c>
      <c r="I688" s="11">
        <f t="shared" si="123"/>
        <v>0.5582853527754329</v>
      </c>
      <c r="J688">
        <f>0.94*J687+(1-0.94)*'01_Data'!T683^2</f>
        <v>2.9903442179285043E-4</v>
      </c>
      <c r="K688" s="11">
        <f t="shared" si="124"/>
        <v>0.27451170155714366</v>
      </c>
      <c r="L688" t="e">
        <f>0.94*L687+(1-0.94)*'01_Data'!U683^2</f>
        <v>#DIV/0!</v>
      </c>
      <c r="M688" s="11" t="e">
        <f t="shared" si="125"/>
        <v>#DIV/0!</v>
      </c>
      <c r="N688">
        <f>0.94*N687+(1-0.94)*'01_Data'!V683^2</f>
        <v>6.0626822635099608E-4</v>
      </c>
      <c r="O688" s="11">
        <f t="shared" si="126"/>
        <v>0.39087030207020207</v>
      </c>
      <c r="P688">
        <f>0.94*P687+(1-0.94)*'01_Data'!W683^2</f>
        <v>1.0904675439448693E-3</v>
      </c>
      <c r="Q688" s="11">
        <f t="shared" si="127"/>
        <v>0.52421161859892718</v>
      </c>
      <c r="R688">
        <f>0.94*R687+(1-0.94)*'01_Data'!X683^2</f>
        <v>3.0108528985266762E-4</v>
      </c>
      <c r="S688" s="11">
        <f t="shared" si="128"/>
        <v>0.27545143499875296</v>
      </c>
      <c r="T688">
        <f>0.94*T687+(1-0.94)*'01_Data'!Y683^2</f>
        <v>1.0404110747765229E-8</v>
      </c>
      <c r="U688" s="11">
        <f t="shared" si="129"/>
        <v>1.6192084203205091E-3</v>
      </c>
      <c r="V688" t="e">
        <f>0.94*V687+(1-0.94)*'01_Data'!AA683^2</f>
        <v>#VALUE!</v>
      </c>
      <c r="W688" s="11" t="e">
        <f t="shared" si="130"/>
        <v>#VALUE!</v>
      </c>
      <c r="X688" t="e">
        <f>0.94*X687+(1-0.94)*'01_Data'!AB683^2</f>
        <v>#VALUE!</v>
      </c>
      <c r="Y688" s="11" t="e">
        <f t="shared" si="131"/>
        <v>#VALUE!</v>
      </c>
    </row>
    <row r="689" spans="1:25" x14ac:dyDescent="0.2">
      <c r="A689" s="6">
        <f>'01_Data'!A685</f>
        <v>44454</v>
      </c>
      <c r="B689">
        <f>0.94*B688+(1-0.94)*'01_Data'!P684^2</f>
        <v>2.4896696277260983E-4</v>
      </c>
      <c r="C689" s="11">
        <f t="shared" si="120"/>
        <v>0.2504788905650488</v>
      </c>
      <c r="D689">
        <f>0.94*D688+(1-0.94)*'01_Data'!Q684^2</f>
        <v>1.9053822704645211E-4</v>
      </c>
      <c r="E689" s="11">
        <f t="shared" si="121"/>
        <v>0.21912469786791705</v>
      </c>
      <c r="F689">
        <f>0.94*F688+(1-0.94)*'01_Data'!R684^2</f>
        <v>3.4641144568698035E-4</v>
      </c>
      <c r="G689" s="11">
        <f t="shared" si="122"/>
        <v>0.29545843077008149</v>
      </c>
      <c r="H689">
        <f>0.94*H688+(1-0.94)*'01_Data'!S684^2</f>
        <v>1.1743545760212698E-3</v>
      </c>
      <c r="I689" s="11">
        <f t="shared" si="123"/>
        <v>0.54400124370938707</v>
      </c>
      <c r="J689">
        <f>0.94*J688+(1-0.94)*'01_Data'!T684^2</f>
        <v>3.202158089017295E-4</v>
      </c>
      <c r="K689" s="11">
        <f t="shared" si="124"/>
        <v>0.28406756915078474</v>
      </c>
      <c r="L689" t="e">
        <f>0.94*L688+(1-0.94)*'01_Data'!U684^2</f>
        <v>#DIV/0!</v>
      </c>
      <c r="M689" s="11" t="e">
        <f t="shared" si="125"/>
        <v>#DIV/0!</v>
      </c>
      <c r="N689">
        <f>0.94*N688+(1-0.94)*'01_Data'!V684^2</f>
        <v>5.7238153418407388E-4</v>
      </c>
      <c r="O689" s="11">
        <f t="shared" si="126"/>
        <v>0.37978960835492409</v>
      </c>
      <c r="P689">
        <f>0.94*P688+(1-0.94)*'01_Data'!W684^2</f>
        <v>1.0846321197464448E-3</v>
      </c>
      <c r="Q689" s="11">
        <f t="shared" si="127"/>
        <v>0.5228071290410109</v>
      </c>
      <c r="R689">
        <f>0.94*R688+(1-0.94)*'01_Data'!X684^2</f>
        <v>2.8411972908785324E-4</v>
      </c>
      <c r="S689" s="11">
        <f t="shared" si="128"/>
        <v>0.26757834690075172</v>
      </c>
      <c r="T689">
        <f>0.94*T688+(1-0.94)*'01_Data'!Y684^2</f>
        <v>1.0497276284603451E-8</v>
      </c>
      <c r="U689" s="11">
        <f t="shared" si="129"/>
        <v>1.6264420136359212E-3</v>
      </c>
      <c r="V689" t="e">
        <f>0.94*V688+(1-0.94)*'01_Data'!AA684^2</f>
        <v>#VALUE!</v>
      </c>
      <c r="W689" s="11" t="e">
        <f t="shared" si="130"/>
        <v>#VALUE!</v>
      </c>
      <c r="X689" t="e">
        <f>0.94*X688+(1-0.94)*'01_Data'!AB684^2</f>
        <v>#VALUE!</v>
      </c>
      <c r="Y689" s="11" t="e">
        <f t="shared" si="131"/>
        <v>#VALUE!</v>
      </c>
    </row>
    <row r="690" spans="1:25" x14ac:dyDescent="0.2">
      <c r="A690" s="6">
        <f>'01_Data'!A686</f>
        <v>44455</v>
      </c>
      <c r="B690">
        <f>0.94*B689+(1-0.94)*'01_Data'!P685^2</f>
        <v>2.999951578668813E-4</v>
      </c>
      <c r="C690" s="11">
        <f t="shared" si="120"/>
        <v>0.27495232274424253</v>
      </c>
      <c r="D690">
        <f>0.94*D689+(1-0.94)*'01_Data'!Q685^2</f>
        <v>2.0552752105673137E-4</v>
      </c>
      <c r="E690" s="11">
        <f t="shared" si="121"/>
        <v>0.22758061276456812</v>
      </c>
      <c r="F690">
        <f>0.94*F689+(1-0.94)*'01_Data'!R685^2</f>
        <v>4.2623694444638501E-4</v>
      </c>
      <c r="G690" s="11">
        <f t="shared" si="122"/>
        <v>0.32773725757150196</v>
      </c>
      <c r="H690">
        <f>0.94*H689+(1-0.94)*'01_Data'!S685^2</f>
        <v>1.3134740025460478E-3</v>
      </c>
      <c r="I690" s="11">
        <f t="shared" si="123"/>
        <v>0.57532203907168722</v>
      </c>
      <c r="J690">
        <f>0.94*J689+(1-0.94)*'01_Data'!T685^2</f>
        <v>3.937272763484571E-4</v>
      </c>
      <c r="K690" s="11">
        <f t="shared" si="124"/>
        <v>0.3149909104082389</v>
      </c>
      <c r="L690" t="e">
        <f>0.94*L689+(1-0.94)*'01_Data'!U685^2</f>
        <v>#DIV/0!</v>
      </c>
      <c r="M690" s="11" t="e">
        <f t="shared" si="125"/>
        <v>#DIV/0!</v>
      </c>
      <c r="N690">
        <f>0.94*N689+(1-0.94)*'01_Data'!V685^2</f>
        <v>5.7349250752097977E-4</v>
      </c>
      <c r="O690" s="11">
        <f t="shared" si="126"/>
        <v>0.3801580091163238</v>
      </c>
      <c r="P690">
        <f>0.94*P689+(1-0.94)*'01_Data'!W685^2</f>
        <v>1.0681870399457131E-3</v>
      </c>
      <c r="Q690" s="11">
        <f t="shared" si="127"/>
        <v>0.51882861723918017</v>
      </c>
      <c r="R690">
        <f>0.94*R689+(1-0.94)*'01_Data'!X685^2</f>
        <v>2.6958529591797993E-4</v>
      </c>
      <c r="S690" s="11">
        <f t="shared" si="128"/>
        <v>0.260644383348905</v>
      </c>
      <c r="T690">
        <f>0.94*T689+(1-0.94)*'01_Data'!Y685^2</f>
        <v>9.8674397075272438E-9</v>
      </c>
      <c r="U690" s="11">
        <f t="shared" si="129"/>
        <v>1.5768940377517018E-3</v>
      </c>
      <c r="V690" t="e">
        <f>0.94*V689+(1-0.94)*'01_Data'!AA685^2</f>
        <v>#VALUE!</v>
      </c>
      <c r="W690" s="11" t="e">
        <f t="shared" si="130"/>
        <v>#VALUE!</v>
      </c>
      <c r="X690" t="e">
        <f>0.94*X689+(1-0.94)*'01_Data'!AB685^2</f>
        <v>#VALUE!</v>
      </c>
      <c r="Y690" s="11" t="e">
        <f t="shared" si="131"/>
        <v>#VALUE!</v>
      </c>
    </row>
    <row r="691" spans="1:25" x14ac:dyDescent="0.2">
      <c r="A691" s="6">
        <f>'01_Data'!A687</f>
        <v>44456</v>
      </c>
      <c r="B691">
        <f>0.94*B690+(1-0.94)*'01_Data'!P686^2</f>
        <v>2.8885560861446083E-4</v>
      </c>
      <c r="C691" s="11">
        <f t="shared" si="120"/>
        <v>0.26979920935919016</v>
      </c>
      <c r="D691">
        <f>0.94*D690+(1-0.94)*'01_Data'!Q686^2</f>
        <v>1.9850871001168664E-4</v>
      </c>
      <c r="E691" s="11">
        <f t="shared" si="121"/>
        <v>0.2236608926990703</v>
      </c>
      <c r="F691">
        <f>0.94*F690+(1-0.94)*'01_Data'!R686^2</f>
        <v>4.0080126096925375E-4</v>
      </c>
      <c r="G691" s="11">
        <f t="shared" si="122"/>
        <v>0.31780798883012989</v>
      </c>
      <c r="H691">
        <f>0.94*H690+(1-0.94)*'01_Data'!S686^2</f>
        <v>1.2584869052524768E-3</v>
      </c>
      <c r="I691" s="11">
        <f t="shared" si="123"/>
        <v>0.56315069042275379</v>
      </c>
      <c r="J691">
        <f>0.94*J690+(1-0.94)*'01_Data'!T686^2</f>
        <v>3.839808013929943E-4</v>
      </c>
      <c r="K691" s="11">
        <f t="shared" si="124"/>
        <v>0.31106777710176697</v>
      </c>
      <c r="L691" t="e">
        <f>0.94*L690+(1-0.94)*'01_Data'!U686^2</f>
        <v>#DIV/0!</v>
      </c>
      <c r="M691" s="11" t="e">
        <f t="shared" si="125"/>
        <v>#DIV/0!</v>
      </c>
      <c r="N691">
        <f>0.94*N690+(1-0.94)*'01_Data'!V686^2</f>
        <v>5.3946597439621252E-4</v>
      </c>
      <c r="O691" s="11">
        <f t="shared" si="126"/>
        <v>0.36870777798664017</v>
      </c>
      <c r="P691">
        <f>0.94*P690+(1-0.94)*'01_Data'!W686^2</f>
        <v>1.0059157174892909E-3</v>
      </c>
      <c r="Q691" s="11">
        <f t="shared" si="127"/>
        <v>0.50347865973375805</v>
      </c>
      <c r="R691">
        <f>0.94*R690+(1-0.94)*'01_Data'!X686^2</f>
        <v>2.6051899520203043E-4</v>
      </c>
      <c r="S691" s="11">
        <f t="shared" si="128"/>
        <v>0.25622409486797232</v>
      </c>
      <c r="T691">
        <f>0.94*T690+(1-0.94)*'01_Data'!Y686^2</f>
        <v>9.9928055067798698E-9</v>
      </c>
      <c r="U691" s="11">
        <f t="shared" si="129"/>
        <v>1.5868796386961828E-3</v>
      </c>
      <c r="V691" t="e">
        <f>0.94*V690+(1-0.94)*'01_Data'!AA686^2</f>
        <v>#VALUE!</v>
      </c>
      <c r="W691" s="11" t="e">
        <f t="shared" si="130"/>
        <v>#VALUE!</v>
      </c>
      <c r="X691" t="e">
        <f>0.94*X690+(1-0.94)*'01_Data'!AB686^2</f>
        <v>#VALUE!</v>
      </c>
      <c r="Y691" s="11" t="e">
        <f t="shared" si="131"/>
        <v>#VALUE!</v>
      </c>
    </row>
    <row r="692" spans="1:25" x14ac:dyDescent="0.2">
      <c r="A692" s="6">
        <f>'01_Data'!A688</f>
        <v>44459</v>
      </c>
      <c r="B692">
        <f>0.94*B691+(1-0.94)*'01_Data'!P687^2</f>
        <v>2.800137697453359E-4</v>
      </c>
      <c r="C692" s="11">
        <f t="shared" si="120"/>
        <v>0.26563785493755337</v>
      </c>
      <c r="D692">
        <f>0.94*D691+(1-0.94)*'01_Data'!Q687^2</f>
        <v>1.8859621088664647E-4</v>
      </c>
      <c r="E692" s="11">
        <f t="shared" si="121"/>
        <v>0.2180051493507319</v>
      </c>
      <c r="F692">
        <f>0.94*F691+(1-0.94)*'01_Data'!R687^2</f>
        <v>3.7840541597639234E-4</v>
      </c>
      <c r="G692" s="11">
        <f t="shared" si="122"/>
        <v>0.30880117361508019</v>
      </c>
      <c r="H692">
        <f>0.94*H691+(1-0.94)*'01_Data'!S687^2</f>
        <v>1.1953751758046261E-3</v>
      </c>
      <c r="I692" s="11">
        <f t="shared" si="123"/>
        <v>0.54884838006754277</v>
      </c>
      <c r="J692">
        <f>0.94*J691+(1-0.94)*'01_Data'!T687^2</f>
        <v>4.6908494931118151E-4</v>
      </c>
      <c r="K692" s="11">
        <f t="shared" si="124"/>
        <v>0.34381594963936407</v>
      </c>
      <c r="L692" t="e">
        <f>0.94*L691+(1-0.94)*'01_Data'!U687^2</f>
        <v>#DIV/0!</v>
      </c>
      <c r="M692" s="11" t="e">
        <f t="shared" si="125"/>
        <v>#DIV/0!</v>
      </c>
      <c r="N692">
        <f>0.94*N691+(1-0.94)*'01_Data'!V687^2</f>
        <v>5.0747910511819282E-4</v>
      </c>
      <c r="O692" s="11">
        <f t="shared" si="126"/>
        <v>0.35760975167042719</v>
      </c>
      <c r="P692">
        <f>0.94*P691+(1-0.94)*'01_Data'!W687^2</f>
        <v>9.5663606147365252E-4</v>
      </c>
      <c r="Q692" s="11">
        <f t="shared" si="127"/>
        <v>0.49099112771144904</v>
      </c>
      <c r="R692">
        <f>0.94*R691+(1-0.94)*'01_Data'!X687^2</f>
        <v>2.4604444109047378E-4</v>
      </c>
      <c r="S692" s="11">
        <f t="shared" si="128"/>
        <v>0.2490044159343352</v>
      </c>
      <c r="T692">
        <f>0.94*T691+(1-0.94)*'01_Data'!Y687^2</f>
        <v>1.0110649358077214E-8</v>
      </c>
      <c r="U692" s="11">
        <f t="shared" si="129"/>
        <v>1.5962091461445326E-3</v>
      </c>
      <c r="V692" t="e">
        <f>0.94*V691+(1-0.94)*'01_Data'!AA687^2</f>
        <v>#VALUE!</v>
      </c>
      <c r="W692" s="11" t="e">
        <f t="shared" si="130"/>
        <v>#VALUE!</v>
      </c>
      <c r="X692" t="e">
        <f>0.94*X691+(1-0.94)*'01_Data'!AB687^2</f>
        <v>#VALUE!</v>
      </c>
      <c r="Y692" s="11" t="e">
        <f t="shared" si="131"/>
        <v>#VALUE!</v>
      </c>
    </row>
    <row r="693" spans="1:25" x14ac:dyDescent="0.2">
      <c r="A693" s="6">
        <f>'01_Data'!A689</f>
        <v>44460</v>
      </c>
      <c r="B693">
        <f>0.94*B692+(1-0.94)*'01_Data'!P688^2</f>
        <v>3.0698396741041077E-4</v>
      </c>
      <c r="C693" s="11">
        <f t="shared" si="120"/>
        <v>0.27813658476982767</v>
      </c>
      <c r="D693">
        <f>0.94*D692+(1-0.94)*'01_Data'!Q688^2</f>
        <v>2.0292645817745401E-4</v>
      </c>
      <c r="E693" s="11">
        <f t="shared" si="121"/>
        <v>0.22613594906763146</v>
      </c>
      <c r="F693">
        <f>0.94*F692+(1-0.94)*'01_Data'!R688^2</f>
        <v>4.1676508067970905E-4</v>
      </c>
      <c r="G693" s="11">
        <f t="shared" si="122"/>
        <v>0.32407530040298765</v>
      </c>
      <c r="H693">
        <f>0.94*H692+(1-0.94)*'01_Data'!S688^2</f>
        <v>1.3099115169115097E-3</v>
      </c>
      <c r="I693" s="11">
        <f t="shared" si="123"/>
        <v>0.57454129726391334</v>
      </c>
      <c r="J693">
        <f>0.94*J692+(1-0.94)*'01_Data'!T688^2</f>
        <v>4.6324382729644436E-4</v>
      </c>
      <c r="K693" s="11">
        <f t="shared" si="124"/>
        <v>0.34166861793074293</v>
      </c>
      <c r="L693" t="e">
        <f>0.94*L692+(1-0.94)*'01_Data'!U688^2</f>
        <v>#DIV/0!</v>
      </c>
      <c r="M693" s="11" t="e">
        <f t="shared" si="125"/>
        <v>#DIV/0!</v>
      </c>
      <c r="N693">
        <f>0.94*N692+(1-0.94)*'01_Data'!V688^2</f>
        <v>8.0916206758728819E-4</v>
      </c>
      <c r="O693" s="11">
        <f t="shared" si="126"/>
        <v>0.45156266567553682</v>
      </c>
      <c r="P693">
        <f>0.94*P692+(1-0.94)*'01_Data'!W688^2</f>
        <v>1.2987619387657876E-3</v>
      </c>
      <c r="Q693" s="11">
        <f t="shared" si="127"/>
        <v>0.57209090935705187</v>
      </c>
      <c r="R693">
        <f>0.94*R692+(1-0.94)*'01_Data'!X688^2</f>
        <v>3.3465470828830744E-4</v>
      </c>
      <c r="S693" s="11">
        <f t="shared" si="128"/>
        <v>0.29040142301416755</v>
      </c>
      <c r="T693">
        <f>0.94*T692+(1-0.94)*'01_Data'!Y688^2</f>
        <v>1.0221422578296842E-8</v>
      </c>
      <c r="U693" s="11">
        <f t="shared" si="129"/>
        <v>1.6049294345019673E-3</v>
      </c>
      <c r="V693" t="e">
        <f>0.94*V692+(1-0.94)*'01_Data'!AA688^2</f>
        <v>#VALUE!</v>
      </c>
      <c r="W693" s="11" t="e">
        <f t="shared" si="130"/>
        <v>#VALUE!</v>
      </c>
      <c r="X693" t="e">
        <f>0.94*X692+(1-0.94)*'01_Data'!AB688^2</f>
        <v>#VALUE!</v>
      </c>
      <c r="Y693" s="11" t="e">
        <f t="shared" si="131"/>
        <v>#VALUE!</v>
      </c>
    </row>
    <row r="694" spans="1:25" x14ac:dyDescent="0.2">
      <c r="A694" s="6">
        <f>'01_Data'!A690</f>
        <v>44461</v>
      </c>
      <c r="B694">
        <f>0.94*B693+(1-0.94)*'01_Data'!P689^2</f>
        <v>2.8861696555276448E-4</v>
      </c>
      <c r="C694" s="11">
        <f t="shared" si="120"/>
        <v>0.26968773668688878</v>
      </c>
      <c r="D694">
        <f>0.94*D693+(1-0.94)*'01_Data'!Q689^2</f>
        <v>1.9078355796884973E-4</v>
      </c>
      <c r="E694" s="11">
        <f t="shared" si="121"/>
        <v>0.21926572146176915</v>
      </c>
      <c r="F694">
        <f>0.94*F693+(1-0.94)*'01_Data'!R689^2</f>
        <v>4.822612452103917E-4</v>
      </c>
      <c r="G694" s="11">
        <f t="shared" si="122"/>
        <v>0.3486112932666105</v>
      </c>
      <c r="H694">
        <f>0.94*H693+(1-0.94)*'01_Data'!S689^2</f>
        <v>1.2315478937733474E-3</v>
      </c>
      <c r="I694" s="11">
        <f t="shared" si="123"/>
        <v>0.55709071903136531</v>
      </c>
      <c r="J694">
        <f>0.94*J693+(1-0.94)*'01_Data'!T689^2</f>
        <v>4.8437307022932146E-4</v>
      </c>
      <c r="K694" s="11">
        <f t="shared" si="124"/>
        <v>0.3493737450035263</v>
      </c>
      <c r="L694" t="e">
        <f>0.94*L693+(1-0.94)*'01_Data'!U689^2</f>
        <v>#DIV/0!</v>
      </c>
      <c r="M694" s="11" t="e">
        <f t="shared" si="125"/>
        <v>#DIV/0!</v>
      </c>
      <c r="N694">
        <f>0.94*N693+(1-0.94)*'01_Data'!V689^2</f>
        <v>9.1180690278308888E-4</v>
      </c>
      <c r="O694" s="11">
        <f t="shared" si="126"/>
        <v>0.4793488703453242</v>
      </c>
      <c r="P694">
        <f>0.94*P693+(1-0.94)*'01_Data'!W689^2</f>
        <v>1.241857353744037E-3</v>
      </c>
      <c r="Q694" s="11">
        <f t="shared" si="127"/>
        <v>0.55941760174622446</v>
      </c>
      <c r="R694">
        <f>0.94*R693+(1-0.94)*'01_Data'!X689^2</f>
        <v>3.2575454659897955E-4</v>
      </c>
      <c r="S694" s="11">
        <f t="shared" si="128"/>
        <v>0.28651377932473487</v>
      </c>
      <c r="T694">
        <f>0.94*T693+(1-0.94)*'01_Data'!Y689^2</f>
        <v>1.0325549405303169E-8</v>
      </c>
      <c r="U694" s="11">
        <f t="shared" si="129"/>
        <v>1.6130835223683859E-3</v>
      </c>
      <c r="V694" t="e">
        <f>0.94*V693+(1-0.94)*'01_Data'!AA689^2</f>
        <v>#VALUE!</v>
      </c>
      <c r="W694" s="11" t="e">
        <f t="shared" si="130"/>
        <v>#VALUE!</v>
      </c>
      <c r="X694" t="e">
        <f>0.94*X693+(1-0.94)*'01_Data'!AB689^2</f>
        <v>#VALUE!</v>
      </c>
      <c r="Y694" s="11" t="e">
        <f t="shared" si="131"/>
        <v>#VALUE!</v>
      </c>
    </row>
    <row r="695" spans="1:25" x14ac:dyDescent="0.2">
      <c r="A695" s="6">
        <f>'01_Data'!A691</f>
        <v>44462</v>
      </c>
      <c r="B695">
        <f>0.94*B694+(1-0.94)*'01_Data'!P690^2</f>
        <v>3.2123445474436325E-4</v>
      </c>
      <c r="C695" s="11">
        <f t="shared" si="120"/>
        <v>0.28451903731662587</v>
      </c>
      <c r="D695">
        <f>0.94*D694+(1-0.94)*'01_Data'!Q690^2</f>
        <v>2.2976173547997785E-4</v>
      </c>
      <c r="E695" s="11">
        <f t="shared" si="121"/>
        <v>0.24062409966783133</v>
      </c>
      <c r="F695">
        <f>0.94*F694+(1-0.94)*'01_Data'!R690^2</f>
        <v>5.9274266104859775E-4</v>
      </c>
      <c r="G695" s="11">
        <f t="shared" si="122"/>
        <v>0.38648564085130854</v>
      </c>
      <c r="H695">
        <f>0.94*H694+(1-0.94)*'01_Data'!S690^2</f>
        <v>1.31130385576718E-3</v>
      </c>
      <c r="I695" s="11">
        <f t="shared" si="123"/>
        <v>0.57484656357442843</v>
      </c>
      <c r="J695">
        <f>0.94*J694+(1-0.94)*'01_Data'!T690^2</f>
        <v>4.9145213951953684E-4</v>
      </c>
      <c r="K695" s="11">
        <f t="shared" si="124"/>
        <v>0.35191751755052392</v>
      </c>
      <c r="L695" t="e">
        <f>0.94*L694+(1-0.94)*'01_Data'!U690^2</f>
        <v>#DIV/0!</v>
      </c>
      <c r="M695" s="11" t="e">
        <f t="shared" si="125"/>
        <v>#DIV/0!</v>
      </c>
      <c r="N695">
        <f>0.94*N694+(1-0.94)*'01_Data'!V690^2</f>
        <v>1.0238649997264433E-3</v>
      </c>
      <c r="O695" s="11">
        <f t="shared" si="126"/>
        <v>0.50795076526279959</v>
      </c>
      <c r="P695">
        <f>0.94*P694+(1-0.94)*'01_Data'!W690^2</f>
        <v>1.2940095082071405E-3</v>
      </c>
      <c r="Q695" s="11">
        <f t="shared" si="127"/>
        <v>0.57104325236202502</v>
      </c>
      <c r="R695">
        <f>0.94*R694+(1-0.94)*'01_Data'!X690^2</f>
        <v>4.2345022586929497E-4</v>
      </c>
      <c r="S695" s="11">
        <f t="shared" si="128"/>
        <v>0.32666413473024913</v>
      </c>
      <c r="T695">
        <f>0.94*T694+(1-0.94)*'01_Data'!Y690^2</f>
        <v>9.7060164409849775E-9</v>
      </c>
      <c r="U695" s="11">
        <f t="shared" si="129"/>
        <v>1.5639424999430811E-3</v>
      </c>
      <c r="V695" t="e">
        <f>0.94*V694+(1-0.94)*'01_Data'!AA690^2</f>
        <v>#VALUE!</v>
      </c>
      <c r="W695" s="11" t="e">
        <f t="shared" si="130"/>
        <v>#VALUE!</v>
      </c>
      <c r="X695" t="e">
        <f>0.94*X694+(1-0.94)*'01_Data'!AB690^2</f>
        <v>#VALUE!</v>
      </c>
      <c r="Y695" s="11" t="e">
        <f t="shared" si="131"/>
        <v>#VALUE!</v>
      </c>
    </row>
    <row r="696" spans="1:25" x14ac:dyDescent="0.2">
      <c r="A696" s="6">
        <f>'01_Data'!A692</f>
        <v>44463</v>
      </c>
      <c r="B696">
        <f>0.94*B695+(1-0.94)*'01_Data'!P691^2</f>
        <v>3.6852937906801909E-4</v>
      </c>
      <c r="C696" s="11">
        <f t="shared" si="120"/>
        <v>0.30474481706034118</v>
      </c>
      <c r="D696">
        <f>0.94*D695+(1-0.94)*'01_Data'!Q691^2</f>
        <v>2.519399883010383E-4</v>
      </c>
      <c r="E696" s="11">
        <f t="shared" si="121"/>
        <v>0.25196999236389572</v>
      </c>
      <c r="F696">
        <f>0.94*F695+(1-0.94)*'01_Data'!R691^2</f>
        <v>5.8897662028368624E-4</v>
      </c>
      <c r="G696" s="11">
        <f t="shared" si="122"/>
        <v>0.38525589977505725</v>
      </c>
      <c r="H696">
        <f>0.94*H695+(1-0.94)*'01_Data'!S691^2</f>
        <v>1.3500517730910639E-3</v>
      </c>
      <c r="I696" s="11">
        <f t="shared" si="123"/>
        <v>0.58327784701542384</v>
      </c>
      <c r="J696">
        <f>0.94*J695+(1-0.94)*'01_Data'!T691^2</f>
        <v>5.6849862992580018E-4</v>
      </c>
      <c r="K696" s="11">
        <f t="shared" si="124"/>
        <v>0.37849921366008366</v>
      </c>
      <c r="L696" t="e">
        <f>0.94*L695+(1-0.94)*'01_Data'!U691^2</f>
        <v>#DIV/0!</v>
      </c>
      <c r="M696" s="11" t="e">
        <f t="shared" si="125"/>
        <v>#DIV/0!</v>
      </c>
      <c r="N696">
        <f>0.94*N695+(1-0.94)*'01_Data'!V691^2</f>
        <v>9.6823471553727559E-4</v>
      </c>
      <c r="O696" s="11">
        <f t="shared" si="126"/>
        <v>0.49395865041053127</v>
      </c>
      <c r="P696">
        <f>0.94*P695+(1-0.94)*'01_Data'!W691^2</f>
        <v>1.2164652343755809E-3</v>
      </c>
      <c r="Q696" s="11">
        <f t="shared" si="127"/>
        <v>0.55366888937581316</v>
      </c>
      <c r="R696">
        <f>0.94*R695+(1-0.94)*'01_Data'!X691^2</f>
        <v>4.3744512300513696E-4</v>
      </c>
      <c r="S696" s="11">
        <f t="shared" si="128"/>
        <v>0.33201832930923331</v>
      </c>
      <c r="T696">
        <f>0.94*T695+(1-0.94)*'01_Data'!Y691^2</f>
        <v>9.8410676362301405E-9</v>
      </c>
      <c r="U696" s="11">
        <f t="shared" si="129"/>
        <v>1.5747853962778534E-3</v>
      </c>
      <c r="V696" t="e">
        <f>0.94*V695+(1-0.94)*'01_Data'!AA691^2</f>
        <v>#VALUE!</v>
      </c>
      <c r="W696" s="11" t="e">
        <f t="shared" si="130"/>
        <v>#VALUE!</v>
      </c>
      <c r="X696" t="e">
        <f>0.94*X695+(1-0.94)*'01_Data'!AB691^2</f>
        <v>#VALUE!</v>
      </c>
      <c r="Y696" s="11" t="e">
        <f t="shared" si="131"/>
        <v>#VALUE!</v>
      </c>
    </row>
    <row r="697" spans="1:25" x14ac:dyDescent="0.2">
      <c r="A697" s="6">
        <f>'01_Data'!A693</f>
        <v>44466</v>
      </c>
      <c r="B697">
        <f>0.94*B696+(1-0.94)*'01_Data'!P692^2</f>
        <v>3.5116501424312124E-4</v>
      </c>
      <c r="C697" s="11">
        <f t="shared" si="120"/>
        <v>0.29747871115302782</v>
      </c>
      <c r="D697">
        <f>0.94*D696+(1-0.94)*'01_Data'!Q692^2</f>
        <v>2.3856206480177175E-4</v>
      </c>
      <c r="E697" s="11">
        <f t="shared" si="121"/>
        <v>0.24518898900653449</v>
      </c>
      <c r="F697">
        <f>0.94*F696+(1-0.94)*'01_Data'!R692^2</f>
        <v>5.7849571002523451E-4</v>
      </c>
      <c r="G697" s="11">
        <f t="shared" si="122"/>
        <v>0.3818126751777095</v>
      </c>
      <c r="H697">
        <f>0.94*H696+(1-0.94)*'01_Data'!S692^2</f>
        <v>1.2705445149188694E-3</v>
      </c>
      <c r="I697" s="11">
        <f t="shared" si="123"/>
        <v>0.56584204311764874</v>
      </c>
      <c r="J697">
        <f>0.94*J696+(1-0.94)*'01_Data'!T692^2</f>
        <v>5.3962177651215124E-4</v>
      </c>
      <c r="K697" s="11">
        <f t="shared" si="124"/>
        <v>0.36876101703008429</v>
      </c>
      <c r="L697" t="e">
        <f>0.94*L696+(1-0.94)*'01_Data'!U692^2</f>
        <v>#DIV/0!</v>
      </c>
      <c r="M697" s="11" t="e">
        <f t="shared" si="125"/>
        <v>#DIV/0!</v>
      </c>
      <c r="N697">
        <f>0.94*N696+(1-0.94)*'01_Data'!V692^2</f>
        <v>1.0175384563678371E-3</v>
      </c>
      <c r="O697" s="11">
        <f t="shared" si="126"/>
        <v>0.50637899937171071</v>
      </c>
      <c r="P697">
        <f>0.94*P696+(1-0.94)*'01_Data'!W692^2</f>
        <v>1.262783179429352E-3</v>
      </c>
      <c r="Q697" s="11">
        <f t="shared" si="127"/>
        <v>0.56411112488249759</v>
      </c>
      <c r="R697">
        <f>0.94*R696+(1-0.94)*'01_Data'!X692^2</f>
        <v>4.4127352124083896E-4</v>
      </c>
      <c r="S697" s="11">
        <f t="shared" si="128"/>
        <v>0.33346803048072154</v>
      </c>
      <c r="T697">
        <f>0.94*T696+(1-0.94)*'01_Data'!Y692^2</f>
        <v>9.9680157597604677E-9</v>
      </c>
      <c r="U697" s="11">
        <f t="shared" si="129"/>
        <v>1.5849100830834658E-3</v>
      </c>
      <c r="V697" t="e">
        <f>0.94*V696+(1-0.94)*'01_Data'!AA692^2</f>
        <v>#VALUE!</v>
      </c>
      <c r="W697" s="11" t="e">
        <f t="shared" si="130"/>
        <v>#VALUE!</v>
      </c>
      <c r="X697" t="e">
        <f>0.94*X696+(1-0.94)*'01_Data'!AB692^2</f>
        <v>#VALUE!</v>
      </c>
      <c r="Y697" s="11" t="e">
        <f t="shared" si="131"/>
        <v>#VALUE!</v>
      </c>
    </row>
    <row r="698" spans="1:25" x14ac:dyDescent="0.2">
      <c r="A698" s="6">
        <f>'01_Data'!A694</f>
        <v>44467</v>
      </c>
      <c r="B698">
        <f>0.94*B697+(1-0.94)*'01_Data'!P693^2</f>
        <v>3.8146705790865132E-4</v>
      </c>
      <c r="C698" s="11">
        <f t="shared" si="120"/>
        <v>0.31004789725618226</v>
      </c>
      <c r="D698">
        <f>0.94*D697+(1-0.94)*'01_Data'!Q693^2</f>
        <v>2.5678235923836816E-4</v>
      </c>
      <c r="E698" s="11">
        <f t="shared" si="121"/>
        <v>0.25437994128482061</v>
      </c>
      <c r="F698">
        <f>0.94*F697+(1-0.94)*'01_Data'!R693^2</f>
        <v>5.8329150213629814E-4</v>
      </c>
      <c r="G698" s="11">
        <f t="shared" si="122"/>
        <v>0.38339204287301942</v>
      </c>
      <c r="H698">
        <f>0.94*H697+(1-0.94)*'01_Data'!S693^2</f>
        <v>1.5031393517671004E-3</v>
      </c>
      <c r="I698" s="11">
        <f t="shared" si="123"/>
        <v>0.61546008533885388</v>
      </c>
      <c r="J698">
        <f>0.94*J697+(1-0.94)*'01_Data'!T693^2</f>
        <v>5.1909743717945783E-4</v>
      </c>
      <c r="K698" s="11">
        <f t="shared" si="124"/>
        <v>0.36168018216267167</v>
      </c>
      <c r="L698" t="e">
        <f>0.94*L697+(1-0.94)*'01_Data'!U693^2</f>
        <v>#DIV/0!</v>
      </c>
      <c r="M698" s="11" t="e">
        <f t="shared" si="125"/>
        <v>#DIV/0!</v>
      </c>
      <c r="N698">
        <f>0.94*N697+(1-0.94)*'01_Data'!V693^2</f>
        <v>1.1042701972783168E-3</v>
      </c>
      <c r="O698" s="11">
        <f t="shared" si="126"/>
        <v>0.5275188050810472</v>
      </c>
      <c r="P698">
        <f>0.94*P697+(1-0.94)*'01_Data'!W693^2</f>
        <v>1.6292261864788494E-3</v>
      </c>
      <c r="Q698" s="11">
        <f t="shared" si="127"/>
        <v>0.64075346194357008</v>
      </c>
      <c r="R698">
        <f>0.94*R697+(1-0.94)*'01_Data'!X693^2</f>
        <v>4.9705172984311366E-4</v>
      </c>
      <c r="S698" s="11">
        <f t="shared" si="128"/>
        <v>0.35391670760288307</v>
      </c>
      <c r="T698">
        <f>0.94*T697+(1-0.94)*'01_Data'!Y693^2</f>
        <v>9.3699348141748395E-9</v>
      </c>
      <c r="U698" s="11">
        <f t="shared" si="129"/>
        <v>1.5366273371159515E-3</v>
      </c>
      <c r="V698" t="e">
        <f>0.94*V697+(1-0.94)*'01_Data'!AA693^2</f>
        <v>#VALUE!</v>
      </c>
      <c r="W698" s="11" t="e">
        <f t="shared" si="130"/>
        <v>#VALUE!</v>
      </c>
      <c r="X698" t="e">
        <f>0.94*X697+(1-0.94)*'01_Data'!AB693^2</f>
        <v>#VALUE!</v>
      </c>
      <c r="Y698" s="11" t="e">
        <f t="shared" si="131"/>
        <v>#VALUE!</v>
      </c>
    </row>
    <row r="699" spans="1:25" x14ac:dyDescent="0.2">
      <c r="A699" s="6">
        <f>'01_Data'!A695</f>
        <v>44468</v>
      </c>
      <c r="B699">
        <f>0.94*B698+(1-0.94)*'01_Data'!P694^2</f>
        <v>3.6506883020715484E-4</v>
      </c>
      <c r="C699" s="11">
        <f t="shared" si="120"/>
        <v>0.30331064144240472</v>
      </c>
      <c r="D699">
        <f>0.94*D698+(1-0.94)*'01_Data'!Q694^2</f>
        <v>2.4223238511539549E-4</v>
      </c>
      <c r="E699" s="11">
        <f t="shared" si="121"/>
        <v>0.24706792800580099</v>
      </c>
      <c r="F699">
        <f>0.94*F698+(1-0.94)*'01_Data'!R694^2</f>
        <v>5.6405480406838515E-4</v>
      </c>
      <c r="G699" s="11">
        <f t="shared" si="122"/>
        <v>0.3770169898363111</v>
      </c>
      <c r="H699">
        <f>0.94*H698+(1-0.94)*'01_Data'!S694^2</f>
        <v>1.4185420990409474E-3</v>
      </c>
      <c r="I699" s="11">
        <f t="shared" si="123"/>
        <v>0.59789013117655554</v>
      </c>
      <c r="J699">
        <f>0.94*J698+(1-0.94)*'01_Data'!T694^2</f>
        <v>4.9340833431082715E-4</v>
      </c>
      <c r="K699" s="11">
        <f t="shared" si="124"/>
        <v>0.35261721490353881</v>
      </c>
      <c r="L699" t="e">
        <f>0.94*L698+(1-0.94)*'01_Data'!U694^2</f>
        <v>#DIV/0!</v>
      </c>
      <c r="M699" s="11" t="e">
        <f t="shared" si="125"/>
        <v>#DIV/0!</v>
      </c>
      <c r="N699">
        <f>0.94*N698+(1-0.94)*'01_Data'!V694^2</f>
        <v>1.0473224723025862E-3</v>
      </c>
      <c r="O699" s="11">
        <f t="shared" si="126"/>
        <v>0.51373656967384729</v>
      </c>
      <c r="P699">
        <f>0.94*P698+(1-0.94)*'01_Data'!W694^2</f>
        <v>1.5420082927003892E-3</v>
      </c>
      <c r="Q699" s="11">
        <f t="shared" si="127"/>
        <v>0.62336673777199414</v>
      </c>
      <c r="R699">
        <f>0.94*R698+(1-0.94)*'01_Data'!X694^2</f>
        <v>4.7665963046599001E-4</v>
      </c>
      <c r="S699" s="11">
        <f t="shared" si="128"/>
        <v>0.34658076530215792</v>
      </c>
      <c r="T699">
        <f>0.94*T698+(1-0.94)*'01_Data'!Y694^2</f>
        <v>8.8077387253243491E-9</v>
      </c>
      <c r="U699" s="11">
        <f t="shared" si="129"/>
        <v>1.4898154780984578E-3</v>
      </c>
      <c r="V699" t="e">
        <f>0.94*V698+(1-0.94)*'01_Data'!AA694^2</f>
        <v>#VALUE!</v>
      </c>
      <c r="W699" s="11" t="e">
        <f t="shared" si="130"/>
        <v>#VALUE!</v>
      </c>
      <c r="X699" t="e">
        <f>0.94*X698+(1-0.94)*'01_Data'!AB694^2</f>
        <v>#VALUE!</v>
      </c>
      <c r="Y699" s="11" t="e">
        <f t="shared" si="131"/>
        <v>#VALUE!</v>
      </c>
    </row>
    <row r="700" spans="1:25" x14ac:dyDescent="0.2">
      <c r="A700" s="6">
        <f>'01_Data'!A696</f>
        <v>44469</v>
      </c>
      <c r="B700">
        <f>0.94*B699+(1-0.94)*'01_Data'!P695^2</f>
        <v>3.4319143138866797E-4</v>
      </c>
      <c r="C700" s="11">
        <f t="shared" si="120"/>
        <v>0.29408203057981008</v>
      </c>
      <c r="D700">
        <f>0.94*D699+(1-0.94)*'01_Data'!Q695^2</f>
        <v>2.2770346099212192E-4</v>
      </c>
      <c r="E700" s="11">
        <f t="shared" si="121"/>
        <v>0.23954388359967518</v>
      </c>
      <c r="F700">
        <f>0.94*F699+(1-0.94)*'01_Data'!R695^2</f>
        <v>5.3096035411334382E-4</v>
      </c>
      <c r="G700" s="11">
        <f t="shared" si="122"/>
        <v>0.36578956961149489</v>
      </c>
      <c r="H700">
        <f>0.94*H699+(1-0.94)*'01_Data'!S695^2</f>
        <v>1.3345597440243921E-3</v>
      </c>
      <c r="I700" s="11">
        <f t="shared" si="123"/>
        <v>0.57992159426438572</v>
      </c>
      <c r="J700">
        <f>0.94*J699+(1-0.94)*'01_Data'!T695^2</f>
        <v>4.6656642705307922E-4</v>
      </c>
      <c r="K700" s="11">
        <f t="shared" si="124"/>
        <v>0.34289173162585296</v>
      </c>
      <c r="L700" t="e">
        <f>0.94*L699+(1-0.94)*'01_Data'!U695^2</f>
        <v>#DIV/0!</v>
      </c>
      <c r="M700" s="11" t="e">
        <f t="shared" si="125"/>
        <v>#DIV/0!</v>
      </c>
      <c r="N700">
        <f>0.94*N699+(1-0.94)*'01_Data'!V695^2</f>
        <v>1.0356948955574294E-3</v>
      </c>
      <c r="O700" s="11">
        <f t="shared" si="126"/>
        <v>0.51087680871269958</v>
      </c>
      <c r="P700">
        <f>0.94*P699+(1-0.94)*'01_Data'!W695^2</f>
        <v>1.4496502181118882E-3</v>
      </c>
      <c r="Q700" s="11">
        <f t="shared" si="127"/>
        <v>0.60441033657954257</v>
      </c>
      <c r="R700">
        <f>0.94*R699+(1-0.94)*'01_Data'!X695^2</f>
        <v>4.5129038356353561E-4</v>
      </c>
      <c r="S700" s="11">
        <f t="shared" si="128"/>
        <v>0.33723163650228755</v>
      </c>
      <c r="T700">
        <f>0.94*T699+(1-0.94)*'01_Data'!Y695^2</f>
        <v>8.9966865835091491E-9</v>
      </c>
      <c r="U700" s="11">
        <f t="shared" si="129"/>
        <v>1.5057108019285463E-3</v>
      </c>
      <c r="V700" t="e">
        <f>0.94*V699+(1-0.94)*'01_Data'!AA695^2</f>
        <v>#VALUE!</v>
      </c>
      <c r="W700" s="11" t="e">
        <f t="shared" si="130"/>
        <v>#VALUE!</v>
      </c>
      <c r="X700" t="e">
        <f>0.94*X699+(1-0.94)*'01_Data'!AB695^2</f>
        <v>#VALUE!</v>
      </c>
      <c r="Y700" s="11" t="e">
        <f t="shared" si="131"/>
        <v>#VALUE!</v>
      </c>
    </row>
    <row r="701" spans="1:25" x14ac:dyDescent="0.2">
      <c r="A701" s="6">
        <f>'01_Data'!A697</f>
        <v>44470</v>
      </c>
      <c r="B701">
        <f>0.94*B700+(1-0.94)*'01_Data'!P696^2</f>
        <v>3.4173930272761585E-4</v>
      </c>
      <c r="C701" s="11">
        <f t="shared" si="120"/>
        <v>0.29345920378710083</v>
      </c>
      <c r="D701">
        <f>0.94*D700+(1-0.94)*'01_Data'!Q696^2</f>
        <v>2.3427142303246204E-4</v>
      </c>
      <c r="E701" s="11">
        <f t="shared" si="121"/>
        <v>0.24297406981853112</v>
      </c>
      <c r="F701">
        <f>0.94*F700+(1-0.94)*'01_Data'!R696^2</f>
        <v>5.0005110771253328E-4</v>
      </c>
      <c r="G701" s="11">
        <f t="shared" si="122"/>
        <v>0.35498292796070968</v>
      </c>
      <c r="H701">
        <f>0.94*H700+(1-0.94)*'01_Data'!S696^2</f>
        <v>1.2681644265083998E-3</v>
      </c>
      <c r="I701" s="11">
        <f t="shared" si="123"/>
        <v>0.56531180376860768</v>
      </c>
      <c r="J701">
        <f>0.94*J700+(1-0.94)*'01_Data'!T696^2</f>
        <v>4.3861277742059996E-4</v>
      </c>
      <c r="K701" s="11">
        <f t="shared" si="124"/>
        <v>0.33246115549036886</v>
      </c>
      <c r="L701" t="e">
        <f>0.94*L700+(1-0.94)*'01_Data'!U696^2</f>
        <v>#DIV/0!</v>
      </c>
      <c r="M701" s="11" t="e">
        <f t="shared" si="125"/>
        <v>#DIV/0!</v>
      </c>
      <c r="N701">
        <f>0.94*N700+(1-0.94)*'01_Data'!V696^2</f>
        <v>1.0554715888197827E-3</v>
      </c>
      <c r="O701" s="11">
        <f t="shared" si="126"/>
        <v>0.51573136455191992</v>
      </c>
      <c r="P701">
        <f>0.94*P700+(1-0.94)*'01_Data'!W696^2</f>
        <v>1.3832197819755496E-3</v>
      </c>
      <c r="Q701" s="11">
        <f t="shared" si="127"/>
        <v>0.59039934371392944</v>
      </c>
      <c r="R701">
        <f>0.94*R700+(1-0.94)*'01_Data'!X696^2</f>
        <v>4.2421296054972346E-4</v>
      </c>
      <c r="S701" s="11">
        <f t="shared" si="128"/>
        <v>0.32695820231113693</v>
      </c>
      <c r="T701">
        <f>0.94*T700+(1-0.94)*'01_Data'!Y696^2</f>
        <v>8.4568853884986003E-9</v>
      </c>
      <c r="U701" s="11">
        <f t="shared" si="129"/>
        <v>1.4598407851206402E-3</v>
      </c>
      <c r="V701" t="e">
        <f>0.94*V700+(1-0.94)*'01_Data'!AA696^2</f>
        <v>#VALUE!</v>
      </c>
      <c r="W701" s="11" t="e">
        <f t="shared" si="130"/>
        <v>#VALUE!</v>
      </c>
      <c r="X701" t="e">
        <f>0.94*X700+(1-0.94)*'01_Data'!AB696^2</f>
        <v>#VALUE!</v>
      </c>
      <c r="Y701" s="11" t="e">
        <f t="shared" si="131"/>
        <v>#VALUE!</v>
      </c>
    </row>
    <row r="702" spans="1:25" x14ac:dyDescent="0.2">
      <c r="A702" s="6">
        <f>'01_Data'!A698</f>
        <v>44473</v>
      </c>
      <c r="B702">
        <f>0.94*B701+(1-0.94)*'01_Data'!P697^2</f>
        <v>3.9575954861916185E-4</v>
      </c>
      <c r="C702" s="11">
        <f t="shared" si="120"/>
        <v>0.31580279646011494</v>
      </c>
      <c r="D702">
        <f>0.94*D701+(1-0.94)*'01_Data'!Q697^2</f>
        <v>2.6723045507613343E-4</v>
      </c>
      <c r="E702" s="11">
        <f t="shared" si="121"/>
        <v>0.25950351573569413</v>
      </c>
      <c r="F702">
        <f>0.94*F701+(1-0.94)*'01_Data'!R697^2</f>
        <v>5.3860772033296719E-4</v>
      </c>
      <c r="G702" s="11">
        <f t="shared" si="122"/>
        <v>0.36841436660899601</v>
      </c>
      <c r="H702">
        <f>0.94*H701+(1-0.94)*'01_Data'!S697^2</f>
        <v>1.3525401423794292E-3</v>
      </c>
      <c r="I702" s="11">
        <f t="shared" si="123"/>
        <v>0.58381513844676569</v>
      </c>
      <c r="J702">
        <f>0.94*J701+(1-0.94)*'01_Data'!T697^2</f>
        <v>4.2066033351981507E-4</v>
      </c>
      <c r="K702" s="11">
        <f t="shared" si="124"/>
        <v>0.32558624671044295</v>
      </c>
      <c r="L702" t="e">
        <f>0.94*L701+(1-0.94)*'01_Data'!U697^2</f>
        <v>#DIV/0!</v>
      </c>
      <c r="M702" s="11" t="e">
        <f t="shared" si="125"/>
        <v>#DIV/0!</v>
      </c>
      <c r="N702">
        <f>0.94*N701+(1-0.94)*'01_Data'!V697^2</f>
        <v>1.0441669913734807E-3</v>
      </c>
      <c r="O702" s="11">
        <f t="shared" si="126"/>
        <v>0.5129620666541701</v>
      </c>
      <c r="P702">
        <f>0.94*P701+(1-0.94)*'01_Data'!W697^2</f>
        <v>1.4292707959881455E-3</v>
      </c>
      <c r="Q702" s="11">
        <f t="shared" si="127"/>
        <v>0.60014684918694083</v>
      </c>
      <c r="R702">
        <f>0.94*R701+(1-0.94)*'01_Data'!X697^2</f>
        <v>4.1730741954712638E-4</v>
      </c>
      <c r="S702" s="11">
        <f t="shared" si="128"/>
        <v>0.32428609240279771</v>
      </c>
      <c r="T702">
        <f>0.94*T701+(1-0.94)*'01_Data'!Y697^2</f>
        <v>7.9494722651886835E-9</v>
      </c>
      <c r="U702" s="11">
        <f t="shared" si="129"/>
        <v>1.4153681538128335E-3</v>
      </c>
      <c r="V702" t="e">
        <f>0.94*V701+(1-0.94)*'01_Data'!AA697^2</f>
        <v>#VALUE!</v>
      </c>
      <c r="W702" s="11" t="e">
        <f t="shared" si="130"/>
        <v>#VALUE!</v>
      </c>
      <c r="X702" t="e">
        <f>0.94*X701+(1-0.94)*'01_Data'!AB697^2</f>
        <v>#VALUE!</v>
      </c>
      <c r="Y702" s="11" t="e">
        <f t="shared" si="131"/>
        <v>#VALUE!</v>
      </c>
    </row>
    <row r="703" spans="1:25" x14ac:dyDescent="0.2">
      <c r="A703" s="6">
        <f>'01_Data'!A699</f>
        <v>44474</v>
      </c>
      <c r="B703">
        <f>0.94*B702+(1-0.94)*'01_Data'!P698^2</f>
        <v>3.8197390894015673E-4</v>
      </c>
      <c r="C703" s="11">
        <f t="shared" si="120"/>
        <v>0.31025380747529835</v>
      </c>
      <c r="D703">
        <f>0.94*D702+(1-0.94)*'01_Data'!Q698^2</f>
        <v>2.5203195422622896E-4</v>
      </c>
      <c r="E703" s="11">
        <f t="shared" si="121"/>
        <v>0.2520159766066622</v>
      </c>
      <c r="F703">
        <f>0.94*F702+(1-0.94)*'01_Data'!R698^2</f>
        <v>5.2942267768574399E-4</v>
      </c>
      <c r="G703" s="11">
        <f t="shared" si="122"/>
        <v>0.36525951702427617</v>
      </c>
      <c r="H703">
        <f>0.94*H702+(1-0.94)*'01_Data'!S698^2</f>
        <v>1.297758716939282E-3</v>
      </c>
      <c r="I703" s="11">
        <f t="shared" si="123"/>
        <v>0.57186991236530271</v>
      </c>
      <c r="J703">
        <f>0.94*J702+(1-0.94)*'01_Data'!T698^2</f>
        <v>4.6686771177784011E-4</v>
      </c>
      <c r="K703" s="11">
        <f t="shared" si="124"/>
        <v>0.34300242472614639</v>
      </c>
      <c r="L703" t="e">
        <f>0.94*L702+(1-0.94)*'01_Data'!U698^2</f>
        <v>#DIV/0!</v>
      </c>
      <c r="M703" s="11" t="e">
        <f t="shared" si="125"/>
        <v>#DIV/0!</v>
      </c>
      <c r="N703">
        <f>0.94*N702+(1-0.94)*'01_Data'!V698^2</f>
        <v>1.1183223457328468E-3</v>
      </c>
      <c r="O703" s="11">
        <f t="shared" si="126"/>
        <v>0.53086460715014461</v>
      </c>
      <c r="P703">
        <f>0.94*P702+(1-0.94)*'01_Data'!W698^2</f>
        <v>1.422031002543003E-3</v>
      </c>
      <c r="Q703" s="11">
        <f t="shared" si="127"/>
        <v>0.59862493486392365</v>
      </c>
      <c r="R703">
        <f>0.94*R702+(1-0.94)*'01_Data'!X698^2</f>
        <v>4.5878205457264038E-4</v>
      </c>
      <c r="S703" s="11">
        <f t="shared" si="128"/>
        <v>0.34001923144478957</v>
      </c>
      <c r="T703">
        <f>0.94*T702+(1-0.94)*'01_Data'!Y698^2</f>
        <v>1.0308797879908378E-8</v>
      </c>
      <c r="U703" s="11">
        <f t="shared" si="129"/>
        <v>1.6117745083407021E-3</v>
      </c>
      <c r="V703" t="e">
        <f>0.94*V702+(1-0.94)*'01_Data'!AA698^2</f>
        <v>#VALUE!</v>
      </c>
      <c r="W703" s="11" t="e">
        <f t="shared" si="130"/>
        <v>#VALUE!</v>
      </c>
      <c r="X703" t="e">
        <f>0.94*X702+(1-0.94)*'01_Data'!AB698^2</f>
        <v>#VALUE!</v>
      </c>
      <c r="Y703" s="11" t="e">
        <f t="shared" si="131"/>
        <v>#VALUE!</v>
      </c>
    </row>
    <row r="704" spans="1:25" x14ac:dyDescent="0.2">
      <c r="A704" s="6">
        <f>'01_Data'!A700</f>
        <v>44475</v>
      </c>
      <c r="B704">
        <f>0.94*B703+(1-0.94)*'01_Data'!P699^2</f>
        <v>3.592134614312677E-4</v>
      </c>
      <c r="C704" s="11">
        <f t="shared" si="120"/>
        <v>0.30086839694570694</v>
      </c>
      <c r="D704">
        <f>0.94*D703+(1-0.94)*'01_Data'!Q699^2</f>
        <v>2.4394405045141698E-4</v>
      </c>
      <c r="E704" s="11">
        <f t="shared" si="121"/>
        <v>0.2479393085288355</v>
      </c>
      <c r="F704">
        <f>0.94*F703+(1-0.94)*'01_Data'!R699^2</f>
        <v>4.9833163005407822E-4</v>
      </c>
      <c r="G704" s="11">
        <f t="shared" si="122"/>
        <v>0.35437207956274958</v>
      </c>
      <c r="H704">
        <f>0.94*H703+(1-0.94)*'01_Data'!S699^2</f>
        <v>1.2729454299930593E-3</v>
      </c>
      <c r="I704" s="11">
        <f t="shared" si="123"/>
        <v>0.56637641931691596</v>
      </c>
      <c r="J704">
        <f>0.94*J703+(1-0.94)*'01_Data'!T699^2</f>
        <v>4.5905610148173491E-4</v>
      </c>
      <c r="K704" s="11">
        <f t="shared" si="124"/>
        <v>0.3401207691003259</v>
      </c>
      <c r="L704" t="e">
        <f>0.94*L703+(1-0.94)*'01_Data'!U699^2</f>
        <v>#DIV/0!</v>
      </c>
      <c r="M704" s="11" t="e">
        <f t="shared" si="125"/>
        <v>#DIV/0!</v>
      </c>
      <c r="N704">
        <f>0.94*N703+(1-0.94)*'01_Data'!V699^2</f>
        <v>1.0597079757364994E-3</v>
      </c>
      <c r="O704" s="11">
        <f t="shared" si="126"/>
        <v>0.51676533347893794</v>
      </c>
      <c r="P704">
        <f>0.94*P703+(1-0.94)*'01_Data'!W699^2</f>
        <v>1.3584516736116548E-3</v>
      </c>
      <c r="Q704" s="11">
        <f t="shared" si="127"/>
        <v>0.58508958438015035</v>
      </c>
      <c r="R704">
        <f>0.94*R703+(1-0.94)*'01_Data'!X699^2</f>
        <v>4.6047528279817291E-4</v>
      </c>
      <c r="S704" s="11">
        <f t="shared" si="128"/>
        <v>0.34064610854248667</v>
      </c>
      <c r="T704">
        <f>0.94*T703+(1-0.94)*'01_Data'!Y699^2</f>
        <v>1.0391053545982177E-8</v>
      </c>
      <c r="U704" s="11">
        <f t="shared" si="129"/>
        <v>1.6181920447176561E-3</v>
      </c>
      <c r="V704" t="e">
        <f>0.94*V703+(1-0.94)*'01_Data'!AA699^2</f>
        <v>#VALUE!</v>
      </c>
      <c r="W704" s="11" t="e">
        <f t="shared" si="130"/>
        <v>#VALUE!</v>
      </c>
      <c r="X704" t="e">
        <f>0.94*X703+(1-0.94)*'01_Data'!AB699^2</f>
        <v>#VALUE!</v>
      </c>
      <c r="Y704" s="11" t="e">
        <f t="shared" si="131"/>
        <v>#VALUE!</v>
      </c>
    </row>
    <row r="705" spans="1:25" x14ac:dyDescent="0.2">
      <c r="A705" s="6">
        <f>'01_Data'!A701</f>
        <v>44476</v>
      </c>
      <c r="B705">
        <f>0.94*B704+(1-0.94)*'01_Data'!P700^2</f>
        <v>3.5821240535238702E-4</v>
      </c>
      <c r="C705" s="11">
        <f t="shared" si="120"/>
        <v>0.30044887443423968</v>
      </c>
      <c r="D705">
        <f>0.94*D704+(1-0.94)*'01_Data'!Q700^2</f>
        <v>2.3397860821106398E-4</v>
      </c>
      <c r="E705" s="11">
        <f t="shared" si="121"/>
        <v>0.24282217623023669</v>
      </c>
      <c r="F705">
        <f>0.94*F704+(1-0.94)*'01_Data'!R700^2</f>
        <v>4.6850617584488844E-4</v>
      </c>
      <c r="G705" s="11">
        <f t="shared" si="122"/>
        <v>0.34360377808300058</v>
      </c>
      <c r="H705">
        <f>0.94*H704+(1-0.94)*'01_Data'!S700^2</f>
        <v>1.2304976361631912E-3</v>
      </c>
      <c r="I705" s="11">
        <f t="shared" si="123"/>
        <v>0.55685312633864614</v>
      </c>
      <c r="J705">
        <f>0.94*J704+(1-0.94)*'01_Data'!T700^2</f>
        <v>4.4777447582095172E-4</v>
      </c>
      <c r="K705" s="11">
        <f t="shared" si="124"/>
        <v>0.33591541778679918</v>
      </c>
      <c r="L705" t="e">
        <f>0.94*L704+(1-0.94)*'01_Data'!U700^2</f>
        <v>#DIV/0!</v>
      </c>
      <c r="M705" s="11" t="e">
        <f t="shared" si="125"/>
        <v>#DIV/0!</v>
      </c>
      <c r="N705">
        <f>0.94*N704+(1-0.94)*'01_Data'!V700^2</f>
        <v>1.011972108775302E-3</v>
      </c>
      <c r="O705" s="11">
        <f t="shared" si="126"/>
        <v>0.50499205083978915</v>
      </c>
      <c r="P705">
        <f>0.94*P704+(1-0.94)*'01_Data'!W700^2</f>
        <v>1.3402248388107506E-3</v>
      </c>
      <c r="Q705" s="11">
        <f t="shared" si="127"/>
        <v>0.58115115020131314</v>
      </c>
      <c r="R705">
        <f>0.94*R704+(1-0.94)*'01_Data'!X700^2</f>
        <v>5.5790022159798211E-4</v>
      </c>
      <c r="S705" s="11">
        <f t="shared" si="128"/>
        <v>0.37495447169315299</v>
      </c>
      <c r="T705">
        <f>0.94*T704+(1-0.94)*'01_Data'!Y700^2</f>
        <v>9.7675903332232464E-9</v>
      </c>
      <c r="U705" s="11">
        <f t="shared" si="129"/>
        <v>1.5688953961218251E-3</v>
      </c>
      <c r="V705" t="e">
        <f>0.94*V704+(1-0.94)*'01_Data'!AA700^2</f>
        <v>#VALUE!</v>
      </c>
      <c r="W705" s="11" t="e">
        <f t="shared" si="130"/>
        <v>#VALUE!</v>
      </c>
      <c r="X705" t="e">
        <f>0.94*X704+(1-0.94)*'01_Data'!AB700^2</f>
        <v>#VALUE!</v>
      </c>
      <c r="Y705" s="11" t="e">
        <f t="shared" si="131"/>
        <v>#VALUE!</v>
      </c>
    </row>
    <row r="706" spans="1:25" x14ac:dyDescent="0.2">
      <c r="A706" s="6">
        <f>'01_Data'!A702</f>
        <v>44477</v>
      </c>
      <c r="B706">
        <f>0.94*B705+(1-0.94)*'01_Data'!P701^2</f>
        <v>3.3719178900120728E-4</v>
      </c>
      <c r="C706" s="11">
        <f t="shared" si="120"/>
        <v>0.29150013864199831</v>
      </c>
      <c r="D706">
        <f>0.94*D705+(1-0.94)*'01_Data'!Q701^2</f>
        <v>2.2298249089358505E-4</v>
      </c>
      <c r="E706" s="11">
        <f t="shared" si="121"/>
        <v>0.23704764859661323</v>
      </c>
      <c r="F706">
        <f>0.94*F705+(1-0.94)*'01_Data'!R701^2</f>
        <v>4.4144733221248108E-4</v>
      </c>
      <c r="G706" s="11">
        <f t="shared" si="122"/>
        <v>0.33353369802397065</v>
      </c>
      <c r="H706">
        <f>0.94*H705+(1-0.94)*'01_Data'!S701^2</f>
        <v>1.1699705443484671E-3</v>
      </c>
      <c r="I706" s="11">
        <f t="shared" si="123"/>
        <v>0.54298487748353885</v>
      </c>
      <c r="J706">
        <f>0.94*J705+(1-0.94)*'01_Data'!T701^2</f>
        <v>4.3054270914381307E-4</v>
      </c>
      <c r="K706" s="11">
        <f t="shared" si="124"/>
        <v>0.32938846777663738</v>
      </c>
      <c r="L706" t="e">
        <f>0.94*L705+(1-0.94)*'01_Data'!U701^2</f>
        <v>#DIV/0!</v>
      </c>
      <c r="M706" s="11" t="e">
        <f t="shared" si="125"/>
        <v>#DIV/0!</v>
      </c>
      <c r="N706">
        <f>0.94*N705+(1-0.94)*'01_Data'!V701^2</f>
        <v>9.5384782968661224E-4</v>
      </c>
      <c r="O706" s="11">
        <f t="shared" si="126"/>
        <v>0.49027507899242267</v>
      </c>
      <c r="P706">
        <f>0.94*P705+(1-0.94)*'01_Data'!W701^2</f>
        <v>1.2615767908518794E-3</v>
      </c>
      <c r="Q706" s="11">
        <f t="shared" si="127"/>
        <v>0.56384160124513127</v>
      </c>
      <c r="R706">
        <f>0.94*R705+(1-0.94)*'01_Data'!X701^2</f>
        <v>5.5640722000816162E-4</v>
      </c>
      <c r="S706" s="11">
        <f t="shared" si="128"/>
        <v>0.37445242613989932</v>
      </c>
      <c r="T706">
        <f>0.94*T705+(1-0.94)*'01_Data'!Y701^2</f>
        <v>9.1815349132298504E-9</v>
      </c>
      <c r="U706" s="11">
        <f t="shared" si="129"/>
        <v>1.5211005220345968E-3</v>
      </c>
      <c r="V706" t="e">
        <f>0.94*V705+(1-0.94)*'01_Data'!AA701^2</f>
        <v>#VALUE!</v>
      </c>
      <c r="W706" s="11" t="e">
        <f t="shared" si="130"/>
        <v>#VALUE!</v>
      </c>
      <c r="X706" t="e">
        <f>0.94*X705+(1-0.94)*'01_Data'!AB701^2</f>
        <v>#VALUE!</v>
      </c>
      <c r="Y706" s="11" t="e">
        <f t="shared" si="131"/>
        <v>#VALUE!</v>
      </c>
    </row>
    <row r="707" spans="1:25" x14ac:dyDescent="0.2">
      <c r="A707" s="6">
        <f>'01_Data'!A703</f>
        <v>44480</v>
      </c>
      <c r="B707">
        <f>0.94*B706+(1-0.94)*'01_Data'!P702^2</f>
        <v>3.537108347340316E-4</v>
      </c>
      <c r="C707" s="11">
        <f t="shared" si="120"/>
        <v>0.29855507088806243</v>
      </c>
      <c r="D707">
        <f>0.94*D706+(1-0.94)*'01_Data'!Q702^2</f>
        <v>2.3911775552803999E-4</v>
      </c>
      <c r="E707" s="11">
        <f t="shared" si="121"/>
        <v>0.24547438642975786</v>
      </c>
      <c r="F707">
        <f>0.94*F706+(1-0.94)*'01_Data'!R702^2</f>
        <v>5.4516254418997116E-4</v>
      </c>
      <c r="G707" s="11">
        <f t="shared" si="122"/>
        <v>0.37064937762779632</v>
      </c>
      <c r="H707">
        <f>0.94*H706+(1-0.94)*'01_Data'!S702^2</f>
        <v>1.1724096241601343E-3</v>
      </c>
      <c r="I707" s="11">
        <f t="shared" si="123"/>
        <v>0.54355057288936226</v>
      </c>
      <c r="J707">
        <f>0.94*J706+(1-0.94)*'01_Data'!T702^2</f>
        <v>4.0562516503357649E-4</v>
      </c>
      <c r="K707" s="11">
        <f t="shared" si="124"/>
        <v>0.31971478162334205</v>
      </c>
      <c r="L707" t="e">
        <f>0.94*L706+(1-0.94)*'01_Data'!U702^2</f>
        <v>#DIV/0!</v>
      </c>
      <c r="M707" s="11" t="e">
        <f t="shared" si="125"/>
        <v>#DIV/0!</v>
      </c>
      <c r="N707">
        <f>0.94*N706+(1-0.94)*'01_Data'!V702^2</f>
        <v>9.4703359754410524E-4</v>
      </c>
      <c r="O707" s="11">
        <f t="shared" si="126"/>
        <v>0.48852069207057602</v>
      </c>
      <c r="P707">
        <f>0.94*P706+(1-0.94)*'01_Data'!W702^2</f>
        <v>1.2000225128925867E-3</v>
      </c>
      <c r="Q707" s="11">
        <f t="shared" si="127"/>
        <v>0.54991424172222692</v>
      </c>
      <c r="R707">
        <f>0.94*R706+(1-0.94)*'01_Data'!X702^2</f>
        <v>5.7935437670441064E-4</v>
      </c>
      <c r="S707" s="11">
        <f t="shared" si="128"/>
        <v>0.38209593419652021</v>
      </c>
      <c r="T707">
        <f>0.94*T706+(1-0.94)*'01_Data'!Y702^2</f>
        <v>8.6306428184360592E-9</v>
      </c>
      <c r="U707" s="11">
        <f t="shared" si="129"/>
        <v>1.4747616723545154E-3</v>
      </c>
      <c r="V707" t="e">
        <f>0.94*V706+(1-0.94)*'01_Data'!AA702^2</f>
        <v>#VALUE!</v>
      </c>
      <c r="W707" s="11" t="e">
        <f t="shared" si="130"/>
        <v>#VALUE!</v>
      </c>
      <c r="X707" t="e">
        <f>0.94*X706+(1-0.94)*'01_Data'!AB702^2</f>
        <v>#VALUE!</v>
      </c>
      <c r="Y707" s="11" t="e">
        <f t="shared" si="131"/>
        <v>#VALUE!</v>
      </c>
    </row>
    <row r="708" spans="1:25" x14ac:dyDescent="0.2">
      <c r="A708" s="6">
        <f>'01_Data'!A704</f>
        <v>44481</v>
      </c>
      <c r="B708">
        <f>0.94*B707+(1-0.94)*'01_Data'!P703^2</f>
        <v>3.3851250878892957E-4</v>
      </c>
      <c r="C708" s="11">
        <f t="shared" si="120"/>
        <v>0.29207045762077727</v>
      </c>
      <c r="D708">
        <f>0.94*D707+(1-0.94)*'01_Data'!Q703^2</f>
        <v>2.2915769888683554E-4</v>
      </c>
      <c r="E708" s="11">
        <f t="shared" si="121"/>
        <v>0.24030759480191749</v>
      </c>
      <c r="F708">
        <f>0.94*F707+(1-0.94)*'01_Data'!R703^2</f>
        <v>5.2222412973452809E-4</v>
      </c>
      <c r="G708" s="11">
        <f t="shared" si="122"/>
        <v>0.36276780548044929</v>
      </c>
      <c r="H708">
        <f>0.94*H707+(1-0.94)*'01_Data'!S703^2</f>
        <v>1.1051419731652899E-3</v>
      </c>
      <c r="I708" s="11">
        <f t="shared" si="123"/>
        <v>0.52772699119682431</v>
      </c>
      <c r="J708">
        <f>0.94*J707+(1-0.94)*'01_Data'!T703^2</f>
        <v>4.0404168827990177E-4</v>
      </c>
      <c r="K708" s="11">
        <f t="shared" si="124"/>
        <v>0.31909012119859687</v>
      </c>
      <c r="L708" t="e">
        <f>0.94*L707+(1-0.94)*'01_Data'!U703^2</f>
        <v>#DIV/0!</v>
      </c>
      <c r="M708" s="11" t="e">
        <f t="shared" si="125"/>
        <v>#DIV/0!</v>
      </c>
      <c r="N708">
        <f>0.94*N707+(1-0.94)*'01_Data'!V703^2</f>
        <v>9.2331918579410983E-4</v>
      </c>
      <c r="O708" s="11">
        <f t="shared" si="126"/>
        <v>0.48236545773937389</v>
      </c>
      <c r="P708">
        <f>0.94*P707+(1-0.94)*'01_Data'!W703^2</f>
        <v>1.1311411454508111E-3</v>
      </c>
      <c r="Q708" s="11">
        <f t="shared" si="127"/>
        <v>0.53389846286874099</v>
      </c>
      <c r="R708">
        <f>0.94*R707+(1-0.94)*'01_Data'!X703^2</f>
        <v>5.4465446507807695E-4</v>
      </c>
      <c r="S708" s="11">
        <f t="shared" si="128"/>
        <v>0.37047661896491579</v>
      </c>
      <c r="T708">
        <f>0.94*T707+(1-0.94)*'01_Data'!Y703^2</f>
        <v>8.1128042493298953E-9</v>
      </c>
      <c r="U708" s="11">
        <f t="shared" si="129"/>
        <v>1.4298344907125208E-3</v>
      </c>
      <c r="V708" t="e">
        <f>0.94*V707+(1-0.94)*'01_Data'!AA703^2</f>
        <v>#VALUE!</v>
      </c>
      <c r="W708" s="11" t="e">
        <f t="shared" si="130"/>
        <v>#VALUE!</v>
      </c>
      <c r="X708" t="e">
        <f>0.94*X707+(1-0.94)*'01_Data'!AB703^2</f>
        <v>#VALUE!</v>
      </c>
      <c r="Y708" s="11" t="e">
        <f t="shared" si="131"/>
        <v>#VALUE!</v>
      </c>
    </row>
    <row r="709" spans="1:25" x14ac:dyDescent="0.2">
      <c r="A709" s="6">
        <f>'01_Data'!A705</f>
        <v>44482</v>
      </c>
      <c r="B709">
        <f>0.94*B708+(1-0.94)*'01_Data'!P704^2</f>
        <v>3.1983117514193152E-4</v>
      </c>
      <c r="C709" s="11">
        <f t="shared" si="120"/>
        <v>0.28389691110642035</v>
      </c>
      <c r="D709">
        <f>0.94*D708+(1-0.94)*'01_Data'!Q704^2</f>
        <v>2.1541031238860652E-4</v>
      </c>
      <c r="E709" s="11">
        <f t="shared" si="121"/>
        <v>0.23298797977992095</v>
      </c>
      <c r="F709">
        <f>0.94*F708+(1-0.94)*'01_Data'!R704^2</f>
        <v>4.9435521320826564E-4</v>
      </c>
      <c r="G709" s="11">
        <f t="shared" si="122"/>
        <v>0.35295539906407858</v>
      </c>
      <c r="H709">
        <f>0.94*H708+(1-0.94)*'01_Data'!S704^2</f>
        <v>1.046695271014529E-3</v>
      </c>
      <c r="I709" s="11">
        <f t="shared" si="123"/>
        <v>0.51358271806561151</v>
      </c>
      <c r="J709">
        <f>0.94*J708+(1-0.94)*'01_Data'!T704^2</f>
        <v>3.8436117198890879E-4</v>
      </c>
      <c r="K709" s="11">
        <f t="shared" si="124"/>
        <v>0.31122181051655912</v>
      </c>
      <c r="L709" t="e">
        <f>0.94*L708+(1-0.94)*'01_Data'!U704^2</f>
        <v>#DIV/0!</v>
      </c>
      <c r="M709" s="11" t="e">
        <f t="shared" si="125"/>
        <v>#DIV/0!</v>
      </c>
      <c r="N709">
        <f>0.94*N708+(1-0.94)*'01_Data'!V704^2</f>
        <v>8.7391976428281056E-4</v>
      </c>
      <c r="O709" s="11">
        <f t="shared" si="126"/>
        <v>0.46928432809893439</v>
      </c>
      <c r="P709">
        <f>0.94*P708+(1-0.94)*'01_Data'!W704^2</f>
        <v>1.0655316309907074E-3</v>
      </c>
      <c r="Q709" s="11">
        <f t="shared" si="127"/>
        <v>0.5181833372558966</v>
      </c>
      <c r="R709">
        <f>0.94*R708+(1-0.94)*'01_Data'!X704^2</f>
        <v>5.1252432148880583E-4</v>
      </c>
      <c r="S709" s="11">
        <f t="shared" si="128"/>
        <v>0.3593829837585234</v>
      </c>
      <c r="T709">
        <f>0.94*T708+(1-0.94)*'01_Data'!Y704^2</f>
        <v>7.626035994370101E-9</v>
      </c>
      <c r="U709" s="11">
        <f t="shared" si="129"/>
        <v>1.3862759720132444E-3</v>
      </c>
      <c r="V709" t="e">
        <f>0.94*V708+(1-0.94)*'01_Data'!AA704^2</f>
        <v>#VALUE!</v>
      </c>
      <c r="W709" s="11" t="e">
        <f t="shared" si="130"/>
        <v>#VALUE!</v>
      </c>
      <c r="X709" t="e">
        <f>0.94*X708+(1-0.94)*'01_Data'!AB704^2</f>
        <v>#VALUE!</v>
      </c>
      <c r="Y709" s="11" t="e">
        <f t="shared" si="131"/>
        <v>#VALUE!</v>
      </c>
    </row>
    <row r="710" spans="1:25" x14ac:dyDescent="0.2">
      <c r="A710" s="6">
        <f>'01_Data'!A706</f>
        <v>44483</v>
      </c>
      <c r="B710">
        <f>0.94*B709+(1-0.94)*'01_Data'!P705^2</f>
        <v>3.0110516061651301E-4</v>
      </c>
      <c r="C710" s="11">
        <f t="shared" si="120"/>
        <v>0.27546052435033458</v>
      </c>
      <c r="D710">
        <f>0.94*D709+(1-0.94)*'01_Data'!Q705^2</f>
        <v>2.0461385568123274E-4</v>
      </c>
      <c r="E710" s="11">
        <f t="shared" si="121"/>
        <v>0.2270741985159711</v>
      </c>
      <c r="F710">
        <f>0.94*F709+(1-0.94)*'01_Data'!R705^2</f>
        <v>4.6505559671633783E-4</v>
      </c>
      <c r="G710" s="11">
        <f t="shared" si="122"/>
        <v>0.34233610731635822</v>
      </c>
      <c r="H710">
        <f>0.94*H709+(1-0.94)*'01_Data'!S705^2</f>
        <v>1.0139011847203603E-3</v>
      </c>
      <c r="I710" s="11">
        <f t="shared" si="123"/>
        <v>0.50547314325246884</v>
      </c>
      <c r="J710">
        <f>0.94*J709+(1-0.94)*'01_Data'!T705^2</f>
        <v>3.9585236327758388E-4</v>
      </c>
      <c r="K710" s="11">
        <f t="shared" si="124"/>
        <v>0.31583982577558384</v>
      </c>
      <c r="L710" t="e">
        <f>0.94*L709+(1-0.94)*'01_Data'!U705^2</f>
        <v>#DIV/0!</v>
      </c>
      <c r="M710" s="11" t="e">
        <f t="shared" si="125"/>
        <v>#DIV/0!</v>
      </c>
      <c r="N710">
        <f>0.94*N709+(1-0.94)*'01_Data'!V705^2</f>
        <v>8.9588502301351472E-4</v>
      </c>
      <c r="O710" s="11">
        <f t="shared" si="126"/>
        <v>0.47514526810166779</v>
      </c>
      <c r="P710">
        <f>0.94*P709+(1-0.94)*'01_Data'!W705^2</f>
        <v>1.007758673456646E-3</v>
      </c>
      <c r="Q710" s="11">
        <f t="shared" si="127"/>
        <v>0.50393966475271113</v>
      </c>
      <c r="R710">
        <f>0.94*R709+(1-0.94)*'01_Data'!X705^2</f>
        <v>4.839627395638295E-4</v>
      </c>
      <c r="S710" s="11">
        <f t="shared" si="128"/>
        <v>0.34922572982253902</v>
      </c>
      <c r="T710">
        <f>0.94*T709+(1-0.94)*'01_Data'!Y705^2</f>
        <v>7.1684738347078944E-9</v>
      </c>
      <c r="U710" s="11">
        <f t="shared" si="129"/>
        <v>1.3440444212697695E-3</v>
      </c>
      <c r="V710" t="e">
        <f>0.94*V709+(1-0.94)*'01_Data'!AA705^2</f>
        <v>#VALUE!</v>
      </c>
      <c r="W710" s="11" t="e">
        <f t="shared" si="130"/>
        <v>#VALUE!</v>
      </c>
      <c r="X710" t="e">
        <f>0.94*X709+(1-0.94)*'01_Data'!AB705^2</f>
        <v>#VALUE!</v>
      </c>
      <c r="Y710" s="11" t="e">
        <f t="shared" si="131"/>
        <v>#VALUE!</v>
      </c>
    </row>
    <row r="711" spans="1:25" x14ac:dyDescent="0.2">
      <c r="A711" s="6">
        <f>'01_Data'!A707</f>
        <v>44484</v>
      </c>
      <c r="B711">
        <f>0.94*B710+(1-0.94)*'01_Data'!P706^2</f>
        <v>2.9674530884597154E-4</v>
      </c>
      <c r="C711" s="11">
        <f t="shared" si="120"/>
        <v>0.27345898747195135</v>
      </c>
      <c r="D711">
        <f>0.94*D710+(1-0.94)*'01_Data'!Q706^2</f>
        <v>1.976590504868898E-4</v>
      </c>
      <c r="E711" s="11">
        <f t="shared" si="121"/>
        <v>0.22318172130059449</v>
      </c>
      <c r="F711">
        <f>0.94*F710+(1-0.94)*'01_Data'!R706^2</f>
        <v>4.4141700804481844E-4</v>
      </c>
      <c r="G711" s="11">
        <f t="shared" si="122"/>
        <v>0.33352224217778076</v>
      </c>
      <c r="H711">
        <f>0.94*H710+(1-0.94)*'01_Data'!S706^2</f>
        <v>9.5795460468089163E-4</v>
      </c>
      <c r="I711" s="11">
        <f t="shared" si="123"/>
        <v>0.4913293807412546</v>
      </c>
      <c r="J711">
        <f>0.94*J710+(1-0.94)*'01_Data'!T706^2</f>
        <v>3.7706985918530857E-4</v>
      </c>
      <c r="K711" s="11">
        <f t="shared" si="124"/>
        <v>0.30825574530687627</v>
      </c>
      <c r="L711" t="e">
        <f>0.94*L710+(1-0.94)*'01_Data'!U706^2</f>
        <v>#DIV/0!</v>
      </c>
      <c r="M711" s="11" t="e">
        <f t="shared" si="125"/>
        <v>#DIV/0!</v>
      </c>
      <c r="N711">
        <f>0.94*N710+(1-0.94)*'01_Data'!V706^2</f>
        <v>8.7347138364329054E-4</v>
      </c>
      <c r="O711" s="11">
        <f t="shared" si="126"/>
        <v>0.46916392516700306</v>
      </c>
      <c r="P711">
        <f>0.94*P710+(1-0.94)*'01_Data'!W706^2</f>
        <v>1.1186287595507829E-3</v>
      </c>
      <c r="Q711" s="11">
        <f t="shared" si="127"/>
        <v>0.53093732907641489</v>
      </c>
      <c r="R711">
        <f>0.94*R710+(1-0.94)*'01_Data'!X706^2</f>
        <v>4.5516615725298305E-4</v>
      </c>
      <c r="S711" s="11">
        <f t="shared" si="128"/>
        <v>0.33867664759730887</v>
      </c>
      <c r="T711">
        <f>0.94*T710+(1-0.94)*'01_Data'!Y706^2</f>
        <v>7.4391489434940863E-9</v>
      </c>
      <c r="U711" s="11">
        <f t="shared" si="129"/>
        <v>1.3691842585132614E-3</v>
      </c>
      <c r="V711" t="e">
        <f>0.94*V710+(1-0.94)*'01_Data'!AA706^2</f>
        <v>#VALUE!</v>
      </c>
      <c r="W711" s="11" t="e">
        <f t="shared" si="130"/>
        <v>#VALUE!</v>
      </c>
      <c r="X711" t="e">
        <f>0.94*X710+(1-0.94)*'01_Data'!AB706^2</f>
        <v>#VALUE!</v>
      </c>
      <c r="Y711" s="11" t="e">
        <f t="shared" si="131"/>
        <v>#VALUE!</v>
      </c>
    </row>
    <row r="712" spans="1:25" x14ac:dyDescent="0.2">
      <c r="A712" s="6">
        <f>'01_Data'!A708</f>
        <v>44487</v>
      </c>
      <c r="B712">
        <f>0.94*B711+(1-0.94)*'01_Data'!P707^2</f>
        <v>2.8432202749631549E-4</v>
      </c>
      <c r="C712" s="11">
        <f t="shared" ref="C712:C775" si="132">SQRT(B712)*SQRT(252)</f>
        <v>0.26767359027194204</v>
      </c>
      <c r="D712">
        <f>0.94*D711+(1-0.94)*'01_Data'!Q707^2</f>
        <v>1.8901965307649771E-4</v>
      </c>
      <c r="E712" s="11">
        <f t="shared" ref="E712:E775" si="133">SQRT(D712)*SQRT(252)</f>
        <v>0.21824974816772968</v>
      </c>
      <c r="F712">
        <f>0.94*F711+(1-0.94)*'01_Data'!R707^2</f>
        <v>4.1585349522976328E-4</v>
      </c>
      <c r="G712" s="11">
        <f t="shared" ref="G712:G775" si="134">SQRT(F712)*SQRT(252)</f>
        <v>0.32372068330259707</v>
      </c>
      <c r="H712">
        <f>0.94*H711+(1-0.94)*'01_Data'!S707^2</f>
        <v>9.0692755849205216E-4</v>
      </c>
      <c r="I712" s="11">
        <f t="shared" ref="I712:I775" si="135">SQRT(H712)*SQRT(252)</f>
        <v>0.47806458218529135</v>
      </c>
      <c r="J712">
        <f>0.94*J711+(1-0.94)*'01_Data'!T707^2</f>
        <v>4.5912825106197394E-4</v>
      </c>
      <c r="K712" s="11">
        <f t="shared" ref="K712:K775" si="136">SQRT(J712)*SQRT(252)</f>
        <v>0.34014749634183322</v>
      </c>
      <c r="L712" t="e">
        <f>0.94*L711+(1-0.94)*'01_Data'!U707^2</f>
        <v>#DIV/0!</v>
      </c>
      <c r="M712" s="11" t="e">
        <f t="shared" ref="M712:M775" si="137">SQRT(L712)*SQRT(252)</f>
        <v>#DIV/0!</v>
      </c>
      <c r="N712">
        <f>0.94*N711+(1-0.94)*'01_Data'!V707^2</f>
        <v>8.4280739848484549E-4</v>
      </c>
      <c r="O712" s="11">
        <f t="shared" ref="O712:O775" si="138">SQRT(N712)*SQRT(252)</f>
        <v>0.46085514472356831</v>
      </c>
      <c r="P712">
        <f>0.94*P711+(1-0.94)*'01_Data'!W707^2</f>
        <v>1.05636480580342E-3</v>
      </c>
      <c r="Q712" s="11">
        <f t="shared" ref="Q712:Q775" si="139">SQRT(P712)*SQRT(252)</f>
        <v>0.51594954313620811</v>
      </c>
      <c r="R712">
        <f>0.94*R711+(1-0.94)*'01_Data'!X707^2</f>
        <v>4.2936337498012571E-4</v>
      </c>
      <c r="S712" s="11">
        <f t="shared" ref="S712:S775" si="140">SQRT(R712)*SQRT(252)</f>
        <v>0.32893703120048934</v>
      </c>
      <c r="T712">
        <f>0.94*T711+(1-0.94)*'01_Data'!Y707^2</f>
        <v>7.6935835457527416E-9</v>
      </c>
      <c r="U712" s="11">
        <f t="shared" ref="U712:U775" si="141">SQRT(T712)*SQRT(252)</f>
        <v>1.3924019008640038E-3</v>
      </c>
      <c r="V712" t="e">
        <f>0.94*V711+(1-0.94)*'01_Data'!AA707^2</f>
        <v>#VALUE!</v>
      </c>
      <c r="W712" s="11" t="e">
        <f t="shared" ref="W712:W775" si="142">SQRT(V712)*SQRT(252)</f>
        <v>#VALUE!</v>
      </c>
      <c r="X712" t="e">
        <f>0.94*X711+(1-0.94)*'01_Data'!AB707^2</f>
        <v>#VALUE!</v>
      </c>
      <c r="Y712" s="11" t="e">
        <f t="shared" ref="Y712:Y775" si="143">SQRT(X712)*SQRT(252)</f>
        <v>#VALUE!</v>
      </c>
    </row>
    <row r="713" spans="1:25" x14ac:dyDescent="0.2">
      <c r="A713" s="6">
        <f>'01_Data'!A709</f>
        <v>44488</v>
      </c>
      <c r="B713">
        <f>0.94*B712+(1-0.94)*'01_Data'!P708^2</f>
        <v>2.6727648392947711E-4</v>
      </c>
      <c r="C713" s="11">
        <f t="shared" si="132"/>
        <v>0.25952586374045311</v>
      </c>
      <c r="D713">
        <f>0.94*D712+(1-0.94)*'01_Data'!Q708^2</f>
        <v>1.7769099278756111E-4</v>
      </c>
      <c r="E713" s="11">
        <f t="shared" si="133"/>
        <v>0.21160843599078322</v>
      </c>
      <c r="F713">
        <f>0.94*F712+(1-0.94)*'01_Data'!R708^2</f>
        <v>3.9231040299335141E-4</v>
      </c>
      <c r="G713" s="11">
        <f t="shared" si="134"/>
        <v>0.31442363389911482</v>
      </c>
      <c r="H713">
        <f>0.94*H712+(1-0.94)*'01_Data'!S708^2</f>
        <v>9.4532854333193267E-4</v>
      </c>
      <c r="I713" s="11">
        <f t="shared" si="135"/>
        <v>0.48808072377389278</v>
      </c>
      <c r="J713">
        <f>0.94*J712+(1-0.94)*'01_Data'!T708^2</f>
        <v>4.3664624370457785E-4</v>
      </c>
      <c r="K713" s="11">
        <f t="shared" si="136"/>
        <v>0.3317150183720261</v>
      </c>
      <c r="L713" t="e">
        <f>0.94*L712+(1-0.94)*'01_Data'!U708^2</f>
        <v>#DIV/0!</v>
      </c>
      <c r="M713" s="11" t="e">
        <f t="shared" si="137"/>
        <v>#DIV/0!</v>
      </c>
      <c r="N713">
        <f>0.94*N712+(1-0.94)*'01_Data'!V708^2</f>
        <v>8.1077572041503081E-4</v>
      </c>
      <c r="O713" s="11">
        <f t="shared" si="138"/>
        <v>0.45201270064522275</v>
      </c>
      <c r="P713">
        <f>0.94*P712+(1-0.94)*'01_Data'!W708^2</f>
        <v>1.1529086955092381E-3</v>
      </c>
      <c r="Q713" s="11">
        <f t="shared" si="139"/>
        <v>0.53901112351075653</v>
      </c>
      <c r="R713">
        <f>0.94*R712+(1-0.94)*'01_Data'!X708^2</f>
        <v>4.0576256526132423E-4</v>
      </c>
      <c r="S713" s="11">
        <f t="shared" si="140"/>
        <v>0.31976892664212031</v>
      </c>
      <c r="T713">
        <f>0.94*T712+(1-0.94)*'01_Data'!Y708^2</f>
        <v>7.9327520718762423E-9</v>
      </c>
      <c r="U713" s="11">
        <f t="shared" si="141"/>
        <v>1.4138788923075461E-3</v>
      </c>
      <c r="V713" t="e">
        <f>0.94*V712+(1-0.94)*'01_Data'!AA708^2</f>
        <v>#VALUE!</v>
      </c>
      <c r="W713" s="11" t="e">
        <f t="shared" si="142"/>
        <v>#VALUE!</v>
      </c>
      <c r="X713" t="e">
        <f>0.94*X712+(1-0.94)*'01_Data'!AB708^2</f>
        <v>#VALUE!</v>
      </c>
      <c r="Y713" s="11" t="e">
        <f t="shared" si="143"/>
        <v>#VALUE!</v>
      </c>
    </row>
    <row r="714" spans="1:25" x14ac:dyDescent="0.2">
      <c r="A714" s="6">
        <f>'01_Data'!A710</f>
        <v>44489</v>
      </c>
      <c r="B714">
        <f>0.94*B713+(1-0.94)*'01_Data'!P709^2</f>
        <v>2.6458284068372855E-4</v>
      </c>
      <c r="C714" s="11">
        <f t="shared" si="132"/>
        <v>0.25821478627743144</v>
      </c>
      <c r="D714">
        <f>0.94*D713+(1-0.94)*'01_Data'!Q709^2</f>
        <v>1.8948296012746453E-4</v>
      </c>
      <c r="E714" s="11">
        <f t="shared" si="133"/>
        <v>0.21851706100925178</v>
      </c>
      <c r="F714">
        <f>0.94*F713+(1-0.94)*'01_Data'!R709^2</f>
        <v>3.7595998442258531E-4</v>
      </c>
      <c r="G714" s="11">
        <f t="shared" si="134"/>
        <v>0.30780174800428195</v>
      </c>
      <c r="H714">
        <f>0.94*H713+(1-0.94)*'01_Data'!S709^2</f>
        <v>8.8861437545992891E-4</v>
      </c>
      <c r="I714" s="11">
        <f t="shared" si="135"/>
        <v>0.47321329505404019</v>
      </c>
      <c r="J714">
        <f>0.94*J713+(1-0.94)*'01_Data'!T709^2</f>
        <v>4.6196020866606249E-4</v>
      </c>
      <c r="K714" s="11">
        <f t="shared" si="136"/>
        <v>0.3411949187544383</v>
      </c>
      <c r="L714" t="e">
        <f>0.94*L713+(1-0.94)*'01_Data'!U709^2</f>
        <v>#DIV/0!</v>
      </c>
      <c r="M714" s="11" t="e">
        <f t="shared" si="137"/>
        <v>#DIV/0!</v>
      </c>
      <c r="N714">
        <f>0.94*N713+(1-0.94)*'01_Data'!V709^2</f>
        <v>9.0554518676266502E-4</v>
      </c>
      <c r="O714" s="11">
        <f t="shared" si="138"/>
        <v>0.47770010159533316</v>
      </c>
      <c r="P714">
        <f>0.94*P713+(1-0.94)*'01_Data'!W709^2</f>
        <v>1.1813612124439512E-3</v>
      </c>
      <c r="Q714" s="11">
        <f t="shared" si="139"/>
        <v>0.54562168719349469</v>
      </c>
      <c r="R714">
        <f>0.94*R713+(1-0.94)*'01_Data'!X709^2</f>
        <v>3.8165274422512961E-4</v>
      </c>
      <c r="S714" s="11">
        <f t="shared" si="140"/>
        <v>0.3101233489189949</v>
      </c>
      <c r="T714">
        <f>0.94*T713+(1-0.94)*'01_Data'!Y709^2</f>
        <v>7.4567869475636678E-9</v>
      </c>
      <c r="U714" s="11">
        <f t="shared" si="141"/>
        <v>1.3708064454130804E-3</v>
      </c>
      <c r="V714" t="e">
        <f>0.94*V713+(1-0.94)*'01_Data'!AA709^2</f>
        <v>#VALUE!</v>
      </c>
      <c r="W714" s="11" t="e">
        <f t="shared" si="142"/>
        <v>#VALUE!</v>
      </c>
      <c r="X714" t="e">
        <f>0.94*X713+(1-0.94)*'01_Data'!AB709^2</f>
        <v>#VALUE!</v>
      </c>
      <c r="Y714" s="11" t="e">
        <f t="shared" si="143"/>
        <v>#VALUE!</v>
      </c>
    </row>
    <row r="715" spans="1:25" x14ac:dyDescent="0.2">
      <c r="A715" s="6">
        <f>'01_Data'!A711</f>
        <v>44490</v>
      </c>
      <c r="B715">
        <f>0.94*B714+(1-0.94)*'01_Data'!P710^2</f>
        <v>2.5052143318199111E-4</v>
      </c>
      <c r="C715" s="11">
        <f t="shared" si="132"/>
        <v>0.25125962899332188</v>
      </c>
      <c r="D715">
        <f>0.94*D714+(1-0.94)*'01_Data'!Q710^2</f>
        <v>1.882310353518401E-4</v>
      </c>
      <c r="E715" s="11">
        <f t="shared" si="133"/>
        <v>0.21779398731063196</v>
      </c>
      <c r="F715">
        <f>0.94*F714+(1-0.94)*'01_Data'!R710^2</f>
        <v>3.5853788314914369E-4</v>
      </c>
      <c r="G715" s="11">
        <f t="shared" si="134"/>
        <v>0.30058533988467268</v>
      </c>
      <c r="H715">
        <f>0.94*H714+(1-0.94)*'01_Data'!S710^2</f>
        <v>8.4492777636429488E-4</v>
      </c>
      <c r="I715" s="11">
        <f t="shared" si="135"/>
        <v>0.46143450200846747</v>
      </c>
      <c r="J715">
        <f>0.94*J714+(1-0.94)*'01_Data'!T710^2</f>
        <v>5.254134602928252E-4</v>
      </c>
      <c r="K715" s="11">
        <f t="shared" si="136"/>
        <v>0.36387386824804002</v>
      </c>
      <c r="L715" t="e">
        <f>0.94*L714+(1-0.94)*'01_Data'!U710^2</f>
        <v>#DIV/0!</v>
      </c>
      <c r="M715" s="11" t="e">
        <f t="shared" si="137"/>
        <v>#DIV/0!</v>
      </c>
      <c r="N715">
        <f>0.94*N714+(1-0.94)*'01_Data'!V710^2</f>
        <v>8.6595722711391187E-4</v>
      </c>
      <c r="O715" s="11">
        <f t="shared" si="138"/>
        <v>0.4671415430388372</v>
      </c>
      <c r="P715">
        <f>0.94*P714+(1-0.94)*'01_Data'!W710^2</f>
        <v>1.1109323868727095E-3</v>
      </c>
      <c r="Q715" s="11">
        <f t="shared" si="139"/>
        <v>0.5291077031114958</v>
      </c>
      <c r="R715">
        <f>0.94*R714+(1-0.94)*'01_Data'!X710^2</f>
        <v>3.6717065902784786E-4</v>
      </c>
      <c r="S715" s="11">
        <f t="shared" si="140"/>
        <v>0.30418252098866178</v>
      </c>
      <c r="T715">
        <f>0.94*T714+(1-0.94)*'01_Data'!Y710^2</f>
        <v>7.0093797307098474E-9</v>
      </c>
      <c r="U715" s="11">
        <f t="shared" si="141"/>
        <v>1.3290461587690933E-3</v>
      </c>
      <c r="V715" t="e">
        <f>0.94*V714+(1-0.94)*'01_Data'!AA710^2</f>
        <v>#VALUE!</v>
      </c>
      <c r="W715" s="11" t="e">
        <f t="shared" si="142"/>
        <v>#VALUE!</v>
      </c>
      <c r="X715" t="e">
        <f>0.94*X714+(1-0.94)*'01_Data'!AB710^2</f>
        <v>#VALUE!</v>
      </c>
      <c r="Y715" s="11" t="e">
        <f t="shared" si="143"/>
        <v>#VALUE!</v>
      </c>
    </row>
    <row r="716" spans="1:25" x14ac:dyDescent="0.2">
      <c r="A716" s="6">
        <f>'01_Data'!A712</f>
        <v>44491</v>
      </c>
      <c r="B716">
        <f>0.94*B715+(1-0.94)*'01_Data'!P711^2</f>
        <v>2.5566142313356607E-4</v>
      </c>
      <c r="C716" s="11">
        <f t="shared" si="132"/>
        <v>0.25382410963038687</v>
      </c>
      <c r="D716">
        <f>0.94*D715+(1-0.94)*'01_Data'!Q711^2</f>
        <v>1.8650437704686675E-4</v>
      </c>
      <c r="E716" s="11">
        <f t="shared" si="133"/>
        <v>0.21679276513714754</v>
      </c>
      <c r="F716">
        <f>0.94*F715+(1-0.94)*'01_Data'!R711^2</f>
        <v>3.5866369647138139E-4</v>
      </c>
      <c r="G716" s="11">
        <f t="shared" si="134"/>
        <v>0.30063807395402886</v>
      </c>
      <c r="H716">
        <f>0.94*H715+(1-0.94)*'01_Data'!S711^2</f>
        <v>8.1142986576974942E-4</v>
      </c>
      <c r="I716" s="11">
        <f t="shared" si="135"/>
        <v>0.45219500901046761</v>
      </c>
      <c r="J716">
        <f>0.94*J715+(1-0.94)*'01_Data'!T711^2</f>
        <v>5.105477553597734E-4</v>
      </c>
      <c r="K716" s="11">
        <f t="shared" si="136"/>
        <v>0.35868932845941059</v>
      </c>
      <c r="L716" t="e">
        <f>0.94*L715+(1-0.94)*'01_Data'!U711^2</f>
        <v>#DIV/0!</v>
      </c>
      <c r="M716" s="11" t="e">
        <f t="shared" si="137"/>
        <v>#DIV/0!</v>
      </c>
      <c r="N716">
        <f>0.94*N715+(1-0.94)*'01_Data'!V711^2</f>
        <v>8.6781886672156368E-4</v>
      </c>
      <c r="O716" s="11">
        <f t="shared" si="138"/>
        <v>0.46764340518586817</v>
      </c>
      <c r="P716">
        <f>0.94*P715+(1-0.94)*'01_Data'!W711^2</f>
        <v>1.3027783494372191E-3</v>
      </c>
      <c r="Q716" s="11">
        <f t="shared" si="139"/>
        <v>0.57297481974182707</v>
      </c>
      <c r="R716">
        <f>0.94*R715+(1-0.94)*'01_Data'!X711^2</f>
        <v>3.9870109911787304E-4</v>
      </c>
      <c r="S716" s="11">
        <f t="shared" si="140"/>
        <v>0.31697425286244313</v>
      </c>
      <c r="T716">
        <f>0.94*T715+(1-0.94)*'01_Data'!Y711^2</f>
        <v>6.5888169468672559E-9</v>
      </c>
      <c r="U716" s="11">
        <f t="shared" si="141"/>
        <v>1.2885580586882955E-3</v>
      </c>
      <c r="V716" t="e">
        <f>0.94*V715+(1-0.94)*'01_Data'!AA711^2</f>
        <v>#VALUE!</v>
      </c>
      <c r="W716" s="11" t="e">
        <f t="shared" si="142"/>
        <v>#VALUE!</v>
      </c>
      <c r="X716" t="e">
        <f>0.94*X715+(1-0.94)*'01_Data'!AB711^2</f>
        <v>#VALUE!</v>
      </c>
      <c r="Y716" s="11" t="e">
        <f t="shared" si="143"/>
        <v>#VALUE!</v>
      </c>
    </row>
    <row r="717" spans="1:25" x14ac:dyDescent="0.2">
      <c r="A717" s="6">
        <f>'01_Data'!A713</f>
        <v>44494</v>
      </c>
      <c r="B717">
        <f>0.94*B716+(1-0.94)*'01_Data'!P712^2</f>
        <v>2.4312583837730374E-4</v>
      </c>
      <c r="C717" s="11">
        <f t="shared" si="132"/>
        <v>0.24752315300003866</v>
      </c>
      <c r="D717">
        <f>0.94*D716+(1-0.94)*'01_Data'!Q712^2</f>
        <v>1.8066338594319246E-4</v>
      </c>
      <c r="E717" s="11">
        <f t="shared" si="133"/>
        <v>0.21337097566839897</v>
      </c>
      <c r="F717">
        <f>0.94*F716+(1-0.94)*'01_Data'!R712^2</f>
        <v>3.5070937680189204E-4</v>
      </c>
      <c r="G717" s="11">
        <f t="shared" si="134"/>
        <v>0.29728565884360586</v>
      </c>
      <c r="H717">
        <f>0.94*H716+(1-0.94)*'01_Data'!S712^2</f>
        <v>8.3158898036763643E-4</v>
      </c>
      <c r="I717" s="11">
        <f t="shared" si="135"/>
        <v>0.45777770047550853</v>
      </c>
      <c r="J717">
        <f>0.94*J716+(1-0.94)*'01_Data'!T712^2</f>
        <v>4.8205052716104608E-4</v>
      </c>
      <c r="K717" s="11">
        <f t="shared" si="136"/>
        <v>0.34853512426236705</v>
      </c>
      <c r="L717" t="e">
        <f>0.94*L716+(1-0.94)*'01_Data'!U712^2</f>
        <v>#DIV/0!</v>
      </c>
      <c r="M717" s="11" t="e">
        <f t="shared" si="137"/>
        <v>#DIV/0!</v>
      </c>
      <c r="N717">
        <f>0.94*N716+(1-0.94)*'01_Data'!V712^2</f>
        <v>8.1828235420367251E-4</v>
      </c>
      <c r="O717" s="11">
        <f t="shared" si="138"/>
        <v>0.45410037795549729</v>
      </c>
      <c r="P717">
        <f>0.94*P716+(1-0.94)*'01_Data'!W712^2</f>
        <v>1.2304814524813003E-3</v>
      </c>
      <c r="Q717" s="11">
        <f t="shared" si="139"/>
        <v>0.55684946442040129</v>
      </c>
      <c r="R717">
        <f>0.94*R716+(1-0.94)*'01_Data'!X712^2</f>
        <v>3.7484100566273661E-4</v>
      </c>
      <c r="S717" s="11">
        <f t="shared" si="140"/>
        <v>0.30734334778389077</v>
      </c>
      <c r="T717">
        <f>0.94*T716+(1-0.94)*'01_Data'!Y712^2</f>
        <v>6.1934879300552201E-9</v>
      </c>
      <c r="U717" s="11">
        <f t="shared" si="141"/>
        <v>1.2493033892429473E-3</v>
      </c>
      <c r="V717" t="e">
        <f>0.94*V716+(1-0.94)*'01_Data'!AA712^2</f>
        <v>#VALUE!</v>
      </c>
      <c r="W717" s="11" t="e">
        <f t="shared" si="142"/>
        <v>#VALUE!</v>
      </c>
      <c r="X717" t="e">
        <f>0.94*X716+(1-0.94)*'01_Data'!AB712^2</f>
        <v>#VALUE!</v>
      </c>
      <c r="Y717" s="11" t="e">
        <f t="shared" si="143"/>
        <v>#VALUE!</v>
      </c>
    </row>
    <row r="718" spans="1:25" x14ac:dyDescent="0.2">
      <c r="A718" s="6">
        <f>'01_Data'!A714</f>
        <v>44495</v>
      </c>
      <c r="B718">
        <f>0.94*B717+(1-0.94)*'01_Data'!P713^2</f>
        <v>2.5088659405039787E-4</v>
      </c>
      <c r="C718" s="11">
        <f t="shared" si="132"/>
        <v>0.25144268074593118</v>
      </c>
      <c r="D718">
        <f>0.94*D717+(1-0.94)*'01_Data'!Q713^2</f>
        <v>1.7497431181435433E-4</v>
      </c>
      <c r="E718" s="11">
        <f t="shared" si="133"/>
        <v>0.20998458652295718</v>
      </c>
      <c r="F718">
        <f>0.94*F717+(1-0.94)*'01_Data'!R713^2</f>
        <v>3.3629451385588151E-4</v>
      </c>
      <c r="G718" s="11">
        <f t="shared" si="134"/>
        <v>0.29111203597873131</v>
      </c>
      <c r="H718">
        <f>0.94*H717+(1-0.94)*'01_Data'!S713^2</f>
        <v>8.6523012636222747E-4</v>
      </c>
      <c r="I718" s="11">
        <f t="shared" si="135"/>
        <v>0.4669453842188413</v>
      </c>
      <c r="J718">
        <f>0.94*J717+(1-0.94)*'01_Data'!T713^2</f>
        <v>4.9245524839239599E-4</v>
      </c>
      <c r="K718" s="11">
        <f t="shared" si="136"/>
        <v>0.35227648600904915</v>
      </c>
      <c r="L718" t="e">
        <f>0.94*L717+(1-0.94)*'01_Data'!U713^2</f>
        <v>#DIV/0!</v>
      </c>
      <c r="M718" s="11" t="e">
        <f t="shared" si="137"/>
        <v>#DIV/0!</v>
      </c>
      <c r="N718">
        <f>0.94*N717+(1-0.94)*'01_Data'!V713^2</f>
        <v>7.7092340962988683E-4</v>
      </c>
      <c r="O718" s="11">
        <f t="shared" si="138"/>
        <v>0.44076376805124479</v>
      </c>
      <c r="P718">
        <f>0.94*P717+(1-0.94)*'01_Data'!W713^2</f>
        <v>1.1605640563995482E-3</v>
      </c>
      <c r="Q718" s="11">
        <f t="shared" si="139"/>
        <v>0.54079769065028949</v>
      </c>
      <c r="R718">
        <f>0.94*R717+(1-0.94)*'01_Data'!X713^2</f>
        <v>3.5843933838222562E-4</v>
      </c>
      <c r="S718" s="11">
        <f t="shared" si="140"/>
        <v>0.30054402884156739</v>
      </c>
      <c r="T718">
        <f>0.94*T717+(1-0.94)*'01_Data'!Y713^2</f>
        <v>6.5226621931202079E-9</v>
      </c>
      <c r="U718" s="11">
        <f t="shared" si="141"/>
        <v>1.2820728811835515E-3</v>
      </c>
      <c r="V718" t="e">
        <f>0.94*V717+(1-0.94)*'01_Data'!AA713^2</f>
        <v>#VALUE!</v>
      </c>
      <c r="W718" s="11" t="e">
        <f t="shared" si="142"/>
        <v>#VALUE!</v>
      </c>
      <c r="X718" t="e">
        <f>0.94*X717+(1-0.94)*'01_Data'!AB713^2</f>
        <v>#VALUE!</v>
      </c>
      <c r="Y718" s="11" t="e">
        <f t="shared" si="143"/>
        <v>#VALUE!</v>
      </c>
    </row>
    <row r="719" spans="1:25" x14ac:dyDescent="0.2">
      <c r="A719" s="6">
        <f>'01_Data'!A715</f>
        <v>44496</v>
      </c>
      <c r="B719">
        <f>0.94*B718+(1-0.94)*'01_Data'!P714^2</f>
        <v>2.6727281630978765E-4</v>
      </c>
      <c r="C719" s="11">
        <f t="shared" si="132"/>
        <v>0.25952408310225566</v>
      </c>
      <c r="D719">
        <f>0.94*D718+(1-0.94)*'01_Data'!Q714^2</f>
        <v>1.6476434835224529E-4</v>
      </c>
      <c r="E719" s="11">
        <f t="shared" si="133"/>
        <v>0.2037660810458056</v>
      </c>
      <c r="F719">
        <f>0.94*F718+(1-0.94)*'01_Data'!R714^2</f>
        <v>3.1876359796468911E-4</v>
      </c>
      <c r="G719" s="11">
        <f t="shared" si="134"/>
        <v>0.28342269966800765</v>
      </c>
      <c r="H719">
        <f>0.94*H718+(1-0.94)*'01_Data'!S714^2</f>
        <v>8.1426000901929651E-4</v>
      </c>
      <c r="I719" s="11">
        <f t="shared" si="135"/>
        <v>0.45298291609382219</v>
      </c>
      <c r="J719">
        <f>0.94*J718+(1-0.94)*'01_Data'!T714^2</f>
        <v>4.6639279666166973E-4</v>
      </c>
      <c r="K719" s="11">
        <f t="shared" si="136"/>
        <v>0.3428279229566063</v>
      </c>
      <c r="L719" t="e">
        <f>0.94*L718+(1-0.94)*'01_Data'!U714^2</f>
        <v>#DIV/0!</v>
      </c>
      <c r="M719" s="11" t="e">
        <f t="shared" si="137"/>
        <v>#DIV/0!</v>
      </c>
      <c r="N719">
        <f>0.94*N718+(1-0.94)*'01_Data'!V714^2</f>
        <v>7.5014887578605128E-4</v>
      </c>
      <c r="O719" s="11">
        <f t="shared" si="138"/>
        <v>0.43478444854673098</v>
      </c>
      <c r="P719">
        <f>0.94*P718+(1-0.94)*'01_Data'!W714^2</f>
        <v>1.3322940690643607E-3</v>
      </c>
      <c r="Q719" s="11">
        <f t="shared" si="139"/>
        <v>0.57942912025908655</v>
      </c>
      <c r="R719">
        <f>0.94*R718+(1-0.94)*'01_Data'!X714^2</f>
        <v>3.4571014521816708E-4</v>
      </c>
      <c r="S719" s="11">
        <f t="shared" si="140"/>
        <v>0.29515920550607622</v>
      </c>
      <c r="T719">
        <f>0.94*T718+(1-0.94)*'01_Data'!Y714^2</f>
        <v>9.0018928036847181E-9</v>
      </c>
      <c r="U719" s="11">
        <f t="shared" si="141"/>
        <v>1.5061464027539121E-3</v>
      </c>
      <c r="V719" t="e">
        <f>0.94*V718+(1-0.94)*'01_Data'!AA714^2</f>
        <v>#VALUE!</v>
      </c>
      <c r="W719" s="11" t="e">
        <f t="shared" si="142"/>
        <v>#VALUE!</v>
      </c>
      <c r="X719" t="e">
        <f>0.94*X718+(1-0.94)*'01_Data'!AB714^2</f>
        <v>#VALUE!</v>
      </c>
      <c r="Y719" s="11" t="e">
        <f t="shared" si="143"/>
        <v>#VALUE!</v>
      </c>
    </row>
    <row r="720" spans="1:25" x14ac:dyDescent="0.2">
      <c r="A720" s="6">
        <f>'01_Data'!A716</f>
        <v>44497</v>
      </c>
      <c r="B720">
        <f>0.94*B719+(1-0.94)*'01_Data'!P715^2</f>
        <v>2.9278752692883951E-4</v>
      </c>
      <c r="C720" s="11">
        <f t="shared" si="132"/>
        <v>0.27162926349358524</v>
      </c>
      <c r="D720">
        <f>0.94*D719+(1-0.94)*'01_Data'!Q715^2</f>
        <v>1.742136661148923E-4</v>
      </c>
      <c r="E720" s="11">
        <f t="shared" si="133"/>
        <v>0.20952766848546006</v>
      </c>
      <c r="F720">
        <f>0.94*F719+(1-0.94)*'01_Data'!R715^2</f>
        <v>3.4784651620629848E-4</v>
      </c>
      <c r="G720" s="11">
        <f t="shared" si="134"/>
        <v>0.29606979258949606</v>
      </c>
      <c r="H720">
        <f>0.94*H719+(1-0.94)*'01_Data'!S715^2</f>
        <v>9.8156004249486443E-4</v>
      </c>
      <c r="I720" s="11">
        <f t="shared" si="135"/>
        <v>0.49734608745691955</v>
      </c>
      <c r="J720">
        <f>0.94*J719+(1-0.94)*'01_Data'!T715^2</f>
        <v>4.4762347192752562E-4</v>
      </c>
      <c r="K720" s="11">
        <f t="shared" si="136"/>
        <v>0.33585877229236766</v>
      </c>
      <c r="L720" t="e">
        <f>0.94*L719+(1-0.94)*'01_Data'!U715^2</f>
        <v>#DIV/0!</v>
      </c>
      <c r="M720" s="11" t="e">
        <f t="shared" si="137"/>
        <v>#DIV/0!</v>
      </c>
      <c r="N720">
        <f>0.94*N719+(1-0.94)*'01_Data'!V715^2</f>
        <v>7.1746667602248576E-4</v>
      </c>
      <c r="O720" s="11">
        <f t="shared" si="138"/>
        <v>0.42520771671933055</v>
      </c>
      <c r="P720">
        <f>0.94*P719+(1-0.94)*'01_Data'!W715^2</f>
        <v>1.3253273545483168E-3</v>
      </c>
      <c r="Q720" s="11">
        <f t="shared" si="139"/>
        <v>0.57791218480507556</v>
      </c>
      <c r="R720">
        <f>0.94*R719+(1-0.94)*'01_Data'!X715^2</f>
        <v>3.355409469117336E-4</v>
      </c>
      <c r="S720" s="11">
        <f t="shared" si="140"/>
        <v>0.29078569191374748</v>
      </c>
      <c r="T720">
        <f>0.94*T719+(1-0.94)*'01_Data'!Y715^2</f>
        <v>8.461779235463634E-9</v>
      </c>
      <c r="U720" s="11">
        <f t="shared" si="141"/>
        <v>1.4602631157900402E-3</v>
      </c>
      <c r="V720" t="e">
        <f>0.94*V719+(1-0.94)*'01_Data'!AA715^2</f>
        <v>#VALUE!</v>
      </c>
      <c r="W720" s="11" t="e">
        <f t="shared" si="142"/>
        <v>#VALUE!</v>
      </c>
      <c r="X720" t="e">
        <f>0.94*X719+(1-0.94)*'01_Data'!AB715^2</f>
        <v>#VALUE!</v>
      </c>
      <c r="Y720" s="11" t="e">
        <f t="shared" si="143"/>
        <v>#VALUE!</v>
      </c>
    </row>
    <row r="721" spans="1:25" x14ac:dyDescent="0.2">
      <c r="A721" s="6">
        <f>'01_Data'!A717</f>
        <v>44498</v>
      </c>
      <c r="B721">
        <f>0.94*B720+(1-0.94)*'01_Data'!P716^2</f>
        <v>2.7569181741051525E-4</v>
      </c>
      <c r="C721" s="11">
        <f t="shared" si="132"/>
        <v>0.26357985125470013</v>
      </c>
      <c r="D721">
        <f>0.94*D720+(1-0.94)*'01_Data'!Q716^2</f>
        <v>1.6897858840532161E-4</v>
      </c>
      <c r="E721" s="11">
        <f t="shared" si="133"/>
        <v>0.20635552882862393</v>
      </c>
      <c r="F721">
        <f>0.94*F720+(1-0.94)*'01_Data'!R716^2</f>
        <v>3.3253635080020434E-4</v>
      </c>
      <c r="G721" s="11">
        <f t="shared" si="134"/>
        <v>0.28948084634678595</v>
      </c>
      <c r="H721">
        <f>0.94*H720+(1-0.94)*'01_Data'!S716^2</f>
        <v>9.3762690279125982E-4</v>
      </c>
      <c r="I721" s="11">
        <f t="shared" si="135"/>
        <v>0.48608844823076952</v>
      </c>
      <c r="J721">
        <f>0.94*J720+(1-0.94)*'01_Data'!T716^2</f>
        <v>4.297854540158622E-4</v>
      </c>
      <c r="K721" s="11">
        <f t="shared" si="136"/>
        <v>0.3290986697207956</v>
      </c>
      <c r="L721" t="e">
        <f>0.94*L720+(1-0.94)*'01_Data'!U716^2</f>
        <v>#DIV/0!</v>
      </c>
      <c r="M721" s="11" t="e">
        <f t="shared" si="137"/>
        <v>#DIV/0!</v>
      </c>
      <c r="N721">
        <f>0.94*N720+(1-0.94)*'01_Data'!V716^2</f>
        <v>6.7628282919155803E-4</v>
      </c>
      <c r="O721" s="11">
        <f t="shared" si="138"/>
        <v>0.41282353730894833</v>
      </c>
      <c r="P721">
        <f>0.94*P720+(1-0.94)*'01_Data'!W716^2</f>
        <v>1.2763316136337635E-3</v>
      </c>
      <c r="Q721" s="11">
        <f t="shared" si="139"/>
        <v>0.56712923274656579</v>
      </c>
      <c r="R721">
        <f>0.94*R720+(1-0.94)*'01_Data'!X716^2</f>
        <v>3.1700665499329327E-4</v>
      </c>
      <c r="S721" s="11">
        <f t="shared" si="140"/>
        <v>0.2826405439039309</v>
      </c>
      <c r="T721">
        <f>0.94*T720+(1-0.94)*'01_Data'!Y716^2</f>
        <v>1.082466282348688E-8</v>
      </c>
      <c r="U721" s="11">
        <f t="shared" si="141"/>
        <v>1.6516098302924618E-3</v>
      </c>
      <c r="V721" t="e">
        <f>0.94*V720+(1-0.94)*'01_Data'!AA716^2</f>
        <v>#VALUE!</v>
      </c>
      <c r="W721" s="11" t="e">
        <f t="shared" si="142"/>
        <v>#VALUE!</v>
      </c>
      <c r="X721" t="e">
        <f>0.94*X720+(1-0.94)*'01_Data'!AB716^2</f>
        <v>#VALUE!</v>
      </c>
      <c r="Y721" s="11" t="e">
        <f t="shared" si="143"/>
        <v>#VALUE!</v>
      </c>
    </row>
    <row r="722" spans="1:25" x14ac:dyDescent="0.2">
      <c r="A722" s="6">
        <f>'01_Data'!A718</f>
        <v>44501</v>
      </c>
      <c r="B722">
        <f>0.94*B721+(1-0.94)*'01_Data'!P717^2</f>
        <v>2.5952043625253703E-4</v>
      </c>
      <c r="C722" s="11">
        <f t="shared" si="132"/>
        <v>0.25573257503814278</v>
      </c>
      <c r="D722">
        <f>0.94*D721+(1-0.94)*'01_Data'!Q717^2</f>
        <v>1.6753515712742692E-4</v>
      </c>
      <c r="E722" s="11">
        <f t="shared" si="133"/>
        <v>0.20547228425291714</v>
      </c>
      <c r="F722">
        <f>0.94*F721+(1-0.94)*'01_Data'!R717^2</f>
        <v>3.1725399090870538E-4</v>
      </c>
      <c r="G722" s="11">
        <f t="shared" si="134"/>
        <v>0.28275078374602919</v>
      </c>
      <c r="H722">
        <f>0.94*H721+(1-0.94)*'01_Data'!S717^2</f>
        <v>8.8613113486707949E-4</v>
      </c>
      <c r="I722" s="11">
        <f t="shared" si="135"/>
        <v>0.47255163314341009</v>
      </c>
      <c r="J722">
        <f>0.94*J721+(1-0.94)*'01_Data'!T717^2</f>
        <v>4.1159398194024155E-4</v>
      </c>
      <c r="K722" s="11">
        <f t="shared" si="136"/>
        <v>0.32205850935651564</v>
      </c>
      <c r="L722" t="e">
        <f>0.94*L721+(1-0.94)*'01_Data'!U717^2</f>
        <v>#DIV/0!</v>
      </c>
      <c r="M722" s="11" t="e">
        <f t="shared" si="137"/>
        <v>#DIV/0!</v>
      </c>
      <c r="N722">
        <f>0.94*N721+(1-0.94)*'01_Data'!V717^2</f>
        <v>6.5063591499663282E-4</v>
      </c>
      <c r="O722" s="11">
        <f t="shared" si="138"/>
        <v>0.40492005455293456</v>
      </c>
      <c r="P722">
        <f>0.94*P721+(1-0.94)*'01_Data'!W717^2</f>
        <v>1.2030925828594074E-3</v>
      </c>
      <c r="Q722" s="11">
        <f t="shared" si="139"/>
        <v>0.55061722719196748</v>
      </c>
      <c r="R722">
        <f>0.94*R721+(1-0.94)*'01_Data'!X717^2</f>
        <v>3.168052572932147E-4</v>
      </c>
      <c r="S722" s="11">
        <f t="shared" si="140"/>
        <v>0.28255074736742447</v>
      </c>
      <c r="T722">
        <f>0.94*T721+(1-0.94)*'01_Data'!Y717^2</f>
        <v>1.0175183054077666E-8</v>
      </c>
      <c r="U722" s="11">
        <f t="shared" si="141"/>
        <v>1.6012951413239135E-3</v>
      </c>
      <c r="V722" t="e">
        <f>0.94*V721+(1-0.94)*'01_Data'!AA717^2</f>
        <v>#VALUE!</v>
      </c>
      <c r="W722" s="11" t="e">
        <f t="shared" si="142"/>
        <v>#VALUE!</v>
      </c>
      <c r="X722" t="e">
        <f>0.94*X721+(1-0.94)*'01_Data'!AB717^2</f>
        <v>#VALUE!</v>
      </c>
      <c r="Y722" s="11" t="e">
        <f t="shared" si="143"/>
        <v>#VALUE!</v>
      </c>
    </row>
    <row r="723" spans="1:25" x14ac:dyDescent="0.2">
      <c r="A723" s="6">
        <f>'01_Data'!A719</f>
        <v>44502</v>
      </c>
      <c r="B723">
        <f>0.94*B722+(1-0.94)*'01_Data'!P718^2</f>
        <v>2.6303161707502513E-4</v>
      </c>
      <c r="C723" s="11">
        <f t="shared" si="132"/>
        <v>0.25745672937972769</v>
      </c>
      <c r="D723">
        <f>0.94*D722+(1-0.94)*'01_Data'!Q718^2</f>
        <v>1.5749040302827599E-4</v>
      </c>
      <c r="E723" s="11">
        <f t="shared" si="133"/>
        <v>0.19921742284028662</v>
      </c>
      <c r="F723">
        <f>0.94*F722+(1-0.94)*'01_Data'!R718^2</f>
        <v>2.9832687628208516E-4</v>
      </c>
      <c r="G723" s="11">
        <f t="shared" si="134"/>
        <v>0.27418674808072957</v>
      </c>
      <c r="H723">
        <f>0.94*H722+(1-0.94)*'01_Data'!S718^2</f>
        <v>9.1718342110500212E-4</v>
      </c>
      <c r="I723" s="11">
        <f t="shared" si="135"/>
        <v>0.48076004630008573</v>
      </c>
      <c r="J723">
        <f>0.94*J722+(1-0.94)*'01_Data'!T718^2</f>
        <v>4.0762976658377872E-4</v>
      </c>
      <c r="K723" s="11">
        <f t="shared" si="136"/>
        <v>0.3205038239695624</v>
      </c>
      <c r="L723" t="e">
        <f>0.94*L722+(1-0.94)*'01_Data'!U718^2</f>
        <v>#DIV/0!</v>
      </c>
      <c r="M723" s="11" t="e">
        <f t="shared" si="137"/>
        <v>#DIV/0!</v>
      </c>
      <c r="N723">
        <f>0.94*N722+(1-0.94)*'01_Data'!V718^2</f>
        <v>6.8798934335354445E-4</v>
      </c>
      <c r="O723" s="11">
        <f t="shared" si="138"/>
        <v>0.4163812129828785</v>
      </c>
      <c r="P723">
        <f>0.94*P722+(1-0.94)*'01_Data'!W718^2</f>
        <v>1.2876261313578743E-3</v>
      </c>
      <c r="Q723" s="11">
        <f t="shared" si="139"/>
        <v>0.56963302669541938</v>
      </c>
      <c r="R723">
        <f>0.94*R722+(1-0.94)*'01_Data'!X718^2</f>
        <v>4.0982101119575135E-4</v>
      </c>
      <c r="S723" s="11">
        <f t="shared" si="140"/>
        <v>0.32136411564038903</v>
      </c>
      <c r="T723">
        <f>0.94*T722+(1-0.94)*'01_Data'!Y718^2</f>
        <v>9.5646720708330058E-9</v>
      </c>
      <c r="U723" s="11">
        <f t="shared" si="141"/>
        <v>1.552513240474914E-3</v>
      </c>
      <c r="V723" t="e">
        <f>0.94*V722+(1-0.94)*'01_Data'!AA718^2</f>
        <v>#VALUE!</v>
      </c>
      <c r="W723" s="11" t="e">
        <f t="shared" si="142"/>
        <v>#VALUE!</v>
      </c>
      <c r="X723" t="e">
        <f>0.94*X722+(1-0.94)*'01_Data'!AB718^2</f>
        <v>#VALUE!</v>
      </c>
      <c r="Y723" s="11" t="e">
        <f t="shared" si="143"/>
        <v>#VALUE!</v>
      </c>
    </row>
    <row r="724" spans="1:25" x14ac:dyDescent="0.2">
      <c r="A724" s="6">
        <f>'01_Data'!A720</f>
        <v>44503</v>
      </c>
      <c r="B724">
        <f>0.94*B723+(1-0.94)*'01_Data'!P719^2</f>
        <v>2.5650265130027698E-4</v>
      </c>
      <c r="C724" s="11">
        <f t="shared" si="132"/>
        <v>0.25424135801963815</v>
      </c>
      <c r="D724">
        <f>0.94*D723+(1-0.94)*'01_Data'!Q719^2</f>
        <v>1.5029653444752894E-4</v>
      </c>
      <c r="E724" s="11">
        <f t="shared" si="133"/>
        <v>0.1946143023541109</v>
      </c>
      <c r="F724">
        <f>0.94*F723+(1-0.94)*'01_Data'!R719^2</f>
        <v>3.0722932373918792E-4</v>
      </c>
      <c r="G724" s="11">
        <f t="shared" si="134"/>
        <v>0.27824771262721165</v>
      </c>
      <c r="H724">
        <f>0.94*H723+(1-0.94)*'01_Data'!S719^2</f>
        <v>8.7231091658629303E-4</v>
      </c>
      <c r="I724" s="11">
        <f t="shared" si="135"/>
        <v>0.46885216324524498</v>
      </c>
      <c r="J724">
        <f>0.94*J723+(1-0.94)*'01_Data'!T719^2</f>
        <v>3.8486890992647593E-4</v>
      </c>
      <c r="K724" s="11">
        <f t="shared" si="136"/>
        <v>0.31142730339755365</v>
      </c>
      <c r="L724" t="e">
        <f>0.94*L723+(1-0.94)*'01_Data'!U719^2</f>
        <v>#DIV/0!</v>
      </c>
      <c r="M724" s="11" t="e">
        <f t="shared" si="137"/>
        <v>#DIV/0!</v>
      </c>
      <c r="N724">
        <f>0.94*N723+(1-0.94)*'01_Data'!V719^2</f>
        <v>6.7048813684422747E-4</v>
      </c>
      <c r="O724" s="11">
        <f t="shared" si="138"/>
        <v>0.41105110446846549</v>
      </c>
      <c r="P724">
        <f>0.94*P723+(1-0.94)*'01_Data'!W719^2</f>
        <v>1.3031218979468063E-3</v>
      </c>
      <c r="Q724" s="11">
        <f t="shared" si="139"/>
        <v>0.57305036278026666</v>
      </c>
      <c r="R724">
        <f>0.94*R723+(1-0.94)*'01_Data'!X719^2</f>
        <v>3.9136471106177256E-4</v>
      </c>
      <c r="S724" s="11">
        <f t="shared" si="140"/>
        <v>0.31404443505269553</v>
      </c>
      <c r="T724">
        <f>0.94*T723+(1-0.94)*'01_Data'!Y719^2</f>
        <v>1.1861382088734747E-8</v>
      </c>
      <c r="U724" s="11">
        <f t="shared" si="141"/>
        <v>1.7288922136330987E-3</v>
      </c>
      <c r="V724" t="e">
        <f>0.94*V723+(1-0.94)*'01_Data'!AA719^2</f>
        <v>#VALUE!</v>
      </c>
      <c r="W724" s="11" t="e">
        <f t="shared" si="142"/>
        <v>#VALUE!</v>
      </c>
      <c r="X724" t="e">
        <f>0.94*X723+(1-0.94)*'01_Data'!AB719^2</f>
        <v>#VALUE!</v>
      </c>
      <c r="Y724" s="11" t="e">
        <f t="shared" si="143"/>
        <v>#VALUE!</v>
      </c>
    </row>
    <row r="725" spans="1:25" x14ac:dyDescent="0.2">
      <c r="A725" s="6">
        <f>'01_Data'!A721</f>
        <v>44504</v>
      </c>
      <c r="B725">
        <f>0.94*B724+(1-0.94)*'01_Data'!P720^2</f>
        <v>2.5258257795368952E-4</v>
      </c>
      <c r="C725" s="11">
        <f t="shared" si="132"/>
        <v>0.25229112081944094</v>
      </c>
      <c r="D725">
        <f>0.94*D724+(1-0.94)*'01_Data'!Q720^2</f>
        <v>1.4441483684839073E-4</v>
      </c>
      <c r="E725" s="11">
        <f t="shared" si="133"/>
        <v>0.19076828584907521</v>
      </c>
      <c r="F725">
        <f>0.94*F724+(1-0.94)*'01_Data'!R720^2</f>
        <v>2.8974550882771379E-4</v>
      </c>
      <c r="G725" s="11">
        <f t="shared" si="134"/>
        <v>0.2702144855935445</v>
      </c>
      <c r="H725">
        <f>0.94*H724+(1-0.94)*'01_Data'!S720^2</f>
        <v>8.3339405011844693E-4</v>
      </c>
      <c r="I725" s="11">
        <f t="shared" si="135"/>
        <v>0.45827426354733108</v>
      </c>
      <c r="J725">
        <f>0.94*J724+(1-0.94)*'01_Data'!T720^2</f>
        <v>3.6180313180618896E-4</v>
      </c>
      <c r="K725" s="11">
        <f t="shared" si="136"/>
        <v>0.30195097154200318</v>
      </c>
      <c r="L725" t="e">
        <f>0.94*L724+(1-0.94)*'01_Data'!U720^2</f>
        <v>#DIV/0!</v>
      </c>
      <c r="M725" s="11" t="e">
        <f t="shared" si="137"/>
        <v>#DIV/0!</v>
      </c>
      <c r="N725">
        <f>0.94*N724+(1-0.94)*'01_Data'!V720^2</f>
        <v>6.4091333132784635E-4</v>
      </c>
      <c r="O725" s="11">
        <f t="shared" si="138"/>
        <v>0.40188326600471597</v>
      </c>
      <c r="P725">
        <f>0.94*P724+(1-0.94)*'01_Data'!W720^2</f>
        <v>1.3574480034638371E-3</v>
      </c>
      <c r="Q725" s="11">
        <f t="shared" si="139"/>
        <v>0.5848734024324298</v>
      </c>
      <c r="R725">
        <f>0.94*R724+(1-0.94)*'01_Data'!X720^2</f>
        <v>3.820925131375806E-4</v>
      </c>
      <c r="S725" s="11">
        <f t="shared" si="140"/>
        <v>0.31030197116787755</v>
      </c>
      <c r="T725">
        <f>0.94*T724+(1-0.94)*'01_Data'!Y720^2</f>
        <v>1.1149699163410662E-8</v>
      </c>
      <c r="U725" s="11">
        <f t="shared" si="141"/>
        <v>1.6762231919346204E-3</v>
      </c>
      <c r="V725" t="e">
        <f>0.94*V724+(1-0.94)*'01_Data'!AA720^2</f>
        <v>#VALUE!</v>
      </c>
      <c r="W725" s="11" t="e">
        <f t="shared" si="142"/>
        <v>#VALUE!</v>
      </c>
      <c r="X725" t="e">
        <f>0.94*X724+(1-0.94)*'01_Data'!AB720^2</f>
        <v>#VALUE!</v>
      </c>
      <c r="Y725" s="11" t="e">
        <f t="shared" si="143"/>
        <v>#VALUE!</v>
      </c>
    </row>
    <row r="726" spans="1:25" x14ac:dyDescent="0.2">
      <c r="A726" s="6">
        <f>'01_Data'!A722</f>
        <v>44505</v>
      </c>
      <c r="B726">
        <f>0.94*B725+(1-0.94)*'01_Data'!P721^2</f>
        <v>2.407849729584108E-4</v>
      </c>
      <c r="C726" s="11">
        <f t="shared" si="132"/>
        <v>0.24632866902883943</v>
      </c>
      <c r="D726">
        <f>0.94*D725+(1-0.94)*'01_Data'!Q721^2</f>
        <v>1.3691910803488724E-4</v>
      </c>
      <c r="E726" s="11">
        <f t="shared" si="133"/>
        <v>0.18575148781313056</v>
      </c>
      <c r="F726">
        <f>0.94*F725+(1-0.94)*'01_Data'!R721^2</f>
        <v>2.7601580318974985E-4</v>
      </c>
      <c r="G726" s="11">
        <f t="shared" si="134"/>
        <v>0.26373468183729076</v>
      </c>
      <c r="H726">
        <f>0.94*H725+(1-0.94)*'01_Data'!S721^2</f>
        <v>7.8391462688543628E-4</v>
      </c>
      <c r="I726" s="11">
        <f t="shared" si="135"/>
        <v>0.44446201859678625</v>
      </c>
      <c r="J726">
        <f>0.94*J725+(1-0.94)*'01_Data'!T721^2</f>
        <v>3.401213003731192E-4</v>
      </c>
      <c r="K726" s="11">
        <f t="shared" si="136"/>
        <v>0.29276367208727594</v>
      </c>
      <c r="L726" t="e">
        <f>0.94*L725+(1-0.94)*'01_Data'!U721^2</f>
        <v>#DIV/0!</v>
      </c>
      <c r="M726" s="11" t="e">
        <f t="shared" si="137"/>
        <v>#DIV/0!</v>
      </c>
      <c r="N726">
        <f>0.94*N725+(1-0.94)*'01_Data'!V721^2</f>
        <v>6.0843168461828957E-4</v>
      </c>
      <c r="O726" s="11">
        <f t="shared" si="138"/>
        <v>0.39156708815196534</v>
      </c>
      <c r="P726">
        <f>0.94*P725+(1-0.94)*'01_Data'!W721^2</f>
        <v>1.2776902670278971E-3</v>
      </c>
      <c r="Q726" s="11">
        <f t="shared" si="139"/>
        <v>0.56743100663519452</v>
      </c>
      <c r="R726">
        <f>0.94*R725+(1-0.94)*'01_Data'!X721^2</f>
        <v>4.1931096275312201E-4</v>
      </c>
      <c r="S726" s="11">
        <f t="shared" si="140"/>
        <v>0.32506362856183518</v>
      </c>
      <c r="T726">
        <f>0.94*T725+(1-0.94)*'01_Data'!Y721^2</f>
        <v>1.1215429353342907E-8</v>
      </c>
      <c r="U726" s="11">
        <f t="shared" si="141"/>
        <v>1.6811568032287806E-3</v>
      </c>
      <c r="V726" t="e">
        <f>0.94*V725+(1-0.94)*'01_Data'!AA721^2</f>
        <v>#VALUE!</v>
      </c>
      <c r="W726" s="11" t="e">
        <f t="shared" si="142"/>
        <v>#VALUE!</v>
      </c>
      <c r="X726" t="e">
        <f>0.94*X725+(1-0.94)*'01_Data'!AB721^2</f>
        <v>#VALUE!</v>
      </c>
      <c r="Y726" s="11" t="e">
        <f t="shared" si="143"/>
        <v>#VALUE!</v>
      </c>
    </row>
    <row r="727" spans="1:25" x14ac:dyDescent="0.2">
      <c r="A727" s="6">
        <f>'01_Data'!A723</f>
        <v>44508</v>
      </c>
      <c r="B727">
        <f>0.94*B726+(1-0.94)*'01_Data'!P722^2</f>
        <v>2.3166802978019128E-4</v>
      </c>
      <c r="C727" s="11">
        <f t="shared" si="132"/>
        <v>0.24162024647079602</v>
      </c>
      <c r="D727">
        <f>0.94*D726+(1-0.94)*'01_Data'!Q722^2</f>
        <v>1.3567402049815901E-4</v>
      </c>
      <c r="E727" s="11">
        <f t="shared" si="133"/>
        <v>0.18490498415547396</v>
      </c>
      <c r="F727">
        <f>0.94*F726+(1-0.94)*'01_Data'!R722^2</f>
        <v>3.0912657172519969E-4</v>
      </c>
      <c r="G727" s="11">
        <f t="shared" si="134"/>
        <v>0.27910552856357096</v>
      </c>
      <c r="H727">
        <f>0.94*H726+(1-0.94)*'01_Data'!S722^2</f>
        <v>7.4267536705149471E-4</v>
      </c>
      <c r="I727" s="11">
        <f t="shared" si="135"/>
        <v>0.43261321350251969</v>
      </c>
      <c r="J727">
        <f>0.94*J726+(1-0.94)*'01_Data'!T722^2</f>
        <v>3.4639830830874853E-4</v>
      </c>
      <c r="K727" s="11">
        <f t="shared" si="136"/>
        <v>0.29545282820410546</v>
      </c>
      <c r="L727" t="e">
        <f>0.94*L726+(1-0.94)*'01_Data'!U722^2</f>
        <v>#DIV/0!</v>
      </c>
      <c r="M727" s="11" t="e">
        <f t="shared" si="137"/>
        <v>#DIV/0!</v>
      </c>
      <c r="N727">
        <f>0.94*N726+(1-0.94)*'01_Data'!V722^2</f>
        <v>6.7239575933090697E-4</v>
      </c>
      <c r="O727" s="11">
        <f t="shared" si="138"/>
        <v>0.41163543500455418</v>
      </c>
      <c r="P727">
        <f>0.94*P726+(1-0.94)*'01_Data'!W722^2</f>
        <v>1.2079113616657424E-3</v>
      </c>
      <c r="Q727" s="11">
        <f t="shared" si="139"/>
        <v>0.55171882616036139</v>
      </c>
      <c r="R727">
        <f>0.94*R726+(1-0.94)*'01_Data'!X722^2</f>
        <v>3.9756929854864405E-4</v>
      </c>
      <c r="S727" s="11">
        <f t="shared" si="140"/>
        <v>0.31652403263300294</v>
      </c>
      <c r="T727">
        <f>0.94*T726+(1-0.94)*'01_Data'!Y722^2</f>
        <v>1.0542503592142331E-8</v>
      </c>
      <c r="U727" s="11">
        <f t="shared" si="141"/>
        <v>1.6299419944341171E-3</v>
      </c>
      <c r="V727" t="e">
        <f>0.94*V726+(1-0.94)*'01_Data'!AA722^2</f>
        <v>#VALUE!</v>
      </c>
      <c r="W727" s="11" t="e">
        <f t="shared" si="142"/>
        <v>#VALUE!</v>
      </c>
      <c r="X727" t="e">
        <f>0.94*X726+(1-0.94)*'01_Data'!AB722^2</f>
        <v>#VALUE!</v>
      </c>
      <c r="Y727" s="11" t="e">
        <f t="shared" si="143"/>
        <v>#VALUE!</v>
      </c>
    </row>
    <row r="728" spans="1:25" x14ac:dyDescent="0.2">
      <c r="A728" s="6">
        <f>'01_Data'!A724</f>
        <v>44509</v>
      </c>
      <c r="B728">
        <f>0.94*B727+(1-0.94)*'01_Data'!P723^2</f>
        <v>2.2464867079096553E-4</v>
      </c>
      <c r="C728" s="11">
        <f t="shared" si="132"/>
        <v>0.2379316394246955</v>
      </c>
      <c r="D728">
        <f>0.94*D727+(1-0.94)*'01_Data'!Q723^2</f>
        <v>1.2829670908084316E-4</v>
      </c>
      <c r="E728" s="11">
        <f t="shared" si="133"/>
        <v>0.17980759352255532</v>
      </c>
      <c r="F728">
        <f>0.94*F727+(1-0.94)*'01_Data'!R723^2</f>
        <v>2.9299270757438711E-4</v>
      </c>
      <c r="G728" s="11">
        <f t="shared" si="134"/>
        <v>0.27172442346750053</v>
      </c>
      <c r="H728">
        <f>0.94*H727+(1-0.94)*'01_Data'!S723^2</f>
        <v>7.3774038082989146E-4</v>
      </c>
      <c r="I728" s="11">
        <f t="shared" si="135"/>
        <v>0.43117348708974751</v>
      </c>
      <c r="J728">
        <f>0.94*J727+(1-0.94)*'01_Data'!T723^2</f>
        <v>3.2584175514745428E-4</v>
      </c>
      <c r="K728" s="11">
        <f t="shared" si="136"/>
        <v>0.28655212841149602</v>
      </c>
      <c r="L728" t="e">
        <f>0.94*L727+(1-0.94)*'01_Data'!U723^2</f>
        <v>#DIV/0!</v>
      </c>
      <c r="M728" s="11" t="e">
        <f t="shared" si="137"/>
        <v>#DIV/0!</v>
      </c>
      <c r="N728">
        <f>0.94*N727+(1-0.94)*'01_Data'!V723^2</f>
        <v>6.4589228381138879E-4</v>
      </c>
      <c r="O728" s="11">
        <f t="shared" si="138"/>
        <v>0.40344126650662548</v>
      </c>
      <c r="P728">
        <f>0.94*P727+(1-0.94)*'01_Data'!W723^2</f>
        <v>1.1977042083659208E-3</v>
      </c>
      <c r="Q728" s="11">
        <f t="shared" si="139"/>
        <v>0.5493827996108106</v>
      </c>
      <c r="R728">
        <f>0.94*R727+(1-0.94)*'01_Data'!X723^2</f>
        <v>3.7544032347291875E-4</v>
      </c>
      <c r="S728" s="11">
        <f t="shared" si="140"/>
        <v>0.30758894894839045</v>
      </c>
      <c r="T728">
        <f>0.94*T727+(1-0.94)*'01_Data'!Y723^2</f>
        <v>1.0610736915482092E-8</v>
      </c>
      <c r="U728" s="11">
        <f t="shared" si="141"/>
        <v>1.6352081527137416E-3</v>
      </c>
      <c r="V728" t="e">
        <f>0.94*V727+(1-0.94)*'01_Data'!AA723^2</f>
        <v>#VALUE!</v>
      </c>
      <c r="W728" s="11" t="e">
        <f t="shared" si="142"/>
        <v>#VALUE!</v>
      </c>
      <c r="X728" t="e">
        <f>0.94*X727+(1-0.94)*'01_Data'!AB723^2</f>
        <v>#VALUE!</v>
      </c>
      <c r="Y728" s="11" t="e">
        <f t="shared" si="143"/>
        <v>#VALUE!</v>
      </c>
    </row>
    <row r="729" spans="1:25" x14ac:dyDescent="0.2">
      <c r="A729" s="6">
        <f>'01_Data'!A725</f>
        <v>44510</v>
      </c>
      <c r="B729">
        <f>0.94*B728+(1-0.94)*'01_Data'!P724^2</f>
        <v>2.1680586425551083E-4</v>
      </c>
      <c r="C729" s="11">
        <f t="shared" si="132"/>
        <v>0.23374147640585471</v>
      </c>
      <c r="D729">
        <f>0.94*D728+(1-0.94)*'01_Data'!Q724^2</f>
        <v>1.2384517193301365E-4</v>
      </c>
      <c r="E729" s="11">
        <f t="shared" si="133"/>
        <v>0.17666064453386171</v>
      </c>
      <c r="F729">
        <f>0.94*F728+(1-0.94)*'01_Data'!R724^2</f>
        <v>2.7575112240220282E-4</v>
      </c>
      <c r="G729" s="11">
        <f t="shared" si="134"/>
        <v>0.26360819950326869</v>
      </c>
      <c r="H729">
        <f>0.94*H728+(1-0.94)*'01_Data'!S724^2</f>
        <v>7.0915873254105634E-4</v>
      </c>
      <c r="I729" s="11">
        <f t="shared" si="135"/>
        <v>0.42273869068296338</v>
      </c>
      <c r="J729">
        <f>0.94*J728+(1-0.94)*'01_Data'!T724^2</f>
        <v>3.126922857230284E-4</v>
      </c>
      <c r="K729" s="11">
        <f t="shared" si="136"/>
        <v>0.28071062680668712</v>
      </c>
      <c r="L729" t="e">
        <f>0.94*L728+(1-0.94)*'01_Data'!U724^2</f>
        <v>#DIV/0!</v>
      </c>
      <c r="M729" s="11" t="e">
        <f t="shared" si="137"/>
        <v>#DIV/0!</v>
      </c>
      <c r="N729">
        <f>0.94*N728+(1-0.94)*'01_Data'!V724^2</f>
        <v>6.0789135832993424E-4</v>
      </c>
      <c r="O729" s="11">
        <f t="shared" si="138"/>
        <v>0.39139318121186456</v>
      </c>
      <c r="P729">
        <f>0.94*P728+(1-0.94)*'01_Data'!W724^2</f>
        <v>1.1358079760904877E-3</v>
      </c>
      <c r="Q729" s="11">
        <f t="shared" si="139"/>
        <v>0.53499870090945345</v>
      </c>
      <c r="R729">
        <f>0.94*R728+(1-0.94)*'01_Data'!X724^2</f>
        <v>3.5298285687360772E-4</v>
      </c>
      <c r="S729" s="11">
        <f t="shared" si="140"/>
        <v>0.29824768219074083</v>
      </c>
      <c r="T729">
        <f>0.94*T728+(1-0.94)*'01_Data'!Y724^2</f>
        <v>1.2844683042704888E-8</v>
      </c>
      <c r="U729" s="11">
        <f t="shared" si="141"/>
        <v>1.7991276015785075E-3</v>
      </c>
      <c r="V729" t="e">
        <f>0.94*V728+(1-0.94)*'01_Data'!AA724^2</f>
        <v>#VALUE!</v>
      </c>
      <c r="W729" s="11" t="e">
        <f t="shared" si="142"/>
        <v>#VALUE!</v>
      </c>
      <c r="X729" t="e">
        <f>0.94*X728+(1-0.94)*'01_Data'!AB724^2</f>
        <v>#VALUE!</v>
      </c>
      <c r="Y729" s="11" t="e">
        <f t="shared" si="143"/>
        <v>#VALUE!</v>
      </c>
    </row>
    <row r="730" spans="1:25" x14ac:dyDescent="0.2">
      <c r="A730" s="6">
        <f>'01_Data'!A726</f>
        <v>44511</v>
      </c>
      <c r="B730">
        <f>0.94*B729+(1-0.94)*'01_Data'!P725^2</f>
        <v>2.2755376679105082E-4</v>
      </c>
      <c r="C730" s="11">
        <f t="shared" si="132"/>
        <v>0.23946513155644356</v>
      </c>
      <c r="D730">
        <f>0.94*D729+(1-0.94)*'01_Data'!Q725^2</f>
        <v>1.3192298770066708E-4</v>
      </c>
      <c r="E730" s="11">
        <f t="shared" si="133"/>
        <v>0.18233099818892046</v>
      </c>
      <c r="F730">
        <f>0.94*F729+(1-0.94)*'01_Data'!R725^2</f>
        <v>3.4125597864727005E-4</v>
      </c>
      <c r="G730" s="11">
        <f t="shared" si="134"/>
        <v>0.2932516097468385</v>
      </c>
      <c r="H730">
        <f>0.94*H729+(1-0.94)*'01_Data'!S725^2</f>
        <v>8.7258587393956497E-4</v>
      </c>
      <c r="I730" s="11">
        <f t="shared" si="135"/>
        <v>0.46892604985516684</v>
      </c>
      <c r="J730">
        <f>0.94*J729+(1-0.94)*'01_Data'!T725^2</f>
        <v>3.2305764647895465E-4</v>
      </c>
      <c r="K730" s="11">
        <f t="shared" si="136"/>
        <v>0.28532530016228247</v>
      </c>
      <c r="L730" t="e">
        <f>0.94*L729+(1-0.94)*'01_Data'!U725^2</f>
        <v>#DIV/0!</v>
      </c>
      <c r="M730" s="11" t="e">
        <f t="shared" si="137"/>
        <v>#DIV/0!</v>
      </c>
      <c r="N730">
        <f>0.94*N729+(1-0.94)*'01_Data'!V725^2</f>
        <v>5.9915506732089244E-4</v>
      </c>
      <c r="O730" s="11">
        <f t="shared" si="138"/>
        <v>0.38857055596746509</v>
      </c>
      <c r="P730">
        <f>0.94*P729+(1-0.94)*'01_Data'!W725^2</f>
        <v>1.2101233585996964E-3</v>
      </c>
      <c r="Q730" s="11">
        <f t="shared" si="139"/>
        <v>0.55222376476128177</v>
      </c>
      <c r="R730">
        <f>0.94*R729+(1-0.94)*'01_Data'!X725^2</f>
        <v>3.8713017309797678E-4</v>
      </c>
      <c r="S730" s="11">
        <f t="shared" si="140"/>
        <v>0.31234084526473666</v>
      </c>
      <c r="T730">
        <f>0.94*T729+(1-0.94)*'01_Data'!Y725^2</f>
        <v>1.2074002060142595E-8</v>
      </c>
      <c r="U730" s="11">
        <f t="shared" si="141"/>
        <v>1.7443189270187761E-3</v>
      </c>
      <c r="V730" t="e">
        <f>0.94*V729+(1-0.94)*'01_Data'!AA725^2</f>
        <v>#VALUE!</v>
      </c>
      <c r="W730" s="11" t="e">
        <f t="shared" si="142"/>
        <v>#VALUE!</v>
      </c>
      <c r="X730" t="e">
        <f>0.94*X729+(1-0.94)*'01_Data'!AB725^2</f>
        <v>#VALUE!</v>
      </c>
      <c r="Y730" s="11" t="e">
        <f t="shared" si="143"/>
        <v>#VALUE!</v>
      </c>
    </row>
    <row r="731" spans="1:25" x14ac:dyDescent="0.2">
      <c r="A731" s="6">
        <f>'01_Data'!A727</f>
        <v>44512</v>
      </c>
      <c r="B731">
        <f>0.94*B730+(1-0.94)*'01_Data'!P726^2</f>
        <v>2.1410976434538983E-4</v>
      </c>
      <c r="C731" s="11">
        <f t="shared" si="132"/>
        <v>0.2322835780141124</v>
      </c>
      <c r="D731">
        <f>0.94*D730+(1-0.94)*'01_Data'!Q726^2</f>
        <v>1.2400806548722965E-4</v>
      </c>
      <c r="E731" s="11">
        <f t="shared" si="133"/>
        <v>0.17677678722836285</v>
      </c>
      <c r="F731">
        <f>0.94*F730+(1-0.94)*'01_Data'!R726^2</f>
        <v>3.2920631355042365E-4</v>
      </c>
      <c r="G731" s="11">
        <f t="shared" si="134"/>
        <v>0.28802776084035159</v>
      </c>
      <c r="H731">
        <f>0.94*H730+(1-0.94)*'01_Data'!S726^2</f>
        <v>8.2551560982828431E-4</v>
      </c>
      <c r="I731" s="11">
        <f t="shared" si="135"/>
        <v>0.45610298582307884</v>
      </c>
      <c r="J731">
        <f>0.94*J730+(1-0.94)*'01_Data'!T726^2</f>
        <v>3.0442770261045481E-4</v>
      </c>
      <c r="K731" s="11">
        <f t="shared" si="136"/>
        <v>0.27697613806578109</v>
      </c>
      <c r="L731" t="e">
        <f>0.94*L730+(1-0.94)*'01_Data'!U726^2</f>
        <v>#DIV/0!</v>
      </c>
      <c r="M731" s="11" t="e">
        <f t="shared" si="137"/>
        <v>#DIV/0!</v>
      </c>
      <c r="N731">
        <f>0.94*N730+(1-0.94)*'01_Data'!V726^2</f>
        <v>5.9407634082899439E-4</v>
      </c>
      <c r="O731" s="11">
        <f t="shared" si="138"/>
        <v>0.38692019576251974</v>
      </c>
      <c r="P731">
        <f>0.94*P730+(1-0.94)*'01_Data'!W726^2</f>
        <v>1.9047356269078159E-3</v>
      </c>
      <c r="Q731" s="11">
        <f t="shared" si="139"/>
        <v>0.69281554398033651</v>
      </c>
      <c r="R731">
        <f>0.94*R730+(1-0.94)*'01_Data'!X726^2</f>
        <v>3.6973598764404543E-4</v>
      </c>
      <c r="S731" s="11">
        <f t="shared" si="140"/>
        <v>0.30524329458040428</v>
      </c>
      <c r="T731">
        <f>0.94*T730+(1-0.94)*'01_Data'!Y726^2</f>
        <v>1.2084274076270923E-8</v>
      </c>
      <c r="U731" s="11">
        <f t="shared" si="141"/>
        <v>1.7450607631885695E-3</v>
      </c>
      <c r="V731" t="e">
        <f>0.94*V730+(1-0.94)*'01_Data'!AA726^2</f>
        <v>#VALUE!</v>
      </c>
      <c r="W731" s="11" t="e">
        <f t="shared" si="142"/>
        <v>#VALUE!</v>
      </c>
      <c r="X731" t="e">
        <f>0.94*X730+(1-0.94)*'01_Data'!AB726^2</f>
        <v>#VALUE!</v>
      </c>
      <c r="Y731" s="11" t="e">
        <f t="shared" si="143"/>
        <v>#VALUE!</v>
      </c>
    </row>
    <row r="732" spans="1:25" x14ac:dyDescent="0.2">
      <c r="A732" s="6">
        <f>'01_Data'!A728</f>
        <v>44515</v>
      </c>
      <c r="B732">
        <f>0.94*B731+(1-0.94)*'01_Data'!P727^2</f>
        <v>2.0477328635746316E-4</v>
      </c>
      <c r="C732" s="11">
        <f t="shared" si="132"/>
        <v>0.22716264693404312</v>
      </c>
      <c r="D732">
        <f>0.94*D731+(1-0.94)*'01_Data'!Q727^2</f>
        <v>1.1659011560735958E-4</v>
      </c>
      <c r="E732" s="11">
        <f t="shared" si="133"/>
        <v>0.17140801945374265</v>
      </c>
      <c r="F732">
        <f>0.94*F731+(1-0.94)*'01_Data'!R727^2</f>
        <v>3.1001036629160783E-4</v>
      </c>
      <c r="G732" s="11">
        <f t="shared" si="134"/>
        <v>0.27950422591704255</v>
      </c>
      <c r="H732">
        <f>0.94*H731+(1-0.94)*'01_Data'!S727^2</f>
        <v>7.760780646291598E-4</v>
      </c>
      <c r="I732" s="11">
        <f t="shared" si="135"/>
        <v>0.44223486100323239</v>
      </c>
      <c r="J732">
        <f>0.94*J731+(1-0.94)*'01_Data'!T727^2</f>
        <v>2.862067659939014E-4</v>
      </c>
      <c r="K732" s="11">
        <f t="shared" si="136"/>
        <v>0.26855931380323261</v>
      </c>
      <c r="L732" t="e">
        <f>0.94*L731+(1-0.94)*'01_Data'!U727^2</f>
        <v>#DIV/0!</v>
      </c>
      <c r="M732" s="11" t="e">
        <f t="shared" si="137"/>
        <v>#DIV/0!</v>
      </c>
      <c r="N732">
        <f>0.94*N731+(1-0.94)*'01_Data'!V727^2</f>
        <v>5.6146725895281444E-4</v>
      </c>
      <c r="O732" s="11">
        <f t="shared" si="138"/>
        <v>0.37615123189497768</v>
      </c>
      <c r="P732">
        <f>0.94*P731+(1-0.94)*'01_Data'!W727^2</f>
        <v>1.9104694710655736E-3</v>
      </c>
      <c r="Q732" s="11">
        <f t="shared" si="139"/>
        <v>0.69385755505616908</v>
      </c>
      <c r="R732">
        <f>0.94*R731+(1-0.94)*'01_Data'!X727^2</f>
        <v>3.4869694659195733E-4</v>
      </c>
      <c r="S732" s="11">
        <f t="shared" si="140"/>
        <v>0.2964314938416181</v>
      </c>
      <c r="T732">
        <f>0.94*T731+(1-0.94)*'01_Data'!Y727^2</f>
        <v>1.1359217631694667E-8</v>
      </c>
      <c r="U732" s="11">
        <f t="shared" si="141"/>
        <v>1.691899182335359E-3</v>
      </c>
      <c r="V732" t="e">
        <f>0.94*V731+(1-0.94)*'01_Data'!AA727^2</f>
        <v>#VALUE!</v>
      </c>
      <c r="W732" s="11" t="e">
        <f t="shared" si="142"/>
        <v>#VALUE!</v>
      </c>
      <c r="X732" t="e">
        <f>0.94*X731+(1-0.94)*'01_Data'!AB727^2</f>
        <v>#VALUE!</v>
      </c>
      <c r="Y732" s="11" t="e">
        <f t="shared" si="143"/>
        <v>#VALUE!</v>
      </c>
    </row>
    <row r="733" spans="1:25" x14ac:dyDescent="0.2">
      <c r="A733" s="6">
        <f>'01_Data'!A729</f>
        <v>44516</v>
      </c>
      <c r="B733">
        <f>0.94*B732+(1-0.94)*'01_Data'!P728^2</f>
        <v>1.9690492781617277E-4</v>
      </c>
      <c r="C733" s="11">
        <f t="shared" si="132"/>
        <v>0.22275556515983061</v>
      </c>
      <c r="D733">
        <f>0.94*D732+(1-0.94)*'01_Data'!Q728^2</f>
        <v>1.3975687926925609E-4</v>
      </c>
      <c r="E733" s="11">
        <f t="shared" si="133"/>
        <v>0.18766654889951095</v>
      </c>
      <c r="F733">
        <f>0.94*F732+(1-0.94)*'01_Data'!R728^2</f>
        <v>2.9288745808264287E-4</v>
      </c>
      <c r="G733" s="11">
        <f t="shared" si="134"/>
        <v>0.27167561435805387</v>
      </c>
      <c r="H733">
        <f>0.94*H732+(1-0.94)*'01_Data'!S728^2</f>
        <v>7.3009713896733447E-4</v>
      </c>
      <c r="I733" s="11">
        <f t="shared" si="135"/>
        <v>0.42893411967313616</v>
      </c>
      <c r="J733">
        <f>0.94*J732+(1-0.94)*'01_Data'!T728^2</f>
        <v>2.7364109307504244E-4</v>
      </c>
      <c r="K733" s="11">
        <f t="shared" si="136"/>
        <v>0.26259770649209924</v>
      </c>
      <c r="L733" t="e">
        <f>0.94*L732+(1-0.94)*'01_Data'!U728^2</f>
        <v>#DIV/0!</v>
      </c>
      <c r="M733" s="11" t="e">
        <f t="shared" si="137"/>
        <v>#DIV/0!</v>
      </c>
      <c r="N733">
        <f>0.94*N732+(1-0.94)*'01_Data'!V728^2</f>
        <v>6.8521141947271538E-4</v>
      </c>
      <c r="O733" s="11">
        <f t="shared" si="138"/>
        <v>0.41553974263254806</v>
      </c>
      <c r="P733">
        <f>0.94*P732+(1-0.94)*'01_Data'!W728^2</f>
        <v>2.2986568347788763E-3</v>
      </c>
      <c r="Q733" s="11">
        <f t="shared" si="139"/>
        <v>0.76109232184031184</v>
      </c>
      <c r="R733">
        <f>0.94*R732+(1-0.94)*'01_Data'!X728^2</f>
        <v>3.458917753320957E-4</v>
      </c>
      <c r="S733" s="11">
        <f t="shared" si="140"/>
        <v>0.29523673108827114</v>
      </c>
      <c r="T733">
        <f>0.94*T732+(1-0.94)*'01_Data'!Y728^2</f>
        <v>1.0677664573792986E-8</v>
      </c>
      <c r="U733" s="11">
        <f t="shared" si="141"/>
        <v>1.6403571173972552E-3</v>
      </c>
      <c r="V733" t="e">
        <f>0.94*V732+(1-0.94)*'01_Data'!AA728^2</f>
        <v>#VALUE!</v>
      </c>
      <c r="W733" s="11" t="e">
        <f t="shared" si="142"/>
        <v>#VALUE!</v>
      </c>
      <c r="X733" t="e">
        <f>0.94*X732+(1-0.94)*'01_Data'!AB728^2</f>
        <v>#VALUE!</v>
      </c>
      <c r="Y733" s="11" t="e">
        <f t="shared" si="143"/>
        <v>#VALUE!</v>
      </c>
    </row>
    <row r="734" spans="1:25" x14ac:dyDescent="0.2">
      <c r="A734" s="6">
        <f>'01_Data'!A730</f>
        <v>44517</v>
      </c>
      <c r="B734">
        <f>0.94*B733+(1-0.94)*'01_Data'!P729^2</f>
        <v>1.9114777448072626E-4</v>
      </c>
      <c r="C734" s="11">
        <f t="shared" si="132"/>
        <v>0.21947491694757063</v>
      </c>
      <c r="D734">
        <f>0.94*D733+(1-0.94)*'01_Data'!Q729^2</f>
        <v>1.3229809373858489E-4</v>
      </c>
      <c r="E734" s="11">
        <f t="shared" si="133"/>
        <v>0.18259003155189879</v>
      </c>
      <c r="F734">
        <f>0.94*F733+(1-0.94)*'01_Data'!R729^2</f>
        <v>2.7538699758875094E-4</v>
      </c>
      <c r="G734" s="11">
        <f t="shared" si="134"/>
        <v>0.26343409686744285</v>
      </c>
      <c r="H734">
        <f>0.94*H733+(1-0.94)*'01_Data'!S729^2</f>
        <v>6.8744726150213862E-4</v>
      </c>
      <c r="I734" s="11">
        <f t="shared" si="135"/>
        <v>0.41621714272545163</v>
      </c>
      <c r="J734">
        <f>0.94*J733+(1-0.94)*'01_Data'!T729^2</f>
        <v>3.0127239937741823E-4</v>
      </c>
      <c r="K734" s="11">
        <f t="shared" si="136"/>
        <v>0.27553701138523917</v>
      </c>
      <c r="L734" t="e">
        <f>0.94*L733+(1-0.94)*'01_Data'!U729^2</f>
        <v>#DIV/0!</v>
      </c>
      <c r="M734" s="11" t="e">
        <f t="shared" si="137"/>
        <v>#DIV/0!</v>
      </c>
      <c r="N734">
        <f>0.94*N733+(1-0.94)*'01_Data'!V729^2</f>
        <v>7.1500395162547414E-4</v>
      </c>
      <c r="O734" s="11">
        <f t="shared" si="138"/>
        <v>0.42447732072469962</v>
      </c>
      <c r="P734">
        <f>0.94*P733+(1-0.94)*'01_Data'!W729^2</f>
        <v>2.1686018247189139E-3</v>
      </c>
      <c r="Q734" s="11">
        <f t="shared" si="139"/>
        <v>0.73924803674353201</v>
      </c>
      <c r="R734">
        <f>0.94*R733+(1-0.94)*'01_Data'!X729^2</f>
        <v>3.2688582702585439E-4</v>
      </c>
      <c r="S734" s="11">
        <f t="shared" si="140"/>
        <v>0.28701085068428217</v>
      </c>
      <c r="T734">
        <f>0.94*T733+(1-0.94)*'01_Data'!Y729^2</f>
        <v>1.0771716839102887E-8</v>
      </c>
      <c r="U734" s="11">
        <f t="shared" si="141"/>
        <v>1.6475656719699909E-3</v>
      </c>
      <c r="V734" t="e">
        <f>0.94*V733+(1-0.94)*'01_Data'!AA729^2</f>
        <v>#VALUE!</v>
      </c>
      <c r="W734" s="11" t="e">
        <f t="shared" si="142"/>
        <v>#VALUE!</v>
      </c>
      <c r="X734" t="e">
        <f>0.94*X733+(1-0.94)*'01_Data'!AB729^2</f>
        <v>#VALUE!</v>
      </c>
      <c r="Y734" s="11" t="e">
        <f t="shared" si="143"/>
        <v>#VALUE!</v>
      </c>
    </row>
    <row r="735" spans="1:25" x14ac:dyDescent="0.2">
      <c r="A735" s="6">
        <f>'01_Data'!A731</f>
        <v>44518</v>
      </c>
      <c r="B735">
        <f>0.94*B734+(1-0.94)*'01_Data'!P730^2</f>
        <v>1.8691237815644308E-4</v>
      </c>
      <c r="C735" s="11">
        <f t="shared" si="132"/>
        <v>0.21702976592030793</v>
      </c>
      <c r="D735">
        <f>0.94*D734+(1-0.94)*'01_Data'!Q730^2</f>
        <v>1.2557260313094258E-4</v>
      </c>
      <c r="E735" s="11">
        <f t="shared" si="133"/>
        <v>0.17788843691762973</v>
      </c>
      <c r="F735">
        <f>0.94*F734+(1-0.94)*'01_Data'!R730^2</f>
        <v>2.6401597228531057E-4</v>
      </c>
      <c r="G735" s="11">
        <f t="shared" si="134"/>
        <v>0.25793802553306922</v>
      </c>
      <c r="H735">
        <f>0.94*H734+(1-0.94)*'01_Data'!S730^2</f>
        <v>7.1765247181366718E-4</v>
      </c>
      <c r="I735" s="11">
        <f t="shared" si="135"/>
        <v>0.42526276923455708</v>
      </c>
      <c r="J735">
        <f>0.94*J734+(1-0.94)*'01_Data'!T730^2</f>
        <v>2.9300869780462776E-4</v>
      </c>
      <c r="K735" s="11">
        <f t="shared" si="136"/>
        <v>0.27173183811759383</v>
      </c>
      <c r="L735" t="e">
        <f>0.94*L734+(1-0.94)*'01_Data'!U730^2</f>
        <v>#DIV/0!</v>
      </c>
      <c r="M735" s="11" t="e">
        <f t="shared" si="137"/>
        <v>#DIV/0!</v>
      </c>
      <c r="N735">
        <f>0.94*N734+(1-0.94)*'01_Data'!V730^2</f>
        <v>6.8684484626774407E-4</v>
      </c>
      <c r="O735" s="11">
        <f t="shared" si="138"/>
        <v>0.41603473564051296</v>
      </c>
      <c r="P735">
        <f>0.94*P734+(1-0.94)*'01_Data'!W730^2</f>
        <v>2.0676955900732056E-3</v>
      </c>
      <c r="Q735" s="11">
        <f t="shared" si="139"/>
        <v>0.72184436598095569</v>
      </c>
      <c r="R735">
        <f>0.94*R734+(1-0.94)*'01_Data'!X730^2</f>
        <v>3.5616554531005913E-4</v>
      </c>
      <c r="S735" s="11">
        <f t="shared" si="140"/>
        <v>0.29958924783465596</v>
      </c>
      <c r="T735">
        <f>0.94*T734+(1-0.94)*'01_Data'!Y730^2</f>
        <v>1.0125413828756713E-8</v>
      </c>
      <c r="U735" s="11">
        <f t="shared" si="141"/>
        <v>1.5973741843559046E-3</v>
      </c>
      <c r="V735" t="e">
        <f>0.94*V734+(1-0.94)*'01_Data'!AA730^2</f>
        <v>#VALUE!</v>
      </c>
      <c r="W735" s="11" t="e">
        <f t="shared" si="142"/>
        <v>#VALUE!</v>
      </c>
      <c r="X735" t="e">
        <f>0.94*X734+(1-0.94)*'01_Data'!AB730^2</f>
        <v>#VALUE!</v>
      </c>
      <c r="Y735" s="11" t="e">
        <f t="shared" si="143"/>
        <v>#VALUE!</v>
      </c>
    </row>
    <row r="736" spans="1:25" x14ac:dyDescent="0.2">
      <c r="A736" s="6">
        <f>'01_Data'!A732</f>
        <v>44519</v>
      </c>
      <c r="B736">
        <f>0.94*B735+(1-0.94)*'01_Data'!P731^2</f>
        <v>1.8288268057292762E-4</v>
      </c>
      <c r="C736" s="11">
        <f t="shared" si="132"/>
        <v>0.21467751513462643</v>
      </c>
      <c r="D736">
        <f>0.94*D735+(1-0.94)*'01_Data'!Q731^2</f>
        <v>1.2231175249017656E-4</v>
      </c>
      <c r="E736" s="11">
        <f t="shared" si="133"/>
        <v>0.17556355438280605</v>
      </c>
      <c r="F736">
        <f>0.94*F735+(1-0.94)*'01_Data'!R731^2</f>
        <v>2.5462476116476713E-4</v>
      </c>
      <c r="G736" s="11">
        <f t="shared" si="134"/>
        <v>0.25330898091761633</v>
      </c>
      <c r="H736">
        <f>0.94*H735+(1-0.94)*'01_Data'!S731^2</f>
        <v>6.7550899929533649E-4</v>
      </c>
      <c r="I736" s="11">
        <f t="shared" si="135"/>
        <v>0.41258728509543868</v>
      </c>
      <c r="J736">
        <f>0.94*J735+(1-0.94)*'01_Data'!T731^2</f>
        <v>3.0414478883973605E-4</v>
      </c>
      <c r="K736" s="11">
        <f t="shared" si="136"/>
        <v>0.27684740704513289</v>
      </c>
      <c r="L736" t="e">
        <f>0.94*L735+(1-0.94)*'01_Data'!U731^2</f>
        <v>#DIV/0!</v>
      </c>
      <c r="M736" s="11" t="e">
        <f t="shared" si="137"/>
        <v>#DIV/0!</v>
      </c>
      <c r="N736">
        <f>0.94*N735+(1-0.94)*'01_Data'!V731^2</f>
        <v>6.6945745422643114E-4</v>
      </c>
      <c r="O736" s="11">
        <f t="shared" si="138"/>
        <v>0.41073504655076692</v>
      </c>
      <c r="P736">
        <f>0.94*P735+(1-0.94)*'01_Data'!W731^2</f>
        <v>1.9661978247094572E-3</v>
      </c>
      <c r="Q736" s="11">
        <f t="shared" si="139"/>
        <v>0.70390471786086461</v>
      </c>
      <c r="R736">
        <f>0.94*R735+(1-0.94)*'01_Data'!X731^2</f>
        <v>3.4232033325472272E-4</v>
      </c>
      <c r="S736" s="11">
        <f t="shared" si="140"/>
        <v>0.2937085698106035</v>
      </c>
      <c r="T736">
        <f>0.94*T735+(1-0.94)*'01_Data'!Y731^2</f>
        <v>1.0252601138768195E-8</v>
      </c>
      <c r="U736" s="11">
        <f t="shared" si="141"/>
        <v>1.607375341035685E-3</v>
      </c>
      <c r="V736" t="e">
        <f>0.94*V735+(1-0.94)*'01_Data'!AA731^2</f>
        <v>#VALUE!</v>
      </c>
      <c r="W736" s="11" t="e">
        <f t="shared" si="142"/>
        <v>#VALUE!</v>
      </c>
      <c r="X736" t="e">
        <f>0.94*X735+(1-0.94)*'01_Data'!AB731^2</f>
        <v>#VALUE!</v>
      </c>
      <c r="Y736" s="11" t="e">
        <f t="shared" si="143"/>
        <v>#VALUE!</v>
      </c>
    </row>
    <row r="737" spans="1:25" x14ac:dyDescent="0.2">
      <c r="A737" s="6">
        <f>'01_Data'!A733</f>
        <v>44522</v>
      </c>
      <c r="B737">
        <f>0.94*B736+(1-0.94)*'01_Data'!P732^2</f>
        <v>3.0627251236510196E-4</v>
      </c>
      <c r="C737" s="11">
        <f t="shared" si="132"/>
        <v>0.27781409812319763</v>
      </c>
      <c r="D737">
        <f>0.94*D736+(1-0.94)*'01_Data'!Q732^2</f>
        <v>1.4519637239577101E-4</v>
      </c>
      <c r="E737" s="11">
        <f t="shared" si="133"/>
        <v>0.1912837835357046</v>
      </c>
      <c r="F737">
        <f>0.94*F736+(1-0.94)*'01_Data'!R732^2</f>
        <v>3.5397522188528702E-4</v>
      </c>
      <c r="G737" s="11">
        <f t="shared" si="134"/>
        <v>0.2986666300661866</v>
      </c>
      <c r="H737">
        <f>0.94*H736+(1-0.94)*'01_Data'!S732^2</f>
        <v>7.9031544465527298E-4</v>
      </c>
      <c r="I737" s="11">
        <f t="shared" si="135"/>
        <v>0.44627288966856238</v>
      </c>
      <c r="J737">
        <f>0.94*J736+(1-0.94)*'01_Data'!T732^2</f>
        <v>3.3357366760176292E-4</v>
      </c>
      <c r="K737" s="11">
        <f t="shared" si="136"/>
        <v>0.28993199933026409</v>
      </c>
      <c r="L737" t="e">
        <f>0.94*L736+(1-0.94)*'01_Data'!U732^2</f>
        <v>#DIV/0!</v>
      </c>
      <c r="M737" s="11" t="e">
        <f t="shared" si="137"/>
        <v>#DIV/0!</v>
      </c>
      <c r="N737">
        <f>0.94*N736+(1-0.94)*'01_Data'!V732^2</f>
        <v>6.7376848431649537E-4</v>
      </c>
      <c r="O737" s="11">
        <f t="shared" si="138"/>
        <v>0.41205540652654571</v>
      </c>
      <c r="P737">
        <f>0.94*P736+(1-0.94)*'01_Data'!W732^2</f>
        <v>1.9673822227547683E-3</v>
      </c>
      <c r="Q737" s="11">
        <f t="shared" si="139"/>
        <v>0.70411669496909501</v>
      </c>
      <c r="R737">
        <f>0.94*R736+(1-0.94)*'01_Data'!X732^2</f>
        <v>3.4696921417573122E-4</v>
      </c>
      <c r="S737" s="11">
        <f t="shared" si="140"/>
        <v>0.29569619877888909</v>
      </c>
      <c r="T737">
        <f>0.94*T736+(1-0.94)*'01_Data'!Y732^2</f>
        <v>9.6374450704421022E-9</v>
      </c>
      <c r="U737" s="11">
        <f t="shared" si="141"/>
        <v>1.5584082128092787E-3</v>
      </c>
      <c r="V737" t="e">
        <f>0.94*V736+(1-0.94)*'01_Data'!AA732^2</f>
        <v>#VALUE!</v>
      </c>
      <c r="W737" s="11" t="e">
        <f t="shared" si="142"/>
        <v>#VALUE!</v>
      </c>
      <c r="X737" t="e">
        <f>0.94*X736+(1-0.94)*'01_Data'!AB732^2</f>
        <v>#VALUE!</v>
      </c>
      <c r="Y737" s="11" t="e">
        <f t="shared" si="143"/>
        <v>#VALUE!</v>
      </c>
    </row>
    <row r="738" spans="1:25" x14ac:dyDescent="0.2">
      <c r="A738" s="6">
        <f>'01_Data'!A734</f>
        <v>44523</v>
      </c>
      <c r="B738">
        <f>0.94*B737+(1-0.94)*'01_Data'!P733^2</f>
        <v>2.9923963246206273E-4</v>
      </c>
      <c r="C738" s="11">
        <f t="shared" si="132"/>
        <v>0.27460587644921186</v>
      </c>
      <c r="D738">
        <f>0.94*D737+(1-0.94)*'01_Data'!Q733^2</f>
        <v>1.5531148883888489E-4</v>
      </c>
      <c r="E738" s="11">
        <f t="shared" si="133"/>
        <v>0.1978345146515112</v>
      </c>
      <c r="F738">
        <f>0.94*F737+(1-0.94)*'01_Data'!R733^2</f>
        <v>3.950614763402454E-4</v>
      </c>
      <c r="G738" s="11">
        <f t="shared" si="134"/>
        <v>0.31552415444422294</v>
      </c>
      <c r="H738">
        <f>0.94*H737+(1-0.94)*'01_Data'!S733^2</f>
        <v>7.9727746393719226E-4</v>
      </c>
      <c r="I738" s="11">
        <f t="shared" si="135"/>
        <v>0.44823422550288644</v>
      </c>
      <c r="J738">
        <f>0.94*J737+(1-0.94)*'01_Data'!T733^2</f>
        <v>3.2421851551739752E-4</v>
      </c>
      <c r="K738" s="11">
        <f t="shared" si="136"/>
        <v>0.28583748164015188</v>
      </c>
      <c r="L738" t="e">
        <f>0.94*L737+(1-0.94)*'01_Data'!U733^2</f>
        <v>#DIV/0!</v>
      </c>
      <c r="M738" s="11" t="e">
        <f t="shared" si="137"/>
        <v>#DIV/0!</v>
      </c>
      <c r="N738">
        <f>0.94*N737+(1-0.94)*'01_Data'!V733^2</f>
        <v>6.5613456121183563E-4</v>
      </c>
      <c r="O738" s="11">
        <f t="shared" si="138"/>
        <v>0.40662748237838348</v>
      </c>
      <c r="P738">
        <f>0.94*P737+(1-0.94)*'01_Data'!W733^2</f>
        <v>1.8538048011898839E-3</v>
      </c>
      <c r="Q738" s="11">
        <f t="shared" si="139"/>
        <v>0.68349016810766983</v>
      </c>
      <c r="R738">
        <f>0.94*R737+(1-0.94)*'01_Data'!X733^2</f>
        <v>3.3742218422822055E-4</v>
      </c>
      <c r="S738" s="11">
        <f t="shared" si="140"/>
        <v>0.29159970923427131</v>
      </c>
      <c r="T738">
        <f>0.94*T737+(1-0.94)*'01_Data'!Y733^2</f>
        <v>9.0591983662155754E-9</v>
      </c>
      <c r="U738" s="11">
        <f t="shared" si="141"/>
        <v>1.5109328205735438E-3</v>
      </c>
      <c r="V738" t="e">
        <f>0.94*V737+(1-0.94)*'01_Data'!AA733^2</f>
        <v>#VALUE!</v>
      </c>
      <c r="W738" s="11" t="e">
        <f t="shared" si="142"/>
        <v>#VALUE!</v>
      </c>
      <c r="X738" t="e">
        <f>0.94*X737+(1-0.94)*'01_Data'!AB733^2</f>
        <v>#VALUE!</v>
      </c>
      <c r="Y738" s="11" t="e">
        <f t="shared" si="143"/>
        <v>#VALUE!</v>
      </c>
    </row>
    <row r="739" spans="1:25" x14ac:dyDescent="0.2">
      <c r="A739" s="6">
        <f>'01_Data'!A735</f>
        <v>44524</v>
      </c>
      <c r="B739">
        <f>0.94*B738+(1-0.94)*'01_Data'!P734^2</f>
        <v>3.2183653173082488E-4</v>
      </c>
      <c r="C739" s="11">
        <f t="shared" si="132"/>
        <v>0.28478554386795668</v>
      </c>
      <c r="D739">
        <f>0.94*D738+(1-0.94)*'01_Data'!Q734^2</f>
        <v>1.7186162586692568E-4</v>
      </c>
      <c r="E739" s="11">
        <f t="shared" si="133"/>
        <v>0.20810845662410088</v>
      </c>
      <c r="F739">
        <f>0.94*F738+(1-0.94)*'01_Data'!R734^2</f>
        <v>4.1176240013313293E-4</v>
      </c>
      <c r="G739" s="11">
        <f t="shared" si="134"/>
        <v>0.32212439341588134</v>
      </c>
      <c r="H739">
        <f>0.94*H738+(1-0.94)*'01_Data'!S734^2</f>
        <v>9.7785938175605405E-4</v>
      </c>
      <c r="I739" s="11">
        <f t="shared" si="135"/>
        <v>0.49640765929075431</v>
      </c>
      <c r="J739">
        <f>0.94*J738+(1-0.94)*'01_Data'!T734^2</f>
        <v>3.2702157026049555E-4</v>
      </c>
      <c r="K739" s="11">
        <f t="shared" si="136"/>
        <v>0.28707043683675421</v>
      </c>
      <c r="L739" t="e">
        <f>0.94*L738+(1-0.94)*'01_Data'!U734^2</f>
        <v>#DIV/0!</v>
      </c>
      <c r="M739" s="11" t="e">
        <f t="shared" si="137"/>
        <v>#DIV/0!</v>
      </c>
      <c r="N739">
        <f>0.94*N738+(1-0.94)*'01_Data'!V734^2</f>
        <v>6.2445712794120161E-4</v>
      </c>
      <c r="O739" s="11">
        <f t="shared" si="138"/>
        <v>0.39669030268104971</v>
      </c>
      <c r="P739">
        <f>0.94*P738+(1-0.94)*'01_Data'!W734^2</f>
        <v>1.7556526350331174E-3</v>
      </c>
      <c r="Q739" s="11">
        <f t="shared" si="139"/>
        <v>0.66514995604626292</v>
      </c>
      <c r="R739">
        <f>0.94*R738+(1-0.94)*'01_Data'!X734^2</f>
        <v>3.3001196544279576E-4</v>
      </c>
      <c r="S739" s="11">
        <f t="shared" si="140"/>
        <v>0.28837998420761546</v>
      </c>
      <c r="T739">
        <f>0.94*T738+(1-0.94)*'01_Data'!Y734^2</f>
        <v>9.2503586039801204E-9</v>
      </c>
      <c r="U739" s="11">
        <f t="shared" si="141"/>
        <v>1.5267908724520822E-3</v>
      </c>
      <c r="V739" t="e">
        <f>0.94*V738+(1-0.94)*'01_Data'!AA734^2</f>
        <v>#VALUE!</v>
      </c>
      <c r="W739" s="11" t="e">
        <f t="shared" si="142"/>
        <v>#VALUE!</v>
      </c>
      <c r="X739" t="e">
        <f>0.94*X738+(1-0.94)*'01_Data'!AB734^2</f>
        <v>#VALUE!</v>
      </c>
      <c r="Y739" s="11" t="e">
        <f t="shared" si="143"/>
        <v>#VALUE!</v>
      </c>
    </row>
    <row r="740" spans="1:25" x14ac:dyDescent="0.2">
      <c r="A740" s="6">
        <f>'01_Data'!A736</f>
        <v>44526</v>
      </c>
      <c r="B740">
        <f>0.94*B739+(1-0.94)*'01_Data'!P735^2</f>
        <v>3.0435993741917411E-4</v>
      </c>
      <c r="C740" s="11">
        <f t="shared" si="132"/>
        <v>0.27694530909483167</v>
      </c>
      <c r="D740">
        <f>0.94*D739+(1-0.94)*'01_Data'!Q735^2</f>
        <v>1.6503703496707019E-4</v>
      </c>
      <c r="E740" s="11">
        <f t="shared" si="133"/>
        <v>0.20393462877035301</v>
      </c>
      <c r="F740">
        <f>0.94*F739+(1-0.94)*'01_Data'!R735^2</f>
        <v>3.9903862282708049E-4</v>
      </c>
      <c r="G740" s="11">
        <f t="shared" si="134"/>
        <v>0.31710839306524874</v>
      </c>
      <c r="H740">
        <f>0.94*H739+(1-0.94)*'01_Data'!S735^2</f>
        <v>9.1966348884385486E-4</v>
      </c>
      <c r="I740" s="11">
        <f t="shared" si="135"/>
        <v>0.48140959607038519</v>
      </c>
      <c r="J740">
        <f>0.94*J739+(1-0.94)*'01_Data'!T735^2</f>
        <v>3.9150607796344225E-4</v>
      </c>
      <c r="K740" s="11">
        <f t="shared" si="136"/>
        <v>0.3141011487511427</v>
      </c>
      <c r="L740" t="e">
        <f>0.94*L739+(1-0.94)*'01_Data'!U735^2</f>
        <v>#DIV/0!</v>
      </c>
      <c r="M740" s="11" t="e">
        <f t="shared" si="137"/>
        <v>#DIV/0!</v>
      </c>
      <c r="N740">
        <f>0.94*N739+(1-0.94)*'01_Data'!V735^2</f>
        <v>6.2538165105487477E-4</v>
      </c>
      <c r="O740" s="11">
        <f t="shared" si="138"/>
        <v>0.39698384862085823</v>
      </c>
      <c r="P740">
        <f>0.94*P739+(1-0.94)*'01_Data'!W735^2</f>
        <v>1.7246716300995597E-3</v>
      </c>
      <c r="Q740" s="11">
        <f t="shared" si="139"/>
        <v>0.65925507262749916</v>
      </c>
      <c r="R740">
        <f>0.94*R739+(1-0.94)*'01_Data'!X735^2</f>
        <v>3.1623360434466065E-4</v>
      </c>
      <c r="S740" s="11">
        <f t="shared" si="140"/>
        <v>0.28229571072698656</v>
      </c>
      <c r="T740">
        <f>0.94*T739+(1-0.94)*'01_Data'!Y735^2</f>
        <v>9.4300492274781987E-9</v>
      </c>
      <c r="U740" s="11">
        <f t="shared" si="141"/>
        <v>1.5415487035201016E-3</v>
      </c>
      <c r="V740" t="e">
        <f>0.94*V739+(1-0.94)*'01_Data'!AA735^2</f>
        <v>#VALUE!</v>
      </c>
      <c r="W740" s="11" t="e">
        <f t="shared" si="142"/>
        <v>#VALUE!</v>
      </c>
      <c r="X740" t="e">
        <f>0.94*X739+(1-0.94)*'01_Data'!AB735^2</f>
        <v>#VALUE!</v>
      </c>
      <c r="Y740" s="11" t="e">
        <f t="shared" si="143"/>
        <v>#VALUE!</v>
      </c>
    </row>
    <row r="741" spans="1:25" x14ac:dyDescent="0.2">
      <c r="A741" s="6">
        <f>'01_Data'!A737</f>
        <v>44529</v>
      </c>
      <c r="B741">
        <f>0.94*B740+(1-0.94)*'01_Data'!P736^2</f>
        <v>3.6282424778852319E-4</v>
      </c>
      <c r="C741" s="11">
        <f t="shared" si="132"/>
        <v>0.30237676901955918</v>
      </c>
      <c r="D741">
        <f>0.94*D740+(1-0.94)*'01_Data'!Q736^2</f>
        <v>1.872465201569609E-4</v>
      </c>
      <c r="E741" s="11">
        <f t="shared" si="133"/>
        <v>0.21722367062443759</v>
      </c>
      <c r="F741">
        <f>0.94*F740+(1-0.94)*'01_Data'!R736^2</f>
        <v>5.0096749518180707E-4</v>
      </c>
      <c r="G741" s="11">
        <f t="shared" si="134"/>
        <v>0.35530804773578573</v>
      </c>
      <c r="H741">
        <f>0.94*H740+(1-0.94)*'01_Data'!S736^2</f>
        <v>1.2011000251535564E-3</v>
      </c>
      <c r="I741" s="11">
        <f t="shared" si="135"/>
        <v>0.55016107308559759</v>
      </c>
      <c r="J741">
        <f>0.94*J740+(1-0.94)*'01_Data'!T736^2</f>
        <v>3.8782582084184307E-4</v>
      </c>
      <c r="K741" s="11">
        <f t="shared" si="136"/>
        <v>0.31262134740312353</v>
      </c>
      <c r="L741" t="e">
        <f>0.94*L740+(1-0.94)*'01_Data'!U736^2</f>
        <v>#DIV/0!</v>
      </c>
      <c r="M741" s="11" t="e">
        <f t="shared" si="137"/>
        <v>#DIV/0!</v>
      </c>
      <c r="N741">
        <f>0.94*N740+(1-0.94)*'01_Data'!V736^2</f>
        <v>7.9359605205911877E-4</v>
      </c>
      <c r="O741" s="11">
        <f t="shared" si="138"/>
        <v>0.44719817208805529</v>
      </c>
      <c r="P741">
        <f>0.94*P740+(1-0.94)*'01_Data'!W736^2</f>
        <v>1.8461466576852946E-3</v>
      </c>
      <c r="Q741" s="11">
        <f t="shared" si="139"/>
        <v>0.68207694414684195</v>
      </c>
      <c r="R741">
        <f>0.94*R740+(1-0.94)*'01_Data'!X736^2</f>
        <v>3.2729285840991202E-4</v>
      </c>
      <c r="S741" s="11">
        <f t="shared" si="140"/>
        <v>0.28718948504305974</v>
      </c>
      <c r="T741">
        <f>0.94*T740+(1-0.94)*'01_Data'!Y736^2</f>
        <v>9.5989584135669867E-9</v>
      </c>
      <c r="U741" s="11">
        <f t="shared" si="141"/>
        <v>1.5552933871841933E-3</v>
      </c>
      <c r="V741" t="e">
        <f>0.94*V740+(1-0.94)*'01_Data'!AA736^2</f>
        <v>#VALUE!</v>
      </c>
      <c r="W741" s="11" t="e">
        <f t="shared" si="142"/>
        <v>#VALUE!</v>
      </c>
      <c r="X741" t="e">
        <f>0.94*X740+(1-0.94)*'01_Data'!AB736^2</f>
        <v>#VALUE!</v>
      </c>
      <c r="Y741" s="11" t="e">
        <f t="shared" si="143"/>
        <v>#VALUE!</v>
      </c>
    </row>
    <row r="742" spans="1:25" x14ac:dyDescent="0.2">
      <c r="A742" s="6">
        <f>'01_Data'!A738</f>
        <v>44530</v>
      </c>
      <c r="B742">
        <f>0.94*B741+(1-0.94)*'01_Data'!P737^2</f>
        <v>3.4289316074440058E-4</v>
      </c>
      <c r="C742" s="11">
        <f t="shared" si="132"/>
        <v>0.29395420818145973</v>
      </c>
      <c r="D742">
        <f>0.94*D741+(1-0.94)*'01_Data'!Q737^2</f>
        <v>1.7653906752532528E-4</v>
      </c>
      <c r="E742" s="11">
        <f t="shared" si="133"/>
        <v>0.21092141905549083</v>
      </c>
      <c r="F742">
        <f>0.94*F741+(1-0.94)*'01_Data'!R737^2</f>
        <v>4.7613219145723249E-4</v>
      </c>
      <c r="G742" s="11">
        <f t="shared" si="134"/>
        <v>0.34638896091997884</v>
      </c>
      <c r="H742">
        <f>0.94*H741+(1-0.94)*'01_Data'!S737^2</f>
        <v>1.1377441438817275E-3</v>
      </c>
      <c r="I742" s="11">
        <f t="shared" si="135"/>
        <v>0.53545450250996618</v>
      </c>
      <c r="J742">
        <f>0.94*J741+(1-0.94)*'01_Data'!T737^2</f>
        <v>3.6499906966232205E-4</v>
      </c>
      <c r="K742" s="11">
        <f t="shared" si="136"/>
        <v>0.30328166043284777</v>
      </c>
      <c r="L742" t="e">
        <f>0.94*L741+(1-0.94)*'01_Data'!U737^2</f>
        <v>#DIV/0!</v>
      </c>
      <c r="M742" s="11" t="e">
        <f t="shared" si="137"/>
        <v>#DIV/0!</v>
      </c>
      <c r="N742">
        <f>0.94*N741+(1-0.94)*'01_Data'!V737^2</f>
        <v>7.8441748888055348E-4</v>
      </c>
      <c r="O742" s="11">
        <f t="shared" si="138"/>
        <v>0.44460455148131295</v>
      </c>
      <c r="P742">
        <f>0.94*P741+(1-0.94)*'01_Data'!W737^2</f>
        <v>1.7675792829406408E-3</v>
      </c>
      <c r="Q742" s="11">
        <f t="shared" si="139"/>
        <v>0.66740540850448726</v>
      </c>
      <c r="R742">
        <f>0.94*R741+(1-0.94)*'01_Data'!X737^2</f>
        <v>3.4938847178584174E-4</v>
      </c>
      <c r="S742" s="11">
        <f t="shared" si="140"/>
        <v>0.29672528522192398</v>
      </c>
      <c r="T742">
        <f>0.94*T741+(1-0.94)*'01_Data'!Y737^2</f>
        <v>9.7577330484898516E-9</v>
      </c>
      <c r="U742" s="11">
        <f t="shared" si="141"/>
        <v>1.568103545120488E-3</v>
      </c>
      <c r="V742" t="e">
        <f>0.94*V741+(1-0.94)*'01_Data'!AA737^2</f>
        <v>#VALUE!</v>
      </c>
      <c r="W742" s="11" t="e">
        <f t="shared" si="142"/>
        <v>#VALUE!</v>
      </c>
      <c r="X742" t="e">
        <f>0.94*X741+(1-0.94)*'01_Data'!AB737^2</f>
        <v>#VALUE!</v>
      </c>
      <c r="Y742" s="11" t="e">
        <f t="shared" si="143"/>
        <v>#VALUE!</v>
      </c>
    </row>
    <row r="743" spans="1:25" x14ac:dyDescent="0.2">
      <c r="A743" s="6">
        <f>'01_Data'!A739</f>
        <v>44531</v>
      </c>
      <c r="B743">
        <f>0.94*B742+(1-0.94)*'01_Data'!P738^2</f>
        <v>3.721736652056467E-4</v>
      </c>
      <c r="C743" s="11">
        <f t="shared" si="132"/>
        <v>0.30624787939155268</v>
      </c>
      <c r="D743">
        <f>0.94*D742+(1-0.94)*'01_Data'!Q738^2</f>
        <v>1.8409130342516691E-4</v>
      </c>
      <c r="E743" s="11">
        <f t="shared" si="133"/>
        <v>0.21538572019319679</v>
      </c>
      <c r="F743">
        <f>0.94*F742+(1-0.94)*'01_Data'!R738^2</f>
        <v>4.9594628766384276E-4</v>
      </c>
      <c r="G743" s="11">
        <f t="shared" si="134"/>
        <v>0.35352293347290548</v>
      </c>
      <c r="H743">
        <f>0.94*H742+(1-0.94)*'01_Data'!S738^2</f>
        <v>1.0807934926644717E-3</v>
      </c>
      <c r="I743" s="11">
        <f t="shared" si="135"/>
        <v>0.52188117436007109</v>
      </c>
      <c r="J743">
        <f>0.94*J742+(1-0.94)*'01_Data'!T738^2</f>
        <v>3.6030694409572072E-4</v>
      </c>
      <c r="K743" s="11">
        <f t="shared" si="136"/>
        <v>0.30132598612154515</v>
      </c>
      <c r="L743" t="e">
        <f>0.94*L742+(1-0.94)*'01_Data'!U738^2</f>
        <v>#DIV/0!</v>
      </c>
      <c r="M743" s="11" t="e">
        <f t="shared" si="137"/>
        <v>#DIV/0!</v>
      </c>
      <c r="N743">
        <f>0.94*N742+(1-0.94)*'01_Data'!V738^2</f>
        <v>8.0127614511956509E-4</v>
      </c>
      <c r="O743" s="11">
        <f t="shared" si="138"/>
        <v>0.4493568610471308</v>
      </c>
      <c r="P743">
        <f>0.94*P742+(1-0.94)*'01_Data'!W738^2</f>
        <v>1.670386764796211E-3</v>
      </c>
      <c r="Q743" s="11">
        <f t="shared" si="139"/>
        <v>0.64879693643592773</v>
      </c>
      <c r="R743">
        <f>0.94*R742+(1-0.94)*'01_Data'!X738^2</f>
        <v>3.5829514364337086E-4</v>
      </c>
      <c r="S743" s="11">
        <f t="shared" si="140"/>
        <v>0.30048357059601355</v>
      </c>
      <c r="T743">
        <f>0.94*T742+(1-0.94)*'01_Data'!Y738^2</f>
        <v>9.9069812053179405E-9</v>
      </c>
      <c r="U743" s="11">
        <f t="shared" si="141"/>
        <v>1.58005039911394E-3</v>
      </c>
      <c r="V743" t="e">
        <f>0.94*V742+(1-0.94)*'01_Data'!AA738^2</f>
        <v>#VALUE!</v>
      </c>
      <c r="W743" s="11" t="e">
        <f t="shared" si="142"/>
        <v>#VALUE!</v>
      </c>
      <c r="X743" t="e">
        <f>0.94*X742+(1-0.94)*'01_Data'!AB738^2</f>
        <v>#VALUE!</v>
      </c>
      <c r="Y743" s="11" t="e">
        <f t="shared" si="143"/>
        <v>#VALUE!</v>
      </c>
    </row>
    <row r="744" spans="1:25" x14ac:dyDescent="0.2">
      <c r="A744" s="6">
        <f>'01_Data'!A740</f>
        <v>44532</v>
      </c>
      <c r="B744">
        <f>0.94*B743+(1-0.94)*'01_Data'!P739^2</f>
        <v>3.4988518731345584E-4</v>
      </c>
      <c r="C744" s="11">
        <f t="shared" si="132"/>
        <v>0.29693613320542667</v>
      </c>
      <c r="D744">
        <f>0.94*D743+(1-0.94)*'01_Data'!Q739^2</f>
        <v>1.75857626899641E-4</v>
      </c>
      <c r="E744" s="11">
        <f t="shared" si="133"/>
        <v>0.21051394723084155</v>
      </c>
      <c r="F744">
        <f>0.94*F743+(1-0.94)*'01_Data'!R739^2</f>
        <v>4.7688134539372536E-4</v>
      </c>
      <c r="G744" s="11">
        <f t="shared" si="134"/>
        <v>0.34666136075314019</v>
      </c>
      <c r="H744">
        <f>0.94*H743+(1-0.94)*'01_Data'!S739^2</f>
        <v>1.0501943571293697E-3</v>
      </c>
      <c r="I744" s="11">
        <f t="shared" si="135"/>
        <v>0.51444045136108918</v>
      </c>
      <c r="J744">
        <f>0.94*J743+(1-0.94)*'01_Data'!T739^2</f>
        <v>3.9032031865901632E-4</v>
      </c>
      <c r="K744" s="11">
        <f t="shared" si="136"/>
        <v>0.31362512702599604</v>
      </c>
      <c r="L744" t="e">
        <f>0.94*L743+(1-0.94)*'01_Data'!U739^2</f>
        <v>#DIV/0!</v>
      </c>
      <c r="M744" s="11" t="e">
        <f t="shared" si="137"/>
        <v>#DIV/0!</v>
      </c>
      <c r="N744">
        <f>0.94*N743+(1-0.94)*'01_Data'!V739^2</f>
        <v>1.0175955951736019E-3</v>
      </c>
      <c r="O744" s="11">
        <f t="shared" si="138"/>
        <v>0.50639321676316684</v>
      </c>
      <c r="P744">
        <f>0.94*P743+(1-0.94)*'01_Data'!W739^2</f>
        <v>2.1385047142875153E-3</v>
      </c>
      <c r="Q744" s="11">
        <f t="shared" si="139"/>
        <v>0.73410025745837604</v>
      </c>
      <c r="R744">
        <f>0.94*R743+(1-0.94)*'01_Data'!X739^2</f>
        <v>3.958439726741482E-4</v>
      </c>
      <c r="S744" s="11">
        <f t="shared" si="140"/>
        <v>0.3158364784407991</v>
      </c>
      <c r="T744">
        <f>0.94*T743+(1-0.94)*'01_Data'!Y739^2</f>
        <v>1.0047274472735749E-8</v>
      </c>
      <c r="U744" s="11">
        <f t="shared" si="141"/>
        <v>1.5911986573427621E-3</v>
      </c>
      <c r="V744" t="e">
        <f>0.94*V743+(1-0.94)*'01_Data'!AA739^2</f>
        <v>#VALUE!</v>
      </c>
      <c r="W744" s="11" t="e">
        <f t="shared" si="142"/>
        <v>#VALUE!</v>
      </c>
      <c r="X744" t="e">
        <f>0.94*X743+(1-0.94)*'01_Data'!AB739^2</f>
        <v>#VALUE!</v>
      </c>
      <c r="Y744" s="11" t="e">
        <f t="shared" si="143"/>
        <v>#VALUE!</v>
      </c>
    </row>
    <row r="745" spans="1:25" x14ac:dyDescent="0.2">
      <c r="A745" s="6">
        <f>'01_Data'!A741</f>
        <v>44533</v>
      </c>
      <c r="B745">
        <f>0.94*B744+(1-0.94)*'01_Data'!P740^2</f>
        <v>3.652453585339942E-4</v>
      </c>
      <c r="C745" s="11">
        <f t="shared" si="132"/>
        <v>0.30338396521663197</v>
      </c>
      <c r="D745">
        <f>0.94*D744+(1-0.94)*'01_Data'!Q740^2</f>
        <v>2.0826452995878096E-4</v>
      </c>
      <c r="E745" s="11">
        <f t="shared" si="133"/>
        <v>0.22909094602278113</v>
      </c>
      <c r="F745">
        <f>0.94*F744+(1-0.94)*'01_Data'!R740^2</f>
        <v>4.9989964160252886E-4</v>
      </c>
      <c r="G745" s="11">
        <f t="shared" si="134"/>
        <v>0.35492916150104842</v>
      </c>
      <c r="H745">
        <f>0.94*H744+(1-0.94)*'01_Data'!S740^2</f>
        <v>1.0214311697263735E-3</v>
      </c>
      <c r="I745" s="11">
        <f t="shared" si="135"/>
        <v>0.50734668104861602</v>
      </c>
      <c r="J745">
        <f>0.94*J744+(1-0.94)*'01_Data'!T740^2</f>
        <v>4.2581854774156088E-4</v>
      </c>
      <c r="K745" s="11">
        <f t="shared" si="136"/>
        <v>0.32757636366330423</v>
      </c>
      <c r="L745" t="e">
        <f>0.94*L744+(1-0.94)*'01_Data'!U740^2</f>
        <v>#DIV/0!</v>
      </c>
      <c r="M745" s="11" t="e">
        <f t="shared" si="137"/>
        <v>#DIV/0!</v>
      </c>
      <c r="N745">
        <f>0.94*N744+(1-0.94)*'01_Data'!V740^2</f>
        <v>1.2094204279379905E-3</v>
      </c>
      <c r="O745" s="11">
        <f t="shared" si="138"/>
        <v>0.55206335491533365</v>
      </c>
      <c r="P745">
        <f>0.94*P744+(1-0.94)*'01_Data'!W740^2</f>
        <v>2.0336549359723237E-3</v>
      </c>
      <c r="Q745" s="11">
        <f t="shared" si="139"/>
        <v>0.71587781350243407</v>
      </c>
      <c r="R745">
        <f>0.94*R744+(1-0.94)*'01_Data'!X740^2</f>
        <v>3.9472714274183456E-4</v>
      </c>
      <c r="S745" s="11">
        <f t="shared" si="140"/>
        <v>0.31539061490624976</v>
      </c>
      <c r="T745">
        <f>0.94*T744+(1-0.94)*'01_Data'!Y740^2</f>
        <v>9.4444380043716023E-9</v>
      </c>
      <c r="U745" s="11">
        <f t="shared" si="141"/>
        <v>1.542724336069683E-3</v>
      </c>
      <c r="V745" t="e">
        <f>0.94*V744+(1-0.94)*'01_Data'!AA740^2</f>
        <v>#VALUE!</v>
      </c>
      <c r="W745" s="11" t="e">
        <f t="shared" si="142"/>
        <v>#VALUE!</v>
      </c>
      <c r="X745" t="e">
        <f>0.94*X744+(1-0.94)*'01_Data'!AB740^2</f>
        <v>#VALUE!</v>
      </c>
      <c r="Y745" s="11" t="e">
        <f t="shared" si="143"/>
        <v>#VALUE!</v>
      </c>
    </row>
    <row r="746" spans="1:25" x14ac:dyDescent="0.2">
      <c r="A746" s="6">
        <f>'01_Data'!A742</f>
        <v>44536</v>
      </c>
      <c r="B746">
        <f>0.94*B745+(1-0.94)*'01_Data'!P741^2</f>
        <v>3.4577624048149773E-4</v>
      </c>
      <c r="C746" s="11">
        <f t="shared" si="132"/>
        <v>0.29518741944963955</v>
      </c>
      <c r="D746">
        <f>0.94*D745+(1-0.94)*'01_Data'!Q741^2</f>
        <v>1.9819534873566938E-4</v>
      </c>
      <c r="E746" s="11">
        <f t="shared" si="133"/>
        <v>0.22348429001025708</v>
      </c>
      <c r="F746">
        <f>0.94*F745+(1-0.94)*'01_Data'!R741^2</f>
        <v>4.7017220809839364E-4</v>
      </c>
      <c r="G746" s="11">
        <f t="shared" si="134"/>
        <v>0.34421417234157459</v>
      </c>
      <c r="H746">
        <f>0.94*H745+(1-0.94)*'01_Data'!S741^2</f>
        <v>9.7681098700419197E-4</v>
      </c>
      <c r="I746" s="11">
        <f t="shared" si="135"/>
        <v>0.49614148055273144</v>
      </c>
      <c r="J746">
        <f>0.94*J745+(1-0.94)*'01_Data'!T741^2</f>
        <v>4.1285424632970445E-4</v>
      </c>
      <c r="K746" s="11">
        <f t="shared" si="136"/>
        <v>0.32255118985222409</v>
      </c>
      <c r="L746" t="e">
        <f>0.94*L745+(1-0.94)*'01_Data'!U741^2</f>
        <v>#DIV/0!</v>
      </c>
      <c r="M746" s="11" t="e">
        <f t="shared" si="137"/>
        <v>#DIV/0!</v>
      </c>
      <c r="N746">
        <f>0.94*N745+(1-0.94)*'01_Data'!V741^2</f>
        <v>1.2070394896857657E-3</v>
      </c>
      <c r="O746" s="11">
        <f t="shared" si="138"/>
        <v>0.55151967453646933</v>
      </c>
      <c r="P746">
        <f>0.94*P745+(1-0.94)*'01_Data'!W741^2</f>
        <v>2.3711299584093463E-3</v>
      </c>
      <c r="Q746" s="11">
        <f t="shared" si="139"/>
        <v>0.77299725065433145</v>
      </c>
      <c r="R746">
        <f>0.94*R745+(1-0.94)*'01_Data'!X741^2</f>
        <v>3.7813722070238455E-4</v>
      </c>
      <c r="S746" s="11">
        <f t="shared" si="140"/>
        <v>0.30869172262469385</v>
      </c>
      <c r="T746">
        <f>0.94*T745+(1-0.94)*'01_Data'!Y741^2</f>
        <v>9.6124838638467866E-9</v>
      </c>
      <c r="U746" s="11">
        <f t="shared" si="141"/>
        <v>1.5563887476107601E-3</v>
      </c>
      <c r="V746" t="e">
        <f>0.94*V745+(1-0.94)*'01_Data'!AA741^2</f>
        <v>#VALUE!</v>
      </c>
      <c r="W746" s="11" t="e">
        <f t="shared" si="142"/>
        <v>#VALUE!</v>
      </c>
      <c r="X746" t="e">
        <f>0.94*X745+(1-0.94)*'01_Data'!AB741^2</f>
        <v>#VALUE!</v>
      </c>
      <c r="Y746" s="11" t="e">
        <f t="shared" si="143"/>
        <v>#VALUE!</v>
      </c>
    </row>
    <row r="747" spans="1:25" x14ac:dyDescent="0.2">
      <c r="A747" s="6">
        <f>'01_Data'!A743</f>
        <v>44537</v>
      </c>
      <c r="B747">
        <f>0.94*B746+(1-0.94)*'01_Data'!P742^2</f>
        <v>3.3264905964512247E-4</v>
      </c>
      <c r="C747" s="11">
        <f t="shared" si="132"/>
        <v>0.28952990006313833</v>
      </c>
      <c r="D747">
        <f>0.94*D746+(1-0.94)*'01_Data'!Q742^2</f>
        <v>2.0076363879679624E-4</v>
      </c>
      <c r="E747" s="11">
        <f t="shared" si="133"/>
        <v>0.22492762608624281</v>
      </c>
      <c r="F747">
        <f>0.94*F746+(1-0.94)*'01_Data'!R742^2</f>
        <v>4.7545235473501628E-4</v>
      </c>
      <c r="G747" s="11">
        <f t="shared" si="134"/>
        <v>0.34614157998313944</v>
      </c>
      <c r="H747">
        <f>0.94*H746+(1-0.94)*'01_Data'!S742^2</f>
        <v>9.5009251273885347E-4</v>
      </c>
      <c r="I747" s="11">
        <f t="shared" si="135"/>
        <v>0.48930901607286076</v>
      </c>
      <c r="J747">
        <f>0.94*J746+(1-0.94)*'01_Data'!T742^2</f>
        <v>4.071156976305114E-4</v>
      </c>
      <c r="K747" s="11">
        <f t="shared" si="136"/>
        <v>0.32030166375292041</v>
      </c>
      <c r="L747" t="e">
        <f>0.94*L746+(1-0.94)*'01_Data'!U742^2</f>
        <v>#DIV/0!</v>
      </c>
      <c r="M747" s="11" t="e">
        <f t="shared" si="137"/>
        <v>#DIV/0!</v>
      </c>
      <c r="N747">
        <f>0.94*N746+(1-0.94)*'01_Data'!V742^2</f>
        <v>1.2378954613562899E-3</v>
      </c>
      <c r="O747" s="11">
        <f t="shared" si="138"/>
        <v>0.55852453505802679</v>
      </c>
      <c r="P747">
        <f>0.94*P746+(1-0.94)*'01_Data'!W742^2</f>
        <v>2.4095627907235427E-3</v>
      </c>
      <c r="Q747" s="11">
        <f t="shared" si="139"/>
        <v>0.77923669270789142</v>
      </c>
      <c r="R747">
        <f>0.94*R746+(1-0.94)*'01_Data'!X742^2</f>
        <v>3.5767728233941914E-4</v>
      </c>
      <c r="S747" s="11">
        <f t="shared" si="140"/>
        <v>0.30022437467589741</v>
      </c>
      <c r="T747">
        <f>0.94*T746+(1-0.94)*'01_Data'!Y742^2</f>
        <v>9.0357348320159781E-9</v>
      </c>
      <c r="U747" s="11">
        <f t="shared" si="141"/>
        <v>1.5089748764204216E-3</v>
      </c>
      <c r="V747" t="e">
        <f>0.94*V746+(1-0.94)*'01_Data'!AA742^2</f>
        <v>#VALUE!</v>
      </c>
      <c r="W747" s="11" t="e">
        <f t="shared" si="142"/>
        <v>#VALUE!</v>
      </c>
      <c r="X747" t="e">
        <f>0.94*X746+(1-0.94)*'01_Data'!AB742^2</f>
        <v>#VALUE!</v>
      </c>
      <c r="Y747" s="11" t="e">
        <f t="shared" si="143"/>
        <v>#VALUE!</v>
      </c>
    </row>
    <row r="748" spans="1:25" x14ac:dyDescent="0.2">
      <c r="A748" s="6">
        <f>'01_Data'!A744</f>
        <v>44538</v>
      </c>
      <c r="B748">
        <f>0.94*B747+(1-0.94)*'01_Data'!P743^2</f>
        <v>3.2013815056722143E-4</v>
      </c>
      <c r="C748" s="11">
        <f t="shared" si="132"/>
        <v>0.2840331212076152</v>
      </c>
      <c r="D748">
        <f>0.94*D747+(1-0.94)*'01_Data'!Q743^2</f>
        <v>2.0167139757661093E-4</v>
      </c>
      <c r="E748" s="11">
        <f t="shared" si="133"/>
        <v>0.22543556105749143</v>
      </c>
      <c r="F748">
        <f>0.94*F747+(1-0.94)*'01_Data'!R743^2</f>
        <v>4.8115275176480204E-4</v>
      </c>
      <c r="G748" s="11">
        <f t="shared" si="134"/>
        <v>0.34821041547422177</v>
      </c>
      <c r="H748">
        <f>0.94*H747+(1-0.94)*'01_Data'!S743^2</f>
        <v>9.9892223086562953E-4</v>
      </c>
      <c r="I748" s="11">
        <f t="shared" si="135"/>
        <v>0.50172542508640983</v>
      </c>
      <c r="J748">
        <f>0.94*J747+(1-0.94)*'01_Data'!T743^2</f>
        <v>3.9025559050563983E-4</v>
      </c>
      <c r="K748" s="11">
        <f t="shared" si="136"/>
        <v>0.31359912118407041</v>
      </c>
      <c r="L748" t="e">
        <f>0.94*L747+(1-0.94)*'01_Data'!U743^2</f>
        <v>#DIV/0!</v>
      </c>
      <c r="M748" s="11" t="e">
        <f t="shared" si="137"/>
        <v>#DIV/0!</v>
      </c>
      <c r="N748">
        <f>0.94*N747+(1-0.94)*'01_Data'!V743^2</f>
        <v>1.327721480235571E-3</v>
      </c>
      <c r="O748" s="11">
        <f t="shared" si="138"/>
        <v>0.57843393142118127</v>
      </c>
      <c r="P748">
        <f>0.94*P747+(1-0.94)*'01_Data'!W743^2</f>
        <v>2.4897105059557647E-3</v>
      </c>
      <c r="Q748" s="11">
        <f t="shared" si="139"/>
        <v>0.79209030261760738</v>
      </c>
      <c r="R748">
        <f>0.94*R747+(1-0.94)*'01_Data'!X743^2</f>
        <v>3.6462757316391554E-4</v>
      </c>
      <c r="S748" s="11">
        <f t="shared" si="140"/>
        <v>0.30312728091893465</v>
      </c>
      <c r="T748">
        <f>0.94*T747+(1-0.94)*'01_Data'!Y743^2</f>
        <v>8.4935907420950196E-9</v>
      </c>
      <c r="U748" s="11">
        <f t="shared" si="141"/>
        <v>1.4630054227541146E-3</v>
      </c>
      <c r="V748" t="e">
        <f>0.94*V747+(1-0.94)*'01_Data'!AA743^2</f>
        <v>#VALUE!</v>
      </c>
      <c r="W748" s="11" t="e">
        <f t="shared" si="142"/>
        <v>#VALUE!</v>
      </c>
      <c r="X748" t="e">
        <f>0.94*X747+(1-0.94)*'01_Data'!AB743^2</f>
        <v>#VALUE!</v>
      </c>
      <c r="Y748" s="11" t="e">
        <f t="shared" si="143"/>
        <v>#VALUE!</v>
      </c>
    </row>
    <row r="749" spans="1:25" x14ac:dyDescent="0.2">
      <c r="A749" s="6">
        <f>'01_Data'!A745</f>
        <v>44539</v>
      </c>
      <c r="B749">
        <f>0.94*B748+(1-0.94)*'01_Data'!P744^2</f>
        <v>3.0142958252947282E-4</v>
      </c>
      <c r="C749" s="11">
        <f t="shared" si="132"/>
        <v>0.27560888011351731</v>
      </c>
      <c r="D749">
        <f>0.94*D748+(1-0.94)*'01_Data'!Q744^2</f>
        <v>1.907776184426934E-4</v>
      </c>
      <c r="E749" s="11">
        <f t="shared" si="133"/>
        <v>0.21926230831485546</v>
      </c>
      <c r="F749">
        <f>0.94*F748+(1-0.94)*'01_Data'!R744^2</f>
        <v>4.5458033832856276E-4</v>
      </c>
      <c r="G749" s="11">
        <f t="shared" si="134"/>
        <v>0.33845863153241906</v>
      </c>
      <c r="H749">
        <f>0.94*H748+(1-0.94)*'01_Data'!S744^2</f>
        <v>9.4666236192834929E-4</v>
      </c>
      <c r="I749" s="11">
        <f t="shared" si="135"/>
        <v>0.48842493303059786</v>
      </c>
      <c r="J749">
        <f>0.94*J748+(1-0.94)*'01_Data'!T744^2</f>
        <v>3.7306697660785228E-4</v>
      </c>
      <c r="K749" s="11">
        <f t="shared" si="136"/>
        <v>0.30661519548968669</v>
      </c>
      <c r="L749" t="e">
        <f>0.94*L748+(1-0.94)*'01_Data'!U744^2</f>
        <v>#DIV/0!</v>
      </c>
      <c r="M749" s="11" t="e">
        <f t="shared" si="137"/>
        <v>#DIV/0!</v>
      </c>
      <c r="N749">
        <f>0.94*N748+(1-0.94)*'01_Data'!V744^2</f>
        <v>1.2731784710024211E-3</v>
      </c>
      <c r="O749" s="11">
        <f t="shared" si="138"/>
        <v>0.56642826085269626</v>
      </c>
      <c r="P749">
        <f>0.94*P748+(1-0.94)*'01_Data'!W744^2</f>
        <v>2.4448231338382123E-3</v>
      </c>
      <c r="Q749" s="11">
        <f t="shared" si="139"/>
        <v>0.78491746682516206</v>
      </c>
      <c r="R749">
        <f>0.94*R748+(1-0.94)*'01_Data'!X744^2</f>
        <v>3.6432363363651847E-4</v>
      </c>
      <c r="S749" s="11">
        <f t="shared" si="140"/>
        <v>0.30300091695637271</v>
      </c>
      <c r="T749">
        <f>0.94*T748+(1-0.94)*'01_Data'!Y744^2</f>
        <v>8.7186874373062028E-9</v>
      </c>
      <c r="U749" s="11">
        <f t="shared" si="141"/>
        <v>1.4822649001447626E-3</v>
      </c>
      <c r="V749" t="e">
        <f>0.94*V748+(1-0.94)*'01_Data'!AA744^2</f>
        <v>#VALUE!</v>
      </c>
      <c r="W749" s="11" t="e">
        <f t="shared" si="142"/>
        <v>#VALUE!</v>
      </c>
      <c r="X749" t="e">
        <f>0.94*X748+(1-0.94)*'01_Data'!AB744^2</f>
        <v>#VALUE!</v>
      </c>
      <c r="Y749" s="11" t="e">
        <f t="shared" si="143"/>
        <v>#VALUE!</v>
      </c>
    </row>
    <row r="750" spans="1:25" x14ac:dyDescent="0.2">
      <c r="A750" s="6">
        <f>'01_Data'!A746</f>
        <v>44540</v>
      </c>
      <c r="B750">
        <f>0.94*B749+(1-0.94)*'01_Data'!P745^2</f>
        <v>2.8373669481294403E-4</v>
      </c>
      <c r="C750" s="11">
        <f t="shared" si="132"/>
        <v>0.26739791901370868</v>
      </c>
      <c r="D750">
        <f>0.94*D749+(1-0.94)*'01_Data'!Q745^2</f>
        <v>1.7974289651466075E-4</v>
      </c>
      <c r="E750" s="11">
        <f t="shared" si="133"/>
        <v>0.21282671336487463</v>
      </c>
      <c r="F750">
        <f>0.94*F749+(1-0.94)*'01_Data'!R745^2</f>
        <v>4.5446371652627462E-4</v>
      </c>
      <c r="G750" s="11">
        <f t="shared" si="134"/>
        <v>0.3384152132582417</v>
      </c>
      <c r="H750">
        <f>0.94*H749+(1-0.94)*'01_Data'!S745^2</f>
        <v>9.0730605537229809E-4</v>
      </c>
      <c r="I750" s="11">
        <f t="shared" si="135"/>
        <v>0.47816432944524329</v>
      </c>
      <c r="J750">
        <f>0.94*J749+(1-0.94)*'01_Data'!T745^2</f>
        <v>4.1167538699359344E-4</v>
      </c>
      <c r="K750" s="11">
        <f t="shared" si="136"/>
        <v>0.32209035614619935</v>
      </c>
      <c r="L750" t="e">
        <f>0.94*L749+(1-0.94)*'01_Data'!U745^2</f>
        <v>#DIV/0!</v>
      </c>
      <c r="M750" s="11" t="e">
        <f t="shared" si="137"/>
        <v>#DIV/0!</v>
      </c>
      <c r="N750">
        <f>0.94*N749+(1-0.94)*'01_Data'!V745^2</f>
        <v>1.306385139887013E-3</v>
      </c>
      <c r="O750" s="11">
        <f t="shared" si="138"/>
        <v>0.57376742261261859</v>
      </c>
      <c r="P750">
        <f>0.94*P749+(1-0.94)*'01_Data'!W745^2</f>
        <v>2.3007381091115029E-3</v>
      </c>
      <c r="Q750" s="11">
        <f t="shared" si="139"/>
        <v>0.76143680203684594</v>
      </c>
      <c r="R750">
        <f>0.94*R749+(1-0.94)*'01_Data'!X745^2</f>
        <v>3.445187193427538E-4</v>
      </c>
      <c r="S750" s="11">
        <f t="shared" si="140"/>
        <v>0.29465016082529799</v>
      </c>
      <c r="T750">
        <f>0.94*T749+(1-0.94)*'01_Data'!Y745^2</f>
        <v>8.9302783308053117E-9</v>
      </c>
      <c r="U750" s="11">
        <f t="shared" si="141"/>
        <v>1.5001433729357133E-3</v>
      </c>
      <c r="V750" t="e">
        <f>0.94*V749+(1-0.94)*'01_Data'!AA745^2</f>
        <v>#VALUE!</v>
      </c>
      <c r="W750" s="11" t="e">
        <f t="shared" si="142"/>
        <v>#VALUE!</v>
      </c>
      <c r="X750" t="e">
        <f>0.94*X749+(1-0.94)*'01_Data'!AB745^2</f>
        <v>#VALUE!</v>
      </c>
      <c r="Y750" s="11" t="e">
        <f t="shared" si="143"/>
        <v>#VALUE!</v>
      </c>
    </row>
    <row r="751" spans="1:25" x14ac:dyDescent="0.2">
      <c r="A751" s="6">
        <f>'01_Data'!A747</f>
        <v>44543</v>
      </c>
      <c r="B751">
        <f>0.94*B750+(1-0.94)*'01_Data'!P746^2</f>
        <v>2.6914691026087162E-4</v>
      </c>
      <c r="C751" s="11">
        <f t="shared" si="132"/>
        <v>0.26043237392025526</v>
      </c>
      <c r="D751">
        <f>0.94*D750+(1-0.94)*'01_Data'!Q746^2</f>
        <v>1.6912991036708159E-4</v>
      </c>
      <c r="E751" s="11">
        <f t="shared" si="133"/>
        <v>0.20644790483922223</v>
      </c>
      <c r="F751">
        <f>0.94*F750+(1-0.94)*'01_Data'!R746^2</f>
        <v>4.3713957634414181E-4</v>
      </c>
      <c r="G751" s="11">
        <f t="shared" si="134"/>
        <v>0.33190235497616427</v>
      </c>
      <c r="H751">
        <f>0.94*H750+(1-0.94)*'01_Data'!S746^2</f>
        <v>8.7098312820149129E-4</v>
      </c>
      <c r="I751" s="11">
        <f t="shared" si="135"/>
        <v>0.4684951956069302</v>
      </c>
      <c r="J751">
        <f>0.94*J750+(1-0.94)*'01_Data'!T746^2</f>
        <v>3.9128921481061652E-4</v>
      </c>
      <c r="K751" s="11">
        <f t="shared" si="136"/>
        <v>0.314014143204212</v>
      </c>
      <c r="L751" t="e">
        <f>0.94*L750+(1-0.94)*'01_Data'!U746^2</f>
        <v>#DIV/0!</v>
      </c>
      <c r="M751" s="11" t="e">
        <f t="shared" si="137"/>
        <v>#DIV/0!</v>
      </c>
      <c r="N751">
        <f>0.94*N750+(1-0.94)*'01_Data'!V746^2</f>
        <v>1.2284772910421799E-3</v>
      </c>
      <c r="O751" s="11">
        <f t="shared" si="138"/>
        <v>0.55639579198860711</v>
      </c>
      <c r="P751">
        <f>0.94*P750+(1-0.94)*'01_Data'!W746^2</f>
        <v>2.1628227789090453E-3</v>
      </c>
      <c r="Q751" s="11">
        <f t="shared" si="139"/>
        <v>0.73826237902596625</v>
      </c>
      <c r="R751">
        <f>0.94*R750+(1-0.94)*'01_Data'!X746^2</f>
        <v>3.3053132568513827E-4</v>
      </c>
      <c r="S751" s="11">
        <f t="shared" si="140"/>
        <v>0.28860681570720892</v>
      </c>
      <c r="T751">
        <f>0.94*T750+(1-0.94)*'01_Data'!Y746^2</f>
        <v>9.129173770693877E-9</v>
      </c>
      <c r="U751" s="11">
        <f t="shared" si="141"/>
        <v>1.5167569977471199E-3</v>
      </c>
      <c r="V751" t="e">
        <f>0.94*V750+(1-0.94)*'01_Data'!AA746^2</f>
        <v>#VALUE!</v>
      </c>
      <c r="W751" s="11" t="e">
        <f t="shared" si="142"/>
        <v>#VALUE!</v>
      </c>
      <c r="X751" t="e">
        <f>0.94*X750+(1-0.94)*'01_Data'!AB746^2</f>
        <v>#VALUE!</v>
      </c>
      <c r="Y751" s="11" t="e">
        <f t="shared" si="143"/>
        <v>#VALUE!</v>
      </c>
    </row>
    <row r="752" spans="1:25" x14ac:dyDescent="0.2">
      <c r="A752" s="6">
        <f>'01_Data'!A748</f>
        <v>44544</v>
      </c>
      <c r="B752">
        <f>0.94*B751+(1-0.94)*'01_Data'!P747^2</f>
        <v>2.82420480681014E-4</v>
      </c>
      <c r="C752" s="11">
        <f t="shared" si="132"/>
        <v>0.26677698763501989</v>
      </c>
      <c r="D752">
        <f>0.94*D751+(1-0.94)*'01_Data'!Q747^2</f>
        <v>1.854584283025081E-4</v>
      </c>
      <c r="E752" s="11">
        <f t="shared" si="133"/>
        <v>0.21618400480200206</v>
      </c>
      <c r="F752">
        <f>0.94*F751+(1-0.94)*'01_Data'!R747^2</f>
        <v>4.8103911137743229E-4</v>
      </c>
      <c r="G752" s="11">
        <f t="shared" si="134"/>
        <v>0.34816929225179083</v>
      </c>
      <c r="H752">
        <f>0.94*H751+(1-0.94)*'01_Data'!S747^2</f>
        <v>9.7689382513559023E-4</v>
      </c>
      <c r="I752" s="11">
        <f t="shared" si="135"/>
        <v>0.49616251766348568</v>
      </c>
      <c r="J752">
        <f>0.94*J751+(1-0.94)*'01_Data'!T747^2</f>
        <v>3.7052065153268078E-4</v>
      </c>
      <c r="K752" s="11">
        <f t="shared" si="136"/>
        <v>0.30556702077651565</v>
      </c>
      <c r="L752" t="e">
        <f>0.94*L751+(1-0.94)*'01_Data'!U747^2</f>
        <v>#DIV/0!</v>
      </c>
      <c r="M752" s="11" t="e">
        <f t="shared" si="137"/>
        <v>#DIV/0!</v>
      </c>
      <c r="N752">
        <f>0.94*N751+(1-0.94)*'01_Data'!V747^2</f>
        <v>1.2444423368242173E-3</v>
      </c>
      <c r="O752" s="11">
        <f t="shared" si="138"/>
        <v>0.55999952578524814</v>
      </c>
      <c r="P752">
        <f>0.94*P751+(1-0.94)*'01_Data'!W747^2</f>
        <v>2.4186758011316492E-3</v>
      </c>
      <c r="Q752" s="11">
        <f t="shared" si="139"/>
        <v>0.78070884578386557</v>
      </c>
      <c r="R752">
        <f>0.94*R751+(1-0.94)*'01_Data'!X747^2</f>
        <v>3.644321158579196E-4</v>
      </c>
      <c r="S752" s="11">
        <f t="shared" si="140"/>
        <v>0.3030460248810331</v>
      </c>
      <c r="T752">
        <f>0.94*T751+(1-0.94)*'01_Data'!Y747^2</f>
        <v>8.5814233444522446E-9</v>
      </c>
      <c r="U752" s="11">
        <f t="shared" si="141"/>
        <v>1.4705504693147957E-3</v>
      </c>
      <c r="V752" t="e">
        <f>0.94*V751+(1-0.94)*'01_Data'!AA747^2</f>
        <v>#VALUE!</v>
      </c>
      <c r="W752" s="11" t="e">
        <f t="shared" si="142"/>
        <v>#VALUE!</v>
      </c>
      <c r="X752" t="e">
        <f>0.94*X751+(1-0.94)*'01_Data'!AB747^2</f>
        <v>#VALUE!</v>
      </c>
      <c r="Y752" s="11" t="e">
        <f t="shared" si="143"/>
        <v>#VALUE!</v>
      </c>
    </row>
    <row r="753" spans="1:25" x14ac:dyDescent="0.2">
      <c r="A753" s="6">
        <f>'01_Data'!A749</f>
        <v>44545</v>
      </c>
      <c r="B753">
        <f>0.94*B752+(1-0.94)*'01_Data'!P748^2</f>
        <v>2.6560351097196716E-4</v>
      </c>
      <c r="C753" s="11">
        <f t="shared" si="132"/>
        <v>0.25871235912676405</v>
      </c>
      <c r="D753">
        <f>0.94*D752+(1-0.94)*'01_Data'!Q748^2</f>
        <v>1.7484588377513163E-4</v>
      </c>
      <c r="E753" s="11">
        <f t="shared" si="133"/>
        <v>0.20990750989741452</v>
      </c>
      <c r="F753">
        <f>0.94*F752+(1-0.94)*'01_Data'!R748^2</f>
        <v>4.5355837468715962E-4</v>
      </c>
      <c r="G753" s="11">
        <f t="shared" si="134"/>
        <v>0.33807796500387927</v>
      </c>
      <c r="H753">
        <f>0.94*H752+(1-0.94)*'01_Data'!S748^2</f>
        <v>9.3542865492052729E-4</v>
      </c>
      <c r="I753" s="11">
        <f t="shared" si="135"/>
        <v>0.48551830144699271</v>
      </c>
      <c r="J753">
        <f>0.94*J752+(1-0.94)*'01_Data'!T748^2</f>
        <v>3.4870792700798309E-4</v>
      </c>
      <c r="K753" s="11">
        <f t="shared" si="136"/>
        <v>0.29643616109714377</v>
      </c>
      <c r="L753" t="e">
        <f>0.94*L752+(1-0.94)*'01_Data'!U748^2</f>
        <v>#DIV/0!</v>
      </c>
      <c r="M753" s="11" t="e">
        <f t="shared" si="137"/>
        <v>#DIV/0!</v>
      </c>
      <c r="N753">
        <f>0.94*N752+(1-0.94)*'01_Data'!V748^2</f>
        <v>1.2460873112195027E-3</v>
      </c>
      <c r="O753" s="11">
        <f t="shared" si="138"/>
        <v>0.56036952310713217</v>
      </c>
      <c r="P753">
        <f>0.94*P752+(1-0.94)*'01_Data'!W748^2</f>
        <v>2.2810689536368455E-3</v>
      </c>
      <c r="Q753" s="11">
        <f t="shared" si="139"/>
        <v>0.75817503013254472</v>
      </c>
      <c r="R753">
        <f>0.94*R752+(1-0.94)*'01_Data'!X748^2</f>
        <v>3.4292168938097916E-4</v>
      </c>
      <c r="S753" s="11">
        <f t="shared" si="140"/>
        <v>0.29396643639029058</v>
      </c>
      <c r="T753">
        <f>0.94*T752+(1-0.94)*'01_Data'!Y748^2</f>
        <v>8.0665379437851087E-9</v>
      </c>
      <c r="U753" s="11">
        <f t="shared" si="141"/>
        <v>1.4257515778822926E-3</v>
      </c>
      <c r="V753" t="e">
        <f>0.94*V752+(1-0.94)*'01_Data'!AA748^2</f>
        <v>#VALUE!</v>
      </c>
      <c r="W753" s="11" t="e">
        <f t="shared" si="142"/>
        <v>#VALUE!</v>
      </c>
      <c r="X753" t="e">
        <f>0.94*X752+(1-0.94)*'01_Data'!AB748^2</f>
        <v>#VALUE!</v>
      </c>
      <c r="Y753" s="11" t="e">
        <f t="shared" si="143"/>
        <v>#VALUE!</v>
      </c>
    </row>
    <row r="754" spans="1:25" x14ac:dyDescent="0.2">
      <c r="A754" s="6">
        <f>'01_Data'!A750</f>
        <v>44546</v>
      </c>
      <c r="B754">
        <f>0.94*B753+(1-0.94)*'01_Data'!P749^2</f>
        <v>2.5082741691642864E-4</v>
      </c>
      <c r="C754" s="11">
        <f t="shared" si="132"/>
        <v>0.2514130248474411</v>
      </c>
      <c r="D754">
        <f>0.94*D753+(1-0.94)*'01_Data'!Q749^2</f>
        <v>1.6630133072883794E-4</v>
      </c>
      <c r="E754" s="11">
        <f t="shared" si="133"/>
        <v>0.20471427733225439</v>
      </c>
      <c r="F754">
        <f>0.94*F753+(1-0.94)*'01_Data'!R749^2</f>
        <v>4.2635564861114088E-4</v>
      </c>
      <c r="G754" s="11">
        <f t="shared" si="134"/>
        <v>0.32778289072190375</v>
      </c>
      <c r="H754">
        <f>0.94*H753+(1-0.94)*'01_Data'!S749^2</f>
        <v>8.8284519025781422E-4</v>
      </c>
      <c r="I754" s="11">
        <f t="shared" si="135"/>
        <v>0.47167466324254603</v>
      </c>
      <c r="J754">
        <f>0.94*J753+(1-0.94)*'01_Data'!T749^2</f>
        <v>3.3008525393638031E-4</v>
      </c>
      <c r="K754" s="11">
        <f t="shared" si="136"/>
        <v>0.28841200389714683</v>
      </c>
      <c r="L754" t="e">
        <f>0.94*L753+(1-0.94)*'01_Data'!U749^2</f>
        <v>#DIV/0!</v>
      </c>
      <c r="M754" s="11" t="e">
        <f t="shared" si="137"/>
        <v>#DIV/0!</v>
      </c>
      <c r="N754">
        <f>0.94*N753+(1-0.94)*'01_Data'!V749^2</f>
        <v>1.1714593337370863E-3</v>
      </c>
      <c r="O754" s="11">
        <f t="shared" si="138"/>
        <v>0.5433302422116274</v>
      </c>
      <c r="P754">
        <f>0.94*P753+(1-0.94)*'01_Data'!W749^2</f>
        <v>2.2861301403943827E-3</v>
      </c>
      <c r="Q754" s="11">
        <f t="shared" si="139"/>
        <v>0.75901567531862246</v>
      </c>
      <c r="R754">
        <f>0.94*R753+(1-0.94)*'01_Data'!X749^2</f>
        <v>3.3285179259753269E-4</v>
      </c>
      <c r="S754" s="11">
        <f t="shared" si="140"/>
        <v>0.28961811361615186</v>
      </c>
      <c r="T754">
        <f>0.94*T753+(1-0.94)*'01_Data'!Y749^2</f>
        <v>7.5825456671580014E-9</v>
      </c>
      <c r="U754" s="11">
        <f t="shared" si="141"/>
        <v>1.3823174411559077E-3</v>
      </c>
      <c r="V754" t="e">
        <f>0.94*V753+(1-0.94)*'01_Data'!AA749^2</f>
        <v>#VALUE!</v>
      </c>
      <c r="W754" s="11" t="e">
        <f t="shared" si="142"/>
        <v>#VALUE!</v>
      </c>
      <c r="X754" t="e">
        <f>0.94*X753+(1-0.94)*'01_Data'!AB749^2</f>
        <v>#VALUE!</v>
      </c>
      <c r="Y754" s="11" t="e">
        <f t="shared" si="143"/>
        <v>#VALUE!</v>
      </c>
    </row>
    <row r="755" spans="1:25" x14ac:dyDescent="0.2">
      <c r="A755" s="6">
        <f>'01_Data'!A751</f>
        <v>44547</v>
      </c>
      <c r="B755">
        <f>0.94*B754+(1-0.94)*'01_Data'!P750^2</f>
        <v>2.3593740586528984E-4</v>
      </c>
      <c r="C755" s="11">
        <f t="shared" si="132"/>
        <v>0.24383647446199072</v>
      </c>
      <c r="D755">
        <f>0.94*D754+(1-0.94)*'01_Data'!Q750^2</f>
        <v>1.615163935024052E-4</v>
      </c>
      <c r="E755" s="11">
        <f t="shared" si="133"/>
        <v>0.20174769183959976</v>
      </c>
      <c r="F755">
        <f>0.94*F754+(1-0.94)*'01_Data'!R750^2</f>
        <v>4.1237283443133153E-4</v>
      </c>
      <c r="G755" s="11">
        <f t="shared" si="134"/>
        <v>0.32236307833977446</v>
      </c>
      <c r="H755">
        <f>0.94*H754+(1-0.94)*'01_Data'!S750^2</f>
        <v>8.3132774857952159E-4</v>
      </c>
      <c r="I755" s="11">
        <f t="shared" si="135"/>
        <v>0.45770579266821548</v>
      </c>
      <c r="J755">
        <f>0.94*J754+(1-0.94)*'01_Data'!T750^2</f>
        <v>3.1232120642886294E-4</v>
      </c>
      <c r="K755" s="11">
        <f t="shared" si="136"/>
        <v>0.2805440144078527</v>
      </c>
      <c r="L755" t="e">
        <f>0.94*L754+(1-0.94)*'01_Data'!U750^2</f>
        <v>#DIV/0!</v>
      </c>
      <c r="M755" s="11" t="e">
        <f t="shared" si="137"/>
        <v>#DIV/0!</v>
      </c>
      <c r="N755">
        <f>0.94*N754+(1-0.94)*'01_Data'!V750^2</f>
        <v>1.1146356447297931E-3</v>
      </c>
      <c r="O755" s="11">
        <f t="shared" si="138"/>
        <v>0.52998885127133366</v>
      </c>
      <c r="P755">
        <f>0.94*P754+(1-0.94)*'01_Data'!W750^2</f>
        <v>2.3053050214294538E-3</v>
      </c>
      <c r="Q755" s="11">
        <f t="shared" si="139"/>
        <v>0.76219214467234075</v>
      </c>
      <c r="R755">
        <f>0.94*R754+(1-0.94)*'01_Data'!X750^2</f>
        <v>3.2718667248010571E-4</v>
      </c>
      <c r="S755" s="11">
        <f t="shared" si="140"/>
        <v>0.28714289380896518</v>
      </c>
      <c r="T755">
        <f>0.94*T754+(1-0.94)*'01_Data'!Y750^2</f>
        <v>7.8623050668660026E-9</v>
      </c>
      <c r="U755" s="11">
        <f t="shared" si="141"/>
        <v>1.4075868985075957E-3</v>
      </c>
      <c r="V755" t="e">
        <f>0.94*V754+(1-0.94)*'01_Data'!AA750^2</f>
        <v>#VALUE!</v>
      </c>
      <c r="W755" s="11" t="e">
        <f t="shared" si="142"/>
        <v>#VALUE!</v>
      </c>
      <c r="X755" t="e">
        <f>0.94*X754+(1-0.94)*'01_Data'!AB750^2</f>
        <v>#VALUE!</v>
      </c>
      <c r="Y755" s="11" t="e">
        <f t="shared" si="143"/>
        <v>#VALUE!</v>
      </c>
    </row>
    <row r="756" spans="1:25" x14ac:dyDescent="0.2">
      <c r="A756" s="6">
        <f>'01_Data'!A752</f>
        <v>44550</v>
      </c>
      <c r="B756">
        <f>0.94*B755+(1-0.94)*'01_Data'!P751^2</f>
        <v>2.5102685015475514E-4</v>
      </c>
      <c r="C756" s="11">
        <f t="shared" si="132"/>
        <v>0.25151295441586763</v>
      </c>
      <c r="D756">
        <f>0.94*D755+(1-0.94)*'01_Data'!Q751^2</f>
        <v>1.9367139455434779E-4</v>
      </c>
      <c r="E756" s="11">
        <f t="shared" si="133"/>
        <v>0.22091897027574534</v>
      </c>
      <c r="F756">
        <f>0.94*F755+(1-0.94)*'01_Data'!R751^2</f>
        <v>5.0406132612190117E-4</v>
      </c>
      <c r="G756" s="11">
        <f t="shared" si="134"/>
        <v>0.35640349911682839</v>
      </c>
      <c r="H756">
        <f>0.94*H755+(1-0.94)*'01_Data'!S751^2</f>
        <v>7.9016292769896654E-4</v>
      </c>
      <c r="I756" s="11">
        <f t="shared" si="135"/>
        <v>0.44622982618841112</v>
      </c>
      <c r="J756">
        <f>0.94*J755+(1-0.94)*'01_Data'!T751^2</f>
        <v>2.9478163885708294E-4</v>
      </c>
      <c r="K756" s="11">
        <f t="shared" si="136"/>
        <v>0.27255269764209805</v>
      </c>
      <c r="L756" t="e">
        <f>0.94*L755+(1-0.94)*'01_Data'!U751^2</f>
        <v>#DIV/0!</v>
      </c>
      <c r="M756" s="11" t="e">
        <f t="shared" si="137"/>
        <v>#DIV/0!</v>
      </c>
      <c r="N756">
        <f>0.94*N755+(1-0.94)*'01_Data'!V751^2</f>
        <v>1.0489488192933596E-3</v>
      </c>
      <c r="O756" s="11">
        <f t="shared" si="138"/>
        <v>0.51413529587252282</v>
      </c>
      <c r="P756">
        <f>0.94*P755+(1-0.94)*'01_Data'!W751^2</f>
        <v>2.168383054961402E-3</v>
      </c>
      <c r="Q756" s="11">
        <f t="shared" si="139"/>
        <v>0.73921074792664732</v>
      </c>
      <c r="R756">
        <f>0.94*R755+(1-0.94)*'01_Data'!X751^2</f>
        <v>3.2413829508161688E-4</v>
      </c>
      <c r="S756" s="11">
        <f t="shared" si="140"/>
        <v>0.28580211748790008</v>
      </c>
      <c r="T756">
        <f>0.94*T755+(1-0.94)*'01_Data'!Y751^2</f>
        <v>8.1252789025909277E-9</v>
      </c>
      <c r="U756" s="11">
        <f t="shared" si="141"/>
        <v>1.4309333609406534E-3</v>
      </c>
      <c r="V756" t="e">
        <f>0.94*V755+(1-0.94)*'01_Data'!AA751^2</f>
        <v>#VALUE!</v>
      </c>
      <c r="W756" s="11" t="e">
        <f t="shared" si="142"/>
        <v>#VALUE!</v>
      </c>
      <c r="X756" t="e">
        <f>0.94*X755+(1-0.94)*'01_Data'!AB751^2</f>
        <v>#VALUE!</v>
      </c>
      <c r="Y756" s="11" t="e">
        <f t="shared" si="143"/>
        <v>#VALUE!</v>
      </c>
    </row>
    <row r="757" spans="1:25" x14ac:dyDescent="0.2">
      <c r="A757" s="6">
        <f>'01_Data'!A753</f>
        <v>44551</v>
      </c>
      <c r="B757">
        <f>0.94*B756+(1-0.94)*'01_Data'!P752^2</f>
        <v>2.4874979796493153E-4</v>
      </c>
      <c r="C757" s="11">
        <f t="shared" si="132"/>
        <v>0.25036962492914899</v>
      </c>
      <c r="D757">
        <f>0.94*D756+(1-0.94)*'01_Data'!Q752^2</f>
        <v>1.8206271016255705E-4</v>
      </c>
      <c r="E757" s="11">
        <f t="shared" si="133"/>
        <v>0.21419571181740399</v>
      </c>
      <c r="F757">
        <f>0.94*F756+(1-0.94)*'01_Data'!R752^2</f>
        <v>4.7381893794193211E-4</v>
      </c>
      <c r="G757" s="11">
        <f t="shared" si="134"/>
        <v>0.34554648364781099</v>
      </c>
      <c r="H757">
        <f>0.94*H756+(1-0.94)*'01_Data'!S752^2</f>
        <v>8.3186889637131066E-4</v>
      </c>
      <c r="I757" s="11">
        <f t="shared" si="135"/>
        <v>0.45785473884800004</v>
      </c>
      <c r="J757">
        <f>0.94*J756+(1-0.94)*'01_Data'!T752^2</f>
        <v>2.8007311351846219E-4</v>
      </c>
      <c r="K757" s="11">
        <f t="shared" si="136"/>
        <v>0.2656660019773936</v>
      </c>
      <c r="L757" t="e">
        <f>0.94*L756+(1-0.94)*'01_Data'!U752^2</f>
        <v>#DIV/0!</v>
      </c>
      <c r="M757" s="11" t="e">
        <f t="shared" si="137"/>
        <v>#DIV/0!</v>
      </c>
      <c r="N757">
        <f>0.94*N756+(1-0.94)*'01_Data'!V752^2</f>
        <v>1.0082112819235348E-3</v>
      </c>
      <c r="O757" s="11">
        <f t="shared" si="138"/>
        <v>0.50405281771331345</v>
      </c>
      <c r="P757">
        <f>0.94*P756+(1-0.94)*'01_Data'!W752^2</f>
        <v>2.048294727546114E-3</v>
      </c>
      <c r="Q757" s="11">
        <f t="shared" si="139"/>
        <v>0.71844990872128367</v>
      </c>
      <c r="R757">
        <f>0.94*R756+(1-0.94)*'01_Data'!X752^2</f>
        <v>3.1340033794417137E-4</v>
      </c>
      <c r="S757" s="11">
        <f t="shared" si="140"/>
        <v>0.28102826399124198</v>
      </c>
      <c r="T757">
        <f>0.94*T756+(1-0.94)*'01_Data'!Y752^2</f>
        <v>8.3724743081729525E-9</v>
      </c>
      <c r="U757" s="11">
        <f t="shared" si="141"/>
        <v>1.4525369274684841E-3</v>
      </c>
      <c r="V757" t="e">
        <f>0.94*V756+(1-0.94)*'01_Data'!AA752^2</f>
        <v>#VALUE!</v>
      </c>
      <c r="W757" s="11" t="e">
        <f t="shared" si="142"/>
        <v>#VALUE!</v>
      </c>
      <c r="X757" t="e">
        <f>0.94*X756+(1-0.94)*'01_Data'!AB752^2</f>
        <v>#VALUE!</v>
      </c>
      <c r="Y757" s="11" t="e">
        <f t="shared" si="143"/>
        <v>#VALUE!</v>
      </c>
    </row>
    <row r="758" spans="1:25" x14ac:dyDescent="0.2">
      <c r="A758" s="6">
        <f>'01_Data'!A754</f>
        <v>44552</v>
      </c>
      <c r="B758">
        <f>0.94*B757+(1-0.94)*'01_Data'!P753^2</f>
        <v>2.639220339335871E-4</v>
      </c>
      <c r="C758" s="11">
        <f t="shared" si="132"/>
        <v>0.25789213355832308</v>
      </c>
      <c r="D758">
        <f>0.94*D757+(1-0.94)*'01_Data'!Q753^2</f>
        <v>1.8628320250138104E-4</v>
      </c>
      <c r="E758" s="11">
        <f t="shared" si="133"/>
        <v>0.2166641803121781</v>
      </c>
      <c r="F758">
        <f>0.94*F757+(1-0.94)*'01_Data'!R753^2</f>
        <v>4.9892505736095496E-4</v>
      </c>
      <c r="G758" s="11">
        <f t="shared" si="134"/>
        <v>0.35458301489913568</v>
      </c>
      <c r="H758">
        <f>0.94*H757+(1-0.94)*'01_Data'!S753^2</f>
        <v>9.8597635328598874E-4</v>
      </c>
      <c r="I758" s="11">
        <f t="shared" si="135"/>
        <v>0.49846368075123504</v>
      </c>
      <c r="J758">
        <f>0.94*J757+(1-0.94)*'01_Data'!T753^2</f>
        <v>3.7455166668857575E-4</v>
      </c>
      <c r="K758" s="11">
        <f t="shared" si="136"/>
        <v>0.30722470604676488</v>
      </c>
      <c r="L758" t="e">
        <f>0.94*L757+(1-0.94)*'01_Data'!U753^2</f>
        <v>#DIV/0!</v>
      </c>
      <c r="M758" s="11" t="e">
        <f t="shared" si="137"/>
        <v>#DIV/0!</v>
      </c>
      <c r="N758">
        <f>0.94*N757+(1-0.94)*'01_Data'!V753^2</f>
        <v>9.478475503883172E-4</v>
      </c>
      <c r="O758" s="11">
        <f t="shared" si="138"/>
        <v>0.48873058293691418</v>
      </c>
      <c r="P758">
        <f>0.94*P757+(1-0.94)*'01_Data'!W753^2</f>
        <v>2.1245411660318391E-3</v>
      </c>
      <c r="Q758" s="11">
        <f t="shared" si="139"/>
        <v>0.7316996472870706</v>
      </c>
      <c r="R758">
        <f>0.94*R757+(1-0.94)*'01_Data'!X753^2</f>
        <v>2.9896018030867063E-4</v>
      </c>
      <c r="S758" s="11">
        <f t="shared" si="140"/>
        <v>0.27447762283615218</v>
      </c>
      <c r="T758">
        <f>0.94*T757+(1-0.94)*'01_Data'!Y753^2</f>
        <v>8.5880089463465278E-9</v>
      </c>
      <c r="U758" s="11">
        <f t="shared" si="141"/>
        <v>1.4711146299589727E-3</v>
      </c>
      <c r="V758" t="e">
        <f>0.94*V757+(1-0.94)*'01_Data'!AA753^2</f>
        <v>#VALUE!</v>
      </c>
      <c r="W758" s="11" t="e">
        <f t="shared" si="142"/>
        <v>#VALUE!</v>
      </c>
      <c r="X758" t="e">
        <f>0.94*X757+(1-0.94)*'01_Data'!AB753^2</f>
        <v>#VALUE!</v>
      </c>
      <c r="Y758" s="11" t="e">
        <f t="shared" si="143"/>
        <v>#VALUE!</v>
      </c>
    </row>
    <row r="759" spans="1:25" x14ac:dyDescent="0.2">
      <c r="A759" s="6">
        <f>'01_Data'!A755</f>
        <v>44553</v>
      </c>
      <c r="B759">
        <f>0.94*B758+(1-0.94)*'01_Data'!P754^2</f>
        <v>2.5199098953457462E-4</v>
      </c>
      <c r="C759" s="11">
        <f t="shared" si="132"/>
        <v>0.25199549472701449</v>
      </c>
      <c r="D759">
        <f>0.94*D758+(1-0.94)*'01_Data'!Q754^2</f>
        <v>1.7705543502117088E-4</v>
      </c>
      <c r="E759" s="11">
        <f t="shared" si="133"/>
        <v>0.21122966085598649</v>
      </c>
      <c r="F759">
        <f>0.94*F758+(1-0.94)*'01_Data'!R754^2</f>
        <v>4.709005949217416E-4</v>
      </c>
      <c r="G759" s="11">
        <f t="shared" si="134"/>
        <v>0.34448069600527531</v>
      </c>
      <c r="H759">
        <f>0.94*H758+(1-0.94)*'01_Data'!S754^2</f>
        <v>9.3424418497743689E-4</v>
      </c>
      <c r="I759" s="11">
        <f t="shared" si="135"/>
        <v>0.48521081460980869</v>
      </c>
      <c r="J759">
        <f>0.94*J758+(1-0.94)*'01_Data'!T754^2</f>
        <v>3.7165945376603233E-4</v>
      </c>
      <c r="K759" s="11">
        <f t="shared" si="136"/>
        <v>0.30603624352197267</v>
      </c>
      <c r="L759" t="e">
        <f>0.94*L758+(1-0.94)*'01_Data'!U754^2</f>
        <v>#DIV/0!</v>
      </c>
      <c r="M759" s="11" t="e">
        <f t="shared" si="137"/>
        <v>#DIV/0!</v>
      </c>
      <c r="N759">
        <f>0.94*N758+(1-0.94)*'01_Data'!V754^2</f>
        <v>9.8783713491350667E-4</v>
      </c>
      <c r="O759" s="11">
        <f t="shared" si="138"/>
        <v>0.49893382126110042</v>
      </c>
      <c r="P759">
        <f>0.94*P758+(1-0.94)*'01_Data'!W754^2</f>
        <v>2.0491821992887523E-3</v>
      </c>
      <c r="Q759" s="11">
        <f t="shared" si="139"/>
        <v>0.71860553450468612</v>
      </c>
      <c r="R759">
        <f>0.94*R758+(1-0.94)*'01_Data'!X754^2</f>
        <v>2.8182369107145581E-4</v>
      </c>
      <c r="S759" s="11">
        <f t="shared" si="140"/>
        <v>0.26649497209142026</v>
      </c>
      <c r="T759">
        <f>0.94*T758+(1-0.94)*'01_Data'!Y754^2</f>
        <v>8.072728409565735E-9</v>
      </c>
      <c r="U759" s="11">
        <f t="shared" si="141"/>
        <v>1.4262985519205176E-3</v>
      </c>
      <c r="V759" t="e">
        <f>0.94*V758+(1-0.94)*'01_Data'!AA754^2</f>
        <v>#VALUE!</v>
      </c>
      <c r="W759" s="11" t="e">
        <f t="shared" si="142"/>
        <v>#VALUE!</v>
      </c>
      <c r="X759" t="e">
        <f>0.94*X758+(1-0.94)*'01_Data'!AB754^2</f>
        <v>#VALUE!</v>
      </c>
      <c r="Y759" s="11" t="e">
        <f t="shared" si="143"/>
        <v>#VALUE!</v>
      </c>
    </row>
    <row r="760" spans="1:25" x14ac:dyDescent="0.2">
      <c r="A760" s="6">
        <f>'01_Data'!A756</f>
        <v>44557</v>
      </c>
      <c r="B760">
        <f>0.94*B759+(1-0.94)*'01_Data'!P755^2</f>
        <v>2.3688609089243671E-4</v>
      </c>
      <c r="C760" s="11">
        <f t="shared" si="132"/>
        <v>0.24432620593152518</v>
      </c>
      <c r="D760">
        <f>0.94*D759+(1-0.94)*'01_Data'!Q755^2</f>
        <v>1.667799138904019E-4</v>
      </c>
      <c r="E760" s="11">
        <f t="shared" si="133"/>
        <v>0.20500862981928658</v>
      </c>
      <c r="F760">
        <f>0.94*F759+(1-0.94)*'01_Data'!R755^2</f>
        <v>4.4279006190791329E-4</v>
      </c>
      <c r="G760" s="11">
        <f t="shared" si="134"/>
        <v>0.33404055981391562</v>
      </c>
      <c r="H760">
        <f>0.94*H759+(1-0.94)*'01_Data'!S755^2</f>
        <v>8.7854145494083375E-4</v>
      </c>
      <c r="I760" s="11">
        <f t="shared" si="135"/>
        <v>0.47052358776695791</v>
      </c>
      <c r="J760">
        <f>0.94*J759+(1-0.94)*'01_Data'!T755^2</f>
        <v>3.4976591399032969E-4</v>
      </c>
      <c r="K760" s="11">
        <f t="shared" si="136"/>
        <v>0.29688551720412887</v>
      </c>
      <c r="L760" t="e">
        <f>0.94*L759+(1-0.94)*'01_Data'!U755^2</f>
        <v>#DIV/0!</v>
      </c>
      <c r="M760" s="11" t="e">
        <f t="shared" si="137"/>
        <v>#DIV/0!</v>
      </c>
      <c r="N760">
        <f>0.94*N759+(1-0.94)*'01_Data'!V755^2</f>
        <v>9.2964077126065031E-4</v>
      </c>
      <c r="O760" s="11">
        <f t="shared" si="138"/>
        <v>0.48401391959083562</v>
      </c>
      <c r="P760">
        <f>0.94*P759+(1-0.94)*'01_Data'!W755^2</f>
        <v>1.9384150005691951E-3</v>
      </c>
      <c r="Q760" s="11">
        <f t="shared" si="139"/>
        <v>0.69891385745557888</v>
      </c>
      <c r="R760">
        <f>0.94*R759+(1-0.94)*'01_Data'!X755^2</f>
        <v>2.6500368797271583E-4</v>
      </c>
      <c r="S760" s="11">
        <f t="shared" si="140"/>
        <v>0.2584200637898002</v>
      </c>
      <c r="T760">
        <f>0.94*T759+(1-0.94)*'01_Data'!Y755^2</f>
        <v>7.5883647049917905E-9</v>
      </c>
      <c r="U760" s="11">
        <f t="shared" si="141"/>
        <v>1.3828477521614342E-3</v>
      </c>
      <c r="V760" t="e">
        <f>0.94*V759+(1-0.94)*'01_Data'!AA755^2</f>
        <v>#VALUE!</v>
      </c>
      <c r="W760" s="11" t="e">
        <f t="shared" si="142"/>
        <v>#VALUE!</v>
      </c>
      <c r="X760" t="e">
        <f>0.94*X759+(1-0.94)*'01_Data'!AB755^2</f>
        <v>#VALUE!</v>
      </c>
      <c r="Y760" s="11" t="e">
        <f t="shared" si="143"/>
        <v>#VALUE!</v>
      </c>
    </row>
    <row r="761" spans="1:25" x14ac:dyDescent="0.2">
      <c r="A761" s="6">
        <f>'01_Data'!A757</f>
        <v>44558</v>
      </c>
      <c r="B761">
        <f>0.94*B760+(1-0.94)*'01_Data'!P756^2</f>
        <v>2.3469528967345635E-4</v>
      </c>
      <c r="C761" s="11">
        <f t="shared" si="132"/>
        <v>0.24319377664264152</v>
      </c>
      <c r="D761">
        <f>0.94*D760+(1-0.94)*'01_Data'!Q756^2</f>
        <v>1.813495449841804E-4</v>
      </c>
      <c r="E761" s="11">
        <f t="shared" si="133"/>
        <v>0.21377578285674331</v>
      </c>
      <c r="F761">
        <f>0.94*F760+(1-0.94)*'01_Data'!R756^2</f>
        <v>4.6319417793632225E-4</v>
      </c>
      <c r="G761" s="11">
        <f t="shared" si="134"/>
        <v>0.34165030782944306</v>
      </c>
      <c r="H761">
        <f>0.94*H760+(1-0.94)*'01_Data'!S756^2</f>
        <v>8.6961133424776657E-4</v>
      </c>
      <c r="I761" s="11">
        <f t="shared" si="135"/>
        <v>0.46812611145976168</v>
      </c>
      <c r="J761">
        <f>0.94*J760+(1-0.94)*'01_Data'!T756^2</f>
        <v>3.3028888924846944E-4</v>
      </c>
      <c r="K761" s="11">
        <f t="shared" si="136"/>
        <v>0.28850095336170783</v>
      </c>
      <c r="L761" t="e">
        <f>0.94*L760+(1-0.94)*'01_Data'!U756^2</f>
        <v>#DIV/0!</v>
      </c>
      <c r="M761" s="11" t="e">
        <f t="shared" si="137"/>
        <v>#DIV/0!</v>
      </c>
      <c r="N761">
        <f>0.94*N760+(1-0.94)*'01_Data'!V756^2</f>
        <v>8.7434298038368164E-4</v>
      </c>
      <c r="O761" s="11">
        <f t="shared" si="138"/>
        <v>0.46939794530514062</v>
      </c>
      <c r="P761">
        <f>0.94*P760+(1-0.94)*'01_Data'!W756^2</f>
        <v>1.8785781996495234E-3</v>
      </c>
      <c r="Q761" s="11">
        <f t="shared" si="139"/>
        <v>0.6880419364484115</v>
      </c>
      <c r="R761">
        <f>0.94*R760+(1-0.94)*'01_Data'!X756^2</f>
        <v>2.5474415009523745E-4</v>
      </c>
      <c r="S761" s="11">
        <f t="shared" si="140"/>
        <v>0.25336835995048762</v>
      </c>
      <c r="T761">
        <f>0.94*T760+(1-0.94)*'01_Data'!Y756^2</f>
        <v>7.8509459193567274E-9</v>
      </c>
      <c r="U761" s="11">
        <f t="shared" si="141"/>
        <v>1.4065697180296096E-3</v>
      </c>
      <c r="V761" t="e">
        <f>0.94*V760+(1-0.94)*'01_Data'!AA756^2</f>
        <v>#VALUE!</v>
      </c>
      <c r="W761" s="11" t="e">
        <f t="shared" si="142"/>
        <v>#VALUE!</v>
      </c>
      <c r="X761" t="e">
        <f>0.94*X760+(1-0.94)*'01_Data'!AB756^2</f>
        <v>#VALUE!</v>
      </c>
      <c r="Y761" s="11" t="e">
        <f t="shared" si="143"/>
        <v>#VALUE!</v>
      </c>
    </row>
    <row r="762" spans="1:25" x14ac:dyDescent="0.2">
      <c r="A762" s="6">
        <f>'01_Data'!A758</f>
        <v>44559</v>
      </c>
      <c r="B762">
        <f>0.94*B761+(1-0.94)*'01_Data'!P757^2</f>
        <v>2.2124170282047665E-4</v>
      </c>
      <c r="C762" s="11">
        <f t="shared" si="132"/>
        <v>0.2361205393665704</v>
      </c>
      <c r="D762">
        <f>0.94*D761+(1-0.94)*'01_Data'!Q757^2</f>
        <v>1.7069389467466015E-4</v>
      </c>
      <c r="E762" s="11">
        <f t="shared" si="133"/>
        <v>0.20740024459487594</v>
      </c>
      <c r="F762">
        <f>0.94*F761+(1-0.94)*'01_Data'!R757^2</f>
        <v>4.3549331282742766E-4</v>
      </c>
      <c r="G762" s="11">
        <f t="shared" si="134"/>
        <v>0.33127679488988027</v>
      </c>
      <c r="H762">
        <f>0.94*H761+(1-0.94)*'01_Data'!S757^2</f>
        <v>8.1919092601974409E-4</v>
      </c>
      <c r="I762" s="11">
        <f t="shared" si="135"/>
        <v>0.45435241097299739</v>
      </c>
      <c r="J762">
        <f>0.94*J761+(1-0.94)*'01_Data'!T757^2</f>
        <v>3.1123660402350461E-4</v>
      </c>
      <c r="K762" s="11">
        <f t="shared" si="136"/>
        <v>0.28005646611696572</v>
      </c>
      <c r="L762" t="e">
        <f>0.94*L761+(1-0.94)*'01_Data'!U757^2</f>
        <v>#DIV/0!</v>
      </c>
      <c r="M762" s="11" t="e">
        <f t="shared" si="137"/>
        <v>#DIV/0!</v>
      </c>
      <c r="N762">
        <f>0.94*N761+(1-0.94)*'01_Data'!V757^2</f>
        <v>8.3894447990318294E-4</v>
      </c>
      <c r="O762" s="11">
        <f t="shared" si="138"/>
        <v>0.45979779135572424</v>
      </c>
      <c r="P762">
        <f>0.94*P761+(1-0.94)*'01_Data'!W757^2</f>
        <v>1.7918469701104387E-3</v>
      </c>
      <c r="Q762" s="11">
        <f t="shared" si="139"/>
        <v>0.67197130628311108</v>
      </c>
      <c r="R762">
        <f>0.94*R761+(1-0.94)*'01_Data'!X757^2</f>
        <v>2.4025071502778881E-4</v>
      </c>
      <c r="S762" s="11">
        <f t="shared" si="140"/>
        <v>0.24605523808080734</v>
      </c>
      <c r="T762">
        <f>0.94*T761+(1-0.94)*'01_Data'!Y757^2</f>
        <v>8.0977722608592769E-9</v>
      </c>
      <c r="U762" s="11">
        <f t="shared" si="141"/>
        <v>1.4285092263393113E-3</v>
      </c>
      <c r="V762" t="e">
        <f>0.94*V761+(1-0.94)*'01_Data'!AA757^2</f>
        <v>#VALUE!</v>
      </c>
      <c r="W762" s="11" t="e">
        <f t="shared" si="142"/>
        <v>#VALUE!</v>
      </c>
      <c r="X762" t="e">
        <f>0.94*X761+(1-0.94)*'01_Data'!AB757^2</f>
        <v>#VALUE!</v>
      </c>
      <c r="Y762" s="11" t="e">
        <f t="shared" si="143"/>
        <v>#VALUE!</v>
      </c>
    </row>
    <row r="763" spans="1:25" x14ac:dyDescent="0.2">
      <c r="A763" s="6">
        <f>'01_Data'!A759</f>
        <v>44560</v>
      </c>
      <c r="B763">
        <f>0.94*B762+(1-0.94)*'01_Data'!P758^2</f>
        <v>2.1260544159041646E-4</v>
      </c>
      <c r="C763" s="11">
        <f t="shared" si="132"/>
        <v>0.23146613419847181</v>
      </c>
      <c r="D763">
        <f>0.94*D762+(1-0.94)*'01_Data'!Q758^2</f>
        <v>1.6204852194211369E-4</v>
      </c>
      <c r="E763" s="11">
        <f t="shared" si="133"/>
        <v>0.20207975536755943</v>
      </c>
      <c r="F763">
        <f>0.94*F762+(1-0.94)*'01_Data'!R758^2</f>
        <v>4.0981387917562052E-4</v>
      </c>
      <c r="G763" s="11">
        <f t="shared" si="134"/>
        <v>0.32136131931558964</v>
      </c>
      <c r="H763">
        <f>0.94*H762+(1-0.94)*'01_Data'!S758^2</f>
        <v>7.7340547000205736E-4</v>
      </c>
      <c r="I763" s="11">
        <f t="shared" si="135"/>
        <v>0.44147273804904247</v>
      </c>
      <c r="J763">
        <f>0.94*J762+(1-0.94)*'01_Data'!T758^2</f>
        <v>2.9324714933756565E-4</v>
      </c>
      <c r="K763" s="11">
        <f t="shared" si="136"/>
        <v>0.27184238380551801</v>
      </c>
      <c r="L763" t="e">
        <f>0.94*L762+(1-0.94)*'01_Data'!U758^2</f>
        <v>#DIV/0!</v>
      </c>
      <c r="M763" s="11" t="e">
        <f t="shared" si="137"/>
        <v>#DIV/0!</v>
      </c>
      <c r="N763">
        <f>0.94*N762+(1-0.94)*'01_Data'!V758^2</f>
        <v>8.3654391490695676E-4</v>
      </c>
      <c r="O763" s="11">
        <f t="shared" si="138"/>
        <v>0.45913948485896211</v>
      </c>
      <c r="P763">
        <f>0.94*P762+(1-0.94)*'01_Data'!W758^2</f>
        <v>1.7282658278505131E-3</v>
      </c>
      <c r="Q763" s="11">
        <f t="shared" si="139"/>
        <v>0.65994165546533679</v>
      </c>
      <c r="R763">
        <f>0.94*R762+(1-0.94)*'01_Data'!X758^2</f>
        <v>2.3863725329260167E-4</v>
      </c>
      <c r="S763" s="11">
        <f t="shared" si="140"/>
        <v>0.2452276245241054</v>
      </c>
      <c r="T763">
        <f>0.94*T762+(1-0.94)*'01_Data'!Y758^2</f>
        <v>7.6119059252077191E-9</v>
      </c>
      <c r="U763" s="11">
        <f t="shared" si="141"/>
        <v>1.3849910805316926E-3</v>
      </c>
      <c r="V763" t="e">
        <f>0.94*V762+(1-0.94)*'01_Data'!AA758^2</f>
        <v>#VALUE!</v>
      </c>
      <c r="W763" s="11" t="e">
        <f t="shared" si="142"/>
        <v>#VALUE!</v>
      </c>
      <c r="X763" t="e">
        <f>0.94*X762+(1-0.94)*'01_Data'!AB758^2</f>
        <v>#VALUE!</v>
      </c>
      <c r="Y763" s="11" t="e">
        <f t="shared" si="143"/>
        <v>#VALUE!</v>
      </c>
    </row>
    <row r="764" spans="1:25" x14ac:dyDescent="0.2">
      <c r="A764" s="6">
        <f>'01_Data'!A760</f>
        <v>44561</v>
      </c>
      <c r="B764">
        <f>0.94*B763+(1-0.94)*'01_Data'!P759^2</f>
        <v>2.0194153454057819E-4</v>
      </c>
      <c r="C764" s="11">
        <f t="shared" si="132"/>
        <v>0.22558649495088512</v>
      </c>
      <c r="D764">
        <f>0.94*D763+(1-0.94)*'01_Data'!Q759^2</f>
        <v>1.5349694693558749E-4</v>
      </c>
      <c r="E764" s="11">
        <f t="shared" si="133"/>
        <v>0.19667544490293659</v>
      </c>
      <c r="F764">
        <f>0.94*F763+(1-0.94)*'01_Data'!R759^2</f>
        <v>3.8988862665500341E-4</v>
      </c>
      <c r="G764" s="11">
        <f t="shared" si="134"/>
        <v>0.31345164526137181</v>
      </c>
      <c r="H764">
        <f>0.94*H763+(1-0.94)*'01_Data'!S759^2</f>
        <v>7.3295564280703967E-4</v>
      </c>
      <c r="I764" s="11">
        <f t="shared" si="135"/>
        <v>0.42977298889922577</v>
      </c>
      <c r="J764">
        <f>0.94*J763+(1-0.94)*'01_Data'!T759^2</f>
        <v>3.0162032660542749E-4</v>
      </c>
      <c r="K764" s="11">
        <f t="shared" si="136"/>
        <v>0.27569606871438651</v>
      </c>
      <c r="L764" t="e">
        <f>0.94*L763+(1-0.94)*'01_Data'!U759^2</f>
        <v>#DIV/0!</v>
      </c>
      <c r="M764" s="11" t="e">
        <f t="shared" si="137"/>
        <v>#DIV/0!</v>
      </c>
      <c r="N764">
        <f>0.94*N763+(1-0.94)*'01_Data'!V759^2</f>
        <v>7.9233214005278955E-4</v>
      </c>
      <c r="O764" s="11">
        <f t="shared" si="138"/>
        <v>0.44684191756515301</v>
      </c>
      <c r="P764">
        <f>0.94*P763+(1-0.94)*'01_Data'!W759^2</f>
        <v>1.6341185396807699E-3</v>
      </c>
      <c r="Q764" s="11">
        <f t="shared" si="139"/>
        <v>0.64171479022970479</v>
      </c>
      <c r="R764">
        <f>0.94*R763+(1-0.94)*'01_Data'!X759^2</f>
        <v>2.244072181989012E-4</v>
      </c>
      <c r="S764" s="11">
        <f t="shared" si="140"/>
        <v>0.23780374047967184</v>
      </c>
      <c r="T764">
        <f>0.94*T763+(1-0.94)*'01_Data'!Y759^2</f>
        <v>7.8730746663597021E-9</v>
      </c>
      <c r="U764" s="11">
        <f t="shared" si="141"/>
        <v>1.408550608222028E-3</v>
      </c>
      <c r="V764" t="e">
        <f>0.94*V763+(1-0.94)*'01_Data'!AA759^2</f>
        <v>#VALUE!</v>
      </c>
      <c r="W764" s="11" t="e">
        <f t="shared" si="142"/>
        <v>#VALUE!</v>
      </c>
      <c r="X764" t="e">
        <f>0.94*X763+(1-0.94)*'01_Data'!AB759^2</f>
        <v>#VALUE!</v>
      </c>
      <c r="Y764" s="11" t="e">
        <f t="shared" si="143"/>
        <v>#VALUE!</v>
      </c>
    </row>
    <row r="765" spans="1:25" x14ac:dyDescent="0.2">
      <c r="A765" s="6">
        <f>'01_Data'!A761</f>
        <v>44564</v>
      </c>
      <c r="B765">
        <f>0.94*B764+(1-0.94)*'01_Data'!P760^2</f>
        <v>1.9240691739856236E-4</v>
      </c>
      <c r="C765" s="11">
        <f t="shared" si="132"/>
        <v>0.22019660121000442</v>
      </c>
      <c r="D765">
        <f>0.94*D764+(1-0.94)*'01_Data'!Q760^2</f>
        <v>1.4431498312910665E-4</v>
      </c>
      <c r="E765" s="11">
        <f t="shared" si="133"/>
        <v>0.19070232234698895</v>
      </c>
      <c r="F765">
        <f>0.94*F764+(1-0.94)*'01_Data'!R760^2</f>
        <v>3.6661067951522964E-4</v>
      </c>
      <c r="G765" s="11">
        <f t="shared" si="134"/>
        <v>0.30395047497550959</v>
      </c>
      <c r="H765">
        <f>0.94*H764+(1-0.94)*'01_Data'!S760^2</f>
        <v>6.8900693130880843E-4</v>
      </c>
      <c r="I765" s="11">
        <f t="shared" si="135"/>
        <v>0.41668902876104114</v>
      </c>
      <c r="J765">
        <f>0.94*J764+(1-0.94)*'01_Data'!T760^2</f>
        <v>2.8358141434339101E-4</v>
      </c>
      <c r="K765" s="11">
        <f t="shared" si="136"/>
        <v>0.2673247396230557</v>
      </c>
      <c r="L765" t="e">
        <f>0.94*L764+(1-0.94)*'01_Data'!U760^2</f>
        <v>#DIV/0!</v>
      </c>
      <c r="M765" s="11" t="e">
        <f t="shared" si="137"/>
        <v>#DIV/0!</v>
      </c>
      <c r="N765">
        <f>0.94*N764+(1-0.94)*'01_Data'!V760^2</f>
        <v>7.452742303691248E-4</v>
      </c>
      <c r="O765" s="11">
        <f t="shared" si="138"/>
        <v>0.43336947983564728</v>
      </c>
      <c r="P765">
        <f>0.94*P764+(1-0.94)*'01_Data'!W760^2</f>
        <v>1.552462514826759E-3</v>
      </c>
      <c r="Q765" s="11">
        <f t="shared" si="139"/>
        <v>0.62547626152903946</v>
      </c>
      <c r="R765">
        <f>0.94*R764+(1-0.94)*'01_Data'!X760^2</f>
        <v>2.1532803539943226E-4</v>
      </c>
      <c r="S765" s="11">
        <f t="shared" si="140"/>
        <v>0.23294348009905094</v>
      </c>
      <c r="T765">
        <f>0.94*T764+(1-0.94)*'01_Data'!Y760^2</f>
        <v>7.4006901863781196E-9</v>
      </c>
      <c r="U765" s="11">
        <f t="shared" si="141"/>
        <v>1.3656404823258889E-3</v>
      </c>
      <c r="V765" t="e">
        <f>0.94*V764+(1-0.94)*'01_Data'!AA760^2</f>
        <v>#VALUE!</v>
      </c>
      <c r="W765" s="11" t="e">
        <f t="shared" si="142"/>
        <v>#VALUE!</v>
      </c>
      <c r="X765" t="e">
        <f>0.94*X764+(1-0.94)*'01_Data'!AB760^2</f>
        <v>#VALUE!</v>
      </c>
      <c r="Y765" s="11" t="e">
        <f t="shared" si="143"/>
        <v>#VALUE!</v>
      </c>
    </row>
    <row r="766" spans="1:25" x14ac:dyDescent="0.2">
      <c r="A766" s="6">
        <f>'01_Data'!A762</f>
        <v>44565</v>
      </c>
      <c r="B766">
        <f>0.94*B765+(1-0.94)*'01_Data'!P761^2</f>
        <v>2.6606880436033301E-4</v>
      </c>
      <c r="C766" s="11">
        <f t="shared" si="132"/>
        <v>0.2589388705830083</v>
      </c>
      <c r="D766">
        <f>0.94*D765+(1-0.94)*'01_Data'!Q761^2</f>
        <v>1.5129509365508046E-4</v>
      </c>
      <c r="E766" s="11">
        <f t="shared" si="133"/>
        <v>0.19525973369100008</v>
      </c>
      <c r="F766">
        <f>0.94*F765+(1-0.94)*'01_Data'!R761^2</f>
        <v>3.7309775397124126E-4</v>
      </c>
      <c r="G766" s="11">
        <f t="shared" si="134"/>
        <v>0.30662784283354444</v>
      </c>
      <c r="H766">
        <f>0.94*H765+(1-0.94)*'01_Data'!S761^2</f>
        <v>9.3307899262801608E-4</v>
      </c>
      <c r="I766" s="11">
        <f t="shared" si="135"/>
        <v>0.48490814196325893</v>
      </c>
      <c r="J766">
        <f>0.94*J765+(1-0.94)*'01_Data'!T761^2</f>
        <v>2.7317540393689024E-4</v>
      </c>
      <c r="K766" s="11">
        <f t="shared" si="136"/>
        <v>0.26237416372824579</v>
      </c>
      <c r="L766" t="e">
        <f>0.94*L765+(1-0.94)*'01_Data'!U761^2</f>
        <v>#DIV/0!</v>
      </c>
      <c r="M766" s="11" t="e">
        <f t="shared" si="137"/>
        <v>#DIV/0!</v>
      </c>
      <c r="N766">
        <f>0.94*N765+(1-0.94)*'01_Data'!V761^2</f>
        <v>9.8070470179882846E-4</v>
      </c>
      <c r="O766" s="11">
        <f t="shared" si="138"/>
        <v>0.49712934418851679</v>
      </c>
      <c r="P766">
        <f>0.94*P765+(1-0.94)*'01_Data'!W761^2</f>
        <v>1.8954105671222495E-3</v>
      </c>
      <c r="Q766" s="11">
        <f t="shared" si="139"/>
        <v>0.69111754638035849</v>
      </c>
      <c r="R766">
        <f>0.94*R765+(1-0.94)*'01_Data'!X761^2</f>
        <v>3.9517630377984558E-4</v>
      </c>
      <c r="S766" s="11">
        <f t="shared" si="140"/>
        <v>0.31557000578718042</v>
      </c>
      <c r="T766">
        <f>0.94*T765+(1-0.94)*'01_Data'!Y761^2</f>
        <v>7.6745318718593856E-9</v>
      </c>
      <c r="U766" s="11">
        <f t="shared" si="141"/>
        <v>1.3906768250418807E-3</v>
      </c>
      <c r="V766" t="e">
        <f>0.94*V765+(1-0.94)*'01_Data'!AA761^2</f>
        <v>#VALUE!</v>
      </c>
      <c r="W766" s="11" t="e">
        <f t="shared" si="142"/>
        <v>#VALUE!</v>
      </c>
      <c r="X766" t="e">
        <f>0.94*X765+(1-0.94)*'01_Data'!AB761^2</f>
        <v>#VALUE!</v>
      </c>
      <c r="Y766" s="11" t="e">
        <f t="shared" si="143"/>
        <v>#VALUE!</v>
      </c>
    </row>
    <row r="767" spans="1:25" x14ac:dyDescent="0.2">
      <c r="A767" s="6">
        <f>'01_Data'!A763</f>
        <v>44566</v>
      </c>
      <c r="B767">
        <f>0.94*B766+(1-0.94)*'01_Data'!P762^2</f>
        <v>3.3191078936901073E-4</v>
      </c>
      <c r="C767" s="11">
        <f t="shared" si="132"/>
        <v>0.28920843507925337</v>
      </c>
      <c r="D767">
        <f>0.94*D766+(1-0.94)*'01_Data'!Q762^2</f>
        <v>1.617257055640872E-4</v>
      </c>
      <c r="E767" s="11">
        <f t="shared" si="133"/>
        <v>0.20187837378518278</v>
      </c>
      <c r="F767">
        <f>0.94*F766+(1-0.94)*'01_Data'!R762^2</f>
        <v>4.5890551517825532E-4</v>
      </c>
      <c r="G767" s="11">
        <f t="shared" si="134"/>
        <v>0.34006497882745929</v>
      </c>
      <c r="H767">
        <f>0.94*H766+(1-0.94)*'01_Data'!S762^2</f>
        <v>1.1884495954491917E-3</v>
      </c>
      <c r="I767" s="11">
        <f t="shared" si="135"/>
        <v>0.54725615396557792</v>
      </c>
      <c r="J767">
        <f>0.94*J766+(1-0.94)*'01_Data'!T762^2</f>
        <v>2.8507926857476929E-4</v>
      </c>
      <c r="K767" s="11">
        <f t="shared" si="136"/>
        <v>0.26802980371750051</v>
      </c>
      <c r="L767" t="e">
        <f>0.94*L766+(1-0.94)*'01_Data'!U762^2</f>
        <v>#DIV/0!</v>
      </c>
      <c r="M767" s="11" t="e">
        <f t="shared" si="137"/>
        <v>#DIV/0!</v>
      </c>
      <c r="N767">
        <f>0.94*N766+(1-0.94)*'01_Data'!V762^2</f>
        <v>9.3716287536188287E-4</v>
      </c>
      <c r="O767" s="11">
        <f t="shared" si="138"/>
        <v>0.48596815182807451</v>
      </c>
      <c r="P767">
        <f>0.94*P766+(1-0.94)*'01_Data'!W762^2</f>
        <v>1.7887064746348019E-3</v>
      </c>
      <c r="Q767" s="11">
        <f t="shared" si="139"/>
        <v>0.67138217998988481</v>
      </c>
      <c r="R767">
        <f>0.94*R766+(1-0.94)*'01_Data'!X762^2</f>
        <v>4.0553326076201693E-4</v>
      </c>
      <c r="S767" s="11">
        <f t="shared" si="140"/>
        <v>0.3196785599817859</v>
      </c>
      <c r="T767">
        <f>0.94*T766+(1-0.94)*'01_Data'!Y762^2</f>
        <v>7.9319430562122674E-9</v>
      </c>
      <c r="U767" s="11">
        <f t="shared" si="141"/>
        <v>1.4138067937895515E-3</v>
      </c>
      <c r="V767" t="e">
        <f>0.94*V766+(1-0.94)*'01_Data'!AA762^2</f>
        <v>#VALUE!</v>
      </c>
      <c r="W767" s="11" t="e">
        <f t="shared" si="142"/>
        <v>#VALUE!</v>
      </c>
      <c r="X767" t="e">
        <f>0.94*X766+(1-0.94)*'01_Data'!AB762^2</f>
        <v>#VALUE!</v>
      </c>
      <c r="Y767" s="11" t="e">
        <f t="shared" si="143"/>
        <v>#VALUE!</v>
      </c>
    </row>
    <row r="768" spans="1:25" x14ac:dyDescent="0.2">
      <c r="A768" s="6">
        <f>'01_Data'!A764</f>
        <v>44567</v>
      </c>
      <c r="B768">
        <f>0.94*B767+(1-0.94)*'01_Data'!P763^2</f>
        <v>3.2116352155528769E-4</v>
      </c>
      <c r="C768" s="11">
        <f t="shared" si="132"/>
        <v>0.2844876226339777</v>
      </c>
      <c r="D768">
        <f>0.94*D767+(1-0.94)*'01_Data'!Q763^2</f>
        <v>1.5454583336345788E-4</v>
      </c>
      <c r="E768" s="11">
        <f t="shared" si="133"/>
        <v>0.19734626930244054</v>
      </c>
      <c r="F768">
        <f>0.94*F767+(1-0.94)*'01_Data'!R763^2</f>
        <v>4.4932465857133584E-4</v>
      </c>
      <c r="G768" s="11">
        <f t="shared" si="134"/>
        <v>0.33649638030739148</v>
      </c>
      <c r="H768">
        <f>0.94*H767+(1-0.94)*'01_Data'!S763^2</f>
        <v>1.2563981970352051E-3</v>
      </c>
      <c r="I768" s="11">
        <f t="shared" si="135"/>
        <v>0.56268316631375392</v>
      </c>
      <c r="J768">
        <f>0.94*J767+(1-0.94)*'01_Data'!T763^2</f>
        <v>2.6939003195269753E-4</v>
      </c>
      <c r="K768" s="11">
        <f t="shared" si="136"/>
        <v>0.26054997227418736</v>
      </c>
      <c r="L768" t="e">
        <f>0.94*L767+(1-0.94)*'01_Data'!U763^2</f>
        <v>#DIV/0!</v>
      </c>
      <c r="M768" s="11" t="e">
        <f t="shared" si="137"/>
        <v>#DIV/0!</v>
      </c>
      <c r="N768">
        <f>0.94*N767+(1-0.94)*'01_Data'!V763^2</f>
        <v>9.1686193009677449E-4</v>
      </c>
      <c r="O768" s="11">
        <f t="shared" si="138"/>
        <v>0.4806757809421931</v>
      </c>
      <c r="P768">
        <f>0.94*P767+(1-0.94)*'01_Data'!W763^2</f>
        <v>1.900919101365306E-3</v>
      </c>
      <c r="Q768" s="11">
        <f t="shared" si="139"/>
        <v>0.69212109745625949</v>
      </c>
      <c r="R768">
        <f>0.94*R767+(1-0.94)*'01_Data'!X763^2</f>
        <v>3.9044506825136328E-4</v>
      </c>
      <c r="S768" s="11">
        <f t="shared" si="140"/>
        <v>0.31367524161040117</v>
      </c>
      <c r="T768">
        <f>0.94*T767+(1-0.94)*'01_Data'!Y763^2</f>
        <v>7.4560264728395304E-9</v>
      </c>
      <c r="U768" s="11">
        <f t="shared" si="141"/>
        <v>1.370736543306394E-3</v>
      </c>
      <c r="V768" t="e">
        <f>0.94*V767+(1-0.94)*'01_Data'!AA763^2</f>
        <v>#VALUE!</v>
      </c>
      <c r="W768" s="11" t="e">
        <f t="shared" si="142"/>
        <v>#VALUE!</v>
      </c>
      <c r="X768" t="e">
        <f>0.94*X767+(1-0.94)*'01_Data'!AB763^2</f>
        <v>#VALUE!</v>
      </c>
      <c r="Y768" s="11" t="e">
        <f t="shared" si="143"/>
        <v>#VALUE!</v>
      </c>
    </row>
    <row r="769" spans="1:25" x14ac:dyDescent="0.2">
      <c r="A769" s="6">
        <f>'01_Data'!A765</f>
        <v>44568</v>
      </c>
      <c r="B769">
        <f>0.94*B768+(1-0.94)*'01_Data'!P764^2</f>
        <v>3.3431962486859228E-4</v>
      </c>
      <c r="C769" s="11">
        <f t="shared" si="132"/>
        <v>0.29025599988094175</v>
      </c>
      <c r="D769">
        <f>0.94*D768+(1-0.94)*'01_Data'!Q764^2</f>
        <v>1.4958085011169739E-4</v>
      </c>
      <c r="E769" s="11">
        <f t="shared" si="133"/>
        <v>0.19415039074940785</v>
      </c>
      <c r="F769">
        <f>0.94*F768+(1-0.94)*'01_Data'!R764^2</f>
        <v>5.0385793197280939E-4</v>
      </c>
      <c r="G769" s="11">
        <f t="shared" si="134"/>
        <v>0.35633158554518851</v>
      </c>
      <c r="H769">
        <f>0.94*H768+(1-0.94)*'01_Data'!S764^2</f>
        <v>1.2329711452268267E-3</v>
      </c>
      <c r="I769" s="11">
        <f t="shared" si="135"/>
        <v>0.557412529996555</v>
      </c>
      <c r="J769">
        <f>0.94*J768+(1-0.94)*'01_Data'!T764^2</f>
        <v>3.4987142851532779E-4</v>
      </c>
      <c r="K769" s="11">
        <f t="shared" si="136"/>
        <v>0.29693029482668593</v>
      </c>
      <c r="L769" t="e">
        <f>0.94*L768+(1-0.94)*'01_Data'!U764^2</f>
        <v>#DIV/0!</v>
      </c>
      <c r="M769" s="11" t="e">
        <f t="shared" si="137"/>
        <v>#DIV/0!</v>
      </c>
      <c r="N769">
        <f>0.94*N768+(1-0.94)*'01_Data'!V764^2</f>
        <v>8.6904416333929025E-4</v>
      </c>
      <c r="O769" s="11">
        <f t="shared" si="138"/>
        <v>0.46797342783698859</v>
      </c>
      <c r="P769">
        <f>0.94*P768+(1-0.94)*'01_Data'!W764^2</f>
        <v>1.7960754719212571E-3</v>
      </c>
      <c r="Q769" s="11">
        <f t="shared" si="139"/>
        <v>0.67276371700929061</v>
      </c>
      <c r="R769">
        <f>0.94*R768+(1-0.94)*'01_Data'!X764^2</f>
        <v>4.2172014540907697E-4</v>
      </c>
      <c r="S769" s="11">
        <f t="shared" si="140"/>
        <v>0.32599612979771309</v>
      </c>
      <c r="T769">
        <f>0.94*T768+(1-0.94)*'01_Data'!Y764^2</f>
        <v>7.0086648844691579E-9</v>
      </c>
      <c r="U769" s="11">
        <f t="shared" si="141"/>
        <v>1.3289783861621784E-3</v>
      </c>
      <c r="V769" t="e">
        <f>0.94*V768+(1-0.94)*'01_Data'!AA764^2</f>
        <v>#VALUE!</v>
      </c>
      <c r="W769" s="11" t="e">
        <f t="shared" si="142"/>
        <v>#VALUE!</v>
      </c>
      <c r="X769" t="e">
        <f>0.94*X768+(1-0.94)*'01_Data'!AB764^2</f>
        <v>#VALUE!</v>
      </c>
      <c r="Y769" s="11" t="e">
        <f t="shared" si="143"/>
        <v>#VALUE!</v>
      </c>
    </row>
    <row r="770" spans="1:25" x14ac:dyDescent="0.2">
      <c r="A770" s="6">
        <f>'01_Data'!A766</f>
        <v>44571</v>
      </c>
      <c r="B770">
        <f>0.94*B769+(1-0.94)*'01_Data'!P765^2</f>
        <v>3.1826013796333494E-4</v>
      </c>
      <c r="C770" s="11">
        <f t="shared" si="132"/>
        <v>0.28319879019296751</v>
      </c>
      <c r="D770">
        <f>0.94*D769+(1-0.94)*'01_Data'!Q765^2</f>
        <v>1.5280200154212554E-4</v>
      </c>
      <c r="E770" s="11">
        <f t="shared" si="133"/>
        <v>0.1962297235095021</v>
      </c>
      <c r="F770">
        <f>0.94*F769+(1-0.94)*'01_Data'!R765^2</f>
        <v>5.1743915048485273E-4</v>
      </c>
      <c r="G770" s="11">
        <f t="shared" si="134"/>
        <v>0.36110201594865526</v>
      </c>
      <c r="H770">
        <f>0.94*H769+(1-0.94)*'01_Data'!S765^2</f>
        <v>1.1701588689194578E-3</v>
      </c>
      <c r="I770" s="11">
        <f t="shared" si="135"/>
        <v>0.54302857656637493</v>
      </c>
      <c r="J770">
        <f>0.94*J769+(1-0.94)*'01_Data'!T765^2</f>
        <v>3.3433717806514236E-4</v>
      </c>
      <c r="K770" s="11">
        <f t="shared" si="136"/>
        <v>0.29026361961571395</v>
      </c>
      <c r="L770" t="e">
        <f>0.94*L769+(1-0.94)*'01_Data'!U765^2</f>
        <v>#DIV/0!</v>
      </c>
      <c r="M770" s="11" t="e">
        <f t="shared" si="137"/>
        <v>#DIV/0!</v>
      </c>
      <c r="N770">
        <f>0.94*N769+(1-0.94)*'01_Data'!V765^2</f>
        <v>8.3536414405610765E-4</v>
      </c>
      <c r="O770" s="11">
        <f t="shared" si="138"/>
        <v>0.45881561035141244</v>
      </c>
      <c r="P770">
        <f>0.94*P769+(1-0.94)*'01_Data'!W765^2</f>
        <v>1.720354743995154E-3</v>
      </c>
      <c r="Q770" s="11">
        <f t="shared" si="139"/>
        <v>0.65842949165934139</v>
      </c>
      <c r="R770">
        <f>0.94*R769+(1-0.94)*'01_Data'!X765^2</f>
        <v>4.147319191285994E-4</v>
      </c>
      <c r="S770" s="11">
        <f t="shared" si="140"/>
        <v>0.32328384373551222</v>
      </c>
      <c r="T770">
        <f>0.94*T769+(1-0.94)*'01_Data'!Y765^2</f>
        <v>6.5881449914010083E-9</v>
      </c>
      <c r="U770" s="11">
        <f t="shared" si="141"/>
        <v>1.2884923507080104E-3</v>
      </c>
      <c r="V770" t="e">
        <f>0.94*V769+(1-0.94)*'01_Data'!AA765^2</f>
        <v>#VALUE!</v>
      </c>
      <c r="W770" s="11" t="e">
        <f t="shared" si="142"/>
        <v>#VALUE!</v>
      </c>
      <c r="X770" t="e">
        <f>0.94*X769+(1-0.94)*'01_Data'!AB765^2</f>
        <v>#VALUE!</v>
      </c>
      <c r="Y770" s="11" t="e">
        <f t="shared" si="143"/>
        <v>#VALUE!</v>
      </c>
    </row>
    <row r="771" spans="1:25" x14ac:dyDescent="0.2">
      <c r="A771" s="6">
        <f>'01_Data'!A767</f>
        <v>44572</v>
      </c>
      <c r="B771">
        <f>0.94*B770+(1-0.94)*'01_Data'!P766^2</f>
        <v>3.0130373931317193E-4</v>
      </c>
      <c r="C771" s="11">
        <f t="shared" si="132"/>
        <v>0.27555134241538243</v>
      </c>
      <c r="D771">
        <f>0.94*D770+(1-0.94)*'01_Data'!Q766^2</f>
        <v>1.4365849169390181E-4</v>
      </c>
      <c r="E771" s="11">
        <f t="shared" si="133"/>
        <v>0.19026807379816316</v>
      </c>
      <c r="F771">
        <f>0.94*F770+(1-0.94)*'01_Data'!R766^2</f>
        <v>4.8778975121435518E-4</v>
      </c>
      <c r="G771" s="11">
        <f t="shared" si="134"/>
        <v>0.35060378963442129</v>
      </c>
      <c r="H771">
        <f>0.94*H770+(1-0.94)*'01_Data'!S766^2</f>
        <v>1.1383838487520261E-3</v>
      </c>
      <c r="I771" s="11">
        <f t="shared" si="135"/>
        <v>0.53560501293911589</v>
      </c>
      <c r="J771">
        <f>0.94*J770+(1-0.94)*'01_Data'!T766^2</f>
        <v>3.1594073852295808E-4</v>
      </c>
      <c r="K771" s="11">
        <f t="shared" si="136"/>
        <v>0.28216496258002244</v>
      </c>
      <c r="L771" t="e">
        <f>0.94*L770+(1-0.94)*'01_Data'!U766^2</f>
        <v>#DIV/0!</v>
      </c>
      <c r="M771" s="11" t="e">
        <f t="shared" si="137"/>
        <v>#DIV/0!</v>
      </c>
      <c r="N771">
        <f>0.94*N770+(1-0.94)*'01_Data'!V766^2</f>
        <v>7.8794409069568951E-4</v>
      </c>
      <c r="O771" s="11">
        <f t="shared" si="138"/>
        <v>0.44560286226113244</v>
      </c>
      <c r="P771">
        <f>0.94*P770+(1-0.94)*'01_Data'!W766^2</f>
        <v>1.6450097817154537E-3</v>
      </c>
      <c r="Q771" s="11">
        <f t="shared" si="139"/>
        <v>0.64384972236717963</v>
      </c>
      <c r="R771">
        <f>0.94*R770+(1-0.94)*'01_Data'!X766^2</f>
        <v>4.0011117768650774E-4</v>
      </c>
      <c r="S771" s="11">
        <f t="shared" si="140"/>
        <v>0.31753427653876987</v>
      </c>
      <c r="T771">
        <f>0.94*T770+(1-0.94)*'01_Data'!Y766^2</f>
        <v>6.9107393885809001E-9</v>
      </c>
      <c r="U771" s="11">
        <f t="shared" si="141"/>
        <v>1.3196614436750006E-3</v>
      </c>
      <c r="V771" t="e">
        <f>0.94*V770+(1-0.94)*'01_Data'!AA766^2</f>
        <v>#VALUE!</v>
      </c>
      <c r="W771" s="11" t="e">
        <f t="shared" si="142"/>
        <v>#VALUE!</v>
      </c>
      <c r="X771" t="e">
        <f>0.94*X770+(1-0.94)*'01_Data'!AB766^2</f>
        <v>#VALUE!</v>
      </c>
      <c r="Y771" s="11" t="e">
        <f t="shared" si="143"/>
        <v>#VALUE!</v>
      </c>
    </row>
    <row r="772" spans="1:25" x14ac:dyDescent="0.2">
      <c r="A772" s="6">
        <f>'01_Data'!A768</f>
        <v>44573</v>
      </c>
      <c r="B772">
        <f>0.94*B771+(1-0.94)*'01_Data'!P767^2</f>
        <v>3.850841480029718E-4</v>
      </c>
      <c r="C772" s="11">
        <f t="shared" si="132"/>
        <v>0.31151437414146543</v>
      </c>
      <c r="D772">
        <f>0.94*D771+(1-0.94)*'01_Data'!Q767^2</f>
        <v>1.656889550390477E-4</v>
      </c>
      <c r="E772" s="11">
        <f t="shared" si="133"/>
        <v>0.20433701737531559</v>
      </c>
      <c r="F772">
        <f>0.94*F771+(1-0.94)*'01_Data'!R767^2</f>
        <v>5.1657271345601971E-4</v>
      </c>
      <c r="G772" s="11">
        <f t="shared" si="134"/>
        <v>0.36079956179424189</v>
      </c>
      <c r="H772">
        <f>0.94*H771+(1-0.94)*'01_Data'!S767^2</f>
        <v>1.3573920648940235E-3</v>
      </c>
      <c r="I772" s="11">
        <f t="shared" si="135"/>
        <v>0.58486135139304074</v>
      </c>
      <c r="J772">
        <f>0.94*J771+(1-0.94)*'01_Data'!T767^2</f>
        <v>3.4881825415442811E-4</v>
      </c>
      <c r="K772" s="11">
        <f t="shared" si="136"/>
        <v>0.29648305187129309</v>
      </c>
      <c r="L772" t="e">
        <f>0.94*L771+(1-0.94)*'01_Data'!U767^2</f>
        <v>#DIV/0!</v>
      </c>
      <c r="M772" s="11" t="e">
        <f t="shared" si="137"/>
        <v>#DIV/0!</v>
      </c>
      <c r="N772">
        <f>0.94*N771+(1-0.94)*'01_Data'!V767^2</f>
        <v>8.6072161271882202E-4</v>
      </c>
      <c r="O772" s="11">
        <f t="shared" si="138"/>
        <v>0.46572722317376208</v>
      </c>
      <c r="P772">
        <f>0.94*P771+(1-0.94)*'01_Data'!W767^2</f>
        <v>1.640741888307716E-3</v>
      </c>
      <c r="Q772" s="11">
        <f t="shared" si="139"/>
        <v>0.64301396240948339</v>
      </c>
      <c r="R772">
        <f>0.94*R771+(1-0.94)*'01_Data'!X767^2</f>
        <v>4.072105447638835E-4</v>
      </c>
      <c r="S772" s="11">
        <f t="shared" si="140"/>
        <v>0.32033897246588439</v>
      </c>
      <c r="T772">
        <f>0.94*T771+(1-0.94)*'01_Data'!Y767^2</f>
        <v>7.2141351966249552E-9</v>
      </c>
      <c r="U772" s="11">
        <f t="shared" si="141"/>
        <v>1.3483182374905002E-3</v>
      </c>
      <c r="V772" t="e">
        <f>0.94*V771+(1-0.94)*'01_Data'!AA767^2</f>
        <v>#VALUE!</v>
      </c>
      <c r="W772" s="11" t="e">
        <f t="shared" si="142"/>
        <v>#VALUE!</v>
      </c>
      <c r="X772" t="e">
        <f>0.94*X771+(1-0.94)*'01_Data'!AB767^2</f>
        <v>#VALUE!</v>
      </c>
      <c r="Y772" s="11" t="e">
        <f t="shared" si="143"/>
        <v>#VALUE!</v>
      </c>
    </row>
    <row r="773" spans="1:25" x14ac:dyDescent="0.2">
      <c r="A773" s="6">
        <f>'01_Data'!A769</f>
        <v>44574</v>
      </c>
      <c r="B773">
        <f>0.94*B772+(1-0.94)*'01_Data'!P768^2</f>
        <v>3.6250049044540274E-4</v>
      </c>
      <c r="C773" s="11">
        <f t="shared" si="132"/>
        <v>0.30224182965341101</v>
      </c>
      <c r="D773">
        <f>0.94*D772+(1-0.94)*'01_Data'!Q768^2</f>
        <v>1.572557381350968E-4</v>
      </c>
      <c r="E773" s="11">
        <f t="shared" si="133"/>
        <v>0.19906894787998552</v>
      </c>
      <c r="F773">
        <f>0.94*F772+(1-0.94)*'01_Data'!R768^2</f>
        <v>4.9115770020665859E-4</v>
      </c>
      <c r="G773" s="11">
        <f t="shared" si="134"/>
        <v>0.35181208116276785</v>
      </c>
      <c r="H773">
        <f>0.94*H772+(1-0.94)*'01_Data'!S768^2</f>
        <v>1.2760726260845361E-3</v>
      </c>
      <c r="I773" s="11">
        <f t="shared" si="135"/>
        <v>0.56707169015328496</v>
      </c>
      <c r="J773">
        <f>0.94*J772+(1-0.94)*'01_Data'!T768^2</f>
        <v>3.7414488874749121E-4</v>
      </c>
      <c r="K773" s="11">
        <f t="shared" si="136"/>
        <v>0.30705783162845363</v>
      </c>
      <c r="L773" t="e">
        <f>0.94*L772+(1-0.94)*'01_Data'!U768^2</f>
        <v>#DIV/0!</v>
      </c>
      <c r="M773" s="11" t="e">
        <f t="shared" si="137"/>
        <v>#DIV/0!</v>
      </c>
      <c r="N773">
        <f>0.94*N772+(1-0.94)*'01_Data'!V768^2</f>
        <v>8.1154962132586473E-4</v>
      </c>
      <c r="O773" s="11">
        <f t="shared" si="138"/>
        <v>0.45222837656887249</v>
      </c>
      <c r="P773">
        <f>0.94*P772+(1-0.94)*'01_Data'!W768^2</f>
        <v>1.5435116608633142E-3</v>
      </c>
      <c r="Q773" s="11">
        <f t="shared" si="139"/>
        <v>0.62367053685223506</v>
      </c>
      <c r="R773">
        <f>0.94*R772+(1-0.94)*'01_Data'!X768^2</f>
        <v>4.4287876623916881E-4</v>
      </c>
      <c r="S773" s="11">
        <f t="shared" si="140"/>
        <v>0.33407401738577414</v>
      </c>
      <c r="T773">
        <f>0.94*T772+(1-0.94)*'01_Data'!Y768^2</f>
        <v>7.499327256186784E-9</v>
      </c>
      <c r="U773" s="11">
        <f t="shared" si="141"/>
        <v>1.3747110491150749E-3</v>
      </c>
      <c r="V773" t="e">
        <f>0.94*V772+(1-0.94)*'01_Data'!AA768^2</f>
        <v>#VALUE!</v>
      </c>
      <c r="W773" s="11" t="e">
        <f t="shared" si="142"/>
        <v>#VALUE!</v>
      </c>
      <c r="X773" t="e">
        <f>0.94*X772+(1-0.94)*'01_Data'!AB768^2</f>
        <v>#VALUE!</v>
      </c>
      <c r="Y773" s="11" t="e">
        <f t="shared" si="143"/>
        <v>#VALUE!</v>
      </c>
    </row>
    <row r="774" spans="1:25" x14ac:dyDescent="0.2">
      <c r="A774" s="6">
        <f>'01_Data'!A770</f>
        <v>44575</v>
      </c>
      <c r="B774">
        <f>0.94*B773+(1-0.94)*'01_Data'!P769^2</f>
        <v>3.438559323828774E-4</v>
      </c>
      <c r="C774" s="11">
        <f t="shared" si="132"/>
        <v>0.29436659960071071</v>
      </c>
      <c r="D774">
        <f>0.94*D773+(1-0.94)*'01_Data'!Q769^2</f>
        <v>1.4886415616295333E-4</v>
      </c>
      <c r="E774" s="11">
        <f t="shared" si="133"/>
        <v>0.19368471120112771</v>
      </c>
      <c r="F774">
        <f>0.94*F773+(1-0.94)*'01_Data'!R769^2</f>
        <v>4.6686016047512401E-4</v>
      </c>
      <c r="G774" s="11">
        <f t="shared" si="134"/>
        <v>0.34299965078660249</v>
      </c>
      <c r="H774">
        <f>0.94*H773+(1-0.94)*'01_Data'!S769^2</f>
        <v>1.2177090619215013E-3</v>
      </c>
      <c r="I774" s="11">
        <f t="shared" si="135"/>
        <v>0.55395187841925253</v>
      </c>
      <c r="J774">
        <f>0.94*J773+(1-0.94)*'01_Data'!T769^2</f>
        <v>3.6347053085754836E-4</v>
      </c>
      <c r="K774" s="11">
        <f t="shared" si="136"/>
        <v>0.30264595450146398</v>
      </c>
      <c r="L774" t="e">
        <f>0.94*L773+(1-0.94)*'01_Data'!U769^2</f>
        <v>#DIV/0!</v>
      </c>
      <c r="M774" s="11" t="e">
        <f t="shared" si="137"/>
        <v>#DIV/0!</v>
      </c>
      <c r="N774">
        <f>0.94*N773+(1-0.94)*'01_Data'!V769^2</f>
        <v>8.0311749218464786E-4</v>
      </c>
      <c r="O774" s="11">
        <f t="shared" si="138"/>
        <v>0.44987287985666713</v>
      </c>
      <c r="P774">
        <f>0.94*P773+(1-0.94)*'01_Data'!W769^2</f>
        <v>1.5186879332915889E-3</v>
      </c>
      <c r="Q774" s="11">
        <f t="shared" si="139"/>
        <v>0.61863507756146552</v>
      </c>
      <c r="R774">
        <f>0.94*R773+(1-0.94)*'01_Data'!X769^2</f>
        <v>4.4016207539127381E-4</v>
      </c>
      <c r="S774" s="11">
        <f t="shared" si="140"/>
        <v>0.33304780887824648</v>
      </c>
      <c r="T774">
        <f>0.94*T773+(1-0.94)*'01_Data'!Y769^2</f>
        <v>7.7672507174800219E-9</v>
      </c>
      <c r="U774" s="11">
        <f t="shared" si="141"/>
        <v>1.3990522437725354E-3</v>
      </c>
      <c r="V774" t="e">
        <f>0.94*V773+(1-0.94)*'01_Data'!AA769^2</f>
        <v>#VALUE!</v>
      </c>
      <c r="W774" s="11" t="e">
        <f t="shared" si="142"/>
        <v>#VALUE!</v>
      </c>
      <c r="X774" t="e">
        <f>0.94*X773+(1-0.94)*'01_Data'!AB769^2</f>
        <v>#VALUE!</v>
      </c>
      <c r="Y774" s="11" t="e">
        <f t="shared" si="143"/>
        <v>#VALUE!</v>
      </c>
    </row>
    <row r="775" spans="1:25" x14ac:dyDescent="0.2">
      <c r="A775" s="6">
        <f>'01_Data'!A771</f>
        <v>44579</v>
      </c>
      <c r="B775">
        <f>0.94*B774+(1-0.94)*'01_Data'!P770^2</f>
        <v>3.4139635578964161E-4</v>
      </c>
      <c r="C775" s="11">
        <f t="shared" si="132"/>
        <v>0.29331191871280937</v>
      </c>
      <c r="D775">
        <f>0.94*D774+(1-0.94)*'01_Data'!Q770^2</f>
        <v>1.5705091124851176E-4</v>
      </c>
      <c r="E775" s="11">
        <f t="shared" si="133"/>
        <v>0.19893926116939553</v>
      </c>
      <c r="F775">
        <f>0.94*F774+(1-0.94)*'01_Data'!R770^2</f>
        <v>5.1936449733969441E-4</v>
      </c>
      <c r="G775" s="11">
        <f t="shared" si="134"/>
        <v>0.36177320703667787</v>
      </c>
      <c r="H775">
        <f>0.94*H774+(1-0.94)*'01_Data'!S770^2</f>
        <v>1.236152158416331E-3</v>
      </c>
      <c r="I775" s="11">
        <f t="shared" si="135"/>
        <v>0.55813111714086994</v>
      </c>
      <c r="J775">
        <f>0.94*J774+(1-0.94)*'01_Data'!T770^2</f>
        <v>3.4205873386721663E-4</v>
      </c>
      <c r="K775" s="11">
        <f t="shared" si="136"/>
        <v>0.29359632309437839</v>
      </c>
      <c r="L775" t="e">
        <f>0.94*L774+(1-0.94)*'01_Data'!U770^2</f>
        <v>#DIV/0!</v>
      </c>
      <c r="M775" s="11" t="e">
        <f t="shared" si="137"/>
        <v>#DIV/0!</v>
      </c>
      <c r="N775">
        <f>0.94*N774+(1-0.94)*'01_Data'!V770^2</f>
        <v>7.6004612643269711E-4</v>
      </c>
      <c r="O775" s="11">
        <f t="shared" si="138"/>
        <v>0.4376432609569576</v>
      </c>
      <c r="P775">
        <f>0.94*P774+(1-0.94)*'01_Data'!W770^2</f>
        <v>1.4345892040134431E-3</v>
      </c>
      <c r="Q775" s="11">
        <f t="shared" si="139"/>
        <v>0.60126240478794923</v>
      </c>
      <c r="R775">
        <f>0.94*R774+(1-0.94)*'01_Data'!X770^2</f>
        <v>4.2866570855945471E-4</v>
      </c>
      <c r="S775" s="11">
        <f t="shared" si="140"/>
        <v>0.32866968000864116</v>
      </c>
      <c r="T775">
        <f>0.94*T774+(1-0.94)*'01_Data'!Y770^2</f>
        <v>7.3012156744312199E-9</v>
      </c>
      <c r="U775" s="11">
        <f t="shared" si="141"/>
        <v>1.3564314763218478E-3</v>
      </c>
      <c r="V775" t="e">
        <f>0.94*V774+(1-0.94)*'01_Data'!AA770^2</f>
        <v>#VALUE!</v>
      </c>
      <c r="W775" s="11" t="e">
        <f t="shared" si="142"/>
        <v>#VALUE!</v>
      </c>
      <c r="X775" t="e">
        <f>0.94*X774+(1-0.94)*'01_Data'!AB770^2</f>
        <v>#VALUE!</v>
      </c>
      <c r="Y775" s="11" t="e">
        <f t="shared" si="143"/>
        <v>#VALUE!</v>
      </c>
    </row>
    <row r="776" spans="1:25" x14ac:dyDescent="0.2">
      <c r="A776" s="6">
        <f>'01_Data'!A772</f>
        <v>44580</v>
      </c>
      <c r="B776">
        <f>0.94*B775+(1-0.94)*'01_Data'!P771^2</f>
        <v>3.3763738348530444E-4</v>
      </c>
      <c r="C776" s="11">
        <f t="shared" ref="C776:C839" si="144">SQRT(B776)*SQRT(252)</f>
        <v>0.29169268183877484</v>
      </c>
      <c r="D776">
        <f>0.94*D775+(1-0.94)*'01_Data'!Q771^2</f>
        <v>1.482620963584545E-4</v>
      </c>
      <c r="E776" s="11">
        <f t="shared" ref="E776:E839" si="145">SQRT(D776)*SQRT(252)</f>
        <v>0.19329264932306797</v>
      </c>
      <c r="F776">
        <f>0.94*F775+(1-0.94)*'01_Data'!R771^2</f>
        <v>4.928897802186985E-4</v>
      </c>
      <c r="G776" s="11">
        <f t="shared" ref="G776:G839" si="146">SQRT(F776)*SQRT(252)</f>
        <v>0.35243187230316164</v>
      </c>
      <c r="H776">
        <f>0.94*H775+(1-0.94)*'01_Data'!S771^2</f>
        <v>1.1746649973363669E-3</v>
      </c>
      <c r="I776" s="11">
        <f t="shared" ref="I776:I839" si="147">SQRT(H776)*SQRT(252)</f>
        <v>0.54407313784891498</v>
      </c>
      <c r="J776">
        <f>0.94*J775+(1-0.94)*'01_Data'!T771^2</f>
        <v>3.2372113740220795E-4</v>
      </c>
      <c r="K776" s="11">
        <f t="shared" ref="K776:K839" si="148">SQRT(J776)*SQRT(252)</f>
        <v>0.2856181482773047</v>
      </c>
      <c r="L776" t="e">
        <f>0.94*L775+(1-0.94)*'01_Data'!U771^2</f>
        <v>#DIV/0!</v>
      </c>
      <c r="M776" s="11" t="e">
        <f t="shared" ref="M776:M839" si="149">SQRT(L776)*SQRT(252)</f>
        <v>#DIV/0!</v>
      </c>
      <c r="N776">
        <f>0.94*N775+(1-0.94)*'01_Data'!V771^2</f>
        <v>8.1993094176469397E-4</v>
      </c>
      <c r="O776" s="11">
        <f t="shared" ref="O776:O839" si="150">SQRT(N776)*SQRT(252)</f>
        <v>0.45455758416805997</v>
      </c>
      <c r="P776">
        <f>0.94*P775+(1-0.94)*'01_Data'!W771^2</f>
        <v>1.4646937710844725E-3</v>
      </c>
      <c r="Q776" s="11">
        <f t="shared" ref="Q776:Q839" si="151">SQRT(P776)*SQRT(252)</f>
        <v>0.60753833649679023</v>
      </c>
      <c r="R776">
        <f>0.94*R775+(1-0.94)*'01_Data'!X771^2</f>
        <v>4.1075492097774236E-4</v>
      </c>
      <c r="S776" s="11">
        <f t="shared" ref="S776:S839" si="152">SQRT(R776)*SQRT(252)</f>
        <v>0.32173007333227505</v>
      </c>
      <c r="T776">
        <f>0.94*T775+(1-0.94)*'01_Data'!Y771^2</f>
        <v>9.7349892614218504E-9</v>
      </c>
      <c r="U776" s="11">
        <f t="shared" ref="U776:U839" si="153">SQRT(T776)*SQRT(252)</f>
        <v>1.5662749739041055E-3</v>
      </c>
      <c r="V776" t="e">
        <f>0.94*V775+(1-0.94)*'01_Data'!AA771^2</f>
        <v>#VALUE!</v>
      </c>
      <c r="W776" s="11" t="e">
        <f t="shared" ref="W776:W839" si="154">SQRT(V776)*SQRT(252)</f>
        <v>#VALUE!</v>
      </c>
      <c r="X776" t="e">
        <f>0.94*X775+(1-0.94)*'01_Data'!AB771^2</f>
        <v>#VALUE!</v>
      </c>
      <c r="Y776" s="11" t="e">
        <f t="shared" ref="Y776:Y839" si="155">SQRT(X776)*SQRT(252)</f>
        <v>#VALUE!</v>
      </c>
    </row>
    <row r="777" spans="1:25" x14ac:dyDescent="0.2">
      <c r="A777" s="6">
        <f>'01_Data'!A773</f>
        <v>44581</v>
      </c>
      <c r="B777">
        <f>0.94*B776+(1-0.94)*'01_Data'!P772^2</f>
        <v>3.1738928284314594E-4</v>
      </c>
      <c r="C777" s="11">
        <f t="shared" si="144"/>
        <v>0.28281106639676035</v>
      </c>
      <c r="D777">
        <f>0.94*D776+(1-0.94)*'01_Data'!Q772^2</f>
        <v>1.401607919302691E-4</v>
      </c>
      <c r="E777" s="11">
        <f t="shared" si="145"/>
        <v>0.18793754166325527</v>
      </c>
      <c r="F777">
        <f>0.94*F776+(1-0.94)*'01_Data'!R772^2</f>
        <v>4.6373207893849556E-4</v>
      </c>
      <c r="G777" s="11">
        <f t="shared" si="146"/>
        <v>0.34184862716193681</v>
      </c>
      <c r="H777">
        <f>0.94*H776+(1-0.94)*'01_Data'!S772^2</f>
        <v>1.1060454694039967E-3</v>
      </c>
      <c r="I777" s="11">
        <f t="shared" si="147"/>
        <v>0.52794266572214754</v>
      </c>
      <c r="J777">
        <f>0.94*J776+(1-0.94)*'01_Data'!T772^2</f>
        <v>3.8279306191563937E-4</v>
      </c>
      <c r="K777" s="11">
        <f t="shared" si="148"/>
        <v>0.31058630298636986</v>
      </c>
      <c r="L777" t="e">
        <f>0.94*L776+(1-0.94)*'01_Data'!U772^2</f>
        <v>#DIV/0!</v>
      </c>
      <c r="M777" s="11" t="e">
        <f t="shared" si="149"/>
        <v>#DIV/0!</v>
      </c>
      <c r="N777">
        <f>0.94*N776+(1-0.94)*'01_Data'!V772^2</f>
        <v>8.00679128981722E-4</v>
      </c>
      <c r="O777" s="11">
        <f t="shared" si="150"/>
        <v>0.44918942608146284</v>
      </c>
      <c r="P777">
        <f>0.94*P776+(1-0.94)*'01_Data'!W772^2</f>
        <v>1.3777771012328578E-3</v>
      </c>
      <c r="Q777" s="11">
        <f t="shared" si="151"/>
        <v>0.58923664983661717</v>
      </c>
      <c r="R777">
        <f>0.94*R776+(1-0.94)*'01_Data'!X772^2</f>
        <v>3.9391878065093267E-4</v>
      </c>
      <c r="S777" s="11">
        <f t="shared" si="152"/>
        <v>0.31506750502715292</v>
      </c>
      <c r="T777">
        <f>0.94*T776+(1-0.94)*'01_Data'!Y772^2</f>
        <v>1.202273643319377E-8</v>
      </c>
      <c r="U777" s="11">
        <f t="shared" si="153"/>
        <v>1.7406118410389004E-3</v>
      </c>
      <c r="V777" t="e">
        <f>0.94*V776+(1-0.94)*'01_Data'!AA772^2</f>
        <v>#VALUE!</v>
      </c>
      <c r="W777" s="11" t="e">
        <f t="shared" si="154"/>
        <v>#VALUE!</v>
      </c>
      <c r="X777" t="e">
        <f>0.94*X776+(1-0.94)*'01_Data'!AB772^2</f>
        <v>#VALUE!</v>
      </c>
      <c r="Y777" s="11" t="e">
        <f t="shared" si="155"/>
        <v>#VALUE!</v>
      </c>
    </row>
    <row r="778" spans="1:25" x14ac:dyDescent="0.2">
      <c r="A778" s="6">
        <f>'01_Data'!A774</f>
        <v>44582</v>
      </c>
      <c r="B778">
        <f>0.94*B777+(1-0.94)*'01_Data'!P773^2</f>
        <v>2.9863270011080609E-4</v>
      </c>
      <c r="C778" s="11">
        <f t="shared" si="144"/>
        <v>0.27432725061124191</v>
      </c>
      <c r="D778">
        <f>0.94*D777+(1-0.94)*'01_Data'!Q773^2</f>
        <v>1.3251773012395827E-4</v>
      </c>
      <c r="E778" s="11">
        <f t="shared" si="145"/>
        <v>0.18274153329562901</v>
      </c>
      <c r="F778">
        <f>0.94*F777+(1-0.94)*'01_Data'!R773^2</f>
        <v>4.5776496537829357E-4</v>
      </c>
      <c r="G778" s="11">
        <f t="shared" si="146"/>
        <v>0.33964212235135088</v>
      </c>
      <c r="H778">
        <f>0.94*H777+(1-0.94)*'01_Data'!S773^2</f>
        <v>1.076778352311757E-3</v>
      </c>
      <c r="I778" s="11">
        <f t="shared" si="147"/>
        <v>0.52091087988499807</v>
      </c>
      <c r="J778">
        <f>0.94*J777+(1-0.94)*'01_Data'!T773^2</f>
        <v>3.8151055271147072E-4</v>
      </c>
      <c r="K778" s="11">
        <f t="shared" si="148"/>
        <v>0.3100655725540819</v>
      </c>
      <c r="L778" t="e">
        <f>0.94*L777+(1-0.94)*'01_Data'!U773^2</f>
        <v>#DIV/0!</v>
      </c>
      <c r="M778" s="11" t="e">
        <f t="shared" si="149"/>
        <v>#DIV/0!</v>
      </c>
      <c r="N778">
        <f>0.94*N777+(1-0.94)*'01_Data'!V773^2</f>
        <v>8.4334880941904227E-4</v>
      </c>
      <c r="O778" s="11">
        <f t="shared" si="150"/>
        <v>0.46100314529686093</v>
      </c>
      <c r="P778">
        <f>0.94*P777+(1-0.94)*'01_Data'!W773^2</f>
        <v>1.2997197175102324E-3</v>
      </c>
      <c r="Q778" s="11">
        <f t="shared" si="151"/>
        <v>0.57230181618843268</v>
      </c>
      <c r="R778">
        <f>0.94*R777+(1-0.94)*'01_Data'!X773^2</f>
        <v>3.7263837470377192E-4</v>
      </c>
      <c r="S778" s="11">
        <f t="shared" si="152"/>
        <v>0.3064390158340653</v>
      </c>
      <c r="T778">
        <f>0.94*T777+(1-0.94)*'01_Data'!Y773^2</f>
        <v>1.1301372247202143E-8</v>
      </c>
      <c r="U778" s="11">
        <f t="shared" si="153"/>
        <v>1.687585792276926E-3</v>
      </c>
      <c r="V778" t="e">
        <f>0.94*V777+(1-0.94)*'01_Data'!AA773^2</f>
        <v>#VALUE!</v>
      </c>
      <c r="W778" s="11" t="e">
        <f t="shared" si="154"/>
        <v>#VALUE!</v>
      </c>
      <c r="X778" t="e">
        <f>0.94*X777+(1-0.94)*'01_Data'!AB773^2</f>
        <v>#VALUE!</v>
      </c>
      <c r="Y778" s="11" t="e">
        <f t="shared" si="155"/>
        <v>#VALUE!</v>
      </c>
    </row>
    <row r="779" spans="1:25" x14ac:dyDescent="0.2">
      <c r="A779" s="6">
        <f>'01_Data'!A775</f>
        <v>44585</v>
      </c>
      <c r="B779">
        <f>0.94*B778+(1-0.94)*'01_Data'!P774^2</f>
        <v>2.9444377748097389E-4</v>
      </c>
      <c r="C779" s="11">
        <f t="shared" si="144"/>
        <v>0.272396460926359</v>
      </c>
      <c r="D779">
        <f>0.94*D778+(1-0.94)*'01_Data'!Q774^2</f>
        <v>1.3329627458946706E-4</v>
      </c>
      <c r="E779" s="11">
        <f t="shared" si="145"/>
        <v>0.18327755235310653</v>
      </c>
      <c r="F779">
        <f>0.94*F778+(1-0.94)*'01_Data'!R774^2</f>
        <v>5.0202385953151236E-4</v>
      </c>
      <c r="G779" s="11">
        <f t="shared" si="146"/>
        <v>0.35568246035184409</v>
      </c>
      <c r="H779">
        <f>0.94*H778+(1-0.94)*'01_Data'!S774^2</f>
        <v>1.0854102211893014E-3</v>
      </c>
      <c r="I779" s="11">
        <f t="shared" si="147"/>
        <v>0.52299462305047073</v>
      </c>
      <c r="J779">
        <f>0.94*J778+(1-0.94)*'01_Data'!T774^2</f>
        <v>3.749665639235781E-4</v>
      </c>
      <c r="K779" s="11">
        <f t="shared" si="148"/>
        <v>0.30739481796013035</v>
      </c>
      <c r="L779" t="e">
        <f>0.94*L778+(1-0.94)*'01_Data'!U774^2</f>
        <v>#DIV/0!</v>
      </c>
      <c r="M779" s="11" t="e">
        <f t="shared" si="149"/>
        <v>#DIV/0!</v>
      </c>
      <c r="N779">
        <f>0.94*N778+(1-0.94)*'01_Data'!V774^2</f>
        <v>9.2300718980021525E-4</v>
      </c>
      <c r="O779" s="11">
        <f t="shared" si="150"/>
        <v>0.48228395352702152</v>
      </c>
      <c r="P779">
        <f>0.94*P778+(1-0.94)*'01_Data'!W774^2</f>
        <v>1.4929849390983587E-3</v>
      </c>
      <c r="Q779" s="11">
        <f t="shared" si="151"/>
        <v>0.61337770146361403</v>
      </c>
      <c r="R779">
        <f>0.94*R778+(1-0.94)*'01_Data'!X774^2</f>
        <v>4.3927009817566352E-4</v>
      </c>
      <c r="S779" s="11">
        <f t="shared" si="152"/>
        <v>0.3327101812993814</v>
      </c>
      <c r="T779">
        <f>0.94*T778+(1-0.94)*'01_Data'!Y774^2</f>
        <v>1.1341173009033966E-8</v>
      </c>
      <c r="U779" s="11">
        <f t="shared" si="153"/>
        <v>1.6905548196602675E-3</v>
      </c>
      <c r="V779" t="e">
        <f>0.94*V778+(1-0.94)*'01_Data'!AA774^2</f>
        <v>#VALUE!</v>
      </c>
      <c r="W779" s="11" t="e">
        <f t="shared" si="154"/>
        <v>#VALUE!</v>
      </c>
      <c r="X779" t="e">
        <f>0.94*X778+(1-0.94)*'01_Data'!AB774^2</f>
        <v>#VALUE!</v>
      </c>
      <c r="Y779" s="11" t="e">
        <f t="shared" si="155"/>
        <v>#VALUE!</v>
      </c>
    </row>
    <row r="780" spans="1:25" x14ac:dyDescent="0.2">
      <c r="A780" s="6">
        <f>'01_Data'!A776</f>
        <v>44586</v>
      </c>
      <c r="B780">
        <f>0.94*B779+(1-0.94)*'01_Data'!P775^2</f>
        <v>2.8116704551424854E-4</v>
      </c>
      <c r="C780" s="11">
        <f t="shared" si="144"/>
        <v>0.26618432611555215</v>
      </c>
      <c r="D780">
        <f>0.94*D779+(1-0.94)*'01_Data'!Q775^2</f>
        <v>1.2556943163489413E-4</v>
      </c>
      <c r="E780" s="11">
        <f t="shared" si="145"/>
        <v>0.17788619050390989</v>
      </c>
      <c r="F780">
        <f>0.94*F779+(1-0.94)*'01_Data'!R775^2</f>
        <v>4.7268906688150163E-4</v>
      </c>
      <c r="G780" s="11">
        <f t="shared" si="146"/>
        <v>0.34513424178736368</v>
      </c>
      <c r="H780">
        <f>0.94*H779+(1-0.94)*'01_Data'!S775^2</f>
        <v>1.0238167174674883E-3</v>
      </c>
      <c r="I780" s="11">
        <f t="shared" si="147"/>
        <v>0.50793878843991336</v>
      </c>
      <c r="J780">
        <f>0.94*J779+(1-0.94)*'01_Data'!T775^2</f>
        <v>3.5430472238426954E-4</v>
      </c>
      <c r="K780" s="11">
        <f t="shared" si="148"/>
        <v>0.29880560577210719</v>
      </c>
      <c r="L780" t="e">
        <f>0.94*L779+(1-0.94)*'01_Data'!U775^2</f>
        <v>#DIV/0!</v>
      </c>
      <c r="M780" s="11" t="e">
        <f t="shared" si="149"/>
        <v>#DIV/0!</v>
      </c>
      <c r="N780">
        <f>0.94*N779+(1-0.94)*'01_Data'!V775^2</f>
        <v>8.7464051875984507E-4</v>
      </c>
      <c r="O780" s="11">
        <f t="shared" si="150"/>
        <v>0.46947780642697157</v>
      </c>
      <c r="P780">
        <f>0.94*P779+(1-0.94)*'01_Data'!W775^2</f>
        <v>1.4095500666542987E-3</v>
      </c>
      <c r="Q780" s="11">
        <f t="shared" si="151"/>
        <v>0.59599212813331959</v>
      </c>
      <c r="R780">
        <f>0.94*R779+(1-0.94)*'01_Data'!X775^2</f>
        <v>4.1298557637935694E-4</v>
      </c>
      <c r="S780" s="11">
        <f t="shared" si="152"/>
        <v>0.32260248797490382</v>
      </c>
      <c r="T780">
        <f>0.94*T779+(1-0.94)*'01_Data'!Y775^2</f>
        <v>1.1378585725156373E-8</v>
      </c>
      <c r="U780" s="11">
        <f t="shared" si="153"/>
        <v>1.6933409587969596E-3</v>
      </c>
      <c r="V780" t="e">
        <f>0.94*V779+(1-0.94)*'01_Data'!AA775^2</f>
        <v>#VALUE!</v>
      </c>
      <c r="W780" s="11" t="e">
        <f t="shared" si="154"/>
        <v>#VALUE!</v>
      </c>
      <c r="X780" t="e">
        <f>0.94*X779+(1-0.94)*'01_Data'!AB775^2</f>
        <v>#VALUE!</v>
      </c>
      <c r="Y780" s="11" t="e">
        <f t="shared" si="155"/>
        <v>#VALUE!</v>
      </c>
    </row>
    <row r="781" spans="1:25" x14ac:dyDescent="0.2">
      <c r="A781" s="6">
        <f>'01_Data'!A777</f>
        <v>44587</v>
      </c>
      <c r="B781">
        <f>0.94*B780+(1-0.94)*'01_Data'!P776^2</f>
        <v>3.1467263541734829E-4</v>
      </c>
      <c r="C781" s="11">
        <f t="shared" si="144"/>
        <v>0.28159812521601024</v>
      </c>
      <c r="D781">
        <f>0.94*D780+(1-0.94)*'01_Data'!Q776^2</f>
        <v>2.2216181875795566E-4</v>
      </c>
      <c r="E781" s="11">
        <f t="shared" si="145"/>
        <v>0.23661102748393792</v>
      </c>
      <c r="F781">
        <f>0.94*F780+(1-0.94)*'01_Data'!R776^2</f>
        <v>5.830856270540723E-4</v>
      </c>
      <c r="G781" s="11">
        <f t="shared" si="146"/>
        <v>0.38332437701981104</v>
      </c>
      <c r="H781">
        <f>0.94*H780+(1-0.94)*'01_Data'!S776^2</f>
        <v>1.3277087943340867E-3</v>
      </c>
      <c r="I781" s="11">
        <f t="shared" si="147"/>
        <v>0.57843116805043437</v>
      </c>
      <c r="J781">
        <f>0.94*J780+(1-0.94)*'01_Data'!T776^2</f>
        <v>4.5021844510586683E-4</v>
      </c>
      <c r="K781" s="11">
        <f t="shared" si="148"/>
        <v>0.33683088956727003</v>
      </c>
      <c r="L781" t="e">
        <f>0.94*L780+(1-0.94)*'01_Data'!U776^2</f>
        <v>#DIV/0!</v>
      </c>
      <c r="M781" s="11" t="e">
        <f t="shared" si="149"/>
        <v>#DIV/0!</v>
      </c>
      <c r="N781">
        <f>0.94*N780+(1-0.94)*'01_Data'!V776^2</f>
        <v>8.4617447357710515E-4</v>
      </c>
      <c r="O781" s="11">
        <f t="shared" si="150"/>
        <v>0.46177480154446554</v>
      </c>
      <c r="P781">
        <f>0.94*P780+(1-0.94)*'01_Data'!W776^2</f>
        <v>1.5153302869996838E-3</v>
      </c>
      <c r="Q781" s="11">
        <f t="shared" si="151"/>
        <v>0.61795083325772804</v>
      </c>
      <c r="R781">
        <f>0.94*R780+(1-0.94)*'01_Data'!X776^2</f>
        <v>3.9672422694247517E-4</v>
      </c>
      <c r="S781" s="11">
        <f t="shared" si="152"/>
        <v>0.31618745261237635</v>
      </c>
      <c r="T781">
        <f>0.94*T780+(1-0.94)*'01_Data'!Y776^2</f>
        <v>1.3567717109103493E-8</v>
      </c>
      <c r="U781" s="11">
        <f t="shared" si="153"/>
        <v>1.8490713105486442E-3</v>
      </c>
      <c r="V781" t="e">
        <f>0.94*V780+(1-0.94)*'01_Data'!AA776^2</f>
        <v>#VALUE!</v>
      </c>
      <c r="W781" s="11" t="e">
        <f t="shared" si="154"/>
        <v>#VALUE!</v>
      </c>
      <c r="X781" t="e">
        <f>0.94*X780+(1-0.94)*'01_Data'!AB776^2</f>
        <v>#VALUE!</v>
      </c>
      <c r="Y781" s="11" t="e">
        <f t="shared" si="155"/>
        <v>#VALUE!</v>
      </c>
    </row>
    <row r="782" spans="1:25" x14ac:dyDescent="0.2">
      <c r="A782" s="6">
        <f>'01_Data'!A778</f>
        <v>44588</v>
      </c>
      <c r="B782">
        <f>0.94*B781+(1-0.94)*'01_Data'!P777^2</f>
        <v>3.0202833291502067E-4</v>
      </c>
      <c r="C782" s="11">
        <f t="shared" si="144"/>
        <v>0.27588247478697381</v>
      </c>
      <c r="D782">
        <f>0.94*D781+(1-0.94)*'01_Data'!Q777^2</f>
        <v>2.0886623839807953E-4</v>
      </c>
      <c r="E782" s="11">
        <f t="shared" si="145"/>
        <v>0.22942164692181086</v>
      </c>
      <c r="F782">
        <f>0.94*F781+(1-0.94)*'01_Data'!R777^2</f>
        <v>5.4812023026826336E-4</v>
      </c>
      <c r="G782" s="11">
        <f t="shared" si="146"/>
        <v>0.37165346497456792</v>
      </c>
      <c r="H782">
        <f>0.94*H781+(1-0.94)*'01_Data'!S777^2</f>
        <v>1.2517475478925136E-3</v>
      </c>
      <c r="I782" s="11">
        <f t="shared" si="147"/>
        <v>0.56164079451987237</v>
      </c>
      <c r="J782">
        <f>0.94*J781+(1-0.94)*'01_Data'!T777^2</f>
        <v>4.2392048033817109E-4</v>
      </c>
      <c r="K782" s="11">
        <f t="shared" si="148"/>
        <v>0.32684546967216654</v>
      </c>
      <c r="L782" t="e">
        <f>0.94*L781+(1-0.94)*'01_Data'!U777^2</f>
        <v>#DIV/0!</v>
      </c>
      <c r="M782" s="11" t="e">
        <f t="shared" si="149"/>
        <v>#DIV/0!</v>
      </c>
      <c r="N782">
        <f>0.94*N781+(1-0.94)*'01_Data'!V777^2</f>
        <v>7.9892014342708602E-4</v>
      </c>
      <c r="O782" s="11">
        <f t="shared" si="150"/>
        <v>0.44869575008420315</v>
      </c>
      <c r="P782">
        <f>0.94*P781+(1-0.94)*'01_Data'!W777^2</f>
        <v>1.4257601677729629E-3</v>
      </c>
      <c r="Q782" s="11">
        <f t="shared" si="151"/>
        <v>0.5994093445040598</v>
      </c>
      <c r="R782">
        <f>0.94*R781+(1-0.94)*'01_Data'!X777^2</f>
        <v>4.7948108745479896E-4</v>
      </c>
      <c r="S782" s="11">
        <f t="shared" si="152"/>
        <v>0.34760499714274729</v>
      </c>
      <c r="T782">
        <f>0.94*T781+(1-0.94)*'01_Data'!Y777^2</f>
        <v>1.347169425391661E-8</v>
      </c>
      <c r="U782" s="11">
        <f t="shared" si="153"/>
        <v>1.8425164726501052E-3</v>
      </c>
      <c r="V782" t="e">
        <f>0.94*V781+(1-0.94)*'01_Data'!AA777^2</f>
        <v>#VALUE!</v>
      </c>
      <c r="W782" s="11" t="e">
        <f t="shared" si="154"/>
        <v>#VALUE!</v>
      </c>
      <c r="X782" t="e">
        <f>0.94*X781+(1-0.94)*'01_Data'!AB777^2</f>
        <v>#VALUE!</v>
      </c>
      <c r="Y782" s="11" t="e">
        <f t="shared" si="155"/>
        <v>#VALUE!</v>
      </c>
    </row>
    <row r="783" spans="1:25" x14ac:dyDescent="0.2">
      <c r="A783" s="6">
        <f>'01_Data'!A779</f>
        <v>44589</v>
      </c>
      <c r="B783">
        <f>0.94*B782+(1-0.94)*'01_Data'!P778^2</f>
        <v>2.9362459782062041E-4</v>
      </c>
      <c r="C783" s="11">
        <f t="shared" si="144"/>
        <v>0.27201727638294659</v>
      </c>
      <c r="D783">
        <f>0.94*D782+(1-0.94)*'01_Data'!Q778^2</f>
        <v>2.2032485697197934E-4</v>
      </c>
      <c r="E783" s="11">
        <f t="shared" si="145"/>
        <v>0.23563077888285053</v>
      </c>
      <c r="F783">
        <f>0.94*F782+(1-0.94)*'01_Data'!R778^2</f>
        <v>5.6718826735587826E-4</v>
      </c>
      <c r="G783" s="11">
        <f t="shared" si="146"/>
        <v>0.37806275057678101</v>
      </c>
      <c r="H783">
        <f>0.94*H782+(1-0.94)*'01_Data'!S778^2</f>
        <v>1.1783801002897148E-3</v>
      </c>
      <c r="I783" s="11">
        <f t="shared" si="147"/>
        <v>0.54493282638597584</v>
      </c>
      <c r="J783">
        <f>0.94*J782+(1-0.94)*'01_Data'!T778^2</f>
        <v>3.9853468331052077E-4</v>
      </c>
      <c r="K783" s="11">
        <f t="shared" si="148"/>
        <v>0.31690809423908889</v>
      </c>
      <c r="L783" t="e">
        <f>0.94*L782+(1-0.94)*'01_Data'!U778^2</f>
        <v>#DIV/0!</v>
      </c>
      <c r="M783" s="11" t="e">
        <f t="shared" si="149"/>
        <v>#DIV/0!</v>
      </c>
      <c r="N783">
        <f>0.94*N782+(1-0.94)*'01_Data'!V778^2</f>
        <v>7.5994518227595858E-4</v>
      </c>
      <c r="O783" s="11">
        <f t="shared" si="150"/>
        <v>0.43761419759137338</v>
      </c>
      <c r="P783">
        <f>0.94*P782+(1-0.94)*'01_Data'!W778^2</f>
        <v>1.5600792928614881E-3</v>
      </c>
      <c r="Q783" s="11">
        <f t="shared" si="151"/>
        <v>0.62700875735598383</v>
      </c>
      <c r="R783">
        <f>0.94*R782+(1-0.94)*'01_Data'!X778^2</f>
        <v>4.5593383744517652E-4</v>
      </c>
      <c r="S783" s="11">
        <f t="shared" si="152"/>
        <v>0.33896213215665327</v>
      </c>
      <c r="T783">
        <f>0.94*T782+(1-0.94)*'01_Data'!Y778^2</f>
        <v>1.338127569534606E-8</v>
      </c>
      <c r="U783" s="11">
        <f t="shared" si="153"/>
        <v>1.8363228134582459E-3</v>
      </c>
      <c r="V783" t="e">
        <f>0.94*V782+(1-0.94)*'01_Data'!AA778^2</f>
        <v>#VALUE!</v>
      </c>
      <c r="W783" s="11" t="e">
        <f t="shared" si="154"/>
        <v>#VALUE!</v>
      </c>
      <c r="X783" t="e">
        <f>0.94*X782+(1-0.94)*'01_Data'!AB778^2</f>
        <v>#VALUE!</v>
      </c>
      <c r="Y783" s="11" t="e">
        <f t="shared" si="155"/>
        <v>#VALUE!</v>
      </c>
    </row>
    <row r="784" spans="1:25" x14ac:dyDescent="0.2">
      <c r="A784" s="6">
        <f>'01_Data'!A780</f>
        <v>44592</v>
      </c>
      <c r="B784">
        <f>0.94*B783+(1-0.94)*'01_Data'!P779^2</f>
        <v>2.7627877138233239E-4</v>
      </c>
      <c r="C784" s="11">
        <f t="shared" si="144"/>
        <v>0.26386028573536369</v>
      </c>
      <c r="D784">
        <f>0.94*D783+(1-0.94)*'01_Data'!Q779^2</f>
        <v>2.8398614097087274E-4</v>
      </c>
      <c r="E784" s="11">
        <f t="shared" si="145"/>
        <v>0.26751543418027296</v>
      </c>
      <c r="F784">
        <f>0.94*F783+(1-0.94)*'01_Data'!R779^2</f>
        <v>5.3460903583043889E-4</v>
      </c>
      <c r="G784" s="11">
        <f t="shared" si="146"/>
        <v>0.36704424396695096</v>
      </c>
      <c r="H784">
        <f>0.94*H783+(1-0.94)*'01_Data'!S779^2</f>
        <v>1.1117978445993899E-3</v>
      </c>
      <c r="I784" s="11">
        <f t="shared" si="147"/>
        <v>0.52931376029633526</v>
      </c>
      <c r="J784">
        <f>0.94*J783+(1-0.94)*'01_Data'!T779^2</f>
        <v>4.0980472395752066E-4</v>
      </c>
      <c r="K784" s="11">
        <f t="shared" si="148"/>
        <v>0.32135772969899945</v>
      </c>
      <c r="L784" t="e">
        <f>0.94*L783+(1-0.94)*'01_Data'!U779^2</f>
        <v>#DIV/0!</v>
      </c>
      <c r="M784" s="11" t="e">
        <f t="shared" si="149"/>
        <v>#DIV/0!</v>
      </c>
      <c r="N784">
        <f>0.94*N783+(1-0.94)*'01_Data'!V779^2</f>
        <v>7.1654798850538833E-4</v>
      </c>
      <c r="O784" s="11">
        <f t="shared" si="150"/>
        <v>0.42493539874121794</v>
      </c>
      <c r="P784">
        <f>0.94*P783+(1-0.94)*'01_Data'!W779^2</f>
        <v>1.4729075325408539E-3</v>
      </c>
      <c r="Q784" s="11">
        <f t="shared" si="151"/>
        <v>0.60923944242005157</v>
      </c>
      <c r="R784">
        <f>0.94*R783+(1-0.94)*'01_Data'!X779^2</f>
        <v>4.3515727830664079E-4</v>
      </c>
      <c r="S784" s="11">
        <f t="shared" si="152"/>
        <v>0.33114896064048499</v>
      </c>
      <c r="T784">
        <f>0.94*T783+(1-0.94)*'01_Data'!Y779^2</f>
        <v>1.54502456810818E-8</v>
      </c>
      <c r="U784" s="11">
        <f t="shared" si="153"/>
        <v>1.9731857265935745E-3</v>
      </c>
      <c r="V784" t="e">
        <f>0.94*V783+(1-0.94)*'01_Data'!AA779^2</f>
        <v>#VALUE!</v>
      </c>
      <c r="W784" s="11" t="e">
        <f t="shared" si="154"/>
        <v>#VALUE!</v>
      </c>
      <c r="X784" t="e">
        <f>0.94*X783+(1-0.94)*'01_Data'!AB779^2</f>
        <v>#VALUE!</v>
      </c>
      <c r="Y784" s="11" t="e">
        <f t="shared" si="155"/>
        <v>#VALUE!</v>
      </c>
    </row>
    <row r="785" spans="1:25" x14ac:dyDescent="0.2">
      <c r="A785" s="6">
        <f>'01_Data'!A781</f>
        <v>44593</v>
      </c>
      <c r="B785">
        <f>0.94*B784+(1-0.94)*'01_Data'!P780^2</f>
        <v>2.6455483077542574E-4</v>
      </c>
      <c r="C785" s="11">
        <f t="shared" si="144"/>
        <v>0.25820111803671048</v>
      </c>
      <c r="D785">
        <f>0.94*D784+(1-0.94)*'01_Data'!Q780^2</f>
        <v>2.6876006928438248E-4</v>
      </c>
      <c r="E785" s="11">
        <f t="shared" si="145"/>
        <v>0.26024514877258403</v>
      </c>
      <c r="F785">
        <f>0.94*F784+(1-0.94)*'01_Data'!R780^2</f>
        <v>5.0526439266700943E-4</v>
      </c>
      <c r="G785" s="11">
        <f t="shared" si="146"/>
        <v>0.35682856801563184</v>
      </c>
      <c r="H785">
        <f>0.94*H784+(1-0.94)*'01_Data'!S780^2</f>
        <v>1.0455137658203536E-3</v>
      </c>
      <c r="I785" s="11">
        <f t="shared" si="147"/>
        <v>0.51329277122002137</v>
      </c>
      <c r="J785">
        <f>0.94*J784+(1-0.94)*'01_Data'!T780^2</f>
        <v>3.8959560526690643E-4</v>
      </c>
      <c r="K785" s="11">
        <f t="shared" si="148"/>
        <v>0.31333383559274353</v>
      </c>
      <c r="L785" t="e">
        <f>0.94*L784+(1-0.94)*'01_Data'!U780^2</f>
        <v>#DIV/0!</v>
      </c>
      <c r="M785" s="11" t="e">
        <f t="shared" si="149"/>
        <v>#DIV/0!</v>
      </c>
      <c r="N785">
        <f>0.94*N784+(1-0.94)*'01_Data'!V780^2</f>
        <v>6.785190769114692E-4</v>
      </c>
      <c r="O785" s="11">
        <f t="shared" si="150"/>
        <v>0.41350551070292912</v>
      </c>
      <c r="P785">
        <f>0.94*P784+(1-0.94)*'01_Data'!W780^2</f>
        <v>1.3846638421029034E-3</v>
      </c>
      <c r="Q785" s="11">
        <f t="shared" si="151"/>
        <v>0.59070744722741708</v>
      </c>
      <c r="R785">
        <f>0.94*R784+(1-0.94)*'01_Data'!X780^2</f>
        <v>4.1228710772250703E-4</v>
      </c>
      <c r="S785" s="11">
        <f t="shared" si="152"/>
        <v>0.32232956914635025</v>
      </c>
      <c r="T785">
        <f>0.94*T784+(1-0.94)*'01_Data'!Y780^2</f>
        <v>1.7395077467674124E-8</v>
      </c>
      <c r="U785" s="11">
        <f t="shared" si="153"/>
        <v>2.0936951836057413E-3</v>
      </c>
      <c r="V785" t="e">
        <f>0.94*V784+(1-0.94)*'01_Data'!AA780^2</f>
        <v>#VALUE!</v>
      </c>
      <c r="W785" s="11" t="e">
        <f t="shared" si="154"/>
        <v>#VALUE!</v>
      </c>
      <c r="X785" t="e">
        <f>0.94*X784+(1-0.94)*'01_Data'!AB780^2</f>
        <v>#VALUE!</v>
      </c>
      <c r="Y785" s="11" t="e">
        <f t="shared" si="155"/>
        <v>#VALUE!</v>
      </c>
    </row>
    <row r="786" spans="1:25" x14ac:dyDescent="0.2">
      <c r="A786" s="6">
        <f>'01_Data'!A782</f>
        <v>44594</v>
      </c>
      <c r="B786">
        <f>0.94*B785+(1-0.94)*'01_Data'!P781^2</f>
        <v>4.803761773991529E-4</v>
      </c>
      <c r="C786" s="11">
        <f t="shared" si="144"/>
        <v>0.34792929842798026</v>
      </c>
      <c r="D786">
        <f>0.94*D785+(1-0.94)*'01_Data'!Q781^2</f>
        <v>2.9320906378957725E-4</v>
      </c>
      <c r="E786" s="11">
        <f t="shared" si="145"/>
        <v>0.27182473043300065</v>
      </c>
      <c r="F786">
        <f>0.94*F785+(1-0.94)*'01_Data'!R781^2</f>
        <v>5.3800920498308161E-4</v>
      </c>
      <c r="G786" s="11">
        <f t="shared" si="146"/>
        <v>0.36820961374702943</v>
      </c>
      <c r="H786">
        <f>0.94*H785+(1-0.94)*'01_Data'!S781^2</f>
        <v>1.0891630429980944E-3</v>
      </c>
      <c r="I786" s="11">
        <f t="shared" si="147"/>
        <v>0.52389797368907609</v>
      </c>
      <c r="J786">
        <f>0.94*J785+(1-0.94)*'01_Data'!T781^2</f>
        <v>4.1246041620860162E-4</v>
      </c>
      <c r="K786" s="11">
        <f t="shared" si="148"/>
        <v>0.32239730905292557</v>
      </c>
      <c r="L786" t="e">
        <f>0.94*L785+(1-0.94)*'01_Data'!U781^2</f>
        <v>#DIV/0!</v>
      </c>
      <c r="M786" s="11" t="e">
        <f t="shared" si="149"/>
        <v>#DIV/0!</v>
      </c>
      <c r="N786">
        <f>0.94*N785+(1-0.94)*'01_Data'!V781^2</f>
        <v>7.0883524841472E-4</v>
      </c>
      <c r="O786" s="11">
        <f t="shared" si="150"/>
        <v>0.42264226314994746</v>
      </c>
      <c r="P786">
        <f>0.94*P785+(1-0.94)*'01_Data'!W781^2</f>
        <v>1.5803142455683215E-3</v>
      </c>
      <c r="Q786" s="11">
        <f t="shared" si="151"/>
        <v>0.63106195407679033</v>
      </c>
      <c r="R786">
        <f>0.94*R785+(1-0.94)*'01_Data'!X781^2</f>
        <v>4.21377432632484E-4</v>
      </c>
      <c r="S786" s="11">
        <f t="shared" si="152"/>
        <v>0.3258636417635235</v>
      </c>
      <c r="T786">
        <f>0.94*T785+(1-0.94)*'01_Data'!Y781^2</f>
        <v>1.7069255916277627E-8</v>
      </c>
      <c r="U786" s="11">
        <f t="shared" si="153"/>
        <v>2.0739943324179942E-3</v>
      </c>
      <c r="V786" t="e">
        <f>0.94*V785+(1-0.94)*'01_Data'!AA781^2</f>
        <v>#VALUE!</v>
      </c>
      <c r="W786" s="11" t="e">
        <f t="shared" si="154"/>
        <v>#VALUE!</v>
      </c>
      <c r="X786" t="e">
        <f>0.94*X785+(1-0.94)*'01_Data'!AB781^2</f>
        <v>#VALUE!</v>
      </c>
      <c r="Y786" s="11" t="e">
        <f t="shared" si="155"/>
        <v>#VALUE!</v>
      </c>
    </row>
    <row r="787" spans="1:25" x14ac:dyDescent="0.2">
      <c r="A787" s="6">
        <f>'01_Data'!A783</f>
        <v>44595</v>
      </c>
      <c r="B787">
        <f>0.94*B786+(1-0.94)*'01_Data'!P782^2</f>
        <v>4.5195972840691724E-4</v>
      </c>
      <c r="C787" s="11">
        <f t="shared" si="144"/>
        <v>0.33748163143872456</v>
      </c>
      <c r="D787">
        <f>0.94*D786+(1-0.94)*'01_Data'!Q782^2</f>
        <v>2.7688031890141875E-4</v>
      </c>
      <c r="E787" s="11">
        <f t="shared" si="145"/>
        <v>0.26414738379010599</v>
      </c>
      <c r="F787">
        <f>0.94*F786+(1-0.94)*'01_Data'!R782^2</f>
        <v>5.0891981163959823E-4</v>
      </c>
      <c r="G787" s="11">
        <f t="shared" si="146"/>
        <v>0.35811700955578579</v>
      </c>
      <c r="H787">
        <f>0.94*H786+(1-0.94)*'01_Data'!S782^2</f>
        <v>1.0280099062017992E-3</v>
      </c>
      <c r="I787" s="11">
        <f t="shared" si="147"/>
        <v>0.50897789378602043</v>
      </c>
      <c r="J787">
        <f>0.94*J786+(1-0.94)*'01_Data'!T782^2</f>
        <v>4.0716069520175499E-4</v>
      </c>
      <c r="K787" s="11">
        <f t="shared" si="148"/>
        <v>0.32031936437068909</v>
      </c>
      <c r="L787" t="e">
        <f>0.94*L786+(1-0.94)*'01_Data'!U782^2</f>
        <v>#DIV/0!</v>
      </c>
      <c r="M787" s="11" t="e">
        <f t="shared" si="149"/>
        <v>#DIV/0!</v>
      </c>
      <c r="N787">
        <f>0.94*N786+(1-0.94)*'01_Data'!V782^2</f>
        <v>6.7668902736400251E-4</v>
      </c>
      <c r="O787" s="11">
        <f t="shared" si="150"/>
        <v>0.41294749653645879</v>
      </c>
      <c r="P787">
        <f>0.94*P786+(1-0.94)*'01_Data'!W782^2</f>
        <v>1.5020544232757656E-3</v>
      </c>
      <c r="Q787" s="11">
        <f t="shared" si="151"/>
        <v>0.6152379333765865</v>
      </c>
      <c r="R787">
        <f>0.94*R786+(1-0.94)*'01_Data'!X782^2</f>
        <v>4.1183772042259497E-4</v>
      </c>
      <c r="S787" s="11">
        <f t="shared" si="152"/>
        <v>0.32215385384392647</v>
      </c>
      <c r="T787">
        <f>0.94*T786+(1-0.94)*'01_Data'!Y782^2</f>
        <v>1.6762983657965413E-8</v>
      </c>
      <c r="U787" s="11">
        <f t="shared" si="153"/>
        <v>2.0553033551783261E-3</v>
      </c>
      <c r="V787" t="e">
        <f>0.94*V786+(1-0.94)*'01_Data'!AA782^2</f>
        <v>#VALUE!</v>
      </c>
      <c r="W787" s="11" t="e">
        <f t="shared" si="154"/>
        <v>#VALUE!</v>
      </c>
      <c r="X787" t="e">
        <f>0.94*X786+(1-0.94)*'01_Data'!AB782^2</f>
        <v>#VALUE!</v>
      </c>
      <c r="Y787" s="11" t="e">
        <f t="shared" si="155"/>
        <v>#VALUE!</v>
      </c>
    </row>
    <row r="788" spans="1:25" x14ac:dyDescent="0.2">
      <c r="A788" s="6">
        <f>'01_Data'!A784</f>
        <v>44596</v>
      </c>
      <c r="B788">
        <f>0.94*B787+(1-0.94)*'01_Data'!P783^2</f>
        <v>4.3309482074146321E-4</v>
      </c>
      <c r="C788" s="11">
        <f t="shared" si="144"/>
        <v>0.33036327705549956</v>
      </c>
      <c r="D788">
        <f>0.94*D787+(1-0.94)*'01_Data'!Q783^2</f>
        <v>2.651020189391735E-4</v>
      </c>
      <c r="E788" s="11">
        <f t="shared" si="145"/>
        <v>0.25846800338276249</v>
      </c>
      <c r="F788">
        <f>0.94*F787+(1-0.94)*'01_Data'!R783^2</f>
        <v>4.9124320615725624E-4</v>
      </c>
      <c r="G788" s="11">
        <f t="shared" si="146"/>
        <v>0.35184270342246488</v>
      </c>
      <c r="H788">
        <f>0.94*H787+(1-0.94)*'01_Data'!S783^2</f>
        <v>9.7179662179322371E-4</v>
      </c>
      <c r="I788" s="11">
        <f t="shared" si="147"/>
        <v>0.49486639478943445</v>
      </c>
      <c r="J788">
        <f>0.94*J787+(1-0.94)*'01_Data'!T783^2</f>
        <v>4.0530203898229842E-4</v>
      </c>
      <c r="K788" s="11">
        <f t="shared" si="148"/>
        <v>0.31958741186651768</v>
      </c>
      <c r="L788" t="e">
        <f>0.94*L787+(1-0.94)*'01_Data'!U783^2</f>
        <v>#DIV/0!</v>
      </c>
      <c r="M788" s="11" t="e">
        <f t="shared" si="149"/>
        <v>#DIV/0!</v>
      </c>
      <c r="N788">
        <f>0.94*N787+(1-0.94)*'01_Data'!V783^2</f>
        <v>7.3197305342061019E-4</v>
      </c>
      <c r="O788" s="11">
        <f t="shared" si="150"/>
        <v>0.42948481866300442</v>
      </c>
      <c r="P788">
        <f>0.94*P787+(1-0.94)*'01_Data'!W783^2</f>
        <v>1.4758084848475969E-3</v>
      </c>
      <c r="Q788" s="11">
        <f t="shared" si="151"/>
        <v>0.60983910843893441</v>
      </c>
      <c r="R788">
        <f>0.94*R787+(1-0.94)*'01_Data'!X783^2</f>
        <v>4.3323174792858659E-4</v>
      </c>
      <c r="S788" s="11">
        <f t="shared" si="152"/>
        <v>0.3304154967279892</v>
      </c>
      <c r="T788">
        <f>0.94*T787+(1-0.94)*'01_Data'!Y783^2</f>
        <v>1.5757204638487489E-8</v>
      </c>
      <c r="U788" s="11">
        <f t="shared" si="153"/>
        <v>1.9926905351556343E-3</v>
      </c>
      <c r="V788" t="e">
        <f>0.94*V787+(1-0.94)*'01_Data'!AA783^2</f>
        <v>#VALUE!</v>
      </c>
      <c r="W788" s="11" t="e">
        <f t="shared" si="154"/>
        <v>#VALUE!</v>
      </c>
      <c r="X788" t="e">
        <f>0.94*X787+(1-0.94)*'01_Data'!AB783^2</f>
        <v>#VALUE!</v>
      </c>
      <c r="Y788" s="11" t="e">
        <f t="shared" si="155"/>
        <v>#VALUE!</v>
      </c>
    </row>
    <row r="789" spans="1:25" x14ac:dyDescent="0.2">
      <c r="A789" s="6">
        <f>'01_Data'!A785</f>
        <v>44599</v>
      </c>
      <c r="B789">
        <f>0.94*B788+(1-0.94)*'01_Data'!P784^2</f>
        <v>4.3478926200603957E-4</v>
      </c>
      <c r="C789" s="11">
        <f t="shared" si="144"/>
        <v>0.33100890324207594</v>
      </c>
      <c r="D789">
        <f>0.94*D788+(1-0.94)*'01_Data'!Q784^2</f>
        <v>2.584822183953523E-4</v>
      </c>
      <c r="E789" s="11">
        <f t="shared" si="145"/>
        <v>0.25522053020011687</v>
      </c>
      <c r="F789">
        <f>0.94*F788+(1-0.94)*'01_Data'!R784^2</f>
        <v>4.6895524088307983E-4</v>
      </c>
      <c r="G789" s="11">
        <f t="shared" si="146"/>
        <v>0.34376841143789832</v>
      </c>
      <c r="H789">
        <f>0.94*H788+(1-0.94)*'01_Data'!S784^2</f>
        <v>9.3701498681603103E-4</v>
      </c>
      <c r="I789" s="11">
        <f t="shared" si="147"/>
        <v>0.48592980632766281</v>
      </c>
      <c r="J789">
        <f>0.94*J788+(1-0.94)*'01_Data'!T784^2</f>
        <v>3.8217820052153801E-4</v>
      </c>
      <c r="K789" s="11">
        <f t="shared" si="148"/>
        <v>0.3103367631000678</v>
      </c>
      <c r="L789" t="e">
        <f>0.94*L788+(1-0.94)*'01_Data'!U784^2</f>
        <v>#DIV/0!</v>
      </c>
      <c r="M789" s="11" t="e">
        <f t="shared" si="149"/>
        <v>#DIV/0!</v>
      </c>
      <c r="N789">
        <f>0.94*N788+(1-0.94)*'01_Data'!V784^2</f>
        <v>8.0592673736948708E-4</v>
      </c>
      <c r="O789" s="11">
        <f t="shared" si="150"/>
        <v>0.45065900392326658</v>
      </c>
      <c r="P789">
        <f>0.94*P788+(1-0.94)*'01_Data'!W784^2</f>
        <v>1.3880377821092191E-3</v>
      </c>
      <c r="Q789" s="11">
        <f t="shared" si="151"/>
        <v>0.5914266827693212</v>
      </c>
      <c r="R789">
        <f>0.94*R788+(1-0.94)*'01_Data'!X784^2</f>
        <v>4.0723784305287135E-4</v>
      </c>
      <c r="S789" s="11">
        <f t="shared" si="152"/>
        <v>0.32034970961329684</v>
      </c>
      <c r="T789">
        <f>0.94*T788+(1-0.94)*'01_Data'!Y784^2</f>
        <v>1.7683618887634742E-8</v>
      </c>
      <c r="U789" s="11">
        <f t="shared" si="153"/>
        <v>2.1109883845450111E-3</v>
      </c>
      <c r="V789" t="e">
        <f>0.94*V788+(1-0.94)*'01_Data'!AA784^2</f>
        <v>#VALUE!</v>
      </c>
      <c r="W789" s="11" t="e">
        <f t="shared" si="154"/>
        <v>#VALUE!</v>
      </c>
      <c r="X789" t="e">
        <f>0.94*X788+(1-0.94)*'01_Data'!AB784^2</f>
        <v>#VALUE!</v>
      </c>
      <c r="Y789" s="11" t="e">
        <f t="shared" si="155"/>
        <v>#VALUE!</v>
      </c>
    </row>
    <row r="790" spans="1:25" x14ac:dyDescent="0.2">
      <c r="A790" s="6">
        <f>'01_Data'!A786</f>
        <v>44600</v>
      </c>
      <c r="B790">
        <f>0.94*B789+(1-0.94)*'01_Data'!P785^2</f>
        <v>4.1729322539520804E-4</v>
      </c>
      <c r="C790" s="11">
        <f t="shared" si="144"/>
        <v>0.32428057727775256</v>
      </c>
      <c r="D790">
        <f>0.94*D789+(1-0.94)*'01_Data'!Q785^2</f>
        <v>2.656930665428099E-4</v>
      </c>
      <c r="E790" s="11">
        <f t="shared" si="145"/>
        <v>0.25875597146498497</v>
      </c>
      <c r="F790">
        <f>0.94*F789+(1-0.94)*'01_Data'!R785^2</f>
        <v>4.488630537932687E-4</v>
      </c>
      <c r="G790" s="11">
        <f t="shared" si="146"/>
        <v>0.33632348945011808</v>
      </c>
      <c r="H790">
        <f>0.94*H789+(1-0.94)*'01_Data'!S785^2</f>
        <v>8.8222979867741164E-4</v>
      </c>
      <c r="I790" s="11">
        <f t="shared" si="147"/>
        <v>0.47151024301356143</v>
      </c>
      <c r="J790">
        <f>0.94*J789+(1-0.94)*'01_Data'!T785^2</f>
        <v>3.8635200699302027E-4</v>
      </c>
      <c r="K790" s="11">
        <f t="shared" si="148"/>
        <v>0.31202677090634567</v>
      </c>
      <c r="L790" t="e">
        <f>0.94*L789+(1-0.94)*'01_Data'!U785^2</f>
        <v>#DIV/0!</v>
      </c>
      <c r="M790" s="11" t="e">
        <f t="shared" si="149"/>
        <v>#DIV/0!</v>
      </c>
      <c r="N790">
        <f>0.94*N789+(1-0.94)*'01_Data'!V785^2</f>
        <v>8.0626204125927635E-4</v>
      </c>
      <c r="O790" s="11">
        <f t="shared" si="150"/>
        <v>0.4507527419742865</v>
      </c>
      <c r="P790">
        <f>0.94*P789+(1-0.94)*'01_Data'!W785^2</f>
        <v>1.4412408555292413E-3</v>
      </c>
      <c r="Q790" s="11">
        <f t="shared" si="151"/>
        <v>0.602654706771107</v>
      </c>
      <c r="R790">
        <f>0.94*R789+(1-0.94)*'01_Data'!X785^2</f>
        <v>3.9373586758014855E-4</v>
      </c>
      <c r="S790" s="11">
        <f t="shared" si="152"/>
        <v>0.31499434698133466</v>
      </c>
      <c r="T790">
        <f>0.94*T789+(1-0.94)*'01_Data'!Y785^2</f>
        <v>1.6622601754376656E-8</v>
      </c>
      <c r="U790" s="11">
        <f t="shared" si="153"/>
        <v>2.0466791741997371E-3</v>
      </c>
      <c r="V790" t="e">
        <f>0.94*V789+(1-0.94)*'01_Data'!AA785^2</f>
        <v>#VALUE!</v>
      </c>
      <c r="W790" s="11" t="e">
        <f t="shared" si="154"/>
        <v>#VALUE!</v>
      </c>
      <c r="X790" t="e">
        <f>0.94*X789+(1-0.94)*'01_Data'!AB785^2</f>
        <v>#VALUE!</v>
      </c>
      <c r="Y790" s="11" t="e">
        <f t="shared" si="155"/>
        <v>#VALUE!</v>
      </c>
    </row>
    <row r="791" spans="1:25" x14ac:dyDescent="0.2">
      <c r="A791" s="6">
        <f>'01_Data'!A787</f>
        <v>44601</v>
      </c>
      <c r="B791">
        <f>0.94*B790+(1-0.94)*'01_Data'!P786^2</f>
        <v>4.3341987050994439E-4</v>
      </c>
      <c r="C791" s="11">
        <f t="shared" si="144"/>
        <v>0.33048722723958029</v>
      </c>
      <c r="D791">
        <f>0.94*D790+(1-0.94)*'01_Data'!Q786^2</f>
        <v>2.6388240480150759E-4</v>
      </c>
      <c r="E791" s="11">
        <f t="shared" si="145"/>
        <v>0.25787277097433131</v>
      </c>
      <c r="F791">
        <f>0.94*F790+(1-0.94)*'01_Data'!R786^2</f>
        <v>4.4025094445902639E-4</v>
      </c>
      <c r="G791" s="11">
        <f t="shared" si="146"/>
        <v>0.33308142848810213</v>
      </c>
      <c r="H791">
        <f>0.94*H790+(1-0.94)*'01_Data'!S786^2</f>
        <v>9.3053876528972239E-4</v>
      </c>
      <c r="I791" s="11">
        <f t="shared" si="147"/>
        <v>0.48424763174744601</v>
      </c>
      <c r="J791">
        <f>0.94*J790+(1-0.94)*'01_Data'!T786^2</f>
        <v>3.7644401473600769E-4</v>
      </c>
      <c r="K791" s="11">
        <f t="shared" si="148"/>
        <v>0.30799982421013483</v>
      </c>
      <c r="L791" t="e">
        <f>0.94*L790+(1-0.94)*'01_Data'!U786^2</f>
        <v>#DIV/0!</v>
      </c>
      <c r="M791" s="11" t="e">
        <f t="shared" si="149"/>
        <v>#DIV/0!</v>
      </c>
      <c r="N791">
        <f>0.94*N790+(1-0.94)*'01_Data'!V786^2</f>
        <v>7.5836157833210761E-4</v>
      </c>
      <c r="O791" s="11">
        <f t="shared" si="150"/>
        <v>0.4371580008871977</v>
      </c>
      <c r="P791">
        <f>0.94*P790+(1-0.94)*'01_Data'!W786^2</f>
        <v>1.362048340579228E-3</v>
      </c>
      <c r="Q791" s="11">
        <f t="shared" si="151"/>
        <v>0.58586362050051</v>
      </c>
      <c r="R791">
        <f>0.94*R790+(1-0.94)*'01_Data'!X786^2</f>
        <v>3.7108063308067109E-4</v>
      </c>
      <c r="S791" s="11">
        <f t="shared" si="152"/>
        <v>0.30579784096086932</v>
      </c>
      <c r="T791">
        <f>0.94*T790+(1-0.94)*'01_Data'!Y786^2</f>
        <v>1.6343285820473383E-8</v>
      </c>
      <c r="U791" s="11">
        <f t="shared" si="153"/>
        <v>2.0294107585107786E-3</v>
      </c>
      <c r="V791" t="e">
        <f>0.94*V790+(1-0.94)*'01_Data'!AA786^2</f>
        <v>#VALUE!</v>
      </c>
      <c r="W791" s="11" t="e">
        <f t="shared" si="154"/>
        <v>#VALUE!</v>
      </c>
      <c r="X791" t="e">
        <f>0.94*X790+(1-0.94)*'01_Data'!AB786^2</f>
        <v>#VALUE!</v>
      </c>
      <c r="Y791" s="11" t="e">
        <f t="shared" si="155"/>
        <v>#VALUE!</v>
      </c>
    </row>
    <row r="792" spans="1:25" x14ac:dyDescent="0.2">
      <c r="A792" s="6">
        <f>'01_Data'!A788</f>
        <v>44602</v>
      </c>
      <c r="B792">
        <f>0.94*B791+(1-0.94)*'01_Data'!P787^2</f>
        <v>4.0879607474255948E-4</v>
      </c>
      <c r="C792" s="11">
        <f t="shared" si="144"/>
        <v>0.32096200839838507</v>
      </c>
      <c r="D792">
        <f>0.94*D791+(1-0.94)*'01_Data'!Q787^2</f>
        <v>2.5386555376363893E-4</v>
      </c>
      <c r="E792" s="11">
        <f t="shared" si="145"/>
        <v>0.25293105690768192</v>
      </c>
      <c r="F792">
        <f>0.94*F791+(1-0.94)*'01_Data'!R787^2</f>
        <v>4.3238269644965926E-4</v>
      </c>
      <c r="G792" s="11">
        <f t="shared" si="146"/>
        <v>0.33009156230554293</v>
      </c>
      <c r="H792">
        <f>0.94*H791+(1-0.94)*'01_Data'!S787^2</f>
        <v>9.0885035241185003E-4</v>
      </c>
      <c r="I792" s="11">
        <f t="shared" si="147"/>
        <v>0.47857109065193881</v>
      </c>
      <c r="J792">
        <f>0.94*J791+(1-0.94)*'01_Data'!T787^2</f>
        <v>3.6002790398799521E-4</v>
      </c>
      <c r="K792" s="11">
        <f t="shared" si="148"/>
        <v>0.30120928240174605</v>
      </c>
      <c r="L792" t="e">
        <f>0.94*L791+(1-0.94)*'01_Data'!U787^2</f>
        <v>#DIV/0!</v>
      </c>
      <c r="M792" s="11" t="e">
        <f t="shared" si="149"/>
        <v>#DIV/0!</v>
      </c>
      <c r="N792">
        <f>0.94*N791+(1-0.94)*'01_Data'!V787^2</f>
        <v>7.2705666275548896E-4</v>
      </c>
      <c r="O792" s="11">
        <f t="shared" si="150"/>
        <v>0.42804004370430487</v>
      </c>
      <c r="P792">
        <f>0.94*P791+(1-0.94)*'01_Data'!W787^2</f>
        <v>1.2905803661933351E-3</v>
      </c>
      <c r="Q792" s="11">
        <f t="shared" si="151"/>
        <v>0.57028611440286758</v>
      </c>
      <c r="R792">
        <f>0.94*R791+(1-0.94)*'01_Data'!X787^2</f>
        <v>3.4887604924373531E-4</v>
      </c>
      <c r="S792" s="11">
        <f t="shared" si="152"/>
        <v>0.29650761273434667</v>
      </c>
      <c r="T792">
        <f>0.94*T791+(1-0.94)*'01_Data'!Y787^2</f>
        <v>1.6080728842603888E-8</v>
      </c>
      <c r="U792" s="11">
        <f t="shared" si="153"/>
        <v>2.0130433846135012E-3</v>
      </c>
      <c r="V792" t="e">
        <f>0.94*V791+(1-0.94)*'01_Data'!AA787^2</f>
        <v>#VALUE!</v>
      </c>
      <c r="W792" s="11" t="e">
        <f t="shared" si="154"/>
        <v>#VALUE!</v>
      </c>
      <c r="X792" t="e">
        <f>0.94*X791+(1-0.94)*'01_Data'!AB787^2</f>
        <v>#VALUE!</v>
      </c>
      <c r="Y792" s="11" t="e">
        <f t="shared" si="155"/>
        <v>#VALUE!</v>
      </c>
    </row>
    <row r="793" spans="1:25" x14ac:dyDescent="0.2">
      <c r="A793" s="6">
        <f>'01_Data'!A789</f>
        <v>44603</v>
      </c>
      <c r="B793">
        <f>0.94*B792+(1-0.94)*'01_Data'!P788^2</f>
        <v>3.8987606982456333E-4</v>
      </c>
      <c r="C793" s="11">
        <f t="shared" si="144"/>
        <v>0.31344659767780214</v>
      </c>
      <c r="D793">
        <f>0.94*D792+(1-0.94)*'01_Data'!Q788^2</f>
        <v>2.4843601844546878E-4</v>
      </c>
      <c r="E793" s="11">
        <f t="shared" si="145"/>
        <v>0.25021166369347803</v>
      </c>
      <c r="F793">
        <f>0.94*F792+(1-0.94)*'01_Data'!R788^2</f>
        <v>4.1403601135664463E-4</v>
      </c>
      <c r="G793" s="11">
        <f t="shared" si="146"/>
        <v>0.32301249954432792</v>
      </c>
      <c r="H793">
        <f>0.94*H792+(1-0.94)*'01_Data'!S788^2</f>
        <v>8.5960455244591446E-4</v>
      </c>
      <c r="I793" s="11">
        <f t="shared" si="147"/>
        <v>0.46542491039518985</v>
      </c>
      <c r="J793">
        <f>0.94*J792+(1-0.94)*'01_Data'!T788^2</f>
        <v>3.384802222287391E-4</v>
      </c>
      <c r="K793" s="11">
        <f t="shared" si="148"/>
        <v>0.29205652877763627</v>
      </c>
      <c r="L793" t="e">
        <f>0.94*L792+(1-0.94)*'01_Data'!U788^2</f>
        <v>#DIV/0!</v>
      </c>
      <c r="M793" s="11" t="e">
        <f t="shared" si="149"/>
        <v>#DIV/0!</v>
      </c>
      <c r="N793">
        <f>0.94*N792+(1-0.94)*'01_Data'!V788^2</f>
        <v>7.1600063782286066E-4</v>
      </c>
      <c r="O793" s="11">
        <f t="shared" si="150"/>
        <v>0.4247730696870517</v>
      </c>
      <c r="P793">
        <f>0.94*P792+(1-0.94)*'01_Data'!W788^2</f>
        <v>1.283578383043853E-3</v>
      </c>
      <c r="Q793" s="11">
        <f t="shared" si="151"/>
        <v>0.56873698009453455</v>
      </c>
      <c r="R793">
        <f>0.94*R792+(1-0.94)*'01_Data'!X788^2</f>
        <v>3.2818378005194449E-4</v>
      </c>
      <c r="S793" s="11">
        <f t="shared" si="152"/>
        <v>0.28758009766513748</v>
      </c>
      <c r="T793">
        <f>0.94*T792+(1-0.94)*'01_Data'!Y788^2</f>
        <v>1.5115885112047653E-8</v>
      </c>
      <c r="U793" s="11">
        <f t="shared" si="153"/>
        <v>1.9517179735392121E-3</v>
      </c>
      <c r="V793" t="e">
        <f>0.94*V792+(1-0.94)*'01_Data'!AA788^2</f>
        <v>#VALUE!</v>
      </c>
      <c r="W793" s="11" t="e">
        <f t="shared" si="154"/>
        <v>#VALUE!</v>
      </c>
      <c r="X793" t="e">
        <f>0.94*X792+(1-0.94)*'01_Data'!AB788^2</f>
        <v>#VALUE!</v>
      </c>
      <c r="Y793" s="11" t="e">
        <f t="shared" si="155"/>
        <v>#VALUE!</v>
      </c>
    </row>
    <row r="794" spans="1:25" x14ac:dyDescent="0.2">
      <c r="A794" s="6">
        <f>'01_Data'!A790</f>
        <v>44606</v>
      </c>
      <c r="B794">
        <f>0.94*B793+(1-0.94)*'01_Data'!P789^2</f>
        <v>4.0358984020331555E-4</v>
      </c>
      <c r="C794" s="11">
        <f t="shared" si="144"/>
        <v>0.31891164878573425</v>
      </c>
      <c r="D794">
        <f>0.94*D793+(1-0.94)*'01_Data'!Q789^2</f>
        <v>2.5790943922614153E-4</v>
      </c>
      <c r="E794" s="11">
        <f t="shared" si="145"/>
        <v>0.25493759762927809</v>
      </c>
      <c r="F794">
        <f>0.94*F793+(1-0.94)*'01_Data'!R789^2</f>
        <v>4.1925181368420296E-4</v>
      </c>
      <c r="G794" s="11">
        <f t="shared" si="146"/>
        <v>0.32504070060289242</v>
      </c>
      <c r="H794">
        <f>0.94*H793+(1-0.94)*'01_Data'!S789^2</f>
        <v>9.8951714346279859E-4</v>
      </c>
      <c r="I794" s="11">
        <f t="shared" si="147"/>
        <v>0.49935790787032225</v>
      </c>
      <c r="J794">
        <f>0.94*J793+(1-0.94)*'01_Data'!T789^2</f>
        <v>4.0155814326879233E-4</v>
      </c>
      <c r="K794" s="11">
        <f t="shared" si="148"/>
        <v>0.31810792524508985</v>
      </c>
      <c r="L794" t="e">
        <f>0.94*L793+(1-0.94)*'01_Data'!U789^2</f>
        <v>#DIV/0!</v>
      </c>
      <c r="M794" s="11" t="e">
        <f t="shared" si="149"/>
        <v>#DIV/0!</v>
      </c>
      <c r="N794">
        <f>0.94*N793+(1-0.94)*'01_Data'!V789^2</f>
        <v>7.2954288143493471E-4</v>
      </c>
      <c r="O794" s="11">
        <f t="shared" si="150"/>
        <v>0.42877127483263561</v>
      </c>
      <c r="P794">
        <f>0.94*P793+(1-0.94)*'01_Data'!W789^2</f>
        <v>1.2580444033542147E-3</v>
      </c>
      <c r="Q794" s="11">
        <f t="shared" si="151"/>
        <v>0.56305167582137805</v>
      </c>
      <c r="R794">
        <f>0.94*R793+(1-0.94)*'01_Data'!X789^2</f>
        <v>3.6092377070634887E-4</v>
      </c>
      <c r="S794" s="11">
        <f t="shared" si="152"/>
        <v>0.30158380297688386</v>
      </c>
      <c r="T794">
        <f>0.94*T793+(1-0.94)*'01_Data'!Y789^2</f>
        <v>1.4208932005324793E-8</v>
      </c>
      <c r="U794" s="11">
        <f t="shared" si="153"/>
        <v>1.8922607815366908E-3</v>
      </c>
      <c r="V794" t="e">
        <f>0.94*V793+(1-0.94)*'01_Data'!AA789^2</f>
        <v>#VALUE!</v>
      </c>
      <c r="W794" s="11" t="e">
        <f t="shared" si="154"/>
        <v>#VALUE!</v>
      </c>
      <c r="X794" t="e">
        <f>0.94*X793+(1-0.94)*'01_Data'!AB789^2</f>
        <v>#VALUE!</v>
      </c>
      <c r="Y794" s="11" t="e">
        <f t="shared" si="155"/>
        <v>#VALUE!</v>
      </c>
    </row>
    <row r="795" spans="1:25" x14ac:dyDescent="0.2">
      <c r="A795" s="6">
        <f>'01_Data'!A791</f>
        <v>44607</v>
      </c>
      <c r="B795">
        <f>0.94*B794+(1-0.94)*'01_Data'!P790^2</f>
        <v>3.937033112978122E-4</v>
      </c>
      <c r="C795" s="11">
        <f t="shared" si="144"/>
        <v>0.31498132396548323</v>
      </c>
      <c r="D795">
        <f>0.94*D794+(1-0.94)*'01_Data'!Q790^2</f>
        <v>2.569191365475996E-4</v>
      </c>
      <c r="E795" s="11">
        <f t="shared" si="145"/>
        <v>0.25444768108590632</v>
      </c>
      <c r="F795">
        <f>0.94*F794+(1-0.94)*'01_Data'!R790^2</f>
        <v>4.2129139783674772E-4</v>
      </c>
      <c r="G795" s="11">
        <f t="shared" si="146"/>
        <v>0.32583037343817478</v>
      </c>
      <c r="H795">
        <f>0.94*H794+(1-0.94)*'01_Data'!S790^2</f>
        <v>1.0338167175743872E-3</v>
      </c>
      <c r="I795" s="11">
        <f t="shared" si="147"/>
        <v>0.51041337446107893</v>
      </c>
      <c r="J795">
        <f>0.94*J794+(1-0.94)*'01_Data'!T790^2</f>
        <v>4.2537008655466112E-4</v>
      </c>
      <c r="K795" s="11">
        <f t="shared" si="148"/>
        <v>0.3274038207043018</v>
      </c>
      <c r="L795" t="e">
        <f>0.94*L794+(1-0.94)*'01_Data'!U790^2</f>
        <v>#DIV/0!</v>
      </c>
      <c r="M795" s="11" t="e">
        <f t="shared" si="149"/>
        <v>#DIV/0!</v>
      </c>
      <c r="N795">
        <f>0.94*N794+(1-0.94)*'01_Data'!V790^2</f>
        <v>6.9427172399963617E-4</v>
      </c>
      <c r="O795" s="11">
        <f t="shared" si="150"/>
        <v>0.41827798704678248</v>
      </c>
      <c r="P795">
        <f>0.94*P794+(1-0.94)*'01_Data'!W790^2</f>
        <v>1.2052240631941927E-3</v>
      </c>
      <c r="Q795" s="11">
        <f t="shared" si="151"/>
        <v>0.55110476674125808</v>
      </c>
      <c r="R795">
        <f>0.94*R794+(1-0.94)*'01_Data'!X790^2</f>
        <v>3.6235200680248254E-4</v>
      </c>
      <c r="S795" s="11">
        <f t="shared" si="152"/>
        <v>0.30217992275170369</v>
      </c>
      <c r="T795">
        <f>0.94*T794+(1-0.94)*'01_Data'!Y790^2</f>
        <v>1.4074593382617264E-8</v>
      </c>
      <c r="U795" s="11">
        <f t="shared" si="153"/>
        <v>1.8832943297370037E-3</v>
      </c>
      <c r="V795" t="e">
        <f>0.94*V794+(1-0.94)*'01_Data'!AA790^2</f>
        <v>#VALUE!</v>
      </c>
      <c r="W795" s="11" t="e">
        <f t="shared" si="154"/>
        <v>#VALUE!</v>
      </c>
      <c r="X795" t="e">
        <f>0.94*X794+(1-0.94)*'01_Data'!AB790^2</f>
        <v>#VALUE!</v>
      </c>
      <c r="Y795" s="11" t="e">
        <f t="shared" si="155"/>
        <v>#VALUE!</v>
      </c>
    </row>
    <row r="796" spans="1:25" x14ac:dyDescent="0.2">
      <c r="A796" s="6">
        <f>'01_Data'!A792</f>
        <v>44608</v>
      </c>
      <c r="B796">
        <f>0.94*B795+(1-0.94)*'01_Data'!P791^2</f>
        <v>3.7962876331764799E-4</v>
      </c>
      <c r="C796" s="11">
        <f t="shared" si="144"/>
        <v>0.30929993268031486</v>
      </c>
      <c r="D796">
        <f>0.94*D795+(1-0.94)*'01_Data'!Q791^2</f>
        <v>2.4474225411002859E-4</v>
      </c>
      <c r="E796" s="11">
        <f t="shared" si="145"/>
        <v>0.24834461547560724</v>
      </c>
      <c r="F796">
        <f>0.94*F795+(1-0.94)*'01_Data'!R791^2</f>
        <v>4.2156743455110465E-4</v>
      </c>
      <c r="G796" s="11">
        <f t="shared" si="146"/>
        <v>0.32593710053763192</v>
      </c>
      <c r="H796">
        <f>0.94*H795+(1-0.94)*'01_Data'!S791^2</f>
        <v>1.0413304432090962E-3</v>
      </c>
      <c r="I796" s="11">
        <f t="shared" si="147"/>
        <v>0.51226484525945393</v>
      </c>
      <c r="J796">
        <f>0.94*J795+(1-0.94)*'01_Data'!T791^2</f>
        <v>4.3771772493506815E-4</v>
      </c>
      <c r="K796" s="11">
        <f t="shared" si="148"/>
        <v>0.33212176484481892</v>
      </c>
      <c r="L796" t="e">
        <f>0.94*L795+(1-0.94)*'01_Data'!U791^2</f>
        <v>#DIV/0!</v>
      </c>
      <c r="M796" s="11" t="e">
        <f t="shared" si="149"/>
        <v>#DIV/0!</v>
      </c>
      <c r="N796">
        <f>0.94*N795+(1-0.94)*'01_Data'!V791^2</f>
        <v>6.5777183487797635E-4</v>
      </c>
      <c r="O796" s="11">
        <f t="shared" si="150"/>
        <v>0.40713450159529596</v>
      </c>
      <c r="P796">
        <f>0.94*P795+(1-0.94)*'01_Data'!W791^2</f>
        <v>1.2218080547187933E-3</v>
      </c>
      <c r="Q796" s="11">
        <f t="shared" si="151"/>
        <v>0.55488343802021689</v>
      </c>
      <c r="R796">
        <f>0.94*R795+(1-0.94)*'01_Data'!X791^2</f>
        <v>3.4348223419603826E-4</v>
      </c>
      <c r="S796" s="11">
        <f t="shared" si="152"/>
        <v>0.29420659920777037</v>
      </c>
      <c r="T796">
        <f>0.94*T795+(1-0.94)*'01_Data'!Y791^2</f>
        <v>1.6102592709004952E-8</v>
      </c>
      <c r="U796" s="11">
        <f t="shared" si="153"/>
        <v>2.014411418422078E-3</v>
      </c>
      <c r="V796" t="e">
        <f>0.94*V795+(1-0.94)*'01_Data'!AA791^2</f>
        <v>#VALUE!</v>
      </c>
      <c r="W796" s="11" t="e">
        <f t="shared" si="154"/>
        <v>#VALUE!</v>
      </c>
      <c r="X796" t="e">
        <f>0.94*X795+(1-0.94)*'01_Data'!AB791^2</f>
        <v>#VALUE!</v>
      </c>
      <c r="Y796" s="11" t="e">
        <f t="shared" si="155"/>
        <v>#VALUE!</v>
      </c>
    </row>
    <row r="797" spans="1:25" x14ac:dyDescent="0.2">
      <c r="A797" s="6">
        <f>'01_Data'!A793</f>
        <v>44609</v>
      </c>
      <c r="B797">
        <f>0.94*B796+(1-0.94)*'01_Data'!P792^2</f>
        <v>3.5812362980826068E-4</v>
      </c>
      <c r="C797" s="11">
        <f t="shared" si="144"/>
        <v>0.30041164210409971</v>
      </c>
      <c r="D797">
        <f>0.94*D796+(1-0.94)*'01_Data'!Q792^2</f>
        <v>2.300630550262826E-4</v>
      </c>
      <c r="E797" s="11">
        <f t="shared" si="145"/>
        <v>0.24078183043291124</v>
      </c>
      <c r="F797">
        <f>0.94*F796+(1-0.94)*'01_Data'!R792^2</f>
        <v>3.9835666115782927E-4</v>
      </c>
      <c r="G797" s="11">
        <f t="shared" si="146"/>
        <v>0.3168373062184644</v>
      </c>
      <c r="H797">
        <f>0.94*H796+(1-0.94)*'01_Data'!S792^2</f>
        <v>9.8036898478446504E-4</v>
      </c>
      <c r="I797" s="11">
        <f t="shared" si="147"/>
        <v>0.49704424769399069</v>
      </c>
      <c r="J797">
        <f>0.94*J796+(1-0.94)*'01_Data'!T792^2</f>
        <v>4.1516569543897106E-4</v>
      </c>
      <c r="K797" s="11">
        <f t="shared" si="148"/>
        <v>0.32345286403218121</v>
      </c>
      <c r="L797" t="e">
        <f>0.94*L796+(1-0.94)*'01_Data'!U792^2</f>
        <v>#DIV/0!</v>
      </c>
      <c r="M797" s="11" t="e">
        <f t="shared" si="149"/>
        <v>#DIV/0!</v>
      </c>
      <c r="N797">
        <f>0.94*N796+(1-0.94)*'01_Data'!V792^2</f>
        <v>6.3074077076324747E-4</v>
      </c>
      <c r="O797" s="11">
        <f t="shared" si="150"/>
        <v>0.39868116864524511</v>
      </c>
      <c r="P797">
        <f>0.94*P796+(1-0.94)*'01_Data'!W792^2</f>
        <v>1.1837802513885902E-3</v>
      </c>
      <c r="Q797" s="11">
        <f t="shared" si="151"/>
        <v>0.54618002833308066</v>
      </c>
      <c r="R797">
        <f>0.94*R796+(1-0.94)*'01_Data'!X792^2</f>
        <v>3.2381088874866424E-4</v>
      </c>
      <c r="S797" s="11">
        <f t="shared" si="152"/>
        <v>0.2856577391996642</v>
      </c>
      <c r="T797">
        <f>0.94*T796+(1-0.94)*'01_Data'!Y792^2</f>
        <v>1.5136437146464653E-8</v>
      </c>
      <c r="U797" s="11">
        <f t="shared" si="153"/>
        <v>1.9530443315268328E-3</v>
      </c>
      <c r="V797" t="e">
        <f>0.94*V796+(1-0.94)*'01_Data'!AA792^2</f>
        <v>#VALUE!</v>
      </c>
      <c r="W797" s="11" t="e">
        <f t="shared" si="154"/>
        <v>#VALUE!</v>
      </c>
      <c r="X797" t="e">
        <f>0.94*X796+(1-0.94)*'01_Data'!AB792^2</f>
        <v>#VALUE!</v>
      </c>
      <c r="Y797" s="11" t="e">
        <f t="shared" si="155"/>
        <v>#VALUE!</v>
      </c>
    </row>
    <row r="798" spans="1:25" x14ac:dyDescent="0.2">
      <c r="A798" s="6">
        <f>'01_Data'!A794</f>
        <v>44610</v>
      </c>
      <c r="B798">
        <f>0.94*B797+(1-0.94)*'01_Data'!P793^2</f>
        <v>3.3677726753974998E-4</v>
      </c>
      <c r="C798" s="11">
        <f t="shared" si="144"/>
        <v>0.29132090796923071</v>
      </c>
      <c r="D798">
        <f>0.94*D797+(1-0.94)*'01_Data'!Q793^2</f>
        <v>2.1785144604267133E-4</v>
      </c>
      <c r="E798" s="11">
        <f t="shared" si="145"/>
        <v>0.23430442676730029</v>
      </c>
      <c r="F798">
        <f>0.94*F797+(1-0.94)*'01_Data'!R793^2</f>
        <v>3.8104026646867641E-4</v>
      </c>
      <c r="G798" s="11">
        <f t="shared" si="146"/>
        <v>0.30987440544534561</v>
      </c>
      <c r="H798">
        <f>0.94*H797+(1-0.94)*'01_Data'!S793^2</f>
        <v>9.2322059564935307E-4</v>
      </c>
      <c r="I798" s="11">
        <f t="shared" si="147"/>
        <v>0.48233970405061721</v>
      </c>
      <c r="J798">
        <f>0.94*J797+(1-0.94)*'01_Data'!T793^2</f>
        <v>3.9467258493572122E-4</v>
      </c>
      <c r="K798" s="11">
        <f t="shared" si="148"/>
        <v>0.31536881805879563</v>
      </c>
      <c r="L798" t="e">
        <f>0.94*L797+(1-0.94)*'01_Data'!U793^2</f>
        <v>#DIV/0!</v>
      </c>
      <c r="M798" s="11" t="e">
        <f t="shared" si="149"/>
        <v>#DIV/0!</v>
      </c>
      <c r="N798">
        <f>0.94*N797+(1-0.94)*'01_Data'!V793^2</f>
        <v>8.5875523083243509E-4</v>
      </c>
      <c r="O798" s="11">
        <f t="shared" si="150"/>
        <v>0.46519492491833325</v>
      </c>
      <c r="P798">
        <f>0.94*P797+(1-0.94)*'01_Data'!W793^2</f>
        <v>1.1127534363052749E-3</v>
      </c>
      <c r="Q798" s="11">
        <f t="shared" si="151"/>
        <v>0.52954118437467101</v>
      </c>
      <c r="R798">
        <f>0.94*R797+(1-0.94)*'01_Data'!X793^2</f>
        <v>3.0908739821612494E-4</v>
      </c>
      <c r="S798" s="11">
        <f t="shared" si="152"/>
        <v>0.27908784343009907</v>
      </c>
      <c r="T798">
        <f>0.94*T797+(1-0.94)*'01_Data'!Y793^2</f>
        <v>1.4946291089035683E-8</v>
      </c>
      <c r="U798" s="11">
        <f t="shared" si="153"/>
        <v>1.9407383529051496E-3</v>
      </c>
      <c r="V798" t="e">
        <f>0.94*V797+(1-0.94)*'01_Data'!AA793^2</f>
        <v>#VALUE!</v>
      </c>
      <c r="W798" s="11" t="e">
        <f t="shared" si="154"/>
        <v>#VALUE!</v>
      </c>
      <c r="X798" t="e">
        <f>0.94*X797+(1-0.94)*'01_Data'!AB793^2</f>
        <v>#VALUE!</v>
      </c>
      <c r="Y798" s="11" t="e">
        <f t="shared" si="155"/>
        <v>#VALUE!</v>
      </c>
    </row>
    <row r="799" spans="1:25" x14ac:dyDescent="0.2">
      <c r="A799" s="6">
        <f>'01_Data'!A795</f>
        <v>44614</v>
      </c>
      <c r="B799">
        <f>0.94*B798+(1-0.94)*'01_Data'!P794^2</f>
        <v>3.2407472167288019E-4</v>
      </c>
      <c r="C799" s="11">
        <f t="shared" si="144"/>
        <v>0.28577408885615541</v>
      </c>
      <c r="D799">
        <f>0.94*D798+(1-0.94)*'01_Data'!Q794^2</f>
        <v>2.0490187716871143E-4</v>
      </c>
      <c r="E799" s="11">
        <f t="shared" si="145"/>
        <v>0.22723396103249022</v>
      </c>
      <c r="F799">
        <f>0.94*F798+(1-0.94)*'01_Data'!R794^2</f>
        <v>3.7536902743406524E-4</v>
      </c>
      <c r="G799" s="11">
        <f t="shared" si="146"/>
        <v>0.30755974202321157</v>
      </c>
      <c r="H799">
        <f>0.94*H798+(1-0.94)*'01_Data'!S794^2</f>
        <v>8.7125058930337591E-4</v>
      </c>
      <c r="I799" s="11">
        <f t="shared" si="147"/>
        <v>0.46856712273104562</v>
      </c>
      <c r="J799">
        <f>0.94*J798+(1-0.94)*'01_Data'!T794^2</f>
        <v>3.7107970033378539E-4</v>
      </c>
      <c r="K799" s="11">
        <f t="shared" si="148"/>
        <v>0.3057974566344755</v>
      </c>
      <c r="L799" t="e">
        <f>0.94*L798+(1-0.94)*'01_Data'!U794^2</f>
        <v>#DIV/0!</v>
      </c>
      <c r="M799" s="11" t="e">
        <f t="shared" si="149"/>
        <v>#DIV/0!</v>
      </c>
      <c r="N799">
        <f>0.94*N798+(1-0.94)*'01_Data'!V794^2</f>
        <v>8.3339714697643736E-4</v>
      </c>
      <c r="O799" s="11">
        <f t="shared" si="150"/>
        <v>0.45827511501069118</v>
      </c>
      <c r="P799">
        <f>0.94*P798+(1-0.94)*'01_Data'!W794^2</f>
        <v>1.1277541590511181E-3</v>
      </c>
      <c r="Q799" s="11">
        <f t="shared" si="151"/>
        <v>0.5330985350579025</v>
      </c>
      <c r="R799">
        <f>0.94*R798+(1-0.94)*'01_Data'!X794^2</f>
        <v>3.0743847491507032E-4</v>
      </c>
      <c r="S799" s="11">
        <f t="shared" si="152"/>
        <v>0.27834240725875337</v>
      </c>
      <c r="T799">
        <f>0.94*T798+(1-0.94)*'01_Data'!Y794^2</f>
        <v>1.4767553795052868E-8</v>
      </c>
      <c r="U799" s="11">
        <f t="shared" si="153"/>
        <v>1.929099156692917E-3</v>
      </c>
      <c r="V799" t="e">
        <f>0.94*V798+(1-0.94)*'01_Data'!AA794^2</f>
        <v>#VALUE!</v>
      </c>
      <c r="W799" s="11" t="e">
        <f t="shared" si="154"/>
        <v>#VALUE!</v>
      </c>
      <c r="X799" t="e">
        <f>0.94*X798+(1-0.94)*'01_Data'!AB794^2</f>
        <v>#VALUE!</v>
      </c>
      <c r="Y799" s="11" t="e">
        <f t="shared" si="155"/>
        <v>#VALUE!</v>
      </c>
    </row>
    <row r="800" spans="1:25" x14ac:dyDescent="0.2">
      <c r="A800" s="6">
        <f>'01_Data'!A796</f>
        <v>44615</v>
      </c>
      <c r="B800">
        <f>0.94*B799+(1-0.94)*'01_Data'!P795^2</f>
        <v>3.1284579692406078E-4</v>
      </c>
      <c r="C800" s="11">
        <f t="shared" si="144"/>
        <v>0.28077952351420377</v>
      </c>
      <c r="D800">
        <f>0.94*D799+(1-0.94)*'01_Data'!Q795^2</f>
        <v>1.9614099130472719E-4</v>
      </c>
      <c r="E800" s="11">
        <f t="shared" si="145"/>
        <v>0.22232303031578007</v>
      </c>
      <c r="F800">
        <f>0.94*F799+(1-0.94)*'01_Data'!R795^2</f>
        <v>3.7753903043688227E-4</v>
      </c>
      <c r="G800" s="11">
        <f t="shared" si="146"/>
        <v>0.30844746014531282</v>
      </c>
      <c r="H800">
        <f>0.94*H799+(1-0.94)*'01_Data'!S795^2</f>
        <v>8.7983005188719317E-4</v>
      </c>
      <c r="I800" s="11">
        <f t="shared" si="147"/>
        <v>0.47086853056407657</v>
      </c>
      <c r="J800">
        <f>0.94*J799+(1-0.94)*'01_Data'!T795^2</f>
        <v>3.4921704392110083E-4</v>
      </c>
      <c r="K800" s="11">
        <f t="shared" si="148"/>
        <v>0.29665248198543259</v>
      </c>
      <c r="L800" t="e">
        <f>0.94*L799+(1-0.94)*'01_Data'!U795^2</f>
        <v>#DIV/0!</v>
      </c>
      <c r="M800" s="11" t="e">
        <f t="shared" si="149"/>
        <v>#DIV/0!</v>
      </c>
      <c r="N800">
        <f>0.94*N799+(1-0.94)*'01_Data'!V795^2</f>
        <v>9.2420527076575833E-4</v>
      </c>
      <c r="O800" s="11">
        <f t="shared" si="150"/>
        <v>0.48259685891328707</v>
      </c>
      <c r="P800">
        <f>0.94*P799+(1-0.94)*'01_Data'!W795^2</f>
        <v>1.1418548384322111E-3</v>
      </c>
      <c r="Q800" s="11">
        <f t="shared" si="151"/>
        <v>0.53642093479367225</v>
      </c>
      <c r="R800">
        <f>0.94*R799+(1-0.94)*'01_Data'!X795^2</f>
        <v>3.4044169170078587E-4</v>
      </c>
      <c r="S800" s="11">
        <f t="shared" si="152"/>
        <v>0.29290153005506481</v>
      </c>
      <c r="T800">
        <f>0.94*T799+(1-0.94)*'01_Data'!Y795^2</f>
        <v>1.3881500567349695E-8</v>
      </c>
      <c r="U800" s="11">
        <f t="shared" si="153"/>
        <v>1.8703310249718159E-3</v>
      </c>
      <c r="V800" t="e">
        <f>0.94*V799+(1-0.94)*'01_Data'!AA795^2</f>
        <v>#VALUE!</v>
      </c>
      <c r="W800" s="11" t="e">
        <f t="shared" si="154"/>
        <v>#VALUE!</v>
      </c>
      <c r="X800" t="e">
        <f>0.94*X799+(1-0.94)*'01_Data'!AB795^2</f>
        <v>#VALUE!</v>
      </c>
      <c r="Y800" s="11" t="e">
        <f t="shared" si="155"/>
        <v>#VALUE!</v>
      </c>
    </row>
    <row r="801" spans="1:25" x14ac:dyDescent="0.2">
      <c r="A801" s="6">
        <f>'01_Data'!A797</f>
        <v>44616</v>
      </c>
      <c r="B801">
        <f>0.94*B800+(1-0.94)*'01_Data'!P796^2</f>
        <v>2.950571628593852E-4</v>
      </c>
      <c r="C801" s="11">
        <f t="shared" si="144"/>
        <v>0.27268004151489539</v>
      </c>
      <c r="D801">
        <f>0.94*D800+(1-0.94)*'01_Data'!Q796^2</f>
        <v>2.1754287866723504E-4</v>
      </c>
      <c r="E801" s="11">
        <f t="shared" si="145"/>
        <v>0.23413843218092847</v>
      </c>
      <c r="F801">
        <f>0.94*F800+(1-0.94)*'01_Data'!R796^2</f>
        <v>3.5612512302940876E-4</v>
      </c>
      <c r="G801" s="11">
        <f t="shared" si="146"/>
        <v>0.29957224671756733</v>
      </c>
      <c r="H801">
        <f>0.94*H800+(1-0.94)*'01_Data'!S796^2</f>
        <v>8.3258063256661668E-4</v>
      </c>
      <c r="I801" s="11">
        <f t="shared" si="147"/>
        <v>0.45805056424677332</v>
      </c>
      <c r="J801">
        <f>0.94*J800+(1-0.94)*'01_Data'!T796^2</f>
        <v>3.7290815493270032E-4</v>
      </c>
      <c r="K801" s="11">
        <f t="shared" si="148"/>
        <v>0.30654992259506525</v>
      </c>
      <c r="L801" t="e">
        <f>0.94*L800+(1-0.94)*'01_Data'!U796^2</f>
        <v>#DIV/0!</v>
      </c>
      <c r="M801" s="11" t="e">
        <f t="shared" si="149"/>
        <v>#DIV/0!</v>
      </c>
      <c r="N801">
        <f>0.94*N800+(1-0.94)*'01_Data'!V796^2</f>
        <v>8.7083862247268752E-4</v>
      </c>
      <c r="O801" s="11">
        <f t="shared" si="150"/>
        <v>0.46845632972894841</v>
      </c>
      <c r="P801">
        <f>0.94*P800+(1-0.94)*'01_Data'!W796^2</f>
        <v>1.1143278494266883E-3</v>
      </c>
      <c r="Q801" s="11">
        <f t="shared" si="151"/>
        <v>0.52991567070197643</v>
      </c>
      <c r="R801">
        <f>0.94*R800+(1-0.94)*'01_Data'!X796^2</f>
        <v>3.2026643037679761E-4</v>
      </c>
      <c r="S801" s="11">
        <f t="shared" si="152"/>
        <v>0.28409002174478609</v>
      </c>
      <c r="T801">
        <f>0.94*T800+(1-0.94)*'01_Data'!Y796^2</f>
        <v>1.3766650704667621E-8</v>
      </c>
      <c r="U801" s="11">
        <f t="shared" si="153"/>
        <v>1.8625777775911105E-3</v>
      </c>
      <c r="V801" t="e">
        <f>0.94*V800+(1-0.94)*'01_Data'!AA796^2</f>
        <v>#VALUE!</v>
      </c>
      <c r="W801" s="11" t="e">
        <f t="shared" si="154"/>
        <v>#VALUE!</v>
      </c>
      <c r="X801" t="e">
        <f>0.94*X800+(1-0.94)*'01_Data'!AB796^2</f>
        <v>#VALUE!</v>
      </c>
      <c r="Y801" s="11" t="e">
        <f t="shared" si="155"/>
        <v>#VALUE!</v>
      </c>
    </row>
    <row r="802" spans="1:25" x14ac:dyDescent="0.2">
      <c r="A802" s="6">
        <f>'01_Data'!A798</f>
        <v>44617</v>
      </c>
      <c r="B802">
        <f>0.94*B801+(1-0.94)*'01_Data'!P797^2</f>
        <v>2.8705417167613188E-4</v>
      </c>
      <c r="C802" s="11">
        <f t="shared" si="144"/>
        <v>0.26895659735798499</v>
      </c>
      <c r="D802">
        <f>0.94*D801+(1-0.94)*'01_Data'!Q797^2</f>
        <v>2.0609883863707384E-4</v>
      </c>
      <c r="E802" s="11">
        <f t="shared" si="145"/>
        <v>0.22789670321560734</v>
      </c>
      <c r="F802">
        <f>0.94*F801+(1-0.94)*'01_Data'!R797^2</f>
        <v>3.3669487288646489E-4</v>
      </c>
      <c r="G802" s="11">
        <f t="shared" si="146"/>
        <v>0.29128526905318974</v>
      </c>
      <c r="H802">
        <f>0.94*H801+(1-0.94)*'01_Data'!S797^2</f>
        <v>7.8473341570413043E-4</v>
      </c>
      <c r="I802" s="11">
        <f t="shared" si="147"/>
        <v>0.44469407546923861</v>
      </c>
      <c r="J802">
        <f>0.94*J801+(1-0.94)*'01_Data'!T797^2</f>
        <v>6.7536685163525716E-4</v>
      </c>
      <c r="K802" s="11">
        <f t="shared" si="148"/>
        <v>0.41254387234824474</v>
      </c>
      <c r="L802" t="e">
        <f>0.94*L801+(1-0.94)*'01_Data'!U797^2</f>
        <v>#DIV/0!</v>
      </c>
      <c r="M802" s="11" t="e">
        <f t="shared" si="149"/>
        <v>#DIV/0!</v>
      </c>
      <c r="N802">
        <f>0.94*N801+(1-0.94)*'01_Data'!V797^2</f>
        <v>9.9196004472715564E-4</v>
      </c>
      <c r="O802" s="11">
        <f t="shared" si="150"/>
        <v>0.4999739305916292</v>
      </c>
      <c r="P802">
        <f>0.94*P801+(1-0.94)*'01_Data'!W797^2</f>
        <v>1.3874554163693929E-3</v>
      </c>
      <c r="Q802" s="11">
        <f t="shared" si="151"/>
        <v>0.59130260013387992</v>
      </c>
      <c r="R802">
        <f>0.94*R801+(1-0.94)*'01_Data'!X797^2</f>
        <v>3.0509512149131898E-4</v>
      </c>
      <c r="S802" s="11">
        <f t="shared" si="152"/>
        <v>0.27727958925209839</v>
      </c>
      <c r="T802">
        <f>0.94*T801+(1-0.94)*'01_Data'!Y797^2</f>
        <v>1.2940651662387563E-8</v>
      </c>
      <c r="U802" s="11">
        <f t="shared" si="153"/>
        <v>1.8058361550599394E-3</v>
      </c>
      <c r="V802" t="e">
        <f>0.94*V801+(1-0.94)*'01_Data'!AA797^2</f>
        <v>#VALUE!</v>
      </c>
      <c r="W802" s="11" t="e">
        <f t="shared" si="154"/>
        <v>#VALUE!</v>
      </c>
      <c r="X802" t="e">
        <f>0.94*X801+(1-0.94)*'01_Data'!AB797^2</f>
        <v>#VALUE!</v>
      </c>
      <c r="Y802" s="11" t="e">
        <f t="shared" si="155"/>
        <v>#VALUE!</v>
      </c>
    </row>
    <row r="803" spans="1:25" x14ac:dyDescent="0.2">
      <c r="A803" s="6">
        <f>'01_Data'!A799</f>
        <v>44620</v>
      </c>
      <c r="B803">
        <f>0.94*B802+(1-0.94)*'01_Data'!P798^2</f>
        <v>3.1214738293372719E-4</v>
      </c>
      <c r="C803" s="11">
        <f t="shared" si="144"/>
        <v>0.28046593465035868</v>
      </c>
      <c r="D803">
        <f>0.94*D802+(1-0.94)*'01_Data'!Q798^2</f>
        <v>2.9064677761001721E-4</v>
      </c>
      <c r="E803" s="11">
        <f t="shared" si="145"/>
        <v>0.27063441754094092</v>
      </c>
      <c r="F803">
        <f>0.94*F802+(1-0.94)*'01_Data'!R798^2</f>
        <v>4.1038276301622078E-4</v>
      </c>
      <c r="G803" s="11">
        <f t="shared" si="146"/>
        <v>0.32158429109657649</v>
      </c>
      <c r="H803">
        <f>0.94*H802+(1-0.94)*'01_Data'!S798^2</f>
        <v>7.3893947862589031E-4</v>
      </c>
      <c r="I803" s="11">
        <f t="shared" si="147"/>
        <v>0.4315237520852408</v>
      </c>
      <c r="J803">
        <f>0.94*J802+(1-0.94)*'01_Data'!T798^2</f>
        <v>6.4051157805255338E-4</v>
      </c>
      <c r="K803" s="11">
        <f t="shared" si="148"/>
        <v>0.40175728701449021</v>
      </c>
      <c r="L803" t="e">
        <f>0.94*L802+(1-0.94)*'01_Data'!U798^2</f>
        <v>#DIV/0!</v>
      </c>
      <c r="M803" s="11" t="e">
        <f t="shared" si="149"/>
        <v>#DIV/0!</v>
      </c>
      <c r="N803">
        <f>0.94*N802+(1-0.94)*'01_Data'!V798^2</f>
        <v>9.3716719057549541E-4</v>
      </c>
      <c r="O803" s="11">
        <f t="shared" si="150"/>
        <v>0.48596927065918982</v>
      </c>
      <c r="P803">
        <f>0.94*P802+(1-0.94)*'01_Data'!W798^2</f>
        <v>1.3081967161122795E-3</v>
      </c>
      <c r="Q803" s="11">
        <f t="shared" si="151"/>
        <v>0.57416510905861773</v>
      </c>
      <c r="R803">
        <f>0.94*R802+(1-0.94)*'01_Data'!X798^2</f>
        <v>2.9190322400887909E-4</v>
      </c>
      <c r="S803" s="11">
        <f t="shared" si="152"/>
        <v>0.2712187538689711</v>
      </c>
      <c r="T803">
        <f>0.94*T802+(1-0.94)*'01_Data'!Y798^2</f>
        <v>1.2164212562644309E-8</v>
      </c>
      <c r="U803" s="11">
        <f t="shared" si="153"/>
        <v>1.7508231109356438E-3</v>
      </c>
      <c r="V803" t="e">
        <f>0.94*V802+(1-0.94)*'01_Data'!AA798^2</f>
        <v>#VALUE!</v>
      </c>
      <c r="W803" s="11" t="e">
        <f t="shared" si="154"/>
        <v>#VALUE!</v>
      </c>
      <c r="X803" t="e">
        <f>0.94*X802+(1-0.94)*'01_Data'!AB798^2</f>
        <v>#VALUE!</v>
      </c>
      <c r="Y803" s="11" t="e">
        <f t="shared" si="155"/>
        <v>#VALUE!</v>
      </c>
    </row>
    <row r="804" spans="1:25" x14ac:dyDescent="0.2">
      <c r="A804" s="6">
        <f>'01_Data'!A800</f>
        <v>44621</v>
      </c>
      <c r="B804">
        <f>0.94*B803+(1-0.94)*'01_Data'!P799^2</f>
        <v>2.9672510971710895E-4</v>
      </c>
      <c r="C804" s="11">
        <f t="shared" si="144"/>
        <v>0.27344968028635808</v>
      </c>
      <c r="D804">
        <f>0.94*D803+(1-0.94)*'01_Data'!Q799^2</f>
        <v>3.1210478937910728E-4</v>
      </c>
      <c r="E804" s="11">
        <f t="shared" si="145"/>
        <v>0.28044679874003742</v>
      </c>
      <c r="F804">
        <f>0.94*F803+(1-0.94)*'01_Data'!R799^2</f>
        <v>4.7506563229428778E-4</v>
      </c>
      <c r="G804" s="11">
        <f t="shared" si="146"/>
        <v>0.34600077938952756</v>
      </c>
      <c r="H804">
        <f>0.94*H803+(1-0.94)*'01_Data'!S799^2</f>
        <v>1.5754204019286602E-3</v>
      </c>
      <c r="I804" s="11">
        <f t="shared" si="147"/>
        <v>0.63008407477575756</v>
      </c>
      <c r="J804">
        <f>0.94*J803+(1-0.94)*'01_Data'!T799^2</f>
        <v>6.4861220222188812E-4</v>
      </c>
      <c r="K804" s="11">
        <f t="shared" si="148"/>
        <v>0.40428984028777648</v>
      </c>
      <c r="L804" t="e">
        <f>0.94*L803+(1-0.94)*'01_Data'!U799^2</f>
        <v>#DIV/0!</v>
      </c>
      <c r="M804" s="11" t="e">
        <f t="shared" si="149"/>
        <v>#DIV/0!</v>
      </c>
      <c r="N804">
        <f>0.94*N803+(1-0.94)*'01_Data'!V799^2</f>
        <v>9.6709308711145328E-4</v>
      </c>
      <c r="O804" s="11">
        <f t="shared" si="150"/>
        <v>0.49366735556656594</v>
      </c>
      <c r="P804">
        <f>0.94*P803+(1-0.94)*'01_Data'!W799^2</f>
        <v>1.2342129586851451E-3</v>
      </c>
      <c r="Q804" s="11">
        <f t="shared" si="151"/>
        <v>0.55769316437325689</v>
      </c>
      <c r="R804">
        <f>0.94*R803+(1-0.94)*'01_Data'!X799^2</f>
        <v>3.4842347051661807E-4</v>
      </c>
      <c r="S804" s="11">
        <f t="shared" si="152"/>
        <v>0.29631522838049978</v>
      </c>
      <c r="T804">
        <f>0.94*T803+(1-0.94)*'01_Data'!Y799^2</f>
        <v>1.1434359808885649E-8</v>
      </c>
      <c r="U804" s="11">
        <f t="shared" si="153"/>
        <v>1.6974859857563432E-3</v>
      </c>
      <c r="V804" t="e">
        <f>0.94*V803+(1-0.94)*'01_Data'!AA799^2</f>
        <v>#VALUE!</v>
      </c>
      <c r="W804" s="11" t="e">
        <f t="shared" si="154"/>
        <v>#VALUE!</v>
      </c>
      <c r="X804" t="e">
        <f>0.94*X803+(1-0.94)*'01_Data'!AB799^2</f>
        <v>#VALUE!</v>
      </c>
      <c r="Y804" s="11" t="e">
        <f t="shared" si="155"/>
        <v>#VALUE!</v>
      </c>
    </row>
    <row r="805" spans="1:25" x14ac:dyDescent="0.2">
      <c r="A805" s="6">
        <f>'01_Data'!A801</f>
        <v>44622</v>
      </c>
      <c r="B805">
        <f>0.94*B804+(1-0.94)*'01_Data'!P800^2</f>
        <v>2.843571030787884E-4</v>
      </c>
      <c r="C805" s="11">
        <f t="shared" si="144"/>
        <v>0.26769010063103693</v>
      </c>
      <c r="D805">
        <f>0.94*D804+(1-0.94)*'01_Data'!Q800^2</f>
        <v>3.844176458550267E-4</v>
      </c>
      <c r="E805" s="11">
        <f t="shared" si="145"/>
        <v>0.31124467345718021</v>
      </c>
      <c r="F805">
        <f>0.94*F804+(1-0.94)*'01_Data'!R800^2</f>
        <v>4.7532919554826522E-4</v>
      </c>
      <c r="G805" s="11">
        <f t="shared" si="146"/>
        <v>0.34609674554691039</v>
      </c>
      <c r="H805">
        <f>0.94*H804+(1-0.94)*'01_Data'!S800^2</f>
        <v>1.7553707222040438E-3</v>
      </c>
      <c r="I805" s="11">
        <f t="shared" si="147"/>
        <v>0.6650965508822152</v>
      </c>
      <c r="J805">
        <f>0.94*J804+(1-0.94)*'01_Data'!T800^2</f>
        <v>6.5700460137429041E-4</v>
      </c>
      <c r="K805" s="11">
        <f t="shared" si="148"/>
        <v>0.40689698886366954</v>
      </c>
      <c r="L805" t="e">
        <f>0.94*L804+(1-0.94)*'01_Data'!U800^2</f>
        <v>#DIV/0!</v>
      </c>
      <c r="M805" s="11" t="e">
        <f t="shared" si="149"/>
        <v>#DIV/0!</v>
      </c>
      <c r="N805">
        <f>0.94*N804+(1-0.94)*'01_Data'!V800^2</f>
        <v>9.1871210011545111E-4</v>
      </c>
      <c r="O805" s="11">
        <f t="shared" si="150"/>
        <v>0.48116052334859488</v>
      </c>
      <c r="P805">
        <f>0.94*P804+(1-0.94)*'01_Data'!W800^2</f>
        <v>1.1915453496394756E-3</v>
      </c>
      <c r="Q805" s="11">
        <f t="shared" si="151"/>
        <v>0.54796845539606376</v>
      </c>
      <c r="R805">
        <f>0.94*R804+(1-0.94)*'01_Data'!X800^2</f>
        <v>3.7204585343584434E-4</v>
      </c>
      <c r="S805" s="11">
        <f t="shared" si="152"/>
        <v>0.30619528909804078</v>
      </c>
      <c r="T805">
        <f>0.94*T804+(1-0.94)*'01_Data'!Y800^2</f>
        <v>1.4223156501487863E-8</v>
      </c>
      <c r="U805" s="11">
        <f t="shared" si="153"/>
        <v>1.8932077113658029E-3</v>
      </c>
      <c r="V805" t="e">
        <f>0.94*V804+(1-0.94)*'01_Data'!AA800^2</f>
        <v>#VALUE!</v>
      </c>
      <c r="W805" s="11" t="e">
        <f t="shared" si="154"/>
        <v>#VALUE!</v>
      </c>
      <c r="X805" t="e">
        <f>0.94*X804+(1-0.94)*'01_Data'!AB800^2</f>
        <v>#VALUE!</v>
      </c>
      <c r="Y805" s="11" t="e">
        <f t="shared" si="155"/>
        <v>#VALUE!</v>
      </c>
    </row>
    <row r="806" spans="1:25" x14ac:dyDescent="0.2">
      <c r="A806" s="6">
        <f>'01_Data'!A802</f>
        <v>44623</v>
      </c>
      <c r="B806">
        <f>0.94*B805+(1-0.94)*'01_Data'!P801^2</f>
        <v>2.8470252992328804E-4</v>
      </c>
      <c r="C806" s="11">
        <f t="shared" si="144"/>
        <v>0.26785264146666277</v>
      </c>
      <c r="D806">
        <f>0.94*D805+(1-0.94)*'01_Data'!Q801^2</f>
        <v>4.1214165460860678E-4</v>
      </c>
      <c r="E806" s="11">
        <f t="shared" si="145"/>
        <v>0.3222727058895446</v>
      </c>
      <c r="F806">
        <f>0.94*F805+(1-0.94)*'01_Data'!R801^2</f>
        <v>4.5417103774404542E-4</v>
      </c>
      <c r="G806" s="11">
        <f t="shared" si="146"/>
        <v>0.33830622446461056</v>
      </c>
      <c r="H806">
        <f>0.94*H805+(1-0.94)*'01_Data'!S801^2</f>
        <v>1.7162241503899294E-3</v>
      </c>
      <c r="I806" s="11">
        <f t="shared" si="147"/>
        <v>0.6576385678305845</v>
      </c>
      <c r="J806">
        <f>0.94*J805+(1-0.94)*'01_Data'!T801^2</f>
        <v>6.8012284332998453E-4</v>
      </c>
      <c r="K806" s="11">
        <f t="shared" si="148"/>
        <v>0.4139939087947504</v>
      </c>
      <c r="L806" t="e">
        <f>0.94*L805+(1-0.94)*'01_Data'!U801^2</f>
        <v>#DIV/0!</v>
      </c>
      <c r="M806" s="11" t="e">
        <f t="shared" si="149"/>
        <v>#DIV/0!</v>
      </c>
      <c r="N806">
        <f>0.94*N805+(1-0.94)*'01_Data'!V801^2</f>
        <v>9.5770070235216517E-4</v>
      </c>
      <c r="O806" s="11">
        <f t="shared" si="150"/>
        <v>0.49126426390767081</v>
      </c>
      <c r="P806">
        <f>0.94*P805+(1-0.94)*'01_Data'!W801^2</f>
        <v>1.1207476043880481E-3</v>
      </c>
      <c r="Q806" s="11">
        <f t="shared" si="151"/>
        <v>0.53143992727851019</v>
      </c>
      <c r="R806">
        <f>0.94*R805+(1-0.94)*'01_Data'!X801^2</f>
        <v>3.5241072269741542E-4</v>
      </c>
      <c r="S806" s="11">
        <f t="shared" si="152"/>
        <v>0.29800587598191536</v>
      </c>
      <c r="T806">
        <f>0.94*T805+(1-0.94)*'01_Data'!Y801^2</f>
        <v>1.336976711139859E-8</v>
      </c>
      <c r="U806" s="11">
        <f t="shared" si="153"/>
        <v>1.8355329776586541E-3</v>
      </c>
      <c r="V806" t="e">
        <f>0.94*V805+(1-0.94)*'01_Data'!AA801^2</f>
        <v>#VALUE!</v>
      </c>
      <c r="W806" s="11" t="e">
        <f t="shared" si="154"/>
        <v>#VALUE!</v>
      </c>
      <c r="X806" t="e">
        <f>0.94*X805+(1-0.94)*'01_Data'!AB801^2</f>
        <v>#VALUE!</v>
      </c>
      <c r="Y806" s="11" t="e">
        <f t="shared" si="155"/>
        <v>#VALUE!</v>
      </c>
    </row>
    <row r="807" spans="1:25" x14ac:dyDescent="0.2">
      <c r="A807" s="6">
        <f>'01_Data'!A803</f>
        <v>44624</v>
      </c>
      <c r="B807">
        <f>0.94*B806+(1-0.94)*'01_Data'!P802^2</f>
        <v>2.7001164738371203E-4</v>
      </c>
      <c r="C807" s="11">
        <f t="shared" si="144"/>
        <v>0.2608504075915839</v>
      </c>
      <c r="D807">
        <f>0.94*D806+(1-0.94)*'01_Data'!Q802^2</f>
        <v>3.9819317821307421E-4</v>
      </c>
      <c r="E807" s="11">
        <f t="shared" si="145"/>
        <v>0.3167722855770288</v>
      </c>
      <c r="F807">
        <f>0.94*F806+(1-0.94)*'01_Data'!R802^2</f>
        <v>4.2941420735565351E-4</v>
      </c>
      <c r="G807" s="11">
        <f t="shared" si="146"/>
        <v>0.3289565020692321</v>
      </c>
      <c r="H807">
        <f>0.94*H806+(1-0.94)*'01_Data'!S802^2</f>
        <v>1.6232368104804676E-3</v>
      </c>
      <c r="I807" s="11">
        <f t="shared" si="147"/>
        <v>0.63957460568809166</v>
      </c>
      <c r="J807">
        <f>0.94*J806+(1-0.94)*'01_Data'!T802^2</f>
        <v>6.3939127026739029E-4</v>
      </c>
      <c r="K807" s="11">
        <f t="shared" si="148"/>
        <v>0.40140577986294912</v>
      </c>
      <c r="L807" t="e">
        <f>0.94*L806+(1-0.94)*'01_Data'!U802^2</f>
        <v>#DIV/0!</v>
      </c>
      <c r="M807" s="11" t="e">
        <f t="shared" si="149"/>
        <v>#DIV/0!</v>
      </c>
      <c r="N807">
        <f>0.94*N806+(1-0.94)*'01_Data'!V802^2</f>
        <v>9.0138904283032712E-4</v>
      </c>
      <c r="O807" s="11">
        <f t="shared" si="150"/>
        <v>0.47660260048938302</v>
      </c>
      <c r="P807">
        <f>0.94*P806+(1-0.94)*'01_Data'!W802^2</f>
        <v>1.2397367043447017E-3</v>
      </c>
      <c r="Q807" s="11">
        <f t="shared" si="151"/>
        <v>0.5589397547990882</v>
      </c>
      <c r="R807">
        <f>0.94*R806+(1-0.94)*'01_Data'!X802^2</f>
        <v>3.3920240241929855E-4</v>
      </c>
      <c r="S807" s="11">
        <f t="shared" si="152"/>
        <v>0.29236792814818668</v>
      </c>
      <c r="T807">
        <f>0.94*T806+(1-0.94)*'01_Data'!Y802^2</f>
        <v>1.328527575977235E-8</v>
      </c>
      <c r="U807" s="11">
        <f t="shared" si="153"/>
        <v>1.8297238839405886E-3</v>
      </c>
      <c r="V807" t="e">
        <f>0.94*V806+(1-0.94)*'01_Data'!AA802^2</f>
        <v>#VALUE!</v>
      </c>
      <c r="W807" s="11" t="e">
        <f t="shared" si="154"/>
        <v>#VALUE!</v>
      </c>
      <c r="X807" t="e">
        <f>0.94*X806+(1-0.94)*'01_Data'!AB802^2</f>
        <v>#VALUE!</v>
      </c>
      <c r="Y807" s="11" t="e">
        <f t="shared" si="155"/>
        <v>#VALUE!</v>
      </c>
    </row>
    <row r="808" spans="1:25" x14ac:dyDescent="0.2">
      <c r="A808" s="6">
        <f>'01_Data'!A804</f>
        <v>44627</v>
      </c>
      <c r="B808">
        <f>0.94*B807+(1-0.94)*'01_Data'!P803^2</f>
        <v>3.3570600737978126E-4</v>
      </c>
      <c r="C808" s="11">
        <f t="shared" si="144"/>
        <v>0.29085720527383346</v>
      </c>
      <c r="D808">
        <f>0.94*D807+(1-0.94)*'01_Data'!Q803^2</f>
        <v>3.8859725201920842E-4</v>
      </c>
      <c r="E808" s="11">
        <f t="shared" si="145"/>
        <v>0.31293211325915488</v>
      </c>
      <c r="F808">
        <f>0.94*F807+(1-0.94)*'01_Data'!R803^2</f>
        <v>4.5389055225910523E-4</v>
      </c>
      <c r="G808" s="11">
        <f t="shared" si="146"/>
        <v>0.33820174329724345</v>
      </c>
      <c r="H808">
        <f>0.94*H807+(1-0.94)*'01_Data'!S803^2</f>
        <v>3.1014198268827947E-3</v>
      </c>
      <c r="I808" s="11">
        <f t="shared" si="147"/>
        <v>0.88405757525992867</v>
      </c>
      <c r="J808">
        <f>0.94*J807+(1-0.94)*'01_Data'!T803^2</f>
        <v>7.1756146306701943E-4</v>
      </c>
      <c r="K808" s="11">
        <f t="shared" si="148"/>
        <v>0.42523580363474678</v>
      </c>
      <c r="L808" t="e">
        <f>0.94*L807+(1-0.94)*'01_Data'!U803^2</f>
        <v>#DIV/0!</v>
      </c>
      <c r="M808" s="11" t="e">
        <f t="shared" si="149"/>
        <v>#DIV/0!</v>
      </c>
      <c r="N808">
        <f>0.94*N807+(1-0.94)*'01_Data'!V803^2</f>
        <v>9.1867737513971889E-4</v>
      </c>
      <c r="O808" s="11">
        <f t="shared" si="150"/>
        <v>0.48115142994197702</v>
      </c>
      <c r="P808">
        <f>0.94*P807+(1-0.94)*'01_Data'!W803^2</f>
        <v>1.1937449348942788E-3</v>
      </c>
      <c r="Q808" s="11">
        <f t="shared" si="151"/>
        <v>0.54847399536656094</v>
      </c>
      <c r="R808">
        <f>0.94*R807+(1-0.94)*'01_Data'!X803^2</f>
        <v>3.2084576479993161E-4</v>
      </c>
      <c r="S808" s="11">
        <f t="shared" si="152"/>
        <v>0.28434685285682831</v>
      </c>
      <c r="T808">
        <f>0.94*T807+(1-0.94)*'01_Data'!Y803^2</f>
        <v>1.2488159214186009E-8</v>
      </c>
      <c r="U808" s="11">
        <f t="shared" si="153"/>
        <v>1.7739831233624728E-3</v>
      </c>
      <c r="V808" t="e">
        <f>0.94*V807+(1-0.94)*'01_Data'!AA803^2</f>
        <v>#VALUE!</v>
      </c>
      <c r="W808" s="11" t="e">
        <f t="shared" si="154"/>
        <v>#VALUE!</v>
      </c>
      <c r="X808" t="e">
        <f>0.94*X807+(1-0.94)*'01_Data'!AB803^2</f>
        <v>#VALUE!</v>
      </c>
      <c r="Y808" s="11" t="e">
        <f t="shared" si="155"/>
        <v>#VALUE!</v>
      </c>
    </row>
    <row r="809" spans="1:25" x14ac:dyDescent="0.2">
      <c r="A809" s="6">
        <f>'01_Data'!A805</f>
        <v>44628</v>
      </c>
      <c r="B809">
        <f>0.94*B808+(1-0.94)*'01_Data'!P804^2</f>
        <v>3.9074978784084966E-4</v>
      </c>
      <c r="C809" s="11">
        <f t="shared" si="144"/>
        <v>0.31379762034772363</v>
      </c>
      <c r="D809">
        <f>0.94*D808+(1-0.94)*'01_Data'!Q804^2</f>
        <v>3.9210011284698484E-4</v>
      </c>
      <c r="E809" s="11">
        <f t="shared" si="145"/>
        <v>0.3143393523525812</v>
      </c>
      <c r="F809">
        <f>0.94*F808+(1-0.94)*'01_Data'!R804^2</f>
        <v>4.325667337369609E-4</v>
      </c>
      <c r="G809" s="11">
        <f t="shared" si="146"/>
        <v>0.33016180412293933</v>
      </c>
      <c r="H809">
        <f>0.94*H808+(1-0.94)*'01_Data'!S804^2</f>
        <v>2.9267756725711771E-3</v>
      </c>
      <c r="I809" s="11">
        <f t="shared" si="147"/>
        <v>0.85880583922557063</v>
      </c>
      <c r="J809">
        <f>0.94*J808+(1-0.94)*'01_Data'!T804^2</f>
        <v>6.7569607301824167E-4</v>
      </c>
      <c r="K809" s="11">
        <f t="shared" si="148"/>
        <v>0.41264441157078197</v>
      </c>
      <c r="L809" t="e">
        <f>0.94*L808+(1-0.94)*'01_Data'!U804^2</f>
        <v>#DIV/0!</v>
      </c>
      <c r="M809" s="11" t="e">
        <f t="shared" si="149"/>
        <v>#DIV/0!</v>
      </c>
      <c r="N809">
        <f>0.94*N808+(1-0.94)*'01_Data'!V804^2</f>
        <v>1.3506546761764434E-3</v>
      </c>
      <c r="O809" s="11">
        <f t="shared" si="150"/>
        <v>0.58340807193290001</v>
      </c>
      <c r="P809">
        <f>0.94*P808+(1-0.94)*'01_Data'!W804^2</f>
        <v>1.1533945994225041E-3</v>
      </c>
      <c r="Q809" s="11">
        <f t="shared" si="151"/>
        <v>0.53912469712903255</v>
      </c>
      <c r="R809">
        <f>0.94*R808+(1-0.94)*'01_Data'!X804^2</f>
        <v>3.0609791460053573E-4</v>
      </c>
      <c r="S809" s="11">
        <f t="shared" si="152"/>
        <v>0.27773489964232978</v>
      </c>
      <c r="T809">
        <f>0.94*T808+(1-0.94)*'01_Data'!Y804^2</f>
        <v>1.1738869661334847E-8</v>
      </c>
      <c r="U809" s="11">
        <f t="shared" si="153"/>
        <v>1.7199404509041531E-3</v>
      </c>
      <c r="V809" t="e">
        <f>0.94*V808+(1-0.94)*'01_Data'!AA804^2</f>
        <v>#VALUE!</v>
      </c>
      <c r="W809" s="11" t="e">
        <f t="shared" si="154"/>
        <v>#VALUE!</v>
      </c>
      <c r="X809" t="e">
        <f>0.94*X808+(1-0.94)*'01_Data'!AB804^2</f>
        <v>#VALUE!</v>
      </c>
      <c r="Y809" s="11" t="e">
        <f t="shared" si="155"/>
        <v>#VALUE!</v>
      </c>
    </row>
    <row r="810" spans="1:25" x14ac:dyDescent="0.2">
      <c r="A810" s="6">
        <f>'01_Data'!A806</f>
        <v>44629</v>
      </c>
      <c r="B810">
        <f>0.94*B809+(1-0.94)*'01_Data'!P805^2</f>
        <v>3.7072231170560803E-4</v>
      </c>
      <c r="C810" s="11">
        <f t="shared" si="144"/>
        <v>0.30565016366724429</v>
      </c>
      <c r="D810">
        <f>0.94*D809+(1-0.94)*'01_Data'!Q805^2</f>
        <v>5.2505246874083806E-4</v>
      </c>
      <c r="E810" s="11">
        <f t="shared" si="145"/>
        <v>0.36374884484035303</v>
      </c>
      <c r="F810">
        <f>0.94*F809+(1-0.94)*'01_Data'!R805^2</f>
        <v>4.4319589692808146E-4</v>
      </c>
      <c r="G810" s="11">
        <f t="shared" si="146"/>
        <v>0.33419360560291478</v>
      </c>
      <c r="H810">
        <f>0.94*H809+(1-0.94)*'01_Data'!S805^2</f>
        <v>2.7632428137703232E-3</v>
      </c>
      <c r="I810" s="11">
        <f t="shared" si="147"/>
        <v>0.83446820734532567</v>
      </c>
      <c r="J810">
        <f>0.94*J809+(1-0.94)*'01_Data'!T805^2</f>
        <v>7.089312664971504E-4</v>
      </c>
      <c r="K810" s="11">
        <f t="shared" si="148"/>
        <v>0.42267088752039916</v>
      </c>
      <c r="L810" t="e">
        <f>0.94*L809+(1-0.94)*'01_Data'!U805^2</f>
        <v>#DIV/0!</v>
      </c>
      <c r="M810" s="11" t="e">
        <f t="shared" si="149"/>
        <v>#DIV/0!</v>
      </c>
      <c r="N810">
        <f>0.94*N809+(1-0.94)*'01_Data'!V805^2</f>
        <v>1.8158580214367699E-3</v>
      </c>
      <c r="O810" s="11">
        <f t="shared" si="150"/>
        <v>0.67645858809099768</v>
      </c>
      <c r="P810">
        <f>0.94*P809+(1-0.94)*'01_Data'!W805^2</f>
        <v>1.0844676740338641E-3</v>
      </c>
      <c r="Q810" s="11">
        <f t="shared" si="151"/>
        <v>0.52276749502674102</v>
      </c>
      <c r="R810">
        <f>0.94*R809+(1-0.94)*'01_Data'!X805^2</f>
        <v>2.9129330100687603E-4</v>
      </c>
      <c r="S810" s="11">
        <f t="shared" si="152"/>
        <v>0.27093525398835194</v>
      </c>
      <c r="T810">
        <f>0.94*T809+(1-0.94)*'01_Data'!Y805^2</f>
        <v>1.1034537481654756E-8</v>
      </c>
      <c r="U810" s="11">
        <f t="shared" si="153"/>
        <v>1.6675441359607244E-3</v>
      </c>
      <c r="V810" t="e">
        <f>0.94*V809+(1-0.94)*'01_Data'!AA805^2</f>
        <v>#VALUE!</v>
      </c>
      <c r="W810" s="11" t="e">
        <f t="shared" si="154"/>
        <v>#VALUE!</v>
      </c>
      <c r="X810" t="e">
        <f>0.94*X809+(1-0.94)*'01_Data'!AB805^2</f>
        <v>#VALUE!</v>
      </c>
      <c r="Y810" s="11" t="e">
        <f t="shared" si="155"/>
        <v>#VALUE!</v>
      </c>
    </row>
    <row r="811" spans="1:25" x14ac:dyDescent="0.2">
      <c r="A811" s="6">
        <f>'01_Data'!A807</f>
        <v>44630</v>
      </c>
      <c r="B811">
        <f>0.94*B810+(1-0.94)*'01_Data'!P806^2</f>
        <v>5.54002016419864E-4</v>
      </c>
      <c r="C811" s="11">
        <f t="shared" si="144"/>
        <v>0.37364221942629255</v>
      </c>
      <c r="D811">
        <f>0.94*D810+(1-0.94)*'01_Data'!Q806^2</f>
        <v>5.3194831633213667E-4</v>
      </c>
      <c r="E811" s="11">
        <f t="shared" si="145"/>
        <v>0.36612972525554166</v>
      </c>
      <c r="F811">
        <f>0.94*F810+(1-0.94)*'01_Data'!R806^2</f>
        <v>4.5894593054687446E-4</v>
      </c>
      <c r="G811" s="11">
        <f t="shared" si="146"/>
        <v>0.34007995309605121</v>
      </c>
      <c r="H811">
        <f>0.94*H810+(1-0.94)*'01_Data'!S806^2</f>
        <v>2.7732845451823081E-3</v>
      </c>
      <c r="I811" s="11">
        <f t="shared" si="147"/>
        <v>0.83598307721265608</v>
      </c>
      <c r="J811">
        <f>0.94*J810+(1-0.94)*'01_Data'!T806^2</f>
        <v>6.665288300249921E-4</v>
      </c>
      <c r="K811" s="11">
        <f t="shared" si="148"/>
        <v>0.40983565628956448</v>
      </c>
      <c r="L811" t="e">
        <f>0.94*L810+(1-0.94)*'01_Data'!U806^2</f>
        <v>#DIV/0!</v>
      </c>
      <c r="M811" s="11" t="e">
        <f t="shared" si="149"/>
        <v>#DIV/0!</v>
      </c>
      <c r="N811">
        <f>0.94*N810+(1-0.94)*'01_Data'!V806^2</f>
        <v>1.9594863337920247E-3</v>
      </c>
      <c r="O811" s="11">
        <f t="shared" si="150"/>
        <v>0.70270232397195775</v>
      </c>
      <c r="P811">
        <f>0.94*P810+(1-0.94)*'01_Data'!W806^2</f>
        <v>1.056780413998719E-3</v>
      </c>
      <c r="Q811" s="11">
        <f t="shared" si="151"/>
        <v>0.51605102880207221</v>
      </c>
      <c r="R811">
        <f>0.94*R810+(1-0.94)*'01_Data'!X806^2</f>
        <v>3.0636929844537011E-4</v>
      </c>
      <c r="S811" s="11">
        <f t="shared" si="152"/>
        <v>0.27785799108219517</v>
      </c>
      <c r="T811">
        <f>0.94*T810+(1-0.94)*'01_Data'!Y806^2</f>
        <v>1.037246523275547E-8</v>
      </c>
      <c r="U811" s="11">
        <f t="shared" si="153"/>
        <v>1.6167440238499039E-3</v>
      </c>
      <c r="V811" t="e">
        <f>0.94*V810+(1-0.94)*'01_Data'!AA806^2</f>
        <v>#VALUE!</v>
      </c>
      <c r="W811" s="11" t="e">
        <f t="shared" si="154"/>
        <v>#VALUE!</v>
      </c>
      <c r="X811" t="e">
        <f>0.94*X810+(1-0.94)*'01_Data'!AB806^2</f>
        <v>#VALUE!</v>
      </c>
      <c r="Y811" s="11" t="e">
        <f t="shared" si="155"/>
        <v>#VALUE!</v>
      </c>
    </row>
    <row r="812" spans="1:25" x14ac:dyDescent="0.2">
      <c r="A812" s="6">
        <f>'01_Data'!A808</f>
        <v>44631</v>
      </c>
      <c r="B812">
        <f>0.94*B811+(1-0.94)*'01_Data'!P807^2</f>
        <v>5.7683760153342037E-4</v>
      </c>
      <c r="C812" s="11">
        <f t="shared" si="144"/>
        <v>0.38126509883075049</v>
      </c>
      <c r="D812">
        <f>0.94*D811+(1-0.94)*'01_Data'!Q807^2</f>
        <v>5.4376298554751061E-4</v>
      </c>
      <c r="E812" s="11">
        <f t="shared" si="145"/>
        <v>0.3701733004390953</v>
      </c>
      <c r="F812">
        <f>0.94*F811+(1-0.94)*'01_Data'!R807^2</f>
        <v>5.0844966038085288E-4</v>
      </c>
      <c r="G812" s="11">
        <f t="shared" si="146"/>
        <v>0.3579515531688261</v>
      </c>
      <c r="H812">
        <f>0.94*H811+(1-0.94)*'01_Data'!S807^2</f>
        <v>2.6140122570740415E-3</v>
      </c>
      <c r="I812" s="11">
        <f t="shared" si="147"/>
        <v>0.81162250386658108</v>
      </c>
      <c r="J812">
        <f>0.94*J811+(1-0.94)*'01_Data'!T807^2</f>
        <v>6.3353848555009699E-4</v>
      </c>
      <c r="K812" s="11">
        <f t="shared" si="148"/>
        <v>0.39956438574856046</v>
      </c>
      <c r="L812" t="e">
        <f>0.94*L811+(1-0.94)*'01_Data'!U807^2</f>
        <v>#DIV/0!</v>
      </c>
      <c r="M812" s="11" t="e">
        <f t="shared" si="149"/>
        <v>#DIV/0!</v>
      </c>
      <c r="N812">
        <f>0.94*N811+(1-0.94)*'01_Data'!V807^2</f>
        <v>1.8482644162703336E-3</v>
      </c>
      <c r="O812" s="11">
        <f t="shared" si="150"/>
        <v>0.68246804533261785</v>
      </c>
      <c r="P812">
        <f>0.94*P811+(1-0.94)*'01_Data'!W807^2</f>
        <v>9.9855680486717968E-4</v>
      </c>
      <c r="Q812" s="11">
        <f t="shared" si="151"/>
        <v>0.50163364602718719</v>
      </c>
      <c r="R812">
        <f>0.94*R811+(1-0.94)*'01_Data'!X807^2</f>
        <v>2.9764062851981221E-4</v>
      </c>
      <c r="S812" s="11">
        <f t="shared" si="152"/>
        <v>0.27387120766336992</v>
      </c>
      <c r="T812">
        <f>0.94*T811+(1-0.94)*'01_Data'!Y807^2</f>
        <v>9.7501173187901411E-9</v>
      </c>
      <c r="U812" s="11">
        <f t="shared" si="153"/>
        <v>1.5674914878030808E-3</v>
      </c>
      <c r="V812" t="e">
        <f>0.94*V811+(1-0.94)*'01_Data'!AA807^2</f>
        <v>#VALUE!</v>
      </c>
      <c r="W812" s="11" t="e">
        <f t="shared" si="154"/>
        <v>#VALUE!</v>
      </c>
      <c r="X812" t="e">
        <f>0.94*X811+(1-0.94)*'01_Data'!AB807^2</f>
        <v>#VALUE!</v>
      </c>
      <c r="Y812" s="11" t="e">
        <f t="shared" si="155"/>
        <v>#VALUE!</v>
      </c>
    </row>
    <row r="813" spans="1:25" x14ac:dyDescent="0.2">
      <c r="A813" s="6">
        <f>'01_Data'!A809</f>
        <v>44634</v>
      </c>
      <c r="B813">
        <f>0.94*B812+(1-0.94)*'01_Data'!P808^2</f>
        <v>5.4383060671067641E-4</v>
      </c>
      <c r="C813" s="11">
        <f t="shared" si="144"/>
        <v>0.37019631669033454</v>
      </c>
      <c r="D813">
        <f>0.94*D812+(1-0.94)*'01_Data'!Q808^2</f>
        <v>5.1115035128231035E-4</v>
      </c>
      <c r="E813" s="11">
        <f t="shared" si="145"/>
        <v>0.3589009452803687</v>
      </c>
      <c r="F813">
        <f>0.94*F812+(1-0.94)*'01_Data'!R808^2</f>
        <v>4.8843506015323022E-4</v>
      </c>
      <c r="G813" s="11">
        <f t="shared" si="146"/>
        <v>0.3508356241298965</v>
      </c>
      <c r="H813">
        <f>0.94*H812+(1-0.94)*'01_Data'!S808^2</f>
        <v>2.4577482357317189E-3</v>
      </c>
      <c r="I813" s="11">
        <f t="shared" si="147"/>
        <v>0.78698955228414136</v>
      </c>
      <c r="J813">
        <f>0.94*J812+(1-0.94)*'01_Data'!T808^2</f>
        <v>6.295539886636383E-4</v>
      </c>
      <c r="K813" s="11">
        <f t="shared" si="148"/>
        <v>0.39830591904117729</v>
      </c>
      <c r="L813" t="e">
        <f>0.94*L812+(1-0.94)*'01_Data'!U808^2</f>
        <v>#DIV/0!</v>
      </c>
      <c r="M813" s="11" t="e">
        <f t="shared" si="149"/>
        <v>#DIV/0!</v>
      </c>
      <c r="N813">
        <f>0.94*N812+(1-0.94)*'01_Data'!V808^2</f>
        <v>1.8911274016402029E-3</v>
      </c>
      <c r="O813" s="11">
        <f t="shared" si="150"/>
        <v>0.69033622620671675</v>
      </c>
      <c r="P813">
        <f>0.94*P812+(1-0.94)*'01_Data'!W808^2</f>
        <v>9.5382931236877733E-4</v>
      </c>
      <c r="Q813" s="11">
        <f t="shared" si="151"/>
        <v>0.49027032004490328</v>
      </c>
      <c r="R813">
        <f>0.94*R812+(1-0.94)*'01_Data'!X808^2</f>
        <v>3.0520549068923785E-4</v>
      </c>
      <c r="S813" s="11">
        <f t="shared" si="152"/>
        <v>0.27732973813438749</v>
      </c>
      <c r="T813">
        <f>0.94*T812+(1-0.94)*'01_Data'!Y808^2</f>
        <v>9.8828049547215914E-9</v>
      </c>
      <c r="U813" s="11">
        <f t="shared" si="153"/>
        <v>1.5781213035092839E-3</v>
      </c>
      <c r="V813" t="e">
        <f>0.94*V812+(1-0.94)*'01_Data'!AA808^2</f>
        <v>#VALUE!</v>
      </c>
      <c r="W813" s="11" t="e">
        <f t="shared" si="154"/>
        <v>#VALUE!</v>
      </c>
      <c r="X813" t="e">
        <f>0.94*X812+(1-0.94)*'01_Data'!AB808^2</f>
        <v>#VALUE!</v>
      </c>
      <c r="Y813" s="11" t="e">
        <f t="shared" si="155"/>
        <v>#VALUE!</v>
      </c>
    </row>
    <row r="814" spans="1:25" x14ac:dyDescent="0.2">
      <c r="A814" s="6">
        <f>'01_Data'!A810</f>
        <v>44635</v>
      </c>
      <c r="B814">
        <f>0.94*B813+(1-0.94)*'01_Data'!P809^2</f>
        <v>5.9093304827059854E-4</v>
      </c>
      <c r="C814" s="11">
        <f t="shared" si="144"/>
        <v>0.38589522951727562</v>
      </c>
      <c r="D814">
        <f>0.94*D813+(1-0.94)*'01_Data'!Q809^2</f>
        <v>5.1727256759386811E-4</v>
      </c>
      <c r="E814" s="11">
        <f t="shared" si="145"/>
        <v>0.36104388519078229</v>
      </c>
      <c r="F814">
        <f>0.94*F813+(1-0.94)*'01_Data'!R809^2</f>
        <v>4.8097457060155549E-4</v>
      </c>
      <c r="G814" s="11">
        <f t="shared" si="146"/>
        <v>0.34814593461879173</v>
      </c>
      <c r="H814">
        <f>0.94*H813+(1-0.94)*'01_Data'!S809^2</f>
        <v>2.4140087451282135E-3</v>
      </c>
      <c r="I814" s="11">
        <f t="shared" si="147"/>
        <v>0.77995525754514272</v>
      </c>
      <c r="J814">
        <f>0.94*J813+(1-0.94)*'01_Data'!T809^2</f>
        <v>5.9517462941997877E-4</v>
      </c>
      <c r="K814" s="11">
        <f t="shared" si="148"/>
        <v>0.38727768669758739</v>
      </c>
      <c r="L814" t="e">
        <f>0.94*L813+(1-0.94)*'01_Data'!U809^2</f>
        <v>#DIV/0!</v>
      </c>
      <c r="M814" s="11" t="e">
        <f t="shared" si="149"/>
        <v>#DIV/0!</v>
      </c>
      <c r="N814">
        <f>0.94*N813+(1-0.94)*'01_Data'!V809^2</f>
        <v>1.8296251878025809E-3</v>
      </c>
      <c r="O814" s="11">
        <f t="shared" si="150"/>
        <v>0.67901807584647589</v>
      </c>
      <c r="P814">
        <f>0.94*P813+(1-0.94)*'01_Data'!W809^2</f>
        <v>1.1419838243707831E-3</v>
      </c>
      <c r="Q814" s="11">
        <f t="shared" si="151"/>
        <v>0.53645123146604612</v>
      </c>
      <c r="R814">
        <f>0.94*R813+(1-0.94)*'01_Data'!X809^2</f>
        <v>3.3428098079896896E-4</v>
      </c>
      <c r="S814" s="11">
        <f t="shared" si="152"/>
        <v>0.29023922402277086</v>
      </c>
      <c r="T814">
        <f>0.94*T813+(1-0.94)*'01_Data'!Y809^2</f>
        <v>1.0007531332495971E-8</v>
      </c>
      <c r="U814" s="11">
        <f t="shared" si="153"/>
        <v>1.5880484551136923E-3</v>
      </c>
      <c r="V814" t="e">
        <f>0.94*V813+(1-0.94)*'01_Data'!AA809^2</f>
        <v>#VALUE!</v>
      </c>
      <c r="W814" s="11" t="e">
        <f t="shared" si="154"/>
        <v>#VALUE!</v>
      </c>
      <c r="X814" t="e">
        <f>0.94*X813+(1-0.94)*'01_Data'!AB809^2</f>
        <v>#VALUE!</v>
      </c>
      <c r="Y814" s="11" t="e">
        <f t="shared" si="155"/>
        <v>#VALUE!</v>
      </c>
    </row>
    <row r="815" spans="1:25" x14ac:dyDescent="0.2">
      <c r="A815" s="6">
        <f>'01_Data'!A811</f>
        <v>44636</v>
      </c>
      <c r="B815">
        <f>0.94*B814+(1-0.94)*'01_Data'!P810^2</f>
        <v>7.6149682417969223E-4</v>
      </c>
      <c r="C815" s="11">
        <f t="shared" si="144"/>
        <v>0.43806072603382568</v>
      </c>
      <c r="D815">
        <f>0.94*D814+(1-0.94)*'01_Data'!Q810^2</f>
        <v>6.4816594263553552E-4</v>
      </c>
      <c r="E815" s="11">
        <f t="shared" si="145"/>
        <v>0.40415073616678587</v>
      </c>
      <c r="F815">
        <f>0.94*F814+(1-0.94)*'01_Data'!R810^2</f>
        <v>4.6682622702131683E-4</v>
      </c>
      <c r="G815" s="11">
        <f t="shared" si="146"/>
        <v>0.3429871851970156</v>
      </c>
      <c r="H815">
        <f>0.94*H814+(1-0.94)*'01_Data'!S810^2</f>
        <v>2.2914073000529604E-3</v>
      </c>
      <c r="I815" s="11">
        <f t="shared" si="147"/>
        <v>0.75989120248450437</v>
      </c>
      <c r="J815">
        <f>0.94*J814+(1-0.94)*'01_Data'!T810^2</f>
        <v>5.73207971152417E-4</v>
      </c>
      <c r="K815" s="11">
        <f t="shared" si="148"/>
        <v>0.38006369036045673</v>
      </c>
      <c r="L815" t="e">
        <f>0.94*L814+(1-0.94)*'01_Data'!U810^2</f>
        <v>#DIV/0!</v>
      </c>
      <c r="M815" s="11" t="e">
        <f t="shared" si="149"/>
        <v>#DIV/0!</v>
      </c>
      <c r="N815">
        <f>0.94*N814+(1-0.94)*'01_Data'!V810^2</f>
        <v>1.7461439662626492E-3</v>
      </c>
      <c r="O815" s="11">
        <f t="shared" si="150"/>
        <v>0.66334627420238645</v>
      </c>
      <c r="P815">
        <f>0.94*P814+(1-0.94)*'01_Data'!W810^2</f>
        <v>1.1281838520549434E-3</v>
      </c>
      <c r="Q815" s="11">
        <f t="shared" si="151"/>
        <v>0.53320008506924088</v>
      </c>
      <c r="R815">
        <f>0.94*R814+(1-0.94)*'01_Data'!X810^2</f>
        <v>3.173045572682151E-4</v>
      </c>
      <c r="S815" s="11">
        <f t="shared" si="152"/>
        <v>0.28277331633587749</v>
      </c>
      <c r="T815">
        <f>0.94*T814+(1-0.94)*'01_Data'!Y810^2</f>
        <v>1.2278172169898045E-8</v>
      </c>
      <c r="U815" s="11">
        <f t="shared" si="153"/>
        <v>1.7590052264886274E-3</v>
      </c>
      <c r="V815" t="e">
        <f>0.94*V814+(1-0.94)*'01_Data'!AA810^2</f>
        <v>#VALUE!</v>
      </c>
      <c r="W815" s="11" t="e">
        <f t="shared" si="154"/>
        <v>#VALUE!</v>
      </c>
      <c r="X815" t="e">
        <f>0.94*X814+(1-0.94)*'01_Data'!AB810^2</f>
        <v>#VALUE!</v>
      </c>
      <c r="Y815" s="11" t="e">
        <f t="shared" si="155"/>
        <v>#VALUE!</v>
      </c>
    </row>
    <row r="816" spans="1:25" x14ac:dyDescent="0.2">
      <c r="A816" s="6">
        <f>'01_Data'!A812</f>
        <v>44637</v>
      </c>
      <c r="B816">
        <f>0.94*B815+(1-0.94)*'01_Data'!P811^2</f>
        <v>7.1665643754930037E-4</v>
      </c>
      <c r="C816" s="11">
        <f t="shared" si="144"/>
        <v>0.42496755436435818</v>
      </c>
      <c r="D816">
        <f>0.94*D815+(1-0.94)*'01_Data'!Q811^2</f>
        <v>6.1005699615383963E-4</v>
      </c>
      <c r="E816" s="11">
        <f t="shared" si="145"/>
        <v>0.39208973849205436</v>
      </c>
      <c r="F816">
        <f>0.94*F815+(1-0.94)*'01_Data'!R811^2</f>
        <v>4.3916896206358454E-4</v>
      </c>
      <c r="G816" s="11">
        <f t="shared" si="146"/>
        <v>0.33267187804204806</v>
      </c>
      <c r="H816">
        <f>0.94*H815+(1-0.94)*'01_Data'!S811^2</f>
        <v>2.2031590939765641E-3</v>
      </c>
      <c r="I816" s="11">
        <f t="shared" si="147"/>
        <v>0.74511481778454403</v>
      </c>
      <c r="J816">
        <f>0.94*J815+(1-0.94)*'01_Data'!T811^2</f>
        <v>5.4055655942774814E-4</v>
      </c>
      <c r="K816" s="11">
        <f t="shared" si="148"/>
        <v>0.36908027985221931</v>
      </c>
      <c r="L816" t="e">
        <f>0.94*L815+(1-0.94)*'01_Data'!U811^2</f>
        <v>#DIV/0!</v>
      </c>
      <c r="M816" s="11" t="e">
        <f t="shared" si="149"/>
        <v>#DIV/0!</v>
      </c>
      <c r="N816">
        <f>0.94*N815+(1-0.94)*'01_Data'!V811^2</f>
        <v>1.6911831243650193E-3</v>
      </c>
      <c r="O816" s="11">
        <f t="shared" si="150"/>
        <v>0.6528232129297985</v>
      </c>
      <c r="P816">
        <f>0.94*P815+(1-0.94)*'01_Data'!W811^2</f>
        <v>1.0620749533435687E-3</v>
      </c>
      <c r="Q816" s="11">
        <f t="shared" si="151"/>
        <v>0.51734213847567001</v>
      </c>
      <c r="R816">
        <f>0.94*R815+(1-0.94)*'01_Data'!X811^2</f>
        <v>3.0334360067266165E-4</v>
      </c>
      <c r="S816" s="11">
        <f t="shared" si="152"/>
        <v>0.27648252633667597</v>
      </c>
      <c r="T816">
        <f>0.94*T815+(1-0.94)*'01_Data'!Y811^2</f>
        <v>1.4412574557053704E-8</v>
      </c>
      <c r="U816" s="11">
        <f t="shared" si="153"/>
        <v>1.9057724912427334E-3</v>
      </c>
      <c r="V816" t="e">
        <f>0.94*V815+(1-0.94)*'01_Data'!AA811^2</f>
        <v>#VALUE!</v>
      </c>
      <c r="W816" s="11" t="e">
        <f t="shared" si="154"/>
        <v>#VALUE!</v>
      </c>
      <c r="X816" t="e">
        <f>0.94*X815+(1-0.94)*'01_Data'!AB811^2</f>
        <v>#VALUE!</v>
      </c>
      <c r="Y816" s="11" t="e">
        <f t="shared" si="155"/>
        <v>#VALUE!</v>
      </c>
    </row>
    <row r="817" spans="1:25" x14ac:dyDescent="0.2">
      <c r="A817" s="6">
        <f>'01_Data'!A813</f>
        <v>44638</v>
      </c>
      <c r="B817">
        <f>0.94*B816+(1-0.94)*'01_Data'!P812^2</f>
        <v>7.1515804743178162E-4</v>
      </c>
      <c r="C817" s="11">
        <f t="shared" si="144"/>
        <v>0.42452305938877927</v>
      </c>
      <c r="D817">
        <f>0.94*D816+(1-0.94)*'01_Data'!Q812^2</f>
        <v>5.9112592202660867E-4</v>
      </c>
      <c r="E817" s="11">
        <f t="shared" si="145"/>
        <v>0.38595820026358474</v>
      </c>
      <c r="F817">
        <f>0.94*F816+(1-0.94)*'01_Data'!R812^2</f>
        <v>5.1576240643219065E-4</v>
      </c>
      <c r="G817" s="11">
        <f t="shared" si="146"/>
        <v>0.36051647177474716</v>
      </c>
      <c r="H817">
        <f>0.94*H816+(1-0.94)*'01_Data'!S812^2</f>
        <v>2.5625140716770737E-3</v>
      </c>
      <c r="I817" s="11">
        <f t="shared" si="147"/>
        <v>0.80358792055544404</v>
      </c>
      <c r="J817">
        <f>0.94*J816+(1-0.94)*'01_Data'!T812^2</f>
        <v>5.2970071390630899E-4</v>
      </c>
      <c r="K817" s="11">
        <f t="shared" si="148"/>
        <v>0.36535541586842513</v>
      </c>
      <c r="L817" t="e">
        <f>0.94*L816+(1-0.94)*'01_Data'!U812^2</f>
        <v>#DIV/0!</v>
      </c>
      <c r="M817" s="11" t="e">
        <f t="shared" si="149"/>
        <v>#DIV/0!</v>
      </c>
      <c r="N817">
        <f>0.94*N816+(1-0.94)*'01_Data'!V812^2</f>
        <v>1.61080929963838E-3</v>
      </c>
      <c r="O817" s="11">
        <f t="shared" si="150"/>
        <v>0.63712160810073915</v>
      </c>
      <c r="P817">
        <f>0.94*P816+(1-0.94)*'01_Data'!W812^2</f>
        <v>1.0728261128887479E-3</v>
      </c>
      <c r="Q817" s="11">
        <f t="shared" si="151"/>
        <v>0.51995401762844806</v>
      </c>
      <c r="R817">
        <f>0.94*R816+(1-0.94)*'01_Data'!X812^2</f>
        <v>2.8735852645368179E-4</v>
      </c>
      <c r="S817" s="11">
        <f t="shared" si="152"/>
        <v>0.26909914281975672</v>
      </c>
      <c r="T817">
        <f>0.94*T816+(1-0.94)*'01_Data'!Y812^2</f>
        <v>1.3547820083630482E-8</v>
      </c>
      <c r="U817" s="11">
        <f t="shared" si="153"/>
        <v>1.8477149837231072E-3</v>
      </c>
      <c r="V817" t="e">
        <f>0.94*V816+(1-0.94)*'01_Data'!AA812^2</f>
        <v>#VALUE!</v>
      </c>
      <c r="W817" s="11" t="e">
        <f t="shared" si="154"/>
        <v>#VALUE!</v>
      </c>
      <c r="X817" t="e">
        <f>0.94*X816+(1-0.94)*'01_Data'!AB812^2</f>
        <v>#VALUE!</v>
      </c>
      <c r="Y817" s="11" t="e">
        <f t="shared" si="155"/>
        <v>#VALUE!</v>
      </c>
    </row>
    <row r="818" spans="1:25" x14ac:dyDescent="0.2">
      <c r="A818" s="6">
        <f>'01_Data'!A814</f>
        <v>44641</v>
      </c>
      <c r="B818">
        <f>0.94*B817+(1-0.94)*'01_Data'!P813^2</f>
        <v>6.7317706652503424E-4</v>
      </c>
      <c r="C818" s="11">
        <f t="shared" si="144"/>
        <v>0.41187452065442048</v>
      </c>
      <c r="D818">
        <f>0.94*D817+(1-0.94)*'01_Data'!Q813^2</f>
        <v>5.5950638759582206E-4</v>
      </c>
      <c r="E818" s="11">
        <f t="shared" si="145"/>
        <v>0.37549382108650897</v>
      </c>
      <c r="F818">
        <f>0.94*F817+(1-0.94)*'01_Data'!R813^2</f>
        <v>4.8843087768591005E-4</v>
      </c>
      <c r="G818" s="11">
        <f t="shared" si="146"/>
        <v>0.35083412202471032</v>
      </c>
      <c r="H818">
        <f>0.94*H817+(1-0.94)*'01_Data'!S813^2</f>
        <v>2.4663749120024262E-3</v>
      </c>
      <c r="I818" s="11">
        <f t="shared" si="147"/>
        <v>0.78836950589467347</v>
      </c>
      <c r="J818">
        <f>0.94*J817+(1-0.94)*'01_Data'!T813^2</f>
        <v>5.4312249105222172E-4</v>
      </c>
      <c r="K818" s="11">
        <f t="shared" si="148"/>
        <v>0.36995522397333425</v>
      </c>
      <c r="L818" t="e">
        <f>0.94*L817+(1-0.94)*'01_Data'!U813^2</f>
        <v>#DIV/0!</v>
      </c>
      <c r="M818" s="11" t="e">
        <f t="shared" si="149"/>
        <v>#DIV/0!</v>
      </c>
      <c r="N818">
        <f>0.94*N817+(1-0.94)*'01_Data'!V813^2</f>
        <v>1.5180988051105161E-3</v>
      </c>
      <c r="O818" s="11">
        <f t="shared" si="150"/>
        <v>0.61851507571590369</v>
      </c>
      <c r="P818">
        <f>0.94*P817+(1-0.94)*'01_Data'!W813^2</f>
        <v>1.1902657357552599E-3</v>
      </c>
      <c r="Q818" s="11">
        <f t="shared" si="151"/>
        <v>0.5476741416301536</v>
      </c>
      <c r="R818">
        <f>0.94*R817+(1-0.94)*'01_Data'!X813^2</f>
        <v>2.77620678070699E-4</v>
      </c>
      <c r="S818" s="11">
        <f t="shared" si="152"/>
        <v>0.26450030410911846</v>
      </c>
      <c r="T818">
        <f>0.94*T817+(1-0.94)*'01_Data'!Y813^2</f>
        <v>1.3452645553671511E-8</v>
      </c>
      <c r="U818" s="11">
        <f t="shared" si="153"/>
        <v>1.8412133715366129E-3</v>
      </c>
      <c r="V818" t="e">
        <f>0.94*V817+(1-0.94)*'01_Data'!AA813^2</f>
        <v>#VALUE!</v>
      </c>
      <c r="W818" s="11" t="e">
        <f t="shared" si="154"/>
        <v>#VALUE!</v>
      </c>
      <c r="X818" t="e">
        <f>0.94*X817+(1-0.94)*'01_Data'!AB813^2</f>
        <v>#VALUE!</v>
      </c>
      <c r="Y818" s="11" t="e">
        <f t="shared" si="155"/>
        <v>#VALUE!</v>
      </c>
    </row>
    <row r="819" spans="1:25" x14ac:dyDescent="0.2">
      <c r="A819" s="6">
        <f>'01_Data'!A815</f>
        <v>44642</v>
      </c>
      <c r="B819">
        <f>0.94*B818+(1-0.94)*'01_Data'!P814^2</f>
        <v>7.4838732486875016E-4</v>
      </c>
      <c r="C819" s="11">
        <f t="shared" si="144"/>
        <v>0.43427365320374323</v>
      </c>
      <c r="D819">
        <f>0.94*D818+(1-0.94)*'01_Data'!Q814^2</f>
        <v>5.4501730121308525E-4</v>
      </c>
      <c r="E819" s="11">
        <f t="shared" si="145"/>
        <v>0.37059999987277054</v>
      </c>
      <c r="F819">
        <f>0.94*F818+(1-0.94)*'01_Data'!R814^2</f>
        <v>5.1765904529953828E-4</v>
      </c>
      <c r="G819" s="11">
        <f t="shared" si="146"/>
        <v>0.36117873610649293</v>
      </c>
      <c r="H819">
        <f>0.94*H818+(1-0.94)*'01_Data'!S814^2</f>
        <v>2.7080590712324102E-3</v>
      </c>
      <c r="I819" s="11">
        <f t="shared" si="147"/>
        <v>0.82609375130826856</v>
      </c>
      <c r="J819">
        <f>0.94*J818+(1-0.94)*'01_Data'!T814^2</f>
        <v>5.6254529147376636E-4</v>
      </c>
      <c r="K819" s="11">
        <f t="shared" si="148"/>
        <v>0.37651216906149149</v>
      </c>
      <c r="L819" t="e">
        <f>0.94*L818+(1-0.94)*'01_Data'!U814^2</f>
        <v>#DIV/0!</v>
      </c>
      <c r="M819" s="11" t="e">
        <f t="shared" si="149"/>
        <v>#DIV/0!</v>
      </c>
      <c r="N819">
        <f>0.94*N818+(1-0.94)*'01_Data'!V814^2</f>
        <v>1.4477677964654817E-3</v>
      </c>
      <c r="O819" s="11">
        <f t="shared" si="150"/>
        <v>0.60401778509353632</v>
      </c>
      <c r="P819">
        <f>0.94*P818+(1-0.94)*'01_Data'!W814^2</f>
        <v>1.1851569394990447E-3</v>
      </c>
      <c r="Q819" s="11">
        <f t="shared" si="151"/>
        <v>0.54649752858888512</v>
      </c>
      <c r="R819">
        <f>0.94*R818+(1-0.94)*'01_Data'!X814^2</f>
        <v>2.6846710059069505E-4</v>
      </c>
      <c r="S819" s="11">
        <f t="shared" si="152"/>
        <v>0.26010326670162209</v>
      </c>
      <c r="T819">
        <f>0.94*T818+(1-0.94)*'01_Data'!Y814^2</f>
        <v>1.264548682045122E-8</v>
      </c>
      <c r="U819" s="11">
        <f t="shared" si="153"/>
        <v>1.7851225948807292E-3</v>
      </c>
      <c r="V819" t="e">
        <f>0.94*V818+(1-0.94)*'01_Data'!AA814^2</f>
        <v>#VALUE!</v>
      </c>
      <c r="W819" s="11" t="e">
        <f t="shared" si="154"/>
        <v>#VALUE!</v>
      </c>
      <c r="X819" t="e">
        <f>0.94*X818+(1-0.94)*'01_Data'!AB814^2</f>
        <v>#VALUE!</v>
      </c>
      <c r="Y819" s="11" t="e">
        <f t="shared" si="155"/>
        <v>#VALUE!</v>
      </c>
    </row>
    <row r="820" spans="1:25" x14ac:dyDescent="0.2">
      <c r="A820" s="6">
        <f>'01_Data'!A816</f>
        <v>44643</v>
      </c>
      <c r="B820">
        <f>0.94*B819+(1-0.94)*'01_Data'!P815^2</f>
        <v>7.0464001092976098E-4</v>
      </c>
      <c r="C820" s="11">
        <f t="shared" si="144"/>
        <v>0.42138970413893573</v>
      </c>
      <c r="D820">
        <f>0.94*D819+(1-0.94)*'01_Data'!Q815^2</f>
        <v>5.1298824682359013E-4</v>
      </c>
      <c r="E820" s="11">
        <f t="shared" si="145"/>
        <v>0.35954559961087651</v>
      </c>
      <c r="F820">
        <f>0.94*F819+(1-0.94)*'01_Data'!R815^2</f>
        <v>4.9222356203772904E-4</v>
      </c>
      <c r="G820" s="11">
        <f t="shared" si="146"/>
        <v>0.35219360816674078</v>
      </c>
      <c r="H820">
        <f>0.94*H819+(1-0.94)*'01_Data'!S815^2</f>
        <v>2.5743263727352767E-3</v>
      </c>
      <c r="I820" s="11">
        <f t="shared" si="147"/>
        <v>0.80543792183463148</v>
      </c>
      <c r="J820">
        <f>0.94*J819+(1-0.94)*'01_Data'!T815^2</f>
        <v>5.3629459503378753E-4</v>
      </c>
      <c r="K820" s="11">
        <f t="shared" si="148"/>
        <v>0.36762241219560388</v>
      </c>
      <c r="L820" t="e">
        <f>0.94*L819+(1-0.94)*'01_Data'!U815^2</f>
        <v>#DIV/0!</v>
      </c>
      <c r="M820" s="11" t="e">
        <f t="shared" si="149"/>
        <v>#DIV/0!</v>
      </c>
      <c r="N820">
        <f>0.94*N819+(1-0.94)*'01_Data'!V815^2</f>
        <v>1.3609845678073673E-3</v>
      </c>
      <c r="O820" s="11">
        <f t="shared" si="150"/>
        <v>0.58563479326919832</v>
      </c>
      <c r="P820">
        <f>0.94*P819+(1-0.94)*'01_Data'!W815^2</f>
        <v>1.1152825992746247E-3</v>
      </c>
      <c r="Q820" s="11">
        <f t="shared" si="151"/>
        <v>0.53014263648305582</v>
      </c>
      <c r="R820">
        <f>0.94*R819+(1-0.94)*'01_Data'!X815^2</f>
        <v>3.0583842724053869E-4</v>
      </c>
      <c r="S820" s="11">
        <f t="shared" si="152"/>
        <v>0.27761715304464846</v>
      </c>
      <c r="T820">
        <f>0.94*T819+(1-0.94)*'01_Data'!Y815^2</f>
        <v>1.1886757611224146E-8</v>
      </c>
      <c r="U820" s="11">
        <f t="shared" si="153"/>
        <v>1.7307405692444161E-3</v>
      </c>
      <c r="V820" t="e">
        <f>0.94*V819+(1-0.94)*'01_Data'!AA815^2</f>
        <v>#VALUE!</v>
      </c>
      <c r="W820" s="11" t="e">
        <f t="shared" si="154"/>
        <v>#VALUE!</v>
      </c>
      <c r="X820" t="e">
        <f>0.94*X819+(1-0.94)*'01_Data'!AB815^2</f>
        <v>#VALUE!</v>
      </c>
      <c r="Y820" s="11" t="e">
        <f t="shared" si="155"/>
        <v>#VALUE!</v>
      </c>
    </row>
    <row r="821" spans="1:25" x14ac:dyDescent="0.2">
      <c r="A821" s="6">
        <f>'01_Data'!A817</f>
        <v>44644</v>
      </c>
      <c r="B821">
        <f>0.94*B820+(1-0.94)*'01_Data'!P816^2</f>
        <v>6.7703790717345399E-4</v>
      </c>
      <c r="C821" s="11">
        <f t="shared" si="144"/>
        <v>0.41305393426005571</v>
      </c>
      <c r="D821">
        <f>0.94*D820+(1-0.94)*'01_Data'!Q816^2</f>
        <v>4.8911634583697174E-4</v>
      </c>
      <c r="E821" s="11">
        <f t="shared" si="145"/>
        <v>0.35108021754424856</v>
      </c>
      <c r="F821">
        <f>0.94*F820+(1-0.94)*'01_Data'!R816^2</f>
        <v>5.0087546159227917E-4</v>
      </c>
      <c r="G821" s="11">
        <f t="shared" si="146"/>
        <v>0.35527540911418898</v>
      </c>
      <c r="H821">
        <f>0.94*H820+(1-0.94)*'01_Data'!S816^2</f>
        <v>2.4205393924677421E-3</v>
      </c>
      <c r="I821" s="11">
        <f t="shared" si="147"/>
        <v>0.78100955621674117</v>
      </c>
      <c r="J821">
        <f>0.94*J820+(1-0.94)*'01_Data'!T816^2</f>
        <v>6.070882205268484E-4</v>
      </c>
      <c r="K821" s="11">
        <f t="shared" si="148"/>
        <v>0.39113454408012316</v>
      </c>
      <c r="L821" t="e">
        <f>0.94*L820+(1-0.94)*'01_Data'!U816^2</f>
        <v>#DIV/0!</v>
      </c>
      <c r="M821" s="11" t="e">
        <f t="shared" si="149"/>
        <v>#DIV/0!</v>
      </c>
      <c r="N821">
        <f>0.94*N820+(1-0.94)*'01_Data'!V816^2</f>
        <v>1.2794083328687398E-3</v>
      </c>
      <c r="O821" s="11">
        <f t="shared" si="150"/>
        <v>0.56781238088203267</v>
      </c>
      <c r="P821">
        <f>0.94*P820+(1-0.94)*'01_Data'!W816^2</f>
        <v>1.1091617980637945E-3</v>
      </c>
      <c r="Q821" s="11">
        <f t="shared" si="151"/>
        <v>0.52868589267359523</v>
      </c>
      <c r="R821">
        <f>0.94*R820+(1-0.94)*'01_Data'!X816^2</f>
        <v>2.9455452161207036E-4</v>
      </c>
      <c r="S821" s="11">
        <f t="shared" si="152"/>
        <v>0.27244768203499503</v>
      </c>
      <c r="T821">
        <f>0.94*T820+(1-0.94)*'01_Data'!Y816^2</f>
        <v>1.4044016923506786E-8</v>
      </c>
      <c r="U821" s="11">
        <f t="shared" si="153"/>
        <v>1.8812475288285989E-3</v>
      </c>
      <c r="V821" t="e">
        <f>0.94*V820+(1-0.94)*'01_Data'!AA816^2</f>
        <v>#VALUE!</v>
      </c>
      <c r="W821" s="11" t="e">
        <f t="shared" si="154"/>
        <v>#VALUE!</v>
      </c>
      <c r="X821" t="e">
        <f>0.94*X820+(1-0.94)*'01_Data'!AB816^2</f>
        <v>#VALUE!</v>
      </c>
      <c r="Y821" s="11" t="e">
        <f t="shared" si="155"/>
        <v>#VALUE!</v>
      </c>
    </row>
    <row r="822" spans="1:25" x14ac:dyDescent="0.2">
      <c r="A822" s="6">
        <f>'01_Data'!A818</f>
        <v>44645</v>
      </c>
      <c r="B822">
        <f>0.94*B821+(1-0.94)*'01_Data'!P817^2</f>
        <v>6.3695643030380381E-4</v>
      </c>
      <c r="C822" s="11">
        <f t="shared" si="144"/>
        <v>0.40064076232525137</v>
      </c>
      <c r="D822">
        <f>0.94*D821+(1-0.94)*'01_Data'!Q817^2</f>
        <v>4.6019055278230883E-4</v>
      </c>
      <c r="E822" s="11">
        <f t="shared" si="145"/>
        <v>0.34054077479964395</v>
      </c>
      <c r="F822">
        <f>0.94*F821+(1-0.94)*'01_Data'!R817^2</f>
        <v>4.7098187283026052E-4</v>
      </c>
      <c r="G822" s="11">
        <f t="shared" si="146"/>
        <v>0.34451042357703149</v>
      </c>
      <c r="H822">
        <f>0.94*H821+(1-0.94)*'01_Data'!S817^2</f>
        <v>2.3511423781701138E-3</v>
      </c>
      <c r="I822" s="11">
        <f t="shared" si="147"/>
        <v>0.76973234263532719</v>
      </c>
      <c r="J822">
        <f>0.94*J821+(1-0.94)*'01_Data'!T817^2</f>
        <v>5.7841338681303934E-4</v>
      </c>
      <c r="K822" s="11">
        <f t="shared" si="148"/>
        <v>0.38178550715930265</v>
      </c>
      <c r="L822" t="e">
        <f>0.94*L821+(1-0.94)*'01_Data'!U817^2</f>
        <v>#DIV/0!</v>
      </c>
      <c r="M822" s="11" t="e">
        <f t="shared" si="149"/>
        <v>#DIV/0!</v>
      </c>
      <c r="N822">
        <f>0.94*N821+(1-0.94)*'01_Data'!V817^2</f>
        <v>1.2558576182104704E-3</v>
      </c>
      <c r="O822" s="11">
        <f t="shared" si="150"/>
        <v>0.56256210305088861</v>
      </c>
      <c r="P822">
        <f>0.94*P821+(1-0.94)*'01_Data'!W817^2</f>
        <v>1.071057947119535E-3</v>
      </c>
      <c r="Q822" s="11">
        <f t="shared" si="151"/>
        <v>0.51952536287858242</v>
      </c>
      <c r="R822">
        <f>0.94*R821+(1-0.94)*'01_Data'!X817^2</f>
        <v>2.9174686582965326E-4</v>
      </c>
      <c r="S822" s="11">
        <f t="shared" si="152"/>
        <v>0.2711461048753469</v>
      </c>
      <c r="T822">
        <f>0.94*T821+(1-0.94)*'01_Data'!Y817^2</f>
        <v>1.3201375908096379E-8</v>
      </c>
      <c r="U822" s="11">
        <f t="shared" si="153"/>
        <v>1.8239371504633289E-3</v>
      </c>
      <c r="V822" t="e">
        <f>0.94*V821+(1-0.94)*'01_Data'!AA817^2</f>
        <v>#VALUE!</v>
      </c>
      <c r="W822" s="11" t="e">
        <f t="shared" si="154"/>
        <v>#VALUE!</v>
      </c>
      <c r="X822" t="e">
        <f>0.94*X821+(1-0.94)*'01_Data'!AB817^2</f>
        <v>#VALUE!</v>
      </c>
      <c r="Y822" s="11" t="e">
        <f t="shared" si="155"/>
        <v>#VALUE!</v>
      </c>
    </row>
    <row r="823" spans="1:25" x14ac:dyDescent="0.2">
      <c r="A823" s="6">
        <f>'01_Data'!A819</f>
        <v>44648</v>
      </c>
      <c r="B823">
        <f>0.94*B822+(1-0.94)*'01_Data'!P818^2</f>
        <v>6.2671419992882708E-4</v>
      </c>
      <c r="C823" s="11">
        <f t="shared" si="144"/>
        <v>0.39740656560009729</v>
      </c>
      <c r="D823">
        <f>0.94*D822+(1-0.94)*'01_Data'!Q818^2</f>
        <v>4.5188488730611031E-4</v>
      </c>
      <c r="E823" s="11">
        <f t="shared" si="145"/>
        <v>0.33745368808347587</v>
      </c>
      <c r="F823">
        <f>0.94*F822+(1-0.94)*'01_Data'!R818^2</f>
        <v>4.894957334658749E-4</v>
      </c>
      <c r="G823" s="11">
        <f t="shared" si="146"/>
        <v>0.3512163504642124</v>
      </c>
      <c r="H823">
        <f>0.94*H822+(1-0.94)*'01_Data'!S818^2</f>
        <v>2.2263839922620548E-3</v>
      </c>
      <c r="I823" s="11">
        <f t="shared" si="147"/>
        <v>0.7490318858700461</v>
      </c>
      <c r="J823">
        <f>0.94*J822+(1-0.94)*'01_Data'!T818^2</f>
        <v>7.1329486367358974E-4</v>
      </c>
      <c r="K823" s="11">
        <f t="shared" si="148"/>
        <v>0.42396969897121733</v>
      </c>
      <c r="L823" t="e">
        <f>0.94*L822+(1-0.94)*'01_Data'!U818^2</f>
        <v>#DIV/0!</v>
      </c>
      <c r="M823" s="11" t="e">
        <f t="shared" si="149"/>
        <v>#DIV/0!</v>
      </c>
      <c r="N823">
        <f>0.94*N822+(1-0.94)*'01_Data'!V818^2</f>
        <v>1.3489173198010594E-3</v>
      </c>
      <c r="O823" s="11">
        <f t="shared" si="150"/>
        <v>0.58303273029039038</v>
      </c>
      <c r="P823">
        <f>0.94*P822+(1-0.94)*'01_Data'!W818^2</f>
        <v>1.0682319233204331E-3</v>
      </c>
      <c r="Q823" s="11">
        <f t="shared" si="151"/>
        <v>0.51883951726593569</v>
      </c>
      <c r="R823">
        <f>0.94*R822+(1-0.94)*'01_Data'!X818^2</f>
        <v>3.3095122115469911E-4</v>
      </c>
      <c r="S823" s="11">
        <f t="shared" si="152"/>
        <v>0.28879007554101332</v>
      </c>
      <c r="T823">
        <f>0.94*T822+(1-0.94)*'01_Data'!Y818^2</f>
        <v>1.527975812256721E-8</v>
      </c>
      <c r="U823" s="11">
        <f t="shared" si="153"/>
        <v>1.9622688518362965E-3</v>
      </c>
      <c r="V823" t="e">
        <f>0.94*V822+(1-0.94)*'01_Data'!AA818^2</f>
        <v>#VALUE!</v>
      </c>
      <c r="W823" s="11" t="e">
        <f t="shared" si="154"/>
        <v>#VALUE!</v>
      </c>
      <c r="X823" t="e">
        <f>0.94*X822+(1-0.94)*'01_Data'!AB818^2</f>
        <v>#VALUE!</v>
      </c>
      <c r="Y823" s="11" t="e">
        <f t="shared" si="155"/>
        <v>#VALUE!</v>
      </c>
    </row>
    <row r="824" spans="1:25" x14ac:dyDescent="0.2">
      <c r="A824" s="6">
        <f>'01_Data'!A820</f>
        <v>44649</v>
      </c>
      <c r="B824">
        <f>0.94*B823+(1-0.94)*'01_Data'!P819^2</f>
        <v>6.3768484942985481E-4</v>
      </c>
      <c r="C824" s="11">
        <f t="shared" si="144"/>
        <v>0.40086978191966954</v>
      </c>
      <c r="D824">
        <f>0.94*D823+(1-0.94)*'01_Data'!Q819^2</f>
        <v>4.4343704809095762E-4</v>
      </c>
      <c r="E824" s="11">
        <f t="shared" si="145"/>
        <v>0.3342845137288315</v>
      </c>
      <c r="F824">
        <f>0.94*F823+(1-0.94)*'01_Data'!R819^2</f>
        <v>5.4639569348494566E-4</v>
      </c>
      <c r="G824" s="11">
        <f t="shared" si="146"/>
        <v>0.37106834243600778</v>
      </c>
      <c r="H824">
        <f>0.94*H823+(1-0.94)*'01_Data'!S819^2</f>
        <v>2.1701117548381522E-3</v>
      </c>
      <c r="I824" s="11">
        <f t="shared" si="147"/>
        <v>0.73950534968938153</v>
      </c>
      <c r="J824">
        <f>0.94*J823+(1-0.94)*'01_Data'!T819^2</f>
        <v>9.1049305499040227E-4</v>
      </c>
      <c r="K824" s="11">
        <f t="shared" si="148"/>
        <v>0.47900339232366757</v>
      </c>
      <c r="L824" t="e">
        <f>0.94*L823+(1-0.94)*'01_Data'!U819^2</f>
        <v>#DIV/0!</v>
      </c>
      <c r="M824" s="11" t="e">
        <f t="shared" si="149"/>
        <v>#DIV/0!</v>
      </c>
      <c r="N824">
        <f>0.94*N823+(1-0.94)*'01_Data'!V819^2</f>
        <v>1.3318962752766304E-3</v>
      </c>
      <c r="O824" s="11">
        <f t="shared" si="150"/>
        <v>0.57934261138786514</v>
      </c>
      <c r="P824">
        <f>0.94*P823+(1-0.94)*'01_Data'!W819^2</f>
        <v>1.0153324761109147E-3</v>
      </c>
      <c r="Q824" s="11">
        <f t="shared" si="151"/>
        <v>0.50582979744173884</v>
      </c>
      <c r="R824">
        <f>0.94*R823+(1-0.94)*'01_Data'!X819^2</f>
        <v>3.6123440808280723E-4</v>
      </c>
      <c r="S824" s="11">
        <f t="shared" si="152"/>
        <v>0.3017135575953912</v>
      </c>
      <c r="T824">
        <f>0.94*T823+(1-0.94)*'01_Data'!Y819^2</f>
        <v>1.4362972635213177E-8</v>
      </c>
      <c r="U824" s="11">
        <f t="shared" si="153"/>
        <v>1.9024902375764563E-3</v>
      </c>
      <c r="V824" t="e">
        <f>0.94*V823+(1-0.94)*'01_Data'!AA819^2</f>
        <v>#VALUE!</v>
      </c>
      <c r="W824" s="11" t="e">
        <f t="shared" si="154"/>
        <v>#VALUE!</v>
      </c>
      <c r="X824" t="e">
        <f>0.94*X823+(1-0.94)*'01_Data'!AB819^2</f>
        <v>#VALUE!</v>
      </c>
      <c r="Y824" s="11" t="e">
        <f t="shared" si="155"/>
        <v>#VALUE!</v>
      </c>
    </row>
    <row r="825" spans="1:25" x14ac:dyDescent="0.2">
      <c r="A825" s="6">
        <f>'01_Data'!A821</f>
        <v>44650</v>
      </c>
      <c r="B825">
        <f>0.94*B824+(1-0.94)*'01_Data'!P820^2</f>
        <v>6.0112666465150723E-4</v>
      </c>
      <c r="C825" s="11">
        <f t="shared" si="144"/>
        <v>0.38920935175324323</v>
      </c>
      <c r="D825">
        <f>0.94*D824+(1-0.94)*'01_Data'!Q820^2</f>
        <v>4.2587591981816557E-4</v>
      </c>
      <c r="E825" s="11">
        <f t="shared" si="145"/>
        <v>0.32759843069553574</v>
      </c>
      <c r="F825">
        <f>0.94*F824+(1-0.94)*'01_Data'!R820^2</f>
        <v>5.5907006532129639E-4</v>
      </c>
      <c r="G825" s="11">
        <f t="shared" si="146"/>
        <v>0.37534738104983056</v>
      </c>
      <c r="H825">
        <f>0.94*H824+(1-0.94)*'01_Data'!S820^2</f>
        <v>2.0403246754270568E-3</v>
      </c>
      <c r="I825" s="11">
        <f t="shared" si="147"/>
        <v>0.71705077798411065</v>
      </c>
      <c r="J825">
        <f>0.94*J824+(1-0.94)*'01_Data'!T820^2</f>
        <v>8.6338056309669207E-4</v>
      </c>
      <c r="K825" s="11">
        <f t="shared" si="148"/>
        <v>0.46644603321323935</v>
      </c>
      <c r="L825" t="e">
        <f>0.94*L824+(1-0.94)*'01_Data'!U820^2</f>
        <v>#DIV/0!</v>
      </c>
      <c r="M825" s="11" t="e">
        <f t="shared" si="149"/>
        <v>#DIV/0!</v>
      </c>
      <c r="N825">
        <f>0.94*N824+(1-0.94)*'01_Data'!V820^2</f>
        <v>1.2588859007389686E-3</v>
      </c>
      <c r="O825" s="11">
        <f t="shared" si="150"/>
        <v>0.56323995506908076</v>
      </c>
      <c r="P825">
        <f>0.94*P824+(1-0.94)*'01_Data'!W820^2</f>
        <v>9.6853770082101841E-4</v>
      </c>
      <c r="Q825" s="11">
        <f t="shared" si="151"/>
        <v>0.49403593048167727</v>
      </c>
      <c r="R825">
        <f>0.94*R824+(1-0.94)*'01_Data'!X820^2</f>
        <v>3.5397181121545214E-4</v>
      </c>
      <c r="S825" s="11">
        <f t="shared" si="152"/>
        <v>0.2986651911862076</v>
      </c>
      <c r="T825">
        <f>0.94*T824+(1-0.94)*'01_Data'!Y820^2</f>
        <v>1.3501194277100385E-8</v>
      </c>
      <c r="U825" s="11">
        <f t="shared" si="153"/>
        <v>1.8445327207261186E-3</v>
      </c>
      <c r="V825" t="e">
        <f>0.94*V824+(1-0.94)*'01_Data'!AA820^2</f>
        <v>#VALUE!</v>
      </c>
      <c r="W825" s="11" t="e">
        <f t="shared" si="154"/>
        <v>#VALUE!</v>
      </c>
      <c r="X825" t="e">
        <f>0.94*X824+(1-0.94)*'01_Data'!AB820^2</f>
        <v>#VALUE!</v>
      </c>
      <c r="Y825" s="11" t="e">
        <f t="shared" si="155"/>
        <v>#VALUE!</v>
      </c>
    </row>
    <row r="826" spans="1:25" x14ac:dyDescent="0.2">
      <c r="A826" s="6">
        <f>'01_Data'!A822</f>
        <v>44651</v>
      </c>
      <c r="B826">
        <f>0.94*B825+(1-0.94)*'01_Data'!P821^2</f>
        <v>5.8234571588921722E-4</v>
      </c>
      <c r="C826" s="11">
        <f t="shared" si="144"/>
        <v>0.38308108854925577</v>
      </c>
      <c r="D826">
        <f>0.94*D825+(1-0.94)*'01_Data'!Q821^2</f>
        <v>4.0329258875036392E-4</v>
      </c>
      <c r="E826" s="11">
        <f t="shared" si="145"/>
        <v>0.31879418496122497</v>
      </c>
      <c r="F826">
        <f>0.94*F825+(1-0.94)*'01_Data'!R821^2</f>
        <v>5.2850558430718843E-4</v>
      </c>
      <c r="G826" s="11">
        <f t="shared" si="146"/>
        <v>0.36494301917616057</v>
      </c>
      <c r="H826">
        <f>0.94*H825+(1-0.94)*'01_Data'!S821^2</f>
        <v>1.926656771084506E-3</v>
      </c>
      <c r="I826" s="11">
        <f t="shared" si="147"/>
        <v>0.6967908626792515</v>
      </c>
      <c r="J826">
        <f>0.94*J825+(1-0.94)*'01_Data'!T821^2</f>
        <v>8.3375004159817647E-4</v>
      </c>
      <c r="K826" s="11">
        <f t="shared" si="148"/>
        <v>0.45837213100573693</v>
      </c>
      <c r="L826" t="e">
        <f>0.94*L825+(1-0.94)*'01_Data'!U821^2</f>
        <v>#DIV/0!</v>
      </c>
      <c r="M826" s="11" t="e">
        <f t="shared" si="149"/>
        <v>#DIV/0!</v>
      </c>
      <c r="N826">
        <f>0.94*N825+(1-0.94)*'01_Data'!V821^2</f>
        <v>1.3212670845500225E-3</v>
      </c>
      <c r="O826" s="11">
        <f t="shared" si="150"/>
        <v>0.57702626049999295</v>
      </c>
      <c r="P826">
        <f>0.94*P825+(1-0.94)*'01_Data'!W821^2</f>
        <v>9.9135195959541324E-4</v>
      </c>
      <c r="Q826" s="11">
        <f t="shared" si="151"/>
        <v>0.49982066165580241</v>
      </c>
      <c r="R826">
        <f>0.94*R825+(1-0.94)*'01_Data'!X821^2</f>
        <v>4.4119895848356098E-4</v>
      </c>
      <c r="S826" s="11">
        <f t="shared" si="152"/>
        <v>0.33343985595285003</v>
      </c>
      <c r="T826">
        <f>0.94*T825+(1-0.94)*'01_Data'!Y821^2</f>
        <v>1.556158738943045E-8</v>
      </c>
      <c r="U826" s="11">
        <f t="shared" si="153"/>
        <v>1.9802828136749745E-3</v>
      </c>
      <c r="V826" t="e">
        <f>0.94*V825+(1-0.94)*'01_Data'!AA821^2</f>
        <v>#VALUE!</v>
      </c>
      <c r="W826" s="11" t="e">
        <f t="shared" si="154"/>
        <v>#VALUE!</v>
      </c>
      <c r="X826" t="e">
        <f>0.94*X825+(1-0.94)*'01_Data'!AB821^2</f>
        <v>#VALUE!</v>
      </c>
      <c r="Y826" s="11" t="e">
        <f t="shared" si="155"/>
        <v>#VALUE!</v>
      </c>
    </row>
    <row r="827" spans="1:25" x14ac:dyDescent="0.2">
      <c r="A827" s="6">
        <f>'01_Data'!A823</f>
        <v>44652</v>
      </c>
      <c r="B827">
        <f>0.94*B826+(1-0.94)*'01_Data'!P822^2</f>
        <v>5.5968562140783185E-4</v>
      </c>
      <c r="C827" s="11">
        <f t="shared" si="144"/>
        <v>0.37555395963133398</v>
      </c>
      <c r="D827">
        <f>0.94*D826+(1-0.94)*'01_Data'!Q822^2</f>
        <v>3.9473235942481875E-4</v>
      </c>
      <c r="E827" s="11">
        <f t="shared" si="145"/>
        <v>0.31539269898818889</v>
      </c>
      <c r="F827">
        <f>0.94*F826+(1-0.94)*'01_Data'!R822^2</f>
        <v>5.0397647218177746E-4</v>
      </c>
      <c r="G827" s="11">
        <f t="shared" si="146"/>
        <v>0.35637349928103229</v>
      </c>
      <c r="H827">
        <f>0.94*H826+(1-0.94)*'01_Data'!S822^2</f>
        <v>1.8211299825069047E-3</v>
      </c>
      <c r="I827" s="11">
        <f t="shared" si="147"/>
        <v>0.67743985385548433</v>
      </c>
      <c r="J827">
        <f>0.94*J826+(1-0.94)*'01_Data'!T822^2</f>
        <v>8.049115741094779E-4</v>
      </c>
      <c r="K827" s="11">
        <f t="shared" si="148"/>
        <v>0.45037508443028734</v>
      </c>
      <c r="L827" t="e">
        <f>0.94*L826+(1-0.94)*'01_Data'!U822^2</f>
        <v>#DIV/0!</v>
      </c>
      <c r="M827" s="11" t="e">
        <f t="shared" si="149"/>
        <v>#DIV/0!</v>
      </c>
      <c r="N827">
        <f>0.94*N826+(1-0.94)*'01_Data'!V822^2</f>
        <v>1.2432376885302685E-3</v>
      </c>
      <c r="O827" s="11">
        <f t="shared" si="150"/>
        <v>0.5597284140631309</v>
      </c>
      <c r="P827">
        <f>0.94*P826+(1-0.94)*'01_Data'!W822^2</f>
        <v>9.7725247963402723E-4</v>
      </c>
      <c r="Q827" s="11">
        <f t="shared" si="151"/>
        <v>0.49625358927445035</v>
      </c>
      <c r="R827">
        <f>0.94*R826+(1-0.94)*'01_Data'!X822^2</f>
        <v>4.6848433530877849E-4</v>
      </c>
      <c r="S827" s="11">
        <f t="shared" si="152"/>
        <v>0.34359576903363087</v>
      </c>
      <c r="T827">
        <f>0.94*T826+(1-0.94)*'01_Data'!Y822^2</f>
        <v>1.4627892146064622E-8</v>
      </c>
      <c r="U827" s="11">
        <f t="shared" si="153"/>
        <v>1.9199554215679814E-3</v>
      </c>
      <c r="V827" t="e">
        <f>0.94*V826+(1-0.94)*'01_Data'!AA822^2</f>
        <v>#VALUE!</v>
      </c>
      <c r="W827" s="11" t="e">
        <f t="shared" si="154"/>
        <v>#VALUE!</v>
      </c>
      <c r="X827" t="e">
        <f>0.94*X826+(1-0.94)*'01_Data'!AB822^2</f>
        <v>#VALUE!</v>
      </c>
      <c r="Y827" s="11" t="e">
        <f t="shared" si="155"/>
        <v>#VALUE!</v>
      </c>
    </row>
    <row r="828" spans="1:25" x14ac:dyDescent="0.2">
      <c r="A828" s="6">
        <f>'01_Data'!A824</f>
        <v>44655</v>
      </c>
      <c r="B828">
        <f>0.94*B827+(1-0.94)*'01_Data'!P823^2</f>
        <v>5.2856032602420532E-4</v>
      </c>
      <c r="C828" s="11">
        <f t="shared" si="144"/>
        <v>0.36496191877797296</v>
      </c>
      <c r="D828">
        <f>0.94*D827+(1-0.94)*'01_Data'!Q823^2</f>
        <v>3.7538342391174259E-4</v>
      </c>
      <c r="E828" s="11">
        <f t="shared" si="145"/>
        <v>0.3075656398653126</v>
      </c>
      <c r="F828">
        <f>0.94*F827+(1-0.94)*'01_Data'!R823^2</f>
        <v>4.7574502411630663E-4</v>
      </c>
      <c r="G828" s="11">
        <f t="shared" si="146"/>
        <v>0.3462480990233871</v>
      </c>
      <c r="H828">
        <f>0.94*H827+(1-0.94)*'01_Data'!S823^2</f>
        <v>1.7460132372526247E-3</v>
      </c>
      <c r="I828" s="11">
        <f t="shared" si="147"/>
        <v>0.66332144227942869</v>
      </c>
      <c r="J828">
        <f>0.94*J827+(1-0.94)*'01_Data'!T823^2</f>
        <v>7.9265658244537446E-4</v>
      </c>
      <c r="K828" s="11">
        <f t="shared" si="148"/>
        <v>0.44693339411620875</v>
      </c>
      <c r="L828" t="e">
        <f>0.94*L827+(1-0.94)*'01_Data'!U823^2</f>
        <v>#DIV/0!</v>
      </c>
      <c r="M828" s="11" t="e">
        <f t="shared" si="149"/>
        <v>#DIV/0!</v>
      </c>
      <c r="N828">
        <f>0.94*N827+(1-0.94)*'01_Data'!V823^2</f>
        <v>1.2758322641963503E-3</v>
      </c>
      <c r="O828" s="11">
        <f t="shared" si="150"/>
        <v>0.56701828063782944</v>
      </c>
      <c r="P828">
        <f>0.94*P827+(1-0.94)*'01_Data'!W823^2</f>
        <v>9.318545174467561E-4</v>
      </c>
      <c r="Q828" s="11">
        <f t="shared" si="151"/>
        <v>0.48458986617198524</v>
      </c>
      <c r="R828">
        <f>0.94*R827+(1-0.94)*'01_Data'!X823^2</f>
        <v>4.9106231069597731E-4</v>
      </c>
      <c r="S828" s="11">
        <f t="shared" si="152"/>
        <v>0.35177791615646697</v>
      </c>
      <c r="T828">
        <f>0.94*T827+(1-0.94)*'01_Data'!Y823^2</f>
        <v>1.3750218617300743E-8</v>
      </c>
      <c r="U828" s="11">
        <f t="shared" si="153"/>
        <v>1.8614658448544757E-3</v>
      </c>
      <c r="V828" t="e">
        <f>0.94*V827+(1-0.94)*'01_Data'!AA823^2</f>
        <v>#VALUE!</v>
      </c>
      <c r="W828" s="11" t="e">
        <f t="shared" si="154"/>
        <v>#VALUE!</v>
      </c>
      <c r="X828" t="e">
        <f>0.94*X827+(1-0.94)*'01_Data'!AB823^2</f>
        <v>#VALUE!</v>
      </c>
      <c r="Y828" s="11" t="e">
        <f t="shared" si="155"/>
        <v>#VALUE!</v>
      </c>
    </row>
    <row r="829" spans="1:25" x14ac:dyDescent="0.2">
      <c r="A829" s="6">
        <f>'01_Data'!A825</f>
        <v>44656</v>
      </c>
      <c r="B829">
        <f>0.94*B828+(1-0.94)*'01_Data'!P824^2</f>
        <v>4.9686055096464794E-4</v>
      </c>
      <c r="C829" s="11">
        <f t="shared" si="144"/>
        <v>0.35384863832307067</v>
      </c>
      <c r="D829">
        <f>0.94*D828+(1-0.94)*'01_Data'!Q824^2</f>
        <v>3.5291048597161723E-4</v>
      </c>
      <c r="E829" s="11">
        <f t="shared" si="145"/>
        <v>0.29821710625791997</v>
      </c>
      <c r="F829">
        <f>0.94*F828+(1-0.94)*'01_Data'!R824^2</f>
        <v>4.4720565749994403E-4</v>
      </c>
      <c r="G829" s="11">
        <f t="shared" si="146"/>
        <v>0.33570198940427198</v>
      </c>
      <c r="H829">
        <f>0.94*H828+(1-0.94)*'01_Data'!S824^2</f>
        <v>1.6430813544699426E-3</v>
      </c>
      <c r="I829" s="11">
        <f t="shared" si="147"/>
        <v>0.64347222265333681</v>
      </c>
      <c r="J829">
        <f>0.94*J828+(1-0.94)*'01_Data'!T824^2</f>
        <v>7.4635842560954763E-4</v>
      </c>
      <c r="K829" s="11">
        <f t="shared" si="148"/>
        <v>0.43368458959663997</v>
      </c>
      <c r="L829" t="e">
        <f>0.94*L828+(1-0.94)*'01_Data'!U824^2</f>
        <v>#DIV/0!</v>
      </c>
      <c r="M829" s="11" t="e">
        <f t="shared" si="149"/>
        <v>#DIV/0!</v>
      </c>
      <c r="N829">
        <f>0.94*N828+(1-0.94)*'01_Data'!V824^2</f>
        <v>1.253448670158539E-3</v>
      </c>
      <c r="O829" s="11">
        <f t="shared" si="150"/>
        <v>0.56202229927285974</v>
      </c>
      <c r="P829">
        <f>0.94*P828+(1-0.94)*'01_Data'!W824^2</f>
        <v>8.7845507867534043E-4</v>
      </c>
      <c r="Q829" s="11">
        <f t="shared" si="151"/>
        <v>0.4705004567757462</v>
      </c>
      <c r="R829">
        <f>0.94*R828+(1-0.94)*'01_Data'!X824^2</f>
        <v>4.6382573482419516E-4</v>
      </c>
      <c r="S829" s="11">
        <f t="shared" si="152"/>
        <v>0.34188314549813242</v>
      </c>
      <c r="T829">
        <f>0.94*T828+(1-0.94)*'01_Data'!Y824^2</f>
        <v>1.3642743213972455E-8</v>
      </c>
      <c r="U829" s="11">
        <f t="shared" si="153"/>
        <v>1.8541767148578527E-3</v>
      </c>
      <c r="V829" t="e">
        <f>0.94*V828+(1-0.94)*'01_Data'!AA824^2</f>
        <v>#VALUE!</v>
      </c>
      <c r="W829" s="11" t="e">
        <f t="shared" si="154"/>
        <v>#VALUE!</v>
      </c>
      <c r="X829" t="e">
        <f>0.94*X828+(1-0.94)*'01_Data'!AB824^2</f>
        <v>#VALUE!</v>
      </c>
      <c r="Y829" s="11" t="e">
        <f t="shared" si="155"/>
        <v>#VALUE!</v>
      </c>
    </row>
    <row r="830" spans="1:25" x14ac:dyDescent="0.2">
      <c r="A830" s="6">
        <f>'01_Data'!A826</f>
        <v>44657</v>
      </c>
      <c r="B830">
        <f>0.94*B829+(1-0.94)*'01_Data'!P825^2</f>
        <v>4.6866152348355532E-4</v>
      </c>
      <c r="C830" s="11">
        <f t="shared" si="144"/>
        <v>0.34366073956426263</v>
      </c>
      <c r="D830">
        <f>0.94*D829+(1-0.94)*'01_Data'!Q825^2</f>
        <v>3.3401552140679898E-4</v>
      </c>
      <c r="E830" s="11">
        <f t="shared" si="145"/>
        <v>0.29012395867027829</v>
      </c>
      <c r="F830">
        <f>0.94*F829+(1-0.94)*'01_Data'!R825^2</f>
        <v>4.5840873964095243E-4</v>
      </c>
      <c r="G830" s="11">
        <f t="shared" si="146"/>
        <v>0.33988086499466252</v>
      </c>
      <c r="H830">
        <f>0.94*H829+(1-0.94)*'01_Data'!S825^2</f>
        <v>1.6243345607668028E-3</v>
      </c>
      <c r="I830" s="11">
        <f t="shared" si="147"/>
        <v>0.63979083247045232</v>
      </c>
      <c r="J830">
        <f>0.94*J829+(1-0.94)*'01_Data'!T825^2</f>
        <v>7.0297055821311454E-4</v>
      </c>
      <c r="K830" s="11">
        <f t="shared" si="148"/>
        <v>0.42089022401298998</v>
      </c>
      <c r="L830" t="e">
        <f>0.94*L829+(1-0.94)*'01_Data'!U825^2</f>
        <v>#DIV/0!</v>
      </c>
      <c r="M830" s="11" t="e">
        <f t="shared" si="149"/>
        <v>#DIV/0!</v>
      </c>
      <c r="N830">
        <f>0.94*N829+(1-0.94)*'01_Data'!V825^2</f>
        <v>1.2003742507996902E-3</v>
      </c>
      <c r="O830" s="11">
        <f t="shared" si="150"/>
        <v>0.54999482834070534</v>
      </c>
      <c r="P830">
        <f>0.94*P829+(1-0.94)*'01_Data'!W825^2</f>
        <v>8.7036454367256106E-4</v>
      </c>
      <c r="Q830" s="11">
        <f t="shared" si="151"/>
        <v>0.46832880010254058</v>
      </c>
      <c r="R830">
        <f>0.94*R829+(1-0.94)*'01_Data'!X825^2</f>
        <v>4.6766060986817355E-4</v>
      </c>
      <c r="S830" s="11">
        <f t="shared" si="152"/>
        <v>0.34329356779115416</v>
      </c>
      <c r="T830">
        <f>0.94*T829+(1-0.94)*'01_Data'!Y825^2</f>
        <v>1.3541873296192965E-8</v>
      </c>
      <c r="U830" s="11">
        <f t="shared" si="153"/>
        <v>1.8473094138883794E-3</v>
      </c>
      <c r="V830" t="e">
        <f>0.94*V829+(1-0.94)*'01_Data'!AA825^2</f>
        <v>#VALUE!</v>
      </c>
      <c r="W830" s="11" t="e">
        <f t="shared" si="154"/>
        <v>#VALUE!</v>
      </c>
      <c r="X830" t="e">
        <f>0.94*X829+(1-0.94)*'01_Data'!AB825^2</f>
        <v>#VALUE!</v>
      </c>
      <c r="Y830" s="11" t="e">
        <f t="shared" si="155"/>
        <v>#VALUE!</v>
      </c>
    </row>
    <row r="831" spans="1:25" x14ac:dyDescent="0.2">
      <c r="A831" s="6">
        <f>'01_Data'!A827</f>
        <v>44658</v>
      </c>
      <c r="B831">
        <f>0.94*B830+(1-0.94)*'01_Data'!P826^2</f>
        <v>4.4788070670547805E-4</v>
      </c>
      <c r="C831" s="11">
        <f t="shared" si="144"/>
        <v>0.33595526203615333</v>
      </c>
      <c r="D831">
        <f>0.94*D830+(1-0.94)*'01_Data'!Q826^2</f>
        <v>3.1866060619026581E-4</v>
      </c>
      <c r="E831" s="11">
        <f t="shared" si="145"/>
        <v>0.28337690936268428</v>
      </c>
      <c r="F831">
        <f>0.94*F830+(1-0.94)*'01_Data'!R826^2</f>
        <v>4.3253604759013639E-4</v>
      </c>
      <c r="G831" s="11">
        <f t="shared" si="146"/>
        <v>0.33015009312843513</v>
      </c>
      <c r="H831">
        <f>0.94*H830+(1-0.94)*'01_Data'!S826^2</f>
        <v>1.5296455772099515E-3</v>
      </c>
      <c r="I831" s="11">
        <f t="shared" si="147"/>
        <v>0.62086285559446042</v>
      </c>
      <c r="J831">
        <f>0.94*J830+(1-0.94)*'01_Data'!T826^2</f>
        <v>6.6106423142984041E-4</v>
      </c>
      <c r="K831" s="11">
        <f t="shared" si="148"/>
        <v>0.40815216074439664</v>
      </c>
      <c r="L831" t="e">
        <f>0.94*L830+(1-0.94)*'01_Data'!U826^2</f>
        <v>#DIV/0!</v>
      </c>
      <c r="M831" s="11" t="e">
        <f t="shared" si="149"/>
        <v>#DIV/0!</v>
      </c>
      <c r="N831">
        <f>0.94*N830+(1-0.94)*'01_Data'!V826^2</f>
        <v>1.1481126114785438E-3</v>
      </c>
      <c r="O831" s="11">
        <f t="shared" si="150"/>
        <v>0.53788881573480696</v>
      </c>
      <c r="P831">
        <f>0.94*P830+(1-0.94)*'01_Data'!W826^2</f>
        <v>8.2204805151476199E-4</v>
      </c>
      <c r="Q831" s="11">
        <f t="shared" si="151"/>
        <v>0.45514405300049793</v>
      </c>
      <c r="R831">
        <f>0.94*R830+(1-0.94)*'01_Data'!X826^2</f>
        <v>4.4443212922122587E-4</v>
      </c>
      <c r="S831" s="11">
        <f t="shared" si="152"/>
        <v>0.33465937393676715</v>
      </c>
      <c r="T831">
        <f>0.94*T830+(1-0.94)*'01_Data'!Y826^2</f>
        <v>1.3447055573479062E-8</v>
      </c>
      <c r="U831" s="11">
        <f t="shared" si="153"/>
        <v>1.8408307919297537E-3</v>
      </c>
      <c r="V831" t="e">
        <f>0.94*V830+(1-0.94)*'01_Data'!AA826^2</f>
        <v>#VALUE!</v>
      </c>
      <c r="W831" s="11" t="e">
        <f t="shared" si="154"/>
        <v>#VALUE!</v>
      </c>
      <c r="X831" t="e">
        <f>0.94*X830+(1-0.94)*'01_Data'!AB826^2</f>
        <v>#VALUE!</v>
      </c>
      <c r="Y831" s="11" t="e">
        <f t="shared" si="155"/>
        <v>#VALUE!</v>
      </c>
    </row>
    <row r="832" spans="1:25" x14ac:dyDescent="0.2">
      <c r="A832" s="6">
        <f>'01_Data'!A828</f>
        <v>44659</v>
      </c>
      <c r="B832">
        <f>0.94*B831+(1-0.94)*'01_Data'!P827^2</f>
        <v>4.3753651085656498E-4</v>
      </c>
      <c r="C832" s="11">
        <f t="shared" si="144"/>
        <v>0.33205300892456069</v>
      </c>
      <c r="D832">
        <f>0.94*D831+(1-0.94)*'01_Data'!Q827^2</f>
        <v>3.1096567027697142E-4</v>
      </c>
      <c r="E832" s="11">
        <f t="shared" si="145"/>
        <v>0.27993454397375972</v>
      </c>
      <c r="F832">
        <f>0.94*F831+(1-0.94)*'01_Data'!R827^2</f>
        <v>4.4262182197700147E-4</v>
      </c>
      <c r="G832" s="11">
        <f t="shared" si="146"/>
        <v>0.33397709373279538</v>
      </c>
      <c r="H832">
        <f>0.94*H831+(1-0.94)*'01_Data'!S827^2</f>
        <v>1.4841567298224188E-3</v>
      </c>
      <c r="I832" s="11">
        <f t="shared" si="147"/>
        <v>0.61156152259216701</v>
      </c>
      <c r="J832">
        <f>0.94*J831+(1-0.94)*'01_Data'!T827^2</f>
        <v>6.3962602980427614E-4</v>
      </c>
      <c r="K832" s="11">
        <f t="shared" si="148"/>
        <v>0.40147946337350504</v>
      </c>
      <c r="L832" t="e">
        <f>0.94*L831+(1-0.94)*'01_Data'!U827^2</f>
        <v>#DIV/0!</v>
      </c>
      <c r="M832" s="11" t="e">
        <f t="shared" si="149"/>
        <v>#DIV/0!</v>
      </c>
      <c r="N832">
        <f>0.94*N831+(1-0.94)*'01_Data'!V827^2</f>
        <v>1.4560147047894083E-3</v>
      </c>
      <c r="O832" s="11">
        <f t="shared" si="150"/>
        <v>0.60573567305131615</v>
      </c>
      <c r="P832">
        <f>0.94*P831+(1-0.94)*'01_Data'!W827^2</f>
        <v>8.1516656129189847E-4</v>
      </c>
      <c r="Q832" s="11">
        <f t="shared" si="151"/>
        <v>0.45323500906875946</v>
      </c>
      <c r="R832">
        <f>0.94*R831+(1-0.94)*'01_Data'!X827^2</f>
        <v>4.1899040036607715E-4</v>
      </c>
      <c r="S832" s="11">
        <f t="shared" si="152"/>
        <v>0.3249393495596547</v>
      </c>
      <c r="T832">
        <f>0.94*T831+(1-0.94)*'01_Data'!Y827^2</f>
        <v>1.2640232239070317E-8</v>
      </c>
      <c r="U832" s="11">
        <f t="shared" si="153"/>
        <v>1.7847516701899231E-3</v>
      </c>
      <c r="V832" t="e">
        <f>0.94*V831+(1-0.94)*'01_Data'!AA827^2</f>
        <v>#VALUE!</v>
      </c>
      <c r="W832" s="11" t="e">
        <f t="shared" si="154"/>
        <v>#VALUE!</v>
      </c>
      <c r="X832" t="e">
        <f>0.94*X831+(1-0.94)*'01_Data'!AB827^2</f>
        <v>#VALUE!</v>
      </c>
      <c r="Y832" s="11" t="e">
        <f t="shared" si="155"/>
        <v>#VALUE!</v>
      </c>
    </row>
    <row r="833" spans="1:25" x14ac:dyDescent="0.2">
      <c r="A833" s="6">
        <f>'01_Data'!A829</f>
        <v>44662</v>
      </c>
      <c r="B833">
        <f>0.94*B832+(1-0.94)*'01_Data'!P828^2</f>
        <v>4.3731389194144859E-4</v>
      </c>
      <c r="C833" s="11">
        <f t="shared" si="144"/>
        <v>0.33196852376278846</v>
      </c>
      <c r="D833">
        <f>0.94*D832+(1-0.94)*'01_Data'!Q828^2</f>
        <v>3.0922958706981112E-4</v>
      </c>
      <c r="E833" s="11">
        <f t="shared" si="145"/>
        <v>0.27915203015846474</v>
      </c>
      <c r="F833">
        <f>0.94*F832+(1-0.94)*'01_Data'!R828^2</f>
        <v>4.7167689683493181E-4</v>
      </c>
      <c r="G833" s="11">
        <f t="shared" si="146"/>
        <v>0.34476452544077507</v>
      </c>
      <c r="H833">
        <f>0.94*H832+(1-0.94)*'01_Data'!S828^2</f>
        <v>1.6807032227514518E-3</v>
      </c>
      <c r="I833" s="11">
        <f t="shared" si="147"/>
        <v>0.65079736641551178</v>
      </c>
      <c r="J833">
        <f>0.94*J832+(1-0.94)*'01_Data'!T828^2</f>
        <v>6.0243589723793034E-4</v>
      </c>
      <c r="K833" s="11">
        <f t="shared" si="148"/>
        <v>0.38963296331799041</v>
      </c>
      <c r="L833" t="e">
        <f>0.94*L832+(1-0.94)*'01_Data'!U828^2</f>
        <v>#DIV/0!</v>
      </c>
      <c r="M833" s="11" t="e">
        <f t="shared" si="149"/>
        <v>#DIV/0!</v>
      </c>
      <c r="N833">
        <f>0.94*N832+(1-0.94)*'01_Data'!V828^2</f>
        <v>2.1849202128857654E-3</v>
      </c>
      <c r="O833" s="11">
        <f t="shared" si="150"/>
        <v>0.74202418669960679</v>
      </c>
      <c r="P833">
        <f>0.94*P832+(1-0.94)*'01_Data'!W828^2</f>
        <v>7.7350084006492289E-4</v>
      </c>
      <c r="Q833" s="11">
        <f t="shared" si="151"/>
        <v>0.44149995662101776</v>
      </c>
      <c r="R833">
        <f>0.94*R832+(1-0.94)*'01_Data'!X828^2</f>
        <v>4.1133303586122295E-4</v>
      </c>
      <c r="S833" s="11">
        <f t="shared" si="152"/>
        <v>0.32195640238552203</v>
      </c>
      <c r="T833">
        <f>0.94*T832+(1-0.94)*'01_Data'!Y828^2</f>
        <v>1.2599512979784955E-8</v>
      </c>
      <c r="U833" s="11">
        <f t="shared" si="153"/>
        <v>1.781874650727657E-3</v>
      </c>
      <c r="V833" t="e">
        <f>0.94*V832+(1-0.94)*'01_Data'!AA828^2</f>
        <v>#VALUE!</v>
      </c>
      <c r="W833" s="11" t="e">
        <f t="shared" si="154"/>
        <v>#VALUE!</v>
      </c>
      <c r="X833" t="e">
        <f>0.94*X832+(1-0.94)*'01_Data'!AB828^2</f>
        <v>#VALUE!</v>
      </c>
      <c r="Y833" s="11" t="e">
        <f t="shared" si="155"/>
        <v>#VALUE!</v>
      </c>
    </row>
    <row r="834" spans="1:25" x14ac:dyDescent="0.2">
      <c r="A834" s="6">
        <f>'01_Data'!A830</f>
        <v>44663</v>
      </c>
      <c r="B834">
        <f>0.94*B833+(1-0.94)*'01_Data'!P829^2</f>
        <v>4.847331089813103E-4</v>
      </c>
      <c r="C834" s="11">
        <f t="shared" si="144"/>
        <v>0.34950356716819103</v>
      </c>
      <c r="D834">
        <f>0.94*D833+(1-0.94)*'01_Data'!Q829^2</f>
        <v>3.314005981586207E-4</v>
      </c>
      <c r="E834" s="11">
        <f t="shared" si="145"/>
        <v>0.28898607360212436</v>
      </c>
      <c r="F834">
        <f>0.94*F833+(1-0.94)*'01_Data'!R829^2</f>
        <v>5.9609307877052375E-4</v>
      </c>
      <c r="G834" s="11">
        <f t="shared" si="146"/>
        <v>0.38757638711636189</v>
      </c>
      <c r="H834">
        <f>0.94*H833+(1-0.94)*'01_Data'!S829^2</f>
        <v>1.8321202850002511E-3</v>
      </c>
      <c r="I834" s="11">
        <f t="shared" si="147"/>
        <v>0.67948091350682049</v>
      </c>
      <c r="J834">
        <f>0.94*J833+(1-0.94)*'01_Data'!T829^2</f>
        <v>6.3981924175302864E-4</v>
      </c>
      <c r="K834" s="11">
        <f t="shared" si="148"/>
        <v>0.40154009628150861</v>
      </c>
      <c r="L834" t="e">
        <f>0.94*L833+(1-0.94)*'01_Data'!U829^2</f>
        <v>#DIV/0!</v>
      </c>
      <c r="M834" s="11" t="e">
        <f t="shared" si="149"/>
        <v>#DIV/0!</v>
      </c>
      <c r="N834">
        <f>0.94*N833+(1-0.94)*'01_Data'!V829^2</f>
        <v>2.1744180010981867E-3</v>
      </c>
      <c r="O834" s="11">
        <f t="shared" si="150"/>
        <v>0.74023870222837118</v>
      </c>
      <c r="P834">
        <f>0.94*P833+(1-0.94)*'01_Data'!W829^2</f>
        <v>7.3921901145815121E-4</v>
      </c>
      <c r="Q834" s="11">
        <f t="shared" si="151"/>
        <v>0.43160536475749939</v>
      </c>
      <c r="R834">
        <f>0.94*R833+(1-0.94)*'01_Data'!X829^2</f>
        <v>4.0233044101092532E-4</v>
      </c>
      <c r="S834" s="11">
        <f t="shared" si="152"/>
        <v>0.31841367925193353</v>
      </c>
      <c r="T834">
        <f>0.94*T833+(1-0.94)*'01_Data'!Y829^2</f>
        <v>1.2561236876055534E-8</v>
      </c>
      <c r="U834" s="11">
        <f t="shared" si="153"/>
        <v>1.7791660104571451E-3</v>
      </c>
      <c r="V834" t="e">
        <f>0.94*V833+(1-0.94)*'01_Data'!AA829^2</f>
        <v>#VALUE!</v>
      </c>
      <c r="W834" s="11" t="e">
        <f t="shared" si="154"/>
        <v>#VALUE!</v>
      </c>
      <c r="X834" t="e">
        <f>0.94*X833+(1-0.94)*'01_Data'!AB829^2</f>
        <v>#VALUE!</v>
      </c>
      <c r="Y834" s="11" t="e">
        <f t="shared" si="155"/>
        <v>#VALUE!</v>
      </c>
    </row>
    <row r="835" spans="1:25" x14ac:dyDescent="0.2">
      <c r="A835" s="6">
        <f>'01_Data'!A831</f>
        <v>44664</v>
      </c>
      <c r="B835">
        <f>0.94*B834+(1-0.94)*'01_Data'!P830^2</f>
        <v>4.8124848342894822E-4</v>
      </c>
      <c r="C835" s="11">
        <f t="shared" si="144"/>
        <v>0.34824505427083235</v>
      </c>
      <c r="D835">
        <f>0.94*D834+(1-0.94)*'01_Data'!Q830^2</f>
        <v>3.3703793455788062E-4</v>
      </c>
      <c r="E835" s="11">
        <f t="shared" si="145"/>
        <v>0.29143362796456063</v>
      </c>
      <c r="F835">
        <f>0.94*F834+(1-0.94)*'01_Data'!R830^2</f>
        <v>5.8531104138870305E-4</v>
      </c>
      <c r="G835" s="11">
        <f t="shared" si="146"/>
        <v>0.38405518149082846</v>
      </c>
      <c r="H835">
        <f>0.94*H834+(1-0.94)*'01_Data'!S830^2</f>
        <v>1.7482665953436466E-3</v>
      </c>
      <c r="I835" s="11">
        <f t="shared" si="147"/>
        <v>0.66374933674286929</v>
      </c>
      <c r="J835">
        <f>0.94*J834+(1-0.94)*'01_Data'!T830^2</f>
        <v>6.0638949569842733E-4</v>
      </c>
      <c r="K835" s="11">
        <f t="shared" si="148"/>
        <v>0.39090939220745735</v>
      </c>
      <c r="L835" t="e">
        <f>0.94*L834+(1-0.94)*'01_Data'!U830^2</f>
        <v>#DIV/0!</v>
      </c>
      <c r="M835" s="11" t="e">
        <f t="shared" si="149"/>
        <v>#DIV/0!</v>
      </c>
      <c r="N835">
        <f>0.94*N834+(1-0.94)*'01_Data'!V830^2</f>
        <v>2.0495187746583437E-3</v>
      </c>
      <c r="O835" s="11">
        <f t="shared" si="150"/>
        <v>0.71866454706900817</v>
      </c>
      <c r="P835">
        <f>0.94*P834+(1-0.94)*'01_Data'!W830^2</f>
        <v>7.225441692112664E-4</v>
      </c>
      <c r="Q835" s="11">
        <f t="shared" si="151"/>
        <v>0.42670965613779954</v>
      </c>
      <c r="R835">
        <f>0.94*R834+(1-0.94)*'01_Data'!X830^2</f>
        <v>4.2412694727724052E-4</v>
      </c>
      <c r="S835" s="11">
        <f t="shared" si="152"/>
        <v>0.3269250536650023</v>
      </c>
      <c r="T835">
        <f>0.94*T834+(1-0.94)*'01_Data'!Y830^2</f>
        <v>1.18075626634922E-8</v>
      </c>
      <c r="U835" s="11">
        <f t="shared" si="153"/>
        <v>1.7249654463785745E-3</v>
      </c>
      <c r="V835" t="e">
        <f>0.94*V834+(1-0.94)*'01_Data'!AA830^2</f>
        <v>#VALUE!</v>
      </c>
      <c r="W835" s="11" t="e">
        <f t="shared" si="154"/>
        <v>#VALUE!</v>
      </c>
      <c r="X835" t="e">
        <f>0.94*X834+(1-0.94)*'01_Data'!AB830^2</f>
        <v>#VALUE!</v>
      </c>
      <c r="Y835" s="11" t="e">
        <f t="shared" si="155"/>
        <v>#VALUE!</v>
      </c>
    </row>
    <row r="836" spans="1:25" x14ac:dyDescent="0.2">
      <c r="A836" s="6">
        <f>'01_Data'!A832</f>
        <v>44665</v>
      </c>
      <c r="B836">
        <f>0.94*B835+(1-0.94)*'01_Data'!P831^2</f>
        <v>4.6419355804166719E-4</v>
      </c>
      <c r="C836" s="11">
        <f t="shared" si="144"/>
        <v>0.34201867876842657</v>
      </c>
      <c r="D836">
        <f>0.94*D835+(1-0.94)*'01_Data'!Q831^2</f>
        <v>3.3144759836322064E-4</v>
      </c>
      <c r="E836" s="11">
        <f t="shared" si="145"/>
        <v>0.28900656530177926</v>
      </c>
      <c r="F836">
        <f>0.94*F835+(1-0.94)*'01_Data'!R831^2</f>
        <v>5.5050919915595748E-4</v>
      </c>
      <c r="G836" s="11">
        <f t="shared" si="146"/>
        <v>0.37246250574695611</v>
      </c>
      <c r="H836">
        <f>0.94*H835+(1-0.94)*'01_Data'!S831^2</f>
        <v>1.6472898645073387E-3</v>
      </c>
      <c r="I836" s="11">
        <f t="shared" si="147"/>
        <v>0.64429577513425418</v>
      </c>
      <c r="J836">
        <f>0.94*J835+(1-0.94)*'01_Data'!T831^2</f>
        <v>5.7727379454858903E-4</v>
      </c>
      <c r="K836" s="11">
        <f t="shared" si="148"/>
        <v>0.38140922409695921</v>
      </c>
      <c r="L836" t="e">
        <f>0.94*L835+(1-0.94)*'01_Data'!U831^2</f>
        <v>#DIV/0!</v>
      </c>
      <c r="M836" s="11" t="e">
        <f t="shared" si="149"/>
        <v>#DIV/0!</v>
      </c>
      <c r="N836">
        <f>0.94*N835+(1-0.94)*'01_Data'!V831^2</f>
        <v>1.9299188751898001E-3</v>
      </c>
      <c r="O836" s="11">
        <f t="shared" si="150"/>
        <v>0.69738049624851828</v>
      </c>
      <c r="P836">
        <f>0.94*P835+(1-0.94)*'01_Data'!W831^2</f>
        <v>6.9846243156244871E-4</v>
      </c>
      <c r="Q836" s="11">
        <f t="shared" si="151"/>
        <v>0.41953847589194615</v>
      </c>
      <c r="R836">
        <f>0.94*R835+(1-0.94)*'01_Data'!X831^2</f>
        <v>4.1694044339635758E-4</v>
      </c>
      <c r="S836" s="11">
        <f t="shared" si="152"/>
        <v>0.32414347399860161</v>
      </c>
      <c r="T836">
        <f>0.94*T835+(1-0.94)*'01_Data'!Y831^2</f>
        <v>1.1099108903682668E-8</v>
      </c>
      <c r="U836" s="11">
        <f t="shared" si="153"/>
        <v>1.6724160498297164E-3</v>
      </c>
      <c r="V836" t="e">
        <f>0.94*V835+(1-0.94)*'01_Data'!AA831^2</f>
        <v>#VALUE!</v>
      </c>
      <c r="W836" s="11" t="e">
        <f t="shared" si="154"/>
        <v>#VALUE!</v>
      </c>
      <c r="X836" t="e">
        <f>0.94*X835+(1-0.94)*'01_Data'!AB831^2</f>
        <v>#VALUE!</v>
      </c>
      <c r="Y836" s="11" t="e">
        <f t="shared" si="155"/>
        <v>#VALUE!</v>
      </c>
    </row>
    <row r="837" spans="1:25" x14ac:dyDescent="0.2">
      <c r="A837" s="6">
        <f>'01_Data'!A833</f>
        <v>44669</v>
      </c>
      <c r="B837">
        <f>0.94*B836+(1-0.94)*'01_Data'!P832^2</f>
        <v>4.4453087503917621E-4</v>
      </c>
      <c r="C837" s="11">
        <f t="shared" si="144"/>
        <v>0.33469654989239495</v>
      </c>
      <c r="D837">
        <f>0.94*D836+(1-0.94)*'01_Data'!Q832^2</f>
        <v>3.1157380794077043E-4</v>
      </c>
      <c r="E837" s="11">
        <f t="shared" si="145"/>
        <v>0.28020813621498242</v>
      </c>
      <c r="F837">
        <f>0.94*F836+(1-0.94)*'01_Data'!R832^2</f>
        <v>5.2515421669345843E-4</v>
      </c>
      <c r="G837" s="11">
        <f t="shared" si="146"/>
        <v>0.36378408789658667</v>
      </c>
      <c r="H837">
        <f>0.94*H836+(1-0.94)*'01_Data'!S832^2</f>
        <v>1.5497821276141371E-3</v>
      </c>
      <c r="I837" s="11">
        <f t="shared" si="147"/>
        <v>0.62493607365774828</v>
      </c>
      <c r="J837">
        <f>0.94*J836+(1-0.94)*'01_Data'!T832^2</f>
        <v>5.7253171728880185E-4</v>
      </c>
      <c r="K837" s="11">
        <f t="shared" si="148"/>
        <v>0.37983943022911415</v>
      </c>
      <c r="L837" t="e">
        <f>0.94*L836+(1-0.94)*'01_Data'!U832^2</f>
        <v>#DIV/0!</v>
      </c>
      <c r="M837" s="11" t="e">
        <f t="shared" si="149"/>
        <v>#DIV/0!</v>
      </c>
      <c r="N837">
        <f>0.94*N836+(1-0.94)*'01_Data'!V832^2</f>
        <v>1.8209070553151521E-3</v>
      </c>
      <c r="O837" s="11">
        <f t="shared" si="150"/>
        <v>0.67739838938354324</v>
      </c>
      <c r="P837">
        <f>0.94*P836+(1-0.94)*'01_Data'!W832^2</f>
        <v>6.603567311382905E-4</v>
      </c>
      <c r="Q837" s="11">
        <f t="shared" si="151"/>
        <v>0.40793369099260385</v>
      </c>
      <c r="R837">
        <f>0.94*R836+(1-0.94)*'01_Data'!X832^2</f>
        <v>3.9232884620664469E-4</v>
      </c>
      <c r="S837" s="11">
        <f t="shared" si="152"/>
        <v>0.31443102462078143</v>
      </c>
      <c r="T837">
        <f>0.94*T836+(1-0.94)*'01_Data'!Y832^2</f>
        <v>1.1150857044520567E-8</v>
      </c>
      <c r="U837" s="11">
        <f t="shared" si="153"/>
        <v>1.6763102264256409E-3</v>
      </c>
      <c r="V837" t="e">
        <f>0.94*V836+(1-0.94)*'01_Data'!AA832^2</f>
        <v>#VALUE!</v>
      </c>
      <c r="W837" s="11" t="e">
        <f t="shared" si="154"/>
        <v>#VALUE!</v>
      </c>
      <c r="X837" t="e">
        <f>0.94*X836+(1-0.94)*'01_Data'!AB832^2</f>
        <v>#VALUE!</v>
      </c>
      <c r="Y837" s="11" t="e">
        <f t="shared" si="155"/>
        <v>#VALUE!</v>
      </c>
    </row>
    <row r="838" spans="1:25" x14ac:dyDescent="0.2">
      <c r="A838" s="6">
        <f>'01_Data'!A834</f>
        <v>44670</v>
      </c>
      <c r="B838">
        <f>0.94*B837+(1-0.94)*'01_Data'!P833^2</f>
        <v>4.2185714082091936E-4</v>
      </c>
      <c r="C838" s="11">
        <f t="shared" si="144"/>
        <v>0.32604907527375643</v>
      </c>
      <c r="D838">
        <f>0.94*D837+(1-0.94)*'01_Data'!Q833^2</f>
        <v>3.0351741739098549E-4</v>
      </c>
      <c r="E838" s="11">
        <f t="shared" si="145"/>
        <v>0.27656172761705183</v>
      </c>
      <c r="F838">
        <f>0.94*F837+(1-0.94)*'01_Data'!R833^2</f>
        <v>5.188685271170731E-4</v>
      </c>
      <c r="G838" s="11">
        <f t="shared" si="146"/>
        <v>0.3616004270372235</v>
      </c>
      <c r="H838">
        <f>0.94*H837+(1-0.94)*'01_Data'!S833^2</f>
        <v>1.52468593434486E-3</v>
      </c>
      <c r="I838" s="11">
        <f t="shared" si="147"/>
        <v>0.61985551175649378</v>
      </c>
      <c r="J838">
        <f>0.94*J837+(1-0.94)*'01_Data'!T833^2</f>
        <v>5.3842173715006611E-4</v>
      </c>
      <c r="K838" s="11">
        <f t="shared" si="148"/>
        <v>0.36835075371419657</v>
      </c>
      <c r="L838" t="e">
        <f>0.94*L837+(1-0.94)*'01_Data'!U833^2</f>
        <v>#DIV/0!</v>
      </c>
      <c r="M838" s="11" t="e">
        <f t="shared" si="149"/>
        <v>#DIV/0!</v>
      </c>
      <c r="N838">
        <f>0.94*N837+(1-0.94)*'01_Data'!V833^2</f>
        <v>1.7214414889585058E-3</v>
      </c>
      <c r="O838" s="11">
        <f t="shared" si="150"/>
        <v>0.65863742318330465</v>
      </c>
      <c r="P838">
        <f>0.94*P837+(1-0.94)*'01_Data'!W833^2</f>
        <v>6.2074704863692863E-4</v>
      </c>
      <c r="Q838" s="11">
        <f t="shared" si="151"/>
        <v>0.39551012156012649</v>
      </c>
      <c r="R838">
        <f>0.94*R837+(1-0.94)*'01_Data'!X833^2</f>
        <v>3.7242491037751897E-4</v>
      </c>
      <c r="S838" s="11">
        <f t="shared" si="152"/>
        <v>0.30635123210970572</v>
      </c>
      <c r="T838">
        <f>0.94*T837+(1-0.94)*'01_Data'!Y833^2</f>
        <v>1.1199500296907008E-8</v>
      </c>
      <c r="U838" s="11">
        <f t="shared" si="153"/>
        <v>1.6799625218499865E-3</v>
      </c>
      <c r="V838" t="e">
        <f>0.94*V837+(1-0.94)*'01_Data'!AA833^2</f>
        <v>#VALUE!</v>
      </c>
      <c r="W838" s="11" t="e">
        <f t="shared" si="154"/>
        <v>#VALUE!</v>
      </c>
      <c r="X838" t="e">
        <f>0.94*X837+(1-0.94)*'01_Data'!AB833^2</f>
        <v>#VALUE!</v>
      </c>
      <c r="Y838" s="11" t="e">
        <f t="shared" si="155"/>
        <v>#VALUE!</v>
      </c>
    </row>
    <row r="839" spans="1:25" x14ac:dyDescent="0.2">
      <c r="A839" s="6">
        <f>'01_Data'!A835</f>
        <v>44671</v>
      </c>
      <c r="B839">
        <f>0.94*B838+(1-0.94)*'01_Data'!P834^2</f>
        <v>4.0136304236279861E-4</v>
      </c>
      <c r="C839" s="11">
        <f t="shared" si="144"/>
        <v>0.31803063795085096</v>
      </c>
      <c r="D839">
        <f>0.94*D838+(1-0.94)*'01_Data'!Q834^2</f>
        <v>2.9382799729915339E-4</v>
      </c>
      <c r="E839" s="11">
        <f t="shared" si="145"/>
        <v>0.27211147590534779</v>
      </c>
      <c r="F839">
        <f>0.94*F838+(1-0.94)*'01_Data'!R834^2</f>
        <v>5.0856575069071846E-4</v>
      </c>
      <c r="G839" s="11">
        <f t="shared" si="146"/>
        <v>0.35799241496721834</v>
      </c>
      <c r="H839">
        <f>0.94*H838+(1-0.94)*'01_Data'!S834^2</f>
        <v>1.4490742001475527E-3</v>
      </c>
      <c r="I839" s="11">
        <f t="shared" si="147"/>
        <v>0.60429024353962835</v>
      </c>
      <c r="J839">
        <f>0.94*J838+(1-0.94)*'01_Data'!T834^2</f>
        <v>5.0616105069404063E-4</v>
      </c>
      <c r="K839" s="11">
        <f t="shared" si="148"/>
        <v>0.35714504724957091</v>
      </c>
      <c r="L839" t="e">
        <f>0.94*L838+(1-0.94)*'01_Data'!U834^2</f>
        <v>#DIV/0!</v>
      </c>
      <c r="M839" s="11" t="e">
        <f t="shared" si="149"/>
        <v>#DIV/0!</v>
      </c>
      <c r="N839">
        <f>0.94*N838+(1-0.94)*'01_Data'!V834^2</f>
        <v>1.7108097472489793E-3</v>
      </c>
      <c r="O839" s="11">
        <f t="shared" si="150"/>
        <v>0.6566003779367956</v>
      </c>
      <c r="P839">
        <f>0.94*P838+(1-0.94)*'01_Data'!W834^2</f>
        <v>6.1089120061891549E-4</v>
      </c>
      <c r="Q839" s="11">
        <f t="shared" si="151"/>
        <v>0.39235772269189084</v>
      </c>
      <c r="R839">
        <f>0.94*R838+(1-0.94)*'01_Data'!X834^2</f>
        <v>3.5448165642872276E-4</v>
      </c>
      <c r="S839" s="11">
        <f t="shared" si="152"/>
        <v>0.29888020580165248</v>
      </c>
      <c r="T839">
        <f>0.94*T838+(1-0.94)*'01_Data'!Y834^2</f>
        <v>1.1245224954151446E-8</v>
      </c>
      <c r="U839" s="11">
        <f t="shared" si="153"/>
        <v>1.683388454411567E-3</v>
      </c>
      <c r="V839" t="e">
        <f>0.94*V838+(1-0.94)*'01_Data'!AA834^2</f>
        <v>#VALUE!</v>
      </c>
      <c r="W839" s="11" t="e">
        <f t="shared" si="154"/>
        <v>#VALUE!</v>
      </c>
      <c r="X839" t="e">
        <f>0.94*X838+(1-0.94)*'01_Data'!AB834^2</f>
        <v>#VALUE!</v>
      </c>
      <c r="Y839" s="11" t="e">
        <f t="shared" si="155"/>
        <v>#VALUE!</v>
      </c>
    </row>
    <row r="840" spans="1:25" x14ac:dyDescent="0.2">
      <c r="A840" s="6">
        <f>'01_Data'!A836</f>
        <v>44672</v>
      </c>
      <c r="B840">
        <f>0.94*B839+(1-0.94)*'01_Data'!P835^2</f>
        <v>3.7759189679944296E-4</v>
      </c>
      <c r="C840" s="11">
        <f t="shared" ref="C840:C903" si="156">SQRT(B840)*SQRT(252)</f>
        <v>0.30846905516349549</v>
      </c>
      <c r="D840">
        <f>0.94*D839+(1-0.94)*'01_Data'!Q835^2</f>
        <v>2.7719010123123267E-4</v>
      </c>
      <c r="E840" s="11">
        <f t="shared" ref="E840:E903" si="157">SQRT(D840)*SQRT(252)</f>
        <v>0.26429511064389866</v>
      </c>
      <c r="F840">
        <f>0.94*F839+(1-0.94)*'01_Data'!R835^2</f>
        <v>4.8514268915942179E-4</v>
      </c>
      <c r="G840" s="11">
        <f t="shared" ref="G840:G903" si="158">SQRT(F840)*SQRT(252)</f>
        <v>0.34965119428964386</v>
      </c>
      <c r="H840">
        <f>0.94*H839+(1-0.94)*'01_Data'!S835^2</f>
        <v>1.3813378194463728E-3</v>
      </c>
      <c r="I840" s="11">
        <f t="shared" ref="I840:I903" si="159">SQRT(H840)*SQRT(252)</f>
        <v>0.58999756821573934</v>
      </c>
      <c r="J840">
        <f>0.94*J839+(1-0.94)*'01_Data'!T835^2</f>
        <v>4.7985340802965897E-4</v>
      </c>
      <c r="K840" s="11">
        <f t="shared" ref="K840:K903" si="160">SQRT(J840)*SQRT(252)</f>
        <v>0.34773992986637886</v>
      </c>
      <c r="L840" t="e">
        <f>0.94*L839+(1-0.94)*'01_Data'!U835^2</f>
        <v>#DIV/0!</v>
      </c>
      <c r="M840" s="11" t="e">
        <f t="shared" ref="M840:M903" si="161">SQRT(L840)*SQRT(252)</f>
        <v>#DIV/0!</v>
      </c>
      <c r="N840">
        <f>0.94*N839+(1-0.94)*'01_Data'!V835^2</f>
        <v>1.6156932758868978E-3</v>
      </c>
      <c r="O840" s="11">
        <f t="shared" ref="O840:O903" si="162">SQRT(N840)*SQRT(252)</f>
        <v>0.63808675391634506</v>
      </c>
      <c r="P840">
        <f>0.94*P839+(1-0.94)*'01_Data'!W835^2</f>
        <v>5.7434712931140187E-4</v>
      </c>
      <c r="Q840" s="11">
        <f t="shared" ref="Q840:Q903" si="163">SQRT(P840)*SQRT(252)</f>
        <v>0.38044116047882265</v>
      </c>
      <c r="R840">
        <f>0.94*R839+(1-0.94)*'01_Data'!X835^2</f>
        <v>3.4564630123578178E-4</v>
      </c>
      <c r="S840" s="11">
        <f t="shared" ref="S840:S903" si="164">SQRT(R840)*SQRT(252)</f>
        <v>0.29513195000104109</v>
      </c>
      <c r="T840">
        <f>0.94*T839+(1-0.94)*'01_Data'!Y835^2</f>
        <v>1.3440976225858449E-8</v>
      </c>
      <c r="U840" s="11">
        <f t="shared" ref="U840:U903" si="165">SQRT(T840)*SQRT(252)</f>
        <v>1.8404146296191872E-3</v>
      </c>
      <c r="V840" t="e">
        <f>0.94*V839+(1-0.94)*'01_Data'!AA835^2</f>
        <v>#VALUE!</v>
      </c>
      <c r="W840" s="11" t="e">
        <f t="shared" ref="W840:W903" si="166">SQRT(V840)*SQRT(252)</f>
        <v>#VALUE!</v>
      </c>
      <c r="X840" t="e">
        <f>0.94*X839+(1-0.94)*'01_Data'!AB835^2</f>
        <v>#VALUE!</v>
      </c>
      <c r="Y840" s="11" t="e">
        <f t="shared" ref="Y840:Y903" si="167">SQRT(X840)*SQRT(252)</f>
        <v>#VALUE!</v>
      </c>
    </row>
    <row r="841" spans="1:25" x14ac:dyDescent="0.2">
      <c r="A841" s="6">
        <f>'01_Data'!A837</f>
        <v>44673</v>
      </c>
      <c r="B841">
        <f>0.94*B840+(1-0.94)*'01_Data'!P836^2</f>
        <v>3.6171392514636517E-4</v>
      </c>
      <c r="C841" s="11">
        <f t="shared" si="156"/>
        <v>0.30191374453125525</v>
      </c>
      <c r="D841">
        <f>0.94*D840+(1-0.94)*'01_Data'!Q836^2</f>
        <v>3.9408272527704049E-4</v>
      </c>
      <c r="E841" s="11">
        <f t="shared" si="157"/>
        <v>0.31513306200685171</v>
      </c>
      <c r="F841">
        <f>0.94*F840+(1-0.94)*'01_Data'!R836^2</f>
        <v>5.5078862619728128E-4</v>
      </c>
      <c r="G841" s="11">
        <f t="shared" si="158"/>
        <v>0.3725570208729328</v>
      </c>
      <c r="H841">
        <f>0.94*H840+(1-0.94)*'01_Data'!S836^2</f>
        <v>1.3834149863415496E-3</v>
      </c>
      <c r="I841" s="11">
        <f t="shared" si="159"/>
        <v>0.59044100175891456</v>
      </c>
      <c r="J841">
        <f>0.94*J840+(1-0.94)*'01_Data'!T836^2</f>
        <v>4.573912359025195E-4</v>
      </c>
      <c r="K841" s="11">
        <f t="shared" si="160"/>
        <v>0.33950344835868007</v>
      </c>
      <c r="L841" t="e">
        <f>0.94*L840+(1-0.94)*'01_Data'!U836^2</f>
        <v>#DIV/0!</v>
      </c>
      <c r="M841" s="11" t="e">
        <f t="shared" si="161"/>
        <v>#DIV/0!</v>
      </c>
      <c r="N841">
        <f>0.94*N840+(1-0.94)*'01_Data'!V836^2</f>
        <v>1.5717355440424466E-3</v>
      </c>
      <c r="O841" s="11">
        <f t="shared" si="162"/>
        <v>0.62934677015036522</v>
      </c>
      <c r="P841">
        <f>0.94*P840+(1-0.94)*'01_Data'!W836^2</f>
        <v>5.945464615513676E-4</v>
      </c>
      <c r="Q841" s="11">
        <f t="shared" si="163"/>
        <v>0.38707325961753625</v>
      </c>
      <c r="R841">
        <f>0.94*R840+(1-0.94)*'01_Data'!X836^2</f>
        <v>3.4983697401064803E-4</v>
      </c>
      <c r="S841" s="11">
        <f t="shared" si="164"/>
        <v>0.29691567397273472</v>
      </c>
      <c r="T841">
        <f>0.94*T840+(1-0.94)*'01_Data'!Y836^2</f>
        <v>1.263451765230694E-8</v>
      </c>
      <c r="U841" s="11">
        <f t="shared" si="165"/>
        <v>1.7843481858598534E-3</v>
      </c>
      <c r="V841" t="e">
        <f>0.94*V840+(1-0.94)*'01_Data'!AA836^2</f>
        <v>#VALUE!</v>
      </c>
      <c r="W841" s="11" t="e">
        <f t="shared" si="166"/>
        <v>#VALUE!</v>
      </c>
      <c r="X841" t="e">
        <f>0.94*X840+(1-0.94)*'01_Data'!AB836^2</f>
        <v>#VALUE!</v>
      </c>
      <c r="Y841" s="11" t="e">
        <f t="shared" si="167"/>
        <v>#VALUE!</v>
      </c>
    </row>
    <row r="842" spans="1:25" x14ac:dyDescent="0.2">
      <c r="A842" s="6">
        <f>'01_Data'!A838</f>
        <v>44676</v>
      </c>
      <c r="B842">
        <f>0.94*B841+(1-0.94)*'01_Data'!P837^2</f>
        <v>3.6924809647990417E-4</v>
      </c>
      <c r="C842" s="11">
        <f t="shared" si="156"/>
        <v>0.30504183370963378</v>
      </c>
      <c r="D842">
        <f>0.94*D841+(1-0.94)*'01_Data'!Q837^2</f>
        <v>4.0028353470628124E-4</v>
      </c>
      <c r="E842" s="11">
        <f t="shared" si="157"/>
        <v>0.3176026617425976</v>
      </c>
      <c r="F842">
        <f>0.94*F841+(1-0.94)*'01_Data'!R837^2</f>
        <v>5.6254968925666604E-4</v>
      </c>
      <c r="G842" s="11">
        <f t="shared" si="158"/>
        <v>0.37651364077902921</v>
      </c>
      <c r="H842">
        <f>0.94*H841+(1-0.94)*'01_Data'!S837^2</f>
        <v>1.4195365322277013E-3</v>
      </c>
      <c r="I842" s="11">
        <f t="shared" si="159"/>
        <v>0.59809966236521206</v>
      </c>
      <c r="J842">
        <f>0.94*J841+(1-0.94)*'01_Data'!T837^2</f>
        <v>4.3245435992461044E-4</v>
      </c>
      <c r="K842" s="11">
        <f t="shared" si="160"/>
        <v>0.33011891599997994</v>
      </c>
      <c r="L842" t="e">
        <f>0.94*L841+(1-0.94)*'01_Data'!U837^2</f>
        <v>#DIV/0!</v>
      </c>
      <c r="M842" s="11" t="e">
        <f t="shared" si="161"/>
        <v>#DIV/0!</v>
      </c>
      <c r="N842">
        <f>0.94*N841+(1-0.94)*'01_Data'!V837^2</f>
        <v>1.4775123401833924E-3</v>
      </c>
      <c r="O842" s="11">
        <f t="shared" si="162"/>
        <v>0.61019104362995602</v>
      </c>
      <c r="P842">
        <f>0.94*P841+(1-0.94)*'01_Data'!W837^2</f>
        <v>5.5919719078826376E-4</v>
      </c>
      <c r="Q842" s="11">
        <f t="shared" si="163"/>
        <v>0.37539005324947339</v>
      </c>
      <c r="R842">
        <f>0.94*R841+(1-0.94)*'01_Data'!X837^2</f>
        <v>3.9134474587291076E-4</v>
      </c>
      <c r="S842" s="11">
        <f t="shared" si="164"/>
        <v>0.3140364245751972</v>
      </c>
      <c r="T842">
        <f>0.94*T841+(1-0.94)*'01_Data'!Y837^2</f>
        <v>1.259398430687828E-8</v>
      </c>
      <c r="U842" s="11">
        <f t="shared" si="165"/>
        <v>1.7814836640658051E-3</v>
      </c>
      <c r="V842" t="e">
        <f>0.94*V841+(1-0.94)*'01_Data'!AA837^2</f>
        <v>#VALUE!</v>
      </c>
      <c r="W842" s="11" t="e">
        <f t="shared" si="166"/>
        <v>#VALUE!</v>
      </c>
      <c r="X842" t="e">
        <f>0.94*X841+(1-0.94)*'01_Data'!AB837^2</f>
        <v>#VALUE!</v>
      </c>
      <c r="Y842" s="11" t="e">
        <f t="shared" si="167"/>
        <v>#VALUE!</v>
      </c>
    </row>
    <row r="843" spans="1:25" x14ac:dyDescent="0.2">
      <c r="A843" s="6">
        <f>'01_Data'!A839</f>
        <v>44677</v>
      </c>
      <c r="B843">
        <f>0.94*B842+(1-0.94)*'01_Data'!P838^2</f>
        <v>4.1765718875344873E-4</v>
      </c>
      <c r="C843" s="11">
        <f t="shared" si="156"/>
        <v>0.32442196529499828</v>
      </c>
      <c r="D843">
        <f>0.94*D842+(1-0.94)*'01_Data'!Q838^2</f>
        <v>4.0460427596055728E-4</v>
      </c>
      <c r="E843" s="11">
        <f t="shared" si="157"/>
        <v>0.31931219447753706</v>
      </c>
      <c r="F843">
        <f>0.94*F842+(1-0.94)*'01_Data'!R838^2</f>
        <v>6.5779058233894367E-4</v>
      </c>
      <c r="G843" s="11">
        <f t="shared" si="158"/>
        <v>0.40714030351884078</v>
      </c>
      <c r="H843">
        <f>0.94*H842+(1-0.94)*'01_Data'!S838^2</f>
        <v>1.3901227870603756E-3</v>
      </c>
      <c r="I843" s="11">
        <f t="shared" si="159"/>
        <v>0.59187071420979653</v>
      </c>
      <c r="J843">
        <f>0.94*J842+(1-0.94)*'01_Data'!T838^2</f>
        <v>4.7692265274860366E-4</v>
      </c>
      <c r="K843" s="11">
        <f t="shared" si="160"/>
        <v>0.34667637429257869</v>
      </c>
      <c r="L843" t="e">
        <f>0.94*L842+(1-0.94)*'01_Data'!U838^2</f>
        <v>#DIV/0!</v>
      </c>
      <c r="M843" s="11" t="e">
        <f t="shared" si="161"/>
        <v>#DIV/0!</v>
      </c>
      <c r="N843">
        <f>0.94*N842+(1-0.94)*'01_Data'!V838^2</f>
        <v>1.4982624398304323E-3</v>
      </c>
      <c r="O843" s="11">
        <f t="shared" si="162"/>
        <v>0.61446084890517561</v>
      </c>
      <c r="P843">
        <f>0.94*P842+(1-0.94)*'01_Data'!W838^2</f>
        <v>6.3298318980981234E-4</v>
      </c>
      <c r="Q843" s="11">
        <f t="shared" si="163"/>
        <v>0.39938923850308322</v>
      </c>
      <c r="R843">
        <f>0.94*R842+(1-0.94)*'01_Data'!X838^2</f>
        <v>3.8171207744912077E-4</v>
      </c>
      <c r="S843" s="11">
        <f t="shared" si="164"/>
        <v>0.31014745447476827</v>
      </c>
      <c r="T843">
        <f>0.94*T842+(1-0.94)*'01_Data'!Y838^2</f>
        <v>1.2555882962177121E-8</v>
      </c>
      <c r="U843" s="11">
        <f t="shared" si="165"/>
        <v>1.7787868074810524E-3</v>
      </c>
      <c r="V843" t="e">
        <f>0.94*V842+(1-0.94)*'01_Data'!AA838^2</f>
        <v>#VALUE!</v>
      </c>
      <c r="W843" s="11" t="e">
        <f t="shared" si="166"/>
        <v>#VALUE!</v>
      </c>
      <c r="X843" t="e">
        <f>0.94*X842+(1-0.94)*'01_Data'!AB838^2</f>
        <v>#VALUE!</v>
      </c>
      <c r="Y843" s="11" t="e">
        <f t="shared" si="167"/>
        <v>#VALUE!</v>
      </c>
    </row>
    <row r="844" spans="1:25" x14ac:dyDescent="0.2">
      <c r="A844" s="6">
        <f>'01_Data'!A840</f>
        <v>44678</v>
      </c>
      <c r="B844">
        <f>0.94*B843+(1-0.94)*'01_Data'!P839^2</f>
        <v>3.9260570957193189E-4</v>
      </c>
      <c r="C844" s="11">
        <f t="shared" si="156"/>
        <v>0.31454195079850134</v>
      </c>
      <c r="D844">
        <f>0.94*D843+(1-0.94)*'01_Data'!Q839^2</f>
        <v>3.8257066376152843E-4</v>
      </c>
      <c r="E844" s="11">
        <f t="shared" si="157"/>
        <v>0.31049606642903732</v>
      </c>
      <c r="F844">
        <f>0.94*F843+(1-0.94)*'01_Data'!R839^2</f>
        <v>6.191514335661221E-4</v>
      </c>
      <c r="G844" s="11">
        <f t="shared" si="158"/>
        <v>0.39500146994493934</v>
      </c>
      <c r="H844">
        <f>0.94*H843+(1-0.94)*'01_Data'!S839^2</f>
        <v>1.3069149553292846E-3</v>
      </c>
      <c r="I844" s="11">
        <f t="shared" si="159"/>
        <v>0.57388375891201149</v>
      </c>
      <c r="J844">
        <f>0.94*J843+(1-0.94)*'01_Data'!T839^2</f>
        <v>5.1249706518108947E-4</v>
      </c>
      <c r="K844" s="11">
        <f t="shared" si="160"/>
        <v>0.3593734275452688</v>
      </c>
      <c r="L844" t="e">
        <f>0.94*L843+(1-0.94)*'01_Data'!U839^2</f>
        <v>#DIV/0!</v>
      </c>
      <c r="M844" s="11" t="e">
        <f t="shared" si="161"/>
        <v>#DIV/0!</v>
      </c>
      <c r="N844">
        <f>0.94*N843+(1-0.94)*'01_Data'!V839^2</f>
        <v>1.4105474195622021E-3</v>
      </c>
      <c r="O844" s="11">
        <f t="shared" si="162"/>
        <v>0.59620294340910041</v>
      </c>
      <c r="P844">
        <f>0.94*P843+(1-0.94)*'01_Data'!W839^2</f>
        <v>8.9524548477591843E-4</v>
      </c>
      <c r="Q844" s="11">
        <f t="shared" si="163"/>
        <v>0.47497564375821577</v>
      </c>
      <c r="R844">
        <f>0.94*R843+(1-0.94)*'01_Data'!X839^2</f>
        <v>3.7108826750332808E-4</v>
      </c>
      <c r="S844" s="11">
        <f t="shared" si="164"/>
        <v>0.30580098660867444</v>
      </c>
      <c r="T844">
        <f>0.94*T843+(1-0.94)*'01_Data'!Y839^2</f>
        <v>1.252006769815625E-8</v>
      </c>
      <c r="U844" s="11">
        <f t="shared" si="165"/>
        <v>1.7762480288336354E-3</v>
      </c>
      <c r="V844" t="e">
        <f>0.94*V843+(1-0.94)*'01_Data'!AA839^2</f>
        <v>#VALUE!</v>
      </c>
      <c r="W844" s="11" t="e">
        <f t="shared" si="166"/>
        <v>#VALUE!</v>
      </c>
      <c r="X844" t="e">
        <f>0.94*X843+(1-0.94)*'01_Data'!AB839^2</f>
        <v>#VALUE!</v>
      </c>
      <c r="Y844" s="11" t="e">
        <f t="shared" si="167"/>
        <v>#VALUE!</v>
      </c>
    </row>
    <row r="845" spans="1:25" x14ac:dyDescent="0.2">
      <c r="A845" s="6">
        <f>'01_Data'!A841</f>
        <v>44679</v>
      </c>
      <c r="B845">
        <f>0.94*B844+(1-0.94)*'01_Data'!P840^2</f>
        <v>4.1662258312312174E-4</v>
      </c>
      <c r="C845" s="11">
        <f t="shared" si="156"/>
        <v>0.32401989282608357</v>
      </c>
      <c r="D845">
        <f>0.94*D844+(1-0.94)*'01_Data'!Q840^2</f>
        <v>3.5982267438492896E-4</v>
      </c>
      <c r="E845" s="11">
        <f t="shared" si="157"/>
        <v>0.30112341978830226</v>
      </c>
      <c r="F845">
        <f>0.94*F844+(1-0.94)*'01_Data'!R840^2</f>
        <v>6.0337581883950072E-4</v>
      </c>
      <c r="G845" s="11">
        <f t="shared" si="158"/>
        <v>0.3899367978885222</v>
      </c>
      <c r="H845">
        <f>0.94*H844+(1-0.94)*'01_Data'!S840^2</f>
        <v>1.240173579644495E-3</v>
      </c>
      <c r="I845" s="11">
        <f t="shared" si="159"/>
        <v>0.55903822952496973</v>
      </c>
      <c r="J845">
        <f>0.94*J844+(1-0.94)*'01_Data'!T840^2</f>
        <v>5.5417115212011414E-4</v>
      </c>
      <c r="K845" s="11">
        <f t="shared" si="160"/>
        <v>0.37369925118237629</v>
      </c>
      <c r="L845" t="e">
        <f>0.94*L844+(1-0.94)*'01_Data'!U840^2</f>
        <v>#DIV/0!</v>
      </c>
      <c r="M845" s="11" t="e">
        <f t="shared" si="161"/>
        <v>#DIV/0!</v>
      </c>
      <c r="N845">
        <f>0.94*N844+(1-0.94)*'01_Data'!V840^2</f>
        <v>1.3566836277916405E-3</v>
      </c>
      <c r="O845" s="11">
        <f t="shared" si="162"/>
        <v>0.58470870884868265</v>
      </c>
      <c r="P845">
        <f>0.94*P844+(1-0.94)*'01_Data'!W840^2</f>
        <v>1.1308736299235462E-3</v>
      </c>
      <c r="Q845" s="11">
        <f t="shared" si="163"/>
        <v>0.53383532548973722</v>
      </c>
      <c r="R845">
        <f>0.94*R844+(1-0.94)*'01_Data'!X840^2</f>
        <v>3.4901211516820093E-4</v>
      </c>
      <c r="S845" s="11">
        <f t="shared" si="164"/>
        <v>0.29656542789473395</v>
      </c>
      <c r="T845">
        <f>0.94*T844+(1-0.94)*'01_Data'!Y840^2</f>
        <v>1.1768863636266874E-8</v>
      </c>
      <c r="U845" s="11">
        <f t="shared" si="165"/>
        <v>1.7221363582304546E-3</v>
      </c>
      <c r="V845" t="e">
        <f>0.94*V844+(1-0.94)*'01_Data'!AA840^2</f>
        <v>#VALUE!</v>
      </c>
      <c r="W845" s="11" t="e">
        <f t="shared" si="166"/>
        <v>#VALUE!</v>
      </c>
      <c r="X845" t="e">
        <f>0.94*X844+(1-0.94)*'01_Data'!AB840^2</f>
        <v>#VALUE!</v>
      </c>
      <c r="Y845" s="11" t="e">
        <f t="shared" si="167"/>
        <v>#VALUE!</v>
      </c>
    </row>
    <row r="846" spans="1:25" x14ac:dyDescent="0.2">
      <c r="A846" s="6">
        <f>'01_Data'!A842</f>
        <v>44680</v>
      </c>
      <c r="B846">
        <f>0.94*B845+(1-0.94)*'01_Data'!P841^2</f>
        <v>4.4489694365581665E-4</v>
      </c>
      <c r="C846" s="11">
        <f t="shared" si="156"/>
        <v>0.33483433187363837</v>
      </c>
      <c r="D846">
        <f>0.94*D845+(1-0.94)*'01_Data'!Q841^2</f>
        <v>4.113374705731183E-4</v>
      </c>
      <c r="E846" s="11">
        <f t="shared" si="157"/>
        <v>0.3219581379378782</v>
      </c>
      <c r="F846">
        <f>0.94*F845+(1-0.94)*'01_Data'!R841^2</f>
        <v>7.003971150738418E-4</v>
      </c>
      <c r="G846" s="11">
        <f t="shared" si="158"/>
        <v>0.4201191176304741</v>
      </c>
      <c r="H846">
        <f>0.94*H845+(1-0.94)*'01_Data'!S841^2</f>
        <v>1.205008797490509E-3</v>
      </c>
      <c r="I846" s="11">
        <f t="shared" si="159"/>
        <v>0.55105554798732248</v>
      </c>
      <c r="J846">
        <f>0.94*J845+(1-0.94)*'01_Data'!T841^2</f>
        <v>5.2492004684524514E-4</v>
      </c>
      <c r="K846" s="11">
        <f t="shared" si="160"/>
        <v>0.36370297194964163</v>
      </c>
      <c r="L846" t="e">
        <f>0.94*L845+(1-0.94)*'01_Data'!U841^2</f>
        <v>#DIV/0!</v>
      </c>
      <c r="M846" s="11" t="e">
        <f t="shared" si="161"/>
        <v>#DIV/0!</v>
      </c>
      <c r="N846">
        <f>0.94*N845+(1-0.94)*'01_Data'!V841^2</f>
        <v>1.2782476154981817E-3</v>
      </c>
      <c r="O846" s="11">
        <f t="shared" si="162"/>
        <v>0.56755475427974511</v>
      </c>
      <c r="P846">
        <f>0.94*P845+(1-0.94)*'01_Data'!W841^2</f>
        <v>1.1615424903010333E-3</v>
      </c>
      <c r="Q846" s="11">
        <f t="shared" si="163"/>
        <v>0.54102560711657677</v>
      </c>
      <c r="R846">
        <f>0.94*R845+(1-0.94)*'01_Data'!X841^2</f>
        <v>3.3858929288922837E-4</v>
      </c>
      <c r="S846" s="11">
        <f t="shared" si="164"/>
        <v>0.29210358061496877</v>
      </c>
      <c r="T846">
        <f>0.94*T845+(1-0.94)*'01_Data'!Y841^2</f>
        <v>1.3932568844632404E-8</v>
      </c>
      <c r="U846" s="11">
        <f t="shared" si="165"/>
        <v>1.8737682217519237E-3</v>
      </c>
      <c r="V846" t="e">
        <f>0.94*V845+(1-0.94)*'01_Data'!AA841^2</f>
        <v>#VALUE!</v>
      </c>
      <c r="W846" s="11" t="e">
        <f t="shared" si="166"/>
        <v>#VALUE!</v>
      </c>
      <c r="X846" t="e">
        <f>0.94*X845+(1-0.94)*'01_Data'!AB841^2</f>
        <v>#VALUE!</v>
      </c>
      <c r="Y846" s="11" t="e">
        <f t="shared" si="167"/>
        <v>#VALUE!</v>
      </c>
    </row>
    <row r="847" spans="1:25" x14ac:dyDescent="0.2">
      <c r="A847" s="6">
        <f>'01_Data'!A843</f>
        <v>44683</v>
      </c>
      <c r="B847">
        <f>0.94*B846+(1-0.94)*'01_Data'!P842^2</f>
        <v>4.4889323883837449E-4</v>
      </c>
      <c r="C847" s="11">
        <f t="shared" si="156"/>
        <v>0.33633479776447511</v>
      </c>
      <c r="D847">
        <f>0.94*D846+(1-0.94)*'01_Data'!Q842^2</f>
        <v>4.4870424550186528E-4</v>
      </c>
      <c r="E847" s="11">
        <f t="shared" si="157"/>
        <v>0.33626398835806082</v>
      </c>
      <c r="F847">
        <f>0.94*F846+(1-0.94)*'01_Data'!R842^2</f>
        <v>6.8490951644428831E-4</v>
      </c>
      <c r="G847" s="11">
        <f t="shared" si="158"/>
        <v>0.41544818948210699</v>
      </c>
      <c r="H847">
        <f>0.94*H846+(1-0.94)*'01_Data'!S842^2</f>
        <v>1.2045803300562898E-3</v>
      </c>
      <c r="I847" s="11">
        <f t="shared" si="159"/>
        <v>0.55095756930473794</v>
      </c>
      <c r="J847">
        <f>0.94*J846+(1-0.94)*'01_Data'!T842^2</f>
        <v>5.9207144303179105E-4</v>
      </c>
      <c r="K847" s="11">
        <f t="shared" si="160"/>
        <v>0.38626675192671106</v>
      </c>
      <c r="L847" t="e">
        <f>0.94*L846+(1-0.94)*'01_Data'!U842^2</f>
        <v>#DIV/0!</v>
      </c>
      <c r="M847" s="11" t="e">
        <f t="shared" si="161"/>
        <v>#DIV/0!</v>
      </c>
      <c r="N847">
        <f>0.94*N846+(1-0.94)*'01_Data'!V842^2</f>
        <v>1.2423167810592822E-3</v>
      </c>
      <c r="O847" s="11">
        <f t="shared" si="162"/>
        <v>0.55952107094097814</v>
      </c>
      <c r="P847">
        <f>0.94*P846+(1-0.94)*'01_Data'!W842^2</f>
        <v>1.0920953029655229E-3</v>
      </c>
      <c r="Q847" s="11">
        <f t="shared" si="163"/>
        <v>0.52460272239792249</v>
      </c>
      <c r="R847">
        <f>0.94*R846+(1-0.94)*'01_Data'!X842^2</f>
        <v>3.6691646509605185E-4</v>
      </c>
      <c r="S847" s="11">
        <f t="shared" si="164"/>
        <v>0.30407720928113813</v>
      </c>
      <c r="T847">
        <f>0.94*T846+(1-0.94)*'01_Data'!Y842^2</f>
        <v>1.5966451740497445E-8</v>
      </c>
      <c r="U847" s="11">
        <f t="shared" si="165"/>
        <v>2.0058778224521442E-3</v>
      </c>
      <c r="V847" t="e">
        <f>0.94*V846+(1-0.94)*'01_Data'!AA842^2</f>
        <v>#VALUE!</v>
      </c>
      <c r="W847" s="11" t="e">
        <f t="shared" si="166"/>
        <v>#VALUE!</v>
      </c>
      <c r="X847" t="e">
        <f>0.94*X846+(1-0.94)*'01_Data'!AB842^2</f>
        <v>#VALUE!</v>
      </c>
      <c r="Y847" s="11" t="e">
        <f t="shared" si="167"/>
        <v>#VALUE!</v>
      </c>
    </row>
    <row r="848" spans="1:25" x14ac:dyDescent="0.2">
      <c r="A848" s="6">
        <f>'01_Data'!A844</f>
        <v>44684</v>
      </c>
      <c r="B848">
        <f>0.94*B847+(1-0.94)*'01_Data'!P843^2</f>
        <v>4.3291948889451573E-4</v>
      </c>
      <c r="C848" s="11">
        <f t="shared" si="156"/>
        <v>0.330296399013701</v>
      </c>
      <c r="D848">
        <f>0.94*D847+(1-0.94)*'01_Data'!Q843^2</f>
        <v>4.4452419928912873E-4</v>
      </c>
      <c r="E848" s="11">
        <f t="shared" si="157"/>
        <v>0.33469403672736753</v>
      </c>
      <c r="F848">
        <f>0.94*F847+(1-0.94)*'01_Data'!R843^2</f>
        <v>6.4486281457170377E-4</v>
      </c>
      <c r="G848" s="11">
        <f t="shared" si="158"/>
        <v>0.40311962154188097</v>
      </c>
      <c r="H848">
        <f>0.94*H847+(1-0.94)*'01_Data'!S843^2</f>
        <v>1.3247561243273226E-3</v>
      </c>
      <c r="I848" s="11">
        <f t="shared" si="159"/>
        <v>0.57778762822553176</v>
      </c>
      <c r="J848">
        <f>0.94*J847+(1-0.94)*'01_Data'!T843^2</f>
        <v>5.567341288778624E-4</v>
      </c>
      <c r="K848" s="11">
        <f t="shared" si="160"/>
        <v>0.37456241199194207</v>
      </c>
      <c r="L848" t="e">
        <f>0.94*L847+(1-0.94)*'01_Data'!U843^2</f>
        <v>#DIV/0!</v>
      </c>
      <c r="M848" s="11" t="e">
        <f t="shared" si="161"/>
        <v>#DIV/0!</v>
      </c>
      <c r="N848">
        <f>0.94*N847+(1-0.94)*'01_Data'!V843^2</f>
        <v>1.1783648332763723E-3</v>
      </c>
      <c r="O848" s="11">
        <f t="shared" si="162"/>
        <v>0.5449292963180139</v>
      </c>
      <c r="P848">
        <f>0.94*P847+(1-0.94)*'01_Data'!W843^2</f>
        <v>1.1361988199589093E-3</v>
      </c>
      <c r="Q848" s="11">
        <f t="shared" si="163"/>
        <v>0.53509074242566113</v>
      </c>
      <c r="R848">
        <f>0.94*R847+(1-0.94)*'01_Data'!X843^2</f>
        <v>3.6411530780075085E-4</v>
      </c>
      <c r="S848" s="11">
        <f t="shared" si="164"/>
        <v>0.30291427428529877</v>
      </c>
      <c r="T848">
        <f>0.94*T847+(1-0.94)*'01_Data'!Y843^2</f>
        <v>1.5726002349779134E-8</v>
      </c>
      <c r="U848" s="11">
        <f t="shared" si="165"/>
        <v>1.990716602669587E-3</v>
      </c>
      <c r="V848" t="e">
        <f>0.94*V847+(1-0.94)*'01_Data'!AA843^2</f>
        <v>#VALUE!</v>
      </c>
      <c r="W848" s="11" t="e">
        <f t="shared" si="166"/>
        <v>#VALUE!</v>
      </c>
      <c r="X848" t="e">
        <f>0.94*X847+(1-0.94)*'01_Data'!AB843^2</f>
        <v>#VALUE!</v>
      </c>
      <c r="Y848" s="11" t="e">
        <f t="shared" si="167"/>
        <v>#VALUE!</v>
      </c>
    </row>
    <row r="849" spans="1:25" x14ac:dyDescent="0.2">
      <c r="A849" s="6">
        <f>'01_Data'!A845</f>
        <v>44685</v>
      </c>
      <c r="B849">
        <f>0.94*B848+(1-0.94)*'01_Data'!P844^2</f>
        <v>4.3189140621642487E-4</v>
      </c>
      <c r="C849" s="11">
        <f t="shared" si="156"/>
        <v>0.32990397749426886</v>
      </c>
      <c r="D849">
        <f>0.94*D848+(1-0.94)*'01_Data'!Q844^2</f>
        <v>4.3520550611509642E-4</v>
      </c>
      <c r="E849" s="11">
        <f t="shared" si="157"/>
        <v>0.33116731049577391</v>
      </c>
      <c r="F849">
        <f>0.94*F848+(1-0.94)*'01_Data'!R844^2</f>
        <v>6.6345367647575957E-4</v>
      </c>
      <c r="G849" s="11">
        <f t="shared" si="158"/>
        <v>0.40888913714097541</v>
      </c>
      <c r="H849">
        <f>0.94*H848+(1-0.94)*'01_Data'!S844^2</f>
        <v>1.2606198643752373E-3</v>
      </c>
      <c r="I849" s="11">
        <f t="shared" si="159"/>
        <v>0.56362771917513055</v>
      </c>
      <c r="J849">
        <f>0.94*J848+(1-0.94)*'01_Data'!T844^2</f>
        <v>5.8439001806144498E-4</v>
      </c>
      <c r="K849" s="11">
        <f t="shared" si="160"/>
        <v>0.38375289517016564</v>
      </c>
      <c r="L849" t="e">
        <f>0.94*L848+(1-0.94)*'01_Data'!U844^2</f>
        <v>#DIV/0!</v>
      </c>
      <c r="M849" s="11" t="e">
        <f t="shared" si="161"/>
        <v>#DIV/0!</v>
      </c>
      <c r="N849">
        <f>0.94*N848+(1-0.94)*'01_Data'!V844^2</f>
        <v>1.1533488443457951E-3</v>
      </c>
      <c r="O849" s="11">
        <f t="shared" si="162"/>
        <v>0.53911400350495475</v>
      </c>
      <c r="P849">
        <f>0.94*P848+(1-0.94)*'01_Data'!W844^2</f>
        <v>1.1122130911321118E-3</v>
      </c>
      <c r="Q849" s="11">
        <f t="shared" si="163"/>
        <v>0.52941259804172791</v>
      </c>
      <c r="R849">
        <f>0.94*R848+(1-0.94)*'01_Data'!X844^2</f>
        <v>4.3810987190631018E-4</v>
      </c>
      <c r="S849" s="11">
        <f t="shared" si="164"/>
        <v>0.33227050383744594</v>
      </c>
      <c r="T849">
        <f>0.94*T848+(1-0.94)*'01_Data'!Y844^2</f>
        <v>1.549997992250214E-8</v>
      </c>
      <c r="U849" s="11">
        <f t="shared" si="165"/>
        <v>1.9763590110277382E-3</v>
      </c>
      <c r="V849" t="e">
        <f>0.94*V848+(1-0.94)*'01_Data'!AA844^2</f>
        <v>#VALUE!</v>
      </c>
      <c r="W849" s="11" t="e">
        <f t="shared" si="166"/>
        <v>#VALUE!</v>
      </c>
      <c r="X849" t="e">
        <f>0.94*X848+(1-0.94)*'01_Data'!AB844^2</f>
        <v>#VALUE!</v>
      </c>
      <c r="Y849" s="11" t="e">
        <f t="shared" si="167"/>
        <v>#VALUE!</v>
      </c>
    </row>
    <row r="850" spans="1:25" x14ac:dyDescent="0.2">
      <c r="A850" s="6">
        <f>'01_Data'!A846</f>
        <v>44686</v>
      </c>
      <c r="B850">
        <f>0.94*B849+(1-0.94)*'01_Data'!P845^2</f>
        <v>4.9737066646492059E-4</v>
      </c>
      <c r="C850" s="11">
        <f t="shared" si="156"/>
        <v>0.35403023592506899</v>
      </c>
      <c r="D850">
        <f>0.94*D849+(1-0.94)*'01_Data'!Q845^2</f>
        <v>4.6639561553310819E-4</v>
      </c>
      <c r="E850" s="11">
        <f t="shared" si="157"/>
        <v>0.34282895897858934</v>
      </c>
      <c r="F850">
        <f>0.94*F849+(1-0.94)*'01_Data'!R845^2</f>
        <v>7.6554711433663011E-4</v>
      </c>
      <c r="G850" s="11">
        <f t="shared" si="158"/>
        <v>0.43922417148061288</v>
      </c>
      <c r="H850">
        <f>0.94*H849+(1-0.94)*'01_Data'!S845^2</f>
        <v>1.2742772447516611E-3</v>
      </c>
      <c r="I850" s="11">
        <f t="shared" si="159"/>
        <v>0.56667262654677319</v>
      </c>
      <c r="J850">
        <f>0.94*J849+(1-0.94)*'01_Data'!T845^2</f>
        <v>6.488920801483853E-4</v>
      </c>
      <c r="K850" s="11">
        <f t="shared" si="160"/>
        <v>0.40437705696217868</v>
      </c>
      <c r="L850" t="e">
        <f>0.94*L849+(1-0.94)*'01_Data'!U845^2</f>
        <v>#DIV/0!</v>
      </c>
      <c r="M850" s="11" t="e">
        <f t="shared" si="161"/>
        <v>#DIV/0!</v>
      </c>
      <c r="N850">
        <f>0.94*N849+(1-0.94)*'01_Data'!V845^2</f>
        <v>1.1775393979591403E-3</v>
      </c>
      <c r="O850" s="11">
        <f t="shared" si="162"/>
        <v>0.54473840353485581</v>
      </c>
      <c r="P850">
        <f>0.94*P849+(1-0.94)*'01_Data'!W845^2</f>
        <v>1.0456928319356358E-3</v>
      </c>
      <c r="Q850" s="11">
        <f t="shared" si="163"/>
        <v>0.51333672540329722</v>
      </c>
      <c r="R850">
        <f>0.94*R849+(1-0.94)*'01_Data'!X845^2</f>
        <v>4.6072904301469163E-4</v>
      </c>
      <c r="S850" s="11">
        <f t="shared" si="164"/>
        <v>0.34073995779729488</v>
      </c>
      <c r="T850">
        <f>0.94*T849+(1-0.94)*'01_Data'!Y845^2</f>
        <v>1.7439818153693553E-8</v>
      </c>
      <c r="U850" s="11">
        <f t="shared" si="165"/>
        <v>2.0963859794252524E-3</v>
      </c>
      <c r="V850" t="e">
        <f>0.94*V849+(1-0.94)*'01_Data'!AA845^2</f>
        <v>#VALUE!</v>
      </c>
      <c r="W850" s="11" t="e">
        <f t="shared" si="166"/>
        <v>#VALUE!</v>
      </c>
      <c r="X850" t="e">
        <f>0.94*X849+(1-0.94)*'01_Data'!AB845^2</f>
        <v>#VALUE!</v>
      </c>
      <c r="Y850" s="11" t="e">
        <f t="shared" si="167"/>
        <v>#VALUE!</v>
      </c>
    </row>
    <row r="851" spans="1:25" x14ac:dyDescent="0.2">
      <c r="A851" s="6">
        <f>'01_Data'!A847</f>
        <v>44687</v>
      </c>
      <c r="B851">
        <f>0.94*B850+(1-0.94)*'01_Data'!P846^2</f>
        <v>4.8152612940419257E-4</v>
      </c>
      <c r="C851" s="11">
        <f t="shared" si="156"/>
        <v>0.34834549603785109</v>
      </c>
      <c r="D851">
        <f>0.94*D850+(1-0.94)*'01_Data'!Q846^2</f>
        <v>4.4222061579098543E-4</v>
      </c>
      <c r="E851" s="11">
        <f t="shared" si="157"/>
        <v>0.3338256958044547</v>
      </c>
      <c r="F851">
        <f>0.94*F850+(1-0.94)*'01_Data'!R846^2</f>
        <v>7.2523178894766177E-4</v>
      </c>
      <c r="G851" s="11">
        <f t="shared" si="158"/>
        <v>0.42750252726131432</v>
      </c>
      <c r="H851">
        <f>0.94*H850+(1-0.94)*'01_Data'!S846^2</f>
        <v>1.2059301972306925E-3</v>
      </c>
      <c r="I851" s="11">
        <f t="shared" si="159"/>
        <v>0.55126618770076452</v>
      </c>
      <c r="J851">
        <f>0.94*J850+(1-0.94)*'01_Data'!T846^2</f>
        <v>6.4513590230136342E-4</v>
      </c>
      <c r="K851" s="11">
        <f t="shared" si="160"/>
        <v>0.40320496943855194</v>
      </c>
      <c r="L851" t="e">
        <f>0.94*L850+(1-0.94)*'01_Data'!U846^2</f>
        <v>#DIV/0!</v>
      </c>
      <c r="M851" s="11" t="e">
        <f t="shared" si="161"/>
        <v>#DIV/0!</v>
      </c>
      <c r="N851">
        <f>0.94*N850+(1-0.94)*'01_Data'!V846^2</f>
        <v>1.1325996631172126E-3</v>
      </c>
      <c r="O851" s="11">
        <f t="shared" si="162"/>
        <v>0.53424256204980303</v>
      </c>
      <c r="P851">
        <f>0.94*P850+(1-0.94)*'01_Data'!W846^2</f>
        <v>9.8875060408293541E-4</v>
      </c>
      <c r="Q851" s="11">
        <f t="shared" si="163"/>
        <v>0.49916445409193527</v>
      </c>
      <c r="R851">
        <f>0.94*R850+(1-0.94)*'01_Data'!X846^2</f>
        <v>4.4981867348989167E-4</v>
      </c>
      <c r="S851" s="11">
        <f t="shared" si="164"/>
        <v>0.33668131180606492</v>
      </c>
      <c r="T851">
        <f>0.94*T850+(1-0.94)*'01_Data'!Y846^2</f>
        <v>1.639342906447194E-8</v>
      </c>
      <c r="U851" s="11">
        <f t="shared" si="165"/>
        <v>2.0325216171659601E-3</v>
      </c>
      <c r="V851" t="e">
        <f>0.94*V850+(1-0.94)*'01_Data'!AA846^2</f>
        <v>#VALUE!</v>
      </c>
      <c r="W851" s="11" t="e">
        <f t="shared" si="166"/>
        <v>#VALUE!</v>
      </c>
      <c r="X851" t="e">
        <f>0.94*X850+(1-0.94)*'01_Data'!AB846^2</f>
        <v>#VALUE!</v>
      </c>
      <c r="Y851" s="11" t="e">
        <f t="shared" si="167"/>
        <v>#VALUE!</v>
      </c>
    </row>
    <row r="852" spans="1:25" x14ac:dyDescent="0.2">
      <c r="A852" s="6">
        <f>'01_Data'!A848</f>
        <v>44690</v>
      </c>
      <c r="B852">
        <f>0.94*B851+(1-0.94)*'01_Data'!P847^2</f>
        <v>4.6643340313663474E-4</v>
      </c>
      <c r="C852" s="11">
        <f t="shared" si="156"/>
        <v>0.34284284678323385</v>
      </c>
      <c r="D852">
        <f>0.94*D851+(1-0.94)*'01_Data'!Q847^2</f>
        <v>4.5717649977824749E-4</v>
      </c>
      <c r="E852" s="11">
        <f t="shared" si="157"/>
        <v>0.33942374393097252</v>
      </c>
      <c r="F852">
        <f>0.94*F851+(1-0.94)*'01_Data'!R847^2</f>
        <v>8.0806459009933197E-4</v>
      </c>
      <c r="G852" s="11">
        <f t="shared" si="158"/>
        <v>0.45125633148470246</v>
      </c>
      <c r="H852">
        <f>0.94*H851+(1-0.94)*'01_Data'!S847^2</f>
        <v>1.2377259584927577E-3</v>
      </c>
      <c r="I852" s="11">
        <f t="shared" si="159"/>
        <v>0.55848629485438128</v>
      </c>
      <c r="J852">
        <f>0.94*J851+(1-0.94)*'01_Data'!T847^2</f>
        <v>6.6342676649882497E-4</v>
      </c>
      <c r="K852" s="11">
        <f t="shared" si="160"/>
        <v>0.40888084469403052</v>
      </c>
      <c r="L852" t="e">
        <f>0.94*L851+(1-0.94)*'01_Data'!U847^2</f>
        <v>#DIV/0!</v>
      </c>
      <c r="M852" s="11" t="e">
        <f t="shared" si="161"/>
        <v>#DIV/0!</v>
      </c>
      <c r="N852">
        <f>0.94*N851+(1-0.94)*'01_Data'!V847^2</f>
        <v>1.0825610523710137E-3</v>
      </c>
      <c r="O852" s="11">
        <f t="shared" si="162"/>
        <v>0.52230774950932468</v>
      </c>
      <c r="P852">
        <f>0.94*P851+(1-0.94)*'01_Data'!W847^2</f>
        <v>9.4376706090743793E-4</v>
      </c>
      <c r="Q852" s="11">
        <f t="shared" si="163"/>
        <v>0.48767745421402697</v>
      </c>
      <c r="R852">
        <f>0.94*R851+(1-0.94)*'01_Data'!X847^2</f>
        <v>4.2393195868637156E-4</v>
      </c>
      <c r="S852" s="11">
        <f t="shared" si="164"/>
        <v>0.32684989458307256</v>
      </c>
      <c r="T852">
        <f>0.94*T851+(1-0.94)*'01_Data'!Y847^2</f>
        <v>1.5409823320603622E-8</v>
      </c>
      <c r="U852" s="11">
        <f t="shared" si="165"/>
        <v>1.9706028206597373E-3</v>
      </c>
      <c r="V852" t="e">
        <f>0.94*V851+(1-0.94)*'01_Data'!AA847^2</f>
        <v>#VALUE!</v>
      </c>
      <c r="W852" s="11" t="e">
        <f t="shared" si="166"/>
        <v>#VALUE!</v>
      </c>
      <c r="X852" t="e">
        <f>0.94*X851+(1-0.94)*'01_Data'!AB847^2</f>
        <v>#VALUE!</v>
      </c>
      <c r="Y852" s="11" t="e">
        <f t="shared" si="167"/>
        <v>#VALUE!</v>
      </c>
    </row>
    <row r="853" spans="1:25" x14ac:dyDescent="0.2">
      <c r="A853" s="6">
        <f>'01_Data'!A849</f>
        <v>44691</v>
      </c>
      <c r="B853">
        <f>0.94*B852+(1-0.94)*'01_Data'!P848^2</f>
        <v>8.4322505755361483E-4</v>
      </c>
      <c r="C853" s="11">
        <f t="shared" si="156"/>
        <v>0.46096932056646783</v>
      </c>
      <c r="D853">
        <f>0.94*D852+(1-0.94)*'01_Data'!Q848^2</f>
        <v>7.1850895215714531E-4</v>
      </c>
      <c r="E853" s="11">
        <f t="shared" si="157"/>
        <v>0.42551645789980985</v>
      </c>
      <c r="F853">
        <f>0.94*F852+(1-0.94)*'01_Data'!R848^2</f>
        <v>1.389780123794853E-3</v>
      </c>
      <c r="G853" s="11">
        <f t="shared" si="158"/>
        <v>0.59179776207442936</v>
      </c>
      <c r="H853">
        <f>0.94*H852+(1-0.94)*'01_Data'!S848^2</f>
        <v>1.9678177951484941E-3</v>
      </c>
      <c r="I853" s="11">
        <f t="shared" si="159"/>
        <v>0.70419463529440529</v>
      </c>
      <c r="J853">
        <f>0.94*J852+(1-0.94)*'01_Data'!T848^2</f>
        <v>1.1058476757558734E-3</v>
      </c>
      <c r="K853" s="11">
        <f t="shared" si="160"/>
        <v>0.52789545772859248</v>
      </c>
      <c r="L853" t="e">
        <f>0.94*L852+(1-0.94)*'01_Data'!U848^2</f>
        <v>#DIV/0!</v>
      </c>
      <c r="M853" s="11" t="e">
        <f t="shared" si="161"/>
        <v>#DIV/0!</v>
      </c>
      <c r="N853">
        <f>0.94*N852+(1-0.94)*'01_Data'!V848^2</f>
        <v>2.1839656584903399E-3</v>
      </c>
      <c r="O853" s="11">
        <f t="shared" si="162"/>
        <v>0.74186208013320487</v>
      </c>
      <c r="P853">
        <f>0.94*P852+(1-0.94)*'01_Data'!W848^2</f>
        <v>1.5840530154870472E-3</v>
      </c>
      <c r="Q853" s="11">
        <f t="shared" si="163"/>
        <v>0.63180800873583098</v>
      </c>
      <c r="R853">
        <f>0.94*R852+(1-0.94)*'01_Data'!X848^2</f>
        <v>7.0325244882694102E-4</v>
      </c>
      <c r="S853" s="11">
        <f t="shared" si="164"/>
        <v>0.42097460387105201</v>
      </c>
      <c r="T853">
        <f>0.94*T852+(1-0.94)*'01_Data'!Y848^2</f>
        <v>1.5202614725218019E-8</v>
      </c>
      <c r="U853" s="11">
        <f t="shared" si="165"/>
        <v>1.9573090994411029E-3</v>
      </c>
      <c r="V853" t="e">
        <f>0.94*V852+(1-0.94)*'01_Data'!AA848^2</f>
        <v>#VALUE!</v>
      </c>
      <c r="W853" s="11" t="e">
        <f t="shared" si="166"/>
        <v>#VALUE!</v>
      </c>
      <c r="X853" t="e">
        <f>0.94*X852+(1-0.94)*'01_Data'!AB848^2</f>
        <v>#VALUE!</v>
      </c>
      <c r="Y853" s="11" t="e">
        <f t="shared" si="167"/>
        <v>#VALUE!</v>
      </c>
    </row>
    <row r="854" spans="1:25" x14ac:dyDescent="0.2">
      <c r="A854" s="6">
        <f>'01_Data'!A850</f>
        <v>44692</v>
      </c>
      <c r="B854">
        <f>0.94*B853+(1-0.94)*'01_Data'!P849^2</f>
        <v>7.952521786086605E-4</v>
      </c>
      <c r="C854" s="11">
        <f t="shared" si="156"/>
        <v>0.44766454964558278</v>
      </c>
      <c r="D854">
        <f>0.94*D853+(1-0.94)*'01_Data'!Q849^2</f>
        <v>6.8088350315904467E-4</v>
      </c>
      <c r="E854" s="11">
        <f t="shared" si="157"/>
        <v>0.41422535267180266</v>
      </c>
      <c r="F854">
        <f>0.94*F853+(1-0.94)*'01_Data'!R849^2</f>
        <v>1.3104237373434944E-3</v>
      </c>
      <c r="G854" s="11">
        <f t="shared" si="158"/>
        <v>0.5746536189832625</v>
      </c>
      <c r="H854">
        <f>0.94*H853+(1-0.94)*'01_Data'!S849^2</f>
        <v>1.89278388284814E-3</v>
      </c>
      <c r="I854" s="11">
        <f t="shared" si="159"/>
        <v>0.69063850057590281</v>
      </c>
      <c r="J854">
        <f>0.94*J853+(1-0.94)*'01_Data'!T849^2</f>
        <v>1.0752593324000537E-3</v>
      </c>
      <c r="K854" s="11">
        <f t="shared" si="160"/>
        <v>0.52054332361947886</v>
      </c>
      <c r="L854" t="e">
        <f>0.94*L853+(1-0.94)*'01_Data'!U849^2</f>
        <v>#DIV/0!</v>
      </c>
      <c r="M854" s="11" t="e">
        <f t="shared" si="161"/>
        <v>#DIV/0!</v>
      </c>
      <c r="N854">
        <f>0.94*N853+(1-0.94)*'01_Data'!V849^2</f>
        <v>2.1366435618263447E-3</v>
      </c>
      <c r="O854" s="11">
        <f t="shared" si="162"/>
        <v>0.73378074217046541</v>
      </c>
      <c r="P854">
        <f>0.94*P853+(1-0.94)*'01_Data'!W849^2</f>
        <v>1.8030587336689816E-3</v>
      </c>
      <c r="Q854" s="11">
        <f t="shared" si="163"/>
        <v>0.6740703233970351</v>
      </c>
      <c r="R854">
        <f>0.94*R853+(1-0.94)*'01_Data'!X849^2</f>
        <v>6.7122180609268409E-4</v>
      </c>
      <c r="S854" s="11">
        <f t="shared" si="164"/>
        <v>0.41127593551696701</v>
      </c>
      <c r="T854">
        <f>0.94*T853+(1-0.94)*'01_Data'!Y849^2</f>
        <v>1.4290457841704937E-8</v>
      </c>
      <c r="U854" s="11">
        <f t="shared" si="165"/>
        <v>1.8976815792196657E-3</v>
      </c>
      <c r="V854" t="e">
        <f>0.94*V853+(1-0.94)*'01_Data'!AA849^2</f>
        <v>#VALUE!</v>
      </c>
      <c r="W854" s="11" t="e">
        <f t="shared" si="166"/>
        <v>#VALUE!</v>
      </c>
      <c r="X854" t="e">
        <f>0.94*X853+(1-0.94)*'01_Data'!AB849^2</f>
        <v>#VALUE!</v>
      </c>
      <c r="Y854" s="11" t="e">
        <f t="shared" si="167"/>
        <v>#VALUE!</v>
      </c>
    </row>
    <row r="855" spans="1:25" x14ac:dyDescent="0.2">
      <c r="A855" s="6">
        <f>'01_Data'!A851</f>
        <v>44693</v>
      </c>
      <c r="B855">
        <f>0.94*B854+(1-0.94)*'01_Data'!P850^2</f>
        <v>7.7300948650901587E-4</v>
      </c>
      <c r="C855" s="11">
        <f t="shared" si="156"/>
        <v>0.44135970658893636</v>
      </c>
      <c r="D855">
        <f>0.94*D854+(1-0.94)*'01_Data'!Q850^2</f>
        <v>6.5298641516683248E-4</v>
      </c>
      <c r="E855" s="11">
        <f t="shared" si="157"/>
        <v>0.40565080626327099</v>
      </c>
      <c r="F855">
        <f>0.94*F854+(1-0.94)*'01_Data'!R850^2</f>
        <v>1.2384850925343817E-3</v>
      </c>
      <c r="G855" s="11">
        <f t="shared" si="158"/>
        <v>0.55865753670622231</v>
      </c>
      <c r="H855">
        <f>0.94*H854+(1-0.94)*'01_Data'!S850^2</f>
        <v>1.7872177985632984E-3</v>
      </c>
      <c r="I855" s="11">
        <f t="shared" si="159"/>
        <v>0.67110273821371891</v>
      </c>
      <c r="J855">
        <f>0.94*J854+(1-0.94)*'01_Data'!T850^2</f>
        <v>1.0186136138712635E-3</v>
      </c>
      <c r="K855" s="11">
        <f t="shared" si="160"/>
        <v>0.5066464553271427</v>
      </c>
      <c r="L855" t="e">
        <f>0.94*L854+(1-0.94)*'01_Data'!U850^2</f>
        <v>#DIV/0!</v>
      </c>
      <c r="M855" s="11" t="e">
        <f t="shared" si="161"/>
        <v>#DIV/0!</v>
      </c>
      <c r="N855">
        <f>0.94*N854+(1-0.94)*'01_Data'!V850^2</f>
        <v>2.0108601302468387E-3</v>
      </c>
      <c r="O855" s="11">
        <f t="shared" si="162"/>
        <v>0.71185444637383799</v>
      </c>
      <c r="P855">
        <f>0.94*P854+(1-0.94)*'01_Data'!W850^2</f>
        <v>1.7206452972303513E-3</v>
      </c>
      <c r="Q855" s="11">
        <f t="shared" si="163"/>
        <v>0.65848509087301943</v>
      </c>
      <c r="R855">
        <f>0.94*R854+(1-0.94)*'01_Data'!X850^2</f>
        <v>6.3178518510459229E-4</v>
      </c>
      <c r="S855" s="11">
        <f t="shared" si="164"/>
        <v>0.39901111093095798</v>
      </c>
      <c r="T855">
        <f>0.94*T854+(1-0.94)*'01_Data'!Y850^2</f>
        <v>1.343303037120264E-8</v>
      </c>
      <c r="U855" s="11">
        <f t="shared" si="165"/>
        <v>1.8398705534746365E-3</v>
      </c>
      <c r="V855" t="e">
        <f>0.94*V854+(1-0.94)*'01_Data'!AA850^2</f>
        <v>#VALUE!</v>
      </c>
      <c r="W855" s="11" t="e">
        <f t="shared" si="166"/>
        <v>#VALUE!</v>
      </c>
      <c r="X855" t="e">
        <f>0.94*X854+(1-0.94)*'01_Data'!AB850^2</f>
        <v>#VALUE!</v>
      </c>
      <c r="Y855" s="11" t="e">
        <f t="shared" si="167"/>
        <v>#VALUE!</v>
      </c>
    </row>
    <row r="856" spans="1:25" x14ac:dyDescent="0.2">
      <c r="A856" s="6">
        <f>'01_Data'!A852</f>
        <v>44694</v>
      </c>
      <c r="B856">
        <f>0.94*B855+(1-0.94)*'01_Data'!P851^2</f>
        <v>7.2785969522672891E-4</v>
      </c>
      <c r="C856" s="11">
        <f t="shared" si="156"/>
        <v>0.42827636310814038</v>
      </c>
      <c r="D856">
        <f>0.94*D855+(1-0.94)*'01_Data'!Q851^2</f>
        <v>6.191712197652744E-4</v>
      </c>
      <c r="E856" s="11">
        <f t="shared" si="157"/>
        <v>0.39500778141809961</v>
      </c>
      <c r="F856">
        <f>0.94*F855+(1-0.94)*'01_Data'!R851^2</f>
        <v>1.1660836236948202E-3</v>
      </c>
      <c r="G856" s="11">
        <f t="shared" si="158"/>
        <v>0.54208216459416436</v>
      </c>
      <c r="H856">
        <f>0.94*H855+(1-0.94)*'01_Data'!S851^2</f>
        <v>1.6930379368242385E-3</v>
      </c>
      <c r="I856" s="11">
        <f t="shared" si="159"/>
        <v>0.65318110817728658</v>
      </c>
      <c r="J856">
        <f>0.94*J855+(1-0.94)*'01_Data'!T851^2</f>
        <v>9.5873085691732896E-4</v>
      </c>
      <c r="K856" s="11">
        <f t="shared" si="160"/>
        <v>0.49152840807339598</v>
      </c>
      <c r="L856" t="e">
        <f>0.94*L855+(1-0.94)*'01_Data'!U851^2</f>
        <v>#DIV/0!</v>
      </c>
      <c r="M856" s="11" t="e">
        <f t="shared" si="161"/>
        <v>#DIV/0!</v>
      </c>
      <c r="N856">
        <f>0.94*N855+(1-0.94)*'01_Data'!V851^2</f>
        <v>1.9300551160410979E-3</v>
      </c>
      <c r="O856" s="11">
        <f t="shared" si="162"/>
        <v>0.69740511128207028</v>
      </c>
      <c r="P856">
        <f>0.94*P855+(1-0.94)*'01_Data'!W851^2</f>
        <v>1.6422182186217988E-3</v>
      </c>
      <c r="Q856" s="11">
        <f t="shared" si="163"/>
        <v>0.64330318753500149</v>
      </c>
      <c r="R856">
        <f>0.94*R855+(1-0.94)*'01_Data'!X851^2</f>
        <v>5.9644009687955836E-4</v>
      </c>
      <c r="S856" s="11">
        <f t="shared" si="164"/>
        <v>0.38768918531943691</v>
      </c>
      <c r="T856">
        <f>0.94*T855+(1-0.94)*'01_Data'!Y851^2</f>
        <v>1.3344429352780411E-8</v>
      </c>
      <c r="U856" s="11">
        <f t="shared" si="165"/>
        <v>1.8337928445985015E-3</v>
      </c>
      <c r="V856" t="e">
        <f>0.94*V855+(1-0.94)*'01_Data'!AA851^2</f>
        <v>#VALUE!</v>
      </c>
      <c r="W856" s="11" t="e">
        <f t="shared" si="166"/>
        <v>#VALUE!</v>
      </c>
      <c r="X856" t="e">
        <f>0.94*X855+(1-0.94)*'01_Data'!AB851^2</f>
        <v>#VALUE!</v>
      </c>
      <c r="Y856" s="11" t="e">
        <f t="shared" si="167"/>
        <v>#VALUE!</v>
      </c>
    </row>
    <row r="857" spans="1:25" x14ac:dyDescent="0.2">
      <c r="A857" s="6">
        <f>'01_Data'!A853</f>
        <v>44697</v>
      </c>
      <c r="B857">
        <f>0.94*B856+(1-0.94)*'01_Data'!P852^2</f>
        <v>7.3546161052187304E-4</v>
      </c>
      <c r="C857" s="11">
        <f t="shared" si="156"/>
        <v>0.43050705668027328</v>
      </c>
      <c r="D857">
        <f>0.94*D856+(1-0.94)*'01_Data'!Q852^2</f>
        <v>6.0368798789067985E-4</v>
      </c>
      <c r="E857" s="11">
        <f t="shared" si="157"/>
        <v>0.39003765580832234</v>
      </c>
      <c r="F857">
        <f>0.94*F856+(1-0.94)*'01_Data'!R852^2</f>
        <v>1.1602479438618208E-3</v>
      </c>
      <c r="G857" s="11">
        <f t="shared" si="158"/>
        <v>0.54072403483956477</v>
      </c>
      <c r="H857">
        <f>0.94*H856+(1-0.94)*'01_Data'!S852^2</f>
        <v>1.964714768907385E-3</v>
      </c>
      <c r="I857" s="11">
        <f t="shared" si="159"/>
        <v>0.70363919857030499</v>
      </c>
      <c r="J857">
        <f>0.94*J856+(1-0.94)*'01_Data'!T852^2</f>
        <v>9.4275569750484054E-4</v>
      </c>
      <c r="K857" s="11">
        <f t="shared" si="160"/>
        <v>0.48741608074746551</v>
      </c>
      <c r="L857" t="e">
        <f>0.94*L856+(1-0.94)*'01_Data'!U852^2</f>
        <v>#DIV/0!</v>
      </c>
      <c r="M857" s="11" t="e">
        <f t="shared" si="161"/>
        <v>#DIV/0!</v>
      </c>
      <c r="N857">
        <f>0.94*N856+(1-0.94)*'01_Data'!V852^2</f>
        <v>1.9210167086997378E-3</v>
      </c>
      <c r="O857" s="11">
        <f t="shared" si="162"/>
        <v>0.69577022830265878</v>
      </c>
      <c r="P857">
        <f>0.94*P856+(1-0.94)*'01_Data'!W852^2</f>
        <v>2.0766899931228249E-3</v>
      </c>
      <c r="Q857" s="11">
        <f t="shared" si="163"/>
        <v>0.723412661118778</v>
      </c>
      <c r="R857">
        <f>0.94*R856+(1-0.94)*'01_Data'!X852^2</f>
        <v>6.3810920639667404E-4</v>
      </c>
      <c r="S857" s="11">
        <f t="shared" si="164"/>
        <v>0.40100314214724286</v>
      </c>
      <c r="T857">
        <f>0.94*T856+(1-0.94)*'01_Data'!Y852^2</f>
        <v>1.3260987537066441E-8</v>
      </c>
      <c r="U857" s="11">
        <f t="shared" si="165"/>
        <v>1.8280505625777269E-3</v>
      </c>
      <c r="V857" t="e">
        <f>0.94*V856+(1-0.94)*'01_Data'!AA852^2</f>
        <v>#VALUE!</v>
      </c>
      <c r="W857" s="11" t="e">
        <f t="shared" si="166"/>
        <v>#VALUE!</v>
      </c>
      <c r="X857" t="e">
        <f>0.94*X856+(1-0.94)*'01_Data'!AB852^2</f>
        <v>#VALUE!</v>
      </c>
      <c r="Y857" s="11" t="e">
        <f t="shared" si="167"/>
        <v>#VALUE!</v>
      </c>
    </row>
    <row r="858" spans="1:25" x14ac:dyDescent="0.2">
      <c r="A858" s="6">
        <f>'01_Data'!A854</f>
        <v>44698</v>
      </c>
      <c r="B858">
        <f>0.94*B857+(1-0.94)*'01_Data'!P853^2</f>
        <v>7.2376389231065407E-4</v>
      </c>
      <c r="C858" s="11">
        <f t="shared" si="156"/>
        <v>0.42706966745752956</v>
      </c>
      <c r="D858">
        <f>0.94*D857+(1-0.94)*'01_Data'!Q853^2</f>
        <v>6.2204238630961912E-4</v>
      </c>
      <c r="E858" s="11">
        <f t="shared" si="157"/>
        <v>0.39592256989217478</v>
      </c>
      <c r="F858">
        <f>0.94*F857+(1-0.94)*'01_Data'!R853^2</f>
        <v>1.1422676019489659E-3</v>
      </c>
      <c r="G858" s="11">
        <f t="shared" si="158"/>
        <v>0.53651788012249835</v>
      </c>
      <c r="H858">
        <f>0.94*H857+(1-0.94)*'01_Data'!S853^2</f>
        <v>2.0299746790754243E-3</v>
      </c>
      <c r="I858" s="11">
        <f t="shared" si="159"/>
        <v>0.71522976666733262</v>
      </c>
      <c r="J858">
        <f>0.94*J857+(1-0.94)*'01_Data'!T853^2</f>
        <v>8.9116770424296711E-4</v>
      </c>
      <c r="K858" s="11">
        <f t="shared" si="160"/>
        <v>0.47389266872281083</v>
      </c>
      <c r="L858" t="e">
        <f>0.94*L857+(1-0.94)*'01_Data'!U853^2</f>
        <v>#DIV/0!</v>
      </c>
      <c r="M858" s="11" t="e">
        <f t="shared" si="161"/>
        <v>#DIV/0!</v>
      </c>
      <c r="N858">
        <f>0.94*N857+(1-0.94)*'01_Data'!V853^2</f>
        <v>2.1101822767664214E-3</v>
      </c>
      <c r="O858" s="11">
        <f t="shared" si="162"/>
        <v>0.72922282859571674</v>
      </c>
      <c r="P858">
        <f>0.94*P857+(1-0.94)*'01_Data'!W853^2</f>
        <v>2.0535432195634188E-3</v>
      </c>
      <c r="Q858" s="11">
        <f t="shared" si="163"/>
        <v>0.71936978761272818</v>
      </c>
      <c r="R858">
        <f>0.94*R857+(1-0.94)*'01_Data'!X853^2</f>
        <v>6.4006762834768413E-4</v>
      </c>
      <c r="S858" s="11">
        <f t="shared" si="164"/>
        <v>0.40161803040154509</v>
      </c>
      <c r="T858">
        <f>0.94*T857+(1-0.94)*'01_Data'!Y853^2</f>
        <v>1.3182552230296607E-8</v>
      </c>
      <c r="U858" s="11">
        <f t="shared" si="165"/>
        <v>1.8226363219344514E-3</v>
      </c>
      <c r="V858" t="e">
        <f>0.94*V857+(1-0.94)*'01_Data'!AA853^2</f>
        <v>#VALUE!</v>
      </c>
      <c r="W858" s="11" t="e">
        <f t="shared" si="166"/>
        <v>#VALUE!</v>
      </c>
      <c r="X858" t="e">
        <f>0.94*X857+(1-0.94)*'01_Data'!AB853^2</f>
        <v>#VALUE!</v>
      </c>
      <c r="Y858" s="11" t="e">
        <f t="shared" si="167"/>
        <v>#VALUE!</v>
      </c>
    </row>
    <row r="859" spans="1:25" x14ac:dyDescent="0.2">
      <c r="A859" s="6">
        <f>'01_Data'!A855</f>
        <v>44699</v>
      </c>
      <c r="B859">
        <f>0.94*B858+(1-0.94)*'01_Data'!P854^2</f>
        <v>6.8997430663026067E-4</v>
      </c>
      <c r="C859" s="11">
        <f t="shared" si="156"/>
        <v>0.41698144475602955</v>
      </c>
      <c r="D859">
        <f>0.94*D858+(1-0.94)*'01_Data'!Q854^2</f>
        <v>5.867932574962079E-4</v>
      </c>
      <c r="E859" s="11">
        <f t="shared" si="157"/>
        <v>0.38454115630065455</v>
      </c>
      <c r="F859">
        <f>0.94*F858+(1-0.94)*'01_Data'!R854^2</f>
        <v>1.0860085079087965E-3</v>
      </c>
      <c r="G859" s="11">
        <f t="shared" si="158"/>
        <v>0.52313874258461945</v>
      </c>
      <c r="H859">
        <f>0.94*H858+(1-0.94)*'01_Data'!S854^2</f>
        <v>1.9088073088052283E-3</v>
      </c>
      <c r="I859" s="11">
        <f t="shared" si="159"/>
        <v>0.69355565156584043</v>
      </c>
      <c r="J859">
        <f>0.94*J858+(1-0.94)*'01_Data'!T854^2</f>
        <v>8.3794858664122934E-4</v>
      </c>
      <c r="K859" s="11">
        <f t="shared" si="160"/>
        <v>0.45952480219634484</v>
      </c>
      <c r="L859" t="e">
        <f>0.94*L858+(1-0.94)*'01_Data'!U854^2</f>
        <v>#DIV/0!</v>
      </c>
      <c r="M859" s="11" t="e">
        <f t="shared" si="161"/>
        <v>#DIV/0!</v>
      </c>
      <c r="N859">
        <f>0.94*N858+(1-0.94)*'01_Data'!V854^2</f>
        <v>2.0937556651112006E-3</v>
      </c>
      <c r="O859" s="11">
        <f t="shared" si="162"/>
        <v>0.72637898345699858</v>
      </c>
      <c r="P859">
        <f>0.94*P858+(1-0.94)*'01_Data'!W854^2</f>
        <v>1.970017077122437E-3</v>
      </c>
      <c r="Q859" s="11">
        <f t="shared" si="163"/>
        <v>0.70458803810088499</v>
      </c>
      <c r="R859">
        <f>0.94*R858+(1-0.94)*'01_Data'!X854^2</f>
        <v>6.7030291546924426E-4</v>
      </c>
      <c r="S859" s="11">
        <f t="shared" si="164"/>
        <v>0.41099432441123751</v>
      </c>
      <c r="T859">
        <f>0.94*T858+(1-0.94)*'01_Data'!Y854^2</f>
        <v>1.239159909647881E-8</v>
      </c>
      <c r="U859" s="11">
        <f t="shared" si="165"/>
        <v>1.7671114770474046E-3</v>
      </c>
      <c r="V859" t="e">
        <f>0.94*V858+(1-0.94)*'01_Data'!AA854^2</f>
        <v>#VALUE!</v>
      </c>
      <c r="W859" s="11" t="e">
        <f t="shared" si="166"/>
        <v>#VALUE!</v>
      </c>
      <c r="X859" t="e">
        <f>0.94*X858+(1-0.94)*'01_Data'!AB854^2</f>
        <v>#VALUE!</v>
      </c>
      <c r="Y859" s="11" t="e">
        <f t="shared" si="167"/>
        <v>#VALUE!</v>
      </c>
    </row>
    <row r="860" spans="1:25" x14ac:dyDescent="0.2">
      <c r="A860" s="6">
        <f>'01_Data'!A856</f>
        <v>44700</v>
      </c>
      <c r="B860">
        <f>0.94*B859+(1-0.94)*'01_Data'!P855^2</f>
        <v>6.6389181309551161E-4</v>
      </c>
      <c r="C860" s="11">
        <f t="shared" si="156"/>
        <v>0.40902412752803341</v>
      </c>
      <c r="D860">
        <f>0.94*D859+(1-0.94)*'01_Data'!Q855^2</f>
        <v>5.9440342447898632E-4</v>
      </c>
      <c r="E860" s="11">
        <f t="shared" si="157"/>
        <v>0.38702669542126489</v>
      </c>
      <c r="F860">
        <f>0.94*F859+(1-0.94)*'01_Data'!R855^2</f>
        <v>1.0554666332800704E-3</v>
      </c>
      <c r="G860" s="11">
        <f t="shared" si="158"/>
        <v>0.51573015384654197</v>
      </c>
      <c r="H860">
        <f>0.94*H859+(1-0.94)*'01_Data'!S855^2</f>
        <v>1.9762044111400878E-3</v>
      </c>
      <c r="I860" s="11">
        <f t="shared" si="159"/>
        <v>0.70569363863315504</v>
      </c>
      <c r="J860">
        <f>0.94*J859+(1-0.94)*'01_Data'!T855^2</f>
        <v>8.4247602347157819E-4</v>
      </c>
      <c r="K860" s="11">
        <f t="shared" si="160"/>
        <v>0.46076453630334629</v>
      </c>
      <c r="L860" t="e">
        <f>0.94*L859+(1-0.94)*'01_Data'!U855^2</f>
        <v>#DIV/0!</v>
      </c>
      <c r="M860" s="11" t="e">
        <f t="shared" si="161"/>
        <v>#DIV/0!</v>
      </c>
      <c r="N860">
        <f>0.94*N859+(1-0.94)*'01_Data'!V855^2</f>
        <v>2.0906196335707867E-3</v>
      </c>
      <c r="O860" s="11">
        <f t="shared" si="162"/>
        <v>0.72583479364097614</v>
      </c>
      <c r="P860">
        <f>0.94*P859+(1-0.94)*'01_Data'!W855^2</f>
        <v>1.8596082629568364E-3</v>
      </c>
      <c r="Q860" s="11">
        <f t="shared" si="163"/>
        <v>0.68455918828478435</v>
      </c>
      <c r="R860">
        <f>0.94*R859+(1-0.94)*'01_Data'!X855^2</f>
        <v>7.4393235860996496E-4</v>
      </c>
      <c r="S860" s="11">
        <f t="shared" si="164"/>
        <v>0.43297916158830463</v>
      </c>
      <c r="T860">
        <f>0.94*T859+(1-0.94)*'01_Data'!Y855^2</f>
        <v>1.164810315069008E-8</v>
      </c>
      <c r="U860" s="11">
        <f t="shared" si="165"/>
        <v>1.7132781426183843E-3</v>
      </c>
      <c r="V860" t="e">
        <f>0.94*V859+(1-0.94)*'01_Data'!AA855^2</f>
        <v>#VALUE!</v>
      </c>
      <c r="W860" s="11" t="e">
        <f t="shared" si="166"/>
        <v>#VALUE!</v>
      </c>
      <c r="X860" t="e">
        <f>0.94*X859+(1-0.94)*'01_Data'!AB855^2</f>
        <v>#VALUE!</v>
      </c>
      <c r="Y860" s="11" t="e">
        <f t="shared" si="167"/>
        <v>#VALUE!</v>
      </c>
    </row>
    <row r="861" spans="1:25" x14ac:dyDescent="0.2">
      <c r="A861" s="6">
        <f>'01_Data'!A857</f>
        <v>44701</v>
      </c>
      <c r="B861">
        <f>0.94*B860+(1-0.94)*'01_Data'!P856^2</f>
        <v>6.2580158701761187E-4</v>
      </c>
      <c r="C861" s="11">
        <f t="shared" si="156"/>
        <v>0.39711711110003584</v>
      </c>
      <c r="D861">
        <f>0.94*D860+(1-0.94)*'01_Data'!Q856^2</f>
        <v>5.6181993201548169E-4</v>
      </c>
      <c r="E861" s="11">
        <f t="shared" si="157"/>
        <v>0.37626934882860363</v>
      </c>
      <c r="F861">
        <f>0.94*F860+(1-0.94)*'01_Data'!R856^2</f>
        <v>9.9223143268890564E-4</v>
      </c>
      <c r="G861" s="11">
        <f t="shared" si="158"/>
        <v>0.50004231924668563</v>
      </c>
      <c r="H861">
        <f>0.94*H860+(1-0.94)*'01_Data'!S856^2</f>
        <v>1.8593188486282256E-3</v>
      </c>
      <c r="I861" s="11">
        <f t="shared" si="159"/>
        <v>0.68450591659554916</v>
      </c>
      <c r="J861">
        <f>0.94*J860+(1-0.94)*'01_Data'!T856^2</f>
        <v>8.1424596611472924E-4</v>
      </c>
      <c r="K861" s="11">
        <f t="shared" si="160"/>
        <v>0.45297900995621398</v>
      </c>
      <c r="L861" t="e">
        <f>0.94*L860+(1-0.94)*'01_Data'!U856^2</f>
        <v>#DIV/0!</v>
      </c>
      <c r="M861" s="11" t="e">
        <f t="shared" si="161"/>
        <v>#DIV/0!</v>
      </c>
      <c r="N861">
        <f>0.94*N860+(1-0.94)*'01_Data'!V856^2</f>
        <v>2.0144476791329985E-3</v>
      </c>
      <c r="O861" s="11">
        <f t="shared" si="162"/>
        <v>0.71248916843803012</v>
      </c>
      <c r="P861">
        <f>0.94*P860+(1-0.94)*'01_Data'!W856^2</f>
        <v>1.7486071816359351E-3</v>
      </c>
      <c r="Q861" s="11">
        <f t="shared" si="163"/>
        <v>0.66381398732796804</v>
      </c>
      <c r="R861">
        <f>0.94*R860+(1-0.94)*'01_Data'!X856^2</f>
        <v>7.1326948640741087E-4</v>
      </c>
      <c r="S861" s="11">
        <f t="shared" si="164"/>
        <v>0.42396215700775414</v>
      </c>
      <c r="T861">
        <f>0.94*T860+(1-0.94)*'01_Data'!Y856^2</f>
        <v>1.3851642672454079E-8</v>
      </c>
      <c r="U861" s="11">
        <f t="shared" si="165"/>
        <v>1.868318482876629E-3</v>
      </c>
      <c r="V861" t="e">
        <f>0.94*V860+(1-0.94)*'01_Data'!AA856^2</f>
        <v>#VALUE!</v>
      </c>
      <c r="W861" s="11" t="e">
        <f t="shared" si="166"/>
        <v>#VALUE!</v>
      </c>
      <c r="X861" t="e">
        <f>0.94*X860+(1-0.94)*'01_Data'!AB856^2</f>
        <v>#VALUE!</v>
      </c>
      <c r="Y861" s="11" t="e">
        <f t="shared" si="167"/>
        <v>#VALUE!</v>
      </c>
    </row>
    <row r="862" spans="1:25" x14ac:dyDescent="0.2">
      <c r="A862" s="6">
        <f>'01_Data'!A858</f>
        <v>44704</v>
      </c>
      <c r="B862">
        <f>0.94*B861+(1-0.94)*'01_Data'!P857^2</f>
        <v>5.919684498463827E-4</v>
      </c>
      <c r="C862" s="11">
        <f t="shared" si="156"/>
        <v>0.38623315414563841</v>
      </c>
      <c r="D862">
        <f>0.94*D861+(1-0.94)*'01_Data'!Q857^2</f>
        <v>5.3008540609754103E-4</v>
      </c>
      <c r="E862" s="11">
        <f t="shared" si="157"/>
        <v>0.36548806045694621</v>
      </c>
      <c r="F862">
        <f>0.94*F861+(1-0.94)*'01_Data'!R857^2</f>
        <v>9.3361606898922608E-4</v>
      </c>
      <c r="G862" s="11">
        <f t="shared" si="158"/>
        <v>0.48504767743520327</v>
      </c>
      <c r="H862">
        <f>0.94*H861+(1-0.94)*'01_Data'!S857^2</f>
        <v>1.7550260707483501E-3</v>
      </c>
      <c r="I862" s="11">
        <f t="shared" si="159"/>
        <v>0.66503125477573188</v>
      </c>
      <c r="J862">
        <f>0.94*J861+(1-0.94)*'01_Data'!T857^2</f>
        <v>7.6539438140151104E-4</v>
      </c>
      <c r="K862" s="11">
        <f t="shared" si="160"/>
        <v>0.43918035488074919</v>
      </c>
      <c r="L862" t="e">
        <f>0.94*L861+(1-0.94)*'01_Data'!U857^2</f>
        <v>#DIV/0!</v>
      </c>
      <c r="M862" s="11" t="e">
        <f t="shared" si="161"/>
        <v>#DIV/0!</v>
      </c>
      <c r="N862">
        <f>0.94*N861+(1-0.94)*'01_Data'!V857^2</f>
        <v>1.9029529519725887E-3</v>
      </c>
      <c r="O862" s="11">
        <f t="shared" si="162"/>
        <v>0.69249125907630948</v>
      </c>
      <c r="P862">
        <f>0.94*P861+(1-0.94)*'01_Data'!W857^2</f>
        <v>1.6437190589755641E-3</v>
      </c>
      <c r="Q862" s="11">
        <f t="shared" si="163"/>
        <v>0.64359708114770242</v>
      </c>
      <c r="R862">
        <f>0.94*R861+(1-0.94)*'01_Data'!X857^2</f>
        <v>6.7169201458311032E-4</v>
      </c>
      <c r="S862" s="11">
        <f t="shared" si="164"/>
        <v>0.41141996509034878</v>
      </c>
      <c r="T862">
        <f>0.94*T861+(1-0.94)*'01_Data'!Y857^2</f>
        <v>1.3020544112106834E-8</v>
      </c>
      <c r="U862" s="11">
        <f t="shared" si="165"/>
        <v>1.8114019753359336E-3</v>
      </c>
      <c r="V862" t="e">
        <f>0.94*V861+(1-0.94)*'01_Data'!AA857^2</f>
        <v>#VALUE!</v>
      </c>
      <c r="W862" s="11" t="e">
        <f t="shared" si="166"/>
        <v>#VALUE!</v>
      </c>
      <c r="X862" t="e">
        <f>0.94*X861+(1-0.94)*'01_Data'!AB857^2</f>
        <v>#VALUE!</v>
      </c>
      <c r="Y862" s="11" t="e">
        <f t="shared" si="167"/>
        <v>#VALUE!</v>
      </c>
    </row>
    <row r="863" spans="1:25" x14ac:dyDescent="0.2">
      <c r="A863" s="6">
        <f>'01_Data'!A859</f>
        <v>44705</v>
      </c>
      <c r="B863">
        <f>0.94*B862+(1-0.94)*'01_Data'!P858^2</f>
        <v>5.8511675604710556E-4</v>
      </c>
      <c r="C863" s="11">
        <f t="shared" si="156"/>
        <v>0.38399143548244746</v>
      </c>
      <c r="D863">
        <f>0.94*D862+(1-0.94)*'01_Data'!Q858^2</f>
        <v>5.299461608961021E-4</v>
      </c>
      <c r="E863" s="11">
        <f t="shared" si="157"/>
        <v>0.36544005328619594</v>
      </c>
      <c r="F863">
        <f>0.94*F862+(1-0.94)*'01_Data'!R858^2</f>
        <v>9.614347448694935E-4</v>
      </c>
      <c r="G863" s="11">
        <f t="shared" si="158"/>
        <v>0.49222104354356122</v>
      </c>
      <c r="H863">
        <f>0.94*H862+(1-0.94)*'01_Data'!S858^2</f>
        <v>1.717363212987274E-3</v>
      </c>
      <c r="I863" s="11">
        <f t="shared" si="159"/>
        <v>0.65785676987684261</v>
      </c>
      <c r="J863">
        <f>0.94*J862+(1-0.94)*'01_Data'!T858^2</f>
        <v>7.2123956053321428E-4</v>
      </c>
      <c r="K863" s="11">
        <f t="shared" si="160"/>
        <v>0.42632425365485604</v>
      </c>
      <c r="L863" t="e">
        <f>0.94*L862+(1-0.94)*'01_Data'!U858^2</f>
        <v>#DIV/0!</v>
      </c>
      <c r="M863" s="11" t="e">
        <f t="shared" si="161"/>
        <v>#DIV/0!</v>
      </c>
      <c r="N863">
        <f>0.94*N862+(1-0.94)*'01_Data'!V858^2</f>
        <v>1.8403347800088979E-3</v>
      </c>
      <c r="O863" s="11">
        <f t="shared" si="162"/>
        <v>0.68100247030553585</v>
      </c>
      <c r="P863">
        <f>0.94*P862+(1-0.94)*'01_Data'!W858^2</f>
        <v>1.7515975015677549E-3</v>
      </c>
      <c r="Q863" s="11">
        <f t="shared" si="163"/>
        <v>0.66438134410523175</v>
      </c>
      <c r="R863">
        <f>0.94*R862+(1-0.94)*'01_Data'!X858^2</f>
        <v>6.4367482622439479E-4</v>
      </c>
      <c r="S863" s="11">
        <f t="shared" si="164"/>
        <v>0.40274812998764808</v>
      </c>
      <c r="T863">
        <f>0.94*T862+(1-0.94)*'01_Data'!Y858^2</f>
        <v>1.2239311465380423E-8</v>
      </c>
      <c r="U863" s="11">
        <f t="shared" si="165"/>
        <v>1.7562193739040311E-3</v>
      </c>
      <c r="V863" t="e">
        <f>0.94*V862+(1-0.94)*'01_Data'!AA858^2</f>
        <v>#VALUE!</v>
      </c>
      <c r="W863" s="11" t="e">
        <f t="shared" si="166"/>
        <v>#VALUE!</v>
      </c>
      <c r="X863" t="e">
        <f>0.94*X862+(1-0.94)*'01_Data'!AB858^2</f>
        <v>#VALUE!</v>
      </c>
      <c r="Y863" s="11" t="e">
        <f t="shared" si="167"/>
        <v>#VALUE!</v>
      </c>
    </row>
    <row r="864" spans="1:25" x14ac:dyDescent="0.2">
      <c r="A864" s="6">
        <f>'01_Data'!A860</f>
        <v>44706</v>
      </c>
      <c r="B864">
        <f>0.94*B863+(1-0.94)*'01_Data'!P859^2</f>
        <v>5.5177086458653034E-4</v>
      </c>
      <c r="C864" s="11">
        <f t="shared" si="156"/>
        <v>0.37288906912888403</v>
      </c>
      <c r="D864">
        <f>0.94*D863+(1-0.94)*'01_Data'!Q859^2</f>
        <v>4.9986258842473754E-4</v>
      </c>
      <c r="E864" s="11">
        <f t="shared" si="157"/>
        <v>0.35491600736376183</v>
      </c>
      <c r="F864">
        <f>0.94*F863+(1-0.94)*'01_Data'!R859^2</f>
        <v>9.0481242461146812E-4</v>
      </c>
      <c r="G864" s="11">
        <f t="shared" si="158"/>
        <v>0.47750678634139848</v>
      </c>
      <c r="H864">
        <f>0.94*H863+(1-0.94)*'01_Data'!S859^2</f>
        <v>1.6160480755553694E-3</v>
      </c>
      <c r="I864" s="11">
        <f t="shared" si="159"/>
        <v>0.63815681069777286</v>
      </c>
      <c r="J864">
        <f>0.94*J863+(1-0.94)*'01_Data'!T859^2</f>
        <v>6.79313159288979E-4</v>
      </c>
      <c r="K864" s="11">
        <f t="shared" si="160"/>
        <v>0.41374740620434436</v>
      </c>
      <c r="L864" t="e">
        <f>0.94*L863+(1-0.94)*'01_Data'!U859^2</f>
        <v>#DIV/0!</v>
      </c>
      <c r="M864" s="11" t="e">
        <f t="shared" si="161"/>
        <v>#DIV/0!</v>
      </c>
      <c r="N864">
        <f>0.94*N863+(1-0.94)*'01_Data'!V859^2</f>
        <v>1.9718468602385186E-3</v>
      </c>
      <c r="O864" s="11">
        <f t="shared" si="162"/>
        <v>0.70491517842936724</v>
      </c>
      <c r="P864">
        <f>0.94*P863+(1-0.94)*'01_Data'!W859^2</f>
        <v>1.6582944356365815E-3</v>
      </c>
      <c r="Q864" s="11">
        <f t="shared" si="163"/>
        <v>0.64644427275707117</v>
      </c>
      <c r="R864">
        <f>0.94*R863+(1-0.94)*'01_Data'!X859^2</f>
        <v>6.0982552546738817E-4</v>
      </c>
      <c r="S864" s="11">
        <f t="shared" si="164"/>
        <v>0.39201534717123238</v>
      </c>
      <c r="T864">
        <f>0.94*T863+(1-0.94)*'01_Data'!Y859^2</f>
        <v>1.2238990387933989E-8</v>
      </c>
      <c r="U864" s="11">
        <f t="shared" si="165"/>
        <v>1.7561963380440598E-3</v>
      </c>
      <c r="V864" t="e">
        <f>0.94*V863+(1-0.94)*'01_Data'!AA859^2</f>
        <v>#VALUE!</v>
      </c>
      <c r="W864" s="11" t="e">
        <f t="shared" si="166"/>
        <v>#VALUE!</v>
      </c>
      <c r="X864" t="e">
        <f>0.94*X863+(1-0.94)*'01_Data'!AB859^2</f>
        <v>#VALUE!</v>
      </c>
      <c r="Y864" s="11" t="e">
        <f t="shared" si="167"/>
        <v>#VALUE!</v>
      </c>
    </row>
    <row r="865" spans="1:25" x14ac:dyDescent="0.2">
      <c r="A865" s="6">
        <f>'01_Data'!A861</f>
        <v>44707</v>
      </c>
      <c r="B865">
        <f>0.94*B864+(1-0.94)*'01_Data'!P860^2</f>
        <v>5.4249100714186239E-4</v>
      </c>
      <c r="C865" s="11">
        <f t="shared" si="156"/>
        <v>0.36974008952201726</v>
      </c>
      <c r="D865">
        <f>0.94*D864+(1-0.94)*'01_Data'!Q860^2</f>
        <v>4.850721712469221E-4</v>
      </c>
      <c r="E865" s="11">
        <f t="shared" si="157"/>
        <v>0.34962578159258273</v>
      </c>
      <c r="F865">
        <f>0.94*F864+(1-0.94)*'01_Data'!R860^2</f>
        <v>8.6510273880277024E-4</v>
      </c>
      <c r="G865" s="11">
        <f t="shared" si="158"/>
        <v>0.46691100884247538</v>
      </c>
      <c r="H865">
        <f>0.94*H864+(1-0.94)*'01_Data'!S860^2</f>
        <v>1.5432816800836952E-3</v>
      </c>
      <c r="I865" s="11">
        <f t="shared" si="159"/>
        <v>0.62362407216294269</v>
      </c>
      <c r="J865">
        <f>0.94*J864+(1-0.94)*'01_Data'!T860^2</f>
        <v>7.5784266663556804E-4</v>
      </c>
      <c r="K865" s="11">
        <f t="shared" si="160"/>
        <v>0.43700841180938743</v>
      </c>
      <c r="L865" t="e">
        <f>0.94*L864+(1-0.94)*'01_Data'!U860^2</f>
        <v>#DIV/0!</v>
      </c>
      <c r="M865" s="11" t="e">
        <f t="shared" si="161"/>
        <v>#DIV/0!</v>
      </c>
      <c r="N865">
        <f>0.94*N864+(1-0.94)*'01_Data'!V860^2</f>
        <v>2.3465448504582731E-3</v>
      </c>
      <c r="O865" s="11">
        <f t="shared" si="162"/>
        <v>0.76897939004597837</v>
      </c>
      <c r="P865">
        <f>0.94*P864+(1-0.94)*'01_Data'!W860^2</f>
        <v>1.6397988114627692E-3</v>
      </c>
      <c r="Q865" s="11">
        <f t="shared" si="163"/>
        <v>0.64282913786527907</v>
      </c>
      <c r="R865">
        <f>0.94*R864+(1-0.94)*'01_Data'!X860^2</f>
        <v>6.0746180000873146E-4</v>
      </c>
      <c r="S865" s="11">
        <f t="shared" si="164"/>
        <v>0.39125487038783341</v>
      </c>
      <c r="T865">
        <f>0.94*T864+(1-0.94)*'01_Data'!Y860^2</f>
        <v>1.2238688575135698E-8</v>
      </c>
      <c r="U865" s="11">
        <f t="shared" si="165"/>
        <v>1.7561746840602719E-3</v>
      </c>
      <c r="V865" t="e">
        <f>0.94*V864+(1-0.94)*'01_Data'!AA860^2</f>
        <v>#VALUE!</v>
      </c>
      <c r="W865" s="11" t="e">
        <f t="shared" si="166"/>
        <v>#VALUE!</v>
      </c>
      <c r="X865" t="e">
        <f>0.94*X864+(1-0.94)*'01_Data'!AB860^2</f>
        <v>#VALUE!</v>
      </c>
      <c r="Y865" s="11" t="e">
        <f t="shared" si="167"/>
        <v>#VALUE!</v>
      </c>
    </row>
    <row r="866" spans="1:25" x14ac:dyDescent="0.2">
      <c r="A866" s="6">
        <f>'01_Data'!A862</f>
        <v>44708</v>
      </c>
      <c r="B866">
        <f>0.94*B865+(1-0.94)*'01_Data'!P861^2</f>
        <v>5.1068682155670818E-4</v>
      </c>
      <c r="C866" s="11">
        <f t="shared" si="156"/>
        <v>0.35873817615677661</v>
      </c>
      <c r="D866">
        <f>0.94*D865+(1-0.94)*'01_Data'!Q861^2</f>
        <v>4.5866501658754912E-4</v>
      </c>
      <c r="E866" s="11">
        <f t="shared" si="157"/>
        <v>0.33997585823123144</v>
      </c>
      <c r="F866">
        <f>0.94*F865+(1-0.94)*'01_Data'!R861^2</f>
        <v>8.3133095348994664E-4</v>
      </c>
      <c r="G866" s="11">
        <f t="shared" si="158"/>
        <v>0.45770667493435857</v>
      </c>
      <c r="H866">
        <f>0.94*H865+(1-0.94)*'01_Data'!S861^2</f>
        <v>1.5185035601444137E-3</v>
      </c>
      <c r="I866" s="11">
        <f t="shared" si="159"/>
        <v>0.61859752436975712</v>
      </c>
      <c r="J866">
        <f>0.94*J865+(1-0.94)*'01_Data'!T861^2</f>
        <v>7.1276781109874123E-4</v>
      </c>
      <c r="K866" s="11">
        <f t="shared" si="160"/>
        <v>0.42381303471800252</v>
      </c>
      <c r="L866" t="e">
        <f>0.94*L865+(1-0.94)*'01_Data'!U861^2</f>
        <v>#DIV/0!</v>
      </c>
      <c r="M866" s="11" t="e">
        <f t="shared" si="161"/>
        <v>#DIV/0!</v>
      </c>
      <c r="N866">
        <f>0.94*N865+(1-0.94)*'01_Data'!V861^2</f>
        <v>2.2702793076860941E-3</v>
      </c>
      <c r="O866" s="11">
        <f t="shared" si="162"/>
        <v>0.75637978921762306</v>
      </c>
      <c r="P866">
        <f>0.94*P865+(1-0.94)*'01_Data'!W861^2</f>
        <v>1.5504402402134905E-3</v>
      </c>
      <c r="Q866" s="11">
        <f t="shared" si="163"/>
        <v>0.62506874864593875</v>
      </c>
      <c r="R866">
        <f>0.94*R865+(1-0.94)*'01_Data'!X861^2</f>
        <v>5.7866852787039145E-4</v>
      </c>
      <c r="S866" s="11">
        <f t="shared" si="164"/>
        <v>0.3818697016304628</v>
      </c>
      <c r="T866">
        <f>0.94*T865+(1-0.94)*'01_Data'!Y861^2</f>
        <v>1.4338057675025269E-8</v>
      </c>
      <c r="U866" s="11">
        <f t="shared" si="165"/>
        <v>1.9008394288067491E-3</v>
      </c>
      <c r="V866" t="e">
        <f>0.94*V865+(1-0.94)*'01_Data'!AA861^2</f>
        <v>#VALUE!</v>
      </c>
      <c r="W866" s="11" t="e">
        <f t="shared" si="166"/>
        <v>#VALUE!</v>
      </c>
      <c r="X866" t="e">
        <f>0.94*X865+(1-0.94)*'01_Data'!AB861^2</f>
        <v>#VALUE!</v>
      </c>
      <c r="Y866" s="11" t="e">
        <f t="shared" si="167"/>
        <v>#VALUE!</v>
      </c>
    </row>
    <row r="867" spans="1:25" x14ac:dyDescent="0.2">
      <c r="A867" s="6">
        <f>'01_Data'!A863</f>
        <v>44712</v>
      </c>
      <c r="B867">
        <f>0.94*B866+(1-0.94)*'01_Data'!P862^2</f>
        <v>4.8578737354512642E-4</v>
      </c>
      <c r="C867" s="11">
        <f t="shared" si="156"/>
        <v>0.34988343506569708</v>
      </c>
      <c r="D867">
        <f>0.94*D866+(1-0.94)*'01_Data'!Q862^2</f>
        <v>4.3658800710305742E-4</v>
      </c>
      <c r="E867" s="11">
        <f t="shared" si="157"/>
        <v>0.3316928968036103</v>
      </c>
      <c r="F867">
        <f>0.94*F866+(1-0.94)*'01_Data'!R862^2</f>
        <v>7.9117945086012054E-4</v>
      </c>
      <c r="G867" s="11">
        <f t="shared" si="158"/>
        <v>0.44651676521352524</v>
      </c>
      <c r="H867">
        <f>0.94*H866+(1-0.94)*'01_Data'!S862^2</f>
        <v>1.487081888613706E-3</v>
      </c>
      <c r="I867" s="11">
        <f t="shared" si="159"/>
        <v>0.61216389629792267</v>
      </c>
      <c r="J867">
        <f>0.94*J866+(1-0.94)*'01_Data'!T862^2</f>
        <v>6.8599274065495063E-4</v>
      </c>
      <c r="K867" s="11">
        <f t="shared" si="160"/>
        <v>0.41577658741810797</v>
      </c>
      <c r="L867" t="e">
        <f>0.94*L866+(1-0.94)*'01_Data'!U862^2</f>
        <v>#DIV/0!</v>
      </c>
      <c r="M867" s="11" t="e">
        <f t="shared" si="161"/>
        <v>#DIV/0!</v>
      </c>
      <c r="N867">
        <f>0.94*N866+(1-0.94)*'01_Data'!V862^2</f>
        <v>2.2967941869472585E-3</v>
      </c>
      <c r="O867" s="11">
        <f t="shared" si="162"/>
        <v>0.76078389514415279</v>
      </c>
      <c r="P867">
        <f>0.94*P866+(1-0.94)*'01_Data'!W862^2</f>
        <v>1.5951330401281095E-3</v>
      </c>
      <c r="Q867" s="11">
        <f t="shared" si="163"/>
        <v>0.6340138217044512</v>
      </c>
      <c r="R867">
        <f>0.94*R866+(1-0.94)*'01_Data'!X862^2</f>
        <v>5.4680611126098149E-4</v>
      </c>
      <c r="S867" s="11">
        <f t="shared" si="164"/>
        <v>0.37120767777319391</v>
      </c>
      <c r="T867">
        <f>0.94*T866+(1-0.94)*'01_Data'!Y862^2</f>
        <v>1.6311464628922875E-8</v>
      </c>
      <c r="U867" s="11">
        <f t="shared" si="165"/>
        <v>2.0274341139698143E-3</v>
      </c>
      <c r="V867" t="e">
        <f>0.94*V866+(1-0.94)*'01_Data'!AA862^2</f>
        <v>#VALUE!</v>
      </c>
      <c r="W867" s="11" t="e">
        <f t="shared" si="166"/>
        <v>#VALUE!</v>
      </c>
      <c r="X867" t="e">
        <f>0.94*X866+(1-0.94)*'01_Data'!AB862^2</f>
        <v>#VALUE!</v>
      </c>
      <c r="Y867" s="11" t="e">
        <f t="shared" si="167"/>
        <v>#VALUE!</v>
      </c>
    </row>
    <row r="868" spans="1:25" x14ac:dyDescent="0.2">
      <c r="A868" s="6">
        <f>'01_Data'!A864</f>
        <v>44713</v>
      </c>
      <c r="B868">
        <f>0.94*B867+(1-0.94)*'01_Data'!P863^2</f>
        <v>4.7283100465199602E-4</v>
      </c>
      <c r="C868" s="11">
        <f t="shared" si="156"/>
        <v>0.34518605587755569</v>
      </c>
      <c r="D868">
        <f>0.94*D867+(1-0.94)*'01_Data'!Q863^2</f>
        <v>4.3564203729906464E-4</v>
      </c>
      <c r="E868" s="11">
        <f t="shared" si="157"/>
        <v>0.33133335690715521</v>
      </c>
      <c r="F868">
        <f>0.94*F867+(1-0.94)*'01_Data'!R863^2</f>
        <v>7.670882861608413E-4</v>
      </c>
      <c r="G868" s="11">
        <f t="shared" si="158"/>
        <v>0.43966606431760463</v>
      </c>
      <c r="H868">
        <f>0.94*H867+(1-0.94)*'01_Data'!S863^2</f>
        <v>1.4272065766757873E-3</v>
      </c>
      <c r="I868" s="11">
        <f t="shared" si="159"/>
        <v>0.59971331261053262</v>
      </c>
      <c r="J868">
        <f>0.94*J867+(1-0.94)*'01_Data'!T863^2</f>
        <v>6.5255083804763791E-4</v>
      </c>
      <c r="K868" s="11">
        <f t="shared" si="160"/>
        <v>0.40551548822209588</v>
      </c>
      <c r="L868" t="e">
        <f>0.94*L867+(1-0.94)*'01_Data'!U863^2</f>
        <v>#DIV/0!</v>
      </c>
      <c r="M868" s="11" t="e">
        <f t="shared" si="161"/>
        <v>#DIV/0!</v>
      </c>
      <c r="N868">
        <f>0.94*N867+(1-0.94)*'01_Data'!V863^2</f>
        <v>3.8160926940340547E-3</v>
      </c>
      <c r="O868" s="11">
        <f t="shared" si="162"/>
        <v>0.98064028007041493</v>
      </c>
      <c r="P868">
        <f>0.94*P867+(1-0.94)*'01_Data'!W863^2</f>
        <v>1.5134916268378729E-3</v>
      </c>
      <c r="Q868" s="11">
        <f t="shared" si="163"/>
        <v>0.61757581717805621</v>
      </c>
      <c r="R868">
        <f>0.94*R867+(1-0.94)*'01_Data'!X863^2</f>
        <v>5.1404159953320479E-4</v>
      </c>
      <c r="S868" s="11">
        <f t="shared" si="164"/>
        <v>0.3599145496952959</v>
      </c>
      <c r="T868">
        <f>0.94*T867+(1-0.94)*'01_Data'!Y863^2</f>
        <v>1.6066814361663892E-8</v>
      </c>
      <c r="U868" s="11">
        <f t="shared" si="165"/>
        <v>2.0121722637834222E-3</v>
      </c>
      <c r="V868" t="e">
        <f>0.94*V867+(1-0.94)*'01_Data'!AA863^2</f>
        <v>#VALUE!</v>
      </c>
      <c r="W868" s="11" t="e">
        <f t="shared" si="166"/>
        <v>#VALUE!</v>
      </c>
      <c r="X868" t="e">
        <f>0.94*X867+(1-0.94)*'01_Data'!AB863^2</f>
        <v>#VALUE!</v>
      </c>
      <c r="Y868" s="11" t="e">
        <f t="shared" si="167"/>
        <v>#VALUE!</v>
      </c>
    </row>
    <row r="869" spans="1:25" x14ac:dyDescent="0.2">
      <c r="A869" s="6">
        <f>'01_Data'!A865</f>
        <v>44714</v>
      </c>
      <c r="B869">
        <f>0.94*B868+(1-0.94)*'01_Data'!P864^2</f>
        <v>4.6608611358903471E-4</v>
      </c>
      <c r="C869" s="11">
        <f t="shared" si="156"/>
        <v>0.34271518878572738</v>
      </c>
      <c r="D869">
        <f>0.94*D868+(1-0.94)*'01_Data'!Q864^2</f>
        <v>4.1487234924073631E-4</v>
      </c>
      <c r="E869" s="11">
        <f t="shared" si="157"/>
        <v>0.32333857179227093</v>
      </c>
      <c r="F869">
        <f>0.94*F868+(1-0.94)*'01_Data'!R864^2</f>
        <v>7.7407547466023662E-4</v>
      </c>
      <c r="G869" s="11">
        <f t="shared" si="158"/>
        <v>0.4416639215674964</v>
      </c>
      <c r="H869">
        <f>0.94*H868+(1-0.94)*'01_Data'!S864^2</f>
        <v>1.3567180293476942E-3</v>
      </c>
      <c r="I869" s="11">
        <f t="shared" si="159"/>
        <v>0.58471612205891754</v>
      </c>
      <c r="J869">
        <f>0.94*J868+(1-0.94)*'01_Data'!T864^2</f>
        <v>6.4568836356850999E-4</v>
      </c>
      <c r="K869" s="11">
        <f t="shared" si="160"/>
        <v>0.40337757451209971</v>
      </c>
      <c r="L869" t="e">
        <f>0.94*L868+(1-0.94)*'01_Data'!U864^2</f>
        <v>#DIV/0!</v>
      </c>
      <c r="M869" s="11" t="e">
        <f t="shared" si="161"/>
        <v>#DIV/0!</v>
      </c>
      <c r="N869">
        <f>0.94*N868+(1-0.94)*'01_Data'!V864^2</f>
        <v>3.7057346300629632E-3</v>
      </c>
      <c r="O869" s="11">
        <f t="shared" si="162"/>
        <v>0.96635662504888264</v>
      </c>
      <c r="P869">
        <f>0.94*P868+(1-0.94)*'01_Data'!W864^2</f>
        <v>1.5859782329194754E-3</v>
      </c>
      <c r="Q869" s="11">
        <f t="shared" si="163"/>
        <v>0.63219183377809296</v>
      </c>
      <c r="R869">
        <f>0.94*R868+(1-0.94)*'01_Data'!X864^2</f>
        <v>5.1697511726213504E-4</v>
      </c>
      <c r="S869" s="11">
        <f t="shared" si="164"/>
        <v>0.36094006365331355</v>
      </c>
      <c r="T869">
        <f>0.94*T868+(1-0.94)*'01_Data'!Y864^2</f>
        <v>1.511084537758986E-8</v>
      </c>
      <c r="U869" s="11">
        <f t="shared" si="165"/>
        <v>1.9513925886793372E-3</v>
      </c>
      <c r="V869" t="e">
        <f>0.94*V868+(1-0.94)*'01_Data'!AA864^2</f>
        <v>#VALUE!</v>
      </c>
      <c r="W869" s="11" t="e">
        <f t="shared" si="166"/>
        <v>#VALUE!</v>
      </c>
      <c r="X869" t="e">
        <f>0.94*X868+(1-0.94)*'01_Data'!AB864^2</f>
        <v>#VALUE!</v>
      </c>
      <c r="Y869" s="11" t="e">
        <f t="shared" si="167"/>
        <v>#VALUE!</v>
      </c>
    </row>
    <row r="870" spans="1:25" x14ac:dyDescent="0.2">
      <c r="A870" s="6">
        <f>'01_Data'!A866</f>
        <v>44715</v>
      </c>
      <c r="B870">
        <f>0.94*B869+(1-0.94)*'01_Data'!P865^2</f>
        <v>4.3830227797210221E-4</v>
      </c>
      <c r="C870" s="11">
        <f t="shared" si="156"/>
        <v>0.3323434579602399</v>
      </c>
      <c r="D870">
        <f>0.94*D869+(1-0.94)*'01_Data'!Q865^2</f>
        <v>3.9017794640598409E-4</v>
      </c>
      <c r="E870" s="11">
        <f t="shared" si="157"/>
        <v>0.31356792325476784</v>
      </c>
      <c r="F870">
        <f>0.94*F869+(1-0.94)*'01_Data'!R865^2</f>
        <v>7.3044506335611466E-4</v>
      </c>
      <c r="G870" s="11">
        <f t="shared" si="158"/>
        <v>0.42903631077770205</v>
      </c>
      <c r="H870">
        <f>0.94*H869+(1-0.94)*'01_Data'!S865^2</f>
        <v>1.2907347063450011E-3</v>
      </c>
      <c r="I870" s="11">
        <f t="shared" si="159"/>
        <v>0.57032021356334572</v>
      </c>
      <c r="J870">
        <f>0.94*J869+(1-0.94)*'01_Data'!T865^2</f>
        <v>6.4130373777059198E-4</v>
      </c>
      <c r="K870" s="11">
        <f t="shared" si="160"/>
        <v>0.40200564911228448</v>
      </c>
      <c r="L870" t="e">
        <f>0.94*L869+(1-0.94)*'01_Data'!U865^2</f>
        <v>#DIV/0!</v>
      </c>
      <c r="M870" s="11" t="e">
        <f t="shared" si="161"/>
        <v>#DIV/0!</v>
      </c>
      <c r="N870">
        <f>0.94*N869+(1-0.94)*'01_Data'!V865^2</f>
        <v>3.4862332015777723E-3</v>
      </c>
      <c r="O870" s="11">
        <f t="shared" si="162"/>
        <v>0.93729972089913627</v>
      </c>
      <c r="P870">
        <f>0.94*P869+(1-0.94)*'01_Data'!W865^2</f>
        <v>1.4975243452638775E-3</v>
      </c>
      <c r="Q870" s="11">
        <f t="shared" si="163"/>
        <v>0.61430947820011472</v>
      </c>
      <c r="R870">
        <f>0.94*R869+(1-0.94)*'01_Data'!X865^2</f>
        <v>4.8800818450975622E-4</v>
      </c>
      <c r="S870" s="11">
        <f t="shared" si="164"/>
        <v>0.35068228141219021</v>
      </c>
      <c r="T870">
        <f>0.94*T869+(1-0.94)*'01_Data'!Y865^2</f>
        <v>1.7072083299863761E-8</v>
      </c>
      <c r="U870" s="11">
        <f t="shared" si="165"/>
        <v>2.0741660954623833E-3</v>
      </c>
      <c r="V870" t="e">
        <f>0.94*V869+(1-0.94)*'01_Data'!AA865^2</f>
        <v>#VALUE!</v>
      </c>
      <c r="W870" s="11" t="e">
        <f t="shared" si="166"/>
        <v>#VALUE!</v>
      </c>
      <c r="X870" t="e">
        <f>0.94*X869+(1-0.94)*'01_Data'!AB865^2</f>
        <v>#VALUE!</v>
      </c>
      <c r="Y870" s="11" t="e">
        <f t="shared" si="167"/>
        <v>#VALUE!</v>
      </c>
    </row>
    <row r="871" spans="1:25" x14ac:dyDescent="0.2">
      <c r="A871" s="6">
        <f>'01_Data'!A867</f>
        <v>44718</v>
      </c>
      <c r="B871">
        <f>0.94*B870+(1-0.94)*'01_Data'!P866^2</f>
        <v>4.2450409622791027E-4</v>
      </c>
      <c r="C871" s="11">
        <f t="shared" si="156"/>
        <v>0.32707037812897916</v>
      </c>
      <c r="D871">
        <f>0.94*D870+(1-0.94)*'01_Data'!Q866^2</f>
        <v>3.7168074245368425E-4</v>
      </c>
      <c r="E871" s="11">
        <f t="shared" si="157"/>
        <v>0.30604500828853332</v>
      </c>
      <c r="F871">
        <f>0.94*F870+(1-0.94)*'01_Data'!R866^2</f>
        <v>7.3073828236770309E-4</v>
      </c>
      <c r="G871" s="11">
        <f t="shared" si="158"/>
        <v>0.42912241511794885</v>
      </c>
      <c r="H871">
        <f>0.94*H870+(1-0.94)*'01_Data'!S866^2</f>
        <v>1.2253627826610553E-3</v>
      </c>
      <c r="I871" s="11">
        <f t="shared" si="159"/>
        <v>0.55569004060769878</v>
      </c>
      <c r="J871">
        <f>0.94*J870+(1-0.94)*'01_Data'!T866^2</f>
        <v>6.0868580686401893E-4</v>
      </c>
      <c r="K871" s="11">
        <f t="shared" si="160"/>
        <v>0.39164885207253292</v>
      </c>
      <c r="L871" t="e">
        <f>0.94*L870+(1-0.94)*'01_Data'!U866^2</f>
        <v>#DIV/0!</v>
      </c>
      <c r="M871" s="11" t="e">
        <f t="shared" si="161"/>
        <v>#DIV/0!</v>
      </c>
      <c r="N871">
        <f>0.94*N870+(1-0.94)*'01_Data'!V866^2</f>
        <v>3.3020198417385085E-3</v>
      </c>
      <c r="O871" s="11">
        <f t="shared" si="162"/>
        <v>0.91220008776479744</v>
      </c>
      <c r="P871">
        <f>0.94*P870+(1-0.94)*'01_Data'!W866^2</f>
        <v>1.4157210808883383E-3</v>
      </c>
      <c r="Q871" s="11">
        <f t="shared" si="163"/>
        <v>0.59729533095769405</v>
      </c>
      <c r="R871">
        <f>0.94*R870+(1-0.94)*'01_Data'!X866^2</f>
        <v>4.6951682989894493E-4</v>
      </c>
      <c r="S871" s="11">
        <f t="shared" si="164"/>
        <v>0.34397418672704805</v>
      </c>
      <c r="T871">
        <f>0.94*T870+(1-0.94)*'01_Data'!Y866^2</f>
        <v>1.8915646946799679E-8</v>
      </c>
      <c r="U871" s="11">
        <f t="shared" si="165"/>
        <v>2.1832872075367273E-3</v>
      </c>
      <c r="V871" t="e">
        <f>0.94*V870+(1-0.94)*'01_Data'!AA866^2</f>
        <v>#VALUE!</v>
      </c>
      <c r="W871" s="11" t="e">
        <f t="shared" si="166"/>
        <v>#VALUE!</v>
      </c>
      <c r="X871" t="e">
        <f>0.94*X870+(1-0.94)*'01_Data'!AB866^2</f>
        <v>#VALUE!</v>
      </c>
      <c r="Y871" s="11" t="e">
        <f t="shared" si="167"/>
        <v>#VALUE!</v>
      </c>
    </row>
    <row r="872" spans="1:25" x14ac:dyDescent="0.2">
      <c r="A872" s="6">
        <f>'01_Data'!A868</f>
        <v>44719</v>
      </c>
      <c r="B872">
        <f>0.94*B871+(1-0.94)*'01_Data'!P867^2</f>
        <v>3.9941682026356311E-4</v>
      </c>
      <c r="C872" s="11">
        <f t="shared" si="156"/>
        <v>0.31725863062557952</v>
      </c>
      <c r="D872">
        <f>0.94*D871+(1-0.94)*'01_Data'!Q867^2</f>
        <v>3.5051237621006292E-4</v>
      </c>
      <c r="E872" s="11">
        <f t="shared" si="157"/>
        <v>0.29720215141370671</v>
      </c>
      <c r="F872">
        <f>0.94*F871+(1-0.94)*'01_Data'!R867^2</f>
        <v>6.8926432195526831E-4</v>
      </c>
      <c r="G872" s="11">
        <f t="shared" si="158"/>
        <v>0.41676685224802568</v>
      </c>
      <c r="H872">
        <f>0.94*H871+(1-0.94)*'01_Data'!S867^2</f>
        <v>1.1575118919895596E-3</v>
      </c>
      <c r="I872" s="11">
        <f t="shared" si="159"/>
        <v>0.54008610126661194</v>
      </c>
      <c r="J872">
        <f>0.94*J871+(1-0.94)*'01_Data'!T867^2</f>
        <v>5.8364439317175961E-4</v>
      </c>
      <c r="K872" s="11">
        <f t="shared" si="160"/>
        <v>0.38350800132367957</v>
      </c>
      <c r="L872" t="e">
        <f>0.94*L871+(1-0.94)*'01_Data'!U867^2</f>
        <v>#DIV/0!</v>
      </c>
      <c r="M872" s="11" t="e">
        <f t="shared" si="161"/>
        <v>#DIV/0!</v>
      </c>
      <c r="N872">
        <f>0.94*N871+(1-0.94)*'01_Data'!V867^2</f>
        <v>3.104118126838854E-3</v>
      </c>
      <c r="O872" s="11">
        <f t="shared" si="162"/>
        <v>0.88444206591692098</v>
      </c>
      <c r="P872">
        <f>0.94*P871+(1-0.94)*'01_Data'!W867^2</f>
        <v>1.3339555702789098E-3</v>
      </c>
      <c r="Q872" s="11">
        <f t="shared" si="163"/>
        <v>0.57979031012106885</v>
      </c>
      <c r="R872">
        <f>0.94*R871+(1-0.94)*'01_Data'!X867^2</f>
        <v>4.4138820805124162E-4</v>
      </c>
      <c r="S872" s="11">
        <f t="shared" si="164"/>
        <v>0.33351136176885027</v>
      </c>
      <c r="T872">
        <f>0.94*T871+(1-0.94)*'01_Data'!Y867^2</f>
        <v>1.8497758668412767E-8</v>
      </c>
      <c r="U872" s="11">
        <f t="shared" si="165"/>
        <v>2.1590357070785135E-3</v>
      </c>
      <c r="V872" t="e">
        <f>0.94*V871+(1-0.94)*'01_Data'!AA867^2</f>
        <v>#VALUE!</v>
      </c>
      <c r="W872" s="11" t="e">
        <f t="shared" si="166"/>
        <v>#VALUE!</v>
      </c>
      <c r="X872" t="e">
        <f>0.94*X871+(1-0.94)*'01_Data'!AB867^2</f>
        <v>#VALUE!</v>
      </c>
      <c r="Y872" s="11" t="e">
        <f t="shared" si="167"/>
        <v>#VALUE!</v>
      </c>
    </row>
    <row r="873" spans="1:25" x14ac:dyDescent="0.2">
      <c r="A873" s="6">
        <f>'01_Data'!A869</f>
        <v>44720</v>
      </c>
      <c r="B873">
        <f>0.94*B872+(1-0.94)*'01_Data'!P868^2</f>
        <v>4.9594265250123217E-4</v>
      </c>
      <c r="C873" s="11">
        <f t="shared" si="156"/>
        <v>0.35352163785306057</v>
      </c>
      <c r="D873">
        <f>0.94*D872+(1-0.94)*'01_Data'!Q868^2</f>
        <v>3.5086566683057411E-4</v>
      </c>
      <c r="E873" s="11">
        <f t="shared" si="157"/>
        <v>0.29735189261429745</v>
      </c>
      <c r="F873">
        <f>0.94*F872+(1-0.94)*'01_Data'!R868^2</f>
        <v>7.6623178308409532E-4</v>
      </c>
      <c r="G873" s="11">
        <f t="shared" si="158"/>
        <v>0.43942053813766152</v>
      </c>
      <c r="H873">
        <f>0.94*H872+(1-0.94)*'01_Data'!S868^2</f>
        <v>1.0988556430558028E-3</v>
      </c>
      <c r="I873" s="11">
        <f t="shared" si="159"/>
        <v>0.52622392766773951</v>
      </c>
      <c r="J873">
        <f>0.94*J872+(1-0.94)*'01_Data'!T868^2</f>
        <v>6.6270541270132036E-4</v>
      </c>
      <c r="K873" s="11">
        <f t="shared" si="160"/>
        <v>0.40865849312198654</v>
      </c>
      <c r="L873" t="e">
        <f>0.94*L872+(1-0.94)*'01_Data'!U868^2</f>
        <v>#DIV/0!</v>
      </c>
      <c r="M873" s="11" t="e">
        <f t="shared" si="161"/>
        <v>#DIV/0!</v>
      </c>
      <c r="N873">
        <f>0.94*N872+(1-0.94)*'01_Data'!V868^2</f>
        <v>2.9180905148331786E-3</v>
      </c>
      <c r="O873" s="11">
        <f t="shared" si="162"/>
        <v>0.85753064652988409</v>
      </c>
      <c r="P873">
        <f>0.94*P872+(1-0.94)*'01_Data'!W868^2</f>
        <v>1.2831324490361197E-3</v>
      </c>
      <c r="Q873" s="11">
        <f t="shared" si="163"/>
        <v>0.5686381777168168</v>
      </c>
      <c r="R873">
        <f>0.94*R872+(1-0.94)*'01_Data'!X868^2</f>
        <v>4.9812819701192947E-4</v>
      </c>
      <c r="S873" s="11">
        <f t="shared" si="164"/>
        <v>0.35429973983479895</v>
      </c>
      <c r="T873">
        <f>0.94*T872+(1-0.94)*'01_Data'!Y868^2</f>
        <v>1.8104943686729114E-8</v>
      </c>
      <c r="U873" s="11">
        <f t="shared" si="165"/>
        <v>2.1359882511511473E-3</v>
      </c>
      <c r="V873" t="e">
        <f>0.94*V872+(1-0.94)*'01_Data'!AA868^2</f>
        <v>#VALUE!</v>
      </c>
      <c r="W873" s="11" t="e">
        <f t="shared" si="166"/>
        <v>#VALUE!</v>
      </c>
      <c r="X873" t="e">
        <f>0.94*X872+(1-0.94)*'01_Data'!AB868^2</f>
        <v>#VALUE!</v>
      </c>
      <c r="Y873" s="11" t="e">
        <f t="shared" si="167"/>
        <v>#VALUE!</v>
      </c>
    </row>
    <row r="874" spans="1:25" x14ac:dyDescent="0.2">
      <c r="A874" s="6">
        <f>'01_Data'!A870</f>
        <v>44721</v>
      </c>
      <c r="B874">
        <f>0.94*B873+(1-0.94)*'01_Data'!P869^2</f>
        <v>4.7444658401409707E-4</v>
      </c>
      <c r="C874" s="11">
        <f t="shared" si="156"/>
        <v>0.34577527264330582</v>
      </c>
      <c r="D874">
        <f>0.94*D873+(1-0.94)*'01_Data'!Q869^2</f>
        <v>3.3140344942264431E-4</v>
      </c>
      <c r="E874" s="11">
        <f t="shared" si="157"/>
        <v>0.28898731677100709</v>
      </c>
      <c r="F874">
        <f>0.94*F873+(1-0.94)*'01_Data'!R869^2</f>
        <v>7.2315725468988245E-4</v>
      </c>
      <c r="G874" s="11">
        <f t="shared" si="158"/>
        <v>0.42689065131699755</v>
      </c>
      <c r="H874">
        <f>0.94*H873+(1-0.94)*'01_Data'!S869^2</f>
        <v>1.061385572358663E-3</v>
      </c>
      <c r="I874" s="11">
        <f t="shared" si="159"/>
        <v>0.51717421072051062</v>
      </c>
      <c r="J874">
        <f>0.94*J873+(1-0.94)*'01_Data'!T869^2</f>
        <v>6.7049985808821069E-4</v>
      </c>
      <c r="K874" s="11">
        <f t="shared" si="160"/>
        <v>0.41105469738007994</v>
      </c>
      <c r="L874" t="e">
        <f>0.94*L873+(1-0.94)*'01_Data'!U869^2</f>
        <v>#DIV/0!</v>
      </c>
      <c r="M874" s="11" t="e">
        <f t="shared" si="161"/>
        <v>#DIV/0!</v>
      </c>
      <c r="N874">
        <f>0.94*N873+(1-0.94)*'01_Data'!V869^2</f>
        <v>2.8261035418513502E-3</v>
      </c>
      <c r="O874" s="11">
        <f t="shared" si="162"/>
        <v>0.84390644774556633</v>
      </c>
      <c r="P874">
        <f>0.94*P873+(1-0.94)*'01_Data'!W869^2</f>
        <v>1.2258224837268723E-3</v>
      </c>
      <c r="Q874" s="11">
        <f t="shared" si="163"/>
        <v>0.55579426580270852</v>
      </c>
      <c r="R874">
        <f>0.94*R873+(1-0.94)*'01_Data'!X869^2</f>
        <v>4.6923817099661679E-4</v>
      </c>
      <c r="S874" s="11">
        <f t="shared" si="164"/>
        <v>0.34387209699414034</v>
      </c>
      <c r="T874">
        <f>0.94*T873+(1-0.94)*'01_Data'!Y869^2</f>
        <v>1.7735697603946436E-8</v>
      </c>
      <c r="U874" s="11">
        <f t="shared" si="165"/>
        <v>2.1140945570608952E-3</v>
      </c>
      <c r="V874" t="e">
        <f>0.94*V873+(1-0.94)*'01_Data'!AA869^2</f>
        <v>#VALUE!</v>
      </c>
      <c r="W874" s="11" t="e">
        <f t="shared" si="166"/>
        <v>#VALUE!</v>
      </c>
      <c r="X874" t="e">
        <f>0.94*X873+(1-0.94)*'01_Data'!AB869^2</f>
        <v>#VALUE!</v>
      </c>
      <c r="Y874" s="11" t="e">
        <f t="shared" si="167"/>
        <v>#VALUE!</v>
      </c>
    </row>
    <row r="875" spans="1:25" x14ac:dyDescent="0.2">
      <c r="A875" s="6">
        <f>'01_Data'!A871</f>
        <v>44722</v>
      </c>
      <c r="B875">
        <f>0.94*B874+(1-0.94)*'01_Data'!P870^2</f>
        <v>4.746126239921138E-4</v>
      </c>
      <c r="C875" s="11">
        <f t="shared" si="156"/>
        <v>0.34583577207398991</v>
      </c>
      <c r="D875">
        <f>0.94*D874+(1-0.94)*'01_Data'!Q870^2</f>
        <v>3.3583575679717358E-4</v>
      </c>
      <c r="E875" s="11">
        <f t="shared" si="157"/>
        <v>0.2909134075852946</v>
      </c>
      <c r="F875">
        <f>0.94*F874+(1-0.94)*'01_Data'!R870^2</f>
        <v>7.2498878617230963E-4</v>
      </c>
      <c r="G875" s="11">
        <f t="shared" si="158"/>
        <v>0.4274308998135512</v>
      </c>
      <c r="H875">
        <f>0.94*H874+(1-0.94)*'01_Data'!S870^2</f>
        <v>1.1825431538143997E-3</v>
      </c>
      <c r="I875" s="11">
        <f t="shared" si="159"/>
        <v>0.545894563776952</v>
      </c>
      <c r="J875">
        <f>0.94*J874+(1-0.94)*'01_Data'!T870^2</f>
        <v>7.0223177117782396E-4</v>
      </c>
      <c r="K875" s="11">
        <f t="shared" si="160"/>
        <v>0.4206689985449506</v>
      </c>
      <c r="L875" t="e">
        <f>0.94*L874+(1-0.94)*'01_Data'!U870^2</f>
        <v>#DIV/0!</v>
      </c>
      <c r="M875" s="11" t="e">
        <f t="shared" si="161"/>
        <v>#DIV/0!</v>
      </c>
      <c r="N875">
        <f>0.94*N874+(1-0.94)*'01_Data'!V870^2</f>
        <v>2.9998317033729403E-3</v>
      </c>
      <c r="O875" s="11">
        <f t="shared" si="162"/>
        <v>0.86945821593103656</v>
      </c>
      <c r="P875">
        <f>0.94*P874+(1-0.94)*'01_Data'!W870^2</f>
        <v>1.2988052071451033E-3</v>
      </c>
      <c r="Q875" s="11">
        <f t="shared" si="163"/>
        <v>0.57210043890960793</v>
      </c>
      <c r="R875">
        <f>0.94*R874+(1-0.94)*'01_Data'!X870^2</f>
        <v>4.6073847323689008E-4</v>
      </c>
      <c r="S875" s="11">
        <f t="shared" si="164"/>
        <v>0.3407434449196291</v>
      </c>
      <c r="T875">
        <f>0.94*T874+(1-0.94)*'01_Data'!Y870^2</f>
        <v>1.7388449536037006E-8</v>
      </c>
      <c r="U875" s="11">
        <f t="shared" si="165"/>
        <v>2.0932962721701208E-3</v>
      </c>
      <c r="V875" t="e">
        <f>0.94*V874+(1-0.94)*'01_Data'!AA870^2</f>
        <v>#VALUE!</v>
      </c>
      <c r="W875" s="11" t="e">
        <f t="shared" si="166"/>
        <v>#VALUE!</v>
      </c>
      <c r="X875" t="e">
        <f>0.94*X874+(1-0.94)*'01_Data'!AB870^2</f>
        <v>#VALUE!</v>
      </c>
      <c r="Y875" s="11" t="e">
        <f t="shared" si="167"/>
        <v>#VALUE!</v>
      </c>
    </row>
    <row r="876" spans="1:25" x14ac:dyDescent="0.2">
      <c r="A876" s="6">
        <f>'01_Data'!A872</f>
        <v>44725</v>
      </c>
      <c r="B876">
        <f>0.94*B875+(1-0.94)*'01_Data'!P871^2</f>
        <v>4.6654590602260792E-4</v>
      </c>
      <c r="C876" s="11">
        <f t="shared" si="156"/>
        <v>0.34288419082497401</v>
      </c>
      <c r="D876">
        <f>0.94*D875+(1-0.94)*'01_Data'!Q871^2</f>
        <v>3.2434690338389312E-4</v>
      </c>
      <c r="E876" s="11">
        <f t="shared" si="157"/>
        <v>0.28589407068482736</v>
      </c>
      <c r="F876">
        <f>0.94*F875+(1-0.94)*'01_Data'!R871^2</f>
        <v>6.9445308883496894E-4</v>
      </c>
      <c r="G876" s="11">
        <f t="shared" si="158"/>
        <v>0.41833261692869733</v>
      </c>
      <c r="H876">
        <f>0.94*H875+(1-0.94)*'01_Data'!S871^2</f>
        <v>1.1363237541631996E-3</v>
      </c>
      <c r="I876" s="11">
        <f t="shared" si="159"/>
        <v>0.53512016038374632</v>
      </c>
      <c r="J876">
        <f>0.94*J875+(1-0.94)*'01_Data'!T871^2</f>
        <v>6.7186452016428696E-4</v>
      </c>
      <c r="K876" s="11">
        <f t="shared" si="160"/>
        <v>0.41147279263810427</v>
      </c>
      <c r="L876" t="e">
        <f>0.94*L875+(1-0.94)*'01_Data'!U871^2</f>
        <v>#DIV/0!</v>
      </c>
      <c r="M876" s="11" t="e">
        <f t="shared" si="161"/>
        <v>#DIV/0!</v>
      </c>
      <c r="N876">
        <f>0.94*N875+(1-0.94)*'01_Data'!V871^2</f>
        <v>2.8204661332410915E-3</v>
      </c>
      <c r="O876" s="11">
        <f t="shared" si="162"/>
        <v>0.8430643306277138</v>
      </c>
      <c r="P876">
        <f>0.94*P875+(1-0.94)*'01_Data'!W871^2</f>
        <v>1.3234610627338857E-3</v>
      </c>
      <c r="Q876" s="11">
        <f t="shared" si="163"/>
        <v>0.57750514093723815</v>
      </c>
      <c r="R876">
        <f>0.94*R875+(1-0.94)*'01_Data'!X871^2</f>
        <v>5.0161327043926629E-4</v>
      </c>
      <c r="S876" s="11">
        <f t="shared" si="164"/>
        <v>0.35553698000446471</v>
      </c>
      <c r="T876">
        <f>0.94*T875+(1-0.94)*'01_Data'!Y871^2</f>
        <v>1.921303120880253E-8</v>
      </c>
      <c r="U876" s="11">
        <f t="shared" si="165"/>
        <v>2.2003826632243399E-3</v>
      </c>
      <c r="V876" t="e">
        <f>0.94*V875+(1-0.94)*'01_Data'!AA871^2</f>
        <v>#VALUE!</v>
      </c>
      <c r="W876" s="11" t="e">
        <f t="shared" si="166"/>
        <v>#VALUE!</v>
      </c>
      <c r="X876" t="e">
        <f>0.94*X875+(1-0.94)*'01_Data'!AB871^2</f>
        <v>#VALUE!</v>
      </c>
      <c r="Y876" s="11" t="e">
        <f t="shared" si="167"/>
        <v>#VALUE!</v>
      </c>
    </row>
    <row r="877" spans="1:25" x14ac:dyDescent="0.2">
      <c r="A877" s="6">
        <f>'01_Data'!A873</f>
        <v>44726</v>
      </c>
      <c r="B877">
        <f>0.94*B876+(1-0.94)*'01_Data'!P872^2</f>
        <v>5.709467926927461E-4</v>
      </c>
      <c r="C877" s="11">
        <f t="shared" si="156"/>
        <v>0.37931331608390978</v>
      </c>
      <c r="D877">
        <f>0.94*D876+(1-0.94)*'01_Data'!Q872^2</f>
        <v>4.3799554143287694E-4</v>
      </c>
      <c r="E877" s="11">
        <f t="shared" si="157"/>
        <v>0.33222714585217894</v>
      </c>
      <c r="F877">
        <f>0.94*F876+(1-0.94)*'01_Data'!R872^2</f>
        <v>7.7088869506494739E-4</v>
      </c>
      <c r="G877" s="11">
        <f t="shared" si="158"/>
        <v>0.44075384417650493</v>
      </c>
      <c r="H877">
        <f>0.94*H876+(1-0.94)*'01_Data'!S872^2</f>
        <v>1.3243237024102034E-3</v>
      </c>
      <c r="I877" s="11">
        <f t="shared" si="159"/>
        <v>0.57769332089558667</v>
      </c>
      <c r="J877">
        <f>0.94*J876+(1-0.94)*'01_Data'!T872^2</f>
        <v>8.3165097257903605E-4</v>
      </c>
      <c r="K877" s="11">
        <f t="shared" si="160"/>
        <v>0.45779476306519401</v>
      </c>
      <c r="L877" t="e">
        <f>0.94*L876+(1-0.94)*'01_Data'!U872^2</f>
        <v>#DIV/0!</v>
      </c>
      <c r="M877" s="11" t="e">
        <f t="shared" si="161"/>
        <v>#DIV/0!</v>
      </c>
      <c r="N877">
        <f>0.94*N876+(1-0.94)*'01_Data'!V872^2</f>
        <v>2.8732325746034003E-3</v>
      </c>
      <c r="O877" s="11">
        <f t="shared" si="162"/>
        <v>0.85091398437213206</v>
      </c>
      <c r="P877">
        <f>0.94*P876+(1-0.94)*'01_Data'!W872^2</f>
        <v>1.5544895801454742E-3</v>
      </c>
      <c r="Q877" s="11">
        <f t="shared" si="163"/>
        <v>0.62588447352259791</v>
      </c>
      <c r="R877">
        <f>0.94*R876+(1-0.94)*'01_Data'!X872^2</f>
        <v>6.2825421839687509E-4</v>
      </c>
      <c r="S877" s="11">
        <f t="shared" si="164"/>
        <v>0.3978945375800132</v>
      </c>
      <c r="T877">
        <f>0.94*T876+(1-0.94)*'01_Data'!Y872^2</f>
        <v>1.8777299874695448E-8</v>
      </c>
      <c r="U877" s="11">
        <f t="shared" si="165"/>
        <v>2.1752883874151612E-3</v>
      </c>
      <c r="V877" t="e">
        <f>0.94*V876+(1-0.94)*'01_Data'!AA872^2</f>
        <v>#VALUE!</v>
      </c>
      <c r="W877" s="11" t="e">
        <f t="shared" si="166"/>
        <v>#VALUE!</v>
      </c>
      <c r="X877" t="e">
        <f>0.94*X876+(1-0.94)*'01_Data'!AB872^2</f>
        <v>#VALUE!</v>
      </c>
      <c r="Y877" s="11" t="e">
        <f t="shared" si="167"/>
        <v>#VALUE!</v>
      </c>
    </row>
    <row r="878" spans="1:25" x14ac:dyDescent="0.2">
      <c r="A878" s="6">
        <f>'01_Data'!A874</f>
        <v>44727</v>
      </c>
      <c r="B878">
        <f>0.94*B877+(1-0.94)*'01_Data'!P873^2</f>
        <v>5.3709681824640296E-4</v>
      </c>
      <c r="C878" s="11">
        <f t="shared" si="156"/>
        <v>0.36789726582035581</v>
      </c>
      <c r="D878">
        <f>0.94*D877+(1-0.94)*'01_Data'!Q873^2</f>
        <v>4.1181941188985914E-4</v>
      </c>
      <c r="E878" s="11">
        <f t="shared" si="157"/>
        <v>0.32214669297735238</v>
      </c>
      <c r="F878">
        <f>0.94*F877+(1-0.94)*'01_Data'!R873^2</f>
        <v>7.2498656638476282E-4</v>
      </c>
      <c r="G878" s="11">
        <f t="shared" si="158"/>
        <v>0.42743024545410946</v>
      </c>
      <c r="H878">
        <f>0.94*H877+(1-0.94)*'01_Data'!S873^2</f>
        <v>1.327348676918952E-3</v>
      </c>
      <c r="I878" s="11">
        <f t="shared" si="159"/>
        <v>0.57835271814315525</v>
      </c>
      <c r="J878">
        <f>0.94*J877+(1-0.94)*'01_Data'!T873^2</f>
        <v>8.0757958196934717E-4</v>
      </c>
      <c r="K878" s="11">
        <f t="shared" si="160"/>
        <v>0.45112088696520747</v>
      </c>
      <c r="L878" t="e">
        <f>0.94*L877+(1-0.94)*'01_Data'!U873^2</f>
        <v>#DIV/0!</v>
      </c>
      <c r="M878" s="11" t="e">
        <f t="shared" si="161"/>
        <v>#DIV/0!</v>
      </c>
      <c r="N878">
        <f>0.94*N877+(1-0.94)*'01_Data'!V873^2</f>
        <v>2.7015438604639955E-3</v>
      </c>
      <c r="O878" s="11">
        <f t="shared" si="162"/>
        <v>0.82509941997127045</v>
      </c>
      <c r="P878">
        <f>0.94*P877+(1-0.94)*'01_Data'!W873^2</f>
        <v>1.5362052308851885E-3</v>
      </c>
      <c r="Q878" s="11">
        <f t="shared" si="163"/>
        <v>0.62219266966355968</v>
      </c>
      <c r="R878">
        <f>0.94*R877+(1-0.94)*'01_Data'!X873^2</f>
        <v>6.194284105799691E-4</v>
      </c>
      <c r="S878" s="11">
        <f t="shared" si="164"/>
        <v>0.39508981189870263</v>
      </c>
      <c r="T878">
        <f>0.94*T877+(1-0.94)*'01_Data'!Y873^2</f>
        <v>1.8367712420634835E-8</v>
      </c>
      <c r="U878" s="11">
        <f t="shared" si="165"/>
        <v>2.1514329015797774E-3</v>
      </c>
      <c r="V878" t="e">
        <f>0.94*V877+(1-0.94)*'01_Data'!AA873^2</f>
        <v>#VALUE!</v>
      </c>
      <c r="W878" s="11" t="e">
        <f t="shared" si="166"/>
        <v>#VALUE!</v>
      </c>
      <c r="X878" t="e">
        <f>0.94*X877+(1-0.94)*'01_Data'!AB873^2</f>
        <v>#VALUE!</v>
      </c>
      <c r="Y878" s="11" t="e">
        <f t="shared" si="167"/>
        <v>#VALUE!</v>
      </c>
    </row>
    <row r="879" spans="1:25" x14ac:dyDescent="0.2">
      <c r="A879" s="6">
        <f>'01_Data'!A875</f>
        <v>44728</v>
      </c>
      <c r="B879">
        <f>0.94*B878+(1-0.94)*'01_Data'!P874^2</f>
        <v>5.1450486002508429E-4</v>
      </c>
      <c r="C879" s="11">
        <f t="shared" si="156"/>
        <v>0.36007669283962446</v>
      </c>
      <c r="D879">
        <f>0.94*D878+(1-0.94)*'01_Data'!Q874^2</f>
        <v>4.1070686827977582E-4</v>
      </c>
      <c r="E879" s="11">
        <f t="shared" si="157"/>
        <v>0.32171125377658694</v>
      </c>
      <c r="F879">
        <f>0.94*F878+(1-0.94)*'01_Data'!R874^2</f>
        <v>7.044503047905639E-4</v>
      </c>
      <c r="G879" s="11">
        <f t="shared" si="158"/>
        <v>0.42133297616875676</v>
      </c>
      <c r="H879">
        <f>0.94*H878+(1-0.94)*'01_Data'!S874^2</f>
        <v>1.3002177127551934E-3</v>
      </c>
      <c r="I879" s="11">
        <f t="shared" si="159"/>
        <v>0.57241144608953165</v>
      </c>
      <c r="J879">
        <f>0.94*J878+(1-0.94)*'01_Data'!T874^2</f>
        <v>7.5913362302119111E-4</v>
      </c>
      <c r="K879" s="11">
        <f t="shared" si="160"/>
        <v>0.43738046710082989</v>
      </c>
      <c r="L879" t="e">
        <f>0.94*L878+(1-0.94)*'01_Data'!U874^2</f>
        <v>#DIV/0!</v>
      </c>
      <c r="M879" s="11" t="e">
        <f t="shared" si="161"/>
        <v>#DIV/0!</v>
      </c>
      <c r="N879">
        <f>0.94*N878+(1-0.94)*'01_Data'!V874^2</f>
        <v>2.548823362423726E-3</v>
      </c>
      <c r="O879" s="11">
        <f t="shared" si="162"/>
        <v>0.80143838648443777</v>
      </c>
      <c r="P879">
        <f>0.94*P878+(1-0.94)*'01_Data'!W874^2</f>
        <v>1.4788233007205841E-3</v>
      </c>
      <c r="Q879" s="11">
        <f t="shared" si="163"/>
        <v>0.61046168739863371</v>
      </c>
      <c r="R879">
        <f>0.94*R878+(1-0.94)*'01_Data'!X874^2</f>
        <v>5.874409667345282E-4</v>
      </c>
      <c r="S879" s="11">
        <f t="shared" si="164"/>
        <v>0.38475332827293535</v>
      </c>
      <c r="T879">
        <f>0.94*T878+(1-0.94)*'01_Data'!Y874^2</f>
        <v>1.7982700213817814E-8</v>
      </c>
      <c r="U879" s="11">
        <f t="shared" si="165"/>
        <v>2.1287650067309191E-3</v>
      </c>
      <c r="V879" t="e">
        <f>0.94*V878+(1-0.94)*'01_Data'!AA874^2</f>
        <v>#VALUE!</v>
      </c>
      <c r="W879" s="11" t="e">
        <f t="shared" si="166"/>
        <v>#VALUE!</v>
      </c>
      <c r="X879" t="e">
        <f>0.94*X878+(1-0.94)*'01_Data'!AB874^2</f>
        <v>#VALUE!</v>
      </c>
      <c r="Y879" s="11" t="e">
        <f t="shared" si="167"/>
        <v>#VALUE!</v>
      </c>
    </row>
    <row r="880" spans="1:25" x14ac:dyDescent="0.2">
      <c r="A880" s="6">
        <f>'01_Data'!A876</f>
        <v>44729</v>
      </c>
      <c r="B880">
        <f>0.94*B879+(1-0.94)*'01_Data'!P875^2</f>
        <v>5.6837687200162043E-4</v>
      </c>
      <c r="C880" s="11">
        <f t="shared" si="156"/>
        <v>0.378458679044897</v>
      </c>
      <c r="D880">
        <f>0.94*D879+(1-0.94)*'01_Data'!Q875^2</f>
        <v>5.6712960668031773E-4</v>
      </c>
      <c r="E880" s="11">
        <f t="shared" si="157"/>
        <v>0.37804319975822881</v>
      </c>
      <c r="F880">
        <f>0.94*F879+(1-0.94)*'01_Data'!R875^2</f>
        <v>9.1794645096576299E-4</v>
      </c>
      <c r="G880" s="11">
        <f t="shared" si="158"/>
        <v>0.48095998341168916</v>
      </c>
      <c r="H880">
        <f>0.94*H879+(1-0.94)*'01_Data'!S875^2</f>
        <v>1.4331112134104381E-3</v>
      </c>
      <c r="I880" s="11">
        <f t="shared" si="159"/>
        <v>0.60095259861276118</v>
      </c>
      <c r="J880">
        <f>0.94*J879+(1-0.94)*'01_Data'!T875^2</f>
        <v>8.615092204509922E-4</v>
      </c>
      <c r="K880" s="11">
        <f t="shared" si="160"/>
        <v>0.46594025749408052</v>
      </c>
      <c r="L880" t="e">
        <f>0.94*L879+(1-0.94)*'01_Data'!U875^2</f>
        <v>#DIV/0!</v>
      </c>
      <c r="M880" s="11" t="e">
        <f t="shared" si="161"/>
        <v>#DIV/0!</v>
      </c>
      <c r="N880">
        <f>0.94*N879+(1-0.94)*'01_Data'!V875^2</f>
        <v>2.4721205934554757E-3</v>
      </c>
      <c r="O880" s="11">
        <f t="shared" si="162"/>
        <v>0.78928726681150752</v>
      </c>
      <c r="P880">
        <f>0.94*P879+(1-0.94)*'01_Data'!W875^2</f>
        <v>1.4711857914892115E-3</v>
      </c>
      <c r="Q880" s="11">
        <f t="shared" si="163"/>
        <v>0.60888325601487958</v>
      </c>
      <c r="R880">
        <f>0.94*R879+(1-0.94)*'01_Data'!X875^2</f>
        <v>7.44437361420388E-4</v>
      </c>
      <c r="S880" s="11">
        <f t="shared" si="164"/>
        <v>0.43312609604818064</v>
      </c>
      <c r="T880">
        <f>0.94*T879+(1-0.94)*'01_Data'!Y875^2</f>
        <v>1.9770999948334268E-8</v>
      </c>
      <c r="U880" s="11">
        <f t="shared" si="165"/>
        <v>2.2321048333311402E-3</v>
      </c>
      <c r="V880" t="e">
        <f>0.94*V879+(1-0.94)*'01_Data'!AA875^2</f>
        <v>#VALUE!</v>
      </c>
      <c r="W880" s="11" t="e">
        <f t="shared" si="166"/>
        <v>#VALUE!</v>
      </c>
      <c r="X880" t="e">
        <f>0.94*X879+(1-0.94)*'01_Data'!AB875^2</f>
        <v>#VALUE!</v>
      </c>
      <c r="Y880" s="11" t="e">
        <f t="shared" si="167"/>
        <v>#VALUE!</v>
      </c>
    </row>
    <row r="881" spans="1:25" x14ac:dyDescent="0.2">
      <c r="A881" s="6">
        <f>'01_Data'!A877</f>
        <v>44733</v>
      </c>
      <c r="B881">
        <f>0.94*B880+(1-0.94)*'01_Data'!P876^2</f>
        <v>7.4593613113913915E-4</v>
      </c>
      <c r="C881" s="11">
        <f t="shared" si="156"/>
        <v>0.43356188145069108</v>
      </c>
      <c r="D881">
        <f>0.94*D880+(1-0.94)*'01_Data'!Q876^2</f>
        <v>6.6418009656297886E-4</v>
      </c>
      <c r="E881" s="11">
        <f t="shared" si="157"/>
        <v>0.40911292369451085</v>
      </c>
      <c r="F881">
        <f>0.94*F880+(1-0.94)*'01_Data'!R876^2</f>
        <v>1.333401590826721E-3</v>
      </c>
      <c r="G881" s="11">
        <f t="shared" si="158"/>
        <v>0.57966990683347852</v>
      </c>
      <c r="H881">
        <f>0.94*H880+(1-0.94)*'01_Data'!S876^2</f>
        <v>1.3713439060303425E-3</v>
      </c>
      <c r="I881" s="11">
        <f t="shared" si="159"/>
        <v>0.58785939162324041</v>
      </c>
      <c r="J881">
        <f>0.94*J880+(1-0.94)*'01_Data'!T876^2</f>
        <v>8.2266444414736556E-4</v>
      </c>
      <c r="K881" s="11">
        <f t="shared" si="160"/>
        <v>0.45531466034505869</v>
      </c>
      <c r="L881" t="e">
        <f>0.94*L880+(1-0.94)*'01_Data'!U876^2</f>
        <v>#DIV/0!</v>
      </c>
      <c r="M881" s="11" t="e">
        <f t="shared" si="161"/>
        <v>#DIV/0!</v>
      </c>
      <c r="N881">
        <f>0.94*N880+(1-0.94)*'01_Data'!V876^2</f>
        <v>2.3575239955695758E-3</v>
      </c>
      <c r="O881" s="11">
        <f t="shared" si="162"/>
        <v>0.77077626253247644</v>
      </c>
      <c r="P881">
        <f>0.94*P880+(1-0.94)*'01_Data'!W876^2</f>
        <v>1.4500949923944696E-3</v>
      </c>
      <c r="Q881" s="11">
        <f t="shared" si="163"/>
        <v>0.60450305051621234</v>
      </c>
      <c r="R881">
        <f>0.94*R880+(1-0.94)*'01_Data'!X876^2</f>
        <v>7.5400355156527365E-4</v>
      </c>
      <c r="S881" s="11">
        <f t="shared" si="164"/>
        <v>0.43590009749304831</v>
      </c>
      <c r="T881">
        <f>0.94*T880+(1-0.94)*'01_Data'!Y876^2</f>
        <v>1.9301477041061201E-8</v>
      </c>
      <c r="U881" s="11">
        <f t="shared" si="165"/>
        <v>2.2054415010032396E-3</v>
      </c>
      <c r="V881" t="e">
        <f>0.94*V880+(1-0.94)*'01_Data'!AA876^2</f>
        <v>#VALUE!</v>
      </c>
      <c r="W881" s="11" t="e">
        <f t="shared" si="166"/>
        <v>#VALUE!</v>
      </c>
      <c r="X881" t="e">
        <f>0.94*X880+(1-0.94)*'01_Data'!AB876^2</f>
        <v>#VALUE!</v>
      </c>
      <c r="Y881" s="11" t="e">
        <f t="shared" si="167"/>
        <v>#VALUE!</v>
      </c>
    </row>
    <row r="882" spans="1:25" x14ac:dyDescent="0.2">
      <c r="A882" s="6">
        <f>'01_Data'!A878</f>
        <v>44734</v>
      </c>
      <c r="B882">
        <f>0.94*B881+(1-0.94)*'01_Data'!P877^2</f>
        <v>9.1991298578169211E-4</v>
      </c>
      <c r="C882" s="11">
        <f t="shared" si="156"/>
        <v>0.48147489282099276</v>
      </c>
      <c r="D882">
        <f>0.94*D881+(1-0.94)*'01_Data'!Q877^2</f>
        <v>7.2519043912664988E-4</v>
      </c>
      <c r="E882" s="11">
        <f t="shared" si="157"/>
        <v>0.42749033984397333</v>
      </c>
      <c r="F882">
        <f>0.94*F881+(1-0.94)*'01_Data'!R877^2</f>
        <v>1.4512115332479994E-3</v>
      </c>
      <c r="G882" s="11">
        <f t="shared" si="158"/>
        <v>0.60473573267874281</v>
      </c>
      <c r="H882">
        <f>0.94*H881+(1-0.94)*'01_Data'!S877^2</f>
        <v>1.3783600333923426E-3</v>
      </c>
      <c r="I882" s="11">
        <f t="shared" si="159"/>
        <v>0.58936128852756386</v>
      </c>
      <c r="J882">
        <f>0.94*J881+(1-0.94)*'01_Data'!T877^2</f>
        <v>9.3675873731615918E-4</v>
      </c>
      <c r="K882" s="11">
        <f t="shared" si="160"/>
        <v>0.4858633571320975</v>
      </c>
      <c r="L882" t="e">
        <f>0.94*L881+(1-0.94)*'01_Data'!U877^2</f>
        <v>#DIV/0!</v>
      </c>
      <c r="M882" s="11" t="e">
        <f t="shared" si="161"/>
        <v>#DIV/0!</v>
      </c>
      <c r="N882">
        <f>0.94*N881+(1-0.94)*'01_Data'!V877^2</f>
        <v>2.6059170349707074E-3</v>
      </c>
      <c r="O882" s="11">
        <f t="shared" si="162"/>
        <v>0.81036478996351902</v>
      </c>
      <c r="P882">
        <f>0.94*P881+(1-0.94)*'01_Data'!W877^2</f>
        <v>1.8635423716441518E-3</v>
      </c>
      <c r="Q882" s="11">
        <f t="shared" si="163"/>
        <v>0.68528291796478213</v>
      </c>
      <c r="R882">
        <f>0.94*R881+(1-0.94)*'01_Data'!X877^2</f>
        <v>8.8656625464131485E-4</v>
      </c>
      <c r="S882" s="11">
        <f t="shared" si="164"/>
        <v>0.47266763816619745</v>
      </c>
      <c r="T882">
        <f>0.94*T881+(1-0.94)*'01_Data'!Y877^2</f>
        <v>2.1010023473887162E-8</v>
      </c>
      <c r="U882" s="11">
        <f t="shared" si="165"/>
        <v>2.300983684301035E-3</v>
      </c>
      <c r="V882" t="e">
        <f>0.94*V881+(1-0.94)*'01_Data'!AA877^2</f>
        <v>#VALUE!</v>
      </c>
      <c r="W882" s="11" t="e">
        <f t="shared" si="166"/>
        <v>#VALUE!</v>
      </c>
      <c r="X882" t="e">
        <f>0.94*X881+(1-0.94)*'01_Data'!AB877^2</f>
        <v>#VALUE!</v>
      </c>
      <c r="Y882" s="11" t="e">
        <f t="shared" si="167"/>
        <v>#VALUE!</v>
      </c>
    </row>
    <row r="883" spans="1:25" x14ac:dyDescent="0.2">
      <c r="A883" s="6">
        <f>'01_Data'!A879</f>
        <v>44735</v>
      </c>
      <c r="B883">
        <f>0.94*B882+(1-0.94)*'01_Data'!P878^2</f>
        <v>9.6253042637038557E-4</v>
      </c>
      <c r="C883" s="11">
        <f t="shared" si="156"/>
        <v>0.49250143902869681</v>
      </c>
      <c r="D883">
        <f>0.94*D882+(1-0.94)*'01_Data'!Q878^2</f>
        <v>8.0019308957542047E-4</v>
      </c>
      <c r="E883" s="11">
        <f t="shared" si="157"/>
        <v>0.44905306877139362</v>
      </c>
      <c r="F883">
        <f>0.94*F882+(1-0.94)*'01_Data'!R878^2</f>
        <v>1.6153017413449888E-3</v>
      </c>
      <c r="G883" s="11">
        <f t="shared" si="158"/>
        <v>0.63800943474131888</v>
      </c>
      <c r="H883">
        <f>0.94*H882+(1-0.94)*'01_Data'!S878^2</f>
        <v>1.3776422663119227E-3</v>
      </c>
      <c r="I883" s="11">
        <f t="shared" si="159"/>
        <v>0.58920781657290033</v>
      </c>
      <c r="J883">
        <f>0.94*J882+(1-0.94)*'01_Data'!T878^2</f>
        <v>1.0041729371685262E-3</v>
      </c>
      <c r="K883" s="11">
        <f t="shared" si="160"/>
        <v>0.50304232442854013</v>
      </c>
      <c r="L883" t="e">
        <f>0.94*L882+(1-0.94)*'01_Data'!U878^2</f>
        <v>#DIV/0!</v>
      </c>
      <c r="M883" s="11" t="e">
        <f t="shared" si="161"/>
        <v>#DIV/0!</v>
      </c>
      <c r="N883">
        <f>0.94*N882+(1-0.94)*'01_Data'!V878^2</f>
        <v>2.5275086627271266E-3</v>
      </c>
      <c r="O883" s="11">
        <f t="shared" si="162"/>
        <v>0.79808031112616484</v>
      </c>
      <c r="P883">
        <f>0.94*P882+(1-0.94)*'01_Data'!W878^2</f>
        <v>1.8318260471554444E-3</v>
      </c>
      <c r="Q883" s="11">
        <f t="shared" si="163"/>
        <v>0.6794263491234146</v>
      </c>
      <c r="R883">
        <f>0.94*R882+(1-0.94)*'01_Data'!X878^2</f>
        <v>9.1683563897926995E-4</v>
      </c>
      <c r="S883" s="11">
        <f t="shared" si="164"/>
        <v>0.48066888917712997</v>
      </c>
      <c r="T883">
        <f>0.94*T882+(1-0.94)*'01_Data'!Y878^2</f>
        <v>2.0465845911773674E-8</v>
      </c>
      <c r="U883" s="11">
        <f t="shared" si="165"/>
        <v>2.2709894693210197E-3</v>
      </c>
      <c r="V883" t="e">
        <f>0.94*V882+(1-0.94)*'01_Data'!AA878^2</f>
        <v>#VALUE!</v>
      </c>
      <c r="W883" s="11" t="e">
        <f t="shared" si="166"/>
        <v>#VALUE!</v>
      </c>
      <c r="X883" t="e">
        <f>0.94*X882+(1-0.94)*'01_Data'!AB878^2</f>
        <v>#VALUE!</v>
      </c>
      <c r="Y883" s="11" t="e">
        <f t="shared" si="167"/>
        <v>#VALUE!</v>
      </c>
    </row>
    <row r="884" spans="1:25" x14ac:dyDescent="0.2">
      <c r="A884" s="6">
        <f>'01_Data'!A880</f>
        <v>44736</v>
      </c>
      <c r="B884">
        <f>0.94*B883+(1-0.94)*'01_Data'!P879^2</f>
        <v>9.610550152880042E-4</v>
      </c>
      <c r="C884" s="11">
        <f t="shared" si="156"/>
        <v>0.49212382979548663</v>
      </c>
      <c r="D884">
        <f>0.94*D883+(1-0.94)*'01_Data'!Q879^2</f>
        <v>8.3647660276426315E-4</v>
      </c>
      <c r="E884" s="11">
        <f t="shared" si="157"/>
        <v>0.45912101225776447</v>
      </c>
      <c r="F884">
        <f>0.94*F883+(1-0.94)*'01_Data'!R879^2</f>
        <v>1.714405694857236E-3</v>
      </c>
      <c r="G884" s="11">
        <f t="shared" si="158"/>
        <v>0.65729006922668742</v>
      </c>
      <c r="H884">
        <f>0.94*H883+(1-0.94)*'01_Data'!S879^2</f>
        <v>1.2969488528795574E-3</v>
      </c>
      <c r="I884" s="11">
        <f t="shared" si="159"/>
        <v>0.57169144730846599</v>
      </c>
      <c r="J884">
        <f>0.94*J883+(1-0.94)*'01_Data'!T879^2</f>
        <v>9.5471681324824412E-4</v>
      </c>
      <c r="K884" s="11">
        <f t="shared" si="160"/>
        <v>0.4904983556940406</v>
      </c>
      <c r="L884" t="e">
        <f>0.94*L883+(1-0.94)*'01_Data'!U879^2</f>
        <v>#DIV/0!</v>
      </c>
      <c r="M884" s="11" t="e">
        <f t="shared" si="161"/>
        <v>#DIV/0!</v>
      </c>
      <c r="N884">
        <f>0.94*N883+(1-0.94)*'01_Data'!V879^2</f>
        <v>2.3838487907801736E-3</v>
      </c>
      <c r="O884" s="11">
        <f t="shared" si="162"/>
        <v>0.77506767141753752</v>
      </c>
      <c r="P884">
        <f>0.94*P883+(1-0.94)*'01_Data'!W879^2</f>
        <v>1.9514969064766462E-3</v>
      </c>
      <c r="Q884" s="11">
        <f t="shared" si="163"/>
        <v>0.70126829418712133</v>
      </c>
      <c r="R884">
        <f>0.94*R883+(1-0.94)*'01_Data'!X879^2</f>
        <v>8.8883498794320632E-4</v>
      </c>
      <c r="S884" s="11">
        <f t="shared" si="164"/>
        <v>0.47327203272714946</v>
      </c>
      <c r="T884">
        <f>0.94*T883+(1-0.94)*'01_Data'!Y879^2</f>
        <v>1.9237895157067251E-8</v>
      </c>
      <c r="U884" s="11">
        <f t="shared" si="165"/>
        <v>2.2018059813664211E-3</v>
      </c>
      <c r="V884" t="e">
        <f>0.94*V883+(1-0.94)*'01_Data'!AA879^2</f>
        <v>#VALUE!</v>
      </c>
      <c r="W884" s="11" t="e">
        <f t="shared" si="166"/>
        <v>#VALUE!</v>
      </c>
      <c r="X884" t="e">
        <f>0.94*X883+(1-0.94)*'01_Data'!AB879^2</f>
        <v>#VALUE!</v>
      </c>
      <c r="Y884" s="11" t="e">
        <f t="shared" si="167"/>
        <v>#VALUE!</v>
      </c>
    </row>
    <row r="885" spans="1:25" x14ac:dyDescent="0.2">
      <c r="A885" s="6">
        <f>'01_Data'!A881</f>
        <v>44739</v>
      </c>
      <c r="B885">
        <f>0.94*B884+(1-0.94)*'01_Data'!P880^2</f>
        <v>9.2653332565416672E-4</v>
      </c>
      <c r="C885" s="11">
        <f t="shared" si="156"/>
        <v>0.48320430261417374</v>
      </c>
      <c r="D885">
        <f>0.94*D884+(1-0.94)*'01_Data'!Q880^2</f>
        <v>8.0222096710229904E-4</v>
      </c>
      <c r="E885" s="11">
        <f t="shared" si="157"/>
        <v>0.44962171178645211</v>
      </c>
      <c r="F885">
        <f>0.94*F884+(1-0.94)*'01_Data'!R880^2</f>
        <v>1.680021795101372E-3</v>
      </c>
      <c r="G885" s="11">
        <f t="shared" si="158"/>
        <v>0.65066542275238948</v>
      </c>
      <c r="H885">
        <f>0.94*H884+(1-0.94)*'01_Data'!S880^2</f>
        <v>1.2571555913488462E-3</v>
      </c>
      <c r="I885" s="11">
        <f t="shared" si="159"/>
        <v>0.5628527418605237</v>
      </c>
      <c r="J885">
        <f>0.94*J884+(1-0.94)*'01_Data'!T880^2</f>
        <v>9.0517839814682993E-4</v>
      </c>
      <c r="K885" s="11">
        <f t="shared" si="160"/>
        <v>0.47760334623304423</v>
      </c>
      <c r="L885" t="e">
        <f>0.94*L884+(1-0.94)*'01_Data'!U880^2</f>
        <v>#DIV/0!</v>
      </c>
      <c r="M885" s="11" t="e">
        <f t="shared" si="161"/>
        <v>#DIV/0!</v>
      </c>
      <c r="N885">
        <f>0.94*N884+(1-0.94)*'01_Data'!V880^2</f>
        <v>2.3412878391230784E-3</v>
      </c>
      <c r="O885" s="11">
        <f t="shared" si="162"/>
        <v>0.76811752711353742</v>
      </c>
      <c r="P885">
        <f>0.94*P884+(1-0.94)*'01_Data'!W880^2</f>
        <v>1.8822993069356557E-3</v>
      </c>
      <c r="Q885" s="11">
        <f t="shared" si="163"/>
        <v>0.68872303965221404</v>
      </c>
      <c r="R885">
        <f>0.94*R884+(1-0.94)*'01_Data'!X880^2</f>
        <v>8.9380849238778024E-4</v>
      </c>
      <c r="S885" s="11">
        <f t="shared" si="164"/>
        <v>0.47459428998010567</v>
      </c>
      <c r="T885">
        <f>0.94*T884+(1-0.94)*'01_Data'!Y880^2</f>
        <v>2.0949630016323371E-8</v>
      </c>
      <c r="U885" s="11">
        <f t="shared" si="165"/>
        <v>2.297674207565879E-3</v>
      </c>
      <c r="V885" t="e">
        <f>0.94*V884+(1-0.94)*'01_Data'!AA880^2</f>
        <v>#VALUE!</v>
      </c>
      <c r="W885" s="11" t="e">
        <f t="shared" si="166"/>
        <v>#VALUE!</v>
      </c>
      <c r="X885" t="e">
        <f>0.94*X884+(1-0.94)*'01_Data'!AB880^2</f>
        <v>#VALUE!</v>
      </c>
      <c r="Y885" s="11" t="e">
        <f t="shared" si="167"/>
        <v>#VALUE!</v>
      </c>
    </row>
    <row r="886" spans="1:25" x14ac:dyDescent="0.2">
      <c r="A886" s="6">
        <f>'01_Data'!A882</f>
        <v>44740</v>
      </c>
      <c r="B886">
        <f>0.94*B885+(1-0.94)*'01_Data'!P881^2</f>
        <v>9.0612639641825515E-4</v>
      </c>
      <c r="C886" s="11">
        <f t="shared" si="156"/>
        <v>0.47785337907919023</v>
      </c>
      <c r="D886">
        <f>0.94*D885+(1-0.94)*'01_Data'!Q881^2</f>
        <v>7.7610526867288388E-4</v>
      </c>
      <c r="E886" s="11">
        <f t="shared" si="157"/>
        <v>0.44224261181569413</v>
      </c>
      <c r="F886">
        <f>0.94*F885+(1-0.94)*'01_Data'!R881^2</f>
        <v>1.6086440663752443E-3</v>
      </c>
      <c r="G886" s="11">
        <f t="shared" si="158"/>
        <v>0.63669325795594978</v>
      </c>
      <c r="H886">
        <f>0.94*H885+(1-0.94)*'01_Data'!S881^2</f>
        <v>1.2154563569957309E-3</v>
      </c>
      <c r="I886" s="11">
        <f t="shared" si="159"/>
        <v>0.55343924866504024</v>
      </c>
      <c r="J886">
        <f>0.94*J885+(1-0.94)*'01_Data'!T881^2</f>
        <v>9.2217941927598163E-4</v>
      </c>
      <c r="K886" s="11">
        <f t="shared" si="160"/>
        <v>0.48206764427572546</v>
      </c>
      <c r="L886" t="e">
        <f>0.94*L885+(1-0.94)*'01_Data'!U881^2</f>
        <v>#DIV/0!</v>
      </c>
      <c r="M886" s="11" t="e">
        <f t="shared" si="161"/>
        <v>#DIV/0!</v>
      </c>
      <c r="N886">
        <f>0.94*N885+(1-0.94)*'01_Data'!V881^2</f>
        <v>2.3634865258488021E-3</v>
      </c>
      <c r="O886" s="11">
        <f t="shared" si="162"/>
        <v>0.77175035115890822</v>
      </c>
      <c r="P886">
        <f>0.94*P885+(1-0.94)*'01_Data'!W881^2</f>
        <v>1.9168802266254948E-3</v>
      </c>
      <c r="Q886" s="11">
        <f t="shared" si="163"/>
        <v>0.69502073142434018</v>
      </c>
      <c r="R886">
        <f>0.94*R885+(1-0.94)*'01_Data'!X881^2</f>
        <v>8.4111706269682544E-4</v>
      </c>
      <c r="S886" s="11">
        <f t="shared" si="164"/>
        <v>0.46039276688453745</v>
      </c>
      <c r="T886">
        <f>0.94*T885+(1-0.94)*'01_Data'!Y881^2</f>
        <v>1.9692652215343967E-8</v>
      </c>
      <c r="U886" s="11">
        <f t="shared" si="165"/>
        <v>2.2276777949844272E-3</v>
      </c>
      <c r="V886" t="e">
        <f>0.94*V885+(1-0.94)*'01_Data'!AA881^2</f>
        <v>#VALUE!</v>
      </c>
      <c r="W886" s="11" t="e">
        <f t="shared" si="166"/>
        <v>#VALUE!</v>
      </c>
      <c r="X886" t="e">
        <f>0.94*X885+(1-0.94)*'01_Data'!AB881^2</f>
        <v>#VALUE!</v>
      </c>
      <c r="Y886" s="11" t="e">
        <f t="shared" si="167"/>
        <v>#VALUE!</v>
      </c>
    </row>
    <row r="887" spans="1:25" x14ac:dyDescent="0.2">
      <c r="A887" s="6">
        <f>'01_Data'!A883</f>
        <v>44741</v>
      </c>
      <c r="B887">
        <f>0.94*B886+(1-0.94)*'01_Data'!P882^2</f>
        <v>8.9668931238171868E-4</v>
      </c>
      <c r="C887" s="11">
        <f t="shared" si="156"/>
        <v>0.47535850336371716</v>
      </c>
      <c r="D887">
        <f>0.94*D886+(1-0.94)*'01_Data'!Q882^2</f>
        <v>7.4477053094472163E-4</v>
      </c>
      <c r="E887" s="11">
        <f t="shared" si="157"/>
        <v>0.43322300700455635</v>
      </c>
      <c r="F887">
        <f>0.94*F886+(1-0.94)*'01_Data'!R882^2</f>
        <v>1.5731985561360921E-3</v>
      </c>
      <c r="G887" s="11">
        <f t="shared" si="158"/>
        <v>0.62963960814603726</v>
      </c>
      <c r="H887">
        <f>0.94*H886+(1-0.94)*'01_Data'!S882^2</f>
        <v>1.2728428893724307E-3</v>
      </c>
      <c r="I887" s="11">
        <f t="shared" si="159"/>
        <v>0.56635360696463521</v>
      </c>
      <c r="J887">
        <f>0.94*J886+(1-0.94)*'01_Data'!T882^2</f>
        <v>9.1691706260400277E-4</v>
      </c>
      <c r="K887" s="11">
        <f t="shared" si="160"/>
        <v>0.48069023266154337</v>
      </c>
      <c r="L887" t="e">
        <f>0.94*L886+(1-0.94)*'01_Data'!U882^2</f>
        <v>#DIV/0!</v>
      </c>
      <c r="M887" s="11" t="e">
        <f t="shared" si="161"/>
        <v>#DIV/0!</v>
      </c>
      <c r="N887">
        <f>0.94*N886+(1-0.94)*'01_Data'!V882^2</f>
        <v>2.2271659603628276E-3</v>
      </c>
      <c r="O887" s="11">
        <f t="shared" si="162"/>
        <v>0.74916341475770998</v>
      </c>
      <c r="P887">
        <f>0.94*P886+(1-0.94)*'01_Data'!W882^2</f>
        <v>1.8454866955453463E-3</v>
      </c>
      <c r="Q887" s="11">
        <f t="shared" si="163"/>
        <v>0.68195501851473106</v>
      </c>
      <c r="R887">
        <f>0.94*R886+(1-0.94)*'01_Data'!X882^2</f>
        <v>8.1353266025387019E-4</v>
      </c>
      <c r="S887" s="11">
        <f t="shared" si="164"/>
        <v>0.45278055433507225</v>
      </c>
      <c r="T887">
        <f>0.94*T886+(1-0.94)*'01_Data'!Y882^2</f>
        <v>2.13771016511051E-8</v>
      </c>
      <c r="U887" s="11">
        <f t="shared" si="165"/>
        <v>2.3209975476244015E-3</v>
      </c>
      <c r="V887" t="e">
        <f>0.94*V886+(1-0.94)*'01_Data'!AA882^2</f>
        <v>#VALUE!</v>
      </c>
      <c r="W887" s="11" t="e">
        <f t="shared" si="166"/>
        <v>#VALUE!</v>
      </c>
      <c r="X887" t="e">
        <f>0.94*X886+(1-0.94)*'01_Data'!AB882^2</f>
        <v>#VALUE!</v>
      </c>
      <c r="Y887" s="11" t="e">
        <f t="shared" si="167"/>
        <v>#VALUE!</v>
      </c>
    </row>
    <row r="888" spans="1:25" x14ac:dyDescent="0.2">
      <c r="A888" s="6">
        <f>'01_Data'!A884</f>
        <v>44742</v>
      </c>
      <c r="B888">
        <f>0.94*B887+(1-0.94)*'01_Data'!P883^2</f>
        <v>9.2789029410865313E-4</v>
      </c>
      <c r="C888" s="11">
        <f t="shared" si="156"/>
        <v>0.48355801525295866</v>
      </c>
      <c r="D888">
        <f>0.94*D887+(1-0.94)*'01_Data'!Q883^2</f>
        <v>7.2393756328053942E-4</v>
      </c>
      <c r="E888" s="11">
        <f t="shared" si="157"/>
        <v>0.42712090319568297</v>
      </c>
      <c r="F888">
        <f>0.94*F887+(1-0.94)*'01_Data'!R883^2</f>
        <v>1.5761926696508694E-3</v>
      </c>
      <c r="G888" s="11">
        <f t="shared" si="158"/>
        <v>0.63023848878977484</v>
      </c>
      <c r="H888">
        <f>0.94*H887+(1-0.94)*'01_Data'!S883^2</f>
        <v>1.3085218613192412E-3</v>
      </c>
      <c r="I888" s="11">
        <f t="shared" si="159"/>
        <v>0.57423645743931029</v>
      </c>
      <c r="J888">
        <f>0.94*J887+(1-0.94)*'01_Data'!T883^2</f>
        <v>8.6233075243585973E-4</v>
      </c>
      <c r="K888" s="11">
        <f t="shared" si="160"/>
        <v>0.46616236400404165</v>
      </c>
      <c r="L888" t="e">
        <f>0.94*L887+(1-0.94)*'01_Data'!U883^2</f>
        <v>#DIV/0!</v>
      </c>
      <c r="M888" s="11" t="e">
        <f t="shared" si="161"/>
        <v>#DIV/0!</v>
      </c>
      <c r="N888">
        <f>0.94*N887+(1-0.94)*'01_Data'!V883^2</f>
        <v>2.1339283697359049E-3</v>
      </c>
      <c r="O888" s="11">
        <f t="shared" si="162"/>
        <v>0.73331435903945597</v>
      </c>
      <c r="P888">
        <f>0.94*P887+(1-0.94)*'01_Data'!W883^2</f>
        <v>2.2128249382978187E-3</v>
      </c>
      <c r="Q888" s="11">
        <f t="shared" si="163"/>
        <v>0.74674753729158727</v>
      </c>
      <c r="R888">
        <f>0.94*R887+(1-0.94)*'01_Data'!X883^2</f>
        <v>7.79308211492889E-4</v>
      </c>
      <c r="S888" s="11">
        <f t="shared" si="164"/>
        <v>0.44315422743804223</v>
      </c>
      <c r="T888">
        <f>0.94*T887+(1-0.94)*'01_Data'!Y883^2</f>
        <v>2.0810742853703299E-8</v>
      </c>
      <c r="U888" s="11">
        <f t="shared" si="165"/>
        <v>2.2900452395385627E-3</v>
      </c>
      <c r="V888" t="e">
        <f>0.94*V887+(1-0.94)*'01_Data'!AA883^2</f>
        <v>#VALUE!</v>
      </c>
      <c r="W888" s="11" t="e">
        <f t="shared" si="166"/>
        <v>#VALUE!</v>
      </c>
      <c r="X888" t="e">
        <f>0.94*X887+(1-0.94)*'01_Data'!AB883^2</f>
        <v>#VALUE!</v>
      </c>
      <c r="Y888" s="11" t="e">
        <f t="shared" si="167"/>
        <v>#VALUE!</v>
      </c>
    </row>
    <row r="889" spans="1:25" x14ac:dyDescent="0.2">
      <c r="A889" s="6">
        <f>'01_Data'!A885</f>
        <v>44743</v>
      </c>
      <c r="B889">
        <f>0.94*B888+(1-0.94)*'01_Data'!P884^2</f>
        <v>9.2111515544720634E-4</v>
      </c>
      <c r="C889" s="11">
        <f t="shared" si="156"/>
        <v>0.4817893929640793</v>
      </c>
      <c r="D889">
        <f>0.94*D888+(1-0.94)*'01_Data'!Q884^2</f>
        <v>6.9414932041399224E-4</v>
      </c>
      <c r="E889" s="11">
        <f t="shared" si="157"/>
        <v>0.41824111316838053</v>
      </c>
      <c r="F889">
        <f>0.94*F888+(1-0.94)*'01_Data'!R884^2</f>
        <v>1.5015092408119509E-3</v>
      </c>
      <c r="G889" s="11">
        <f t="shared" si="158"/>
        <v>0.61512627052062385</v>
      </c>
      <c r="H889">
        <f>0.94*H888+(1-0.94)*'01_Data'!S884^2</f>
        <v>1.2308450578394357E-3</v>
      </c>
      <c r="I889" s="11">
        <f t="shared" si="159"/>
        <v>0.55693173241927763</v>
      </c>
      <c r="J889">
        <f>0.94*J888+(1-0.94)*'01_Data'!T884^2</f>
        <v>8.178372913014339E-4</v>
      </c>
      <c r="K889" s="11">
        <f t="shared" si="160"/>
        <v>0.45397686880276328</v>
      </c>
      <c r="L889" t="e">
        <f>0.94*L888+(1-0.94)*'01_Data'!U884^2</f>
        <v>#DIV/0!</v>
      </c>
      <c r="M889" s="11" t="e">
        <f t="shared" si="161"/>
        <v>#DIV/0!</v>
      </c>
      <c r="N889">
        <f>0.94*N888+(1-0.94)*'01_Data'!V884^2</f>
        <v>2.0599628172879242E-3</v>
      </c>
      <c r="O889" s="11">
        <f t="shared" si="162"/>
        <v>0.72049332401942279</v>
      </c>
      <c r="P889">
        <f>0.94*P888+(1-0.94)*'01_Data'!W884^2</f>
        <v>2.0809088243579276E-3</v>
      </c>
      <c r="Q889" s="11">
        <f t="shared" si="163"/>
        <v>0.72414710089746115</v>
      </c>
      <c r="R889">
        <f>0.94*R888+(1-0.94)*'01_Data'!X884^2</f>
        <v>7.5616447098456388E-4</v>
      </c>
      <c r="S889" s="11">
        <f t="shared" si="164"/>
        <v>0.43652427960894696</v>
      </c>
      <c r="T889">
        <f>0.94*T888+(1-0.94)*'01_Data'!Y884^2</f>
        <v>2.0278209090793549E-8</v>
      </c>
      <c r="U889" s="11">
        <f t="shared" si="165"/>
        <v>2.2605549519708595E-3</v>
      </c>
      <c r="V889" t="e">
        <f>0.94*V888+(1-0.94)*'01_Data'!AA884^2</f>
        <v>#VALUE!</v>
      </c>
      <c r="W889" s="11" t="e">
        <f t="shared" si="166"/>
        <v>#VALUE!</v>
      </c>
      <c r="X889" t="e">
        <f>0.94*X888+(1-0.94)*'01_Data'!AB884^2</f>
        <v>#VALUE!</v>
      </c>
      <c r="Y889" s="11" t="e">
        <f t="shared" si="167"/>
        <v>#VALUE!</v>
      </c>
    </row>
    <row r="890" spans="1:25" x14ac:dyDescent="0.2">
      <c r="A890" s="6">
        <f>'01_Data'!A886</f>
        <v>44747</v>
      </c>
      <c r="B890">
        <f>0.94*B889+(1-0.94)*'01_Data'!P885^2</f>
        <v>8.9504126395244514E-4</v>
      </c>
      <c r="C890" s="11">
        <f t="shared" si="156"/>
        <v>0.47492146562986198</v>
      </c>
      <c r="D890">
        <f>0.94*D889+(1-0.94)*'01_Data'!Q885^2</f>
        <v>6.6096741486979687E-4</v>
      </c>
      <c r="E890" s="11">
        <f t="shared" si="157"/>
        <v>0.40812227156477116</v>
      </c>
      <c r="F890">
        <f>0.94*F889+(1-0.94)*'01_Data'!R885^2</f>
        <v>1.4214714280182134E-3</v>
      </c>
      <c r="G890" s="11">
        <f t="shared" si="158"/>
        <v>0.59850714269805483</v>
      </c>
      <c r="H890">
        <f>0.94*H889+(1-0.94)*'01_Data'!S885^2</f>
        <v>1.1980236938883356E-3</v>
      </c>
      <c r="I890" s="11">
        <f t="shared" si="159"/>
        <v>0.54945606818003256</v>
      </c>
      <c r="J890">
        <f>0.94*J889+(1-0.94)*'01_Data'!T885^2</f>
        <v>7.7275335840011031E-4</v>
      </c>
      <c r="K890" s="11">
        <f t="shared" si="160"/>
        <v>0.44128658071238447</v>
      </c>
      <c r="L890" t="e">
        <f>0.94*L889+(1-0.94)*'01_Data'!U885^2</f>
        <v>#DIV/0!</v>
      </c>
      <c r="M890" s="11" t="e">
        <f t="shared" si="161"/>
        <v>#DIV/0!</v>
      </c>
      <c r="N890">
        <f>0.94*N889+(1-0.94)*'01_Data'!V885^2</f>
        <v>1.9556047488280231E-3</v>
      </c>
      <c r="O890" s="11">
        <f t="shared" si="162"/>
        <v>0.70200598053340102</v>
      </c>
      <c r="P890">
        <f>0.94*P889+(1-0.94)*'01_Data'!W885^2</f>
        <v>1.9619335421848841E-3</v>
      </c>
      <c r="Q890" s="11">
        <f t="shared" si="163"/>
        <v>0.70314099057770119</v>
      </c>
      <c r="R890">
        <f>0.94*R889+(1-0.94)*'01_Data'!X885^2</f>
        <v>7.1175430392141493E-4</v>
      </c>
      <c r="S890" s="11">
        <f t="shared" si="164"/>
        <v>0.42351161092489137</v>
      </c>
      <c r="T890">
        <f>0.94*T889+(1-0.94)*'01_Data'!Y885^2</f>
        <v>1.9406526707517794E-8</v>
      </c>
      <c r="U890" s="11">
        <f t="shared" si="165"/>
        <v>2.211434993458882E-3</v>
      </c>
      <c r="V890" t="e">
        <f>0.94*V889+(1-0.94)*'01_Data'!AA885^2</f>
        <v>#VALUE!</v>
      </c>
      <c r="W890" s="11" t="e">
        <f t="shared" si="166"/>
        <v>#VALUE!</v>
      </c>
      <c r="X890" t="e">
        <f>0.94*X889+(1-0.94)*'01_Data'!AB885^2</f>
        <v>#VALUE!</v>
      </c>
      <c r="Y890" s="11" t="e">
        <f t="shared" si="167"/>
        <v>#VALUE!</v>
      </c>
    </row>
    <row r="891" spans="1:25" x14ac:dyDescent="0.2">
      <c r="A891" s="6">
        <f>'01_Data'!A887</f>
        <v>44748</v>
      </c>
      <c r="B891">
        <f>0.94*B890+(1-0.94)*'01_Data'!P886^2</f>
        <v>9.0199870791751019E-4</v>
      </c>
      <c r="C891" s="11">
        <f t="shared" si="156"/>
        <v>0.47676375113384256</v>
      </c>
      <c r="D891">
        <f>0.94*D890+(1-0.94)*'01_Data'!Q886^2</f>
        <v>6.6385995633595567E-4</v>
      </c>
      <c r="E891" s="11">
        <f t="shared" si="157"/>
        <v>0.40901431392637205</v>
      </c>
      <c r="F891">
        <f>0.94*F890+(1-0.94)*'01_Data'!R886^2</f>
        <v>1.6492379841626698E-3</v>
      </c>
      <c r="G891" s="11">
        <f t="shared" si="158"/>
        <v>0.64467664143273617</v>
      </c>
      <c r="H891">
        <f>0.94*H890+(1-0.94)*'01_Data'!S886^2</f>
        <v>1.1558512898990378E-3</v>
      </c>
      <c r="I891" s="11">
        <f t="shared" si="159"/>
        <v>0.53969855016903423</v>
      </c>
      <c r="J891">
        <f>0.94*J890+(1-0.94)*'01_Data'!T886^2</f>
        <v>7.2639125604287479E-4</v>
      </c>
      <c r="K891" s="11">
        <f t="shared" si="160"/>
        <v>0.42784412643251801</v>
      </c>
      <c r="L891" t="e">
        <f>0.94*L890+(1-0.94)*'01_Data'!U886^2</f>
        <v>#DIV/0!</v>
      </c>
      <c r="M891" s="11" t="e">
        <f t="shared" si="161"/>
        <v>#DIV/0!</v>
      </c>
      <c r="N891">
        <f>0.94*N890+(1-0.94)*'01_Data'!V886^2</f>
        <v>1.8626736553511306E-3</v>
      </c>
      <c r="O891" s="11">
        <f t="shared" si="162"/>
        <v>0.6851231722460458</v>
      </c>
      <c r="P891">
        <f>0.94*P890+(1-0.94)*'01_Data'!W886^2</f>
        <v>1.935910709305947E-3</v>
      </c>
      <c r="Q891" s="11">
        <f t="shared" si="163"/>
        <v>0.698462238596403</v>
      </c>
      <c r="R891">
        <f>0.94*R890+(1-0.94)*'01_Data'!X886^2</f>
        <v>6.8093584227856268E-4</v>
      </c>
      <c r="S891" s="11">
        <f t="shared" si="164"/>
        <v>0.4142412729970274</v>
      </c>
      <c r="T891">
        <f>0.94*T890+(1-0.94)*'01_Data'!Y886^2</f>
        <v>1.8242135105066727E-8</v>
      </c>
      <c r="U891" s="11">
        <f t="shared" si="165"/>
        <v>2.1440657747552466E-3</v>
      </c>
      <c r="V891" t="e">
        <f>0.94*V890+(1-0.94)*'01_Data'!AA886^2</f>
        <v>#VALUE!</v>
      </c>
      <c r="W891" s="11" t="e">
        <f t="shared" si="166"/>
        <v>#VALUE!</v>
      </c>
      <c r="X891" t="e">
        <f>0.94*X890+(1-0.94)*'01_Data'!AB886^2</f>
        <v>#VALUE!</v>
      </c>
      <c r="Y891" s="11" t="e">
        <f t="shared" si="167"/>
        <v>#VALUE!</v>
      </c>
    </row>
    <row r="892" spans="1:25" x14ac:dyDescent="0.2">
      <c r="A892" s="6">
        <f>'01_Data'!A888</f>
        <v>44749</v>
      </c>
      <c r="B892">
        <f>0.94*B891+(1-0.94)*'01_Data'!P887^2</f>
        <v>8.6776526934478188E-4</v>
      </c>
      <c r="C892" s="11">
        <f t="shared" si="156"/>
        <v>0.46762896389646896</v>
      </c>
      <c r="D892">
        <f>0.94*D891+(1-0.94)*'01_Data'!Q887^2</f>
        <v>6.3458641695032065E-4</v>
      </c>
      <c r="E892" s="11">
        <f t="shared" si="157"/>
        <v>0.39989470748120787</v>
      </c>
      <c r="F892">
        <f>0.94*F891+(1-0.94)*'01_Data'!R887^2</f>
        <v>1.5646580201325957E-3</v>
      </c>
      <c r="G892" s="11">
        <f t="shared" si="158"/>
        <v>0.62792819738678252</v>
      </c>
      <c r="H892">
        <f>0.94*H891+(1-0.94)*'01_Data'!S887^2</f>
        <v>1.0865002125050953E-3</v>
      </c>
      <c r="I892" s="11">
        <f t="shared" si="159"/>
        <v>0.52325715814624463</v>
      </c>
      <c r="J892">
        <f>0.94*J891+(1-0.94)*'01_Data'!T887^2</f>
        <v>8.9158117856664781E-4</v>
      </c>
      <c r="K892" s="11">
        <f t="shared" si="160"/>
        <v>0.47400259176379539</v>
      </c>
      <c r="L892" t="e">
        <f>0.94*L891+(1-0.94)*'01_Data'!U887^2</f>
        <v>#DIV/0!</v>
      </c>
      <c r="M892" s="11" t="e">
        <f t="shared" si="161"/>
        <v>#DIV/0!</v>
      </c>
      <c r="N892">
        <f>0.94*N891+(1-0.94)*'01_Data'!V887^2</f>
        <v>2.1235815002750872E-3</v>
      </c>
      <c r="O892" s="11">
        <f t="shared" si="162"/>
        <v>0.73153437244556185</v>
      </c>
      <c r="P892">
        <f>0.94*P891+(1-0.94)*'01_Data'!W887^2</f>
        <v>2.6134011230683285E-3</v>
      </c>
      <c r="Q892" s="11">
        <f t="shared" si="163"/>
        <v>0.81152762307466697</v>
      </c>
      <c r="R892">
        <f>0.94*R891+(1-0.94)*'01_Data'!X887^2</f>
        <v>7.1366692687733731E-4</v>
      </c>
      <c r="S892" s="11">
        <f t="shared" si="164"/>
        <v>0.42408025840999602</v>
      </c>
      <c r="T892">
        <f>0.94*T891+(1-0.94)*'01_Data'!Y887^2</f>
        <v>1.7147606998762723E-8</v>
      </c>
      <c r="U892" s="11">
        <f t="shared" si="165"/>
        <v>2.0787488938513489E-3</v>
      </c>
      <c r="V892" t="e">
        <f>0.94*V891+(1-0.94)*'01_Data'!AA887^2</f>
        <v>#VALUE!</v>
      </c>
      <c r="W892" s="11" t="e">
        <f t="shared" si="166"/>
        <v>#VALUE!</v>
      </c>
      <c r="X892" t="e">
        <f>0.94*X891+(1-0.94)*'01_Data'!AB887^2</f>
        <v>#VALUE!</v>
      </c>
      <c r="Y892" s="11" t="e">
        <f t="shared" si="167"/>
        <v>#VALUE!</v>
      </c>
    </row>
    <row r="893" spans="1:25" x14ac:dyDescent="0.2">
      <c r="A893" s="6">
        <f>'01_Data'!A889</f>
        <v>44750</v>
      </c>
      <c r="B893">
        <f>0.94*B892+(1-0.94)*'01_Data'!P888^2</f>
        <v>8.7501112431591539E-4</v>
      </c>
      <c r="C893" s="11">
        <f t="shared" si="156"/>
        <v>0.46957726023265939</v>
      </c>
      <c r="D893">
        <f>0.94*D892+(1-0.94)*'01_Data'!Q888^2</f>
        <v>6.1880491657433643E-4</v>
      </c>
      <c r="E893" s="11">
        <f t="shared" si="157"/>
        <v>0.39489092035235857</v>
      </c>
      <c r="F893">
        <f>0.94*F892+(1-0.94)*'01_Data'!R888^2</f>
        <v>1.5463087978465036E-3</v>
      </c>
      <c r="G893" s="11">
        <f t="shared" si="158"/>
        <v>0.62423538593812422</v>
      </c>
      <c r="H893">
        <f>0.94*H892+(1-0.94)*'01_Data'!S888^2</f>
        <v>1.1132667399090114E-3</v>
      </c>
      <c r="I893" s="11">
        <f t="shared" si="159"/>
        <v>0.5296633066931018</v>
      </c>
      <c r="J893">
        <f>0.94*J892+(1-0.94)*'01_Data'!T888^2</f>
        <v>1.045254054560883E-3</v>
      </c>
      <c r="K893" s="11">
        <f t="shared" si="160"/>
        <v>0.51322901491375417</v>
      </c>
      <c r="L893" t="e">
        <f>0.94*L892+(1-0.94)*'01_Data'!U888^2</f>
        <v>#DIV/0!</v>
      </c>
      <c r="M893" s="11" t="e">
        <f t="shared" si="161"/>
        <v>#DIV/0!</v>
      </c>
      <c r="N893">
        <f>0.94*N892+(1-0.94)*'01_Data'!V888^2</f>
        <v>2.0312497756832201E-3</v>
      </c>
      <c r="O893" s="11">
        <f t="shared" si="162"/>
        <v>0.71545436155786457</v>
      </c>
      <c r="P893">
        <f>0.94*P892+(1-0.94)*'01_Data'!W888^2</f>
        <v>3.0020171088445749E-3</v>
      </c>
      <c r="Q893" s="11">
        <f t="shared" si="163"/>
        <v>0.86977486249536606</v>
      </c>
      <c r="R893">
        <f>0.94*R892+(1-0.94)*'01_Data'!X888^2</f>
        <v>7.4025472551536716E-4</v>
      </c>
      <c r="S893" s="11">
        <f t="shared" si="164"/>
        <v>0.4319076183975834</v>
      </c>
      <c r="T893">
        <f>0.94*T892+(1-0.94)*'01_Data'!Y888^2</f>
        <v>1.6118750578836958E-8</v>
      </c>
      <c r="U893" s="11">
        <f t="shared" si="165"/>
        <v>2.0154218282699317E-3</v>
      </c>
      <c r="V893" t="e">
        <f>0.94*V892+(1-0.94)*'01_Data'!AA888^2</f>
        <v>#VALUE!</v>
      </c>
      <c r="W893" s="11" t="e">
        <f t="shared" si="166"/>
        <v>#VALUE!</v>
      </c>
      <c r="X893" t="e">
        <f>0.94*X892+(1-0.94)*'01_Data'!AB888^2</f>
        <v>#VALUE!</v>
      </c>
      <c r="Y893" s="11" t="e">
        <f t="shared" si="167"/>
        <v>#VALUE!</v>
      </c>
    </row>
    <row r="894" spans="1:25" x14ac:dyDescent="0.2">
      <c r="A894" s="6">
        <f>'01_Data'!A890</f>
        <v>44753</v>
      </c>
      <c r="B894">
        <f>0.94*B893+(1-0.94)*'01_Data'!P889^2</f>
        <v>8.2266957344696325E-4</v>
      </c>
      <c r="C894" s="11">
        <f t="shared" si="156"/>
        <v>0.45531607978264371</v>
      </c>
      <c r="D894">
        <f>0.94*D893+(1-0.94)*'01_Data'!Q889^2</f>
        <v>5.8332369449309103E-4</v>
      </c>
      <c r="E894" s="11">
        <f t="shared" si="157"/>
        <v>0.38340262259439351</v>
      </c>
      <c r="F894">
        <f>0.94*F893+(1-0.94)*'01_Data'!R889^2</f>
        <v>1.4536275630692478E-3</v>
      </c>
      <c r="G894" s="11">
        <f t="shared" si="158"/>
        <v>0.60523891637389815</v>
      </c>
      <c r="H894">
        <f>0.94*H893+(1-0.94)*'01_Data'!S889^2</f>
        <v>1.0567657243874377E-3</v>
      </c>
      <c r="I894" s="11">
        <f t="shared" si="159"/>
        <v>0.5160474421461988</v>
      </c>
      <c r="J894">
        <f>0.94*J893+(1-0.94)*'01_Data'!T889^2</f>
        <v>1.0420253776903723E-3</v>
      </c>
      <c r="K894" s="11">
        <f t="shared" si="160"/>
        <v>0.51243574736543684</v>
      </c>
      <c r="L894" t="e">
        <f>0.94*L893+(1-0.94)*'01_Data'!U889^2</f>
        <v>#DIV/0!</v>
      </c>
      <c r="M894" s="11" t="e">
        <f t="shared" si="161"/>
        <v>#DIV/0!</v>
      </c>
      <c r="N894">
        <f>0.94*N893+(1-0.94)*'01_Data'!V889^2</f>
        <v>1.910149186664297E-3</v>
      </c>
      <c r="O894" s="11">
        <f t="shared" si="162"/>
        <v>0.69379939106300959</v>
      </c>
      <c r="P894">
        <f>0.94*P893+(1-0.94)*'01_Data'!W889^2</f>
        <v>2.8570987941391648E-3</v>
      </c>
      <c r="Q894" s="11">
        <f t="shared" si="163"/>
        <v>0.84852159437640096</v>
      </c>
      <c r="R894">
        <f>0.94*R893+(1-0.94)*'01_Data'!X889^2</f>
        <v>6.99748337202223E-4</v>
      </c>
      <c r="S894" s="11">
        <f t="shared" si="164"/>
        <v>0.41992449437364354</v>
      </c>
      <c r="T894">
        <f>0.94*T893+(1-0.94)*'01_Data'!Y889^2</f>
        <v>1.588479726674805E-8</v>
      </c>
      <c r="U894" s="11">
        <f t="shared" si="165"/>
        <v>2.0007420901306866E-3</v>
      </c>
      <c r="V894" t="e">
        <f>0.94*V893+(1-0.94)*'01_Data'!AA889^2</f>
        <v>#VALUE!</v>
      </c>
      <c r="W894" s="11" t="e">
        <f t="shared" si="166"/>
        <v>#VALUE!</v>
      </c>
      <c r="X894" t="e">
        <f>0.94*X893+(1-0.94)*'01_Data'!AB889^2</f>
        <v>#VALUE!</v>
      </c>
      <c r="Y894" s="11" t="e">
        <f t="shared" si="167"/>
        <v>#VALUE!</v>
      </c>
    </row>
    <row r="895" spans="1:25" x14ac:dyDescent="0.2">
      <c r="A895" s="6">
        <f>'01_Data'!A891</f>
        <v>44754</v>
      </c>
      <c r="B895">
        <f>0.94*B894+(1-0.94)*'01_Data'!P890^2</f>
        <v>7.7488565387486138E-4</v>
      </c>
      <c r="C895" s="11">
        <f t="shared" si="156"/>
        <v>0.44189499292984197</v>
      </c>
      <c r="D895">
        <f>0.94*D894+(1-0.94)*'01_Data'!Q890^2</f>
        <v>5.5303940063961303E-4</v>
      </c>
      <c r="E895" s="11">
        <f t="shared" si="157"/>
        <v>0.37331746404525801</v>
      </c>
      <c r="F895">
        <f>0.94*F894+(1-0.94)*'01_Data'!R890^2</f>
        <v>1.3731283605403436E-3</v>
      </c>
      <c r="G895" s="11">
        <f t="shared" si="158"/>
        <v>0.58824174185122791</v>
      </c>
      <c r="H895">
        <f>0.94*H894+(1-0.94)*'01_Data'!S890^2</f>
        <v>1.0153343179359687E-3</v>
      </c>
      <c r="I895" s="11">
        <f t="shared" si="159"/>
        <v>0.50583025623213185</v>
      </c>
      <c r="J895">
        <f>0.94*J894+(1-0.94)*'01_Data'!T890^2</f>
        <v>1.0373801418914353E-3</v>
      </c>
      <c r="K895" s="11">
        <f t="shared" si="160"/>
        <v>0.51129228016530992</v>
      </c>
      <c r="L895" t="e">
        <f>0.94*L894+(1-0.94)*'01_Data'!U890^2</f>
        <v>#DIV/0!</v>
      </c>
      <c r="M895" s="11" t="e">
        <f t="shared" si="161"/>
        <v>#DIV/0!</v>
      </c>
      <c r="N895">
        <f>0.94*N894+(1-0.94)*'01_Data'!V890^2</f>
        <v>1.8511131517541953E-3</v>
      </c>
      <c r="O895" s="11">
        <f t="shared" si="162"/>
        <v>0.68299378785026832</v>
      </c>
      <c r="P895">
        <f>0.94*P894+(1-0.94)*'01_Data'!W890^2</f>
        <v>2.714858487674025E-3</v>
      </c>
      <c r="Q895" s="11">
        <f t="shared" si="163"/>
        <v>0.82713018255523374</v>
      </c>
      <c r="R895">
        <f>0.94*R894+(1-0.94)*'01_Data'!X890^2</f>
        <v>6.877674619276289E-4</v>
      </c>
      <c r="S895" s="11">
        <f t="shared" si="164"/>
        <v>0.41631406462640974</v>
      </c>
      <c r="T895">
        <f>0.94*T894+(1-0.94)*'01_Data'!Y890^2</f>
        <v>1.5664881153382993E-8</v>
      </c>
      <c r="U895" s="11">
        <f t="shared" si="165"/>
        <v>1.9868442441853653E-3</v>
      </c>
      <c r="V895" t="e">
        <f>0.94*V894+(1-0.94)*'01_Data'!AA890^2</f>
        <v>#VALUE!</v>
      </c>
      <c r="W895" s="11" t="e">
        <f t="shared" si="166"/>
        <v>#VALUE!</v>
      </c>
      <c r="X895" t="e">
        <f>0.94*X894+(1-0.94)*'01_Data'!AB890^2</f>
        <v>#VALUE!</v>
      </c>
      <c r="Y895" s="11" t="e">
        <f t="shared" si="167"/>
        <v>#VALUE!</v>
      </c>
    </row>
    <row r="896" spans="1:25" x14ac:dyDescent="0.2">
      <c r="A896" s="6">
        <f>'01_Data'!A892</f>
        <v>44755</v>
      </c>
      <c r="B896">
        <f>0.94*B895+(1-0.94)*'01_Data'!P891^2</f>
        <v>7.391666412857029E-4</v>
      </c>
      <c r="C896" s="11">
        <f t="shared" si="156"/>
        <v>0.43159007588682707</v>
      </c>
      <c r="D896">
        <f>0.94*D895+(1-0.94)*'01_Data'!Q891^2</f>
        <v>5.4032975673762871E-4</v>
      </c>
      <c r="E896" s="11">
        <f t="shared" si="157"/>
        <v>0.36900284375311043</v>
      </c>
      <c r="F896">
        <f>0.94*F895+(1-0.94)*'01_Data'!R891^2</f>
        <v>1.3277990328697511E-3</v>
      </c>
      <c r="G896" s="11">
        <f t="shared" si="158"/>
        <v>0.57845082442950779</v>
      </c>
      <c r="H896">
        <f>0.94*H895+(1-0.94)*'01_Data'!S891^2</f>
        <v>1.0356231946209674E-3</v>
      </c>
      <c r="I896" s="11">
        <f t="shared" si="159"/>
        <v>0.51085912446043658</v>
      </c>
      <c r="J896">
        <f>0.94*J895+(1-0.94)*'01_Data'!T891^2</f>
        <v>9.7558749579257256E-4</v>
      </c>
      <c r="K896" s="11">
        <f t="shared" si="160"/>
        <v>0.49583066559030847</v>
      </c>
      <c r="L896" t="e">
        <f>0.94*L895+(1-0.94)*'01_Data'!U891^2</f>
        <v>#DIV/0!</v>
      </c>
      <c r="M896" s="11" t="e">
        <f t="shared" si="161"/>
        <v>#DIV/0!</v>
      </c>
      <c r="N896">
        <f>0.94*N895+(1-0.94)*'01_Data'!V891^2</f>
        <v>1.755310319995852E-3</v>
      </c>
      <c r="O896" s="11">
        <f t="shared" si="162"/>
        <v>0.66508510781625141</v>
      </c>
      <c r="P896">
        <f>0.94*P895+(1-0.94)*'01_Data'!W891^2</f>
        <v>2.5582954394520008E-3</v>
      </c>
      <c r="Q896" s="11">
        <f t="shared" si="163"/>
        <v>0.80292618013233585</v>
      </c>
      <c r="R896">
        <f>0.94*R895+(1-0.94)*'01_Data'!X891^2</f>
        <v>6.4809133737968284E-4</v>
      </c>
      <c r="S896" s="11">
        <f t="shared" si="164"/>
        <v>0.40412747619987444</v>
      </c>
      <c r="T896">
        <f>0.94*T895+(1-0.94)*'01_Data'!Y891^2</f>
        <v>1.5458160006821322E-8</v>
      </c>
      <c r="U896" s="11">
        <f t="shared" si="165"/>
        <v>1.973691040086815E-3</v>
      </c>
      <c r="V896" t="e">
        <f>0.94*V895+(1-0.94)*'01_Data'!AA891^2</f>
        <v>#VALUE!</v>
      </c>
      <c r="W896" s="11" t="e">
        <f t="shared" si="166"/>
        <v>#VALUE!</v>
      </c>
      <c r="X896" t="e">
        <f>0.94*X895+(1-0.94)*'01_Data'!AB891^2</f>
        <v>#VALUE!</v>
      </c>
      <c r="Y896" s="11" t="e">
        <f t="shared" si="167"/>
        <v>#VALUE!</v>
      </c>
    </row>
    <row r="897" spans="1:25" x14ac:dyDescent="0.2">
      <c r="A897" s="6">
        <f>'01_Data'!A893</f>
        <v>44756</v>
      </c>
      <c r="B897">
        <f>0.94*B896+(1-0.94)*'01_Data'!P892^2</f>
        <v>6.9578412376717616E-4</v>
      </c>
      <c r="C897" s="11">
        <f t="shared" si="156"/>
        <v>0.41873332705831812</v>
      </c>
      <c r="D897">
        <f>0.94*D896+(1-0.94)*'01_Data'!Q892^2</f>
        <v>5.1061675307939353E-4</v>
      </c>
      <c r="E897" s="11">
        <f t="shared" si="157"/>
        <v>0.35871356508502322</v>
      </c>
      <c r="F897">
        <f>0.94*F896+(1-0.94)*'01_Data'!R892^2</f>
        <v>1.2491313650751601E-3</v>
      </c>
      <c r="G897" s="11">
        <f t="shared" si="158"/>
        <v>0.56105356606917711</v>
      </c>
      <c r="H897">
        <f>0.94*H896+(1-0.94)*'01_Data'!S892^2</f>
        <v>9.8086920418852057E-4</v>
      </c>
      <c r="I897" s="11">
        <f t="shared" si="159"/>
        <v>0.49717103642057353</v>
      </c>
      <c r="J897">
        <f>0.94*J896+(1-0.94)*'01_Data'!T892^2</f>
        <v>9.3129046005140808E-4</v>
      </c>
      <c r="K897" s="11">
        <f t="shared" si="160"/>
        <v>0.48444318132568948</v>
      </c>
      <c r="L897" t="e">
        <f>0.94*L896+(1-0.94)*'01_Data'!U892^2</f>
        <v>#DIV/0!</v>
      </c>
      <c r="M897" s="11" t="e">
        <f t="shared" si="161"/>
        <v>#DIV/0!</v>
      </c>
      <c r="N897">
        <f>0.94*N896+(1-0.94)*'01_Data'!V892^2</f>
        <v>1.7428913618610009E-3</v>
      </c>
      <c r="O897" s="11">
        <f t="shared" si="162"/>
        <v>0.6627281668896926</v>
      </c>
      <c r="P897">
        <f>0.94*P896+(1-0.94)*'01_Data'!W892^2</f>
        <v>2.4674926758323449E-3</v>
      </c>
      <c r="Q897" s="11">
        <f t="shared" si="163"/>
        <v>0.78854813062345852</v>
      </c>
      <c r="R897">
        <f>0.94*R896+(1-0.94)*'01_Data'!X892^2</f>
        <v>6.2958211866448596E-4</v>
      </c>
      <c r="S897" s="11">
        <f t="shared" si="164"/>
        <v>0.39831481757957543</v>
      </c>
      <c r="T897">
        <f>0.94*T896+(1-0.94)*'01_Data'!Y892^2</f>
        <v>1.4530670406412041E-8</v>
      </c>
      <c r="U897" s="11">
        <f t="shared" si="165"/>
        <v>1.9135644599583873E-3</v>
      </c>
      <c r="V897" t="e">
        <f>0.94*V896+(1-0.94)*'01_Data'!AA892^2</f>
        <v>#VALUE!</v>
      </c>
      <c r="W897" s="11" t="e">
        <f t="shared" si="166"/>
        <v>#VALUE!</v>
      </c>
      <c r="X897" t="e">
        <f>0.94*X896+(1-0.94)*'01_Data'!AB892^2</f>
        <v>#VALUE!</v>
      </c>
      <c r="Y897" s="11" t="e">
        <f t="shared" si="167"/>
        <v>#VALUE!</v>
      </c>
    </row>
    <row r="898" spans="1:25" x14ac:dyDescent="0.2">
      <c r="A898" s="6">
        <f>'01_Data'!A894</f>
        <v>44757</v>
      </c>
      <c r="B898">
        <f>0.94*B897+(1-0.94)*'01_Data'!P893^2</f>
        <v>6.7861894016715124E-4</v>
      </c>
      <c r="C898" s="11">
        <f t="shared" si="156"/>
        <v>0.41353593909371666</v>
      </c>
      <c r="D898">
        <f>0.94*D897+(1-0.94)*'01_Data'!Q893^2</f>
        <v>4.9342280516108958E-4</v>
      </c>
      <c r="E898" s="11">
        <f t="shared" si="157"/>
        <v>0.35262238570543786</v>
      </c>
      <c r="F898">
        <f>0.94*F897+(1-0.94)*'01_Data'!R893^2</f>
        <v>1.1940873605952764E-3</v>
      </c>
      <c r="G898" s="11">
        <f t="shared" si="158"/>
        <v>0.54855265460118752</v>
      </c>
      <c r="H898">
        <f>0.94*H897+(1-0.94)*'01_Data'!S893^2</f>
        <v>9.3301265038682457E-4</v>
      </c>
      <c r="I898" s="11">
        <f t="shared" si="159"/>
        <v>0.48489090308798311</v>
      </c>
      <c r="J898">
        <f>0.94*J897+(1-0.94)*'01_Data'!T893^2</f>
        <v>8.8419920284312989E-4</v>
      </c>
      <c r="K898" s="11">
        <f t="shared" si="160"/>
        <v>0.47203622648740501</v>
      </c>
      <c r="L898" t="e">
        <f>0.94*L897+(1-0.94)*'01_Data'!U893^2</f>
        <v>#DIV/0!</v>
      </c>
      <c r="M898" s="11" t="e">
        <f t="shared" si="161"/>
        <v>#DIV/0!</v>
      </c>
      <c r="N898">
        <f>0.94*N897+(1-0.94)*'01_Data'!V893^2</f>
        <v>1.6412828855233805E-3</v>
      </c>
      <c r="O898" s="11">
        <f t="shared" si="162"/>
        <v>0.64311996326649046</v>
      </c>
      <c r="P898">
        <f>0.94*P897+(1-0.94)*'01_Data'!W893^2</f>
        <v>2.369767825178786E-3</v>
      </c>
      <c r="Q898" s="11">
        <f t="shared" si="163"/>
        <v>0.77277518848954652</v>
      </c>
      <c r="R898">
        <f>0.94*R897+(1-0.94)*'01_Data'!X893^2</f>
        <v>6.1699569034129645E-4</v>
      </c>
      <c r="S898" s="11">
        <f t="shared" si="164"/>
        <v>0.39431321809699293</v>
      </c>
      <c r="T898">
        <f>0.94*T897+(1-0.94)*'01_Data'!Y893^2</f>
        <v>1.4392001904667143E-8</v>
      </c>
      <c r="U898" s="11">
        <f t="shared" si="165"/>
        <v>1.9044118462076738E-3</v>
      </c>
      <c r="V898" t="e">
        <f>0.94*V897+(1-0.94)*'01_Data'!AA893^2</f>
        <v>#VALUE!</v>
      </c>
      <c r="W898" s="11" t="e">
        <f t="shared" si="166"/>
        <v>#VALUE!</v>
      </c>
      <c r="X898" t="e">
        <f>0.94*X897+(1-0.94)*'01_Data'!AB893^2</f>
        <v>#VALUE!</v>
      </c>
      <c r="Y898" s="11" t="e">
        <f t="shared" si="167"/>
        <v>#VALUE!</v>
      </c>
    </row>
    <row r="899" spans="1:25" x14ac:dyDescent="0.2">
      <c r="A899" s="6">
        <f>'01_Data'!A895</f>
        <v>44760</v>
      </c>
      <c r="B899">
        <f>0.94*B898+(1-0.94)*'01_Data'!P894^2</f>
        <v>6.5463226641265056E-4</v>
      </c>
      <c r="C899" s="11">
        <f t="shared" si="156"/>
        <v>0.40616170564934845</v>
      </c>
      <c r="D899">
        <f>0.94*D898+(1-0.94)*'01_Data'!Q894^2</f>
        <v>4.731932477947532E-4</v>
      </c>
      <c r="E899" s="11">
        <f t="shared" si="157"/>
        <v>0.34531825674915861</v>
      </c>
      <c r="F899">
        <f>0.94*F898+(1-0.94)*'01_Data'!R894^2</f>
        <v>1.1369730542863121E-3</v>
      </c>
      <c r="G899" s="11">
        <f t="shared" si="158"/>
        <v>0.53527302349375938</v>
      </c>
      <c r="H899">
        <f>0.94*H898+(1-0.94)*'01_Data'!S894^2</f>
        <v>9.1614299517064706E-4</v>
      </c>
      <c r="I899" s="11">
        <f t="shared" si="159"/>
        <v>0.48048728888806524</v>
      </c>
      <c r="J899">
        <f>0.94*J898+(1-0.94)*'01_Data'!T894^2</f>
        <v>8.3147519404911286E-4</v>
      </c>
      <c r="K899" s="11">
        <f t="shared" si="160"/>
        <v>0.45774638054317418</v>
      </c>
      <c r="L899" t="e">
        <f>0.94*L898+(1-0.94)*'01_Data'!U894^2</f>
        <v>#DIV/0!</v>
      </c>
      <c r="M899" s="11" t="e">
        <f t="shared" si="161"/>
        <v>#DIV/0!</v>
      </c>
      <c r="N899">
        <f>0.94*N898+(1-0.94)*'01_Data'!V894^2</f>
        <v>1.6699335175100916E-3</v>
      </c>
      <c r="O899" s="11">
        <f t="shared" si="162"/>
        <v>0.64870890730168262</v>
      </c>
      <c r="P899">
        <f>0.94*P898+(1-0.94)*'01_Data'!W894^2</f>
        <v>2.2831499588817977E-3</v>
      </c>
      <c r="Q899" s="11">
        <f t="shared" si="163"/>
        <v>0.75852079051151466</v>
      </c>
      <c r="R899">
        <f>0.94*R898+(1-0.94)*'01_Data'!X894^2</f>
        <v>5.9616244454635016E-4</v>
      </c>
      <c r="S899" s="11">
        <f t="shared" si="164"/>
        <v>0.38759893708017346</v>
      </c>
      <c r="T899">
        <f>0.94*T898+(1-0.94)*'01_Data'!Y894^2</f>
        <v>1.4261653513028425E-8</v>
      </c>
      <c r="U899" s="11">
        <f t="shared" si="165"/>
        <v>1.8957680990256071E-3</v>
      </c>
      <c r="V899" t="e">
        <f>0.94*V898+(1-0.94)*'01_Data'!AA894^2</f>
        <v>#VALUE!</v>
      </c>
      <c r="W899" s="11" t="e">
        <f t="shared" si="166"/>
        <v>#VALUE!</v>
      </c>
      <c r="X899" t="e">
        <f>0.94*X898+(1-0.94)*'01_Data'!AB894^2</f>
        <v>#VALUE!</v>
      </c>
      <c r="Y899" s="11" t="e">
        <f t="shared" si="167"/>
        <v>#VALUE!</v>
      </c>
    </row>
    <row r="900" spans="1:25" x14ac:dyDescent="0.2">
      <c r="A900" s="6">
        <f>'01_Data'!A896</f>
        <v>44761</v>
      </c>
      <c r="B900">
        <f>0.94*B899+(1-0.94)*'01_Data'!P895^2</f>
        <v>6.354147612467019E-4</v>
      </c>
      <c r="C900" s="11">
        <f t="shared" si="156"/>
        <v>0.40015561952091699</v>
      </c>
      <c r="D900">
        <f>0.94*D899+(1-0.94)*'01_Data'!Q895^2</f>
        <v>4.5643394465007438E-4</v>
      </c>
      <c r="E900" s="11">
        <f t="shared" si="157"/>
        <v>0.33914798252653483</v>
      </c>
      <c r="F900">
        <f>0.94*F899+(1-0.94)*'01_Data'!R895^2</f>
        <v>1.1091934619146251E-3</v>
      </c>
      <c r="G900" s="11">
        <f t="shared" si="158"/>
        <v>0.52869343896296428</v>
      </c>
      <c r="H900">
        <f>0.94*H899+(1-0.94)*'01_Data'!S895^2</f>
        <v>8.9173296934123283E-4</v>
      </c>
      <c r="I900" s="11">
        <f t="shared" si="159"/>
        <v>0.47404293927237301</v>
      </c>
      <c r="J900">
        <f>0.94*J899+(1-0.94)*'01_Data'!T895^2</f>
        <v>8.0214875944849056E-4</v>
      </c>
      <c r="K900" s="11">
        <f t="shared" si="160"/>
        <v>0.44960147617753621</v>
      </c>
      <c r="L900" t="e">
        <f>0.94*L899+(1-0.94)*'01_Data'!U895^2</f>
        <v>#DIV/0!</v>
      </c>
      <c r="M900" s="11" t="e">
        <f t="shared" si="161"/>
        <v>#DIV/0!</v>
      </c>
      <c r="N900">
        <f>0.94*N899+(1-0.94)*'01_Data'!V895^2</f>
        <v>1.6542769297414465E-3</v>
      </c>
      <c r="O900" s="11">
        <f t="shared" si="162"/>
        <v>0.64566073621898723</v>
      </c>
      <c r="P900">
        <f>0.94*P899+(1-0.94)*'01_Data'!W895^2</f>
        <v>2.2530301707782505E-3</v>
      </c>
      <c r="Q900" s="11">
        <f t="shared" si="163"/>
        <v>0.75350089783365171</v>
      </c>
      <c r="R900">
        <f>0.94*R899+(1-0.94)*'01_Data'!X895^2</f>
        <v>6.0453152857740608E-4</v>
      </c>
      <c r="S900" s="11">
        <f t="shared" si="164"/>
        <v>0.39031006290064613</v>
      </c>
      <c r="T900">
        <f>0.94*T899+(1-0.94)*'01_Data'!Y895^2</f>
        <v>1.3405954302246718E-8</v>
      </c>
      <c r="U900" s="11">
        <f t="shared" si="165"/>
        <v>1.8380153655957758E-3</v>
      </c>
      <c r="V900" t="e">
        <f>0.94*V899+(1-0.94)*'01_Data'!AA895^2</f>
        <v>#VALUE!</v>
      </c>
      <c r="W900" s="11" t="e">
        <f t="shared" si="166"/>
        <v>#VALUE!</v>
      </c>
      <c r="X900" t="e">
        <f>0.94*X899+(1-0.94)*'01_Data'!AB895^2</f>
        <v>#VALUE!</v>
      </c>
      <c r="Y900" s="11" t="e">
        <f t="shared" si="167"/>
        <v>#VALUE!</v>
      </c>
    </row>
    <row r="901" spans="1:25" x14ac:dyDescent="0.2">
      <c r="A901" s="6">
        <f>'01_Data'!A897</f>
        <v>44762</v>
      </c>
      <c r="B901">
        <f>0.94*B900+(1-0.94)*'01_Data'!P896^2</f>
        <v>6.3446103074755794E-4</v>
      </c>
      <c r="C901" s="11">
        <f t="shared" si="156"/>
        <v>0.39985519847612916</v>
      </c>
      <c r="D901">
        <f>0.94*D900+(1-0.94)*'01_Data'!Q896^2</f>
        <v>5.0424923939885547E-4</v>
      </c>
      <c r="E901" s="11">
        <f t="shared" si="157"/>
        <v>0.35646992626098428</v>
      </c>
      <c r="F901">
        <f>0.94*F900+(1-0.94)*'01_Data'!R896^2</f>
        <v>1.1353189740017011E-3</v>
      </c>
      <c r="G901" s="11">
        <f t="shared" si="158"/>
        <v>0.53488352138426243</v>
      </c>
      <c r="H901">
        <f>0.94*H900+(1-0.94)*'01_Data'!S896^2</f>
        <v>9.6025287561897271E-4</v>
      </c>
      <c r="I901" s="11">
        <f t="shared" si="159"/>
        <v>0.49191841260109498</v>
      </c>
      <c r="J901">
        <f>0.94*J900+(1-0.94)*'01_Data'!T896^2</f>
        <v>8.6740718415809106E-4</v>
      </c>
      <c r="K901" s="11">
        <f t="shared" si="160"/>
        <v>0.46753246989683933</v>
      </c>
      <c r="L901" t="e">
        <f>0.94*L900+(1-0.94)*'01_Data'!U896^2</f>
        <v>#DIV/0!</v>
      </c>
      <c r="M901" s="11" t="e">
        <f t="shared" si="161"/>
        <v>#DIV/0!</v>
      </c>
      <c r="N901">
        <f>0.94*N900+(1-0.94)*'01_Data'!V896^2</f>
        <v>1.6049011689508853E-3</v>
      </c>
      <c r="O901" s="11">
        <f t="shared" si="162"/>
        <v>0.63595211657452877</v>
      </c>
      <c r="P901">
        <f>0.94*P900+(1-0.94)*'01_Data'!W896^2</f>
        <v>2.2280380410186736E-3</v>
      </c>
      <c r="Q901" s="11">
        <f t="shared" si="163"/>
        <v>0.74931007355880763</v>
      </c>
      <c r="R901">
        <f>0.94*R900+(1-0.94)*'01_Data'!X896^2</f>
        <v>6.3416633453651928E-4</v>
      </c>
      <c r="S901" s="11">
        <f t="shared" si="164"/>
        <v>0.39976232476710816</v>
      </c>
      <c r="T901">
        <f>0.94*T900+(1-0.94)*'01_Data'!Y896^2</f>
        <v>1.2601597044111914E-8</v>
      </c>
      <c r="U901" s="11">
        <f t="shared" si="165"/>
        <v>1.7820220130840704E-3</v>
      </c>
      <c r="V901" t="e">
        <f>0.94*V900+(1-0.94)*'01_Data'!AA896^2</f>
        <v>#VALUE!</v>
      </c>
      <c r="W901" s="11" t="e">
        <f t="shared" si="166"/>
        <v>#VALUE!</v>
      </c>
      <c r="X901" t="e">
        <f>0.94*X900+(1-0.94)*'01_Data'!AB896^2</f>
        <v>#VALUE!</v>
      </c>
      <c r="Y901" s="11" t="e">
        <f t="shared" si="167"/>
        <v>#VALUE!</v>
      </c>
    </row>
    <row r="902" spans="1:25" x14ac:dyDescent="0.2">
      <c r="A902" s="6">
        <f>'01_Data'!A898</f>
        <v>44763</v>
      </c>
      <c r="B902">
        <f>0.94*B901+(1-0.94)*'01_Data'!P897^2</f>
        <v>6.0356015393849547E-4</v>
      </c>
      <c r="C902" s="11">
        <f t="shared" si="156"/>
        <v>0.3899963574092723</v>
      </c>
      <c r="D902">
        <f>0.94*D901+(1-0.94)*'01_Data'!Q897^2</f>
        <v>4.8432443986230837E-4</v>
      </c>
      <c r="E902" s="11">
        <f t="shared" si="157"/>
        <v>0.34935620624987002</v>
      </c>
      <c r="F902">
        <f>0.94*F901+(1-0.94)*'01_Data'!R897^2</f>
        <v>1.1043724196606194E-3</v>
      </c>
      <c r="G902" s="11">
        <f t="shared" si="158"/>
        <v>0.5275432207454438</v>
      </c>
      <c r="H902">
        <f>0.94*H901+(1-0.94)*'01_Data'!S897^2</f>
        <v>9.1064599099843009E-4</v>
      </c>
      <c r="I902" s="11">
        <f t="shared" si="159"/>
        <v>0.4790436198631649</v>
      </c>
      <c r="J902">
        <f>0.94*J901+(1-0.94)*'01_Data'!T897^2</f>
        <v>8.5992826116995148E-4</v>
      </c>
      <c r="K902" s="11">
        <f t="shared" si="160"/>
        <v>0.46551253668921505</v>
      </c>
      <c r="L902" t="e">
        <f>0.94*L901+(1-0.94)*'01_Data'!U897^2</f>
        <v>#DIV/0!</v>
      </c>
      <c r="M902" s="11" t="e">
        <f t="shared" si="161"/>
        <v>#DIV/0!</v>
      </c>
      <c r="N902">
        <f>0.94*N901+(1-0.94)*'01_Data'!V897^2</f>
        <v>1.5118923533289099E-3</v>
      </c>
      <c r="O902" s="11">
        <f t="shared" si="162"/>
        <v>0.61724944150552719</v>
      </c>
      <c r="P902">
        <f>0.94*P901+(1-0.94)*'01_Data'!W897^2</f>
        <v>2.0971256850578828E-3</v>
      </c>
      <c r="Q902" s="11">
        <f t="shared" si="163"/>
        <v>0.72696332275747344</v>
      </c>
      <c r="R902">
        <f>0.94*R901+(1-0.94)*'01_Data'!X897^2</f>
        <v>5.9699517605843369E-4</v>
      </c>
      <c r="S902" s="11">
        <f t="shared" si="164"/>
        <v>0.38786954555201325</v>
      </c>
      <c r="T902">
        <f>0.94*T901+(1-0.94)*'01_Data'!Y897^2</f>
        <v>1.1845501221465198E-8</v>
      </c>
      <c r="U902" s="11">
        <f t="shared" si="165"/>
        <v>1.7277344436600289E-3</v>
      </c>
      <c r="V902" t="e">
        <f>0.94*V901+(1-0.94)*'01_Data'!AA897^2</f>
        <v>#VALUE!</v>
      </c>
      <c r="W902" s="11" t="e">
        <f t="shared" si="166"/>
        <v>#VALUE!</v>
      </c>
      <c r="X902" t="e">
        <f>0.94*X901+(1-0.94)*'01_Data'!AB897^2</f>
        <v>#VALUE!</v>
      </c>
      <c r="Y902" s="11" t="e">
        <f t="shared" si="167"/>
        <v>#VALUE!</v>
      </c>
    </row>
    <row r="903" spans="1:25" x14ac:dyDescent="0.2">
      <c r="A903" s="6">
        <f>'01_Data'!A899</f>
        <v>44764</v>
      </c>
      <c r="B903">
        <f>0.94*B902+(1-0.94)*'01_Data'!P898^2</f>
        <v>5.8435531475887668E-4</v>
      </c>
      <c r="C903" s="11">
        <f t="shared" si="156"/>
        <v>0.3837415006475543</v>
      </c>
      <c r="D903">
        <f>0.94*D902+(1-0.94)*'01_Data'!Q898^2</f>
        <v>4.5879804286444843E-4</v>
      </c>
      <c r="E903" s="11">
        <f t="shared" si="157"/>
        <v>0.34002515613089718</v>
      </c>
      <c r="F903">
        <f>0.94*F902+(1-0.94)*'01_Data'!R898^2</f>
        <v>1.061675705910761E-3</v>
      </c>
      <c r="G903" s="11">
        <f t="shared" si="158"/>
        <v>0.51724489160310894</v>
      </c>
      <c r="H903">
        <f>0.94*H902+(1-0.94)*'01_Data'!S898^2</f>
        <v>8.9259333390195265E-4</v>
      </c>
      <c r="I903" s="11">
        <f t="shared" si="159"/>
        <v>0.47427156792632225</v>
      </c>
      <c r="J903">
        <f>0.94*J902+(1-0.94)*'01_Data'!T898^2</f>
        <v>8.1519748371255952E-4</v>
      </c>
      <c r="K903" s="11">
        <f t="shared" si="160"/>
        <v>0.45324360546571979</v>
      </c>
      <c r="L903" t="e">
        <f>0.94*L902+(1-0.94)*'01_Data'!U898^2</f>
        <v>#DIV/0!</v>
      </c>
      <c r="M903" s="11" t="e">
        <f t="shared" si="161"/>
        <v>#DIV/0!</v>
      </c>
      <c r="N903">
        <f>0.94*N902+(1-0.94)*'01_Data'!V898^2</f>
        <v>1.4228585041856372E-3</v>
      </c>
      <c r="O903" s="11">
        <f t="shared" si="162"/>
        <v>0.59879908404637749</v>
      </c>
      <c r="P903">
        <f>0.94*P902+(1-0.94)*'01_Data'!W898^2</f>
        <v>1.9722102829998738E-3</v>
      </c>
      <c r="Q903" s="11">
        <f t="shared" si="163"/>
        <v>0.7049801354052242</v>
      </c>
      <c r="R903">
        <f>0.94*R902+(1-0.94)*'01_Data'!X898^2</f>
        <v>5.678705731914104E-4</v>
      </c>
      <c r="S903" s="11">
        <f t="shared" si="164"/>
        <v>0.37829007975921791</v>
      </c>
      <c r="T903">
        <f>0.94*T902+(1-0.94)*'01_Data'!Y898^2</f>
        <v>1.7629990879383309E-8</v>
      </c>
      <c r="U903" s="11">
        <f t="shared" si="165"/>
        <v>2.1077850226255512E-3</v>
      </c>
      <c r="V903" t="e">
        <f>0.94*V902+(1-0.94)*'01_Data'!AA898^2</f>
        <v>#VALUE!</v>
      </c>
      <c r="W903" s="11" t="e">
        <f t="shared" si="166"/>
        <v>#VALUE!</v>
      </c>
      <c r="X903" t="e">
        <f>0.94*X902+(1-0.94)*'01_Data'!AB898^2</f>
        <v>#VALUE!</v>
      </c>
      <c r="Y903" s="11" t="e">
        <f t="shared" si="167"/>
        <v>#VALUE!</v>
      </c>
    </row>
    <row r="904" spans="1:25" x14ac:dyDescent="0.2">
      <c r="A904" s="6">
        <f>'01_Data'!A900</f>
        <v>44767</v>
      </c>
      <c r="B904">
        <f>0.94*B903+(1-0.94)*'01_Data'!P899^2</f>
        <v>5.5281874816643034E-4</v>
      </c>
      <c r="C904" s="11">
        <f t="shared" ref="C904:C967" si="168">SQRT(B904)*SQRT(252)</f>
        <v>0.373242983240061</v>
      </c>
      <c r="D904">
        <f>0.94*D903+(1-0.94)*'01_Data'!Q899^2</f>
        <v>4.3545991395829156E-4</v>
      </c>
      <c r="E904" s="11">
        <f t="shared" ref="E904:E967" si="169">SQRT(D904)*SQRT(252)</f>
        <v>0.33126409150025521</v>
      </c>
      <c r="F904">
        <f>0.94*F903+(1-0.94)*'01_Data'!R899^2</f>
        <v>1.0028739228014501E-3</v>
      </c>
      <c r="G904" s="11">
        <f t="shared" ref="G904:G967" si="170">SQRT(F904)*SQRT(252)</f>
        <v>0.50271684728678567</v>
      </c>
      <c r="H904">
        <f>0.94*H903+(1-0.94)*'01_Data'!S899^2</f>
        <v>8.5304165341799584E-4</v>
      </c>
      <c r="I904" s="11">
        <f t="shared" ref="I904:I967" si="171">SQRT(H904)*SQRT(252)</f>
        <v>0.4636447957880418</v>
      </c>
      <c r="J904">
        <f>0.94*J903+(1-0.94)*'01_Data'!T899^2</f>
        <v>7.9802456901826994E-4</v>
      </c>
      <c r="K904" s="11">
        <f t="shared" ref="K904:K967" si="172">SQRT(J904)*SQRT(252)</f>
        <v>0.44844418983035567</v>
      </c>
      <c r="L904" t="e">
        <f>0.94*L903+(1-0.94)*'01_Data'!U899^2</f>
        <v>#DIV/0!</v>
      </c>
      <c r="M904" s="11" t="e">
        <f t="shared" ref="M904:M967" si="173">SQRT(L904)*SQRT(252)</f>
        <v>#DIV/0!</v>
      </c>
      <c r="N904">
        <f>0.94*N903+(1-0.94)*'01_Data'!V899^2</f>
        <v>1.4038196088688351E-3</v>
      </c>
      <c r="O904" s="11">
        <f t="shared" ref="O904:O967" si="174">SQRT(N904)*SQRT(252)</f>
        <v>0.59477940569167864</v>
      </c>
      <c r="P904">
        <f>0.94*P903+(1-0.94)*'01_Data'!W899^2</f>
        <v>1.8866105097730206E-3</v>
      </c>
      <c r="Q904" s="11">
        <f t="shared" ref="Q904:Q967" si="175">SQRT(P904)*SQRT(252)</f>
        <v>0.68951131133782084</v>
      </c>
      <c r="R904">
        <f>0.94*R903+(1-0.94)*'01_Data'!X899^2</f>
        <v>5.4063716709748413E-4</v>
      </c>
      <c r="S904" s="11">
        <f t="shared" ref="S904:S967" si="176">SQRT(R904)*SQRT(252)</f>
        <v>0.36910779740959959</v>
      </c>
      <c r="T904">
        <f>0.94*T903+(1-0.94)*'01_Data'!Y899^2</f>
        <v>1.7287941575101907E-8</v>
      </c>
      <c r="U904" s="11">
        <f t="shared" ref="U904:U967" si="177">SQRT(T904)*SQRT(252)</f>
        <v>2.0872377145226373E-3</v>
      </c>
      <c r="V904" t="e">
        <f>0.94*V903+(1-0.94)*'01_Data'!AA899^2</f>
        <v>#VALUE!</v>
      </c>
      <c r="W904" s="11" t="e">
        <f t="shared" ref="W904:W967" si="178">SQRT(V904)*SQRT(252)</f>
        <v>#VALUE!</v>
      </c>
      <c r="X904" t="e">
        <f>0.94*X903+(1-0.94)*'01_Data'!AB899^2</f>
        <v>#VALUE!</v>
      </c>
      <c r="Y904" s="11" t="e">
        <f t="shared" ref="Y904:Y967" si="179">SQRT(X904)*SQRT(252)</f>
        <v>#VALUE!</v>
      </c>
    </row>
    <row r="905" spans="1:25" x14ac:dyDescent="0.2">
      <c r="A905" s="6">
        <f>'01_Data'!A901</f>
        <v>44768</v>
      </c>
      <c r="B905">
        <f>0.94*B904+(1-0.94)*'01_Data'!P900^2</f>
        <v>5.840444473360298E-4</v>
      </c>
      <c r="C905" s="11">
        <f t="shared" si="168"/>
        <v>0.38363941498323595</v>
      </c>
      <c r="D905">
        <f>0.94*D904+(1-0.94)*'01_Data'!Q900^2</f>
        <v>4.6090774017784001E-4</v>
      </c>
      <c r="E905" s="11">
        <f t="shared" si="169"/>
        <v>0.34080603064619569</v>
      </c>
      <c r="F905">
        <f>0.94*F904+(1-0.94)*'01_Data'!R900^2</f>
        <v>1.0563327636384085E-3</v>
      </c>
      <c r="G905" s="11">
        <f t="shared" si="170"/>
        <v>0.51594171806210731</v>
      </c>
      <c r="H905">
        <f>0.94*H904+(1-0.94)*'01_Data'!S900^2</f>
        <v>9.7302984064577568E-4</v>
      </c>
      <c r="I905" s="11">
        <f t="shared" si="171"/>
        <v>0.49518029024057036</v>
      </c>
      <c r="J905">
        <f>0.94*J904+(1-0.94)*'01_Data'!T900^2</f>
        <v>8.6137559577271518E-4</v>
      </c>
      <c r="K905" s="11">
        <f t="shared" si="172"/>
        <v>0.46590412118237828</v>
      </c>
      <c r="L905" t="e">
        <f>0.94*L904+(1-0.94)*'01_Data'!U900^2</f>
        <v>#DIV/0!</v>
      </c>
      <c r="M905" s="11" t="e">
        <f t="shared" si="173"/>
        <v>#DIV/0!</v>
      </c>
      <c r="N905">
        <f>0.94*N904+(1-0.94)*'01_Data'!V900^2</f>
        <v>1.3533078590188673E-3</v>
      </c>
      <c r="O905" s="11">
        <f t="shared" si="174"/>
        <v>0.5839808048838202</v>
      </c>
      <c r="P905">
        <f>0.94*P904+(1-0.94)*'01_Data'!W900^2</f>
        <v>2.0448051088995641E-3</v>
      </c>
      <c r="Q905" s="11">
        <f t="shared" si="175"/>
        <v>0.71783764699456254</v>
      </c>
      <c r="R905">
        <f>0.94*R904+(1-0.94)*'01_Data'!X900^2</f>
        <v>5.7583314873984313E-4</v>
      </c>
      <c r="S905" s="11">
        <f t="shared" si="176"/>
        <v>0.38093300392909052</v>
      </c>
      <c r="T905">
        <f>0.94*T904+(1-0.94)*'01_Data'!Y900^2</f>
        <v>1.696641522907667E-8</v>
      </c>
      <c r="U905" s="11">
        <f t="shared" si="177"/>
        <v>2.06773708138325E-3</v>
      </c>
      <c r="V905" t="e">
        <f>0.94*V904+(1-0.94)*'01_Data'!AA900^2</f>
        <v>#VALUE!</v>
      </c>
      <c r="W905" s="11" t="e">
        <f t="shared" si="178"/>
        <v>#VALUE!</v>
      </c>
      <c r="X905" t="e">
        <f>0.94*X904+(1-0.94)*'01_Data'!AB900^2</f>
        <v>#VALUE!</v>
      </c>
      <c r="Y905" s="11" t="e">
        <f t="shared" si="179"/>
        <v>#VALUE!</v>
      </c>
    </row>
    <row r="906" spans="1:25" x14ac:dyDescent="0.2">
      <c r="A906" s="6">
        <f>'01_Data'!A902</f>
        <v>44769</v>
      </c>
      <c r="B906">
        <f>0.94*B905+(1-0.94)*'01_Data'!P901^2</f>
        <v>5.4991309843376154E-4</v>
      </c>
      <c r="C906" s="11">
        <f t="shared" si="168"/>
        <v>0.37226079676123291</v>
      </c>
      <c r="D906">
        <f>0.94*D905+(1-0.94)*'01_Data'!Q901^2</f>
        <v>4.3694412033946478E-4</v>
      </c>
      <c r="E906" s="11">
        <f t="shared" si="169"/>
        <v>0.33182814577058584</v>
      </c>
      <c r="F906">
        <f>0.94*F905+(1-0.94)*'01_Data'!R901^2</f>
        <v>9.9954674803206796E-4</v>
      </c>
      <c r="G906" s="11">
        <f t="shared" si="170"/>
        <v>0.50188223768537699</v>
      </c>
      <c r="H906">
        <f>0.94*H905+(1-0.94)*'01_Data'!S901^2</f>
        <v>9.9680996179684115E-4</v>
      </c>
      <c r="I906" s="11">
        <f t="shared" si="171"/>
        <v>0.50119468310508242</v>
      </c>
      <c r="J906">
        <f>0.94*J905+(1-0.94)*'01_Data'!T901^2</f>
        <v>8.6113581137604173E-4</v>
      </c>
      <c r="K906" s="11">
        <f t="shared" si="172"/>
        <v>0.4658392689187576</v>
      </c>
      <c r="L906" t="e">
        <f>0.94*L905+(1-0.94)*'01_Data'!U901^2</f>
        <v>#DIV/0!</v>
      </c>
      <c r="M906" s="11" t="e">
        <f t="shared" si="173"/>
        <v>#DIV/0!</v>
      </c>
      <c r="N906">
        <f>0.94*N905+(1-0.94)*'01_Data'!V901^2</f>
        <v>1.2738215367558514E-3</v>
      </c>
      <c r="O906" s="11">
        <f t="shared" si="174"/>
        <v>0.56657129053851163</v>
      </c>
      <c r="P906">
        <f>0.94*P905+(1-0.94)*'01_Data'!W901^2</f>
        <v>1.9223530539680138E-3</v>
      </c>
      <c r="Q906" s="11">
        <f t="shared" si="175"/>
        <v>0.69601219069779185</v>
      </c>
      <c r="R906">
        <f>0.94*R905+(1-0.94)*'01_Data'!X901^2</f>
        <v>5.4260966626813051E-4</v>
      </c>
      <c r="S906" s="11">
        <f t="shared" si="176"/>
        <v>0.36978052395923838</v>
      </c>
      <c r="T906">
        <f>0.94*T905+(1-0.94)*'01_Data'!Y901^2</f>
        <v>1.5948430315332069E-8</v>
      </c>
      <c r="U906" s="11">
        <f t="shared" si="177"/>
        <v>2.0047454799708821E-3</v>
      </c>
      <c r="V906" t="e">
        <f>0.94*V905+(1-0.94)*'01_Data'!AA901^2</f>
        <v>#VALUE!</v>
      </c>
      <c r="W906" s="11" t="e">
        <f t="shared" si="178"/>
        <v>#VALUE!</v>
      </c>
      <c r="X906" t="e">
        <f>0.94*X905+(1-0.94)*'01_Data'!AB901^2</f>
        <v>#VALUE!</v>
      </c>
      <c r="Y906" s="11" t="e">
        <f t="shared" si="179"/>
        <v>#VALUE!</v>
      </c>
    </row>
    <row r="907" spans="1:25" x14ac:dyDescent="0.2">
      <c r="A907" s="6">
        <f>'01_Data'!A903</f>
        <v>44770</v>
      </c>
      <c r="B907">
        <f>0.94*B906+(1-0.94)*'01_Data'!P902^2</f>
        <v>5.4442807584040027E-4</v>
      </c>
      <c r="C907" s="11">
        <f t="shared" si="168"/>
        <v>0.37039961543146999</v>
      </c>
      <c r="D907">
        <f>0.94*D906+(1-0.94)*'01_Data'!Q902^2</f>
        <v>4.2099590999917423E-4</v>
      </c>
      <c r="E907" s="11">
        <f t="shared" si="169"/>
        <v>0.32571608698342169</v>
      </c>
      <c r="F907">
        <f>0.94*F906+(1-0.94)*'01_Data'!R902^2</f>
        <v>9.731339782268945E-4</v>
      </c>
      <c r="G907" s="11">
        <f t="shared" si="170"/>
        <v>0.49520678762833759</v>
      </c>
      <c r="H907">
        <f>0.94*H906+(1-0.94)*'01_Data'!S902^2</f>
        <v>9.4476157637311039E-4</v>
      </c>
      <c r="I907" s="11">
        <f t="shared" si="171"/>
        <v>0.48793433702294803</v>
      </c>
      <c r="J907">
        <f>0.94*J906+(1-0.94)*'01_Data'!T902^2</f>
        <v>8.2424210431221174E-4</v>
      </c>
      <c r="K907" s="11">
        <f t="shared" si="172"/>
        <v>0.45575103980866288</v>
      </c>
      <c r="L907" t="e">
        <f>0.94*L906+(1-0.94)*'01_Data'!U902^2</f>
        <v>#DIV/0!</v>
      </c>
      <c r="M907" s="11" t="e">
        <f t="shared" si="173"/>
        <v>#DIV/0!</v>
      </c>
      <c r="N907">
        <f>0.94*N906+(1-0.94)*'01_Data'!V902^2</f>
        <v>1.4225452504930511E-3</v>
      </c>
      <c r="O907" s="11">
        <f t="shared" si="174"/>
        <v>0.5987331652115564</v>
      </c>
      <c r="P907">
        <f>0.94*P906+(1-0.94)*'01_Data'!W902^2</f>
        <v>1.8381566738138002E-3</v>
      </c>
      <c r="Q907" s="11">
        <f t="shared" si="175"/>
        <v>0.68059935483445599</v>
      </c>
      <c r="R907">
        <f>0.94*R906+(1-0.94)*'01_Data'!X902^2</f>
        <v>5.5636236078903452E-4</v>
      </c>
      <c r="S907" s="11">
        <f t="shared" si="176"/>
        <v>0.37443733109672267</v>
      </c>
      <c r="T907">
        <f>0.94*T906+(1-0.94)*'01_Data'!Y902^2</f>
        <v>1.4991524496412142E-8</v>
      </c>
      <c r="U907" s="11">
        <f t="shared" si="177"/>
        <v>1.9436728565002549E-3</v>
      </c>
      <c r="V907" t="e">
        <f>0.94*V906+(1-0.94)*'01_Data'!AA902^2</f>
        <v>#VALUE!</v>
      </c>
      <c r="W907" s="11" t="e">
        <f t="shared" si="178"/>
        <v>#VALUE!</v>
      </c>
      <c r="X907" t="e">
        <f>0.94*X906+(1-0.94)*'01_Data'!AB902^2</f>
        <v>#VALUE!</v>
      </c>
      <c r="Y907" s="11" t="e">
        <f t="shared" si="179"/>
        <v>#VALUE!</v>
      </c>
    </row>
    <row r="908" spans="1:25" x14ac:dyDescent="0.2">
      <c r="A908" s="6">
        <f>'01_Data'!A904</f>
        <v>44771</v>
      </c>
      <c r="B908">
        <f>0.94*B907+(1-0.94)*'01_Data'!P903^2</f>
        <v>5.1986140496884507E-4</v>
      </c>
      <c r="C908" s="11">
        <f t="shared" si="168"/>
        <v>0.36194623088540234</v>
      </c>
      <c r="D908">
        <f>0.94*D907+(1-0.94)*'01_Data'!Q903^2</f>
        <v>3.9914953501905115E-4</v>
      </c>
      <c r="E908" s="11">
        <f t="shared" si="169"/>
        <v>0.31715245990658952</v>
      </c>
      <c r="F908">
        <f>0.94*F907+(1-0.94)*'01_Data'!R903^2</f>
        <v>9.1901408387153212E-4</v>
      </c>
      <c r="G908" s="11">
        <f t="shared" si="170"/>
        <v>0.48123959639209457</v>
      </c>
      <c r="H908">
        <f>0.94*H907+(1-0.94)*'01_Data'!S903^2</f>
        <v>8.8837471249538706E-4</v>
      </c>
      <c r="I908" s="11">
        <f t="shared" si="171"/>
        <v>0.47314947696139065</v>
      </c>
      <c r="J908">
        <f>0.94*J907+(1-0.94)*'01_Data'!T903^2</f>
        <v>7.7515088318350523E-4</v>
      </c>
      <c r="K908" s="11">
        <f t="shared" si="172"/>
        <v>0.44197061278126099</v>
      </c>
      <c r="L908" t="e">
        <f>0.94*L907+(1-0.94)*'01_Data'!U903^2</f>
        <v>#DIV/0!</v>
      </c>
      <c r="M908" s="11" t="e">
        <f t="shared" si="173"/>
        <v>#DIV/0!</v>
      </c>
      <c r="N908">
        <f>0.94*N907+(1-0.94)*'01_Data'!V903^2</f>
        <v>1.4662147655639744E-3</v>
      </c>
      <c r="O908" s="11">
        <f t="shared" si="174"/>
        <v>0.60785370026193108</v>
      </c>
      <c r="P908">
        <f>0.94*P907+(1-0.94)*'01_Data'!W903^2</f>
        <v>1.9756647848049045E-3</v>
      </c>
      <c r="Q908" s="11">
        <f t="shared" si="175"/>
        <v>0.70559728299564473</v>
      </c>
      <c r="R908">
        <f>0.94*R907+(1-0.94)*'01_Data'!X903^2</f>
        <v>5.4890638737779233E-4</v>
      </c>
      <c r="S908" s="11">
        <f t="shared" si="176"/>
        <v>0.3719198967777923</v>
      </c>
      <c r="T908">
        <f>0.94*T907+(1-0.94)*'01_Data'!Y903^2</f>
        <v>1.480778317510901E-8</v>
      </c>
      <c r="U908" s="11">
        <f t="shared" si="177"/>
        <v>1.9317249701050797E-3</v>
      </c>
      <c r="V908" t="e">
        <f>0.94*V907+(1-0.94)*'01_Data'!AA903^2</f>
        <v>#VALUE!</v>
      </c>
      <c r="W908" s="11" t="e">
        <f t="shared" si="178"/>
        <v>#VALUE!</v>
      </c>
      <c r="X908" t="e">
        <f>0.94*X907+(1-0.94)*'01_Data'!AB903^2</f>
        <v>#VALUE!</v>
      </c>
      <c r="Y908" s="11" t="e">
        <f t="shared" si="179"/>
        <v>#VALUE!</v>
      </c>
    </row>
    <row r="909" spans="1:25" x14ac:dyDescent="0.2">
      <c r="A909" s="6">
        <f>'01_Data'!A905</f>
        <v>44774</v>
      </c>
      <c r="B909">
        <f>0.94*B908+(1-0.94)*'01_Data'!P904^2</f>
        <v>6.1162144673794711E-4</v>
      </c>
      <c r="C909" s="11">
        <f t="shared" si="168"/>
        <v>0.39259216061704888</v>
      </c>
      <c r="D909">
        <f>0.94*D908+(1-0.94)*'01_Data'!Q904^2</f>
        <v>8.1168545718569537E-4</v>
      </c>
      <c r="E909" s="11">
        <f t="shared" si="169"/>
        <v>0.45226622161155844</v>
      </c>
      <c r="F909">
        <f>0.94*F908+(1-0.94)*'01_Data'!R904^2</f>
        <v>9.3822306353572157E-4</v>
      </c>
      <c r="G909" s="11">
        <f t="shared" si="170"/>
        <v>0.48624295574434995</v>
      </c>
      <c r="H909">
        <f>0.94*H908+(1-0.94)*'01_Data'!S904^2</f>
        <v>9.7594626257892594E-4</v>
      </c>
      <c r="I909" s="11">
        <f t="shared" si="171"/>
        <v>0.49592182667219775</v>
      </c>
      <c r="J909">
        <f>0.94*J908+(1-0.94)*'01_Data'!T904^2</f>
        <v>7.6227620304123258E-4</v>
      </c>
      <c r="K909" s="11">
        <f t="shared" si="172"/>
        <v>0.43828484250130145</v>
      </c>
      <c r="L909" t="e">
        <f>0.94*L908+(1-0.94)*'01_Data'!U904^2</f>
        <v>#DIV/0!</v>
      </c>
      <c r="M909" s="11" t="e">
        <f t="shared" si="173"/>
        <v>#DIV/0!</v>
      </c>
      <c r="N909">
        <f>0.94*N908+(1-0.94)*'01_Data'!V904^2</f>
        <v>1.3862358118764623E-3</v>
      </c>
      <c r="O909" s="11">
        <f t="shared" si="174"/>
        <v>0.59104265886048235</v>
      </c>
      <c r="P909">
        <f>0.94*P908+(1-0.94)*'01_Data'!W904^2</f>
        <v>1.8576106157215263E-3</v>
      </c>
      <c r="Q909" s="11">
        <f t="shared" si="175"/>
        <v>0.68419140243196908</v>
      </c>
      <c r="R909">
        <f>0.94*R908+(1-0.94)*'01_Data'!X904^2</f>
        <v>5.2400128784725576E-4</v>
      </c>
      <c r="S909" s="11">
        <f t="shared" si="176"/>
        <v>0.36338454086203015</v>
      </c>
      <c r="T909">
        <f>0.94*T908+(1-0.94)*'01_Data'!Y904^2</f>
        <v>1.4634910009178561E-8</v>
      </c>
      <c r="U909" s="11">
        <f t="shared" si="177"/>
        <v>1.9204159243020763E-3</v>
      </c>
      <c r="V909" t="e">
        <f>0.94*V908+(1-0.94)*'01_Data'!AA904^2</f>
        <v>#VALUE!</v>
      </c>
      <c r="W909" s="11" t="e">
        <f t="shared" si="178"/>
        <v>#VALUE!</v>
      </c>
      <c r="X909" t="e">
        <f>0.94*X908+(1-0.94)*'01_Data'!AB904^2</f>
        <v>#VALUE!</v>
      </c>
      <c r="Y909" s="11" t="e">
        <f t="shared" si="179"/>
        <v>#VALUE!</v>
      </c>
    </row>
    <row r="910" spans="1:25" x14ac:dyDescent="0.2">
      <c r="A910" s="6">
        <f>'01_Data'!A906</f>
        <v>44775</v>
      </c>
      <c r="B910">
        <f>0.94*B909+(1-0.94)*'01_Data'!P905^2</f>
        <v>6.1425061563915662E-4</v>
      </c>
      <c r="C910" s="11">
        <f t="shared" si="168"/>
        <v>0.39343507106137282</v>
      </c>
      <c r="D910">
        <f>0.94*D909+(1-0.94)*'01_Data'!Q905^2</f>
        <v>7.8738986866745534E-4</v>
      </c>
      <c r="E910" s="11">
        <f t="shared" si="169"/>
        <v>0.44544612121355232</v>
      </c>
      <c r="F910">
        <f>0.94*F909+(1-0.94)*'01_Data'!R905^2</f>
        <v>9.1708430378895827E-4</v>
      </c>
      <c r="G910" s="11">
        <f t="shared" si="170"/>
        <v>0.48073406843578032</v>
      </c>
      <c r="H910">
        <f>0.94*H909+(1-0.94)*'01_Data'!S905^2</f>
        <v>9.2117134946990639E-4</v>
      </c>
      <c r="I910" s="11">
        <f t="shared" si="171"/>
        <v>0.48180408888511567</v>
      </c>
      <c r="J910">
        <f>0.94*J909+(1-0.94)*'01_Data'!T905^2</f>
        <v>7.3513017035892365E-4</v>
      </c>
      <c r="K910" s="11">
        <f t="shared" si="172"/>
        <v>0.43041004046193992</v>
      </c>
      <c r="L910" t="e">
        <f>0.94*L909+(1-0.94)*'01_Data'!U905^2</f>
        <v>#DIV/0!</v>
      </c>
      <c r="M910" s="11" t="e">
        <f t="shared" si="173"/>
        <v>#DIV/0!</v>
      </c>
      <c r="N910">
        <f>0.94*N909+(1-0.94)*'01_Data'!V905^2</f>
        <v>1.4703541438283319E-3</v>
      </c>
      <c r="O910" s="11">
        <f t="shared" si="174"/>
        <v>0.60871113366254415</v>
      </c>
      <c r="P910">
        <f>0.94*P909+(1-0.94)*'01_Data'!W905^2</f>
        <v>1.8512173986285729E-3</v>
      </c>
      <c r="Q910" s="11">
        <f t="shared" si="175"/>
        <v>0.68301301924224</v>
      </c>
      <c r="R910">
        <f>0.94*R909+(1-0.94)*'01_Data'!X905^2</f>
        <v>4.9260774079749024E-4</v>
      </c>
      <c r="S910" s="11">
        <f t="shared" si="176"/>
        <v>0.35233102429528901</v>
      </c>
      <c r="T910">
        <f>0.94*T909+(1-0.94)*'01_Data'!Y905^2</f>
        <v>1.4101524239316156E-8</v>
      </c>
      <c r="U910" s="11">
        <f t="shared" si="177"/>
        <v>1.8850952517864108E-3</v>
      </c>
      <c r="V910" t="e">
        <f>0.94*V909+(1-0.94)*'01_Data'!AA905^2</f>
        <v>#VALUE!</v>
      </c>
      <c r="W910" s="11" t="e">
        <f t="shared" si="178"/>
        <v>#VALUE!</v>
      </c>
      <c r="X910" t="e">
        <f>0.94*X909+(1-0.94)*'01_Data'!AB905^2</f>
        <v>#VALUE!</v>
      </c>
      <c r="Y910" s="11" t="e">
        <f t="shared" si="179"/>
        <v>#VALUE!</v>
      </c>
    </row>
    <row r="911" spans="1:25" x14ac:dyDescent="0.2">
      <c r="A911" s="6">
        <f>'01_Data'!A907</f>
        <v>44776</v>
      </c>
      <c r="B911">
        <f>0.94*B910+(1-0.94)*'01_Data'!P906^2</f>
        <v>5.7853024746043979E-4</v>
      </c>
      <c r="C911" s="11">
        <f t="shared" si="168"/>
        <v>0.38182407252559497</v>
      </c>
      <c r="D911">
        <f>0.94*D910+(1-0.94)*'01_Data'!Q906^2</f>
        <v>7.445551200108135E-4</v>
      </c>
      <c r="E911" s="11">
        <f t="shared" si="169"/>
        <v>0.43316035165135447</v>
      </c>
      <c r="F911">
        <f>0.94*F910+(1-0.94)*'01_Data'!R906^2</f>
        <v>8.6307255382810739E-4</v>
      </c>
      <c r="G911" s="11">
        <f t="shared" si="170"/>
        <v>0.46636282395221329</v>
      </c>
      <c r="H911">
        <f>0.94*H910+(1-0.94)*'01_Data'!S906^2</f>
        <v>8.6630994982144329E-4</v>
      </c>
      <c r="I911" s="11">
        <f t="shared" si="171"/>
        <v>0.46723667167186667</v>
      </c>
      <c r="J911">
        <f>0.94*J910+(1-0.94)*'01_Data'!T906^2</f>
        <v>6.9381917272897883E-4</v>
      </c>
      <c r="K911" s="11">
        <f t="shared" si="172"/>
        <v>0.4181416405091733</v>
      </c>
      <c r="L911" t="e">
        <f>0.94*L910+(1-0.94)*'01_Data'!U906^2</f>
        <v>#DIV/0!</v>
      </c>
      <c r="M911" s="11" t="e">
        <f t="shared" si="173"/>
        <v>#DIV/0!</v>
      </c>
      <c r="N911">
        <f>0.94*N910+(1-0.94)*'01_Data'!V906^2</f>
        <v>1.4151556752568936E-3</v>
      </c>
      <c r="O911" s="11">
        <f t="shared" si="174"/>
        <v>0.59717604620809872</v>
      </c>
      <c r="P911">
        <f>0.94*P910+(1-0.94)*'01_Data'!W906^2</f>
        <v>1.7421123283672491E-3</v>
      </c>
      <c r="Q911" s="11">
        <f t="shared" si="175"/>
        <v>0.6625800379943142</v>
      </c>
      <c r="R911">
        <f>0.94*R910+(1-0.94)*'01_Data'!X906^2</f>
        <v>4.6422506344053236E-4</v>
      </c>
      <c r="S911" s="11">
        <f t="shared" si="176"/>
        <v>0.34203028518979744</v>
      </c>
      <c r="T911">
        <f>0.94*T910+(1-0.94)*'01_Data'!Y906^2</f>
        <v>1.3987691235366003E-8</v>
      </c>
      <c r="U911" s="11">
        <f t="shared" si="177"/>
        <v>1.8774712224990915E-3</v>
      </c>
      <c r="V911" t="e">
        <f>0.94*V910+(1-0.94)*'01_Data'!AA906^2</f>
        <v>#VALUE!</v>
      </c>
      <c r="W911" s="11" t="e">
        <f t="shared" si="178"/>
        <v>#VALUE!</v>
      </c>
      <c r="X911" t="e">
        <f>0.94*X910+(1-0.94)*'01_Data'!AB906^2</f>
        <v>#VALUE!</v>
      </c>
      <c r="Y911" s="11" t="e">
        <f t="shared" si="179"/>
        <v>#VALUE!</v>
      </c>
    </row>
    <row r="912" spans="1:25" x14ac:dyDescent="0.2">
      <c r="A912" s="6">
        <f>'01_Data'!A908</f>
        <v>44777</v>
      </c>
      <c r="B912">
        <f>0.94*B911+(1-0.94)*'01_Data'!P907^2</f>
        <v>6.0899863866166134E-4</v>
      </c>
      <c r="C912" s="11">
        <f t="shared" si="168"/>
        <v>0.39174948237711649</v>
      </c>
      <c r="D912">
        <f>0.94*D911+(1-0.94)*'01_Data'!Q907^2</f>
        <v>7.3455525508475824E-4</v>
      </c>
      <c r="E912" s="11">
        <f t="shared" si="169"/>
        <v>0.43024170448872001</v>
      </c>
      <c r="F912">
        <f>0.94*F911+(1-0.94)*'01_Data'!R907^2</f>
        <v>8.9100078497508827E-4</v>
      </c>
      <c r="G912" s="11">
        <f t="shared" si="170"/>
        <v>0.47384828565029363</v>
      </c>
      <c r="H912">
        <f>0.94*H911+(1-0.94)*'01_Data'!S907^2</f>
        <v>1.0647219029916808E-3</v>
      </c>
      <c r="I912" s="11">
        <f t="shared" si="171"/>
        <v>0.51798640865750878</v>
      </c>
      <c r="J912">
        <f>0.94*J911+(1-0.94)*'01_Data'!T907^2</f>
        <v>6.5314147911257794E-4</v>
      </c>
      <c r="K912" s="11">
        <f t="shared" si="172"/>
        <v>0.40569896812337308</v>
      </c>
      <c r="L912" t="e">
        <f>0.94*L911+(1-0.94)*'01_Data'!U907^2</f>
        <v>#DIV/0!</v>
      </c>
      <c r="M912" s="11" t="e">
        <f t="shared" si="173"/>
        <v>#DIV/0!</v>
      </c>
      <c r="N912">
        <f>0.94*N911+(1-0.94)*'01_Data'!V907^2</f>
        <v>1.3311469250136157E-3</v>
      </c>
      <c r="O912" s="11">
        <f t="shared" si="174"/>
        <v>0.57917961385344974</v>
      </c>
      <c r="P912">
        <f>0.94*P911+(1-0.94)*'01_Data'!W907^2</f>
        <v>1.6700283232402625E-3</v>
      </c>
      <c r="Q912" s="11">
        <f t="shared" si="175"/>
        <v>0.64872732134275501</v>
      </c>
      <c r="R912">
        <f>0.94*R911+(1-0.94)*'01_Data'!X907^2</f>
        <v>4.3656208693665382E-4</v>
      </c>
      <c r="S912" s="11">
        <f t="shared" si="176"/>
        <v>0.33168305037797269</v>
      </c>
      <c r="T912">
        <f>0.94*T911+(1-0.94)*'01_Data'!Y907^2</f>
        <v>1.3880688211652259E-8</v>
      </c>
      <c r="U912" s="11">
        <f t="shared" si="177"/>
        <v>1.8702762975925161E-3</v>
      </c>
      <c r="V912" t="e">
        <f>0.94*V911+(1-0.94)*'01_Data'!AA907^2</f>
        <v>#VALUE!</v>
      </c>
      <c r="W912" s="11" t="e">
        <f t="shared" si="178"/>
        <v>#VALUE!</v>
      </c>
      <c r="X912" t="e">
        <f>0.94*X911+(1-0.94)*'01_Data'!AB907^2</f>
        <v>#VALUE!</v>
      </c>
      <c r="Y912" s="11" t="e">
        <f t="shared" si="179"/>
        <v>#VALUE!</v>
      </c>
    </row>
    <row r="913" spans="1:25" x14ac:dyDescent="0.2">
      <c r="A913" s="6">
        <f>'01_Data'!A909</f>
        <v>44778</v>
      </c>
      <c r="B913">
        <f>0.94*B912+(1-0.94)*'01_Data'!P908^2</f>
        <v>6.8334774763170183E-4</v>
      </c>
      <c r="C913" s="11">
        <f t="shared" si="168"/>
        <v>0.41497425510890296</v>
      </c>
      <c r="D913">
        <f>0.94*D912+(1-0.94)*'01_Data'!Q908^2</f>
        <v>7.3598254509858209E-4</v>
      </c>
      <c r="E913" s="11">
        <f t="shared" si="169"/>
        <v>0.43065949584891622</v>
      </c>
      <c r="F913">
        <f>0.94*F912+(1-0.94)*'01_Data'!R908^2</f>
        <v>8.526980638353394E-4</v>
      </c>
      <c r="G913" s="11">
        <f t="shared" si="170"/>
        <v>0.46355141256014476</v>
      </c>
      <c r="H913">
        <f>0.94*H912+(1-0.94)*'01_Data'!S908^2</f>
        <v>1.2141215292554403E-3</v>
      </c>
      <c r="I913" s="11">
        <f t="shared" si="171"/>
        <v>0.55313526860287177</v>
      </c>
      <c r="J913">
        <f>0.94*J912+(1-0.94)*'01_Data'!T908^2</f>
        <v>6.1849849058479196E-4</v>
      </c>
      <c r="K913" s="11">
        <f t="shared" si="172"/>
        <v>0.39479313523333653</v>
      </c>
      <c r="L913" t="e">
        <f>0.94*L912+(1-0.94)*'01_Data'!U908^2</f>
        <v>#DIV/0!</v>
      </c>
      <c r="M913" s="11" t="e">
        <f t="shared" si="173"/>
        <v>#DIV/0!</v>
      </c>
      <c r="N913">
        <f>0.94*N912+(1-0.94)*'01_Data'!V908^2</f>
        <v>1.2540658031681992E-3</v>
      </c>
      <c r="O913" s="11">
        <f t="shared" si="174"/>
        <v>0.56216063753911683</v>
      </c>
      <c r="P913">
        <f>0.94*P912+(1-0.94)*'01_Data'!W908^2</f>
        <v>1.6068840263430524E-3</v>
      </c>
      <c r="Q913" s="11">
        <f t="shared" si="175"/>
        <v>0.63634485512059358</v>
      </c>
      <c r="R913">
        <f>0.94*R912+(1-0.94)*'01_Data'!X908^2</f>
        <v>4.1978348250596646E-4</v>
      </c>
      <c r="S913" s="11">
        <f t="shared" si="176"/>
        <v>0.32524673340635346</v>
      </c>
      <c r="T913">
        <f>0.94*T912+(1-0.94)*'01_Data'!Y908^2</f>
        <v>1.5942605129726956E-8</v>
      </c>
      <c r="U913" s="11">
        <f t="shared" si="177"/>
        <v>2.0043793285431763E-3</v>
      </c>
      <c r="V913" t="e">
        <f>0.94*V912+(1-0.94)*'01_Data'!AA908^2</f>
        <v>#VALUE!</v>
      </c>
      <c r="W913" s="11" t="e">
        <f t="shared" si="178"/>
        <v>#VALUE!</v>
      </c>
      <c r="X913" t="e">
        <f>0.94*X912+(1-0.94)*'01_Data'!AB908^2</f>
        <v>#VALUE!</v>
      </c>
      <c r="Y913" s="11" t="e">
        <f t="shared" si="179"/>
        <v>#VALUE!</v>
      </c>
    </row>
    <row r="914" spans="1:25" x14ac:dyDescent="0.2">
      <c r="A914" s="6">
        <f>'01_Data'!A910</f>
        <v>44781</v>
      </c>
      <c r="B914">
        <f>0.94*B913+(1-0.94)*'01_Data'!P909^2</f>
        <v>6.5469881073209669E-4</v>
      </c>
      <c r="C914" s="11">
        <f t="shared" si="168"/>
        <v>0.4061823485880306</v>
      </c>
      <c r="D914">
        <f>0.94*D913+(1-0.94)*'01_Data'!Q909^2</f>
        <v>7.0797141590952758E-4</v>
      </c>
      <c r="E914" s="11">
        <f t="shared" si="169"/>
        <v>0.42238465503519534</v>
      </c>
      <c r="F914">
        <f>0.94*F913+(1-0.94)*'01_Data'!R909^2</f>
        <v>8.6494791480351324E-4</v>
      </c>
      <c r="G914" s="11">
        <f t="shared" si="170"/>
        <v>0.46686922636910366</v>
      </c>
      <c r="H914">
        <f>0.94*H913+(1-0.94)*'01_Data'!S909^2</f>
        <v>1.1837879160822376E-3</v>
      </c>
      <c r="I914" s="11">
        <f t="shared" si="171"/>
        <v>0.54618179652266319</v>
      </c>
      <c r="J914">
        <f>0.94*J913+(1-0.94)*'01_Data'!T909^2</f>
        <v>6.0115649161636734E-4</v>
      </c>
      <c r="K914" s="11">
        <f t="shared" si="172"/>
        <v>0.38921900761309769</v>
      </c>
      <c r="L914" t="e">
        <f>0.94*L913+(1-0.94)*'01_Data'!U909^2</f>
        <v>#DIV/0!</v>
      </c>
      <c r="M914" s="11" t="e">
        <f t="shared" si="173"/>
        <v>#DIV/0!</v>
      </c>
      <c r="N914">
        <f>0.94*N913+(1-0.94)*'01_Data'!V909^2</f>
        <v>1.2137288078461885E-3</v>
      </c>
      <c r="O914" s="11">
        <f t="shared" si="174"/>
        <v>0.55304580242258372</v>
      </c>
      <c r="P914">
        <f>0.94*P913+(1-0.94)*'01_Data'!W909^2</f>
        <v>1.5563786224158807E-3</v>
      </c>
      <c r="Q914" s="11">
        <f t="shared" si="175"/>
        <v>0.62626465080571336</v>
      </c>
      <c r="R914">
        <f>0.94*R913+(1-0.94)*'01_Data'!X909^2</f>
        <v>3.9642427532068453E-4</v>
      </c>
      <c r="S914" s="11">
        <f t="shared" si="176"/>
        <v>0.31606789995317863</v>
      </c>
      <c r="T914">
        <f>0.94*T913+(1-0.94)*'01_Data'!Y909^2</f>
        <v>1.7845796458838172E-8</v>
      </c>
      <c r="U914" s="11">
        <f t="shared" si="177"/>
        <v>2.120646294794872E-3</v>
      </c>
      <c r="V914" t="e">
        <f>0.94*V913+(1-0.94)*'01_Data'!AA909^2</f>
        <v>#VALUE!</v>
      </c>
      <c r="W914" s="11" t="e">
        <f t="shared" si="178"/>
        <v>#VALUE!</v>
      </c>
      <c r="X914" t="e">
        <f>0.94*X913+(1-0.94)*'01_Data'!AB909^2</f>
        <v>#VALUE!</v>
      </c>
      <c r="Y914" s="11" t="e">
        <f t="shared" si="179"/>
        <v>#VALUE!</v>
      </c>
    </row>
    <row r="915" spans="1:25" x14ac:dyDescent="0.2">
      <c r="A915" s="6">
        <f>'01_Data'!A911</f>
        <v>44782</v>
      </c>
      <c r="B915">
        <f>0.94*B914+(1-0.94)*'01_Data'!P910^2</f>
        <v>6.173229789829429E-4</v>
      </c>
      <c r="C915" s="11">
        <f t="shared" si="168"/>
        <v>0.39441778700218583</v>
      </c>
      <c r="D915">
        <f>0.94*D914+(1-0.94)*'01_Data'!Q910^2</f>
        <v>6.6562770547135398E-4</v>
      </c>
      <c r="E915" s="11">
        <f t="shared" si="169"/>
        <v>0.40955852057890485</v>
      </c>
      <c r="F915">
        <f>0.94*F914+(1-0.94)*'01_Data'!R910^2</f>
        <v>8.1724913018975495E-4</v>
      </c>
      <c r="G915" s="11">
        <f t="shared" si="170"/>
        <v>0.45381359698428853</v>
      </c>
      <c r="H915">
        <f>0.94*H914+(1-0.94)*'01_Data'!S910^2</f>
        <v>1.1307269471921458E-3</v>
      </c>
      <c r="I915" s="11">
        <f t="shared" si="171"/>
        <v>0.53380070315841732</v>
      </c>
      <c r="J915">
        <f>0.94*J914+(1-0.94)*'01_Data'!T910^2</f>
        <v>5.6956158102215541E-4</v>
      </c>
      <c r="K915" s="11">
        <f t="shared" si="172"/>
        <v>0.37885289812483047</v>
      </c>
      <c r="L915" t="e">
        <f>0.94*L914+(1-0.94)*'01_Data'!U910^2</f>
        <v>#DIV/0!</v>
      </c>
      <c r="M915" s="11" t="e">
        <f t="shared" si="173"/>
        <v>#DIV/0!</v>
      </c>
      <c r="N915">
        <f>0.94*N914+(1-0.94)*'01_Data'!V910^2</f>
        <v>1.213022074855772E-3</v>
      </c>
      <c r="O915" s="11">
        <f t="shared" si="174"/>
        <v>0.55288476454289692</v>
      </c>
      <c r="P915">
        <f>0.94*P914+(1-0.94)*'01_Data'!W910^2</f>
        <v>1.4834059412313497E-3</v>
      </c>
      <c r="Q915" s="11">
        <f t="shared" si="175"/>
        <v>0.61140681807639352</v>
      </c>
      <c r="R915">
        <f>0.94*R914+(1-0.94)*'01_Data'!X910^2</f>
        <v>3.7512753884110103E-4</v>
      </c>
      <c r="S915" s="11">
        <f t="shared" si="176"/>
        <v>0.30746079390380404</v>
      </c>
      <c r="T915">
        <f>0.94*T914+(1-0.94)*'01_Data'!Y910^2</f>
        <v>1.7506666027878543E-8</v>
      </c>
      <c r="U915" s="11">
        <f t="shared" si="177"/>
        <v>2.1003999235920273E-3</v>
      </c>
      <c r="V915" t="e">
        <f>0.94*V914+(1-0.94)*'01_Data'!AA910^2</f>
        <v>#VALUE!</v>
      </c>
      <c r="W915" s="11" t="e">
        <f t="shared" si="178"/>
        <v>#VALUE!</v>
      </c>
      <c r="X915" t="e">
        <f>0.94*X914+(1-0.94)*'01_Data'!AB910^2</f>
        <v>#VALUE!</v>
      </c>
      <c r="Y915" s="11" t="e">
        <f t="shared" si="179"/>
        <v>#VALUE!</v>
      </c>
    </row>
    <row r="916" spans="1:25" x14ac:dyDescent="0.2">
      <c r="A916" s="6">
        <f>'01_Data'!A912</f>
        <v>44783</v>
      </c>
      <c r="B916">
        <f>0.94*B915+(1-0.94)*'01_Data'!P911^2</f>
        <v>6.003100082973467E-4</v>
      </c>
      <c r="C916" s="11">
        <f t="shared" si="168"/>
        <v>0.38894488310161812</v>
      </c>
      <c r="D916">
        <f>0.94*D915+(1-0.94)*'01_Data'!Q911^2</f>
        <v>6.3575655014773674E-4</v>
      </c>
      <c r="E916" s="11">
        <f t="shared" si="169"/>
        <v>0.4002632266861767</v>
      </c>
      <c r="F916">
        <f>0.94*F915+(1-0.94)*'01_Data'!R911^2</f>
        <v>7.9192953587031039E-4</v>
      </c>
      <c r="G916" s="11">
        <f t="shared" si="170"/>
        <v>0.44672837724876874</v>
      </c>
      <c r="H916">
        <f>0.94*H915+(1-0.94)*'01_Data'!S911^2</f>
        <v>1.1528068415297312E-3</v>
      </c>
      <c r="I916" s="11">
        <f t="shared" si="171"/>
        <v>0.53898731345504991</v>
      </c>
      <c r="J916">
        <f>0.94*J915+(1-0.94)*'01_Data'!T911^2</f>
        <v>5.3971637085425972E-4</v>
      </c>
      <c r="K916" s="11">
        <f t="shared" si="172"/>
        <v>0.36879333705379425</v>
      </c>
      <c r="L916" t="e">
        <f>0.94*L915+(1-0.94)*'01_Data'!U911^2</f>
        <v>#DIV/0!</v>
      </c>
      <c r="M916" s="11" t="e">
        <f t="shared" si="173"/>
        <v>#DIV/0!</v>
      </c>
      <c r="N916">
        <f>0.94*N915+(1-0.94)*'01_Data'!V911^2</f>
        <v>1.1791231575709645E-3</v>
      </c>
      <c r="O916" s="11">
        <f t="shared" si="174"/>
        <v>0.54510460987583209</v>
      </c>
      <c r="P916">
        <f>0.94*P915+(1-0.94)*'01_Data'!W911^2</f>
        <v>1.704933970943447E-3</v>
      </c>
      <c r="Q916" s="11">
        <f t="shared" si="175"/>
        <v>0.65547186108768141</v>
      </c>
      <c r="R916">
        <f>0.94*R915+(1-0.94)*'01_Data'!X911^2</f>
        <v>3.5583982325713249E-4</v>
      </c>
      <c r="S916" s="11">
        <f t="shared" si="176"/>
        <v>0.29945222567347435</v>
      </c>
      <c r="T916">
        <f>0.94*T915+(1-0.94)*'01_Data'!Y911^2</f>
        <v>1.7187883422775889E-8</v>
      </c>
      <c r="U916" s="11">
        <f t="shared" si="177"/>
        <v>2.0811887522614388E-3</v>
      </c>
      <c r="V916" t="e">
        <f>0.94*V915+(1-0.94)*'01_Data'!AA911^2</f>
        <v>#VALUE!</v>
      </c>
      <c r="W916" s="11" t="e">
        <f t="shared" si="178"/>
        <v>#VALUE!</v>
      </c>
      <c r="X916" t="e">
        <f>0.94*X915+(1-0.94)*'01_Data'!AB911^2</f>
        <v>#VALUE!</v>
      </c>
      <c r="Y916" s="11" t="e">
        <f t="shared" si="179"/>
        <v>#VALUE!</v>
      </c>
    </row>
    <row r="917" spans="1:25" x14ac:dyDescent="0.2">
      <c r="A917" s="6">
        <f>'01_Data'!A913</f>
        <v>44784</v>
      </c>
      <c r="B917">
        <f>0.94*B916+(1-0.94)*'01_Data'!P912^2</f>
        <v>5.6964846759775855E-4</v>
      </c>
      <c r="C917" s="11">
        <f t="shared" si="168"/>
        <v>0.37888179401316602</v>
      </c>
      <c r="D917">
        <f>0.94*D916+(1-0.94)*'01_Data'!Q912^2</f>
        <v>5.9802765158100595E-4</v>
      </c>
      <c r="E917" s="11">
        <f t="shared" si="169"/>
        <v>0.38820480187449191</v>
      </c>
      <c r="F917">
        <f>0.94*F916+(1-0.94)*'01_Data'!R912^2</f>
        <v>7.458593745619138E-4</v>
      </c>
      <c r="G917" s="11">
        <f t="shared" si="170"/>
        <v>0.43353957419087163</v>
      </c>
      <c r="H917">
        <f>0.94*H916+(1-0.94)*'01_Data'!S912^2</f>
        <v>1.0867363903947849E-3</v>
      </c>
      <c r="I917" s="11">
        <f t="shared" si="171"/>
        <v>0.52331402654571169</v>
      </c>
      <c r="J917">
        <f>0.94*J916+(1-0.94)*'01_Data'!T912^2</f>
        <v>5.159888332429861E-4</v>
      </c>
      <c r="K917" s="11">
        <f t="shared" si="172"/>
        <v>0.36059559894323795</v>
      </c>
      <c r="L917" t="e">
        <f>0.94*L916+(1-0.94)*'01_Data'!U912^2</f>
        <v>#DIV/0!</v>
      </c>
      <c r="M917" s="11" t="e">
        <f t="shared" si="173"/>
        <v>#DIV/0!</v>
      </c>
      <c r="N917">
        <f>0.94*N916+(1-0.94)*'01_Data'!V912^2</f>
        <v>1.1301293453004643E-3</v>
      </c>
      <c r="O917" s="11">
        <f t="shared" si="174"/>
        <v>0.53365962468198502</v>
      </c>
      <c r="P917">
        <f>0.94*P916+(1-0.94)*'01_Data'!W912^2</f>
        <v>1.6194055786659636E-3</v>
      </c>
      <c r="Q917" s="11">
        <f t="shared" si="175"/>
        <v>0.6388193843519645</v>
      </c>
      <c r="R917">
        <f>0.94*R916+(1-0.94)*'01_Data'!X912^2</f>
        <v>3.7815286097685381E-4</v>
      </c>
      <c r="S917" s="11">
        <f t="shared" si="176"/>
        <v>0.30869810651535778</v>
      </c>
      <c r="T917">
        <f>0.94*T916+(1-0.94)*'01_Data'!Y912^2</f>
        <v>1.6888227773979997E-8</v>
      </c>
      <c r="U917" s="11">
        <f t="shared" si="177"/>
        <v>2.0629671347462031E-3</v>
      </c>
      <c r="V917" t="e">
        <f>0.94*V916+(1-0.94)*'01_Data'!AA912^2</f>
        <v>#VALUE!</v>
      </c>
      <c r="W917" s="11" t="e">
        <f t="shared" si="178"/>
        <v>#VALUE!</v>
      </c>
      <c r="X917" t="e">
        <f>0.94*X916+(1-0.94)*'01_Data'!AB912^2</f>
        <v>#VALUE!</v>
      </c>
      <c r="Y917" s="11" t="e">
        <f t="shared" si="179"/>
        <v>#VALUE!</v>
      </c>
    </row>
    <row r="918" spans="1:25" x14ac:dyDescent="0.2">
      <c r="A918" s="6">
        <f>'01_Data'!A914</f>
        <v>44785</v>
      </c>
      <c r="B918">
        <f>0.94*B917+(1-0.94)*'01_Data'!P913^2</f>
        <v>5.8426391581675437E-4</v>
      </c>
      <c r="C918" s="11">
        <f t="shared" si="168"/>
        <v>0.38371148899377788</v>
      </c>
      <c r="D918">
        <f>0.94*D917+(1-0.94)*'01_Data'!Q913^2</f>
        <v>5.9697727104161705E-4</v>
      </c>
      <c r="E918" s="11">
        <f t="shared" si="169"/>
        <v>0.38786372903700023</v>
      </c>
      <c r="F918">
        <f>0.94*F917+(1-0.94)*'01_Data'!R913^2</f>
        <v>8.2058377612070606E-4</v>
      </c>
      <c r="G918" s="11">
        <f t="shared" si="170"/>
        <v>0.45473850901635543</v>
      </c>
      <c r="H918">
        <f>0.94*H917+(1-0.94)*'01_Data'!S913^2</f>
        <v>1.1378828938908444E-3</v>
      </c>
      <c r="I918" s="11">
        <f t="shared" si="171"/>
        <v>0.53548715134958447</v>
      </c>
      <c r="J918">
        <f>0.94*J917+(1-0.94)*'01_Data'!T913^2</f>
        <v>5.2616643634508474E-4</v>
      </c>
      <c r="K918" s="11">
        <f t="shared" si="172"/>
        <v>0.3641345108046769</v>
      </c>
      <c r="L918" t="e">
        <f>0.94*L917+(1-0.94)*'01_Data'!U913^2</f>
        <v>#DIV/0!</v>
      </c>
      <c r="M918" s="11" t="e">
        <f t="shared" si="173"/>
        <v>#DIV/0!</v>
      </c>
      <c r="N918">
        <f>0.94*N917+(1-0.94)*'01_Data'!V913^2</f>
        <v>1.1919361158323647E-3</v>
      </c>
      <c r="O918" s="11">
        <f t="shared" si="174"/>
        <v>0.54805830090397856</v>
      </c>
      <c r="P918">
        <f>0.94*P917+(1-0.94)*'01_Data'!W913^2</f>
        <v>1.5228113517343871E-3</v>
      </c>
      <c r="Q918" s="11">
        <f t="shared" si="175"/>
        <v>0.61947434219430397</v>
      </c>
      <c r="R918">
        <f>0.94*R917+(1-0.94)*'01_Data'!X913^2</f>
        <v>3.7789382457711326E-4</v>
      </c>
      <c r="S918" s="11">
        <f t="shared" si="176"/>
        <v>0.30859235861153878</v>
      </c>
      <c r="T918">
        <f>0.94*T917+(1-0.94)*'01_Data'!Y913^2</f>
        <v>1.5874934107541196E-8</v>
      </c>
      <c r="U918" s="11">
        <f t="shared" si="177"/>
        <v>2.0001208451242095E-3</v>
      </c>
      <c r="V918" t="e">
        <f>0.94*V917+(1-0.94)*'01_Data'!AA913^2</f>
        <v>#VALUE!</v>
      </c>
      <c r="W918" s="11" t="e">
        <f t="shared" si="178"/>
        <v>#VALUE!</v>
      </c>
      <c r="X918" t="e">
        <f>0.94*X917+(1-0.94)*'01_Data'!AB913^2</f>
        <v>#VALUE!</v>
      </c>
      <c r="Y918" s="11" t="e">
        <f t="shared" si="179"/>
        <v>#VALUE!</v>
      </c>
    </row>
    <row r="919" spans="1:25" x14ac:dyDescent="0.2">
      <c r="A919" s="6">
        <f>'01_Data'!A915</f>
        <v>44788</v>
      </c>
      <c r="B919">
        <f>0.94*B918+(1-0.94)*'01_Data'!P914^2</f>
        <v>5.5370229037523437E-4</v>
      </c>
      <c r="C919" s="11">
        <f t="shared" si="168"/>
        <v>0.37354113183765864</v>
      </c>
      <c r="D919">
        <f>0.94*D918+(1-0.94)*'01_Data'!Q914^2</f>
        <v>5.6128307500583074E-4</v>
      </c>
      <c r="E919" s="11">
        <f t="shared" si="169"/>
        <v>0.37608953043320598</v>
      </c>
      <c r="F919">
        <f>0.94*F918+(1-0.94)*'01_Data'!R914^2</f>
        <v>8.0458522609070694E-4</v>
      </c>
      <c r="G919" s="11">
        <f t="shared" si="170"/>
        <v>0.45028377383030155</v>
      </c>
      <c r="H919">
        <f>0.94*H918+(1-0.94)*'01_Data'!S914^2</f>
        <v>1.0696322390642209E-3</v>
      </c>
      <c r="I919" s="11">
        <f t="shared" si="171"/>
        <v>0.5191794720943651</v>
      </c>
      <c r="J919">
        <f>0.94*J918+(1-0.94)*'01_Data'!T914^2</f>
        <v>5.3213396588060722E-4</v>
      </c>
      <c r="K919" s="11">
        <f t="shared" si="172"/>
        <v>0.36619360917677557</v>
      </c>
      <c r="L919" t="e">
        <f>0.94*L918+(1-0.94)*'01_Data'!U914^2</f>
        <v>#DIV/0!</v>
      </c>
      <c r="M919" s="11" t="e">
        <f t="shared" si="173"/>
        <v>#DIV/0!</v>
      </c>
      <c r="N919">
        <f>0.94*N918+(1-0.94)*'01_Data'!V914^2</f>
        <v>1.1226696921122525E-3</v>
      </c>
      <c r="O919" s="11">
        <f t="shared" si="174"/>
        <v>0.53189544312043857</v>
      </c>
      <c r="P919">
        <f>0.94*P918+(1-0.94)*'01_Data'!W914^2</f>
        <v>1.4314460176515493E-3</v>
      </c>
      <c r="Q919" s="11">
        <f t="shared" si="175"/>
        <v>0.6006033603370784</v>
      </c>
      <c r="R919">
        <f>0.94*R918+(1-0.94)*'01_Data'!X914^2</f>
        <v>3.6970531904410224E-4</v>
      </c>
      <c r="S919" s="11">
        <f t="shared" si="176"/>
        <v>0.30523063476511297</v>
      </c>
      <c r="T919">
        <f>0.94*T918+(1-0.94)*'01_Data'!Y914^2</f>
        <v>1.7780306282268061E-8</v>
      </c>
      <c r="U919" s="11">
        <f t="shared" si="177"/>
        <v>2.1167515638665655E-3</v>
      </c>
      <c r="V919" t="e">
        <f>0.94*V918+(1-0.94)*'01_Data'!AA914^2</f>
        <v>#VALUE!</v>
      </c>
      <c r="W919" s="11" t="e">
        <f t="shared" si="178"/>
        <v>#VALUE!</v>
      </c>
      <c r="X919" t="e">
        <f>0.94*X918+(1-0.94)*'01_Data'!AB914^2</f>
        <v>#VALUE!</v>
      </c>
      <c r="Y919" s="11" t="e">
        <f t="shared" si="179"/>
        <v>#VALUE!</v>
      </c>
    </row>
    <row r="920" spans="1:25" x14ac:dyDescent="0.2">
      <c r="A920" s="6">
        <f>'01_Data'!A916</f>
        <v>44789</v>
      </c>
      <c r="B920">
        <f>0.94*B919+(1-0.94)*'01_Data'!P915^2</f>
        <v>5.3999417908474814E-4</v>
      </c>
      <c r="C920" s="11">
        <f t="shared" si="168"/>
        <v>0.36888823934812093</v>
      </c>
      <c r="D920">
        <f>0.94*D919+(1-0.94)*'01_Data'!Q915^2</f>
        <v>5.4972724910097191E-4</v>
      </c>
      <c r="E920" s="11">
        <f t="shared" si="169"/>
        <v>0.3721978865784234</v>
      </c>
      <c r="F920">
        <f>0.94*F919+(1-0.94)*'01_Data'!R915^2</f>
        <v>7.6975949097016542E-4</v>
      </c>
      <c r="G920" s="11">
        <f t="shared" si="170"/>
        <v>0.44043091594991568</v>
      </c>
      <c r="H920">
        <f>0.94*H919+(1-0.94)*'01_Data'!S915^2</f>
        <v>1.0328675608302018E-3</v>
      </c>
      <c r="I920" s="11">
        <f t="shared" si="171"/>
        <v>0.51017901302308677</v>
      </c>
      <c r="J920">
        <f>0.94*J919+(1-0.94)*'01_Data'!T915^2</f>
        <v>5.0321558803259755E-4</v>
      </c>
      <c r="K920" s="11">
        <f t="shared" si="172"/>
        <v>0.35610437821545332</v>
      </c>
      <c r="L920" t="e">
        <f>0.94*L919+(1-0.94)*'01_Data'!U915^2</f>
        <v>#DIV/0!</v>
      </c>
      <c r="M920" s="11" t="e">
        <f t="shared" si="173"/>
        <v>#DIV/0!</v>
      </c>
      <c r="N920">
        <f>0.94*N919+(1-0.94)*'01_Data'!V915^2</f>
        <v>1.0632381191667986E-3</v>
      </c>
      <c r="O920" s="11">
        <f t="shared" si="174"/>
        <v>0.51762535296296419</v>
      </c>
      <c r="P920">
        <f>0.94*P919+(1-0.94)*'01_Data'!W915^2</f>
        <v>1.43052352104305E-3</v>
      </c>
      <c r="Q920" s="11">
        <f t="shared" si="175"/>
        <v>0.60040979947270068</v>
      </c>
      <c r="R920">
        <f>0.94*R919+(1-0.94)*'01_Data'!X915^2</f>
        <v>3.5111620270121107E-4</v>
      </c>
      <c r="S920" s="11">
        <f t="shared" si="176"/>
        <v>0.29745803583145169</v>
      </c>
      <c r="T920">
        <f>0.94*T919+(1-0.94)*'01_Data'!Y915^2</f>
        <v>1.7427876998113465E-8</v>
      </c>
      <c r="U920" s="11">
        <f t="shared" si="177"/>
        <v>2.0956681520518925E-3</v>
      </c>
      <c r="V920" t="e">
        <f>0.94*V919+(1-0.94)*'01_Data'!AA915^2</f>
        <v>#VALUE!</v>
      </c>
      <c r="W920" s="11" t="e">
        <f t="shared" si="178"/>
        <v>#VALUE!</v>
      </c>
      <c r="X920" t="e">
        <f>0.94*X919+(1-0.94)*'01_Data'!AB915^2</f>
        <v>#VALUE!</v>
      </c>
      <c r="Y920" s="11" t="e">
        <f t="shared" si="179"/>
        <v>#VALUE!</v>
      </c>
    </row>
    <row r="921" spans="1:25" x14ac:dyDescent="0.2">
      <c r="A921" s="6">
        <f>'01_Data'!A917</f>
        <v>44790</v>
      </c>
      <c r="B921">
        <f>0.94*B920+(1-0.94)*'01_Data'!P916^2</f>
        <v>5.1284985107340805E-4</v>
      </c>
      <c r="C921" s="11">
        <f t="shared" si="168"/>
        <v>0.35949709660927559</v>
      </c>
      <c r="D921">
        <f>0.94*D920+(1-0.94)*'01_Data'!Q916^2</f>
        <v>5.1713498520726358E-4</v>
      </c>
      <c r="E921" s="11">
        <f t="shared" si="169"/>
        <v>0.36099586738940714</v>
      </c>
      <c r="F921">
        <f>0.94*F920+(1-0.94)*'01_Data'!R916^2</f>
        <v>7.2624379536417448E-4</v>
      </c>
      <c r="G921" s="11">
        <f t="shared" si="170"/>
        <v>0.42780069709126467</v>
      </c>
      <c r="H921">
        <f>0.94*H920+(1-0.94)*'01_Data'!S916^2</f>
        <v>9.8100950031852828E-4</v>
      </c>
      <c r="I921" s="11">
        <f t="shared" si="171"/>
        <v>0.49720659094612685</v>
      </c>
      <c r="J921">
        <f>0.94*J920+(1-0.94)*'01_Data'!T916^2</f>
        <v>5.0551856790751067E-4</v>
      </c>
      <c r="K921" s="11">
        <f t="shared" si="172"/>
        <v>0.35691830873841801</v>
      </c>
      <c r="L921" t="e">
        <f>0.94*L920+(1-0.94)*'01_Data'!U916^2</f>
        <v>#DIV/0!</v>
      </c>
      <c r="M921" s="11" t="e">
        <f t="shared" si="173"/>
        <v>#DIV/0!</v>
      </c>
      <c r="N921">
        <f>0.94*N920+(1-0.94)*'01_Data'!V916^2</f>
        <v>1.0162665925150542E-3</v>
      </c>
      <c r="O921" s="11">
        <f t="shared" si="174"/>
        <v>0.50606242827717773</v>
      </c>
      <c r="P921">
        <f>0.94*P920+(1-0.94)*'01_Data'!W916^2</f>
        <v>1.4215330629999568E-3</v>
      </c>
      <c r="Q921" s="11">
        <f t="shared" si="175"/>
        <v>0.59852011818817674</v>
      </c>
      <c r="R921">
        <f>0.94*R920+(1-0.94)*'01_Data'!X916^2</f>
        <v>3.5130550408124929E-4</v>
      </c>
      <c r="S921" s="11">
        <f t="shared" si="176"/>
        <v>0.29753821103931311</v>
      </c>
      <c r="T921">
        <f>0.94*T920+(1-0.94)*'01_Data'!Y916^2</f>
        <v>1.7096593471006921E-8</v>
      </c>
      <c r="U921" s="11">
        <f t="shared" si="177"/>
        <v>2.0756544882744202E-3</v>
      </c>
      <c r="V921" t="e">
        <f>0.94*V920+(1-0.94)*'01_Data'!AA916^2</f>
        <v>#VALUE!</v>
      </c>
      <c r="W921" s="11" t="e">
        <f t="shared" si="178"/>
        <v>#VALUE!</v>
      </c>
      <c r="X921" t="e">
        <f>0.94*X920+(1-0.94)*'01_Data'!AB916^2</f>
        <v>#VALUE!</v>
      </c>
      <c r="Y921" s="11" t="e">
        <f t="shared" si="179"/>
        <v>#VALUE!</v>
      </c>
    </row>
    <row r="922" spans="1:25" x14ac:dyDescent="0.2">
      <c r="A922" s="6">
        <f>'01_Data'!A918</f>
        <v>44791</v>
      </c>
      <c r="B922">
        <f>0.94*B921+(1-0.94)*'01_Data'!P917^2</f>
        <v>4.8597450713487659E-4</v>
      </c>
      <c r="C922" s="11">
        <f t="shared" si="168"/>
        <v>0.34995081911318471</v>
      </c>
      <c r="D922">
        <f>0.94*D921+(1-0.94)*'01_Data'!Q917^2</f>
        <v>4.9015465263397087E-4</v>
      </c>
      <c r="E922" s="11">
        <f t="shared" si="169"/>
        <v>0.35145266034525996</v>
      </c>
      <c r="F922">
        <f>0.94*F921+(1-0.94)*'01_Data'!R917^2</f>
        <v>6.9205747282066982E-4</v>
      </c>
      <c r="G922" s="11">
        <f t="shared" si="170"/>
        <v>0.41761044425494054</v>
      </c>
      <c r="H922">
        <f>0.94*H921+(1-0.94)*'01_Data'!S917^2</f>
        <v>9.2652505731918096E-4</v>
      </c>
      <c r="I922" s="11">
        <f t="shared" si="171"/>
        <v>0.48320214656438937</v>
      </c>
      <c r="J922">
        <f>0.94*J921+(1-0.94)*'01_Data'!T917^2</f>
        <v>4.7527955691260317E-4</v>
      </c>
      <c r="K922" s="11">
        <f t="shared" si="172"/>
        <v>0.34607867363068762</v>
      </c>
      <c r="L922" t="e">
        <f>0.94*L921+(1-0.94)*'01_Data'!U917^2</f>
        <v>#DIV/0!</v>
      </c>
      <c r="M922" s="11" t="e">
        <f t="shared" si="173"/>
        <v>#DIV/0!</v>
      </c>
      <c r="N922">
        <f>0.94*N921+(1-0.94)*'01_Data'!V917^2</f>
        <v>1.2164078222450304E-3</v>
      </c>
      <c r="O922" s="11">
        <f t="shared" si="174"/>
        <v>0.55365582378021427</v>
      </c>
      <c r="P922">
        <f>0.94*P921+(1-0.94)*'01_Data'!W917^2</f>
        <v>1.3372350174181049E-3</v>
      </c>
      <c r="Q922" s="11">
        <f t="shared" si="175"/>
        <v>0.58050256191455563</v>
      </c>
      <c r="R922">
        <f>0.94*R921+(1-0.94)*'01_Data'!X917^2</f>
        <v>3.444135200720429E-4</v>
      </c>
      <c r="S922" s="11">
        <f t="shared" si="176"/>
        <v>0.29460517147218379</v>
      </c>
      <c r="T922">
        <f>0.94*T921+(1-0.94)*'01_Data'!Y917^2</f>
        <v>1.6070797862746504E-8</v>
      </c>
      <c r="U922" s="11">
        <f t="shared" si="177"/>
        <v>2.0124216907527409E-3</v>
      </c>
      <c r="V922" t="e">
        <f>0.94*V921+(1-0.94)*'01_Data'!AA917^2</f>
        <v>#VALUE!</v>
      </c>
      <c r="W922" s="11" t="e">
        <f t="shared" si="178"/>
        <v>#VALUE!</v>
      </c>
      <c r="X922" t="e">
        <f>0.94*X921+(1-0.94)*'01_Data'!AB917^2</f>
        <v>#VALUE!</v>
      </c>
      <c r="Y922" s="11" t="e">
        <f t="shared" si="179"/>
        <v>#VALUE!</v>
      </c>
    </row>
    <row r="923" spans="1:25" x14ac:dyDescent="0.2">
      <c r="A923" s="6">
        <f>'01_Data'!A919</f>
        <v>44792</v>
      </c>
      <c r="B923">
        <f>0.94*B922+(1-0.94)*'01_Data'!P918^2</f>
        <v>4.8958596063986058E-4</v>
      </c>
      <c r="C923" s="11">
        <f t="shared" si="168"/>
        <v>0.3512487182627787</v>
      </c>
      <c r="D923">
        <f>0.94*D922+(1-0.94)*'01_Data'!Q918^2</f>
        <v>4.7887096706929308E-4</v>
      </c>
      <c r="E923" s="11">
        <f t="shared" si="169"/>
        <v>0.3473837700605224</v>
      </c>
      <c r="F923">
        <f>0.94*F922+(1-0.94)*'01_Data'!R918^2</f>
        <v>7.2045723874576576E-4</v>
      </c>
      <c r="G923" s="11">
        <f t="shared" si="170"/>
        <v>0.42609297596174123</v>
      </c>
      <c r="H923">
        <f>0.94*H922+(1-0.94)*'01_Data'!S918^2</f>
        <v>9.2450615064512134E-4</v>
      </c>
      <c r="I923" s="11">
        <f t="shared" si="171"/>
        <v>0.48267540849163898</v>
      </c>
      <c r="J923">
        <f>0.94*J922+(1-0.94)*'01_Data'!T918^2</f>
        <v>5.2872764088828699E-4</v>
      </c>
      <c r="K923" s="11">
        <f t="shared" si="172"/>
        <v>0.36501967824193854</v>
      </c>
      <c r="L923" t="e">
        <f>0.94*L922+(1-0.94)*'01_Data'!U918^2</f>
        <v>#DIV/0!</v>
      </c>
      <c r="M923" s="11" t="e">
        <f t="shared" si="173"/>
        <v>#DIV/0!</v>
      </c>
      <c r="N923">
        <f>0.94*N922+(1-0.94)*'01_Data'!V918^2</f>
        <v>1.161471098037762E-3</v>
      </c>
      <c r="O923" s="11">
        <f t="shared" si="174"/>
        <v>0.54100898024479782</v>
      </c>
      <c r="P923">
        <f>0.94*P922+(1-0.94)*'01_Data'!W918^2</f>
        <v>1.2606833890226724E-3</v>
      </c>
      <c r="Q923" s="11">
        <f t="shared" si="175"/>
        <v>0.56364192004650737</v>
      </c>
      <c r="R923">
        <f>0.94*R922+(1-0.94)*'01_Data'!X918^2</f>
        <v>3.6533636902729783E-4</v>
      </c>
      <c r="S923" s="11">
        <f t="shared" si="176"/>
        <v>0.30342176091190137</v>
      </c>
      <c r="T923">
        <f>0.94*T922+(1-0.94)*'01_Data'!Y918^2</f>
        <v>2.6597826247941825E-8</v>
      </c>
      <c r="U923" s="11">
        <f t="shared" si="177"/>
        <v>2.5889480903411987E-3</v>
      </c>
      <c r="V923" t="e">
        <f>0.94*V922+(1-0.94)*'01_Data'!AA918^2</f>
        <v>#VALUE!</v>
      </c>
      <c r="W923" s="11" t="e">
        <f t="shared" si="178"/>
        <v>#VALUE!</v>
      </c>
      <c r="X923" t="e">
        <f>0.94*X922+(1-0.94)*'01_Data'!AB918^2</f>
        <v>#VALUE!</v>
      </c>
      <c r="Y923" s="11" t="e">
        <f t="shared" si="179"/>
        <v>#VALUE!</v>
      </c>
    </row>
    <row r="924" spans="1:25" x14ac:dyDescent="0.2">
      <c r="A924" s="6">
        <f>'01_Data'!A920</f>
        <v>44795</v>
      </c>
      <c r="B924">
        <f>0.94*B923+(1-0.94)*'01_Data'!P919^2</f>
        <v>4.6081915691655577E-4</v>
      </c>
      <c r="C924" s="11">
        <f t="shared" si="168"/>
        <v>0.34077327879834129</v>
      </c>
      <c r="D924">
        <f>0.94*D923+(1-0.94)*'01_Data'!Q919^2</f>
        <v>4.543709188165844E-4</v>
      </c>
      <c r="E924" s="11">
        <f t="shared" si="169"/>
        <v>0.33838066070888168</v>
      </c>
      <c r="F924">
        <f>0.94*F923+(1-0.94)*'01_Data'!R919^2</f>
        <v>6.7759780096516501E-4</v>
      </c>
      <c r="G924" s="11">
        <f t="shared" si="170"/>
        <v>0.41322469171532039</v>
      </c>
      <c r="H924">
        <f>0.94*H923+(1-0.94)*'01_Data'!S919^2</f>
        <v>1.401649024209944E-3</v>
      </c>
      <c r="I924" s="11">
        <f t="shared" si="171"/>
        <v>0.59431940410936102</v>
      </c>
      <c r="J924">
        <f>0.94*J923+(1-0.94)*'01_Data'!T919^2</f>
        <v>5.0331757292820638E-4</v>
      </c>
      <c r="K924" s="11">
        <f t="shared" si="172"/>
        <v>0.35614046158490337</v>
      </c>
      <c r="L924" t="e">
        <f>0.94*L923+(1-0.94)*'01_Data'!U919^2</f>
        <v>#DIV/0!</v>
      </c>
      <c r="M924" s="11" t="e">
        <f t="shared" si="173"/>
        <v>#DIV/0!</v>
      </c>
      <c r="N924">
        <f>0.94*N923+(1-0.94)*'01_Data'!V919^2</f>
        <v>1.1251744723009991E-3</v>
      </c>
      <c r="O924" s="11">
        <f t="shared" si="174"/>
        <v>0.53248846656040516</v>
      </c>
      <c r="P924">
        <f>0.94*P923+(1-0.94)*'01_Data'!W919^2</f>
        <v>1.1884907221480859E-3</v>
      </c>
      <c r="Q924" s="11">
        <f t="shared" si="175"/>
        <v>0.54726562287550784</v>
      </c>
      <c r="R924">
        <f>0.94*R923+(1-0.94)*'01_Data'!X919^2</f>
        <v>3.4953859789825536E-4</v>
      </c>
      <c r="S924" s="11">
        <f t="shared" si="176"/>
        <v>0.29678902720680284</v>
      </c>
      <c r="T924">
        <f>0.94*T923+(1-0.94)*'01_Data'!Y919^2</f>
        <v>2.5001956673065314E-8</v>
      </c>
      <c r="U924" s="11">
        <f t="shared" si="177"/>
        <v>2.5100783018887E-3</v>
      </c>
      <c r="V924" t="e">
        <f>0.94*V923+(1-0.94)*'01_Data'!AA919^2</f>
        <v>#VALUE!</v>
      </c>
      <c r="W924" s="11" t="e">
        <f t="shared" si="178"/>
        <v>#VALUE!</v>
      </c>
      <c r="X924" t="e">
        <f>0.94*X923+(1-0.94)*'01_Data'!AB919^2</f>
        <v>#VALUE!</v>
      </c>
      <c r="Y924" s="11" t="e">
        <f t="shared" si="179"/>
        <v>#VALUE!</v>
      </c>
    </row>
    <row r="925" spans="1:25" x14ac:dyDescent="0.2">
      <c r="A925" s="6">
        <f>'01_Data'!A921</f>
        <v>44796</v>
      </c>
      <c r="B925">
        <f>0.94*B924+(1-0.94)*'01_Data'!P920^2</f>
        <v>4.3320322733358621E-4</v>
      </c>
      <c r="C925" s="11">
        <f t="shared" si="168"/>
        <v>0.33040462056100806</v>
      </c>
      <c r="D925">
        <f>0.94*D924+(1-0.94)*'01_Data'!Q920^2</f>
        <v>4.2862209156788877E-4</v>
      </c>
      <c r="E925" s="11">
        <f t="shared" si="169"/>
        <v>0.32865295841526815</v>
      </c>
      <c r="F925">
        <f>0.94*F924+(1-0.94)*'01_Data'!R920^2</f>
        <v>6.3699612706415642E-4</v>
      </c>
      <c r="G925" s="11">
        <f t="shared" si="170"/>
        <v>0.40065324661129031</v>
      </c>
      <c r="H925">
        <f>0.94*H924+(1-0.94)*'01_Data'!S920^2</f>
        <v>1.37981705689121E-3</v>
      </c>
      <c r="I925" s="11">
        <f t="shared" si="171"/>
        <v>0.58967270441880304</v>
      </c>
      <c r="J925">
        <f>0.94*J924+(1-0.94)*'01_Data'!T920^2</f>
        <v>4.7393314002434228E-4</v>
      </c>
      <c r="K925" s="11">
        <f t="shared" si="172"/>
        <v>0.34558812376314996</v>
      </c>
      <c r="L925" t="e">
        <f>0.94*L924+(1-0.94)*'01_Data'!U920^2</f>
        <v>#DIV/0!</v>
      </c>
      <c r="M925" s="11" t="e">
        <f t="shared" si="173"/>
        <v>#DIV/0!</v>
      </c>
      <c r="N925">
        <f>0.94*N924+(1-0.94)*'01_Data'!V920^2</f>
        <v>1.0580558816404087E-3</v>
      </c>
      <c r="O925" s="11">
        <f t="shared" si="174"/>
        <v>0.51636235549600529</v>
      </c>
      <c r="P925">
        <f>0.94*P924+(1-0.94)*'01_Data'!W920^2</f>
        <v>1.1586384200846333E-3</v>
      </c>
      <c r="Q925" s="11">
        <f t="shared" si="175"/>
        <v>0.54034885200334015</v>
      </c>
      <c r="R925">
        <f>0.94*R924+(1-0.94)*'01_Data'!X920^2</f>
        <v>3.2860948188061988E-4</v>
      </c>
      <c r="S925" s="11">
        <f t="shared" si="176"/>
        <v>0.287766553709628</v>
      </c>
      <c r="T925">
        <f>0.94*T924+(1-0.94)*'01_Data'!Y920^2</f>
        <v>2.4215447652971388E-8</v>
      </c>
      <c r="U925" s="11">
        <f t="shared" si="177"/>
        <v>2.4702819289604962E-3</v>
      </c>
      <c r="V925" t="e">
        <f>0.94*V924+(1-0.94)*'01_Data'!AA920^2</f>
        <v>#VALUE!</v>
      </c>
      <c r="W925" s="11" t="e">
        <f t="shared" si="178"/>
        <v>#VALUE!</v>
      </c>
      <c r="X925" t="e">
        <f>0.94*X924+(1-0.94)*'01_Data'!AB920^2</f>
        <v>#VALUE!</v>
      </c>
      <c r="Y925" s="11" t="e">
        <f t="shared" si="179"/>
        <v>#VALUE!</v>
      </c>
    </row>
    <row r="926" spans="1:25" x14ac:dyDescent="0.2">
      <c r="A926" s="6">
        <f>'01_Data'!A922</f>
        <v>44797</v>
      </c>
      <c r="B926">
        <f>0.94*B925+(1-0.94)*'01_Data'!P921^2</f>
        <v>5.1087442196328281E-4</v>
      </c>
      <c r="C926" s="11">
        <f t="shared" si="168"/>
        <v>0.35880406120158015</v>
      </c>
      <c r="D926">
        <f>0.94*D925+(1-0.94)*'01_Data'!Q921^2</f>
        <v>4.6405812963502043E-4</v>
      </c>
      <c r="E926" s="11">
        <f t="shared" si="169"/>
        <v>0.34196878317768298</v>
      </c>
      <c r="F926">
        <f>0.94*F925+(1-0.94)*'01_Data'!R921^2</f>
        <v>6.5294164786130408E-4</v>
      </c>
      <c r="G926" s="11">
        <f t="shared" si="170"/>
        <v>0.40563690076353837</v>
      </c>
      <c r="H926">
        <f>0.94*H925+(1-0.94)*'01_Data'!S921^2</f>
        <v>1.5638178609707076E-3</v>
      </c>
      <c r="I926" s="11">
        <f t="shared" si="171"/>
        <v>0.62775958850870484</v>
      </c>
      <c r="J926">
        <f>0.94*J925+(1-0.94)*'01_Data'!T921^2</f>
        <v>5.1642214759774056E-4</v>
      </c>
      <c r="K926" s="11">
        <f t="shared" si="172"/>
        <v>0.36074697669506622</v>
      </c>
      <c r="L926" t="e">
        <f>0.94*L925+(1-0.94)*'01_Data'!U921^2</f>
        <v>#DIV/0!</v>
      </c>
      <c r="M926" s="11" t="e">
        <f t="shared" si="173"/>
        <v>#DIV/0!</v>
      </c>
      <c r="N926">
        <f>0.94*N925+(1-0.94)*'01_Data'!V921^2</f>
        <v>1.0044522155371548E-3</v>
      </c>
      <c r="O926" s="11">
        <f t="shared" si="174"/>
        <v>0.50311227207787634</v>
      </c>
      <c r="P926">
        <f>0.94*P925+(1-0.94)*'01_Data'!W921^2</f>
        <v>1.0904474550364875E-3</v>
      </c>
      <c r="Q926" s="11">
        <f t="shared" si="175"/>
        <v>0.52420678998768688</v>
      </c>
      <c r="R926">
        <f>0.94*R925+(1-0.94)*'01_Data'!X921^2</f>
        <v>3.6289399474834742E-4</v>
      </c>
      <c r="S926" s="11">
        <f t="shared" si="176"/>
        <v>0.30240583108892521</v>
      </c>
      <c r="T926">
        <f>0.94*T925+(1-0.94)*'01_Data'!Y921^2</f>
        <v>2.5650953374076581E-8</v>
      </c>
      <c r="U926" s="11">
        <f t="shared" si="177"/>
        <v>2.542447688796625E-3</v>
      </c>
      <c r="V926" t="e">
        <f>0.94*V925+(1-0.94)*'01_Data'!AA921^2</f>
        <v>#VALUE!</v>
      </c>
      <c r="W926" s="11" t="e">
        <f t="shared" si="178"/>
        <v>#VALUE!</v>
      </c>
      <c r="X926" t="e">
        <f>0.94*X925+(1-0.94)*'01_Data'!AB921^2</f>
        <v>#VALUE!</v>
      </c>
      <c r="Y926" s="11" t="e">
        <f t="shared" si="179"/>
        <v>#VALUE!</v>
      </c>
    </row>
    <row r="927" spans="1:25" x14ac:dyDescent="0.2">
      <c r="A927" s="6">
        <f>'01_Data'!A923</f>
        <v>44798</v>
      </c>
      <c r="B927">
        <f>0.94*B926+(1-0.94)*'01_Data'!P922^2</f>
        <v>4.8231091453292623E-4</v>
      </c>
      <c r="C927" s="11">
        <f t="shared" si="168"/>
        <v>0.34862924498999998</v>
      </c>
      <c r="D927">
        <f>0.94*D926+(1-0.94)*'01_Data'!Q922^2</f>
        <v>4.3948354752661433E-4</v>
      </c>
      <c r="E927" s="11">
        <f t="shared" si="169"/>
        <v>0.3327910064540609</v>
      </c>
      <c r="F927">
        <f>0.94*F926+(1-0.94)*'01_Data'!R922^2</f>
        <v>6.3521462181073424E-4</v>
      </c>
      <c r="G927" s="11">
        <f t="shared" si="170"/>
        <v>0.40009259515305334</v>
      </c>
      <c r="H927">
        <f>0.94*H926+(1-0.94)*'01_Data'!S922^2</f>
        <v>1.4836051602040233E-3</v>
      </c>
      <c r="I927" s="11">
        <f t="shared" si="171"/>
        <v>0.61144787216198071</v>
      </c>
      <c r="J927">
        <f>0.94*J926+(1-0.94)*'01_Data'!T922^2</f>
        <v>4.863269744832811E-4</v>
      </c>
      <c r="K927" s="11">
        <f t="shared" si="172"/>
        <v>0.3500777021887953</v>
      </c>
      <c r="L927" t="e">
        <f>0.94*L926+(1-0.94)*'01_Data'!U922^2</f>
        <v>#DIV/0!</v>
      </c>
      <c r="M927" s="11" t="e">
        <f t="shared" si="173"/>
        <v>#DIV/0!</v>
      </c>
      <c r="N927">
        <f>0.94*N926+(1-0.94)*'01_Data'!V922^2</f>
        <v>1.0096590373267094E-3</v>
      </c>
      <c r="O927" s="11">
        <f t="shared" si="174"/>
        <v>0.50441458881195222</v>
      </c>
      <c r="P927">
        <f>0.94*P926+(1-0.94)*'01_Data'!W922^2</f>
        <v>1.0610987331850751E-3</v>
      </c>
      <c r="Q927" s="11">
        <f t="shared" si="175"/>
        <v>0.51710432290074604</v>
      </c>
      <c r="R927">
        <f>0.94*R926+(1-0.94)*'01_Data'!X922^2</f>
        <v>3.4597128613090026E-4</v>
      </c>
      <c r="S927" s="11">
        <f t="shared" si="176"/>
        <v>0.29527066245224376</v>
      </c>
      <c r="T927">
        <f>0.94*T926+(1-0.94)*'01_Data'!Y922^2</f>
        <v>3.0584851128352611E-8</v>
      </c>
      <c r="U927" s="11">
        <f t="shared" si="177"/>
        <v>2.7762172977533403E-3</v>
      </c>
      <c r="V927" t="e">
        <f>0.94*V926+(1-0.94)*'01_Data'!AA922^2</f>
        <v>#VALUE!</v>
      </c>
      <c r="W927" s="11" t="e">
        <f t="shared" si="178"/>
        <v>#VALUE!</v>
      </c>
      <c r="X927" t="e">
        <f>0.94*X926+(1-0.94)*'01_Data'!AB922^2</f>
        <v>#VALUE!</v>
      </c>
      <c r="Y927" s="11" t="e">
        <f t="shared" si="179"/>
        <v>#VALUE!</v>
      </c>
    </row>
    <row r="928" spans="1:25" x14ac:dyDescent="0.2">
      <c r="A928" s="6">
        <f>'01_Data'!A924</f>
        <v>44799</v>
      </c>
      <c r="B928">
        <f>0.94*B927+(1-0.94)*'01_Data'!P923^2</f>
        <v>4.5497046173381597E-4</v>
      </c>
      <c r="C928" s="11">
        <f t="shared" si="168"/>
        <v>0.33860383393712723</v>
      </c>
      <c r="D928">
        <f>0.94*D927+(1-0.94)*'01_Data'!Q923^2</f>
        <v>4.1768113995377257E-4</v>
      </c>
      <c r="E928" s="11">
        <f t="shared" si="169"/>
        <v>0.32443126740243566</v>
      </c>
      <c r="F928">
        <f>0.94*F927+(1-0.94)*'01_Data'!R923^2</f>
        <v>6.0888804512307696E-4</v>
      </c>
      <c r="G928" s="11">
        <f t="shared" si="170"/>
        <v>0.39171391010661771</v>
      </c>
      <c r="H928">
        <f>0.94*H927+(1-0.94)*'01_Data'!S923^2</f>
        <v>1.3965775326475426E-3</v>
      </c>
      <c r="I928" s="11">
        <f t="shared" si="171"/>
        <v>0.59324323698393788</v>
      </c>
      <c r="J928">
        <f>0.94*J927+(1-0.94)*'01_Data'!T923^2</f>
        <v>4.6323053305612341E-4</v>
      </c>
      <c r="K928" s="11">
        <f t="shared" si="172"/>
        <v>0.34166371526713674</v>
      </c>
      <c r="L928" t="e">
        <f>0.94*L927+(1-0.94)*'01_Data'!U923^2</f>
        <v>#DIV/0!</v>
      </c>
      <c r="M928" s="11" t="e">
        <f t="shared" si="173"/>
        <v>#DIV/0!</v>
      </c>
      <c r="N928">
        <f>0.94*N927+(1-0.94)*'01_Data'!V923^2</f>
        <v>9.7356616634270581E-4</v>
      </c>
      <c r="O928" s="11">
        <f t="shared" si="174"/>
        <v>0.4953167410035339</v>
      </c>
      <c r="P928">
        <f>0.94*P927+(1-0.94)*'01_Data'!W923^2</f>
        <v>1.003708872108793E-3</v>
      </c>
      <c r="Q928" s="11">
        <f t="shared" si="175"/>
        <v>0.50292607386316324</v>
      </c>
      <c r="R928">
        <f>0.94*R927+(1-0.94)*'01_Data'!X923^2</f>
        <v>3.2714347490054278E-4</v>
      </c>
      <c r="S928" s="11">
        <f t="shared" si="176"/>
        <v>0.28712393782987999</v>
      </c>
      <c r="T928">
        <f>0.94*T927+(1-0.94)*'01_Data'!Y923^2</f>
        <v>2.9463057246230478E-8</v>
      </c>
      <c r="U928" s="11">
        <f t="shared" si="177"/>
        <v>2.7248285131453833E-3</v>
      </c>
      <c r="V928" t="e">
        <f>0.94*V927+(1-0.94)*'01_Data'!AA923^2</f>
        <v>#VALUE!</v>
      </c>
      <c r="W928" s="11" t="e">
        <f t="shared" si="178"/>
        <v>#VALUE!</v>
      </c>
      <c r="X928" t="e">
        <f>0.94*X927+(1-0.94)*'01_Data'!AB923^2</f>
        <v>#VALUE!</v>
      </c>
      <c r="Y928" s="11" t="e">
        <f t="shared" si="179"/>
        <v>#VALUE!</v>
      </c>
    </row>
    <row r="929" spans="1:25" x14ac:dyDescent="0.2">
      <c r="A929" s="6">
        <f>'01_Data'!A925</f>
        <v>44802</v>
      </c>
      <c r="B929">
        <f>0.94*B928+(1-0.94)*'01_Data'!P924^2</f>
        <v>4.3688229418635332E-4</v>
      </c>
      <c r="C929" s="11">
        <f t="shared" si="168"/>
        <v>0.33180466864551655</v>
      </c>
      <c r="D929">
        <f>0.94*D928+(1-0.94)*'01_Data'!Q924^2</f>
        <v>3.9588536095238539E-4</v>
      </c>
      <c r="E929" s="11">
        <f t="shared" si="169"/>
        <v>0.31585298947453566</v>
      </c>
      <c r="F929">
        <f>0.94*F928+(1-0.94)*'01_Data'!R924^2</f>
        <v>5.7236243226123839E-4</v>
      </c>
      <c r="G929" s="11">
        <f t="shared" si="170"/>
        <v>0.37978327099785752</v>
      </c>
      <c r="H929">
        <f>0.94*H928+(1-0.94)*'01_Data'!S924^2</f>
        <v>1.322256581654287E-3</v>
      </c>
      <c r="I929" s="11">
        <f t="shared" si="171"/>
        <v>0.57724228758544738</v>
      </c>
      <c r="J929">
        <f>0.94*J928+(1-0.94)*'01_Data'!T924^2</f>
        <v>4.456217462552606E-4</v>
      </c>
      <c r="K929" s="11">
        <f t="shared" si="172"/>
        <v>0.3351069680808289</v>
      </c>
      <c r="L929" t="e">
        <f>0.94*L928+(1-0.94)*'01_Data'!U924^2</f>
        <v>#DIV/0!</v>
      </c>
      <c r="M929" s="11" t="e">
        <f t="shared" si="173"/>
        <v>#DIV/0!</v>
      </c>
      <c r="N929">
        <f>0.94*N928+(1-0.94)*'01_Data'!V924^2</f>
        <v>9.2241164472080142E-4</v>
      </c>
      <c r="O929" s="11">
        <f t="shared" si="174"/>
        <v>0.48212833817319012</v>
      </c>
      <c r="P929">
        <f>0.94*P928+(1-0.94)*'01_Data'!W924^2</f>
        <v>9.4760647587163434E-4</v>
      </c>
      <c r="Q929" s="11">
        <f t="shared" si="175"/>
        <v>0.48866842738164684</v>
      </c>
      <c r="R929">
        <f>0.94*R928+(1-0.94)*'01_Data'!X924^2</f>
        <v>3.2684845717294585E-4</v>
      </c>
      <c r="S929" s="11">
        <f t="shared" si="176"/>
        <v>0.28699444455874468</v>
      </c>
      <c r="T929">
        <f>0.94*T928+(1-0.94)*'01_Data'!Y924^2</f>
        <v>2.7695273811456649E-8</v>
      </c>
      <c r="U929" s="11">
        <f t="shared" si="177"/>
        <v>2.641819259617712E-3</v>
      </c>
      <c r="V929" t="e">
        <f>0.94*V928+(1-0.94)*'01_Data'!AA924^2</f>
        <v>#VALUE!</v>
      </c>
      <c r="W929" s="11" t="e">
        <f t="shared" si="178"/>
        <v>#VALUE!</v>
      </c>
      <c r="X929" t="e">
        <f>0.94*X928+(1-0.94)*'01_Data'!AB924^2</f>
        <v>#VALUE!</v>
      </c>
      <c r="Y929" s="11" t="e">
        <f t="shared" si="179"/>
        <v>#VALUE!</v>
      </c>
    </row>
    <row r="930" spans="1:25" x14ac:dyDescent="0.2">
      <c r="A930" s="6">
        <f>'01_Data'!A926</f>
        <v>44803</v>
      </c>
      <c r="B930">
        <f>0.94*B929+(1-0.94)*'01_Data'!P925^2</f>
        <v>4.416691855576322E-4</v>
      </c>
      <c r="C930" s="11">
        <f t="shared" si="168"/>
        <v>0.33361749768338489</v>
      </c>
      <c r="D930">
        <f>0.94*D929+(1-0.94)*'01_Data'!Q925^2</f>
        <v>3.7545155099456579E-4</v>
      </c>
      <c r="E930" s="11">
        <f t="shared" si="169"/>
        <v>0.30759354812907014</v>
      </c>
      <c r="F930">
        <f>0.94*F929+(1-0.94)*'01_Data'!R925^2</f>
        <v>5.4599399879784157E-4</v>
      </c>
      <c r="G930" s="11">
        <f t="shared" si="170"/>
        <v>0.37093191787315377</v>
      </c>
      <c r="H930">
        <f>0.94*H929+(1-0.94)*'01_Data'!S925^2</f>
        <v>1.2746168103953497E-3</v>
      </c>
      <c r="I930" s="11">
        <f t="shared" si="171"/>
        <v>0.56674812414301667</v>
      </c>
      <c r="J930">
        <f>0.94*J929+(1-0.94)*'01_Data'!T925^2</f>
        <v>4.321932636610099E-4</v>
      </c>
      <c r="K930" s="11">
        <f t="shared" si="172"/>
        <v>0.33001924556391332</v>
      </c>
      <c r="L930" t="e">
        <f>0.94*L929+(1-0.94)*'01_Data'!U925^2</f>
        <v>#DIV/0!</v>
      </c>
      <c r="M930" s="11" t="e">
        <f t="shared" si="173"/>
        <v>#DIV/0!</v>
      </c>
      <c r="N930">
        <f>0.94*N929+(1-0.94)*'01_Data'!V925^2</f>
        <v>9.8543212381249634E-4</v>
      </c>
      <c r="O930" s="11">
        <f t="shared" si="174"/>
        <v>0.49832609323689753</v>
      </c>
      <c r="P930">
        <f>0.94*P929+(1-0.94)*'01_Data'!W925^2</f>
        <v>9.2258473539791699E-4</v>
      </c>
      <c r="Q930" s="11">
        <f t="shared" si="175"/>
        <v>0.48217357177708847</v>
      </c>
      <c r="R930">
        <f>0.94*R929+(1-0.94)*'01_Data'!X925^2</f>
        <v>3.1750736348825243E-4</v>
      </c>
      <c r="S930" s="11">
        <f t="shared" si="176"/>
        <v>0.28286366963440113</v>
      </c>
      <c r="T930">
        <f>0.94*T929+(1-0.94)*'01_Data'!Y925^2</f>
        <v>2.6033557382769247E-8</v>
      </c>
      <c r="U930" s="11">
        <f t="shared" si="177"/>
        <v>2.5613388023566605E-3</v>
      </c>
      <c r="V930" t="e">
        <f>0.94*V929+(1-0.94)*'01_Data'!AA925^2</f>
        <v>#VALUE!</v>
      </c>
      <c r="W930" s="11" t="e">
        <f t="shared" si="178"/>
        <v>#VALUE!</v>
      </c>
      <c r="X930" t="e">
        <f>0.94*X929+(1-0.94)*'01_Data'!AB925^2</f>
        <v>#VALUE!</v>
      </c>
      <c r="Y930" s="11" t="e">
        <f t="shared" si="179"/>
        <v>#VALUE!</v>
      </c>
    </row>
    <row r="931" spans="1:25" x14ac:dyDescent="0.2">
      <c r="A931" s="6">
        <f>'01_Data'!A927</f>
        <v>44804</v>
      </c>
      <c r="B931">
        <f>0.94*B930+(1-0.94)*'01_Data'!P926^2</f>
        <v>5.0548602684679625E-4</v>
      </c>
      <c r="C931" s="11">
        <f t="shared" si="168"/>
        <v>0.35690682084459058</v>
      </c>
      <c r="D931">
        <f>0.94*D930+(1-0.94)*'01_Data'!Q926^2</f>
        <v>3.8940815720812076E-4</v>
      </c>
      <c r="E931" s="11">
        <f t="shared" si="169"/>
        <v>0.31325844859547913</v>
      </c>
      <c r="F931">
        <f>0.94*F930+(1-0.94)*'01_Data'!R926^2</f>
        <v>5.5405138184732889E-4</v>
      </c>
      <c r="G931" s="11">
        <f t="shared" si="170"/>
        <v>0.37365886611390192</v>
      </c>
      <c r="H931">
        <f>0.94*H930+(1-0.94)*'01_Data'!S926^2</f>
        <v>1.3150620289098408E-3</v>
      </c>
      <c r="I931" s="11">
        <f t="shared" si="171"/>
        <v>0.57566972413466377</v>
      </c>
      <c r="J931">
        <f>0.94*J930+(1-0.94)*'01_Data'!T926^2</f>
        <v>4.4118838593317969E-4</v>
      </c>
      <c r="K931" s="11">
        <f t="shared" si="172"/>
        <v>0.33343586078159215</v>
      </c>
      <c r="L931" t="e">
        <f>0.94*L930+(1-0.94)*'01_Data'!U926^2</f>
        <v>#DIV/0!</v>
      </c>
      <c r="M931" s="11" t="e">
        <f t="shared" si="173"/>
        <v>#DIV/0!</v>
      </c>
      <c r="N931">
        <f>0.94*N930+(1-0.94)*'01_Data'!V926^2</f>
        <v>1.0682104000018691E-3</v>
      </c>
      <c r="O931" s="11">
        <f t="shared" si="174"/>
        <v>0.51883429030902639</v>
      </c>
      <c r="P931">
        <f>0.94*P930+(1-0.94)*'01_Data'!W926^2</f>
        <v>9.7132002758650417E-4</v>
      </c>
      <c r="Q931" s="11">
        <f t="shared" si="175"/>
        <v>0.49474503226591282</v>
      </c>
      <c r="R931">
        <f>0.94*R930+(1-0.94)*'01_Data'!X926^2</f>
        <v>3.9757767662419594E-4</v>
      </c>
      <c r="S931" s="11">
        <f t="shared" si="176"/>
        <v>0.31652736770980389</v>
      </c>
      <c r="T931">
        <f>0.94*T930+(1-0.94)*'01_Data'!Y926^2</f>
        <v>2.5184685604354486E-8</v>
      </c>
      <c r="U931" s="11">
        <f t="shared" si="177"/>
        <v>2.5192341638476824E-3</v>
      </c>
      <c r="V931" t="e">
        <f>0.94*V930+(1-0.94)*'01_Data'!AA926^2</f>
        <v>#VALUE!</v>
      </c>
      <c r="W931" s="11" t="e">
        <f t="shared" si="178"/>
        <v>#VALUE!</v>
      </c>
      <c r="X931" t="e">
        <f>0.94*X930+(1-0.94)*'01_Data'!AB926^2</f>
        <v>#VALUE!</v>
      </c>
      <c r="Y931" s="11" t="e">
        <f t="shared" si="179"/>
        <v>#VALUE!</v>
      </c>
    </row>
    <row r="932" spans="1:25" x14ac:dyDescent="0.2">
      <c r="A932" s="6">
        <f>'01_Data'!A928</f>
        <v>44805</v>
      </c>
      <c r="B932">
        <f>0.94*B931+(1-0.94)*'01_Data'!P927^2</f>
        <v>4.7853460821218778E-4</v>
      </c>
      <c r="C932" s="11">
        <f t="shared" si="168"/>
        <v>0.34726174748951449</v>
      </c>
      <c r="D932">
        <f>0.94*D931+(1-0.94)*'01_Data'!Q927^2</f>
        <v>3.8153264985351228E-4</v>
      </c>
      <c r="E932" s="11">
        <f t="shared" si="169"/>
        <v>0.31007455194369804</v>
      </c>
      <c r="F932">
        <f>0.94*F931+(1-0.94)*'01_Data'!R927^2</f>
        <v>5.2627703393977711E-4</v>
      </c>
      <c r="G932" s="11">
        <f t="shared" si="170"/>
        <v>0.36417277843466533</v>
      </c>
      <c r="H932">
        <f>0.94*H931+(1-0.94)*'01_Data'!S927^2</f>
        <v>1.2481288290557202E-3</v>
      </c>
      <c r="I932" s="11">
        <f t="shared" si="171"/>
        <v>0.56082837385606787</v>
      </c>
      <c r="J932">
        <f>0.94*J931+(1-0.94)*'01_Data'!T927^2</f>
        <v>4.1784118694910617E-4</v>
      </c>
      <c r="K932" s="11">
        <f t="shared" si="172"/>
        <v>0.32449341921089059</v>
      </c>
      <c r="L932" t="e">
        <f>0.94*L931+(1-0.94)*'01_Data'!U927^2</f>
        <v>#DIV/0!</v>
      </c>
      <c r="M932" s="11" t="e">
        <f t="shared" si="173"/>
        <v>#DIV/0!</v>
      </c>
      <c r="N932">
        <f>0.94*N931+(1-0.94)*'01_Data'!V927^2</f>
        <v>1.0042888692946188E-3</v>
      </c>
      <c r="O932" s="11">
        <f t="shared" si="174"/>
        <v>0.50307136179894396</v>
      </c>
      <c r="P932">
        <f>0.94*P931+(1-0.94)*'01_Data'!W927^2</f>
        <v>9.6102988999574612E-4</v>
      </c>
      <c r="Q932" s="11">
        <f t="shared" si="175"/>
        <v>0.49211739684645173</v>
      </c>
      <c r="R932">
        <f>0.94*R931+(1-0.94)*'01_Data'!X927^2</f>
        <v>3.7806033519412316E-4</v>
      </c>
      <c r="S932" s="11">
        <f t="shared" si="176"/>
        <v>0.3086603383477039</v>
      </c>
      <c r="T932">
        <f>0.94*T931+(1-0.94)*'01_Data'!Y927^2</f>
        <v>2.6558882005617227E-8</v>
      </c>
      <c r="U932" s="11">
        <f t="shared" si="177"/>
        <v>2.5870520414973375E-3</v>
      </c>
      <c r="V932" t="e">
        <f>0.94*V931+(1-0.94)*'01_Data'!AA927^2</f>
        <v>#VALUE!</v>
      </c>
      <c r="W932" s="11" t="e">
        <f t="shared" si="178"/>
        <v>#VALUE!</v>
      </c>
      <c r="X932" t="e">
        <f>0.94*X931+(1-0.94)*'01_Data'!AB927^2</f>
        <v>#VALUE!</v>
      </c>
      <c r="Y932" s="11" t="e">
        <f t="shared" si="179"/>
        <v>#VALUE!</v>
      </c>
    </row>
    <row r="933" spans="1:25" x14ac:dyDescent="0.2">
      <c r="A933" s="6">
        <f>'01_Data'!A929</f>
        <v>44806</v>
      </c>
      <c r="B933">
        <f>0.94*B932+(1-0.94)*'01_Data'!P928^2</f>
        <v>4.6960566914614252E-4</v>
      </c>
      <c r="C933" s="11">
        <f t="shared" si="168"/>
        <v>0.34400672758658069</v>
      </c>
      <c r="D933">
        <f>0.94*D932+(1-0.94)*'01_Data'!Q928^2</f>
        <v>3.7413897942484737E-4</v>
      </c>
      <c r="E933" s="11">
        <f t="shared" si="169"/>
        <v>0.3070554067510643</v>
      </c>
      <c r="F933">
        <f>0.94*F932+(1-0.94)*'01_Data'!R928^2</f>
        <v>5.1349466471033297E-4</v>
      </c>
      <c r="G933" s="11">
        <f t="shared" si="170"/>
        <v>0.35972302610064305</v>
      </c>
      <c r="H933">
        <f>0.94*H932+(1-0.94)*'01_Data'!S928^2</f>
        <v>1.2567499516124442E-3</v>
      </c>
      <c r="I933" s="11">
        <f t="shared" si="171"/>
        <v>0.56276192817774728</v>
      </c>
      <c r="J933">
        <f>0.94*J932+(1-0.94)*'01_Data'!T928^2</f>
        <v>4.2088418105464367E-4</v>
      </c>
      <c r="K933" s="11">
        <f t="shared" si="172"/>
        <v>0.32567286289430109</v>
      </c>
      <c r="L933" t="e">
        <f>0.94*L932+(1-0.94)*'01_Data'!U928^2</f>
        <v>#DIV/0!</v>
      </c>
      <c r="M933" s="11" t="e">
        <f t="shared" si="173"/>
        <v>#DIV/0!</v>
      </c>
      <c r="N933">
        <f>0.94*N932+(1-0.94)*'01_Data'!V928^2</f>
        <v>9.6138038921698532E-4</v>
      </c>
      <c r="O933" s="11">
        <f t="shared" si="174"/>
        <v>0.49220712924812487</v>
      </c>
      <c r="P933">
        <f>0.94*P932+(1-0.94)*'01_Data'!W928^2</f>
        <v>9.1015184837400656E-4</v>
      </c>
      <c r="Q933" s="11">
        <f t="shared" si="175"/>
        <v>0.47891363082527699</v>
      </c>
      <c r="R933">
        <f>0.94*R932+(1-0.94)*'01_Data'!X928^2</f>
        <v>3.555499947796092E-4</v>
      </c>
      <c r="S933" s="11">
        <f t="shared" si="176"/>
        <v>0.29933025019944359</v>
      </c>
      <c r="T933">
        <f>0.94*T932+(1-0.94)*'01_Data'!Y928^2</f>
        <v>2.7553800169820394E-8</v>
      </c>
      <c r="U933" s="11">
        <f t="shared" si="177"/>
        <v>2.6350631193189167E-3</v>
      </c>
      <c r="V933" t="e">
        <f>0.94*V932+(1-0.94)*'01_Data'!AA928^2</f>
        <v>#VALUE!</v>
      </c>
      <c r="W933" s="11" t="e">
        <f t="shared" si="178"/>
        <v>#VALUE!</v>
      </c>
      <c r="X933" t="e">
        <f>0.94*X932+(1-0.94)*'01_Data'!AB928^2</f>
        <v>#VALUE!</v>
      </c>
      <c r="Y933" s="11" t="e">
        <f t="shared" si="179"/>
        <v>#VALUE!</v>
      </c>
    </row>
    <row r="934" spans="1:25" x14ac:dyDescent="0.2">
      <c r="A934" s="6">
        <f>'01_Data'!A930</f>
        <v>44810</v>
      </c>
      <c r="B934">
        <f>0.94*B933+(1-0.94)*'01_Data'!P929^2</f>
        <v>4.612124664240602E-4</v>
      </c>
      <c r="C934" s="11">
        <f t="shared" si="168"/>
        <v>0.34091867291021649</v>
      </c>
      <c r="D934">
        <f>0.94*D933+(1-0.94)*'01_Data'!Q929^2</f>
        <v>3.6473130928556182E-4</v>
      </c>
      <c r="E934" s="11">
        <f t="shared" si="169"/>
        <v>0.30317039753241343</v>
      </c>
      <c r="F934">
        <f>0.94*F933+(1-0.94)*'01_Data'!R929^2</f>
        <v>5.2040148338347483E-4</v>
      </c>
      <c r="G934" s="11">
        <f t="shared" si="170"/>
        <v>0.36213419310061795</v>
      </c>
      <c r="H934">
        <f>0.94*H933+(1-0.94)*'01_Data'!S929^2</f>
        <v>1.1830903603917806E-3</v>
      </c>
      <c r="I934" s="11">
        <f t="shared" si="171"/>
        <v>0.54602085199992934</v>
      </c>
      <c r="J934">
        <f>0.94*J933+(1-0.94)*'01_Data'!T929^2</f>
        <v>4.6982290252466406E-4</v>
      </c>
      <c r="K934" s="11">
        <f t="shared" si="172"/>
        <v>0.34408628487083781</v>
      </c>
      <c r="L934" t="e">
        <f>0.94*L933+(1-0.94)*'01_Data'!U929^2</f>
        <v>#DIV/0!</v>
      </c>
      <c r="M934" s="11" t="e">
        <f t="shared" si="173"/>
        <v>#DIV/0!</v>
      </c>
      <c r="N934">
        <f>0.94*N933+(1-0.94)*'01_Data'!V929^2</f>
        <v>9.3287834446008409E-4</v>
      </c>
      <c r="O934" s="11">
        <f t="shared" si="174"/>
        <v>0.48485600213253133</v>
      </c>
      <c r="P934">
        <f>0.94*P933+(1-0.94)*'01_Data'!W929^2</f>
        <v>9.4387621776227237E-4</v>
      </c>
      <c r="Q934" s="11">
        <f t="shared" si="175"/>
        <v>0.48770565598124105</v>
      </c>
      <c r="R934">
        <f>0.94*R933+(1-0.94)*'01_Data'!X929^2</f>
        <v>3.343920111448739E-4</v>
      </c>
      <c r="S934" s="11">
        <f t="shared" si="176"/>
        <v>0.29028742103044741</v>
      </c>
      <c r="T934">
        <f>0.94*T933+(1-0.94)*'01_Data'!Y929^2</f>
        <v>2.6612949766242331E-8</v>
      </c>
      <c r="U934" s="11">
        <f t="shared" si="177"/>
        <v>2.5896840234076951E-3</v>
      </c>
      <c r="V934" t="e">
        <f>0.94*V933+(1-0.94)*'01_Data'!AA929^2</f>
        <v>#VALUE!</v>
      </c>
      <c r="W934" s="11" t="e">
        <f t="shared" si="178"/>
        <v>#VALUE!</v>
      </c>
      <c r="X934" t="e">
        <f>0.94*X933+(1-0.94)*'01_Data'!AB929^2</f>
        <v>#VALUE!</v>
      </c>
      <c r="Y934" s="11" t="e">
        <f t="shared" si="179"/>
        <v>#VALUE!</v>
      </c>
    </row>
    <row r="935" spans="1:25" x14ac:dyDescent="0.2">
      <c r="A935" s="6">
        <f>'01_Data'!A931</f>
        <v>44811</v>
      </c>
      <c r="B935">
        <f>0.94*B934+(1-0.94)*'01_Data'!P930^2</f>
        <v>4.3624773202447425E-4</v>
      </c>
      <c r="C935" s="11">
        <f t="shared" si="168"/>
        <v>0.33156361149886088</v>
      </c>
      <c r="D935">
        <f>0.94*D934+(1-0.94)*'01_Data'!Q930^2</f>
        <v>3.4413690985785614E-4</v>
      </c>
      <c r="E935" s="11">
        <f t="shared" si="169"/>
        <v>0.29448684399167946</v>
      </c>
      <c r="F935">
        <f>0.94*F934+(1-0.94)*'01_Data'!R930^2</f>
        <v>5.0248744011155704E-4</v>
      </c>
      <c r="G935" s="11">
        <f t="shared" si="170"/>
        <v>0.35584664521126569</v>
      </c>
      <c r="H935">
        <f>0.94*H934+(1-0.94)*'01_Data'!S930^2</f>
        <v>1.1586995192132002E-3</v>
      </c>
      <c r="I935" s="11">
        <f t="shared" si="171"/>
        <v>0.54036309907480407</v>
      </c>
      <c r="J935">
        <f>0.94*J934+(1-0.94)*'01_Data'!T930^2</f>
        <v>4.7492936251941674E-4</v>
      </c>
      <c r="K935" s="11">
        <f t="shared" si="172"/>
        <v>0.34595115168892415</v>
      </c>
      <c r="L935" t="e">
        <f>0.94*L934+(1-0.94)*'01_Data'!U930^2</f>
        <v>#DIV/0!</v>
      </c>
      <c r="M935" s="11" t="e">
        <f t="shared" si="173"/>
        <v>#DIV/0!</v>
      </c>
      <c r="N935">
        <f>0.94*N934+(1-0.94)*'01_Data'!V930^2</f>
        <v>1.3202796652933401E-3</v>
      </c>
      <c r="O935" s="11">
        <f t="shared" si="174"/>
        <v>0.57681060639860093</v>
      </c>
      <c r="P935">
        <f>0.94*P934+(1-0.94)*'01_Data'!W930^2</f>
        <v>9.0453873629800616E-4</v>
      </c>
      <c r="Q935" s="11">
        <f t="shared" si="175"/>
        <v>0.4774345625811956</v>
      </c>
      <c r="R935">
        <f>0.94*R934+(1-0.94)*'01_Data'!X930^2</f>
        <v>3.3384159282175927E-4</v>
      </c>
      <c r="S935" s="11">
        <f t="shared" si="176"/>
        <v>0.29004841215059829</v>
      </c>
      <c r="T935">
        <f>0.94*T934+(1-0.94)*'01_Data'!Y930^2</f>
        <v>2.5016172780267791E-8</v>
      </c>
      <c r="U935" s="11">
        <f t="shared" si="177"/>
        <v>2.510791815469272E-3</v>
      </c>
      <c r="V935" t="e">
        <f>0.94*V934+(1-0.94)*'01_Data'!AA930^2</f>
        <v>#VALUE!</v>
      </c>
      <c r="W935" s="11" t="e">
        <f t="shared" si="178"/>
        <v>#VALUE!</v>
      </c>
      <c r="X935" t="e">
        <f>0.94*X934+(1-0.94)*'01_Data'!AB930^2</f>
        <v>#VALUE!</v>
      </c>
      <c r="Y935" s="11" t="e">
        <f t="shared" si="179"/>
        <v>#VALUE!</v>
      </c>
    </row>
    <row r="936" spans="1:25" x14ac:dyDescent="0.2">
      <c r="A936" s="6">
        <f>'01_Data'!A932</f>
        <v>44812</v>
      </c>
      <c r="B936">
        <f>0.94*B935+(1-0.94)*'01_Data'!P931^2</f>
        <v>4.144772149160014E-4</v>
      </c>
      <c r="C936" s="11">
        <f t="shared" si="168"/>
        <v>0.32318455742629837</v>
      </c>
      <c r="D936">
        <f>0.94*D935+(1-0.94)*'01_Data'!Q931^2</f>
        <v>3.3343450336708371E-4</v>
      </c>
      <c r="E936" s="11">
        <f t="shared" si="169"/>
        <v>0.28987151437922476</v>
      </c>
      <c r="F936">
        <f>0.94*F935+(1-0.94)*'01_Data'!R931^2</f>
        <v>4.9042857652018749E-4</v>
      </c>
      <c r="G936" s="11">
        <f t="shared" si="170"/>
        <v>0.35155085163186173</v>
      </c>
      <c r="H936">
        <f>0.94*H935+(1-0.94)*'01_Data'!S931^2</f>
        <v>1.1180031364464011E-3</v>
      </c>
      <c r="I936" s="11">
        <f t="shared" si="171"/>
        <v>0.53078883784843578</v>
      </c>
      <c r="J936">
        <f>0.94*J935+(1-0.94)*'01_Data'!T931^2</f>
        <v>4.6701522125686199E-4</v>
      </c>
      <c r="K936" s="11">
        <f t="shared" si="172"/>
        <v>0.34305660721917197</v>
      </c>
      <c r="L936" t="e">
        <f>0.94*L935+(1-0.94)*'01_Data'!U931^2</f>
        <v>#DIV/0!</v>
      </c>
      <c r="M936" s="11" t="e">
        <f t="shared" si="173"/>
        <v>#DIV/0!</v>
      </c>
      <c r="N936">
        <f>0.94*N935+(1-0.94)*'01_Data'!V931^2</f>
        <v>1.579656955890801E-3</v>
      </c>
      <c r="O936" s="11">
        <f t="shared" si="174"/>
        <v>0.63093070371038518</v>
      </c>
      <c r="P936">
        <f>0.94*P935+(1-0.94)*'01_Data'!W931^2</f>
        <v>8.6350620310938965E-4</v>
      </c>
      <c r="Q936" s="11">
        <f t="shared" si="175"/>
        <v>0.46647997082786546</v>
      </c>
      <c r="R936">
        <f>0.94*R935+(1-0.94)*'01_Data'!X931^2</f>
        <v>3.1603503687790681E-4</v>
      </c>
      <c r="S936" s="11">
        <f t="shared" si="176"/>
        <v>0.28220706811352642</v>
      </c>
      <c r="T936">
        <f>0.94*T935+(1-0.94)*'01_Data'!Y931^2</f>
        <v>2.4244280616472272E-8</v>
      </c>
      <c r="U936" s="11">
        <f t="shared" si="177"/>
        <v>2.4717521549198684E-3</v>
      </c>
      <c r="V936" t="e">
        <f>0.94*V935+(1-0.94)*'01_Data'!AA931^2</f>
        <v>#VALUE!</v>
      </c>
      <c r="W936" s="11" t="e">
        <f t="shared" si="178"/>
        <v>#VALUE!</v>
      </c>
      <c r="X936" t="e">
        <f>0.94*X935+(1-0.94)*'01_Data'!AB931^2</f>
        <v>#VALUE!</v>
      </c>
      <c r="Y936" s="11" t="e">
        <f t="shared" si="179"/>
        <v>#VALUE!</v>
      </c>
    </row>
    <row r="937" spans="1:25" x14ac:dyDescent="0.2">
      <c r="A937" s="6">
        <f>'01_Data'!A933</f>
        <v>44813</v>
      </c>
      <c r="B937">
        <f>0.94*B936+(1-0.94)*'01_Data'!P932^2</f>
        <v>3.9358983710924007E-4</v>
      </c>
      <c r="C937" s="11">
        <f t="shared" si="168"/>
        <v>0.31493592832753853</v>
      </c>
      <c r="D937">
        <f>0.94*D936+(1-0.94)*'01_Data'!Q932^2</f>
        <v>3.1517847563080996E-4</v>
      </c>
      <c r="E937" s="11">
        <f t="shared" si="169"/>
        <v>0.28182437059091275</v>
      </c>
      <c r="F937">
        <f>0.94*F936+(1-0.94)*'01_Data'!R932^2</f>
        <v>4.7362777861100679E-4</v>
      </c>
      <c r="G937" s="11">
        <f t="shared" si="170"/>
        <v>0.34547677231613377</v>
      </c>
      <c r="H937">
        <f>0.94*H936+(1-0.94)*'01_Data'!S932^2</f>
        <v>1.0604657555841738E-3</v>
      </c>
      <c r="I937" s="11">
        <f t="shared" si="171"/>
        <v>0.51695006568063406</v>
      </c>
      <c r="J937">
        <f>0.94*J936+(1-0.94)*'01_Data'!T932^2</f>
        <v>4.6882554640001803E-4</v>
      </c>
      <c r="K937" s="11">
        <f t="shared" si="172"/>
        <v>0.34372087177360144</v>
      </c>
      <c r="L937" t="e">
        <f>0.94*L936+(1-0.94)*'01_Data'!U932^2</f>
        <v>#DIV/0!</v>
      </c>
      <c r="M937" s="11" t="e">
        <f t="shared" si="173"/>
        <v>#DIV/0!</v>
      </c>
      <c r="N937">
        <f>0.94*N936+(1-0.94)*'01_Data'!V932^2</f>
        <v>1.4917935807547932E-3</v>
      </c>
      <c r="O937" s="11">
        <f t="shared" si="174"/>
        <v>0.61313292388372675</v>
      </c>
      <c r="P937">
        <f>0.94*P936+(1-0.94)*'01_Data'!W932^2</f>
        <v>8.183919331614109E-4</v>
      </c>
      <c r="Q937" s="11">
        <f t="shared" si="175"/>
        <v>0.45413078199641516</v>
      </c>
      <c r="R937">
        <f>0.94*R936+(1-0.94)*'01_Data'!X932^2</f>
        <v>3.0254002928533567E-4</v>
      </c>
      <c r="S937" s="11">
        <f t="shared" si="176"/>
        <v>0.27611607591718484</v>
      </c>
      <c r="T937">
        <f>0.94*T936+(1-0.94)*'01_Data'!Y932^2</f>
        <v>2.5637575099599647E-8</v>
      </c>
      <c r="U937" s="11">
        <f t="shared" si="177"/>
        <v>2.5417845945514563E-3</v>
      </c>
      <c r="V937" t="e">
        <f>0.94*V936+(1-0.94)*'01_Data'!AA932^2</f>
        <v>#VALUE!</v>
      </c>
      <c r="W937" s="11" t="e">
        <f t="shared" si="178"/>
        <v>#VALUE!</v>
      </c>
      <c r="X937" t="e">
        <f>0.94*X936+(1-0.94)*'01_Data'!AB932^2</f>
        <v>#VALUE!</v>
      </c>
      <c r="Y937" s="11" t="e">
        <f t="shared" si="179"/>
        <v>#VALUE!</v>
      </c>
    </row>
    <row r="938" spans="1:25" x14ac:dyDescent="0.2">
      <c r="A938" s="6">
        <f>'01_Data'!A934</f>
        <v>44816</v>
      </c>
      <c r="B938">
        <f>0.94*B937+(1-0.94)*'01_Data'!P933^2</f>
        <v>3.8653626509743683E-4</v>
      </c>
      <c r="C938" s="11">
        <f t="shared" si="168"/>
        <v>0.31210116757960726</v>
      </c>
      <c r="D938">
        <f>0.94*D937+(1-0.94)*'01_Data'!Q933^2</f>
        <v>3.3513243339657457E-4</v>
      </c>
      <c r="E938" s="11">
        <f t="shared" si="169"/>
        <v>0.29060862550161309</v>
      </c>
      <c r="F938">
        <f>0.94*F937+(1-0.94)*'01_Data'!R933^2</f>
        <v>5.11109477456856E-4</v>
      </c>
      <c r="G938" s="11">
        <f t="shared" si="170"/>
        <v>0.35888659534611728</v>
      </c>
      <c r="H938">
        <f>0.94*H937+(1-0.94)*'01_Data'!S933^2</f>
        <v>1.0149452174039865E-3</v>
      </c>
      <c r="I938" s="11">
        <f t="shared" si="171"/>
        <v>0.50573332378419023</v>
      </c>
      <c r="J938">
        <f>0.94*J937+(1-0.94)*'01_Data'!T933^2</f>
        <v>4.507117665038579E-4</v>
      </c>
      <c r="K938" s="11">
        <f t="shared" si="172"/>
        <v>0.33701537822326771</v>
      </c>
      <c r="L938" t="e">
        <f>0.94*L937+(1-0.94)*'01_Data'!U933^2</f>
        <v>#DIV/0!</v>
      </c>
      <c r="M938" s="11" t="e">
        <f t="shared" si="173"/>
        <v>#DIV/0!</v>
      </c>
      <c r="N938">
        <f>0.94*N937+(1-0.94)*'01_Data'!V933^2</f>
        <v>1.5409767976110257E-3</v>
      </c>
      <c r="O938" s="11">
        <f t="shared" si="174"/>
        <v>0.62315820864205784</v>
      </c>
      <c r="P938">
        <f>0.94*P937+(1-0.94)*'01_Data'!W933^2</f>
        <v>9.4969924487177068E-4</v>
      </c>
      <c r="Q938" s="11">
        <f t="shared" si="175"/>
        <v>0.48920773676188545</v>
      </c>
      <c r="R938">
        <f>0.94*R937+(1-0.94)*'01_Data'!X933^2</f>
        <v>3.3177075313662479E-4</v>
      </c>
      <c r="S938" s="11">
        <f t="shared" si="176"/>
        <v>0.28914741878569389</v>
      </c>
      <c r="T938">
        <f>0.94*T937+(1-0.94)*'01_Data'!Y933^2</f>
        <v>2.4099320593623668E-8</v>
      </c>
      <c r="U938" s="11">
        <f t="shared" si="177"/>
        <v>2.4643515961796452E-3</v>
      </c>
      <c r="V938" t="e">
        <f>0.94*V937+(1-0.94)*'01_Data'!AA933^2</f>
        <v>#VALUE!</v>
      </c>
      <c r="W938" s="11" t="e">
        <f t="shared" si="178"/>
        <v>#VALUE!</v>
      </c>
      <c r="X938" t="e">
        <f>0.94*X937+(1-0.94)*'01_Data'!AB933^2</f>
        <v>#VALUE!</v>
      </c>
      <c r="Y938" s="11" t="e">
        <f t="shared" si="179"/>
        <v>#VALUE!</v>
      </c>
    </row>
    <row r="939" spans="1:25" x14ac:dyDescent="0.2">
      <c r="A939" s="6">
        <f>'01_Data'!A935</f>
        <v>44817</v>
      </c>
      <c r="B939">
        <f>0.94*B938+(1-0.94)*'01_Data'!P934^2</f>
        <v>3.7119182704498945E-4</v>
      </c>
      <c r="C939" s="11">
        <f t="shared" si="168"/>
        <v>0.30584365354758852</v>
      </c>
      <c r="D939">
        <f>0.94*D938+(1-0.94)*'01_Data'!Q934^2</f>
        <v>3.2979891593058747E-4</v>
      </c>
      <c r="E939" s="11">
        <f t="shared" si="169"/>
        <v>0.28828688283463066</v>
      </c>
      <c r="F939">
        <f>0.94*F938+(1-0.94)*'01_Data'!R934^2</f>
        <v>5.0787681730641502E-4</v>
      </c>
      <c r="G939" s="11">
        <f t="shared" si="170"/>
        <v>0.35774985389405345</v>
      </c>
      <c r="H939">
        <f>0.94*H938+(1-0.94)*'01_Data'!S934^2</f>
        <v>9.7343576337907104E-4</v>
      </c>
      <c r="I939" s="11">
        <f t="shared" si="171"/>
        <v>0.49528356763729392</v>
      </c>
      <c r="J939">
        <f>0.94*J938+(1-0.94)*'01_Data'!T934^2</f>
        <v>4.2429504748856965E-4</v>
      </c>
      <c r="K939" s="11">
        <f t="shared" si="172"/>
        <v>0.32698983465410597</v>
      </c>
      <c r="L939" t="e">
        <f>0.94*L938+(1-0.94)*'01_Data'!U934^2</f>
        <v>#DIV/0!</v>
      </c>
      <c r="M939" s="11" t="e">
        <f t="shared" si="173"/>
        <v>#DIV/0!</v>
      </c>
      <c r="N939">
        <f>0.94*N938+(1-0.94)*'01_Data'!V934^2</f>
        <v>1.4556478659662902E-3</v>
      </c>
      <c r="O939" s="11">
        <f t="shared" si="174"/>
        <v>0.6056593615420347</v>
      </c>
      <c r="P939">
        <f>0.94*P938+(1-0.94)*'01_Data'!W934^2</f>
        <v>8.9782437467109263E-4</v>
      </c>
      <c r="Q939" s="11">
        <f t="shared" si="175"/>
        <v>0.47565927134569275</v>
      </c>
      <c r="R939">
        <f>0.94*R938+(1-0.94)*'01_Data'!X934^2</f>
        <v>3.3019424009915135E-4</v>
      </c>
      <c r="S939" s="11">
        <f t="shared" si="176"/>
        <v>0.28845961329965442</v>
      </c>
      <c r="T939">
        <f>0.94*T938+(1-0.94)*'01_Data'!Y934^2</f>
        <v>2.3365271630964045E-8</v>
      </c>
      <c r="U939" s="11">
        <f t="shared" si="177"/>
        <v>2.4265301257151003E-3</v>
      </c>
      <c r="V939" t="e">
        <f>0.94*V938+(1-0.94)*'01_Data'!AA934^2</f>
        <v>#VALUE!</v>
      </c>
      <c r="W939" s="11" t="e">
        <f t="shared" si="178"/>
        <v>#VALUE!</v>
      </c>
      <c r="X939" t="e">
        <f>0.94*X938+(1-0.94)*'01_Data'!AB934^2</f>
        <v>#VALUE!</v>
      </c>
      <c r="Y939" s="11" t="e">
        <f t="shared" si="179"/>
        <v>#VALUE!</v>
      </c>
    </row>
    <row r="940" spans="1:25" x14ac:dyDescent="0.2">
      <c r="A940" s="6">
        <f>'01_Data'!A936</f>
        <v>44818</v>
      </c>
      <c r="B940">
        <f>0.94*B939+(1-0.94)*'01_Data'!P935^2</f>
        <v>3.8243852417874937E-4</v>
      </c>
      <c r="C940" s="11">
        <f t="shared" si="168"/>
        <v>0.31044243925894677</v>
      </c>
      <c r="D940">
        <f>0.94*D939+(1-0.94)*'01_Data'!Q935^2</f>
        <v>3.3212584890457989E-4</v>
      </c>
      <c r="E940" s="11">
        <f t="shared" si="169"/>
        <v>0.28930211531192468</v>
      </c>
      <c r="F940">
        <f>0.94*F939+(1-0.94)*'01_Data'!R935^2</f>
        <v>4.9721901669667358E-4</v>
      </c>
      <c r="G940" s="11">
        <f t="shared" si="170"/>
        <v>0.35397625938410299</v>
      </c>
      <c r="H940">
        <f>0.94*H939+(1-0.94)*'01_Data'!S935^2</f>
        <v>9.4433337775788335E-4</v>
      </c>
      <c r="I940" s="11">
        <f t="shared" si="171"/>
        <v>0.48782375013419205</v>
      </c>
      <c r="J940">
        <f>0.94*J939+(1-0.94)*'01_Data'!T935^2</f>
        <v>4.5381897056596271E-4</v>
      </c>
      <c r="K940" s="11">
        <f t="shared" si="172"/>
        <v>0.33817507386355761</v>
      </c>
      <c r="L940" t="e">
        <f>0.94*L939+(1-0.94)*'01_Data'!U935^2</f>
        <v>#DIV/0!</v>
      </c>
      <c r="M940" s="11" t="e">
        <f t="shared" si="173"/>
        <v>#DIV/0!</v>
      </c>
      <c r="N940">
        <f>0.94*N939+(1-0.94)*'01_Data'!V935^2</f>
        <v>1.4084843617270827E-3</v>
      </c>
      <c r="O940" s="11">
        <f t="shared" si="174"/>
        <v>0.59576678252083248</v>
      </c>
      <c r="P940">
        <f>0.94*P939+(1-0.94)*'01_Data'!W935^2</f>
        <v>8.4767197348218466E-4</v>
      </c>
      <c r="Q940" s="11">
        <f t="shared" si="175"/>
        <v>0.46218322916080645</v>
      </c>
      <c r="R940">
        <f>0.94*R939+(1-0.94)*'01_Data'!X935^2</f>
        <v>3.9244715378590012E-4</v>
      </c>
      <c r="S940" s="11">
        <f t="shared" si="176"/>
        <v>0.31447842971187523</v>
      </c>
      <c r="T940">
        <f>0.94*T939+(1-0.94)*'01_Data'!Y935^2</f>
        <v>2.481068628112407E-8</v>
      </c>
      <c r="U940" s="11">
        <f t="shared" si="177"/>
        <v>2.5004585465156718E-3</v>
      </c>
      <c r="V940" t="e">
        <f>0.94*V939+(1-0.94)*'01_Data'!AA935^2</f>
        <v>#VALUE!</v>
      </c>
      <c r="W940" s="11" t="e">
        <f t="shared" si="178"/>
        <v>#VALUE!</v>
      </c>
      <c r="X940" t="e">
        <f>0.94*X939+(1-0.94)*'01_Data'!AB935^2</f>
        <v>#VALUE!</v>
      </c>
      <c r="Y940" s="11" t="e">
        <f t="shared" si="179"/>
        <v>#VALUE!</v>
      </c>
    </row>
    <row r="941" spans="1:25" x14ac:dyDescent="0.2">
      <c r="A941" s="6">
        <f>'01_Data'!A937</f>
        <v>44819</v>
      </c>
      <c r="B941">
        <f>0.94*B940+(1-0.94)*'01_Data'!P936^2</f>
        <v>3.9477826589123528E-4</v>
      </c>
      <c r="C941" s="11">
        <f t="shared" si="168"/>
        <v>0.31541103817810701</v>
      </c>
      <c r="D941">
        <f>0.94*D940+(1-0.94)*'01_Data'!Q936^2</f>
        <v>3.4654504954966019E-4</v>
      </c>
      <c r="E941" s="11">
        <f t="shared" si="169"/>
        <v>0.29551540143707294</v>
      </c>
      <c r="F941">
        <f>0.94*F940+(1-0.94)*'01_Data'!R936^2</f>
        <v>5.9870494063870715E-4</v>
      </c>
      <c r="G941" s="11">
        <f t="shared" si="170"/>
        <v>0.388424568019267</v>
      </c>
      <c r="H941">
        <f>0.94*H940+(1-0.94)*'01_Data'!S936^2</f>
        <v>9.3494636411294767E-4</v>
      </c>
      <c r="I941" s="11">
        <f t="shared" si="171"/>
        <v>0.48539312289778358</v>
      </c>
      <c r="J941">
        <f>0.94*J940+(1-0.94)*'01_Data'!T936^2</f>
        <v>5.7679758006902253E-4</v>
      </c>
      <c r="K941" s="11">
        <f t="shared" si="172"/>
        <v>0.38125187235919733</v>
      </c>
      <c r="L941" t="e">
        <f>0.94*L940+(1-0.94)*'01_Data'!U936^2</f>
        <v>#DIV/0!</v>
      </c>
      <c r="M941" s="11" t="e">
        <f t="shared" si="173"/>
        <v>#DIV/0!</v>
      </c>
      <c r="N941">
        <f>0.94*N940+(1-0.94)*'01_Data'!V936^2</f>
        <v>1.4900390085756251E-3</v>
      </c>
      <c r="O941" s="11">
        <f t="shared" si="174"/>
        <v>0.61277224982945955</v>
      </c>
      <c r="P941">
        <f>0.94*P940+(1-0.94)*'01_Data'!W936^2</f>
        <v>8.103382702254983E-4</v>
      </c>
      <c r="Q941" s="11">
        <f t="shared" si="175"/>
        <v>0.45189074353965869</v>
      </c>
      <c r="R941">
        <f>0.94*R940+(1-0.94)*'01_Data'!X936^2</f>
        <v>4.1548677801571724E-4</v>
      </c>
      <c r="S941" s="11">
        <f t="shared" si="176"/>
        <v>0.32357791652082923</v>
      </c>
      <c r="T941">
        <f>0.94*T940+(1-0.94)*'01_Data'!Y936^2</f>
        <v>2.3322045104256623E-8</v>
      </c>
      <c r="U941" s="11">
        <f t="shared" si="177"/>
        <v>2.4242845060497066E-3</v>
      </c>
      <c r="V941" t="e">
        <f>0.94*V940+(1-0.94)*'01_Data'!AA936^2</f>
        <v>#VALUE!</v>
      </c>
      <c r="W941" s="11" t="e">
        <f t="shared" si="178"/>
        <v>#VALUE!</v>
      </c>
      <c r="X941" t="e">
        <f>0.94*X940+(1-0.94)*'01_Data'!AB936^2</f>
        <v>#VALUE!</v>
      </c>
      <c r="Y941" s="11" t="e">
        <f t="shared" si="179"/>
        <v>#VALUE!</v>
      </c>
    </row>
    <row r="942" spans="1:25" x14ac:dyDescent="0.2">
      <c r="A942" s="6">
        <f>'01_Data'!A938</f>
        <v>44820</v>
      </c>
      <c r="B942">
        <f>0.94*B941+(1-0.94)*'01_Data'!P937^2</f>
        <v>4.2333915547907591E-4</v>
      </c>
      <c r="C942" s="11">
        <f t="shared" si="168"/>
        <v>0.32662129015226049</v>
      </c>
      <c r="D942">
        <f>0.94*D941+(1-0.94)*'01_Data'!Q937^2</f>
        <v>3.4181887901374729E-4</v>
      </c>
      <c r="E942" s="11">
        <f t="shared" si="169"/>
        <v>0.29349336876915011</v>
      </c>
      <c r="F942">
        <f>0.94*F941+(1-0.94)*'01_Data'!R937^2</f>
        <v>5.8317066596393226E-4</v>
      </c>
      <c r="G942" s="11">
        <f t="shared" si="170"/>
        <v>0.38335232857374291</v>
      </c>
      <c r="H942">
        <f>0.94*H941+(1-0.94)*'01_Data'!S937^2</f>
        <v>9.399120879036763E-4</v>
      </c>
      <c r="I942" s="11">
        <f t="shared" si="171"/>
        <v>0.48668043534924071</v>
      </c>
      <c r="J942">
        <f>0.94*J941+(1-0.94)*'01_Data'!T937^2</f>
        <v>5.5076725155039691E-4</v>
      </c>
      <c r="K942" s="11">
        <f t="shared" si="172"/>
        <v>0.37254979182748177</v>
      </c>
      <c r="L942" t="e">
        <f>0.94*L941+(1-0.94)*'01_Data'!U937^2</f>
        <v>#DIV/0!</v>
      </c>
      <c r="M942" s="11" t="e">
        <f t="shared" si="173"/>
        <v>#DIV/0!</v>
      </c>
      <c r="N942">
        <f>0.94*N941+(1-0.94)*'01_Data'!V937^2</f>
        <v>1.417810263965609E-3</v>
      </c>
      <c r="O942" s="11">
        <f t="shared" si="174"/>
        <v>0.5977358835801424</v>
      </c>
      <c r="P942">
        <f>0.94*P941+(1-0.94)*'01_Data'!W937^2</f>
        <v>7.6279416042190917E-4</v>
      </c>
      <c r="Q942" s="11">
        <f t="shared" si="175"/>
        <v>0.43843372181701662</v>
      </c>
      <c r="R942">
        <f>0.94*R941+(1-0.94)*'01_Data'!X937^2</f>
        <v>3.9072452734374832E-4</v>
      </c>
      <c r="S942" s="11">
        <f t="shared" si="176"/>
        <v>0.31378747726865169</v>
      </c>
      <c r="T942">
        <f>0.94*T941+(1-0.94)*'01_Data'!Y937^2</f>
        <v>2.842654604066515E-8</v>
      </c>
      <c r="U942" s="11">
        <f t="shared" si="177"/>
        <v>2.6764696154164759E-3</v>
      </c>
      <c r="V942" t="e">
        <f>0.94*V941+(1-0.94)*'01_Data'!AA937^2</f>
        <v>#VALUE!</v>
      </c>
      <c r="W942" s="11" t="e">
        <f t="shared" si="178"/>
        <v>#VALUE!</v>
      </c>
      <c r="X942" t="e">
        <f>0.94*X941+(1-0.94)*'01_Data'!AB937^2</f>
        <v>#VALUE!</v>
      </c>
      <c r="Y942" s="11" t="e">
        <f t="shared" si="179"/>
        <v>#VALUE!</v>
      </c>
    </row>
    <row r="943" spans="1:25" x14ac:dyDescent="0.2">
      <c r="A943" s="6">
        <f>'01_Data'!A939</f>
        <v>44823</v>
      </c>
      <c r="B943">
        <f>0.94*B942+(1-0.94)*'01_Data'!P938^2</f>
        <v>4.1575168030515803E-4</v>
      </c>
      <c r="C943" s="11">
        <f t="shared" si="168"/>
        <v>0.32368105202019443</v>
      </c>
      <c r="D943">
        <f>0.94*D942+(1-0.94)*'01_Data'!Q938^2</f>
        <v>3.6282745876409602E-4</v>
      </c>
      <c r="E943" s="11">
        <f t="shared" si="169"/>
        <v>0.30237810702587614</v>
      </c>
      <c r="F943">
        <f>0.94*F942+(1-0.94)*'01_Data'!R938^2</f>
        <v>5.7528114870782445E-4</v>
      </c>
      <c r="G943" s="11">
        <f t="shared" si="170"/>
        <v>0.38075037685388019</v>
      </c>
      <c r="H943">
        <f>0.94*H942+(1-0.94)*'01_Data'!S938^2</f>
        <v>8.9013565707894411E-4</v>
      </c>
      <c r="I943" s="11">
        <f t="shared" si="171"/>
        <v>0.47361818544466167</v>
      </c>
      <c r="J943">
        <f>0.94*J942+(1-0.94)*'01_Data'!T938^2</f>
        <v>5.6674960878543381E-4</v>
      </c>
      <c r="K943" s="11">
        <f t="shared" si="172"/>
        <v>0.37791652704523171</v>
      </c>
      <c r="L943" t="e">
        <f>0.94*L942+(1-0.94)*'01_Data'!U938^2</f>
        <v>#DIV/0!</v>
      </c>
      <c r="M943" s="11" t="e">
        <f t="shared" si="173"/>
        <v>#DIV/0!</v>
      </c>
      <c r="N943">
        <f>0.94*N942+(1-0.94)*'01_Data'!V938^2</f>
        <v>1.3371349153829758E-3</v>
      </c>
      <c r="O943" s="11">
        <f t="shared" si="174"/>
        <v>0.5804808340302976</v>
      </c>
      <c r="P943">
        <f>0.94*P942+(1-0.94)*'01_Data'!W938^2</f>
        <v>8.037316771457052E-4</v>
      </c>
      <c r="Q943" s="11">
        <f t="shared" si="175"/>
        <v>0.45004486736404153</v>
      </c>
      <c r="R943">
        <f>0.94*R942+(1-0.94)*'01_Data'!X938^2</f>
        <v>3.8772473590271202E-4</v>
      </c>
      <c r="S943" s="11">
        <f t="shared" si="176"/>
        <v>0.31258060312099251</v>
      </c>
      <c r="T943">
        <f>0.94*T942+(1-0.94)*'01_Data'!Y938^2</f>
        <v>2.672095327822524E-8</v>
      </c>
      <c r="U943" s="11">
        <f t="shared" si="177"/>
        <v>2.5949335687282557E-3</v>
      </c>
      <c r="V943" t="e">
        <f>0.94*V942+(1-0.94)*'01_Data'!AA938^2</f>
        <v>#VALUE!</v>
      </c>
      <c r="W943" s="11" t="e">
        <f t="shared" si="178"/>
        <v>#VALUE!</v>
      </c>
      <c r="X943" t="e">
        <f>0.94*X942+(1-0.94)*'01_Data'!AB938^2</f>
        <v>#VALUE!</v>
      </c>
      <c r="Y943" s="11" t="e">
        <f t="shared" si="179"/>
        <v>#VALUE!</v>
      </c>
    </row>
    <row r="944" spans="1:25" x14ac:dyDescent="0.2">
      <c r="A944" s="6">
        <f>'01_Data'!A940</f>
        <v>44824</v>
      </c>
      <c r="B944">
        <f>0.94*B943+(1-0.94)*'01_Data'!P939^2</f>
        <v>3.9080727193896686E-4</v>
      </c>
      <c r="C944" s="11">
        <f t="shared" si="168"/>
        <v>0.31382070124295441</v>
      </c>
      <c r="D944">
        <f>0.94*D943+(1-0.94)*'01_Data'!Q939^2</f>
        <v>3.4155289365592537E-4</v>
      </c>
      <c r="E944" s="11">
        <f t="shared" si="169"/>
        <v>0.29337915604434683</v>
      </c>
      <c r="F944">
        <f>0.94*F943+(1-0.94)*'01_Data'!R939^2</f>
        <v>5.4108179725639958E-4</v>
      </c>
      <c r="G944" s="11">
        <f t="shared" si="170"/>
        <v>0.36925954680767931</v>
      </c>
      <c r="H944">
        <f>0.94*H943+(1-0.94)*'01_Data'!S939^2</f>
        <v>8.3777763667363379E-4</v>
      </c>
      <c r="I944" s="11">
        <f t="shared" si="171"/>
        <v>0.45947792595701015</v>
      </c>
      <c r="J944">
        <f>0.94*J943+(1-0.94)*'01_Data'!T939^2</f>
        <v>5.3607122222743258E-4</v>
      </c>
      <c r="K944" s="11">
        <f t="shared" si="172"/>
        <v>0.36754584476132096</v>
      </c>
      <c r="L944" t="e">
        <f>0.94*L943+(1-0.94)*'01_Data'!U939^2</f>
        <v>#DIV/0!</v>
      </c>
      <c r="M944" s="11" t="e">
        <f t="shared" si="173"/>
        <v>#DIV/0!</v>
      </c>
      <c r="N944">
        <f>0.94*N943+(1-0.94)*'01_Data'!V939^2</f>
        <v>1.564860811768865E-3</v>
      </c>
      <c r="O944" s="11">
        <f t="shared" si="174"/>
        <v>0.62796888821481756</v>
      </c>
      <c r="P944">
        <f>0.94*P943+(1-0.94)*'01_Data'!W939^2</f>
        <v>7.5589740169052357E-4</v>
      </c>
      <c r="Q944" s="11">
        <f t="shared" si="175"/>
        <v>0.43644718492162599</v>
      </c>
      <c r="R944">
        <f>0.94*R943+(1-0.94)*'01_Data'!X939^2</f>
        <v>3.6791635254252445E-4</v>
      </c>
      <c r="S944" s="11">
        <f t="shared" si="176"/>
        <v>0.30449124920219989</v>
      </c>
      <c r="T944">
        <f>0.94*T943+(1-0.94)*'01_Data'!Y939^2</f>
        <v>2.5117696081531725E-8</v>
      </c>
      <c r="U944" s="11">
        <f t="shared" si="177"/>
        <v>2.5158814384914877E-3</v>
      </c>
      <c r="V944" t="e">
        <f>0.94*V943+(1-0.94)*'01_Data'!AA939^2</f>
        <v>#VALUE!</v>
      </c>
      <c r="W944" s="11" t="e">
        <f t="shared" si="178"/>
        <v>#VALUE!</v>
      </c>
      <c r="X944" t="e">
        <f>0.94*X943+(1-0.94)*'01_Data'!AB939^2</f>
        <v>#VALUE!</v>
      </c>
      <c r="Y944" s="11" t="e">
        <f t="shared" si="179"/>
        <v>#VALUE!</v>
      </c>
    </row>
    <row r="945" spans="1:25" x14ac:dyDescent="0.2">
      <c r="A945" s="6">
        <f>'01_Data'!A941</f>
        <v>44825</v>
      </c>
      <c r="B945">
        <f>0.94*B944+(1-0.94)*'01_Data'!P940^2</f>
        <v>3.7138100619834051E-4</v>
      </c>
      <c r="C945" s="11">
        <f t="shared" si="168"/>
        <v>0.30592158073921788</v>
      </c>
      <c r="D945">
        <f>0.94*D944+(1-0.94)*'01_Data'!Q940^2</f>
        <v>3.2200055837340439E-4</v>
      </c>
      <c r="E945" s="11">
        <f t="shared" si="169"/>
        <v>0.2848581062741552</v>
      </c>
      <c r="F945">
        <f>0.94*F944+(1-0.94)*'01_Data'!R940^2</f>
        <v>5.116525880911652E-4</v>
      </c>
      <c r="G945" s="11">
        <f t="shared" si="170"/>
        <v>0.35907722316929769</v>
      </c>
      <c r="H945">
        <f>0.94*H944+(1-0.94)*'01_Data'!S940^2</f>
        <v>7.8981951638547809E-4</v>
      </c>
      <c r="I945" s="11">
        <f t="shared" si="171"/>
        <v>0.44613284807234321</v>
      </c>
      <c r="J945">
        <f>0.94*J944+(1-0.94)*'01_Data'!T940^2</f>
        <v>5.043360401376524E-4</v>
      </c>
      <c r="K945" s="11">
        <f t="shared" si="172"/>
        <v>0.35650060605094125</v>
      </c>
      <c r="L945" t="e">
        <f>0.94*L944+(1-0.94)*'01_Data'!U940^2</f>
        <v>#DIV/0!</v>
      </c>
      <c r="M945" s="11" t="e">
        <f t="shared" si="173"/>
        <v>#DIV/0!</v>
      </c>
      <c r="N945">
        <f>0.94*N944+(1-0.94)*'01_Data'!V940^2</f>
        <v>1.4964042934724226E-3</v>
      </c>
      <c r="O945" s="11">
        <f t="shared" si="174"/>
        <v>0.61407970325931682</v>
      </c>
      <c r="P945">
        <f>0.94*P944+(1-0.94)*'01_Data'!W940^2</f>
        <v>7.1698300258957171E-4</v>
      </c>
      <c r="Q945" s="11">
        <f t="shared" si="175"/>
        <v>0.42506436765809025</v>
      </c>
      <c r="R945">
        <f>0.94*R944+(1-0.94)*'01_Data'!X940^2</f>
        <v>3.4622028609684169E-4</v>
      </c>
      <c r="S945" s="11">
        <f t="shared" si="176"/>
        <v>0.29537689837968728</v>
      </c>
      <c r="T945">
        <f>0.94*T944+(1-0.94)*'01_Data'!Y940^2</f>
        <v>2.4338756515693119E-8</v>
      </c>
      <c r="U945" s="11">
        <f t="shared" si="177"/>
        <v>2.4765634742430218E-3</v>
      </c>
      <c r="V945" t="e">
        <f>0.94*V944+(1-0.94)*'01_Data'!AA940^2</f>
        <v>#VALUE!</v>
      </c>
      <c r="W945" s="11" t="e">
        <f t="shared" si="178"/>
        <v>#VALUE!</v>
      </c>
      <c r="X945" t="e">
        <f>0.94*X944+(1-0.94)*'01_Data'!AB940^2</f>
        <v>#VALUE!</v>
      </c>
      <c r="Y945" s="11" t="e">
        <f t="shared" si="179"/>
        <v>#VALUE!</v>
      </c>
    </row>
    <row r="946" spans="1:25" x14ac:dyDescent="0.2">
      <c r="A946" s="6">
        <f>'01_Data'!A942</f>
        <v>44826</v>
      </c>
      <c r="B946">
        <f>0.94*B945+(1-0.94)*'01_Data'!P941^2</f>
        <v>3.6494175271298431E-4</v>
      </c>
      <c r="C946" s="11">
        <f t="shared" si="168"/>
        <v>0.30325784686248769</v>
      </c>
      <c r="D946">
        <f>0.94*D945+(1-0.94)*'01_Data'!Q941^2</f>
        <v>3.0667488935135552E-4</v>
      </c>
      <c r="E946" s="11">
        <f t="shared" si="169"/>
        <v>0.27799653256208362</v>
      </c>
      <c r="F946">
        <f>0.94*F945+(1-0.94)*'01_Data'!R941^2</f>
        <v>4.8558202178537529E-4</v>
      </c>
      <c r="G946" s="11">
        <f t="shared" si="170"/>
        <v>0.34980947598644979</v>
      </c>
      <c r="H946">
        <f>0.94*H945+(1-0.94)*'01_Data'!S941^2</f>
        <v>7.805537240784127E-4</v>
      </c>
      <c r="I946" s="11">
        <f t="shared" si="171"/>
        <v>0.44350821691120901</v>
      </c>
      <c r="J946">
        <f>0.94*J945+(1-0.94)*'01_Data'!T941^2</f>
        <v>4.8821517063429393E-4</v>
      </c>
      <c r="K946" s="11">
        <f t="shared" si="172"/>
        <v>0.35075664355766961</v>
      </c>
      <c r="L946" t="e">
        <f>0.94*L945+(1-0.94)*'01_Data'!U941^2</f>
        <v>#DIV/0!</v>
      </c>
      <c r="M946" s="11" t="e">
        <f t="shared" si="173"/>
        <v>#DIV/0!</v>
      </c>
      <c r="N946">
        <f>0.94*N945+(1-0.94)*'01_Data'!V941^2</f>
        <v>1.4370890637090804E-3</v>
      </c>
      <c r="O946" s="11">
        <f t="shared" si="174"/>
        <v>0.60178604508137967</v>
      </c>
      <c r="P946">
        <f>0.94*P945+(1-0.94)*'01_Data'!W941^2</f>
        <v>6.7741834877130041E-4</v>
      </c>
      <c r="Q946" s="11">
        <f t="shared" si="175"/>
        <v>0.41316996973445169</v>
      </c>
      <c r="R946">
        <f>0.94*R945+(1-0.94)*'01_Data'!X941^2</f>
        <v>3.2751963735533032E-4</v>
      </c>
      <c r="S946" s="11">
        <f t="shared" si="176"/>
        <v>0.28728896361249806</v>
      </c>
      <c r="T946">
        <f>0.94*T945+(1-0.94)*'01_Data'!Y941^2</f>
        <v>2.5756838828722423E-8</v>
      </c>
      <c r="U946" s="11">
        <f t="shared" si="177"/>
        <v>2.5476898133089225E-3</v>
      </c>
      <c r="V946" t="e">
        <f>0.94*V945+(1-0.94)*'01_Data'!AA941^2</f>
        <v>#VALUE!</v>
      </c>
      <c r="W946" s="11" t="e">
        <f t="shared" si="178"/>
        <v>#VALUE!</v>
      </c>
      <c r="X946" t="e">
        <f>0.94*X945+(1-0.94)*'01_Data'!AB941^2</f>
        <v>#VALUE!</v>
      </c>
      <c r="Y946" s="11" t="e">
        <f t="shared" si="179"/>
        <v>#VALUE!</v>
      </c>
    </row>
    <row r="947" spans="1:25" x14ac:dyDescent="0.2">
      <c r="A947" s="6">
        <f>'01_Data'!A943</f>
        <v>44827</v>
      </c>
      <c r="B947">
        <f>0.94*B946+(1-0.94)*'01_Data'!P942^2</f>
        <v>3.4409725714755289E-4</v>
      </c>
      <c r="C947" s="11">
        <f t="shared" si="168"/>
        <v>0.29446987757864695</v>
      </c>
      <c r="D947">
        <f>0.94*D946+(1-0.94)*'01_Data'!Q942^2</f>
        <v>2.8831040850413266E-4</v>
      </c>
      <c r="E947" s="11">
        <f t="shared" si="169"/>
        <v>0.26954447303374901</v>
      </c>
      <c r="F947">
        <f>0.94*F946+(1-0.94)*'01_Data'!R942^2</f>
        <v>4.6165326328960027E-4</v>
      </c>
      <c r="G947" s="11">
        <f t="shared" si="170"/>
        <v>0.34108154794561851</v>
      </c>
      <c r="H947">
        <f>0.94*H946+(1-0.94)*'01_Data'!S942^2</f>
        <v>7.4362139699435587E-4</v>
      </c>
      <c r="I947" s="11">
        <f t="shared" si="171"/>
        <v>0.43288866009931204</v>
      </c>
      <c r="J947">
        <f>0.94*J946+(1-0.94)*'01_Data'!T942^2</f>
        <v>4.6008459631948943E-4</v>
      </c>
      <c r="K947" s="11">
        <f t="shared" si="172"/>
        <v>0.34050156867848835</v>
      </c>
      <c r="L947" t="e">
        <f>0.94*L946+(1-0.94)*'01_Data'!U942^2</f>
        <v>#DIV/0!</v>
      </c>
      <c r="M947" s="11" t="e">
        <f t="shared" si="173"/>
        <v>#DIV/0!</v>
      </c>
      <c r="N947">
        <f>0.94*N946+(1-0.94)*'01_Data'!V942^2</f>
        <v>1.3747699978447798E-3</v>
      </c>
      <c r="O947" s="11">
        <f t="shared" si="174"/>
        <v>0.58859327167143571</v>
      </c>
      <c r="P947">
        <f>0.94*P946+(1-0.94)*'01_Data'!W942^2</f>
        <v>6.7247777134962783E-4</v>
      </c>
      <c r="Q947" s="11">
        <f t="shared" si="175"/>
        <v>0.41166053779796069</v>
      </c>
      <c r="R947">
        <f>0.94*R946+(1-0.94)*'01_Data'!X942^2</f>
        <v>4.3817999992710641E-4</v>
      </c>
      <c r="S947" s="11">
        <f t="shared" si="176"/>
        <v>0.33229709595726359</v>
      </c>
      <c r="T947">
        <f>0.94*T946+(1-0.94)*'01_Data'!Y942^2</f>
        <v>3.5650323941334672E-8</v>
      </c>
      <c r="U947" s="11">
        <f t="shared" si="177"/>
        <v>2.9973124016719277E-3</v>
      </c>
      <c r="V947" t="e">
        <f>0.94*V946+(1-0.94)*'01_Data'!AA942^2</f>
        <v>#VALUE!</v>
      </c>
      <c r="W947" s="11" t="e">
        <f t="shared" si="178"/>
        <v>#VALUE!</v>
      </c>
      <c r="X947" t="e">
        <f>0.94*X946+(1-0.94)*'01_Data'!AB942^2</f>
        <v>#VALUE!</v>
      </c>
      <c r="Y947" s="11" t="e">
        <f t="shared" si="179"/>
        <v>#VALUE!</v>
      </c>
    </row>
    <row r="948" spans="1:25" x14ac:dyDescent="0.2">
      <c r="A948" s="6">
        <f>'01_Data'!A944</f>
        <v>44830</v>
      </c>
      <c r="B948">
        <f>0.94*B947+(1-0.94)*'01_Data'!P943^2</f>
        <v>5.0289230465146823E-4</v>
      </c>
      <c r="C948" s="11">
        <f t="shared" si="168"/>
        <v>0.35598997285340778</v>
      </c>
      <c r="D948">
        <f>0.94*D947+(1-0.94)*'01_Data'!Q943^2</f>
        <v>5.4494483966952608E-4</v>
      </c>
      <c r="E948" s="11">
        <f t="shared" si="169"/>
        <v>0.37057536291113657</v>
      </c>
      <c r="F948">
        <f>0.94*F947+(1-0.94)*'01_Data'!R943^2</f>
        <v>9.1966624783649783E-4</v>
      </c>
      <c r="G948" s="11">
        <f t="shared" si="170"/>
        <v>0.48141031818480734</v>
      </c>
      <c r="H948">
        <f>0.94*H947+(1-0.94)*'01_Data'!S943^2</f>
        <v>8.6277990615233344E-4</v>
      </c>
      <c r="I948" s="11">
        <f t="shared" si="171"/>
        <v>0.46628375089679897</v>
      </c>
      <c r="J948">
        <f>0.94*J947+(1-0.94)*'01_Data'!T943^2</f>
        <v>7.158773218964166E-4</v>
      </c>
      <c r="K948" s="11">
        <f t="shared" si="172"/>
        <v>0.42473648903513933</v>
      </c>
      <c r="L948" t="e">
        <f>0.94*L947+(1-0.94)*'01_Data'!U943^2</f>
        <v>#DIV/0!</v>
      </c>
      <c r="M948" s="11" t="e">
        <f t="shared" si="173"/>
        <v>#DIV/0!</v>
      </c>
      <c r="N948">
        <f>0.94*N947+(1-0.94)*'01_Data'!V943^2</f>
        <v>1.5319081301554739E-3</v>
      </c>
      <c r="O948" s="11">
        <f t="shared" si="174"/>
        <v>0.62132185604498047</v>
      </c>
      <c r="P948">
        <f>0.94*P947+(1-0.94)*'01_Data'!W943^2</f>
        <v>1.4175199260793971E-3</v>
      </c>
      <c r="Q948" s="11">
        <f t="shared" si="175"/>
        <v>0.59767467854344314</v>
      </c>
      <c r="R948">
        <f>0.94*R947+(1-0.94)*'01_Data'!X943^2</f>
        <v>7.1769120857310162E-4</v>
      </c>
      <c r="S948" s="11">
        <f t="shared" si="176"/>
        <v>0.42527424629340255</v>
      </c>
      <c r="T948">
        <f>0.94*T947+(1-0.94)*'01_Data'!Y943^2</f>
        <v>3.3511304504854592E-8</v>
      </c>
      <c r="U948" s="11">
        <f t="shared" si="177"/>
        <v>2.9060021911938329E-3</v>
      </c>
      <c r="V948" t="e">
        <f>0.94*V947+(1-0.94)*'01_Data'!AA943^2</f>
        <v>#VALUE!</v>
      </c>
      <c r="W948" s="11" t="e">
        <f t="shared" si="178"/>
        <v>#VALUE!</v>
      </c>
      <c r="X948" t="e">
        <f>0.94*X947+(1-0.94)*'01_Data'!AB943^2</f>
        <v>#VALUE!</v>
      </c>
      <c r="Y948" s="11" t="e">
        <f t="shared" si="179"/>
        <v>#VALUE!</v>
      </c>
    </row>
    <row r="949" spans="1:25" x14ac:dyDescent="0.2">
      <c r="A949" s="6">
        <f>'01_Data'!A945</f>
        <v>44831</v>
      </c>
      <c r="B949">
        <f>0.94*B948+(1-0.94)*'01_Data'!P944^2</f>
        <v>4.9882149708317094E-4</v>
      </c>
      <c r="C949" s="11">
        <f t="shared" si="168"/>
        <v>0.35454621315839646</v>
      </c>
      <c r="D949">
        <f>0.94*D948+(1-0.94)*'01_Data'!Q944^2</f>
        <v>5.5492656294042167E-4</v>
      </c>
      <c r="E949" s="11">
        <f t="shared" si="169"/>
        <v>0.37395386595272184</v>
      </c>
      <c r="F949">
        <f>0.94*F948+(1-0.94)*'01_Data'!R944^2</f>
        <v>8.7610227547802648E-4</v>
      </c>
      <c r="G949" s="11">
        <f t="shared" si="170"/>
        <v>0.46986995373237339</v>
      </c>
      <c r="H949">
        <f>0.94*H948+(1-0.94)*'01_Data'!S944^2</f>
        <v>8.2376776836683553E-4</v>
      </c>
      <c r="I949" s="11">
        <f t="shared" si="171"/>
        <v>0.45561988282826571</v>
      </c>
      <c r="J949">
        <f>0.94*J948+(1-0.94)*'01_Data'!T944^2</f>
        <v>7.7366159657137371E-4</v>
      </c>
      <c r="K949" s="11">
        <f t="shared" si="172"/>
        <v>0.44154583265611985</v>
      </c>
      <c r="L949" t="e">
        <f>0.94*L948+(1-0.94)*'01_Data'!U944^2</f>
        <v>#DIV/0!</v>
      </c>
      <c r="M949" s="11" t="e">
        <f t="shared" si="173"/>
        <v>#DIV/0!</v>
      </c>
      <c r="N949">
        <f>0.94*N948+(1-0.94)*'01_Data'!V944^2</f>
        <v>1.4550004777907776E-3</v>
      </c>
      <c r="O949" s="11">
        <f t="shared" si="174"/>
        <v>0.60552466539627925</v>
      </c>
      <c r="P949">
        <f>0.94*P948+(1-0.94)*'01_Data'!W944^2</f>
        <v>1.3989205537450096E-3</v>
      </c>
      <c r="Q949" s="11">
        <f t="shared" si="175"/>
        <v>0.59374066691085126</v>
      </c>
      <c r="R949">
        <f>0.94*R948+(1-0.94)*'01_Data'!X944^2</f>
        <v>7.3166610486219159E-4</v>
      </c>
      <c r="S949" s="11">
        <f t="shared" si="176"/>
        <v>0.42939475826478396</v>
      </c>
      <c r="T949">
        <f>0.94*T948+(1-0.94)*'01_Data'!Y944^2</f>
        <v>3.4376521145951711E-8</v>
      </c>
      <c r="U949" s="11">
        <f t="shared" si="177"/>
        <v>2.9432776506438927E-3</v>
      </c>
      <c r="V949" t="e">
        <f>0.94*V948+(1-0.94)*'01_Data'!AA944^2</f>
        <v>#VALUE!</v>
      </c>
      <c r="W949" s="11" t="e">
        <f t="shared" si="178"/>
        <v>#VALUE!</v>
      </c>
      <c r="X949" t="e">
        <f>0.94*X948+(1-0.94)*'01_Data'!AB944^2</f>
        <v>#VALUE!</v>
      </c>
      <c r="Y949" s="11" t="e">
        <f t="shared" si="179"/>
        <v>#VALUE!</v>
      </c>
    </row>
    <row r="950" spans="1:25" x14ac:dyDescent="0.2">
      <c r="A950" s="6">
        <f>'01_Data'!A946</f>
        <v>44832</v>
      </c>
      <c r="B950">
        <f>0.94*B949+(1-0.94)*'01_Data'!P945^2</f>
        <v>4.9470347660258713E-4</v>
      </c>
      <c r="C950" s="11">
        <f t="shared" si="168"/>
        <v>0.35307970219746698</v>
      </c>
      <c r="D950">
        <f>0.94*D949+(1-0.94)*'01_Data'!Q945^2</f>
        <v>5.2164184343527517E-4</v>
      </c>
      <c r="E950" s="11">
        <f t="shared" si="169"/>
        <v>0.36256550379991936</v>
      </c>
      <c r="F950">
        <f>0.94*F949+(1-0.94)*'01_Data'!R945^2</f>
        <v>8.2472222941272553E-4</v>
      </c>
      <c r="G950" s="11">
        <f t="shared" si="170"/>
        <v>0.4558837591009432</v>
      </c>
      <c r="H950">
        <f>0.94*H949+(1-0.94)*'01_Data'!S945^2</f>
        <v>7.81826706251482E-4</v>
      </c>
      <c r="I950" s="11">
        <f t="shared" si="171"/>
        <v>0.44386972185019952</v>
      </c>
      <c r="J950">
        <f>0.94*J949+(1-0.94)*'01_Data'!T945^2</f>
        <v>7.6183950155365369E-4</v>
      </c>
      <c r="K950" s="11">
        <f t="shared" si="172"/>
        <v>0.43815927970490448</v>
      </c>
      <c r="L950" t="e">
        <f>0.94*L949+(1-0.94)*'01_Data'!U945^2</f>
        <v>#DIV/0!</v>
      </c>
      <c r="M950" s="11" t="e">
        <f t="shared" si="173"/>
        <v>#DIV/0!</v>
      </c>
      <c r="N950">
        <f>0.94*N949+(1-0.94)*'01_Data'!V945^2</f>
        <v>1.3831934635136949E-3</v>
      </c>
      <c r="O950" s="11">
        <f t="shared" si="174"/>
        <v>0.59039372693606007</v>
      </c>
      <c r="P950">
        <f>0.94*P949+(1-0.94)*'01_Data'!W945^2</f>
        <v>1.4297248766861714E-3</v>
      </c>
      <c r="Q950" s="11">
        <f t="shared" si="175"/>
        <v>0.60024217523006096</v>
      </c>
      <c r="R950">
        <f>0.94*R949+(1-0.94)*'01_Data'!X945^2</f>
        <v>7.2856809114363167E-4</v>
      </c>
      <c r="S950" s="11">
        <f t="shared" si="176"/>
        <v>0.42848472431137519</v>
      </c>
      <c r="T950">
        <f>0.94*T949+(1-0.94)*'01_Data'!Y945^2</f>
        <v>3.8758789542191856E-8</v>
      </c>
      <c r="U950" s="11">
        <f t="shared" si="177"/>
        <v>3.1252543839873819E-3</v>
      </c>
      <c r="V950" t="e">
        <f>0.94*V949+(1-0.94)*'01_Data'!AA945^2</f>
        <v>#VALUE!</v>
      </c>
      <c r="W950" s="11" t="e">
        <f t="shared" si="178"/>
        <v>#VALUE!</v>
      </c>
      <c r="X950" t="e">
        <f>0.94*X949+(1-0.94)*'01_Data'!AB945^2</f>
        <v>#VALUE!</v>
      </c>
      <c r="Y950" s="11" t="e">
        <f t="shared" si="179"/>
        <v>#VALUE!</v>
      </c>
    </row>
    <row r="951" spans="1:25" x14ac:dyDescent="0.2">
      <c r="A951" s="6">
        <f>'01_Data'!A947</f>
        <v>44833</v>
      </c>
      <c r="B951">
        <f>0.94*B950+(1-0.94)*'01_Data'!P946^2</f>
        <v>5.4167721992000567E-4</v>
      </c>
      <c r="C951" s="11">
        <f t="shared" si="168"/>
        <v>0.36946266309309445</v>
      </c>
      <c r="D951">
        <f>0.94*D950+(1-0.94)*'01_Data'!Q946^2</f>
        <v>5.5646543662497914E-4</v>
      </c>
      <c r="E951" s="11">
        <f t="shared" si="169"/>
        <v>0.374472015015134</v>
      </c>
      <c r="F951">
        <f>0.94*F950+(1-0.94)*'01_Data'!R946^2</f>
        <v>9.6551396436332887E-4</v>
      </c>
      <c r="G951" s="11">
        <f t="shared" si="170"/>
        <v>0.4932641473080715</v>
      </c>
      <c r="H951">
        <f>0.94*H950+(1-0.94)*'01_Data'!S946^2</f>
        <v>8.7334140279859008E-4</v>
      </c>
      <c r="I951" s="11">
        <f t="shared" si="171"/>
        <v>0.46912901584238503</v>
      </c>
      <c r="J951">
        <f>0.94*J950+(1-0.94)*'01_Data'!T946^2</f>
        <v>9.8683014504534331E-4</v>
      </c>
      <c r="K951" s="11">
        <f t="shared" si="172"/>
        <v>0.49867945270627162</v>
      </c>
      <c r="L951" t="e">
        <f>0.94*L950+(1-0.94)*'01_Data'!U946^2</f>
        <v>#DIV/0!</v>
      </c>
      <c r="M951" s="11" t="e">
        <f t="shared" si="173"/>
        <v>#DIV/0!</v>
      </c>
      <c r="N951">
        <f>0.94*N950+(1-0.94)*'01_Data'!V946^2</f>
        <v>1.3030091930285807E-3</v>
      </c>
      <c r="O951" s="11">
        <f t="shared" si="174"/>
        <v>0.57302558114206592</v>
      </c>
      <c r="P951">
        <f>0.94*P950+(1-0.94)*'01_Data'!W946^2</f>
        <v>1.3536275290239141E-3</v>
      </c>
      <c r="Q951" s="11">
        <f t="shared" si="175"/>
        <v>0.5840497729766071</v>
      </c>
      <c r="R951">
        <f>0.94*R950+(1-0.94)*'01_Data'!X946^2</f>
        <v>8.8267955212183353E-4</v>
      </c>
      <c r="S951" s="11">
        <f t="shared" si="176"/>
        <v>0.47163041370834224</v>
      </c>
      <c r="T951">
        <f>0.94*T950+(1-0.94)*'01_Data'!Y946^2</f>
        <v>3.7160272025753227E-8</v>
      </c>
      <c r="U951" s="11">
        <f t="shared" si="177"/>
        <v>3.0601288454066462E-3</v>
      </c>
      <c r="V951" t="e">
        <f>0.94*V950+(1-0.94)*'01_Data'!AA946^2</f>
        <v>#VALUE!</v>
      </c>
      <c r="W951" s="11" t="e">
        <f t="shared" si="178"/>
        <v>#VALUE!</v>
      </c>
      <c r="X951" t="e">
        <f>0.94*X950+(1-0.94)*'01_Data'!AB946^2</f>
        <v>#VALUE!</v>
      </c>
      <c r="Y951" s="11" t="e">
        <f t="shared" si="179"/>
        <v>#VALUE!</v>
      </c>
    </row>
    <row r="952" spans="1:25" x14ac:dyDescent="0.2">
      <c r="A952" s="6">
        <f>'01_Data'!A948</f>
        <v>44834</v>
      </c>
      <c r="B952">
        <f>0.94*B951+(1-0.94)*'01_Data'!P947^2</f>
        <v>5.0942330179286972E-4</v>
      </c>
      <c r="C952" s="11">
        <f t="shared" si="168"/>
        <v>0.35829411389499993</v>
      </c>
      <c r="D952">
        <f>0.94*D951+(1-0.94)*'01_Data'!Q947^2</f>
        <v>5.2597757603171707E-4</v>
      </c>
      <c r="E952" s="11">
        <f t="shared" si="169"/>
        <v>0.36406915436492654</v>
      </c>
      <c r="F952">
        <f>0.94*F951+(1-0.94)*'01_Data'!R947^2</f>
        <v>9.1003115223175308E-4</v>
      </c>
      <c r="G952" s="11">
        <f t="shared" si="170"/>
        <v>0.47888187516589287</v>
      </c>
      <c r="H952">
        <f>0.94*H951+(1-0.94)*'01_Data'!S947^2</f>
        <v>8.2864972322855158E-4</v>
      </c>
      <c r="I952" s="11">
        <f t="shared" si="171"/>
        <v>0.45696797508533898</v>
      </c>
      <c r="J952">
        <f>0.94*J951+(1-0.94)*'01_Data'!T947^2</f>
        <v>9.3052836455607545E-4</v>
      </c>
      <c r="K952" s="11">
        <f t="shared" si="172"/>
        <v>0.48424492549548837</v>
      </c>
      <c r="L952" t="e">
        <f>0.94*L951+(1-0.94)*'01_Data'!U947^2</f>
        <v>#DIV/0!</v>
      </c>
      <c r="M952" s="11" t="e">
        <f t="shared" si="173"/>
        <v>#DIV/0!</v>
      </c>
      <c r="N952">
        <f>0.94*N951+(1-0.94)*'01_Data'!V947^2</f>
        <v>1.5444100516501581E-3</v>
      </c>
      <c r="O952" s="11">
        <f t="shared" si="174"/>
        <v>0.62385201211171859</v>
      </c>
      <c r="P952">
        <f>0.94*P951+(1-0.94)*'01_Data'!W947^2</f>
        <v>1.2784053477426012E-3</v>
      </c>
      <c r="Q952" s="11">
        <f t="shared" si="175"/>
        <v>0.56758977054835613</v>
      </c>
      <c r="R952">
        <f>0.94*R951+(1-0.94)*'01_Data'!X947^2</f>
        <v>8.3936142127196388E-4</v>
      </c>
      <c r="S952" s="11">
        <f t="shared" si="176"/>
        <v>0.45991203306777584</v>
      </c>
      <c r="T952">
        <f>0.94*T951+(1-0.94)*'01_Data'!Y947^2</f>
        <v>3.7770528896169523E-8</v>
      </c>
      <c r="U952" s="11">
        <f t="shared" si="177"/>
        <v>3.0851536885274809E-3</v>
      </c>
      <c r="V952" t="e">
        <f>0.94*V951+(1-0.94)*'01_Data'!AA947^2</f>
        <v>#VALUE!</v>
      </c>
      <c r="W952" s="11" t="e">
        <f t="shared" si="178"/>
        <v>#VALUE!</v>
      </c>
      <c r="X952" t="e">
        <f>0.94*X951+(1-0.94)*'01_Data'!AB947^2</f>
        <v>#VALUE!</v>
      </c>
      <c r="Y952" s="11" t="e">
        <f t="shared" si="179"/>
        <v>#VALUE!</v>
      </c>
    </row>
    <row r="953" spans="1:25" x14ac:dyDescent="0.2">
      <c r="A953" s="6">
        <f>'01_Data'!A949</f>
        <v>44837</v>
      </c>
      <c r="B953">
        <f>0.94*B952+(1-0.94)*'01_Data'!P948^2</f>
        <v>4.9340384223873763E-4</v>
      </c>
      <c r="C953" s="11">
        <f t="shared" si="168"/>
        <v>0.35261560975680284</v>
      </c>
      <c r="D953">
        <f>0.94*D952+(1-0.94)*'01_Data'!Q948^2</f>
        <v>4.979095936224698E-4</v>
      </c>
      <c r="E953" s="11">
        <f t="shared" si="169"/>
        <v>0.35422198914361935</v>
      </c>
      <c r="F953">
        <f>0.94*F952+(1-0.94)*'01_Data'!R948^2</f>
        <v>8.6528443676174506E-4</v>
      </c>
      <c r="G953" s="11">
        <f t="shared" si="170"/>
        <v>0.46696003904398475</v>
      </c>
      <c r="H953">
        <f>0.94*H952+(1-0.94)*'01_Data'!S948^2</f>
        <v>7.8577938305288402E-4</v>
      </c>
      <c r="I953" s="11">
        <f t="shared" si="171"/>
        <v>0.44499034206297872</v>
      </c>
      <c r="J953">
        <f>0.94*J952+(1-0.94)*'01_Data'!T948^2</f>
        <v>8.8033094538420204E-4</v>
      </c>
      <c r="K953" s="11">
        <f t="shared" si="172"/>
        <v>0.47100254589207791</v>
      </c>
      <c r="L953" t="e">
        <f>0.94*L952+(1-0.94)*'01_Data'!U948^2</f>
        <v>#DIV/0!</v>
      </c>
      <c r="M953" s="11" t="e">
        <f t="shared" si="173"/>
        <v>#DIV/0!</v>
      </c>
      <c r="N953">
        <f>0.94*N952+(1-0.94)*'01_Data'!V948^2</f>
        <v>1.4568162830970461E-3</v>
      </c>
      <c r="O953" s="11">
        <f t="shared" si="174"/>
        <v>0.6059023876338957</v>
      </c>
      <c r="P953">
        <f>0.94*P952+(1-0.94)*'01_Data'!W948^2</f>
        <v>1.2035072467148462E-3</v>
      </c>
      <c r="Q953" s="11">
        <f t="shared" si="175"/>
        <v>0.55071210824907535</v>
      </c>
      <c r="R953">
        <f>0.94*R952+(1-0.94)*'01_Data'!X948^2</f>
        <v>7.9078596085766254E-4</v>
      </c>
      <c r="S953" s="11">
        <f t="shared" si="176"/>
        <v>0.44640571472163187</v>
      </c>
      <c r="T953">
        <f>0.94*T952+(1-0.94)*'01_Data'!Y948^2</f>
        <v>3.5504297162399347E-8</v>
      </c>
      <c r="U953" s="11">
        <f t="shared" si="177"/>
        <v>2.991167478581672E-3</v>
      </c>
      <c r="V953" t="e">
        <f>0.94*V952+(1-0.94)*'01_Data'!AA948^2</f>
        <v>#VALUE!</v>
      </c>
      <c r="W953" s="11" t="e">
        <f t="shared" si="178"/>
        <v>#VALUE!</v>
      </c>
      <c r="X953" t="e">
        <f>0.94*X952+(1-0.94)*'01_Data'!AB948^2</f>
        <v>#VALUE!</v>
      </c>
      <c r="Y953" s="11" t="e">
        <f t="shared" si="179"/>
        <v>#VALUE!</v>
      </c>
    </row>
    <row r="954" spans="1:25" x14ac:dyDescent="0.2">
      <c r="A954" s="6">
        <f>'01_Data'!A950</f>
        <v>44838</v>
      </c>
      <c r="B954">
        <f>0.94*B953+(1-0.94)*'01_Data'!P949^2</f>
        <v>6.226538218622288E-4</v>
      </c>
      <c r="C954" s="11">
        <f t="shared" si="168"/>
        <v>0.39611710782201981</v>
      </c>
      <c r="D954">
        <f>0.94*D953+(1-0.94)*'01_Data'!Q949^2</f>
        <v>6.4680052451005269E-4</v>
      </c>
      <c r="E954" s="11">
        <f t="shared" si="169"/>
        <v>0.40372482234380053</v>
      </c>
      <c r="F954">
        <f>0.94*F953+(1-0.94)*'01_Data'!R949^2</f>
        <v>1.123602158908025E-3</v>
      </c>
      <c r="G954" s="11">
        <f t="shared" si="170"/>
        <v>0.53211628808449596</v>
      </c>
      <c r="H954">
        <f>0.94*H953+(1-0.94)*'01_Data'!S949^2</f>
        <v>8.4244826756769151E-4</v>
      </c>
      <c r="I954" s="11">
        <f t="shared" si="171"/>
        <v>0.46075694615171919</v>
      </c>
      <c r="J954">
        <f>0.94*J953+(1-0.94)*'01_Data'!T949^2</f>
        <v>8.3186910144797822E-4</v>
      </c>
      <c r="K954" s="11">
        <f t="shared" si="172"/>
        <v>0.45785479528436795</v>
      </c>
      <c r="L954" t="e">
        <f>0.94*L953+(1-0.94)*'01_Data'!U949^2</f>
        <v>#DIV/0!</v>
      </c>
      <c r="M954" s="11" t="e">
        <f t="shared" si="173"/>
        <v>#DIV/0!</v>
      </c>
      <c r="N954">
        <f>0.94*N953+(1-0.94)*'01_Data'!V949^2</f>
        <v>1.3744781406571209E-3</v>
      </c>
      <c r="O954" s="11">
        <f t="shared" si="174"/>
        <v>0.58853079056714996</v>
      </c>
      <c r="P954">
        <f>0.94*P953+(1-0.94)*'01_Data'!W949^2</f>
        <v>1.137938566718136E-3</v>
      </c>
      <c r="Q954" s="11">
        <f t="shared" si="175"/>
        <v>0.5355002509924438</v>
      </c>
      <c r="R954">
        <f>0.94*R953+(1-0.94)*'01_Data'!X949^2</f>
        <v>7.8942933459819661E-4</v>
      </c>
      <c r="S954" s="11">
        <f t="shared" si="176"/>
        <v>0.44602263655418384</v>
      </c>
      <c r="T954">
        <f>0.94*T953+(1-0.94)*'01_Data'!Y949^2</f>
        <v>3.7832492543883775E-8</v>
      </c>
      <c r="U954" s="11">
        <f t="shared" si="177"/>
        <v>3.0876832935161458E-3</v>
      </c>
      <c r="V954" t="e">
        <f>0.94*V953+(1-0.94)*'01_Data'!AA949^2</f>
        <v>#VALUE!</v>
      </c>
      <c r="W954" s="11" t="e">
        <f t="shared" si="178"/>
        <v>#VALUE!</v>
      </c>
      <c r="X954" t="e">
        <f>0.94*X953+(1-0.94)*'01_Data'!AB949^2</f>
        <v>#VALUE!</v>
      </c>
      <c r="Y954" s="11" t="e">
        <f t="shared" si="179"/>
        <v>#VALUE!</v>
      </c>
    </row>
    <row r="955" spans="1:25" x14ac:dyDescent="0.2">
      <c r="A955" s="6">
        <f>'01_Data'!A951</f>
        <v>44839</v>
      </c>
      <c r="B955">
        <f>0.94*B954+(1-0.94)*'01_Data'!P950^2</f>
        <v>6.6217370293193245E-4</v>
      </c>
      <c r="C955" s="11">
        <f t="shared" si="168"/>
        <v>0.40849452032903327</v>
      </c>
      <c r="D955">
        <f>0.94*D954+(1-0.94)*'01_Data'!Q950^2</f>
        <v>6.9530702460497348E-4</v>
      </c>
      <c r="E955" s="11">
        <f t="shared" si="169"/>
        <v>0.41858973972190638</v>
      </c>
      <c r="F955">
        <f>0.94*F954+(1-0.94)*'01_Data'!R950^2</f>
        <v>1.2067960029417206E-3</v>
      </c>
      <c r="G955" s="11">
        <f t="shared" si="170"/>
        <v>0.55146404483095135</v>
      </c>
      <c r="H955">
        <f>0.94*H954+(1-0.94)*'01_Data'!S950^2</f>
        <v>8.5491761778654074E-4</v>
      </c>
      <c r="I955" s="11">
        <f t="shared" si="171"/>
        <v>0.46415432744100138</v>
      </c>
      <c r="J955">
        <f>0.94*J954+(1-0.94)*'01_Data'!T950^2</f>
        <v>8.0204596669369312E-4</v>
      </c>
      <c r="K955" s="11">
        <f t="shared" si="172"/>
        <v>0.44957266777108534</v>
      </c>
      <c r="L955" t="e">
        <f>0.94*L954+(1-0.94)*'01_Data'!U950^2</f>
        <v>#DIV/0!</v>
      </c>
      <c r="M955" s="11" t="e">
        <f t="shared" si="173"/>
        <v>#DIV/0!</v>
      </c>
      <c r="N955">
        <f>0.94*N954+(1-0.94)*'01_Data'!V950^2</f>
        <v>1.3088603418626792E-3</v>
      </c>
      <c r="O955" s="11">
        <f t="shared" si="174"/>
        <v>0.57431072264880723</v>
      </c>
      <c r="P955">
        <f>0.94*P954+(1-0.94)*'01_Data'!W950^2</f>
        <v>1.0758416310605683E-3</v>
      </c>
      <c r="Q955" s="11">
        <f t="shared" si="175"/>
        <v>0.5206842527168104</v>
      </c>
      <c r="R955">
        <f>0.94*R954+(1-0.94)*'01_Data'!X950^2</f>
        <v>8.1063618127758918E-4</v>
      </c>
      <c r="S955" s="11">
        <f t="shared" si="176"/>
        <v>0.45197380198630155</v>
      </c>
      <c r="T955">
        <f>0.94*T954+(1-0.94)*'01_Data'!Y950^2</f>
        <v>4.2002471412340862E-8</v>
      </c>
      <c r="U955" s="11">
        <f t="shared" si="177"/>
        <v>3.2534017267945711E-3</v>
      </c>
      <c r="V955" t="e">
        <f>0.94*V954+(1-0.94)*'01_Data'!AA950^2</f>
        <v>#VALUE!</v>
      </c>
      <c r="W955" s="11" t="e">
        <f t="shared" si="178"/>
        <v>#VALUE!</v>
      </c>
      <c r="X955" t="e">
        <f>0.94*X954+(1-0.94)*'01_Data'!AB950^2</f>
        <v>#VALUE!</v>
      </c>
      <c r="Y955" s="11" t="e">
        <f t="shared" si="179"/>
        <v>#VALUE!</v>
      </c>
    </row>
    <row r="956" spans="1:25" x14ac:dyDescent="0.2">
      <c r="A956" s="6">
        <f>'01_Data'!A952</f>
        <v>44840</v>
      </c>
      <c r="B956">
        <f>0.94*B955+(1-0.94)*'01_Data'!P951^2</f>
        <v>7.166104809621745E-4</v>
      </c>
      <c r="C956" s="11">
        <f t="shared" si="168"/>
        <v>0.42495392832925782</v>
      </c>
      <c r="D956">
        <f>0.94*D955+(1-0.94)*'01_Data'!Q951^2</f>
        <v>6.5553339662141965E-4</v>
      </c>
      <c r="E956" s="11">
        <f t="shared" si="169"/>
        <v>0.40644115926982322</v>
      </c>
      <c r="F956">
        <f>0.94*F955+(1-0.94)*'01_Data'!R951^2</f>
        <v>1.134818501509401E-3</v>
      </c>
      <c r="G956" s="11">
        <f t="shared" si="170"/>
        <v>0.53476561443343484</v>
      </c>
      <c r="H956">
        <f>0.94*H955+(1-0.94)*'01_Data'!S951^2</f>
        <v>8.3661582724237115E-4</v>
      </c>
      <c r="I956" s="11">
        <f t="shared" si="171"/>
        <v>0.45915921907882623</v>
      </c>
      <c r="J956">
        <f>0.94*J955+(1-0.94)*'01_Data'!T951^2</f>
        <v>7.5605987059213571E-4</v>
      </c>
      <c r="K956" s="11">
        <f t="shared" si="172"/>
        <v>0.4364940863164336</v>
      </c>
      <c r="L956" t="e">
        <f>0.94*L955+(1-0.94)*'01_Data'!U951^2</f>
        <v>#DIV/0!</v>
      </c>
      <c r="M956" s="11" t="e">
        <f t="shared" si="173"/>
        <v>#DIV/0!</v>
      </c>
      <c r="N956">
        <f>0.94*N955+(1-0.94)*'01_Data'!V951^2</f>
        <v>1.286165767681079E-3</v>
      </c>
      <c r="O956" s="11">
        <f t="shared" si="174"/>
        <v>0.56930990985194696</v>
      </c>
      <c r="P956">
        <f>0.94*P955+(1-0.94)*'01_Data'!W951^2</f>
        <v>1.1756671840990665E-3</v>
      </c>
      <c r="Q956" s="11">
        <f t="shared" si="175"/>
        <v>0.54430518130269967</v>
      </c>
      <c r="R956">
        <f>0.94*R955+(1-0.94)*'01_Data'!X951^2</f>
        <v>7.6821763838203719E-4</v>
      </c>
      <c r="S956" s="11">
        <f t="shared" si="176"/>
        <v>0.43998959632276918</v>
      </c>
      <c r="T956">
        <f>0.94*T955+(1-0.94)*'01_Data'!Y951^2</f>
        <v>3.9482323127600408E-8</v>
      </c>
      <c r="U956" s="11">
        <f t="shared" si="177"/>
        <v>3.1542900038131092E-3</v>
      </c>
      <c r="V956" t="e">
        <f>0.94*V955+(1-0.94)*'01_Data'!AA951^2</f>
        <v>#VALUE!</v>
      </c>
      <c r="W956" s="11" t="e">
        <f t="shared" si="178"/>
        <v>#VALUE!</v>
      </c>
      <c r="X956" t="e">
        <f>0.94*X955+(1-0.94)*'01_Data'!AB951^2</f>
        <v>#VALUE!</v>
      </c>
      <c r="Y956" s="11" t="e">
        <f t="shared" si="179"/>
        <v>#VALUE!</v>
      </c>
    </row>
    <row r="957" spans="1:25" x14ac:dyDescent="0.2">
      <c r="A957" s="6">
        <f>'01_Data'!A953</f>
        <v>44841</v>
      </c>
      <c r="B957">
        <f>0.94*B956+(1-0.94)*'01_Data'!P952^2</f>
        <v>7.2487861501404347E-4</v>
      </c>
      <c r="C957" s="11">
        <f t="shared" si="168"/>
        <v>0.42739842183089422</v>
      </c>
      <c r="D957">
        <f>0.94*D956+(1-0.94)*'01_Data'!Q952^2</f>
        <v>6.357848075000471E-4</v>
      </c>
      <c r="E957" s="11">
        <f t="shared" si="169"/>
        <v>0.40027212179967253</v>
      </c>
      <c r="F957">
        <f>0.94*F956+(1-0.94)*'01_Data'!R952^2</f>
        <v>1.0797431683485085E-3</v>
      </c>
      <c r="G957" s="11">
        <f t="shared" si="170"/>
        <v>0.52162752843750892</v>
      </c>
      <c r="H957">
        <f>0.94*H956+(1-0.94)*'01_Data'!S952^2</f>
        <v>8.8210689384181254E-4</v>
      </c>
      <c r="I957" s="11">
        <f t="shared" si="171"/>
        <v>0.47147739844889364</v>
      </c>
      <c r="J957">
        <f>0.94*J956+(1-0.94)*'01_Data'!T952^2</f>
        <v>7.1301911204968676E-4</v>
      </c>
      <c r="K957" s="11">
        <f t="shared" si="172"/>
        <v>0.42388774013472136</v>
      </c>
      <c r="L957" t="e">
        <f>0.94*L956+(1-0.94)*'01_Data'!U952^2</f>
        <v>#DIV/0!</v>
      </c>
      <c r="M957" s="11" t="e">
        <f t="shared" si="173"/>
        <v>#DIV/0!</v>
      </c>
      <c r="N957">
        <f>0.94*N956+(1-0.94)*'01_Data'!V952^2</f>
        <v>1.3180659789624705E-3</v>
      </c>
      <c r="O957" s="11">
        <f t="shared" si="174"/>
        <v>0.57632684016844349</v>
      </c>
      <c r="P957">
        <f>0.94*P956+(1-0.94)*'01_Data'!W952^2</f>
        <v>1.2473831853531657E-3</v>
      </c>
      <c r="Q957" s="11">
        <f t="shared" si="175"/>
        <v>0.56066082680083673</v>
      </c>
      <c r="R957">
        <f>0.94*R956+(1-0.94)*'01_Data'!X952^2</f>
        <v>7.6156581682772717E-4</v>
      </c>
      <c r="S957" s="11">
        <f t="shared" si="176"/>
        <v>0.43808057003317014</v>
      </c>
      <c r="T957">
        <f>0.94*T956+(1-0.94)*'01_Data'!Y952^2</f>
        <v>3.9985195945780395E-8</v>
      </c>
      <c r="U957" s="11">
        <f t="shared" si="177"/>
        <v>3.1743140012192653E-3</v>
      </c>
      <c r="V957" t="e">
        <f>0.94*V956+(1-0.94)*'01_Data'!AA952^2</f>
        <v>#VALUE!</v>
      </c>
      <c r="W957" s="11" t="e">
        <f t="shared" si="178"/>
        <v>#VALUE!</v>
      </c>
      <c r="X957" t="e">
        <f>0.94*X956+(1-0.94)*'01_Data'!AB952^2</f>
        <v>#VALUE!</v>
      </c>
      <c r="Y957" s="11" t="e">
        <f t="shared" si="179"/>
        <v>#VALUE!</v>
      </c>
    </row>
    <row r="958" spans="1:25" x14ac:dyDescent="0.2">
      <c r="A958" s="6">
        <f>'01_Data'!A954</f>
        <v>44844</v>
      </c>
      <c r="B958">
        <f>0.94*B957+(1-0.94)*'01_Data'!P953^2</f>
        <v>6.875602331823463E-4</v>
      </c>
      <c r="C958" s="11">
        <f t="shared" si="168"/>
        <v>0.41625134085303711</v>
      </c>
      <c r="D958">
        <f>0.94*D957+(1-0.94)*'01_Data'!Q953^2</f>
        <v>6.021259762357433E-4</v>
      </c>
      <c r="E958" s="11">
        <f t="shared" si="169"/>
        <v>0.38953272777958892</v>
      </c>
      <c r="F958">
        <f>0.94*F957+(1-0.94)*'01_Data'!R953^2</f>
        <v>1.0181416520823362E-3</v>
      </c>
      <c r="G958" s="11">
        <f t="shared" si="170"/>
        <v>0.50652906760101024</v>
      </c>
      <c r="H958">
        <f>0.94*H957+(1-0.94)*'01_Data'!S953^2</f>
        <v>8.3515375801562167E-4</v>
      </c>
      <c r="I958" s="11">
        <f t="shared" si="171"/>
        <v>0.45875783047261076</v>
      </c>
      <c r="J958">
        <f>0.94*J957+(1-0.94)*'01_Data'!T953^2</f>
        <v>6.7467573043341234E-4</v>
      </c>
      <c r="K958" s="11">
        <f t="shared" si="172"/>
        <v>0.41233273465639364</v>
      </c>
      <c r="L958" t="e">
        <f>0.94*L957+(1-0.94)*'01_Data'!U953^2</f>
        <v>#DIV/0!</v>
      </c>
      <c r="M958" s="11" t="e">
        <f t="shared" si="173"/>
        <v>#DIV/0!</v>
      </c>
      <c r="N958">
        <f>0.94*N957+(1-0.94)*'01_Data'!V953^2</f>
        <v>1.2451719064864447E-3</v>
      </c>
      <c r="O958" s="11">
        <f t="shared" si="174"/>
        <v>0.56016365504608034</v>
      </c>
      <c r="P958">
        <f>0.94*P957+(1-0.94)*'01_Data'!W953^2</f>
        <v>1.2160569458996723E-3</v>
      </c>
      <c r="Q958" s="11">
        <f t="shared" si="175"/>
        <v>0.5535759662112486</v>
      </c>
      <c r="R958">
        <f>0.94*R957+(1-0.94)*'01_Data'!X953^2</f>
        <v>7.1591711203515844E-4</v>
      </c>
      <c r="S958" s="11">
        <f t="shared" si="176"/>
        <v>0.42474829279569792</v>
      </c>
      <c r="T958">
        <f>0.94*T957+(1-0.94)*'01_Data'!Y953^2</f>
        <v>3.7586084189033571E-8</v>
      </c>
      <c r="U958" s="11">
        <f t="shared" si="177"/>
        <v>3.0776116089650525E-3</v>
      </c>
      <c r="V958" t="e">
        <f>0.94*V957+(1-0.94)*'01_Data'!AA953^2</f>
        <v>#VALUE!</v>
      </c>
      <c r="W958" s="11" t="e">
        <f t="shared" si="178"/>
        <v>#VALUE!</v>
      </c>
      <c r="X958" t="e">
        <f>0.94*X957+(1-0.94)*'01_Data'!AB953^2</f>
        <v>#VALUE!</v>
      </c>
      <c r="Y958" s="11" t="e">
        <f t="shared" si="179"/>
        <v>#VALUE!</v>
      </c>
    </row>
    <row r="959" spans="1:25" x14ac:dyDescent="0.2">
      <c r="A959" s="6">
        <f>'01_Data'!A955</f>
        <v>44845</v>
      </c>
      <c r="B959">
        <f>0.94*B958+(1-0.94)*'01_Data'!P954^2</f>
        <v>6.751231462501676E-4</v>
      </c>
      <c r="C959" s="11">
        <f t="shared" si="168"/>
        <v>0.41246943263112512</v>
      </c>
      <c r="D959">
        <f>0.94*D958+(1-0.94)*'01_Data'!Q954^2</f>
        <v>5.8592507084287795E-4</v>
      </c>
      <c r="E959" s="11">
        <f t="shared" si="169"/>
        <v>0.38425657815111669</v>
      </c>
      <c r="F959">
        <f>0.94*F958+(1-0.94)*'01_Data'!R954^2</f>
        <v>9.6972773007183456E-4</v>
      </c>
      <c r="G959" s="11">
        <f t="shared" si="170"/>
        <v>0.49433934496265047</v>
      </c>
      <c r="H959">
        <f>0.94*H958+(1-0.94)*'01_Data'!S954^2</f>
        <v>1.0127329117324503E-3</v>
      </c>
      <c r="I959" s="11">
        <f t="shared" si="171"/>
        <v>0.50518184226729435</v>
      </c>
      <c r="J959">
        <f>0.94*J958+(1-0.94)*'01_Data'!T954^2</f>
        <v>7.1086251127203343E-4</v>
      </c>
      <c r="K959" s="11">
        <f t="shared" si="172"/>
        <v>0.42324620830026632</v>
      </c>
      <c r="L959" t="e">
        <f>0.94*L958+(1-0.94)*'01_Data'!U954^2</f>
        <v>#DIV/0!</v>
      </c>
      <c r="M959" s="11" t="e">
        <f t="shared" si="173"/>
        <v>#DIV/0!</v>
      </c>
      <c r="N959">
        <f>0.94*N958+(1-0.94)*'01_Data'!V954^2</f>
        <v>1.1717327843761001E-3</v>
      </c>
      <c r="O959" s="11">
        <f t="shared" si="174"/>
        <v>0.54339365257865979</v>
      </c>
      <c r="P959">
        <f>0.94*P958+(1-0.94)*'01_Data'!W954^2</f>
        <v>1.2125522064539546E-3</v>
      </c>
      <c r="Q959" s="11">
        <f t="shared" si="175"/>
        <v>0.55277767323436333</v>
      </c>
      <c r="R959">
        <f>0.94*R958+(1-0.94)*'01_Data'!X954^2</f>
        <v>6.9129626750914395E-4</v>
      </c>
      <c r="S959" s="11">
        <f t="shared" si="176"/>
        <v>0.41738071279385236</v>
      </c>
      <c r="T959">
        <f>0.94*T958+(1-0.94)*'01_Data'!Y954^2</f>
        <v>3.6040267276905843E-8</v>
      </c>
      <c r="U959" s="11">
        <f t="shared" si="177"/>
        <v>3.0136601257906097E-3</v>
      </c>
      <c r="V959" t="e">
        <f>0.94*V958+(1-0.94)*'01_Data'!AA954^2</f>
        <v>#VALUE!</v>
      </c>
      <c r="W959" s="11" t="e">
        <f t="shared" si="178"/>
        <v>#VALUE!</v>
      </c>
      <c r="X959" t="e">
        <f>0.94*X958+(1-0.94)*'01_Data'!AB954^2</f>
        <v>#VALUE!</v>
      </c>
      <c r="Y959" s="11" t="e">
        <f t="shared" si="179"/>
        <v>#VALUE!</v>
      </c>
    </row>
    <row r="960" spans="1:25" x14ac:dyDescent="0.2">
      <c r="A960" s="6">
        <f>'01_Data'!A956</f>
        <v>44846</v>
      </c>
      <c r="B960">
        <f>0.94*B959+(1-0.94)*'01_Data'!P955^2</f>
        <v>6.3898597475810887E-4</v>
      </c>
      <c r="C960" s="11">
        <f t="shared" si="168"/>
        <v>0.40127853872222402</v>
      </c>
      <c r="D960">
        <f>0.94*D959+(1-0.94)*'01_Data'!Q955^2</f>
        <v>5.5077175465673329E-4</v>
      </c>
      <c r="E960" s="11">
        <f t="shared" si="169"/>
        <v>0.37255131481917597</v>
      </c>
      <c r="F960">
        <f>0.94*F959+(1-0.94)*'01_Data'!R955^2</f>
        <v>9.1815953749482186E-4</v>
      </c>
      <c r="G960" s="11">
        <f t="shared" si="170"/>
        <v>0.48101580374109865</v>
      </c>
      <c r="H960">
        <f>0.94*H959+(1-0.94)*'01_Data'!S955^2</f>
        <v>9.8851614673254088E-4</v>
      </c>
      <c r="I960" s="11">
        <f t="shared" si="171"/>
        <v>0.49910526843202158</v>
      </c>
      <c r="J960">
        <f>0.94*J959+(1-0.94)*'01_Data'!T955^2</f>
        <v>6.6834355735445768E-4</v>
      </c>
      <c r="K960" s="11">
        <f t="shared" si="172"/>
        <v>0.41039319737700741</v>
      </c>
      <c r="L960" t="e">
        <f>0.94*L959+(1-0.94)*'01_Data'!U955^2</f>
        <v>#DIV/0!</v>
      </c>
      <c r="M960" s="11" t="e">
        <f t="shared" si="173"/>
        <v>#DIV/0!</v>
      </c>
      <c r="N960">
        <f>0.94*N959+(1-0.94)*'01_Data'!V955^2</f>
        <v>1.148708680576601E-3</v>
      </c>
      <c r="O960" s="11">
        <f t="shared" si="174"/>
        <v>0.53802842629855852</v>
      </c>
      <c r="P960">
        <f>0.94*P959+(1-0.94)*'01_Data'!W955^2</f>
        <v>1.1887115646295086E-3</v>
      </c>
      <c r="Q960" s="11">
        <f t="shared" si="175"/>
        <v>0.54731646630321318</v>
      </c>
      <c r="R960">
        <f>0.94*R959+(1-0.94)*'01_Data'!X955^2</f>
        <v>6.6637485831783213E-4</v>
      </c>
      <c r="S960" s="11">
        <f t="shared" si="176"/>
        <v>0.40978831644654501</v>
      </c>
      <c r="T960">
        <f>0.94*T959+(1-0.94)*'01_Data'!Y955^2</f>
        <v>3.3877851240291491E-8</v>
      </c>
      <c r="U960" s="11">
        <f t="shared" si="177"/>
        <v>2.9218518977787798E-3</v>
      </c>
      <c r="V960" t="e">
        <f>0.94*V959+(1-0.94)*'01_Data'!AA955^2</f>
        <v>#VALUE!</v>
      </c>
      <c r="W960" s="11" t="e">
        <f t="shared" si="178"/>
        <v>#VALUE!</v>
      </c>
      <c r="X960" t="e">
        <f>0.94*X959+(1-0.94)*'01_Data'!AB955^2</f>
        <v>#VALUE!</v>
      </c>
      <c r="Y960" s="11" t="e">
        <f t="shared" si="179"/>
        <v>#VALUE!</v>
      </c>
    </row>
    <row r="961" spans="1:25" x14ac:dyDescent="0.2">
      <c r="A961" s="6">
        <f>'01_Data'!A957</f>
        <v>44847</v>
      </c>
      <c r="B961">
        <f>0.94*B960+(1-0.94)*'01_Data'!P956^2</f>
        <v>6.0179686294401381E-4</v>
      </c>
      <c r="C961" s="11">
        <f t="shared" si="168"/>
        <v>0.38942625676999681</v>
      </c>
      <c r="D961">
        <f>0.94*D960+(1-0.94)*'01_Data'!Q956^2</f>
        <v>5.182601809729675E-4</v>
      </c>
      <c r="E961" s="11">
        <f t="shared" si="169"/>
        <v>0.36138838609616086</v>
      </c>
      <c r="F961">
        <f>0.94*F960+(1-0.94)*'01_Data'!R956^2</f>
        <v>8.6538365694725154E-4</v>
      </c>
      <c r="G961" s="11">
        <f t="shared" si="170"/>
        <v>0.46698681089588323</v>
      </c>
      <c r="H961">
        <f>0.94*H960+(1-0.94)*'01_Data'!S956^2</f>
        <v>9.4599150621810279E-4</v>
      </c>
      <c r="I961" s="11">
        <f t="shared" si="171"/>
        <v>0.48825184031088087</v>
      </c>
      <c r="J961">
        <f>0.94*J960+(1-0.94)*'01_Data'!T956^2</f>
        <v>6.532798678128474E-4</v>
      </c>
      <c r="K961" s="11">
        <f t="shared" si="172"/>
        <v>0.40574194593218671</v>
      </c>
      <c r="L961" t="e">
        <f>0.94*L960+(1-0.94)*'01_Data'!U956^2</f>
        <v>#DIV/0!</v>
      </c>
      <c r="M961" s="11" t="e">
        <f t="shared" si="173"/>
        <v>#DIV/0!</v>
      </c>
      <c r="N961">
        <f>0.94*N960+(1-0.94)*'01_Data'!V956^2</f>
        <v>1.1181664777460329E-3</v>
      </c>
      <c r="O961" s="11">
        <f t="shared" si="174"/>
        <v>0.53082761080411056</v>
      </c>
      <c r="P961">
        <f>0.94*P960+(1-0.94)*'01_Data'!W956^2</f>
        <v>1.2799790033034913E-3</v>
      </c>
      <c r="Q961" s="11">
        <f t="shared" si="175"/>
        <v>0.56793900097852046</v>
      </c>
      <c r="R961">
        <f>0.94*R960+(1-0.94)*'01_Data'!X956^2</f>
        <v>6.2679806000041449E-4</v>
      </c>
      <c r="S961" s="11">
        <f t="shared" si="176"/>
        <v>0.39743315302086268</v>
      </c>
      <c r="T961">
        <f>0.94*T960+(1-0.94)*'01_Data'!Y956^2</f>
        <v>3.1845180165874002E-8</v>
      </c>
      <c r="U961" s="11">
        <f t="shared" si="177"/>
        <v>2.8328405182431733E-3</v>
      </c>
      <c r="V961" t="e">
        <f>0.94*V960+(1-0.94)*'01_Data'!AA956^2</f>
        <v>#VALUE!</v>
      </c>
      <c r="W961" s="11" t="e">
        <f t="shared" si="178"/>
        <v>#VALUE!</v>
      </c>
      <c r="X961" t="e">
        <f>0.94*X960+(1-0.94)*'01_Data'!AB956^2</f>
        <v>#VALUE!</v>
      </c>
      <c r="Y961" s="11" t="e">
        <f t="shared" si="179"/>
        <v>#VALUE!</v>
      </c>
    </row>
    <row r="962" spans="1:25" x14ac:dyDescent="0.2">
      <c r="A962" s="6">
        <f>'01_Data'!A958</f>
        <v>44848</v>
      </c>
      <c r="B962">
        <f>0.94*B961+(1-0.94)*'01_Data'!P957^2</f>
        <v>6.3649365107221298E-4</v>
      </c>
      <c r="C962" s="11">
        <f t="shared" si="168"/>
        <v>0.40049519356691121</v>
      </c>
      <c r="D962">
        <f>0.94*D961+(1-0.94)*'01_Data'!Q957^2</f>
        <v>6.2155676875944455E-4</v>
      </c>
      <c r="E962" s="11">
        <f t="shared" si="169"/>
        <v>0.39576799482446789</v>
      </c>
      <c r="F962">
        <f>0.94*F961+(1-0.94)*'01_Data'!R957^2</f>
        <v>9.8774386369821377E-4</v>
      </c>
      <c r="G962" s="11">
        <f t="shared" si="170"/>
        <v>0.49891026613204692</v>
      </c>
      <c r="H962">
        <f>0.94*H961+(1-0.94)*'01_Data'!S957^2</f>
        <v>1.0023977427283696E-3</v>
      </c>
      <c r="I962" s="11">
        <f t="shared" si="171"/>
        <v>0.50259748424315576</v>
      </c>
      <c r="J962">
        <f>0.94*J961+(1-0.94)*'01_Data'!T957^2</f>
        <v>6.9852195972135644E-4</v>
      </c>
      <c r="K962" s="11">
        <f t="shared" si="172"/>
        <v>0.41955635360435412</v>
      </c>
      <c r="L962" t="e">
        <f>0.94*L961+(1-0.94)*'01_Data'!U957^2</f>
        <v>#DIV/0!</v>
      </c>
      <c r="M962" s="11" t="e">
        <f t="shared" si="173"/>
        <v>#DIV/0!</v>
      </c>
      <c r="N962">
        <f>0.94*N961+(1-0.94)*'01_Data'!V957^2</f>
        <v>1.1988350760797396E-3</v>
      </c>
      <c r="O962" s="11">
        <f t="shared" si="174"/>
        <v>0.54964210098217037</v>
      </c>
      <c r="P962">
        <f>0.94*P961+(1-0.94)*'01_Data'!W957^2</f>
        <v>1.2114039031338574E-3</v>
      </c>
      <c r="Q962" s="11">
        <f t="shared" si="175"/>
        <v>0.55251586727417346</v>
      </c>
      <c r="R962">
        <f>0.94*R961+(1-0.94)*'01_Data'!X957^2</f>
        <v>6.0883792402981576E-4</v>
      </c>
      <c r="S962" s="11">
        <f t="shared" si="176"/>
        <v>0.39169778765715996</v>
      </c>
      <c r="T962">
        <f>0.94*T961+(1-0.94)*'01_Data'!Y957^2</f>
        <v>3.6416302695581667E-8</v>
      </c>
      <c r="U962" s="11">
        <f t="shared" si="177"/>
        <v>3.0293412285984853E-3</v>
      </c>
      <c r="V962" t="e">
        <f>0.94*V961+(1-0.94)*'01_Data'!AA957^2</f>
        <v>#VALUE!</v>
      </c>
      <c r="W962" s="11" t="e">
        <f t="shared" si="178"/>
        <v>#VALUE!</v>
      </c>
      <c r="X962" t="e">
        <f>0.94*X961+(1-0.94)*'01_Data'!AB957^2</f>
        <v>#VALUE!</v>
      </c>
      <c r="Y962" s="11" t="e">
        <f t="shared" si="179"/>
        <v>#VALUE!</v>
      </c>
    </row>
    <row r="963" spans="1:25" x14ac:dyDescent="0.2">
      <c r="A963" s="6">
        <f>'01_Data'!A959</f>
        <v>44851</v>
      </c>
      <c r="B963">
        <f>0.94*B962+(1-0.94)*'01_Data'!P958^2</f>
        <v>6.409526434335177E-4</v>
      </c>
      <c r="C963" s="11">
        <f t="shared" si="168"/>
        <v>0.40189559109953732</v>
      </c>
      <c r="D963">
        <f>0.94*D962+(1-0.94)*'01_Data'!Q958^2</f>
        <v>6.441485246286954E-4</v>
      </c>
      <c r="E963" s="11">
        <f t="shared" si="169"/>
        <v>0.40289629956904699</v>
      </c>
      <c r="F963">
        <f>0.94*F962+(1-0.94)*'01_Data'!R958^2</f>
        <v>1.0231522438191904E-3</v>
      </c>
      <c r="G963" s="11">
        <f t="shared" si="170"/>
        <v>0.50777393143251848</v>
      </c>
      <c r="H963">
        <f>0.94*H962+(1-0.94)*'01_Data'!S958^2</f>
        <v>9.6530880039307203E-4</v>
      </c>
      <c r="I963" s="11">
        <f t="shared" si="171"/>
        <v>0.49321173718703631</v>
      </c>
      <c r="J963">
        <f>0.94*J962+(1-0.94)*'01_Data'!T958^2</f>
        <v>7.7124492906724775E-4</v>
      </c>
      <c r="K963" s="11">
        <f t="shared" si="172"/>
        <v>0.44085567040126233</v>
      </c>
      <c r="L963" t="e">
        <f>0.94*L962+(1-0.94)*'01_Data'!U958^2</f>
        <v>#DIV/0!</v>
      </c>
      <c r="M963" s="11" t="e">
        <f t="shared" si="173"/>
        <v>#DIV/0!</v>
      </c>
      <c r="N963">
        <f>0.94*N962+(1-0.94)*'01_Data'!V958^2</f>
        <v>1.2658378509643837E-3</v>
      </c>
      <c r="O963" s="11">
        <f t="shared" si="174"/>
        <v>0.56479300495227869</v>
      </c>
      <c r="P963">
        <f>0.94*P962+(1-0.94)*'01_Data'!W958^2</f>
        <v>1.2223867224275976E-3</v>
      </c>
      <c r="Q963" s="11">
        <f t="shared" si="175"/>
        <v>0.55501482327209484</v>
      </c>
      <c r="R963">
        <f>0.94*R962+(1-0.94)*'01_Data'!X958^2</f>
        <v>5.9805346619360149E-4</v>
      </c>
      <c r="S963" s="11">
        <f t="shared" si="176"/>
        <v>0.38821318045731984</v>
      </c>
      <c r="T963">
        <f>0.94*T962+(1-0.94)*'01_Data'!Y958^2</f>
        <v>3.4231324533846765E-8</v>
      </c>
      <c r="U963" s="11">
        <f t="shared" si="177"/>
        <v>2.9370552910235421E-3</v>
      </c>
      <c r="V963" t="e">
        <f>0.94*V962+(1-0.94)*'01_Data'!AA958^2</f>
        <v>#VALUE!</v>
      </c>
      <c r="W963" s="11" t="e">
        <f t="shared" si="178"/>
        <v>#VALUE!</v>
      </c>
      <c r="X963" t="e">
        <f>0.94*X962+(1-0.94)*'01_Data'!AB958^2</f>
        <v>#VALUE!</v>
      </c>
      <c r="Y963" s="11" t="e">
        <f t="shared" si="179"/>
        <v>#VALUE!</v>
      </c>
    </row>
    <row r="964" spans="1:25" x14ac:dyDescent="0.2">
      <c r="A964" s="6">
        <f>'01_Data'!A960</f>
        <v>44852</v>
      </c>
      <c r="B964">
        <f>0.94*B963+(1-0.94)*'01_Data'!P959^2</f>
        <v>6.1478934696134564E-4</v>
      </c>
      <c r="C964" s="11">
        <f t="shared" si="168"/>
        <v>0.39360756526553087</v>
      </c>
      <c r="D964">
        <f>0.94*D963+(1-0.94)*'01_Data'!Q959^2</f>
        <v>6.0867897749066608E-4</v>
      </c>
      <c r="E964" s="11">
        <f t="shared" si="169"/>
        <v>0.39164665494249767</v>
      </c>
      <c r="F964">
        <f>0.94*F963+(1-0.94)*'01_Data'!R959^2</f>
        <v>9.6245049877101137E-4</v>
      </c>
      <c r="G964" s="11">
        <f t="shared" si="170"/>
        <v>0.49248099018164637</v>
      </c>
      <c r="H964">
        <f>0.94*H963+(1-0.94)*'01_Data'!S959^2</f>
        <v>9.1356781507308834E-4</v>
      </c>
      <c r="I964" s="11">
        <f t="shared" si="171"/>
        <v>0.47981151444959952</v>
      </c>
      <c r="J964">
        <f>0.94*J963+(1-0.94)*'01_Data'!T959^2</f>
        <v>7.2723026559084645E-4</v>
      </c>
      <c r="K964" s="11">
        <f t="shared" si="172"/>
        <v>0.42809114324976794</v>
      </c>
      <c r="L964" t="e">
        <f>0.94*L963+(1-0.94)*'01_Data'!U959^2</f>
        <v>#DIV/0!</v>
      </c>
      <c r="M964" s="11" t="e">
        <f t="shared" si="173"/>
        <v>#DIV/0!</v>
      </c>
      <c r="N964">
        <f>0.94*N963+(1-0.94)*'01_Data'!V959^2</f>
        <v>1.3208185858977167E-3</v>
      </c>
      <c r="O964" s="11">
        <f t="shared" si="174"/>
        <v>0.57692831759779717</v>
      </c>
      <c r="P964">
        <f>0.94*P963+(1-0.94)*'01_Data'!W959^2</f>
        <v>1.1697665811485308E-3</v>
      </c>
      <c r="Q964" s="11">
        <f t="shared" si="175"/>
        <v>0.54293754562512053</v>
      </c>
      <c r="R964">
        <f>0.94*R963+(1-0.94)*'01_Data'!X959^2</f>
        <v>5.858310348649784E-4</v>
      </c>
      <c r="S964" s="11">
        <f t="shared" si="176"/>
        <v>0.38422574196164233</v>
      </c>
      <c r="T964">
        <f>0.94*T963+(1-0.94)*'01_Data'!Y959^2</f>
        <v>3.2177445061815959E-8</v>
      </c>
      <c r="U964" s="11">
        <f t="shared" si="177"/>
        <v>2.8475807548825759E-3</v>
      </c>
      <c r="V964" t="e">
        <f>0.94*V963+(1-0.94)*'01_Data'!AA959^2</f>
        <v>#VALUE!</v>
      </c>
      <c r="W964" s="11" t="e">
        <f t="shared" si="178"/>
        <v>#VALUE!</v>
      </c>
      <c r="X964" t="e">
        <f>0.94*X963+(1-0.94)*'01_Data'!AB959^2</f>
        <v>#VALUE!</v>
      </c>
      <c r="Y964" s="11" t="e">
        <f t="shared" si="179"/>
        <v>#VALUE!</v>
      </c>
    </row>
    <row r="965" spans="1:25" x14ac:dyDescent="0.2">
      <c r="A965" s="6">
        <f>'01_Data'!A961</f>
        <v>44853</v>
      </c>
      <c r="B965">
        <f>0.94*B964+(1-0.94)*'01_Data'!P960^2</f>
        <v>5.7809366902082399E-4</v>
      </c>
      <c r="C965" s="11">
        <f t="shared" si="168"/>
        <v>0.38167997667319103</v>
      </c>
      <c r="D965">
        <f>0.94*D964+(1-0.94)*'01_Data'!Q960^2</f>
        <v>5.7670312606932959E-4</v>
      </c>
      <c r="E965" s="11">
        <f t="shared" si="169"/>
        <v>0.38122065496175711</v>
      </c>
      <c r="F965">
        <f>0.94*F964+(1-0.94)*'01_Data'!R960^2</f>
        <v>9.0565327508453444E-4</v>
      </c>
      <c r="G965" s="11">
        <f t="shared" si="170"/>
        <v>0.47772861053248911</v>
      </c>
      <c r="H965">
        <f>0.94*H964+(1-0.94)*'01_Data'!S960^2</f>
        <v>8.6107144891689924E-4</v>
      </c>
      <c r="I965" s="11">
        <f t="shared" si="171"/>
        <v>0.46582185986389546</v>
      </c>
      <c r="J965">
        <f>0.94*J964+(1-0.94)*'01_Data'!T960^2</f>
        <v>7.1102280379292562E-4</v>
      </c>
      <c r="K965" s="11">
        <f t="shared" si="172"/>
        <v>0.42329392454394765</v>
      </c>
      <c r="L965" t="e">
        <f>0.94*L964+(1-0.94)*'01_Data'!U960^2</f>
        <v>#DIV/0!</v>
      </c>
      <c r="M965" s="11" t="e">
        <f t="shared" si="173"/>
        <v>#DIV/0!</v>
      </c>
      <c r="N965">
        <f>0.94*N964+(1-0.94)*'01_Data'!V960^2</f>
        <v>1.2753854257593817E-3</v>
      </c>
      <c r="O965" s="11">
        <f t="shared" si="174"/>
        <v>0.56691897771318633</v>
      </c>
      <c r="P965">
        <f>0.94*P964+(1-0.94)*'01_Data'!W960^2</f>
        <v>1.2026981041322036E-3</v>
      </c>
      <c r="Q965" s="11">
        <f t="shared" si="175"/>
        <v>0.55052694960493564</v>
      </c>
      <c r="R965">
        <f>0.94*R964+(1-0.94)*'01_Data'!X960^2</f>
        <v>5.5420130308892054E-4</v>
      </c>
      <c r="S965" s="11">
        <f t="shared" si="176"/>
        <v>0.37370941703201432</v>
      </c>
      <c r="T965">
        <f>0.94*T964+(1-0.94)*'01_Data'!Y960^2</f>
        <v>3.0246798358107003E-8</v>
      </c>
      <c r="U965" s="11">
        <f t="shared" si="177"/>
        <v>2.7608319735621298E-3</v>
      </c>
      <c r="V965" t="e">
        <f>0.94*V964+(1-0.94)*'01_Data'!AA960^2</f>
        <v>#VALUE!</v>
      </c>
      <c r="W965" s="11" t="e">
        <f t="shared" si="178"/>
        <v>#VALUE!</v>
      </c>
      <c r="X965" t="e">
        <f>0.94*X964+(1-0.94)*'01_Data'!AB960^2</f>
        <v>#VALUE!</v>
      </c>
      <c r="Y965" s="11" t="e">
        <f t="shared" si="179"/>
        <v>#VALUE!</v>
      </c>
    </row>
    <row r="966" spans="1:25" x14ac:dyDescent="0.2">
      <c r="A966" s="6">
        <f>'01_Data'!A962</f>
        <v>44854</v>
      </c>
      <c r="B966">
        <f>0.94*B965+(1-0.94)*'01_Data'!P961^2</f>
        <v>5.9467684693280485E-4</v>
      </c>
      <c r="C966" s="11">
        <f t="shared" si="168"/>
        <v>0.38711570031072989</v>
      </c>
      <c r="D966">
        <f>0.94*D965+(1-0.94)*'01_Data'!Q961^2</f>
        <v>6.0328411610858872E-4</v>
      </c>
      <c r="E966" s="11">
        <f t="shared" si="169"/>
        <v>0.38990716492437577</v>
      </c>
      <c r="F966">
        <f>0.94*F965+(1-0.94)*'01_Data'!R961^2</f>
        <v>8.948851559465417E-4</v>
      </c>
      <c r="G966" s="11">
        <f t="shared" si="170"/>
        <v>0.47488004727354938</v>
      </c>
      <c r="H966">
        <f>0.94*H965+(1-0.94)*'01_Data'!S961^2</f>
        <v>8.1538495203220757E-4</v>
      </c>
      <c r="I966" s="11">
        <f t="shared" si="171"/>
        <v>0.45329571795034235</v>
      </c>
      <c r="J966">
        <f>0.94*J965+(1-0.94)*'01_Data'!T961^2</f>
        <v>6.8452846906283523E-4</v>
      </c>
      <c r="K966" s="11">
        <f t="shared" si="172"/>
        <v>0.41533260671880129</v>
      </c>
      <c r="L966" t="e">
        <f>0.94*L965+(1-0.94)*'01_Data'!U961^2</f>
        <v>#DIV/0!</v>
      </c>
      <c r="M966" s="11" t="e">
        <f t="shared" si="173"/>
        <v>#DIV/0!</v>
      </c>
      <c r="N966">
        <f>0.94*N965+(1-0.94)*'01_Data'!V961^2</f>
        <v>1.2424288670096985E-3</v>
      </c>
      <c r="O966" s="11">
        <f t="shared" si="174"/>
        <v>0.55954631129732602</v>
      </c>
      <c r="P966">
        <f>0.94*P965+(1-0.94)*'01_Data'!W961^2</f>
        <v>1.1316314015958873E-3</v>
      </c>
      <c r="Q966" s="11">
        <f t="shared" si="175"/>
        <v>0.53401415075086123</v>
      </c>
      <c r="R966">
        <f>0.94*R965+(1-0.94)*'01_Data'!X961^2</f>
        <v>5.2441604297297391E-4</v>
      </c>
      <c r="S966" s="11">
        <f t="shared" si="176"/>
        <v>0.36352832465873886</v>
      </c>
      <c r="T966">
        <f>0.94*T965+(1-0.94)*'01_Data'!Y961^2</f>
        <v>2.8431990456620582E-8</v>
      </c>
      <c r="U966" s="11">
        <f t="shared" si="177"/>
        <v>2.6767259095896215E-3</v>
      </c>
      <c r="V966" t="e">
        <f>0.94*V965+(1-0.94)*'01_Data'!AA961^2</f>
        <v>#VALUE!</v>
      </c>
      <c r="W966" s="11" t="e">
        <f t="shared" si="178"/>
        <v>#VALUE!</v>
      </c>
      <c r="X966" t="e">
        <f>0.94*X965+(1-0.94)*'01_Data'!AB961^2</f>
        <v>#VALUE!</v>
      </c>
      <c r="Y966" s="11" t="e">
        <f t="shared" si="179"/>
        <v>#VALUE!</v>
      </c>
    </row>
    <row r="967" spans="1:25" x14ac:dyDescent="0.2">
      <c r="A967" s="6">
        <f>'01_Data'!A963</f>
        <v>44855</v>
      </c>
      <c r="B967">
        <f>0.94*B966+(1-0.94)*'01_Data'!P962^2</f>
        <v>5.5910518744786144E-4</v>
      </c>
      <c r="C967" s="11">
        <f t="shared" si="168"/>
        <v>0.37535917097742677</v>
      </c>
      <c r="D967">
        <f>0.94*D966+(1-0.94)*'01_Data'!Q962^2</f>
        <v>5.6903515852801251E-4</v>
      </c>
      <c r="E967" s="11">
        <f t="shared" si="169"/>
        <v>0.37867777852556805</v>
      </c>
      <c r="F967">
        <f>0.94*F966+(1-0.94)*'01_Data'!R962^2</f>
        <v>8.4318482572731071E-4</v>
      </c>
      <c r="G967" s="11">
        <f t="shared" si="170"/>
        <v>0.46095832358607253</v>
      </c>
      <c r="H967">
        <f>0.94*H966+(1-0.94)*'01_Data'!S962^2</f>
        <v>7.6839814434373932E-4</v>
      </c>
      <c r="I967" s="11">
        <f t="shared" si="171"/>
        <v>0.44004128485248101</v>
      </c>
      <c r="J967">
        <f>0.94*J966+(1-0.94)*'01_Data'!T962^2</f>
        <v>6.6350533318112939E-4</v>
      </c>
      <c r="K967" s="11">
        <f t="shared" si="172"/>
        <v>0.40890505494753254</v>
      </c>
      <c r="L967" t="e">
        <f>0.94*L966+(1-0.94)*'01_Data'!U962^2</f>
        <v>#DIV/0!</v>
      </c>
      <c r="M967" s="11" t="e">
        <f t="shared" si="173"/>
        <v>#DIV/0!</v>
      </c>
      <c r="N967">
        <f>0.94*N966+(1-0.94)*'01_Data'!V962^2</f>
        <v>1.201220035207893E-3</v>
      </c>
      <c r="O967" s="11">
        <f t="shared" si="174"/>
        <v>0.55018855756221341</v>
      </c>
      <c r="P967">
        <f>0.94*P966+(1-0.94)*'01_Data'!W962^2</f>
        <v>1.0886921864473027E-3</v>
      </c>
      <c r="Q967" s="11">
        <f t="shared" si="175"/>
        <v>0.52378471816646222</v>
      </c>
      <c r="R967">
        <f>0.94*R966+(1-0.94)*'01_Data'!X962^2</f>
        <v>4.9299377352052069E-4</v>
      </c>
      <c r="S967" s="11">
        <f t="shared" si="176"/>
        <v>0.35246904960176467</v>
      </c>
      <c r="T967">
        <f>0.94*T966+(1-0.94)*'01_Data'!Y962^2</f>
        <v>3.8195748261415992E-8</v>
      </c>
      <c r="U967" s="11">
        <f t="shared" si="177"/>
        <v>3.1024713635869118E-3</v>
      </c>
      <c r="V967" t="e">
        <f>0.94*V966+(1-0.94)*'01_Data'!AA962^2</f>
        <v>#VALUE!</v>
      </c>
      <c r="W967" s="11" t="e">
        <f t="shared" si="178"/>
        <v>#VALUE!</v>
      </c>
      <c r="X967" t="e">
        <f>0.94*X966+(1-0.94)*'01_Data'!AB962^2</f>
        <v>#VALUE!</v>
      </c>
      <c r="Y967" s="11" t="e">
        <f t="shared" si="179"/>
        <v>#VALUE!</v>
      </c>
    </row>
    <row r="968" spans="1:25" x14ac:dyDescent="0.2">
      <c r="A968" s="6">
        <f>'01_Data'!A964</f>
        <v>44858</v>
      </c>
      <c r="B968">
        <f>0.94*B967+(1-0.94)*'01_Data'!P963^2</f>
        <v>5.4587237861989854E-4</v>
      </c>
      <c r="C968" s="11">
        <f t="shared" ref="C968:C1031" si="180">SQRT(B968)*SQRT(252)</f>
        <v>0.37089060302495458</v>
      </c>
      <c r="D968">
        <f>0.94*D967+(1-0.94)*'01_Data'!Q963^2</f>
        <v>5.7157853116121971E-4</v>
      </c>
      <c r="E968" s="11">
        <f t="shared" ref="E968:E1031" si="181">SQRT(D968)*SQRT(252)</f>
        <v>0.37952310845668857</v>
      </c>
      <c r="F968">
        <f>0.94*F967+(1-0.94)*'01_Data'!R963^2</f>
        <v>8.210097810769035E-4</v>
      </c>
      <c r="G968" s="11">
        <f t="shared" ref="G968:G1031" si="182">SQRT(F968)*SQRT(252)</f>
        <v>0.45485653214104738</v>
      </c>
      <c r="H968">
        <f>0.94*H967+(1-0.94)*'01_Data'!S963^2</f>
        <v>7.9331771400493296E-4</v>
      </c>
      <c r="I968" s="11">
        <f t="shared" ref="I968:I1031" si="183">SQRT(H968)*SQRT(252)</f>
        <v>0.44711974227184725</v>
      </c>
      <c r="J968">
        <f>0.94*J967+(1-0.94)*'01_Data'!T963^2</f>
        <v>6.3070600617557728E-4</v>
      </c>
      <c r="K968" s="11">
        <f t="shared" ref="K968:K1031" si="184">SQRT(J968)*SQRT(252)</f>
        <v>0.3986701814234988</v>
      </c>
      <c r="L968" t="e">
        <f>0.94*L967+(1-0.94)*'01_Data'!U963^2</f>
        <v>#DIV/0!</v>
      </c>
      <c r="M968" s="11" t="e">
        <f t="shared" ref="M968:M1031" si="185">SQRT(L968)*SQRT(252)</f>
        <v>#DIV/0!</v>
      </c>
      <c r="N968">
        <f>0.94*N967+(1-0.94)*'01_Data'!V963^2</f>
        <v>1.1602431148710949E-3</v>
      </c>
      <c r="O968" s="11">
        <f t="shared" ref="O968:O1031" si="186">SQRT(N968)*SQRT(252)</f>
        <v>0.54072290958264002</v>
      </c>
      <c r="P968">
        <f>0.94*P967+(1-0.94)*'01_Data'!W963^2</f>
        <v>1.0273533906670588E-3</v>
      </c>
      <c r="Q968" s="11">
        <f t="shared" ref="Q968:Q1031" si="187">SQRT(P968)*SQRT(252)</f>
        <v>0.50881534415551855</v>
      </c>
      <c r="R968">
        <f>0.94*R967+(1-0.94)*'01_Data'!X963^2</f>
        <v>4.8010500796841503E-4</v>
      </c>
      <c r="S968" s="11">
        <f t="shared" ref="S968:S1031" si="188">SQRT(R968)*SQRT(252)</f>
        <v>0.34783108257894463</v>
      </c>
      <c r="T968">
        <f>0.94*T967+(1-0.94)*'01_Data'!Y963^2</f>
        <v>3.6612111820934674E-8</v>
      </c>
      <c r="U968" s="11">
        <f t="shared" ref="U968:U1031" si="189">SQRT(T968)*SQRT(252)</f>
        <v>3.0374746383921526E-3</v>
      </c>
      <c r="V968" t="e">
        <f>0.94*V967+(1-0.94)*'01_Data'!AA963^2</f>
        <v>#VALUE!</v>
      </c>
      <c r="W968" s="11" t="e">
        <f t="shared" ref="W968:W1031" si="190">SQRT(V968)*SQRT(252)</f>
        <v>#VALUE!</v>
      </c>
      <c r="X968" t="e">
        <f>0.94*X967+(1-0.94)*'01_Data'!AB963^2</f>
        <v>#VALUE!</v>
      </c>
      <c r="Y968" s="11" t="e">
        <f t="shared" ref="Y968:Y1031" si="191">SQRT(X968)*SQRT(252)</f>
        <v>#VALUE!</v>
      </c>
    </row>
    <row r="969" spans="1:25" x14ac:dyDescent="0.2">
      <c r="A969" s="6">
        <f>'01_Data'!A965</f>
        <v>44859</v>
      </c>
      <c r="B969">
        <f>0.94*B968+(1-0.94)*'01_Data'!P964^2</f>
        <v>5.1603199367268268E-4</v>
      </c>
      <c r="C969" s="11">
        <f t="shared" si="180"/>
        <v>0.36061067982731188</v>
      </c>
      <c r="D969">
        <f>0.94*D968+(1-0.94)*'01_Data'!Q964^2</f>
        <v>5.3729102840110587E-4</v>
      </c>
      <c r="E969" s="11">
        <f t="shared" si="181"/>
        <v>0.36796377424561605</v>
      </c>
      <c r="F969">
        <f>0.94*F968+(1-0.94)*'01_Data'!R964^2</f>
        <v>7.7337656715553346E-4</v>
      </c>
      <c r="G969" s="11">
        <f t="shared" si="182"/>
        <v>0.44146448885861073</v>
      </c>
      <c r="H969">
        <f>0.94*H968+(1-0.94)*'01_Data'!S964^2</f>
        <v>7.4791673520603814E-4</v>
      </c>
      <c r="I969" s="11">
        <f t="shared" si="183"/>
        <v>0.43413709501944386</v>
      </c>
      <c r="J969">
        <f>0.94*J968+(1-0.94)*'01_Data'!T964^2</f>
        <v>6.8906846689394032E-4</v>
      </c>
      <c r="K969" s="11">
        <f t="shared" si="184"/>
        <v>0.41670763570790609</v>
      </c>
      <c r="L969" t="e">
        <f>0.94*L968+(1-0.94)*'01_Data'!U964^2</f>
        <v>#DIV/0!</v>
      </c>
      <c r="M969" s="11" t="e">
        <f t="shared" si="185"/>
        <v>#DIV/0!</v>
      </c>
      <c r="N969">
        <f>0.94*N968+(1-0.94)*'01_Data'!V964^2</f>
        <v>1.1203558264574935E-3</v>
      </c>
      <c r="O969" s="11">
        <f t="shared" si="186"/>
        <v>0.53134703186080601</v>
      </c>
      <c r="P969">
        <f>0.94*P968+(1-0.94)*'01_Data'!W964^2</f>
        <v>9.6955745884209433E-4</v>
      </c>
      <c r="Q969" s="11">
        <f t="shared" si="187"/>
        <v>0.49429594336612537</v>
      </c>
      <c r="R969">
        <f>0.94*R968+(1-0.94)*'01_Data'!X964^2</f>
        <v>4.5146181374435961E-4</v>
      </c>
      <c r="S969" s="11">
        <f t="shared" si="188"/>
        <v>0.33729568195216886</v>
      </c>
      <c r="T969">
        <f>0.94*T968+(1-0.94)*'01_Data'!Y964^2</f>
        <v>3.5123493566881662E-8</v>
      </c>
      <c r="U969" s="11">
        <f t="shared" si="189"/>
        <v>2.9750832557853199E-3</v>
      </c>
      <c r="V969" t="e">
        <f>0.94*V968+(1-0.94)*'01_Data'!AA964^2</f>
        <v>#VALUE!</v>
      </c>
      <c r="W969" s="11" t="e">
        <f t="shared" si="190"/>
        <v>#VALUE!</v>
      </c>
      <c r="X969" t="e">
        <f>0.94*X968+(1-0.94)*'01_Data'!AB964^2</f>
        <v>#VALUE!</v>
      </c>
      <c r="Y969" s="11" t="e">
        <f t="shared" si="191"/>
        <v>#VALUE!</v>
      </c>
    </row>
    <row r="970" spans="1:25" x14ac:dyDescent="0.2">
      <c r="A970" s="6">
        <f>'01_Data'!A966</f>
        <v>44860</v>
      </c>
      <c r="B970">
        <f>0.94*B969+(1-0.94)*'01_Data'!P965^2</f>
        <v>4.8782604876011505E-4</v>
      </c>
      <c r="C970" s="11">
        <f t="shared" si="180"/>
        <v>0.35061683400479932</v>
      </c>
      <c r="D970">
        <f>0.94*D969+(1-0.94)*'01_Data'!Q965^2</f>
        <v>5.1147223243708641E-4</v>
      </c>
      <c r="E970" s="11">
        <f t="shared" si="181"/>
        <v>0.35901393089147082</v>
      </c>
      <c r="F970">
        <f>0.94*F969+(1-0.94)*'01_Data'!R965^2</f>
        <v>7.3254397877588662E-4</v>
      </c>
      <c r="G970" s="11">
        <f t="shared" si="182"/>
        <v>0.42965228109661358</v>
      </c>
      <c r="H970">
        <f>0.94*H969+(1-0.94)*'01_Data'!S965^2</f>
        <v>7.0384773726801472E-4</v>
      </c>
      <c r="I970" s="11">
        <f t="shared" si="183"/>
        <v>0.42115273926633756</v>
      </c>
      <c r="J970">
        <f>0.94*J969+(1-0.94)*'01_Data'!T965^2</f>
        <v>6.4804365265629408E-4</v>
      </c>
      <c r="K970" s="11">
        <f t="shared" si="184"/>
        <v>0.40411260864935422</v>
      </c>
      <c r="L970" t="e">
        <f>0.94*L969+(1-0.94)*'01_Data'!U965^2</f>
        <v>#DIV/0!</v>
      </c>
      <c r="M970" s="11" t="e">
        <f t="shared" si="185"/>
        <v>#DIV/0!</v>
      </c>
      <c r="N970">
        <f>0.94*N969+(1-0.94)*'01_Data'!V965^2</f>
        <v>1.0549451980900371E-3</v>
      </c>
      <c r="O970" s="11">
        <f t="shared" si="186"/>
        <v>0.51560274428933106</v>
      </c>
      <c r="P970">
        <f>0.94*P969+(1-0.94)*'01_Data'!W965^2</f>
        <v>9.5159374938360046E-4</v>
      </c>
      <c r="Q970" s="11">
        <f t="shared" si="187"/>
        <v>0.48969544090655709</v>
      </c>
      <c r="R970">
        <f>0.94*R969+(1-0.94)*'01_Data'!X965^2</f>
        <v>4.2474758080450725E-4</v>
      </c>
      <c r="S970" s="11">
        <f t="shared" si="188"/>
        <v>0.32716416423981376</v>
      </c>
      <c r="T970">
        <f>0.94*T969+(1-0.94)*'01_Data'!Y965^2</f>
        <v>3.301608395286876E-8</v>
      </c>
      <c r="U970" s="11">
        <f t="shared" si="189"/>
        <v>2.8844502346414176E-3</v>
      </c>
      <c r="V970" t="e">
        <f>0.94*V969+(1-0.94)*'01_Data'!AA965^2</f>
        <v>#VALUE!</v>
      </c>
      <c r="W970" s="11" t="e">
        <f t="shared" si="190"/>
        <v>#VALUE!</v>
      </c>
      <c r="X970" t="e">
        <f>0.94*X969+(1-0.94)*'01_Data'!AB965^2</f>
        <v>#VALUE!</v>
      </c>
      <c r="Y970" s="11" t="e">
        <f t="shared" si="191"/>
        <v>#VALUE!</v>
      </c>
    </row>
    <row r="971" spans="1:25" x14ac:dyDescent="0.2">
      <c r="A971" s="6">
        <f>'01_Data'!A967</f>
        <v>44861</v>
      </c>
      <c r="B971">
        <f>0.94*B970+(1-0.94)*'01_Data'!P966^2</f>
        <v>4.6695256076538077E-4</v>
      </c>
      <c r="C971" s="11">
        <f t="shared" si="180"/>
        <v>0.34303359210560697</v>
      </c>
      <c r="D971">
        <f>0.94*D970+(1-0.94)*'01_Data'!Q966^2</f>
        <v>4.898212140279246E-4</v>
      </c>
      <c r="E971" s="11">
        <f t="shared" si="181"/>
        <v>0.35133309826294051</v>
      </c>
      <c r="F971">
        <f>0.94*F970+(1-0.94)*'01_Data'!R966^2</f>
        <v>7.1504571004889174E-4</v>
      </c>
      <c r="G971" s="11">
        <f t="shared" si="182"/>
        <v>0.42448971593234242</v>
      </c>
      <c r="H971">
        <f>0.94*H970+(1-0.94)*'01_Data'!S966^2</f>
        <v>6.8541200267918201E-4</v>
      </c>
      <c r="I971" s="11">
        <f t="shared" si="183"/>
        <v>0.4156005590409545</v>
      </c>
      <c r="J971">
        <f>0.94*J970+(1-0.94)*'01_Data'!T966^2</f>
        <v>6.0917128792389137E-4</v>
      </c>
      <c r="K971" s="11">
        <f t="shared" si="184"/>
        <v>0.39180500833555032</v>
      </c>
      <c r="L971" t="e">
        <f>0.94*L970+(1-0.94)*'01_Data'!U966^2</f>
        <v>#DIV/0!</v>
      </c>
      <c r="M971" s="11" t="e">
        <f t="shared" si="185"/>
        <v>#DIV/0!</v>
      </c>
      <c r="N971">
        <f>0.94*N970+(1-0.94)*'01_Data'!V966^2</f>
        <v>9.9604175345993835E-4</v>
      </c>
      <c r="O971" s="11">
        <f t="shared" si="186"/>
        <v>0.50100151883193367</v>
      </c>
      <c r="P971">
        <f>0.94*P970+(1-0.94)*'01_Data'!W966^2</f>
        <v>9.0680626388839878E-4</v>
      </c>
      <c r="Q971" s="11">
        <f t="shared" si="187"/>
        <v>0.47803261238107647</v>
      </c>
      <c r="R971">
        <f>0.94*R970+(1-0.94)*'01_Data'!X966^2</f>
        <v>4.2265138315396967E-4</v>
      </c>
      <c r="S971" s="11">
        <f t="shared" si="188"/>
        <v>0.32635586183612569</v>
      </c>
      <c r="T971">
        <f>0.94*T970+(1-0.94)*'01_Data'!Y966^2</f>
        <v>3.3867245073650756E-8</v>
      </c>
      <c r="U971" s="11">
        <f t="shared" si="189"/>
        <v>2.921394488692E-3</v>
      </c>
      <c r="V971" t="e">
        <f>0.94*V970+(1-0.94)*'01_Data'!AA966^2</f>
        <v>#VALUE!</v>
      </c>
      <c r="W971" s="11" t="e">
        <f t="shared" si="190"/>
        <v>#VALUE!</v>
      </c>
      <c r="X971" t="e">
        <f>0.94*X970+(1-0.94)*'01_Data'!AB966^2</f>
        <v>#VALUE!</v>
      </c>
      <c r="Y971" s="11" t="e">
        <f t="shared" si="191"/>
        <v>#VALUE!</v>
      </c>
    </row>
    <row r="972" spans="1:25" x14ac:dyDescent="0.2">
      <c r="A972" s="6">
        <f>'01_Data'!A968</f>
        <v>44862</v>
      </c>
      <c r="B972">
        <f>0.94*B971+(1-0.94)*'01_Data'!P967^2</f>
        <v>4.3981103763906143E-4</v>
      </c>
      <c r="C972" s="11">
        <f t="shared" si="180"/>
        <v>0.33291497636039669</v>
      </c>
      <c r="D972">
        <f>0.94*D971+(1-0.94)*'01_Data'!Q967^2</f>
        <v>4.6168134271228425E-4</v>
      </c>
      <c r="E972" s="11">
        <f t="shared" si="181"/>
        <v>0.34109192069513411</v>
      </c>
      <c r="F972">
        <f>0.94*F971+(1-0.94)*'01_Data'!R967^2</f>
        <v>6.7216133191973877E-4</v>
      </c>
      <c r="G972" s="11">
        <f t="shared" si="182"/>
        <v>0.41156367143344197</v>
      </c>
      <c r="H972">
        <f>0.94*H971+(1-0.94)*'01_Data'!S967^2</f>
        <v>6.4915083984193539E-4</v>
      </c>
      <c r="I972" s="11">
        <f t="shared" si="183"/>
        <v>0.40445767595654269</v>
      </c>
      <c r="J972">
        <f>0.94*J971+(1-0.94)*'01_Data'!T967^2</f>
        <v>6.1910573071997466E-4</v>
      </c>
      <c r="K972" s="11">
        <f t="shared" si="184"/>
        <v>0.39498689110074731</v>
      </c>
      <c r="L972" t="e">
        <f>0.94*L971+(1-0.94)*'01_Data'!U967^2</f>
        <v>#DIV/0!</v>
      </c>
      <c r="M972" s="11" t="e">
        <f t="shared" si="185"/>
        <v>#DIV/0!</v>
      </c>
      <c r="N972">
        <f>0.94*N971+(1-0.94)*'01_Data'!V967^2</f>
        <v>9.4151496717107257E-4</v>
      </c>
      <c r="O972" s="11">
        <f t="shared" si="186"/>
        <v>0.48709523886721612</v>
      </c>
      <c r="P972">
        <f>0.94*P971+(1-0.94)*'01_Data'!W967^2</f>
        <v>8.5277429269666524E-4</v>
      </c>
      <c r="Q972" s="11">
        <f t="shared" si="187"/>
        <v>0.46357213220766369</v>
      </c>
      <c r="R972">
        <f>0.94*R971+(1-0.94)*'01_Data'!X967^2</f>
        <v>4.0734753543558011E-4</v>
      </c>
      <c r="S972" s="11">
        <f t="shared" si="188"/>
        <v>0.32039285093423386</v>
      </c>
      <c r="T972">
        <f>0.94*T971+(1-0.94)*'01_Data'!Y967^2</f>
        <v>3.8304312956622365E-8</v>
      </c>
      <c r="U972" s="11">
        <f t="shared" si="189"/>
        <v>3.1068773495374477E-3</v>
      </c>
      <c r="V972" t="e">
        <f>0.94*V971+(1-0.94)*'01_Data'!AA967^2</f>
        <v>#VALUE!</v>
      </c>
      <c r="W972" s="11" t="e">
        <f t="shared" si="190"/>
        <v>#VALUE!</v>
      </c>
      <c r="X972" t="e">
        <f>0.94*X971+(1-0.94)*'01_Data'!AB967^2</f>
        <v>#VALUE!</v>
      </c>
      <c r="Y972" s="11" t="e">
        <f t="shared" si="191"/>
        <v>#VALUE!</v>
      </c>
    </row>
    <row r="973" spans="1:25" x14ac:dyDescent="0.2">
      <c r="A973" s="6">
        <f>'01_Data'!A969</f>
        <v>44865</v>
      </c>
      <c r="B973">
        <f>0.94*B972+(1-0.94)*'01_Data'!P968^2</f>
        <v>4.6342409378079692E-4</v>
      </c>
      <c r="C973" s="11">
        <f t="shared" si="180"/>
        <v>0.3417350898470346</v>
      </c>
      <c r="D973">
        <f>0.94*D972+(1-0.94)*'01_Data'!Q968^2</f>
        <v>4.4208772787430821E-4</v>
      </c>
      <c r="E973" s="11">
        <f t="shared" si="181"/>
        <v>0.33377553449036029</v>
      </c>
      <c r="F973">
        <f>0.94*F972+(1-0.94)*'01_Data'!R968^2</f>
        <v>6.3287787174483171E-4</v>
      </c>
      <c r="G973" s="11">
        <f t="shared" si="182"/>
        <v>0.39935601119765007</v>
      </c>
      <c r="H973">
        <f>0.94*H972+(1-0.94)*'01_Data'!S968^2</f>
        <v>6.1021220926311688E-4</v>
      </c>
      <c r="I973" s="11">
        <f t="shared" si="183"/>
        <v>0.39213961382944401</v>
      </c>
      <c r="J973">
        <f>0.94*J972+(1-0.94)*'01_Data'!T968^2</f>
        <v>5.8220127981870745E-4</v>
      </c>
      <c r="K973" s="11">
        <f t="shared" si="184"/>
        <v>0.38303357883391148</v>
      </c>
      <c r="L973" t="e">
        <f>0.94*L972+(1-0.94)*'01_Data'!U968^2</f>
        <v>#DIV/0!</v>
      </c>
      <c r="M973" s="11" t="e">
        <f t="shared" si="185"/>
        <v>#DIV/0!</v>
      </c>
      <c r="N973">
        <f>0.94*N972+(1-0.94)*'01_Data'!V968^2</f>
        <v>9.2119228752974972E-4</v>
      </c>
      <c r="O973" s="11">
        <f t="shared" si="186"/>
        <v>0.48180956451433893</v>
      </c>
      <c r="P973">
        <f>0.94*P972+(1-0.94)*'01_Data'!W968^2</f>
        <v>8.3332950592014449E-4</v>
      </c>
      <c r="Q973" s="11">
        <f t="shared" si="187"/>
        <v>0.45825651712973647</v>
      </c>
      <c r="R973">
        <f>0.94*R972+(1-0.94)*'01_Data'!X968^2</f>
        <v>3.8602188905119292E-4</v>
      </c>
      <c r="S973" s="11">
        <f t="shared" si="188"/>
        <v>0.31189343699555561</v>
      </c>
      <c r="T973">
        <f>0.94*T972+(1-0.94)*'01_Data'!Y968^2</f>
        <v>3.6730289678023492E-8</v>
      </c>
      <c r="U973" s="11">
        <f t="shared" si="189"/>
        <v>3.0423729223850783E-3</v>
      </c>
      <c r="V973" t="e">
        <f>0.94*V972+(1-0.94)*'01_Data'!AA968^2</f>
        <v>#VALUE!</v>
      </c>
      <c r="W973" s="11" t="e">
        <f t="shared" si="190"/>
        <v>#VALUE!</v>
      </c>
      <c r="X973" t="e">
        <f>0.94*X972+(1-0.94)*'01_Data'!AB968^2</f>
        <v>#VALUE!</v>
      </c>
      <c r="Y973" s="11" t="e">
        <f t="shared" si="191"/>
        <v>#VALUE!</v>
      </c>
    </row>
    <row r="974" spans="1:25" x14ac:dyDescent="0.2">
      <c r="A974" s="6">
        <f>'01_Data'!A970</f>
        <v>44866</v>
      </c>
      <c r="B974">
        <f>0.94*B973+(1-0.94)*'01_Data'!P969^2</f>
        <v>4.3567774317840546E-4</v>
      </c>
      <c r="C974" s="11">
        <f t="shared" si="180"/>
        <v>0.33134693492011991</v>
      </c>
      <c r="D974">
        <f>0.94*D973+(1-0.94)*'01_Data'!Q969^2</f>
        <v>4.1712209894572387E-4</v>
      </c>
      <c r="E974" s="11">
        <f t="shared" si="181"/>
        <v>0.32421407886506476</v>
      </c>
      <c r="F974">
        <f>0.94*F973+(1-0.94)*'01_Data'!R969^2</f>
        <v>5.9926918848813497E-4</v>
      </c>
      <c r="G974" s="11">
        <f t="shared" si="182"/>
        <v>0.38860755975535272</v>
      </c>
      <c r="H974">
        <f>0.94*H973+(1-0.94)*'01_Data'!S969^2</f>
        <v>5.8024279318308835E-4</v>
      </c>
      <c r="I974" s="11">
        <f t="shared" si="183"/>
        <v>0.38238878629235229</v>
      </c>
      <c r="J974">
        <f>0.94*J973+(1-0.94)*'01_Data'!T969^2</f>
        <v>5.5453072457572713E-4</v>
      </c>
      <c r="K974" s="11">
        <f t="shared" si="184"/>
        <v>0.37382046839770994</v>
      </c>
      <c r="L974" t="e">
        <f>0.94*L973+(1-0.94)*'01_Data'!U969^2</f>
        <v>#DIV/0!</v>
      </c>
      <c r="M974" s="11" t="e">
        <f t="shared" si="185"/>
        <v>#DIV/0!</v>
      </c>
      <c r="N974">
        <f>0.94*N973+(1-0.94)*'01_Data'!V969^2</f>
        <v>8.6902310476917057E-4</v>
      </c>
      <c r="O974" s="11">
        <f t="shared" si="186"/>
        <v>0.46796775786567929</v>
      </c>
      <c r="P974">
        <f>0.94*P973+(1-0.94)*'01_Data'!W969^2</f>
        <v>8.1447979634050537E-4</v>
      </c>
      <c r="Q974" s="11">
        <f t="shared" si="187"/>
        <v>0.45304404717180358</v>
      </c>
      <c r="R974">
        <f>0.94*R973+(1-0.94)*'01_Data'!X969^2</f>
        <v>3.8447215045063444E-4</v>
      </c>
      <c r="S974" s="11">
        <f t="shared" si="188"/>
        <v>0.31126673756371703</v>
      </c>
      <c r="T974">
        <f>0.94*T973+(1-0.94)*'01_Data'!Y969^2</f>
        <v>3.4526472297342081E-8</v>
      </c>
      <c r="U974" s="11">
        <f t="shared" si="189"/>
        <v>2.9496899869189993E-3</v>
      </c>
      <c r="V974" t="e">
        <f>0.94*V973+(1-0.94)*'01_Data'!AA969^2</f>
        <v>#VALUE!</v>
      </c>
      <c r="W974" s="11" t="e">
        <f t="shared" si="190"/>
        <v>#VALUE!</v>
      </c>
      <c r="X974" t="e">
        <f>0.94*X973+(1-0.94)*'01_Data'!AB969^2</f>
        <v>#VALUE!</v>
      </c>
      <c r="Y974" s="11" t="e">
        <f t="shared" si="191"/>
        <v>#VALUE!</v>
      </c>
    </row>
    <row r="975" spans="1:25" x14ac:dyDescent="0.2">
      <c r="A975" s="6">
        <f>'01_Data'!A971</f>
        <v>44867</v>
      </c>
      <c r="B975">
        <f>0.94*B974+(1-0.94)*'01_Data'!P970^2</f>
        <v>4.1539221685061613E-4</v>
      </c>
      <c r="C975" s="11">
        <f t="shared" si="180"/>
        <v>0.32354109267039832</v>
      </c>
      <c r="D975">
        <f>0.94*D974+(1-0.94)*'01_Data'!Q970^2</f>
        <v>3.9526639789969759E-4</v>
      </c>
      <c r="E975" s="11">
        <f t="shared" si="181"/>
        <v>0.31560597629120363</v>
      </c>
      <c r="F975">
        <f>0.94*F974+(1-0.94)*'01_Data'!R970^2</f>
        <v>5.7394767959071833E-4</v>
      </c>
      <c r="G975" s="11">
        <f t="shared" si="182"/>
        <v>0.38030884193883929</v>
      </c>
      <c r="H975">
        <f>0.94*H974+(1-0.94)*'01_Data'!S970^2</f>
        <v>5.615561164958407E-4</v>
      </c>
      <c r="I975" s="11">
        <f t="shared" si="183"/>
        <v>0.3761809954755182</v>
      </c>
      <c r="J975">
        <f>0.94*J974+(1-0.94)*'01_Data'!T970^2</f>
        <v>5.4376607613985299E-4</v>
      </c>
      <c r="K975" s="11">
        <f t="shared" si="184"/>
        <v>0.37017435241686175</v>
      </c>
      <c r="L975" t="e">
        <f>0.94*L974+(1-0.94)*'01_Data'!U970^2</f>
        <v>#DIV/0!</v>
      </c>
      <c r="M975" s="11" t="e">
        <f t="shared" si="185"/>
        <v>#DIV/0!</v>
      </c>
      <c r="N975">
        <f>0.94*N974+(1-0.94)*'01_Data'!V970^2</f>
        <v>9.7420027446591445E-4</v>
      </c>
      <c r="O975" s="11">
        <f t="shared" si="186"/>
        <v>0.49547802087015974</v>
      </c>
      <c r="P975">
        <f>0.94*P974+(1-0.94)*'01_Data'!W970^2</f>
        <v>1.0768279111505298E-3</v>
      </c>
      <c r="Q975" s="11">
        <f t="shared" si="187"/>
        <v>0.52092286723653591</v>
      </c>
      <c r="R975">
        <f>0.94*R974+(1-0.94)*'01_Data'!X970^2</f>
        <v>3.6155197402625635E-4</v>
      </c>
      <c r="S975" s="11">
        <f t="shared" si="188"/>
        <v>0.30184614864963344</v>
      </c>
      <c r="T975">
        <f>0.94*T974+(1-0.94)*'01_Data'!Y970^2</f>
        <v>3.2921103550247807E-8</v>
      </c>
      <c r="U975" s="11">
        <f t="shared" si="189"/>
        <v>2.8802982648785608E-3</v>
      </c>
      <c r="V975" t="e">
        <f>0.94*V974+(1-0.94)*'01_Data'!AA970^2</f>
        <v>#VALUE!</v>
      </c>
      <c r="W975" s="11" t="e">
        <f t="shared" si="190"/>
        <v>#VALUE!</v>
      </c>
      <c r="X975" t="e">
        <f>0.94*X974+(1-0.94)*'01_Data'!AB970^2</f>
        <v>#VALUE!</v>
      </c>
      <c r="Y975" s="11" t="e">
        <f t="shared" si="191"/>
        <v>#VALUE!</v>
      </c>
    </row>
    <row r="976" spans="1:25" x14ac:dyDescent="0.2">
      <c r="A976" s="6">
        <f>'01_Data'!A972</f>
        <v>44868</v>
      </c>
      <c r="B976">
        <f>0.94*B975+(1-0.94)*'01_Data'!P971^2</f>
        <v>4.1634398512400386E-4</v>
      </c>
      <c r="C976" s="11">
        <f t="shared" si="180"/>
        <v>0.32391153769393422</v>
      </c>
      <c r="D976">
        <f>0.94*D975+(1-0.94)*'01_Data'!Q971^2</f>
        <v>3.9707666424214849E-4</v>
      </c>
      <c r="E976" s="11">
        <f t="shared" si="181"/>
        <v>0.31632786691820475</v>
      </c>
      <c r="F976">
        <f>0.94*F975+(1-0.94)*'01_Data'!R971^2</f>
        <v>5.4549703758941632E-4</v>
      </c>
      <c r="G976" s="11">
        <f t="shared" si="182"/>
        <v>0.37076306918641844</v>
      </c>
      <c r="H976">
        <f>0.94*H975+(1-0.94)*'01_Data'!S971^2</f>
        <v>6.1121508387731332E-4</v>
      </c>
      <c r="I976" s="11">
        <f t="shared" si="183"/>
        <v>0.39246171932697205</v>
      </c>
      <c r="J976">
        <f>0.94*J975+(1-0.94)*'01_Data'!T971^2</f>
        <v>5.1401199025298268E-4</v>
      </c>
      <c r="K976" s="11">
        <f t="shared" si="184"/>
        <v>0.35990418383752038</v>
      </c>
      <c r="L976" t="e">
        <f>0.94*L975+(1-0.94)*'01_Data'!U971^2</f>
        <v>#DIV/0!</v>
      </c>
      <c r="M976" s="11" t="e">
        <f t="shared" si="185"/>
        <v>#DIV/0!</v>
      </c>
      <c r="N976">
        <f>0.94*N975+(1-0.94)*'01_Data'!V971^2</f>
        <v>9.1854761886451207E-4</v>
      </c>
      <c r="O976" s="11">
        <f t="shared" si="186"/>
        <v>0.48111744923028626</v>
      </c>
      <c r="P976">
        <f>0.94*P975+(1-0.94)*'01_Data'!W971^2</f>
        <v>1.0711823669531924E-3</v>
      </c>
      <c r="Q976" s="11">
        <f t="shared" si="187"/>
        <v>0.51955553742810257</v>
      </c>
      <c r="R976">
        <f>0.94*R975+(1-0.94)*'01_Data'!X971^2</f>
        <v>3.9778018704376419E-4</v>
      </c>
      <c r="S976" s="11">
        <f t="shared" si="188"/>
        <v>0.31660797073830688</v>
      </c>
      <c r="T976">
        <f>0.94*T975+(1-0.94)*'01_Data'!Y971^2</f>
        <v>3.74109744166244E-8</v>
      </c>
      <c r="U976" s="11">
        <f t="shared" si="189"/>
        <v>3.070434098460566E-3</v>
      </c>
      <c r="V976" t="e">
        <f>0.94*V975+(1-0.94)*'01_Data'!AA971^2</f>
        <v>#VALUE!</v>
      </c>
      <c r="W976" s="11" t="e">
        <f t="shared" si="190"/>
        <v>#VALUE!</v>
      </c>
      <c r="X976" t="e">
        <f>0.94*X975+(1-0.94)*'01_Data'!AB971^2</f>
        <v>#VALUE!</v>
      </c>
      <c r="Y976" s="11" t="e">
        <f t="shared" si="191"/>
        <v>#VALUE!</v>
      </c>
    </row>
    <row r="977" spans="1:25" x14ac:dyDescent="0.2">
      <c r="A977" s="6">
        <f>'01_Data'!A973</f>
        <v>44869</v>
      </c>
      <c r="B977">
        <f>0.94*B976+(1-0.94)*'01_Data'!P972^2</f>
        <v>4.0230180084581879E-4</v>
      </c>
      <c r="C977" s="11">
        <f t="shared" si="180"/>
        <v>0.31840234580346038</v>
      </c>
      <c r="D977">
        <f>0.94*D976+(1-0.94)*'01_Data'!Q972^2</f>
        <v>3.8608812161358583E-4</v>
      </c>
      <c r="E977" s="11">
        <f t="shared" si="181"/>
        <v>0.31192019275228661</v>
      </c>
      <c r="F977">
        <f>0.94*F976+(1-0.94)*'01_Data'!R972^2</f>
        <v>7.021032841744544E-4</v>
      </c>
      <c r="G977" s="11">
        <f t="shared" si="182"/>
        <v>0.42063051198404822</v>
      </c>
      <c r="H977">
        <f>0.94*H976+(1-0.94)*'01_Data'!S972^2</f>
        <v>5.876819870692557E-4</v>
      </c>
      <c r="I977" s="11">
        <f t="shared" si="183"/>
        <v>0.38483225013173267</v>
      </c>
      <c r="J977">
        <f>0.94*J976+(1-0.94)*'01_Data'!T972^2</f>
        <v>4.878474707989291E-4</v>
      </c>
      <c r="K977" s="11">
        <f t="shared" si="184"/>
        <v>0.35062453228678986</v>
      </c>
      <c r="L977" t="e">
        <f>0.94*L976+(1-0.94)*'01_Data'!U972^2</f>
        <v>#DIV/0!</v>
      </c>
      <c r="M977" s="11" t="e">
        <f t="shared" si="185"/>
        <v>#DIV/0!</v>
      </c>
      <c r="N977">
        <f>0.94*N976+(1-0.94)*'01_Data'!V972^2</f>
        <v>8.6357458745693909E-4</v>
      </c>
      <c r="O977" s="11">
        <f t="shared" si="186"/>
        <v>0.46649844162563786</v>
      </c>
      <c r="P977">
        <f>0.94*P976+(1-0.94)*'01_Data'!W972^2</f>
        <v>1.104989393191709E-3</v>
      </c>
      <c r="Q977" s="11">
        <f t="shared" si="187"/>
        <v>0.52769055997270853</v>
      </c>
      <c r="R977">
        <f>0.94*R976+(1-0.94)*'01_Data'!X972^2</f>
        <v>3.7759349468418133E-4</v>
      </c>
      <c r="S977" s="11">
        <f t="shared" si="188"/>
        <v>0.3084697078489454</v>
      </c>
      <c r="T977">
        <f>0.94*T976+(1-0.94)*'01_Data'!Y972^2</f>
        <v>4.1627210674318813E-8</v>
      </c>
      <c r="U977" s="11">
        <f t="shared" si="189"/>
        <v>3.2388357614933708E-3</v>
      </c>
      <c r="V977" t="e">
        <f>0.94*V976+(1-0.94)*'01_Data'!AA972^2</f>
        <v>#VALUE!</v>
      </c>
      <c r="W977" s="11" t="e">
        <f t="shared" si="190"/>
        <v>#VALUE!</v>
      </c>
      <c r="X977" t="e">
        <f>0.94*X976+(1-0.94)*'01_Data'!AB972^2</f>
        <v>#VALUE!</v>
      </c>
      <c r="Y977" s="11" t="e">
        <f t="shared" si="191"/>
        <v>#VALUE!</v>
      </c>
    </row>
    <row r="978" spans="1:25" x14ac:dyDescent="0.2">
      <c r="A978" s="6">
        <f>'01_Data'!A974</f>
        <v>44872</v>
      </c>
      <c r="B978">
        <f>0.94*B977+(1-0.94)*'01_Data'!P973^2</f>
        <v>3.8520369204799896E-4</v>
      </c>
      <c r="C978" s="11">
        <f t="shared" si="180"/>
        <v>0.31156272305283211</v>
      </c>
      <c r="D978">
        <f>0.94*D977+(1-0.94)*'01_Data'!Q973^2</f>
        <v>3.7239319972760397E-4</v>
      </c>
      <c r="E978" s="11">
        <f t="shared" si="181"/>
        <v>0.3063381894758736</v>
      </c>
      <c r="F978">
        <f>0.94*F977+(1-0.94)*'01_Data'!R973^2</f>
        <v>6.6760082282748385E-4</v>
      </c>
      <c r="G978" s="11">
        <f t="shared" si="182"/>
        <v>0.4101650976771743</v>
      </c>
      <c r="H978">
        <f>0.94*H977+(1-0.94)*'01_Data'!S973^2</f>
        <v>5.6640416455026497E-4</v>
      </c>
      <c r="I978" s="11">
        <f t="shared" si="183"/>
        <v>0.37780133597787446</v>
      </c>
      <c r="J978">
        <f>0.94*J977+(1-0.94)*'01_Data'!T973^2</f>
        <v>5.1336325200965563E-4</v>
      </c>
      <c r="K978" s="11">
        <f t="shared" si="184"/>
        <v>0.35967699329597558</v>
      </c>
      <c r="L978" t="e">
        <f>0.94*L977+(1-0.94)*'01_Data'!U973^2</f>
        <v>#DIV/0!</v>
      </c>
      <c r="M978" s="11" t="e">
        <f t="shared" si="185"/>
        <v>#DIV/0!</v>
      </c>
      <c r="N978">
        <f>0.94*N977+(1-0.94)*'01_Data'!V973^2</f>
        <v>9.0201114966399743E-4</v>
      </c>
      <c r="O978" s="11">
        <f t="shared" si="186"/>
        <v>0.47676703925012204</v>
      </c>
      <c r="P978">
        <f>0.94*P977+(1-0.94)*'01_Data'!W973^2</f>
        <v>1.0476083985736604E-3</v>
      </c>
      <c r="Q978" s="11">
        <f t="shared" si="187"/>
        <v>0.51380669170473292</v>
      </c>
      <c r="R978">
        <f>0.94*R977+(1-0.94)*'01_Data'!X973^2</f>
        <v>3.5978051621450802E-4</v>
      </c>
      <c r="S978" s="11">
        <f t="shared" si="188"/>
        <v>0.3011057788984729</v>
      </c>
      <c r="T978">
        <f>0.94*T977+(1-0.94)*'01_Data'!Y973^2</f>
        <v>4.1988361946745505E-8</v>
      </c>
      <c r="U978" s="11">
        <f t="shared" si="189"/>
        <v>3.2528552397209235E-3</v>
      </c>
      <c r="V978" t="e">
        <f>0.94*V977+(1-0.94)*'01_Data'!AA973^2</f>
        <v>#VALUE!</v>
      </c>
      <c r="W978" s="11" t="e">
        <f t="shared" si="190"/>
        <v>#VALUE!</v>
      </c>
      <c r="X978" t="e">
        <f>0.94*X977+(1-0.94)*'01_Data'!AB973^2</f>
        <v>#VALUE!</v>
      </c>
      <c r="Y978" s="11" t="e">
        <f t="shared" si="191"/>
        <v>#VALUE!</v>
      </c>
    </row>
    <row r="979" spans="1:25" x14ac:dyDescent="0.2">
      <c r="A979" s="6">
        <f>'01_Data'!A975</f>
        <v>44873</v>
      </c>
      <c r="B979">
        <f>0.94*B978+(1-0.94)*'01_Data'!P974^2</f>
        <v>3.7040749450385394E-4</v>
      </c>
      <c r="C979" s="11">
        <f t="shared" si="180"/>
        <v>0.30552035712039094</v>
      </c>
      <c r="D979">
        <f>0.94*D978+(1-0.94)*'01_Data'!Q974^2</f>
        <v>3.5850217995730618E-4</v>
      </c>
      <c r="E979" s="11">
        <f t="shared" si="181"/>
        <v>0.30057037337242865</v>
      </c>
      <c r="F979">
        <f>0.94*F978+(1-0.94)*'01_Data'!R974^2</f>
        <v>6.5060868275569812E-4</v>
      </c>
      <c r="G979" s="11">
        <f t="shared" si="182"/>
        <v>0.40491158053880838</v>
      </c>
      <c r="H979">
        <f>0.94*H978+(1-0.94)*'01_Data'!S974^2</f>
        <v>6.1098766375785002E-4</v>
      </c>
      <c r="I979" s="11">
        <f t="shared" si="183"/>
        <v>0.39238869920906005</v>
      </c>
      <c r="J979">
        <f>0.94*J978+(1-0.94)*'01_Data'!T974^2</f>
        <v>4.8431876204261024E-4</v>
      </c>
      <c r="K979" s="11">
        <f t="shared" si="184"/>
        <v>0.34935415846206525</v>
      </c>
      <c r="L979" t="e">
        <f>0.94*L978+(1-0.94)*'01_Data'!U974^2</f>
        <v>#DIV/0!</v>
      </c>
      <c r="M979" s="11" t="e">
        <f t="shared" si="185"/>
        <v>#DIV/0!</v>
      </c>
      <c r="N979">
        <f>0.94*N978+(1-0.94)*'01_Data'!V974^2</f>
        <v>8.4947501809851794E-4</v>
      </c>
      <c r="O979" s="11">
        <f t="shared" si="186"/>
        <v>0.4626745125472404</v>
      </c>
      <c r="P979">
        <f>0.94*P978+(1-0.94)*'01_Data'!W974^2</f>
        <v>9.9131517490146006E-4</v>
      </c>
      <c r="Q979" s="11">
        <f t="shared" si="187"/>
        <v>0.49981138850087037</v>
      </c>
      <c r="R979">
        <f>0.94*R978+(1-0.94)*'01_Data'!X974^2</f>
        <v>3.4138228227147957E-4</v>
      </c>
      <c r="S979" s="11">
        <f t="shared" si="188"/>
        <v>0.29330587299338695</v>
      </c>
      <c r="T979">
        <f>0.94*T978+(1-0.94)*'01_Data'!Y974^2</f>
        <v>4.0175344091294744E-8</v>
      </c>
      <c r="U979" s="11">
        <f t="shared" si="189"/>
        <v>3.1818527167369447E-3</v>
      </c>
      <c r="V979" t="e">
        <f>0.94*V978+(1-0.94)*'01_Data'!AA974^2</f>
        <v>#VALUE!</v>
      </c>
      <c r="W979" s="11" t="e">
        <f t="shared" si="190"/>
        <v>#VALUE!</v>
      </c>
      <c r="X979" t="e">
        <f>0.94*X978+(1-0.94)*'01_Data'!AB974^2</f>
        <v>#VALUE!</v>
      </c>
      <c r="Y979" s="11" t="e">
        <f t="shared" si="191"/>
        <v>#VALUE!</v>
      </c>
    </row>
    <row r="980" spans="1:25" x14ac:dyDescent="0.2">
      <c r="A980" s="6">
        <f>'01_Data'!A976</f>
        <v>44874</v>
      </c>
      <c r="B980">
        <f>0.94*B979+(1-0.94)*'01_Data'!P975^2</f>
        <v>3.4878332205750217E-4</v>
      </c>
      <c r="C980" s="11">
        <f t="shared" si="180"/>
        <v>0.29646820598251433</v>
      </c>
      <c r="D980">
        <f>0.94*D979+(1-0.94)*'01_Data'!Q975^2</f>
        <v>3.3711918260671391E-4</v>
      </c>
      <c r="E980" s="11">
        <f t="shared" si="181"/>
        <v>0.29146875307122011</v>
      </c>
      <c r="F980">
        <f>0.94*F979+(1-0.94)*'01_Data'!R975^2</f>
        <v>6.1239885105490244E-4</v>
      </c>
      <c r="G980" s="11">
        <f t="shared" si="182"/>
        <v>0.39284158444064377</v>
      </c>
      <c r="H980">
        <f>0.94*H979+(1-0.94)*'01_Data'!S975^2</f>
        <v>5.8804444839657619E-4</v>
      </c>
      <c r="I980" s="11">
        <f t="shared" si="183"/>
        <v>0.38495090725433706</v>
      </c>
      <c r="J980">
        <f>0.94*J979+(1-0.94)*'01_Data'!T975^2</f>
        <v>4.7245117438947132E-4</v>
      </c>
      <c r="K980" s="11">
        <f t="shared" si="184"/>
        <v>0.34504738217547282</v>
      </c>
      <c r="L980" t="e">
        <f>0.94*L979+(1-0.94)*'01_Data'!U975^2</f>
        <v>#DIV/0!</v>
      </c>
      <c r="M980" s="11" t="e">
        <f t="shared" si="185"/>
        <v>#DIV/0!</v>
      </c>
      <c r="N980">
        <f>0.94*N979+(1-0.94)*'01_Data'!V975^2</f>
        <v>8.4407900389893453E-4</v>
      </c>
      <c r="O980" s="11">
        <f t="shared" si="186"/>
        <v>0.46120267668621734</v>
      </c>
      <c r="P980">
        <f>0.94*P979+(1-0.94)*'01_Data'!W975^2</f>
        <v>9.441856322625914E-4</v>
      </c>
      <c r="Q980" s="11">
        <f t="shared" si="187"/>
        <v>0.4877855874563875</v>
      </c>
      <c r="R980">
        <f>0.94*R979+(1-0.94)*'01_Data'!X975^2</f>
        <v>3.265901041220263E-4</v>
      </c>
      <c r="S980" s="11">
        <f t="shared" si="188"/>
        <v>0.28688099664974431</v>
      </c>
      <c r="T980">
        <f>0.94*T979+(1-0.94)*'01_Data'!Y975^2</f>
        <v>3.8471107307171607E-8</v>
      </c>
      <c r="U980" s="11">
        <f t="shared" si="189"/>
        <v>3.1136343782479092E-3</v>
      </c>
      <c r="V980" t="e">
        <f>0.94*V979+(1-0.94)*'01_Data'!AA975^2</f>
        <v>#VALUE!</v>
      </c>
      <c r="W980" s="11" t="e">
        <f t="shared" si="190"/>
        <v>#VALUE!</v>
      </c>
      <c r="X980" t="e">
        <f>0.94*X979+(1-0.94)*'01_Data'!AB975^2</f>
        <v>#VALUE!</v>
      </c>
      <c r="Y980" s="11" t="e">
        <f t="shared" si="191"/>
        <v>#VALUE!</v>
      </c>
    </row>
    <row r="981" spans="1:25" x14ac:dyDescent="0.2">
      <c r="A981" s="6">
        <f>'01_Data'!A977</f>
        <v>44875</v>
      </c>
      <c r="B981">
        <f>0.94*B980+(1-0.94)*'01_Data'!P976^2</f>
        <v>4.5354312165250111E-4</v>
      </c>
      <c r="C981" s="11">
        <f t="shared" si="180"/>
        <v>0.33807228022485114</v>
      </c>
      <c r="D981">
        <f>0.94*D980+(1-0.94)*'01_Data'!Q976^2</f>
        <v>4.1677863883824107E-4</v>
      </c>
      <c r="E981" s="11">
        <f t="shared" si="181"/>
        <v>0.324080571752206</v>
      </c>
      <c r="F981">
        <f>0.94*F980+(1-0.94)*'01_Data'!R976^2</f>
        <v>8.7578919956336461E-4</v>
      </c>
      <c r="G981" s="11">
        <f t="shared" si="182"/>
        <v>0.46978599201122201</v>
      </c>
      <c r="H981">
        <f>0.94*H980+(1-0.94)*'01_Data'!S976^2</f>
        <v>1.1143013615950877E-3</v>
      </c>
      <c r="I981" s="11">
        <f t="shared" si="183"/>
        <v>0.52990937255530979</v>
      </c>
      <c r="J981">
        <f>0.94*J980+(1-0.94)*'01_Data'!T976^2</f>
        <v>6.782972209520272E-4</v>
      </c>
      <c r="K981" s="11">
        <f t="shared" si="184"/>
        <v>0.41343790305184996</v>
      </c>
      <c r="L981" t="e">
        <f>0.94*L980+(1-0.94)*'01_Data'!U976^2</f>
        <v>#DIV/0!</v>
      </c>
      <c r="M981" s="11" t="e">
        <f t="shared" si="185"/>
        <v>#DIV/0!</v>
      </c>
      <c r="N981">
        <f>0.94*N980+(1-0.94)*'01_Data'!V976^2</f>
        <v>9.2944013769421228E-4</v>
      </c>
      <c r="O981" s="11">
        <f t="shared" si="186"/>
        <v>0.48396168722218241</v>
      </c>
      <c r="P981">
        <f>0.94*P980+(1-0.94)*'01_Data'!W976^2</f>
        <v>9.7660655130237212E-4</v>
      </c>
      <c r="Q981" s="11">
        <f t="shared" si="187"/>
        <v>0.49608955938237381</v>
      </c>
      <c r="R981">
        <f>0.94*R980+(1-0.94)*'01_Data'!X976^2</f>
        <v>3.4374423806742243E-4</v>
      </c>
      <c r="S981" s="11">
        <f t="shared" si="188"/>
        <v>0.2943187863405774</v>
      </c>
      <c r="T981">
        <f>0.94*T980+(1-0.94)*'01_Data'!Y976^2</f>
        <v>5.4058374698603394E-8</v>
      </c>
      <c r="U981" s="11">
        <f t="shared" si="189"/>
        <v>3.6908956127270865E-3</v>
      </c>
      <c r="V981" t="e">
        <f>0.94*V980+(1-0.94)*'01_Data'!AA976^2</f>
        <v>#VALUE!</v>
      </c>
      <c r="W981" s="11" t="e">
        <f t="shared" si="190"/>
        <v>#VALUE!</v>
      </c>
      <c r="X981" t="e">
        <f>0.94*X980+(1-0.94)*'01_Data'!AB976^2</f>
        <v>#VALUE!</v>
      </c>
      <c r="Y981" s="11" t="e">
        <f t="shared" si="191"/>
        <v>#VALUE!</v>
      </c>
    </row>
    <row r="982" spans="1:25" x14ac:dyDescent="0.2">
      <c r="A982" s="6">
        <f>'01_Data'!A978</f>
        <v>44876</v>
      </c>
      <c r="B982">
        <f>0.94*B981+(1-0.94)*'01_Data'!P977^2</f>
        <v>4.3909527380155686E-4</v>
      </c>
      <c r="C982" s="11">
        <f t="shared" si="180"/>
        <v>0.33264396732541585</v>
      </c>
      <c r="D982">
        <f>0.94*D981+(1-0.94)*'01_Data'!Q977^2</f>
        <v>4.1289497938089541E-4</v>
      </c>
      <c r="E982" s="11">
        <f t="shared" si="181"/>
        <v>0.32256710124249444</v>
      </c>
      <c r="F982">
        <f>0.94*F981+(1-0.94)*'01_Data'!R977^2</f>
        <v>8.8850410001441854E-4</v>
      </c>
      <c r="G982" s="11">
        <f t="shared" si="182"/>
        <v>0.47318393168368844</v>
      </c>
      <c r="H982">
        <f>0.94*H981+(1-0.94)*'01_Data'!S977^2</f>
        <v>1.1289314289406108E-3</v>
      </c>
      <c r="I982" s="11">
        <f t="shared" si="183"/>
        <v>0.53337671498954098</v>
      </c>
      <c r="J982">
        <f>0.94*J981+(1-0.94)*'01_Data'!T977^2</f>
        <v>6.8119723504792874E-4</v>
      </c>
      <c r="K982" s="11">
        <f t="shared" si="184"/>
        <v>0.41432077335330175</v>
      </c>
      <c r="L982" t="e">
        <f>0.94*L981+(1-0.94)*'01_Data'!U977^2</f>
        <v>#DIV/0!</v>
      </c>
      <c r="M982" s="11" t="e">
        <f t="shared" si="185"/>
        <v>#DIV/0!</v>
      </c>
      <c r="N982">
        <f>0.94*N981+(1-0.94)*'01_Data'!V977^2</f>
        <v>8.813609124861167E-4</v>
      </c>
      <c r="O982" s="11">
        <f t="shared" si="186"/>
        <v>0.47127799645909785</v>
      </c>
      <c r="P982">
        <f>0.94*P981+(1-0.94)*'01_Data'!W977^2</f>
        <v>9.3559607552162391E-4</v>
      </c>
      <c r="Q982" s="11">
        <f t="shared" si="187"/>
        <v>0.4855617479079764</v>
      </c>
      <c r="R982">
        <f>0.94*R981+(1-0.94)*'01_Data'!X977^2</f>
        <v>3.7292980619885516E-4</v>
      </c>
      <c r="S982" s="11">
        <f t="shared" si="188"/>
        <v>0.30655882170003118</v>
      </c>
      <c r="T982">
        <f>0.94*T981+(1-0.94)*'01_Data'!Y977^2</f>
        <v>5.1536925436440753E-8</v>
      </c>
      <c r="U982" s="11">
        <f t="shared" si="189"/>
        <v>3.6037903948458309E-3</v>
      </c>
      <c r="V982" t="e">
        <f>0.94*V981+(1-0.94)*'01_Data'!AA977^2</f>
        <v>#VALUE!</v>
      </c>
      <c r="W982" s="11" t="e">
        <f t="shared" si="190"/>
        <v>#VALUE!</v>
      </c>
      <c r="X982" t="e">
        <f>0.94*X981+(1-0.94)*'01_Data'!AB977^2</f>
        <v>#VALUE!</v>
      </c>
      <c r="Y982" s="11" t="e">
        <f t="shared" si="191"/>
        <v>#VALUE!</v>
      </c>
    </row>
    <row r="983" spans="1:25" x14ac:dyDescent="0.2">
      <c r="A983" s="6">
        <f>'01_Data'!A979</f>
        <v>44879</v>
      </c>
      <c r="B983">
        <f>0.94*B982+(1-0.94)*'01_Data'!P978^2</f>
        <v>4.6946008409693557E-4</v>
      </c>
      <c r="C983" s="11">
        <f t="shared" si="180"/>
        <v>0.3439533997395981</v>
      </c>
      <c r="D983">
        <f>0.94*D982+(1-0.94)*'01_Data'!Q978^2</f>
        <v>4.3537448111993467E-4</v>
      </c>
      <c r="E983" s="11">
        <f t="shared" si="181"/>
        <v>0.331231594571266</v>
      </c>
      <c r="F983">
        <f>0.94*F982+(1-0.94)*'01_Data'!R978^2</f>
        <v>9.0524746154914165E-4</v>
      </c>
      <c r="G983" s="11">
        <f t="shared" si="182"/>
        <v>0.47762156600218936</v>
      </c>
      <c r="H983">
        <f>0.94*H982+(1-0.94)*'01_Data'!S978^2</f>
        <v>1.2309169377748722E-3</v>
      </c>
      <c r="I983" s="11">
        <f t="shared" si="183"/>
        <v>0.55694799426810737</v>
      </c>
      <c r="J983">
        <f>0.94*J982+(1-0.94)*'01_Data'!T978^2</f>
        <v>7.0884841065733126E-4</v>
      </c>
      <c r="K983" s="11">
        <f t="shared" si="184"/>
        <v>0.42264618711831237</v>
      </c>
      <c r="L983" t="e">
        <f>0.94*L982+(1-0.94)*'01_Data'!U978^2</f>
        <v>#DIV/0!</v>
      </c>
      <c r="M983" s="11" t="e">
        <f t="shared" si="185"/>
        <v>#DIV/0!</v>
      </c>
      <c r="N983">
        <f>0.94*N982+(1-0.94)*'01_Data'!V978^2</f>
        <v>8.4491642134591869E-4</v>
      </c>
      <c r="O983" s="11">
        <f t="shared" si="186"/>
        <v>0.46143140137963251</v>
      </c>
      <c r="P983">
        <f>0.94*P982+(1-0.94)*'01_Data'!W978^2</f>
        <v>9.0125120888671093E-4</v>
      </c>
      <c r="Q983" s="11">
        <f t="shared" si="187"/>
        <v>0.47656615977160105</v>
      </c>
      <c r="R983">
        <f>0.94*R982+(1-0.94)*'01_Data'!X978^2</f>
        <v>3.5629745733403359E-4</v>
      </c>
      <c r="S983" s="11">
        <f t="shared" si="188"/>
        <v>0.2996447217091876</v>
      </c>
      <c r="T983">
        <f>0.94*T982+(1-0.94)*'01_Data'!Y978^2</f>
        <v>4.9166763130007123E-8</v>
      </c>
      <c r="U983" s="11">
        <f t="shared" si="189"/>
        <v>3.5199466343627706E-3</v>
      </c>
      <c r="V983" t="e">
        <f>0.94*V982+(1-0.94)*'01_Data'!AA978^2</f>
        <v>#VALUE!</v>
      </c>
      <c r="W983" s="11" t="e">
        <f t="shared" si="190"/>
        <v>#VALUE!</v>
      </c>
      <c r="X983" t="e">
        <f>0.94*X982+(1-0.94)*'01_Data'!AB978^2</f>
        <v>#VALUE!</v>
      </c>
      <c r="Y983" s="11" t="e">
        <f t="shared" si="191"/>
        <v>#VALUE!</v>
      </c>
    </row>
    <row r="984" spans="1:25" x14ac:dyDescent="0.2">
      <c r="A984" s="6">
        <f>'01_Data'!A980</f>
        <v>44880</v>
      </c>
      <c r="B984">
        <f>0.94*B983+(1-0.94)*'01_Data'!P979^2</f>
        <v>4.4180239242402311E-4</v>
      </c>
      <c r="C984" s="11">
        <f t="shared" si="180"/>
        <v>0.33366780319781203</v>
      </c>
      <c r="D984">
        <f>0.94*D983+(1-0.94)*'01_Data'!Q979^2</f>
        <v>4.0926599453826952E-4</v>
      </c>
      <c r="E984" s="11">
        <f t="shared" si="181"/>
        <v>0.32114643174670948</v>
      </c>
      <c r="F984">
        <f>0.94*F983+(1-0.94)*'01_Data'!R979^2</f>
        <v>8.515287984947182E-4</v>
      </c>
      <c r="G984" s="11">
        <f t="shared" si="182"/>
        <v>0.46323348024583566</v>
      </c>
      <c r="H984">
        <f>0.94*H983+(1-0.94)*'01_Data'!S979^2</f>
        <v>1.1692074765769101E-3</v>
      </c>
      <c r="I984" s="11">
        <f t="shared" si="183"/>
        <v>0.54280777822115023</v>
      </c>
      <c r="J984">
        <f>0.94*J983+(1-0.94)*'01_Data'!T979^2</f>
        <v>6.8324557114075835E-4</v>
      </c>
      <c r="K984" s="11">
        <f t="shared" si="184"/>
        <v>0.41494322976459214</v>
      </c>
      <c r="L984" t="e">
        <f>0.94*L983+(1-0.94)*'01_Data'!U979^2</f>
        <v>#DIV/0!</v>
      </c>
      <c r="M984" s="11" t="e">
        <f t="shared" si="185"/>
        <v>#DIV/0!</v>
      </c>
      <c r="N984">
        <f>0.94*N983+(1-0.94)*'01_Data'!V979^2</f>
        <v>8.0165969262950662E-4</v>
      </c>
      <c r="O984" s="11">
        <f t="shared" si="186"/>
        <v>0.44946439518902459</v>
      </c>
      <c r="P984">
        <f>0.94*P983+(1-0.94)*'01_Data'!W979^2</f>
        <v>8.7771398540708505E-4</v>
      </c>
      <c r="Q984" s="11">
        <f t="shared" si="187"/>
        <v>0.47030195015817811</v>
      </c>
      <c r="R984">
        <f>0.94*R983+(1-0.94)*'01_Data'!X979^2</f>
        <v>3.4674080590229927E-4</v>
      </c>
      <c r="S984" s="11">
        <f t="shared" si="188"/>
        <v>0.29559885501703054</v>
      </c>
      <c r="T984">
        <f>0.94*T983+(1-0.94)*'01_Data'!Y979^2</f>
        <v>4.6216757342206692E-8</v>
      </c>
      <c r="U984" s="11">
        <f t="shared" si="189"/>
        <v>3.4127148797161604E-3</v>
      </c>
      <c r="V984" t="e">
        <f>0.94*V983+(1-0.94)*'01_Data'!AA979^2</f>
        <v>#VALUE!</v>
      </c>
      <c r="W984" s="11" t="e">
        <f t="shared" si="190"/>
        <v>#VALUE!</v>
      </c>
      <c r="X984" t="e">
        <f>0.94*X983+(1-0.94)*'01_Data'!AB979^2</f>
        <v>#VALUE!</v>
      </c>
      <c r="Y984" s="11" t="e">
        <f t="shared" si="191"/>
        <v>#VALUE!</v>
      </c>
    </row>
    <row r="985" spans="1:25" x14ac:dyDescent="0.2">
      <c r="A985" s="6">
        <f>'01_Data'!A981</f>
        <v>44881</v>
      </c>
      <c r="B985">
        <f>0.94*B984+(1-0.94)*'01_Data'!P980^2</f>
        <v>4.1797291630676345E-4</v>
      </c>
      <c r="C985" s="11">
        <f t="shared" si="180"/>
        <v>0.32454456536707621</v>
      </c>
      <c r="D985">
        <f>0.94*D984+(1-0.94)*'01_Data'!Q980^2</f>
        <v>3.8855818073105355E-4</v>
      </c>
      <c r="E985" s="11">
        <f t="shared" si="181"/>
        <v>0.31291638107364322</v>
      </c>
      <c r="F985">
        <f>0.94*F984+(1-0.94)*'01_Data'!R980^2</f>
        <v>8.0421605486228004E-4</v>
      </c>
      <c r="G985" s="11">
        <f t="shared" si="182"/>
        <v>0.45018045917753313</v>
      </c>
      <c r="H985">
        <f>0.94*H984+(1-0.94)*'01_Data'!S980^2</f>
        <v>1.1136041825010622E-3</v>
      </c>
      <c r="I985" s="11">
        <f t="shared" si="183"/>
        <v>0.52974357380742965</v>
      </c>
      <c r="J985">
        <f>0.94*J984+(1-0.94)*'01_Data'!T980^2</f>
        <v>6.439200550379477E-4</v>
      </c>
      <c r="K985" s="11">
        <f t="shared" si="184"/>
        <v>0.40282484266683805</v>
      </c>
      <c r="L985" t="e">
        <f>0.94*L984+(1-0.94)*'01_Data'!U980^2</f>
        <v>#DIV/0!</v>
      </c>
      <c r="M985" s="11" t="e">
        <f t="shared" si="185"/>
        <v>#DIV/0!</v>
      </c>
      <c r="N985">
        <f>0.94*N984+(1-0.94)*'01_Data'!V980^2</f>
        <v>8.736816727980773E-4</v>
      </c>
      <c r="O985" s="11">
        <f t="shared" si="186"/>
        <v>0.46922039762260492</v>
      </c>
      <c r="P985">
        <f>0.94*P984+(1-0.94)*'01_Data'!W980^2</f>
        <v>8.9017438685967578E-4</v>
      </c>
      <c r="Q985" s="11">
        <f t="shared" si="187"/>
        <v>0.47362848889043652</v>
      </c>
      <c r="R985">
        <f>0.94*R984+(1-0.94)*'01_Data'!X980^2</f>
        <v>3.2597838138786344E-4</v>
      </c>
      <c r="S985" s="11">
        <f t="shared" si="188"/>
        <v>0.28661219811749394</v>
      </c>
      <c r="T985">
        <f>0.94*T984+(1-0.94)*'01_Data'!Y980^2</f>
        <v>4.633164798545491E-8</v>
      </c>
      <c r="U985" s="11">
        <f t="shared" si="189"/>
        <v>3.4169540957312609E-3</v>
      </c>
      <c r="V985" t="e">
        <f>0.94*V984+(1-0.94)*'01_Data'!AA980^2</f>
        <v>#VALUE!</v>
      </c>
      <c r="W985" s="11" t="e">
        <f t="shared" si="190"/>
        <v>#VALUE!</v>
      </c>
      <c r="X985" t="e">
        <f>0.94*X984+(1-0.94)*'01_Data'!AB980^2</f>
        <v>#VALUE!</v>
      </c>
      <c r="Y985" s="11" t="e">
        <f t="shared" si="191"/>
        <v>#VALUE!</v>
      </c>
    </row>
    <row r="986" spans="1:25" x14ac:dyDescent="0.2">
      <c r="A986" s="6">
        <f>'01_Data'!A982</f>
        <v>44882</v>
      </c>
      <c r="B986">
        <f>0.94*B985+(1-0.94)*'01_Data'!P981^2</f>
        <v>3.9982412681628394E-4</v>
      </c>
      <c r="C986" s="11">
        <f t="shared" si="180"/>
        <v>0.31742035214791059</v>
      </c>
      <c r="D986">
        <f>0.94*D985+(1-0.94)*'01_Data'!Q981^2</f>
        <v>3.8139414972554345E-4</v>
      </c>
      <c r="E986" s="11">
        <f t="shared" si="181"/>
        <v>0.3100182667696163</v>
      </c>
      <c r="F986">
        <f>0.94*F985+(1-0.94)*'01_Data'!R981^2</f>
        <v>8.37395067510469E-4</v>
      </c>
      <c r="G986" s="11">
        <f t="shared" si="182"/>
        <v>0.45937300422710758</v>
      </c>
      <c r="H986">
        <f>0.94*H985+(1-0.94)*'01_Data'!S981^2</f>
        <v>1.1168292927974982E-3</v>
      </c>
      <c r="I986" s="11">
        <f t="shared" si="183"/>
        <v>0.53051011468676978</v>
      </c>
      <c r="J986">
        <f>0.94*J985+(1-0.94)*'01_Data'!T981^2</f>
        <v>6.1614623332971203E-4</v>
      </c>
      <c r="K986" s="11">
        <f t="shared" si="184"/>
        <v>0.39404168662603128</v>
      </c>
      <c r="L986" t="e">
        <f>0.94*L985+(1-0.94)*'01_Data'!U981^2</f>
        <v>#DIV/0!</v>
      </c>
      <c r="M986" s="11" t="e">
        <f t="shared" si="185"/>
        <v>#DIV/0!</v>
      </c>
      <c r="N986">
        <f>0.94*N985+(1-0.94)*'01_Data'!V981^2</f>
        <v>8.2635539209018852E-4</v>
      </c>
      <c r="O986" s="11">
        <f t="shared" si="186"/>
        <v>0.45633491955659883</v>
      </c>
      <c r="P986">
        <f>0.94*P985+(1-0.94)*'01_Data'!W981^2</f>
        <v>8.5715923818839004E-4</v>
      </c>
      <c r="Q986" s="11">
        <f t="shared" si="187"/>
        <v>0.46476244256982974</v>
      </c>
      <c r="R986">
        <f>0.94*R985+(1-0.94)*'01_Data'!X981^2</f>
        <v>3.0843498089636864E-4</v>
      </c>
      <c r="S986" s="11">
        <f t="shared" si="188"/>
        <v>0.2787931404928839</v>
      </c>
      <c r="T986">
        <f>0.94*T985+(1-0.94)*'01_Data'!Y981^2</f>
        <v>4.4256799506056528E-8</v>
      </c>
      <c r="U986" s="11">
        <f t="shared" si="189"/>
        <v>3.3395678576016758E-3</v>
      </c>
      <c r="V986" t="e">
        <f>0.94*V985+(1-0.94)*'01_Data'!AA981^2</f>
        <v>#VALUE!</v>
      </c>
      <c r="W986" s="11" t="e">
        <f t="shared" si="190"/>
        <v>#VALUE!</v>
      </c>
      <c r="X986" t="e">
        <f>0.94*X985+(1-0.94)*'01_Data'!AB981^2</f>
        <v>#VALUE!</v>
      </c>
      <c r="Y986" s="11" t="e">
        <f t="shared" si="191"/>
        <v>#VALUE!</v>
      </c>
    </row>
    <row r="987" spans="1:25" x14ac:dyDescent="0.2">
      <c r="A987" s="6">
        <f>'01_Data'!A983</f>
        <v>44883</v>
      </c>
      <c r="B987">
        <f>0.94*B986+(1-0.94)*'01_Data'!P982^2</f>
        <v>3.7594042931518931E-4</v>
      </c>
      <c r="C987" s="11">
        <f t="shared" si="180"/>
        <v>0.30779374293092399</v>
      </c>
      <c r="D987">
        <f>0.94*D986+(1-0.94)*'01_Data'!Q982^2</f>
        <v>3.5899062783774886E-4</v>
      </c>
      <c r="E987" s="11">
        <f t="shared" si="181"/>
        <v>0.30077506248875208</v>
      </c>
      <c r="F987">
        <f>0.94*F986+(1-0.94)*'01_Data'!R982^2</f>
        <v>8.0060797624963165E-4</v>
      </c>
      <c r="G987" s="11">
        <f t="shared" si="182"/>
        <v>0.44916946692190374</v>
      </c>
      <c r="H987">
        <f>0.94*H986+(1-0.94)*'01_Data'!S982^2</f>
        <v>1.0523981347826093E-3</v>
      </c>
      <c r="I987" s="11">
        <f t="shared" si="183"/>
        <v>0.51497993161405575</v>
      </c>
      <c r="J987">
        <f>0.94*J986+(1-0.94)*'01_Data'!T982^2</f>
        <v>5.8899157543793512E-4</v>
      </c>
      <c r="K987" s="11">
        <f t="shared" si="184"/>
        <v>0.38526079090709409</v>
      </c>
      <c r="L987" t="e">
        <f>0.94*L986+(1-0.94)*'01_Data'!U982^2</f>
        <v>#DIV/0!</v>
      </c>
      <c r="M987" s="11" t="e">
        <f t="shared" si="185"/>
        <v>#DIV/0!</v>
      </c>
      <c r="N987">
        <f>0.94*N986+(1-0.94)*'01_Data'!V982^2</f>
        <v>8.0724377034038038E-4</v>
      </c>
      <c r="O987" s="11">
        <f t="shared" si="186"/>
        <v>0.45102708358343169</v>
      </c>
      <c r="P987">
        <f>0.94*P986+(1-0.94)*'01_Data'!W982^2</f>
        <v>8.6243301608874363E-4</v>
      </c>
      <c r="Q987" s="11">
        <f t="shared" si="187"/>
        <v>0.46619000424114998</v>
      </c>
      <c r="R987">
        <f>0.94*R986+(1-0.94)*'01_Data'!X982^2</f>
        <v>3.0053945310154424E-4</v>
      </c>
      <c r="S987" s="11">
        <f t="shared" si="188"/>
        <v>0.27520163913318024</v>
      </c>
      <c r="T987">
        <f>0.94*T986+(1-0.94)*'01_Data'!Y982^2</f>
        <v>4.8043961831621091E-8</v>
      </c>
      <c r="U987" s="11">
        <f t="shared" si="189"/>
        <v>3.479522723243594E-3</v>
      </c>
      <c r="V987" t="e">
        <f>0.94*V986+(1-0.94)*'01_Data'!AA982^2</f>
        <v>#VALUE!</v>
      </c>
      <c r="W987" s="11" t="e">
        <f t="shared" si="190"/>
        <v>#VALUE!</v>
      </c>
      <c r="X987" t="e">
        <f>0.94*X986+(1-0.94)*'01_Data'!AB982^2</f>
        <v>#VALUE!</v>
      </c>
      <c r="Y987" s="11" t="e">
        <f t="shared" si="191"/>
        <v>#VALUE!</v>
      </c>
    </row>
    <row r="988" spans="1:25" x14ac:dyDescent="0.2">
      <c r="A988" s="6">
        <f>'01_Data'!A984</f>
        <v>44886</v>
      </c>
      <c r="B988">
        <f>0.94*B987+(1-0.94)*'01_Data'!P983^2</f>
        <v>3.5793149494969638E-4</v>
      </c>
      <c r="C988" s="11">
        <f t="shared" si="180"/>
        <v>0.30033104522730164</v>
      </c>
      <c r="D988">
        <f>0.94*D987+(1-0.94)*'01_Data'!Q983^2</f>
        <v>3.3960656220053867E-4</v>
      </c>
      <c r="E988" s="11">
        <f t="shared" si="181"/>
        <v>0.29254205454008786</v>
      </c>
      <c r="F988">
        <f>0.94*F987+(1-0.94)*'01_Data'!R983^2</f>
        <v>7.766128513443187E-4</v>
      </c>
      <c r="G988" s="11">
        <f t="shared" si="182"/>
        <v>0.4423872043117526</v>
      </c>
      <c r="H988">
        <f>0.94*H987+(1-0.94)*'01_Data'!S983^2</f>
        <v>9.8977356801581776E-4</v>
      </c>
      <c r="I988" s="11">
        <f t="shared" si="183"/>
        <v>0.49942260575587288</v>
      </c>
      <c r="J988">
        <f>0.94*J987+(1-0.94)*'01_Data'!T983^2</f>
        <v>5.6478921584631413E-4</v>
      </c>
      <c r="K988" s="11">
        <f t="shared" si="184"/>
        <v>0.3772623522076794</v>
      </c>
      <c r="L988" t="e">
        <f>0.94*L987+(1-0.94)*'01_Data'!U983^2</f>
        <v>#DIV/0!</v>
      </c>
      <c r="M988" s="11" t="e">
        <f t="shared" si="185"/>
        <v>#DIV/0!</v>
      </c>
      <c r="N988">
        <f>0.94*N987+(1-0.94)*'01_Data'!V983^2</f>
        <v>7.5986242115260024E-4</v>
      </c>
      <c r="O988" s="11">
        <f t="shared" si="186"/>
        <v>0.43759036795895689</v>
      </c>
      <c r="P988">
        <f>0.94*P987+(1-0.94)*'01_Data'!W983^2</f>
        <v>8.8691622956247847E-4</v>
      </c>
      <c r="Q988" s="11">
        <f t="shared" si="187"/>
        <v>0.47276092250707924</v>
      </c>
      <c r="R988">
        <f>0.94*R987+(1-0.94)*'01_Data'!X983^2</f>
        <v>3.024773737274844E-4</v>
      </c>
      <c r="S988" s="11">
        <f t="shared" si="188"/>
        <v>0.27608748283710016</v>
      </c>
      <c r="T988">
        <f>0.94*T987+(1-0.94)*'01_Data'!Y983^2</f>
        <v>4.5161324121723823E-8</v>
      </c>
      <c r="U988" s="11">
        <f t="shared" si="189"/>
        <v>3.3735224437780762E-3</v>
      </c>
      <c r="V988" t="e">
        <f>0.94*V987+(1-0.94)*'01_Data'!AA983^2</f>
        <v>#VALUE!</v>
      </c>
      <c r="W988" s="11" t="e">
        <f t="shared" si="190"/>
        <v>#VALUE!</v>
      </c>
      <c r="X988" t="e">
        <f>0.94*X987+(1-0.94)*'01_Data'!AB983^2</f>
        <v>#VALUE!</v>
      </c>
      <c r="Y988" s="11" t="e">
        <f t="shared" si="191"/>
        <v>#VALUE!</v>
      </c>
    </row>
    <row r="989" spans="1:25" x14ac:dyDescent="0.2">
      <c r="A989" s="6">
        <f>'01_Data'!A985</f>
        <v>44887</v>
      </c>
      <c r="B989">
        <f>0.94*B988+(1-0.94)*'01_Data'!P984^2</f>
        <v>3.4239967022447787E-4</v>
      </c>
      <c r="C989" s="11">
        <f t="shared" si="180"/>
        <v>0.29374260313507206</v>
      </c>
      <c r="D989">
        <f>0.94*D988+(1-0.94)*'01_Data'!Q984^2</f>
        <v>3.2477036414187556E-4</v>
      </c>
      <c r="E989" s="11">
        <f t="shared" si="181"/>
        <v>0.28608063856848587</v>
      </c>
      <c r="F989">
        <f>0.94*F988+(1-0.94)*'01_Data'!R984^2</f>
        <v>7.6574669899918794E-4</v>
      </c>
      <c r="G989" s="11">
        <f t="shared" si="182"/>
        <v>0.43928142249336632</v>
      </c>
      <c r="H989">
        <f>0.94*H988+(1-0.94)*'01_Data'!S984^2</f>
        <v>9.6373283181810509E-4</v>
      </c>
      <c r="I989" s="11">
        <f t="shared" si="183"/>
        <v>0.49280896259926371</v>
      </c>
      <c r="J989">
        <f>0.94*J988+(1-0.94)*'01_Data'!T984^2</f>
        <v>5.5344083316914391E-4</v>
      </c>
      <c r="K989" s="11">
        <f t="shared" si="184"/>
        <v>0.37345292870537816</v>
      </c>
      <c r="L989" t="e">
        <f>0.94*L988+(1-0.94)*'01_Data'!U984^2</f>
        <v>#DIV/0!</v>
      </c>
      <c r="M989" s="11" t="e">
        <f t="shared" si="185"/>
        <v>#DIV/0!</v>
      </c>
      <c r="N989">
        <f>0.94*N988+(1-0.94)*'01_Data'!V984^2</f>
        <v>7.1918257949686668E-4</v>
      </c>
      <c r="O989" s="11">
        <f t="shared" si="186"/>
        <v>0.42571587947034634</v>
      </c>
      <c r="P989">
        <f>0.94*P988+(1-0.94)*'01_Data'!W984^2</f>
        <v>8.7594622761163251E-4</v>
      </c>
      <c r="Q989" s="11">
        <f t="shared" si="187"/>
        <v>0.46982810618153892</v>
      </c>
      <c r="R989">
        <f>0.94*R988+(1-0.94)*'01_Data'!X984^2</f>
        <v>2.8436986163283439E-4</v>
      </c>
      <c r="S989" s="11">
        <f t="shared" si="188"/>
        <v>0.26769610593259341</v>
      </c>
      <c r="T989">
        <f>0.94*T988+(1-0.94)*'01_Data'!Y984^2</f>
        <v>4.3172751992712068E-8</v>
      </c>
      <c r="U989" s="11">
        <f t="shared" si="189"/>
        <v>3.2984137857708885E-3</v>
      </c>
      <c r="V989" t="e">
        <f>0.94*V988+(1-0.94)*'01_Data'!AA984^2</f>
        <v>#VALUE!</v>
      </c>
      <c r="W989" s="11" t="e">
        <f t="shared" si="190"/>
        <v>#VALUE!</v>
      </c>
      <c r="X989" t="e">
        <f>0.94*X988+(1-0.94)*'01_Data'!AB984^2</f>
        <v>#VALUE!</v>
      </c>
      <c r="Y989" s="11" t="e">
        <f t="shared" si="191"/>
        <v>#VALUE!</v>
      </c>
    </row>
    <row r="990" spans="1:25" x14ac:dyDescent="0.2">
      <c r="A990" s="6">
        <f>'01_Data'!A986</f>
        <v>44888</v>
      </c>
      <c r="B990">
        <f>0.94*B989+(1-0.94)*'01_Data'!P985^2</f>
        <v>3.706464009342813E-4</v>
      </c>
      <c r="C990" s="11">
        <f t="shared" si="180"/>
        <v>0.30561886891263584</v>
      </c>
      <c r="D990">
        <f>0.94*D989+(1-0.94)*'01_Data'!Q985^2</f>
        <v>3.437903938057602E-4</v>
      </c>
      <c r="E990" s="11">
        <f t="shared" si="181"/>
        <v>0.29433854528255654</v>
      </c>
      <c r="F990">
        <f>0.94*F989+(1-0.94)*'01_Data'!R985^2</f>
        <v>7.9395064000149925E-4</v>
      </c>
      <c r="G990" s="11">
        <f t="shared" si="182"/>
        <v>0.44729806760188201</v>
      </c>
      <c r="H990">
        <f>0.94*H989+(1-0.94)*'01_Data'!S985^2</f>
        <v>1.0257026276085717E-3</v>
      </c>
      <c r="I990" s="11">
        <f t="shared" si="183"/>
        <v>0.50840639468574755</v>
      </c>
      <c r="J990">
        <f>0.94*J989+(1-0.94)*'01_Data'!T985^2</f>
        <v>6.5350938435486373E-4</v>
      </c>
      <c r="K990" s="11">
        <f t="shared" si="184"/>
        <v>0.40581321424693118</v>
      </c>
      <c r="L990" t="e">
        <f>0.94*L989+(1-0.94)*'01_Data'!U985^2</f>
        <v>#DIV/0!</v>
      </c>
      <c r="M990" s="11" t="e">
        <f t="shared" si="185"/>
        <v>#DIV/0!</v>
      </c>
      <c r="N990">
        <f>0.94*N989+(1-0.94)*'01_Data'!V985^2</f>
        <v>6.9434561318444112E-4</v>
      </c>
      <c r="O990" s="11">
        <f t="shared" si="186"/>
        <v>0.41830024446858644</v>
      </c>
      <c r="P990">
        <f>0.94*P989+(1-0.94)*'01_Data'!W985^2</f>
        <v>8.5529103431429131E-4</v>
      </c>
      <c r="Q990" s="11">
        <f t="shared" si="187"/>
        <v>0.46425568456099864</v>
      </c>
      <c r="R990">
        <f>0.94*R989+(1-0.94)*'01_Data'!X985^2</f>
        <v>3.1033250245952708E-4</v>
      </c>
      <c r="S990" s="11">
        <f t="shared" si="188"/>
        <v>0.27964940661442644</v>
      </c>
      <c r="T990">
        <f>0.94*T989+(1-0.94)*'01_Data'!Y985^2</f>
        <v>4.3432440001190369E-8</v>
      </c>
      <c r="U990" s="11">
        <f t="shared" si="189"/>
        <v>3.3083190414922156E-3</v>
      </c>
      <c r="V990" t="e">
        <f>0.94*V989+(1-0.94)*'01_Data'!AA985^2</f>
        <v>#VALUE!</v>
      </c>
      <c r="W990" s="11" t="e">
        <f t="shared" si="190"/>
        <v>#VALUE!</v>
      </c>
      <c r="X990" t="e">
        <f>0.94*X989+(1-0.94)*'01_Data'!AB985^2</f>
        <v>#VALUE!</v>
      </c>
      <c r="Y990" s="11" t="e">
        <f t="shared" si="191"/>
        <v>#VALUE!</v>
      </c>
    </row>
    <row r="991" spans="1:25" x14ac:dyDescent="0.2">
      <c r="A991" s="6">
        <f>'01_Data'!A987</f>
        <v>44890</v>
      </c>
      <c r="B991">
        <f>0.94*B990+(1-0.94)*'01_Data'!P986^2</f>
        <v>3.4991023326772148E-4</v>
      </c>
      <c r="C991" s="11">
        <f t="shared" si="180"/>
        <v>0.2969467608570025</v>
      </c>
      <c r="D991">
        <f>0.94*D990+(1-0.94)*'01_Data'!Q986^2</f>
        <v>3.2793299636062147E-4</v>
      </c>
      <c r="E991" s="11">
        <f t="shared" si="181"/>
        <v>0.28747019859957068</v>
      </c>
      <c r="F991">
        <f>0.94*F990+(1-0.94)*'01_Data'!R986^2</f>
        <v>7.8454603908548789E-4</v>
      </c>
      <c r="G991" s="11">
        <f t="shared" si="182"/>
        <v>0.4446409808480804</v>
      </c>
      <c r="H991">
        <f>0.94*H990+(1-0.94)*'01_Data'!S986^2</f>
        <v>9.9572163178823759E-4</v>
      </c>
      <c r="I991" s="11">
        <f t="shared" si="183"/>
        <v>0.50092100296417597</v>
      </c>
      <c r="J991">
        <f>0.94*J990+(1-0.94)*'01_Data'!T986^2</f>
        <v>6.1451814916263991E-4</v>
      </c>
      <c r="K991" s="11">
        <f t="shared" si="184"/>
        <v>0.3935207409895764</v>
      </c>
      <c r="L991" t="e">
        <f>0.94*L990+(1-0.94)*'01_Data'!U986^2</f>
        <v>#DIV/0!</v>
      </c>
      <c r="M991" s="11" t="e">
        <f t="shared" si="185"/>
        <v>#DIV/0!</v>
      </c>
      <c r="N991">
        <f>0.94*N990+(1-0.94)*'01_Data'!V986^2</f>
        <v>6.8803465391535721E-4</v>
      </c>
      <c r="O991" s="11">
        <f t="shared" si="186"/>
        <v>0.41639492406448719</v>
      </c>
      <c r="P991">
        <f>0.94*P990+(1-0.94)*'01_Data'!W986^2</f>
        <v>8.3004216941944832E-4</v>
      </c>
      <c r="Q991" s="11">
        <f t="shared" si="187"/>
        <v>0.45735175378881082</v>
      </c>
      <c r="R991">
        <f>0.94*R990+(1-0.94)*'01_Data'!X986^2</f>
        <v>2.9310570327700742E-4</v>
      </c>
      <c r="S991" s="11">
        <f t="shared" si="188"/>
        <v>0.2717768150998276</v>
      </c>
      <c r="T991">
        <f>0.94*T990+(1-0.94)*'01_Data'!Y986^2</f>
        <v>4.3708717996413193E-8</v>
      </c>
      <c r="U991" s="11">
        <f t="shared" si="189"/>
        <v>3.3188246315670441E-3</v>
      </c>
      <c r="V991" t="e">
        <f>0.94*V990+(1-0.94)*'01_Data'!AA986^2</f>
        <v>#VALUE!</v>
      </c>
      <c r="W991" s="11" t="e">
        <f t="shared" si="190"/>
        <v>#VALUE!</v>
      </c>
      <c r="X991" t="e">
        <f>0.94*X990+(1-0.94)*'01_Data'!AB986^2</f>
        <v>#VALUE!</v>
      </c>
      <c r="Y991" s="11" t="e">
        <f t="shared" si="191"/>
        <v>#VALUE!</v>
      </c>
    </row>
    <row r="992" spans="1:25" x14ac:dyDescent="0.2">
      <c r="A992" s="6">
        <f>'01_Data'!A988</f>
        <v>44893</v>
      </c>
      <c r="B992">
        <f>0.94*B991+(1-0.94)*'01_Data'!P987^2</f>
        <v>3.2966199580873812E-4</v>
      </c>
      <c r="C992" s="11">
        <f t="shared" si="180"/>
        <v>0.28822703367970537</v>
      </c>
      <c r="D992">
        <f>0.94*D991+(1-0.94)*'01_Data'!Q987^2</f>
        <v>3.0877386430723172E-4</v>
      </c>
      <c r="E992" s="11">
        <f t="shared" si="181"/>
        <v>0.27894625612368851</v>
      </c>
      <c r="F992">
        <f>0.94*F991+(1-0.94)*'01_Data'!R987^2</f>
        <v>7.3749156952810139E-4</v>
      </c>
      <c r="G992" s="11">
        <f t="shared" si="182"/>
        <v>0.4311007718864367</v>
      </c>
      <c r="H992">
        <f>0.94*H991+(1-0.94)*'01_Data'!S987^2</f>
        <v>9.4444873892856511E-4</v>
      </c>
      <c r="I992" s="11">
        <f t="shared" si="183"/>
        <v>0.48785354586186869</v>
      </c>
      <c r="J992">
        <f>0.94*J991+(1-0.94)*'01_Data'!T987^2</f>
        <v>5.7780429814448264E-4</v>
      </c>
      <c r="K992" s="11">
        <f t="shared" si="184"/>
        <v>0.38158443774924788</v>
      </c>
      <c r="L992" t="e">
        <f>0.94*L991+(1-0.94)*'01_Data'!U987^2</f>
        <v>#DIV/0!</v>
      </c>
      <c r="M992" s="11" t="e">
        <f t="shared" si="185"/>
        <v>#DIV/0!</v>
      </c>
      <c r="N992">
        <f>0.94*N991+(1-0.94)*'01_Data'!V987^2</f>
        <v>6.4876704233576843E-4</v>
      </c>
      <c r="O992" s="11">
        <f t="shared" si="186"/>
        <v>0.40433809450584007</v>
      </c>
      <c r="P992">
        <f>0.94*P991+(1-0.94)*'01_Data'!W987^2</f>
        <v>8.5061543689900156E-4</v>
      </c>
      <c r="Q992" s="11">
        <f t="shared" si="187"/>
        <v>0.46298497826446638</v>
      </c>
      <c r="R992">
        <f>0.94*R991+(1-0.94)*'01_Data'!X987^2</f>
        <v>2.7743196379144451E-4</v>
      </c>
      <c r="S992" s="11">
        <f t="shared" si="188"/>
        <v>0.2644103910126151</v>
      </c>
      <c r="T992">
        <f>0.94*T991+(1-0.94)*'01_Data'!Y987^2</f>
        <v>4.1086194916628401E-8</v>
      </c>
      <c r="U992" s="11">
        <f t="shared" si="189"/>
        <v>3.2177198633489457E-3</v>
      </c>
      <c r="V992" t="e">
        <f>0.94*V991+(1-0.94)*'01_Data'!AA987^2</f>
        <v>#VALUE!</v>
      </c>
      <c r="W992" s="11" t="e">
        <f t="shared" si="190"/>
        <v>#VALUE!</v>
      </c>
      <c r="X992" t="e">
        <f>0.94*X991+(1-0.94)*'01_Data'!AB987^2</f>
        <v>#VALUE!</v>
      </c>
      <c r="Y992" s="11" t="e">
        <f t="shared" si="191"/>
        <v>#VALUE!</v>
      </c>
    </row>
    <row r="993" spans="1:25" x14ac:dyDescent="0.2">
      <c r="A993" s="6">
        <f>'01_Data'!A989</f>
        <v>44894</v>
      </c>
      <c r="B993">
        <f>0.94*B992+(1-0.94)*'01_Data'!P988^2</f>
        <v>3.656735208485699E-4</v>
      </c>
      <c r="C993" s="11">
        <f t="shared" si="180"/>
        <v>0.3035617354902288</v>
      </c>
      <c r="D993">
        <f>0.94*D992+(1-0.94)*'01_Data'!Q988^2</f>
        <v>3.4246322478358621E-4</v>
      </c>
      <c r="E993" s="11">
        <f t="shared" si="181"/>
        <v>0.29376986340580225</v>
      </c>
      <c r="F993">
        <f>0.94*F992+(1-0.94)*'01_Data'!R988^2</f>
        <v>7.2694128374336403E-4</v>
      </c>
      <c r="G993" s="11">
        <f t="shared" si="182"/>
        <v>0.42800607881585956</v>
      </c>
      <c r="H993">
        <f>0.94*H992+(1-0.94)*'01_Data'!S988^2</f>
        <v>9.4035941815146852E-4</v>
      </c>
      <c r="I993" s="11">
        <f t="shared" si="183"/>
        <v>0.4867962339358945</v>
      </c>
      <c r="J993">
        <f>0.94*J992+(1-0.94)*'01_Data'!T988^2</f>
        <v>5.5742006331829395E-4</v>
      </c>
      <c r="K993" s="11">
        <f t="shared" si="184"/>
        <v>0.37479308418940988</v>
      </c>
      <c r="L993" t="e">
        <f>0.94*L992+(1-0.94)*'01_Data'!U988^2</f>
        <v>#DIV/0!</v>
      </c>
      <c r="M993" s="11" t="e">
        <f t="shared" si="185"/>
        <v>#DIV/0!</v>
      </c>
      <c r="N993">
        <f>0.94*N992+(1-0.94)*'01_Data'!V988^2</f>
        <v>8.1959953400776776E-4</v>
      </c>
      <c r="O993" s="11">
        <f t="shared" si="186"/>
        <v>0.45446571110476258</v>
      </c>
      <c r="P993">
        <f>0.94*P992+(1-0.94)*'01_Data'!W988^2</f>
        <v>9.2072451080371285E-4</v>
      </c>
      <c r="Q993" s="11">
        <f t="shared" si="187"/>
        <v>0.48168721876601173</v>
      </c>
      <c r="R993">
        <f>0.94*R992+(1-0.94)*'01_Data'!X988^2</f>
        <v>2.7839566642778819E-4</v>
      </c>
      <c r="S993" s="11">
        <f t="shared" si="188"/>
        <v>0.26486922799714319</v>
      </c>
      <c r="T993">
        <f>0.94*T992+(1-0.94)*'01_Data'!Y988^2</f>
        <v>3.9341342484197144E-8</v>
      </c>
      <c r="U993" s="11">
        <f t="shared" si="189"/>
        <v>3.1486534115424138E-3</v>
      </c>
      <c r="V993" t="e">
        <f>0.94*V992+(1-0.94)*'01_Data'!AA988^2</f>
        <v>#VALUE!</v>
      </c>
      <c r="W993" s="11" t="e">
        <f t="shared" si="190"/>
        <v>#VALUE!</v>
      </c>
      <c r="X993" t="e">
        <f>0.94*X992+(1-0.94)*'01_Data'!AB988^2</f>
        <v>#VALUE!</v>
      </c>
      <c r="Y993" s="11" t="e">
        <f t="shared" si="191"/>
        <v>#VALUE!</v>
      </c>
    </row>
    <row r="994" spans="1:25" x14ac:dyDescent="0.2">
      <c r="A994" s="6">
        <f>'01_Data'!A990</f>
        <v>44895</v>
      </c>
      <c r="B994">
        <f>0.94*B993+(1-0.94)*'01_Data'!P989^2</f>
        <v>3.4636731472264919E-4</v>
      </c>
      <c r="C994" s="11">
        <f t="shared" si="180"/>
        <v>0.29543961025919929</v>
      </c>
      <c r="D994">
        <f>0.94*D993+(1-0.94)*'01_Data'!Q989^2</f>
        <v>3.3516206547952535E-4</v>
      </c>
      <c r="E994" s="11">
        <f t="shared" si="181"/>
        <v>0.29062147288326856</v>
      </c>
      <c r="F994">
        <f>0.94*F993+(1-0.94)*'01_Data'!R989^2</f>
        <v>6.839804417235135E-4</v>
      </c>
      <c r="G994" s="11">
        <f t="shared" si="182"/>
        <v>0.4151663176539318</v>
      </c>
      <c r="H994">
        <f>0.94*H993+(1-0.94)*'01_Data'!S989^2</f>
        <v>8.9379183657877111E-4</v>
      </c>
      <c r="I994" s="11">
        <f t="shared" si="183"/>
        <v>0.4745898680101065</v>
      </c>
      <c r="J994">
        <f>0.94*J993+(1-0.94)*'01_Data'!T989^2</f>
        <v>5.3402480431686964E-4</v>
      </c>
      <c r="K994" s="11">
        <f t="shared" si="184"/>
        <v>0.36684363247554286</v>
      </c>
      <c r="L994" t="e">
        <f>0.94*L993+(1-0.94)*'01_Data'!U989^2</f>
        <v>#DIV/0!</v>
      </c>
      <c r="M994" s="11" t="e">
        <f t="shared" si="185"/>
        <v>#DIV/0!</v>
      </c>
      <c r="N994">
        <f>0.94*N993+(1-0.94)*'01_Data'!V989^2</f>
        <v>7.7074721938860582E-4</v>
      </c>
      <c r="O994" s="11">
        <f t="shared" si="186"/>
        <v>0.44071339812391536</v>
      </c>
      <c r="P994">
        <f>0.94*P993+(1-0.94)*'01_Data'!W989^2</f>
        <v>8.8081401163738165E-4</v>
      </c>
      <c r="Q994" s="11">
        <f t="shared" si="187"/>
        <v>0.47113175538549745</v>
      </c>
      <c r="R994">
        <f>0.94*R993+(1-0.94)*'01_Data'!X989^2</f>
        <v>2.8857245944671382E-4</v>
      </c>
      <c r="S994" s="11">
        <f t="shared" si="188"/>
        <v>0.2696669423206558</v>
      </c>
      <c r="T994">
        <f>0.94*T993+(1-0.94)*'01_Data'!Y989^2</f>
        <v>4.3360835076581351E-8</v>
      </c>
      <c r="U994" s="11">
        <f t="shared" si="189"/>
        <v>3.3055907852150277E-3</v>
      </c>
      <c r="V994" t="e">
        <f>0.94*V993+(1-0.94)*'01_Data'!AA989^2</f>
        <v>#VALUE!</v>
      </c>
      <c r="W994" s="11" t="e">
        <f t="shared" si="190"/>
        <v>#VALUE!</v>
      </c>
      <c r="X994" t="e">
        <f>0.94*X993+(1-0.94)*'01_Data'!AB989^2</f>
        <v>#VALUE!</v>
      </c>
      <c r="Y994" s="11" t="e">
        <f t="shared" si="191"/>
        <v>#VALUE!</v>
      </c>
    </row>
    <row r="995" spans="1:25" x14ac:dyDescent="0.2">
      <c r="A995" s="6">
        <f>'01_Data'!A991</f>
        <v>44896</v>
      </c>
      <c r="B995">
        <f>0.94*B994+(1-0.94)*'01_Data'!P990^2</f>
        <v>3.2870522599026729E-4</v>
      </c>
      <c r="C995" s="11">
        <f t="shared" si="180"/>
        <v>0.28780847268547771</v>
      </c>
      <c r="D995">
        <f>0.94*D994+(1-0.94)*'01_Data'!Q990^2</f>
        <v>3.2445179416864991E-4</v>
      </c>
      <c r="E995" s="11">
        <f t="shared" si="181"/>
        <v>0.28594029469541327</v>
      </c>
      <c r="F995">
        <f>0.94*F994+(1-0.94)*'01_Data'!R990^2</f>
        <v>6.4508278796843936E-4</v>
      </c>
      <c r="G995" s="11">
        <f t="shared" si="182"/>
        <v>0.40318837107243893</v>
      </c>
      <c r="H995">
        <f>0.94*H994+(1-0.94)*'01_Data'!S990^2</f>
        <v>8.4196803874084008E-4</v>
      </c>
      <c r="I995" s="11">
        <f t="shared" si="183"/>
        <v>0.46062560259140151</v>
      </c>
      <c r="J995">
        <f>0.94*J994+(1-0.94)*'01_Data'!T990^2</f>
        <v>5.1653678143100048E-4</v>
      </c>
      <c r="K995" s="11">
        <f t="shared" si="184"/>
        <v>0.36078701323718976</v>
      </c>
      <c r="L995" t="e">
        <f>0.94*L994+(1-0.94)*'01_Data'!U990^2</f>
        <v>#DIV/0!</v>
      </c>
      <c r="M995" s="11" t="e">
        <f t="shared" si="185"/>
        <v>#DIV/0!</v>
      </c>
      <c r="N995">
        <f>0.94*N994+(1-0.94)*'01_Data'!V990^2</f>
        <v>9.8998693275432429E-4</v>
      </c>
      <c r="O995" s="11">
        <f t="shared" si="186"/>
        <v>0.49947643293161464</v>
      </c>
      <c r="P995">
        <f>0.94*P994+(1-0.94)*'01_Data'!W990^2</f>
        <v>8.2802249907519977E-4</v>
      </c>
      <c r="Q995" s="11">
        <f t="shared" si="187"/>
        <v>0.45679499752837749</v>
      </c>
      <c r="R995">
        <f>0.94*R994+(1-0.94)*'01_Data'!X990^2</f>
        <v>2.7777602124217949E-4</v>
      </c>
      <c r="S995" s="11">
        <f t="shared" si="188"/>
        <v>0.26457429458099146</v>
      </c>
      <c r="T995">
        <f>0.94*T994+(1-0.94)*'01_Data'!Y990^2</f>
        <v>4.0759184971986467E-8</v>
      </c>
      <c r="U995" s="11">
        <f t="shared" si="189"/>
        <v>3.204889173269583E-3</v>
      </c>
      <c r="V995" t="e">
        <f>0.94*V994+(1-0.94)*'01_Data'!AA990^2</f>
        <v>#VALUE!</v>
      </c>
      <c r="W995" s="11" t="e">
        <f t="shared" si="190"/>
        <v>#VALUE!</v>
      </c>
      <c r="X995" t="e">
        <f>0.94*X994+(1-0.94)*'01_Data'!AB990^2</f>
        <v>#VALUE!</v>
      </c>
      <c r="Y995" s="11" t="e">
        <f t="shared" si="191"/>
        <v>#VALUE!</v>
      </c>
    </row>
    <row r="996" spans="1:25" x14ac:dyDescent="0.2">
      <c r="A996" s="6">
        <f>'01_Data'!A992</f>
        <v>44897</v>
      </c>
      <c r="B996">
        <f>0.94*B995+(1-0.94)*'01_Data'!P991^2</f>
        <v>3.1040087234777985E-4</v>
      </c>
      <c r="C996" s="11">
        <f t="shared" si="180"/>
        <v>0.27968020993920989</v>
      </c>
      <c r="D996">
        <f>0.94*D995+(1-0.94)*'01_Data'!Q991^2</f>
        <v>3.0619070945194367E-4</v>
      </c>
      <c r="E996" s="11">
        <f t="shared" si="181"/>
        <v>0.27777699469518674</v>
      </c>
      <c r="F996">
        <f>0.94*F995+(1-0.94)*'01_Data'!R991^2</f>
        <v>6.0717709235711228E-4</v>
      </c>
      <c r="G996" s="11">
        <f t="shared" si="182"/>
        <v>0.39116317218520497</v>
      </c>
      <c r="H996">
        <f>0.94*H995+(1-0.94)*'01_Data'!S991^2</f>
        <v>7.9742464051009247E-4</v>
      </c>
      <c r="I996" s="11">
        <f t="shared" si="183"/>
        <v>0.44827559537470174</v>
      </c>
      <c r="J996">
        <f>0.94*J995+(1-0.94)*'01_Data'!T991^2</f>
        <v>4.8560093665931823E-4</v>
      </c>
      <c r="K996" s="11">
        <f t="shared" si="184"/>
        <v>0.34981628898344375</v>
      </c>
      <c r="L996" t="e">
        <f>0.94*L995+(1-0.94)*'01_Data'!U991^2</f>
        <v>#DIV/0!</v>
      </c>
      <c r="M996" s="11" t="e">
        <f t="shared" si="185"/>
        <v>#DIV/0!</v>
      </c>
      <c r="N996">
        <f>0.94*N995+(1-0.94)*'01_Data'!V991^2</f>
        <v>9.3679915536905626E-4</v>
      </c>
      <c r="O996" s="11">
        <f t="shared" si="186"/>
        <v>0.48587383872050799</v>
      </c>
      <c r="P996">
        <f>0.94*P995+(1-0.94)*'01_Data'!W991^2</f>
        <v>7.7867402042421422E-4</v>
      </c>
      <c r="Q996" s="11">
        <f t="shared" si="187"/>
        <v>0.44297387411325062</v>
      </c>
      <c r="R996">
        <f>0.94*R995+(1-0.94)*'01_Data'!X991^2</f>
        <v>2.649507075208805E-4</v>
      </c>
      <c r="S996" s="11">
        <f t="shared" si="188"/>
        <v>0.25839423038307552</v>
      </c>
      <c r="T996">
        <f>0.94*T995+(1-0.94)*'01_Data'!Y991^2</f>
        <v>4.1192086420677984E-8</v>
      </c>
      <c r="U996" s="11">
        <f t="shared" si="189"/>
        <v>3.221863711892676E-3</v>
      </c>
      <c r="V996" t="e">
        <f>0.94*V995+(1-0.94)*'01_Data'!AA991^2</f>
        <v>#VALUE!</v>
      </c>
      <c r="W996" s="11" t="e">
        <f t="shared" si="190"/>
        <v>#VALUE!</v>
      </c>
      <c r="X996" t="e">
        <f>0.94*X995+(1-0.94)*'01_Data'!AB991^2</f>
        <v>#VALUE!</v>
      </c>
      <c r="Y996" s="11" t="e">
        <f t="shared" si="191"/>
        <v>#VALUE!</v>
      </c>
    </row>
    <row r="997" spans="1:25" x14ac:dyDescent="0.2">
      <c r="A997" s="6">
        <f>'01_Data'!A993</f>
        <v>44900</v>
      </c>
      <c r="B997">
        <f>0.94*B996+(1-0.94)*'01_Data'!P992^2</f>
        <v>2.9613269785346816E-4</v>
      </c>
      <c r="C997" s="11">
        <f t="shared" si="180"/>
        <v>0.27317657267612461</v>
      </c>
      <c r="D997">
        <f>0.94*D996+(1-0.94)*'01_Data'!Q992^2</f>
        <v>2.9169096031352178E-4</v>
      </c>
      <c r="E997" s="11">
        <f t="shared" si="181"/>
        <v>0.27112012466618463</v>
      </c>
      <c r="F997">
        <f>0.94*F996+(1-0.94)*'01_Data'!R992^2</f>
        <v>5.7383696543904272E-4</v>
      </c>
      <c r="G997" s="11">
        <f t="shared" si="182"/>
        <v>0.38027215949979665</v>
      </c>
      <c r="H997">
        <f>0.94*H996+(1-0.94)*'01_Data'!S992^2</f>
        <v>7.5402964480275462E-4</v>
      </c>
      <c r="I997" s="11">
        <f t="shared" si="183"/>
        <v>0.43590763986226966</v>
      </c>
      <c r="J997">
        <f>0.94*J996+(1-0.94)*'01_Data'!T992^2</f>
        <v>4.5774856308242802E-4</v>
      </c>
      <c r="K997" s="11">
        <f t="shared" si="184"/>
        <v>0.33963603739410791</v>
      </c>
      <c r="L997" t="e">
        <f>0.94*L996+(1-0.94)*'01_Data'!U992^2</f>
        <v>#DIV/0!</v>
      </c>
      <c r="M997" s="11" t="e">
        <f t="shared" si="185"/>
        <v>#DIV/0!</v>
      </c>
      <c r="N997">
        <f>0.94*N996+(1-0.94)*'01_Data'!V992^2</f>
        <v>1.0425658167730056E-3</v>
      </c>
      <c r="O997" s="11">
        <f t="shared" si="186"/>
        <v>0.51256861572554113</v>
      </c>
      <c r="P997">
        <f>0.94*P996+(1-0.94)*'01_Data'!W992^2</f>
        <v>9.2872881368001104E-4</v>
      </c>
      <c r="Q997" s="11">
        <f t="shared" si="187"/>
        <v>0.48377645772336092</v>
      </c>
      <c r="R997">
        <f>0.94*R996+(1-0.94)*'01_Data'!X992^2</f>
        <v>2.521711712454894E-4</v>
      </c>
      <c r="S997" s="11">
        <f t="shared" si="188"/>
        <v>0.25208557109414914</v>
      </c>
      <c r="T997">
        <f>0.94*T996+(1-0.94)*'01_Data'!Y992^2</f>
        <v>3.9439938000653772E-8</v>
      </c>
      <c r="U997" s="11">
        <f t="shared" si="189"/>
        <v>3.1525964499384872E-3</v>
      </c>
      <c r="V997" t="e">
        <f>0.94*V996+(1-0.94)*'01_Data'!AA992^2</f>
        <v>#VALUE!</v>
      </c>
      <c r="W997" s="11" t="e">
        <f t="shared" si="190"/>
        <v>#VALUE!</v>
      </c>
      <c r="X997" t="e">
        <f>0.94*X996+(1-0.94)*'01_Data'!AB992^2</f>
        <v>#VALUE!</v>
      </c>
      <c r="Y997" s="11" t="e">
        <f t="shared" si="191"/>
        <v>#VALUE!</v>
      </c>
    </row>
    <row r="998" spans="1:25" x14ac:dyDescent="0.2">
      <c r="A998" s="6">
        <f>'01_Data'!A994</f>
        <v>44901</v>
      </c>
      <c r="B998">
        <f>0.94*B997+(1-0.94)*'01_Data'!P993^2</f>
        <v>3.2467147057376611E-4</v>
      </c>
      <c r="C998" s="11">
        <f t="shared" si="180"/>
        <v>0.28603707903799652</v>
      </c>
      <c r="D998">
        <f>0.94*D997+(1-0.94)*'01_Data'!Q993^2</f>
        <v>3.1169521158274418E-4</v>
      </c>
      <c r="E998" s="11">
        <f t="shared" si="181"/>
        <v>0.28026272195718704</v>
      </c>
      <c r="F998">
        <f>0.94*F997+(1-0.94)*'01_Data'!R993^2</f>
        <v>5.7189066440473276E-4</v>
      </c>
      <c r="G998" s="11">
        <f t="shared" si="182"/>
        <v>0.37962672117488344</v>
      </c>
      <c r="H998">
        <f>0.94*H997+(1-0.94)*'01_Data'!S993^2</f>
        <v>7.5415071869908525E-4</v>
      </c>
      <c r="I998" s="11">
        <f t="shared" si="183"/>
        <v>0.4359426351163298</v>
      </c>
      <c r="J998">
        <f>0.94*J997+(1-0.94)*'01_Data'!T993^2</f>
        <v>4.4157026045614495E-4</v>
      </c>
      <c r="K998" s="11">
        <f t="shared" si="184"/>
        <v>0.33358013375341844</v>
      </c>
      <c r="L998" t="e">
        <f>0.94*L997+(1-0.94)*'01_Data'!U993^2</f>
        <v>#DIV/0!</v>
      </c>
      <c r="M998" s="11" t="e">
        <f t="shared" si="185"/>
        <v>#DIV/0!</v>
      </c>
      <c r="N998">
        <f>0.94*N997+(1-0.94)*'01_Data'!V993^2</f>
        <v>1.0547640064474141E-3</v>
      </c>
      <c r="O998" s="11">
        <f t="shared" si="186"/>
        <v>0.51555846382805937</v>
      </c>
      <c r="P998">
        <f>0.94*P997+(1-0.94)*'01_Data'!W993^2</f>
        <v>8.8676227521350414E-4</v>
      </c>
      <c r="Q998" s="11">
        <f t="shared" si="187"/>
        <v>0.47271988889172312</v>
      </c>
      <c r="R998">
        <f>0.94*R997+(1-0.94)*'01_Data'!X993^2</f>
        <v>2.8520795226858755E-4</v>
      </c>
      <c r="S998" s="11">
        <f t="shared" si="188"/>
        <v>0.26809029070759738</v>
      </c>
      <c r="T998">
        <f>0.94*T997+(1-0.94)*'01_Data'!Y993^2</f>
        <v>3.779276097237889E-8</v>
      </c>
      <c r="U998" s="11">
        <f t="shared" si="189"/>
        <v>3.086061529691118E-3</v>
      </c>
      <c r="V998" t="e">
        <f>0.94*V997+(1-0.94)*'01_Data'!AA993^2</f>
        <v>#VALUE!</v>
      </c>
      <c r="W998" s="11" t="e">
        <f t="shared" si="190"/>
        <v>#VALUE!</v>
      </c>
      <c r="X998" t="e">
        <f>0.94*X997+(1-0.94)*'01_Data'!AB993^2</f>
        <v>#VALUE!</v>
      </c>
      <c r="Y998" s="11" t="e">
        <f t="shared" si="191"/>
        <v>#VALUE!</v>
      </c>
    </row>
    <row r="999" spans="1:25" x14ac:dyDescent="0.2">
      <c r="A999" s="6">
        <f>'01_Data'!A995</f>
        <v>44902</v>
      </c>
      <c r="B999">
        <f>0.94*B998+(1-0.94)*'01_Data'!P994^2</f>
        <v>3.5286843913158363E-4</v>
      </c>
      <c r="C999" s="11">
        <f t="shared" si="180"/>
        <v>0.29819934047740465</v>
      </c>
      <c r="D999">
        <f>0.94*D998+(1-0.94)*'01_Data'!Q994^2</f>
        <v>3.3389038399251909E-4</v>
      </c>
      <c r="E999" s="11">
        <f t="shared" si="181"/>
        <v>0.29006960676036847</v>
      </c>
      <c r="F999">
        <f>0.94*F998+(1-0.94)*'01_Data'!R994^2</f>
        <v>5.9903762773992457E-4</v>
      </c>
      <c r="G999" s="11">
        <f t="shared" si="182"/>
        <v>0.38853247250450124</v>
      </c>
      <c r="H999">
        <f>0.94*H998+(1-0.94)*'01_Data'!S994^2</f>
        <v>7.7837491412531871E-4</v>
      </c>
      <c r="I999" s="11">
        <f t="shared" si="183"/>
        <v>0.44288878780070773</v>
      </c>
      <c r="J999">
        <f>0.94*J998+(1-0.94)*'01_Data'!T994^2</f>
        <v>5.7267334694695012E-4</v>
      </c>
      <c r="K999" s="11">
        <f t="shared" si="184"/>
        <v>0.37988640858897732</v>
      </c>
      <c r="L999" t="e">
        <f>0.94*L998+(1-0.94)*'01_Data'!U994^2</f>
        <v>#DIV/0!</v>
      </c>
      <c r="M999" s="11" t="e">
        <f t="shared" si="185"/>
        <v>#DIV/0!</v>
      </c>
      <c r="N999">
        <f>0.94*N998+(1-0.94)*'01_Data'!V994^2</f>
        <v>1.1963026889507853E-3</v>
      </c>
      <c r="O999" s="11">
        <f t="shared" si="186"/>
        <v>0.54906126945505629</v>
      </c>
      <c r="P999">
        <f>0.94*P998+(1-0.94)*'01_Data'!W994^2</f>
        <v>9.2112747052326086E-4</v>
      </c>
      <c r="Q999" s="11">
        <f t="shared" si="187"/>
        <v>0.48179261365432097</v>
      </c>
      <c r="R999">
        <f>0.94*R998+(1-0.94)*'01_Data'!X994^2</f>
        <v>2.9186463169987424E-4</v>
      </c>
      <c r="S999" s="11">
        <f t="shared" si="188"/>
        <v>0.27120082446107774</v>
      </c>
      <c r="T999">
        <f>0.94*T998+(1-0.94)*'01_Data'!Y994^2</f>
        <v>4.1995334837552234E-8</v>
      </c>
      <c r="U999" s="11">
        <f t="shared" si="189"/>
        <v>3.2531253248319785E-3</v>
      </c>
      <c r="V999" t="e">
        <f>0.94*V998+(1-0.94)*'01_Data'!AA994^2</f>
        <v>#VALUE!</v>
      </c>
      <c r="W999" s="11" t="e">
        <f t="shared" si="190"/>
        <v>#VALUE!</v>
      </c>
      <c r="X999" t="e">
        <f>0.94*X998+(1-0.94)*'01_Data'!AB994^2</f>
        <v>#VALUE!</v>
      </c>
      <c r="Y999" s="11" t="e">
        <f t="shared" si="191"/>
        <v>#VALUE!</v>
      </c>
    </row>
    <row r="1000" spans="1:25" x14ac:dyDescent="0.2">
      <c r="A1000" s="6">
        <f>'01_Data'!A996</f>
        <v>44903</v>
      </c>
      <c r="B1000">
        <f>0.94*B999+(1-0.94)*'01_Data'!P995^2</f>
        <v>3.3199116740879734E-4</v>
      </c>
      <c r="C1000" s="11">
        <f t="shared" si="180"/>
        <v>0.2892434514159602</v>
      </c>
      <c r="D1000">
        <f>0.94*D999+(1-0.94)*'01_Data'!Q995^2</f>
        <v>3.1438272836864701E-4</v>
      </c>
      <c r="E1000" s="11">
        <f t="shared" si="181"/>
        <v>0.28146837752916237</v>
      </c>
      <c r="F1000">
        <f>0.94*F999+(1-0.94)*'01_Data'!R995^2</f>
        <v>5.6550259856050515E-4</v>
      </c>
      <c r="G1000" s="11">
        <f t="shared" si="182"/>
        <v>0.37750053620789376</v>
      </c>
      <c r="H1000">
        <f>0.94*H999+(1-0.94)*'01_Data'!S995^2</f>
        <v>7.3220008666394101E-4</v>
      </c>
      <c r="I1000" s="11">
        <f t="shared" si="183"/>
        <v>0.42955141931940249</v>
      </c>
      <c r="J1000">
        <f>0.94*J999+(1-0.94)*'01_Data'!T995^2</f>
        <v>5.8536936459593664E-4</v>
      </c>
      <c r="K1000" s="11">
        <f t="shared" si="184"/>
        <v>0.38407431556689137</v>
      </c>
      <c r="L1000" t="e">
        <f>0.94*L999+(1-0.94)*'01_Data'!U995^2</f>
        <v>#DIV/0!</v>
      </c>
      <c r="M1000" s="11" t="e">
        <f t="shared" si="185"/>
        <v>#DIV/0!</v>
      </c>
      <c r="N1000">
        <f>0.94*N999+(1-0.94)*'01_Data'!V995^2</f>
        <v>1.3740165538588859E-3</v>
      </c>
      <c r="O1000" s="11">
        <f t="shared" si="186"/>
        <v>0.58843196001954146</v>
      </c>
      <c r="P1000">
        <f>0.94*P999+(1-0.94)*'01_Data'!W995^2</f>
        <v>8.6869443214691714E-4</v>
      </c>
      <c r="Q1000" s="11">
        <f t="shared" si="187"/>
        <v>0.46787925461706797</v>
      </c>
      <c r="R1000">
        <f>0.94*R999+(1-0.94)*'01_Data'!X995^2</f>
        <v>2.7473133725724753E-4</v>
      </c>
      <c r="S1000" s="11">
        <f t="shared" si="188"/>
        <v>0.26312030896307942</v>
      </c>
      <c r="T1000">
        <f>0.94*T999+(1-0.94)*'01_Data'!Y995^2</f>
        <v>3.9475614747299098E-8</v>
      </c>
      <c r="U1000" s="11">
        <f t="shared" si="189"/>
        <v>3.154022022167787E-3</v>
      </c>
      <c r="V1000" t="e">
        <f>0.94*V999+(1-0.94)*'01_Data'!AA995^2</f>
        <v>#VALUE!</v>
      </c>
      <c r="W1000" s="11" t="e">
        <f t="shared" si="190"/>
        <v>#VALUE!</v>
      </c>
      <c r="X1000" t="e">
        <f>0.94*X999+(1-0.94)*'01_Data'!AB995^2</f>
        <v>#VALUE!</v>
      </c>
      <c r="Y1000" s="11" t="e">
        <f t="shared" si="191"/>
        <v>#VALUE!</v>
      </c>
    </row>
    <row r="1001" spans="1:25" x14ac:dyDescent="0.2">
      <c r="A1001" s="6">
        <f>'01_Data'!A997</f>
        <v>44904</v>
      </c>
      <c r="B1001">
        <f>0.94*B1000+(1-0.94)*'01_Data'!P996^2</f>
        <v>3.1535825652461488E-4</v>
      </c>
      <c r="C1001" s="11">
        <f t="shared" si="180"/>
        <v>0.28190473682469924</v>
      </c>
      <c r="D1001">
        <f>0.94*D1000+(1-0.94)*'01_Data'!Q996^2</f>
        <v>2.9760475737418017E-4</v>
      </c>
      <c r="E1001" s="11">
        <f t="shared" si="181"/>
        <v>0.27385470391850752</v>
      </c>
      <c r="F1001">
        <f>0.94*F1000+(1-0.94)*'01_Data'!R996^2</f>
        <v>5.5568456225455962E-4</v>
      </c>
      <c r="G1001" s="11">
        <f t="shared" si="182"/>
        <v>0.37420917905384021</v>
      </c>
      <c r="H1001">
        <f>0.94*H1000+(1-0.94)*'01_Data'!S996^2</f>
        <v>6.8911616367443114E-4</v>
      </c>
      <c r="I1001" s="11">
        <f t="shared" si="183"/>
        <v>0.41672205754670183</v>
      </c>
      <c r="J1001">
        <f>0.94*J1000+(1-0.94)*'01_Data'!T996^2</f>
        <v>6.1115036832988675E-4</v>
      </c>
      <c r="K1001" s="11">
        <f t="shared" si="184"/>
        <v>0.39244094182326528</v>
      </c>
      <c r="L1001" t="e">
        <f>0.94*L1000+(1-0.94)*'01_Data'!U996^2</f>
        <v>#DIV/0!</v>
      </c>
      <c r="M1001" s="11" t="e">
        <f t="shared" si="185"/>
        <v>#DIV/0!</v>
      </c>
      <c r="N1001">
        <f>0.94*N1000+(1-0.94)*'01_Data'!V996^2</f>
        <v>1.4802580455902819E-3</v>
      </c>
      <c r="O1001" s="11">
        <f t="shared" si="186"/>
        <v>0.61075774861130583</v>
      </c>
      <c r="P1001">
        <f>0.94*P1000+(1-0.94)*'01_Data'!W996^2</f>
        <v>8.461827767750693E-4</v>
      </c>
      <c r="Q1001" s="11">
        <f t="shared" si="187"/>
        <v>0.46177706715179945</v>
      </c>
      <c r="R1001">
        <f>0.94*R1000+(1-0.94)*'01_Data'!X996^2</f>
        <v>2.7722518568778007E-4</v>
      </c>
      <c r="S1001" s="11">
        <f t="shared" si="188"/>
        <v>0.26431183627170501</v>
      </c>
      <c r="T1001">
        <f>0.94*T1000+(1-0.94)*'01_Data'!Y996^2</f>
        <v>6.2862076305125006E-8</v>
      </c>
      <c r="U1001" s="11">
        <f t="shared" si="189"/>
        <v>3.980105931868083E-3</v>
      </c>
      <c r="V1001" t="e">
        <f>0.94*V1000+(1-0.94)*'01_Data'!AA996^2</f>
        <v>#VALUE!</v>
      </c>
      <c r="W1001" s="11" t="e">
        <f t="shared" si="190"/>
        <v>#VALUE!</v>
      </c>
      <c r="X1001" t="e">
        <f>0.94*X1000+(1-0.94)*'01_Data'!AB996^2</f>
        <v>#VALUE!</v>
      </c>
      <c r="Y1001" s="11" t="e">
        <f t="shared" si="191"/>
        <v>#VALUE!</v>
      </c>
    </row>
    <row r="1002" spans="1:25" x14ac:dyDescent="0.2">
      <c r="A1002" s="6">
        <f>'01_Data'!A998</f>
        <v>44907</v>
      </c>
      <c r="B1002">
        <f>0.94*B1001+(1-0.94)*'01_Data'!P997^2</f>
        <v>3.0073333858855582E-4</v>
      </c>
      <c r="C1002" s="11">
        <f t="shared" si="180"/>
        <v>0.27529039453696175</v>
      </c>
      <c r="D1002">
        <f>0.94*D1001+(1-0.94)*'01_Data'!Q997^2</f>
        <v>3.4290382474573501E-4</v>
      </c>
      <c r="E1002" s="11">
        <f t="shared" si="181"/>
        <v>0.29395877914416035</v>
      </c>
      <c r="F1002">
        <f>0.94*F1001+(1-0.94)*'01_Data'!R997^2</f>
        <v>5.5457934200578104E-4</v>
      </c>
      <c r="G1002" s="11">
        <f t="shared" si="182"/>
        <v>0.37383685503900876</v>
      </c>
      <c r="H1002">
        <f>0.94*H1001+(1-0.94)*'01_Data'!S997^2</f>
        <v>6.6224731624878826E-4</v>
      </c>
      <c r="I1002" s="11">
        <f t="shared" si="183"/>
        <v>0.40851722570130949</v>
      </c>
      <c r="J1002">
        <f>0.94*J1001+(1-0.94)*'01_Data'!T997^2</f>
        <v>6.2294385521496475E-4</v>
      </c>
      <c r="K1002" s="11">
        <f t="shared" si="184"/>
        <v>0.39620935313817507</v>
      </c>
      <c r="L1002" t="e">
        <f>0.94*L1001+(1-0.94)*'01_Data'!U997^2</f>
        <v>#DIV/0!</v>
      </c>
      <c r="M1002" s="11" t="e">
        <f t="shared" si="185"/>
        <v>#DIV/0!</v>
      </c>
      <c r="N1002">
        <f>0.94*N1001+(1-0.94)*'01_Data'!V997^2</f>
        <v>1.4044103960916953E-3</v>
      </c>
      <c r="O1002" s="11">
        <f t="shared" si="186"/>
        <v>0.59490454680991245</v>
      </c>
      <c r="P1002">
        <f>0.94*P1001+(1-0.94)*'01_Data'!W997^2</f>
        <v>7.9621288177522838E-4</v>
      </c>
      <c r="Q1002" s="11">
        <f t="shared" si="187"/>
        <v>0.44793486826474849</v>
      </c>
      <c r="R1002">
        <f>0.94*R1001+(1-0.94)*'01_Data'!X997^2</f>
        <v>2.9580956203144554E-4</v>
      </c>
      <c r="S1002" s="11">
        <f t="shared" si="188"/>
        <v>0.27302748878441579</v>
      </c>
      <c r="T1002">
        <f>0.94*T1001+(1-0.94)*'01_Data'!Y997^2</f>
        <v>5.9808157508377147E-8</v>
      </c>
      <c r="U1002" s="11">
        <f t="shared" si="189"/>
        <v>3.8822230348230951E-3</v>
      </c>
      <c r="V1002" t="e">
        <f>0.94*V1001+(1-0.94)*'01_Data'!AA997^2</f>
        <v>#VALUE!</v>
      </c>
      <c r="W1002" s="11" t="e">
        <f t="shared" si="190"/>
        <v>#VALUE!</v>
      </c>
      <c r="X1002" t="e">
        <f>0.94*X1001+(1-0.94)*'01_Data'!AB997^2</f>
        <v>#VALUE!</v>
      </c>
      <c r="Y1002" s="11" t="e">
        <f t="shared" si="191"/>
        <v>#VALUE!</v>
      </c>
    </row>
    <row r="1003" spans="1:25" x14ac:dyDescent="0.2">
      <c r="A1003" s="6">
        <f>'01_Data'!A999</f>
        <v>44908</v>
      </c>
      <c r="B1003">
        <f>0.94*B1002+(1-0.94)*'01_Data'!P998^2</f>
        <v>3.1820467395394185E-4</v>
      </c>
      <c r="C1003" s="11">
        <f t="shared" si="180"/>
        <v>0.28317411222848982</v>
      </c>
      <c r="D1003">
        <f>0.94*D1002+(1-0.94)*'01_Data'!Q998^2</f>
        <v>3.2877257435535322E-4</v>
      </c>
      <c r="E1003" s="11">
        <f t="shared" si="181"/>
        <v>0.28783795569304099</v>
      </c>
      <c r="F1003">
        <f>0.94*F1002+(1-0.94)*'01_Data'!R998^2</f>
        <v>5.3641607918152923E-4</v>
      </c>
      <c r="G1003" s="11">
        <f t="shared" si="182"/>
        <v>0.36766404767633371</v>
      </c>
      <c r="H1003">
        <f>0.94*H1002+(1-0.94)*'01_Data'!S998^2</f>
        <v>6.5311914557560785E-4</v>
      </c>
      <c r="I1003" s="11">
        <f t="shared" si="183"/>
        <v>0.4056920318234673</v>
      </c>
      <c r="J1003">
        <f>0.94*J1002+(1-0.94)*'01_Data'!T998^2</f>
        <v>6.2209263717798006E-4</v>
      </c>
      <c r="K1003" s="11">
        <f t="shared" si="184"/>
        <v>0.39593856160880692</v>
      </c>
      <c r="L1003" t="e">
        <f>0.94*L1002+(1-0.94)*'01_Data'!U998^2</f>
        <v>#DIV/0!</v>
      </c>
      <c r="M1003" s="11" t="e">
        <f t="shared" si="185"/>
        <v>#DIV/0!</v>
      </c>
      <c r="N1003">
        <f>0.94*N1002+(1-0.94)*'01_Data'!V998^2</f>
        <v>1.9637176840742268E-3</v>
      </c>
      <c r="O1003" s="11">
        <f t="shared" si="186"/>
        <v>0.70346062888174854</v>
      </c>
      <c r="P1003">
        <f>0.94*P1002+(1-0.94)*'01_Data'!W998^2</f>
        <v>8.9298710927589273E-4</v>
      </c>
      <c r="Q1003" s="11">
        <f t="shared" si="187"/>
        <v>0.47437617092084733</v>
      </c>
      <c r="R1003">
        <f>0.94*R1002+(1-0.94)*'01_Data'!X998^2</f>
        <v>3.1327887579449146E-4</v>
      </c>
      <c r="S1003" s="11">
        <f t="shared" si="188"/>
        <v>0.2809738007363175</v>
      </c>
      <c r="T1003">
        <f>0.94*T1002+(1-0.94)*'01_Data'!Y998^2</f>
        <v>5.6937473839433987E-8</v>
      </c>
      <c r="U1003" s="11">
        <f t="shared" si="189"/>
        <v>3.7879075236253285E-3</v>
      </c>
      <c r="V1003" t="e">
        <f>0.94*V1002+(1-0.94)*'01_Data'!AA998^2</f>
        <v>#VALUE!</v>
      </c>
      <c r="W1003" s="11" t="e">
        <f t="shared" si="190"/>
        <v>#VALUE!</v>
      </c>
      <c r="X1003" t="e">
        <f>0.94*X1002+(1-0.94)*'01_Data'!AB998^2</f>
        <v>#VALUE!</v>
      </c>
      <c r="Y1003" s="11" t="e">
        <f t="shared" si="191"/>
        <v>#VALUE!</v>
      </c>
    </row>
    <row r="1004" spans="1:25" x14ac:dyDescent="0.2">
      <c r="A1004" s="6">
        <f>'01_Data'!A1000</f>
        <v>44909</v>
      </c>
      <c r="B1004">
        <f>0.94*B1003+(1-0.94)*'01_Data'!P999^2</f>
        <v>3.0620702556042082E-4</v>
      </c>
      <c r="C1004" s="11">
        <f t="shared" si="180"/>
        <v>0.27778439560426366</v>
      </c>
      <c r="D1004">
        <f>0.94*D1003+(1-0.94)*'01_Data'!Q999^2</f>
        <v>3.3814863909790505E-4</v>
      </c>
      <c r="E1004" s="11">
        <f t="shared" si="181"/>
        <v>0.29191344102776784</v>
      </c>
      <c r="F1004">
        <f>0.94*F1003+(1-0.94)*'01_Data'!R999^2</f>
        <v>5.1680621595018251E-4</v>
      </c>
      <c r="G1004" s="11">
        <f t="shared" si="182"/>
        <v>0.36088109734294199</v>
      </c>
      <c r="H1004">
        <f>0.94*H1003+(1-0.94)*'01_Data'!S999^2</f>
        <v>6.1484344138814436E-4</v>
      </c>
      <c r="I1004" s="11">
        <f t="shared" si="183"/>
        <v>0.3936248813652567</v>
      </c>
      <c r="J1004">
        <f>0.94*J1003+(1-0.94)*'01_Data'!T999^2</f>
        <v>6.0118275182833821E-4</v>
      </c>
      <c r="K1004" s="11">
        <f t="shared" si="184"/>
        <v>0.389227508612561</v>
      </c>
      <c r="L1004" t="e">
        <f>0.94*L1003+(1-0.94)*'01_Data'!U999^2</f>
        <v>#DIV/0!</v>
      </c>
      <c r="M1004" s="11" t="e">
        <f t="shared" si="185"/>
        <v>#DIV/0!</v>
      </c>
      <c r="N1004">
        <f>0.94*N1003+(1-0.94)*'01_Data'!V999^2</f>
        <v>1.8647523295852086E-3</v>
      </c>
      <c r="O1004" s="11">
        <f t="shared" si="186"/>
        <v>0.68550535158777037</v>
      </c>
      <c r="P1004">
        <f>0.94*P1003+(1-0.94)*'01_Data'!W999^2</f>
        <v>8.4005540595505346E-4</v>
      </c>
      <c r="Q1004" s="11">
        <f t="shared" si="187"/>
        <v>0.46010212159983954</v>
      </c>
      <c r="R1004">
        <f>0.94*R1003+(1-0.94)*'01_Data'!X999^2</f>
        <v>3.1345987191278929E-4</v>
      </c>
      <c r="S1004" s="11">
        <f t="shared" si="188"/>
        <v>0.28105495498571614</v>
      </c>
      <c r="T1004">
        <f>0.94*T1003+(1-0.94)*'01_Data'!Y999^2</f>
        <v>5.3521225409067947E-8</v>
      </c>
      <c r="U1004" s="11">
        <f t="shared" si="189"/>
        <v>3.6725126008068541E-3</v>
      </c>
      <c r="V1004" t="e">
        <f>0.94*V1003+(1-0.94)*'01_Data'!AA999^2</f>
        <v>#VALUE!</v>
      </c>
      <c r="W1004" s="11" t="e">
        <f t="shared" si="190"/>
        <v>#VALUE!</v>
      </c>
      <c r="X1004" t="e">
        <f>0.94*X1003+(1-0.94)*'01_Data'!AB999^2</f>
        <v>#VALUE!</v>
      </c>
      <c r="Y1004" s="11" t="e">
        <f t="shared" si="191"/>
        <v>#VALUE!</v>
      </c>
    </row>
    <row r="1005" spans="1:25" x14ac:dyDescent="0.2">
      <c r="A1005" s="6">
        <f>'01_Data'!A1001</f>
        <v>44910</v>
      </c>
      <c r="B1005">
        <f>0.94*B1004+(1-0.94)*'01_Data'!P1000^2</f>
        <v>2.9111374085064783E-4</v>
      </c>
      <c r="C1005" s="11">
        <f t="shared" si="180"/>
        <v>0.2708517356310704</v>
      </c>
      <c r="D1005">
        <f>0.94*D1004+(1-0.94)*'01_Data'!Q1000^2</f>
        <v>3.2074916059581752E-4</v>
      </c>
      <c r="E1005" s="11">
        <f t="shared" si="181"/>
        <v>0.28430404230356282</v>
      </c>
      <c r="F1005">
        <f>0.94*F1004+(1-0.94)*'01_Data'!R1000^2</f>
        <v>4.87164570146764E-4</v>
      </c>
      <c r="G1005" s="11">
        <f t="shared" si="182"/>
        <v>0.35037904000808112</v>
      </c>
      <c r="H1005">
        <f>0.94*H1004+(1-0.94)*'01_Data'!S1000^2</f>
        <v>5.8322934412348263E-4</v>
      </c>
      <c r="I1005" s="11">
        <f t="shared" si="183"/>
        <v>0.38337161438885592</v>
      </c>
      <c r="J1005">
        <f>0.94*J1004+(1-0.94)*'01_Data'!T1000^2</f>
        <v>5.740137217151597E-4</v>
      </c>
      <c r="K1005" s="11">
        <f t="shared" si="184"/>
        <v>0.3803307217044401</v>
      </c>
      <c r="L1005" t="e">
        <f>0.94*L1004+(1-0.94)*'01_Data'!U1000^2</f>
        <v>#DIV/0!</v>
      </c>
      <c r="M1005" s="11" t="e">
        <f t="shared" si="185"/>
        <v>#DIV/0!</v>
      </c>
      <c r="N1005">
        <f>0.94*N1004+(1-0.94)*'01_Data'!V1000^2</f>
        <v>1.8086964250006935E-3</v>
      </c>
      <c r="O1005" s="11">
        <f t="shared" si="186"/>
        <v>0.67512332140148656</v>
      </c>
      <c r="P1005">
        <f>0.94*P1004+(1-0.94)*'01_Data'!W1000^2</f>
        <v>8.1913285816608429E-4</v>
      </c>
      <c r="Q1005" s="11">
        <f t="shared" si="187"/>
        <v>0.45433630743960279</v>
      </c>
      <c r="R1005">
        <f>0.94*R1004+(1-0.94)*'01_Data'!X1000^2</f>
        <v>3.0079998218093189E-4</v>
      </c>
      <c r="S1005" s="11">
        <f t="shared" si="188"/>
        <v>0.27532089551938266</v>
      </c>
      <c r="T1005">
        <f>0.94*T1004+(1-0.94)*'01_Data'!Y1000^2</f>
        <v>5.6767378524738806E-8</v>
      </c>
      <c r="U1005" s="11">
        <f t="shared" si="189"/>
        <v>3.7822452839859793E-3</v>
      </c>
      <c r="V1005" t="e">
        <f>0.94*V1004+(1-0.94)*'01_Data'!AA1000^2</f>
        <v>#VALUE!</v>
      </c>
      <c r="W1005" s="11" t="e">
        <f t="shared" si="190"/>
        <v>#VALUE!</v>
      </c>
      <c r="X1005" t="e">
        <f>0.94*X1004+(1-0.94)*'01_Data'!AB1000^2</f>
        <v>#VALUE!</v>
      </c>
      <c r="Y1005" s="11" t="e">
        <f t="shared" si="191"/>
        <v>#VALUE!</v>
      </c>
    </row>
    <row r="1006" spans="1:25" x14ac:dyDescent="0.2">
      <c r="A1006" s="6">
        <f>'01_Data'!A1002</f>
        <v>44911</v>
      </c>
      <c r="B1006">
        <f>0.94*B1005+(1-0.94)*'01_Data'!P1001^2</f>
        <v>2.7920757119272177E-4</v>
      </c>
      <c r="C1006" s="11">
        <f t="shared" si="180"/>
        <v>0.26525517514379598</v>
      </c>
      <c r="D1006">
        <f>0.94*D1005+(1-0.94)*'01_Data'!Q1001^2</f>
        <v>3.0489146241366102E-4</v>
      </c>
      <c r="E1006" s="11">
        <f t="shared" si="181"/>
        <v>0.27718702806632672</v>
      </c>
      <c r="F1006">
        <f>0.94*F1005+(1-0.94)*'01_Data'!R1001^2</f>
        <v>4.5841843717896153E-4</v>
      </c>
      <c r="G1006" s="11">
        <f t="shared" si="182"/>
        <v>0.3398844600288432</v>
      </c>
      <c r="H1006">
        <f>0.94*H1005+(1-0.94)*'01_Data'!S1001^2</f>
        <v>5.5227009930358163E-4</v>
      </c>
      <c r="I1006" s="11">
        <f t="shared" si="183"/>
        <v>0.3730577234483996</v>
      </c>
      <c r="J1006">
        <f>0.94*J1005+(1-0.94)*'01_Data'!T1001^2</f>
        <v>5.5504793858055228E-4</v>
      </c>
      <c r="K1006" s="11">
        <f t="shared" si="184"/>
        <v>0.373994760019842</v>
      </c>
      <c r="L1006" t="e">
        <f>0.94*L1005+(1-0.94)*'01_Data'!U1001^2</f>
        <v>#DIV/0!</v>
      </c>
      <c r="M1006" s="11" t="e">
        <f t="shared" si="185"/>
        <v>#DIV/0!</v>
      </c>
      <c r="N1006">
        <f>0.94*N1005+(1-0.94)*'01_Data'!V1001^2</f>
        <v>1.7234931873883939E-3</v>
      </c>
      <c r="O1006" s="11">
        <f t="shared" si="186"/>
        <v>0.65902980450194759</v>
      </c>
      <c r="P1006">
        <f>0.94*P1005+(1-0.94)*'01_Data'!W1001^2</f>
        <v>7.8056181751007866E-4</v>
      </c>
      <c r="Q1006" s="11">
        <f t="shared" si="187"/>
        <v>0.44351051623669518</v>
      </c>
      <c r="R1006">
        <f>0.94*R1005+(1-0.94)*'01_Data'!X1001^2</f>
        <v>2.9013031696649579E-4</v>
      </c>
      <c r="S1006" s="11">
        <f t="shared" si="188"/>
        <v>0.27039386064694027</v>
      </c>
      <c r="T1006">
        <f>0.94*T1005+(1-0.94)*'01_Data'!Y1001^2</f>
        <v>5.6196481705155147E-8</v>
      </c>
      <c r="U1006" s="11">
        <f t="shared" si="189"/>
        <v>3.7631786284601345E-3</v>
      </c>
      <c r="V1006" t="e">
        <f>0.94*V1005+(1-0.94)*'01_Data'!AA1001^2</f>
        <v>#VALUE!</v>
      </c>
      <c r="W1006" s="11" t="e">
        <f t="shared" si="190"/>
        <v>#VALUE!</v>
      </c>
      <c r="X1006" t="e">
        <f>0.94*X1005+(1-0.94)*'01_Data'!AB1001^2</f>
        <v>#VALUE!</v>
      </c>
      <c r="Y1006" s="11" t="e">
        <f t="shared" si="191"/>
        <v>#VALUE!</v>
      </c>
    </row>
    <row r="1007" spans="1:25" x14ac:dyDescent="0.2">
      <c r="A1007" s="6">
        <f>'01_Data'!A1003</f>
        <v>44914</v>
      </c>
      <c r="B1007">
        <f>0.94*B1006+(1-0.94)*'01_Data'!P1002^2</f>
        <v>2.6543176892619458E-4</v>
      </c>
      <c r="C1007" s="11">
        <f t="shared" si="180"/>
        <v>0.25862870252429648</v>
      </c>
      <c r="D1007">
        <f>0.94*D1006+(1-0.94)*'01_Data'!Q1002^2</f>
        <v>2.9778790379284979E-4</v>
      </c>
      <c r="E1007" s="11">
        <f t="shared" si="181"/>
        <v>0.27393895625813819</v>
      </c>
      <c r="F1007">
        <f>0.94*F1006+(1-0.94)*'01_Data'!R1002^2</f>
        <v>4.5240207396182925E-4</v>
      </c>
      <c r="G1007" s="11">
        <f t="shared" si="182"/>
        <v>0.33764674237786008</v>
      </c>
      <c r="H1007">
        <f>0.94*H1006+(1-0.94)*'01_Data'!S1002^2</f>
        <v>5.2516308391337358E-4</v>
      </c>
      <c r="I1007" s="11">
        <f t="shared" si="183"/>
        <v>0.36378715912765552</v>
      </c>
      <c r="J1007">
        <f>0.94*J1006+(1-0.94)*'01_Data'!T1002^2</f>
        <v>5.4293621102744481E-4</v>
      </c>
      <c r="K1007" s="11">
        <f t="shared" si="184"/>
        <v>0.36989177495439945</v>
      </c>
      <c r="L1007" t="e">
        <f>0.94*L1006+(1-0.94)*'01_Data'!U1002^2</f>
        <v>#DIV/0!</v>
      </c>
      <c r="M1007" s="11" t="e">
        <f t="shared" si="185"/>
        <v>#DIV/0!</v>
      </c>
      <c r="N1007">
        <f>0.94*N1006+(1-0.94)*'01_Data'!V1002^2</f>
        <v>1.6489266249543704E-3</v>
      </c>
      <c r="O1007" s="11">
        <f t="shared" si="186"/>
        <v>0.64461578439292144</v>
      </c>
      <c r="P1007">
        <f>0.94*P1006+(1-0.94)*'01_Data'!W1002^2</f>
        <v>7.507597981760225E-4</v>
      </c>
      <c r="Q1007" s="11">
        <f t="shared" si="187"/>
        <v>0.43496145707448342</v>
      </c>
      <c r="R1007">
        <f>0.94*R1006+(1-0.94)*'01_Data'!X1002^2</f>
        <v>2.7272249794850603E-4</v>
      </c>
      <c r="S1007" s="11">
        <f t="shared" si="188"/>
        <v>0.26215657436544204</v>
      </c>
      <c r="T1007">
        <f>0.94*T1006+(1-0.94)*'01_Data'!Y1002^2</f>
        <v>5.2824692802845838E-8</v>
      </c>
      <c r="U1007" s="11">
        <f t="shared" si="189"/>
        <v>3.6485370474091602E-3</v>
      </c>
      <c r="V1007" t="e">
        <f>0.94*V1006+(1-0.94)*'01_Data'!AA1002^2</f>
        <v>#VALUE!</v>
      </c>
      <c r="W1007" s="11" t="e">
        <f t="shared" si="190"/>
        <v>#VALUE!</v>
      </c>
      <c r="X1007" t="e">
        <f>0.94*X1006+(1-0.94)*'01_Data'!AB1002^2</f>
        <v>#VALUE!</v>
      </c>
      <c r="Y1007" s="11" t="e">
        <f t="shared" si="191"/>
        <v>#VALUE!</v>
      </c>
    </row>
    <row r="1008" spans="1:25" x14ac:dyDescent="0.2">
      <c r="A1008" s="6">
        <f>'01_Data'!A1004</f>
        <v>44915</v>
      </c>
      <c r="B1008">
        <f>0.94*B1007+(1-0.94)*'01_Data'!P1003^2</f>
        <v>2.507093886849802E-4</v>
      </c>
      <c r="C1008" s="11">
        <f t="shared" si="180"/>
        <v>0.25135386599098691</v>
      </c>
      <c r="D1008">
        <f>0.94*D1007+(1-0.94)*'01_Data'!Q1003^2</f>
        <v>2.8273724615357346E-4</v>
      </c>
      <c r="E1008" s="11">
        <f t="shared" si="181"/>
        <v>0.26692655549926186</v>
      </c>
      <c r="F1008">
        <f>0.94*F1007+(1-0.94)*'01_Data'!R1003^2</f>
        <v>4.252579495241195E-4</v>
      </c>
      <c r="G1008" s="11">
        <f t="shared" si="182"/>
        <v>0.32736066238947853</v>
      </c>
      <c r="H1008">
        <f>0.94*H1007+(1-0.94)*'01_Data'!S1003^2</f>
        <v>4.9387491691620967E-4</v>
      </c>
      <c r="I1008" s="11">
        <f t="shared" si="183"/>
        <v>0.35278389853121822</v>
      </c>
      <c r="J1008">
        <f>0.94*J1007+(1-0.94)*'01_Data'!T1003^2</f>
        <v>5.8164226983274301E-4</v>
      </c>
      <c r="K1008" s="11">
        <f t="shared" si="184"/>
        <v>0.38284964672551453</v>
      </c>
      <c r="L1008" t="e">
        <f>0.94*L1007+(1-0.94)*'01_Data'!U1003^2</f>
        <v>#DIV/0!</v>
      </c>
      <c r="M1008" s="11" t="e">
        <f t="shared" si="185"/>
        <v>#DIV/0!</v>
      </c>
      <c r="N1008">
        <f>0.94*N1007+(1-0.94)*'01_Data'!V1003^2</f>
        <v>1.6864396760570268E-3</v>
      </c>
      <c r="O1008" s="11">
        <f t="shared" si="186"/>
        <v>0.65190704733602234</v>
      </c>
      <c r="P1008">
        <f>0.94*P1007+(1-0.94)*'01_Data'!W1003^2</f>
        <v>7.1417517493707909E-4</v>
      </c>
      <c r="Q1008" s="11">
        <f t="shared" si="187"/>
        <v>0.42423123893007214</v>
      </c>
      <c r="R1008">
        <f>0.94*R1007+(1-0.94)*'01_Data'!X1003^2</f>
        <v>2.6081642251776235E-4</v>
      </c>
      <c r="S1008" s="11">
        <f t="shared" si="188"/>
        <v>0.25637031511950853</v>
      </c>
      <c r="T1008">
        <f>0.94*T1007+(1-0.94)*'01_Data'!Y1003^2</f>
        <v>5.0529960444849697E-8</v>
      </c>
      <c r="U1008" s="11">
        <f t="shared" si="189"/>
        <v>3.5684100145726141E-3</v>
      </c>
      <c r="V1008" t="e">
        <f>0.94*V1007+(1-0.94)*'01_Data'!AA1003^2</f>
        <v>#VALUE!</v>
      </c>
      <c r="W1008" s="11" t="e">
        <f t="shared" si="190"/>
        <v>#VALUE!</v>
      </c>
      <c r="X1008" t="e">
        <f>0.94*X1007+(1-0.94)*'01_Data'!AB1003^2</f>
        <v>#VALUE!</v>
      </c>
      <c r="Y1008" s="11" t="e">
        <f t="shared" si="191"/>
        <v>#VALUE!</v>
      </c>
    </row>
    <row r="1009" spans="1:25" x14ac:dyDescent="0.2">
      <c r="A1009" s="6">
        <f>'01_Data'!A1005</f>
        <v>44916</v>
      </c>
      <c r="B1009">
        <f>0.94*B1008+(1-0.94)*'01_Data'!P1004^2</f>
        <v>2.4802218075467363E-4</v>
      </c>
      <c r="C1009" s="11">
        <f t="shared" si="180"/>
        <v>0.25000317908014241</v>
      </c>
      <c r="D1009">
        <f>0.94*D1008+(1-0.94)*'01_Data'!Q1004^2</f>
        <v>2.8169477729977444E-4</v>
      </c>
      <c r="E1009" s="11">
        <f t="shared" si="181"/>
        <v>0.26643401411896189</v>
      </c>
      <c r="F1009">
        <f>0.94*F1008+(1-0.94)*'01_Data'!R1004^2</f>
        <v>4.2329470974445413E-4</v>
      </c>
      <c r="G1009" s="11">
        <f t="shared" si="182"/>
        <v>0.32660414396575321</v>
      </c>
      <c r="H1009">
        <f>0.94*H1008+(1-0.94)*'01_Data'!S1004^2</f>
        <v>4.6426710933543532E-4</v>
      </c>
      <c r="I1009" s="11">
        <f t="shared" si="183"/>
        <v>0.34204577406032916</v>
      </c>
      <c r="J1009">
        <f>0.94*J1008+(1-0.94)*'01_Data'!T1004^2</f>
        <v>5.5198595709039626E-4</v>
      </c>
      <c r="K1009" s="11">
        <f t="shared" si="184"/>
        <v>0.3729617422561996</v>
      </c>
      <c r="L1009" t="e">
        <f>0.94*L1008+(1-0.94)*'01_Data'!U1004^2</f>
        <v>#DIV/0!</v>
      </c>
      <c r="M1009" s="11" t="e">
        <f t="shared" si="185"/>
        <v>#DIV/0!</v>
      </c>
      <c r="N1009">
        <f>0.94*N1008+(1-0.94)*'01_Data'!V1004^2</f>
        <v>1.5994610437232498E-3</v>
      </c>
      <c r="O1009" s="11">
        <f t="shared" si="186"/>
        <v>0.63487335982718551</v>
      </c>
      <c r="P1009">
        <f>0.94*P1008+(1-0.94)*'01_Data'!W1004^2</f>
        <v>6.7418268079190641E-4</v>
      </c>
      <c r="Q1009" s="11">
        <f t="shared" si="187"/>
        <v>0.41218204177227374</v>
      </c>
      <c r="R1009">
        <f>0.94*R1008+(1-0.94)*'01_Data'!X1004^2</f>
        <v>2.515748972123036E-4</v>
      </c>
      <c r="S1009" s="11">
        <f t="shared" si="188"/>
        <v>0.25178735889138776</v>
      </c>
      <c r="T1009">
        <f>0.94*T1008+(1-0.94)*'01_Data'!Y1004^2</f>
        <v>4.8214856122793393E-8</v>
      </c>
      <c r="U1009" s="11">
        <f t="shared" si="189"/>
        <v>3.4857056305637652E-3</v>
      </c>
      <c r="V1009" t="e">
        <f>0.94*V1008+(1-0.94)*'01_Data'!AA1004^2</f>
        <v>#VALUE!</v>
      </c>
      <c r="W1009" s="11" t="e">
        <f t="shared" si="190"/>
        <v>#VALUE!</v>
      </c>
      <c r="X1009" t="e">
        <f>0.94*X1008+(1-0.94)*'01_Data'!AB1004^2</f>
        <v>#VALUE!</v>
      </c>
      <c r="Y1009" s="11" t="e">
        <f t="shared" si="191"/>
        <v>#VALUE!</v>
      </c>
    </row>
    <row r="1010" spans="1:25" x14ac:dyDescent="0.2">
      <c r="A1010" s="6">
        <f>'01_Data'!A1006</f>
        <v>44917</v>
      </c>
      <c r="B1010">
        <f>0.94*B1009+(1-0.94)*'01_Data'!P1005^2</f>
        <v>2.4290810154296361E-4</v>
      </c>
      <c r="C1010" s="11">
        <f t="shared" si="180"/>
        <v>0.24741229069879864</v>
      </c>
      <c r="D1010">
        <f>0.94*D1009+(1-0.94)*'01_Data'!Q1005^2</f>
        <v>2.7298882156922622E-4</v>
      </c>
      <c r="E1010" s="11">
        <f t="shared" si="181"/>
        <v>0.26228454593331457</v>
      </c>
      <c r="F1010">
        <f>0.94*F1009+(1-0.94)*'01_Data'!R1005^2</f>
        <v>4.5825060822186588E-4</v>
      </c>
      <c r="G1010" s="11">
        <f t="shared" si="182"/>
        <v>0.33982223775366766</v>
      </c>
      <c r="H1010">
        <f>0.94*H1009+(1-0.94)*'01_Data'!S1005^2</f>
        <v>4.6433153933456438E-4</v>
      </c>
      <c r="I1010" s="11">
        <f t="shared" si="183"/>
        <v>0.34206950742840297</v>
      </c>
      <c r="J1010">
        <f>0.94*J1009+(1-0.94)*'01_Data'!T1005^2</f>
        <v>5.5138188727350758E-4</v>
      </c>
      <c r="K1010" s="11">
        <f t="shared" si="184"/>
        <v>0.37275760970491795</v>
      </c>
      <c r="L1010" t="e">
        <f>0.94*L1009+(1-0.94)*'01_Data'!U1005^2</f>
        <v>#DIV/0!</v>
      </c>
      <c r="M1010" s="11" t="e">
        <f t="shared" si="185"/>
        <v>#DIV/0!</v>
      </c>
      <c r="N1010">
        <f>0.94*N1009+(1-0.94)*'01_Data'!V1005^2</f>
        <v>1.5378954642789678E-3</v>
      </c>
      <c r="O1010" s="11">
        <f t="shared" si="186"/>
        <v>0.62253486408256675</v>
      </c>
      <c r="P1010">
        <f>0.94*P1009+(1-0.94)*'01_Data'!W1005^2</f>
        <v>6.4306311726773364E-4</v>
      </c>
      <c r="Q1010" s="11">
        <f t="shared" si="187"/>
        <v>0.40255671097557033</v>
      </c>
      <c r="R1010">
        <f>0.94*R1009+(1-0.94)*'01_Data'!X1005^2</f>
        <v>2.6781271903317982E-4</v>
      </c>
      <c r="S1010" s="11">
        <f t="shared" si="188"/>
        <v>0.25978607583233038</v>
      </c>
      <c r="T1010">
        <f>0.94*T1009+(1-0.94)*'01_Data'!Y1005^2</f>
        <v>4.6038501427084953E-8</v>
      </c>
      <c r="U1010" s="11">
        <f t="shared" si="189"/>
        <v>3.4061271790151071E-3</v>
      </c>
      <c r="V1010" t="e">
        <f>0.94*V1009+(1-0.94)*'01_Data'!AA1005^2</f>
        <v>#VALUE!</v>
      </c>
      <c r="W1010" s="11" t="e">
        <f t="shared" si="190"/>
        <v>#VALUE!</v>
      </c>
      <c r="X1010" t="e">
        <f>0.94*X1009+(1-0.94)*'01_Data'!AB1005^2</f>
        <v>#VALUE!</v>
      </c>
      <c r="Y1010" s="11" t="e">
        <f t="shared" si="191"/>
        <v>#VALUE!</v>
      </c>
    </row>
    <row r="1011" spans="1:25" x14ac:dyDescent="0.2">
      <c r="A1011" s="6">
        <f>'01_Data'!A1007</f>
        <v>44918</v>
      </c>
      <c r="B1011">
        <f>0.94*B1010+(1-0.94)*'01_Data'!P1006^2</f>
        <v>2.5325476413966188E-4</v>
      </c>
      <c r="C1011" s="11">
        <f t="shared" si="180"/>
        <v>0.25262660303933709</v>
      </c>
      <c r="D1011">
        <f>0.94*D1010+(1-0.94)*'01_Data'!Q1006^2</f>
        <v>2.7030858060824803E-4</v>
      </c>
      <c r="E1011" s="11">
        <f t="shared" si="181"/>
        <v>0.26099379746131612</v>
      </c>
      <c r="F1011">
        <f>0.94*F1010+(1-0.94)*'01_Data'!R1006^2</f>
        <v>4.8296607452275281E-4</v>
      </c>
      <c r="G1011" s="11">
        <f t="shared" si="182"/>
        <v>0.34886594958484229</v>
      </c>
      <c r="H1011">
        <f>0.94*H1010+(1-0.94)*'01_Data'!S1006^2</f>
        <v>4.932153905079338E-4</v>
      </c>
      <c r="I1011" s="11">
        <f t="shared" si="183"/>
        <v>0.35254826394126426</v>
      </c>
      <c r="J1011">
        <f>0.94*J1010+(1-0.94)*'01_Data'!T1006^2</f>
        <v>5.7762699054705294E-4</v>
      </c>
      <c r="K1011" s="11">
        <f t="shared" si="184"/>
        <v>0.38152588590796477</v>
      </c>
      <c r="L1011" t="e">
        <f>0.94*L1010+(1-0.94)*'01_Data'!U1006^2</f>
        <v>#DIV/0!</v>
      </c>
      <c r="M1011" s="11" t="e">
        <f t="shared" si="185"/>
        <v>#DIV/0!</v>
      </c>
      <c r="N1011">
        <f>0.94*N1010+(1-0.94)*'01_Data'!V1006^2</f>
        <v>1.5031754448801603E-3</v>
      </c>
      <c r="O1011" s="11">
        <f t="shared" si="186"/>
        <v>0.61546747445320005</v>
      </c>
      <c r="P1011">
        <f>0.94*P1010+(1-0.94)*'01_Data'!W1006^2</f>
        <v>6.0482539951465803E-4</v>
      </c>
      <c r="Q1011" s="11">
        <f t="shared" si="187"/>
        <v>0.3904049188697471</v>
      </c>
      <c r="R1011">
        <f>0.94*R1010+(1-0.94)*'01_Data'!X1006^2</f>
        <v>2.6007207120387843E-4</v>
      </c>
      <c r="S1011" s="11">
        <f t="shared" si="188"/>
        <v>0.25600422251083549</v>
      </c>
      <c r="T1011">
        <f>0.94*T1010+(1-0.94)*'01_Data'!Y1006^2</f>
        <v>6.9151761487195884E-8</v>
      </c>
      <c r="U1011" s="11">
        <f t="shared" si="189"/>
        <v>4.1744752837660163E-3</v>
      </c>
      <c r="V1011" t="e">
        <f>0.94*V1010+(1-0.94)*'01_Data'!AA1006^2</f>
        <v>#VALUE!</v>
      </c>
      <c r="W1011" s="11" t="e">
        <f t="shared" si="190"/>
        <v>#VALUE!</v>
      </c>
      <c r="X1011" t="e">
        <f>0.94*X1010+(1-0.94)*'01_Data'!AB1006^2</f>
        <v>#VALUE!</v>
      </c>
      <c r="Y1011" s="11" t="e">
        <f t="shared" si="191"/>
        <v>#VALUE!</v>
      </c>
    </row>
    <row r="1012" spans="1:25" x14ac:dyDescent="0.2">
      <c r="A1012" s="6">
        <f>'01_Data'!A1008</f>
        <v>44922</v>
      </c>
      <c r="B1012">
        <f>0.94*B1011+(1-0.94)*'01_Data'!P1007^2</f>
        <v>2.7893866454088343E-4</v>
      </c>
      <c r="C1012" s="11">
        <f t="shared" si="180"/>
        <v>0.26512740986986361</v>
      </c>
      <c r="D1012">
        <f>0.94*D1011+(1-0.94)*'01_Data'!Q1007^2</f>
        <v>3.0971324773222816E-4</v>
      </c>
      <c r="E1012" s="11">
        <f t="shared" si="181"/>
        <v>0.27937025329931153</v>
      </c>
      <c r="F1012">
        <f>0.94*F1011+(1-0.94)*'01_Data'!R1007^2</f>
        <v>5.6144045913094417E-4</v>
      </c>
      <c r="G1012" s="11">
        <f t="shared" si="182"/>
        <v>0.37614225460721368</v>
      </c>
      <c r="H1012">
        <f>0.94*H1011+(1-0.94)*'01_Data'!S1007^2</f>
        <v>5.3379972304273772E-4</v>
      </c>
      <c r="I1012" s="11">
        <f t="shared" si="183"/>
        <v>0.3667663155290708</v>
      </c>
      <c r="J1012">
        <f>0.94*J1011+(1-0.94)*'01_Data'!T1007^2</f>
        <v>5.7336114162107716E-4</v>
      </c>
      <c r="K1012" s="11">
        <f t="shared" si="184"/>
        <v>0.38011446656041842</v>
      </c>
      <c r="L1012" t="e">
        <f>0.94*L1011+(1-0.94)*'01_Data'!U1007^2</f>
        <v>#DIV/0!</v>
      </c>
      <c r="M1012" s="11" t="e">
        <f t="shared" si="185"/>
        <v>#DIV/0!</v>
      </c>
      <c r="N1012">
        <f>0.94*N1011+(1-0.94)*'01_Data'!V1007^2</f>
        <v>1.4161223060199714E-3</v>
      </c>
      <c r="O1012" s="11">
        <f t="shared" si="186"/>
        <v>0.597379963772667</v>
      </c>
      <c r="P1012">
        <f>0.94*P1011+(1-0.94)*'01_Data'!W1007^2</f>
        <v>5.7737114249720959E-4</v>
      </c>
      <c r="Q1012" s="11">
        <f t="shared" si="187"/>
        <v>0.38144138200947314</v>
      </c>
      <c r="R1012">
        <f>0.94*R1011+(1-0.94)*'01_Data'!X1007^2</f>
        <v>2.5401297996840397E-4</v>
      </c>
      <c r="S1012" s="11">
        <f t="shared" si="188"/>
        <v>0.25300448800769881</v>
      </c>
      <c r="T1012">
        <f>0.94*T1011+(1-0.94)*'01_Data'!Y1007^2</f>
        <v>6.5002655797964126E-8</v>
      </c>
      <c r="U1012" s="11">
        <f t="shared" si="189"/>
        <v>4.0473039496789669E-3</v>
      </c>
      <c r="V1012" t="e">
        <f>0.94*V1011+(1-0.94)*'01_Data'!AA1007^2</f>
        <v>#VALUE!</v>
      </c>
      <c r="W1012" s="11" t="e">
        <f t="shared" si="190"/>
        <v>#VALUE!</v>
      </c>
      <c r="X1012" t="e">
        <f>0.94*X1011+(1-0.94)*'01_Data'!AB1007^2</f>
        <v>#VALUE!</v>
      </c>
      <c r="Y1012" s="11" t="e">
        <f t="shared" si="191"/>
        <v>#VALUE!</v>
      </c>
    </row>
    <row r="1013" spans="1:25" x14ac:dyDescent="0.2">
      <c r="A1013" s="6">
        <f>'01_Data'!A1009</f>
        <v>44923</v>
      </c>
      <c r="B1013">
        <f>0.94*B1012+(1-0.94)*'01_Data'!P1008^2</f>
        <v>2.7362472173072296E-4</v>
      </c>
      <c r="C1013" s="11">
        <f t="shared" si="180"/>
        <v>0.26258985105320082</v>
      </c>
      <c r="D1013">
        <f>0.94*D1012+(1-0.94)*'01_Data'!Q1008^2</f>
        <v>3.0049368762916946E-4</v>
      </c>
      <c r="E1013" s="11">
        <f t="shared" si="181"/>
        <v>0.2751806847919212</v>
      </c>
      <c r="F1013">
        <f>0.94*F1012+(1-0.94)*'01_Data'!R1008^2</f>
        <v>5.364784488385855E-4</v>
      </c>
      <c r="G1013" s="11">
        <f t="shared" si="182"/>
        <v>0.36768542139623045</v>
      </c>
      <c r="H1013">
        <f>0.94*H1012+(1-0.94)*'01_Data'!S1008^2</f>
        <v>5.0387694102668593E-4</v>
      </c>
      <c r="I1013" s="11">
        <f t="shared" si="183"/>
        <v>0.35633830714466397</v>
      </c>
      <c r="J1013">
        <f>0.94*J1012+(1-0.94)*'01_Data'!T1008^2</f>
        <v>5.3937549041550013E-4</v>
      </c>
      <c r="K1013" s="11">
        <f t="shared" si="184"/>
        <v>0.36867685523328697</v>
      </c>
      <c r="L1013" t="e">
        <f>0.94*L1012+(1-0.94)*'01_Data'!U1008^2</f>
        <v>#DIV/0!</v>
      </c>
      <c r="M1013" s="11" t="e">
        <f t="shared" si="185"/>
        <v>#DIV/0!</v>
      </c>
      <c r="N1013">
        <f>0.94*N1012+(1-0.94)*'01_Data'!V1008^2</f>
        <v>1.3311936882182164E-3</v>
      </c>
      <c r="O1013" s="11">
        <f t="shared" si="186"/>
        <v>0.57918978705687696</v>
      </c>
      <c r="P1013">
        <f>0.94*P1012+(1-0.94)*'01_Data'!W1008^2</f>
        <v>5.4549150913330805E-4</v>
      </c>
      <c r="Q1013" s="11">
        <f t="shared" si="187"/>
        <v>0.37076119039294503</v>
      </c>
      <c r="R1013">
        <f>0.94*R1012+(1-0.94)*'01_Data'!X1008^2</f>
        <v>2.4028526155240874E-4</v>
      </c>
      <c r="S1013" s="11">
        <f t="shared" si="188"/>
        <v>0.24607292803396114</v>
      </c>
      <c r="T1013">
        <f>0.94*T1012+(1-0.94)*'01_Data'!Y1008^2</f>
        <v>6.1102496450086269E-8</v>
      </c>
      <c r="U1013" s="11">
        <f t="shared" si="189"/>
        <v>3.924006766740055E-3</v>
      </c>
      <c r="V1013" t="e">
        <f>0.94*V1012+(1-0.94)*'01_Data'!AA1008^2</f>
        <v>#VALUE!</v>
      </c>
      <c r="W1013" s="11" t="e">
        <f t="shared" si="190"/>
        <v>#VALUE!</v>
      </c>
      <c r="X1013" t="e">
        <f>0.94*X1012+(1-0.94)*'01_Data'!AB1008^2</f>
        <v>#VALUE!</v>
      </c>
      <c r="Y1013" s="11" t="e">
        <f t="shared" si="191"/>
        <v>#VALUE!</v>
      </c>
    </row>
    <row r="1014" spans="1:25" x14ac:dyDescent="0.2">
      <c r="A1014" s="6">
        <f>'01_Data'!A1010</f>
        <v>44924</v>
      </c>
      <c r="B1014">
        <f>0.94*B1013+(1-0.94)*'01_Data'!P1009^2</f>
        <v>2.7366677361652251E-4</v>
      </c>
      <c r="C1014" s="11">
        <f t="shared" si="180"/>
        <v>0.26261002827646107</v>
      </c>
      <c r="D1014">
        <f>0.94*D1013+(1-0.94)*'01_Data'!Q1009^2</f>
        <v>2.9571792424733353E-4</v>
      </c>
      <c r="E1014" s="11">
        <f t="shared" si="181"/>
        <v>0.27298519540504035</v>
      </c>
      <c r="F1014">
        <f>0.94*F1013+(1-0.94)*'01_Data'!R1009^2</f>
        <v>5.4814594873337679E-4</v>
      </c>
      <c r="G1014" s="11">
        <f t="shared" si="182"/>
        <v>0.37166218408766177</v>
      </c>
      <c r="H1014">
        <f>0.94*H1013+(1-0.94)*'01_Data'!S1009^2</f>
        <v>5.4969470209323325E-4</v>
      </c>
      <c r="I1014" s="11">
        <f t="shared" si="183"/>
        <v>0.37218686828996911</v>
      </c>
      <c r="J1014">
        <f>0.94*J1013+(1-0.94)*'01_Data'!T1009^2</f>
        <v>6.0148774000123536E-4</v>
      </c>
      <c r="K1014" s="11">
        <f t="shared" si="184"/>
        <v>0.38932622629398</v>
      </c>
      <c r="L1014" t="e">
        <f>0.94*L1013+(1-0.94)*'01_Data'!U1009^2</f>
        <v>#DIV/0!</v>
      </c>
      <c r="M1014" s="11" t="e">
        <f t="shared" si="185"/>
        <v>#DIV/0!</v>
      </c>
      <c r="N1014">
        <f>0.94*N1013+(1-0.94)*'01_Data'!V1009^2</f>
        <v>1.377788584930532E-3</v>
      </c>
      <c r="O1014" s="11">
        <f t="shared" si="186"/>
        <v>0.58923910545931524</v>
      </c>
      <c r="P1014">
        <f>0.94*P1013+(1-0.94)*'01_Data'!W1009^2</f>
        <v>5.7049062698265004E-4</v>
      </c>
      <c r="Q1014" s="11">
        <f t="shared" si="187"/>
        <v>0.37916175703732019</v>
      </c>
      <c r="R1014">
        <f>0.94*R1013+(1-0.94)*'01_Data'!X1009^2</f>
        <v>2.4874015528070058E-4</v>
      </c>
      <c r="S1014" s="11">
        <f t="shared" si="188"/>
        <v>0.25036477214403896</v>
      </c>
      <c r="T1014">
        <f>0.94*T1013+(1-0.94)*'01_Data'!Y1009^2</f>
        <v>6.3923891494909042E-8</v>
      </c>
      <c r="U1014" s="11">
        <f t="shared" si="189"/>
        <v>4.0135795316297244E-3</v>
      </c>
      <c r="V1014" t="e">
        <f>0.94*V1013+(1-0.94)*'01_Data'!AA1009^2</f>
        <v>#VALUE!</v>
      </c>
      <c r="W1014" s="11" t="e">
        <f t="shared" si="190"/>
        <v>#VALUE!</v>
      </c>
      <c r="X1014" t="e">
        <f>0.94*X1013+(1-0.94)*'01_Data'!AB1009^2</f>
        <v>#VALUE!</v>
      </c>
      <c r="Y1014" s="11" t="e">
        <f t="shared" si="191"/>
        <v>#VALUE!</v>
      </c>
    </row>
    <row r="1015" spans="1:25" x14ac:dyDescent="0.2">
      <c r="A1015" s="6">
        <f>'01_Data'!A1011</f>
        <v>44925</v>
      </c>
      <c r="B1015">
        <f>0.94*B1014+(1-0.94)*'01_Data'!P1010^2</f>
        <v>2.6065624964219245E-4</v>
      </c>
      <c r="C1015" s="11">
        <f t="shared" si="180"/>
        <v>0.25629158181616596</v>
      </c>
      <c r="D1015">
        <f>0.94*D1014+(1-0.94)*'01_Data'!Q1010^2</f>
        <v>2.8138872694210014E-4</v>
      </c>
      <c r="E1015" s="11">
        <f t="shared" si="181"/>
        <v>0.26628923971765972</v>
      </c>
      <c r="F1015">
        <f>0.94*F1014+(1-0.94)*'01_Data'!R1010^2</f>
        <v>5.2047217797939035E-4</v>
      </c>
      <c r="G1015" s="11">
        <f t="shared" si="182"/>
        <v>0.36215878955343106</v>
      </c>
      <c r="H1015">
        <f>0.94*H1014+(1-0.94)*'01_Data'!S1010^2</f>
        <v>5.1733372656900172E-4</v>
      </c>
      <c r="I1015" s="11">
        <f t="shared" si="183"/>
        <v>0.36106522831115773</v>
      </c>
      <c r="J1015">
        <f>0.94*J1014+(1-0.94)*'01_Data'!T1010^2</f>
        <v>5.6582709235408583E-4</v>
      </c>
      <c r="K1015" s="11">
        <f t="shared" si="184"/>
        <v>0.37760882838359283</v>
      </c>
      <c r="L1015" t="e">
        <f>0.94*L1014+(1-0.94)*'01_Data'!U1010^2</f>
        <v>#DIV/0!</v>
      </c>
      <c r="M1015" s="11" t="e">
        <f t="shared" si="185"/>
        <v>#DIV/0!</v>
      </c>
      <c r="N1015">
        <f>0.94*N1014+(1-0.94)*'01_Data'!V1010^2</f>
        <v>1.3033020451496326E-3</v>
      </c>
      <c r="O1015" s="11">
        <f t="shared" si="186"/>
        <v>0.57308997145099949</v>
      </c>
      <c r="P1015">
        <f>0.94*P1014+(1-0.94)*'01_Data'!W1010^2</f>
        <v>5.4793152727220082E-4</v>
      </c>
      <c r="Q1015" s="11">
        <f t="shared" si="187"/>
        <v>0.37158948434070982</v>
      </c>
      <c r="R1015">
        <f>0.94*R1014+(1-0.94)*'01_Data'!X1010^2</f>
        <v>2.4947501407316579E-4</v>
      </c>
      <c r="S1015" s="11">
        <f t="shared" si="188"/>
        <v>0.25073432861584349</v>
      </c>
      <c r="T1015">
        <f>0.94*T1014+(1-0.94)*'01_Data'!Y1010^2</f>
        <v>7.1590794588336422E-8</v>
      </c>
      <c r="U1015" s="11">
        <f t="shared" si="189"/>
        <v>4.2474557368218429E-3</v>
      </c>
      <c r="V1015" t="e">
        <f>0.94*V1014+(1-0.94)*'01_Data'!AA1010^2</f>
        <v>#VALUE!</v>
      </c>
      <c r="W1015" s="11" t="e">
        <f t="shared" si="190"/>
        <v>#VALUE!</v>
      </c>
      <c r="X1015" t="e">
        <f>0.94*X1014+(1-0.94)*'01_Data'!AB1010^2</f>
        <v>#VALUE!</v>
      </c>
      <c r="Y1015" s="11" t="e">
        <f t="shared" si="191"/>
        <v>#VALUE!</v>
      </c>
    </row>
    <row r="1016" spans="1:25" x14ac:dyDescent="0.2">
      <c r="A1016" s="6">
        <f>'01_Data'!A1012</f>
        <v>44929</v>
      </c>
      <c r="B1016">
        <f>0.94*B1015+(1-0.94)*'01_Data'!P1011^2</f>
        <v>2.5104418219941128E-4</v>
      </c>
      <c r="C1016" s="11">
        <f t="shared" si="180"/>
        <v>0.25152163706975916</v>
      </c>
      <c r="D1016">
        <f>0.94*D1015+(1-0.94)*'01_Data'!Q1011^2</f>
        <v>2.6707122702667748E-4</v>
      </c>
      <c r="E1016" s="11">
        <f t="shared" si="181"/>
        <v>0.25942619222183932</v>
      </c>
      <c r="F1016">
        <f>0.94*F1015+(1-0.94)*'01_Data'!R1011^2</f>
        <v>5.0056650439349011E-4</v>
      </c>
      <c r="G1016" s="11">
        <f t="shared" si="182"/>
        <v>0.35516581917065093</v>
      </c>
      <c r="H1016">
        <f>0.94*H1015+(1-0.94)*'01_Data'!S1011^2</f>
        <v>4.9400376025838665E-4</v>
      </c>
      <c r="I1016" s="11">
        <f t="shared" si="183"/>
        <v>0.35282991310986295</v>
      </c>
      <c r="J1016">
        <f>0.94*J1015+(1-0.94)*'01_Data'!T1011^2</f>
        <v>5.319041660549166E-4</v>
      </c>
      <c r="K1016" s="11">
        <f t="shared" si="184"/>
        <v>0.36611453104983283</v>
      </c>
      <c r="L1016" t="e">
        <f>0.94*L1015+(1-0.94)*'01_Data'!U1011^2</f>
        <v>#DIV/0!</v>
      </c>
      <c r="M1016" s="11" t="e">
        <f t="shared" si="185"/>
        <v>#DIV/0!</v>
      </c>
      <c r="N1016">
        <f>0.94*N1015+(1-0.94)*'01_Data'!V1011^2</f>
        <v>1.2277332244322809E-3</v>
      </c>
      <c r="O1016" s="11">
        <f t="shared" si="186"/>
        <v>0.55622726700237812</v>
      </c>
      <c r="P1016">
        <f>0.94*P1015+(1-0.94)*'01_Data'!W1011^2</f>
        <v>5.174708623089776E-4</v>
      </c>
      <c r="Q1016" s="11">
        <f t="shared" si="187"/>
        <v>0.36111308104506867</v>
      </c>
      <c r="R1016">
        <f>0.94*R1015+(1-0.94)*'01_Data'!X1011^2</f>
        <v>2.3454863405472464E-4</v>
      </c>
      <c r="S1016" s="11">
        <f t="shared" si="188"/>
        <v>0.24311778170629689</v>
      </c>
      <c r="T1016">
        <f>0.94*T1015+(1-0.94)*'01_Data'!Y1011^2</f>
        <v>6.8026560385652099E-8</v>
      </c>
      <c r="U1016" s="11">
        <f t="shared" si="189"/>
        <v>4.1403735601011089E-3</v>
      </c>
      <c r="V1016" t="e">
        <f>0.94*V1015+(1-0.94)*'01_Data'!AA1011^2</f>
        <v>#VALUE!</v>
      </c>
      <c r="W1016" s="11" t="e">
        <f t="shared" si="190"/>
        <v>#VALUE!</v>
      </c>
      <c r="X1016" t="e">
        <f>0.94*X1015+(1-0.94)*'01_Data'!AB1011^2</f>
        <v>#VALUE!</v>
      </c>
      <c r="Y1016" s="11" t="e">
        <f t="shared" si="191"/>
        <v>#VALUE!</v>
      </c>
    </row>
    <row r="1017" spans="1:25" x14ac:dyDescent="0.2">
      <c r="A1017" s="6">
        <f>'01_Data'!A1013</f>
        <v>44930</v>
      </c>
      <c r="B1017">
        <f>0.94*B1016+(1-0.94)*'01_Data'!P1012^2</f>
        <v>3.0933548357284669E-4</v>
      </c>
      <c r="C1017" s="11">
        <f t="shared" si="180"/>
        <v>0.27919982424843565</v>
      </c>
      <c r="D1017">
        <f>0.94*D1016+(1-0.94)*'01_Data'!Q1012^2</f>
        <v>3.0915917012562527E-4</v>
      </c>
      <c r="E1017" s="11">
        <f t="shared" si="181"/>
        <v>0.27912024446760858</v>
      </c>
      <c r="F1017">
        <f>0.94*F1016+(1-0.94)*'01_Data'!R1012^2</f>
        <v>5.7756025492362384E-4</v>
      </c>
      <c r="G1017" s="11">
        <f t="shared" si="182"/>
        <v>0.38150384564346557</v>
      </c>
      <c r="H1017">
        <f>0.94*H1016+(1-0.94)*'01_Data'!S1012^2</f>
        <v>5.2307824473400819E-4</v>
      </c>
      <c r="I1017" s="11">
        <f t="shared" si="183"/>
        <v>0.36306434370916968</v>
      </c>
      <c r="J1017">
        <f>0.94*J1016+(1-0.94)*'01_Data'!T1012^2</f>
        <v>7.5308442273430026E-4</v>
      </c>
      <c r="K1017" s="11">
        <f t="shared" si="184"/>
        <v>0.43563433580130445</v>
      </c>
      <c r="L1017" t="e">
        <f>0.94*L1016+(1-0.94)*'01_Data'!U1012^2</f>
        <v>#DIV/0!</v>
      </c>
      <c r="M1017" s="11" t="e">
        <f t="shared" si="185"/>
        <v>#DIV/0!</v>
      </c>
      <c r="N1017">
        <f>0.94*N1016+(1-0.94)*'01_Data'!V1012^2</f>
        <v>1.3030419431356017E-3</v>
      </c>
      <c r="O1017" s="11">
        <f t="shared" si="186"/>
        <v>0.5730327823695357</v>
      </c>
      <c r="P1017">
        <f>0.94*P1016+(1-0.94)*'01_Data'!W1012^2</f>
        <v>5.1300720312437832E-4</v>
      </c>
      <c r="Q1017" s="11">
        <f t="shared" si="187"/>
        <v>0.35955224263984692</v>
      </c>
      <c r="R1017">
        <f>0.94*R1016+(1-0.94)*'01_Data'!X1012^2</f>
        <v>2.4765601982872299E-4</v>
      </c>
      <c r="S1017" s="11">
        <f t="shared" si="188"/>
        <v>0.24981856815865031</v>
      </c>
      <c r="T1017">
        <f>0.94*T1016+(1-0.94)*'01_Data'!Y1012^2</f>
        <v>6.4676180235128055E-8</v>
      </c>
      <c r="U1017" s="11">
        <f t="shared" si="189"/>
        <v>4.0371273721858556E-3</v>
      </c>
      <c r="V1017" t="e">
        <f>0.94*V1016+(1-0.94)*'01_Data'!AA1012^2</f>
        <v>#VALUE!</v>
      </c>
      <c r="W1017" s="11" t="e">
        <f t="shared" si="190"/>
        <v>#VALUE!</v>
      </c>
      <c r="X1017" t="e">
        <f>0.94*X1016+(1-0.94)*'01_Data'!AB1012^2</f>
        <v>#VALUE!</v>
      </c>
      <c r="Y1017" s="11" t="e">
        <f t="shared" si="191"/>
        <v>#VALUE!</v>
      </c>
    </row>
    <row r="1018" spans="1:25" x14ac:dyDescent="0.2">
      <c r="A1018" s="6">
        <f>'01_Data'!A1014</f>
        <v>44931</v>
      </c>
      <c r="B1018">
        <f>0.94*B1017+(1-0.94)*'01_Data'!P1013^2</f>
        <v>2.9128228106298996E-4</v>
      </c>
      <c r="C1018" s="11">
        <f t="shared" si="180"/>
        <v>0.27093012905152036</v>
      </c>
      <c r="D1018">
        <f>0.94*D1017+(1-0.94)*'01_Data'!Q1013^2</f>
        <v>2.9746638738093129E-4</v>
      </c>
      <c r="E1018" s="11">
        <f t="shared" si="181"/>
        <v>0.27379103276037858</v>
      </c>
      <c r="F1018">
        <f>0.94*F1017+(1-0.94)*'01_Data'!R1013^2</f>
        <v>5.4313321016589001E-4</v>
      </c>
      <c r="G1018" s="11">
        <f t="shared" si="182"/>
        <v>0.36995887468988264</v>
      </c>
      <c r="H1018">
        <f>0.94*H1017+(1-0.94)*'01_Data'!S1013^2</f>
        <v>4.9175140297881255E-4</v>
      </c>
      <c r="I1018" s="11">
        <f t="shared" si="183"/>
        <v>0.35202464906688108</v>
      </c>
      <c r="J1018">
        <f>0.94*J1017+(1-0.94)*'01_Data'!T1013^2</f>
        <v>7.5896312584915952E-4</v>
      </c>
      <c r="K1018" s="11">
        <f t="shared" si="184"/>
        <v>0.43733134773760302</v>
      </c>
      <c r="L1018" t="e">
        <f>0.94*L1017+(1-0.94)*'01_Data'!U1013^2</f>
        <v>#DIV/0!</v>
      </c>
      <c r="M1018" s="11" t="e">
        <f t="shared" si="185"/>
        <v>#DIV/0!</v>
      </c>
      <c r="N1018">
        <f>0.94*N1017+(1-0.94)*'01_Data'!V1013^2</f>
        <v>1.5928017417236044E-3</v>
      </c>
      <c r="O1018" s="11">
        <f t="shared" si="186"/>
        <v>0.63355034441972202</v>
      </c>
      <c r="P1018">
        <f>0.94*P1017+(1-0.94)*'01_Data'!W1013^2</f>
        <v>1.2098184534616227E-3</v>
      </c>
      <c r="Q1018" s="11">
        <f t="shared" si="187"/>
        <v>0.5521541906680858</v>
      </c>
      <c r="R1018">
        <f>0.94*R1017+(1-0.94)*'01_Data'!X1013^2</f>
        <v>2.3350614136786243E-4</v>
      </c>
      <c r="S1018" s="11">
        <f t="shared" si="188"/>
        <v>0.24257689012909153</v>
      </c>
      <c r="T1018">
        <f>0.94*T1017+(1-0.94)*'01_Data'!Y1013^2</f>
        <v>6.1526822893636232E-8</v>
      </c>
      <c r="U1018" s="11">
        <f t="shared" si="189"/>
        <v>3.9376083311061212E-3</v>
      </c>
      <c r="V1018" t="e">
        <f>0.94*V1017+(1-0.94)*'01_Data'!AA1013^2</f>
        <v>#VALUE!</v>
      </c>
      <c r="W1018" s="11" t="e">
        <f t="shared" si="190"/>
        <v>#VALUE!</v>
      </c>
      <c r="X1018" t="e">
        <f>0.94*X1017+(1-0.94)*'01_Data'!AB1013^2</f>
        <v>#VALUE!</v>
      </c>
      <c r="Y1018" s="11" t="e">
        <f t="shared" si="191"/>
        <v>#VALUE!</v>
      </c>
    </row>
    <row r="1019" spans="1:25" x14ac:dyDescent="0.2">
      <c r="A1019" s="6">
        <f>'01_Data'!A1015</f>
        <v>44932</v>
      </c>
      <c r="B1019">
        <f>0.94*B1018+(1-0.94)*'01_Data'!P1014^2</f>
        <v>3.0318094898356291E-4</v>
      </c>
      <c r="C1019" s="11">
        <f t="shared" si="180"/>
        <v>0.27640839195628247</v>
      </c>
      <c r="D1019">
        <f>0.94*D1018+(1-0.94)*'01_Data'!Q1014^2</f>
        <v>2.9873306266141124E-4</v>
      </c>
      <c r="E1019" s="11">
        <f t="shared" si="181"/>
        <v>0.2743733438048887</v>
      </c>
      <c r="F1019">
        <f>0.94*F1018+(1-0.94)*'01_Data'!R1014^2</f>
        <v>5.6387646489260309E-4</v>
      </c>
      <c r="G1019" s="11">
        <f t="shared" si="182"/>
        <v>0.37695738373579579</v>
      </c>
      <c r="H1019">
        <f>0.94*H1018+(1-0.94)*'01_Data'!S1014^2</f>
        <v>4.8168843398959564E-4</v>
      </c>
      <c r="I1019" s="11">
        <f t="shared" si="183"/>
        <v>0.34840419826026509</v>
      </c>
      <c r="J1019">
        <f>0.94*J1018+(1-0.94)*'01_Data'!T1014^2</f>
        <v>7.1345397895358428E-4</v>
      </c>
      <c r="K1019" s="11">
        <f t="shared" si="184"/>
        <v>0.42401698397151882</v>
      </c>
      <c r="L1019" t="e">
        <f>0.94*L1018+(1-0.94)*'01_Data'!U1014^2</f>
        <v>#DIV/0!</v>
      </c>
      <c r="M1019" s="11" t="e">
        <f t="shared" si="185"/>
        <v>#DIV/0!</v>
      </c>
      <c r="N1019">
        <f>0.94*N1018+(1-0.94)*'01_Data'!V1014^2</f>
        <v>1.5783294225118914E-3</v>
      </c>
      <c r="O1019" s="11">
        <f t="shared" si="186"/>
        <v>0.63066553296735395</v>
      </c>
      <c r="P1019">
        <f>0.94*P1018+(1-0.94)*'01_Data'!W1014^2</f>
        <v>1.3326907124535923E-3</v>
      </c>
      <c r="Q1019" s="11">
        <f t="shared" si="187"/>
        <v>0.57951536609334642</v>
      </c>
      <c r="R1019">
        <f>0.94*R1018+(1-0.94)*'01_Data'!X1014^2</f>
        <v>2.5093451470943471E-4</v>
      </c>
      <c r="S1019" s="11">
        <f t="shared" si="188"/>
        <v>0.25146669303662772</v>
      </c>
      <c r="T1019">
        <f>0.94*T1018+(1-0.94)*'01_Data'!Y1014^2</f>
        <v>6.431425014025637E-8</v>
      </c>
      <c r="U1019" s="11">
        <f t="shared" si="189"/>
        <v>4.0258155739358713E-3</v>
      </c>
      <c r="V1019" t="e">
        <f>0.94*V1018+(1-0.94)*'01_Data'!AA1014^2</f>
        <v>#VALUE!</v>
      </c>
      <c r="W1019" s="11" t="e">
        <f t="shared" si="190"/>
        <v>#VALUE!</v>
      </c>
      <c r="X1019" t="e">
        <f>0.94*X1018+(1-0.94)*'01_Data'!AB1014^2</f>
        <v>#VALUE!</v>
      </c>
      <c r="Y1019" s="11" t="e">
        <f t="shared" si="191"/>
        <v>#VALUE!</v>
      </c>
    </row>
    <row r="1020" spans="1:25" x14ac:dyDescent="0.2">
      <c r="A1020" s="6">
        <f>'01_Data'!A1016</f>
        <v>44935</v>
      </c>
      <c r="B1020">
        <f>0.94*B1019+(1-0.94)*'01_Data'!P1015^2</f>
        <v>2.9365170491581937E-4</v>
      </c>
      <c r="C1020" s="11">
        <f t="shared" si="180"/>
        <v>0.27202983225886546</v>
      </c>
      <c r="D1020">
        <f>0.94*D1019+(1-0.94)*'01_Data'!Q1015^2</f>
        <v>2.8418782723354212E-4</v>
      </c>
      <c r="E1020" s="11">
        <f t="shared" si="181"/>
        <v>0.26761041172355871</v>
      </c>
      <c r="F1020">
        <f>0.94*F1019+(1-0.94)*'01_Data'!R1015^2</f>
        <v>5.3930769413281822E-4</v>
      </c>
      <c r="G1020" s="11">
        <f t="shared" si="182"/>
        <v>0.36865368426406675</v>
      </c>
      <c r="H1020">
        <f>0.94*H1019+(1-0.94)*'01_Data'!S1015^2</f>
        <v>4.8819276888630286E-4</v>
      </c>
      <c r="I1020" s="11">
        <f t="shared" si="183"/>
        <v>0.35074859623289778</v>
      </c>
      <c r="J1020">
        <f>0.94*J1019+(1-0.94)*'01_Data'!T1015^2</f>
        <v>6.8122757445230524E-4</v>
      </c>
      <c r="K1020" s="11">
        <f t="shared" si="184"/>
        <v>0.4143299998334431</v>
      </c>
      <c r="L1020" t="e">
        <f>0.94*L1019+(1-0.94)*'01_Data'!U1015^2</f>
        <v>#DIV/0!</v>
      </c>
      <c r="M1020" s="11" t="e">
        <f t="shared" si="185"/>
        <v>#DIV/0!</v>
      </c>
      <c r="N1020">
        <f>0.94*N1019+(1-0.94)*'01_Data'!V1015^2</f>
        <v>1.4848465226273623E-3</v>
      </c>
      <c r="O1020" s="11">
        <f t="shared" si="186"/>
        <v>0.61170362407140866</v>
      </c>
      <c r="P1020">
        <f>0.94*P1019+(1-0.94)*'01_Data'!W1015^2</f>
        <v>1.2580975222336276E-3</v>
      </c>
      <c r="Q1020" s="11">
        <f t="shared" si="187"/>
        <v>0.56306356266666213</v>
      </c>
      <c r="R1020">
        <f>0.94*R1019+(1-0.94)*'01_Data'!X1015^2</f>
        <v>2.5591518095549669E-4</v>
      </c>
      <c r="S1020" s="11">
        <f t="shared" si="188"/>
        <v>0.25395004548293582</v>
      </c>
      <c r="T1020">
        <f>0.94*T1019+(1-0.94)*'01_Data'!Y1015^2</f>
        <v>6.1169583021183957E-8</v>
      </c>
      <c r="U1020" s="11">
        <f t="shared" si="189"/>
        <v>3.9261603280225784E-3</v>
      </c>
      <c r="V1020" t="e">
        <f>0.94*V1019+(1-0.94)*'01_Data'!AA1015^2</f>
        <v>#VALUE!</v>
      </c>
      <c r="W1020" s="11" t="e">
        <f t="shared" si="190"/>
        <v>#VALUE!</v>
      </c>
      <c r="X1020" t="e">
        <f>0.94*X1019+(1-0.94)*'01_Data'!AB1015^2</f>
        <v>#VALUE!</v>
      </c>
      <c r="Y1020" s="11" t="e">
        <f t="shared" si="191"/>
        <v>#VALUE!</v>
      </c>
    </row>
    <row r="1021" spans="1:25" x14ac:dyDescent="0.2">
      <c r="A1021" s="6">
        <f>'01_Data'!A1017</f>
        <v>44936</v>
      </c>
      <c r="B1021">
        <f>0.94*B1020+(1-0.94)*'01_Data'!P1016^2</f>
        <v>2.9726946663791566E-4</v>
      </c>
      <c r="C1021" s="11">
        <f t="shared" si="180"/>
        <v>0.27370039384837347</v>
      </c>
      <c r="D1021">
        <f>0.94*D1020+(1-0.94)*'01_Data'!Q1016^2</f>
        <v>2.7083082088565156E-4</v>
      </c>
      <c r="E1021" s="11">
        <f t="shared" si="181"/>
        <v>0.26124579779047968</v>
      </c>
      <c r="F1021">
        <f>0.94*F1020+(1-0.94)*'01_Data'!R1016^2</f>
        <v>5.1022232983519199E-4</v>
      </c>
      <c r="G1021" s="11">
        <f t="shared" si="182"/>
        <v>0.35857499511046276</v>
      </c>
      <c r="H1021">
        <f>0.94*H1020+(1-0.94)*'01_Data'!S1016^2</f>
        <v>4.6050150221919325E-4</v>
      </c>
      <c r="I1021" s="11">
        <f t="shared" si="183"/>
        <v>0.34065580658376676</v>
      </c>
      <c r="J1021">
        <f>0.94*J1020+(1-0.94)*'01_Data'!T1016^2</f>
        <v>6.4144298941424443E-4</v>
      </c>
      <c r="K1021" s="11">
        <f t="shared" si="184"/>
        <v>0.40204929216750229</v>
      </c>
      <c r="L1021" t="e">
        <f>0.94*L1020+(1-0.94)*'01_Data'!U1016^2</f>
        <v>#DIV/0!</v>
      </c>
      <c r="M1021" s="11" t="e">
        <f t="shared" si="185"/>
        <v>#DIV/0!</v>
      </c>
      <c r="N1021">
        <f>0.94*N1020+(1-0.94)*'01_Data'!V1016^2</f>
        <v>1.4147954084864323E-3</v>
      </c>
      <c r="O1021" s="11">
        <f t="shared" si="186"/>
        <v>0.59710002758213043</v>
      </c>
      <c r="P1021">
        <f>0.94*P1020+(1-0.94)*'01_Data'!W1016^2</f>
        <v>1.1915477894663218E-3</v>
      </c>
      <c r="Q1021" s="11">
        <f t="shared" si="187"/>
        <v>0.54796901641015527</v>
      </c>
      <c r="R1021">
        <f>0.94*R1020+(1-0.94)*'01_Data'!X1016^2</f>
        <v>2.5082663159014135E-4</v>
      </c>
      <c r="S1021" s="11">
        <f t="shared" si="188"/>
        <v>0.2514126312672369</v>
      </c>
      <c r="T1021">
        <f>0.94*T1020+(1-0.94)*'01_Data'!Y1016^2</f>
        <v>6.0355847963979321E-8</v>
      </c>
      <c r="U1021" s="11">
        <f t="shared" si="189"/>
        <v>3.8999581647657182E-3</v>
      </c>
      <c r="V1021" t="e">
        <f>0.94*V1020+(1-0.94)*'01_Data'!AA1016^2</f>
        <v>#VALUE!</v>
      </c>
      <c r="W1021" s="11" t="e">
        <f t="shared" si="190"/>
        <v>#VALUE!</v>
      </c>
      <c r="X1021" t="e">
        <f>0.94*X1020+(1-0.94)*'01_Data'!AB1016^2</f>
        <v>#VALUE!</v>
      </c>
      <c r="Y1021" s="11" t="e">
        <f t="shared" si="191"/>
        <v>#VALUE!</v>
      </c>
    </row>
    <row r="1022" spans="1:25" x14ac:dyDescent="0.2">
      <c r="A1022" s="6">
        <f>'01_Data'!A1018</f>
        <v>44937</v>
      </c>
      <c r="B1022">
        <f>0.94*B1021+(1-0.94)*'01_Data'!P1017^2</f>
        <v>2.9261867646891498E-4</v>
      </c>
      <c r="C1022" s="11">
        <f t="shared" si="180"/>
        <v>0.27155092794937491</v>
      </c>
      <c r="D1022">
        <f>0.94*D1021+(1-0.94)*'01_Data'!Q1017^2</f>
        <v>2.5601986569403188E-4</v>
      </c>
      <c r="E1022" s="11">
        <f t="shared" si="181"/>
        <v>0.25400198061215196</v>
      </c>
      <c r="F1022">
        <f>0.94*F1021+(1-0.94)*'01_Data'!R1017^2</f>
        <v>4.8185346283269353E-4</v>
      </c>
      <c r="G1022" s="11">
        <f t="shared" si="182"/>
        <v>0.34846387565117676</v>
      </c>
      <c r="H1022">
        <f>0.94*H1021+(1-0.94)*'01_Data'!S1017^2</f>
        <v>4.3294294965531209E-4</v>
      </c>
      <c r="I1022" s="11">
        <f t="shared" si="183"/>
        <v>0.33030534859904809</v>
      </c>
      <c r="J1022">
        <f>0.94*J1021+(1-0.94)*'01_Data'!T1017^2</f>
        <v>6.2898506205040798E-4</v>
      </c>
      <c r="K1022" s="11">
        <f t="shared" si="184"/>
        <v>0.39812590425228905</v>
      </c>
      <c r="L1022" t="e">
        <f>0.94*L1021+(1-0.94)*'01_Data'!U1017^2</f>
        <v>#DIV/0!</v>
      </c>
      <c r="M1022" s="11" t="e">
        <f t="shared" si="185"/>
        <v>#DIV/0!</v>
      </c>
      <c r="N1022">
        <f>0.94*N1021+(1-0.94)*'01_Data'!V1017^2</f>
        <v>4.4653204776210036E-3</v>
      </c>
      <c r="O1022" s="11">
        <f t="shared" si="186"/>
        <v>1.0607830882704026</v>
      </c>
      <c r="P1022">
        <f>0.94*P1021+(1-0.94)*'01_Data'!W1017^2</f>
        <v>1.3063683952471384E-3</v>
      </c>
      <c r="Q1022" s="11">
        <f t="shared" si="187"/>
        <v>0.57376374545824949</v>
      </c>
      <c r="R1022">
        <f>0.94*R1021+(1-0.94)*'01_Data'!X1017^2</f>
        <v>2.3829804701873037E-4</v>
      </c>
      <c r="S1022" s="11">
        <f t="shared" si="188"/>
        <v>0.24505327553150572</v>
      </c>
      <c r="T1022">
        <f>0.94*T1021+(1-0.94)*'01_Data'!Y1017^2</f>
        <v>5.7448529163080384E-8</v>
      </c>
      <c r="U1022" s="11">
        <f t="shared" si="189"/>
        <v>3.8048691632034154E-3</v>
      </c>
      <c r="V1022" t="e">
        <f>0.94*V1021+(1-0.94)*'01_Data'!AA1017^2</f>
        <v>#VALUE!</v>
      </c>
      <c r="W1022" s="11" t="e">
        <f t="shared" si="190"/>
        <v>#VALUE!</v>
      </c>
      <c r="X1022" t="e">
        <f>0.94*X1021+(1-0.94)*'01_Data'!AB1017^2</f>
        <v>#VALUE!</v>
      </c>
      <c r="Y1022" s="11" t="e">
        <f t="shared" si="191"/>
        <v>#VALUE!</v>
      </c>
    </row>
    <row r="1023" spans="1:25" x14ac:dyDescent="0.2">
      <c r="A1023" s="6">
        <f>'01_Data'!A1019</f>
        <v>44938</v>
      </c>
      <c r="B1023">
        <f>0.94*B1022+(1-0.94)*'01_Data'!P1018^2</f>
        <v>2.8307933874633203E-4</v>
      </c>
      <c r="C1023" s="11">
        <f t="shared" si="180"/>
        <v>0.26708798805651235</v>
      </c>
      <c r="D1023">
        <f>0.94*D1022+(1-0.94)*'01_Data'!Q1018^2</f>
        <v>2.4203111578894142E-4</v>
      </c>
      <c r="E1023" s="11">
        <f t="shared" si="181"/>
        <v>0.24696526310154074</v>
      </c>
      <c r="F1023">
        <f>0.94*F1022+(1-0.94)*'01_Data'!R1018^2</f>
        <v>4.5305230258287993E-4</v>
      </c>
      <c r="G1023" s="11">
        <f t="shared" si="182"/>
        <v>0.337889301770396</v>
      </c>
      <c r="H1023">
        <f>0.94*H1022+(1-0.94)*'01_Data'!S1018^2</f>
        <v>4.0701905493644922E-4</v>
      </c>
      <c r="I1023" s="11">
        <f t="shared" si="183"/>
        <v>0.32026364427450266</v>
      </c>
      <c r="J1023">
        <f>0.94*J1022+(1-0.94)*'01_Data'!T1018^2</f>
        <v>6.1509097486590848E-4</v>
      </c>
      <c r="K1023" s="11">
        <f t="shared" si="184"/>
        <v>0.39370410928285843</v>
      </c>
      <c r="L1023" t="e">
        <f>0.94*L1022+(1-0.94)*'01_Data'!U1018^2</f>
        <v>#DIV/0!</v>
      </c>
      <c r="M1023" s="11" t="e">
        <f t="shared" si="185"/>
        <v>#DIV/0!</v>
      </c>
      <c r="N1023">
        <f>0.94*N1022+(1-0.94)*'01_Data'!V1018^2</f>
        <v>4.5925643256205248E-3</v>
      </c>
      <c r="O1023" s="11">
        <f t="shared" si="186"/>
        <v>1.0757909694993597</v>
      </c>
      <c r="P1023">
        <f>0.94*P1022+(1-0.94)*'01_Data'!W1018^2</f>
        <v>1.2800808293635293E-3</v>
      </c>
      <c r="Q1023" s="11">
        <f t="shared" si="187"/>
        <v>0.56796159113060574</v>
      </c>
      <c r="R1023">
        <f>0.94*R1022+(1-0.94)*'01_Data'!X1018^2</f>
        <v>2.3157099007153063E-4</v>
      </c>
      <c r="S1023" s="11">
        <f t="shared" si="188"/>
        <v>0.2415696369538724</v>
      </c>
      <c r="T1023">
        <f>0.94*T1022+(1-0.94)*'01_Data'!Y1018^2</f>
        <v>5.4001617413295555E-8</v>
      </c>
      <c r="U1023" s="11">
        <f t="shared" si="189"/>
        <v>3.688957520513144E-3</v>
      </c>
      <c r="V1023" t="e">
        <f>0.94*V1022+(1-0.94)*'01_Data'!AA1018^2</f>
        <v>#VALUE!</v>
      </c>
      <c r="W1023" s="11" t="e">
        <f t="shared" si="190"/>
        <v>#VALUE!</v>
      </c>
      <c r="X1023" t="e">
        <f>0.94*X1022+(1-0.94)*'01_Data'!AB1018^2</f>
        <v>#VALUE!</v>
      </c>
      <c r="Y1023" s="11" t="e">
        <f t="shared" si="191"/>
        <v>#VALUE!</v>
      </c>
    </row>
    <row r="1024" spans="1:25" x14ac:dyDescent="0.2">
      <c r="A1024" s="6">
        <f>'01_Data'!A1020</f>
        <v>44939</v>
      </c>
      <c r="B1024">
        <f>0.94*B1023+(1-0.94)*'01_Data'!P1019^2</f>
        <v>2.823793797158231E-4</v>
      </c>
      <c r="C1024" s="11">
        <f t="shared" si="180"/>
        <v>0.26675757475353423</v>
      </c>
      <c r="D1024">
        <f>0.94*D1023+(1-0.94)*'01_Data'!Q1019^2</f>
        <v>2.3434435149686104E-4</v>
      </c>
      <c r="E1024" s="11">
        <f t="shared" si="181"/>
        <v>0.24301188567065807</v>
      </c>
      <c r="F1024">
        <f>0.94*F1023+(1-0.94)*'01_Data'!R1019^2</f>
        <v>4.4143595649189004E-4</v>
      </c>
      <c r="G1024" s="11">
        <f t="shared" si="182"/>
        <v>0.33352940055706676</v>
      </c>
      <c r="H1024">
        <f>0.94*H1023+(1-0.94)*'01_Data'!S1019^2</f>
        <v>4.2136646791010254E-4</v>
      </c>
      <c r="I1024" s="11">
        <f t="shared" si="183"/>
        <v>0.3258594020637518</v>
      </c>
      <c r="J1024">
        <f>0.94*J1023+(1-0.94)*'01_Data'!T1019^2</f>
        <v>6.2024649181975254E-4</v>
      </c>
      <c r="K1024" s="11">
        <f t="shared" si="184"/>
        <v>0.39535062405234378</v>
      </c>
      <c r="L1024" t="e">
        <f>0.94*L1023+(1-0.94)*'01_Data'!U1019^2</f>
        <v>#DIV/0!</v>
      </c>
      <c r="M1024" s="11" t="e">
        <f t="shared" si="185"/>
        <v>#DIV/0!</v>
      </c>
      <c r="N1024">
        <f>0.94*N1023+(1-0.94)*'01_Data'!V1019^2</f>
        <v>4.483434632262715E-3</v>
      </c>
      <c r="O1024" s="11">
        <f t="shared" si="186"/>
        <v>1.062932513064778</v>
      </c>
      <c r="P1024">
        <f>0.94*P1023+(1-0.94)*'01_Data'!W1019^2</f>
        <v>1.2051352001725974E-3</v>
      </c>
      <c r="Q1024" s="11">
        <f t="shared" si="187"/>
        <v>0.55108444946622714</v>
      </c>
      <c r="R1024">
        <f>0.94*R1023+(1-0.94)*'01_Data'!X1019^2</f>
        <v>2.2226126048094982E-4</v>
      </c>
      <c r="S1024" s="11">
        <f t="shared" si="188"/>
        <v>0.23666397622198304</v>
      </c>
      <c r="T1024">
        <f>0.94*T1023+(1-0.94)*'01_Data'!Y1019^2</f>
        <v>8.5842419779515044E-8</v>
      </c>
      <c r="U1024" s="11">
        <f t="shared" si="189"/>
        <v>4.6510525458693533E-3</v>
      </c>
      <c r="V1024" t="e">
        <f>0.94*V1023+(1-0.94)*'01_Data'!AA1019^2</f>
        <v>#VALUE!</v>
      </c>
      <c r="W1024" s="11" t="e">
        <f t="shared" si="190"/>
        <v>#VALUE!</v>
      </c>
      <c r="X1024" t="e">
        <f>0.94*X1023+(1-0.94)*'01_Data'!AB1019^2</f>
        <v>#VALUE!</v>
      </c>
      <c r="Y1024" s="11" t="e">
        <f t="shared" si="191"/>
        <v>#VALUE!</v>
      </c>
    </row>
    <row r="1025" spans="1:25" x14ac:dyDescent="0.2">
      <c r="A1025" s="6">
        <f>'01_Data'!A1021</f>
        <v>44943</v>
      </c>
      <c r="B1025">
        <f>0.94*B1024+(1-0.94)*'01_Data'!P1020^2</f>
        <v>2.6545955102440623E-4</v>
      </c>
      <c r="C1025" s="11">
        <f t="shared" si="180"/>
        <v>0.25864223718903762</v>
      </c>
      <c r="D1025">
        <f>0.94*D1024+(1-0.94)*'01_Data'!Q1020^2</f>
        <v>2.2072343166736554E-4</v>
      </c>
      <c r="E1025" s="11">
        <f t="shared" si="181"/>
        <v>0.23584381437760057</v>
      </c>
      <c r="F1025">
        <f>0.94*F1024+(1-0.94)*'01_Data'!R1020^2</f>
        <v>4.2200512014134006E-4</v>
      </c>
      <c r="G1025" s="11">
        <f t="shared" si="182"/>
        <v>0.32610625611235627</v>
      </c>
      <c r="H1025">
        <f>0.94*H1024+(1-0.94)*'01_Data'!S1020^2</f>
        <v>3.9866811830782016E-4</v>
      </c>
      <c r="I1025" s="11">
        <f t="shared" si="183"/>
        <v>0.31696114243479545</v>
      </c>
      <c r="J1025">
        <f>0.94*J1024+(1-0.94)*'01_Data'!T1020^2</f>
        <v>6.0611470417067071E-4</v>
      </c>
      <c r="K1025" s="11">
        <f t="shared" si="184"/>
        <v>0.39082080990014978</v>
      </c>
      <c r="L1025" t="e">
        <f>0.94*L1024+(1-0.94)*'01_Data'!U1020^2</f>
        <v>#DIV/0!</v>
      </c>
      <c r="M1025" s="11" t="e">
        <f t="shared" si="185"/>
        <v>#DIV/0!</v>
      </c>
      <c r="N1025">
        <f>0.94*N1024+(1-0.94)*'01_Data'!V1020^2</f>
        <v>4.238499558199515E-3</v>
      </c>
      <c r="O1025" s="11">
        <f t="shared" si="186"/>
        <v>1.0334901492836193</v>
      </c>
      <c r="P1025">
        <f>0.94*P1024+(1-0.94)*'01_Data'!W1020^2</f>
        <v>1.147317822659597E-3</v>
      </c>
      <c r="Q1025" s="11">
        <f t="shared" si="187"/>
        <v>0.53770260489439559</v>
      </c>
      <c r="R1025">
        <f>0.94*R1024+(1-0.94)*'01_Data'!X1020^2</f>
        <v>2.0926174954321634E-4</v>
      </c>
      <c r="S1025" s="11">
        <f t="shared" si="188"/>
        <v>0.2296387617212968</v>
      </c>
      <c r="T1025">
        <f>0.94*T1024+(1-0.94)*'01_Data'!Y1020^2</f>
        <v>8.1404815601849676E-8</v>
      </c>
      <c r="U1025" s="11">
        <f t="shared" si="189"/>
        <v>4.5292398403778663E-3</v>
      </c>
      <c r="V1025" t="e">
        <f>0.94*V1024+(1-0.94)*'01_Data'!AA1020^2</f>
        <v>#VALUE!</v>
      </c>
      <c r="W1025" s="11" t="e">
        <f t="shared" si="190"/>
        <v>#VALUE!</v>
      </c>
      <c r="X1025" t="e">
        <f>0.94*X1024+(1-0.94)*'01_Data'!AB1020^2</f>
        <v>#VALUE!</v>
      </c>
      <c r="Y1025" s="11" t="e">
        <f t="shared" si="191"/>
        <v>#VALUE!</v>
      </c>
    </row>
    <row r="1026" spans="1:25" x14ac:dyDescent="0.2">
      <c r="A1026" s="6">
        <f>'01_Data'!A1022</f>
        <v>44944</v>
      </c>
      <c r="B1026">
        <f>0.94*B1025+(1-0.94)*'01_Data'!P1021^2</f>
        <v>2.4975919098695786E-4</v>
      </c>
      <c r="C1026" s="11">
        <f t="shared" si="180"/>
        <v>0.25087709367081201</v>
      </c>
      <c r="D1026">
        <f>0.94*D1025+(1-0.94)*'01_Data'!Q1021^2</f>
        <v>2.2355202411772557E-4</v>
      </c>
      <c r="E1026" s="11">
        <f t="shared" si="181"/>
        <v>0.23735018449048415</v>
      </c>
      <c r="F1026">
        <f>0.94*F1025+(1-0.94)*'01_Data'!R1021^2</f>
        <v>4.0290052710019426E-4</v>
      </c>
      <c r="G1026" s="11">
        <f t="shared" si="182"/>
        <v>0.31863918909834205</v>
      </c>
      <c r="H1026">
        <f>0.94*H1025+(1-0.94)*'01_Data'!S1021^2</f>
        <v>3.7968843952447653E-4</v>
      </c>
      <c r="I1026" s="11">
        <f t="shared" si="183"/>
        <v>0.30932424211524079</v>
      </c>
      <c r="J1026">
        <f>0.94*J1025+(1-0.94)*'01_Data'!T1021^2</f>
        <v>6.8250787704907351E-4</v>
      </c>
      <c r="K1026" s="11">
        <f t="shared" si="184"/>
        <v>0.41471916403316417</v>
      </c>
      <c r="L1026" t="e">
        <f>0.94*L1025+(1-0.94)*'01_Data'!U1021^2</f>
        <v>#DIV/0!</v>
      </c>
      <c r="M1026" s="11" t="e">
        <f t="shared" si="185"/>
        <v>#DIV/0!</v>
      </c>
      <c r="N1026">
        <f>0.94*N1025+(1-0.94)*'01_Data'!V1021^2</f>
        <v>3.9842198356536337E-3</v>
      </c>
      <c r="O1026" s="11">
        <f t="shared" si="186"/>
        <v>1.0020096798857363</v>
      </c>
      <c r="P1026">
        <f>0.94*P1025+(1-0.94)*'01_Data'!W1021^2</f>
        <v>1.1190711212716096E-3</v>
      </c>
      <c r="Q1026" s="11">
        <f t="shared" si="187"/>
        <v>0.53104229827806149</v>
      </c>
      <c r="R1026">
        <f>0.94*R1025+(1-0.94)*'01_Data'!X1021^2</f>
        <v>1.9764294981356533E-4</v>
      </c>
      <c r="S1026" s="11">
        <f t="shared" si="188"/>
        <v>0.22317263128129861</v>
      </c>
      <c r="T1026">
        <f>0.94*T1025+(1-0.94)*'01_Data'!Y1021^2</f>
        <v>7.6520526665738689E-8</v>
      </c>
      <c r="U1026" s="11">
        <f t="shared" si="189"/>
        <v>4.3912609487214661E-3</v>
      </c>
      <c r="V1026" t="e">
        <f>0.94*V1025+(1-0.94)*'01_Data'!AA1021^2</f>
        <v>#VALUE!</v>
      </c>
      <c r="W1026" s="11" t="e">
        <f t="shared" si="190"/>
        <v>#VALUE!</v>
      </c>
      <c r="X1026" t="e">
        <f>0.94*X1025+(1-0.94)*'01_Data'!AB1021^2</f>
        <v>#VALUE!</v>
      </c>
      <c r="Y1026" s="11" t="e">
        <f t="shared" si="191"/>
        <v>#VALUE!</v>
      </c>
    </row>
    <row r="1027" spans="1:25" x14ac:dyDescent="0.2">
      <c r="A1027" s="6">
        <f>'01_Data'!A1023</f>
        <v>44945</v>
      </c>
      <c r="B1027">
        <f>0.94*B1026+(1-0.94)*'01_Data'!P1022^2</f>
        <v>2.6062778766133685E-4</v>
      </c>
      <c r="C1027" s="11">
        <f t="shared" si="180"/>
        <v>0.25627758874052348</v>
      </c>
      <c r="D1027">
        <f>0.94*D1026+(1-0.94)*'01_Data'!Q1022^2</f>
        <v>2.3007199436628301E-4</v>
      </c>
      <c r="E1027" s="11">
        <f t="shared" si="181"/>
        <v>0.24078650830207105</v>
      </c>
      <c r="F1027">
        <f>0.94*F1026+(1-0.94)*'01_Data'!R1022^2</f>
        <v>3.9074707180365562E-4</v>
      </c>
      <c r="G1027" s="11">
        <f t="shared" si="182"/>
        <v>0.31379652976813049</v>
      </c>
      <c r="H1027">
        <f>0.94*H1026+(1-0.94)*'01_Data'!S1022^2</f>
        <v>3.5820224939359644E-4</v>
      </c>
      <c r="I1027" s="11">
        <f t="shared" si="183"/>
        <v>0.30044461527407396</v>
      </c>
      <c r="J1027">
        <f>0.94*J1026+(1-0.94)*'01_Data'!T1022^2</f>
        <v>6.4750751221789111E-4</v>
      </c>
      <c r="K1027" s="11">
        <f t="shared" si="184"/>
        <v>0.4039454085379714</v>
      </c>
      <c r="L1027" t="e">
        <f>0.94*L1026+(1-0.94)*'01_Data'!U1022^2</f>
        <v>#DIV/0!</v>
      </c>
      <c r="M1027" s="11" t="e">
        <f t="shared" si="185"/>
        <v>#DIV/0!</v>
      </c>
      <c r="N1027">
        <f>0.94*N1026+(1-0.94)*'01_Data'!V1022^2</f>
        <v>3.8362966565911602E-3</v>
      </c>
      <c r="O1027" s="11">
        <f t="shared" si="186"/>
        <v>0.98323280939001045</v>
      </c>
      <c r="P1027">
        <f>0.94*P1026+(1-0.94)*'01_Data'!W1022^2</f>
        <v>1.1730370252059574E-3</v>
      </c>
      <c r="Q1027" s="11">
        <f t="shared" si="187"/>
        <v>0.54369599074473718</v>
      </c>
      <c r="R1027">
        <f>0.94*R1026+(1-0.94)*'01_Data'!X1022^2</f>
        <v>1.903835187451855E-4</v>
      </c>
      <c r="S1027" s="11">
        <f t="shared" si="188"/>
        <v>0.21903572020057993</v>
      </c>
      <c r="T1027">
        <f>0.94*T1026+(1-0.94)*'01_Data'!Y1022^2</f>
        <v>7.2642080670338892E-8</v>
      </c>
      <c r="U1027" s="11">
        <f t="shared" si="189"/>
        <v>4.2785282900695424E-3</v>
      </c>
      <c r="V1027" t="e">
        <f>0.94*V1026+(1-0.94)*'01_Data'!AA1022^2</f>
        <v>#VALUE!</v>
      </c>
      <c r="W1027" s="11" t="e">
        <f t="shared" si="190"/>
        <v>#VALUE!</v>
      </c>
      <c r="X1027" t="e">
        <f>0.94*X1026+(1-0.94)*'01_Data'!AB1022^2</f>
        <v>#VALUE!</v>
      </c>
      <c r="Y1027" s="11" t="e">
        <f t="shared" si="191"/>
        <v>#VALUE!</v>
      </c>
    </row>
    <row r="1028" spans="1:25" x14ac:dyDescent="0.2">
      <c r="A1028" s="6">
        <f>'01_Data'!A1024</f>
        <v>44946</v>
      </c>
      <c r="B1028">
        <f>0.94*B1027+(1-0.94)*'01_Data'!P1023^2</f>
        <v>2.4744676584805171E-4</v>
      </c>
      <c r="C1028" s="11">
        <f t="shared" si="180"/>
        <v>0.24971300525545126</v>
      </c>
      <c r="D1028">
        <f>0.94*D1027+(1-0.94)*'01_Data'!Q1023^2</f>
        <v>2.2219218538592494E-4</v>
      </c>
      <c r="E1028" s="11">
        <f t="shared" si="181"/>
        <v>0.23662719775472363</v>
      </c>
      <c r="F1028">
        <f>0.94*F1027+(1-0.94)*'01_Data'!R1023^2</f>
        <v>3.7232770746852077E-4</v>
      </c>
      <c r="G1028" s="11">
        <f t="shared" si="182"/>
        <v>0.30631125066191617</v>
      </c>
      <c r="H1028">
        <f>0.94*H1027+(1-0.94)*'01_Data'!S1023^2</f>
        <v>3.5886701534534432E-4</v>
      </c>
      <c r="I1028" s="11">
        <f t="shared" si="183"/>
        <v>0.30072327456820958</v>
      </c>
      <c r="J1028">
        <f>0.94*J1027+(1-0.94)*'01_Data'!T1023^2</f>
        <v>6.1025833927960476E-4</v>
      </c>
      <c r="K1028" s="11">
        <f t="shared" si="184"/>
        <v>0.39215443577557607</v>
      </c>
      <c r="L1028" t="e">
        <f>0.94*L1027+(1-0.94)*'01_Data'!U1023^2</f>
        <v>#DIV/0!</v>
      </c>
      <c r="M1028" s="11" t="e">
        <f t="shared" si="185"/>
        <v>#DIV/0!</v>
      </c>
      <c r="N1028">
        <f>0.94*N1027+(1-0.94)*'01_Data'!V1023^2</f>
        <v>3.6061515130480521E-3</v>
      </c>
      <c r="O1028" s="11">
        <f t="shared" si="186"/>
        <v>0.95328389333299313</v>
      </c>
      <c r="P1028">
        <f>0.94*P1027+(1-0.94)*'01_Data'!W1023^2</f>
        <v>1.1177087861463065E-3</v>
      </c>
      <c r="Q1028" s="11">
        <f t="shared" si="187"/>
        <v>0.53071895962822857</v>
      </c>
      <c r="R1028">
        <f>0.94*R1027+(1-0.94)*'01_Data'!X1023^2</f>
        <v>1.8204335663693315E-4</v>
      </c>
      <c r="S1028" s="11">
        <f t="shared" si="188"/>
        <v>0.21418432686008368</v>
      </c>
      <c r="T1028">
        <f>0.94*T1027+(1-0.94)*'01_Data'!Y1023^2</f>
        <v>7.9748264532055287E-8</v>
      </c>
      <c r="U1028" s="11">
        <f t="shared" si="189"/>
        <v>4.4829189890157432E-3</v>
      </c>
      <c r="V1028" t="e">
        <f>0.94*V1027+(1-0.94)*'01_Data'!AA1023^2</f>
        <v>#VALUE!</v>
      </c>
      <c r="W1028" s="11" t="e">
        <f t="shared" si="190"/>
        <v>#VALUE!</v>
      </c>
      <c r="X1028" t="e">
        <f>0.94*X1027+(1-0.94)*'01_Data'!AB1023^2</f>
        <v>#VALUE!</v>
      </c>
      <c r="Y1028" s="11" t="e">
        <f t="shared" si="191"/>
        <v>#VALUE!</v>
      </c>
    </row>
    <row r="1029" spans="1:25" x14ac:dyDescent="0.2">
      <c r="A1029" s="6">
        <f>'01_Data'!A1025</f>
        <v>44949</v>
      </c>
      <c r="B1029">
        <f>0.94*B1028+(1-0.94)*'01_Data'!P1024^2</f>
        <v>2.5219450580680602E-4</v>
      </c>
      <c r="C1029" s="11">
        <f t="shared" si="180"/>
        <v>0.25209723414451635</v>
      </c>
      <c r="D1029">
        <f>0.94*D1028+(1-0.94)*'01_Data'!Q1024^2</f>
        <v>2.1554978325167575E-4</v>
      </c>
      <c r="E1029" s="11">
        <f t="shared" si="181"/>
        <v>0.23306339347787394</v>
      </c>
      <c r="F1029">
        <f>0.94*F1028+(1-0.94)*'01_Data'!R1024^2</f>
        <v>3.6919769013322941E-4</v>
      </c>
      <c r="G1029" s="11">
        <f t="shared" si="182"/>
        <v>0.30502101224927736</v>
      </c>
      <c r="H1029">
        <f>0.94*H1028+(1-0.94)*'01_Data'!S1024^2</f>
        <v>3.5832994736109539E-4</v>
      </c>
      <c r="I1029" s="11">
        <f t="shared" si="183"/>
        <v>0.30049816427891207</v>
      </c>
      <c r="J1029">
        <f>0.94*J1028+(1-0.94)*'01_Data'!T1024^2</f>
        <v>5.7705543308432788E-4</v>
      </c>
      <c r="K1029" s="11">
        <f t="shared" si="184"/>
        <v>0.3813370807268166</v>
      </c>
      <c r="L1029" t="e">
        <f>0.94*L1028+(1-0.94)*'01_Data'!U1024^2</f>
        <v>#DIV/0!</v>
      </c>
      <c r="M1029" s="11" t="e">
        <f t="shared" si="185"/>
        <v>#DIV/0!</v>
      </c>
      <c r="N1029">
        <f>0.94*N1028+(1-0.94)*'01_Data'!V1024^2</f>
        <v>3.4561689187779291E-3</v>
      </c>
      <c r="O1029" s="11">
        <f t="shared" si="186"/>
        <v>0.93324946693370159</v>
      </c>
      <c r="P1029">
        <f>0.94*P1028+(1-0.94)*'01_Data'!W1024^2</f>
        <v>1.0552175413353097E-3</v>
      </c>
      <c r="Q1029" s="11">
        <f t="shared" si="187"/>
        <v>0.5156692936529168</v>
      </c>
      <c r="R1029">
        <f>0.94*R1028+(1-0.94)*'01_Data'!X1024^2</f>
        <v>1.8067138601347545E-4</v>
      </c>
      <c r="S1029" s="11">
        <f t="shared" si="188"/>
        <v>0.21337569982403295</v>
      </c>
      <c r="T1029">
        <f>0.94*T1028+(1-0.94)*'01_Data'!Y1024^2</f>
        <v>7.5675376199747146E-8</v>
      </c>
      <c r="U1029" s="11">
        <f t="shared" si="189"/>
        <v>4.3669434164340026E-3</v>
      </c>
      <c r="V1029" t="e">
        <f>0.94*V1028+(1-0.94)*'01_Data'!AA1024^2</f>
        <v>#VALUE!</v>
      </c>
      <c r="W1029" s="11" t="e">
        <f t="shared" si="190"/>
        <v>#VALUE!</v>
      </c>
      <c r="X1029" t="e">
        <f>0.94*X1028+(1-0.94)*'01_Data'!AB1024^2</f>
        <v>#VALUE!</v>
      </c>
      <c r="Y1029" s="11" t="e">
        <f t="shared" si="191"/>
        <v>#VALUE!</v>
      </c>
    </row>
    <row r="1030" spans="1:25" x14ac:dyDescent="0.2">
      <c r="A1030" s="6">
        <f>'01_Data'!A1026</f>
        <v>44950</v>
      </c>
      <c r="B1030">
        <f>0.94*B1029+(1-0.94)*'01_Data'!P1025^2</f>
        <v>2.3869664208241175E-4</v>
      </c>
      <c r="C1030" s="11">
        <f t="shared" si="180"/>
        <v>0.24525813708166294</v>
      </c>
      <c r="D1030">
        <f>0.94*D1029+(1-0.94)*'01_Data'!Q1025^2</f>
        <v>2.0272251316324962E-4</v>
      </c>
      <c r="E1030" s="11">
        <f t="shared" si="181"/>
        <v>0.22602228500114518</v>
      </c>
      <c r="F1030">
        <f>0.94*F1029+(1-0.94)*'01_Data'!R1025^2</f>
        <v>3.5848232513067718E-4</v>
      </c>
      <c r="G1030" s="11">
        <f t="shared" si="182"/>
        <v>0.30056205005444492</v>
      </c>
      <c r="H1030">
        <f>0.94*H1029+(1-0.94)*'01_Data'!S1025^2</f>
        <v>3.3909596340506078E-4</v>
      </c>
      <c r="I1030" s="11">
        <f t="shared" si="183"/>
        <v>0.29232205318462606</v>
      </c>
      <c r="J1030">
        <f>0.94*J1029+(1-0.94)*'01_Data'!T1025^2</f>
        <v>5.6824667011460422E-4</v>
      </c>
      <c r="K1030" s="11">
        <f t="shared" si="184"/>
        <v>0.3784153285331876</v>
      </c>
      <c r="L1030" t="e">
        <f>0.94*L1029+(1-0.94)*'01_Data'!U1025^2</f>
        <v>#DIV/0!</v>
      </c>
      <c r="M1030" s="11" t="e">
        <f t="shared" si="185"/>
        <v>#DIV/0!</v>
      </c>
      <c r="N1030">
        <f>0.94*N1029+(1-0.94)*'01_Data'!V1025^2</f>
        <v>3.2623780055051304E-3</v>
      </c>
      <c r="O1030" s="11">
        <f t="shared" si="186"/>
        <v>0.90670792286562318</v>
      </c>
      <c r="P1030">
        <f>0.94*P1029+(1-0.94)*'01_Data'!W1025^2</f>
        <v>1.1254110593204207E-3</v>
      </c>
      <c r="Q1030" s="11">
        <f t="shared" si="187"/>
        <v>0.53254444598431983</v>
      </c>
      <c r="R1030">
        <f>0.94*R1029+(1-0.94)*'01_Data'!X1025^2</f>
        <v>1.9241441960666839E-4</v>
      </c>
      <c r="S1030" s="11">
        <f t="shared" si="188"/>
        <v>0.22020089405104701</v>
      </c>
      <c r="T1030">
        <f>0.94*T1029+(1-0.94)*'01_Data'!Y1025^2</f>
        <v>7.1134853627762313E-8</v>
      </c>
      <c r="U1030" s="11">
        <f t="shared" si="189"/>
        <v>4.2339087276647928E-3</v>
      </c>
      <c r="V1030" t="e">
        <f>0.94*V1029+(1-0.94)*'01_Data'!AA1025^2</f>
        <v>#VALUE!</v>
      </c>
      <c r="W1030" s="11" t="e">
        <f t="shared" si="190"/>
        <v>#VALUE!</v>
      </c>
      <c r="X1030" t="e">
        <f>0.94*X1029+(1-0.94)*'01_Data'!AB1025^2</f>
        <v>#VALUE!</v>
      </c>
      <c r="Y1030" s="11" t="e">
        <f t="shared" si="191"/>
        <v>#VALUE!</v>
      </c>
    </row>
    <row r="1031" spans="1:25" x14ac:dyDescent="0.2">
      <c r="A1031" s="6">
        <f>'01_Data'!A1027</f>
        <v>44951</v>
      </c>
      <c r="B1031">
        <f>0.94*B1030+(1-0.94)*'01_Data'!P1026^2</f>
        <v>2.2952926330293026E-4</v>
      </c>
      <c r="C1031" s="11">
        <f t="shared" si="180"/>
        <v>0.24050233751948946</v>
      </c>
      <c r="D1031">
        <f>0.94*D1030+(1-0.94)*'01_Data'!Q1026^2</f>
        <v>1.9061222787511632E-4</v>
      </c>
      <c r="E1031" s="11">
        <f t="shared" si="181"/>
        <v>0.21916724532769336</v>
      </c>
      <c r="F1031">
        <f>0.94*F1030+(1-0.94)*'01_Data'!R1026^2</f>
        <v>3.4429781928961724E-4</v>
      </c>
      <c r="G1031" s="11">
        <f t="shared" si="182"/>
        <v>0.29455568312457248</v>
      </c>
      <c r="H1031">
        <f>0.94*H1030+(1-0.94)*'01_Data'!S1026^2</f>
        <v>3.7875283316728158E-4</v>
      </c>
      <c r="I1031" s="11">
        <f t="shared" si="183"/>
        <v>0.30894289756871735</v>
      </c>
      <c r="J1031">
        <f>0.94*J1030+(1-0.94)*'01_Data'!T1026^2</f>
        <v>5.7295950120046465E-4</v>
      </c>
      <c r="K1031" s="11">
        <f t="shared" si="184"/>
        <v>0.37998130783305262</v>
      </c>
      <c r="L1031" t="e">
        <f>0.94*L1030+(1-0.94)*'01_Data'!U1026^2</f>
        <v>#DIV/0!</v>
      </c>
      <c r="M1031" s="11" t="e">
        <f t="shared" si="185"/>
        <v>#DIV/0!</v>
      </c>
      <c r="N1031">
        <f>0.94*N1030+(1-0.94)*'01_Data'!V1026^2</f>
        <v>3.073753047637811E-3</v>
      </c>
      <c r="O1031" s="11">
        <f t="shared" si="186"/>
        <v>0.88010554367344407</v>
      </c>
      <c r="P1031">
        <f>0.94*P1030+(1-0.94)*'01_Data'!W1026^2</f>
        <v>1.0623073994310644E-3</v>
      </c>
      <c r="Q1031" s="11">
        <f t="shared" si="187"/>
        <v>0.51739874821710607</v>
      </c>
      <c r="R1031">
        <f>0.94*R1030+(1-0.94)*'01_Data'!X1026^2</f>
        <v>1.8214153161176091E-4</v>
      </c>
      <c r="S1031" s="11">
        <f t="shared" si="188"/>
        <v>0.21424207328665337</v>
      </c>
      <c r="T1031">
        <f>0.94*T1030+(1-0.94)*'01_Data'!Y1026^2</f>
        <v>6.7578614850248445E-8</v>
      </c>
      <c r="U1031" s="11">
        <f t="shared" si="189"/>
        <v>4.1267191499134775E-3</v>
      </c>
      <c r="V1031" t="e">
        <f>0.94*V1030+(1-0.94)*'01_Data'!AA1026^2</f>
        <v>#VALUE!</v>
      </c>
      <c r="W1031" s="11" t="e">
        <f t="shared" si="190"/>
        <v>#VALUE!</v>
      </c>
      <c r="X1031" t="e">
        <f>0.94*X1030+(1-0.94)*'01_Data'!AB1026^2</f>
        <v>#VALUE!</v>
      </c>
      <c r="Y1031" s="11" t="e">
        <f t="shared" si="191"/>
        <v>#VALUE!</v>
      </c>
    </row>
    <row r="1032" spans="1:25" x14ac:dyDescent="0.2">
      <c r="A1032" s="6">
        <f>'01_Data'!A1028</f>
        <v>44952</v>
      </c>
      <c r="B1032">
        <f>0.94*B1031+(1-0.94)*'01_Data'!P1027^2</f>
        <v>2.1743390144483794E-4</v>
      </c>
      <c r="C1032" s="11">
        <f t="shared" ref="C1032:C1095" si="192">SQRT(B1032)*SQRT(252)</f>
        <v>0.2340797794857539</v>
      </c>
      <c r="D1032">
        <f>0.94*D1031+(1-0.94)*'01_Data'!Q1027^2</f>
        <v>1.848494895847417E-4</v>
      </c>
      <c r="E1032" s="11">
        <f t="shared" ref="E1032:E1095" si="193">SQRT(D1032)*SQRT(252)</f>
        <v>0.21582880107936223</v>
      </c>
      <c r="F1032">
        <f>0.94*F1031+(1-0.94)*'01_Data'!R1027^2</f>
        <v>3.3385003214703884E-4</v>
      </c>
      <c r="G1032" s="11">
        <f t="shared" ref="G1032:G1095" si="194">SQRT(F1032)*SQRT(252)</f>
        <v>0.29005207825673957</v>
      </c>
      <c r="H1032">
        <f>0.94*H1031+(1-0.94)*'01_Data'!S1027^2</f>
        <v>3.5614475922997812E-4</v>
      </c>
      <c r="I1032" s="11">
        <f t="shared" ref="I1032:I1095" si="195">SQRT(H1032)*SQRT(252)</f>
        <v>0.29958050558398236</v>
      </c>
      <c r="J1032">
        <f>0.94*J1031+(1-0.94)*'01_Data'!T1027^2</f>
        <v>5.5126826314851876E-4</v>
      </c>
      <c r="K1032" s="11">
        <f t="shared" ref="K1032:K1095" si="196">SQRT(J1032)*SQRT(252)</f>
        <v>0.37271920035520939</v>
      </c>
      <c r="L1032" t="e">
        <f>0.94*L1031+(1-0.94)*'01_Data'!U1027^2</f>
        <v>#DIV/0!</v>
      </c>
      <c r="M1032" s="11" t="e">
        <f t="shared" ref="M1032:M1095" si="197">SQRT(L1032)*SQRT(252)</f>
        <v>#DIV/0!</v>
      </c>
      <c r="N1032">
        <f>0.94*N1031+(1-0.94)*'01_Data'!V1027^2</f>
        <v>2.9187541607128224E-3</v>
      </c>
      <c r="O1032" s="11">
        <f t="shared" ref="O1032:O1095" si="198">SQRT(N1032)*SQRT(252)</f>
        <v>0.8576281528142784</v>
      </c>
      <c r="P1032">
        <f>0.94*P1031+(1-0.94)*'01_Data'!W1027^2</f>
        <v>1.003772521105779E-3</v>
      </c>
      <c r="Q1032" s="11">
        <f t="shared" ref="Q1032:Q1095" si="199">SQRT(P1032)*SQRT(252)</f>
        <v>0.50294201983792952</v>
      </c>
      <c r="R1032">
        <f>0.94*R1031+(1-0.94)*'01_Data'!X1027^2</f>
        <v>1.7345023895814585E-4</v>
      </c>
      <c r="S1032" s="11">
        <f t="shared" ref="S1032:S1095" si="200">SQRT(R1032)*SQRT(252)</f>
        <v>0.20906807555782581</v>
      </c>
      <c r="T1032">
        <f>0.94*T1031+(1-0.94)*'01_Data'!Y1027^2</f>
        <v>6.4235595350593283E-8</v>
      </c>
      <c r="U1032" s="11">
        <f t="shared" ref="U1032:U1095" si="201">SQRT(T1032)*SQRT(252)</f>
        <v>4.0233530827345374E-3</v>
      </c>
      <c r="V1032" t="e">
        <f>0.94*V1031+(1-0.94)*'01_Data'!AA1027^2</f>
        <v>#VALUE!</v>
      </c>
      <c r="W1032" s="11" t="e">
        <f t="shared" ref="W1032:W1095" si="202">SQRT(V1032)*SQRT(252)</f>
        <v>#VALUE!</v>
      </c>
      <c r="X1032" t="e">
        <f>0.94*X1031+(1-0.94)*'01_Data'!AB1027^2</f>
        <v>#VALUE!</v>
      </c>
      <c r="Y1032" s="11" t="e">
        <f t="shared" ref="Y1032:Y1095" si="203">SQRT(X1032)*SQRT(252)</f>
        <v>#VALUE!</v>
      </c>
    </row>
    <row r="1033" spans="1:25" x14ac:dyDescent="0.2">
      <c r="A1033" s="6">
        <f>'01_Data'!A1029</f>
        <v>44953</v>
      </c>
      <c r="B1033">
        <f>0.94*B1032+(1-0.94)*'01_Data'!P1028^2</f>
        <v>2.9754669452624634E-4</v>
      </c>
      <c r="C1033" s="11">
        <f t="shared" si="192"/>
        <v>0.27382798801549502</v>
      </c>
      <c r="D1033">
        <f>0.94*D1032+(1-0.94)*'01_Data'!Q1028^2</f>
        <v>3.0908501879066787E-4</v>
      </c>
      <c r="E1033" s="11">
        <f t="shared" si="193"/>
        <v>0.2790867691870188</v>
      </c>
      <c r="F1033">
        <f>0.94*F1032+(1-0.94)*'01_Data'!R1028^2</f>
        <v>3.8706789754910508E-4</v>
      </c>
      <c r="G1033" s="11">
        <f t="shared" si="194"/>
        <v>0.31231572195836454</v>
      </c>
      <c r="H1033">
        <f>0.94*H1032+(1-0.94)*'01_Data'!S1028^2</f>
        <v>4.2631147596337095E-4</v>
      </c>
      <c r="I1033" s="11">
        <f t="shared" si="195"/>
        <v>0.32776591028166652</v>
      </c>
      <c r="J1033">
        <f>0.94*J1032+(1-0.94)*'01_Data'!T1028^2</f>
        <v>5.4084109068089912E-4</v>
      </c>
      <c r="K1033" s="11">
        <f t="shared" si="196"/>
        <v>0.36917740295362961</v>
      </c>
      <c r="L1033" t="e">
        <f>0.94*L1032+(1-0.94)*'01_Data'!U1028^2</f>
        <v>#DIV/0!</v>
      </c>
      <c r="M1033" s="11" t="e">
        <f t="shared" si="197"/>
        <v>#DIV/0!</v>
      </c>
      <c r="N1033">
        <f>0.94*N1032+(1-0.94)*'01_Data'!V1028^2</f>
        <v>2.7439293460647216E-3</v>
      </c>
      <c r="O1033" s="11">
        <f t="shared" si="198"/>
        <v>0.83154686891858953</v>
      </c>
      <c r="P1033">
        <f>0.94*P1032+(1-0.94)*'01_Data'!W1028^2</f>
        <v>9.4562975182594874E-4</v>
      </c>
      <c r="Q1033" s="11">
        <f t="shared" si="199"/>
        <v>0.48815847576390509</v>
      </c>
      <c r="R1033">
        <f>0.94*R1032+(1-0.94)*'01_Data'!X1028^2</f>
        <v>2.0442116941009268E-4</v>
      </c>
      <c r="S1033" s="11">
        <f t="shared" si="200"/>
        <v>0.22696725466759154</v>
      </c>
      <c r="T1033">
        <f>0.94*T1032+(1-0.94)*'01_Data'!Y1028^2</f>
        <v>7.8245049209229409E-8</v>
      </c>
      <c r="U1033" s="11">
        <f t="shared" si="201"/>
        <v>4.4404675880728838E-3</v>
      </c>
      <c r="V1033" t="e">
        <f>0.94*V1032+(1-0.94)*'01_Data'!AA1028^2</f>
        <v>#VALUE!</v>
      </c>
      <c r="W1033" s="11" t="e">
        <f t="shared" si="202"/>
        <v>#VALUE!</v>
      </c>
      <c r="X1033" t="e">
        <f>0.94*X1032+(1-0.94)*'01_Data'!AB1028^2</f>
        <v>#VALUE!</v>
      </c>
      <c r="Y1033" s="11" t="e">
        <f t="shared" si="203"/>
        <v>#VALUE!</v>
      </c>
    </row>
    <row r="1034" spans="1:25" x14ac:dyDescent="0.2">
      <c r="A1034" s="6">
        <f>'01_Data'!A1030</f>
        <v>44956</v>
      </c>
      <c r="B1034">
        <f>0.94*B1033+(1-0.94)*'01_Data'!P1029^2</f>
        <v>3.00064855439659E-4</v>
      </c>
      <c r="C1034" s="11">
        <f t="shared" si="192"/>
        <v>0.27498426058739084</v>
      </c>
      <c r="D1034">
        <f>0.94*D1033+(1-0.94)*'01_Data'!Q1029^2</f>
        <v>4.1436035749730878E-4</v>
      </c>
      <c r="E1034" s="11">
        <f t="shared" si="193"/>
        <v>0.32313899499955406</v>
      </c>
      <c r="F1034">
        <f>0.94*F1033+(1-0.94)*'01_Data'!R1029^2</f>
        <v>3.6805599629397516E-4</v>
      </c>
      <c r="G1034" s="11">
        <f t="shared" si="194"/>
        <v>0.30454902900203401</v>
      </c>
      <c r="H1034">
        <f>0.94*H1033+(1-0.94)*'01_Data'!S1029^2</f>
        <v>4.0479745992257548E-4</v>
      </c>
      <c r="I1034" s="11">
        <f t="shared" si="195"/>
        <v>0.3193884154137232</v>
      </c>
      <c r="J1034">
        <f>0.94*J1033+(1-0.94)*'01_Data'!T1029^2</f>
        <v>5.143108512898455E-4</v>
      </c>
      <c r="K1034" s="11">
        <f t="shared" si="196"/>
        <v>0.36000879784394307</v>
      </c>
      <c r="L1034" t="e">
        <f>0.94*L1033+(1-0.94)*'01_Data'!U1029^2</f>
        <v>#DIV/0!</v>
      </c>
      <c r="M1034" s="11" t="e">
        <f t="shared" si="197"/>
        <v>#DIV/0!</v>
      </c>
      <c r="N1034">
        <f>0.94*N1033+(1-0.94)*'01_Data'!V1029^2</f>
        <v>2.6838861354459118E-3</v>
      </c>
      <c r="O1034" s="11">
        <f t="shared" si="198"/>
        <v>0.82239850810441639</v>
      </c>
      <c r="P1034">
        <f>0.94*P1033+(1-0.94)*'01_Data'!W1029^2</f>
        <v>9.7749597024399636E-4</v>
      </c>
      <c r="Q1034" s="11">
        <f t="shared" si="199"/>
        <v>0.49631540828538373</v>
      </c>
      <c r="R1034">
        <f>0.94*R1033+(1-0.94)*'01_Data'!X1029^2</f>
        <v>1.9867264958632806E-4</v>
      </c>
      <c r="S1034" s="11">
        <f t="shared" si="200"/>
        <v>0.22375322946441395</v>
      </c>
      <c r="T1034">
        <f>0.94*T1033+(1-0.94)*'01_Data'!Y1029^2</f>
        <v>7.4261112619123898E-8</v>
      </c>
      <c r="U1034" s="11">
        <f t="shared" si="201"/>
        <v>4.3259450273921913E-3</v>
      </c>
      <c r="V1034" t="e">
        <f>0.94*V1033+(1-0.94)*'01_Data'!AA1029^2</f>
        <v>#VALUE!</v>
      </c>
      <c r="W1034" s="11" t="e">
        <f t="shared" si="202"/>
        <v>#VALUE!</v>
      </c>
      <c r="X1034" t="e">
        <f>0.94*X1033+(1-0.94)*'01_Data'!AB1029^2</f>
        <v>#VALUE!</v>
      </c>
      <c r="Y1034" s="11" t="e">
        <f t="shared" si="203"/>
        <v>#VALUE!</v>
      </c>
    </row>
    <row r="1035" spans="1:25" x14ac:dyDescent="0.2">
      <c r="A1035" s="6">
        <f>'01_Data'!A1031</f>
        <v>44957</v>
      </c>
      <c r="B1035">
        <f>0.94*B1034+(1-0.94)*'01_Data'!P1030^2</f>
        <v>3.0126600631403692E-4</v>
      </c>
      <c r="C1035" s="11">
        <f t="shared" si="192"/>
        <v>0.27553408789319939</v>
      </c>
      <c r="D1035">
        <f>0.94*D1034+(1-0.94)*'01_Data'!Q1030^2</f>
        <v>4.4239780125474709E-4</v>
      </c>
      <c r="E1035" s="11">
        <f t="shared" si="193"/>
        <v>0.33389256642847903</v>
      </c>
      <c r="F1035">
        <f>0.94*F1034+(1-0.94)*'01_Data'!R1030^2</f>
        <v>3.8417455747192315E-4</v>
      </c>
      <c r="G1035" s="11">
        <f t="shared" si="194"/>
        <v>0.31114624934735213</v>
      </c>
      <c r="H1035">
        <f>0.94*H1034+(1-0.94)*'01_Data'!S1030^2</f>
        <v>4.6217102490330597E-4</v>
      </c>
      <c r="I1035" s="11">
        <f t="shared" si="195"/>
        <v>0.34127276228206832</v>
      </c>
      <c r="J1035">
        <f>0.94*J1034+(1-0.94)*'01_Data'!T1030^2</f>
        <v>4.8990333448842055E-4</v>
      </c>
      <c r="K1035" s="11">
        <f t="shared" si="196"/>
        <v>0.35136254821918911</v>
      </c>
      <c r="L1035" t="e">
        <f>0.94*L1034+(1-0.94)*'01_Data'!U1030^2</f>
        <v>#DIV/0!</v>
      </c>
      <c r="M1035" s="11" t="e">
        <f t="shared" si="197"/>
        <v>#DIV/0!</v>
      </c>
      <c r="N1035">
        <f>0.94*N1034+(1-0.94)*'01_Data'!V1030^2</f>
        <v>2.5572938869921321E-3</v>
      </c>
      <c r="O1035" s="11">
        <f t="shared" si="198"/>
        <v>0.8027689951175353</v>
      </c>
      <c r="P1035">
        <f>0.94*P1034+(1-0.94)*'01_Data'!W1030^2</f>
        <v>9.6801570122931346E-4</v>
      </c>
      <c r="Q1035" s="11">
        <f t="shared" si="199"/>
        <v>0.49390278062568854</v>
      </c>
      <c r="R1035">
        <f>0.94*R1034+(1-0.94)*'01_Data'!X1030^2</f>
        <v>2.0993418385482137E-4</v>
      </c>
      <c r="S1035" s="11">
        <f t="shared" si="200"/>
        <v>0.23000742233983448</v>
      </c>
      <c r="T1035">
        <f>0.94*T1034+(1-0.94)*'01_Data'!Y1030^2</f>
        <v>6.9805445861976456E-8</v>
      </c>
      <c r="U1035" s="11">
        <f t="shared" si="201"/>
        <v>4.1941593147158908E-3</v>
      </c>
      <c r="V1035" t="e">
        <f>0.94*V1034+(1-0.94)*'01_Data'!AA1030^2</f>
        <v>#VALUE!</v>
      </c>
      <c r="W1035" s="11" t="e">
        <f t="shared" si="202"/>
        <v>#VALUE!</v>
      </c>
      <c r="X1035" t="e">
        <f>0.94*X1034+(1-0.94)*'01_Data'!AB1030^2</f>
        <v>#VALUE!</v>
      </c>
      <c r="Y1035" s="11" t="e">
        <f t="shared" si="203"/>
        <v>#VALUE!</v>
      </c>
    </row>
    <row r="1036" spans="1:25" x14ac:dyDescent="0.2">
      <c r="A1036" s="6">
        <f>'01_Data'!A1032</f>
        <v>44958</v>
      </c>
      <c r="B1036">
        <f>0.94*B1035+(1-0.94)*'01_Data'!P1031^2</f>
        <v>3.1052603560962147E-4</v>
      </c>
      <c r="C1036" s="11">
        <f t="shared" si="192"/>
        <v>0.27973659212484986</v>
      </c>
      <c r="D1036">
        <f>0.94*D1035+(1-0.94)*'01_Data'!Q1031^2</f>
        <v>4.1591802195150202E-4</v>
      </c>
      <c r="E1036" s="11">
        <f t="shared" si="193"/>
        <v>0.32374579770520345</v>
      </c>
      <c r="F1036">
        <f>0.94*F1035+(1-0.94)*'01_Data'!R1031^2</f>
        <v>3.6845824103017737E-4</v>
      </c>
      <c r="G1036" s="11">
        <f t="shared" si="194"/>
        <v>0.30471540285913462</v>
      </c>
      <c r="H1036">
        <f>0.94*H1035+(1-0.94)*'01_Data'!S1031^2</f>
        <v>4.407302385910489E-4</v>
      </c>
      <c r="I1036" s="11">
        <f t="shared" si="195"/>
        <v>0.33326268936822845</v>
      </c>
      <c r="J1036">
        <f>0.94*J1035+(1-0.94)*'01_Data'!T1031^2</f>
        <v>5.0446431720034513E-4</v>
      </c>
      <c r="K1036" s="11">
        <f t="shared" si="196"/>
        <v>0.3565459408470204</v>
      </c>
      <c r="L1036" t="e">
        <f>0.94*L1035+(1-0.94)*'01_Data'!U1031^2</f>
        <v>#DIV/0!</v>
      </c>
      <c r="M1036" s="11" t="e">
        <f t="shared" si="197"/>
        <v>#DIV/0!</v>
      </c>
      <c r="N1036">
        <f>0.94*N1035+(1-0.94)*'01_Data'!V1031^2</f>
        <v>2.4192791184209613E-3</v>
      </c>
      <c r="O1036" s="11">
        <f t="shared" si="198"/>
        <v>0.78080621017130902</v>
      </c>
      <c r="P1036">
        <f>0.94*P1035+(1-0.94)*'01_Data'!W1031^2</f>
        <v>9.9122765514648515E-4</v>
      </c>
      <c r="Q1036" s="11">
        <f t="shared" si="199"/>
        <v>0.49978932471283771</v>
      </c>
      <c r="R1036">
        <f>0.94*R1035+(1-0.94)*'01_Data'!X1031^2</f>
        <v>2.0852728300295816E-4</v>
      </c>
      <c r="S1036" s="11">
        <f t="shared" si="200"/>
        <v>0.22923541462161875</v>
      </c>
      <c r="T1036">
        <f>0.94*T1035+(1-0.94)*'01_Data'!Y1031^2</f>
        <v>6.6327730778600623E-8</v>
      </c>
      <c r="U1036" s="11">
        <f t="shared" si="201"/>
        <v>4.0883478516642096E-3</v>
      </c>
      <c r="V1036" t="e">
        <f>0.94*V1035+(1-0.94)*'01_Data'!AA1031^2</f>
        <v>#VALUE!</v>
      </c>
      <c r="W1036" s="11" t="e">
        <f t="shared" si="202"/>
        <v>#VALUE!</v>
      </c>
      <c r="X1036" t="e">
        <f>0.94*X1035+(1-0.94)*'01_Data'!AB1031^2</f>
        <v>#VALUE!</v>
      </c>
      <c r="Y1036" s="11" t="e">
        <f t="shared" si="203"/>
        <v>#VALUE!</v>
      </c>
    </row>
    <row r="1037" spans="1:25" x14ac:dyDescent="0.2">
      <c r="A1037" s="6">
        <f>'01_Data'!A1033</f>
        <v>44959</v>
      </c>
      <c r="B1037">
        <f>0.94*B1036+(1-0.94)*'01_Data'!P1032^2</f>
        <v>2.991641891359881E-4</v>
      </c>
      <c r="C1037" s="11">
        <f t="shared" si="192"/>
        <v>0.27457125789541231</v>
      </c>
      <c r="D1037">
        <f>0.94*D1036+(1-0.94)*'01_Data'!Q1032^2</f>
        <v>4.0519921099459817E-4</v>
      </c>
      <c r="E1037" s="11">
        <f t="shared" si="193"/>
        <v>0.31954686850388436</v>
      </c>
      <c r="F1037">
        <f>0.94*F1036+(1-0.94)*'01_Data'!R1032^2</f>
        <v>4.190779801154394E-4</v>
      </c>
      <c r="G1037" s="11">
        <f t="shared" si="194"/>
        <v>0.32497330811789871</v>
      </c>
      <c r="H1037">
        <f>0.94*H1036+(1-0.94)*'01_Data'!S1032^2</f>
        <v>4.385519050705616E-4</v>
      </c>
      <c r="I1037" s="11">
        <f t="shared" si="195"/>
        <v>0.33243808457783769</v>
      </c>
      <c r="J1037">
        <f>0.94*J1036+(1-0.94)*'01_Data'!T1032^2</f>
        <v>4.7768832350604957E-4</v>
      </c>
      <c r="K1037" s="11">
        <f t="shared" si="196"/>
        <v>0.34695454676877274</v>
      </c>
      <c r="L1037" t="e">
        <f>0.94*L1036+(1-0.94)*'01_Data'!U1032^2</f>
        <v>#DIV/0!</v>
      </c>
      <c r="M1037" s="11" t="e">
        <f t="shared" si="197"/>
        <v>#DIV/0!</v>
      </c>
      <c r="N1037">
        <f>0.94*N1036+(1-0.94)*'01_Data'!V1032^2</f>
        <v>2.4006868746424101E-3</v>
      </c>
      <c r="O1037" s="11">
        <f t="shared" si="198"/>
        <v>0.77780016225884618</v>
      </c>
      <c r="P1037">
        <f>0.94*P1036+(1-0.94)*'01_Data'!W1032^2</f>
        <v>1.0226487194951756E-3</v>
      </c>
      <c r="Q1037" s="11">
        <f t="shared" si="199"/>
        <v>0.50764897056212399</v>
      </c>
      <c r="R1037">
        <f>0.94*R1036+(1-0.94)*'01_Data'!X1032^2</f>
        <v>2.1127064045934688E-4</v>
      </c>
      <c r="S1037" s="11">
        <f t="shared" si="200"/>
        <v>0.2307383830136534</v>
      </c>
      <c r="T1037">
        <f>0.94*T1036+(1-0.94)*'01_Data'!Y1032^2</f>
        <v>6.2607823346223454E-8</v>
      </c>
      <c r="U1037" s="11">
        <f t="shared" si="201"/>
        <v>3.9720487765444569E-3</v>
      </c>
      <c r="V1037" t="e">
        <f>0.94*V1036+(1-0.94)*'01_Data'!AA1032^2</f>
        <v>#VALUE!</v>
      </c>
      <c r="W1037" s="11" t="e">
        <f t="shared" si="202"/>
        <v>#VALUE!</v>
      </c>
      <c r="X1037" t="e">
        <f>0.94*X1036+(1-0.94)*'01_Data'!AB1032^2</f>
        <v>#VALUE!</v>
      </c>
      <c r="Y1037" s="11" t="e">
        <f t="shared" si="203"/>
        <v>#VALUE!</v>
      </c>
    </row>
    <row r="1038" spans="1:25" x14ac:dyDescent="0.2">
      <c r="A1038" s="6">
        <f>'01_Data'!A1034</f>
        <v>44960</v>
      </c>
      <c r="B1038">
        <f>0.94*B1037+(1-0.94)*'01_Data'!P1033^2</f>
        <v>3.4184384688659583E-4</v>
      </c>
      <c r="C1038" s="11">
        <f t="shared" si="192"/>
        <v>0.29350408756169338</v>
      </c>
      <c r="D1038">
        <f>0.94*D1037+(1-0.94)*'01_Data'!Q1033^2</f>
        <v>3.9232857119567426E-4</v>
      </c>
      <c r="E1038" s="11">
        <f t="shared" si="193"/>
        <v>0.31443091441731663</v>
      </c>
      <c r="F1038">
        <f>0.94*F1037+(1-0.94)*'01_Data'!R1033^2</f>
        <v>5.8149131140478841E-4</v>
      </c>
      <c r="G1038" s="11">
        <f t="shared" si="194"/>
        <v>0.38279996143417611</v>
      </c>
      <c r="H1038">
        <f>0.94*H1037+(1-0.94)*'01_Data'!S1033^2</f>
        <v>4.2828369226040959E-4</v>
      </c>
      <c r="I1038" s="11">
        <f t="shared" si="195"/>
        <v>0.32852319621241849</v>
      </c>
      <c r="J1038">
        <f>0.94*J1037+(1-0.94)*'01_Data'!T1033^2</f>
        <v>5.0620119989321555E-4</v>
      </c>
      <c r="K1038" s="11">
        <f t="shared" si="196"/>
        <v>0.35715921151930313</v>
      </c>
      <c r="L1038" t="e">
        <f>0.94*L1037+(1-0.94)*'01_Data'!U1033^2</f>
        <v>#DIV/0!</v>
      </c>
      <c r="M1038" s="11" t="e">
        <f t="shared" si="197"/>
        <v>#DIV/0!</v>
      </c>
      <c r="N1038">
        <f>0.94*N1037+(1-0.94)*'01_Data'!V1033^2</f>
        <v>2.2571018294891879E-3</v>
      </c>
      <c r="O1038" s="11">
        <f t="shared" si="198"/>
        <v>0.75418145099921108</v>
      </c>
      <c r="P1038">
        <f>0.94*P1037+(1-0.94)*'01_Data'!W1033^2</f>
        <v>9.6953171383725779E-4</v>
      </c>
      <c r="Q1038" s="11">
        <f t="shared" si="199"/>
        <v>0.49428938071436351</v>
      </c>
      <c r="R1038">
        <f>0.94*R1037+(1-0.94)*'01_Data'!X1033^2</f>
        <v>2.1384939646835208E-4</v>
      </c>
      <c r="S1038" s="11">
        <f t="shared" si="200"/>
        <v>0.23214230099235408</v>
      </c>
      <c r="T1038">
        <f>0.94*T1037+(1-0.94)*'01_Data'!Y1033^2</f>
        <v>7.0345934299910741E-8</v>
      </c>
      <c r="U1038" s="11">
        <f t="shared" si="201"/>
        <v>4.210365238738501E-3</v>
      </c>
      <c r="V1038" t="e">
        <f>0.94*V1037+(1-0.94)*'01_Data'!AA1033^2</f>
        <v>#VALUE!</v>
      </c>
      <c r="W1038" s="11" t="e">
        <f t="shared" si="202"/>
        <v>#VALUE!</v>
      </c>
      <c r="X1038" t="e">
        <f>0.94*X1037+(1-0.94)*'01_Data'!AB1033^2</f>
        <v>#VALUE!</v>
      </c>
      <c r="Y1038" s="11" t="e">
        <f t="shared" si="203"/>
        <v>#VALUE!</v>
      </c>
    </row>
    <row r="1039" spans="1:25" x14ac:dyDescent="0.2">
      <c r="A1039" s="6">
        <f>'01_Data'!A1035</f>
        <v>44963</v>
      </c>
      <c r="B1039">
        <f>0.94*B1038+(1-0.94)*'01_Data'!P1034^2</f>
        <v>3.2419263254944821E-4</v>
      </c>
      <c r="C1039" s="11">
        <f t="shared" si="192"/>
        <v>0.28582607194316784</v>
      </c>
      <c r="D1039">
        <f>0.94*D1038+(1-0.94)*'01_Data'!Q1034^2</f>
        <v>3.6919458713676227E-4</v>
      </c>
      <c r="E1039" s="11">
        <f t="shared" si="193"/>
        <v>0.30501973044126846</v>
      </c>
      <c r="F1039">
        <f>0.94*F1038+(1-0.94)*'01_Data'!R1034^2</f>
        <v>5.9734179802601694E-4</v>
      </c>
      <c r="G1039" s="11">
        <f t="shared" si="194"/>
        <v>0.38798212987527697</v>
      </c>
      <c r="H1039">
        <f>0.94*H1038+(1-0.94)*'01_Data'!S1034^2</f>
        <v>4.2631585983022354E-4</v>
      </c>
      <c r="I1039" s="11">
        <f t="shared" si="195"/>
        <v>0.32776759552648937</v>
      </c>
      <c r="J1039">
        <f>0.94*J1038+(1-0.94)*'01_Data'!T1034^2</f>
        <v>4.8154560280845051E-4</v>
      </c>
      <c r="K1039" s="11">
        <f t="shared" si="196"/>
        <v>0.34835253968893287</v>
      </c>
      <c r="L1039" t="e">
        <f>0.94*L1038+(1-0.94)*'01_Data'!U1034^2</f>
        <v>#DIV/0!</v>
      </c>
      <c r="M1039" s="11" t="e">
        <f t="shared" si="197"/>
        <v>#DIV/0!</v>
      </c>
      <c r="N1039">
        <f>0.94*N1038+(1-0.94)*'01_Data'!V1034^2</f>
        <v>2.1226973908788404E-3</v>
      </c>
      <c r="O1039" s="11">
        <f t="shared" si="198"/>
        <v>0.73138207696214963</v>
      </c>
      <c r="P1039">
        <f>0.94*P1038+(1-0.94)*'01_Data'!W1034^2</f>
        <v>9.3377076015470632E-4</v>
      </c>
      <c r="Q1039" s="11">
        <f t="shared" si="199"/>
        <v>0.48508785962852752</v>
      </c>
      <c r="R1039">
        <f>0.94*R1038+(1-0.94)*'01_Data'!X1034^2</f>
        <v>2.0101843268025094E-4</v>
      </c>
      <c r="S1039" s="11">
        <f t="shared" si="200"/>
        <v>0.22507031131498273</v>
      </c>
      <c r="T1039">
        <f>0.94*T1038+(1-0.94)*'01_Data'!Y1034^2</f>
        <v>6.899693752307334E-8</v>
      </c>
      <c r="U1039" s="11">
        <f t="shared" si="201"/>
        <v>4.1697995462389422E-3</v>
      </c>
      <c r="V1039" t="e">
        <f>0.94*V1038+(1-0.94)*'01_Data'!AA1034^2</f>
        <v>#VALUE!</v>
      </c>
      <c r="W1039" s="11" t="e">
        <f t="shared" si="202"/>
        <v>#VALUE!</v>
      </c>
      <c r="X1039" t="e">
        <f>0.94*X1038+(1-0.94)*'01_Data'!AB1034^2</f>
        <v>#VALUE!</v>
      </c>
      <c r="Y1039" s="11" t="e">
        <f t="shared" si="203"/>
        <v>#VALUE!</v>
      </c>
    </row>
    <row r="1040" spans="1:25" x14ac:dyDescent="0.2">
      <c r="A1040" s="6">
        <f>'01_Data'!A1036</f>
        <v>44964</v>
      </c>
      <c r="B1040">
        <f>0.94*B1039+(1-0.94)*'01_Data'!P1035^2</f>
        <v>3.0491420186143267E-4</v>
      </c>
      <c r="C1040" s="11">
        <f t="shared" si="192"/>
        <v>0.27719736446994053</v>
      </c>
      <c r="D1040">
        <f>0.94*D1039+(1-0.94)*'01_Data'!Q1035^2</f>
        <v>3.4711819129539754E-4</v>
      </c>
      <c r="E1040" s="11">
        <f t="shared" si="193"/>
        <v>0.29575967305641954</v>
      </c>
      <c r="F1040">
        <f>0.94*F1039+(1-0.94)*'01_Data'!R1035^2</f>
        <v>5.6348518178075968E-4</v>
      </c>
      <c r="G1040" s="11">
        <f t="shared" si="194"/>
        <v>0.37682657258844082</v>
      </c>
      <c r="H1040">
        <f>0.94*H1039+(1-0.94)*'01_Data'!S1035^2</f>
        <v>4.0226684967892263E-4</v>
      </c>
      <c r="I1040" s="11">
        <f t="shared" si="195"/>
        <v>0.31838851442708876</v>
      </c>
      <c r="J1040">
        <f>0.94*J1039+(1-0.94)*'01_Data'!T1035^2</f>
        <v>4.549496470359409E-4</v>
      </c>
      <c r="K1040" s="11">
        <f t="shared" si="196"/>
        <v>0.33859608836053784</v>
      </c>
      <c r="L1040" t="e">
        <f>0.94*L1039+(1-0.94)*'01_Data'!U1035^2</f>
        <v>#DIV/0!</v>
      </c>
      <c r="M1040" s="11" t="e">
        <f t="shared" si="197"/>
        <v>#DIV/0!</v>
      </c>
      <c r="N1040">
        <f>0.94*N1039+(1-0.94)*'01_Data'!V1035^2</f>
        <v>2.127282520686463E-3</v>
      </c>
      <c r="O1040" s="11">
        <f t="shared" si="198"/>
        <v>0.73217156132493211</v>
      </c>
      <c r="P1040">
        <f>0.94*P1039+(1-0.94)*'01_Data'!W1035^2</f>
        <v>9.3912819257378159E-4</v>
      </c>
      <c r="Q1040" s="11">
        <f t="shared" si="199"/>
        <v>0.48647744503583407</v>
      </c>
      <c r="R1040">
        <f>0.94*R1039+(1-0.94)*'01_Data'!X1035^2</f>
        <v>1.889661772165362E-4</v>
      </c>
      <c r="S1040" s="11">
        <f t="shared" si="200"/>
        <v>0.21821887328681525</v>
      </c>
      <c r="T1040">
        <f>0.94*T1039+(1-0.94)*'01_Data'!Y1035^2</f>
        <v>6.5583146224832057E-8</v>
      </c>
      <c r="U1040" s="11">
        <f t="shared" si="201"/>
        <v>4.0653355148939033E-3</v>
      </c>
      <c r="V1040" t="e">
        <f>0.94*V1039+(1-0.94)*'01_Data'!AA1035^2</f>
        <v>#VALUE!</v>
      </c>
      <c r="W1040" s="11" t="e">
        <f t="shared" si="202"/>
        <v>#VALUE!</v>
      </c>
      <c r="X1040" t="e">
        <f>0.94*X1039+(1-0.94)*'01_Data'!AB1035^2</f>
        <v>#VALUE!</v>
      </c>
      <c r="Y1040" s="11" t="e">
        <f t="shared" si="203"/>
        <v>#VALUE!</v>
      </c>
    </row>
    <row r="1041" spans="1:25" x14ac:dyDescent="0.2">
      <c r="A1041" s="6">
        <f>'01_Data'!A1037</f>
        <v>44965</v>
      </c>
      <c r="B1041">
        <f>0.94*B1040+(1-0.94)*'01_Data'!P1036^2</f>
        <v>3.3416876777279725E-4</v>
      </c>
      <c r="C1041" s="11">
        <f t="shared" si="192"/>
        <v>0.2901905054937961</v>
      </c>
      <c r="D1041">
        <f>0.94*D1040+(1-0.94)*'01_Data'!Q1036^2</f>
        <v>3.6652156468720175E-4</v>
      </c>
      <c r="E1041" s="11">
        <f t="shared" si="193"/>
        <v>0.30391353096098705</v>
      </c>
      <c r="F1041">
        <f>0.94*F1040+(1-0.94)*'01_Data'!R1036^2</f>
        <v>6.3191185045709361E-4</v>
      </c>
      <c r="G1041" s="11">
        <f t="shared" si="194"/>
        <v>0.3990511073975207</v>
      </c>
      <c r="H1041">
        <f>0.94*H1040+(1-0.94)*'01_Data'!S1036^2</f>
        <v>5.1847565463253092E-4</v>
      </c>
      <c r="I1041" s="11">
        <f t="shared" si="195"/>
        <v>0.36146350433674185</v>
      </c>
      <c r="J1041">
        <f>0.94*J1040+(1-0.94)*'01_Data'!T1036^2</f>
        <v>4.3438666164320603E-4</v>
      </c>
      <c r="K1041" s="11">
        <f t="shared" si="196"/>
        <v>0.33085561614409381</v>
      </c>
      <c r="L1041" t="e">
        <f>0.94*L1040+(1-0.94)*'01_Data'!U1036^2</f>
        <v>#DIV/0!</v>
      </c>
      <c r="M1041" s="11" t="e">
        <f t="shared" si="197"/>
        <v>#DIV/0!</v>
      </c>
      <c r="N1041">
        <f>0.94*N1040+(1-0.94)*'01_Data'!V1036^2</f>
        <v>2.006986577008913E-3</v>
      </c>
      <c r="O1041" s="11">
        <f t="shared" si="198"/>
        <v>0.71116848735461136</v>
      </c>
      <c r="P1041">
        <f>0.94*P1040+(1-0.94)*'01_Data'!W1036^2</f>
        <v>1.0597679122457471E-3</v>
      </c>
      <c r="Q1041" s="11">
        <f t="shared" si="199"/>
        <v>0.51677994725601373</v>
      </c>
      <c r="R1041">
        <f>0.94*R1040+(1-0.94)*'01_Data'!X1036^2</f>
        <v>1.8370508541280372E-4</v>
      </c>
      <c r="S1041" s="11">
        <f t="shared" si="200"/>
        <v>0.21515966518849797</v>
      </c>
      <c r="T1041">
        <f>0.94*T1040+(1-0.94)*'01_Data'!Y1036^2</f>
        <v>6.2357432941525057E-8</v>
      </c>
      <c r="U1041" s="11">
        <f t="shared" si="201"/>
        <v>3.964098018624706E-3</v>
      </c>
      <c r="V1041" t="e">
        <f>0.94*V1040+(1-0.94)*'01_Data'!AA1036^2</f>
        <v>#VALUE!</v>
      </c>
      <c r="W1041" s="11" t="e">
        <f t="shared" si="202"/>
        <v>#VALUE!</v>
      </c>
      <c r="X1041" t="e">
        <f>0.94*X1040+(1-0.94)*'01_Data'!AB1036^2</f>
        <v>#VALUE!</v>
      </c>
      <c r="Y1041" s="11" t="e">
        <f t="shared" si="203"/>
        <v>#VALUE!</v>
      </c>
    </row>
    <row r="1042" spans="1:25" x14ac:dyDescent="0.2">
      <c r="A1042" s="6">
        <f>'01_Data'!A1038</f>
        <v>44966</v>
      </c>
      <c r="B1042">
        <f>0.94*B1041+(1-0.94)*'01_Data'!P1037^2</f>
        <v>3.1870257786611658E-4</v>
      </c>
      <c r="C1042" s="11">
        <f t="shared" si="192"/>
        <v>0.28339557092915441</v>
      </c>
      <c r="D1042">
        <f>0.94*D1041+(1-0.94)*'01_Data'!Q1037^2</f>
        <v>3.7844316402982445E-4</v>
      </c>
      <c r="E1042" s="11">
        <f t="shared" si="193"/>
        <v>0.30881657555175979</v>
      </c>
      <c r="F1042">
        <f>0.94*F1041+(1-0.94)*'01_Data'!R1037^2</f>
        <v>6.013107855692921E-4</v>
      </c>
      <c r="G1042" s="11">
        <f t="shared" si="194"/>
        <v>0.38926895324885802</v>
      </c>
      <c r="H1042">
        <f>0.94*H1041+(1-0.94)*'01_Data'!S1037^2</f>
        <v>4.9388864087085448E-4</v>
      </c>
      <c r="I1042" s="11">
        <f t="shared" si="195"/>
        <v>0.35278880013324593</v>
      </c>
      <c r="J1042">
        <f>0.94*J1041+(1-0.94)*'01_Data'!T1037^2</f>
        <v>4.1213351230852456E-4</v>
      </c>
      <c r="K1042" s="11">
        <f t="shared" si="196"/>
        <v>0.32226952245247797</v>
      </c>
      <c r="L1042" t="e">
        <f>0.94*L1041+(1-0.94)*'01_Data'!U1037^2</f>
        <v>#DIV/0!</v>
      </c>
      <c r="M1042" s="11" t="e">
        <f t="shared" si="197"/>
        <v>#DIV/0!</v>
      </c>
      <c r="N1042">
        <f>0.94*N1041+(1-0.94)*'01_Data'!V1037^2</f>
        <v>1.8871980889267818E-3</v>
      </c>
      <c r="O1042" s="11">
        <f t="shared" si="198"/>
        <v>0.68961867608813276</v>
      </c>
      <c r="P1042">
        <f>0.94*P1041+(1-0.94)*'01_Data'!W1037^2</f>
        <v>1.0064523096695091E-3</v>
      </c>
      <c r="Q1042" s="11">
        <f t="shared" si="199"/>
        <v>0.5036129287823301</v>
      </c>
      <c r="R1042">
        <f>0.94*R1041+(1-0.94)*'01_Data'!X1037^2</f>
        <v>1.744748153897834E-4</v>
      </c>
      <c r="S1042" s="11">
        <f t="shared" si="200"/>
        <v>0.20968465246227588</v>
      </c>
      <c r="T1042">
        <f>0.94*T1041+(1-0.94)*'01_Data'!Y1037^2</f>
        <v>5.8615986965033553E-8</v>
      </c>
      <c r="U1042" s="11">
        <f t="shared" si="201"/>
        <v>3.8433356235421929E-3</v>
      </c>
      <c r="V1042" t="e">
        <f>0.94*V1041+(1-0.94)*'01_Data'!AA1037^2</f>
        <v>#VALUE!</v>
      </c>
      <c r="W1042" s="11" t="e">
        <f t="shared" si="202"/>
        <v>#VALUE!</v>
      </c>
      <c r="X1042" t="e">
        <f>0.94*X1041+(1-0.94)*'01_Data'!AB1037^2</f>
        <v>#VALUE!</v>
      </c>
      <c r="Y1042" s="11" t="e">
        <f t="shared" si="203"/>
        <v>#VALUE!</v>
      </c>
    </row>
    <row r="1043" spans="1:25" x14ac:dyDescent="0.2">
      <c r="A1043" s="6">
        <f>'01_Data'!A1039</f>
        <v>44967</v>
      </c>
      <c r="B1043">
        <f>0.94*B1042+(1-0.94)*'01_Data'!P1038^2</f>
        <v>3.0043212120642266E-4</v>
      </c>
      <c r="C1043" s="11">
        <f t="shared" si="192"/>
        <v>0.27515249325422897</v>
      </c>
      <c r="D1043">
        <f>0.94*D1042+(1-0.94)*'01_Data'!Q1038^2</f>
        <v>3.6083539994994648E-4</v>
      </c>
      <c r="E1043" s="11">
        <f t="shared" si="193"/>
        <v>0.3015468799165173</v>
      </c>
      <c r="F1043">
        <f>0.94*F1042+(1-0.94)*'01_Data'!R1038^2</f>
        <v>5.688758736505931E-4</v>
      </c>
      <c r="G1043" s="11">
        <f t="shared" si="194"/>
        <v>0.37862477488926877</v>
      </c>
      <c r="H1043">
        <f>0.94*H1042+(1-0.94)*'01_Data'!S1038^2</f>
        <v>4.7216818077801221E-4</v>
      </c>
      <c r="I1043" s="11">
        <f t="shared" si="195"/>
        <v>0.34494402670007074</v>
      </c>
      <c r="J1043">
        <f>0.94*J1042+(1-0.94)*'01_Data'!T1038^2</f>
        <v>3.9174835293408525E-4</v>
      </c>
      <c r="K1043" s="11">
        <f t="shared" si="196"/>
        <v>0.31419832103209827</v>
      </c>
      <c r="L1043" t="e">
        <f>0.94*L1042+(1-0.94)*'01_Data'!U1038^2</f>
        <v>#DIV/0!</v>
      </c>
      <c r="M1043" s="11" t="e">
        <f t="shared" si="197"/>
        <v>#DIV/0!</v>
      </c>
      <c r="N1043">
        <f>0.94*N1042+(1-0.94)*'01_Data'!V1038^2</f>
        <v>2.0496332282799738E-3</v>
      </c>
      <c r="O1043" s="11">
        <f t="shared" si="198"/>
        <v>0.71868461339210088</v>
      </c>
      <c r="P1043">
        <f>0.94*P1042+(1-0.94)*'01_Data'!W1038^2</f>
        <v>1.0164522282612588E-3</v>
      </c>
      <c r="Q1043" s="11">
        <f t="shared" si="199"/>
        <v>0.50610864596629568</v>
      </c>
      <c r="R1043">
        <f>0.94*R1042+(1-0.94)*'01_Data'!X1038^2</f>
        <v>1.6415445595952297E-4</v>
      </c>
      <c r="S1043" s="11">
        <f t="shared" si="200"/>
        <v>0.20338860071744383</v>
      </c>
      <c r="T1043">
        <f>0.94*T1042+(1-0.94)*'01_Data'!Y1038^2</f>
        <v>6.1529282528647528E-8</v>
      </c>
      <c r="U1043" s="11">
        <f t="shared" si="201"/>
        <v>3.937687036474481E-3</v>
      </c>
      <c r="V1043" t="e">
        <f>0.94*V1042+(1-0.94)*'01_Data'!AA1038^2</f>
        <v>#VALUE!</v>
      </c>
      <c r="W1043" s="11" t="e">
        <f t="shared" si="202"/>
        <v>#VALUE!</v>
      </c>
      <c r="X1043" t="e">
        <f>0.94*X1042+(1-0.94)*'01_Data'!AB1038^2</f>
        <v>#VALUE!</v>
      </c>
      <c r="Y1043" s="11" t="e">
        <f t="shared" si="203"/>
        <v>#VALUE!</v>
      </c>
    </row>
    <row r="1044" spans="1:25" x14ac:dyDescent="0.2">
      <c r="A1044" s="6">
        <f>'01_Data'!A1040</f>
        <v>44970</v>
      </c>
      <c r="B1044">
        <f>0.94*B1043+(1-0.94)*'01_Data'!P1039^2</f>
        <v>3.8468496299678712E-4</v>
      </c>
      <c r="C1044" s="11">
        <f t="shared" si="192"/>
        <v>0.31135287163472636</v>
      </c>
      <c r="D1044">
        <f>0.94*D1043+(1-0.94)*'01_Data'!Q1039^2</f>
        <v>3.6499434695954909E-4</v>
      </c>
      <c r="E1044" s="11">
        <f t="shared" si="193"/>
        <v>0.3032796983541865</v>
      </c>
      <c r="F1044">
        <f>0.94*F1043+(1-0.94)*'01_Data'!R1039^2</f>
        <v>6.595587803553026E-4</v>
      </c>
      <c r="G1044" s="11">
        <f t="shared" si="194"/>
        <v>0.40768715045919252</v>
      </c>
      <c r="H1044">
        <f>0.94*H1043+(1-0.94)*'01_Data'!S1039^2</f>
        <v>5.2924675318037173E-4</v>
      </c>
      <c r="I1044" s="11">
        <f t="shared" si="195"/>
        <v>0.36519882502748241</v>
      </c>
      <c r="J1044">
        <f>0.94*J1043+(1-0.94)*'01_Data'!T1039^2</f>
        <v>4.2221146616147848E-4</v>
      </c>
      <c r="K1044" s="11">
        <f t="shared" si="196"/>
        <v>0.32618597375223324</v>
      </c>
      <c r="L1044" t="e">
        <f>0.94*L1043+(1-0.94)*'01_Data'!U1039^2</f>
        <v>#DIV/0!</v>
      </c>
      <c r="M1044" s="11" t="e">
        <f t="shared" si="197"/>
        <v>#DIV/0!</v>
      </c>
      <c r="N1044">
        <f>0.94*N1043+(1-0.94)*'01_Data'!V1039^2</f>
        <v>1.944274915021601E-3</v>
      </c>
      <c r="O1044" s="11">
        <f t="shared" si="198"/>
        <v>0.69996948403872827</v>
      </c>
      <c r="P1044">
        <f>0.94*P1043+(1-0.94)*'01_Data'!W1039^2</f>
        <v>9.56790532222559E-4</v>
      </c>
      <c r="Q1044" s="11">
        <f t="shared" si="199"/>
        <v>0.49103076697910175</v>
      </c>
      <c r="R1044">
        <f>0.94*R1043+(1-0.94)*'01_Data'!X1039^2</f>
        <v>1.5664918788202442E-4</v>
      </c>
      <c r="S1044" s="11">
        <f t="shared" si="200"/>
        <v>0.1986846630876932</v>
      </c>
      <c r="T1044">
        <f>0.94*T1043+(1-0.94)*'01_Data'!Y1039^2</f>
        <v>5.8562758046129105E-8</v>
      </c>
      <c r="U1044" s="11">
        <f t="shared" si="201"/>
        <v>3.8415901691388863E-3</v>
      </c>
      <c r="V1044" t="e">
        <f>0.94*V1043+(1-0.94)*'01_Data'!AA1039^2</f>
        <v>#VALUE!</v>
      </c>
      <c r="W1044" s="11" t="e">
        <f t="shared" si="202"/>
        <v>#VALUE!</v>
      </c>
      <c r="X1044" t="e">
        <f>0.94*X1043+(1-0.94)*'01_Data'!AB1039^2</f>
        <v>#VALUE!</v>
      </c>
      <c r="Y1044" s="11" t="e">
        <f t="shared" si="203"/>
        <v>#VALUE!</v>
      </c>
    </row>
    <row r="1045" spans="1:25" x14ac:dyDescent="0.2">
      <c r="A1045" s="6">
        <f>'01_Data'!A1041</f>
        <v>44971</v>
      </c>
      <c r="B1045">
        <f>0.94*B1044+(1-0.94)*'01_Data'!P1040^2</f>
        <v>3.6251504877143518E-4</v>
      </c>
      <c r="C1045" s="11">
        <f t="shared" si="192"/>
        <v>0.30224789873612301</v>
      </c>
      <c r="D1045">
        <f>0.94*D1044+(1-0.94)*'01_Data'!Q1040^2</f>
        <v>3.4497484002048216E-4</v>
      </c>
      <c r="E1045" s="11">
        <f t="shared" si="193"/>
        <v>0.29484514526300332</v>
      </c>
      <c r="F1045">
        <f>0.94*F1044+(1-0.94)*'01_Data'!R1040^2</f>
        <v>6.4338376445794202E-4</v>
      </c>
      <c r="G1045" s="11">
        <f t="shared" si="194"/>
        <v>0.40265706083887493</v>
      </c>
      <c r="H1045">
        <f>0.94*H1044+(1-0.94)*'01_Data'!S1040^2</f>
        <v>5.0817918942102887E-4</v>
      </c>
      <c r="I1045" s="11">
        <f t="shared" si="195"/>
        <v>0.35785633393039068</v>
      </c>
      <c r="J1045">
        <f>0.94*J1044+(1-0.94)*'01_Data'!T1040^2</f>
        <v>4.4332556449829408E-4</v>
      </c>
      <c r="K1045" s="11">
        <f t="shared" si="196"/>
        <v>0.33424249019771579</v>
      </c>
      <c r="L1045" t="e">
        <f>0.94*L1044+(1-0.94)*'01_Data'!U1040^2</f>
        <v>#DIV/0!</v>
      </c>
      <c r="M1045" s="11" t="e">
        <f t="shared" si="197"/>
        <v>#DIV/0!</v>
      </c>
      <c r="N1045">
        <f>0.94*N1044+(1-0.94)*'01_Data'!V1040^2</f>
        <v>1.9955014913910388E-3</v>
      </c>
      <c r="O1045" s="11">
        <f t="shared" si="198"/>
        <v>0.70913071843669395</v>
      </c>
      <c r="P1045">
        <f>0.94*P1044+(1-0.94)*'01_Data'!W1040^2</f>
        <v>9.4388382270796346E-4</v>
      </c>
      <c r="Q1045" s="11">
        <f t="shared" si="199"/>
        <v>0.48770762073439738</v>
      </c>
      <c r="R1045">
        <f>0.94*R1044+(1-0.94)*'01_Data'!X1040^2</f>
        <v>1.5161935088796742E-4</v>
      </c>
      <c r="S1045" s="11">
        <f t="shared" si="200"/>
        <v>0.19546886305436934</v>
      </c>
      <c r="T1045">
        <f>0.94*T1044+(1-0.94)*'01_Data'!Y1040^2</f>
        <v>5.7915732273222449E-8</v>
      </c>
      <c r="U1045" s="11">
        <f t="shared" si="201"/>
        <v>3.8203094812923285E-3</v>
      </c>
      <c r="V1045" t="e">
        <f>0.94*V1044+(1-0.94)*'01_Data'!AA1040^2</f>
        <v>#VALUE!</v>
      </c>
      <c r="W1045" s="11" t="e">
        <f t="shared" si="202"/>
        <v>#VALUE!</v>
      </c>
      <c r="X1045" t="e">
        <f>0.94*X1044+(1-0.94)*'01_Data'!AB1040^2</f>
        <v>#VALUE!</v>
      </c>
      <c r="Y1045" s="11" t="e">
        <f t="shared" si="203"/>
        <v>#VALUE!</v>
      </c>
    </row>
    <row r="1046" spans="1:25" x14ac:dyDescent="0.2">
      <c r="A1046" s="6">
        <f>'01_Data'!A1042</f>
        <v>44972</v>
      </c>
      <c r="B1046">
        <f>0.94*B1045+(1-0.94)*'01_Data'!P1041^2</f>
        <v>3.4909565550837523E-4</v>
      </c>
      <c r="C1046" s="11">
        <f t="shared" si="192"/>
        <v>0.29660091906147318</v>
      </c>
      <c r="D1046">
        <f>0.94*D1045+(1-0.94)*'01_Data'!Q1041^2</f>
        <v>3.2777050239329099E-4</v>
      </c>
      <c r="E1046" s="11">
        <f t="shared" si="193"/>
        <v>0.28739896764447387</v>
      </c>
      <c r="F1046">
        <f>0.94*F1045+(1-0.94)*'01_Data'!R1041^2</f>
        <v>6.1201482015663653E-4</v>
      </c>
      <c r="G1046" s="11">
        <f t="shared" si="194"/>
        <v>0.39271839106345963</v>
      </c>
      <c r="H1046">
        <f>0.94*H1045+(1-0.94)*'01_Data'!S1041^2</f>
        <v>5.1255117841778649E-4</v>
      </c>
      <c r="I1046" s="11">
        <f t="shared" si="195"/>
        <v>0.35939239969882808</v>
      </c>
      <c r="J1046">
        <f>0.94*J1045+(1-0.94)*'01_Data'!T1041^2</f>
        <v>4.1939966194769592E-4</v>
      </c>
      <c r="K1046" s="11">
        <f t="shared" si="196"/>
        <v>0.32509800800807648</v>
      </c>
      <c r="L1046" t="e">
        <f>0.94*L1045+(1-0.94)*'01_Data'!U1041^2</f>
        <v>#DIV/0!</v>
      </c>
      <c r="M1046" s="11" t="e">
        <f t="shared" si="197"/>
        <v>#DIV/0!</v>
      </c>
      <c r="N1046">
        <f>0.94*N1045+(1-0.94)*'01_Data'!V1041^2</f>
        <v>1.8894747553438733E-3</v>
      </c>
      <c r="O1046" s="11">
        <f t="shared" si="198"/>
        <v>0.69003451967757101</v>
      </c>
      <c r="P1046">
        <f>0.94*P1045+(1-0.94)*'01_Data'!W1041^2</f>
        <v>9.1472731372127752E-4</v>
      </c>
      <c r="Q1046" s="11">
        <f t="shared" si="199"/>
        <v>0.48011590585791047</v>
      </c>
      <c r="R1046">
        <f>0.94*R1045+(1-0.94)*'01_Data'!X1041^2</f>
        <v>1.4945389079275279E-4</v>
      </c>
      <c r="S1046" s="11">
        <f t="shared" si="200"/>
        <v>0.19406797901707976</v>
      </c>
      <c r="T1046">
        <f>0.94*T1045+(1-0.94)*'01_Data'!Y1041^2</f>
        <v>5.44407883368291E-8</v>
      </c>
      <c r="U1046" s="11">
        <f t="shared" si="201"/>
        <v>3.7039274643114887E-3</v>
      </c>
      <c r="V1046" t="e">
        <f>0.94*V1045+(1-0.94)*'01_Data'!AA1041^2</f>
        <v>#VALUE!</v>
      </c>
      <c r="W1046" s="11" t="e">
        <f t="shared" si="202"/>
        <v>#VALUE!</v>
      </c>
      <c r="X1046" t="e">
        <f>0.94*X1045+(1-0.94)*'01_Data'!AB1041^2</f>
        <v>#VALUE!</v>
      </c>
      <c r="Y1046" s="11" t="e">
        <f t="shared" si="203"/>
        <v>#VALUE!</v>
      </c>
    </row>
    <row r="1047" spans="1:25" x14ac:dyDescent="0.2">
      <c r="A1047" s="6">
        <f>'01_Data'!A1043</f>
        <v>44973</v>
      </c>
      <c r="B1047">
        <f>0.94*B1046+(1-0.94)*'01_Data'!P1042^2</f>
        <v>3.2869378187591565E-4</v>
      </c>
      <c r="C1047" s="11">
        <f t="shared" si="192"/>
        <v>0.28780346250997529</v>
      </c>
      <c r="D1047">
        <f>0.94*D1046+(1-0.94)*'01_Data'!Q1042^2</f>
        <v>3.1483838148785781E-4</v>
      </c>
      <c r="E1047" s="11">
        <f t="shared" si="193"/>
        <v>0.28167227789567822</v>
      </c>
      <c r="F1047">
        <f>0.94*F1046+(1-0.94)*'01_Data'!R1042^2</f>
        <v>5.9237928653778642E-4</v>
      </c>
      <c r="G1047" s="11">
        <f t="shared" si="194"/>
        <v>0.38636715725786297</v>
      </c>
      <c r="H1047">
        <f>0.94*H1046+(1-0.94)*'01_Data'!S1042^2</f>
        <v>6.519044348452809E-4</v>
      </c>
      <c r="I1047" s="11">
        <f t="shared" si="195"/>
        <v>0.40531459088097332</v>
      </c>
      <c r="J1047">
        <f>0.94*J1046+(1-0.94)*'01_Data'!T1042^2</f>
        <v>4.0763243558298982E-4</v>
      </c>
      <c r="K1047" s="11">
        <f t="shared" si="196"/>
        <v>0.3205048732342668</v>
      </c>
      <c r="L1047" t="e">
        <f>0.94*L1046+(1-0.94)*'01_Data'!U1042^2</f>
        <v>#DIV/0!</v>
      </c>
      <c r="M1047" s="11" t="e">
        <f t="shared" si="197"/>
        <v>#DIV/0!</v>
      </c>
      <c r="N1047">
        <f>0.94*N1046+(1-0.94)*'01_Data'!V1042^2</f>
        <v>1.7805513475612756E-3</v>
      </c>
      <c r="O1047" s="11">
        <f t="shared" si="198"/>
        <v>0.66984993810960491</v>
      </c>
      <c r="P1047">
        <f>0.94*P1046+(1-0.94)*'01_Data'!W1042^2</f>
        <v>8.651259255464998E-4</v>
      </c>
      <c r="Q1047" s="11">
        <f t="shared" si="199"/>
        <v>0.46691726594517574</v>
      </c>
      <c r="R1047">
        <f>0.94*R1046+(1-0.94)*'01_Data'!X1042^2</f>
        <v>1.4136216595228422E-4</v>
      </c>
      <c r="S1047" s="11">
        <f t="shared" si="200"/>
        <v>0.18874126687074988</v>
      </c>
      <c r="T1047">
        <f>0.94*T1046+(1-0.94)*'01_Data'!Y1042^2</f>
        <v>5.4039827910009133E-8</v>
      </c>
      <c r="U1047" s="11">
        <f t="shared" si="201"/>
        <v>3.6902624071090528E-3</v>
      </c>
      <c r="V1047" t="e">
        <f>0.94*V1046+(1-0.94)*'01_Data'!AA1042^2</f>
        <v>#VALUE!</v>
      </c>
      <c r="W1047" s="11" t="e">
        <f t="shared" si="202"/>
        <v>#VALUE!</v>
      </c>
      <c r="X1047" t="e">
        <f>0.94*X1046+(1-0.94)*'01_Data'!AB1042^2</f>
        <v>#VALUE!</v>
      </c>
      <c r="Y1047" s="11" t="e">
        <f t="shared" si="203"/>
        <v>#VALUE!</v>
      </c>
    </row>
    <row r="1048" spans="1:25" x14ac:dyDescent="0.2">
      <c r="A1048" s="6">
        <f>'01_Data'!A1044</f>
        <v>44974</v>
      </c>
      <c r="B1048">
        <f>0.94*B1047+(1-0.94)*'01_Data'!P1043^2</f>
        <v>3.0948854266339096E-4</v>
      </c>
      <c r="C1048" s="11">
        <f t="shared" si="192"/>
        <v>0.27926888969445651</v>
      </c>
      <c r="D1048">
        <f>0.94*D1047+(1-0.94)*'01_Data'!Q1043^2</f>
        <v>3.0863592987949895E-4</v>
      </c>
      <c r="E1048" s="11">
        <f t="shared" si="193"/>
        <v>0.27888394419477391</v>
      </c>
      <c r="F1048">
        <f>0.94*F1047+(1-0.94)*'01_Data'!R1043^2</f>
        <v>6.1051146034877429E-4</v>
      </c>
      <c r="G1048" s="11">
        <f t="shared" si="194"/>
        <v>0.39223575564689556</v>
      </c>
      <c r="H1048">
        <f>0.94*H1047+(1-0.94)*'01_Data'!S1043^2</f>
        <v>6.1523199203051334E-4</v>
      </c>
      <c r="I1048" s="11">
        <f t="shared" si="195"/>
        <v>0.3937492374490259</v>
      </c>
      <c r="J1048">
        <f>0.94*J1047+(1-0.94)*'01_Data'!T1043^2</f>
        <v>3.9645107757841508E-4</v>
      </c>
      <c r="K1048" s="11">
        <f t="shared" si="196"/>
        <v>0.31607858445291831</v>
      </c>
      <c r="L1048" t="e">
        <f>0.94*L1047+(1-0.94)*'01_Data'!U1043^2</f>
        <v>#DIV/0!</v>
      </c>
      <c r="M1048" s="11" t="e">
        <f t="shared" si="197"/>
        <v>#DIV/0!</v>
      </c>
      <c r="N1048">
        <f>0.94*N1047+(1-0.94)*'01_Data'!V1043^2</f>
        <v>1.6770564802219517E-3</v>
      </c>
      <c r="O1048" s="11">
        <f t="shared" si="198"/>
        <v>0.65009094211189555</v>
      </c>
      <c r="P1048">
        <f>0.94*P1047+(1-0.94)*'01_Data'!W1043^2</f>
        <v>8.858000890569278E-4</v>
      </c>
      <c r="Q1048" s="11">
        <f t="shared" si="199"/>
        <v>0.47246335566088704</v>
      </c>
      <c r="R1048">
        <f>0.94*R1047+(1-0.94)*'01_Data'!X1043^2</f>
        <v>1.3572093432181296E-4</v>
      </c>
      <c r="S1048" s="11">
        <f t="shared" si="200"/>
        <v>0.18493694992914983</v>
      </c>
      <c r="T1048">
        <f>0.94*T1047+(1-0.94)*'01_Data'!Y1043^2</f>
        <v>6.8734431100061419E-8</v>
      </c>
      <c r="U1048" s="11">
        <f t="shared" si="201"/>
        <v>4.1618597570335638E-3</v>
      </c>
      <c r="V1048" t="e">
        <f>0.94*V1047+(1-0.94)*'01_Data'!AA1043^2</f>
        <v>#VALUE!</v>
      </c>
      <c r="W1048" s="11" t="e">
        <f t="shared" si="202"/>
        <v>#VALUE!</v>
      </c>
      <c r="X1048" t="e">
        <f>0.94*X1047+(1-0.94)*'01_Data'!AB1043^2</f>
        <v>#VALUE!</v>
      </c>
      <c r="Y1048" s="11" t="e">
        <f t="shared" si="203"/>
        <v>#VALUE!</v>
      </c>
    </row>
    <row r="1049" spans="1:25" x14ac:dyDescent="0.2">
      <c r="A1049" s="6">
        <f>'01_Data'!A1045</f>
        <v>44978</v>
      </c>
      <c r="B1049">
        <f>0.94*B1048+(1-0.94)*'01_Data'!P1044^2</f>
        <v>3.8316933477349781E-4</v>
      </c>
      <c r="C1049" s="11">
        <f t="shared" si="192"/>
        <v>0.31073891349961535</v>
      </c>
      <c r="D1049">
        <f>0.94*D1048+(1-0.94)*'01_Data'!Q1044^2</f>
        <v>3.2072679273027033E-4</v>
      </c>
      <c r="E1049" s="11">
        <f t="shared" si="193"/>
        <v>0.28429412897214063</v>
      </c>
      <c r="F1049">
        <f>0.94*F1048+(1-0.94)*'01_Data'!R1044^2</f>
        <v>6.6947196553717597E-4</v>
      </c>
      <c r="G1049" s="11">
        <f t="shared" si="194"/>
        <v>0.41073949811938998</v>
      </c>
      <c r="H1049">
        <f>0.94*H1048+(1-0.94)*'01_Data'!S1044^2</f>
        <v>6.2784223403590555E-4</v>
      </c>
      <c r="I1049" s="11">
        <f t="shared" si="195"/>
        <v>0.39776405440543294</v>
      </c>
      <c r="J1049">
        <f>0.94*J1048+(1-0.94)*'01_Data'!T1044^2</f>
        <v>4.1565038190014171E-4</v>
      </c>
      <c r="K1049" s="11">
        <f t="shared" si="196"/>
        <v>0.32364161697599353</v>
      </c>
      <c r="L1049" t="e">
        <f>0.94*L1048+(1-0.94)*'01_Data'!U1044^2</f>
        <v>#DIV/0!</v>
      </c>
      <c r="M1049" s="11" t="e">
        <f t="shared" si="197"/>
        <v>#DIV/0!</v>
      </c>
      <c r="N1049">
        <f>0.94*N1048+(1-0.94)*'01_Data'!V1044^2</f>
        <v>1.5837007243860767E-3</v>
      </c>
      <c r="O1049" s="11">
        <f t="shared" si="198"/>
        <v>0.63173774823520823</v>
      </c>
      <c r="P1049">
        <f>0.94*P1048+(1-0.94)*'01_Data'!W1044^2</f>
        <v>8.4885911829112861E-4</v>
      </c>
      <c r="Q1049" s="11">
        <f t="shared" si="199"/>
        <v>0.46250675433918198</v>
      </c>
      <c r="R1049">
        <f>0.94*R1048+(1-0.94)*'01_Data'!X1044^2</f>
        <v>1.3914504872446855E-4</v>
      </c>
      <c r="S1049" s="11">
        <f t="shared" si="200"/>
        <v>0.18725531308501256</v>
      </c>
      <c r="T1049">
        <f>0.94*T1048+(1-0.94)*'01_Data'!Y1044^2</f>
        <v>6.5317473888358663E-8</v>
      </c>
      <c r="U1049" s="11">
        <f t="shared" si="201"/>
        <v>4.0570929764877691E-3</v>
      </c>
      <c r="V1049" t="e">
        <f>0.94*V1048+(1-0.94)*'01_Data'!AA1044^2</f>
        <v>#VALUE!</v>
      </c>
      <c r="W1049" s="11" t="e">
        <f t="shared" si="202"/>
        <v>#VALUE!</v>
      </c>
      <c r="X1049" t="e">
        <f>0.94*X1048+(1-0.94)*'01_Data'!AB1044^2</f>
        <v>#VALUE!</v>
      </c>
      <c r="Y1049" s="11" t="e">
        <f t="shared" si="203"/>
        <v>#VALUE!</v>
      </c>
    </row>
    <row r="1050" spans="1:25" x14ac:dyDescent="0.2">
      <c r="A1050" s="6">
        <f>'01_Data'!A1046</f>
        <v>44979</v>
      </c>
      <c r="B1050">
        <f>0.94*B1049+(1-0.94)*'01_Data'!P1045^2</f>
        <v>3.6023783706326328E-4</v>
      </c>
      <c r="C1050" s="11">
        <f t="shared" si="192"/>
        <v>0.30129708750657108</v>
      </c>
      <c r="D1050">
        <f>0.94*D1049+(1-0.94)*'01_Data'!Q1045^2</f>
        <v>3.0931512361958511E-4</v>
      </c>
      <c r="E1050" s="11">
        <f t="shared" si="193"/>
        <v>0.27919063586040177</v>
      </c>
      <c r="F1050">
        <f>0.94*F1049+(1-0.94)*'01_Data'!R1045^2</f>
        <v>6.3705093782006218E-4</v>
      </c>
      <c r="G1050" s="11">
        <f t="shared" si="194"/>
        <v>0.40067048347820144</v>
      </c>
      <c r="H1050">
        <f>0.94*H1049+(1-0.94)*'01_Data'!S1045^2</f>
        <v>6.0384843292625413E-4</v>
      </c>
      <c r="I1050" s="11">
        <f t="shared" si="195"/>
        <v>0.39008948344888261</v>
      </c>
      <c r="J1050">
        <f>0.94*J1049+(1-0.94)*'01_Data'!T1045^2</f>
        <v>3.9353214924417598E-4</v>
      </c>
      <c r="K1050" s="11">
        <f t="shared" si="196"/>
        <v>0.31491284764126781</v>
      </c>
      <c r="L1050" t="e">
        <f>0.94*L1049+(1-0.94)*'01_Data'!U1045^2</f>
        <v>#DIV/0!</v>
      </c>
      <c r="M1050" s="11" t="e">
        <f t="shared" si="197"/>
        <v>#DIV/0!</v>
      </c>
      <c r="N1050">
        <f>0.94*N1049+(1-0.94)*'01_Data'!V1045^2</f>
        <v>1.4886991418286927E-3</v>
      </c>
      <c r="O1050" s="11">
        <f t="shared" si="198"/>
        <v>0.61249668059576501</v>
      </c>
      <c r="P1050">
        <f>0.94*P1049+(1-0.94)*'01_Data'!W1045^2</f>
        <v>8.2150233052251528E-4</v>
      </c>
      <c r="Q1050" s="11">
        <f t="shared" si="199"/>
        <v>0.45499295301320203</v>
      </c>
      <c r="R1050">
        <f>0.94*R1049+(1-0.94)*'01_Data'!X1045^2</f>
        <v>1.3697811589210971E-4</v>
      </c>
      <c r="S1050" s="11">
        <f t="shared" si="200"/>
        <v>0.18579151004502778</v>
      </c>
      <c r="T1050">
        <f>0.94*T1049+(1-0.94)*'01_Data'!Y1045^2</f>
        <v>6.1398425455057133E-8</v>
      </c>
      <c r="U1050" s="11">
        <f t="shared" si="201"/>
        <v>3.9334975803570031E-3</v>
      </c>
      <c r="V1050" t="e">
        <f>0.94*V1049+(1-0.94)*'01_Data'!AA1045^2</f>
        <v>#VALUE!</v>
      </c>
      <c r="W1050" s="11" t="e">
        <f t="shared" si="202"/>
        <v>#VALUE!</v>
      </c>
      <c r="X1050" t="e">
        <f>0.94*X1049+(1-0.94)*'01_Data'!AB1045^2</f>
        <v>#VALUE!</v>
      </c>
      <c r="Y1050" s="11" t="e">
        <f t="shared" si="203"/>
        <v>#VALUE!</v>
      </c>
    </row>
    <row r="1051" spans="1:25" x14ac:dyDescent="0.2">
      <c r="A1051" s="6">
        <f>'01_Data'!A1047</f>
        <v>44980</v>
      </c>
      <c r="B1051">
        <f>0.94*B1050+(1-0.94)*'01_Data'!P1046^2</f>
        <v>3.4882278961632907E-4</v>
      </c>
      <c r="C1051" s="11">
        <f t="shared" si="192"/>
        <v>0.29648497935530382</v>
      </c>
      <c r="D1051">
        <f>0.94*D1050+(1-0.94)*'01_Data'!Q1046^2</f>
        <v>2.9173816247186316E-4</v>
      </c>
      <c r="E1051" s="11">
        <f t="shared" si="193"/>
        <v>0.2711420604460133</v>
      </c>
      <c r="F1051">
        <f>0.94*F1050+(1-0.94)*'01_Data'!R1046^2</f>
        <v>6.0710865626078928E-4</v>
      </c>
      <c r="G1051" s="11">
        <f t="shared" si="194"/>
        <v>0.39114112718776956</v>
      </c>
      <c r="H1051">
        <f>0.94*H1050+(1-0.94)*'01_Data'!S1046^2</f>
        <v>6.0126518636954254E-4</v>
      </c>
      <c r="I1051" s="11">
        <f t="shared" si="195"/>
        <v>0.3892541932531039</v>
      </c>
      <c r="J1051">
        <f>0.94*J1050+(1-0.94)*'01_Data'!T1046^2</f>
        <v>4.1459208511141561E-4</v>
      </c>
      <c r="K1051" s="11">
        <f t="shared" si="196"/>
        <v>0.32322933877987736</v>
      </c>
      <c r="L1051" t="e">
        <f>0.94*L1050+(1-0.94)*'01_Data'!U1046^2</f>
        <v>#DIV/0!</v>
      </c>
      <c r="M1051" s="11" t="e">
        <f t="shared" si="197"/>
        <v>#DIV/0!</v>
      </c>
      <c r="N1051">
        <f>0.94*N1050+(1-0.94)*'01_Data'!V1046^2</f>
        <v>1.4046251469735207E-3</v>
      </c>
      <c r="O1051" s="11">
        <f t="shared" si="198"/>
        <v>0.59495002902540239</v>
      </c>
      <c r="P1051">
        <f>0.94*P1050+(1-0.94)*'01_Data'!W1046^2</f>
        <v>8.5332532398875872E-4</v>
      </c>
      <c r="Q1051" s="11">
        <f t="shared" si="199"/>
        <v>0.46372187962739825</v>
      </c>
      <c r="R1051">
        <f>0.94*R1050+(1-0.94)*'01_Data'!X1046^2</f>
        <v>1.5323866501762318E-4</v>
      </c>
      <c r="S1051" s="11">
        <f t="shared" si="200"/>
        <v>0.19650990708979801</v>
      </c>
      <c r="T1051">
        <f>0.94*T1050+(1-0.94)*'01_Data'!Y1046^2</f>
        <v>6.4125134560681148E-8</v>
      </c>
      <c r="U1051" s="11">
        <f t="shared" si="201"/>
        <v>4.0198922758317357E-3</v>
      </c>
      <c r="V1051" t="e">
        <f>0.94*V1050+(1-0.94)*'01_Data'!AA1046^2</f>
        <v>#VALUE!</v>
      </c>
      <c r="W1051" s="11" t="e">
        <f t="shared" si="202"/>
        <v>#VALUE!</v>
      </c>
      <c r="X1051" t="e">
        <f>0.94*X1050+(1-0.94)*'01_Data'!AB1046^2</f>
        <v>#VALUE!</v>
      </c>
      <c r="Y1051" s="11" t="e">
        <f t="shared" si="203"/>
        <v>#VALUE!</v>
      </c>
    </row>
    <row r="1052" spans="1:25" x14ac:dyDescent="0.2">
      <c r="A1052" s="6">
        <f>'01_Data'!A1048</f>
        <v>44981</v>
      </c>
      <c r="B1052">
        <f>0.94*B1051+(1-0.94)*'01_Data'!P1047^2</f>
        <v>3.32931007563962E-4</v>
      </c>
      <c r="C1052" s="11">
        <f t="shared" si="192"/>
        <v>0.28965257448556958</v>
      </c>
      <c r="D1052">
        <f>0.94*D1051+(1-0.94)*'01_Data'!Q1047^2</f>
        <v>2.8000235134730401E-4</v>
      </c>
      <c r="E1052" s="11">
        <f t="shared" si="193"/>
        <v>0.26563243879375992</v>
      </c>
      <c r="F1052">
        <f>0.94*F1051+(1-0.94)*'01_Data'!R1047^2</f>
        <v>5.8064678640859274E-4</v>
      </c>
      <c r="G1052" s="11">
        <f t="shared" si="194"/>
        <v>0.38252188195574566</v>
      </c>
      <c r="H1052">
        <f>0.94*H1051+(1-0.94)*'01_Data'!S1047^2</f>
        <v>5.7628792753203813E-4</v>
      </c>
      <c r="I1052" s="11">
        <f t="shared" si="195"/>
        <v>0.38108339997705698</v>
      </c>
      <c r="J1052">
        <f>0.94*J1051+(1-0.94)*'01_Data'!T1047^2</f>
        <v>8.7808526550948638E-4</v>
      </c>
      <c r="K1052" s="11">
        <f t="shared" si="196"/>
        <v>0.47040141040221234</v>
      </c>
      <c r="L1052" t="e">
        <f>0.94*L1051+(1-0.94)*'01_Data'!U1047^2</f>
        <v>#DIV/0!</v>
      </c>
      <c r="M1052" s="11" t="e">
        <f t="shared" si="197"/>
        <v>#DIV/0!</v>
      </c>
      <c r="N1052">
        <f>0.94*N1051+(1-0.94)*'01_Data'!V1047^2</f>
        <v>1.4901683123752082E-3</v>
      </c>
      <c r="O1052" s="11">
        <f t="shared" si="198"/>
        <v>0.61279883707343352</v>
      </c>
      <c r="P1052">
        <f>0.94*P1051+(1-0.94)*'01_Data'!W1047^2</f>
        <v>8.7754762410453748E-4</v>
      </c>
      <c r="Q1052" s="11">
        <f t="shared" si="199"/>
        <v>0.47025737769262427</v>
      </c>
      <c r="R1052">
        <f>0.94*R1051+(1-0.94)*'01_Data'!X1047^2</f>
        <v>1.440795980156192E-4</v>
      </c>
      <c r="S1052" s="11">
        <f t="shared" si="200"/>
        <v>0.19054673626156926</v>
      </c>
      <c r="T1052">
        <f>0.94*T1051+(1-0.94)*'01_Data'!Y1047^2</f>
        <v>6.6684052306862203E-8</v>
      </c>
      <c r="U1052" s="11">
        <f t="shared" si="201"/>
        <v>4.0993147209416941E-3</v>
      </c>
      <c r="V1052" t="e">
        <f>0.94*V1051+(1-0.94)*'01_Data'!AA1047^2</f>
        <v>#VALUE!</v>
      </c>
      <c r="W1052" s="11" t="e">
        <f t="shared" si="202"/>
        <v>#VALUE!</v>
      </c>
      <c r="X1052" t="e">
        <f>0.94*X1051+(1-0.94)*'01_Data'!AB1047^2</f>
        <v>#VALUE!</v>
      </c>
      <c r="Y1052" s="11" t="e">
        <f t="shared" si="203"/>
        <v>#VALUE!</v>
      </c>
    </row>
    <row r="1053" spans="1:25" x14ac:dyDescent="0.2">
      <c r="A1053" s="6">
        <f>'01_Data'!A1049</f>
        <v>44984</v>
      </c>
      <c r="B1053">
        <f>0.94*B1052+(1-0.94)*'01_Data'!P1048^2</f>
        <v>3.1295563318400535E-4</v>
      </c>
      <c r="C1053" s="11">
        <f t="shared" si="192"/>
        <v>0.28082880828428081</v>
      </c>
      <c r="D1053">
        <f>0.94*D1052+(1-0.94)*'01_Data'!Q1048^2</f>
        <v>2.6372793896536217E-4</v>
      </c>
      <c r="E1053" s="11">
        <f t="shared" si="193"/>
        <v>0.25779728590361706</v>
      </c>
      <c r="F1053">
        <f>0.94*F1052+(1-0.94)*'01_Data'!R1048^2</f>
        <v>5.4598317608277108E-4</v>
      </c>
      <c r="G1053" s="11">
        <f t="shared" si="194"/>
        <v>0.37092824154121551</v>
      </c>
      <c r="H1053">
        <f>0.94*H1052+(1-0.94)*'01_Data'!S1048^2</f>
        <v>5.4270023514230647E-4</v>
      </c>
      <c r="I1053" s="11">
        <f t="shared" si="195"/>
        <v>0.36981138335083907</v>
      </c>
      <c r="J1053">
        <f>0.94*J1052+(1-0.94)*'01_Data'!T1048^2</f>
        <v>8.6394702924028999E-4</v>
      </c>
      <c r="K1053" s="11">
        <f t="shared" si="196"/>
        <v>0.46659902632619488</v>
      </c>
      <c r="L1053" t="e">
        <f>0.94*L1052+(1-0.94)*'01_Data'!U1048^2</f>
        <v>#DIV/0!</v>
      </c>
      <c r="M1053" s="11" t="e">
        <f t="shared" si="197"/>
        <v>#DIV/0!</v>
      </c>
      <c r="N1053">
        <f>0.94*N1052+(1-0.94)*'01_Data'!V1048^2</f>
        <v>1.4022587581999984E-3</v>
      </c>
      <c r="O1053" s="11">
        <f t="shared" si="198"/>
        <v>0.59444865805753122</v>
      </c>
      <c r="P1053">
        <f>0.94*P1052+(1-0.94)*'01_Data'!W1048^2</f>
        <v>8.2747005592617121E-4</v>
      </c>
      <c r="Q1053" s="11">
        <f t="shared" si="199"/>
        <v>0.45664258900522536</v>
      </c>
      <c r="R1053">
        <f>0.94*R1052+(1-0.94)*'01_Data'!X1048^2</f>
        <v>1.4349412124557991E-4</v>
      </c>
      <c r="S1053" s="11">
        <f t="shared" si="200"/>
        <v>0.19015919266205919</v>
      </c>
      <c r="T1053">
        <f>0.94*T1052+(1-0.94)*'01_Data'!Y1048^2</f>
        <v>6.3405554688303422E-8</v>
      </c>
      <c r="U1053" s="11">
        <f t="shared" si="201"/>
        <v>3.9972740438269259E-3</v>
      </c>
      <c r="V1053" t="e">
        <f>0.94*V1052+(1-0.94)*'01_Data'!AA1048^2</f>
        <v>#VALUE!</v>
      </c>
      <c r="W1053" s="11" t="e">
        <f t="shared" si="202"/>
        <v>#VALUE!</v>
      </c>
      <c r="X1053" t="e">
        <f>0.94*X1052+(1-0.94)*'01_Data'!AB1048^2</f>
        <v>#VALUE!</v>
      </c>
      <c r="Y1053" s="11" t="e">
        <f t="shared" si="203"/>
        <v>#VALUE!</v>
      </c>
    </row>
    <row r="1054" spans="1:25" x14ac:dyDescent="0.2">
      <c r="A1054" s="6">
        <f>'01_Data'!A1050</f>
        <v>44985</v>
      </c>
      <c r="B1054">
        <f>0.94*B1053+(1-0.94)*'01_Data'!P1049^2</f>
        <v>2.9437435953670295E-4</v>
      </c>
      <c r="C1054" s="11">
        <f t="shared" si="192"/>
        <v>0.27236434899459427</v>
      </c>
      <c r="D1054">
        <f>0.94*D1053+(1-0.94)*'01_Data'!Q1049^2</f>
        <v>2.4828564998829528E-4</v>
      </c>
      <c r="E1054" s="11">
        <f t="shared" si="193"/>
        <v>0.25013593063982315</v>
      </c>
      <c r="F1054">
        <f>0.94*F1053+(1-0.94)*'01_Data'!R1049^2</f>
        <v>5.1522826889957975E-4</v>
      </c>
      <c r="G1054" s="11">
        <f t="shared" si="194"/>
        <v>0.36032974310025273</v>
      </c>
      <c r="H1054">
        <f>0.94*H1053+(1-0.94)*'01_Data'!S1049^2</f>
        <v>5.1014509311667078E-4</v>
      </c>
      <c r="I1054" s="11">
        <f t="shared" si="195"/>
        <v>0.35854785380113635</v>
      </c>
      <c r="J1054">
        <f>0.94*J1053+(1-0.94)*'01_Data'!T1049^2</f>
        <v>8.1338873632418821E-4</v>
      </c>
      <c r="K1054" s="11">
        <f t="shared" si="196"/>
        <v>0.4527405013401114</v>
      </c>
      <c r="L1054" t="e">
        <f>0.94*L1053+(1-0.94)*'01_Data'!U1049^2</f>
        <v>#DIV/0!</v>
      </c>
      <c r="M1054" s="11" t="e">
        <f t="shared" si="197"/>
        <v>#DIV/0!</v>
      </c>
      <c r="N1054">
        <f>0.94*N1053+(1-0.94)*'01_Data'!V1049^2</f>
        <v>1.3647543546318548E-3</v>
      </c>
      <c r="O1054" s="11">
        <f t="shared" si="198"/>
        <v>0.58644530637326053</v>
      </c>
      <c r="P1054">
        <f>0.94*P1053+(1-0.94)*'01_Data'!W1049^2</f>
        <v>7.8279024900087071E-4</v>
      </c>
      <c r="Q1054" s="11">
        <f t="shared" si="199"/>
        <v>0.44414315569219281</v>
      </c>
      <c r="R1054">
        <f>0.94*R1053+(1-0.94)*'01_Data'!X1049^2</f>
        <v>1.3854592643808801E-4</v>
      </c>
      <c r="S1054" s="11">
        <f t="shared" si="200"/>
        <v>0.18685174193032877</v>
      </c>
      <c r="T1054">
        <f>0.94*T1053+(1-0.94)*'01_Data'!Y1049^2</f>
        <v>6.0307098105136201E-8</v>
      </c>
      <c r="U1054" s="11">
        <f t="shared" si="201"/>
        <v>3.8983828342652959E-3</v>
      </c>
      <c r="V1054" t="e">
        <f>0.94*V1053+(1-0.94)*'01_Data'!AA1049^2</f>
        <v>#VALUE!</v>
      </c>
      <c r="W1054" s="11" t="e">
        <f t="shared" si="202"/>
        <v>#VALUE!</v>
      </c>
      <c r="X1054" t="e">
        <f>0.94*X1053+(1-0.94)*'01_Data'!AB1049^2</f>
        <v>#VALUE!</v>
      </c>
      <c r="Y1054" s="11" t="e">
        <f t="shared" si="203"/>
        <v>#VALUE!</v>
      </c>
    </row>
    <row r="1055" spans="1:25" x14ac:dyDescent="0.2">
      <c r="A1055" s="6">
        <f>'01_Data'!A1051</f>
        <v>44986</v>
      </c>
      <c r="B1055">
        <f>0.94*B1054+(1-0.94)*'01_Data'!P1050^2</f>
        <v>2.7873479695726477E-4</v>
      </c>
      <c r="C1055" s="11">
        <f t="shared" si="192"/>
        <v>0.26503050547669171</v>
      </c>
      <c r="D1055">
        <f>0.94*D1054+(1-0.94)*'01_Data'!Q1050^2</f>
        <v>2.430214038423355E-4</v>
      </c>
      <c r="E1055" s="11">
        <f t="shared" si="193"/>
        <v>0.2474699855907147</v>
      </c>
      <c r="F1055">
        <f>0.94*F1054+(1-0.94)*'01_Data'!R1050^2</f>
        <v>5.1886298849844416E-4</v>
      </c>
      <c r="G1055" s="11">
        <f t="shared" si="194"/>
        <v>0.36159849709533909</v>
      </c>
      <c r="H1055">
        <f>0.94*H1054+(1-0.94)*'01_Data'!S1050^2</f>
        <v>4.8231665354128369E-4</v>
      </c>
      <c r="I1055" s="11">
        <f t="shared" si="195"/>
        <v>0.34863131915019263</v>
      </c>
      <c r="J1055">
        <f>0.94*J1054+(1-0.94)*'01_Data'!T1050^2</f>
        <v>7.6782294880468416E-4</v>
      </c>
      <c r="K1055" s="11">
        <f t="shared" si="196"/>
        <v>0.43987655438631917</v>
      </c>
      <c r="L1055" t="e">
        <f>0.94*L1054+(1-0.94)*'01_Data'!U1050^2</f>
        <v>#DIV/0!</v>
      </c>
      <c r="M1055" s="11" t="e">
        <f t="shared" si="197"/>
        <v>#DIV/0!</v>
      </c>
      <c r="N1055">
        <f>0.94*N1054+(1-0.94)*'01_Data'!V1050^2</f>
        <v>1.3015267519366496E-3</v>
      </c>
      <c r="O1055" s="11">
        <f t="shared" si="198"/>
        <v>0.57269952111734446</v>
      </c>
      <c r="P1055">
        <f>0.94*P1054+(1-0.94)*'01_Data'!W1050^2</f>
        <v>7.70094301006698E-4</v>
      </c>
      <c r="Q1055" s="11">
        <f t="shared" si="199"/>
        <v>0.44052668915025789</v>
      </c>
      <c r="R1055">
        <f>0.94*R1054+(1-0.94)*'01_Data'!X1050^2</f>
        <v>1.3394297449254985E-4</v>
      </c>
      <c r="S1055" s="11">
        <f t="shared" si="200"/>
        <v>0.18372160888725791</v>
      </c>
      <c r="T1055">
        <f>0.94*T1054+(1-0.94)*'01_Data'!Y1050^2</f>
        <v>5.74109025018868E-8</v>
      </c>
      <c r="U1055" s="11">
        <f t="shared" si="201"/>
        <v>3.8036229348445507E-3</v>
      </c>
      <c r="V1055" t="e">
        <f>0.94*V1054+(1-0.94)*'01_Data'!AA1050^2</f>
        <v>#VALUE!</v>
      </c>
      <c r="W1055" s="11" t="e">
        <f t="shared" si="202"/>
        <v>#VALUE!</v>
      </c>
      <c r="X1055" t="e">
        <f>0.94*X1054+(1-0.94)*'01_Data'!AB1050^2</f>
        <v>#VALUE!</v>
      </c>
      <c r="Y1055" s="11" t="e">
        <f t="shared" si="203"/>
        <v>#VALUE!</v>
      </c>
    </row>
    <row r="1056" spans="1:25" x14ac:dyDescent="0.2">
      <c r="A1056" s="6">
        <f>'01_Data'!A1052</f>
        <v>44987</v>
      </c>
      <c r="B1056">
        <f>0.94*B1055+(1-0.94)*'01_Data'!P1051^2</f>
        <v>2.6673919265795675E-4</v>
      </c>
      <c r="C1056" s="11">
        <f t="shared" si="192"/>
        <v>0.25926487720052849</v>
      </c>
      <c r="D1056">
        <f>0.94*D1055+(1-0.94)*'01_Data'!Q1051^2</f>
        <v>2.3221417890462347E-4</v>
      </c>
      <c r="E1056" s="11">
        <f t="shared" si="193"/>
        <v>0.24190488437393137</v>
      </c>
      <c r="F1056">
        <f>0.94*F1055+(1-0.94)*'01_Data'!R1051^2</f>
        <v>5.3367961350074869E-4</v>
      </c>
      <c r="G1056" s="11">
        <f t="shared" si="194"/>
        <v>0.36672505041541498</v>
      </c>
      <c r="H1056">
        <f>0.94*H1055+(1-0.94)*'01_Data'!S1051^2</f>
        <v>4.7607108152552261E-4</v>
      </c>
      <c r="I1056" s="11">
        <f t="shared" si="195"/>
        <v>0.34636673128987389</v>
      </c>
      <c r="J1056">
        <f>0.94*J1055+(1-0.94)*'01_Data'!T1051^2</f>
        <v>7.4998097478926528E-4</v>
      </c>
      <c r="K1056" s="11">
        <f t="shared" si="196"/>
        <v>0.43473578832078552</v>
      </c>
      <c r="L1056" t="e">
        <f>0.94*L1055+(1-0.94)*'01_Data'!U1051^2</f>
        <v>#DIV/0!</v>
      </c>
      <c r="M1056" s="11" t="e">
        <f t="shared" si="197"/>
        <v>#DIV/0!</v>
      </c>
      <c r="N1056">
        <f>0.94*N1055+(1-0.94)*'01_Data'!V1051^2</f>
        <v>1.2456860692956172E-3</v>
      </c>
      <c r="O1056" s="11">
        <f t="shared" si="198"/>
        <v>0.56027929594309978</v>
      </c>
      <c r="P1056">
        <f>0.94*P1055+(1-0.94)*'01_Data'!W1051^2</f>
        <v>7.24423767017453E-4</v>
      </c>
      <c r="Q1056" s="11">
        <f t="shared" si="199"/>
        <v>0.42726430846537855</v>
      </c>
      <c r="R1056">
        <f>0.94*R1055+(1-0.94)*'01_Data'!X1051^2</f>
        <v>1.3216614299446183E-4</v>
      </c>
      <c r="S1056" s="11">
        <f t="shared" si="200"/>
        <v>0.18249895351646372</v>
      </c>
      <c r="T1056">
        <f>0.94*T1055+(1-0.94)*'01_Data'!Y1051^2</f>
        <v>5.4142650107813376E-8</v>
      </c>
      <c r="U1056" s="11">
        <f t="shared" si="201"/>
        <v>3.6937714909248205E-3</v>
      </c>
      <c r="V1056" t="e">
        <f>0.94*V1055+(1-0.94)*'01_Data'!AA1051^2</f>
        <v>#VALUE!</v>
      </c>
      <c r="W1056" s="11" t="e">
        <f t="shared" si="202"/>
        <v>#VALUE!</v>
      </c>
      <c r="X1056" t="e">
        <f>0.94*X1055+(1-0.94)*'01_Data'!AB1051^2</f>
        <v>#VALUE!</v>
      </c>
      <c r="Y1056" s="11" t="e">
        <f t="shared" si="203"/>
        <v>#VALUE!</v>
      </c>
    </row>
    <row r="1057" spans="1:25" x14ac:dyDescent="0.2">
      <c r="A1057" s="6">
        <f>'01_Data'!A1053</f>
        <v>44988</v>
      </c>
      <c r="B1057">
        <f>0.94*B1056+(1-0.94)*'01_Data'!P1052^2</f>
        <v>2.5199825765296138E-4</v>
      </c>
      <c r="C1057" s="11">
        <f t="shared" si="192"/>
        <v>0.25199912882497488</v>
      </c>
      <c r="D1057">
        <f>0.94*D1056+(1-0.94)*'01_Data'!Q1052^2</f>
        <v>2.1887350971574353E-4</v>
      </c>
      <c r="E1057" s="11">
        <f t="shared" si="193"/>
        <v>0.2348534105529817</v>
      </c>
      <c r="F1057">
        <f>0.94*F1056+(1-0.94)*'01_Data'!R1052^2</f>
        <v>5.2421201701506137E-4</v>
      </c>
      <c r="G1057" s="11">
        <f t="shared" si="194"/>
        <v>0.36345760177467118</v>
      </c>
      <c r="H1057">
        <f>0.94*H1056+(1-0.94)*'01_Data'!S1052^2</f>
        <v>4.5273460937263627E-4</v>
      </c>
      <c r="I1057" s="11">
        <f t="shared" si="195"/>
        <v>0.33777081218172827</v>
      </c>
      <c r="J1057">
        <f>0.94*J1056+(1-0.94)*'01_Data'!T1052^2</f>
        <v>7.1960703682070787E-4</v>
      </c>
      <c r="K1057" s="11">
        <f t="shared" si="196"/>
        <v>0.42584148844237618</v>
      </c>
      <c r="L1057" t="e">
        <f>0.94*L1056+(1-0.94)*'01_Data'!U1052^2</f>
        <v>#DIV/0!</v>
      </c>
      <c r="M1057" s="11" t="e">
        <f t="shared" si="197"/>
        <v>#DIV/0!</v>
      </c>
      <c r="N1057">
        <f>0.94*N1056+(1-0.94)*'01_Data'!V1052^2</f>
        <v>1.1795104962302458E-3</v>
      </c>
      <c r="O1057" s="11">
        <f t="shared" si="198"/>
        <v>0.54519413519408111</v>
      </c>
      <c r="P1057">
        <f>0.94*P1056+(1-0.94)*'01_Data'!W1052^2</f>
        <v>7.0825479408540167E-4</v>
      </c>
      <c r="Q1057" s="11">
        <f t="shared" si="199"/>
        <v>0.42246918007059547</v>
      </c>
      <c r="R1057">
        <f>0.94*R1056+(1-0.94)*'01_Data'!X1052^2</f>
        <v>1.3351058415961441E-4</v>
      </c>
      <c r="S1057" s="11">
        <f t="shared" si="200"/>
        <v>0.18342482713150593</v>
      </c>
      <c r="T1057">
        <f>0.94*T1056+(1-0.94)*'01_Data'!Y1052^2</f>
        <v>5.7340929421818316E-8</v>
      </c>
      <c r="U1057" s="11">
        <f t="shared" si="201"/>
        <v>3.8013042780469727E-3</v>
      </c>
      <c r="V1057" t="e">
        <f>0.94*V1056+(1-0.94)*'01_Data'!AA1052^2</f>
        <v>#VALUE!</v>
      </c>
      <c r="W1057" s="11" t="e">
        <f t="shared" si="202"/>
        <v>#VALUE!</v>
      </c>
      <c r="X1057" t="e">
        <f>0.94*X1056+(1-0.94)*'01_Data'!AB1052^2</f>
        <v>#VALUE!</v>
      </c>
      <c r="Y1057" s="11" t="e">
        <f t="shared" si="203"/>
        <v>#VALUE!</v>
      </c>
    </row>
    <row r="1058" spans="1:25" x14ac:dyDescent="0.2">
      <c r="A1058" s="6">
        <f>'01_Data'!A1054</f>
        <v>44991</v>
      </c>
      <c r="B1058">
        <f>0.94*B1057+(1-0.94)*'01_Data'!P1053^2</f>
        <v>2.4637023845395508E-4</v>
      </c>
      <c r="C1058" s="11">
        <f t="shared" si="192"/>
        <v>0.24916921978927631</v>
      </c>
      <c r="D1058">
        <f>0.94*D1057+(1-0.94)*'01_Data'!Q1053^2</f>
        <v>2.1862833836637938E-4</v>
      </c>
      <c r="E1058" s="11">
        <f t="shared" si="193"/>
        <v>0.23472183807291475</v>
      </c>
      <c r="F1058">
        <f>0.94*F1057+(1-0.94)*'01_Data'!R1053^2</f>
        <v>4.932492264553012E-4</v>
      </c>
      <c r="G1058" s="11">
        <f t="shared" si="194"/>
        <v>0.35256035662952223</v>
      </c>
      <c r="H1058">
        <f>0.94*H1057+(1-0.94)*'01_Data'!S1053^2</f>
        <v>4.411804116842744E-4</v>
      </c>
      <c r="I1058" s="11">
        <f t="shared" si="195"/>
        <v>0.33343284742873963</v>
      </c>
      <c r="J1058">
        <f>0.94*J1057+(1-0.94)*'01_Data'!T1053^2</f>
        <v>6.7894167713671689E-4</v>
      </c>
      <c r="K1058" s="11">
        <f t="shared" si="196"/>
        <v>0.41363426192525771</v>
      </c>
      <c r="L1058" t="e">
        <f>0.94*L1057+(1-0.94)*'01_Data'!U1053^2</f>
        <v>#DIV/0!</v>
      </c>
      <c r="M1058" s="11" t="e">
        <f t="shared" si="197"/>
        <v>#DIV/0!</v>
      </c>
      <c r="N1058">
        <f>0.94*N1057+(1-0.94)*'01_Data'!V1053^2</f>
        <v>1.1885966174015937E-3</v>
      </c>
      <c r="O1058" s="11">
        <f t="shared" si="198"/>
        <v>0.54729000318405385</v>
      </c>
      <c r="P1058">
        <f>0.94*P1057+(1-0.94)*'01_Data'!W1053^2</f>
        <v>6.6638130471604988E-4</v>
      </c>
      <c r="Q1058" s="11">
        <f t="shared" si="199"/>
        <v>0.40979029855335103</v>
      </c>
      <c r="R1058">
        <f>0.94*R1057+(1-0.94)*'01_Data'!X1053^2</f>
        <v>1.290460928179184E-4</v>
      </c>
      <c r="S1058" s="11">
        <f t="shared" si="200"/>
        <v>0.18033195887062126</v>
      </c>
      <c r="T1058">
        <f>0.94*T1057+(1-0.94)*'01_Data'!Y1053^2</f>
        <v>5.6786238771629994E-8</v>
      </c>
      <c r="U1058" s="11">
        <f t="shared" si="201"/>
        <v>3.7828735334994694E-3</v>
      </c>
      <c r="V1058" t="e">
        <f>0.94*V1057+(1-0.94)*'01_Data'!AA1053^2</f>
        <v>#VALUE!</v>
      </c>
      <c r="W1058" s="11" t="e">
        <f t="shared" si="202"/>
        <v>#VALUE!</v>
      </c>
      <c r="X1058" t="e">
        <f>0.94*X1057+(1-0.94)*'01_Data'!AB1053^2</f>
        <v>#VALUE!</v>
      </c>
      <c r="Y1058" s="11" t="e">
        <f t="shared" si="203"/>
        <v>#VALUE!</v>
      </c>
    </row>
    <row r="1059" spans="1:25" x14ac:dyDescent="0.2">
      <c r="A1059" s="6">
        <f>'01_Data'!A1055</f>
        <v>44992</v>
      </c>
      <c r="B1059">
        <f>0.94*B1058+(1-0.94)*'01_Data'!P1054^2</f>
        <v>2.3626122054105575E-4</v>
      </c>
      <c r="C1059" s="11">
        <f t="shared" si="192"/>
        <v>0.24400374500475613</v>
      </c>
      <c r="D1059">
        <f>0.94*D1058+(1-0.94)*'01_Data'!Q1054^2</f>
        <v>2.0871580254982607E-4</v>
      </c>
      <c r="E1059" s="11">
        <f t="shared" si="193"/>
        <v>0.22933901160194306</v>
      </c>
      <c r="F1059">
        <f>0.94*F1058+(1-0.94)*'01_Data'!R1054^2</f>
        <v>4.6792023902825013E-4</v>
      </c>
      <c r="G1059" s="11">
        <f t="shared" si="194"/>
        <v>0.34338884698708411</v>
      </c>
      <c r="H1059">
        <f>0.94*H1058+(1-0.94)*'01_Data'!S1054^2</f>
        <v>4.1764581686697333E-4</v>
      </c>
      <c r="I1059" s="11">
        <f t="shared" si="195"/>
        <v>0.3244175486167129</v>
      </c>
      <c r="J1059">
        <f>0.94*J1058+(1-0.94)*'01_Data'!T1054^2</f>
        <v>7.8112041905929503E-4</v>
      </c>
      <c r="K1059" s="11">
        <f t="shared" si="196"/>
        <v>0.44366918486969814</v>
      </c>
      <c r="L1059" t="e">
        <f>0.94*L1058+(1-0.94)*'01_Data'!U1054^2</f>
        <v>#DIV/0!</v>
      </c>
      <c r="M1059" s="11" t="e">
        <f t="shared" si="197"/>
        <v>#DIV/0!</v>
      </c>
      <c r="N1059">
        <f>0.94*N1058+(1-0.94)*'01_Data'!V1054^2</f>
        <v>1.220177183528975E-3</v>
      </c>
      <c r="O1059" s="11">
        <f t="shared" si="198"/>
        <v>0.55451298474364119</v>
      </c>
      <c r="P1059">
        <f>0.94*P1058+(1-0.94)*'01_Data'!W1054^2</f>
        <v>6.2716398833812307E-4</v>
      </c>
      <c r="Q1059" s="11">
        <f t="shared" si="199"/>
        <v>0.39754914798199104</v>
      </c>
      <c r="R1059">
        <f>0.94*R1058+(1-0.94)*'01_Data'!X1054^2</f>
        <v>1.2914435392502531E-4</v>
      </c>
      <c r="S1059" s="11">
        <f t="shared" si="200"/>
        <v>0.18040060196436813</v>
      </c>
      <c r="T1059">
        <f>0.94*T1058+(1-0.94)*'01_Data'!Y1054^2</f>
        <v>5.4083785220867624E-8</v>
      </c>
      <c r="U1059" s="11">
        <f t="shared" si="201"/>
        <v>3.6917629766357756E-3</v>
      </c>
      <c r="V1059" t="e">
        <f>0.94*V1058+(1-0.94)*'01_Data'!AA1054^2</f>
        <v>#VALUE!</v>
      </c>
      <c r="W1059" s="11" t="e">
        <f t="shared" si="202"/>
        <v>#VALUE!</v>
      </c>
      <c r="X1059" t="e">
        <f>0.94*X1058+(1-0.94)*'01_Data'!AB1054^2</f>
        <v>#VALUE!</v>
      </c>
      <c r="Y1059" s="11" t="e">
        <f t="shared" si="203"/>
        <v>#VALUE!</v>
      </c>
    </row>
    <row r="1060" spans="1:25" x14ac:dyDescent="0.2">
      <c r="A1060" s="6">
        <f>'01_Data'!A1056</f>
        <v>44993</v>
      </c>
      <c r="B1060">
        <f>0.94*B1059+(1-0.94)*'01_Data'!P1055^2</f>
        <v>2.4494688885546298E-4</v>
      </c>
      <c r="C1060" s="11">
        <f t="shared" si="192"/>
        <v>0.24844841716456292</v>
      </c>
      <c r="D1060">
        <f>0.94*D1059+(1-0.94)*'01_Data'!Q1055^2</f>
        <v>2.062743903482657E-4</v>
      </c>
      <c r="E1060" s="11">
        <f t="shared" si="193"/>
        <v>0.22799374194868369</v>
      </c>
      <c r="F1060">
        <f>0.94*F1059+(1-0.94)*'01_Data'!R1055^2</f>
        <v>4.5840353665515431E-4</v>
      </c>
      <c r="G1060" s="11">
        <f t="shared" si="194"/>
        <v>0.33987893614800385</v>
      </c>
      <c r="H1060">
        <f>0.94*H1059+(1-0.94)*'01_Data'!S1055^2</f>
        <v>4.0359891478882333E-4</v>
      </c>
      <c r="I1060" s="11">
        <f t="shared" si="195"/>
        <v>0.31891523407762051</v>
      </c>
      <c r="J1060">
        <f>0.94*J1059+(1-0.94)*'01_Data'!T1055^2</f>
        <v>7.3598999238179332E-4</v>
      </c>
      <c r="K1060" s="11">
        <f t="shared" si="196"/>
        <v>0.43066167472879674</v>
      </c>
      <c r="L1060" t="e">
        <f>0.94*L1059+(1-0.94)*'01_Data'!U1055^2</f>
        <v>#DIV/0!</v>
      </c>
      <c r="M1060" s="11" t="e">
        <f t="shared" si="197"/>
        <v>#DIV/0!</v>
      </c>
      <c r="N1060">
        <f>0.94*N1059+(1-0.94)*'01_Data'!V1055^2</f>
        <v>1.1472564144140642E-3</v>
      </c>
      <c r="O1060" s="11">
        <f t="shared" si="198"/>
        <v>0.53768821489069685</v>
      </c>
      <c r="P1060">
        <f>0.94*P1059+(1-0.94)*'01_Data'!W1055^2</f>
        <v>6.3959848278224518E-4</v>
      </c>
      <c r="Q1060" s="11">
        <f t="shared" si="199"/>
        <v>0.40147081794462447</v>
      </c>
      <c r="R1060">
        <f>0.94*R1059+(1-0.94)*'01_Data'!X1055^2</f>
        <v>1.230937299249011E-4</v>
      </c>
      <c r="S1060" s="11">
        <f t="shared" si="200"/>
        <v>0.1761238766921597</v>
      </c>
      <c r="T1060">
        <f>0.94*T1059+(1-0.94)*'01_Data'!Y1055^2</f>
        <v>5.0838758107615561E-8</v>
      </c>
      <c r="U1060" s="11">
        <f t="shared" si="201"/>
        <v>3.5792970040385199E-3</v>
      </c>
      <c r="V1060" t="e">
        <f>0.94*V1059+(1-0.94)*'01_Data'!AA1055^2</f>
        <v>#VALUE!</v>
      </c>
      <c r="W1060" s="11" t="e">
        <f t="shared" si="202"/>
        <v>#VALUE!</v>
      </c>
      <c r="X1060" t="e">
        <f>0.94*X1059+(1-0.94)*'01_Data'!AB1055^2</f>
        <v>#VALUE!</v>
      </c>
      <c r="Y1060" s="11" t="e">
        <f t="shared" si="203"/>
        <v>#VALUE!</v>
      </c>
    </row>
    <row r="1061" spans="1:25" x14ac:dyDescent="0.2">
      <c r="A1061" s="6">
        <f>'01_Data'!A1057</f>
        <v>44994</v>
      </c>
      <c r="B1061">
        <f>0.94*B1060+(1-0.94)*'01_Data'!P1056^2</f>
        <v>2.4323619523719178E-4</v>
      </c>
      <c r="C1061" s="11">
        <f t="shared" si="192"/>
        <v>0.24757932304571062</v>
      </c>
      <c r="D1061">
        <f>0.94*D1060+(1-0.94)*'01_Data'!Q1056^2</f>
        <v>1.9632477381830693E-4</v>
      </c>
      <c r="E1061" s="11">
        <f t="shared" si="193"/>
        <v>0.22242716336412993</v>
      </c>
      <c r="F1061">
        <f>0.94*F1060+(1-0.94)*'01_Data'!R1056^2</f>
        <v>4.3181609144532707E-4</v>
      </c>
      <c r="G1061" s="11">
        <f t="shared" si="194"/>
        <v>0.32987521132122438</v>
      </c>
      <c r="H1061">
        <f>0.94*H1060+(1-0.94)*'01_Data'!S1056^2</f>
        <v>4.0619289618783319E-4</v>
      </c>
      <c r="I1061" s="11">
        <f t="shared" si="195"/>
        <v>0.31993844695399454</v>
      </c>
      <c r="J1061">
        <f>0.94*J1060+(1-0.94)*'01_Data'!T1056^2</f>
        <v>6.9252834877568485E-4</v>
      </c>
      <c r="K1061" s="11">
        <f t="shared" si="196"/>
        <v>0.41775249118523827</v>
      </c>
      <c r="L1061" t="e">
        <f>0.94*L1060+(1-0.94)*'01_Data'!U1056^2</f>
        <v>#DIV/0!</v>
      </c>
      <c r="M1061" s="11" t="e">
        <f t="shared" si="197"/>
        <v>#DIV/0!</v>
      </c>
      <c r="N1061">
        <f>0.94*N1060+(1-0.94)*'01_Data'!V1056^2</f>
        <v>1.1082919974829662E-3</v>
      </c>
      <c r="O1061" s="11">
        <f t="shared" si="198"/>
        <v>0.52847855525622567</v>
      </c>
      <c r="P1061">
        <f>0.94*P1060+(1-0.94)*'01_Data'!W1056^2</f>
        <v>6.4583896384033158E-4</v>
      </c>
      <c r="Q1061" s="11">
        <f t="shared" si="199"/>
        <v>0.40342461363650528</v>
      </c>
      <c r="R1061">
        <f>0.94*R1060+(1-0.94)*'01_Data'!X1056^2</f>
        <v>1.1602131983536119E-4</v>
      </c>
      <c r="S1061" s="11">
        <f t="shared" si="200"/>
        <v>0.17098939323394016</v>
      </c>
      <c r="T1061">
        <f>0.94*T1060+(1-0.94)*'01_Data'!Y1056^2</f>
        <v>5.0672307324117734E-8</v>
      </c>
      <c r="U1061" s="11">
        <f t="shared" si="201"/>
        <v>3.5734327257803062E-3</v>
      </c>
      <c r="V1061" t="e">
        <f>0.94*V1060+(1-0.94)*'01_Data'!AA1056^2</f>
        <v>#VALUE!</v>
      </c>
      <c r="W1061" s="11" t="e">
        <f t="shared" si="202"/>
        <v>#VALUE!</v>
      </c>
      <c r="X1061" t="e">
        <f>0.94*X1060+(1-0.94)*'01_Data'!AB1056^2</f>
        <v>#VALUE!</v>
      </c>
      <c r="Y1061" s="11" t="e">
        <f t="shared" si="203"/>
        <v>#VALUE!</v>
      </c>
    </row>
    <row r="1062" spans="1:25" x14ac:dyDescent="0.2">
      <c r="A1062" s="6">
        <f>'01_Data'!A1058</f>
        <v>44995</v>
      </c>
      <c r="B1062">
        <f>0.94*B1061+(1-0.94)*'01_Data'!P1057^2</f>
        <v>2.3225414345417526E-4</v>
      </c>
      <c r="C1062" s="11">
        <f t="shared" si="192"/>
        <v>0.24192569964857427</v>
      </c>
      <c r="D1062">
        <f>0.94*D1061+(1-0.94)*'01_Data'!Q1057^2</f>
        <v>1.9865196608365862E-4</v>
      </c>
      <c r="E1062" s="11">
        <f t="shared" si="193"/>
        <v>0.22374158185970255</v>
      </c>
      <c r="F1062">
        <f>0.94*F1061+(1-0.94)*'01_Data'!R1057^2</f>
        <v>4.1657013155066533E-4</v>
      </c>
      <c r="G1062" s="11">
        <f t="shared" si="194"/>
        <v>0.32399949560264391</v>
      </c>
      <c r="H1062">
        <f>0.94*H1061+(1-0.94)*'01_Data'!S1057^2</f>
        <v>4.1360558362268365E-4</v>
      </c>
      <c r="I1062" s="11">
        <f t="shared" si="195"/>
        <v>0.32284455558815961</v>
      </c>
      <c r="J1062">
        <f>0.94*J1061+(1-0.94)*'01_Data'!T1057^2</f>
        <v>6.6137937187959735E-4</v>
      </c>
      <c r="K1062" s="11">
        <f t="shared" si="196"/>
        <v>0.40824943565626459</v>
      </c>
      <c r="L1062" t="e">
        <f>0.94*L1061+(1-0.94)*'01_Data'!U1057^2</f>
        <v>#DIV/0!</v>
      </c>
      <c r="M1062" s="11" t="e">
        <f t="shared" si="197"/>
        <v>#DIV/0!</v>
      </c>
      <c r="N1062">
        <f>0.94*N1061+(1-0.94)*'01_Data'!V1057^2</f>
        <v>1.064759385756098E-3</v>
      </c>
      <c r="O1062" s="11">
        <f t="shared" si="198"/>
        <v>0.51799552624567791</v>
      </c>
      <c r="P1062">
        <f>0.94*P1061+(1-0.94)*'01_Data'!W1057^2</f>
        <v>6.8520418899615046E-4</v>
      </c>
      <c r="Q1062" s="11">
        <f t="shared" si="199"/>
        <v>0.41553755020097755</v>
      </c>
      <c r="R1062">
        <f>0.94*R1061+(1-0.94)*'01_Data'!X1057^2</f>
        <v>1.3294172198687529E-4</v>
      </c>
      <c r="S1062" s="11">
        <f t="shared" si="200"/>
        <v>0.18303364155447649</v>
      </c>
      <c r="T1062">
        <f>0.94*T1061+(1-0.94)*'01_Data'!Y1057^2</f>
        <v>5.0481544848038159E-8</v>
      </c>
      <c r="U1062" s="11">
        <f t="shared" si="201"/>
        <v>3.5667000577152006E-3</v>
      </c>
      <c r="V1062" t="e">
        <f>0.94*V1061+(1-0.94)*'01_Data'!AA1057^2</f>
        <v>#VALUE!</v>
      </c>
      <c r="W1062" s="11" t="e">
        <f t="shared" si="202"/>
        <v>#VALUE!</v>
      </c>
      <c r="X1062" t="e">
        <f>0.94*X1061+(1-0.94)*'01_Data'!AB1057^2</f>
        <v>#VALUE!</v>
      </c>
      <c r="Y1062" s="11" t="e">
        <f t="shared" si="203"/>
        <v>#VALUE!</v>
      </c>
    </row>
    <row r="1063" spans="1:25" x14ac:dyDescent="0.2">
      <c r="A1063" s="6">
        <f>'01_Data'!A1059</f>
        <v>44998</v>
      </c>
      <c r="B1063">
        <f>0.94*B1062+(1-0.94)*'01_Data'!P1058^2</f>
        <v>2.2761680571927665E-4</v>
      </c>
      <c r="C1063" s="11">
        <f t="shared" si="192"/>
        <v>0.23949829861871194</v>
      </c>
      <c r="D1063">
        <f>0.94*D1062+(1-0.94)*'01_Data'!Q1058^2</f>
        <v>1.8838456052681029E-4</v>
      </c>
      <c r="E1063" s="11">
        <f t="shared" si="193"/>
        <v>0.21788278787631712</v>
      </c>
      <c r="F1063">
        <f>0.94*F1062+(1-0.94)*'01_Data'!R1058^2</f>
        <v>4.0533172476140013E-4</v>
      </c>
      <c r="G1063" s="11">
        <f t="shared" si="194"/>
        <v>0.31959911551797648</v>
      </c>
      <c r="H1063">
        <f>0.94*H1062+(1-0.94)*'01_Data'!S1058^2</f>
        <v>3.9689815142107232E-4</v>
      </c>
      <c r="I1063" s="11">
        <f t="shared" si="195"/>
        <v>0.31625675353754934</v>
      </c>
      <c r="J1063">
        <f>0.94*J1062+(1-0.94)*'01_Data'!T1058^2</f>
        <v>6.2465929797719485E-4</v>
      </c>
      <c r="K1063" s="11">
        <f t="shared" si="196"/>
        <v>0.39675451237541476</v>
      </c>
      <c r="L1063" t="e">
        <f>0.94*L1062+(1-0.94)*'01_Data'!U1058^2</f>
        <v>#DIV/0!</v>
      </c>
      <c r="M1063" s="11" t="e">
        <f t="shared" si="197"/>
        <v>#DIV/0!</v>
      </c>
      <c r="N1063">
        <f>0.94*N1062+(1-0.94)*'01_Data'!V1058^2</f>
        <v>1.016323112705953E-3</v>
      </c>
      <c r="O1063" s="11">
        <f t="shared" si="198"/>
        <v>0.50607650054305042</v>
      </c>
      <c r="P1063">
        <f>0.94*P1062+(1-0.94)*'01_Data'!W1058^2</f>
        <v>6.5038226410469755E-4</v>
      </c>
      <c r="Q1063" s="11">
        <f t="shared" si="199"/>
        <v>0.40484111766763986</v>
      </c>
      <c r="R1063">
        <f>0.94*R1062+(1-0.94)*'01_Data'!X1058^2</f>
        <v>1.5820359684106083E-4</v>
      </c>
      <c r="S1063" s="11">
        <f t="shared" si="200"/>
        <v>0.19966799043398853</v>
      </c>
      <c r="T1063">
        <f>0.94*T1062+(1-0.94)*'01_Data'!Y1058^2</f>
        <v>5.0334006779496331E-8</v>
      </c>
      <c r="U1063" s="11">
        <f t="shared" si="201"/>
        <v>3.5614842002222999E-3</v>
      </c>
      <c r="V1063" t="e">
        <f>0.94*V1062+(1-0.94)*'01_Data'!AA1058^2</f>
        <v>#VALUE!</v>
      </c>
      <c r="W1063" s="11" t="e">
        <f t="shared" si="202"/>
        <v>#VALUE!</v>
      </c>
      <c r="X1063" t="e">
        <f>0.94*X1062+(1-0.94)*'01_Data'!AB1058^2</f>
        <v>#VALUE!</v>
      </c>
      <c r="Y1063" s="11" t="e">
        <f t="shared" si="203"/>
        <v>#VALUE!</v>
      </c>
    </row>
    <row r="1064" spans="1:25" x14ac:dyDescent="0.2">
      <c r="A1064" s="6">
        <f>'01_Data'!A1060</f>
        <v>44999</v>
      </c>
      <c r="B1064">
        <f>0.94*B1063+(1-0.94)*'01_Data'!P1059^2</f>
        <v>2.2199388005199566E-4</v>
      </c>
      <c r="C1064" s="11">
        <f t="shared" si="192"/>
        <v>0.23652157993109829</v>
      </c>
      <c r="D1064">
        <f>0.94*D1063+(1-0.94)*'01_Data'!Q1059^2</f>
        <v>1.7926388153887416E-4</v>
      </c>
      <c r="E1064" s="11">
        <f t="shared" si="193"/>
        <v>0.21254293248140785</v>
      </c>
      <c r="F1064">
        <f>0.94*F1063+(1-0.94)*'01_Data'!R1059^2</f>
        <v>4.5266224348915722E-4</v>
      </c>
      <c r="G1064" s="11">
        <f t="shared" si="194"/>
        <v>0.33774381616732468</v>
      </c>
      <c r="H1064">
        <f>0.94*H1063+(1-0.94)*'01_Data'!S1059^2</f>
        <v>3.8162796573494172E-4</v>
      </c>
      <c r="I1064" s="11">
        <f t="shared" si="195"/>
        <v>0.31011328150404222</v>
      </c>
      <c r="J1064">
        <f>0.94*J1063+(1-0.94)*'01_Data'!T1059^2</f>
        <v>5.8737790910994416E-4</v>
      </c>
      <c r="K1064" s="11">
        <f t="shared" si="196"/>
        <v>0.38473267744721906</v>
      </c>
      <c r="L1064" t="e">
        <f>0.94*L1063+(1-0.94)*'01_Data'!U1059^2</f>
        <v>#DIV/0!</v>
      </c>
      <c r="M1064" s="11" t="e">
        <f t="shared" si="197"/>
        <v>#DIV/0!</v>
      </c>
      <c r="N1064">
        <f>0.94*N1063+(1-0.94)*'01_Data'!V1059^2</f>
        <v>9.8143065107541704E-4</v>
      </c>
      <c r="O1064" s="11">
        <f t="shared" si="198"/>
        <v>0.49731330574498522</v>
      </c>
      <c r="P1064">
        <f>0.94*P1063+(1-0.94)*'01_Data'!W1059^2</f>
        <v>6.4320915490126667E-4</v>
      </c>
      <c r="Q1064" s="11">
        <f t="shared" si="199"/>
        <v>0.40260241806914082</v>
      </c>
      <c r="R1064">
        <f>0.94*R1063+(1-0.94)*'01_Data'!X1059^2</f>
        <v>1.9359626829907253E-4</v>
      </c>
      <c r="S1064" s="11">
        <f t="shared" si="200"/>
        <v>0.22087611824587619</v>
      </c>
      <c r="T1064">
        <f>0.94*T1063+(1-0.94)*'01_Data'!Y1059^2</f>
        <v>5.0161052771390395E-8</v>
      </c>
      <c r="U1064" s="11">
        <f t="shared" si="201"/>
        <v>3.5553600799905459E-3</v>
      </c>
      <c r="V1064" t="e">
        <f>0.94*V1063+(1-0.94)*'01_Data'!AA1059^2</f>
        <v>#VALUE!</v>
      </c>
      <c r="W1064" s="11" t="e">
        <f t="shared" si="202"/>
        <v>#VALUE!</v>
      </c>
      <c r="X1064" t="e">
        <f>0.94*X1063+(1-0.94)*'01_Data'!AB1059^2</f>
        <v>#VALUE!</v>
      </c>
      <c r="Y1064" s="11" t="e">
        <f t="shared" si="203"/>
        <v>#VALUE!</v>
      </c>
    </row>
    <row r="1065" spans="1:25" x14ac:dyDescent="0.2">
      <c r="A1065" s="6">
        <f>'01_Data'!A1061</f>
        <v>45000</v>
      </c>
      <c r="B1065">
        <f>0.94*B1064+(1-0.94)*'01_Data'!P1060^2</f>
        <v>2.0951701547428241E-4</v>
      </c>
      <c r="C1065" s="11">
        <f t="shared" si="192"/>
        <v>0.22977878035083912</v>
      </c>
      <c r="D1065">
        <f>0.94*D1064+(1-0.94)*'01_Data'!Q1060^2</f>
        <v>1.7839101266599265E-4</v>
      </c>
      <c r="E1065" s="11">
        <f t="shared" si="193"/>
        <v>0.21202484569462643</v>
      </c>
      <c r="F1065">
        <f>0.94*F1064+(1-0.94)*'01_Data'!R1060^2</f>
        <v>4.2822177904123832E-4</v>
      </c>
      <c r="G1065" s="11">
        <f t="shared" si="194"/>
        <v>0.32849944949480825</v>
      </c>
      <c r="H1065">
        <f>0.94*H1064+(1-0.94)*'01_Data'!S1060^2</f>
        <v>3.7695899265821923E-4</v>
      </c>
      <c r="I1065" s="11">
        <f t="shared" si="195"/>
        <v>0.30821042511549029</v>
      </c>
      <c r="J1065">
        <f>0.94*J1064+(1-0.94)*'01_Data'!T1060^2</f>
        <v>5.8648786102857798E-4</v>
      </c>
      <c r="K1065" s="11">
        <f t="shared" si="196"/>
        <v>0.38444107608215028</v>
      </c>
      <c r="L1065" t="e">
        <f>0.94*L1064+(1-0.94)*'01_Data'!U1060^2</f>
        <v>#DIV/0!</v>
      </c>
      <c r="M1065" s="11" t="e">
        <f t="shared" si="197"/>
        <v>#DIV/0!</v>
      </c>
      <c r="N1065">
        <f>0.94*N1064+(1-0.94)*'01_Data'!V1060^2</f>
        <v>9.3756068038790166E-4</v>
      </c>
      <c r="O1065" s="11">
        <f t="shared" si="198"/>
        <v>0.48607128228044005</v>
      </c>
      <c r="P1065">
        <f>0.94*P1064+(1-0.94)*'01_Data'!W1060^2</f>
        <v>6.3554221891596154E-4</v>
      </c>
      <c r="Q1065" s="11">
        <f t="shared" si="199"/>
        <v>0.40019575106043082</v>
      </c>
      <c r="R1065">
        <f>0.94*R1064+(1-0.94)*'01_Data'!X1060^2</f>
        <v>1.8451891918147106E-4</v>
      </c>
      <c r="S1065" s="11">
        <f t="shared" si="200"/>
        <v>0.21563572902868094</v>
      </c>
      <c r="T1065">
        <f>0.94*T1064+(1-0.94)*'01_Data'!Y1060^2</f>
        <v>4.787117789246567E-8</v>
      </c>
      <c r="U1065" s="11">
        <f t="shared" si="201"/>
        <v>3.4732602593098823E-3</v>
      </c>
      <c r="V1065" t="e">
        <f>0.94*V1064+(1-0.94)*'01_Data'!AA1060^2</f>
        <v>#VALUE!</v>
      </c>
      <c r="W1065" s="11" t="e">
        <f t="shared" si="202"/>
        <v>#VALUE!</v>
      </c>
      <c r="X1065" t="e">
        <f>0.94*X1064+(1-0.94)*'01_Data'!AB1060^2</f>
        <v>#VALUE!</v>
      </c>
      <c r="Y1065" s="11" t="e">
        <f t="shared" si="203"/>
        <v>#VALUE!</v>
      </c>
    </row>
    <row r="1066" spans="1:25" x14ac:dyDescent="0.2">
      <c r="A1066" s="6">
        <f>'01_Data'!A1062</f>
        <v>45001</v>
      </c>
      <c r="B1066">
        <f>0.94*B1065+(1-0.94)*'01_Data'!P1061^2</f>
        <v>3.5317729524291701E-4</v>
      </c>
      <c r="C1066" s="11">
        <f t="shared" si="192"/>
        <v>0.29832981480437903</v>
      </c>
      <c r="D1066">
        <f>0.94*D1065+(1-0.94)*'01_Data'!Q1061^2</f>
        <v>2.8522117001397338E-4</v>
      </c>
      <c r="E1066" s="11">
        <f t="shared" si="193"/>
        <v>0.26809650285582109</v>
      </c>
      <c r="F1066">
        <f>0.94*F1065+(1-0.94)*'01_Data'!R1061^2</f>
        <v>6.3524538666560491E-4</v>
      </c>
      <c r="G1066" s="11">
        <f t="shared" si="194"/>
        <v>0.40010228372221579</v>
      </c>
      <c r="H1066">
        <f>0.94*H1065+(1-0.94)*'01_Data'!S1061^2</f>
        <v>5.5596617030841448E-4</v>
      </c>
      <c r="I1066" s="11">
        <f t="shared" si="195"/>
        <v>0.37430398731207831</v>
      </c>
      <c r="J1066">
        <f>0.94*J1065+(1-0.94)*'01_Data'!T1061^2</f>
        <v>6.5846073107552752E-4</v>
      </c>
      <c r="K1066" s="11">
        <f t="shared" si="196"/>
        <v>0.40734764542222768</v>
      </c>
      <c r="L1066" t="e">
        <f>0.94*L1065+(1-0.94)*'01_Data'!U1061^2</f>
        <v>#DIV/0!</v>
      </c>
      <c r="M1066" s="11" t="e">
        <f t="shared" si="197"/>
        <v>#DIV/0!</v>
      </c>
      <c r="N1066">
        <f>0.94*N1065+(1-0.94)*'01_Data'!V1061^2</f>
        <v>9.664707846824375E-4</v>
      </c>
      <c r="O1066" s="11">
        <f t="shared" si="198"/>
        <v>0.49350849814362291</v>
      </c>
      <c r="P1066">
        <f>0.94*P1065+(1-0.94)*'01_Data'!W1061^2</f>
        <v>9.0594414543774041E-4</v>
      </c>
      <c r="Q1066" s="11">
        <f t="shared" si="199"/>
        <v>0.47780532086856314</v>
      </c>
      <c r="R1066">
        <f>0.94*R1065+(1-0.94)*'01_Data'!X1061^2</f>
        <v>2.3860366234265435E-4</v>
      </c>
      <c r="S1066" s="11">
        <f t="shared" si="200"/>
        <v>0.24521036460628839</v>
      </c>
      <c r="T1066">
        <f>0.94*T1065+(1-0.94)*'01_Data'!Y1061^2</f>
        <v>6.2816860587998381E-8</v>
      </c>
      <c r="U1066" s="11">
        <f t="shared" si="201"/>
        <v>3.9786742601242934E-3</v>
      </c>
      <c r="V1066" t="e">
        <f>0.94*V1065+(1-0.94)*'01_Data'!AA1061^2</f>
        <v>#VALUE!</v>
      </c>
      <c r="W1066" s="11" t="e">
        <f t="shared" si="202"/>
        <v>#VALUE!</v>
      </c>
      <c r="X1066" t="e">
        <f>0.94*X1065+(1-0.94)*'01_Data'!AB1061^2</f>
        <v>#VALUE!</v>
      </c>
      <c r="Y1066" s="11" t="e">
        <f t="shared" si="203"/>
        <v>#VALUE!</v>
      </c>
    </row>
    <row r="1067" spans="1:25" x14ac:dyDescent="0.2">
      <c r="A1067" s="6">
        <f>'01_Data'!A1063</f>
        <v>45002</v>
      </c>
      <c r="B1067">
        <f>0.94*B1066+(1-0.94)*'01_Data'!P1062^2</f>
        <v>3.3402089101601632E-4</v>
      </c>
      <c r="C1067" s="11">
        <f t="shared" si="192"/>
        <v>0.2901262906667304</v>
      </c>
      <c r="D1067">
        <f>0.94*D1066+(1-0.94)*'01_Data'!Q1062^2</f>
        <v>2.6871505606309128E-4</v>
      </c>
      <c r="E1067" s="11">
        <f t="shared" si="193"/>
        <v>0.26022335430913768</v>
      </c>
      <c r="F1067">
        <f>0.94*F1066+(1-0.94)*'01_Data'!R1062^2</f>
        <v>6.059243742602636E-4</v>
      </c>
      <c r="G1067" s="11">
        <f t="shared" si="194"/>
        <v>0.39075944302548393</v>
      </c>
      <c r="H1067">
        <f>0.94*H1066+(1-0.94)*'01_Data'!S1062^2</f>
        <v>6.1237117103991347E-4</v>
      </c>
      <c r="I1067" s="11">
        <f t="shared" si="195"/>
        <v>0.39283270625300309</v>
      </c>
      <c r="J1067">
        <f>0.94*J1066+(1-0.94)*'01_Data'!T1062^2</f>
        <v>6.4101996104622225E-4</v>
      </c>
      <c r="K1067" s="11">
        <f t="shared" si="196"/>
        <v>0.40191669557714071</v>
      </c>
      <c r="L1067" t="e">
        <f>0.94*L1066+(1-0.94)*'01_Data'!U1062^2</f>
        <v>#DIV/0!</v>
      </c>
      <c r="M1067" s="11" t="e">
        <f t="shared" si="197"/>
        <v>#DIV/0!</v>
      </c>
      <c r="N1067">
        <f>0.94*N1066+(1-0.94)*'01_Data'!V1062^2</f>
        <v>9.3405288526904535E-4</v>
      </c>
      <c r="O1067" s="11">
        <f t="shared" si="198"/>
        <v>0.48516113517861204</v>
      </c>
      <c r="P1067">
        <f>0.94*P1066+(1-0.94)*'01_Data'!W1062^2</f>
        <v>8.7291440312961489E-4</v>
      </c>
      <c r="Q1067" s="11">
        <f t="shared" si="199"/>
        <v>0.46901431704017621</v>
      </c>
      <c r="R1067">
        <f>0.94*R1066+(1-0.94)*'01_Data'!X1062^2</f>
        <v>2.6371865449343365E-4</v>
      </c>
      <c r="S1067" s="11">
        <f t="shared" si="200"/>
        <v>0.25779274802124535</v>
      </c>
      <c r="T1067">
        <f>0.94*T1066+(1-0.94)*'01_Data'!Y1062^2</f>
        <v>7.0479652256619049E-8</v>
      </c>
      <c r="U1067" s="11">
        <f t="shared" si="201"/>
        <v>4.2143650018321857E-3</v>
      </c>
      <c r="V1067" t="e">
        <f>0.94*V1066+(1-0.94)*'01_Data'!AA1062^2</f>
        <v>#VALUE!</v>
      </c>
      <c r="W1067" s="11" t="e">
        <f t="shared" si="202"/>
        <v>#VALUE!</v>
      </c>
      <c r="X1067" t="e">
        <f>0.94*X1066+(1-0.94)*'01_Data'!AB1062^2</f>
        <v>#VALUE!</v>
      </c>
      <c r="Y1067" s="11" t="e">
        <f t="shared" si="203"/>
        <v>#VALUE!</v>
      </c>
    </row>
    <row r="1068" spans="1:25" x14ac:dyDescent="0.2">
      <c r="A1068" s="6">
        <f>'01_Data'!A1064</f>
        <v>45005</v>
      </c>
      <c r="B1068">
        <f>0.94*B1067+(1-0.94)*'01_Data'!P1063^2</f>
        <v>3.224020755150126E-4</v>
      </c>
      <c r="C1068" s="11">
        <f t="shared" si="192"/>
        <v>0.28503565220825128</v>
      </c>
      <c r="D1068">
        <f>0.94*D1067+(1-0.94)*'01_Data'!Q1063^2</f>
        <v>2.6229877062223324E-4</v>
      </c>
      <c r="E1068" s="11">
        <f t="shared" si="193"/>
        <v>0.25709782223271122</v>
      </c>
      <c r="F1068">
        <f>0.94*F1067+(1-0.94)*'01_Data'!R1063^2</f>
        <v>5.9620878976078366E-4</v>
      </c>
      <c r="G1068" s="11">
        <f t="shared" si="194"/>
        <v>0.3876140026104804</v>
      </c>
      <c r="H1068">
        <f>0.94*H1067+(1-0.94)*'01_Data'!S1063^2</f>
        <v>5.8107907145109772E-4</v>
      </c>
      <c r="I1068" s="11">
        <f t="shared" si="195"/>
        <v>0.38266424709616736</v>
      </c>
      <c r="J1068">
        <f>0.94*J1067+(1-0.94)*'01_Data'!T1063^2</f>
        <v>6.2828338307264922E-4</v>
      </c>
      <c r="K1068" s="11">
        <f t="shared" si="196"/>
        <v>0.39790377295812063</v>
      </c>
      <c r="L1068" t="e">
        <f>0.94*L1067+(1-0.94)*'01_Data'!U1063^2</f>
        <v>#DIV/0!</v>
      </c>
      <c r="M1068" s="11" t="e">
        <f t="shared" si="197"/>
        <v>#DIV/0!</v>
      </c>
      <c r="N1068">
        <f>0.94*N1067+(1-0.94)*'01_Data'!V1063^2</f>
        <v>8.7953912803062021E-4</v>
      </c>
      <c r="O1068" s="11">
        <f t="shared" si="198"/>
        <v>0.47079067563378557</v>
      </c>
      <c r="P1068">
        <f>0.94*P1067+(1-0.94)*'01_Data'!W1063^2</f>
        <v>8.2083492218147506E-4</v>
      </c>
      <c r="Q1068" s="11">
        <f t="shared" si="199"/>
        <v>0.45480809182525733</v>
      </c>
      <c r="R1068">
        <f>0.94*R1067+(1-0.94)*'01_Data'!X1063^2</f>
        <v>2.7552552289387446E-4</v>
      </c>
      <c r="S1068" s="11">
        <f t="shared" si="200"/>
        <v>0.26350034491297419</v>
      </c>
      <c r="T1068">
        <f>0.94*T1067+(1-0.94)*'01_Data'!Y1063^2</f>
        <v>6.9123437037724677E-8</v>
      </c>
      <c r="U1068" s="11">
        <f t="shared" si="201"/>
        <v>4.1736202670471382E-3</v>
      </c>
      <c r="V1068" t="e">
        <f>0.94*V1067+(1-0.94)*'01_Data'!AA1063^2</f>
        <v>#VALUE!</v>
      </c>
      <c r="W1068" s="11" t="e">
        <f t="shared" si="202"/>
        <v>#VALUE!</v>
      </c>
      <c r="X1068" t="e">
        <f>0.94*X1067+(1-0.94)*'01_Data'!AB1063^2</f>
        <v>#VALUE!</v>
      </c>
      <c r="Y1068" s="11" t="e">
        <f t="shared" si="203"/>
        <v>#VALUE!</v>
      </c>
    </row>
    <row r="1069" spans="1:25" x14ac:dyDescent="0.2">
      <c r="A1069" s="6">
        <f>'01_Data'!A1065</f>
        <v>45006</v>
      </c>
      <c r="B1069">
        <f>0.94*B1068+(1-0.94)*'01_Data'!P1064^2</f>
        <v>3.4301529312891335E-4</v>
      </c>
      <c r="C1069" s="11">
        <f t="shared" si="192"/>
        <v>0.29400655412505039</v>
      </c>
      <c r="D1069">
        <f>0.94*D1068+(1-0.94)*'01_Data'!Q1064^2</f>
        <v>2.5934485957292966E-4</v>
      </c>
      <c r="E1069" s="11">
        <f t="shared" si="193"/>
        <v>0.25564605338705754</v>
      </c>
      <c r="F1069">
        <f>0.94*F1068+(1-0.94)*'01_Data'!R1064^2</f>
        <v>5.8114415400675301E-4</v>
      </c>
      <c r="G1069" s="11">
        <f t="shared" si="194"/>
        <v>0.38268567625363475</v>
      </c>
      <c r="H1069">
        <f>0.94*H1068+(1-0.94)*'01_Data'!S1064^2</f>
        <v>5.5056340128160864E-4</v>
      </c>
      <c r="I1069" s="11">
        <f t="shared" si="195"/>
        <v>0.37248084128309927</v>
      </c>
      <c r="J1069">
        <f>0.94*J1068+(1-0.94)*'01_Data'!T1064^2</f>
        <v>6.0354634040595088E-4</v>
      </c>
      <c r="K1069" s="11">
        <f t="shared" si="196"/>
        <v>0.38999189450846239</v>
      </c>
      <c r="L1069" t="e">
        <f>0.94*L1068+(1-0.94)*'01_Data'!U1064^2</f>
        <v>#DIV/0!</v>
      </c>
      <c r="M1069" s="11" t="e">
        <f t="shared" si="197"/>
        <v>#DIV/0!</v>
      </c>
      <c r="N1069">
        <f>0.94*N1068+(1-0.94)*'01_Data'!V1064^2</f>
        <v>9.5089757868795088E-4</v>
      </c>
      <c r="O1069" s="11">
        <f t="shared" si="198"/>
        <v>0.48951628147525761</v>
      </c>
      <c r="P1069">
        <f>0.94*P1068+(1-0.94)*'01_Data'!W1064^2</f>
        <v>7.8833987543789187E-4</v>
      </c>
      <c r="Q1069" s="11">
        <f t="shared" si="199"/>
        <v>0.44571476149029304</v>
      </c>
      <c r="R1069">
        <f>0.94*R1068+(1-0.94)*'01_Data'!X1064^2</f>
        <v>2.6849222205280166E-4</v>
      </c>
      <c r="S1069" s="11">
        <f t="shared" si="200"/>
        <v>0.26011543583052893</v>
      </c>
      <c r="T1069">
        <f>0.94*T1068+(1-0.94)*'01_Data'!Y1064^2</f>
        <v>6.5677528307172325E-8</v>
      </c>
      <c r="U1069" s="11">
        <f t="shared" si="201"/>
        <v>4.0682597180376071E-3</v>
      </c>
      <c r="V1069" t="e">
        <f>0.94*V1068+(1-0.94)*'01_Data'!AA1064^2</f>
        <v>#VALUE!</v>
      </c>
      <c r="W1069" s="11" t="e">
        <f t="shared" si="202"/>
        <v>#VALUE!</v>
      </c>
      <c r="X1069" t="e">
        <f>0.94*X1068+(1-0.94)*'01_Data'!AB1064^2</f>
        <v>#VALUE!</v>
      </c>
      <c r="Y1069" s="11" t="e">
        <f t="shared" si="203"/>
        <v>#VALUE!</v>
      </c>
    </row>
    <row r="1070" spans="1:25" x14ac:dyDescent="0.2">
      <c r="A1070" s="6">
        <f>'01_Data'!A1066</f>
        <v>45007</v>
      </c>
      <c r="B1070">
        <f>0.94*B1069+(1-0.94)*'01_Data'!P1065^2</f>
        <v>4.3768423385281367E-4</v>
      </c>
      <c r="C1070" s="11">
        <f t="shared" si="192"/>
        <v>0.332109058790797</v>
      </c>
      <c r="D1070">
        <f>0.94*D1069+(1-0.94)*'01_Data'!Q1065^2</f>
        <v>2.9828981394425811E-4</v>
      </c>
      <c r="E1070" s="11">
        <f t="shared" si="193"/>
        <v>0.27416971589501465</v>
      </c>
      <c r="F1070">
        <f>0.94*F1069+(1-0.94)*'01_Data'!R1065^2</f>
        <v>6.2513282113310534E-4</v>
      </c>
      <c r="G1070" s="11">
        <f t="shared" si="194"/>
        <v>0.39690486382197754</v>
      </c>
      <c r="H1070">
        <f>0.94*H1069+(1-0.94)*'01_Data'!S1065^2</f>
        <v>5.4433806369564447E-4</v>
      </c>
      <c r="I1070" s="11">
        <f t="shared" si="195"/>
        <v>0.3703689944518877</v>
      </c>
      <c r="J1070">
        <f>0.94*J1069+(1-0.94)*'01_Data'!T1065^2</f>
        <v>5.9150426894806181E-4</v>
      </c>
      <c r="K1070" s="11">
        <f t="shared" si="196"/>
        <v>0.38608169572632112</v>
      </c>
      <c r="L1070" t="e">
        <f>0.94*L1069+(1-0.94)*'01_Data'!U1065^2</f>
        <v>#DIV/0!</v>
      </c>
      <c r="M1070" s="11" t="e">
        <f t="shared" si="197"/>
        <v>#DIV/0!</v>
      </c>
      <c r="N1070">
        <f>0.94*N1069+(1-0.94)*'01_Data'!V1065^2</f>
        <v>1.0393655839807975E-3</v>
      </c>
      <c r="O1070" s="11">
        <f t="shared" si="198"/>
        <v>0.5117813274858326</v>
      </c>
      <c r="P1070">
        <f>0.94*P1069+(1-0.94)*'01_Data'!W1065^2</f>
        <v>8.5812031537748907E-4</v>
      </c>
      <c r="Q1070" s="11">
        <f t="shared" si="199"/>
        <v>0.4650229236017589</v>
      </c>
      <c r="R1070">
        <f>0.94*R1069+(1-0.94)*'01_Data'!X1065^2</f>
        <v>2.8286842388828404E-4</v>
      </c>
      <c r="S1070" s="11">
        <f t="shared" si="200"/>
        <v>0.26698846945111243</v>
      </c>
      <c r="T1070">
        <f>0.94*T1069+(1-0.94)*'01_Data'!Y1065^2</f>
        <v>6.1736876608741978E-8</v>
      </c>
      <c r="U1070" s="11">
        <f t="shared" si="201"/>
        <v>3.9443241379738276E-3</v>
      </c>
      <c r="V1070" t="e">
        <f>0.94*V1069+(1-0.94)*'01_Data'!AA1065^2</f>
        <v>#VALUE!</v>
      </c>
      <c r="W1070" s="11" t="e">
        <f t="shared" si="202"/>
        <v>#VALUE!</v>
      </c>
      <c r="X1070" t="e">
        <f>0.94*X1069+(1-0.94)*'01_Data'!AB1065^2</f>
        <v>#VALUE!</v>
      </c>
      <c r="Y1070" s="11" t="e">
        <f t="shared" si="203"/>
        <v>#VALUE!</v>
      </c>
    </row>
    <row r="1071" spans="1:25" x14ac:dyDescent="0.2">
      <c r="A1071" s="6">
        <f>'01_Data'!A1067</f>
        <v>45008</v>
      </c>
      <c r="B1071">
        <f>0.94*B1070+(1-0.94)*'01_Data'!P1066^2</f>
        <v>4.4359084554981408E-4</v>
      </c>
      <c r="C1071" s="11">
        <f t="shared" si="192"/>
        <v>0.3343424787228706</v>
      </c>
      <c r="D1071">
        <f>0.94*D1070+(1-0.94)*'01_Data'!Q1066^2</f>
        <v>3.0572452435157079E-4</v>
      </c>
      <c r="E1071" s="11">
        <f t="shared" si="193"/>
        <v>0.27756545198672661</v>
      </c>
      <c r="F1071">
        <f>0.94*F1070+(1-0.94)*'01_Data'!R1066^2</f>
        <v>5.9860886212051564E-4</v>
      </c>
      <c r="G1071" s="11">
        <f t="shared" si="194"/>
        <v>0.3883934001169046</v>
      </c>
      <c r="H1071">
        <f>0.94*H1070+(1-0.94)*'01_Data'!S1066^2</f>
        <v>5.5298523012287494E-4</v>
      </c>
      <c r="I1071" s="11">
        <f t="shared" si="195"/>
        <v>0.37329918027095171</v>
      </c>
      <c r="J1071">
        <f>0.94*J1070+(1-0.94)*'01_Data'!T1066^2</f>
        <v>5.6240958042212902E-4</v>
      </c>
      <c r="K1071" s="11">
        <f t="shared" si="196"/>
        <v>0.37646675054561796</v>
      </c>
      <c r="L1071" t="e">
        <f>0.94*L1070+(1-0.94)*'01_Data'!U1066^2</f>
        <v>#DIV/0!</v>
      </c>
      <c r="M1071" s="11" t="e">
        <f t="shared" si="197"/>
        <v>#DIV/0!</v>
      </c>
      <c r="N1071">
        <f>0.94*N1070+(1-0.94)*'01_Data'!V1066^2</f>
        <v>1.0196581206504524E-3</v>
      </c>
      <c r="O1071" s="11">
        <f t="shared" si="198"/>
        <v>0.50690615147570861</v>
      </c>
      <c r="P1071">
        <f>0.94*P1070+(1-0.94)*'01_Data'!W1066^2</f>
        <v>8.1875542708509093E-4</v>
      </c>
      <c r="Q1071" s="11">
        <f t="shared" si="199"/>
        <v>0.45423162332167377</v>
      </c>
      <c r="R1071">
        <f>0.94*R1070+(1-0.94)*'01_Data'!X1066^2</f>
        <v>3.1747942754393126E-4</v>
      </c>
      <c r="S1071" s="11">
        <f t="shared" si="200"/>
        <v>0.28285122545442626</v>
      </c>
      <c r="T1071">
        <f>0.94*T1070+(1-0.94)*'01_Data'!Y1066^2</f>
        <v>6.0903350471398318E-8</v>
      </c>
      <c r="U1071" s="11">
        <f t="shared" si="201"/>
        <v>3.9176069632866914E-3</v>
      </c>
      <c r="V1071" t="e">
        <f>0.94*V1070+(1-0.94)*'01_Data'!AA1066^2</f>
        <v>#VALUE!</v>
      </c>
      <c r="W1071" s="11" t="e">
        <f t="shared" si="202"/>
        <v>#VALUE!</v>
      </c>
      <c r="X1071" t="e">
        <f>0.94*X1070+(1-0.94)*'01_Data'!AB1066^2</f>
        <v>#VALUE!</v>
      </c>
      <c r="Y1071" s="11" t="e">
        <f t="shared" si="203"/>
        <v>#VALUE!</v>
      </c>
    </row>
    <row r="1072" spans="1:25" x14ac:dyDescent="0.2">
      <c r="A1072" s="6">
        <f>'01_Data'!A1068</f>
        <v>45009</v>
      </c>
      <c r="B1072">
        <f>0.94*B1071+(1-0.94)*'01_Data'!P1067^2</f>
        <v>4.2469923881280786E-4</v>
      </c>
      <c r="C1072" s="11">
        <f t="shared" si="192"/>
        <v>0.32714554586732125</v>
      </c>
      <c r="D1072">
        <f>0.94*D1071+(1-0.94)*'01_Data'!Q1067^2</f>
        <v>2.9335764074458771E-4</v>
      </c>
      <c r="E1072" s="11">
        <f t="shared" si="193"/>
        <v>0.27189359217833015</v>
      </c>
      <c r="F1072">
        <f>0.94*F1071+(1-0.94)*'01_Data'!R1067^2</f>
        <v>5.8674707458767153E-4</v>
      </c>
      <c r="G1072" s="11">
        <f t="shared" si="194"/>
        <v>0.38452602356159621</v>
      </c>
      <c r="H1072">
        <f>0.94*H1071+(1-0.94)*'01_Data'!S1067^2</f>
        <v>5.2050508832282799E-4</v>
      </c>
      <c r="I1072" s="11">
        <f t="shared" si="195"/>
        <v>0.36217023933138492</v>
      </c>
      <c r="J1072">
        <f>0.94*J1071+(1-0.94)*'01_Data'!T1067^2</f>
        <v>5.3035314472685789E-4</v>
      </c>
      <c r="K1072" s="11">
        <f t="shared" si="196"/>
        <v>0.36558035022573104</v>
      </c>
      <c r="L1072" t="e">
        <f>0.94*L1071+(1-0.94)*'01_Data'!U1067^2</f>
        <v>#DIV/0!</v>
      </c>
      <c r="M1072" s="11" t="e">
        <f t="shared" si="197"/>
        <v>#DIV/0!</v>
      </c>
      <c r="N1072">
        <f>0.94*N1071+(1-0.94)*'01_Data'!V1067^2</f>
        <v>9.7745602767523084E-4</v>
      </c>
      <c r="O1072" s="11">
        <f t="shared" si="198"/>
        <v>0.49630526792908236</v>
      </c>
      <c r="P1072">
        <f>0.94*P1071+(1-0.94)*'01_Data'!W1067^2</f>
        <v>7.9537690224956161E-4</v>
      </c>
      <c r="Q1072" s="11">
        <f t="shared" si="199"/>
        <v>0.44769965307881304</v>
      </c>
      <c r="R1072">
        <f>0.94*R1071+(1-0.94)*'01_Data'!X1067^2</f>
        <v>3.0122653372713668E-4</v>
      </c>
      <c r="S1072" s="11">
        <f t="shared" si="200"/>
        <v>0.27551603673695374</v>
      </c>
      <c r="T1072">
        <f>0.94*T1071+(1-0.94)*'01_Data'!Y1067^2</f>
        <v>6.8658523824033087E-8</v>
      </c>
      <c r="U1072" s="11">
        <f t="shared" si="201"/>
        <v>4.1595610349718804E-3</v>
      </c>
      <c r="V1072" t="e">
        <f>0.94*V1071+(1-0.94)*'01_Data'!AA1067^2</f>
        <v>#VALUE!</v>
      </c>
      <c r="W1072" s="11" t="e">
        <f t="shared" si="202"/>
        <v>#VALUE!</v>
      </c>
      <c r="X1072" t="e">
        <f>0.94*X1071+(1-0.94)*'01_Data'!AB1067^2</f>
        <v>#VALUE!</v>
      </c>
      <c r="Y1072" s="11" t="e">
        <f t="shared" si="203"/>
        <v>#VALUE!</v>
      </c>
    </row>
    <row r="1073" spans="1:25" x14ac:dyDescent="0.2">
      <c r="A1073" s="6">
        <f>'01_Data'!A1069</f>
        <v>45012</v>
      </c>
      <c r="B1073">
        <f>0.94*B1072+(1-0.94)*'01_Data'!P1068^2</f>
        <v>3.9929791392885356E-4</v>
      </c>
      <c r="C1073" s="11">
        <f t="shared" si="192"/>
        <v>0.31721140318417163</v>
      </c>
      <c r="D1073">
        <f>0.94*D1072+(1-0.94)*'01_Data'!Q1068^2</f>
        <v>2.8165720751072772E-4</v>
      </c>
      <c r="E1073" s="11">
        <f t="shared" si="193"/>
        <v>0.26641624630022731</v>
      </c>
      <c r="F1073">
        <f>0.94*F1072+(1-0.94)*'01_Data'!R1068^2</f>
        <v>5.5793273253961189E-4</v>
      </c>
      <c r="G1073" s="11">
        <f t="shared" si="194"/>
        <v>0.37496539653677674</v>
      </c>
      <c r="H1073">
        <f>0.94*H1072+(1-0.94)*'01_Data'!S1068^2</f>
        <v>4.9086265512114017E-4</v>
      </c>
      <c r="I1073" s="11">
        <f t="shared" si="195"/>
        <v>0.3517063961467396</v>
      </c>
      <c r="J1073">
        <f>0.94*J1072+(1-0.94)*'01_Data'!T1068^2</f>
        <v>4.9981605677066547E-4</v>
      </c>
      <c r="K1073" s="11">
        <f t="shared" si="196"/>
        <v>0.35489948761051726</v>
      </c>
      <c r="L1073" t="e">
        <f>0.94*L1072+(1-0.94)*'01_Data'!U1068^2</f>
        <v>#DIV/0!</v>
      </c>
      <c r="M1073" s="11" t="e">
        <f t="shared" si="197"/>
        <v>#DIV/0!</v>
      </c>
      <c r="N1073">
        <f>0.94*N1072+(1-0.94)*'01_Data'!V1068^2</f>
        <v>9.5580189417393145E-4</v>
      </c>
      <c r="O1073" s="11">
        <f t="shared" si="198"/>
        <v>0.49077701385846378</v>
      </c>
      <c r="P1073">
        <f>0.94*P1072+(1-0.94)*'01_Data'!W1068^2</f>
        <v>7.6338071157694973E-4</v>
      </c>
      <c r="Q1073" s="11">
        <f t="shared" si="199"/>
        <v>0.43860225639797085</v>
      </c>
      <c r="R1073">
        <f>0.94*R1072+(1-0.94)*'01_Data'!X1068^2</f>
        <v>2.8332746093804879E-4</v>
      </c>
      <c r="S1073" s="11">
        <f t="shared" si="200"/>
        <v>0.26720501521563605</v>
      </c>
      <c r="T1073">
        <f>0.94*T1072+(1-0.94)*'01_Data'!Y1068^2</f>
        <v>6.7373087289939433E-8</v>
      </c>
      <c r="U1073" s="11">
        <f t="shared" si="201"/>
        <v>4.1204390539194653E-3</v>
      </c>
      <c r="V1073" t="e">
        <f>0.94*V1072+(1-0.94)*'01_Data'!AA1068^2</f>
        <v>#VALUE!</v>
      </c>
      <c r="W1073" s="11" t="e">
        <f t="shared" si="202"/>
        <v>#VALUE!</v>
      </c>
      <c r="X1073" t="e">
        <f>0.94*X1072+(1-0.94)*'01_Data'!AB1068^2</f>
        <v>#VALUE!</v>
      </c>
      <c r="Y1073" s="11" t="e">
        <f t="shared" si="203"/>
        <v>#VALUE!</v>
      </c>
    </row>
    <row r="1074" spans="1:25" x14ac:dyDescent="0.2">
      <c r="A1074" s="6">
        <f>'01_Data'!A1070</f>
        <v>45013</v>
      </c>
      <c r="B1074">
        <f>0.94*B1073+(1-0.94)*'01_Data'!P1069^2</f>
        <v>4.0356511319178075E-4</v>
      </c>
      <c r="C1074" s="11">
        <f t="shared" si="192"/>
        <v>0.31890187914831852</v>
      </c>
      <c r="D1074">
        <f>0.94*D1073+(1-0.94)*'01_Data'!Q1069^2</f>
        <v>2.7092209171130201E-4</v>
      </c>
      <c r="E1074" s="11">
        <f t="shared" si="193"/>
        <v>0.26128981440394516</v>
      </c>
      <c r="F1074">
        <f>0.94*F1073+(1-0.94)*'01_Data'!R1069^2</f>
        <v>5.5156023188492206E-4</v>
      </c>
      <c r="G1074" s="11">
        <f t="shared" si="194"/>
        <v>0.37281788910270974</v>
      </c>
      <c r="H1074">
        <f>0.94*H1073+(1-0.94)*'01_Data'!S1069^2</f>
        <v>4.9877002201371458E-4</v>
      </c>
      <c r="I1074" s="11">
        <f t="shared" si="195"/>
        <v>0.35452791927781385</v>
      </c>
      <c r="J1074">
        <f>0.94*J1073+(1-0.94)*'01_Data'!T1069^2</f>
        <v>4.7496737980959265E-4</v>
      </c>
      <c r="K1074" s="11">
        <f t="shared" si="196"/>
        <v>0.34596499781338769</v>
      </c>
      <c r="L1074" t="e">
        <f>0.94*L1073+(1-0.94)*'01_Data'!U1069^2</f>
        <v>#DIV/0!</v>
      </c>
      <c r="M1074" s="11" t="e">
        <f t="shared" si="197"/>
        <v>#DIV/0!</v>
      </c>
      <c r="N1074">
        <f>0.94*N1073+(1-0.94)*'01_Data'!V1069^2</f>
        <v>9.2864838251183689E-4</v>
      </c>
      <c r="O1074" s="11">
        <f t="shared" si="198"/>
        <v>0.48375550890194824</v>
      </c>
      <c r="P1074">
        <f>0.94*P1073+(1-0.94)*'01_Data'!W1069^2</f>
        <v>7.4194507609640125E-4</v>
      </c>
      <c r="Q1074" s="11">
        <f t="shared" si="199"/>
        <v>0.43240046158196127</v>
      </c>
      <c r="R1074">
        <f>0.94*R1073+(1-0.94)*'01_Data'!X1069^2</f>
        <v>2.7482550700698557E-4</v>
      </c>
      <c r="S1074" s="11">
        <f t="shared" si="200"/>
        <v>0.2631654000163402</v>
      </c>
      <c r="T1074">
        <f>0.94*T1073+(1-0.94)*'01_Data'!Y1069^2</f>
        <v>6.4047357984181983E-8</v>
      </c>
      <c r="U1074" s="11">
        <f t="shared" si="201"/>
        <v>4.0174536975569313E-3</v>
      </c>
      <c r="V1074" t="e">
        <f>0.94*V1073+(1-0.94)*'01_Data'!AA1069^2</f>
        <v>#VALUE!</v>
      </c>
      <c r="W1074" s="11" t="e">
        <f t="shared" si="202"/>
        <v>#VALUE!</v>
      </c>
      <c r="X1074" t="e">
        <f>0.94*X1073+(1-0.94)*'01_Data'!AB1069^2</f>
        <v>#VALUE!</v>
      </c>
      <c r="Y1074" s="11" t="e">
        <f t="shared" si="203"/>
        <v>#VALUE!</v>
      </c>
    </row>
    <row r="1075" spans="1:25" x14ac:dyDescent="0.2">
      <c r="A1075" s="6">
        <f>'01_Data'!A1071</f>
        <v>45014</v>
      </c>
      <c r="B1075">
        <f>0.94*B1074+(1-0.94)*'01_Data'!P1070^2</f>
        <v>3.8857502794534721E-4</v>
      </c>
      <c r="C1075" s="11">
        <f t="shared" si="192"/>
        <v>0.312923164758104</v>
      </c>
      <c r="D1075">
        <f>0.94*D1074+(1-0.94)*'01_Data'!Q1070^2</f>
        <v>2.6274664942257036E-4</v>
      </c>
      <c r="E1075" s="11">
        <f t="shared" si="193"/>
        <v>0.25731722766749943</v>
      </c>
      <c r="F1075">
        <f>0.94*F1074+(1-0.94)*'01_Data'!R1070^2</f>
        <v>5.2543974211550191E-4</v>
      </c>
      <c r="G1075" s="11">
        <f t="shared" si="194"/>
        <v>0.36388296884177818</v>
      </c>
      <c r="H1075">
        <f>0.94*H1074+(1-0.94)*'01_Data'!S1070^2</f>
        <v>5.7479027068649627E-4</v>
      </c>
      <c r="I1075" s="11">
        <f t="shared" si="195"/>
        <v>0.38058789814311894</v>
      </c>
      <c r="J1075">
        <f>0.94*J1074+(1-0.94)*'01_Data'!T1070^2</f>
        <v>5.0752558195868609E-4</v>
      </c>
      <c r="K1075" s="11">
        <f t="shared" si="196"/>
        <v>0.3576261269169087</v>
      </c>
      <c r="L1075" t="e">
        <f>0.94*L1074+(1-0.94)*'01_Data'!U1070^2</f>
        <v>#DIV/0!</v>
      </c>
      <c r="M1075" s="11" t="e">
        <f t="shared" si="197"/>
        <v>#DIV/0!</v>
      </c>
      <c r="N1075">
        <f>0.94*N1074+(1-0.94)*'01_Data'!V1070^2</f>
        <v>8.7398176819448764E-4</v>
      </c>
      <c r="O1075" s="11">
        <f t="shared" si="198"/>
        <v>0.4693009754784353</v>
      </c>
      <c r="P1075">
        <f>0.94*P1074+(1-0.94)*'01_Data'!W1070^2</f>
        <v>7.0552235685611691E-4</v>
      </c>
      <c r="Q1075" s="11">
        <f t="shared" si="199"/>
        <v>0.42165345240818491</v>
      </c>
      <c r="R1075">
        <f>0.94*R1074+(1-0.94)*'01_Data'!X1070^2</f>
        <v>2.7687752833949658E-4</v>
      </c>
      <c r="S1075" s="11">
        <f t="shared" si="200"/>
        <v>0.26414605267077745</v>
      </c>
      <c r="T1075">
        <f>0.94*T1074+(1-0.94)*'01_Data'!Y1070^2</f>
        <v>6.3070826981675425E-8</v>
      </c>
      <c r="U1075" s="11">
        <f t="shared" si="201"/>
        <v>3.9867089684829269E-3</v>
      </c>
      <c r="V1075" t="e">
        <f>0.94*V1074+(1-0.94)*'01_Data'!AA1070^2</f>
        <v>#VALUE!</v>
      </c>
      <c r="W1075" s="11" t="e">
        <f t="shared" si="202"/>
        <v>#VALUE!</v>
      </c>
      <c r="X1075" t="e">
        <f>0.94*X1074+(1-0.94)*'01_Data'!AB1070^2</f>
        <v>#VALUE!</v>
      </c>
      <c r="Y1075" s="11" t="e">
        <f t="shared" si="203"/>
        <v>#VALUE!</v>
      </c>
    </row>
    <row r="1076" spans="1:25" x14ac:dyDescent="0.2">
      <c r="A1076" s="6">
        <f>'01_Data'!A1072</f>
        <v>45015</v>
      </c>
      <c r="B1076">
        <f>0.94*B1075+(1-0.94)*'01_Data'!P1071^2</f>
        <v>3.8266520901615684E-4</v>
      </c>
      <c r="C1076" s="11">
        <f t="shared" si="192"/>
        <v>0.31053443073525921</v>
      </c>
      <c r="D1076">
        <f>0.94*D1075+(1-0.94)*'01_Data'!Q1071^2</f>
        <v>2.5137094008677855E-4</v>
      </c>
      <c r="E1076" s="11">
        <f t="shared" si="193"/>
        <v>0.25168527351012854</v>
      </c>
      <c r="F1076">
        <f>0.94*F1075+(1-0.94)*'01_Data'!R1071^2</f>
        <v>5.1425727861839003E-4</v>
      </c>
      <c r="G1076" s="11">
        <f t="shared" si="194"/>
        <v>0.35999004737886059</v>
      </c>
      <c r="H1076">
        <f>0.94*H1075+(1-0.94)*'01_Data'!S1071^2</f>
        <v>5.4052624935151095E-4</v>
      </c>
      <c r="I1076" s="11">
        <f t="shared" si="195"/>
        <v>0.36906993217624867</v>
      </c>
      <c r="J1076">
        <f>0.94*J1075+(1-0.94)*'01_Data'!T1071^2</f>
        <v>4.8682816334806632E-4</v>
      </c>
      <c r="K1076" s="11">
        <f t="shared" si="196"/>
        <v>0.35025804368167296</v>
      </c>
      <c r="L1076" t="e">
        <f>0.94*L1075+(1-0.94)*'01_Data'!U1071^2</f>
        <v>#DIV/0!</v>
      </c>
      <c r="M1076" s="11" t="e">
        <f t="shared" si="197"/>
        <v>#DIV/0!</v>
      </c>
      <c r="N1076">
        <f>0.94*N1075+(1-0.94)*'01_Data'!V1071^2</f>
        <v>8.4247627544363816E-4</v>
      </c>
      <c r="O1076" s="11">
        <f t="shared" si="198"/>
        <v>0.46076460520725421</v>
      </c>
      <c r="P1076">
        <f>0.94*P1075+(1-0.94)*'01_Data'!W1071^2</f>
        <v>6.734156724483995E-4</v>
      </c>
      <c r="Q1076" s="11">
        <f t="shared" si="199"/>
        <v>0.41194750813301045</v>
      </c>
      <c r="R1076">
        <f>0.94*R1075+(1-0.94)*'01_Data'!X1071^2</f>
        <v>2.6943697058596914E-4</v>
      </c>
      <c r="S1076" s="11">
        <f t="shared" si="200"/>
        <v>0.26057267045425975</v>
      </c>
      <c r="T1076">
        <f>0.94*T1075+(1-0.94)*'01_Data'!Y1071^2</f>
        <v>5.9286577362774895E-8</v>
      </c>
      <c r="U1076" s="11">
        <f t="shared" si="201"/>
        <v>3.8652577527791433E-3</v>
      </c>
      <c r="V1076" t="e">
        <f>0.94*V1075+(1-0.94)*'01_Data'!AA1071^2</f>
        <v>#VALUE!</v>
      </c>
      <c r="W1076" s="11" t="e">
        <f t="shared" si="202"/>
        <v>#VALUE!</v>
      </c>
      <c r="X1076" t="e">
        <f>0.94*X1075+(1-0.94)*'01_Data'!AB1071^2</f>
        <v>#VALUE!</v>
      </c>
      <c r="Y1076" s="11" t="e">
        <f t="shared" si="203"/>
        <v>#VALUE!</v>
      </c>
    </row>
    <row r="1077" spans="1:25" x14ac:dyDescent="0.2">
      <c r="A1077" s="6">
        <f>'01_Data'!A1073</f>
        <v>45016</v>
      </c>
      <c r="B1077">
        <f>0.94*B1076+(1-0.94)*'01_Data'!P1072^2</f>
        <v>3.611177926571825E-4</v>
      </c>
      <c r="C1077" s="11">
        <f t="shared" si="192"/>
        <v>0.30166485335486132</v>
      </c>
      <c r="D1077">
        <f>0.94*D1076+(1-0.94)*'01_Data'!Q1072^2</f>
        <v>2.4166572585469946E-4</v>
      </c>
      <c r="E1077" s="11">
        <f t="shared" si="193"/>
        <v>0.24677877322692135</v>
      </c>
      <c r="F1077">
        <f>0.94*F1076+(1-0.94)*'01_Data'!R1072^2</f>
        <v>4.849167288116574E-4</v>
      </c>
      <c r="G1077" s="11">
        <f t="shared" si="194"/>
        <v>0.34956975793185785</v>
      </c>
      <c r="H1077">
        <f>0.94*H1076+(1-0.94)*'01_Data'!S1072^2</f>
        <v>5.0891457895204089E-4</v>
      </c>
      <c r="I1077" s="11">
        <f t="shared" si="195"/>
        <v>0.35811516848063601</v>
      </c>
      <c r="J1077">
        <f>0.94*J1076+(1-0.94)*'01_Data'!T1072^2</f>
        <v>4.6243901803842935E-4</v>
      </c>
      <c r="K1077" s="11">
        <f t="shared" si="196"/>
        <v>0.3413716926543327</v>
      </c>
      <c r="L1077" t="e">
        <f>0.94*L1076+(1-0.94)*'01_Data'!U1072^2</f>
        <v>#DIV/0!</v>
      </c>
      <c r="M1077" s="11" t="e">
        <f t="shared" si="197"/>
        <v>#DIV/0!</v>
      </c>
      <c r="N1077">
        <f>0.94*N1076+(1-0.94)*'01_Data'!V1072^2</f>
        <v>7.9514693516982704E-4</v>
      </c>
      <c r="O1077" s="11">
        <f t="shared" si="198"/>
        <v>0.44763492676822753</v>
      </c>
      <c r="P1077">
        <f>0.94*P1076+(1-0.94)*'01_Data'!W1072^2</f>
        <v>6.4595083902039576E-4</v>
      </c>
      <c r="Q1077" s="11">
        <f t="shared" si="199"/>
        <v>0.40345955365208513</v>
      </c>
      <c r="R1077">
        <f>0.94*R1076+(1-0.94)*'01_Data'!X1072^2</f>
        <v>2.7604399330040722E-4</v>
      </c>
      <c r="S1077" s="11">
        <f t="shared" si="200"/>
        <v>0.26374814939957897</v>
      </c>
      <c r="T1077">
        <f>0.94*T1076+(1-0.94)*'01_Data'!Y1072^2</f>
        <v>5.8561607130110755E-8</v>
      </c>
      <c r="U1077" s="11">
        <f t="shared" si="201"/>
        <v>3.841552420153591E-3</v>
      </c>
      <c r="V1077" t="e">
        <f>0.94*V1076+(1-0.94)*'01_Data'!AA1072^2</f>
        <v>#VALUE!</v>
      </c>
      <c r="W1077" s="11" t="e">
        <f t="shared" si="202"/>
        <v>#VALUE!</v>
      </c>
      <c r="X1077" t="e">
        <f>0.94*X1076+(1-0.94)*'01_Data'!AB1072^2</f>
        <v>#VALUE!</v>
      </c>
      <c r="Y1077" s="11" t="e">
        <f t="shared" si="203"/>
        <v>#VALUE!</v>
      </c>
    </row>
    <row r="1078" spans="1:25" x14ac:dyDescent="0.2">
      <c r="A1078" s="6">
        <f>'01_Data'!A1074</f>
        <v>45019</v>
      </c>
      <c r="B1078">
        <f>0.94*B1077+(1-0.94)*'01_Data'!P1073^2</f>
        <v>3.3959515593461536E-4</v>
      </c>
      <c r="C1078" s="11">
        <f t="shared" si="192"/>
        <v>0.29253714173677686</v>
      </c>
      <c r="D1078">
        <f>0.94*D1077+(1-0.94)*'01_Data'!Q1073^2</f>
        <v>2.2850846589307023E-4</v>
      </c>
      <c r="E1078" s="11">
        <f t="shared" si="193"/>
        <v>0.23996694231717355</v>
      </c>
      <c r="F1078">
        <f>0.94*F1077+(1-0.94)*'01_Data'!R1073^2</f>
        <v>4.5583148601679356E-4</v>
      </c>
      <c r="G1078" s="11">
        <f t="shared" si="194"/>
        <v>0.33892408364740323</v>
      </c>
      <c r="H1078">
        <f>0.94*H1077+(1-0.94)*'01_Data'!S1073^2</f>
        <v>4.7856639354672872E-4</v>
      </c>
      <c r="I1078" s="11">
        <f t="shared" si="195"/>
        <v>0.34727328024738047</v>
      </c>
      <c r="J1078">
        <f>0.94*J1077+(1-0.94)*'01_Data'!T1073^2</f>
        <v>4.3591623275678586E-4</v>
      </c>
      <c r="K1078" s="11">
        <f t="shared" si="196"/>
        <v>0.33143761200972655</v>
      </c>
      <c r="L1078" t="e">
        <f>0.94*L1077+(1-0.94)*'01_Data'!U1073^2</f>
        <v>#DIV/0!</v>
      </c>
      <c r="M1078" s="11" t="e">
        <f t="shared" si="197"/>
        <v>#DIV/0!</v>
      </c>
      <c r="N1078">
        <f>0.94*N1077+(1-0.94)*'01_Data'!V1073^2</f>
        <v>7.6022159761750425E-4</v>
      </c>
      <c r="O1078" s="11">
        <f t="shared" si="198"/>
        <v>0.43769377720000896</v>
      </c>
      <c r="P1078">
        <f>0.94*P1077+(1-0.94)*'01_Data'!W1073^2</f>
        <v>6.5455102272310678E-4</v>
      </c>
      <c r="Q1078" s="11">
        <f t="shared" si="199"/>
        <v>0.40613650134680446</v>
      </c>
      <c r="R1078">
        <f>0.94*R1077+(1-0.94)*'01_Data'!X1073^2</f>
        <v>2.598302325890954E-4</v>
      </c>
      <c r="S1078" s="11">
        <f t="shared" si="200"/>
        <v>0.25588516684726387</v>
      </c>
      <c r="T1078">
        <f>0.94*T1077+(1-0.94)*'01_Data'!Y1073^2</f>
        <v>5.7880135111405849E-8</v>
      </c>
      <c r="U1078" s="11">
        <f t="shared" si="201"/>
        <v>3.8191352487276847E-3</v>
      </c>
      <c r="V1078" t="e">
        <f>0.94*V1077+(1-0.94)*'01_Data'!AA1073^2</f>
        <v>#VALUE!</v>
      </c>
      <c r="W1078" s="11" t="e">
        <f t="shared" si="202"/>
        <v>#VALUE!</v>
      </c>
      <c r="X1078" t="e">
        <f>0.94*X1077+(1-0.94)*'01_Data'!AB1073^2</f>
        <v>#VALUE!</v>
      </c>
      <c r="Y1078" s="11" t="e">
        <f t="shared" si="203"/>
        <v>#VALUE!</v>
      </c>
    </row>
    <row r="1079" spans="1:25" x14ac:dyDescent="0.2">
      <c r="A1079" s="6">
        <f>'01_Data'!A1075</f>
        <v>45020</v>
      </c>
      <c r="B1079">
        <f>0.94*B1078+(1-0.94)*'01_Data'!P1074^2</f>
        <v>5.1639256855488336E-4</v>
      </c>
      <c r="C1079" s="11">
        <f t="shared" si="192"/>
        <v>0.36073664531875688</v>
      </c>
      <c r="D1079">
        <f>0.94*D1078+(1-0.94)*'01_Data'!Q1074^2</f>
        <v>3.1454436662930644E-4</v>
      </c>
      <c r="E1079" s="11">
        <f t="shared" si="193"/>
        <v>0.28154072598930557</v>
      </c>
      <c r="F1079">
        <f>0.94*F1078+(1-0.94)*'01_Data'!R1074^2</f>
        <v>9.0132657251601315E-4</v>
      </c>
      <c r="G1079" s="11">
        <f t="shared" si="194"/>
        <v>0.47658608485145193</v>
      </c>
      <c r="H1079">
        <f>0.94*H1078+(1-0.94)*'01_Data'!S1074^2</f>
        <v>5.6134492094881588E-4</v>
      </c>
      <c r="I1079" s="11">
        <f t="shared" si="195"/>
        <v>0.37611024989901776</v>
      </c>
      <c r="J1079">
        <f>0.94*J1078+(1-0.94)*'01_Data'!T1074^2</f>
        <v>4.1048940159704419E-4</v>
      </c>
      <c r="K1079" s="11">
        <f t="shared" si="196"/>
        <v>0.32162607046453051</v>
      </c>
      <c r="L1079" t="e">
        <f>0.94*L1078+(1-0.94)*'01_Data'!U1074^2</f>
        <v>#DIV/0!</v>
      </c>
      <c r="M1079" s="11" t="e">
        <f t="shared" si="197"/>
        <v>#DIV/0!</v>
      </c>
      <c r="N1079">
        <f>0.94*N1078+(1-0.94)*'01_Data'!V1074^2</f>
        <v>1.3756075271818633E-3</v>
      </c>
      <c r="O1079" s="11">
        <f t="shared" si="198"/>
        <v>0.58877253404844687</v>
      </c>
      <c r="P1079">
        <f>0.94*P1078+(1-0.94)*'01_Data'!W1074^2</f>
        <v>7.4105027767069247E-4</v>
      </c>
      <c r="Q1079" s="11">
        <f t="shared" si="199"/>
        <v>0.43213964175138403</v>
      </c>
      <c r="R1079">
        <f>0.94*R1078+(1-0.94)*'01_Data'!X1074^2</f>
        <v>2.9022635451954023E-4</v>
      </c>
      <c r="S1079" s="11">
        <f t="shared" si="200"/>
        <v>0.27043860918686174</v>
      </c>
      <c r="T1079">
        <f>0.94*T1078+(1-0.94)*'01_Data'!Y1074^2</f>
        <v>5.7859498585105375E-8</v>
      </c>
      <c r="U1079" s="11">
        <f t="shared" si="201"/>
        <v>3.818454352672892E-3</v>
      </c>
      <c r="V1079" t="e">
        <f>0.94*V1078+(1-0.94)*'01_Data'!AA1074^2</f>
        <v>#VALUE!</v>
      </c>
      <c r="W1079" s="11" t="e">
        <f t="shared" si="202"/>
        <v>#VALUE!</v>
      </c>
      <c r="X1079" t="e">
        <f>0.94*X1078+(1-0.94)*'01_Data'!AB1074^2</f>
        <v>#VALUE!</v>
      </c>
      <c r="Y1079" s="11" t="e">
        <f t="shared" si="203"/>
        <v>#VALUE!</v>
      </c>
    </row>
    <row r="1080" spans="1:25" x14ac:dyDescent="0.2">
      <c r="A1080" s="6">
        <f>'01_Data'!A1076</f>
        <v>45021</v>
      </c>
      <c r="B1080">
        <f>0.94*B1079+(1-0.94)*'01_Data'!P1075^2</f>
        <v>4.9094319744448023E-4</v>
      </c>
      <c r="C1080" s="11">
        <f t="shared" si="192"/>
        <v>0.35173524952158125</v>
      </c>
      <c r="D1080">
        <f>0.94*D1079+(1-0.94)*'01_Data'!Q1075^2</f>
        <v>2.9740123093971135E-4</v>
      </c>
      <c r="E1080" s="11">
        <f t="shared" si="193"/>
        <v>0.27376104579871707</v>
      </c>
      <c r="F1080">
        <f>0.94*F1079+(1-0.94)*'01_Data'!R1075^2</f>
        <v>8.706448987109576E-4</v>
      </c>
      <c r="G1080" s="11">
        <f t="shared" si="194"/>
        <v>0.46840422123969094</v>
      </c>
      <c r="H1080">
        <f>0.94*H1079+(1-0.94)*'01_Data'!S1075^2</f>
        <v>5.2940337916281173E-4</v>
      </c>
      <c r="I1080" s="11">
        <f t="shared" si="195"/>
        <v>0.36525285974106836</v>
      </c>
      <c r="J1080">
        <f>0.94*J1079+(1-0.94)*'01_Data'!T1075^2</f>
        <v>4.3929735418690843E-4</v>
      </c>
      <c r="K1080" s="11">
        <f t="shared" si="196"/>
        <v>0.33272050320817464</v>
      </c>
      <c r="L1080" t="e">
        <f>0.94*L1079+(1-0.94)*'01_Data'!U1075^2</f>
        <v>#DIV/0!</v>
      </c>
      <c r="M1080" s="11" t="e">
        <f t="shared" si="197"/>
        <v>#DIV/0!</v>
      </c>
      <c r="N1080">
        <f>0.94*N1079+(1-0.94)*'01_Data'!V1075^2</f>
        <v>1.2937430636483509E-3</v>
      </c>
      <c r="O1080" s="11">
        <f t="shared" si="198"/>
        <v>0.57098445866712033</v>
      </c>
      <c r="P1080">
        <f>0.94*P1079+(1-0.94)*'01_Data'!W1075^2</f>
        <v>7.0152205075410664E-4</v>
      </c>
      <c r="Q1080" s="11">
        <f t="shared" si="199"/>
        <v>0.4204563672844483</v>
      </c>
      <c r="R1080">
        <f>0.94*R1079+(1-0.94)*'01_Data'!X1075^2</f>
        <v>2.7461323764688892E-4</v>
      </c>
      <c r="S1080" s="11">
        <f t="shared" si="200"/>
        <v>0.2630637487131513</v>
      </c>
      <c r="T1080">
        <f>0.94*T1079+(1-0.94)*'01_Data'!Y1075^2</f>
        <v>5.5103927858691643E-8</v>
      </c>
      <c r="U1080" s="11">
        <f t="shared" si="201"/>
        <v>3.7264178268667475E-3</v>
      </c>
      <c r="V1080" t="e">
        <f>0.94*V1079+(1-0.94)*'01_Data'!AA1075^2</f>
        <v>#VALUE!</v>
      </c>
      <c r="W1080" s="11" t="e">
        <f t="shared" si="202"/>
        <v>#VALUE!</v>
      </c>
      <c r="X1080" t="e">
        <f>0.94*X1079+(1-0.94)*'01_Data'!AB1075^2</f>
        <v>#VALUE!</v>
      </c>
      <c r="Y1080" s="11" t="e">
        <f t="shared" si="203"/>
        <v>#VALUE!</v>
      </c>
    </row>
    <row r="1081" spans="1:25" x14ac:dyDescent="0.2">
      <c r="A1081" s="6">
        <f>'01_Data'!A1077</f>
        <v>45022</v>
      </c>
      <c r="B1081">
        <f>0.94*B1080+(1-0.94)*'01_Data'!P1076^2</f>
        <v>4.7879029506829661E-4</v>
      </c>
      <c r="C1081" s="11">
        <f t="shared" si="192"/>
        <v>0.3473545081861048</v>
      </c>
      <c r="D1081">
        <f>0.94*D1080+(1-0.94)*'01_Data'!Q1076^2</f>
        <v>2.8103126058805835E-4</v>
      </c>
      <c r="E1081" s="11">
        <f t="shared" si="193"/>
        <v>0.26612004371747483</v>
      </c>
      <c r="F1081">
        <f>0.94*F1080+(1-0.94)*'01_Data'!R1076^2</f>
        <v>8.2942097458453762E-4</v>
      </c>
      <c r="G1081" s="11">
        <f t="shared" si="194"/>
        <v>0.45718058313461163</v>
      </c>
      <c r="H1081">
        <f>0.94*H1080+(1-0.94)*'01_Data'!S1076^2</f>
        <v>4.9860855644824826E-4</v>
      </c>
      <c r="I1081" s="11">
        <f t="shared" si="195"/>
        <v>0.35447052941670421</v>
      </c>
      <c r="J1081">
        <f>0.94*J1080+(1-0.94)*'01_Data'!T1076^2</f>
        <v>4.3453543929506809E-4</v>
      </c>
      <c r="K1081" s="11">
        <f t="shared" si="196"/>
        <v>0.33091227040162347</v>
      </c>
      <c r="L1081" t="e">
        <f>0.94*L1080+(1-0.94)*'01_Data'!U1076^2</f>
        <v>#DIV/0!</v>
      </c>
      <c r="M1081" s="11" t="e">
        <f t="shared" si="197"/>
        <v>#DIV/0!</v>
      </c>
      <c r="N1081">
        <f>0.94*N1080+(1-0.94)*'01_Data'!V1076^2</f>
        <v>1.2759759534424961E-3</v>
      </c>
      <c r="O1081" s="11">
        <f t="shared" si="198"/>
        <v>0.56705020965299802</v>
      </c>
      <c r="P1081">
        <f>0.94*P1080+(1-0.94)*'01_Data'!W1076^2</f>
        <v>6.8907234771855294E-4</v>
      </c>
      <c r="Q1081" s="11">
        <f t="shared" si="199"/>
        <v>0.41670880915223685</v>
      </c>
      <c r="R1081">
        <f>0.94*R1080+(1-0.94)*'01_Data'!X1076^2</f>
        <v>2.5817309164369057E-4</v>
      </c>
      <c r="S1081" s="11">
        <f t="shared" si="200"/>
        <v>0.25506787154443822</v>
      </c>
      <c r="T1081">
        <f>0.94*T1080+(1-0.94)*'01_Data'!Y1076^2</f>
        <v>6.9768263015710232E-8</v>
      </c>
      <c r="U1081" s="11">
        <f t="shared" si="201"/>
        <v>4.1930421271385984E-3</v>
      </c>
      <c r="V1081" t="e">
        <f>0.94*V1080+(1-0.94)*'01_Data'!AA1076^2</f>
        <v>#VALUE!</v>
      </c>
      <c r="W1081" s="11" t="e">
        <f t="shared" si="202"/>
        <v>#VALUE!</v>
      </c>
      <c r="X1081" t="e">
        <f>0.94*X1080+(1-0.94)*'01_Data'!AB1076^2</f>
        <v>#VALUE!</v>
      </c>
      <c r="Y1081" s="11" t="e">
        <f t="shared" si="203"/>
        <v>#VALUE!</v>
      </c>
    </row>
    <row r="1082" spans="1:25" x14ac:dyDescent="0.2">
      <c r="A1082" s="6">
        <f>'01_Data'!A1078</f>
        <v>45026</v>
      </c>
      <c r="B1082">
        <f>0.94*B1081+(1-0.94)*'01_Data'!P1077^2</f>
        <v>4.6683894547110887E-4</v>
      </c>
      <c r="C1082" s="11">
        <f t="shared" si="192"/>
        <v>0.3429918574233497</v>
      </c>
      <c r="D1082">
        <f>0.94*D1081+(1-0.94)*'01_Data'!Q1077^2</f>
        <v>2.7464566557117609E-4</v>
      </c>
      <c r="E1082" s="11">
        <f t="shared" si="193"/>
        <v>0.26307928030146421</v>
      </c>
      <c r="F1082">
        <f>0.94*F1081+(1-0.94)*'01_Data'!R1077^2</f>
        <v>7.9128955282798622E-4</v>
      </c>
      <c r="G1082" s="11">
        <f t="shared" si="194"/>
        <v>0.44654783317428887</v>
      </c>
      <c r="H1082">
        <f>0.94*H1081+(1-0.94)*'01_Data'!S1077^2</f>
        <v>5.0319296845560398E-4</v>
      </c>
      <c r="I1082" s="11">
        <f t="shared" si="195"/>
        <v>0.3560963746667638</v>
      </c>
      <c r="J1082">
        <f>0.94*J1081+(1-0.94)*'01_Data'!T1077^2</f>
        <v>4.3556874711112243E-4</v>
      </c>
      <c r="K1082" s="11">
        <f t="shared" si="196"/>
        <v>0.33130548482028316</v>
      </c>
      <c r="L1082" t="e">
        <f>0.94*L1081+(1-0.94)*'01_Data'!U1077^2</f>
        <v>#DIV/0!</v>
      </c>
      <c r="M1082" s="11" t="e">
        <f t="shared" si="197"/>
        <v>#DIV/0!</v>
      </c>
      <c r="N1082">
        <f>0.94*N1081+(1-0.94)*'01_Data'!V1077^2</f>
        <v>1.2726312593604712E-3</v>
      </c>
      <c r="O1082" s="11">
        <f t="shared" si="198"/>
        <v>0.56630652244066437</v>
      </c>
      <c r="P1082">
        <f>0.94*P1081+(1-0.94)*'01_Data'!W1077^2</f>
        <v>6.5284132408343254E-4</v>
      </c>
      <c r="Q1082" s="11">
        <f t="shared" si="199"/>
        <v>0.40560573673091094</v>
      </c>
      <c r="R1082">
        <f>0.94*R1081+(1-0.94)*'01_Data'!X1077^2</f>
        <v>2.6617042987020544E-4</v>
      </c>
      <c r="S1082" s="11">
        <f t="shared" si="200"/>
        <v>0.25898831697065372</v>
      </c>
      <c r="T1082">
        <f>0.94*T1081+(1-0.94)*'01_Data'!Y1077^2</f>
        <v>6.6297226964161564E-8</v>
      </c>
      <c r="U1082" s="11">
        <f t="shared" si="201"/>
        <v>4.0874076374847563E-3</v>
      </c>
      <c r="V1082" t="e">
        <f>0.94*V1081+(1-0.94)*'01_Data'!AA1077^2</f>
        <v>#VALUE!</v>
      </c>
      <c r="W1082" s="11" t="e">
        <f t="shared" si="202"/>
        <v>#VALUE!</v>
      </c>
      <c r="X1082" t="e">
        <f>0.94*X1081+(1-0.94)*'01_Data'!AB1077^2</f>
        <v>#VALUE!</v>
      </c>
      <c r="Y1082" s="11" t="e">
        <f t="shared" si="203"/>
        <v>#VALUE!</v>
      </c>
    </row>
    <row r="1083" spans="1:25" x14ac:dyDescent="0.2">
      <c r="A1083" s="6">
        <f>'01_Data'!A1079</f>
        <v>45027</v>
      </c>
      <c r="B1083">
        <f>0.94*B1082+(1-0.94)*'01_Data'!P1078^2</f>
        <v>4.4001295981735492E-4</v>
      </c>
      <c r="C1083" s="11">
        <f t="shared" si="192"/>
        <v>0.33299139008985423</v>
      </c>
      <c r="D1083">
        <f>0.94*D1082+(1-0.94)*'01_Data'!Q1078^2</f>
        <v>2.5903802098271357E-4</v>
      </c>
      <c r="E1083" s="11">
        <f t="shared" si="193"/>
        <v>0.25549477741755078</v>
      </c>
      <c r="F1083">
        <f>0.94*F1082+(1-0.94)*'01_Data'!R1078^2</f>
        <v>7.4432457097244184E-4</v>
      </c>
      <c r="G1083" s="11">
        <f t="shared" si="194"/>
        <v>0.43309328312161038</v>
      </c>
      <c r="H1083">
        <f>0.94*H1082+(1-0.94)*'01_Data'!S1078^2</f>
        <v>4.8937165796947388E-4</v>
      </c>
      <c r="I1083" s="11">
        <f t="shared" si="195"/>
        <v>0.35117183515809952</v>
      </c>
      <c r="J1083">
        <f>0.94*J1082+(1-0.94)*'01_Data'!T1078^2</f>
        <v>4.0972968602005257E-4</v>
      </c>
      <c r="K1083" s="11">
        <f t="shared" si="196"/>
        <v>0.32132830699621417</v>
      </c>
      <c r="L1083" t="e">
        <f>0.94*L1082+(1-0.94)*'01_Data'!U1078^2</f>
        <v>#DIV/0!</v>
      </c>
      <c r="M1083" s="11" t="e">
        <f t="shared" si="197"/>
        <v>#DIV/0!</v>
      </c>
      <c r="N1083">
        <f>0.94*N1082+(1-0.94)*'01_Data'!V1078^2</f>
        <v>1.1969453718962424E-3</v>
      </c>
      <c r="O1083" s="11">
        <f t="shared" si="198"/>
        <v>0.54920873419661953</v>
      </c>
      <c r="P1083">
        <f>0.94*P1082+(1-0.94)*'01_Data'!W1078^2</f>
        <v>6.1556707460333623E-4</v>
      </c>
      <c r="Q1083" s="11">
        <f t="shared" si="199"/>
        <v>0.39385644948387061</v>
      </c>
      <c r="R1083">
        <f>0.94*R1082+(1-0.94)*'01_Data'!X1078^2</f>
        <v>2.5020020407799312E-4</v>
      </c>
      <c r="S1083" s="11">
        <f t="shared" si="200"/>
        <v>0.25109848949695868</v>
      </c>
      <c r="T1083">
        <f>0.94*T1082+(1-0.94)*'01_Data'!Y1078^2</f>
        <v>6.3034296977923938E-8</v>
      </c>
      <c r="U1083" s="11">
        <f t="shared" si="201"/>
        <v>3.9855542699148922E-3</v>
      </c>
      <c r="V1083" t="e">
        <f>0.94*V1082+(1-0.94)*'01_Data'!AA1078^2</f>
        <v>#VALUE!</v>
      </c>
      <c r="W1083" s="11" t="e">
        <f t="shared" si="202"/>
        <v>#VALUE!</v>
      </c>
      <c r="X1083" t="e">
        <f>0.94*X1082+(1-0.94)*'01_Data'!AB1078^2</f>
        <v>#VALUE!</v>
      </c>
      <c r="Y1083" s="11" t="e">
        <f t="shared" si="203"/>
        <v>#VALUE!</v>
      </c>
    </row>
    <row r="1084" spans="1:25" x14ac:dyDescent="0.2">
      <c r="A1084" s="6">
        <f>'01_Data'!A1080</f>
        <v>45028</v>
      </c>
      <c r="B1084">
        <f>0.94*B1083+(1-0.94)*'01_Data'!P1079^2</f>
        <v>4.1659125133531677E-4</v>
      </c>
      <c r="C1084" s="11">
        <f t="shared" si="192"/>
        <v>0.32400770876091795</v>
      </c>
      <c r="D1084">
        <f>0.94*D1083+(1-0.94)*'01_Data'!Q1079^2</f>
        <v>2.4531793437638903E-4</v>
      </c>
      <c r="E1084" s="11">
        <f t="shared" si="193"/>
        <v>0.24863652077450335</v>
      </c>
      <c r="F1084">
        <f>0.94*F1083+(1-0.94)*'01_Data'!R1079^2</f>
        <v>7.0306048380234371E-4</v>
      </c>
      <c r="G1084" s="11">
        <f t="shared" si="194"/>
        <v>0.42091714376845074</v>
      </c>
      <c r="H1084">
        <f>0.94*H1083+(1-0.94)*'01_Data'!S1079^2</f>
        <v>4.6115012411996541E-4</v>
      </c>
      <c r="I1084" s="11">
        <f t="shared" si="195"/>
        <v>0.3408956310635724</v>
      </c>
      <c r="J1084">
        <f>0.94*J1083+(1-0.94)*'01_Data'!T1079^2</f>
        <v>3.887805918761242E-4</v>
      </c>
      <c r="K1084" s="11">
        <f t="shared" si="196"/>
        <v>0.31300592510810926</v>
      </c>
      <c r="L1084" t="e">
        <f>0.94*L1083+(1-0.94)*'01_Data'!U1079^2</f>
        <v>#DIV/0!</v>
      </c>
      <c r="M1084" s="11" t="e">
        <f t="shared" si="197"/>
        <v>#DIV/0!</v>
      </c>
      <c r="N1084">
        <f>0.94*N1083+(1-0.94)*'01_Data'!V1079^2</f>
        <v>1.1289573072743235E-3</v>
      </c>
      <c r="O1084" s="11">
        <f t="shared" si="198"/>
        <v>0.5333828282135914</v>
      </c>
      <c r="P1084">
        <f>0.94*P1083+(1-0.94)*'01_Data'!W1079^2</f>
        <v>5.8759487457711959E-4</v>
      </c>
      <c r="Q1084" s="11">
        <f t="shared" si="199"/>
        <v>0.38480372710439559</v>
      </c>
      <c r="R1084">
        <f>0.94*R1083+(1-0.94)*'01_Data'!X1079^2</f>
        <v>2.3614171602812098E-4</v>
      </c>
      <c r="S1084" s="11">
        <f t="shared" si="200"/>
        <v>0.24394202679957894</v>
      </c>
      <c r="T1084">
        <f>0.94*T1083+(1-0.94)*'01_Data'!Y1079^2</f>
        <v>5.9966986744185399E-8</v>
      </c>
      <c r="U1084" s="11">
        <f t="shared" si="201"/>
        <v>3.8873745201015455E-3</v>
      </c>
      <c r="V1084" t="e">
        <f>0.94*V1083+(1-0.94)*'01_Data'!AA1079^2</f>
        <v>#VALUE!</v>
      </c>
      <c r="W1084" s="11" t="e">
        <f t="shared" si="202"/>
        <v>#VALUE!</v>
      </c>
      <c r="X1084" t="e">
        <f>0.94*X1083+(1-0.94)*'01_Data'!AB1079^2</f>
        <v>#VALUE!</v>
      </c>
      <c r="Y1084" s="11" t="e">
        <f t="shared" si="203"/>
        <v>#VALUE!</v>
      </c>
    </row>
    <row r="1085" spans="1:25" x14ac:dyDescent="0.2">
      <c r="A1085" s="6">
        <f>'01_Data'!A1081</f>
        <v>45029</v>
      </c>
      <c r="B1085">
        <f>0.94*B1084+(1-0.94)*'01_Data'!P1080^2</f>
        <v>3.9166072036101151E-4</v>
      </c>
      <c r="C1085" s="11">
        <f t="shared" si="192"/>
        <v>0.31416317659931903</v>
      </c>
      <c r="D1085">
        <f>0.94*D1084+(1-0.94)*'01_Data'!Q1080^2</f>
        <v>2.3135062128318228E-4</v>
      </c>
      <c r="E1085" s="11">
        <f t="shared" si="193"/>
        <v>0.2414546677191434</v>
      </c>
      <c r="F1085">
        <f>0.94*F1084+(1-0.94)*'01_Data'!R1080^2</f>
        <v>6.6405707764244121E-4</v>
      </c>
      <c r="G1085" s="11">
        <f t="shared" si="194"/>
        <v>0.40907503415130969</v>
      </c>
      <c r="H1085">
        <f>0.94*H1084+(1-0.94)*'01_Data'!S1080^2</f>
        <v>4.3665672614791589E-4</v>
      </c>
      <c r="I1085" s="11">
        <f t="shared" si="195"/>
        <v>0.33171900004261862</v>
      </c>
      <c r="J1085">
        <f>0.94*J1084+(1-0.94)*'01_Data'!T1080^2</f>
        <v>3.6675162067223975E-4</v>
      </c>
      <c r="K1085" s="11">
        <f t="shared" si="196"/>
        <v>0.30400889528006314</v>
      </c>
      <c r="L1085" t="e">
        <f>0.94*L1084+(1-0.94)*'01_Data'!U1080^2</f>
        <v>#DIV/0!</v>
      </c>
      <c r="M1085" s="11" t="e">
        <f t="shared" si="197"/>
        <v>#DIV/0!</v>
      </c>
      <c r="N1085">
        <f>0.94*N1084+(1-0.94)*'01_Data'!V1080^2</f>
        <v>1.062506738908283E-3</v>
      </c>
      <c r="O1085" s="11">
        <f t="shared" si="198"/>
        <v>0.5174472902672187</v>
      </c>
      <c r="P1085">
        <f>0.94*P1084+(1-0.94)*'01_Data'!W1080^2</f>
        <v>5.5558144345255178E-4</v>
      </c>
      <c r="Q1085" s="11">
        <f t="shared" si="199"/>
        <v>0.37417445630353102</v>
      </c>
      <c r="R1085">
        <f>0.94*R1084+(1-0.94)*'01_Data'!X1080^2</f>
        <v>2.2333896033733221E-4</v>
      </c>
      <c r="S1085" s="11">
        <f t="shared" si="200"/>
        <v>0.23723705023669411</v>
      </c>
      <c r="T1085">
        <f>0.94*T1084+(1-0.94)*'01_Data'!Y1080^2</f>
        <v>5.9227021999357412E-8</v>
      </c>
      <c r="U1085" s="11">
        <f t="shared" si="201"/>
        <v>3.8633158741990109E-3</v>
      </c>
      <c r="V1085" t="e">
        <f>0.94*V1084+(1-0.94)*'01_Data'!AA1080^2</f>
        <v>#VALUE!</v>
      </c>
      <c r="W1085" s="11" t="e">
        <f t="shared" si="202"/>
        <v>#VALUE!</v>
      </c>
      <c r="X1085" t="e">
        <f>0.94*X1084+(1-0.94)*'01_Data'!AB1080^2</f>
        <v>#VALUE!</v>
      </c>
      <c r="Y1085" s="11" t="e">
        <f t="shared" si="203"/>
        <v>#VALUE!</v>
      </c>
    </row>
    <row r="1086" spans="1:25" x14ac:dyDescent="0.2">
      <c r="A1086" s="6">
        <f>'01_Data'!A1082</f>
        <v>45030</v>
      </c>
      <c r="B1086">
        <f>0.94*B1085+(1-0.94)*'01_Data'!P1081^2</f>
        <v>3.694727656226597E-4</v>
      </c>
      <c r="C1086" s="11">
        <f t="shared" si="192"/>
        <v>0.30513462100671279</v>
      </c>
      <c r="D1086">
        <f>0.94*D1085+(1-0.94)*'01_Data'!Q1081^2</f>
        <v>2.2804839812908993E-4</v>
      </c>
      <c r="E1086" s="11">
        <f t="shared" si="193"/>
        <v>0.23972525175402501</v>
      </c>
      <c r="F1086">
        <f>0.94*F1085+(1-0.94)*'01_Data'!R1081^2</f>
        <v>6.3588128939986717E-4</v>
      </c>
      <c r="G1086" s="11">
        <f t="shared" si="194"/>
        <v>0.40030249178435867</v>
      </c>
      <c r="H1086">
        <f>0.94*H1085+(1-0.94)*'01_Data'!S1081^2</f>
        <v>4.1052736055257363E-4</v>
      </c>
      <c r="I1086" s="11">
        <f t="shared" si="195"/>
        <v>0.32164094089411027</v>
      </c>
      <c r="J1086">
        <f>0.94*J1085+(1-0.94)*'01_Data'!T1081^2</f>
        <v>3.4546888410090293E-4</v>
      </c>
      <c r="K1086" s="11">
        <f t="shared" si="196"/>
        <v>0.29505619599226779</v>
      </c>
      <c r="L1086" t="e">
        <f>0.94*L1085+(1-0.94)*'01_Data'!U1081^2</f>
        <v>#DIV/0!</v>
      </c>
      <c r="M1086" s="11" t="e">
        <f t="shared" si="197"/>
        <v>#DIV/0!</v>
      </c>
      <c r="N1086">
        <f>0.94*N1085+(1-0.94)*'01_Data'!V1081^2</f>
        <v>1.0645343138516502E-3</v>
      </c>
      <c r="O1086" s="11">
        <f t="shared" si="198"/>
        <v>0.51794077565935659</v>
      </c>
      <c r="P1086">
        <f>0.94*P1085+(1-0.94)*'01_Data'!W1081^2</f>
        <v>5.2893727052526543E-4</v>
      </c>
      <c r="Q1086" s="11">
        <f t="shared" si="199"/>
        <v>0.36509203246902949</v>
      </c>
      <c r="R1086">
        <f>0.94*R1085+(1-0.94)*'01_Data'!X1081^2</f>
        <v>2.1723551449135452E-4</v>
      </c>
      <c r="S1086" s="11">
        <f t="shared" si="200"/>
        <v>0.23397296778008639</v>
      </c>
      <c r="T1086">
        <f>0.94*T1085+(1-0.94)*'01_Data'!Y1081^2</f>
        <v>7.3522604464160326E-8</v>
      </c>
      <c r="U1086" s="11">
        <f t="shared" si="201"/>
        <v>4.3043810617751314E-3</v>
      </c>
      <c r="V1086" t="e">
        <f>0.94*V1085+(1-0.94)*'01_Data'!AA1081^2</f>
        <v>#VALUE!</v>
      </c>
      <c r="W1086" s="11" t="e">
        <f t="shared" si="202"/>
        <v>#VALUE!</v>
      </c>
      <c r="X1086" t="e">
        <f>0.94*X1085+(1-0.94)*'01_Data'!AB1081^2</f>
        <v>#VALUE!</v>
      </c>
      <c r="Y1086" s="11" t="e">
        <f t="shared" si="203"/>
        <v>#VALUE!</v>
      </c>
    </row>
    <row r="1087" spans="1:25" x14ac:dyDescent="0.2">
      <c r="A1087" s="6">
        <f>'01_Data'!A1083</f>
        <v>45033</v>
      </c>
      <c r="B1087">
        <f>0.94*B1086+(1-0.94)*'01_Data'!P1082^2</f>
        <v>3.4765448861526476E-4</v>
      </c>
      <c r="C1087" s="11">
        <f t="shared" si="192"/>
        <v>0.29598805910213122</v>
      </c>
      <c r="D1087">
        <f>0.94*D1086+(1-0.94)*'01_Data'!Q1082^2</f>
        <v>2.1461322798471219E-4</v>
      </c>
      <c r="E1087" s="11">
        <f t="shared" si="193"/>
        <v>0.2325565166838966</v>
      </c>
      <c r="F1087">
        <f>0.94*F1086+(1-0.94)*'01_Data'!R1082^2</f>
        <v>5.9920717275734558E-4</v>
      </c>
      <c r="G1087" s="11">
        <f t="shared" si="194"/>
        <v>0.38858745159211083</v>
      </c>
      <c r="H1087">
        <f>0.94*H1086+(1-0.94)*'01_Data'!S1082^2</f>
        <v>3.8710363093634665E-4</v>
      </c>
      <c r="I1087" s="11">
        <f t="shared" si="195"/>
        <v>0.31233013782848329</v>
      </c>
      <c r="J1087">
        <f>0.94*J1086+(1-0.94)*'01_Data'!T1082^2</f>
        <v>3.2500430671351341E-4</v>
      </c>
      <c r="K1087" s="11">
        <f t="shared" si="196"/>
        <v>0.28618365657704037</v>
      </c>
      <c r="L1087" t="e">
        <f>0.94*L1086+(1-0.94)*'01_Data'!U1082^2</f>
        <v>#DIV/0!</v>
      </c>
      <c r="M1087" s="11" t="e">
        <f t="shared" si="197"/>
        <v>#DIV/0!</v>
      </c>
      <c r="N1087">
        <f>0.94*N1086+(1-0.94)*'01_Data'!V1082^2</f>
        <v>1.0316692968338065E-3</v>
      </c>
      <c r="O1087" s="11">
        <f t="shared" si="198"/>
        <v>0.50988298932413822</v>
      </c>
      <c r="P1087">
        <f>0.94*P1086+(1-0.94)*'01_Data'!W1082^2</f>
        <v>5.0420584763254139E-4</v>
      </c>
      <c r="Q1087" s="11">
        <f t="shared" si="199"/>
        <v>0.35645458841681427</v>
      </c>
      <c r="R1087">
        <f>0.94*R1086+(1-0.94)*'01_Data'!X1082^2</f>
        <v>2.0654538290194608E-4</v>
      </c>
      <c r="S1087" s="11">
        <f t="shared" si="200"/>
        <v>0.22814345594667057</v>
      </c>
      <c r="T1087">
        <f>0.94*T1086+(1-0.94)*'01_Data'!Y1082^2</f>
        <v>6.9111248196310701E-8</v>
      </c>
      <c r="U1087" s="11">
        <f t="shared" si="201"/>
        <v>4.1732522743623225E-3</v>
      </c>
      <c r="V1087" t="e">
        <f>0.94*V1086+(1-0.94)*'01_Data'!AA1082^2</f>
        <v>#VALUE!</v>
      </c>
      <c r="W1087" s="11" t="e">
        <f t="shared" si="202"/>
        <v>#VALUE!</v>
      </c>
      <c r="X1087" t="e">
        <f>0.94*X1086+(1-0.94)*'01_Data'!AB1082^2</f>
        <v>#VALUE!</v>
      </c>
      <c r="Y1087" s="11" t="e">
        <f t="shared" si="203"/>
        <v>#VALUE!</v>
      </c>
    </row>
    <row r="1088" spans="1:25" x14ac:dyDescent="0.2">
      <c r="A1088" s="6">
        <f>'01_Data'!A1084</f>
        <v>45034</v>
      </c>
      <c r="B1088">
        <f>0.94*B1087+(1-0.94)*'01_Data'!P1083^2</f>
        <v>3.3500985337611634E-4</v>
      </c>
      <c r="C1088" s="11">
        <f t="shared" si="192"/>
        <v>0.29055547327624259</v>
      </c>
      <c r="D1088">
        <f>0.94*D1087+(1-0.94)*'01_Data'!Q1083^2</f>
        <v>2.0644002587129562E-4</v>
      </c>
      <c r="E1088" s="11">
        <f t="shared" si="193"/>
        <v>0.22808526151324751</v>
      </c>
      <c r="F1088">
        <f>0.94*F1087+(1-0.94)*'01_Data'!R1083^2</f>
        <v>6.0698644150086929E-4</v>
      </c>
      <c r="G1088" s="11">
        <f t="shared" si="194"/>
        <v>0.39110175563172694</v>
      </c>
      <c r="H1088">
        <f>0.94*H1087+(1-0.94)*'01_Data'!S1083^2</f>
        <v>3.989400633970448E-4</v>
      </c>
      <c r="I1088" s="11">
        <f t="shared" si="195"/>
        <v>0.31706922899590134</v>
      </c>
      <c r="J1088">
        <f>0.94*J1087+(1-0.94)*'01_Data'!T1083^2</f>
        <v>3.2372860679914025E-4</v>
      </c>
      <c r="K1088" s="11">
        <f t="shared" si="196"/>
        <v>0.28562144337108752</v>
      </c>
      <c r="L1088" t="e">
        <f>0.94*L1087+(1-0.94)*'01_Data'!U1083^2</f>
        <v>#DIV/0!</v>
      </c>
      <c r="M1088" s="11" t="e">
        <f t="shared" si="197"/>
        <v>#DIV/0!</v>
      </c>
      <c r="N1088">
        <f>0.94*N1087+(1-0.94)*'01_Data'!V1083^2</f>
        <v>1.0646861014834655E-3</v>
      </c>
      <c r="O1088" s="11">
        <f t="shared" si="198"/>
        <v>0.5179776998808282</v>
      </c>
      <c r="P1088">
        <f>0.94*P1087+(1-0.94)*'01_Data'!W1083^2</f>
        <v>6.159480650077989E-4</v>
      </c>
      <c r="Q1088" s="11">
        <f t="shared" si="199"/>
        <v>0.39397831460876792</v>
      </c>
      <c r="R1088">
        <f>0.94*R1087+(1-0.94)*'01_Data'!X1083^2</f>
        <v>1.9473320127321627E-4</v>
      </c>
      <c r="S1088" s="11">
        <f t="shared" si="200"/>
        <v>0.22152373850413978</v>
      </c>
      <c r="T1088">
        <f>0.94*T1087+(1-0.94)*'01_Data'!Y1083^2</f>
        <v>6.7818266315723978E-8</v>
      </c>
      <c r="U1088" s="11">
        <f t="shared" si="201"/>
        <v>4.1340298875990776E-3</v>
      </c>
      <c r="V1088" t="e">
        <f>0.94*V1087+(1-0.94)*'01_Data'!AA1083^2</f>
        <v>#VALUE!</v>
      </c>
      <c r="W1088" s="11" t="e">
        <f t="shared" si="202"/>
        <v>#VALUE!</v>
      </c>
      <c r="X1088" t="e">
        <f>0.94*X1087+(1-0.94)*'01_Data'!AB1083^2</f>
        <v>#VALUE!</v>
      </c>
      <c r="Y1088" s="11" t="e">
        <f t="shared" si="203"/>
        <v>#VALUE!</v>
      </c>
    </row>
    <row r="1089" spans="1:25" x14ac:dyDescent="0.2">
      <c r="A1089" s="6">
        <f>'01_Data'!A1085</f>
        <v>45035</v>
      </c>
      <c r="B1089">
        <f>0.94*B1088+(1-0.94)*'01_Data'!P1084^2</f>
        <v>3.3735338035821946E-4</v>
      </c>
      <c r="C1089" s="11">
        <f t="shared" si="192"/>
        <v>0.29156997762161885</v>
      </c>
      <c r="D1089">
        <f>0.94*D1088+(1-0.94)*'01_Data'!Q1084^2</f>
        <v>1.9438299800849355E-4</v>
      </c>
      <c r="E1089" s="11">
        <f t="shared" si="193"/>
        <v>0.22132445752365548</v>
      </c>
      <c r="F1089">
        <f>0.94*F1088+(1-0.94)*'01_Data'!R1084^2</f>
        <v>5.7292568366090963E-4</v>
      </c>
      <c r="G1089" s="11">
        <f t="shared" si="194"/>
        <v>0.37997009393181097</v>
      </c>
      <c r="H1089">
        <f>0.94*H1088+(1-0.94)*'01_Data'!S1084^2</f>
        <v>3.7505815874331775E-4</v>
      </c>
      <c r="I1089" s="11">
        <f t="shared" si="195"/>
        <v>0.30743236004577668</v>
      </c>
      <c r="J1089">
        <f>0.94*J1088+(1-0.94)*'01_Data'!T1084^2</f>
        <v>3.0461180847774638E-4</v>
      </c>
      <c r="K1089" s="11">
        <f t="shared" si="196"/>
        <v>0.27705987752901373</v>
      </c>
      <c r="L1089" t="e">
        <f>0.94*L1088+(1-0.94)*'01_Data'!U1084^2</f>
        <v>#DIV/0!</v>
      </c>
      <c r="M1089" s="11" t="e">
        <f t="shared" si="197"/>
        <v>#DIV/0!</v>
      </c>
      <c r="N1089">
        <f>0.94*N1088+(1-0.94)*'01_Data'!V1084^2</f>
        <v>1.0362141142128984E-3</v>
      </c>
      <c r="O1089" s="11">
        <f t="shared" si="198"/>
        <v>0.51100485005687613</v>
      </c>
      <c r="P1089">
        <f>0.94*P1088+(1-0.94)*'01_Data'!W1084^2</f>
        <v>6.3992739981966944E-4</v>
      </c>
      <c r="Q1089" s="11">
        <f t="shared" si="199"/>
        <v>0.40157403396454394</v>
      </c>
      <c r="R1089">
        <f>0.94*R1088+(1-0.94)*'01_Data'!X1084^2</f>
        <v>1.8337468443075354E-4</v>
      </c>
      <c r="S1089" s="11">
        <f t="shared" si="200"/>
        <v>0.21496609145758289</v>
      </c>
      <c r="T1089">
        <f>0.94*T1088+(1-0.94)*'01_Data'!Y1084^2</f>
        <v>6.4462360261036596E-8</v>
      </c>
      <c r="U1089" s="11">
        <f t="shared" si="201"/>
        <v>4.0304484596358787E-3</v>
      </c>
      <c r="V1089" t="e">
        <f>0.94*V1088+(1-0.94)*'01_Data'!AA1084^2</f>
        <v>#VALUE!</v>
      </c>
      <c r="W1089" s="11" t="e">
        <f t="shared" si="202"/>
        <v>#VALUE!</v>
      </c>
      <c r="X1089" t="e">
        <f>0.94*X1088+(1-0.94)*'01_Data'!AB1084^2</f>
        <v>#VALUE!</v>
      </c>
      <c r="Y1089" s="11" t="e">
        <f t="shared" si="203"/>
        <v>#VALUE!</v>
      </c>
    </row>
    <row r="1090" spans="1:25" x14ac:dyDescent="0.2">
      <c r="A1090" s="6">
        <f>'01_Data'!A1086</f>
        <v>45036</v>
      </c>
      <c r="B1090">
        <f>0.94*B1089+(1-0.94)*'01_Data'!P1085^2</f>
        <v>3.1771483200401199E-4</v>
      </c>
      <c r="C1090" s="11">
        <f t="shared" si="192"/>
        <v>0.28295607020350533</v>
      </c>
      <c r="D1090">
        <f>0.94*D1089+(1-0.94)*'01_Data'!Q1085^2</f>
        <v>1.827727770689381E-4</v>
      </c>
      <c r="E1090" s="11">
        <f t="shared" si="193"/>
        <v>0.21461300012201592</v>
      </c>
      <c r="F1090">
        <f>0.94*F1089+(1-0.94)*'01_Data'!R1085^2</f>
        <v>5.3907233076590732E-4</v>
      </c>
      <c r="G1090" s="11">
        <f t="shared" si="194"/>
        <v>0.36857323200825187</v>
      </c>
      <c r="H1090">
        <f>0.94*H1089+(1-0.94)*'01_Data'!S1085^2</f>
        <v>3.5683738403732775E-4</v>
      </c>
      <c r="I1090" s="11">
        <f t="shared" si="195"/>
        <v>0.29987167384967622</v>
      </c>
      <c r="J1090">
        <f>0.94*J1089+(1-0.94)*'01_Data'!T1085^2</f>
        <v>2.8662295577441008E-4</v>
      </c>
      <c r="K1090" s="11">
        <f t="shared" si="196"/>
        <v>0.26875450666947215</v>
      </c>
      <c r="L1090" t="e">
        <f>0.94*L1089+(1-0.94)*'01_Data'!U1085^2</f>
        <v>#DIV/0!</v>
      </c>
      <c r="M1090" s="11" t="e">
        <f t="shared" si="197"/>
        <v>#DIV/0!</v>
      </c>
      <c r="N1090">
        <f>0.94*N1089+(1-0.94)*'01_Data'!V1085^2</f>
        <v>1.0130398906797291E-3</v>
      </c>
      <c r="O1090" s="11">
        <f t="shared" si="198"/>
        <v>0.50525840166323988</v>
      </c>
      <c r="P1090">
        <f>0.94*P1089+(1-0.94)*'01_Data'!W1085^2</f>
        <v>6.4008074428878773E-4</v>
      </c>
      <c r="Q1090" s="11">
        <f t="shared" si="199"/>
        <v>0.40162214525692497</v>
      </c>
      <c r="R1090">
        <f>0.94*R1089+(1-0.94)*'01_Data'!X1085^2</f>
        <v>1.9176822588704961E-4</v>
      </c>
      <c r="S1090" s="11">
        <f t="shared" si="200"/>
        <v>0.21983082796445202</v>
      </c>
      <c r="T1090">
        <f>0.94*T1089+(1-0.94)*'01_Data'!Y1085^2</f>
        <v>6.1307653083678975E-8</v>
      </c>
      <c r="U1090" s="11">
        <f t="shared" si="201"/>
        <v>3.9305888333794337E-3</v>
      </c>
      <c r="V1090" t="e">
        <f>0.94*V1089+(1-0.94)*'01_Data'!AA1085^2</f>
        <v>#VALUE!</v>
      </c>
      <c r="W1090" s="11" t="e">
        <f t="shared" si="202"/>
        <v>#VALUE!</v>
      </c>
      <c r="X1090" t="e">
        <f>0.94*X1089+(1-0.94)*'01_Data'!AB1085^2</f>
        <v>#VALUE!</v>
      </c>
      <c r="Y1090" s="11" t="e">
        <f t="shared" si="203"/>
        <v>#VALUE!</v>
      </c>
    </row>
    <row r="1091" spans="1:25" x14ac:dyDescent="0.2">
      <c r="A1091" s="6">
        <f>'01_Data'!A1087</f>
        <v>45037</v>
      </c>
      <c r="B1091">
        <f>0.94*B1090+(1-0.94)*'01_Data'!P1086^2</f>
        <v>3.0250155331103685E-4</v>
      </c>
      <c r="C1091" s="11">
        <f t="shared" si="192"/>
        <v>0.2760985176243822</v>
      </c>
      <c r="D1091">
        <f>0.94*D1090+(1-0.94)*'01_Data'!Q1086^2</f>
        <v>1.7323207629506447E-4</v>
      </c>
      <c r="E1091" s="11">
        <f t="shared" si="193"/>
        <v>0.20893655311207815</v>
      </c>
      <c r="F1091">
        <f>0.94*F1090+(1-0.94)*'01_Data'!R1086^2</f>
        <v>5.1875839917446185E-4</v>
      </c>
      <c r="G1091" s="11">
        <f t="shared" si="194"/>
        <v>0.3615620508183407</v>
      </c>
      <c r="H1091">
        <f>0.94*H1090+(1-0.94)*'01_Data'!S1086^2</f>
        <v>3.3842476483574935E-4</v>
      </c>
      <c r="I1091" s="11">
        <f t="shared" si="195"/>
        <v>0.29203260218442884</v>
      </c>
      <c r="J1091">
        <f>0.94*J1090+(1-0.94)*'01_Data'!T1086^2</f>
        <v>2.6959021642858892E-4</v>
      </c>
      <c r="K1091" s="11">
        <f t="shared" si="196"/>
        <v>0.2606467619979278</v>
      </c>
      <c r="L1091" t="e">
        <f>0.94*L1090+(1-0.94)*'01_Data'!U1086^2</f>
        <v>#DIV/0!</v>
      </c>
      <c r="M1091" s="11" t="e">
        <f t="shared" si="197"/>
        <v>#DIV/0!</v>
      </c>
      <c r="N1091">
        <f>0.94*N1090+(1-0.94)*'01_Data'!V1086^2</f>
        <v>1.0565756723805932E-3</v>
      </c>
      <c r="O1091" s="11">
        <f t="shared" si="198"/>
        <v>0.51600103627794147</v>
      </c>
      <c r="P1091">
        <f>0.94*P1090+(1-0.94)*'01_Data'!W1086^2</f>
        <v>6.4663900912730163E-4</v>
      </c>
      <c r="Q1091" s="11">
        <f t="shared" si="199"/>
        <v>0.40367441125253406</v>
      </c>
      <c r="R1091">
        <f>0.94*R1090+(1-0.94)*'01_Data'!X1086^2</f>
        <v>1.8029924469329899E-4</v>
      </c>
      <c r="S1091" s="11">
        <f t="shared" si="200"/>
        <v>0.21315583422161202</v>
      </c>
      <c r="T1091">
        <f>0.94*T1090+(1-0.94)*'01_Data'!Y1086^2</f>
        <v>9.2652125798842985E-8</v>
      </c>
      <c r="U1091" s="11">
        <f t="shared" si="201"/>
        <v>4.8320115584824961E-3</v>
      </c>
      <c r="V1091" t="e">
        <f>0.94*V1090+(1-0.94)*'01_Data'!AA1086^2</f>
        <v>#VALUE!</v>
      </c>
      <c r="W1091" s="11" t="e">
        <f t="shared" si="202"/>
        <v>#VALUE!</v>
      </c>
      <c r="X1091" t="e">
        <f>0.94*X1090+(1-0.94)*'01_Data'!AB1086^2</f>
        <v>#VALUE!</v>
      </c>
      <c r="Y1091" s="11" t="e">
        <f t="shared" si="203"/>
        <v>#VALUE!</v>
      </c>
    </row>
    <row r="1092" spans="1:25" x14ac:dyDescent="0.2">
      <c r="A1092" s="6">
        <f>'01_Data'!A1088</f>
        <v>45040</v>
      </c>
      <c r="B1092">
        <f>0.94*B1091+(1-0.94)*'01_Data'!P1087^2</f>
        <v>2.8496383126671031E-4</v>
      </c>
      <c r="C1092" s="11">
        <f t="shared" si="192"/>
        <v>0.26797553149347614</v>
      </c>
      <c r="D1092">
        <f>0.94*D1091+(1-0.94)*'01_Data'!Q1087^2</f>
        <v>1.6395140200296026E-4</v>
      </c>
      <c r="E1092" s="11">
        <f t="shared" si="193"/>
        <v>0.20326276910626301</v>
      </c>
      <c r="F1092">
        <f>0.94*F1091+(1-0.94)*'01_Data'!R1087^2</f>
        <v>5.0069504339376179E-4</v>
      </c>
      <c r="G1092" s="11">
        <f t="shared" si="194"/>
        <v>0.35521141723659161</v>
      </c>
      <c r="H1092">
        <f>0.94*H1091+(1-0.94)*'01_Data'!S1087^2</f>
        <v>3.1851969618935878E-4</v>
      </c>
      <c r="I1092" s="11">
        <f t="shared" si="195"/>
        <v>0.28331424856459025</v>
      </c>
      <c r="J1092">
        <f>0.94*J1091+(1-0.94)*'01_Data'!T1087^2</f>
        <v>2.5460010350969979E-4</v>
      </c>
      <c r="K1092" s="11">
        <f t="shared" si="196"/>
        <v>0.25329671550267752</v>
      </c>
      <c r="L1092" t="e">
        <f>0.94*L1091+(1-0.94)*'01_Data'!U1087^2</f>
        <v>#DIV/0!</v>
      </c>
      <c r="M1092" s="11" t="e">
        <f t="shared" si="197"/>
        <v>#DIV/0!</v>
      </c>
      <c r="N1092">
        <f>0.94*N1091+(1-0.94)*'01_Data'!V1087^2</f>
        <v>1.0696297344636927E-3</v>
      </c>
      <c r="O1092" s="11">
        <f t="shared" si="198"/>
        <v>0.51917886425089621</v>
      </c>
      <c r="P1092">
        <f>0.94*P1091+(1-0.94)*'01_Data'!W1087^2</f>
        <v>7.0481250886614895E-4</v>
      </c>
      <c r="Q1092" s="11">
        <f t="shared" si="199"/>
        <v>0.42144127969892736</v>
      </c>
      <c r="R1092">
        <f>0.94*R1091+(1-0.94)*'01_Data'!X1087^2</f>
        <v>1.7319472315771835E-4</v>
      </c>
      <c r="S1092" s="11">
        <f t="shared" si="200"/>
        <v>0.20891402594307792</v>
      </c>
      <c r="T1092">
        <f>0.94*T1091+(1-0.94)*'01_Data'!Y1087^2</f>
        <v>8.780494392708786E-8</v>
      </c>
      <c r="U1092" s="11">
        <f t="shared" si="201"/>
        <v>4.7039181401918699E-3</v>
      </c>
      <c r="V1092" t="e">
        <f>0.94*V1091+(1-0.94)*'01_Data'!AA1087^2</f>
        <v>#VALUE!</v>
      </c>
      <c r="W1092" s="11" t="e">
        <f t="shared" si="202"/>
        <v>#VALUE!</v>
      </c>
      <c r="X1092" t="e">
        <f>0.94*X1091+(1-0.94)*'01_Data'!AB1087^2</f>
        <v>#VALUE!</v>
      </c>
      <c r="Y1092" s="11" t="e">
        <f t="shared" si="203"/>
        <v>#VALUE!</v>
      </c>
    </row>
    <row r="1093" spans="1:25" x14ac:dyDescent="0.2">
      <c r="A1093" s="6">
        <f>'01_Data'!A1089</f>
        <v>45041</v>
      </c>
      <c r="B1093">
        <f>0.94*B1092+(1-0.94)*'01_Data'!P1088^2</f>
        <v>2.8884986186723691E-4</v>
      </c>
      <c r="C1093" s="11">
        <f t="shared" si="192"/>
        <v>0.26979652553460304</v>
      </c>
      <c r="D1093">
        <f>0.94*D1092+(1-0.94)*'01_Data'!Q1088^2</f>
        <v>1.6563713433441138E-4</v>
      </c>
      <c r="E1093" s="11">
        <f t="shared" si="193"/>
        <v>0.20430506076030439</v>
      </c>
      <c r="F1093">
        <f>0.94*F1092+(1-0.94)*'01_Data'!R1088^2</f>
        <v>4.8159099591840753E-4</v>
      </c>
      <c r="G1093" s="11">
        <f t="shared" si="194"/>
        <v>0.34836895810539537</v>
      </c>
      <c r="H1093">
        <f>0.94*H1092+(1-0.94)*'01_Data'!S1088^2</f>
        <v>3.1164789143979348E-4</v>
      </c>
      <c r="I1093" s="11">
        <f t="shared" si="195"/>
        <v>0.28024144704669929</v>
      </c>
      <c r="J1093">
        <f>0.94*J1092+(1-0.94)*'01_Data'!T1088^2</f>
        <v>2.5423495579651842E-4</v>
      </c>
      <c r="K1093" s="11">
        <f t="shared" si="196"/>
        <v>0.25311501113273122</v>
      </c>
      <c r="L1093" t="e">
        <f>0.94*L1092+(1-0.94)*'01_Data'!U1088^2</f>
        <v>#DIV/0!</v>
      </c>
      <c r="M1093" s="11" t="e">
        <f t="shared" si="197"/>
        <v>#DIV/0!</v>
      </c>
      <c r="N1093">
        <f>0.94*N1092+(1-0.94)*'01_Data'!V1088^2</f>
        <v>1.2709483780403087E-3</v>
      </c>
      <c r="O1093" s="11">
        <f t="shared" si="198"/>
        <v>0.5659319669944064</v>
      </c>
      <c r="P1093">
        <f>0.94*P1092+(1-0.94)*'01_Data'!W1088^2</f>
        <v>7.1179330963886864E-4</v>
      </c>
      <c r="Q1093" s="11">
        <f t="shared" si="199"/>
        <v>0.42352321545458982</v>
      </c>
      <c r="R1093">
        <f>0.94*R1092+(1-0.94)*'01_Data'!X1088^2</f>
        <v>1.6517285417559779E-4</v>
      </c>
      <c r="S1093" s="11">
        <f t="shared" si="200"/>
        <v>0.20401852673777116</v>
      </c>
      <c r="T1093">
        <f>0.94*T1092+(1-0.94)*'01_Data'!Y1088^2</f>
        <v>8.3248592967636339E-8</v>
      </c>
      <c r="U1093" s="11">
        <f t="shared" si="201"/>
        <v>4.5802451274843748E-3</v>
      </c>
      <c r="V1093" t="e">
        <f>0.94*V1092+(1-0.94)*'01_Data'!AA1088^2</f>
        <v>#VALUE!</v>
      </c>
      <c r="W1093" s="11" t="e">
        <f t="shared" si="202"/>
        <v>#VALUE!</v>
      </c>
      <c r="X1093" t="e">
        <f>0.94*X1092+(1-0.94)*'01_Data'!AB1088^2</f>
        <v>#VALUE!</v>
      </c>
      <c r="Y1093" s="11" t="e">
        <f t="shared" si="203"/>
        <v>#VALUE!</v>
      </c>
    </row>
    <row r="1094" spans="1:25" x14ac:dyDescent="0.2">
      <c r="A1094" s="6">
        <f>'01_Data'!A1090</f>
        <v>45042</v>
      </c>
      <c r="B1094">
        <f>0.94*B1093+(1-0.94)*'01_Data'!P1089^2</f>
        <v>2.8381461072587603E-4</v>
      </c>
      <c r="C1094" s="11">
        <f t="shared" si="192"/>
        <v>0.26743463108378607</v>
      </c>
      <c r="D1094">
        <f>0.94*D1093+(1-0.94)*'01_Data'!Q1089^2</f>
        <v>1.6853600381565509E-4</v>
      </c>
      <c r="E1094" s="11">
        <f t="shared" si="193"/>
        <v>0.20608511096521526</v>
      </c>
      <c r="F1094">
        <f>0.94*F1093+(1-0.94)*'01_Data'!R1089^2</f>
        <v>4.6649479705156637E-4</v>
      </c>
      <c r="G1094" s="11">
        <f t="shared" si="194"/>
        <v>0.34286540924536957</v>
      </c>
      <c r="H1094">
        <f>0.94*H1093+(1-0.94)*'01_Data'!S1089^2</f>
        <v>3.2482477343872038E-4</v>
      </c>
      <c r="I1094" s="11">
        <f t="shared" si="195"/>
        <v>0.28610460133761839</v>
      </c>
      <c r="J1094">
        <f>0.94*J1093+(1-0.94)*'01_Data'!T1089^2</f>
        <v>2.6723328622428301E-4</v>
      </c>
      <c r="K1094" s="11">
        <f t="shared" si="196"/>
        <v>0.25950489037495872</v>
      </c>
      <c r="L1094" t="e">
        <f>0.94*L1093+(1-0.94)*'01_Data'!U1089^2</f>
        <v>#DIV/0!</v>
      </c>
      <c r="M1094" s="11" t="e">
        <f t="shared" si="197"/>
        <v>#DIV/0!</v>
      </c>
      <c r="N1094">
        <f>0.94*N1093+(1-0.94)*'01_Data'!V1089^2</f>
        <v>1.2919759131379701E-3</v>
      </c>
      <c r="O1094" s="11">
        <f t="shared" si="198"/>
        <v>0.5705943656493363</v>
      </c>
      <c r="P1094">
        <f>0.94*P1093+(1-0.94)*'01_Data'!W1089^2</f>
        <v>7.3421005910520685E-4</v>
      </c>
      <c r="Q1094" s="11">
        <f t="shared" si="199"/>
        <v>0.43014059898422996</v>
      </c>
      <c r="R1094">
        <f>0.94*R1093+(1-0.94)*'01_Data'!X1089^2</f>
        <v>1.6492321658553223E-4</v>
      </c>
      <c r="S1094" s="11">
        <f t="shared" si="200"/>
        <v>0.20386429451856969</v>
      </c>
      <c r="T1094">
        <f>0.94*T1093+(1-0.94)*'01_Data'!Y1089^2</f>
        <v>7.8965623065753609E-8</v>
      </c>
      <c r="U1094" s="11">
        <f t="shared" si="201"/>
        <v>4.4608672937636144E-3</v>
      </c>
      <c r="V1094" t="e">
        <f>0.94*V1093+(1-0.94)*'01_Data'!AA1089^2</f>
        <v>#VALUE!</v>
      </c>
      <c r="W1094" s="11" t="e">
        <f t="shared" si="202"/>
        <v>#VALUE!</v>
      </c>
      <c r="X1094" t="e">
        <f>0.94*X1093+(1-0.94)*'01_Data'!AB1089^2</f>
        <v>#VALUE!</v>
      </c>
      <c r="Y1094" s="11" t="e">
        <f t="shared" si="203"/>
        <v>#VALUE!</v>
      </c>
    </row>
    <row r="1095" spans="1:25" x14ac:dyDescent="0.2">
      <c r="A1095" s="6">
        <f>'01_Data'!A1091</f>
        <v>45043</v>
      </c>
      <c r="B1095">
        <f>0.94*B1094+(1-0.94)*'01_Data'!P1090^2</f>
        <v>2.7189211093882099E-4</v>
      </c>
      <c r="C1095" s="11">
        <f t="shared" si="192"/>
        <v>0.2617571621877478</v>
      </c>
      <c r="D1095">
        <f>0.94*D1094+(1-0.94)*'01_Data'!Q1090^2</f>
        <v>1.778039409170116E-4</v>
      </c>
      <c r="E1095" s="11">
        <f t="shared" si="193"/>
        <v>0.21167567907316825</v>
      </c>
      <c r="F1095">
        <f>0.94*F1094+(1-0.94)*'01_Data'!R1090^2</f>
        <v>4.5385789411456982E-4</v>
      </c>
      <c r="G1095" s="11">
        <f t="shared" si="194"/>
        <v>0.33818957600267868</v>
      </c>
      <c r="H1095">
        <f>0.94*H1094+(1-0.94)*'01_Data'!S1090^2</f>
        <v>3.2391987423574335E-4</v>
      </c>
      <c r="I1095" s="11">
        <f t="shared" si="195"/>
        <v>0.28570580726930861</v>
      </c>
      <c r="J1095">
        <f>0.94*J1094+(1-0.94)*'01_Data'!T1090^2</f>
        <v>2.5326540563369587E-4</v>
      </c>
      <c r="K1095" s="11">
        <f t="shared" si="196"/>
        <v>0.25263191053327244</v>
      </c>
      <c r="L1095" t="e">
        <f>0.94*L1094+(1-0.94)*'01_Data'!U1090^2</f>
        <v>#DIV/0!</v>
      </c>
      <c r="M1095" s="11" t="e">
        <f t="shared" si="197"/>
        <v>#DIV/0!</v>
      </c>
      <c r="N1095">
        <f>0.94*N1094+(1-0.94)*'01_Data'!V1090^2</f>
        <v>1.3072241364904759E-3</v>
      </c>
      <c r="O1095" s="11">
        <f t="shared" si="198"/>
        <v>0.57395163768003998</v>
      </c>
      <c r="P1095">
        <f>0.94*P1094+(1-0.94)*'01_Data'!W1090^2</f>
        <v>9.4761798364393951E-4</v>
      </c>
      <c r="Q1095" s="11">
        <f t="shared" si="199"/>
        <v>0.48867139457745301</v>
      </c>
      <c r="R1095">
        <f>0.94*R1094+(1-0.94)*'01_Data'!X1090^2</f>
        <v>1.5599083075189436E-4</v>
      </c>
      <c r="S1095" s="11">
        <f t="shared" si="200"/>
        <v>0.1982667126611963</v>
      </c>
      <c r="T1095">
        <f>0.94*T1094+(1-0.94)*'01_Data'!Y1090^2</f>
        <v>7.7075158219552486E-8</v>
      </c>
      <c r="U1095" s="11">
        <f t="shared" si="201"/>
        <v>4.4071464544903913E-3</v>
      </c>
      <c r="V1095" t="e">
        <f>0.94*V1094+(1-0.94)*'01_Data'!AA1090^2</f>
        <v>#VALUE!</v>
      </c>
      <c r="W1095" s="11" t="e">
        <f t="shared" si="202"/>
        <v>#VALUE!</v>
      </c>
      <c r="X1095" t="e">
        <f>0.94*X1094+(1-0.94)*'01_Data'!AB1090^2</f>
        <v>#VALUE!</v>
      </c>
      <c r="Y1095" s="11" t="e">
        <f t="shared" si="203"/>
        <v>#VALUE!</v>
      </c>
    </row>
    <row r="1096" spans="1:25" x14ac:dyDescent="0.2">
      <c r="A1096" s="6">
        <f>'01_Data'!A1092</f>
        <v>45044</v>
      </c>
      <c r="B1096">
        <f>0.94*B1095+(1-0.94)*'01_Data'!P1091^2</f>
        <v>2.6404986076999215E-4</v>
      </c>
      <c r="C1096" s="11">
        <f t="shared" ref="C1096:C1159" si="204">SQRT(B1096)*SQRT(252)</f>
        <v>0.25795457916857772</v>
      </c>
      <c r="D1096">
        <f>0.94*D1095+(1-0.94)*'01_Data'!Q1091^2</f>
        <v>1.6917279210065553E-4</v>
      </c>
      <c r="E1096" s="11">
        <f t="shared" ref="E1096:E1159" si="205">SQRT(D1096)*SQRT(252)</f>
        <v>0.20647407490860736</v>
      </c>
      <c r="F1096">
        <f>0.94*F1095+(1-0.94)*'01_Data'!R1091^2</f>
        <v>4.3003391154984821E-4</v>
      </c>
      <c r="G1096" s="11">
        <f t="shared" ref="G1096:G1159" si="206">SQRT(F1096)*SQRT(252)</f>
        <v>0.32919378139716088</v>
      </c>
      <c r="H1096">
        <f>0.94*H1095+(1-0.94)*'01_Data'!S1091^2</f>
        <v>3.0616739297517436E-4</v>
      </c>
      <c r="I1096" s="11">
        <f t="shared" ref="I1096:I1159" si="207">SQRT(H1096)*SQRT(252)</f>
        <v>0.27776641811015229</v>
      </c>
      <c r="J1096">
        <f>0.94*J1095+(1-0.94)*'01_Data'!T1091^2</f>
        <v>2.4192195677972549E-4</v>
      </c>
      <c r="K1096" s="11">
        <f t="shared" ref="K1096:K1159" si="208">SQRT(J1096)*SQRT(252)</f>
        <v>0.24690956463549732</v>
      </c>
      <c r="L1096" t="e">
        <f>0.94*L1095+(1-0.94)*'01_Data'!U1091^2</f>
        <v>#DIV/0!</v>
      </c>
      <c r="M1096" s="11" t="e">
        <f t="shared" ref="M1096:M1159" si="209">SQRT(L1096)*SQRT(252)</f>
        <v>#DIV/0!</v>
      </c>
      <c r="N1096">
        <f>0.94*N1095+(1-0.94)*'01_Data'!V1091^2</f>
        <v>1.2390356644990932E-3</v>
      </c>
      <c r="O1096" s="11">
        <f t="shared" ref="O1096:O1159" si="210">SQRT(N1096)*SQRT(252)</f>
        <v>0.55878169928315613</v>
      </c>
      <c r="P1096">
        <f>0.94*P1095+(1-0.94)*'01_Data'!W1091^2</f>
        <v>8.9079602070938171E-4</v>
      </c>
      <c r="Q1096" s="11">
        <f t="shared" ref="Q1096:Q1159" si="211">SQRT(P1096)*SQRT(252)</f>
        <v>0.47379383408689923</v>
      </c>
      <c r="R1096">
        <f>0.94*R1095+(1-0.94)*'01_Data'!X1091^2</f>
        <v>1.8276405265496242E-4</v>
      </c>
      <c r="S1096" s="11">
        <f t="shared" ref="S1096:S1159" si="212">SQRT(R1096)*SQRT(252)</f>
        <v>0.21460787792867839</v>
      </c>
      <c r="T1096">
        <f>0.94*T1095+(1-0.94)*'01_Data'!Y1091^2</f>
        <v>7.8853974141118479E-8</v>
      </c>
      <c r="U1096" s="11">
        <f t="shared" ref="U1096:U1159" si="213">SQRT(T1096)*SQRT(252)</f>
        <v>4.4577125842254406E-3</v>
      </c>
      <c r="V1096" t="e">
        <f>0.94*V1095+(1-0.94)*'01_Data'!AA1091^2</f>
        <v>#VALUE!</v>
      </c>
      <c r="W1096" s="11" t="e">
        <f t="shared" ref="W1096:W1159" si="214">SQRT(V1096)*SQRT(252)</f>
        <v>#VALUE!</v>
      </c>
      <c r="X1096" t="e">
        <f>0.94*X1095+(1-0.94)*'01_Data'!AB1091^2</f>
        <v>#VALUE!</v>
      </c>
      <c r="Y1096" s="11" t="e">
        <f t="shared" ref="Y1096:Y1159" si="215">SQRT(X1096)*SQRT(252)</f>
        <v>#VALUE!</v>
      </c>
    </row>
    <row r="1097" spans="1:25" x14ac:dyDescent="0.2">
      <c r="A1097" s="6">
        <f>'01_Data'!A1093</f>
        <v>45047</v>
      </c>
      <c r="B1097">
        <f>0.94*B1096+(1-0.94)*'01_Data'!P1092^2</f>
        <v>2.5810198440447737E-4</v>
      </c>
      <c r="C1097" s="11">
        <f t="shared" si="204"/>
        <v>0.25503274313297164</v>
      </c>
      <c r="D1097">
        <f>0.94*D1096+(1-0.94)*'01_Data'!Q1092^2</f>
        <v>1.6468695330683336E-4</v>
      </c>
      <c r="E1097" s="11">
        <f t="shared" si="205"/>
        <v>0.2037182177256664</v>
      </c>
      <c r="F1097">
        <f>0.94*F1096+(1-0.94)*'01_Data'!R1092^2</f>
        <v>4.2010507253307893E-4</v>
      </c>
      <c r="G1097" s="11">
        <f t="shared" si="206"/>
        <v>0.32537129295365913</v>
      </c>
      <c r="H1097">
        <f>0.94*H1096+(1-0.94)*'01_Data'!S1092^2</f>
        <v>3.0232464232042648E-4</v>
      </c>
      <c r="I1097" s="11">
        <f t="shared" si="207"/>
        <v>0.27601777092199603</v>
      </c>
      <c r="J1097">
        <f>0.94*J1096+(1-0.94)*'01_Data'!T1092^2</f>
        <v>2.3240486587014541E-4</v>
      </c>
      <c r="K1097" s="11">
        <f t="shared" si="208"/>
        <v>0.24200418632593249</v>
      </c>
      <c r="L1097" t="e">
        <f>0.94*L1096+(1-0.94)*'01_Data'!U1092^2</f>
        <v>#DIV/0!</v>
      </c>
      <c r="M1097" s="11" t="e">
        <f t="shared" si="209"/>
        <v>#DIV/0!</v>
      </c>
      <c r="N1097">
        <f>0.94*N1096+(1-0.94)*'01_Data'!V1092^2</f>
        <v>1.1655973596001409E-3</v>
      </c>
      <c r="O1097" s="11">
        <f t="shared" si="210"/>
        <v>0.54196912699824107</v>
      </c>
      <c r="P1097">
        <f>0.94*P1096+(1-0.94)*'01_Data'!W1092^2</f>
        <v>8.3748883136516557E-4</v>
      </c>
      <c r="Q1097" s="11">
        <f t="shared" si="211"/>
        <v>0.45939872170481899</v>
      </c>
      <c r="R1097">
        <f>0.94*R1096+(1-0.94)*'01_Data'!X1092^2</f>
        <v>1.7474657858117614E-4</v>
      </c>
      <c r="S1097" s="11">
        <f t="shared" si="212"/>
        <v>0.20984789206102691</v>
      </c>
      <c r="T1097">
        <f>0.94*T1096+(1-0.94)*'01_Data'!Y1092^2</f>
        <v>7.4122735692651372E-8</v>
      </c>
      <c r="U1097" s="11">
        <f t="shared" si="213"/>
        <v>4.321912700940192E-3</v>
      </c>
      <c r="V1097" t="e">
        <f>0.94*V1096+(1-0.94)*'01_Data'!AA1092^2</f>
        <v>#VALUE!</v>
      </c>
      <c r="W1097" s="11" t="e">
        <f t="shared" si="214"/>
        <v>#VALUE!</v>
      </c>
      <c r="X1097" t="e">
        <f>0.94*X1096+(1-0.94)*'01_Data'!AB1092^2</f>
        <v>#VALUE!</v>
      </c>
      <c r="Y1097" s="11" t="e">
        <f t="shared" si="215"/>
        <v>#VALUE!</v>
      </c>
    </row>
    <row r="1098" spans="1:25" x14ac:dyDescent="0.2">
      <c r="A1098" s="6">
        <f>'01_Data'!A1094</f>
        <v>45048</v>
      </c>
      <c r="B1098">
        <f>0.94*B1097+(1-0.94)*'01_Data'!P1093^2</f>
        <v>3.0216133647500314E-4</v>
      </c>
      <c r="C1098" s="11">
        <f t="shared" si="204"/>
        <v>0.27594321298357893</v>
      </c>
      <c r="D1098">
        <f>0.94*D1097+(1-0.94)*'01_Data'!Q1093^2</f>
        <v>1.5862689193653403E-4</v>
      </c>
      <c r="E1098" s="11">
        <f t="shared" si="205"/>
        <v>0.19993493133518858</v>
      </c>
      <c r="F1098">
        <f>0.94*F1097+(1-0.94)*'01_Data'!R1093^2</f>
        <v>3.9563583670926321E-4</v>
      </c>
      <c r="G1098" s="11">
        <f t="shared" si="206"/>
        <v>0.31575343363253289</v>
      </c>
      <c r="H1098">
        <f>0.94*H1097+(1-0.94)*'01_Data'!S1093^2</f>
        <v>2.8625091991160581E-4</v>
      </c>
      <c r="I1098" s="11">
        <f t="shared" si="207"/>
        <v>0.26858002870229325</v>
      </c>
      <c r="J1098">
        <f>0.94*J1097+(1-0.94)*'01_Data'!T1093^2</f>
        <v>2.1846057391793666E-4</v>
      </c>
      <c r="K1098" s="11">
        <f t="shared" si="208"/>
        <v>0.23463176389253021</v>
      </c>
      <c r="L1098" t="e">
        <f>0.94*L1097+(1-0.94)*'01_Data'!U1093^2</f>
        <v>#DIV/0!</v>
      </c>
      <c r="M1098" s="11" t="e">
        <f t="shared" si="209"/>
        <v>#DIV/0!</v>
      </c>
      <c r="N1098">
        <f>0.94*N1097+(1-0.94)*'01_Data'!V1093^2</f>
        <v>1.0992428296306626E-3</v>
      </c>
      <c r="O1098" s="11">
        <f t="shared" si="210"/>
        <v>0.52631662814975455</v>
      </c>
      <c r="P1098">
        <f>0.94*P1097+(1-0.94)*'01_Data'!W1093^2</f>
        <v>8.0376661333806244E-4</v>
      </c>
      <c r="Q1098" s="11">
        <f t="shared" si="211"/>
        <v>0.45005464841638038</v>
      </c>
      <c r="R1098">
        <f>0.94*R1097+(1-0.94)*'01_Data'!X1093^2</f>
        <v>1.6458725910023582E-4</v>
      </c>
      <c r="S1098" s="11">
        <f t="shared" si="212"/>
        <v>0.20365654738618011</v>
      </c>
      <c r="T1098">
        <f>0.94*T1097+(1-0.94)*'01_Data'!Y1093^2</f>
        <v>6.9743872334677201E-8</v>
      </c>
      <c r="U1098" s="11">
        <f t="shared" si="213"/>
        <v>4.1923091284325224E-3</v>
      </c>
      <c r="V1098" t="e">
        <f>0.94*V1097+(1-0.94)*'01_Data'!AA1093^2</f>
        <v>#VALUE!</v>
      </c>
      <c r="W1098" s="11" t="e">
        <f t="shared" si="214"/>
        <v>#VALUE!</v>
      </c>
      <c r="X1098" t="e">
        <f>0.94*X1097+(1-0.94)*'01_Data'!AB1093^2</f>
        <v>#VALUE!</v>
      </c>
      <c r="Y1098" s="11" t="e">
        <f t="shared" si="215"/>
        <v>#VALUE!</v>
      </c>
    </row>
    <row r="1099" spans="1:25" x14ac:dyDescent="0.2">
      <c r="A1099" s="6">
        <f>'01_Data'!A1095</f>
        <v>45049</v>
      </c>
      <c r="B1099">
        <f>0.94*B1098+(1-0.94)*'01_Data'!P1094^2</f>
        <v>3.8327246063554608E-4</v>
      </c>
      <c r="C1099" s="11">
        <f t="shared" si="204"/>
        <v>0.31078072668709306</v>
      </c>
      <c r="D1099">
        <f>0.94*D1098+(1-0.94)*'01_Data'!Q1094^2</f>
        <v>2.6530527766418914E-4</v>
      </c>
      <c r="E1099" s="11">
        <f t="shared" si="205"/>
        <v>0.25856707054722894</v>
      </c>
      <c r="F1099">
        <f>0.94*F1098+(1-0.94)*'01_Data'!R1094^2</f>
        <v>4.6165777319829134E-4</v>
      </c>
      <c r="G1099" s="11">
        <f t="shared" si="206"/>
        <v>0.34108321396100605</v>
      </c>
      <c r="H1099">
        <f>0.94*H1098+(1-0.94)*'01_Data'!S1094^2</f>
        <v>2.8993797529804202E-4</v>
      </c>
      <c r="I1099" s="11">
        <f t="shared" si="207"/>
        <v>0.27030421708716751</v>
      </c>
      <c r="J1099">
        <f>0.94*J1098+(1-0.94)*'01_Data'!T1094^2</f>
        <v>2.4150754004268935E-4</v>
      </c>
      <c r="K1099" s="11">
        <f t="shared" si="208"/>
        <v>0.2466979936901752</v>
      </c>
      <c r="L1099" t="e">
        <f>0.94*L1098+(1-0.94)*'01_Data'!U1094^2</f>
        <v>#DIV/0!</v>
      </c>
      <c r="M1099" s="11" t="e">
        <f t="shared" si="209"/>
        <v>#DIV/0!</v>
      </c>
      <c r="N1099">
        <f>0.94*N1098+(1-0.94)*'01_Data'!V1094^2</f>
        <v>1.0607491029981059E-3</v>
      </c>
      <c r="O1099" s="11">
        <f t="shared" si="210"/>
        <v>0.51701912339440859</v>
      </c>
      <c r="P1099">
        <f>0.94*P1098+(1-0.94)*'01_Data'!W1094^2</f>
        <v>9.5085328438016437E-4</v>
      </c>
      <c r="Q1099" s="11">
        <f t="shared" si="211"/>
        <v>0.4895048801225596</v>
      </c>
      <c r="R1099">
        <f>0.94*R1098+(1-0.94)*'01_Data'!X1094^2</f>
        <v>1.7242880211110388E-4</v>
      </c>
      <c r="S1099" s="11">
        <f t="shared" si="212"/>
        <v>0.20845157263018715</v>
      </c>
      <c r="T1099">
        <f>0.94*T1098+(1-0.94)*'01_Data'!Y1094^2</f>
        <v>6.8437463743571186E-8</v>
      </c>
      <c r="U1099" s="11">
        <f t="shared" si="213"/>
        <v>4.1528593599326159E-3</v>
      </c>
      <c r="V1099" t="e">
        <f>0.94*V1098+(1-0.94)*'01_Data'!AA1094^2</f>
        <v>#VALUE!</v>
      </c>
      <c r="W1099" s="11" t="e">
        <f t="shared" si="214"/>
        <v>#VALUE!</v>
      </c>
      <c r="X1099" t="e">
        <f>0.94*X1098+(1-0.94)*'01_Data'!AB1094^2</f>
        <v>#VALUE!</v>
      </c>
      <c r="Y1099" s="11" t="e">
        <f t="shared" si="215"/>
        <v>#VALUE!</v>
      </c>
    </row>
    <row r="1100" spans="1:25" x14ac:dyDescent="0.2">
      <c r="A1100" s="6">
        <f>'01_Data'!A1096</f>
        <v>45050</v>
      </c>
      <c r="B1100">
        <f>0.94*B1099+(1-0.94)*'01_Data'!P1095^2</f>
        <v>3.8405128949581876E-4</v>
      </c>
      <c r="C1100" s="11">
        <f t="shared" si="204"/>
        <v>0.3110963274501104</v>
      </c>
      <c r="D1100">
        <f>0.94*D1099+(1-0.94)*'01_Data'!Q1095^2</f>
        <v>2.740156843544066E-4</v>
      </c>
      <c r="E1100" s="11">
        <f t="shared" si="205"/>
        <v>0.26277738193632738</v>
      </c>
      <c r="F1100">
        <f>0.94*F1099+(1-0.94)*'01_Data'!R1095^2</f>
        <v>4.751201936243474E-4</v>
      </c>
      <c r="G1100" s="11">
        <f t="shared" si="206"/>
        <v>0.34602064792918868</v>
      </c>
      <c r="H1100">
        <f>0.94*H1099+(1-0.94)*'01_Data'!S1095^2</f>
        <v>2.9194083852656391E-4</v>
      </c>
      <c r="I1100" s="11">
        <f t="shared" si="207"/>
        <v>0.27123622786916596</v>
      </c>
      <c r="J1100">
        <f>0.94*J1099+(1-0.94)*'01_Data'!T1095^2</f>
        <v>3.199079591004099E-4</v>
      </c>
      <c r="K1100" s="11">
        <f t="shared" si="208"/>
        <v>0.28393098755384782</v>
      </c>
      <c r="L1100" t="e">
        <f>0.94*L1099+(1-0.94)*'01_Data'!U1095^2</f>
        <v>#DIV/0!</v>
      </c>
      <c r="M1100" s="11" t="e">
        <f t="shared" si="209"/>
        <v>#DIV/0!</v>
      </c>
      <c r="N1100">
        <f>0.94*N1099+(1-0.94)*'01_Data'!V1095^2</f>
        <v>1.0332557557824632E-3</v>
      </c>
      <c r="O1100" s="11">
        <f t="shared" si="210"/>
        <v>0.51027487735257038</v>
      </c>
      <c r="P1100">
        <f>0.94*P1099+(1-0.94)*'01_Data'!W1095^2</f>
        <v>9.1724188867779212E-4</v>
      </c>
      <c r="Q1100" s="11">
        <f t="shared" si="211"/>
        <v>0.48077536953009942</v>
      </c>
      <c r="R1100">
        <f>0.94*R1099+(1-0.94)*'01_Data'!X1095^2</f>
        <v>1.6241994300041085E-4</v>
      </c>
      <c r="S1100" s="11">
        <f t="shared" si="212"/>
        <v>0.20231120986268541</v>
      </c>
      <c r="T1100">
        <f>0.94*T1099+(1-0.94)*'01_Data'!Y1095^2</f>
        <v>6.504265020392204E-8</v>
      </c>
      <c r="U1100" s="11">
        <f t="shared" si="213"/>
        <v>4.0485488574782394E-3</v>
      </c>
      <c r="V1100" t="e">
        <f>0.94*V1099+(1-0.94)*'01_Data'!AA1095^2</f>
        <v>#VALUE!</v>
      </c>
      <c r="W1100" s="11" t="e">
        <f t="shared" si="214"/>
        <v>#VALUE!</v>
      </c>
      <c r="X1100" t="e">
        <f>0.94*X1099+(1-0.94)*'01_Data'!AB1095^2</f>
        <v>#VALUE!</v>
      </c>
      <c r="Y1100" s="11" t="e">
        <f t="shared" si="215"/>
        <v>#VALUE!</v>
      </c>
    </row>
    <row r="1101" spans="1:25" x14ac:dyDescent="0.2">
      <c r="A1101" s="6">
        <f>'01_Data'!A1097</f>
        <v>45051</v>
      </c>
      <c r="B1101">
        <f>0.94*B1100+(1-0.94)*'01_Data'!P1096^2</f>
        <v>3.7973464690455153E-4</v>
      </c>
      <c r="C1101" s="11">
        <f t="shared" si="204"/>
        <v>0.30934306363638897</v>
      </c>
      <c r="D1101">
        <f>0.94*D1100+(1-0.94)*'01_Data'!Q1096^2</f>
        <v>2.5848646237687343E-4</v>
      </c>
      <c r="E1101" s="11">
        <f t="shared" si="205"/>
        <v>0.25522262540568796</v>
      </c>
      <c r="F1101">
        <f>0.94*F1100+(1-0.94)*'01_Data'!R1096^2</f>
        <v>4.5695842325896378E-4</v>
      </c>
      <c r="G1101" s="11">
        <f t="shared" si="206"/>
        <v>0.33934278047611222</v>
      </c>
      <c r="H1101">
        <f>0.94*H1100+(1-0.94)*'01_Data'!S1096^2</f>
        <v>2.7568857832343136E-4</v>
      </c>
      <c r="I1101" s="11">
        <f t="shared" si="207"/>
        <v>0.26357830285800216</v>
      </c>
      <c r="J1101">
        <f>0.94*J1100+(1-0.94)*'01_Data'!T1096^2</f>
        <v>3.0932731366018829E-4</v>
      </c>
      <c r="K1101" s="11">
        <f t="shared" si="208"/>
        <v>0.27919613722680237</v>
      </c>
      <c r="L1101" t="e">
        <f>0.94*L1100+(1-0.94)*'01_Data'!U1096^2</f>
        <v>#DIV/0!</v>
      </c>
      <c r="M1101" s="11" t="e">
        <f t="shared" si="209"/>
        <v>#DIV/0!</v>
      </c>
      <c r="N1101">
        <f>0.94*N1100+(1-0.94)*'01_Data'!V1096^2</f>
        <v>9.7740675296038577E-4</v>
      </c>
      <c r="O1101" s="11">
        <f t="shared" si="210"/>
        <v>0.49629275810353835</v>
      </c>
      <c r="P1101">
        <f>0.94*P1100+(1-0.94)*'01_Data'!W1096^2</f>
        <v>8.8818880939077081E-4</v>
      </c>
      <c r="Q1101" s="11">
        <f t="shared" si="211"/>
        <v>0.47309996825879652</v>
      </c>
      <c r="R1101">
        <f>0.94*R1100+(1-0.94)*'01_Data'!X1096^2</f>
        <v>1.5361322669476559E-4</v>
      </c>
      <c r="S1101" s="11">
        <f t="shared" si="212"/>
        <v>0.19674992535470232</v>
      </c>
      <c r="T1101">
        <f>0.94*T1100+(1-0.94)*'01_Data'!Y1096^2</f>
        <v>6.7589340846601304E-8</v>
      </c>
      <c r="U1101" s="11">
        <f t="shared" si="213"/>
        <v>4.1270466308661368E-3</v>
      </c>
      <c r="V1101" t="e">
        <f>0.94*V1100+(1-0.94)*'01_Data'!AA1096^2</f>
        <v>#VALUE!</v>
      </c>
      <c r="W1101" s="11" t="e">
        <f t="shared" si="214"/>
        <v>#VALUE!</v>
      </c>
      <c r="X1101" t="e">
        <f>0.94*X1100+(1-0.94)*'01_Data'!AB1096^2</f>
        <v>#VALUE!</v>
      </c>
      <c r="Y1101" s="11" t="e">
        <f t="shared" si="215"/>
        <v>#VALUE!</v>
      </c>
    </row>
    <row r="1102" spans="1:25" x14ac:dyDescent="0.2">
      <c r="A1102" s="6">
        <f>'01_Data'!A1098</f>
        <v>45054</v>
      </c>
      <c r="B1102">
        <f>0.94*B1101+(1-0.94)*'01_Data'!P1097^2</f>
        <v>3.9323560567938623E-4</v>
      </c>
      <c r="C1102" s="11">
        <f t="shared" si="204"/>
        <v>0.31479417502743812</v>
      </c>
      <c r="D1102">
        <f>0.94*D1101+(1-0.94)*'01_Data'!Q1097^2</f>
        <v>2.8114187303185156E-4</v>
      </c>
      <c r="E1102" s="11">
        <f t="shared" si="205"/>
        <v>0.26617241029833766</v>
      </c>
      <c r="F1102">
        <f>0.94*F1101+(1-0.94)*'01_Data'!R1097^2</f>
        <v>4.8516523903296277E-4</v>
      </c>
      <c r="G1102" s="11">
        <f t="shared" si="206"/>
        <v>0.34965932024801888</v>
      </c>
      <c r="H1102">
        <f>0.94*H1101+(1-0.94)*'01_Data'!S1097^2</f>
        <v>3.258405123212935E-4</v>
      </c>
      <c r="I1102" s="11">
        <f t="shared" si="207"/>
        <v>0.28655158192717411</v>
      </c>
      <c r="J1102">
        <f>0.94*J1101+(1-0.94)*'01_Data'!T1097^2</f>
        <v>3.1469553994764701E-4</v>
      </c>
      <c r="K1102" s="11">
        <f t="shared" si="208"/>
        <v>0.28160837357366886</v>
      </c>
      <c r="L1102" t="e">
        <f>0.94*L1101+(1-0.94)*'01_Data'!U1097^2</f>
        <v>#DIV/0!</v>
      </c>
      <c r="M1102" s="11" t="e">
        <f t="shared" si="209"/>
        <v>#DIV/0!</v>
      </c>
      <c r="N1102">
        <f>0.94*N1101+(1-0.94)*'01_Data'!V1097^2</f>
        <v>9.5368656185804959E-4</v>
      </c>
      <c r="O1102" s="11">
        <f t="shared" si="210"/>
        <v>0.49023363163723122</v>
      </c>
      <c r="P1102">
        <f>0.94*P1101+(1-0.94)*'01_Data'!W1097^2</f>
        <v>8.3885357909315535E-4</v>
      </c>
      <c r="Q1102" s="11">
        <f t="shared" si="211"/>
        <v>0.45977288081342421</v>
      </c>
      <c r="R1102">
        <f>0.94*R1101+(1-0.94)*'01_Data'!X1097^2</f>
        <v>1.4572276738826698E-4</v>
      </c>
      <c r="S1102" s="11">
        <f t="shared" si="212"/>
        <v>0.19163020999269215</v>
      </c>
      <c r="T1102">
        <f>0.94*T1101+(1-0.94)*'01_Data'!Y1097^2</f>
        <v>6.640969142471815E-8</v>
      </c>
      <c r="U1102" s="11">
        <f t="shared" si="213"/>
        <v>4.0908730411770263E-3</v>
      </c>
      <c r="V1102" t="e">
        <f>0.94*V1101+(1-0.94)*'01_Data'!AA1097^2</f>
        <v>#VALUE!</v>
      </c>
      <c r="W1102" s="11" t="e">
        <f t="shared" si="214"/>
        <v>#VALUE!</v>
      </c>
      <c r="X1102" t="e">
        <f>0.94*X1101+(1-0.94)*'01_Data'!AB1097^2</f>
        <v>#VALUE!</v>
      </c>
      <c r="Y1102" s="11" t="e">
        <f t="shared" si="215"/>
        <v>#VALUE!</v>
      </c>
    </row>
    <row r="1103" spans="1:25" x14ac:dyDescent="0.2">
      <c r="A1103" s="6">
        <f>'01_Data'!A1099</f>
        <v>45055</v>
      </c>
      <c r="B1103">
        <f>0.94*B1102+(1-0.94)*'01_Data'!P1098^2</f>
        <v>3.7057679324032045E-4</v>
      </c>
      <c r="C1103" s="11">
        <f t="shared" si="204"/>
        <v>0.30559016982972598</v>
      </c>
      <c r="D1103">
        <f>0.94*D1102+(1-0.94)*'01_Data'!Q1098^2</f>
        <v>2.6520488241596414E-4</v>
      </c>
      <c r="E1103" s="11">
        <f t="shared" si="205"/>
        <v>0.25851814321014871</v>
      </c>
      <c r="F1103">
        <f>0.94*F1102+(1-0.94)*'01_Data'!R1098^2</f>
        <v>4.5771939857315331E-4</v>
      </c>
      <c r="G1103" s="11">
        <f t="shared" si="206"/>
        <v>0.33962521761558678</v>
      </c>
      <c r="H1103">
        <f>0.94*H1102+(1-0.94)*'01_Data'!S1098^2</f>
        <v>3.564700561384112E-4</v>
      </c>
      <c r="I1103" s="11">
        <f t="shared" si="207"/>
        <v>0.29971729037024142</v>
      </c>
      <c r="J1103">
        <f>0.94*J1102+(1-0.94)*'01_Data'!T1098^2</f>
        <v>3.0111864061952191E-4</v>
      </c>
      <c r="K1103" s="11">
        <f t="shared" si="208"/>
        <v>0.27546669024787651</v>
      </c>
      <c r="L1103" t="e">
        <f>0.94*L1102+(1-0.94)*'01_Data'!U1098^2</f>
        <v>#DIV/0!</v>
      </c>
      <c r="M1103" s="11" t="e">
        <f t="shared" si="209"/>
        <v>#DIV/0!</v>
      </c>
      <c r="N1103">
        <f>0.94*N1102+(1-0.94)*'01_Data'!V1098^2</f>
        <v>1.0162977282175696E-3</v>
      </c>
      <c r="O1103" s="11">
        <f t="shared" si="210"/>
        <v>0.50607018042049023</v>
      </c>
      <c r="P1103">
        <f>0.94*P1102+(1-0.94)*'01_Data'!W1098^2</f>
        <v>8.0203633175574723E-4</v>
      </c>
      <c r="Q1103" s="11">
        <f t="shared" si="211"/>
        <v>0.44956996741602784</v>
      </c>
      <c r="R1103">
        <f>0.94*R1102+(1-0.94)*'01_Data'!X1098^2</f>
        <v>1.3733486642180265E-4</v>
      </c>
      <c r="S1103" s="11">
        <f t="shared" si="212"/>
        <v>0.18603329362857143</v>
      </c>
      <c r="T1103">
        <f>0.94*T1102+(1-0.94)*'01_Data'!Y1098^2</f>
        <v>6.3135611954632213E-8</v>
      </c>
      <c r="U1103" s="11">
        <f t="shared" si="213"/>
        <v>3.9887559730531676E-3</v>
      </c>
      <c r="V1103" t="e">
        <f>0.94*V1102+(1-0.94)*'01_Data'!AA1098^2</f>
        <v>#VALUE!</v>
      </c>
      <c r="W1103" s="11" t="e">
        <f t="shared" si="214"/>
        <v>#VALUE!</v>
      </c>
      <c r="X1103" t="e">
        <f>0.94*X1102+(1-0.94)*'01_Data'!AB1098^2</f>
        <v>#VALUE!</v>
      </c>
      <c r="Y1103" s="11" t="e">
        <f t="shared" si="215"/>
        <v>#VALUE!</v>
      </c>
    </row>
    <row r="1104" spans="1:25" x14ac:dyDescent="0.2">
      <c r="A1104" s="6">
        <f>'01_Data'!A1100</f>
        <v>45056</v>
      </c>
      <c r="B1104">
        <f>0.94*B1103+(1-0.94)*'01_Data'!P1099^2</f>
        <v>3.4834672460174105E-4</v>
      </c>
      <c r="C1104" s="11">
        <f t="shared" si="204"/>
        <v>0.29628259246813465</v>
      </c>
      <c r="D1104">
        <f>0.94*D1103+(1-0.94)*'01_Data'!Q1099^2</f>
        <v>2.4979245484395453E-4</v>
      </c>
      <c r="E1104" s="11">
        <f t="shared" si="205"/>
        <v>0.25089379948630963</v>
      </c>
      <c r="F1104">
        <f>0.94*F1103+(1-0.94)*'01_Data'!R1099^2</f>
        <v>4.3258109485148785E-4</v>
      </c>
      <c r="G1104" s="11">
        <f t="shared" si="206"/>
        <v>0.33016728472484208</v>
      </c>
      <c r="H1104">
        <f>0.94*H1103+(1-0.94)*'01_Data'!S1099^2</f>
        <v>3.3508185277010652E-4</v>
      </c>
      <c r="I1104" s="11">
        <f t="shared" si="207"/>
        <v>0.29058669428944411</v>
      </c>
      <c r="J1104">
        <f>0.94*J1103+(1-0.94)*'01_Data'!T1099^2</f>
        <v>2.8345011366219601E-4</v>
      </c>
      <c r="K1104" s="11">
        <f t="shared" si="208"/>
        <v>0.26726284560872537</v>
      </c>
      <c r="L1104" t="e">
        <f>0.94*L1103+(1-0.94)*'01_Data'!U1099^2</f>
        <v>#DIV/0!</v>
      </c>
      <c r="M1104" s="11" t="e">
        <f t="shared" si="209"/>
        <v>#DIV/0!</v>
      </c>
      <c r="N1104">
        <f>0.94*N1103+(1-0.94)*'01_Data'!V1099^2</f>
        <v>9.5877761355018707E-4</v>
      </c>
      <c r="O1104" s="11">
        <f t="shared" si="210"/>
        <v>0.4915403936754813</v>
      </c>
      <c r="P1104">
        <f>0.94*P1103+(1-0.94)*'01_Data'!W1099^2</f>
        <v>7.5391697031951179E-4</v>
      </c>
      <c r="Q1104" s="11">
        <f t="shared" si="211"/>
        <v>0.43587506985432989</v>
      </c>
      <c r="R1104">
        <f>0.94*R1103+(1-0.94)*'01_Data'!X1099^2</f>
        <v>1.403535961770057E-4</v>
      </c>
      <c r="S1104" s="11">
        <f t="shared" si="212"/>
        <v>0.18806676005239586</v>
      </c>
      <c r="T1104">
        <f>0.94*T1103+(1-0.94)*'01_Data'!Y1099^2</f>
        <v>6.0074245411054622E-8</v>
      </c>
      <c r="U1104" s="11">
        <f t="shared" si="213"/>
        <v>3.8908495015337933E-3</v>
      </c>
      <c r="V1104" t="e">
        <f>0.94*V1103+(1-0.94)*'01_Data'!AA1099^2</f>
        <v>#VALUE!</v>
      </c>
      <c r="W1104" s="11" t="e">
        <f t="shared" si="214"/>
        <v>#VALUE!</v>
      </c>
      <c r="X1104" t="e">
        <f>0.94*X1103+(1-0.94)*'01_Data'!AB1099^2</f>
        <v>#VALUE!</v>
      </c>
      <c r="Y1104" s="11" t="e">
        <f t="shared" si="215"/>
        <v>#VALUE!</v>
      </c>
    </row>
    <row r="1105" spans="1:25" x14ac:dyDescent="0.2">
      <c r="A1105" s="6">
        <f>'01_Data'!A1101</f>
        <v>45057</v>
      </c>
      <c r="B1105">
        <f>0.94*B1104+(1-0.94)*'01_Data'!P1100^2</f>
        <v>3.3744734595872797E-4</v>
      </c>
      <c r="C1105" s="11">
        <f t="shared" si="204"/>
        <v>0.29161058139511919</v>
      </c>
      <c r="D1105">
        <f>0.94*D1104+(1-0.94)*'01_Data'!Q1100^2</f>
        <v>2.44696992676404E-4</v>
      </c>
      <c r="E1105" s="11">
        <f t="shared" si="205"/>
        <v>0.24832165059546016</v>
      </c>
      <c r="F1105">
        <f>0.94*F1104+(1-0.94)*'01_Data'!R1100^2</f>
        <v>4.1323596458196261E-4</v>
      </c>
      <c r="G1105" s="11">
        <f t="shared" si="206"/>
        <v>0.32270026816638159</v>
      </c>
      <c r="H1105">
        <f>0.94*H1104+(1-0.94)*'01_Data'!S1100^2</f>
        <v>3.9466817073561416E-4</v>
      </c>
      <c r="I1105" s="11">
        <f t="shared" si="207"/>
        <v>0.31536705443875201</v>
      </c>
      <c r="J1105">
        <f>0.94*J1104+(1-0.94)*'01_Data'!T1100^2</f>
        <v>2.710862426675052E-4</v>
      </c>
      <c r="K1105" s="11">
        <f t="shared" si="208"/>
        <v>0.2613689598100955</v>
      </c>
      <c r="L1105" t="e">
        <f>0.94*L1104+(1-0.94)*'01_Data'!U1100^2</f>
        <v>#DIV/0!</v>
      </c>
      <c r="M1105" s="11" t="e">
        <f t="shared" si="209"/>
        <v>#DIV/0!</v>
      </c>
      <c r="N1105">
        <f>0.94*N1104+(1-0.94)*'01_Data'!V1100^2</f>
        <v>9.3908994966649339E-4</v>
      </c>
      <c r="O1105" s="11">
        <f t="shared" si="210"/>
        <v>0.48646753983791802</v>
      </c>
      <c r="P1105">
        <f>0.94*P1104+(1-0.94)*'01_Data'!W1100^2</f>
        <v>7.6734846138237171E-4</v>
      </c>
      <c r="Q1105" s="11">
        <f t="shared" si="211"/>
        <v>0.43974061930683378</v>
      </c>
      <c r="R1105">
        <f>0.94*R1104+(1-0.94)*'01_Data'!X1100^2</f>
        <v>1.3289609967874908E-4</v>
      </c>
      <c r="S1105" s="11">
        <f t="shared" si="212"/>
        <v>0.18300223255207781</v>
      </c>
      <c r="T1105">
        <f>0.94*T1104+(1-0.94)*'01_Data'!Y1100^2</f>
        <v>5.7179981760378853E-8</v>
      </c>
      <c r="U1105" s="11">
        <f t="shared" si="213"/>
        <v>3.7959656747151272E-3</v>
      </c>
      <c r="V1105" t="e">
        <f>0.94*V1104+(1-0.94)*'01_Data'!AA1100^2</f>
        <v>#VALUE!</v>
      </c>
      <c r="W1105" s="11" t="e">
        <f t="shared" si="214"/>
        <v>#VALUE!</v>
      </c>
      <c r="X1105" t="e">
        <f>0.94*X1104+(1-0.94)*'01_Data'!AB1100^2</f>
        <v>#VALUE!</v>
      </c>
      <c r="Y1105" s="11" t="e">
        <f t="shared" si="215"/>
        <v>#VALUE!</v>
      </c>
    </row>
    <row r="1106" spans="1:25" x14ac:dyDescent="0.2">
      <c r="A1106" s="6">
        <f>'01_Data'!A1102</f>
        <v>45058</v>
      </c>
      <c r="B1106">
        <f>0.94*B1105+(1-0.94)*'01_Data'!P1101^2</f>
        <v>3.372154102885639E-4</v>
      </c>
      <c r="C1106" s="11">
        <f t="shared" si="204"/>
        <v>0.29151034868888975</v>
      </c>
      <c r="D1106">
        <f>0.94*D1105+(1-0.94)*'01_Data'!Q1101^2</f>
        <v>2.3186590590212029E-4</v>
      </c>
      <c r="E1106" s="11">
        <f t="shared" si="205"/>
        <v>0.24172341278273876</v>
      </c>
      <c r="F1106">
        <f>0.94*F1105+(1-0.94)*'01_Data'!R1101^2</f>
        <v>3.9045303011340583E-4</v>
      </c>
      <c r="G1106" s="11">
        <f t="shared" si="206"/>
        <v>0.31367843978918647</v>
      </c>
      <c r="H1106">
        <f>0.94*H1105+(1-0.94)*'01_Data'!S1101^2</f>
        <v>3.9223943237249947E-4</v>
      </c>
      <c r="I1106" s="11">
        <f t="shared" si="207"/>
        <v>0.31439519232626612</v>
      </c>
      <c r="J1106">
        <f>0.94*J1105+(1-0.94)*'01_Data'!T1101^2</f>
        <v>2.5926106147480555E-4</v>
      </c>
      <c r="K1106" s="11">
        <f t="shared" si="208"/>
        <v>0.25560474857023097</v>
      </c>
      <c r="L1106" t="e">
        <f>0.94*L1105+(1-0.94)*'01_Data'!U1101^2</f>
        <v>#DIV/0!</v>
      </c>
      <c r="M1106" s="11" t="e">
        <f t="shared" si="209"/>
        <v>#DIV/0!</v>
      </c>
      <c r="N1106">
        <f>0.94*N1105+(1-0.94)*'01_Data'!V1101^2</f>
        <v>8.8956188845423648E-4</v>
      </c>
      <c r="O1106" s="11">
        <f t="shared" si="210"/>
        <v>0.47346551710812862</v>
      </c>
      <c r="P1106">
        <f>0.94*P1105+(1-0.94)*'01_Data'!W1101^2</f>
        <v>7.6526123215204004E-4</v>
      </c>
      <c r="Q1106" s="11">
        <f t="shared" si="211"/>
        <v>0.43914215295541159</v>
      </c>
      <c r="R1106">
        <f>0.94*R1105+(1-0.94)*'01_Data'!X1101^2</f>
        <v>1.2965579578168507E-4</v>
      </c>
      <c r="S1106" s="11">
        <f t="shared" si="212"/>
        <v>0.18075746329539105</v>
      </c>
      <c r="T1106">
        <f>0.94*T1105+(1-0.94)*'01_Data'!Y1101^2</f>
        <v>7.9590998860526533E-8</v>
      </c>
      <c r="U1106" s="11">
        <f t="shared" si="213"/>
        <v>4.4784965906934319E-3</v>
      </c>
      <c r="V1106" t="e">
        <f>0.94*V1105+(1-0.94)*'01_Data'!AA1101^2</f>
        <v>#VALUE!</v>
      </c>
      <c r="W1106" s="11" t="e">
        <f t="shared" si="214"/>
        <v>#VALUE!</v>
      </c>
      <c r="X1106" t="e">
        <f>0.94*X1105+(1-0.94)*'01_Data'!AB1101^2</f>
        <v>#VALUE!</v>
      </c>
      <c r="Y1106" s="11" t="e">
        <f t="shared" si="215"/>
        <v>#VALUE!</v>
      </c>
    </row>
    <row r="1107" spans="1:25" x14ac:dyDescent="0.2">
      <c r="A1107" s="6">
        <f>'01_Data'!A1103</f>
        <v>45061</v>
      </c>
      <c r="B1107">
        <f>0.94*B1106+(1-0.94)*'01_Data'!P1102^2</f>
        <v>3.1698303029982559E-4</v>
      </c>
      <c r="C1107" s="11">
        <f t="shared" si="204"/>
        <v>0.28263001191585452</v>
      </c>
      <c r="D1107">
        <f>0.94*D1106+(1-0.94)*'01_Data'!Q1102^2</f>
        <v>2.1834652405445777E-4</v>
      </c>
      <c r="E1107" s="11">
        <f t="shared" si="205"/>
        <v>0.23457050978697933</v>
      </c>
      <c r="F1107">
        <f>0.94*F1106+(1-0.94)*'01_Data'!R1102^2</f>
        <v>3.6830378779235728E-4</v>
      </c>
      <c r="G1107" s="11">
        <f t="shared" si="206"/>
        <v>0.30465152965917314</v>
      </c>
      <c r="H1107">
        <f>0.94*H1106+(1-0.94)*'01_Data'!S1102^2</f>
        <v>3.6916172265101342E-4</v>
      </c>
      <c r="I1107" s="11">
        <f t="shared" si="207"/>
        <v>0.30500615421341154</v>
      </c>
      <c r="J1107">
        <f>0.94*J1106+(1-0.94)*'01_Data'!T1102^2</f>
        <v>2.4599072197769504E-4</v>
      </c>
      <c r="K1107" s="11">
        <f t="shared" si="208"/>
        <v>0.24897723176704165</v>
      </c>
      <c r="L1107" t="e">
        <f>0.94*L1106+(1-0.94)*'01_Data'!U1102^2</f>
        <v>#DIV/0!</v>
      </c>
      <c r="M1107" s="11" t="e">
        <f t="shared" si="209"/>
        <v>#DIV/0!</v>
      </c>
      <c r="N1107">
        <f>0.94*N1106+(1-0.94)*'01_Data'!V1102^2</f>
        <v>8.5576188307137321E-4</v>
      </c>
      <c r="O1107" s="11">
        <f t="shared" si="210"/>
        <v>0.46438345635259887</v>
      </c>
      <c r="P1107">
        <f>0.94*P1106+(1-0.94)*'01_Data'!W1102^2</f>
        <v>7.3436344199820185E-4</v>
      </c>
      <c r="Q1107" s="11">
        <f t="shared" si="211"/>
        <v>0.43018552670161608</v>
      </c>
      <c r="R1107">
        <f>0.94*R1106+(1-0.94)*'01_Data'!X1102^2</f>
        <v>1.220335061211603E-4</v>
      </c>
      <c r="S1107" s="11">
        <f t="shared" si="212"/>
        <v>0.17536374637459248</v>
      </c>
      <c r="T1107">
        <f>0.94*T1106+(1-0.94)*'01_Data'!Y1102^2</f>
        <v>7.7684340788713404E-8</v>
      </c>
      <c r="U1107" s="11">
        <f t="shared" si="213"/>
        <v>4.4245286617622644E-3</v>
      </c>
      <c r="V1107" t="e">
        <f>0.94*V1106+(1-0.94)*'01_Data'!AA1102^2</f>
        <v>#VALUE!</v>
      </c>
      <c r="W1107" s="11" t="e">
        <f t="shared" si="214"/>
        <v>#VALUE!</v>
      </c>
      <c r="X1107" t="e">
        <f>0.94*X1106+(1-0.94)*'01_Data'!AB1102^2</f>
        <v>#VALUE!</v>
      </c>
      <c r="Y1107" s="11" t="e">
        <f t="shared" si="215"/>
        <v>#VALUE!</v>
      </c>
    </row>
    <row r="1108" spans="1:25" x14ac:dyDescent="0.2">
      <c r="A1108" s="6">
        <f>'01_Data'!A1104</f>
        <v>45062</v>
      </c>
      <c r="B1108">
        <f>0.94*B1107+(1-0.94)*'01_Data'!P1103^2</f>
        <v>2.9818198395774564E-4</v>
      </c>
      <c r="C1108" s="11">
        <f t="shared" si="204"/>
        <v>0.27412015605816353</v>
      </c>
      <c r="D1108">
        <f>0.94*D1107+(1-0.94)*'01_Data'!Q1103^2</f>
        <v>2.0606539221312603E-4</v>
      </c>
      <c r="E1108" s="11">
        <f t="shared" si="205"/>
        <v>0.22787821053735646</v>
      </c>
      <c r="F1108">
        <f>0.94*F1107+(1-0.94)*'01_Data'!R1103^2</f>
        <v>3.5755685453375883E-4</v>
      </c>
      <c r="G1108" s="11">
        <f t="shared" si="206"/>
        <v>0.30017382854357449</v>
      </c>
      <c r="H1108">
        <f>0.94*H1107+(1-0.94)*'01_Data'!S1103^2</f>
        <v>3.5027542404728431E-4</v>
      </c>
      <c r="I1108" s="11">
        <f t="shared" si="207"/>
        <v>0.29710167764574413</v>
      </c>
      <c r="J1108">
        <f>0.94*J1107+(1-0.94)*'01_Data'!T1103^2</f>
        <v>2.4090466637770818E-4</v>
      </c>
      <c r="K1108" s="11">
        <f t="shared" si="208"/>
        <v>0.24638988600829878</v>
      </c>
      <c r="L1108" t="e">
        <f>0.94*L1107+(1-0.94)*'01_Data'!U1103^2</f>
        <v>#DIV/0!</v>
      </c>
      <c r="M1108" s="11" t="e">
        <f t="shared" si="209"/>
        <v>#DIV/0!</v>
      </c>
      <c r="N1108">
        <f>0.94*N1107+(1-0.94)*'01_Data'!V1103^2</f>
        <v>8.0452564463870434E-4</v>
      </c>
      <c r="O1108" s="11">
        <f t="shared" si="210"/>
        <v>0.45026710122876346</v>
      </c>
      <c r="P1108">
        <f>0.94*P1107+(1-0.94)*'01_Data'!W1103^2</f>
        <v>6.9510084539924901E-4</v>
      </c>
      <c r="Q1108" s="11">
        <f t="shared" si="211"/>
        <v>0.41852767296871873</v>
      </c>
      <c r="R1108">
        <f>0.94*R1107+(1-0.94)*'01_Data'!X1103^2</f>
        <v>1.2876671128856225E-4</v>
      </c>
      <c r="S1108" s="11">
        <f t="shared" si="212"/>
        <v>0.18013664603494117</v>
      </c>
      <c r="T1108">
        <f>0.94*T1107+(1-0.94)*'01_Data'!Y1103^2</f>
        <v>7.3732075587377772E-8</v>
      </c>
      <c r="U1108" s="11">
        <f t="shared" si="213"/>
        <v>4.3105084442579631E-3</v>
      </c>
      <c r="V1108" t="e">
        <f>0.94*V1107+(1-0.94)*'01_Data'!AA1103^2</f>
        <v>#VALUE!</v>
      </c>
      <c r="W1108" s="11" t="e">
        <f t="shared" si="214"/>
        <v>#VALUE!</v>
      </c>
      <c r="X1108" t="e">
        <f>0.94*X1107+(1-0.94)*'01_Data'!AB1103^2</f>
        <v>#VALUE!</v>
      </c>
      <c r="Y1108" s="11" t="e">
        <f t="shared" si="215"/>
        <v>#VALUE!</v>
      </c>
    </row>
    <row r="1109" spans="1:25" x14ac:dyDescent="0.2">
      <c r="A1109" s="6">
        <f>'01_Data'!A1105</f>
        <v>45063</v>
      </c>
      <c r="B1109">
        <f>0.94*B1108+(1-0.94)*'01_Data'!P1104^2</f>
        <v>3.1650919264078709E-4</v>
      </c>
      <c r="C1109" s="11">
        <f t="shared" si="204"/>
        <v>0.28241869014900262</v>
      </c>
      <c r="D1109">
        <f>0.94*D1108+(1-0.94)*'01_Data'!Q1104^2</f>
        <v>2.275538460070632E-4</v>
      </c>
      <c r="E1109" s="11">
        <f t="shared" si="205"/>
        <v>0.23946517323773814</v>
      </c>
      <c r="F1109">
        <f>0.94*F1108+(1-0.94)*'01_Data'!R1104^2</f>
        <v>3.661663550518838E-4</v>
      </c>
      <c r="G1109" s="11">
        <f t="shared" si="206"/>
        <v>0.30376622832875072</v>
      </c>
      <c r="H1109">
        <f>0.94*H1108+(1-0.94)*'01_Data'!S1104^2</f>
        <v>3.3180514210605908E-4</v>
      </c>
      <c r="I1109" s="11">
        <f t="shared" si="207"/>
        <v>0.28916240386801134</v>
      </c>
      <c r="J1109">
        <f>0.94*J1108+(1-0.94)*'01_Data'!T1104^2</f>
        <v>3.6106423209484543E-4</v>
      </c>
      <c r="K1109" s="11">
        <f t="shared" si="208"/>
        <v>0.30164248123880205</v>
      </c>
      <c r="L1109" t="e">
        <f>0.94*L1108+(1-0.94)*'01_Data'!U1104^2</f>
        <v>#DIV/0!</v>
      </c>
      <c r="M1109" s="11" t="e">
        <f t="shared" si="209"/>
        <v>#DIV/0!</v>
      </c>
      <c r="N1109">
        <f>0.94*N1108+(1-0.94)*'01_Data'!V1104^2</f>
        <v>7.5636358051199559E-4</v>
      </c>
      <c r="O1109" s="11">
        <f t="shared" si="210"/>
        <v>0.43658174754451529</v>
      </c>
      <c r="P1109">
        <f>0.94*P1108+(1-0.94)*'01_Data'!W1104^2</f>
        <v>6.6796669968196252E-4</v>
      </c>
      <c r="Q1109" s="11">
        <f t="shared" si="211"/>
        <v>0.4102774772271256</v>
      </c>
      <c r="R1109">
        <f>0.94*R1108+(1-0.94)*'01_Data'!X1104^2</f>
        <v>1.2200288864565615E-4</v>
      </c>
      <c r="S1109" s="11">
        <f t="shared" si="212"/>
        <v>0.17534174613795014</v>
      </c>
      <c r="T1109">
        <f>0.94*T1108+(1-0.94)*'01_Data'!Y1104^2</f>
        <v>7.001694629812173E-8</v>
      </c>
      <c r="U1109" s="11">
        <f t="shared" si="213"/>
        <v>4.20050835817841E-3</v>
      </c>
      <c r="V1109" t="e">
        <f>0.94*V1108+(1-0.94)*'01_Data'!AA1104^2</f>
        <v>#VALUE!</v>
      </c>
      <c r="W1109" s="11" t="e">
        <f t="shared" si="214"/>
        <v>#VALUE!</v>
      </c>
      <c r="X1109" t="e">
        <f>0.94*X1108+(1-0.94)*'01_Data'!AB1104^2</f>
        <v>#VALUE!</v>
      </c>
      <c r="Y1109" s="11" t="e">
        <f t="shared" si="215"/>
        <v>#VALUE!</v>
      </c>
    </row>
    <row r="1110" spans="1:25" x14ac:dyDescent="0.2">
      <c r="A1110" s="6">
        <f>'01_Data'!A1106</f>
        <v>45064</v>
      </c>
      <c r="B1110">
        <f>0.94*B1109+(1-0.94)*'01_Data'!P1105^2</f>
        <v>3.2705345850180553E-4</v>
      </c>
      <c r="C1110" s="11">
        <f t="shared" si="204"/>
        <v>0.28708443277623918</v>
      </c>
      <c r="D1110">
        <f>0.94*D1109+(1-0.94)*'01_Data'!Q1105^2</f>
        <v>2.2604972725759513E-4</v>
      </c>
      <c r="E1110" s="11">
        <f t="shared" si="205"/>
        <v>0.2386724350839744</v>
      </c>
      <c r="F1110">
        <f>0.94*F1109+(1-0.94)*'01_Data'!R1105^2</f>
        <v>3.8653104679905884E-4</v>
      </c>
      <c r="G1110" s="11">
        <f t="shared" si="206"/>
        <v>0.31209906086587769</v>
      </c>
      <c r="H1110">
        <f>0.94*H1109+(1-0.94)*'01_Data'!S1105^2</f>
        <v>3.2255211418656215E-4</v>
      </c>
      <c r="I1110" s="11">
        <f t="shared" si="207"/>
        <v>0.28510196908301716</v>
      </c>
      <c r="J1110">
        <f>0.94*J1109+(1-0.94)*'01_Data'!T1105^2</f>
        <v>3.401087367549196E-4</v>
      </c>
      <c r="K1110" s="11">
        <f t="shared" si="208"/>
        <v>0.29275826489142837</v>
      </c>
      <c r="L1110" t="e">
        <f>0.94*L1109+(1-0.94)*'01_Data'!U1105^2</f>
        <v>#DIV/0!</v>
      </c>
      <c r="M1110" s="11" t="e">
        <f t="shared" si="209"/>
        <v>#DIV/0!</v>
      </c>
      <c r="N1110">
        <f>0.94*N1109+(1-0.94)*'01_Data'!V1105^2</f>
        <v>7.1806273620776955E-4</v>
      </c>
      <c r="O1110" s="11">
        <f t="shared" si="210"/>
        <v>0.42538430803728289</v>
      </c>
      <c r="P1110">
        <f>0.94*P1109+(1-0.94)*'01_Data'!W1105^2</f>
        <v>6.4574824904927342E-4</v>
      </c>
      <c r="Q1110" s="11">
        <f t="shared" si="211"/>
        <v>0.40339628005277506</v>
      </c>
      <c r="R1110">
        <f>0.94*R1109+(1-0.94)*'01_Data'!X1105^2</f>
        <v>1.1656290117159572E-4</v>
      </c>
      <c r="S1110" s="11">
        <f t="shared" si="212"/>
        <v>0.17138801327759803</v>
      </c>
      <c r="T1110">
        <f>0.94*T1109+(1-0.94)*'01_Data'!Y1105^2</f>
        <v>6.8650802393633476E-8</v>
      </c>
      <c r="U1110" s="11">
        <f t="shared" si="213"/>
        <v>4.1593271334670993E-3</v>
      </c>
      <c r="V1110" t="e">
        <f>0.94*V1109+(1-0.94)*'01_Data'!AA1105^2</f>
        <v>#VALUE!</v>
      </c>
      <c r="W1110" s="11" t="e">
        <f t="shared" si="214"/>
        <v>#VALUE!</v>
      </c>
      <c r="X1110" t="e">
        <f>0.94*X1109+(1-0.94)*'01_Data'!AB1105^2</f>
        <v>#VALUE!</v>
      </c>
      <c r="Y1110" s="11" t="e">
        <f t="shared" si="215"/>
        <v>#VALUE!</v>
      </c>
    </row>
    <row r="1111" spans="1:25" x14ac:dyDescent="0.2">
      <c r="A1111" s="6">
        <f>'01_Data'!A1107</f>
        <v>45065</v>
      </c>
      <c r="B1111">
        <f>0.94*B1110+(1-0.94)*'01_Data'!P1106^2</f>
        <v>3.1231435215155217E-4</v>
      </c>
      <c r="C1111" s="11">
        <f t="shared" si="204"/>
        <v>0.28054093594730722</v>
      </c>
      <c r="D1111">
        <f>0.94*D1110+(1-0.94)*'01_Data'!Q1106^2</f>
        <v>2.1257796733636496E-4</v>
      </c>
      <c r="E1111" s="11">
        <f t="shared" si="205"/>
        <v>0.23145117793773265</v>
      </c>
      <c r="F1111">
        <f>0.94*F1110+(1-0.94)*'01_Data'!R1106^2</f>
        <v>3.6334453577734635E-4</v>
      </c>
      <c r="G1111" s="11">
        <f t="shared" si="206"/>
        <v>0.30259349466882346</v>
      </c>
      <c r="H1111">
        <f>0.94*H1110+(1-0.94)*'01_Data'!S1106^2</f>
        <v>3.1104781276701835E-4</v>
      </c>
      <c r="I1111" s="11">
        <f t="shared" si="207"/>
        <v>0.27997151429616662</v>
      </c>
      <c r="J1111">
        <f>0.94*J1110+(1-0.94)*'01_Data'!T1106^2</f>
        <v>3.2030340764298282E-4</v>
      </c>
      <c r="K1111" s="11">
        <f t="shared" si="208"/>
        <v>0.28410642147975407</v>
      </c>
      <c r="L1111" t="e">
        <f>0.94*L1110+(1-0.94)*'01_Data'!U1106^2</f>
        <v>#DIV/0!</v>
      </c>
      <c r="M1111" s="11" t="e">
        <f t="shared" si="209"/>
        <v>#DIV/0!</v>
      </c>
      <c r="N1111">
        <f>0.94*N1110+(1-0.94)*'01_Data'!V1106^2</f>
        <v>6.8221633656316701E-4</v>
      </c>
      <c r="O1111" s="11">
        <f t="shared" si="210"/>
        <v>0.41463057872510811</v>
      </c>
      <c r="P1111">
        <f>0.94*P1110+(1-0.94)*'01_Data'!W1106^2</f>
        <v>6.0918655326137742E-4</v>
      </c>
      <c r="Q1111" s="11">
        <f t="shared" si="211"/>
        <v>0.39180991746236737</v>
      </c>
      <c r="R1111">
        <f>0.94*R1110+(1-0.94)*'01_Data'!X1106^2</f>
        <v>1.2316071857860919E-4</v>
      </c>
      <c r="S1111" s="11">
        <f t="shared" si="212"/>
        <v>0.17617179422884222</v>
      </c>
      <c r="T1111">
        <f>0.94*T1110+(1-0.94)*'01_Data'!Y1106^2</f>
        <v>8.2481213279243047E-8</v>
      </c>
      <c r="U1111" s="11">
        <f t="shared" si="213"/>
        <v>4.5590860648126895E-3</v>
      </c>
      <c r="V1111" t="e">
        <f>0.94*V1110+(1-0.94)*'01_Data'!AA1106^2</f>
        <v>#VALUE!</v>
      </c>
      <c r="W1111" s="11" t="e">
        <f t="shared" si="214"/>
        <v>#VALUE!</v>
      </c>
      <c r="X1111" t="e">
        <f>0.94*X1110+(1-0.94)*'01_Data'!AB1106^2</f>
        <v>#VALUE!</v>
      </c>
      <c r="Y1111" s="11" t="e">
        <f t="shared" si="215"/>
        <v>#VALUE!</v>
      </c>
    </row>
    <row r="1112" spans="1:25" x14ac:dyDescent="0.2">
      <c r="A1112" s="6">
        <f>'01_Data'!A1108</f>
        <v>45068</v>
      </c>
      <c r="B1112">
        <f>0.94*B1111+(1-0.94)*'01_Data'!P1107^2</f>
        <v>2.94857472566774E-4</v>
      </c>
      <c r="C1112" s="11">
        <f t="shared" si="204"/>
        <v>0.27258775300227089</v>
      </c>
      <c r="D1112">
        <f>0.94*D1111+(1-0.94)*'01_Data'!Q1107^2</f>
        <v>2.0355837489236943E-4</v>
      </c>
      <c r="E1112" s="11">
        <f t="shared" si="205"/>
        <v>0.22648777113318302</v>
      </c>
      <c r="F1112">
        <f>0.94*F1111+(1-0.94)*'01_Data'!R1107^2</f>
        <v>3.6162542227847393E-4</v>
      </c>
      <c r="G1112" s="11">
        <f t="shared" si="206"/>
        <v>0.30187680668473926</v>
      </c>
      <c r="H1112">
        <f>0.94*H1111+(1-0.94)*'01_Data'!S1107^2</f>
        <v>3.0587460172995078E-4</v>
      </c>
      <c r="I1112" s="11">
        <f t="shared" si="207"/>
        <v>0.27763357080142093</v>
      </c>
      <c r="J1112">
        <f>0.94*J1111+(1-0.94)*'01_Data'!T1107^2</f>
        <v>3.0276968945051793E-4</v>
      </c>
      <c r="K1112" s="11">
        <f t="shared" si="208"/>
        <v>0.27622085681847147</v>
      </c>
      <c r="L1112" t="e">
        <f>0.94*L1111+(1-0.94)*'01_Data'!U1107^2</f>
        <v>#DIV/0!</v>
      </c>
      <c r="M1112" s="11" t="e">
        <f t="shared" si="209"/>
        <v>#DIV/0!</v>
      </c>
      <c r="N1112">
        <f>0.94*N1111+(1-0.94)*'01_Data'!V1107^2</f>
        <v>6.6485604145762696E-4</v>
      </c>
      <c r="O1112" s="11">
        <f t="shared" si="210"/>
        <v>0.40932105057927576</v>
      </c>
      <c r="P1112">
        <f>0.94*P1111+(1-0.94)*'01_Data'!W1107^2</f>
        <v>6.5144497518944259E-4</v>
      </c>
      <c r="Q1112" s="11">
        <f t="shared" si="211"/>
        <v>0.4051717336485105</v>
      </c>
      <c r="R1112">
        <f>0.94*R1111+(1-0.94)*'01_Data'!X1107^2</f>
        <v>1.1636320603255931E-4</v>
      </c>
      <c r="S1112" s="11">
        <f t="shared" si="212"/>
        <v>0.1712411396837949</v>
      </c>
      <c r="T1112">
        <f>0.94*T1111+(1-0.94)*'01_Data'!Y1107^2</f>
        <v>7.7532340482488454E-8</v>
      </c>
      <c r="U1112" s="11">
        <f t="shared" si="213"/>
        <v>4.4201979369239896E-3</v>
      </c>
      <c r="V1112" t="e">
        <f>0.94*V1111+(1-0.94)*'01_Data'!AA1107^2</f>
        <v>#VALUE!</v>
      </c>
      <c r="W1112" s="11" t="e">
        <f t="shared" si="214"/>
        <v>#VALUE!</v>
      </c>
      <c r="X1112" t="e">
        <f>0.94*X1111+(1-0.94)*'01_Data'!AB1107^2</f>
        <v>#VALUE!</v>
      </c>
      <c r="Y1112" s="11" t="e">
        <f t="shared" si="215"/>
        <v>#VALUE!</v>
      </c>
    </row>
    <row r="1113" spans="1:25" x14ac:dyDescent="0.2">
      <c r="A1113" s="6">
        <f>'01_Data'!A1109</f>
        <v>45069</v>
      </c>
      <c r="B1113">
        <f>0.94*B1112+(1-0.94)*'01_Data'!P1108^2</f>
        <v>2.8611807463116656E-4</v>
      </c>
      <c r="C1113" s="11">
        <f t="shared" si="204"/>
        <v>0.26851769924355823</v>
      </c>
      <c r="D1113">
        <f>0.94*D1112+(1-0.94)*'01_Data'!Q1108^2</f>
        <v>2.1108160044511196E-4</v>
      </c>
      <c r="E1113" s="11">
        <f t="shared" si="205"/>
        <v>0.23063513026459828</v>
      </c>
      <c r="F1113">
        <f>0.94*F1112+(1-0.94)*'01_Data'!R1108^2</f>
        <v>3.4712657010345496E-4</v>
      </c>
      <c r="G1113" s="11">
        <f t="shared" si="206"/>
        <v>0.29576324258783521</v>
      </c>
      <c r="H1113">
        <f>0.94*H1112+(1-0.94)*'01_Data'!S1108^2</f>
        <v>2.8766107896321274E-4</v>
      </c>
      <c r="I1113" s="11">
        <f t="shared" si="207"/>
        <v>0.26924076938444819</v>
      </c>
      <c r="J1113">
        <f>0.94*J1112+(1-0.94)*'01_Data'!T1108^2</f>
        <v>3.0693348749196103E-4</v>
      </c>
      <c r="K1113" s="11">
        <f t="shared" si="208"/>
        <v>0.27811371567755194</v>
      </c>
      <c r="L1113" t="e">
        <f>0.94*L1112+(1-0.94)*'01_Data'!U1108^2</f>
        <v>#DIV/0!</v>
      </c>
      <c r="M1113" s="11" t="e">
        <f t="shared" si="209"/>
        <v>#DIV/0!</v>
      </c>
      <c r="N1113">
        <f>0.94*N1112+(1-0.94)*'01_Data'!V1108^2</f>
        <v>6.4105843343910363E-4</v>
      </c>
      <c r="O1113" s="11">
        <f t="shared" si="210"/>
        <v>0.4019287564067221</v>
      </c>
      <c r="P1113">
        <f>0.94*P1112+(1-0.94)*'01_Data'!W1108^2</f>
        <v>6.4149490086451682E-4</v>
      </c>
      <c r="Q1113" s="11">
        <f t="shared" si="211"/>
        <v>0.40206556059660004</v>
      </c>
      <c r="R1113">
        <f>0.94*R1112+(1-0.94)*'01_Data'!X1108^2</f>
        <v>1.0971491781781032E-4</v>
      </c>
      <c r="S1113" s="11">
        <f t="shared" si="212"/>
        <v>0.1662773565164187</v>
      </c>
      <c r="T1113">
        <f>0.94*T1112+(1-0.94)*'01_Data'!Y1108^2</f>
        <v>7.3588112694884409E-8</v>
      </c>
      <c r="U1113" s="11">
        <f t="shared" si="213"/>
        <v>4.3062982245904513E-3</v>
      </c>
      <c r="V1113" t="e">
        <f>0.94*V1112+(1-0.94)*'01_Data'!AA1108^2</f>
        <v>#VALUE!</v>
      </c>
      <c r="W1113" s="11" t="e">
        <f t="shared" si="214"/>
        <v>#VALUE!</v>
      </c>
      <c r="X1113" t="e">
        <f>0.94*X1112+(1-0.94)*'01_Data'!AB1108^2</f>
        <v>#VALUE!</v>
      </c>
      <c r="Y1113" s="11" t="e">
        <f t="shared" si="215"/>
        <v>#VALUE!</v>
      </c>
    </row>
    <row r="1114" spans="1:25" x14ac:dyDescent="0.2">
      <c r="A1114" s="6">
        <f>'01_Data'!A1110</f>
        <v>45070</v>
      </c>
      <c r="B1114">
        <f>0.94*B1113+(1-0.94)*'01_Data'!P1109^2</f>
        <v>2.7993691088121534E-4</v>
      </c>
      <c r="C1114" s="11">
        <f t="shared" si="204"/>
        <v>0.26560139597160681</v>
      </c>
      <c r="D1114">
        <f>0.94*D1113+(1-0.94)*'01_Data'!Q1109^2</f>
        <v>2.4721612957947283E-4</v>
      </c>
      <c r="E1114" s="11">
        <f t="shared" si="205"/>
        <v>0.24959660385114851</v>
      </c>
      <c r="F1114">
        <f>0.94*F1113+(1-0.94)*'01_Data'!R1109^2</f>
        <v>3.2871226868584294E-4</v>
      </c>
      <c r="G1114" s="11">
        <f t="shared" si="206"/>
        <v>0.28781155589870333</v>
      </c>
      <c r="H1114">
        <f>0.94*H1113+(1-0.94)*'01_Data'!S1109^2</f>
        <v>2.7737489164104945E-4</v>
      </c>
      <c r="I1114" s="11">
        <f t="shared" si="207"/>
        <v>0.26438319291048828</v>
      </c>
      <c r="J1114">
        <f>0.94*J1113+(1-0.94)*'01_Data'!T1109^2</f>
        <v>2.9650266491123488E-4</v>
      </c>
      <c r="K1114" s="11">
        <f t="shared" si="208"/>
        <v>0.27334716306856227</v>
      </c>
      <c r="L1114" t="e">
        <f>0.94*L1113+(1-0.94)*'01_Data'!U1109^2</f>
        <v>#DIV/0!</v>
      </c>
      <c r="M1114" s="11" t="e">
        <f t="shared" si="209"/>
        <v>#DIV/0!</v>
      </c>
      <c r="N1114">
        <f>0.94*N1113+(1-0.94)*'01_Data'!V1109^2</f>
        <v>6.1189582481306301E-4</v>
      </c>
      <c r="O1114" s="11">
        <f t="shared" si="210"/>
        <v>0.39268021067134501</v>
      </c>
      <c r="P1114">
        <f>0.94*P1113+(1-0.94)*'01_Data'!W1109^2</f>
        <v>6.0790280021164316E-4</v>
      </c>
      <c r="Q1114" s="11">
        <f t="shared" si="211"/>
        <v>0.39139686464423051</v>
      </c>
      <c r="R1114">
        <f>0.94*R1113+(1-0.94)*'01_Data'!X1109^2</f>
        <v>1.0346552689594629E-4</v>
      </c>
      <c r="S1114" s="11">
        <f t="shared" si="212"/>
        <v>0.1614723282106828</v>
      </c>
      <c r="T1114">
        <f>0.94*T1113+(1-0.94)*'01_Data'!Y1109^2</f>
        <v>6.9172825933191346E-8</v>
      </c>
      <c r="U1114" s="11">
        <f t="shared" si="213"/>
        <v>4.1751110326749665E-3</v>
      </c>
      <c r="V1114" t="e">
        <f>0.94*V1113+(1-0.94)*'01_Data'!AA1109^2</f>
        <v>#VALUE!</v>
      </c>
      <c r="W1114" s="11" t="e">
        <f t="shared" si="214"/>
        <v>#VALUE!</v>
      </c>
      <c r="X1114" t="e">
        <f>0.94*X1113+(1-0.94)*'01_Data'!AB1109^2</f>
        <v>#VALUE!</v>
      </c>
      <c r="Y1114" s="11" t="e">
        <f t="shared" si="215"/>
        <v>#VALUE!</v>
      </c>
    </row>
    <row r="1115" spans="1:25" x14ac:dyDescent="0.2">
      <c r="A1115" s="6">
        <f>'01_Data'!A1111</f>
        <v>45071</v>
      </c>
      <c r="B1115">
        <f>0.94*B1114+(1-0.94)*'01_Data'!P1110^2</f>
        <v>2.7056167959316549E-4</v>
      </c>
      <c r="C1115" s="11">
        <f t="shared" si="204"/>
        <v>0.26111595749298377</v>
      </c>
      <c r="D1115">
        <f>0.94*D1114+(1-0.94)*'01_Data'!Q1110^2</f>
        <v>2.3281235322874101E-4</v>
      </c>
      <c r="E1115" s="11">
        <f t="shared" si="205"/>
        <v>0.24221625257947235</v>
      </c>
      <c r="F1115">
        <f>0.94*F1114+(1-0.94)*'01_Data'!R1110^2</f>
        <v>3.0991870896406894E-4</v>
      </c>
      <c r="G1115" s="11">
        <f t="shared" si="206"/>
        <v>0.27946290390487499</v>
      </c>
      <c r="H1115">
        <f>0.94*H1114+(1-0.94)*'01_Data'!S1110^2</f>
        <v>2.621556849453219E-4</v>
      </c>
      <c r="I1115" s="11">
        <f t="shared" si="207"/>
        <v>0.25702768840383933</v>
      </c>
      <c r="J1115">
        <f>0.94*J1114+(1-0.94)*'01_Data'!T1110^2</f>
        <v>2.9149881987232368E-4</v>
      </c>
      <c r="K1115" s="11">
        <f t="shared" si="208"/>
        <v>0.2710308148676559</v>
      </c>
      <c r="L1115" t="e">
        <f>0.94*L1114+(1-0.94)*'01_Data'!U1110^2</f>
        <v>#DIV/0!</v>
      </c>
      <c r="M1115" s="11" t="e">
        <f t="shared" si="209"/>
        <v>#DIV/0!</v>
      </c>
      <c r="N1115">
        <f>0.94*N1114+(1-0.94)*'01_Data'!V1110^2</f>
        <v>5.7661477552800296E-4</v>
      </c>
      <c r="O1115" s="11">
        <f t="shared" si="210"/>
        <v>0.38119145246589248</v>
      </c>
      <c r="P1115">
        <f>0.94*P1114+(1-0.94)*'01_Data'!W1110^2</f>
        <v>6.007529125876866E-4</v>
      </c>
      <c r="Q1115" s="11">
        <f t="shared" si="211"/>
        <v>0.38908833697773187</v>
      </c>
      <c r="R1115">
        <f>0.94*R1114+(1-0.94)*'01_Data'!X1110^2</f>
        <v>9.7846022983080972E-5</v>
      </c>
      <c r="S1115" s="11">
        <f t="shared" si="212"/>
        <v>0.15702610544663079</v>
      </c>
      <c r="T1115">
        <f>0.94*T1114+(1-0.94)*'01_Data'!Y1110^2</f>
        <v>6.5022456377199863E-8</v>
      </c>
      <c r="U1115" s="11">
        <f t="shared" si="213"/>
        <v>4.0479203311150243E-3</v>
      </c>
      <c r="V1115" t="e">
        <f>0.94*V1114+(1-0.94)*'01_Data'!AA1110^2</f>
        <v>#VALUE!</v>
      </c>
      <c r="W1115" s="11" t="e">
        <f t="shared" si="214"/>
        <v>#VALUE!</v>
      </c>
      <c r="X1115" t="e">
        <f>0.94*X1114+(1-0.94)*'01_Data'!AB1110^2</f>
        <v>#VALUE!</v>
      </c>
      <c r="Y1115" s="11" t="e">
        <f t="shared" si="215"/>
        <v>#VALUE!</v>
      </c>
    </row>
    <row r="1116" spans="1:25" x14ac:dyDescent="0.2">
      <c r="A1116" s="6">
        <f>'01_Data'!A1112</f>
        <v>45072</v>
      </c>
      <c r="B1116">
        <f>0.94*B1115+(1-0.94)*'01_Data'!P1111^2</f>
        <v>2.7398676449974263E-4</v>
      </c>
      <c r="C1116" s="11">
        <f t="shared" si="204"/>
        <v>0.26276351469322212</v>
      </c>
      <c r="D1116">
        <f>0.94*D1115+(1-0.94)*'01_Data'!Q1111^2</f>
        <v>2.3697187700664506E-4</v>
      </c>
      <c r="E1116" s="11">
        <f t="shared" si="205"/>
        <v>0.24437044216859485</v>
      </c>
      <c r="F1116">
        <f>0.94*F1115+(1-0.94)*'01_Data'!R1111^2</f>
        <v>3.2107904025263856E-4</v>
      </c>
      <c r="G1116" s="11">
        <f t="shared" si="206"/>
        <v>0.28445020327583687</v>
      </c>
      <c r="H1116">
        <f>0.94*H1115+(1-0.94)*'01_Data'!S1111^2</f>
        <v>2.5220577447827711E-4</v>
      </c>
      <c r="I1116" s="11">
        <f t="shared" si="207"/>
        <v>0.25210286624416994</v>
      </c>
      <c r="J1116">
        <f>0.94*J1115+(1-0.94)*'01_Data'!T1111^2</f>
        <v>2.876830402072806E-4</v>
      </c>
      <c r="K1116" s="11">
        <f t="shared" si="208"/>
        <v>0.26925104666878219</v>
      </c>
      <c r="L1116" t="e">
        <f>0.94*L1115+(1-0.94)*'01_Data'!U1111^2</f>
        <v>#DIV/0!</v>
      </c>
      <c r="M1116" s="11" t="e">
        <f t="shared" si="209"/>
        <v>#DIV/0!</v>
      </c>
      <c r="N1116">
        <f>0.94*N1115+(1-0.94)*'01_Data'!V1111^2</f>
        <v>5.4306863491522116E-4</v>
      </c>
      <c r="O1116" s="11">
        <f t="shared" si="210"/>
        <v>0.36993688110086531</v>
      </c>
      <c r="P1116">
        <f>0.94*P1115+(1-0.94)*'01_Data'!W1111^2</f>
        <v>5.6638471102678212E-4</v>
      </c>
      <c r="Q1116" s="11">
        <f t="shared" si="211"/>
        <v>0.37779484800450774</v>
      </c>
      <c r="R1116">
        <f>0.94*R1115+(1-0.94)*'01_Data'!X1111^2</f>
        <v>9.3783180085448798E-5</v>
      </c>
      <c r="S1116" s="11">
        <f t="shared" si="212"/>
        <v>0.15373145865935539</v>
      </c>
      <c r="T1116">
        <f>0.94*T1115+(1-0.94)*'01_Data'!Y1111^2</f>
        <v>8.6774800191049628E-8</v>
      </c>
      <c r="U1116" s="11">
        <f t="shared" si="213"/>
        <v>4.6762431126005964E-3</v>
      </c>
      <c r="V1116" t="e">
        <f>0.94*V1115+(1-0.94)*'01_Data'!AA1111^2</f>
        <v>#VALUE!</v>
      </c>
      <c r="W1116" s="11" t="e">
        <f t="shared" si="214"/>
        <v>#VALUE!</v>
      </c>
      <c r="X1116" t="e">
        <f>0.94*X1115+(1-0.94)*'01_Data'!AB1111^2</f>
        <v>#VALUE!</v>
      </c>
      <c r="Y1116" s="11" t="e">
        <f t="shared" si="215"/>
        <v>#VALUE!</v>
      </c>
    </row>
    <row r="1117" spans="1:25" x14ac:dyDescent="0.2">
      <c r="A1117" s="6">
        <f>'01_Data'!A1113</f>
        <v>45076</v>
      </c>
      <c r="B1117">
        <f>0.94*B1116+(1-0.94)*'01_Data'!P1112^2</f>
        <v>2.6012302785378472E-4</v>
      </c>
      <c r="C1117" s="11">
        <f t="shared" si="204"/>
        <v>0.25602930109492106</v>
      </c>
      <c r="D1117">
        <f>0.94*D1116+(1-0.94)*'01_Data'!Q1112^2</f>
        <v>2.2333403027873484E-4</v>
      </c>
      <c r="E1117" s="11">
        <f t="shared" si="205"/>
        <v>0.23723443179741255</v>
      </c>
      <c r="F1117">
        <f>0.94*F1116+(1-0.94)*'01_Data'!R1112^2</f>
        <v>3.0196267161738163E-4</v>
      </c>
      <c r="G1117" s="11">
        <f t="shared" si="206"/>
        <v>0.27585248457750056</v>
      </c>
      <c r="H1117">
        <f>0.94*H1116+(1-0.94)*'01_Data'!S1112^2</f>
        <v>2.3736609916975718E-4</v>
      </c>
      <c r="I1117" s="11">
        <f t="shared" si="207"/>
        <v>0.24457362284346776</v>
      </c>
      <c r="J1117">
        <f>0.94*J1116+(1-0.94)*'01_Data'!T1112^2</f>
        <v>2.8861716882492368E-4</v>
      </c>
      <c r="K1117" s="11">
        <f t="shared" si="208"/>
        <v>0.26968783165704896</v>
      </c>
      <c r="L1117" t="e">
        <f>0.94*L1116+(1-0.94)*'01_Data'!U1112^2</f>
        <v>#DIV/0!</v>
      </c>
      <c r="M1117" s="11" t="e">
        <f t="shared" si="209"/>
        <v>#DIV/0!</v>
      </c>
      <c r="N1117">
        <f>0.94*N1116+(1-0.94)*'01_Data'!V1112^2</f>
        <v>6.8280760633667641E-4</v>
      </c>
      <c r="O1117" s="11">
        <f t="shared" si="210"/>
        <v>0.41481021780670069</v>
      </c>
      <c r="P1117">
        <f>0.94*P1116+(1-0.94)*'01_Data'!W1112^2</f>
        <v>5.7152248518041991E-4</v>
      </c>
      <c r="Q1117" s="11">
        <f t="shared" si="211"/>
        <v>0.37950450098182736</v>
      </c>
      <c r="R1117">
        <f>0.94*R1116+(1-0.94)*'01_Data'!X1112^2</f>
        <v>9.0535992349506523E-5</v>
      </c>
      <c r="S1117" s="11">
        <f t="shared" si="212"/>
        <v>0.15104658245745134</v>
      </c>
      <c r="T1117">
        <f>0.94*T1116+(1-0.94)*'01_Data'!Y1112^2</f>
        <v>8.4427117779400523E-8</v>
      </c>
      <c r="U1117" s="11">
        <f t="shared" si="213"/>
        <v>4.6125517536835222E-3</v>
      </c>
      <c r="V1117" t="e">
        <f>0.94*V1116+(1-0.94)*'01_Data'!AA1112^2</f>
        <v>#VALUE!</v>
      </c>
      <c r="W1117" s="11" t="e">
        <f t="shared" si="214"/>
        <v>#VALUE!</v>
      </c>
      <c r="X1117" t="e">
        <f>0.94*X1116+(1-0.94)*'01_Data'!AB1112^2</f>
        <v>#VALUE!</v>
      </c>
      <c r="Y1117" s="11" t="e">
        <f t="shared" si="215"/>
        <v>#VALUE!</v>
      </c>
    </row>
    <row r="1118" spans="1:25" x14ac:dyDescent="0.2">
      <c r="A1118" s="6">
        <f>'01_Data'!A1114</f>
        <v>45077</v>
      </c>
      <c r="B1118">
        <f>0.94*B1117+(1-0.94)*'01_Data'!P1113^2</f>
        <v>2.4926746398476029E-4</v>
      </c>
      <c r="C1118" s="11">
        <f t="shared" si="204"/>
        <v>0.25063000802808827</v>
      </c>
      <c r="D1118">
        <f>0.94*D1117+(1-0.94)*'01_Data'!Q1113^2</f>
        <v>2.1227768166326601E-4</v>
      </c>
      <c r="E1118" s="11">
        <f t="shared" si="205"/>
        <v>0.2312876472688134</v>
      </c>
      <c r="F1118">
        <f>0.94*F1117+(1-0.94)*'01_Data'!R1113^2</f>
        <v>2.8630431584069309E-4</v>
      </c>
      <c r="G1118" s="11">
        <f t="shared" si="206"/>
        <v>0.26860507737541867</v>
      </c>
      <c r="H1118">
        <f>0.94*H1117+(1-0.94)*'01_Data'!S1113^2</f>
        <v>2.2525352841192955E-4</v>
      </c>
      <c r="I1118" s="11">
        <f t="shared" si="207"/>
        <v>0.23825173485161918</v>
      </c>
      <c r="J1118">
        <f>0.94*J1117+(1-0.94)*'01_Data'!T1113^2</f>
        <v>2.7544710054320723E-4</v>
      </c>
      <c r="K1118" s="11">
        <f t="shared" si="208"/>
        <v>0.26346284242163681</v>
      </c>
      <c r="L1118" t="e">
        <f>0.94*L1117+(1-0.94)*'01_Data'!U1113^2</f>
        <v>#DIV/0!</v>
      </c>
      <c r="M1118" s="11" t="e">
        <f t="shared" si="209"/>
        <v>#DIV/0!</v>
      </c>
      <c r="N1118">
        <f>0.94*N1117+(1-0.94)*'01_Data'!V1113^2</f>
        <v>6.4503172540319456E-4</v>
      </c>
      <c r="O1118" s="11">
        <f t="shared" si="210"/>
        <v>0.40317241324476188</v>
      </c>
      <c r="P1118">
        <f>0.94*P1117+(1-0.94)*'01_Data'!W1113^2</f>
        <v>5.8103526779643025E-4</v>
      </c>
      <c r="Q1118" s="11">
        <f t="shared" si="211"/>
        <v>0.38264982357855654</v>
      </c>
      <c r="R1118">
        <f>0.94*R1117+(1-0.94)*'01_Data'!X1113^2</f>
        <v>9.4836164077522996E-5</v>
      </c>
      <c r="S1118" s="11">
        <f t="shared" si="212"/>
        <v>0.15459208694993348</v>
      </c>
      <c r="T1118">
        <f>0.94*T1117+(1-0.94)*'01_Data'!Y1113^2</f>
        <v>8.0067816584527504E-8</v>
      </c>
      <c r="U1118" s="11">
        <f t="shared" si="213"/>
        <v>4.4918915591653516E-3</v>
      </c>
      <c r="V1118" t="e">
        <f>0.94*V1117+(1-0.94)*'01_Data'!AA1113^2</f>
        <v>#VALUE!</v>
      </c>
      <c r="W1118" s="11" t="e">
        <f t="shared" si="214"/>
        <v>#VALUE!</v>
      </c>
      <c r="X1118" t="e">
        <f>0.94*X1117+(1-0.94)*'01_Data'!AB1113^2</f>
        <v>#VALUE!</v>
      </c>
      <c r="Y1118" s="11" t="e">
        <f t="shared" si="215"/>
        <v>#VALUE!</v>
      </c>
    </row>
    <row r="1119" spans="1:25" x14ac:dyDescent="0.2">
      <c r="A1119" s="6">
        <f>'01_Data'!A1115</f>
        <v>45078</v>
      </c>
      <c r="B1119">
        <f>0.94*B1118+(1-0.94)*'01_Data'!P1114^2</f>
        <v>2.5383728234532694E-4</v>
      </c>
      <c r="C1119" s="11">
        <f t="shared" si="204"/>
        <v>0.25291697284093528</v>
      </c>
      <c r="D1119">
        <f>0.94*D1118+(1-0.94)*'01_Data'!Q1114^2</f>
        <v>2.1580092595709002E-4</v>
      </c>
      <c r="E1119" s="11">
        <f t="shared" si="205"/>
        <v>0.23319912808839291</v>
      </c>
      <c r="F1119">
        <f>0.94*F1118+(1-0.94)*'01_Data'!R1114^2</f>
        <v>2.9067939507061675E-4</v>
      </c>
      <c r="G1119" s="11">
        <f t="shared" si="206"/>
        <v>0.27064960291453488</v>
      </c>
      <c r="H1119">
        <f>0.94*H1118+(1-0.94)*'01_Data'!S1114^2</f>
        <v>2.2709574450655777E-4</v>
      </c>
      <c r="I1119" s="11">
        <f t="shared" si="207"/>
        <v>0.23922401136937019</v>
      </c>
      <c r="J1119">
        <f>0.94*J1118+(1-0.94)*'01_Data'!T1114^2</f>
        <v>2.7163508744048237E-4</v>
      </c>
      <c r="K1119" s="11">
        <f t="shared" si="208"/>
        <v>0.26163341154180125</v>
      </c>
      <c r="L1119" t="e">
        <f>0.94*L1118+(1-0.94)*'01_Data'!U1114^2</f>
        <v>#DIV/0!</v>
      </c>
      <c r="M1119" s="11" t="e">
        <f t="shared" si="209"/>
        <v>#DIV/0!</v>
      </c>
      <c r="N1119">
        <f>0.94*N1118+(1-0.94)*'01_Data'!V1114^2</f>
        <v>8.3506068444215127E-4</v>
      </c>
      <c r="O1119" s="11">
        <f t="shared" si="210"/>
        <v>0.45873226666479672</v>
      </c>
      <c r="P1119">
        <f>0.94*P1118+(1-0.94)*'01_Data'!W1114^2</f>
        <v>5.954023497209721E-4</v>
      </c>
      <c r="Q1119" s="11">
        <f t="shared" si="211"/>
        <v>0.3873517679444422</v>
      </c>
      <c r="R1119">
        <f>0.94*R1118+(1-0.94)*'01_Data'!X1114^2</f>
        <v>9.2276608667175522E-5</v>
      </c>
      <c r="S1119" s="11">
        <f t="shared" si="212"/>
        <v>0.15249165676891385</v>
      </c>
      <c r="T1119">
        <f>0.94*T1118+(1-0.94)*'01_Data'!Y1114^2</f>
        <v>7.8120685598576542E-8</v>
      </c>
      <c r="U1119" s="11">
        <f t="shared" si="213"/>
        <v>4.4369373187866075E-3</v>
      </c>
      <c r="V1119" t="e">
        <f>0.94*V1118+(1-0.94)*'01_Data'!AA1114^2</f>
        <v>#VALUE!</v>
      </c>
      <c r="W1119" s="11" t="e">
        <f t="shared" si="214"/>
        <v>#VALUE!</v>
      </c>
      <c r="X1119" t="e">
        <f>0.94*X1118+(1-0.94)*'01_Data'!AB1114^2</f>
        <v>#VALUE!</v>
      </c>
      <c r="Y1119" s="11" t="e">
        <f t="shared" si="215"/>
        <v>#VALUE!</v>
      </c>
    </row>
    <row r="1120" spans="1:25" x14ac:dyDescent="0.2">
      <c r="A1120" s="6">
        <f>'01_Data'!A1116</f>
        <v>45079</v>
      </c>
      <c r="B1120">
        <f>0.94*B1119+(1-0.94)*'01_Data'!P1115^2</f>
        <v>2.4651770734825671E-4</v>
      </c>
      <c r="C1120" s="11">
        <f t="shared" si="204"/>
        <v>0.24924378076846912</v>
      </c>
      <c r="D1120">
        <f>0.94*D1119+(1-0.94)*'01_Data'!Q1115^2</f>
        <v>2.0906201957645047E-4</v>
      </c>
      <c r="E1120" s="11">
        <f t="shared" si="205"/>
        <v>0.22952914615199857</v>
      </c>
      <c r="F1120">
        <f>0.94*F1119+(1-0.94)*'01_Data'!R1115^2</f>
        <v>2.7355960540816781E-4</v>
      </c>
      <c r="G1120" s="11">
        <f t="shared" si="206"/>
        <v>0.26255860405413933</v>
      </c>
      <c r="H1120">
        <f>0.94*H1119+(1-0.94)*'01_Data'!S1115^2</f>
        <v>2.1725851102940774E-4</v>
      </c>
      <c r="I1120" s="11">
        <f t="shared" si="207"/>
        <v>0.23398535163426526</v>
      </c>
      <c r="J1120">
        <f>0.94*J1119+(1-0.94)*'01_Data'!T1115^2</f>
        <v>2.7360203485826586E-4</v>
      </c>
      <c r="K1120" s="11">
        <f t="shared" si="208"/>
        <v>0.26257896485492321</v>
      </c>
      <c r="L1120" t="e">
        <f>0.94*L1119+(1-0.94)*'01_Data'!U1115^2</f>
        <v>#DIV/0!</v>
      </c>
      <c r="M1120" s="11" t="e">
        <f t="shared" si="209"/>
        <v>#DIV/0!</v>
      </c>
      <c r="N1120">
        <f>0.94*N1119+(1-0.94)*'01_Data'!V1115^2</f>
        <v>8.388632279932815E-4</v>
      </c>
      <c r="O1120" s="11">
        <f t="shared" si="210"/>
        <v>0.45977552507099262</v>
      </c>
      <c r="P1120">
        <f>0.94*P1119+(1-0.94)*'01_Data'!W1115^2</f>
        <v>6.0532827357615774E-4</v>
      </c>
      <c r="Q1120" s="11">
        <f t="shared" si="211"/>
        <v>0.39056718364603005</v>
      </c>
      <c r="R1120">
        <f>0.94*R1119+(1-0.94)*'01_Data'!X1115^2</f>
        <v>1.0209852254351829E-4</v>
      </c>
      <c r="S1120" s="11">
        <f t="shared" si="212"/>
        <v>0.16040208128626826</v>
      </c>
      <c r="T1120">
        <f>0.94*T1119+(1-0.94)*'01_Data'!Y1115^2</f>
        <v>9.2058733440272428E-8</v>
      </c>
      <c r="U1120" s="11">
        <f t="shared" si="213"/>
        <v>4.8165133475314547E-3</v>
      </c>
      <c r="V1120" t="e">
        <f>0.94*V1119+(1-0.94)*'01_Data'!AA1115^2</f>
        <v>#VALUE!</v>
      </c>
      <c r="W1120" s="11" t="e">
        <f t="shared" si="214"/>
        <v>#VALUE!</v>
      </c>
      <c r="X1120" t="e">
        <f>0.94*X1119+(1-0.94)*'01_Data'!AB1115^2</f>
        <v>#VALUE!</v>
      </c>
      <c r="Y1120" s="11" t="e">
        <f t="shared" si="215"/>
        <v>#VALUE!</v>
      </c>
    </row>
    <row r="1121" spans="1:25" x14ac:dyDescent="0.2">
      <c r="A1121" s="6">
        <f>'01_Data'!A1117</f>
        <v>45082</v>
      </c>
      <c r="B1121">
        <f>0.94*B1120+(1-0.94)*'01_Data'!P1116^2</f>
        <v>2.6334134848109934E-4</v>
      </c>
      <c r="C1121" s="11">
        <f t="shared" si="204"/>
        <v>0.25760826814610793</v>
      </c>
      <c r="D1121">
        <f>0.94*D1120+(1-0.94)*'01_Data'!Q1116^2</f>
        <v>2.3893593324067808E-4</v>
      </c>
      <c r="E1121" s="11">
        <f t="shared" si="205"/>
        <v>0.24538104078483913</v>
      </c>
      <c r="F1121">
        <f>0.94*F1120+(1-0.94)*'01_Data'!R1116^2</f>
        <v>3.0398101151223842E-4</v>
      </c>
      <c r="G1121" s="11">
        <f t="shared" si="206"/>
        <v>0.27677285795591317</v>
      </c>
      <c r="H1121">
        <f>0.94*H1120+(1-0.94)*'01_Data'!S1116^2</f>
        <v>2.4684835814382594E-4</v>
      </c>
      <c r="I1121" s="11">
        <f t="shared" si="207"/>
        <v>0.24941087837591233</v>
      </c>
      <c r="J1121">
        <f>0.94*J1120+(1-0.94)*'01_Data'!T1116^2</f>
        <v>2.9345075504490123E-4</v>
      </c>
      <c r="K1121" s="11">
        <f t="shared" si="208"/>
        <v>0.27193673946584546</v>
      </c>
      <c r="L1121" t="e">
        <f>0.94*L1120+(1-0.94)*'01_Data'!U1116^2</f>
        <v>#DIV/0!</v>
      </c>
      <c r="M1121" s="11" t="e">
        <f t="shared" si="209"/>
        <v>#DIV/0!</v>
      </c>
      <c r="N1121">
        <f>0.94*N1120+(1-0.94)*'01_Data'!V1116^2</f>
        <v>8.0083527072038585E-4</v>
      </c>
      <c r="O1121" s="11">
        <f t="shared" si="210"/>
        <v>0.44923322252649267</v>
      </c>
      <c r="P1121">
        <f>0.94*P1120+(1-0.94)*'01_Data'!W1116^2</f>
        <v>6.2655671219006821E-4</v>
      </c>
      <c r="Q1121" s="11">
        <f t="shared" si="211"/>
        <v>0.397356630084232</v>
      </c>
      <c r="R1121">
        <f>0.94*R1120+(1-0.94)*'01_Data'!X1116^2</f>
        <v>1.2493766471009625E-4</v>
      </c>
      <c r="S1121" s="11">
        <f t="shared" si="212"/>
        <v>0.17743813430867747</v>
      </c>
      <c r="T1121">
        <f>0.94*T1120+(1-0.94)*'01_Data'!Y1116^2</f>
        <v>8.7256588838627349E-8</v>
      </c>
      <c r="U1121" s="11">
        <f t="shared" si="213"/>
        <v>4.6892067972455738E-3</v>
      </c>
      <c r="V1121" t="e">
        <f>0.94*V1120+(1-0.94)*'01_Data'!AA1116^2</f>
        <v>#VALUE!</v>
      </c>
      <c r="W1121" s="11" t="e">
        <f t="shared" si="214"/>
        <v>#VALUE!</v>
      </c>
      <c r="X1121" t="e">
        <f>0.94*X1120+(1-0.94)*'01_Data'!AB1116^2</f>
        <v>#VALUE!</v>
      </c>
      <c r="Y1121" s="11" t="e">
        <f t="shared" si="215"/>
        <v>#VALUE!</v>
      </c>
    </row>
    <row r="1122" spans="1:25" x14ac:dyDescent="0.2">
      <c r="A1122" s="6">
        <f>'01_Data'!A1118</f>
        <v>45083</v>
      </c>
      <c r="B1122">
        <f>0.94*B1121+(1-0.94)*'01_Data'!P1117^2</f>
        <v>2.4873140373085601E-4</v>
      </c>
      <c r="C1122" s="11">
        <f t="shared" si="204"/>
        <v>0.25036036775052023</v>
      </c>
      <c r="D1122">
        <f>0.94*D1121+(1-0.94)*'01_Data'!Q1117^2</f>
        <v>2.2598849010888183E-4</v>
      </c>
      <c r="E1122" s="11">
        <f t="shared" si="205"/>
        <v>0.23864010456634951</v>
      </c>
      <c r="F1122">
        <f>0.94*F1121+(1-0.94)*'01_Data'!R1117^2</f>
        <v>2.8619220261286583E-4</v>
      </c>
      <c r="G1122" s="11">
        <f t="shared" si="206"/>
        <v>0.26855248101338069</v>
      </c>
      <c r="H1122">
        <f>0.94*H1121+(1-0.94)*'01_Data'!S1117^2</f>
        <v>2.3346026533002274E-4</v>
      </c>
      <c r="I1122" s="11">
        <f t="shared" si="207"/>
        <v>0.24255305989239909</v>
      </c>
      <c r="J1122">
        <f>0.94*J1121+(1-0.94)*'01_Data'!T1117^2</f>
        <v>2.9210458980360657E-4</v>
      </c>
      <c r="K1122" s="11">
        <f t="shared" si="208"/>
        <v>0.27131228617684983</v>
      </c>
      <c r="L1122" t="e">
        <f>0.94*L1121+(1-0.94)*'01_Data'!U1117^2</f>
        <v>#DIV/0!</v>
      </c>
      <c r="M1122" s="11" t="e">
        <f t="shared" si="209"/>
        <v>#DIV/0!</v>
      </c>
      <c r="N1122">
        <f>0.94*N1121+(1-0.94)*'01_Data'!V1117^2</f>
        <v>1.0987048782934233E-3</v>
      </c>
      <c r="O1122" s="11">
        <f t="shared" si="210"/>
        <v>0.52618782704462352</v>
      </c>
      <c r="P1122">
        <f>0.94*P1121+(1-0.94)*'01_Data'!W1117^2</f>
        <v>7.0867491727862422E-4</v>
      </c>
      <c r="Q1122" s="11">
        <f t="shared" si="211"/>
        <v>0.42259446181204663</v>
      </c>
      <c r="R1122">
        <f>0.94*R1121+(1-0.94)*'01_Data'!X1117^2</f>
        <v>1.1747826408612298E-4</v>
      </c>
      <c r="S1122" s="11">
        <f t="shared" si="212"/>
        <v>0.1720596482319518</v>
      </c>
      <c r="T1122">
        <f>0.94*T1121+(1-0.94)*'01_Data'!Y1117^2</f>
        <v>8.2021193508309702E-8</v>
      </c>
      <c r="U1122" s="11">
        <f t="shared" si="213"/>
        <v>4.5463546676534211E-3</v>
      </c>
      <c r="V1122" t="e">
        <f>0.94*V1121+(1-0.94)*'01_Data'!AA1117^2</f>
        <v>#VALUE!</v>
      </c>
      <c r="W1122" s="11" t="e">
        <f t="shared" si="214"/>
        <v>#VALUE!</v>
      </c>
      <c r="X1122" t="e">
        <f>0.94*X1121+(1-0.94)*'01_Data'!AB1117^2</f>
        <v>#VALUE!</v>
      </c>
      <c r="Y1122" s="11" t="e">
        <f t="shared" si="215"/>
        <v>#VALUE!</v>
      </c>
    </row>
    <row r="1123" spans="1:25" x14ac:dyDescent="0.2">
      <c r="A1123" s="6">
        <f>'01_Data'!A1119</f>
        <v>45084</v>
      </c>
      <c r="B1123">
        <f>0.94*B1122+(1-0.94)*'01_Data'!P1118^2</f>
        <v>2.377785946503124E-4</v>
      </c>
      <c r="C1123" s="11">
        <f t="shared" si="204"/>
        <v>0.24478604096614401</v>
      </c>
      <c r="D1123">
        <f>0.94*D1122+(1-0.94)*'01_Data'!Q1118^2</f>
        <v>2.1262329986428385E-4</v>
      </c>
      <c r="E1123" s="11">
        <f t="shared" si="205"/>
        <v>0.23147585525449418</v>
      </c>
      <c r="F1123">
        <f>0.94*F1122+(1-0.94)*'01_Data'!R1118^2</f>
        <v>2.691180567291479E-4</v>
      </c>
      <c r="G1123" s="11">
        <f t="shared" si="206"/>
        <v>0.26041841389530285</v>
      </c>
      <c r="H1123">
        <f>0.94*H1122+(1-0.94)*'01_Data'!S1118^2</f>
        <v>2.1947985192813637E-4</v>
      </c>
      <c r="I1123" s="11">
        <f t="shared" si="207"/>
        <v>0.23517849112087266</v>
      </c>
      <c r="J1123">
        <f>0.94*J1122+(1-0.94)*'01_Data'!T1118^2</f>
        <v>2.8203830822320539E-4</v>
      </c>
      <c r="K1123" s="11">
        <f t="shared" si="208"/>
        <v>0.26659642471767653</v>
      </c>
      <c r="L1123" t="e">
        <f>0.94*L1122+(1-0.94)*'01_Data'!U1118^2</f>
        <v>#DIV/0!</v>
      </c>
      <c r="M1123" s="11" t="e">
        <f t="shared" si="209"/>
        <v>#DIV/0!</v>
      </c>
      <c r="N1123">
        <f>0.94*N1122+(1-0.94)*'01_Data'!V1118^2</f>
        <v>1.0408852967023535E-3</v>
      </c>
      <c r="O1123" s="11">
        <f t="shared" si="210"/>
        <v>0.5121553424196541</v>
      </c>
      <c r="P1123">
        <f>0.94*P1122+(1-0.94)*'01_Data'!W1118^2</f>
        <v>6.7263982221836701E-4</v>
      </c>
      <c r="Q1123" s="11">
        <f t="shared" si="211"/>
        <v>0.41171013492386671</v>
      </c>
      <c r="R1123">
        <f>0.94*R1122+(1-0.94)*'01_Data'!X1118^2</f>
        <v>1.1057305256781313E-4</v>
      </c>
      <c r="S1123" s="11">
        <f t="shared" si="212"/>
        <v>0.16692635875465836</v>
      </c>
      <c r="T1123">
        <f>0.94*T1122+(1-0.94)*'01_Data'!Y1118^2</f>
        <v>7.9984490582567927E-8</v>
      </c>
      <c r="U1123" s="11">
        <f t="shared" si="213"/>
        <v>4.4895536110850839E-3</v>
      </c>
      <c r="V1123" t="e">
        <f>0.94*V1122+(1-0.94)*'01_Data'!AA1118^2</f>
        <v>#VALUE!</v>
      </c>
      <c r="W1123" s="11" t="e">
        <f t="shared" si="214"/>
        <v>#VALUE!</v>
      </c>
      <c r="X1123" t="e">
        <f>0.94*X1122+(1-0.94)*'01_Data'!AB1118^2</f>
        <v>#VALUE!</v>
      </c>
      <c r="Y1123" s="11" t="e">
        <f t="shared" si="215"/>
        <v>#VALUE!</v>
      </c>
    </row>
    <row r="1124" spans="1:25" x14ac:dyDescent="0.2">
      <c r="A1124" s="6">
        <f>'01_Data'!A1120</f>
        <v>45085</v>
      </c>
      <c r="B1124">
        <f>0.94*B1123+(1-0.94)*'01_Data'!P1119^2</f>
        <v>2.5301253148039734E-4</v>
      </c>
      <c r="C1124" s="11">
        <f t="shared" si="204"/>
        <v>0.25250575821762983</v>
      </c>
      <c r="D1124">
        <f>0.94*D1123+(1-0.94)*'01_Data'!Q1119^2</f>
        <v>2.3919236833059372E-4</v>
      </c>
      <c r="E1124" s="11">
        <f t="shared" si="205"/>
        <v>0.24551268158551326</v>
      </c>
      <c r="F1124">
        <f>0.94*F1123+(1-0.94)*'01_Data'!R1119^2</f>
        <v>2.9922266719827127E-4</v>
      </c>
      <c r="G1124" s="11">
        <f t="shared" si="206"/>
        <v>0.27459809200714486</v>
      </c>
      <c r="H1124">
        <f>0.94*H1123+(1-0.94)*'01_Data'!S1119^2</f>
        <v>2.1236209169601275E-4</v>
      </c>
      <c r="I1124" s="11">
        <f t="shared" si="207"/>
        <v>0.23133362727324192</v>
      </c>
      <c r="J1124">
        <f>0.94*J1123+(1-0.94)*'01_Data'!T1119^2</f>
        <v>2.9959055959012274E-4</v>
      </c>
      <c r="K1124" s="11">
        <f t="shared" si="208"/>
        <v>0.2747668484674069</v>
      </c>
      <c r="L1124" t="e">
        <f>0.94*L1123+(1-0.94)*'01_Data'!U1119^2</f>
        <v>#DIV/0!</v>
      </c>
      <c r="M1124" s="11" t="e">
        <f t="shared" si="209"/>
        <v>#DIV/0!</v>
      </c>
      <c r="N1124">
        <f>0.94*N1123+(1-0.94)*'01_Data'!V1119^2</f>
        <v>9.8450139664758591E-4</v>
      </c>
      <c r="O1124" s="11">
        <f t="shared" si="210"/>
        <v>0.49809070655372772</v>
      </c>
      <c r="P1124">
        <f>0.94*P1123+(1-0.94)*'01_Data'!W1119^2</f>
        <v>6.3679458744618684E-4</v>
      </c>
      <c r="Q1124" s="11">
        <f t="shared" si="211"/>
        <v>0.40058986012683734</v>
      </c>
      <c r="R1124">
        <f>0.94*R1123+(1-0.94)*'01_Data'!X1119^2</f>
        <v>1.039745127649981E-4</v>
      </c>
      <c r="S1124" s="11">
        <f t="shared" si="212"/>
        <v>0.1618690125279682</v>
      </c>
      <c r="T1124">
        <f>0.94*T1123+(1-0.94)*'01_Data'!Y1119^2</f>
        <v>7.5890035957690702E-8</v>
      </c>
      <c r="U1124" s="11">
        <f t="shared" si="213"/>
        <v>4.3731326370621392E-3</v>
      </c>
      <c r="V1124" t="e">
        <f>0.94*V1123+(1-0.94)*'01_Data'!AA1119^2</f>
        <v>#VALUE!</v>
      </c>
      <c r="W1124" s="11" t="e">
        <f t="shared" si="214"/>
        <v>#VALUE!</v>
      </c>
      <c r="X1124" t="e">
        <f>0.94*X1123+(1-0.94)*'01_Data'!AB1119^2</f>
        <v>#VALUE!</v>
      </c>
      <c r="Y1124" s="11" t="e">
        <f t="shared" si="215"/>
        <v>#VALUE!</v>
      </c>
    </row>
    <row r="1125" spans="1:25" x14ac:dyDescent="0.2">
      <c r="A1125" s="6">
        <f>'01_Data'!A1121</f>
        <v>45086</v>
      </c>
      <c r="B1125">
        <f>0.94*B1124+(1-0.94)*'01_Data'!P1120^2</f>
        <v>2.3842266888189168E-4</v>
      </c>
      <c r="C1125" s="11">
        <f t="shared" si="204"/>
        <v>0.24511734446635289</v>
      </c>
      <c r="D1125">
        <f>0.94*D1124+(1-0.94)*'01_Data'!Q1120^2</f>
        <v>2.2566132711863962E-4</v>
      </c>
      <c r="E1125" s="11">
        <f t="shared" si="205"/>
        <v>0.23846730265153165</v>
      </c>
      <c r="F1125">
        <f>0.94*F1124+(1-0.94)*'01_Data'!R1120^2</f>
        <v>2.816684355049516E-4</v>
      </c>
      <c r="G1125" s="11">
        <f t="shared" si="206"/>
        <v>0.26642155646127402</v>
      </c>
      <c r="H1125">
        <f>0.94*H1124+(1-0.94)*'01_Data'!S1120^2</f>
        <v>1.999980954866052E-4</v>
      </c>
      <c r="I1125" s="11">
        <f t="shared" si="207"/>
        <v>0.22449837429840003</v>
      </c>
      <c r="J1125">
        <f>0.94*J1124+(1-0.94)*'01_Data'!T1120^2</f>
        <v>2.9386186847113601E-4</v>
      </c>
      <c r="K1125" s="11">
        <f t="shared" si="208"/>
        <v>0.27212715934784287</v>
      </c>
      <c r="L1125" t="e">
        <f>0.94*L1124+(1-0.94)*'01_Data'!U1120^2</f>
        <v>#DIV/0!</v>
      </c>
      <c r="M1125" s="11" t="e">
        <f t="shared" si="209"/>
        <v>#DIV/0!</v>
      </c>
      <c r="N1125">
        <f>0.94*N1124+(1-0.94)*'01_Data'!V1120^2</f>
        <v>9.4278552142856528E-4</v>
      </c>
      <c r="O1125" s="11">
        <f t="shared" si="210"/>
        <v>0.48742379035085937</v>
      </c>
      <c r="P1125">
        <f>0.94*P1124+(1-0.94)*'01_Data'!W1120^2</f>
        <v>6.6011215123007059E-4</v>
      </c>
      <c r="Q1125" s="11">
        <f t="shared" si="211"/>
        <v>0.40785813968827173</v>
      </c>
      <c r="R1125">
        <f>0.94*R1124+(1-0.94)*'01_Data'!X1120^2</f>
        <v>9.7771940821995989E-5</v>
      </c>
      <c r="S1125" s="11">
        <f t="shared" si="212"/>
        <v>0.156966649601573</v>
      </c>
      <c r="T1125">
        <f>0.94*T1124+(1-0.94)*'01_Data'!Y1120^2</f>
        <v>8.9347458390702476E-8</v>
      </c>
      <c r="U1125" s="11">
        <f t="shared" si="213"/>
        <v>4.7450563236337909E-3</v>
      </c>
      <c r="V1125" t="e">
        <f>0.94*V1124+(1-0.94)*'01_Data'!AA1120^2</f>
        <v>#VALUE!</v>
      </c>
      <c r="W1125" s="11" t="e">
        <f t="shared" si="214"/>
        <v>#VALUE!</v>
      </c>
      <c r="X1125" t="e">
        <f>0.94*X1124+(1-0.94)*'01_Data'!AB1120^2</f>
        <v>#VALUE!</v>
      </c>
      <c r="Y1125" s="11" t="e">
        <f t="shared" si="215"/>
        <v>#VALUE!</v>
      </c>
    </row>
    <row r="1126" spans="1:25" x14ac:dyDescent="0.2">
      <c r="A1126" s="6">
        <f>'01_Data'!A1122</f>
        <v>45089</v>
      </c>
      <c r="B1126">
        <f>0.94*B1125+(1-0.94)*'01_Data'!P1121^2</f>
        <v>2.2742242398992278E-4</v>
      </c>
      <c r="C1126" s="11">
        <f t="shared" si="204"/>
        <v>0.23939601259306836</v>
      </c>
      <c r="D1126">
        <f>0.94*D1125+(1-0.94)*'01_Data'!Q1121^2</f>
        <v>2.1246420566581171E-4</v>
      </c>
      <c r="E1126" s="11">
        <f t="shared" si="205"/>
        <v>0.23138923878993284</v>
      </c>
      <c r="F1126">
        <f>0.94*F1125+(1-0.94)*'01_Data'!R1121^2</f>
        <v>2.671031948231475E-4</v>
      </c>
      <c r="G1126" s="11">
        <f t="shared" si="206"/>
        <v>0.25944171810916061</v>
      </c>
      <c r="H1126">
        <f>0.94*H1125+(1-0.94)*'01_Data'!S1121^2</f>
        <v>1.9057434062151314E-4</v>
      </c>
      <c r="I1126" s="11">
        <f t="shared" si="207"/>
        <v>0.21914546273336646</v>
      </c>
      <c r="J1126">
        <f>0.94*J1125+(1-0.94)*'01_Data'!T1121^2</f>
        <v>2.7633007373743362E-4</v>
      </c>
      <c r="K1126" s="11">
        <f t="shared" si="208"/>
        <v>0.26388478277807775</v>
      </c>
      <c r="L1126" t="e">
        <f>0.94*L1125+(1-0.94)*'01_Data'!U1121^2</f>
        <v>#DIV/0!</v>
      </c>
      <c r="M1126" s="11" t="e">
        <f t="shared" si="209"/>
        <v>#DIV/0!</v>
      </c>
      <c r="N1126">
        <f>0.94*N1125+(1-0.94)*'01_Data'!V1121^2</f>
        <v>9.4186296021139696E-4</v>
      </c>
      <c r="O1126" s="11">
        <f t="shared" si="210"/>
        <v>0.48718524810719799</v>
      </c>
      <c r="P1126">
        <f>0.94*P1125+(1-0.94)*'01_Data'!W1121^2</f>
        <v>6.2053223832349866E-4</v>
      </c>
      <c r="Q1126" s="11">
        <f t="shared" si="211"/>
        <v>0.39544168224596871</v>
      </c>
      <c r="R1126">
        <f>0.94*R1125+(1-0.94)*'01_Data'!X1121^2</f>
        <v>1.0012512846920356E-4</v>
      </c>
      <c r="S1126" s="11">
        <f t="shared" si="212"/>
        <v>0.15884436525807044</v>
      </c>
      <c r="T1126">
        <f>0.94*T1125+(1-0.94)*'01_Data'!Y1121^2</f>
        <v>8.469030153999251E-8</v>
      </c>
      <c r="U1126" s="11">
        <f t="shared" si="213"/>
        <v>4.619735488973163E-3</v>
      </c>
      <c r="V1126" t="e">
        <f>0.94*V1125+(1-0.94)*'01_Data'!AA1121^2</f>
        <v>#VALUE!</v>
      </c>
      <c r="W1126" s="11" t="e">
        <f t="shared" si="214"/>
        <v>#VALUE!</v>
      </c>
      <c r="X1126" t="e">
        <f>0.94*X1125+(1-0.94)*'01_Data'!AB1121^2</f>
        <v>#VALUE!</v>
      </c>
      <c r="Y1126" s="11" t="e">
        <f t="shared" si="215"/>
        <v>#VALUE!</v>
      </c>
    </row>
    <row r="1127" spans="1:25" x14ac:dyDescent="0.2">
      <c r="A1127" s="6">
        <f>'01_Data'!A1123</f>
        <v>45090</v>
      </c>
      <c r="B1127">
        <f>0.94*B1126+(1-0.94)*'01_Data'!P1122^2</f>
        <v>2.1871661152625502E-4</v>
      </c>
      <c r="C1127" s="11">
        <f t="shared" si="204"/>
        <v>0.23476921881843085</v>
      </c>
      <c r="D1127">
        <f>0.94*D1126+(1-0.94)*'01_Data'!Q1122^2</f>
        <v>2.053362352006938E-4</v>
      </c>
      <c r="E1127" s="11">
        <f t="shared" si="205"/>
        <v>0.22747468270243801</v>
      </c>
      <c r="F1127">
        <f>0.94*F1126+(1-0.94)*'01_Data'!R1122^2</f>
        <v>2.575071302036381E-4</v>
      </c>
      <c r="G1127" s="11">
        <f t="shared" si="206"/>
        <v>0.25473868338223943</v>
      </c>
      <c r="H1127">
        <f>0.94*H1126+(1-0.94)*'01_Data'!S1122^2</f>
        <v>1.7942847674645349E-4</v>
      </c>
      <c r="I1127" s="11">
        <f t="shared" si="207"/>
        <v>0.21264048565620397</v>
      </c>
      <c r="J1127">
        <f>0.94*J1126+(1-0.94)*'01_Data'!T1122^2</f>
        <v>2.7867229698533513E-4</v>
      </c>
      <c r="K1127" s="11">
        <f t="shared" si="208"/>
        <v>0.26500079026354706</v>
      </c>
      <c r="L1127" t="e">
        <f>0.94*L1126+(1-0.94)*'01_Data'!U1122^2</f>
        <v>#DIV/0!</v>
      </c>
      <c r="M1127" s="11" t="e">
        <f t="shared" si="209"/>
        <v>#DIV/0!</v>
      </c>
      <c r="N1127">
        <f>0.94*N1126+(1-0.94)*'01_Data'!V1122^2</f>
        <v>8.8537949481466553E-4</v>
      </c>
      <c r="O1127" s="11">
        <f t="shared" si="210"/>
        <v>0.47235117517933173</v>
      </c>
      <c r="P1127">
        <f>0.94*P1126+(1-0.94)*'01_Data'!W1122^2</f>
        <v>5.9032908254474568E-4</v>
      </c>
      <c r="Q1127" s="11">
        <f t="shared" si="211"/>
        <v>0.3856979761436089</v>
      </c>
      <c r="R1127">
        <f>0.94*R1126+(1-0.94)*'01_Data'!X1122^2</f>
        <v>1.0043334273488415E-4</v>
      </c>
      <c r="S1127" s="11">
        <f t="shared" si="212"/>
        <v>0.15908866197561286</v>
      </c>
      <c r="T1127">
        <f>0.94*T1126+(1-0.94)*'01_Data'!Y1122^2</f>
        <v>8.0328687057795355E-8</v>
      </c>
      <c r="U1127" s="11">
        <f t="shared" si="213"/>
        <v>4.4992031670690784E-3</v>
      </c>
      <c r="V1127" t="e">
        <f>0.94*V1126+(1-0.94)*'01_Data'!AA1122^2</f>
        <v>#VALUE!</v>
      </c>
      <c r="W1127" s="11" t="e">
        <f t="shared" si="214"/>
        <v>#VALUE!</v>
      </c>
      <c r="X1127" t="e">
        <f>0.94*X1126+(1-0.94)*'01_Data'!AB1122^2</f>
        <v>#VALUE!</v>
      </c>
      <c r="Y1127" s="11" t="e">
        <f t="shared" si="215"/>
        <v>#VALUE!</v>
      </c>
    </row>
    <row r="1128" spans="1:25" x14ac:dyDescent="0.2">
      <c r="A1128" s="6">
        <f>'01_Data'!A1124</f>
        <v>45091</v>
      </c>
      <c r="B1128">
        <f>0.94*B1127+(1-0.94)*'01_Data'!P1123^2</f>
        <v>2.0559573015339208E-4</v>
      </c>
      <c r="C1128" s="11">
        <f t="shared" si="204"/>
        <v>0.22761837359636591</v>
      </c>
      <c r="D1128">
        <f>0.94*D1127+(1-0.94)*'01_Data'!Q1123^2</f>
        <v>1.9636619969816803E-4</v>
      </c>
      <c r="E1128" s="11">
        <f t="shared" si="205"/>
        <v>0.22245062895828899</v>
      </c>
      <c r="F1128">
        <f>0.94*F1127+(1-0.94)*'01_Data'!R1123^2</f>
        <v>2.4402136682250222E-4</v>
      </c>
      <c r="G1128" s="11">
        <f t="shared" si="206"/>
        <v>0.2479785967362316</v>
      </c>
      <c r="H1128">
        <f>0.94*H1127+(1-0.94)*'01_Data'!S1123^2</f>
        <v>1.7170526671404494E-4</v>
      </c>
      <c r="I1128" s="11">
        <f t="shared" si="207"/>
        <v>0.20801376688079884</v>
      </c>
      <c r="J1128">
        <f>0.94*J1127+(1-0.94)*'01_Data'!T1123^2</f>
        <v>2.6382569154447113E-4</v>
      </c>
      <c r="K1128" s="11">
        <f t="shared" si="208"/>
        <v>0.25784505864803137</v>
      </c>
      <c r="L1128" t="e">
        <f>0.94*L1127+(1-0.94)*'01_Data'!U1123^2</f>
        <v>#DIV/0!</v>
      </c>
      <c r="M1128" s="11" t="e">
        <f t="shared" si="209"/>
        <v>#DIV/0!</v>
      </c>
      <c r="N1128">
        <f>0.94*N1127+(1-0.94)*'01_Data'!V1123^2</f>
        <v>8.7362508601371595E-4</v>
      </c>
      <c r="O1128" s="11">
        <f t="shared" si="210"/>
        <v>0.46920520209760724</v>
      </c>
      <c r="P1128">
        <f>0.94*P1127+(1-0.94)*'01_Data'!W1123^2</f>
        <v>5.5601866037666885E-4</v>
      </c>
      <c r="Q1128" s="11">
        <f t="shared" si="211"/>
        <v>0.37432165635308967</v>
      </c>
      <c r="R1128">
        <f>0.94*R1127+(1-0.94)*'01_Data'!X1123^2</f>
        <v>9.5757991920933139E-5</v>
      </c>
      <c r="S1128" s="11">
        <f t="shared" si="212"/>
        <v>0.15534160409907949</v>
      </c>
      <c r="T1128">
        <f>0.94*T1127+(1-0.94)*'01_Data'!Y1123^2</f>
        <v>7.8354623310586889E-8</v>
      </c>
      <c r="U1128" s="11">
        <f t="shared" si="213"/>
        <v>4.4435757081733064E-3</v>
      </c>
      <c r="V1128" t="e">
        <f>0.94*V1127+(1-0.94)*'01_Data'!AA1123^2</f>
        <v>#VALUE!</v>
      </c>
      <c r="W1128" s="11" t="e">
        <f t="shared" si="214"/>
        <v>#VALUE!</v>
      </c>
      <c r="X1128" t="e">
        <f>0.94*X1127+(1-0.94)*'01_Data'!AB1123^2</f>
        <v>#VALUE!</v>
      </c>
      <c r="Y1128" s="11" t="e">
        <f t="shared" si="215"/>
        <v>#VALUE!</v>
      </c>
    </row>
    <row r="1129" spans="1:25" x14ac:dyDescent="0.2">
      <c r="A1129" s="6">
        <f>'01_Data'!A1125</f>
        <v>45092</v>
      </c>
      <c r="B1129">
        <f>0.94*B1128+(1-0.94)*'01_Data'!P1124^2</f>
        <v>2.0204159046036048E-4</v>
      </c>
      <c r="C1129" s="11">
        <f t="shared" si="204"/>
        <v>0.22564237367128287</v>
      </c>
      <c r="D1129">
        <f>0.94*D1128+(1-0.94)*'01_Data'!Q1124^2</f>
        <v>1.8944267779138344E-4</v>
      </c>
      <c r="E1129" s="11">
        <f t="shared" si="205"/>
        <v>0.218493832415079</v>
      </c>
      <c r="F1129">
        <f>0.94*F1128+(1-0.94)*'01_Data'!R1124^2</f>
        <v>2.3247490446475169E-4</v>
      </c>
      <c r="G1129" s="11">
        <f t="shared" si="206"/>
        <v>0.24204064932386343</v>
      </c>
      <c r="H1129">
        <f>0.94*H1128+(1-0.94)*'01_Data'!S1124^2</f>
        <v>1.629745212931548E-4</v>
      </c>
      <c r="I1129" s="11">
        <f t="shared" si="207"/>
        <v>0.20265630847786362</v>
      </c>
      <c r="J1129">
        <f>0.94*J1128+(1-0.94)*'01_Data'!T1124^2</f>
        <v>2.5554765083064883E-4</v>
      </c>
      <c r="K1129" s="11">
        <f t="shared" si="208"/>
        <v>0.25376762600718694</v>
      </c>
      <c r="L1129" t="e">
        <f>0.94*L1128+(1-0.94)*'01_Data'!U1124^2</f>
        <v>#DIV/0!</v>
      </c>
      <c r="M1129" s="11" t="e">
        <f t="shared" si="209"/>
        <v>#DIV/0!</v>
      </c>
      <c r="N1129">
        <f>0.94*N1128+(1-0.94)*'01_Data'!V1124^2</f>
        <v>9.4179544825975033E-4</v>
      </c>
      <c r="O1129" s="11">
        <f t="shared" si="210"/>
        <v>0.48716778727811744</v>
      </c>
      <c r="P1129">
        <f>0.94*P1128+(1-0.94)*'01_Data'!W1124^2</f>
        <v>5.270332599112518E-4</v>
      </c>
      <c r="Q1129" s="11">
        <f t="shared" si="211"/>
        <v>0.36443433084389221</v>
      </c>
      <c r="R1129">
        <f>0.94*R1128+(1-0.94)*'01_Data'!X1124^2</f>
        <v>9.0161488669115812E-5</v>
      </c>
      <c r="S1129" s="11">
        <f t="shared" si="212"/>
        <v>0.15073385533654071</v>
      </c>
      <c r="T1129">
        <f>0.94*T1128+(1-0.94)*'01_Data'!Y1124^2</f>
        <v>7.6530361283930854E-8</v>
      </c>
      <c r="U1129" s="11">
        <f t="shared" si="213"/>
        <v>4.3915431278254095E-3</v>
      </c>
      <c r="V1129" t="e">
        <f>0.94*V1128+(1-0.94)*'01_Data'!AA1124^2</f>
        <v>#VALUE!</v>
      </c>
      <c r="W1129" s="11" t="e">
        <f t="shared" si="214"/>
        <v>#VALUE!</v>
      </c>
      <c r="X1129" t="e">
        <f>0.94*X1128+(1-0.94)*'01_Data'!AB1124^2</f>
        <v>#VALUE!</v>
      </c>
      <c r="Y1129" s="11" t="e">
        <f t="shared" si="215"/>
        <v>#VALUE!</v>
      </c>
    </row>
    <row r="1130" spans="1:25" x14ac:dyDescent="0.2">
      <c r="A1130" s="6">
        <f>'01_Data'!A1126</f>
        <v>45093</v>
      </c>
      <c r="B1130">
        <f>0.94*B1129+(1-0.94)*'01_Data'!P1125^2</f>
        <v>1.927901118173033E-4</v>
      </c>
      <c r="C1130" s="11">
        <f t="shared" si="204"/>
        <v>0.22041576209055566</v>
      </c>
      <c r="D1130">
        <f>0.94*D1129+(1-0.94)*'01_Data'!Q1125^2</f>
        <v>1.8149347758684257E-4</v>
      </c>
      <c r="E1130" s="11">
        <f t="shared" si="205"/>
        <v>0.21386060027944448</v>
      </c>
      <c r="F1130">
        <f>0.94*F1129+(1-0.94)*'01_Data'!R1125^2</f>
        <v>2.3081576860563353E-4</v>
      </c>
      <c r="G1130" s="11">
        <f t="shared" si="206"/>
        <v>0.24117540025595408</v>
      </c>
      <c r="H1130">
        <f>0.94*H1129+(1-0.94)*'01_Data'!S1125^2</f>
        <v>1.5324008946377047E-4</v>
      </c>
      <c r="I1130" s="11">
        <f t="shared" si="207"/>
        <v>0.19651082042694282</v>
      </c>
      <c r="J1130">
        <f>0.94*J1129+(1-0.94)*'01_Data'!T1125^2</f>
        <v>2.4030467753398467E-4</v>
      </c>
      <c r="K1130" s="11">
        <f t="shared" si="208"/>
        <v>0.24608286965687826</v>
      </c>
      <c r="L1130" t="e">
        <f>0.94*L1129+(1-0.94)*'01_Data'!U1125^2</f>
        <v>#DIV/0!</v>
      </c>
      <c r="M1130" s="11" t="e">
        <f t="shared" si="209"/>
        <v>#DIV/0!</v>
      </c>
      <c r="N1130">
        <f>0.94*N1129+(1-0.94)*'01_Data'!V1125^2</f>
        <v>9.1355058972577511E-4</v>
      </c>
      <c r="O1130" s="11">
        <f t="shared" si="210"/>
        <v>0.47980699099835483</v>
      </c>
      <c r="P1130">
        <f>0.94*P1129+(1-0.94)*'01_Data'!W1125^2</f>
        <v>5.1478239640764649E-4</v>
      </c>
      <c r="Q1130" s="11">
        <f t="shared" si="211"/>
        <v>0.36017379679083672</v>
      </c>
      <c r="R1130">
        <f>0.94*R1129+(1-0.94)*'01_Data'!X1125^2</f>
        <v>9.8088503756721572E-5</v>
      </c>
      <c r="S1130" s="11">
        <f t="shared" si="212"/>
        <v>0.15722055510235877</v>
      </c>
      <c r="T1130">
        <f>0.94*T1129+(1-0.94)*'01_Data'!Y1125^2</f>
        <v>8.3373808401127706E-8</v>
      </c>
      <c r="U1130" s="11">
        <f t="shared" si="213"/>
        <v>4.5836884402284794E-3</v>
      </c>
      <c r="V1130" t="e">
        <f>0.94*V1129+(1-0.94)*'01_Data'!AA1125^2</f>
        <v>#VALUE!</v>
      </c>
      <c r="W1130" s="11" t="e">
        <f t="shared" si="214"/>
        <v>#VALUE!</v>
      </c>
      <c r="X1130" t="e">
        <f>0.94*X1129+(1-0.94)*'01_Data'!AB1125^2</f>
        <v>#VALUE!</v>
      </c>
      <c r="Y1130" s="11" t="e">
        <f t="shared" si="215"/>
        <v>#VALUE!</v>
      </c>
    </row>
    <row r="1131" spans="1:25" x14ac:dyDescent="0.2">
      <c r="A1131" s="6">
        <f>'01_Data'!A1127</f>
        <v>45097</v>
      </c>
      <c r="B1131">
        <f>0.94*B1130+(1-0.94)*'01_Data'!P1126^2</f>
        <v>1.8433614882587359E-4</v>
      </c>
      <c r="C1131" s="11">
        <f t="shared" si="204"/>
        <v>0.21552890642352396</v>
      </c>
      <c r="D1131">
        <f>0.94*D1130+(1-0.94)*'01_Data'!Q1126^2</f>
        <v>1.7311187172639001E-4</v>
      </c>
      <c r="E1131" s="11">
        <f t="shared" si="205"/>
        <v>0.20886405070057001</v>
      </c>
      <c r="F1131">
        <f>0.94*F1130+(1-0.94)*'01_Data'!R1126^2</f>
        <v>2.2022227029965905E-4</v>
      </c>
      <c r="G1131" s="11">
        <f t="shared" si="206"/>
        <v>0.23557591582229725</v>
      </c>
      <c r="H1131">
        <f>0.94*H1130+(1-0.94)*'01_Data'!S1126^2</f>
        <v>1.4533313332715063E-4</v>
      </c>
      <c r="I1131" s="11">
        <f t="shared" si="207"/>
        <v>0.19137384773903135</v>
      </c>
      <c r="J1131">
        <f>0.94*J1130+(1-0.94)*'01_Data'!T1126^2</f>
        <v>2.3205534305955995E-4</v>
      </c>
      <c r="K1131" s="11">
        <f t="shared" si="208"/>
        <v>0.24182213804986735</v>
      </c>
      <c r="L1131" t="e">
        <f>0.94*L1130+(1-0.94)*'01_Data'!U1126^2</f>
        <v>#DIV/0!</v>
      </c>
      <c r="M1131" s="11" t="e">
        <f t="shared" si="209"/>
        <v>#DIV/0!</v>
      </c>
      <c r="N1131">
        <f>0.94*N1130+(1-0.94)*'01_Data'!V1126^2</f>
        <v>8.6307120846106143E-4</v>
      </c>
      <c r="O1131" s="11">
        <f t="shared" si="210"/>
        <v>0.46636246046630669</v>
      </c>
      <c r="P1131">
        <f>0.94*P1130+(1-0.94)*'01_Data'!W1126^2</f>
        <v>4.9454213142608588E-4</v>
      </c>
      <c r="Q1131" s="11">
        <f t="shared" si="211"/>
        <v>0.35302211987264148</v>
      </c>
      <c r="R1131">
        <f>0.94*R1130+(1-0.94)*'01_Data'!X1126^2</f>
        <v>9.2350066842785439E-5</v>
      </c>
      <c r="S1131" s="11">
        <f t="shared" si="212"/>
        <v>0.15255234132710627</v>
      </c>
      <c r="T1131">
        <f>0.94*T1130+(1-0.94)*'01_Data'!Y1126^2</f>
        <v>7.9089770059899975E-8</v>
      </c>
      <c r="U1131" s="11">
        <f t="shared" si="213"/>
        <v>4.4643725264694031E-3</v>
      </c>
      <c r="V1131" t="e">
        <f>0.94*V1130+(1-0.94)*'01_Data'!AA1126^2</f>
        <v>#VALUE!</v>
      </c>
      <c r="W1131" s="11" t="e">
        <f t="shared" si="214"/>
        <v>#VALUE!</v>
      </c>
      <c r="X1131" t="e">
        <f>0.94*X1130+(1-0.94)*'01_Data'!AB1126^2</f>
        <v>#VALUE!</v>
      </c>
      <c r="Y1131" s="11" t="e">
        <f t="shared" si="215"/>
        <v>#VALUE!</v>
      </c>
    </row>
    <row r="1132" spans="1:25" x14ac:dyDescent="0.2">
      <c r="A1132" s="6">
        <f>'01_Data'!A1128</f>
        <v>45098</v>
      </c>
      <c r="B1132">
        <f>0.94*B1131+(1-0.94)*'01_Data'!P1127^2</f>
        <v>2.0554530552859083E-4</v>
      </c>
      <c r="C1132" s="11">
        <f t="shared" si="204"/>
        <v>0.22759045892392962</v>
      </c>
      <c r="D1132">
        <f>0.94*D1131+(1-0.94)*'01_Data'!Q1127^2</f>
        <v>1.9454214968352032E-4</v>
      </c>
      <c r="E1132" s="11">
        <f t="shared" si="205"/>
        <v>0.22141504402421963</v>
      </c>
      <c r="F1132">
        <f>0.94*F1131+(1-0.94)*'01_Data'!R1127^2</f>
        <v>2.5381763624844893E-4</v>
      </c>
      <c r="G1132" s="11">
        <f t="shared" si="206"/>
        <v>0.25290718521744127</v>
      </c>
      <c r="H1132">
        <f>0.94*H1131+(1-0.94)*'01_Data'!S1127^2</f>
        <v>1.5187200359551378E-4</v>
      </c>
      <c r="I1132" s="11">
        <f t="shared" si="207"/>
        <v>0.19563165619620326</v>
      </c>
      <c r="J1132">
        <f>0.94*J1131+(1-0.94)*'01_Data'!T1127^2</f>
        <v>2.1830139316941077E-4</v>
      </c>
      <c r="K1132" s="11">
        <f t="shared" si="208"/>
        <v>0.23454626639256382</v>
      </c>
      <c r="L1132" t="e">
        <f>0.94*L1131+(1-0.94)*'01_Data'!U1127^2</f>
        <v>#DIV/0!</v>
      </c>
      <c r="M1132" s="11" t="e">
        <f t="shared" si="209"/>
        <v>#DIV/0!</v>
      </c>
      <c r="N1132">
        <f>0.94*N1131+(1-0.94)*'01_Data'!V1127^2</f>
        <v>8.2282922144648806E-4</v>
      </c>
      <c r="O1132" s="11">
        <f t="shared" si="210"/>
        <v>0.45536025716405581</v>
      </c>
      <c r="P1132">
        <f>0.94*P1131+(1-0.94)*'01_Data'!W1127^2</f>
        <v>5.2963840257553977E-4</v>
      </c>
      <c r="Q1132" s="11">
        <f t="shared" si="211"/>
        <v>0.36533392594862585</v>
      </c>
      <c r="R1132">
        <f>0.94*R1131+(1-0.94)*'01_Data'!X1127^2</f>
        <v>8.8604918115126006E-5</v>
      </c>
      <c r="S1132" s="11">
        <f t="shared" si="212"/>
        <v>0.14942703692776538</v>
      </c>
      <c r="T1132">
        <f>0.94*T1131+(1-0.94)*'01_Data'!Y1127^2</f>
        <v>7.7184454350525888E-8</v>
      </c>
      <c r="U1132" s="11">
        <f t="shared" si="213"/>
        <v>4.4102701160283284E-3</v>
      </c>
      <c r="V1132" t="e">
        <f>0.94*V1131+(1-0.94)*'01_Data'!AA1127^2</f>
        <v>#VALUE!</v>
      </c>
      <c r="W1132" s="11" t="e">
        <f t="shared" si="214"/>
        <v>#VALUE!</v>
      </c>
      <c r="X1132" t="e">
        <f>0.94*X1131+(1-0.94)*'01_Data'!AB1127^2</f>
        <v>#VALUE!</v>
      </c>
      <c r="Y1132" s="11" t="e">
        <f t="shared" si="215"/>
        <v>#VALUE!</v>
      </c>
    </row>
    <row r="1133" spans="1:25" x14ac:dyDescent="0.2">
      <c r="A1133" s="6">
        <f>'01_Data'!A1129</f>
        <v>45099</v>
      </c>
      <c r="B1133">
        <f>0.94*B1132+(1-0.94)*'01_Data'!P1128^2</f>
        <v>2.0065025724346139E-4</v>
      </c>
      <c r="C1133" s="11">
        <f t="shared" si="204"/>
        <v>0.22486410301636026</v>
      </c>
      <c r="D1133">
        <f>0.94*D1132+(1-0.94)*'01_Data'!Q1128^2</f>
        <v>1.864997808536756E-4</v>
      </c>
      <c r="E1133" s="11">
        <f t="shared" si="205"/>
        <v>0.21679009381225484</v>
      </c>
      <c r="F1133">
        <f>0.94*F1132+(1-0.94)*'01_Data'!R1128^2</f>
        <v>2.5440466872246327E-4</v>
      </c>
      <c r="G1133" s="11">
        <f t="shared" si="206"/>
        <v>0.25319947969547796</v>
      </c>
      <c r="H1133">
        <f>0.94*H1132+(1-0.94)*'01_Data'!S1128^2</f>
        <v>1.4381016128507394E-4</v>
      </c>
      <c r="I1133" s="11">
        <f t="shared" si="207"/>
        <v>0.19036848647777455</v>
      </c>
      <c r="J1133">
        <f>0.94*J1132+(1-0.94)*'01_Data'!T1128^2</f>
        <v>2.0913183676767998E-4</v>
      </c>
      <c r="K1133" s="11">
        <f t="shared" si="208"/>
        <v>0.22956746909232451</v>
      </c>
      <c r="L1133" t="e">
        <f>0.94*L1132+(1-0.94)*'01_Data'!U1128^2</f>
        <v>#DIV/0!</v>
      </c>
      <c r="M1133" s="11" t="e">
        <f t="shared" si="209"/>
        <v>#DIV/0!</v>
      </c>
      <c r="N1133">
        <f>0.94*N1132+(1-0.94)*'01_Data'!V1128^2</f>
        <v>7.8018184294012028E-4</v>
      </c>
      <c r="O1133" s="11">
        <f t="shared" si="210"/>
        <v>0.44340255346683594</v>
      </c>
      <c r="P1133">
        <f>0.94*P1132+(1-0.94)*'01_Data'!W1128^2</f>
        <v>4.9872828449597738E-4</v>
      </c>
      <c r="Q1133" s="11">
        <f t="shared" si="211"/>
        <v>0.35451308536214332</v>
      </c>
      <c r="R1133">
        <f>0.94*R1132+(1-0.94)*'01_Data'!X1128^2</f>
        <v>8.3618329075918192E-5</v>
      </c>
      <c r="S1133" s="11">
        <f t="shared" si="212"/>
        <v>0.145161354799173</v>
      </c>
      <c r="T1133">
        <f>0.94*T1132+(1-0.94)*'01_Data'!Y1128^2</f>
        <v>7.2553387089494327E-8</v>
      </c>
      <c r="U1133" s="11">
        <f t="shared" si="213"/>
        <v>4.2759155214471406E-3</v>
      </c>
      <c r="V1133" t="e">
        <f>0.94*V1132+(1-0.94)*'01_Data'!AA1128^2</f>
        <v>#VALUE!</v>
      </c>
      <c r="W1133" s="11" t="e">
        <f t="shared" si="214"/>
        <v>#VALUE!</v>
      </c>
      <c r="X1133" t="e">
        <f>0.94*X1132+(1-0.94)*'01_Data'!AB1128^2</f>
        <v>#VALUE!</v>
      </c>
      <c r="Y1133" s="11" t="e">
        <f t="shared" si="215"/>
        <v>#VALUE!</v>
      </c>
    </row>
    <row r="1134" spans="1:25" x14ac:dyDescent="0.2">
      <c r="A1134" s="6">
        <f>'01_Data'!A1130</f>
        <v>45100</v>
      </c>
      <c r="B1134">
        <f>0.94*B1133+(1-0.94)*'01_Data'!P1129^2</f>
        <v>1.9042789314190271E-4</v>
      </c>
      <c r="C1134" s="11">
        <f t="shared" si="204"/>
        <v>0.21906124502467222</v>
      </c>
      <c r="D1134">
        <f>0.94*D1133+(1-0.94)*'01_Data'!Q1129^2</f>
        <v>1.8804499641758319E-4</v>
      </c>
      <c r="E1134" s="11">
        <f t="shared" si="205"/>
        <v>0.21768633190265063</v>
      </c>
      <c r="F1134">
        <f>0.94*F1133+(1-0.94)*'01_Data'!R1129^2</f>
        <v>2.6853481199276167E-4</v>
      </c>
      <c r="G1134" s="11">
        <f t="shared" si="206"/>
        <v>0.260136065592943</v>
      </c>
      <c r="H1134">
        <f>0.94*H1133+(1-0.94)*'01_Data'!S1129^2</f>
        <v>1.5185187576817493E-4</v>
      </c>
      <c r="I1134" s="11">
        <f t="shared" si="207"/>
        <v>0.19561869208636501</v>
      </c>
      <c r="J1134">
        <f>0.94*J1133+(1-0.94)*'01_Data'!T1129^2</f>
        <v>1.9767875945601377E-4</v>
      </c>
      <c r="K1134" s="11">
        <f t="shared" si="208"/>
        <v>0.22319284796542085</v>
      </c>
      <c r="L1134" t="e">
        <f>0.94*L1133+(1-0.94)*'01_Data'!U1129^2</f>
        <v>#DIV/0!</v>
      </c>
      <c r="M1134" s="11" t="e">
        <f t="shared" si="209"/>
        <v>#DIV/0!</v>
      </c>
      <c r="N1134">
        <f>0.94*N1133+(1-0.94)*'01_Data'!V1129^2</f>
        <v>7.6057007012561172E-4</v>
      </c>
      <c r="O1134" s="11">
        <f t="shared" si="210"/>
        <v>0.43779408135749642</v>
      </c>
      <c r="P1134">
        <f>0.94*P1133+(1-0.94)*'01_Data'!W1129^2</f>
        <v>4.7286633995329588E-4</v>
      </c>
      <c r="Q1134" s="11">
        <f t="shared" si="211"/>
        <v>0.34519895374729997</v>
      </c>
      <c r="R1134">
        <f>0.94*R1133+(1-0.94)*'01_Data'!X1129^2</f>
        <v>8.3082221530416273E-5</v>
      </c>
      <c r="S1134" s="11">
        <f t="shared" si="212"/>
        <v>0.14469526538786576</v>
      </c>
      <c r="T1134">
        <f>0.94*T1133+(1-0.94)*'01_Data'!Y1129^2</f>
        <v>7.9618006977246304E-8</v>
      </c>
      <c r="U1134" s="11">
        <f t="shared" si="213"/>
        <v>4.4792563845203227E-3</v>
      </c>
      <c r="V1134" t="e">
        <f>0.94*V1133+(1-0.94)*'01_Data'!AA1129^2</f>
        <v>#VALUE!</v>
      </c>
      <c r="W1134" s="11" t="e">
        <f t="shared" si="214"/>
        <v>#VALUE!</v>
      </c>
      <c r="X1134" t="e">
        <f>0.94*X1133+(1-0.94)*'01_Data'!AB1129^2</f>
        <v>#VALUE!</v>
      </c>
      <c r="Y1134" s="11" t="e">
        <f t="shared" si="215"/>
        <v>#VALUE!</v>
      </c>
    </row>
    <row r="1135" spans="1:25" x14ac:dyDescent="0.2">
      <c r="A1135" s="6">
        <f>'01_Data'!A1131</f>
        <v>45103</v>
      </c>
      <c r="B1135">
        <f>0.94*B1134+(1-0.94)*'01_Data'!P1130^2</f>
        <v>1.8359703361367066E-4</v>
      </c>
      <c r="C1135" s="11">
        <f t="shared" si="204"/>
        <v>0.21509637949218255</v>
      </c>
      <c r="D1135">
        <f>0.94*D1134+(1-0.94)*'01_Data'!Q1130^2</f>
        <v>1.8108413519103131E-4</v>
      </c>
      <c r="E1135" s="11">
        <f t="shared" si="205"/>
        <v>0.21361929235942126</v>
      </c>
      <c r="F1135">
        <f>0.94*F1134+(1-0.94)*'01_Data'!R1130^2</f>
        <v>2.5796257998488285E-4</v>
      </c>
      <c r="G1135" s="11">
        <f t="shared" si="206"/>
        <v>0.25496386049044378</v>
      </c>
      <c r="H1135">
        <f>0.94*H1134+(1-0.94)*'01_Data'!S1130^2</f>
        <v>1.4657314624315622E-4</v>
      </c>
      <c r="I1135" s="11">
        <f t="shared" si="207"/>
        <v>0.19218853465614272</v>
      </c>
      <c r="J1135">
        <f>0.94*J1134+(1-0.94)*'01_Data'!T1130^2</f>
        <v>1.8820527748619886E-4</v>
      </c>
      <c r="K1135" s="11">
        <f t="shared" si="208"/>
        <v>0.2177790851448369</v>
      </c>
      <c r="L1135" t="e">
        <f>0.94*L1134+(1-0.94)*'01_Data'!U1130^2</f>
        <v>#DIV/0!</v>
      </c>
      <c r="M1135" s="11" t="e">
        <f t="shared" si="209"/>
        <v>#DIV/0!</v>
      </c>
      <c r="N1135">
        <f>0.94*N1134+(1-0.94)*'01_Data'!V1130^2</f>
        <v>7.9093467883926038E-4</v>
      </c>
      <c r="O1135" s="11">
        <f t="shared" si="210"/>
        <v>0.44644768906053667</v>
      </c>
      <c r="P1135">
        <f>0.94*P1134+(1-0.94)*'01_Data'!W1130^2</f>
        <v>4.8032929301083368E-4</v>
      </c>
      <c r="Q1135" s="11">
        <f t="shared" si="211"/>
        <v>0.34791231918219007</v>
      </c>
      <c r="R1135">
        <f>0.94*R1134+(1-0.94)*'01_Data'!X1130^2</f>
        <v>8.9037921671847358E-5</v>
      </c>
      <c r="S1135" s="11">
        <f t="shared" si="212"/>
        <v>0.14979170958803273</v>
      </c>
      <c r="T1135">
        <f>0.94*T1134+(1-0.94)*'01_Data'!Y1130^2</f>
        <v>7.5558221042035878E-8</v>
      </c>
      <c r="U1135" s="11">
        <f t="shared" si="213"/>
        <v>4.3635618137701504E-3</v>
      </c>
      <c r="V1135" t="e">
        <f>0.94*V1134+(1-0.94)*'01_Data'!AA1130^2</f>
        <v>#VALUE!</v>
      </c>
      <c r="W1135" s="11" t="e">
        <f t="shared" si="214"/>
        <v>#VALUE!</v>
      </c>
      <c r="X1135" t="e">
        <f>0.94*X1134+(1-0.94)*'01_Data'!AB1130^2</f>
        <v>#VALUE!</v>
      </c>
      <c r="Y1135" s="11" t="e">
        <f t="shared" si="215"/>
        <v>#VALUE!</v>
      </c>
    </row>
    <row r="1136" spans="1:25" x14ac:dyDescent="0.2">
      <c r="A1136" s="6">
        <f>'01_Data'!A1132</f>
        <v>45104</v>
      </c>
      <c r="B1136">
        <f>0.94*B1135+(1-0.94)*'01_Data'!P1131^2</f>
        <v>1.9264993212401505E-4</v>
      </c>
      <c r="C1136" s="11">
        <f t="shared" si="204"/>
        <v>0.22033561422351083</v>
      </c>
      <c r="D1136">
        <f>0.94*D1135+(1-0.94)*'01_Data'!Q1131^2</f>
        <v>1.8843208955309992E-4</v>
      </c>
      <c r="E1136" s="11">
        <f t="shared" si="205"/>
        <v>0.21791027182622938</v>
      </c>
      <c r="F1136">
        <f>0.94*F1135+(1-0.94)*'01_Data'!R1131^2</f>
        <v>2.5495404522551712E-4</v>
      </c>
      <c r="G1136" s="11">
        <f t="shared" si="206"/>
        <v>0.25347271923587816</v>
      </c>
      <c r="H1136">
        <f>0.94*H1135+(1-0.94)*'01_Data'!S1131^2</f>
        <v>1.638035408609276E-4</v>
      </c>
      <c r="I1136" s="11">
        <f t="shared" si="207"/>
        <v>0.20317109119398302</v>
      </c>
      <c r="J1136">
        <f>0.94*J1135+(1-0.94)*'01_Data'!T1131^2</f>
        <v>1.8041054733034851E-4</v>
      </c>
      <c r="K1136" s="11">
        <f t="shared" si="208"/>
        <v>0.21322161693235475</v>
      </c>
      <c r="L1136" t="e">
        <f>0.94*L1135+(1-0.94)*'01_Data'!U1131^2</f>
        <v>#DIV/0!</v>
      </c>
      <c r="M1136" s="11" t="e">
        <f t="shared" si="209"/>
        <v>#DIV/0!</v>
      </c>
      <c r="N1136">
        <f>0.94*N1135+(1-0.94)*'01_Data'!V1131^2</f>
        <v>8.6445937281215532E-4</v>
      </c>
      <c r="O1136" s="11">
        <f t="shared" si="210"/>
        <v>0.46673735863830651</v>
      </c>
      <c r="P1136">
        <f>0.94*P1135+(1-0.94)*'01_Data'!W1131^2</f>
        <v>5.0873979477304362E-4</v>
      </c>
      <c r="Q1136" s="11">
        <f t="shared" si="211"/>
        <v>0.35805366676352723</v>
      </c>
      <c r="R1136">
        <f>0.94*R1135+(1-0.94)*'01_Data'!X1131^2</f>
        <v>8.7504620193700698E-5</v>
      </c>
      <c r="S1136" s="11">
        <f t="shared" si="212"/>
        <v>0.14849634436178075</v>
      </c>
      <c r="T1136">
        <f>0.94*T1135+(1-0.94)*'01_Data'!Y1131^2</f>
        <v>7.1741865432852399E-8</v>
      </c>
      <c r="U1136" s="11">
        <f t="shared" si="213"/>
        <v>4.2519348641622918E-3</v>
      </c>
      <c r="V1136" t="e">
        <f>0.94*V1135+(1-0.94)*'01_Data'!AA1131^2</f>
        <v>#VALUE!</v>
      </c>
      <c r="W1136" s="11" t="e">
        <f t="shared" si="214"/>
        <v>#VALUE!</v>
      </c>
      <c r="X1136" t="e">
        <f>0.94*X1135+(1-0.94)*'01_Data'!AB1131^2</f>
        <v>#VALUE!</v>
      </c>
      <c r="Y1136" s="11" t="e">
        <f t="shared" si="215"/>
        <v>#VALUE!</v>
      </c>
    </row>
    <row r="1137" spans="1:25" x14ac:dyDescent="0.2">
      <c r="A1137" s="6">
        <f>'01_Data'!A1133</f>
        <v>45105</v>
      </c>
      <c r="B1137">
        <f>0.94*B1136+(1-0.94)*'01_Data'!P1132^2</f>
        <v>1.814629488523966E-4</v>
      </c>
      <c r="C1137" s="11">
        <f t="shared" si="204"/>
        <v>0.21384261294420237</v>
      </c>
      <c r="D1137">
        <f>0.94*D1136+(1-0.94)*'01_Data'!Q1132^2</f>
        <v>1.7771078934688411E-4</v>
      </c>
      <c r="E1137" s="11">
        <f t="shared" si="205"/>
        <v>0.21162022331387612</v>
      </c>
      <c r="F1137">
        <f>0.94*F1136+(1-0.94)*'01_Data'!R1132^2</f>
        <v>2.4124554298365073E-4</v>
      </c>
      <c r="G1137" s="11">
        <f t="shared" si="206"/>
        <v>0.24656414344320221</v>
      </c>
      <c r="H1137">
        <f>0.94*H1136+(1-0.94)*'01_Data'!S1132^2</f>
        <v>1.5423988091736726E-4</v>
      </c>
      <c r="I1137" s="11">
        <f t="shared" si="207"/>
        <v>0.19715083056172134</v>
      </c>
      <c r="J1137">
        <f>0.94*J1136+(1-0.94)*'01_Data'!T1132^2</f>
        <v>1.8026391925242307E-4</v>
      </c>
      <c r="K1137" s="11">
        <f t="shared" si="208"/>
        <v>0.21313495173624297</v>
      </c>
      <c r="L1137" t="e">
        <f>0.94*L1136+(1-0.94)*'01_Data'!U1132^2</f>
        <v>#DIV/0!</v>
      </c>
      <c r="M1137" s="11" t="e">
        <f t="shared" si="209"/>
        <v>#DIV/0!</v>
      </c>
      <c r="N1137">
        <f>0.94*N1136+(1-0.94)*'01_Data'!V1132^2</f>
        <v>8.5500720084602392E-4</v>
      </c>
      <c r="O1137" s="11">
        <f t="shared" si="210"/>
        <v>0.46417864514990137</v>
      </c>
      <c r="P1137">
        <f>0.94*P1136+(1-0.94)*'01_Data'!W1132^2</f>
        <v>4.8244020775554773E-4</v>
      </c>
      <c r="Q1137" s="11">
        <f t="shared" si="211"/>
        <v>0.34867597042870341</v>
      </c>
      <c r="R1137">
        <f>0.94*R1136+(1-0.94)*'01_Data'!X1132^2</f>
        <v>8.2857782388945307E-5</v>
      </c>
      <c r="S1137" s="11">
        <f t="shared" si="212"/>
        <v>0.14449969260179835</v>
      </c>
      <c r="T1137">
        <f>0.94*T1136+(1-0.94)*'01_Data'!Y1132^2</f>
        <v>7.0272473161439719E-8</v>
      </c>
      <c r="U1137" s="11">
        <f t="shared" si="213"/>
        <v>4.2081662558272111E-3</v>
      </c>
      <c r="V1137" t="e">
        <f>0.94*V1136+(1-0.94)*'01_Data'!AA1132^2</f>
        <v>#VALUE!</v>
      </c>
      <c r="W1137" s="11" t="e">
        <f t="shared" si="214"/>
        <v>#VALUE!</v>
      </c>
      <c r="X1137" t="e">
        <f>0.94*X1136+(1-0.94)*'01_Data'!AB1132^2</f>
        <v>#VALUE!</v>
      </c>
      <c r="Y1137" s="11" t="e">
        <f t="shared" si="215"/>
        <v>#VALUE!</v>
      </c>
    </row>
    <row r="1138" spans="1:25" x14ac:dyDescent="0.2">
      <c r="A1138" s="6">
        <f>'01_Data'!A1134</f>
        <v>45106</v>
      </c>
      <c r="B1138">
        <f>0.94*B1137+(1-0.94)*'01_Data'!P1133^2</f>
        <v>1.7450875624693858E-4</v>
      </c>
      <c r="C1138" s="11">
        <f t="shared" si="204"/>
        <v>0.20970504661125475</v>
      </c>
      <c r="D1138">
        <f>0.94*D1137+(1-0.94)*'01_Data'!Q1133^2</f>
        <v>1.7192164972525741E-4</v>
      </c>
      <c r="E1138" s="11">
        <f t="shared" si="205"/>
        <v>0.20814479510851305</v>
      </c>
      <c r="F1138">
        <f>0.94*F1137+(1-0.94)*'01_Data'!R1133^2</f>
        <v>2.4395043034916759E-4</v>
      </c>
      <c r="G1138" s="11">
        <f t="shared" si="206"/>
        <v>0.24794255070074245</v>
      </c>
      <c r="H1138">
        <f>0.94*H1137+(1-0.94)*'01_Data'!S1133^2</f>
        <v>1.4697631798120999E-4</v>
      </c>
      <c r="I1138" s="11">
        <f t="shared" si="207"/>
        <v>0.19245267504315161</v>
      </c>
      <c r="J1138">
        <f>0.94*J1137+(1-0.94)*'01_Data'!T1133^2</f>
        <v>1.7038014375027476E-4</v>
      </c>
      <c r="K1138" s="11">
        <f t="shared" si="208"/>
        <v>0.20720954665523797</v>
      </c>
      <c r="L1138" t="e">
        <f>0.94*L1137+(1-0.94)*'01_Data'!U1133^2</f>
        <v>#DIV/0!</v>
      </c>
      <c r="M1138" s="11" t="e">
        <f t="shared" si="209"/>
        <v>#DIV/0!</v>
      </c>
      <c r="N1138">
        <f>0.94*N1137+(1-0.94)*'01_Data'!V1133^2</f>
        <v>8.4850716957999878E-4</v>
      </c>
      <c r="O1138" s="11">
        <f t="shared" si="210"/>
        <v>0.4624108635555178</v>
      </c>
      <c r="P1138">
        <f>0.94*P1137+(1-0.94)*'01_Data'!W1133^2</f>
        <v>4.5388437260515061E-4</v>
      </c>
      <c r="Q1138" s="11">
        <f t="shared" si="211"/>
        <v>0.33819944100559651</v>
      </c>
      <c r="R1138">
        <f>0.94*R1137+(1-0.94)*'01_Data'!X1133^2</f>
        <v>8.1611699523868032E-5</v>
      </c>
      <c r="S1138" s="11">
        <f t="shared" si="212"/>
        <v>0.14340902440228351</v>
      </c>
      <c r="T1138">
        <f>0.94*T1137+(1-0.94)*'01_Data'!Y1133^2</f>
        <v>6.6772794023430578E-8</v>
      </c>
      <c r="U1138" s="11">
        <f t="shared" si="213"/>
        <v>4.1020414544351586E-3</v>
      </c>
      <c r="V1138" t="e">
        <f>0.94*V1137+(1-0.94)*'01_Data'!AA1133^2</f>
        <v>#VALUE!</v>
      </c>
      <c r="W1138" s="11" t="e">
        <f t="shared" si="214"/>
        <v>#VALUE!</v>
      </c>
      <c r="X1138" t="e">
        <f>0.94*X1137+(1-0.94)*'01_Data'!AB1133^2</f>
        <v>#VALUE!</v>
      </c>
      <c r="Y1138" s="11" t="e">
        <f t="shared" si="215"/>
        <v>#VALUE!</v>
      </c>
    </row>
    <row r="1139" spans="1:25" x14ac:dyDescent="0.2">
      <c r="A1139" s="6">
        <f>'01_Data'!A1135</f>
        <v>45107</v>
      </c>
      <c r="B1139">
        <f>0.94*B1138+(1-0.94)*'01_Data'!P1134^2</f>
        <v>1.7305506868810948E-4</v>
      </c>
      <c r="C1139" s="11">
        <f t="shared" si="204"/>
        <v>0.20882978070525188</v>
      </c>
      <c r="D1139">
        <f>0.94*D1138+(1-0.94)*'01_Data'!Q1134^2</f>
        <v>1.6592553635486485E-4</v>
      </c>
      <c r="E1139" s="11">
        <f t="shared" si="205"/>
        <v>0.20448284808615597</v>
      </c>
      <c r="F1139">
        <f>0.94*F1138+(1-0.94)*'01_Data'!R1134^2</f>
        <v>2.3103133165054319E-4</v>
      </c>
      <c r="G1139" s="11">
        <f t="shared" si="206"/>
        <v>0.24128799302065754</v>
      </c>
      <c r="H1139">
        <f>0.94*H1138+(1-0.94)*'01_Data'!S1134^2</f>
        <v>1.5820654493189739E-4</v>
      </c>
      <c r="I1139" s="11">
        <f t="shared" si="207"/>
        <v>0.19966985081087768</v>
      </c>
      <c r="J1139">
        <f>0.94*J1138+(1-0.94)*'01_Data'!T1134^2</f>
        <v>1.6403023679024159E-4</v>
      </c>
      <c r="K1139" s="11">
        <f t="shared" si="208"/>
        <v>0.20331163191303367</v>
      </c>
      <c r="L1139" t="e">
        <f>0.94*L1138+(1-0.94)*'01_Data'!U1134^2</f>
        <v>#DIV/0!</v>
      </c>
      <c r="M1139" s="11" t="e">
        <f t="shared" si="209"/>
        <v>#DIV/0!</v>
      </c>
      <c r="N1139">
        <f>0.94*N1138+(1-0.94)*'01_Data'!V1134^2</f>
        <v>8.0892055691621451E-4</v>
      </c>
      <c r="O1139" s="11">
        <f t="shared" si="210"/>
        <v>0.45149527167278958</v>
      </c>
      <c r="P1139">
        <f>0.94*P1138+(1-0.94)*'01_Data'!W1134^2</f>
        <v>4.5216989177003194E-4</v>
      </c>
      <c r="Q1139" s="11">
        <f t="shared" si="211"/>
        <v>0.33756008757856437</v>
      </c>
      <c r="R1139">
        <f>0.94*R1138+(1-0.94)*'01_Data'!X1134^2</f>
        <v>7.7045219461432729E-5</v>
      </c>
      <c r="S1139" s="11">
        <f t="shared" si="212"/>
        <v>0.13933913773337717</v>
      </c>
      <c r="T1139">
        <f>0.94*T1138+(1-0.94)*'01_Data'!Y1134^2</f>
        <v>6.9164888949818862E-8</v>
      </c>
      <c r="U1139" s="11">
        <f t="shared" si="213"/>
        <v>4.1748714968672211E-3</v>
      </c>
      <c r="V1139" t="e">
        <f>0.94*V1138+(1-0.94)*'01_Data'!AA1134^2</f>
        <v>#VALUE!</v>
      </c>
      <c r="W1139" s="11" t="e">
        <f t="shared" si="214"/>
        <v>#VALUE!</v>
      </c>
      <c r="X1139" t="e">
        <f>0.94*X1138+(1-0.94)*'01_Data'!AB1134^2</f>
        <v>#VALUE!</v>
      </c>
      <c r="Y1139" s="11" t="e">
        <f t="shared" si="215"/>
        <v>#VALUE!</v>
      </c>
    </row>
    <row r="1140" spans="1:25" x14ac:dyDescent="0.2">
      <c r="A1140" s="6">
        <f>'01_Data'!A1136</f>
        <v>45110</v>
      </c>
      <c r="B1140">
        <f>0.94*B1139+(1-0.94)*'01_Data'!P1135^2</f>
        <v>1.6425775505835664E-4</v>
      </c>
      <c r="C1140" s="11">
        <f t="shared" si="204"/>
        <v>0.20345258483171424</v>
      </c>
      <c r="D1140">
        <f>0.94*D1139+(1-0.94)*'01_Data'!Q1135^2</f>
        <v>1.5897689420504301E-4</v>
      </c>
      <c r="E1140" s="11">
        <f t="shared" si="205"/>
        <v>0.20015538298949354</v>
      </c>
      <c r="F1140">
        <f>0.94*F1139+(1-0.94)*'01_Data'!R1135^2</f>
        <v>2.1886914044018347E-4</v>
      </c>
      <c r="G1140" s="11">
        <f t="shared" si="206"/>
        <v>0.23485106640363854</v>
      </c>
      <c r="H1140">
        <f>0.94*H1139+(1-0.94)*'01_Data'!S1135^2</f>
        <v>1.5008082203484544E-4</v>
      </c>
      <c r="I1140" s="11">
        <f t="shared" si="207"/>
        <v>0.19447459256360727</v>
      </c>
      <c r="J1140">
        <f>0.94*J1139+(1-0.94)*'01_Data'!T1135^2</f>
        <v>1.5763250159622064E-4</v>
      </c>
      <c r="K1140" s="11">
        <f t="shared" si="208"/>
        <v>0.19930727634044776</v>
      </c>
      <c r="L1140" t="e">
        <f>0.94*L1139+(1-0.94)*'01_Data'!U1135^2</f>
        <v>#DIV/0!</v>
      </c>
      <c r="M1140" s="11" t="e">
        <f t="shared" si="209"/>
        <v>#DIV/0!</v>
      </c>
      <c r="N1140">
        <f>0.94*N1139+(1-0.94)*'01_Data'!V1135^2</f>
        <v>8.7075361482788515E-4</v>
      </c>
      <c r="O1140" s="11">
        <f t="shared" si="210"/>
        <v>0.4684334647915615</v>
      </c>
      <c r="P1140">
        <f>0.94*P1139+(1-0.94)*'01_Data'!W1135^2</f>
        <v>7.0901267285204011E-4</v>
      </c>
      <c r="Q1140" s="11">
        <f t="shared" si="211"/>
        <v>0.42269515440647548</v>
      </c>
      <c r="R1140">
        <f>0.94*R1139+(1-0.94)*'01_Data'!X1135^2</f>
        <v>7.4232490117952859E-5</v>
      </c>
      <c r="S1140" s="11">
        <f t="shared" si="212"/>
        <v>0.13677202751192993</v>
      </c>
      <c r="T1140">
        <f>0.94*T1139+(1-0.94)*'01_Data'!Y1135^2</f>
        <v>7.1457991464718377E-8</v>
      </c>
      <c r="U1140" s="11">
        <f t="shared" si="213"/>
        <v>4.2435143276662833E-3</v>
      </c>
      <c r="V1140" t="e">
        <f>0.94*V1139+(1-0.94)*'01_Data'!AA1135^2</f>
        <v>#VALUE!</v>
      </c>
      <c r="W1140" s="11" t="e">
        <f t="shared" si="214"/>
        <v>#VALUE!</v>
      </c>
      <c r="X1140" t="e">
        <f>0.94*X1139+(1-0.94)*'01_Data'!AB1135^2</f>
        <v>#VALUE!</v>
      </c>
      <c r="Y1140" s="11" t="e">
        <f t="shared" si="215"/>
        <v>#VALUE!</v>
      </c>
    </row>
    <row r="1141" spans="1:25" x14ac:dyDescent="0.2">
      <c r="A1141" s="6">
        <f>'01_Data'!A1137</f>
        <v>45112</v>
      </c>
      <c r="B1141">
        <f>0.94*B1140+(1-0.94)*'01_Data'!P1136^2</f>
        <v>1.5463174235031817E-4</v>
      </c>
      <c r="C1141" s="11">
        <f t="shared" si="204"/>
        <v>0.19740111213536815</v>
      </c>
      <c r="D1141">
        <f>0.94*D1140+(1-0.94)*'01_Data'!Q1136^2</f>
        <v>1.4948580967832521E-4</v>
      </c>
      <c r="E1141" s="11">
        <f t="shared" si="205"/>
        <v>0.19408870147161569</v>
      </c>
      <c r="F1141">
        <f>0.94*F1140+(1-0.94)*'01_Data'!R1136^2</f>
        <v>2.078728051987008E-4</v>
      </c>
      <c r="G1141" s="11">
        <f t="shared" si="206"/>
        <v>0.22887539603476956</v>
      </c>
      <c r="H1141">
        <f>0.94*H1140+(1-0.94)*'01_Data'!S1136^2</f>
        <v>1.4397325297399433E-4</v>
      </c>
      <c r="I1141" s="11">
        <f t="shared" si="207"/>
        <v>0.19047640208027494</v>
      </c>
      <c r="J1141">
        <f>0.94*J1140+(1-0.94)*'01_Data'!T1136^2</f>
        <v>1.529129611655907E-4</v>
      </c>
      <c r="K1141" s="11">
        <f t="shared" si="208"/>
        <v>0.1963009582598334</v>
      </c>
      <c r="L1141" t="e">
        <f>0.94*L1140+(1-0.94)*'01_Data'!U1136^2</f>
        <v>#DIV/0!</v>
      </c>
      <c r="M1141" s="11" t="e">
        <f t="shared" si="209"/>
        <v>#DIV/0!</v>
      </c>
      <c r="N1141">
        <f>0.94*N1140+(1-0.94)*'01_Data'!V1136^2</f>
        <v>8.1989318201043551E-4</v>
      </c>
      <c r="O1141" s="11">
        <f t="shared" si="210"/>
        <v>0.4545471173229787</v>
      </c>
      <c r="P1141">
        <f>0.94*P1140+(1-0.94)*'01_Data'!W1136^2</f>
        <v>7.2318449680140306E-4</v>
      </c>
      <c r="Q1141" s="11">
        <f t="shared" si="211"/>
        <v>0.42689869195624575</v>
      </c>
      <c r="R1141">
        <f>0.94*R1140+(1-0.94)*'01_Data'!X1136^2</f>
        <v>7.8049627669137095E-5</v>
      </c>
      <c r="S1141" s="11">
        <f t="shared" si="212"/>
        <v>0.1402444514860483</v>
      </c>
      <c r="T1141">
        <f>0.94*T1140+(1-0.94)*'01_Data'!Y1136^2</f>
        <v>7.0940427003090836E-8</v>
      </c>
      <c r="U1141" s="11">
        <f t="shared" si="213"/>
        <v>4.2281186838567918E-3</v>
      </c>
      <c r="V1141" t="e">
        <f>0.94*V1140+(1-0.94)*'01_Data'!AA1136^2</f>
        <v>#VALUE!</v>
      </c>
      <c r="W1141" s="11" t="e">
        <f t="shared" si="214"/>
        <v>#VALUE!</v>
      </c>
      <c r="X1141" t="e">
        <f>0.94*X1140+(1-0.94)*'01_Data'!AB1136^2</f>
        <v>#VALUE!</v>
      </c>
      <c r="Y1141" s="11" t="e">
        <f t="shared" si="215"/>
        <v>#VALUE!</v>
      </c>
    </row>
    <row r="1142" spans="1:25" x14ac:dyDescent="0.2">
      <c r="A1142" s="6">
        <f>'01_Data'!A1138</f>
        <v>45113</v>
      </c>
      <c r="B1142">
        <f>0.94*B1141+(1-0.94)*'01_Data'!P1137^2</f>
        <v>1.4693362152515971E-4</v>
      </c>
      <c r="C1142" s="11">
        <f t="shared" si="204"/>
        <v>0.19242471936926464</v>
      </c>
      <c r="D1142">
        <f>0.94*D1141+(1-0.94)*'01_Data'!Q1137^2</f>
        <v>1.4249414929955412E-4</v>
      </c>
      <c r="E1142" s="11">
        <f t="shared" si="205"/>
        <v>0.18949545013927813</v>
      </c>
      <c r="F1142">
        <f>0.94*F1141+(1-0.94)*'01_Data'!R1137^2</f>
        <v>1.9564467267726074E-4</v>
      </c>
      <c r="G1142" s="11">
        <f t="shared" si="206"/>
        <v>0.22204156708749312</v>
      </c>
      <c r="H1142">
        <f>0.94*H1141+(1-0.94)*'01_Data'!S1137^2</f>
        <v>1.3709639542023328E-4</v>
      </c>
      <c r="I1142" s="11">
        <f t="shared" si="207"/>
        <v>0.18587170749175033</v>
      </c>
      <c r="J1142">
        <f>0.94*J1141+(1-0.94)*'01_Data'!T1137^2</f>
        <v>1.5282432176333722E-4</v>
      </c>
      <c r="K1142" s="11">
        <f t="shared" si="208"/>
        <v>0.1962440549019536</v>
      </c>
      <c r="L1142" t="e">
        <f>0.94*L1141+(1-0.94)*'01_Data'!U1137^2</f>
        <v>#DIV/0!</v>
      </c>
      <c r="M1142" s="11" t="e">
        <f t="shared" si="209"/>
        <v>#DIV/0!</v>
      </c>
      <c r="N1142">
        <f>0.94*N1141+(1-0.94)*'01_Data'!V1137^2</f>
        <v>8.3609583579430553E-4</v>
      </c>
      <c r="O1142" s="11">
        <f t="shared" si="210"/>
        <v>0.45901650364683511</v>
      </c>
      <c r="P1142">
        <f>0.94*P1141+(1-0.94)*'01_Data'!W1137^2</f>
        <v>6.8347117337908675E-4</v>
      </c>
      <c r="Q1142" s="11">
        <f t="shared" si="211"/>
        <v>0.41501172958306837</v>
      </c>
      <c r="R1142">
        <f>0.94*R1141+(1-0.94)*'01_Data'!X1137^2</f>
        <v>7.3402828833538125E-5</v>
      </c>
      <c r="S1142" s="11">
        <f t="shared" si="212"/>
        <v>0.1360055618938123</v>
      </c>
      <c r="T1142">
        <f>0.94*T1141+(1-0.94)*'01_Data'!Y1137^2</f>
        <v>6.7399218485155832E-8</v>
      </c>
      <c r="U1142" s="11">
        <f t="shared" si="213"/>
        <v>4.1212380492103668E-3</v>
      </c>
      <c r="V1142" t="e">
        <f>0.94*V1141+(1-0.94)*'01_Data'!AA1137^2</f>
        <v>#VALUE!</v>
      </c>
      <c r="W1142" s="11" t="e">
        <f t="shared" si="214"/>
        <v>#VALUE!</v>
      </c>
      <c r="X1142" t="e">
        <f>0.94*X1141+(1-0.94)*'01_Data'!AB1137^2</f>
        <v>#VALUE!</v>
      </c>
      <c r="Y1142" s="11" t="e">
        <f t="shared" si="215"/>
        <v>#VALUE!</v>
      </c>
    </row>
    <row r="1143" spans="1:25" x14ac:dyDescent="0.2">
      <c r="A1143" s="6">
        <f>'01_Data'!A1139</f>
        <v>45114</v>
      </c>
      <c r="B1143">
        <f>0.94*B1142+(1-0.94)*'01_Data'!P1138^2</f>
        <v>2.249162551980899E-4</v>
      </c>
      <c r="C1143" s="11">
        <f t="shared" si="204"/>
        <v>0.2380733002877867</v>
      </c>
      <c r="D1143">
        <f>0.94*D1142+(1-0.94)*'01_Data'!Q1138^2</f>
        <v>1.6348262865941365E-4</v>
      </c>
      <c r="E1143" s="11">
        <f t="shared" si="205"/>
        <v>0.20297197447473442</v>
      </c>
      <c r="F1143">
        <f>0.94*F1142+(1-0.94)*'01_Data'!R1138^2</f>
        <v>2.6174635740065625E-4</v>
      </c>
      <c r="G1143" s="11">
        <f t="shared" si="206"/>
        <v>0.25682694964696634</v>
      </c>
      <c r="H1143">
        <f>0.94*H1142+(1-0.94)*'01_Data'!S1138^2</f>
        <v>1.5784638592507763E-4</v>
      </c>
      <c r="I1143" s="11">
        <f t="shared" si="207"/>
        <v>0.19944244596654839</v>
      </c>
      <c r="J1143">
        <f>0.94*J1142+(1-0.94)*'01_Data'!T1138^2</f>
        <v>1.4822863089158632E-4</v>
      </c>
      <c r="K1143" s="11">
        <f t="shared" si="208"/>
        <v>0.19327083324878527</v>
      </c>
      <c r="L1143" t="e">
        <f>0.94*L1142+(1-0.94)*'01_Data'!U1138^2</f>
        <v>#DIV/0!</v>
      </c>
      <c r="M1143" s="11" t="e">
        <f t="shared" si="209"/>
        <v>#DIV/0!</v>
      </c>
      <c r="N1143">
        <f>0.94*N1142+(1-0.94)*'01_Data'!V1138^2</f>
        <v>8.152634807365506E-4</v>
      </c>
      <c r="O1143" s="11">
        <f t="shared" si="210"/>
        <v>0.45326195201628244</v>
      </c>
      <c r="P1143">
        <f>0.94*P1142+(1-0.94)*'01_Data'!W1138^2</f>
        <v>7.6876604382196271E-4</v>
      </c>
      <c r="Q1143" s="11">
        <f t="shared" si="211"/>
        <v>0.44014661539438721</v>
      </c>
      <c r="R1143">
        <f>0.94*R1142+(1-0.94)*'01_Data'!X1138^2</f>
        <v>6.9583418561999541E-5</v>
      </c>
      <c r="S1143" s="11">
        <f t="shared" si="212"/>
        <v>0.13241986813776807</v>
      </c>
      <c r="T1143">
        <f>0.94*T1142+(1-0.94)*'01_Data'!Y1138^2</f>
        <v>6.9838236961185118E-8</v>
      </c>
      <c r="U1143" s="11">
        <f t="shared" si="213"/>
        <v>4.1951443019541826E-3</v>
      </c>
      <c r="V1143" t="e">
        <f>0.94*V1142+(1-0.94)*'01_Data'!AA1138^2</f>
        <v>#VALUE!</v>
      </c>
      <c r="W1143" s="11" t="e">
        <f t="shared" si="214"/>
        <v>#VALUE!</v>
      </c>
      <c r="X1143" t="e">
        <f>0.94*X1142+(1-0.94)*'01_Data'!AB1138^2</f>
        <v>#VALUE!</v>
      </c>
      <c r="Y1143" s="11" t="e">
        <f t="shared" si="215"/>
        <v>#VALUE!</v>
      </c>
    </row>
    <row r="1144" spans="1:25" x14ac:dyDescent="0.2">
      <c r="A1144" s="6">
        <f>'01_Data'!A1140</f>
        <v>45117</v>
      </c>
      <c r="B1144">
        <f>0.94*B1143+(1-0.94)*'01_Data'!P1139^2</f>
        <v>2.1174685413229781E-4</v>
      </c>
      <c r="C1144" s="11">
        <f t="shared" si="204"/>
        <v>0.23099828406578923</v>
      </c>
      <c r="D1144">
        <f>0.94*D1143+(1-0.94)*'01_Data'!Q1139^2</f>
        <v>1.5824329271158064E-4</v>
      </c>
      <c r="E1144" s="11">
        <f t="shared" si="205"/>
        <v>0.19969303884541978</v>
      </c>
      <c r="F1144">
        <f>0.94*F1143+(1-0.94)*'01_Data'!R1139^2</f>
        <v>2.9441873189056146E-4</v>
      </c>
      <c r="G1144" s="11">
        <f t="shared" si="206"/>
        <v>0.27238487556474472</v>
      </c>
      <c r="H1144">
        <f>0.94*H1143+(1-0.94)*'01_Data'!S1139^2</f>
        <v>1.6614369917352552E-4</v>
      </c>
      <c r="I1144" s="11">
        <f t="shared" si="207"/>
        <v>0.20461723336935339</v>
      </c>
      <c r="J1144">
        <f>0.94*J1143+(1-0.94)*'01_Data'!T1139^2</f>
        <v>1.4663987115819905E-4</v>
      </c>
      <c r="K1144" s="11">
        <f t="shared" si="208"/>
        <v>0.1922322749484752</v>
      </c>
      <c r="L1144" t="e">
        <f>0.94*L1143+(1-0.94)*'01_Data'!U1139^2</f>
        <v>#DIV/0!</v>
      </c>
      <c r="M1144" s="11" t="e">
        <f t="shared" si="209"/>
        <v>#DIV/0!</v>
      </c>
      <c r="N1144">
        <f>0.94*N1143+(1-0.94)*'01_Data'!V1139^2</f>
        <v>8.5548557053363153E-4</v>
      </c>
      <c r="O1144" s="11">
        <f t="shared" si="210"/>
        <v>0.46430847911111334</v>
      </c>
      <c r="P1144">
        <f>0.94*P1143+(1-0.94)*'01_Data'!W1139^2</f>
        <v>7.9246598241968142E-4</v>
      </c>
      <c r="Q1144" s="11">
        <f t="shared" si="211"/>
        <v>0.44687965669714674</v>
      </c>
      <c r="R1144">
        <f>0.94*R1143+(1-0.94)*'01_Data'!X1139^2</f>
        <v>6.6327404342203088E-5</v>
      </c>
      <c r="S1144" s="11">
        <f t="shared" si="212"/>
        <v>0.12928459264055861</v>
      </c>
      <c r="T1144">
        <f>0.94*T1143+(1-0.94)*'01_Data'!Y1139^2</f>
        <v>6.6362533782809146E-8</v>
      </c>
      <c r="U1144" s="11">
        <f t="shared" si="213"/>
        <v>4.0894203150651934E-3</v>
      </c>
      <c r="V1144" t="e">
        <f>0.94*V1143+(1-0.94)*'01_Data'!AA1139^2</f>
        <v>#VALUE!</v>
      </c>
      <c r="W1144" s="11" t="e">
        <f t="shared" si="214"/>
        <v>#VALUE!</v>
      </c>
      <c r="X1144" t="e">
        <f>0.94*X1143+(1-0.94)*'01_Data'!AB1139^2</f>
        <v>#VALUE!</v>
      </c>
      <c r="Y1144" s="11" t="e">
        <f t="shared" si="215"/>
        <v>#VALUE!</v>
      </c>
    </row>
    <row r="1145" spans="1:25" x14ac:dyDescent="0.2">
      <c r="A1145" s="6">
        <f>'01_Data'!A1141</f>
        <v>45118</v>
      </c>
      <c r="B1145">
        <f>0.94*B1144+(1-0.94)*'01_Data'!P1140^2</f>
        <v>2.1204638320515944E-4</v>
      </c>
      <c r="C1145" s="11">
        <f t="shared" si="204"/>
        <v>0.23116160703650637</v>
      </c>
      <c r="D1145">
        <f>0.94*D1144+(1-0.94)*'01_Data'!Q1140^2</f>
        <v>1.5140687781740691E-4</v>
      </c>
      <c r="E1145" s="11">
        <f t="shared" si="205"/>
        <v>0.19533185405864181</v>
      </c>
      <c r="F1145">
        <f>0.94*F1144+(1-0.94)*'01_Data'!R1140^2</f>
        <v>2.8374038370755964E-4</v>
      </c>
      <c r="G1145" s="11">
        <f t="shared" si="206"/>
        <v>0.26739965724418019</v>
      </c>
      <c r="H1145">
        <f>0.94*H1144+(1-0.94)*'01_Data'!S1140^2</f>
        <v>1.563165472701751E-4</v>
      </c>
      <c r="I1145" s="11">
        <f t="shared" si="207"/>
        <v>0.19847360003810111</v>
      </c>
      <c r="J1145">
        <f>0.94*J1144+(1-0.94)*'01_Data'!T1140^2</f>
        <v>1.3889803028545281E-4</v>
      </c>
      <c r="K1145" s="11">
        <f t="shared" si="208"/>
        <v>0.18708902595271085</v>
      </c>
      <c r="L1145" t="e">
        <f>0.94*L1144+(1-0.94)*'01_Data'!U1140^2</f>
        <v>#DIV/0!</v>
      </c>
      <c r="M1145" s="11" t="e">
        <f t="shared" si="209"/>
        <v>#DIV/0!</v>
      </c>
      <c r="N1145">
        <f>0.94*N1144+(1-0.94)*'01_Data'!V1140^2</f>
        <v>8.2035911904528903E-4</v>
      </c>
      <c r="O1145" s="11">
        <f t="shared" si="210"/>
        <v>0.4546762562520863</v>
      </c>
      <c r="P1145">
        <f>0.94*P1144+(1-0.94)*'01_Data'!W1140^2</f>
        <v>7.8472654836967879E-4</v>
      </c>
      <c r="Q1145" s="11">
        <f t="shared" si="211"/>
        <v>0.4446921296685597</v>
      </c>
      <c r="R1145">
        <f>0.94*R1144+(1-0.94)*'01_Data'!X1140^2</f>
        <v>6.5317646331552445E-5</v>
      </c>
      <c r="S1145" s="11">
        <f t="shared" si="212"/>
        <v>0.12829671420403257</v>
      </c>
      <c r="T1145">
        <f>0.94*T1144+(1-0.94)*'01_Data'!Y1140^2</f>
        <v>6.5238210340528684E-8</v>
      </c>
      <c r="U1145" s="11">
        <f t="shared" si="213"/>
        <v>4.0546305634192167E-3</v>
      </c>
      <c r="V1145" t="e">
        <f>0.94*V1144+(1-0.94)*'01_Data'!AA1140^2</f>
        <v>#VALUE!</v>
      </c>
      <c r="W1145" s="11" t="e">
        <f t="shared" si="214"/>
        <v>#VALUE!</v>
      </c>
      <c r="X1145" t="e">
        <f>0.94*X1144+(1-0.94)*'01_Data'!AB1140^2</f>
        <v>#VALUE!</v>
      </c>
      <c r="Y1145" s="11" t="e">
        <f t="shared" si="215"/>
        <v>#VALUE!</v>
      </c>
    </row>
    <row r="1146" spans="1:25" x14ac:dyDescent="0.2">
      <c r="A1146" s="6">
        <f>'01_Data'!A1142</f>
        <v>45119</v>
      </c>
      <c r="B1146">
        <f>0.94*B1145+(1-0.94)*'01_Data'!P1141^2</f>
        <v>2.0818376058507381E-4</v>
      </c>
      <c r="C1146" s="11">
        <f t="shared" si="204"/>
        <v>0.22904651856650998</v>
      </c>
      <c r="D1146">
        <f>0.94*D1145+(1-0.94)*'01_Data'!Q1141^2</f>
        <v>1.6245520177880264E-4</v>
      </c>
      <c r="E1146" s="11">
        <f t="shared" si="205"/>
        <v>0.20233316793906597</v>
      </c>
      <c r="F1146">
        <f>0.94*F1145+(1-0.94)*'01_Data'!R1141^2</f>
        <v>3.1781378331407594E-4</v>
      </c>
      <c r="G1146" s="11">
        <f t="shared" si="206"/>
        <v>0.28300012967337518</v>
      </c>
      <c r="H1146">
        <f>0.94*H1145+(1-0.94)*'01_Data'!S1141^2</f>
        <v>2.0471003364332097E-4</v>
      </c>
      <c r="I1146" s="11">
        <f t="shared" si="207"/>
        <v>0.22712755992639222</v>
      </c>
      <c r="J1146">
        <f>0.94*J1145+(1-0.94)*'01_Data'!T1141^2</f>
        <v>2.0690942882034712E-4</v>
      </c>
      <c r="K1146" s="11">
        <f t="shared" si="208"/>
        <v>0.22834442419890064</v>
      </c>
      <c r="L1146" t="e">
        <f>0.94*L1145+(1-0.94)*'01_Data'!U1141^2</f>
        <v>#DIV/0!</v>
      </c>
      <c r="M1146" s="11" t="e">
        <f t="shared" si="209"/>
        <v>#DIV/0!</v>
      </c>
      <c r="N1146">
        <f>0.94*N1145+(1-0.94)*'01_Data'!V1141^2</f>
        <v>8.6536308364403708E-4</v>
      </c>
      <c r="O1146" s="11">
        <f t="shared" si="210"/>
        <v>0.46698125987912764</v>
      </c>
      <c r="P1146">
        <f>0.94*P1145+(1-0.94)*'01_Data'!W1141^2</f>
        <v>7.4198982637211296E-4</v>
      </c>
      <c r="Q1146" s="11">
        <f t="shared" si="211"/>
        <v>0.43241350146101182</v>
      </c>
      <c r="R1146">
        <f>0.94*R1145+(1-0.94)*'01_Data'!X1141^2</f>
        <v>6.5762164367095467E-5</v>
      </c>
      <c r="S1146" s="11">
        <f t="shared" si="212"/>
        <v>0.12873253442897822</v>
      </c>
      <c r="T1146">
        <f>0.94*T1145+(1-0.94)*'01_Data'!Y1141^2</f>
        <v>6.2038041079457639E-8</v>
      </c>
      <c r="U1146" s="11">
        <f t="shared" si="213"/>
        <v>3.9539330232090837E-3</v>
      </c>
      <c r="V1146" t="e">
        <f>0.94*V1145+(1-0.94)*'01_Data'!AA1141^2</f>
        <v>#VALUE!</v>
      </c>
      <c r="W1146" s="11" t="e">
        <f t="shared" si="214"/>
        <v>#VALUE!</v>
      </c>
      <c r="X1146" t="e">
        <f>0.94*X1145+(1-0.94)*'01_Data'!AB1141^2</f>
        <v>#VALUE!</v>
      </c>
      <c r="Y1146" s="11" t="e">
        <f t="shared" si="215"/>
        <v>#VALUE!</v>
      </c>
    </row>
    <row r="1147" spans="1:25" x14ac:dyDescent="0.2">
      <c r="A1147" s="6">
        <f>'01_Data'!A1143</f>
        <v>45120</v>
      </c>
      <c r="B1147">
        <f>0.94*B1146+(1-0.94)*'01_Data'!P1142^2</f>
        <v>1.9713051475896487E-4</v>
      </c>
      <c r="C1147" s="11">
        <f t="shared" si="204"/>
        <v>0.2228831301809519</v>
      </c>
      <c r="D1147">
        <f>0.94*D1146+(1-0.94)*'01_Data'!Q1142^2</f>
        <v>1.5819900972130794E-4</v>
      </c>
      <c r="E1147" s="11">
        <f t="shared" si="205"/>
        <v>0.19966509572223584</v>
      </c>
      <c r="F1147">
        <f>0.94*F1146+(1-0.94)*'01_Data'!R1142^2</f>
        <v>3.1660873098588046E-4</v>
      </c>
      <c r="G1147" s="11">
        <f t="shared" si="206"/>
        <v>0.28246309530351371</v>
      </c>
      <c r="H1147">
        <f>0.94*H1146+(1-0.94)*'01_Data'!S1142^2</f>
        <v>2.0200769171094916E-4</v>
      </c>
      <c r="I1147" s="11">
        <f t="shared" si="207"/>
        <v>0.22562344362046952</v>
      </c>
      <c r="J1147">
        <f>0.94*J1146+(1-0.94)*'01_Data'!T1142^2</f>
        <v>1.9922474779235434E-4</v>
      </c>
      <c r="K1147" s="11">
        <f t="shared" si="208"/>
        <v>0.22406391151560598</v>
      </c>
      <c r="L1147" t="e">
        <f>0.94*L1146+(1-0.94)*'01_Data'!U1142^2</f>
        <v>#DIV/0!</v>
      </c>
      <c r="M1147" s="11" t="e">
        <f t="shared" si="209"/>
        <v>#DIV/0!</v>
      </c>
      <c r="N1147">
        <f>0.94*N1146+(1-0.94)*'01_Data'!V1142^2</f>
        <v>8.1353846386884746E-4</v>
      </c>
      <c r="O1147" s="11">
        <f t="shared" si="210"/>
        <v>0.45278216936508175</v>
      </c>
      <c r="P1147">
        <f>0.94*P1146+(1-0.94)*'01_Data'!W1142^2</f>
        <v>6.9934652132357198E-4</v>
      </c>
      <c r="Q1147" s="11">
        <f t="shared" si="211"/>
        <v>0.41980391062201905</v>
      </c>
      <c r="R1147">
        <f>0.94*R1146+(1-0.94)*'01_Data'!X1142^2</f>
        <v>6.2387747405729047E-5</v>
      </c>
      <c r="S1147" s="11">
        <f t="shared" si="212"/>
        <v>0.12538625262062711</v>
      </c>
      <c r="T1147">
        <f>0.94*T1146+(1-0.94)*'01_Data'!Y1142^2</f>
        <v>6.1171317397873846E-8</v>
      </c>
      <c r="U1147" s="11">
        <f t="shared" si="213"/>
        <v>3.9262159879792924E-3</v>
      </c>
      <c r="V1147" t="e">
        <f>0.94*V1146+(1-0.94)*'01_Data'!AA1142^2</f>
        <v>#VALUE!</v>
      </c>
      <c r="W1147" s="11" t="e">
        <f t="shared" si="214"/>
        <v>#VALUE!</v>
      </c>
      <c r="X1147" t="e">
        <f>0.94*X1146+(1-0.94)*'01_Data'!AB1142^2</f>
        <v>#VALUE!</v>
      </c>
      <c r="Y1147" s="11" t="e">
        <f t="shared" si="215"/>
        <v>#VALUE!</v>
      </c>
    </row>
    <row r="1148" spans="1:25" x14ac:dyDescent="0.2">
      <c r="A1148" s="6">
        <f>'01_Data'!A1144</f>
        <v>45121</v>
      </c>
      <c r="B1148">
        <f>0.94*B1147+(1-0.94)*'01_Data'!P1143^2</f>
        <v>2.0579517152244638E-4</v>
      </c>
      <c r="C1148" s="11">
        <f t="shared" si="204"/>
        <v>0.22772874922516148</v>
      </c>
      <c r="D1148">
        <f>0.94*D1147+(1-0.94)*'01_Data'!Q1143^2</f>
        <v>1.5953274716006859E-4</v>
      </c>
      <c r="E1148" s="11">
        <f t="shared" si="205"/>
        <v>0.20050499316559997</v>
      </c>
      <c r="F1148">
        <f>0.94*F1147+(1-0.94)*'01_Data'!R1143^2</f>
        <v>3.052469737077099E-4</v>
      </c>
      <c r="G1148" s="11">
        <f t="shared" si="206"/>
        <v>0.27734858459048051</v>
      </c>
      <c r="H1148">
        <f>0.94*H1147+(1-0.94)*'01_Data'!S1143^2</f>
        <v>1.9011649556453062E-4</v>
      </c>
      <c r="I1148" s="11">
        <f t="shared" si="207"/>
        <v>0.21888206158171511</v>
      </c>
      <c r="J1148">
        <f>0.94*J1147+(1-0.94)*'01_Data'!T1143^2</f>
        <v>1.8760386398967134E-4</v>
      </c>
      <c r="K1148" s="11">
        <f t="shared" si="208"/>
        <v>0.21743084814578906</v>
      </c>
      <c r="L1148" t="e">
        <f>0.94*L1147+(1-0.94)*'01_Data'!U1143^2</f>
        <v>#DIV/0!</v>
      </c>
      <c r="M1148" s="11" t="e">
        <f t="shared" si="209"/>
        <v>#DIV/0!</v>
      </c>
      <c r="N1148">
        <f>0.94*N1147+(1-0.94)*'01_Data'!V1143^2</f>
        <v>7.733906976153316E-4</v>
      </c>
      <c r="O1148" s="11">
        <f t="shared" si="210"/>
        <v>0.44146852186658064</v>
      </c>
      <c r="P1148">
        <f>0.94*P1147+(1-0.94)*'01_Data'!W1143^2</f>
        <v>6.5768800620744506E-4</v>
      </c>
      <c r="Q1148" s="11">
        <f t="shared" si="211"/>
        <v>0.40710855746873731</v>
      </c>
      <c r="R1148">
        <f>0.94*R1147+(1-0.94)*'01_Data'!X1143^2</f>
        <v>5.9212285849450658E-5</v>
      </c>
      <c r="S1148" s="11">
        <f t="shared" si="212"/>
        <v>0.12215357560899136</v>
      </c>
      <c r="T1148">
        <f>0.94*T1147+(1-0.94)*'01_Data'!Y1143^2</f>
        <v>6.8980736405143518E-8</v>
      </c>
      <c r="U1148" s="11">
        <f t="shared" si="213"/>
        <v>4.169309963782516E-3</v>
      </c>
      <c r="V1148" t="e">
        <f>0.94*V1147+(1-0.94)*'01_Data'!AA1143^2</f>
        <v>#VALUE!</v>
      </c>
      <c r="W1148" s="11" t="e">
        <f t="shared" si="214"/>
        <v>#VALUE!</v>
      </c>
      <c r="X1148" t="e">
        <f>0.94*X1147+(1-0.94)*'01_Data'!AB1143^2</f>
        <v>#VALUE!</v>
      </c>
      <c r="Y1148" s="11" t="e">
        <f t="shared" si="215"/>
        <v>#VALUE!</v>
      </c>
    </row>
    <row r="1149" spans="1:25" x14ac:dyDescent="0.2">
      <c r="A1149" s="6">
        <f>'01_Data'!A1145</f>
        <v>45124</v>
      </c>
      <c r="B1149">
        <f>0.94*B1148+(1-0.94)*'01_Data'!P1144^2</f>
        <v>2.6713166830244267E-4</v>
      </c>
      <c r="C1149" s="11">
        <f t="shared" si="204"/>
        <v>0.25945554611959171</v>
      </c>
      <c r="D1149">
        <f>0.94*D1148+(1-0.94)*'01_Data'!Q1144^2</f>
        <v>1.8826716525126186E-4</v>
      </c>
      <c r="E1149" s="11">
        <f t="shared" si="205"/>
        <v>0.21781488847945629</v>
      </c>
      <c r="F1149">
        <f>0.94*F1148+(1-0.94)*'01_Data'!R1144^2</f>
        <v>3.476002796805786E-4</v>
      </c>
      <c r="G1149" s="11">
        <f t="shared" si="206"/>
        <v>0.29596498184668035</v>
      </c>
      <c r="H1149">
        <f>0.94*H1148+(1-0.94)*'01_Data'!S1144^2</f>
        <v>2.4849111369349157E-4</v>
      </c>
      <c r="I1149" s="11">
        <f t="shared" si="207"/>
        <v>0.25023940667041206</v>
      </c>
      <c r="J1149">
        <f>0.94*J1148+(1-0.94)*'01_Data'!T1144^2</f>
        <v>2.0583741995279102E-4</v>
      </c>
      <c r="K1149" s="11">
        <f t="shared" si="208"/>
        <v>0.22775212365223588</v>
      </c>
      <c r="L1149" t="e">
        <f>0.94*L1148+(1-0.94)*'01_Data'!U1144^2</f>
        <v>#DIV/0!</v>
      </c>
      <c r="M1149" s="11" t="e">
        <f t="shared" si="209"/>
        <v>#DIV/0!</v>
      </c>
      <c r="N1149">
        <f>0.94*N1148+(1-0.94)*'01_Data'!V1144^2</f>
        <v>8.3142024437610337E-4</v>
      </c>
      <c r="O1149" s="11">
        <f t="shared" si="210"/>
        <v>0.45773125475848608</v>
      </c>
      <c r="P1149">
        <f>0.94*P1148+(1-0.94)*'01_Data'!W1144^2</f>
        <v>7.9646247260143873E-4</v>
      </c>
      <c r="Q1149" s="11">
        <f t="shared" si="211"/>
        <v>0.44800507039046172</v>
      </c>
      <c r="R1149">
        <f>0.94*R1148+(1-0.94)*'01_Data'!X1144^2</f>
        <v>6.1695882219537629E-5</v>
      </c>
      <c r="S1149" s="11">
        <f t="shared" si="212"/>
        <v>0.12468906254889996</v>
      </c>
      <c r="T1149">
        <f>0.94*T1148+(1-0.94)*'01_Data'!Y1144^2</f>
        <v>6.5554924344293624E-8</v>
      </c>
      <c r="U1149" s="11">
        <f t="shared" si="213"/>
        <v>4.064460718811537E-3</v>
      </c>
      <c r="V1149" t="e">
        <f>0.94*V1148+(1-0.94)*'01_Data'!AA1144^2</f>
        <v>#VALUE!</v>
      </c>
      <c r="W1149" s="11" t="e">
        <f t="shared" si="214"/>
        <v>#VALUE!</v>
      </c>
      <c r="X1149" t="e">
        <f>0.94*X1148+(1-0.94)*'01_Data'!AB1144^2</f>
        <v>#VALUE!</v>
      </c>
      <c r="Y1149" s="11" t="e">
        <f t="shared" si="215"/>
        <v>#VALUE!</v>
      </c>
    </row>
    <row r="1150" spans="1:25" x14ac:dyDescent="0.2">
      <c r="A1150" s="6">
        <f>'01_Data'!A1146</f>
        <v>45125</v>
      </c>
      <c r="B1150">
        <f>0.94*B1149+(1-0.94)*'01_Data'!P1145^2</f>
        <v>2.5223873714479031E-4</v>
      </c>
      <c r="C1150" s="11">
        <f t="shared" si="204"/>
        <v>0.25211934031423922</v>
      </c>
      <c r="D1150">
        <f>0.94*D1149+(1-0.94)*'01_Data'!Q1145^2</f>
        <v>1.770210276350164E-4</v>
      </c>
      <c r="E1150" s="11">
        <f t="shared" si="205"/>
        <v>0.21120913560739776</v>
      </c>
      <c r="F1150">
        <f>0.94*F1149+(1-0.94)*'01_Data'!R1145^2</f>
        <v>3.2896839875697309E-4</v>
      </c>
      <c r="G1150" s="11">
        <f t="shared" si="206"/>
        <v>0.28792366433962535</v>
      </c>
      <c r="H1150">
        <f>0.94*H1149+(1-0.94)*'01_Data'!S1145^2</f>
        <v>2.3371989285907659E-4</v>
      </c>
      <c r="I1150" s="11">
        <f t="shared" si="207"/>
        <v>0.24268789215881229</v>
      </c>
      <c r="J1150">
        <f>0.94*J1149+(1-0.94)*'01_Data'!T1145^2</f>
        <v>1.9647551355589496E-4</v>
      </c>
      <c r="K1150" s="11">
        <f t="shared" si="208"/>
        <v>0.22251253766043283</v>
      </c>
      <c r="L1150" t="e">
        <f>0.94*L1149+(1-0.94)*'01_Data'!U1145^2</f>
        <v>#DIV/0!</v>
      </c>
      <c r="M1150" s="11" t="e">
        <f t="shared" si="209"/>
        <v>#DIV/0!</v>
      </c>
      <c r="N1150">
        <f>0.94*N1149+(1-0.94)*'01_Data'!V1145^2</f>
        <v>7.8467280655588267E-4</v>
      </c>
      <c r="O1150" s="11">
        <f t="shared" si="210"/>
        <v>0.44467690208968852</v>
      </c>
      <c r="P1150">
        <f>0.94*P1149+(1-0.94)*'01_Data'!W1145^2</f>
        <v>7.6067053279593494E-4</v>
      </c>
      <c r="Q1150" s="11">
        <f t="shared" si="211"/>
        <v>0.4378229942163564</v>
      </c>
      <c r="R1150">
        <f>0.94*R1149+(1-0.94)*'01_Data'!X1145^2</f>
        <v>5.9748577498414138E-5</v>
      </c>
      <c r="S1150" s="11">
        <f t="shared" si="212"/>
        <v>0.12270550733198719</v>
      </c>
      <c r="T1150">
        <f>0.94*T1149+(1-0.94)*'01_Data'!Y1145^2</f>
        <v>6.2334505572743297E-8</v>
      </c>
      <c r="U1150" s="11">
        <f t="shared" si="213"/>
        <v>3.963369198589921E-3</v>
      </c>
      <c r="V1150" t="e">
        <f>0.94*V1149+(1-0.94)*'01_Data'!AA1145^2</f>
        <v>#VALUE!</v>
      </c>
      <c r="W1150" s="11" t="e">
        <f t="shared" si="214"/>
        <v>#VALUE!</v>
      </c>
      <c r="X1150" t="e">
        <f>0.94*X1149+(1-0.94)*'01_Data'!AB1145^2</f>
        <v>#VALUE!</v>
      </c>
      <c r="Y1150" s="11" t="e">
        <f t="shared" si="215"/>
        <v>#VALUE!</v>
      </c>
    </row>
    <row r="1151" spans="1:25" x14ac:dyDescent="0.2">
      <c r="A1151" s="6">
        <f>'01_Data'!A1147</f>
        <v>45126</v>
      </c>
      <c r="B1151">
        <f>0.94*B1150+(1-0.94)*'01_Data'!P1146^2</f>
        <v>2.3834507050797901E-4</v>
      </c>
      <c r="C1151" s="11">
        <f t="shared" si="204"/>
        <v>0.24507745259001432</v>
      </c>
      <c r="D1151">
        <f>0.94*D1150+(1-0.94)*'01_Data'!Q1146^2</f>
        <v>1.6664415840894452E-4</v>
      </c>
      <c r="E1151" s="11">
        <f t="shared" si="205"/>
        <v>0.20492517639141858</v>
      </c>
      <c r="F1151">
        <f>0.94*F1150+(1-0.94)*'01_Data'!R1146^2</f>
        <v>3.3688865845761778E-4</v>
      </c>
      <c r="G1151" s="11">
        <f t="shared" si="206"/>
        <v>0.29136908197562705</v>
      </c>
      <c r="H1151">
        <f>0.94*H1150+(1-0.94)*'01_Data'!S1146^2</f>
        <v>2.3020931356134818E-4</v>
      </c>
      <c r="I1151" s="11">
        <f t="shared" si="207"/>
        <v>0.24085835467647732</v>
      </c>
      <c r="J1151">
        <f>0.94*J1150+(1-0.94)*'01_Data'!T1146^2</f>
        <v>2.1477701030350521E-4</v>
      </c>
      <c r="K1151" s="11">
        <f t="shared" si="208"/>
        <v>0.23264523763980927</v>
      </c>
      <c r="L1151" t="e">
        <f>0.94*L1150+(1-0.94)*'01_Data'!U1146^2</f>
        <v>#DIV/0!</v>
      </c>
      <c r="M1151" s="11" t="e">
        <f t="shared" si="209"/>
        <v>#DIV/0!</v>
      </c>
      <c r="N1151">
        <f>0.94*N1150+(1-0.94)*'01_Data'!V1146^2</f>
        <v>7.3782798761125312E-4</v>
      </c>
      <c r="O1151" s="11">
        <f t="shared" si="210"/>
        <v>0.43119908728803658</v>
      </c>
      <c r="P1151">
        <f>0.94*P1150+(1-0.94)*'01_Data'!W1146^2</f>
        <v>7.2088299252928603E-4</v>
      </c>
      <c r="Q1151" s="11">
        <f t="shared" si="211"/>
        <v>0.4262188570645134</v>
      </c>
      <c r="R1151">
        <f>0.94*R1150+(1-0.94)*'01_Data'!X1146^2</f>
        <v>6.3081328126175619E-5</v>
      </c>
      <c r="S1151" s="11">
        <f t="shared" si="212"/>
        <v>0.12608130189602365</v>
      </c>
      <c r="T1151">
        <f>0.94*T1150+(1-0.94)*'01_Data'!Y1146^2</f>
        <v>5.8594435238378694E-8</v>
      </c>
      <c r="U1151" s="11">
        <f t="shared" si="213"/>
        <v>3.8426290063017315E-3</v>
      </c>
      <c r="V1151" t="e">
        <f>0.94*V1150+(1-0.94)*'01_Data'!AA1146^2</f>
        <v>#VALUE!</v>
      </c>
      <c r="W1151" s="11" t="e">
        <f t="shared" si="214"/>
        <v>#VALUE!</v>
      </c>
      <c r="X1151" t="e">
        <f>0.94*X1150+(1-0.94)*'01_Data'!AB1146^2</f>
        <v>#VALUE!</v>
      </c>
      <c r="Y1151" s="11" t="e">
        <f t="shared" si="215"/>
        <v>#VALUE!</v>
      </c>
    </row>
    <row r="1152" spans="1:25" x14ac:dyDescent="0.2">
      <c r="A1152" s="6">
        <f>'01_Data'!A1148</f>
        <v>45127</v>
      </c>
      <c r="B1152">
        <f>0.94*B1151+(1-0.94)*'01_Data'!P1147^2</f>
        <v>2.2691094323979487E-4</v>
      </c>
      <c r="C1152" s="11">
        <f t="shared" si="204"/>
        <v>0.23912665618125536</v>
      </c>
      <c r="D1152">
        <f>0.94*D1151+(1-0.94)*'01_Data'!Q1147^2</f>
        <v>1.5887499936457374E-4</v>
      </c>
      <c r="E1152" s="11">
        <f t="shared" si="205"/>
        <v>0.2000912287929498</v>
      </c>
      <c r="F1152">
        <f>0.94*F1151+(1-0.94)*'01_Data'!R1147^2</f>
        <v>3.1936051339768469E-4</v>
      </c>
      <c r="G1152" s="11">
        <f t="shared" si="206"/>
        <v>0.28368794365678734</v>
      </c>
      <c r="H1152">
        <f>0.94*H1151+(1-0.94)*'01_Data'!S1147^2</f>
        <v>2.1650296637734713E-4</v>
      </c>
      <c r="I1152" s="11">
        <f t="shared" si="207"/>
        <v>0.23357814008826144</v>
      </c>
      <c r="J1152">
        <f>0.94*J1151+(1-0.94)*'01_Data'!T1147^2</f>
        <v>2.0490743135115629E-4</v>
      </c>
      <c r="K1152" s="11">
        <f t="shared" si="208"/>
        <v>0.22723704077568732</v>
      </c>
      <c r="L1152" t="e">
        <f>0.94*L1151+(1-0.94)*'01_Data'!U1147^2</f>
        <v>#DIV/0!</v>
      </c>
      <c r="M1152" s="11" t="e">
        <f t="shared" si="209"/>
        <v>#DIV/0!</v>
      </c>
      <c r="N1152">
        <f>0.94*N1151+(1-0.94)*'01_Data'!V1147^2</f>
        <v>6.9736475337444119E-4</v>
      </c>
      <c r="O1152" s="11">
        <f t="shared" si="210"/>
        <v>0.41920868055225097</v>
      </c>
      <c r="P1152">
        <f>0.94*P1151+(1-0.94)*'01_Data'!W1147^2</f>
        <v>6.7766026882971008E-4</v>
      </c>
      <c r="Q1152" s="11">
        <f t="shared" si="211"/>
        <v>0.41324373890609278</v>
      </c>
      <c r="R1152">
        <f>0.94*R1151+(1-0.94)*'01_Data'!X1147^2</f>
        <v>6.100134299942172E-5</v>
      </c>
      <c r="S1152" s="11">
        <f t="shared" si="212"/>
        <v>0.12398523474936149</v>
      </c>
      <c r="T1152">
        <f>0.94*T1151+(1-0.94)*'01_Data'!Y1147^2</f>
        <v>5.7929343672456349E-8</v>
      </c>
      <c r="U1152" s="11">
        <f t="shared" si="213"/>
        <v>3.8207583809315923E-3</v>
      </c>
      <c r="V1152" t="e">
        <f>0.94*V1151+(1-0.94)*'01_Data'!AA1147^2</f>
        <v>#VALUE!</v>
      </c>
      <c r="W1152" s="11" t="e">
        <f t="shared" si="214"/>
        <v>#VALUE!</v>
      </c>
      <c r="X1152" t="e">
        <f>0.94*X1151+(1-0.94)*'01_Data'!AB1147^2</f>
        <v>#VALUE!</v>
      </c>
      <c r="Y1152" s="11" t="e">
        <f t="shared" si="215"/>
        <v>#VALUE!</v>
      </c>
    </row>
    <row r="1153" spans="1:25" x14ac:dyDescent="0.2">
      <c r="A1153" s="6">
        <f>'01_Data'!A1149</f>
        <v>45128</v>
      </c>
      <c r="B1153">
        <f>0.94*B1152+(1-0.94)*'01_Data'!P1148^2</f>
        <v>2.315917507701597E-4</v>
      </c>
      <c r="C1153" s="11">
        <f t="shared" si="204"/>
        <v>0.24158046525760365</v>
      </c>
      <c r="D1153">
        <f>0.94*D1152+(1-0.94)*'01_Data'!Q1148^2</f>
        <v>1.5659367901855792E-4</v>
      </c>
      <c r="E1153" s="11">
        <f t="shared" si="205"/>
        <v>0.19864945787158997</v>
      </c>
      <c r="F1153">
        <f>0.94*F1152+(1-0.94)*'01_Data'!R1148^2</f>
        <v>3.2416525779476878E-4</v>
      </c>
      <c r="G1153" s="11">
        <f t="shared" si="206"/>
        <v>0.28581400414304708</v>
      </c>
      <c r="H1153">
        <f>0.94*H1152+(1-0.94)*'01_Data'!S1148^2</f>
        <v>2.0499751856268487E-4</v>
      </c>
      <c r="I1153" s="11">
        <f t="shared" si="207"/>
        <v>0.2272869874801384</v>
      </c>
      <c r="J1153">
        <f>0.94*J1152+(1-0.94)*'01_Data'!T1148^2</f>
        <v>1.9351811307448147E-4</v>
      </c>
      <c r="K1153" s="11">
        <f t="shared" si="208"/>
        <v>0.22083152966632583</v>
      </c>
      <c r="L1153" t="e">
        <f>0.94*L1152+(1-0.94)*'01_Data'!U1148^2</f>
        <v>#DIV/0!</v>
      </c>
      <c r="M1153" s="11" t="e">
        <f t="shared" si="209"/>
        <v>#DIV/0!</v>
      </c>
      <c r="N1153">
        <f>0.94*N1152+(1-0.94)*'01_Data'!V1148^2</f>
        <v>6.5595297636211335E-4</v>
      </c>
      <c r="O1153" s="11">
        <f t="shared" si="210"/>
        <v>0.40657121152788545</v>
      </c>
      <c r="P1153">
        <f>0.94*P1152+(1-0.94)*'01_Data'!W1148^2</f>
        <v>6.3721516791015508E-4</v>
      </c>
      <c r="Q1153" s="11">
        <f t="shared" si="211"/>
        <v>0.40072212605914226</v>
      </c>
      <c r="R1153">
        <f>0.94*R1152+(1-0.94)*'01_Data'!X1148^2</f>
        <v>5.747850659939026E-5</v>
      </c>
      <c r="S1153" s="11">
        <f t="shared" si="212"/>
        <v>0.12035191590932962</v>
      </c>
      <c r="T1153">
        <f>0.94*T1152+(1-0.94)*'01_Data'!Y1148^2</f>
        <v>7.2337081187189249E-8</v>
      </c>
      <c r="U1153" s="11">
        <f t="shared" si="213"/>
        <v>4.269536796793265E-3</v>
      </c>
      <c r="V1153" t="e">
        <f>0.94*V1152+(1-0.94)*'01_Data'!AA1148^2</f>
        <v>#VALUE!</v>
      </c>
      <c r="W1153" s="11" t="e">
        <f t="shared" si="214"/>
        <v>#VALUE!</v>
      </c>
      <c r="X1153" t="e">
        <f>0.94*X1152+(1-0.94)*'01_Data'!AB1148^2</f>
        <v>#VALUE!</v>
      </c>
      <c r="Y1153" s="11" t="e">
        <f t="shared" si="215"/>
        <v>#VALUE!</v>
      </c>
    </row>
    <row r="1154" spans="1:25" x14ac:dyDescent="0.2">
      <c r="A1154" s="6">
        <f>'01_Data'!A1150</f>
        <v>45131</v>
      </c>
      <c r="B1154">
        <f>0.94*B1153+(1-0.94)*'01_Data'!P1149^2</f>
        <v>2.1898267409269323E-4</v>
      </c>
      <c r="C1154" s="11">
        <f t="shared" si="204"/>
        <v>0.23491197047268303</v>
      </c>
      <c r="D1154">
        <f>0.94*D1153+(1-0.94)*'01_Data'!Q1149^2</f>
        <v>1.598753989752172E-4</v>
      </c>
      <c r="E1154" s="11">
        <f t="shared" si="205"/>
        <v>0.2007202046176586</v>
      </c>
      <c r="F1154">
        <f>0.94*F1153+(1-0.94)*'01_Data'!R1149^2</f>
        <v>3.1156791881578995E-4</v>
      </c>
      <c r="G1154" s="11">
        <f t="shared" si="206"/>
        <v>0.28020548806470419</v>
      </c>
      <c r="H1154">
        <f>0.94*H1153+(1-0.94)*'01_Data'!S1149^2</f>
        <v>1.9397919323784022E-4</v>
      </c>
      <c r="I1154" s="11">
        <f t="shared" si="207"/>
        <v>0.22109445197909364</v>
      </c>
      <c r="J1154">
        <f>0.94*J1153+(1-0.94)*'01_Data'!T1149^2</f>
        <v>1.8671770353655243E-4</v>
      </c>
      <c r="K1154" s="11">
        <f t="shared" si="208"/>
        <v>0.21691671510331151</v>
      </c>
      <c r="L1154" t="e">
        <f>0.94*L1153+(1-0.94)*'01_Data'!U1149^2</f>
        <v>#DIV/0!</v>
      </c>
      <c r="M1154" s="11" t="e">
        <f t="shared" si="209"/>
        <v>#DIV/0!</v>
      </c>
      <c r="N1154">
        <f>0.94*N1153+(1-0.94)*'01_Data'!V1149^2</f>
        <v>6.2268412108873418E-4</v>
      </c>
      <c r="O1154" s="11">
        <f t="shared" si="210"/>
        <v>0.39612674551759447</v>
      </c>
      <c r="P1154">
        <f>0.94*P1153+(1-0.94)*'01_Data'!W1149^2</f>
        <v>6.6192758811091531E-4</v>
      </c>
      <c r="Q1154" s="11">
        <f t="shared" si="211"/>
        <v>0.40841859923851492</v>
      </c>
      <c r="R1154">
        <f>0.94*R1153+(1-0.94)*'01_Data'!X1149^2</f>
        <v>5.4893835536912124E-5</v>
      </c>
      <c r="S1154" s="11">
        <f t="shared" si="212"/>
        <v>0.11761482285537761</v>
      </c>
      <c r="T1154">
        <f>0.94*T1153+(1-0.94)*'01_Data'!Y1149^2</f>
        <v>6.7996856315957891E-8</v>
      </c>
      <c r="U1154" s="11">
        <f t="shared" si="213"/>
        <v>4.1394695060625085E-3</v>
      </c>
      <c r="V1154" t="e">
        <f>0.94*V1153+(1-0.94)*'01_Data'!AA1149^2</f>
        <v>#VALUE!</v>
      </c>
      <c r="W1154" s="11" t="e">
        <f t="shared" si="214"/>
        <v>#VALUE!</v>
      </c>
      <c r="X1154" t="e">
        <f>0.94*X1153+(1-0.94)*'01_Data'!AB1149^2</f>
        <v>#VALUE!</v>
      </c>
      <c r="Y1154" s="11" t="e">
        <f t="shared" si="215"/>
        <v>#VALUE!</v>
      </c>
    </row>
    <row r="1155" spans="1:25" x14ac:dyDescent="0.2">
      <c r="A1155" s="6">
        <f>'01_Data'!A1151</f>
        <v>45132</v>
      </c>
      <c r="B1155">
        <f>0.94*B1154+(1-0.94)*'01_Data'!P1150^2</f>
        <v>2.203850544745013E-4</v>
      </c>
      <c r="C1155" s="11">
        <f t="shared" si="204"/>
        <v>0.23566296638966067</v>
      </c>
      <c r="D1155">
        <f>0.94*D1154+(1-0.94)*'01_Data'!Q1150^2</f>
        <v>1.7317301502363326E-4</v>
      </c>
      <c r="E1155" s="11">
        <f t="shared" si="205"/>
        <v>0.20890093294658973</v>
      </c>
      <c r="F1155">
        <f>0.94*F1154+(1-0.94)*'01_Data'!R1150^2</f>
        <v>3.0838760986044857E-4</v>
      </c>
      <c r="G1155" s="11">
        <f t="shared" si="206"/>
        <v>0.2787717304262271</v>
      </c>
      <c r="H1155">
        <f>0.94*H1154+(1-0.94)*'01_Data'!S1150^2</f>
        <v>2.2190478849984656E-4</v>
      </c>
      <c r="I1155" s="11">
        <f t="shared" si="207"/>
        <v>0.23647411423232212</v>
      </c>
      <c r="J1155">
        <f>0.94*J1154+(1-0.94)*'01_Data'!T1150^2</f>
        <v>1.7997662794794444E-4</v>
      </c>
      <c r="K1155" s="11">
        <f t="shared" si="208"/>
        <v>0.21296504465024771</v>
      </c>
      <c r="L1155" t="e">
        <f>0.94*L1154+(1-0.94)*'01_Data'!U1150^2</f>
        <v>#DIV/0!</v>
      </c>
      <c r="M1155" s="11" t="e">
        <f t="shared" si="209"/>
        <v>#DIV/0!</v>
      </c>
      <c r="N1155">
        <f>0.94*N1154+(1-0.94)*'01_Data'!V1150^2</f>
        <v>5.9507794640378375E-4</v>
      </c>
      <c r="O1155" s="11">
        <f t="shared" si="210"/>
        <v>0.38724622979927581</v>
      </c>
      <c r="P1155">
        <f>0.94*P1154+(1-0.94)*'01_Data'!W1150^2</f>
        <v>7.2581962162962489E-4</v>
      </c>
      <c r="Q1155" s="11">
        <f t="shared" si="211"/>
        <v>0.42767574709195927</v>
      </c>
      <c r="R1155">
        <f>0.94*R1154+(1-0.94)*'01_Data'!X1150^2</f>
        <v>5.7410321356387133E-5</v>
      </c>
      <c r="S1155" s="11">
        <f t="shared" si="212"/>
        <v>0.12028050956746716</v>
      </c>
      <c r="T1155">
        <f>0.94*T1154+(1-0.94)*'01_Data'!Y1150^2</f>
        <v>6.462867821754408E-8</v>
      </c>
      <c r="U1155" s="11">
        <f t="shared" si="213"/>
        <v>4.03564454713508E-3</v>
      </c>
      <c r="V1155" t="e">
        <f>0.94*V1154+(1-0.94)*'01_Data'!AA1150^2</f>
        <v>#VALUE!</v>
      </c>
      <c r="W1155" s="11" t="e">
        <f t="shared" si="214"/>
        <v>#VALUE!</v>
      </c>
      <c r="X1155" t="e">
        <f>0.94*X1154+(1-0.94)*'01_Data'!AB1150^2</f>
        <v>#VALUE!</v>
      </c>
      <c r="Y1155" s="11" t="e">
        <f t="shared" si="215"/>
        <v>#VALUE!</v>
      </c>
    </row>
    <row r="1156" spans="1:25" x14ac:dyDescent="0.2">
      <c r="A1156" s="6">
        <f>'01_Data'!A1152</f>
        <v>45133</v>
      </c>
      <c r="B1156">
        <f>0.94*B1155+(1-0.94)*'01_Data'!P1151^2</f>
        <v>2.0729965721879987E-4</v>
      </c>
      <c r="C1156" s="11">
        <f t="shared" si="204"/>
        <v>0.22855965002409673</v>
      </c>
      <c r="D1156">
        <f>0.94*D1155+(1-0.94)*'01_Data'!Q1151^2</f>
        <v>1.6403184819964201E-4</v>
      </c>
      <c r="E1156" s="11">
        <f t="shared" si="205"/>
        <v>0.20331263056266274</v>
      </c>
      <c r="F1156">
        <f>0.94*F1155+(1-0.94)*'01_Data'!R1151^2</f>
        <v>2.9948027044868545E-4</v>
      </c>
      <c r="G1156" s="11">
        <f t="shared" si="206"/>
        <v>0.27471626845359692</v>
      </c>
      <c r="H1156">
        <f>0.94*H1155+(1-0.94)*'01_Data'!S1151^2</f>
        <v>2.266303504681173E-4</v>
      </c>
      <c r="I1156" s="11">
        <f t="shared" si="207"/>
        <v>0.23897876122778269</v>
      </c>
      <c r="J1156">
        <f>0.94*J1155+(1-0.94)*'01_Data'!T1151^2</f>
        <v>1.7457224011473187E-4</v>
      </c>
      <c r="K1156" s="11">
        <f t="shared" si="208"/>
        <v>0.20974318703813108</v>
      </c>
      <c r="L1156" t="e">
        <f>0.94*L1155+(1-0.94)*'01_Data'!U1151^2</f>
        <v>#DIV/0!</v>
      </c>
      <c r="M1156" s="11" t="e">
        <f t="shared" si="209"/>
        <v>#DIV/0!</v>
      </c>
      <c r="N1156">
        <f>0.94*N1155+(1-0.94)*'01_Data'!V1151^2</f>
        <v>6.8071870518149487E-4</v>
      </c>
      <c r="O1156" s="11">
        <f t="shared" si="210"/>
        <v>0.41417522101851623</v>
      </c>
      <c r="P1156">
        <f>0.94*P1155+(1-0.94)*'01_Data'!W1151^2</f>
        <v>6.841731137785526E-4</v>
      </c>
      <c r="Q1156" s="11">
        <f t="shared" si="211"/>
        <v>0.41522478812348773</v>
      </c>
      <c r="R1156">
        <f>0.94*R1155+(1-0.94)*'01_Data'!X1151^2</f>
        <v>5.5644951435311224E-5</v>
      </c>
      <c r="S1156" s="11">
        <f t="shared" si="212"/>
        <v>0.11841675456496192</v>
      </c>
      <c r="T1156">
        <f>0.94*T1155+(1-0.94)*'01_Data'!Y1151^2</f>
        <v>6.1462435827836058E-8</v>
      </c>
      <c r="U1156" s="11">
        <f t="shared" si="213"/>
        <v>3.9355474623760656E-3</v>
      </c>
      <c r="V1156" t="e">
        <f>0.94*V1155+(1-0.94)*'01_Data'!AA1151^2</f>
        <v>#VALUE!</v>
      </c>
      <c r="W1156" s="11" t="e">
        <f t="shared" si="214"/>
        <v>#VALUE!</v>
      </c>
      <c r="X1156" t="e">
        <f>0.94*X1155+(1-0.94)*'01_Data'!AB1151^2</f>
        <v>#VALUE!</v>
      </c>
      <c r="Y1156" s="11" t="e">
        <f t="shared" si="215"/>
        <v>#VALUE!</v>
      </c>
    </row>
    <row r="1157" spans="1:25" x14ac:dyDescent="0.2">
      <c r="A1157" s="6">
        <f>'01_Data'!A1153</f>
        <v>45134</v>
      </c>
      <c r="B1157">
        <f>0.94*B1156+(1-0.94)*'01_Data'!P1152^2</f>
        <v>1.9674203229471131E-4</v>
      </c>
      <c r="C1157" s="11">
        <f t="shared" si="204"/>
        <v>0.22266340547621932</v>
      </c>
      <c r="D1157">
        <f>0.94*D1156+(1-0.94)*'01_Data'!Q1152^2</f>
        <v>1.5759519093604799E-4</v>
      </c>
      <c r="E1157" s="11">
        <f t="shared" si="205"/>
        <v>0.19928368753082651</v>
      </c>
      <c r="F1157">
        <f>0.94*F1156+(1-0.94)*'01_Data'!R1152^2</f>
        <v>2.8337925096318713E-4</v>
      </c>
      <c r="G1157" s="11">
        <f t="shared" si="206"/>
        <v>0.26722943558433671</v>
      </c>
      <c r="H1157">
        <f>0.94*H1156+(1-0.94)*'01_Data'!S1152^2</f>
        <v>2.1775427474594926E-4</v>
      </c>
      <c r="I1157" s="11">
        <f t="shared" si="207"/>
        <v>0.23425216591523593</v>
      </c>
      <c r="J1157">
        <f>0.94*J1156+(1-0.94)*'01_Data'!T1152^2</f>
        <v>1.6712494918124857E-4</v>
      </c>
      <c r="K1157" s="11">
        <f t="shared" si="208"/>
        <v>0.20522058179840208</v>
      </c>
      <c r="L1157" t="e">
        <f>0.94*L1156+(1-0.94)*'01_Data'!U1152^2</f>
        <v>#DIV/0!</v>
      </c>
      <c r="M1157" s="11" t="e">
        <f t="shared" si="209"/>
        <v>#DIV/0!</v>
      </c>
      <c r="N1157">
        <f>0.94*N1156+(1-0.94)*'01_Data'!V1152^2</f>
        <v>6.4403354844974224E-4</v>
      </c>
      <c r="O1157" s="11">
        <f t="shared" si="210"/>
        <v>0.40286034082462757</v>
      </c>
      <c r="P1157">
        <f>0.94*P1156+(1-0.94)*'01_Data'!W1152^2</f>
        <v>6.5304009660192733E-4</v>
      </c>
      <c r="Q1157" s="11">
        <f t="shared" si="211"/>
        <v>0.40566748001742231</v>
      </c>
      <c r="R1157">
        <f>0.94*R1156+(1-0.94)*'01_Data'!X1152^2</f>
        <v>5.3168986886652934E-5</v>
      </c>
      <c r="S1157" s="11">
        <f t="shared" si="212"/>
        <v>0.11575225568185071</v>
      </c>
      <c r="T1157">
        <f>0.94*T1156+(1-0.94)*'01_Data'!Y1152^2</f>
        <v>5.8486013054932806E-8</v>
      </c>
      <c r="U1157" s="11">
        <f t="shared" si="213"/>
        <v>3.8390721912778701E-3</v>
      </c>
      <c r="V1157" t="e">
        <f>0.94*V1156+(1-0.94)*'01_Data'!AA1152^2</f>
        <v>#VALUE!</v>
      </c>
      <c r="W1157" s="11" t="e">
        <f t="shared" si="214"/>
        <v>#VALUE!</v>
      </c>
      <c r="X1157" t="e">
        <f>0.94*X1156+(1-0.94)*'01_Data'!AB1152^2</f>
        <v>#VALUE!</v>
      </c>
      <c r="Y1157" s="11" t="e">
        <f t="shared" si="215"/>
        <v>#VALUE!</v>
      </c>
    </row>
    <row r="1158" spans="1:25" x14ac:dyDescent="0.2">
      <c r="A1158" s="6">
        <f>'01_Data'!A1154</f>
        <v>45135</v>
      </c>
      <c r="B1158">
        <f>0.94*B1157+(1-0.94)*'01_Data'!P1153^2</f>
        <v>1.8552712140414558E-4</v>
      </c>
      <c r="C1158" s="11">
        <f t="shared" si="204"/>
        <v>0.21622403796489578</v>
      </c>
      <c r="D1158">
        <f>0.94*D1157+(1-0.94)*'01_Data'!Q1153^2</f>
        <v>1.5471368496411842E-4</v>
      </c>
      <c r="E1158" s="11">
        <f t="shared" si="205"/>
        <v>0.1974534087093911</v>
      </c>
      <c r="F1158">
        <f>0.94*F1157+(1-0.94)*'01_Data'!R1153^2</f>
        <v>2.7126750442152717E-4</v>
      </c>
      <c r="G1158" s="11">
        <f t="shared" si="206"/>
        <v>0.26145632735549706</v>
      </c>
      <c r="H1158">
        <f>0.94*H1157+(1-0.94)*'01_Data'!S1153^2</f>
        <v>2.2012258802564619E-4</v>
      </c>
      <c r="I1158" s="11">
        <f t="shared" si="207"/>
        <v>0.23552259378340509</v>
      </c>
      <c r="J1158">
        <f>0.94*J1157+(1-0.94)*'01_Data'!T1153^2</f>
        <v>1.6016795979364995E-4</v>
      </c>
      <c r="K1158" s="11">
        <f t="shared" si="208"/>
        <v>0.20090377265745854</v>
      </c>
      <c r="L1158" t="e">
        <f>0.94*L1157+(1-0.94)*'01_Data'!U1153^2</f>
        <v>#DIV/0!</v>
      </c>
      <c r="M1158" s="11" t="e">
        <f t="shared" si="209"/>
        <v>#DIV/0!</v>
      </c>
      <c r="N1158">
        <f>0.94*N1157+(1-0.94)*'01_Data'!V1153^2</f>
        <v>6.054907113722972E-4</v>
      </c>
      <c r="O1158" s="11">
        <f t="shared" si="210"/>
        <v>0.3906195838226994</v>
      </c>
      <c r="P1158">
        <f>0.94*P1157+(1-0.94)*'01_Data'!W1153^2</f>
        <v>6.1468233702545482E-4</v>
      </c>
      <c r="Q1158" s="11">
        <f t="shared" si="211"/>
        <v>0.39357330820371267</v>
      </c>
      <c r="R1158">
        <f>0.94*R1157+(1-0.94)*'01_Data'!X1153^2</f>
        <v>5.0116928535674299E-5</v>
      </c>
      <c r="S1158" s="11">
        <f t="shared" si="212"/>
        <v>0.11238089691308717</v>
      </c>
      <c r="T1158">
        <f>0.94*T1157+(1-0.94)*'01_Data'!Y1153^2</f>
        <v>7.2829174768837981E-8</v>
      </c>
      <c r="U1158" s="11">
        <f t="shared" si="213"/>
        <v>4.28403455188531E-3</v>
      </c>
      <c r="V1158" t="e">
        <f>0.94*V1157+(1-0.94)*'01_Data'!AA1153^2</f>
        <v>#VALUE!</v>
      </c>
      <c r="W1158" s="11" t="e">
        <f t="shared" si="214"/>
        <v>#VALUE!</v>
      </c>
      <c r="X1158" t="e">
        <f>0.94*X1157+(1-0.94)*'01_Data'!AB1153^2</f>
        <v>#VALUE!</v>
      </c>
      <c r="Y1158" s="11" t="e">
        <f t="shared" si="215"/>
        <v>#VALUE!</v>
      </c>
    </row>
    <row r="1159" spans="1:25" x14ac:dyDescent="0.2">
      <c r="A1159" s="6">
        <f>'01_Data'!A1155</f>
        <v>45138</v>
      </c>
      <c r="B1159">
        <f>0.94*B1158+(1-0.94)*'01_Data'!P1154^2</f>
        <v>1.8306985808342726E-4</v>
      </c>
      <c r="C1159" s="11">
        <f t="shared" si="204"/>
        <v>0.21478734654775097</v>
      </c>
      <c r="D1159">
        <f>0.94*D1158+(1-0.94)*'01_Data'!Q1154^2</f>
        <v>1.4690706441485997E-4</v>
      </c>
      <c r="E1159" s="11">
        <f t="shared" si="205"/>
        <v>0.19240732894706666</v>
      </c>
      <c r="F1159">
        <f>0.94*F1158+(1-0.94)*'01_Data'!R1154^2</f>
        <v>2.5509210875325196E-4</v>
      </c>
      <c r="G1159" s="11">
        <f t="shared" si="206"/>
        <v>0.25354134062479733</v>
      </c>
      <c r="H1159">
        <f>0.94*H1158+(1-0.94)*'01_Data'!S1154^2</f>
        <v>2.077418265983501E-4</v>
      </c>
      <c r="I1159" s="11">
        <f t="shared" si="207"/>
        <v>0.22880327861021621</v>
      </c>
      <c r="J1159">
        <f>0.94*J1158+(1-0.94)*'01_Data'!T1154^2</f>
        <v>1.5178565345642001E-4</v>
      </c>
      <c r="K1159" s="11">
        <f t="shared" si="208"/>
        <v>0.19557603296676679</v>
      </c>
      <c r="L1159" t="e">
        <f>0.94*L1158+(1-0.94)*'01_Data'!U1154^2</f>
        <v>#DIV/0!</v>
      </c>
      <c r="M1159" s="11" t="e">
        <f t="shared" si="209"/>
        <v>#DIV/0!</v>
      </c>
      <c r="N1159">
        <f>0.94*N1158+(1-0.94)*'01_Data'!V1154^2</f>
        <v>6.391794324337259E-4</v>
      </c>
      <c r="O1159" s="11">
        <f t="shared" si="210"/>
        <v>0.40133927913088563</v>
      </c>
      <c r="P1159">
        <f>0.94*P1158+(1-0.94)*'01_Data'!W1154^2</f>
        <v>7.9812139285534369E-4</v>
      </c>
      <c r="Q1159" s="11">
        <f t="shared" si="211"/>
        <v>0.44847139373604045</v>
      </c>
      <c r="R1159">
        <f>0.94*R1158+(1-0.94)*'01_Data'!X1154^2</f>
        <v>5.1277336439733112E-5</v>
      </c>
      <c r="S1159" s="11">
        <f t="shared" si="212"/>
        <v>0.11367448606795082</v>
      </c>
      <c r="T1159">
        <f>0.94*T1158+(1-0.94)*'01_Data'!Y1154^2</f>
        <v>6.9169817405001632E-8</v>
      </c>
      <c r="U1159" s="11">
        <f t="shared" si="213"/>
        <v>4.1750202378024962E-3</v>
      </c>
      <c r="V1159" t="e">
        <f>0.94*V1158+(1-0.94)*'01_Data'!AA1154^2</f>
        <v>#VALUE!</v>
      </c>
      <c r="W1159" s="11" t="e">
        <f t="shared" si="214"/>
        <v>#VALUE!</v>
      </c>
      <c r="X1159" t="e">
        <f>0.94*X1158+(1-0.94)*'01_Data'!AB1154^2</f>
        <v>#VALUE!</v>
      </c>
      <c r="Y1159" s="11" t="e">
        <f t="shared" si="215"/>
        <v>#VALUE!</v>
      </c>
    </row>
    <row r="1160" spans="1:25" x14ac:dyDescent="0.2">
      <c r="A1160" s="6">
        <f>'01_Data'!A1156</f>
        <v>45139</v>
      </c>
      <c r="B1160">
        <f>0.94*B1159+(1-0.94)*'01_Data'!P1155^2</f>
        <v>2.230386272110709E-4</v>
      </c>
      <c r="C1160" s="11">
        <f t="shared" ref="C1160:C1223" si="216">SQRT(B1160)*SQRT(252)</f>
        <v>0.23707748534432763</v>
      </c>
      <c r="D1160">
        <f>0.94*D1159+(1-0.94)*'01_Data'!Q1155^2</f>
        <v>1.9103599406363167E-4</v>
      </c>
      <c r="E1160" s="11">
        <f t="shared" ref="E1160:E1223" si="217">SQRT(D1160)*SQRT(252)</f>
        <v>0.21941073470556355</v>
      </c>
      <c r="F1160">
        <f>0.94*F1159+(1-0.94)*'01_Data'!R1155^2</f>
        <v>2.5387347416918466E-4</v>
      </c>
      <c r="G1160" s="11">
        <f t="shared" ref="G1160:G1223" si="218">SQRT(F1160)*SQRT(252)</f>
        <v>0.25293500250189682</v>
      </c>
      <c r="H1160">
        <f>0.94*H1159+(1-0.94)*'01_Data'!S1155^2</f>
        <v>2.1215356370959466E-4</v>
      </c>
      <c r="I1160" s="11">
        <f t="shared" ref="I1160:I1223" si="219">SQRT(H1160)*SQRT(252)</f>
        <v>0.2312200208779894</v>
      </c>
      <c r="J1160">
        <f>0.94*J1159+(1-0.94)*'01_Data'!T1155^2</f>
        <v>1.5551322484403589E-4</v>
      </c>
      <c r="K1160" s="11">
        <f t="shared" ref="K1160:K1223" si="220">SQRT(J1160)*SQRT(252)</f>
        <v>0.19796295779942533</v>
      </c>
      <c r="L1160" t="e">
        <f>0.94*L1159+(1-0.94)*'01_Data'!U1155^2</f>
        <v>#DIV/0!</v>
      </c>
      <c r="M1160" s="11" t="e">
        <f t="shared" ref="M1160:M1223" si="221">SQRT(L1160)*SQRT(252)</f>
        <v>#DIV/0!</v>
      </c>
      <c r="N1160">
        <f>0.94*N1159+(1-0.94)*'01_Data'!V1155^2</f>
        <v>7.6004255641660609E-4</v>
      </c>
      <c r="O1160" s="11">
        <f t="shared" ref="O1160:O1223" si="222">SQRT(N1160)*SQRT(252)</f>
        <v>0.43764223312768247</v>
      </c>
      <c r="P1160">
        <f>0.94*P1159+(1-0.94)*'01_Data'!W1155^2</f>
        <v>7.8507981048046231E-4</v>
      </c>
      <c r="Q1160" s="11">
        <f t="shared" ref="Q1160:Q1223" si="223">SQRT(P1160)*SQRT(252)</f>
        <v>0.44479221243303768</v>
      </c>
      <c r="R1160">
        <f>0.94*R1159+(1-0.94)*'01_Data'!X1155^2</f>
        <v>4.8746471012570557E-5</v>
      </c>
      <c r="S1160" s="11">
        <f t="shared" ref="S1160:S1223" si="224">SQRT(R1160)*SQRT(252)</f>
        <v>0.11083370739611566</v>
      </c>
      <c r="T1160">
        <f>0.94*T1159+(1-0.94)*'01_Data'!Y1155^2</f>
        <v>6.5729866910719353E-8</v>
      </c>
      <c r="U1160" s="11">
        <f t="shared" ref="U1160:U1223" si="225">SQRT(T1160)*SQRT(252)</f>
        <v>4.0698803989185333E-3</v>
      </c>
      <c r="V1160" t="e">
        <f>0.94*V1159+(1-0.94)*'01_Data'!AA1155^2</f>
        <v>#VALUE!</v>
      </c>
      <c r="W1160" s="11" t="e">
        <f t="shared" ref="W1160:W1223" si="226">SQRT(V1160)*SQRT(252)</f>
        <v>#VALUE!</v>
      </c>
      <c r="X1160" t="e">
        <f>0.94*X1159+(1-0.94)*'01_Data'!AB1155^2</f>
        <v>#VALUE!</v>
      </c>
      <c r="Y1160" s="11" t="e">
        <f t="shared" ref="Y1160:Y1223" si="227">SQRT(X1160)*SQRT(252)</f>
        <v>#VALUE!</v>
      </c>
    </row>
    <row r="1161" spans="1:25" x14ac:dyDescent="0.2">
      <c r="A1161" s="6">
        <f>'01_Data'!A1157</f>
        <v>45140</v>
      </c>
      <c r="B1161">
        <f>0.94*B1160+(1-0.94)*'01_Data'!P1156^2</f>
        <v>2.1167374767179078E-4</v>
      </c>
      <c r="C1161" s="11">
        <f t="shared" si="216"/>
        <v>0.2309584040759099</v>
      </c>
      <c r="D1161">
        <f>0.94*D1160+(1-0.94)*'01_Data'!Q1156^2</f>
        <v>1.8375202098057678E-4</v>
      </c>
      <c r="E1161" s="11">
        <f t="shared" si="217"/>
        <v>0.21518714944695316</v>
      </c>
      <c r="F1161">
        <f>0.94*F1160+(1-0.94)*'01_Data'!R1156^2</f>
        <v>2.3914307951760914E-4</v>
      </c>
      <c r="G1161" s="11">
        <f t="shared" si="218"/>
        <v>0.24548738468287432</v>
      </c>
      <c r="H1161">
        <f>0.94*H1160+(1-0.94)*'01_Data'!S1156^2</f>
        <v>2.0306589358819489E-4</v>
      </c>
      <c r="I1161" s="11">
        <f t="shared" si="219"/>
        <v>0.22621362731768641</v>
      </c>
      <c r="J1161">
        <f>0.94*J1160+(1-0.94)*'01_Data'!T1156^2</f>
        <v>1.5217861177761109E-4</v>
      </c>
      <c r="K1161" s="11">
        <f t="shared" si="220"/>
        <v>0.19582903300572671</v>
      </c>
      <c r="L1161" t="e">
        <f>0.94*L1160+(1-0.94)*'01_Data'!U1156^2</f>
        <v>#DIV/0!</v>
      </c>
      <c r="M1161" s="11" t="e">
        <f t="shared" si="221"/>
        <v>#DIV/0!</v>
      </c>
      <c r="N1161">
        <f>0.94*N1160+(1-0.94)*'01_Data'!V1156^2</f>
        <v>7.2566911318000158E-4</v>
      </c>
      <c r="O1161" s="11">
        <f t="shared" si="222"/>
        <v>0.42763140263708466</v>
      </c>
      <c r="P1161">
        <f>0.94*P1160+(1-0.94)*'01_Data'!W1156^2</f>
        <v>7.4165731780428696E-4</v>
      </c>
      <c r="Q1161" s="11">
        <f t="shared" si="223"/>
        <v>0.43231660167830743</v>
      </c>
      <c r="R1161">
        <f>0.94*R1160+(1-0.94)*'01_Data'!X1156^2</f>
        <v>4.5855504799820089E-5</v>
      </c>
      <c r="S1161" s="11">
        <f t="shared" si="224"/>
        <v>0.10749691720953984</v>
      </c>
      <c r="T1161">
        <f>0.94*T1160+(1-0.94)*'01_Data'!Y1156^2</f>
        <v>6.5906571445350311E-8</v>
      </c>
      <c r="U1161" s="11">
        <f t="shared" si="225"/>
        <v>4.0753473476782664E-3</v>
      </c>
      <c r="V1161" t="e">
        <f>0.94*V1160+(1-0.94)*'01_Data'!AA1156^2</f>
        <v>#VALUE!</v>
      </c>
      <c r="W1161" s="11" t="e">
        <f t="shared" si="226"/>
        <v>#VALUE!</v>
      </c>
      <c r="X1161" t="e">
        <f>0.94*X1160+(1-0.94)*'01_Data'!AB1156^2</f>
        <v>#VALUE!</v>
      </c>
      <c r="Y1161" s="11" t="e">
        <f t="shared" si="227"/>
        <v>#VALUE!</v>
      </c>
    </row>
    <row r="1162" spans="1:25" x14ac:dyDescent="0.2">
      <c r="A1162" s="6">
        <f>'01_Data'!A1158</f>
        <v>45141</v>
      </c>
      <c r="B1162">
        <f>0.94*B1161+(1-0.94)*'01_Data'!P1157^2</f>
        <v>2.0842771287289284E-4</v>
      </c>
      <c r="C1162" s="11">
        <f t="shared" si="216"/>
        <v>0.22918067903723691</v>
      </c>
      <c r="D1162">
        <f>0.94*D1161+(1-0.94)*'01_Data'!Q1157^2</f>
        <v>1.8801283749385025E-4</v>
      </c>
      <c r="E1162" s="11">
        <f t="shared" si="217"/>
        <v>0.21766771705618237</v>
      </c>
      <c r="F1162">
        <f>0.94*F1161+(1-0.94)*'01_Data'!R1157^2</f>
        <v>2.3896374933122291E-4</v>
      </c>
      <c r="G1162" s="11">
        <f t="shared" si="218"/>
        <v>0.24539532357294053</v>
      </c>
      <c r="H1162">
        <f>0.94*H1161+(1-0.94)*'01_Data'!S1157^2</f>
        <v>2.1221285016869313E-4</v>
      </c>
      <c r="I1162" s="11">
        <f t="shared" si="219"/>
        <v>0.23125232591805572</v>
      </c>
      <c r="J1162">
        <f>0.94*J1161+(1-0.94)*'01_Data'!T1157^2</f>
        <v>1.4594669356644504E-4</v>
      </c>
      <c r="K1162" s="11">
        <f t="shared" si="220"/>
        <v>0.1917773886013264</v>
      </c>
      <c r="L1162" t="e">
        <f>0.94*L1161+(1-0.94)*'01_Data'!U1157^2</f>
        <v>#DIV/0!</v>
      </c>
      <c r="M1162" s="11" t="e">
        <f t="shared" si="221"/>
        <v>#DIV/0!</v>
      </c>
      <c r="N1162">
        <f>0.94*N1161+(1-0.94)*'01_Data'!V1157^2</f>
        <v>6.9174092229395284E-4</v>
      </c>
      <c r="O1162" s="11">
        <f t="shared" si="222"/>
        <v>0.41751492478482266</v>
      </c>
      <c r="P1162">
        <f>0.94*P1161+(1-0.94)*'01_Data'!W1157^2</f>
        <v>7.6571757696377956E-4</v>
      </c>
      <c r="Q1162" s="11">
        <f t="shared" si="223"/>
        <v>0.43927306928022852</v>
      </c>
      <c r="R1162">
        <f>0.94*R1161+(1-0.94)*'01_Data'!X1157^2</f>
        <v>4.9844869491207826E-5</v>
      </c>
      <c r="S1162" s="11">
        <f t="shared" si="224"/>
        <v>0.11207545276189775</v>
      </c>
      <c r="T1162">
        <f>0.94*T1161+(1-0.94)*'01_Data'!Y1157^2</f>
        <v>6.2678109703894212E-8</v>
      </c>
      <c r="U1162" s="11">
        <f t="shared" si="225"/>
        <v>3.9742777514136258E-3</v>
      </c>
      <c r="V1162" t="e">
        <f>0.94*V1161+(1-0.94)*'01_Data'!AA1157^2</f>
        <v>#VALUE!</v>
      </c>
      <c r="W1162" s="11" t="e">
        <f t="shared" si="226"/>
        <v>#VALUE!</v>
      </c>
      <c r="X1162" t="e">
        <f>0.94*X1161+(1-0.94)*'01_Data'!AB1157^2</f>
        <v>#VALUE!</v>
      </c>
      <c r="Y1162" s="11" t="e">
        <f t="shared" si="227"/>
        <v>#VALUE!</v>
      </c>
    </row>
    <row r="1163" spans="1:25" x14ac:dyDescent="0.2">
      <c r="A1163" s="6">
        <f>'01_Data'!A1159</f>
        <v>45142</v>
      </c>
      <c r="B1163">
        <f>0.94*B1162+(1-0.94)*'01_Data'!P1158^2</f>
        <v>2.1373795524283837E-4</v>
      </c>
      <c r="C1163" s="11">
        <f t="shared" si="216"/>
        <v>0.23208180609689177</v>
      </c>
      <c r="D1163">
        <f>0.94*D1162+(1-0.94)*'01_Data'!Q1158^2</f>
        <v>1.7674054811756253E-4</v>
      </c>
      <c r="E1163" s="11">
        <f t="shared" si="217"/>
        <v>0.21104174498336997</v>
      </c>
      <c r="F1163">
        <f>0.94*F1162+(1-0.94)*'01_Data'!R1158^2</f>
        <v>2.2625104997765492E-4</v>
      </c>
      <c r="G1163" s="11">
        <f t="shared" si="218"/>
        <v>0.23877869376133423</v>
      </c>
      <c r="H1163">
        <f>0.94*H1162+(1-0.94)*'01_Data'!S1158^2</f>
        <v>2.0807072978194332E-4</v>
      </c>
      <c r="I1163" s="11">
        <f t="shared" si="219"/>
        <v>0.2289843311343589</v>
      </c>
      <c r="J1163">
        <f>0.94*J1162+(1-0.94)*'01_Data'!T1158^2</f>
        <v>2.1123716661180576E-4</v>
      </c>
      <c r="K1163" s="11">
        <f t="shared" si="220"/>
        <v>0.23072010312535632</v>
      </c>
      <c r="L1163" t="e">
        <f>0.94*L1162+(1-0.94)*'01_Data'!U1158^2</f>
        <v>#DIV/0!</v>
      </c>
      <c r="M1163" s="11" t="e">
        <f t="shared" si="221"/>
        <v>#DIV/0!</v>
      </c>
      <c r="N1163">
        <f>0.94*N1162+(1-0.94)*'01_Data'!V1158^2</f>
        <v>7.598460614002679E-4</v>
      </c>
      <c r="O1163" s="11">
        <f t="shared" si="222"/>
        <v>0.43758565729793691</v>
      </c>
      <c r="P1163">
        <f>0.94*P1162+(1-0.94)*'01_Data'!W1158^2</f>
        <v>7.3791053048848196E-4</v>
      </c>
      <c r="Q1163" s="11">
        <f t="shared" si="223"/>
        <v>0.43122320633646033</v>
      </c>
      <c r="R1163">
        <f>0.94*R1162+(1-0.94)*'01_Data'!X1158^2</f>
        <v>7.885447612455054E-5</v>
      </c>
      <c r="S1163" s="11">
        <f t="shared" si="224"/>
        <v>0.14096569789628516</v>
      </c>
      <c r="T1163">
        <f>0.94*T1162+(1-0.94)*'01_Data'!Y1158^2</f>
        <v>7.0395920679967535E-8</v>
      </c>
      <c r="U1163" s="11">
        <f t="shared" si="225"/>
        <v>4.2118608727439973E-3</v>
      </c>
      <c r="V1163" t="e">
        <f>0.94*V1162+(1-0.94)*'01_Data'!AA1158^2</f>
        <v>#VALUE!</v>
      </c>
      <c r="W1163" s="11" t="e">
        <f t="shared" si="226"/>
        <v>#VALUE!</v>
      </c>
      <c r="X1163" t="e">
        <f>0.94*X1162+(1-0.94)*'01_Data'!AB1158^2</f>
        <v>#VALUE!</v>
      </c>
      <c r="Y1163" s="11" t="e">
        <f t="shared" si="227"/>
        <v>#VALUE!</v>
      </c>
    </row>
    <row r="1164" spans="1:25" x14ac:dyDescent="0.2">
      <c r="A1164" s="6">
        <f>'01_Data'!A1160</f>
        <v>45145</v>
      </c>
      <c r="B1164">
        <f>0.94*B1163+(1-0.94)*'01_Data'!P1159^2</f>
        <v>2.0138288738203523E-4</v>
      </c>
      <c r="C1164" s="11">
        <f t="shared" si="216"/>
        <v>0.22527424979405189</v>
      </c>
      <c r="D1164">
        <f>0.94*D1163+(1-0.94)*'01_Data'!Q1159^2</f>
        <v>1.6644184953211398E-4</v>
      </c>
      <c r="E1164" s="11">
        <f t="shared" si="217"/>
        <v>0.20480074726937089</v>
      </c>
      <c r="F1164">
        <f>0.94*F1163+(1-0.94)*'01_Data'!R1159^2</f>
        <v>2.2019339504320213E-4</v>
      </c>
      <c r="G1164" s="11">
        <f t="shared" si="218"/>
        <v>0.23556047111280565</v>
      </c>
      <c r="H1164">
        <f>0.94*H1163+(1-0.94)*'01_Data'!S1159^2</f>
        <v>2.2164456455528867E-4</v>
      </c>
      <c r="I1164" s="11">
        <f t="shared" si="219"/>
        <v>0.23633541898736368</v>
      </c>
      <c r="J1164">
        <f>0.94*J1163+(1-0.94)*'01_Data'!T1159^2</f>
        <v>2.0405837769959398E-4</v>
      </c>
      <c r="K1164" s="11">
        <f t="shared" si="220"/>
        <v>0.22676576280447999</v>
      </c>
      <c r="L1164" t="e">
        <f>0.94*L1163+(1-0.94)*'01_Data'!U1159^2</f>
        <v>#DIV/0!</v>
      </c>
      <c r="M1164" s="11" t="e">
        <f t="shared" si="221"/>
        <v>#DIV/0!</v>
      </c>
      <c r="N1164">
        <f>0.94*N1163+(1-0.94)*'01_Data'!V1159^2</f>
        <v>7.1443715343527203E-4</v>
      </c>
      <c r="O1164" s="11">
        <f t="shared" si="222"/>
        <v>0.42430904146116016</v>
      </c>
      <c r="P1164">
        <f>0.94*P1163+(1-0.94)*'01_Data'!W1159^2</f>
        <v>6.9527348077829646E-4</v>
      </c>
      <c r="Q1164" s="11">
        <f t="shared" si="223"/>
        <v>0.41857964254862029</v>
      </c>
      <c r="R1164">
        <f>0.94*R1163+(1-0.94)*'01_Data'!X1159^2</f>
        <v>7.7093093806958947E-5</v>
      </c>
      <c r="S1164" s="11">
        <f t="shared" si="224"/>
        <v>0.13938242227538469</v>
      </c>
      <c r="T1164">
        <f>0.94*T1163+(1-0.94)*'01_Data'!Y1159^2</f>
        <v>6.9039907977130705E-8</v>
      </c>
      <c r="U1164" s="11">
        <f t="shared" si="225"/>
        <v>4.171097794374635E-3</v>
      </c>
      <c r="V1164" t="e">
        <f>0.94*V1163+(1-0.94)*'01_Data'!AA1159^2</f>
        <v>#VALUE!</v>
      </c>
      <c r="W1164" s="11" t="e">
        <f t="shared" si="226"/>
        <v>#VALUE!</v>
      </c>
      <c r="X1164" t="e">
        <f>0.94*X1163+(1-0.94)*'01_Data'!AB1159^2</f>
        <v>#VALUE!</v>
      </c>
      <c r="Y1164" s="11" t="e">
        <f t="shared" si="227"/>
        <v>#VALUE!</v>
      </c>
    </row>
    <row r="1165" spans="1:25" x14ac:dyDescent="0.2">
      <c r="A1165" s="6">
        <f>'01_Data'!A1161</f>
        <v>45146</v>
      </c>
      <c r="B1165">
        <f>0.94*B1164+(1-0.94)*'01_Data'!P1160^2</f>
        <v>1.8955193877210897E-4</v>
      </c>
      <c r="C1165" s="11">
        <f t="shared" si="216"/>
        <v>0.21855683144338331</v>
      </c>
      <c r="D1165">
        <f>0.94*D1164+(1-0.94)*'01_Data'!Q1160^2</f>
        <v>1.5724790228524531E-4</v>
      </c>
      <c r="E1165" s="11">
        <f t="shared" si="217"/>
        <v>0.19906398814421913</v>
      </c>
      <c r="F1165">
        <f>0.94*F1164+(1-0.94)*'01_Data'!R1160^2</f>
        <v>2.0971431444600787E-4</v>
      </c>
      <c r="G1165" s="11">
        <f t="shared" si="218"/>
        <v>0.2298869444757444</v>
      </c>
      <c r="H1165">
        <f>0.94*H1164+(1-0.94)*'01_Data'!S1160^2</f>
        <v>2.10480428112146E-4</v>
      </c>
      <c r="I1165" s="11">
        <f t="shared" si="219"/>
        <v>0.23030646513778288</v>
      </c>
      <c r="J1165">
        <f>0.94*J1164+(1-0.94)*'01_Data'!T1160^2</f>
        <v>1.949719749137124E-4</v>
      </c>
      <c r="K1165" s="11">
        <f t="shared" si="220"/>
        <v>0.22165950843186386</v>
      </c>
      <c r="L1165" t="e">
        <f>0.94*L1164+(1-0.94)*'01_Data'!U1160^2</f>
        <v>#DIV/0!</v>
      </c>
      <c r="M1165" s="11" t="e">
        <f t="shared" si="221"/>
        <v>#DIV/0!</v>
      </c>
      <c r="N1165">
        <f>0.94*N1164+(1-0.94)*'01_Data'!V1160^2</f>
        <v>6.7165151495930187E-4</v>
      </c>
      <c r="O1165" s="11">
        <f t="shared" si="222"/>
        <v>0.41140756163413439</v>
      </c>
      <c r="P1165">
        <f>0.94*P1164+(1-0.94)*'01_Data'!W1160^2</f>
        <v>6.5573565630159896E-4</v>
      </c>
      <c r="Q1165" s="11">
        <f t="shared" si="223"/>
        <v>0.40650385654751536</v>
      </c>
      <c r="R1165">
        <f>0.94*R1164+(1-0.94)*'01_Data'!X1160^2</f>
        <v>8.5597371590540836E-5</v>
      </c>
      <c r="S1165" s="11">
        <f t="shared" si="224"/>
        <v>0.14686911738284633</v>
      </c>
      <c r="T1165">
        <f>0.94*T1164+(1-0.94)*'01_Data'!Y1160^2</f>
        <v>6.4897513498502855E-8</v>
      </c>
      <c r="U1165" s="11">
        <f t="shared" si="225"/>
        <v>4.0440293522207181E-3</v>
      </c>
      <c r="V1165" t="e">
        <f>0.94*V1164+(1-0.94)*'01_Data'!AA1160^2</f>
        <v>#VALUE!</v>
      </c>
      <c r="W1165" s="11" t="e">
        <f t="shared" si="226"/>
        <v>#VALUE!</v>
      </c>
      <c r="X1165" t="e">
        <f>0.94*X1164+(1-0.94)*'01_Data'!AB1160^2</f>
        <v>#VALUE!</v>
      </c>
      <c r="Y1165" s="11" t="e">
        <f t="shared" si="227"/>
        <v>#VALUE!</v>
      </c>
    </row>
    <row r="1166" spans="1:25" x14ac:dyDescent="0.2">
      <c r="A1166" s="6">
        <f>'01_Data'!A1162</f>
        <v>45147</v>
      </c>
      <c r="B1166">
        <f>0.94*B1165+(1-0.94)*'01_Data'!P1161^2</f>
        <v>1.796382520071601E-4</v>
      </c>
      <c r="C1166" s="11">
        <f t="shared" si="216"/>
        <v>0.2127647515586272</v>
      </c>
      <c r="D1166">
        <f>0.94*D1165+(1-0.94)*'01_Data'!Q1161^2</f>
        <v>1.4794847639279662E-4</v>
      </c>
      <c r="E1166" s="11">
        <f t="shared" si="217"/>
        <v>0.19308810437462157</v>
      </c>
      <c r="F1166">
        <f>0.94*F1165+(1-0.94)*'01_Data'!R1161^2</f>
        <v>2.027178659626726E-4</v>
      </c>
      <c r="G1166" s="11">
        <f t="shared" si="218"/>
        <v>0.22601969432461744</v>
      </c>
      <c r="H1166">
        <f>0.94*H1165+(1-0.94)*'01_Data'!S1161^2</f>
        <v>1.981830253310651E-4</v>
      </c>
      <c r="I1166" s="11">
        <f t="shared" si="219"/>
        <v>0.22347734199114774</v>
      </c>
      <c r="J1166">
        <f>0.94*J1165+(1-0.94)*'01_Data'!T1161^2</f>
        <v>1.8835622094583821E-4</v>
      </c>
      <c r="K1166" s="11">
        <f t="shared" si="220"/>
        <v>0.21786639869046173</v>
      </c>
      <c r="L1166" t="e">
        <f>0.94*L1165+(1-0.94)*'01_Data'!U1161^2</f>
        <v>#DIV/0!</v>
      </c>
      <c r="M1166" s="11" t="e">
        <f t="shared" si="221"/>
        <v>#DIV/0!</v>
      </c>
      <c r="N1166">
        <f>0.94*N1165+(1-0.94)*'01_Data'!V1161^2</f>
        <v>6.3143282831390284E-4</v>
      </c>
      <c r="O1166" s="11">
        <f t="shared" si="222"/>
        <v>0.39889982794569306</v>
      </c>
      <c r="P1166">
        <f>0.94*P1165+(1-0.94)*'01_Data'!W1161^2</f>
        <v>6.4615612262790029E-4</v>
      </c>
      <c r="Q1166" s="11">
        <f t="shared" si="223"/>
        <v>0.40352365841698906</v>
      </c>
      <c r="R1166">
        <f>0.94*R1165+(1-0.94)*'01_Data'!X1161^2</f>
        <v>8.176166483589637E-5</v>
      </c>
      <c r="S1166" s="11">
        <f t="shared" si="224"/>
        <v>0.14354072432116918</v>
      </c>
      <c r="T1166">
        <f>0.94*T1165+(1-0.94)*'01_Data'!Y1161^2</f>
        <v>6.3870151732701533E-8</v>
      </c>
      <c r="U1166" s="11">
        <f t="shared" si="225"/>
        <v>4.0118921018193884E-3</v>
      </c>
      <c r="V1166" t="e">
        <f>0.94*V1165+(1-0.94)*'01_Data'!AA1161^2</f>
        <v>#VALUE!</v>
      </c>
      <c r="W1166" s="11" t="e">
        <f t="shared" si="226"/>
        <v>#VALUE!</v>
      </c>
      <c r="X1166" t="e">
        <f>0.94*X1165+(1-0.94)*'01_Data'!AB1161^2</f>
        <v>#VALUE!</v>
      </c>
      <c r="Y1166" s="11" t="e">
        <f t="shared" si="227"/>
        <v>#VALUE!</v>
      </c>
    </row>
    <row r="1167" spans="1:25" x14ac:dyDescent="0.2">
      <c r="A1167" s="6">
        <f>'01_Data'!A1163</f>
        <v>45148</v>
      </c>
      <c r="B1167">
        <f>0.94*B1166+(1-0.94)*'01_Data'!P1162^2</f>
        <v>1.8588251748662176E-4</v>
      </c>
      <c r="C1167" s="11">
        <f t="shared" si="216"/>
        <v>0.21643103845481287</v>
      </c>
      <c r="D1167">
        <f>0.94*D1166+(1-0.94)*'01_Data'!Q1162^2</f>
        <v>1.3917527597071951E-4</v>
      </c>
      <c r="E1167" s="11">
        <f t="shared" si="217"/>
        <v>0.18727565123267176</v>
      </c>
      <c r="F1167">
        <f>0.94*F1166+(1-0.94)*'01_Data'!R1162^2</f>
        <v>1.9377557100906301E-4</v>
      </c>
      <c r="G1167" s="11">
        <f t="shared" si="218"/>
        <v>0.22097837879368173</v>
      </c>
      <c r="H1167">
        <f>0.94*H1166+(1-0.94)*'01_Data'!S1162^2</f>
        <v>1.8634503492046805E-4</v>
      </c>
      <c r="I1167" s="11">
        <f t="shared" si="219"/>
        <v>0.21670013567129567</v>
      </c>
      <c r="J1167">
        <f>0.94*J1166+(1-0.94)*'01_Data'!T1162^2</f>
        <v>2.1671951764279715E-4</v>
      </c>
      <c r="K1167" s="11">
        <f t="shared" si="220"/>
        <v>0.23369492601677275</v>
      </c>
      <c r="L1167" t="e">
        <f>0.94*L1166+(1-0.94)*'01_Data'!U1162^2</f>
        <v>#DIV/0!</v>
      </c>
      <c r="M1167" s="11" t="e">
        <f t="shared" si="221"/>
        <v>#DIV/0!</v>
      </c>
      <c r="N1167">
        <f>0.94*N1166+(1-0.94)*'01_Data'!V1162^2</f>
        <v>6.069307054293099E-4</v>
      </c>
      <c r="O1167" s="11">
        <f t="shared" si="222"/>
        <v>0.39108379890783779</v>
      </c>
      <c r="P1167">
        <f>0.94*P1166+(1-0.94)*'01_Data'!W1162^2</f>
        <v>6.4510261879771917E-4</v>
      </c>
      <c r="Q1167" s="11">
        <f t="shared" si="223"/>
        <v>0.40319456833770123</v>
      </c>
      <c r="R1167">
        <f>0.94*R1166+(1-0.94)*'01_Data'!X1162^2</f>
        <v>8.0453318318560621E-5</v>
      </c>
      <c r="S1167" s="11">
        <f t="shared" si="224"/>
        <v>0.1423876266263234</v>
      </c>
      <c r="T1167">
        <f>0.94*T1166+(1-0.94)*'01_Data'!Y1162^2</f>
        <v>6.0746258521606704E-8</v>
      </c>
      <c r="U1167" s="11">
        <f t="shared" si="225"/>
        <v>3.9125512325648704E-3</v>
      </c>
      <c r="V1167" t="e">
        <f>0.94*V1166+(1-0.94)*'01_Data'!AA1162^2</f>
        <v>#VALUE!</v>
      </c>
      <c r="W1167" s="11" t="e">
        <f t="shared" si="226"/>
        <v>#VALUE!</v>
      </c>
      <c r="X1167" t="e">
        <f>0.94*X1166+(1-0.94)*'01_Data'!AB1162^2</f>
        <v>#VALUE!</v>
      </c>
      <c r="Y1167" s="11" t="e">
        <f t="shared" si="227"/>
        <v>#VALUE!</v>
      </c>
    </row>
    <row r="1168" spans="1:25" x14ac:dyDescent="0.2">
      <c r="A1168" s="6">
        <f>'01_Data'!A1164</f>
        <v>45149</v>
      </c>
      <c r="B1168">
        <f>0.94*B1167+(1-0.94)*'01_Data'!P1163^2</f>
        <v>1.7628905640313191E-4</v>
      </c>
      <c r="C1168" s="11">
        <f t="shared" si="216"/>
        <v>0.21077201477802798</v>
      </c>
      <c r="D1168">
        <f>0.94*D1167+(1-0.94)*'01_Data'!Q1163^2</f>
        <v>1.3302049136442595E-4</v>
      </c>
      <c r="E1168" s="11">
        <f t="shared" si="217"/>
        <v>0.18308785820975498</v>
      </c>
      <c r="F1168">
        <f>0.94*F1167+(1-0.94)*'01_Data'!R1163^2</f>
        <v>1.8380444979467349E-4</v>
      </c>
      <c r="G1168" s="11">
        <f t="shared" si="218"/>
        <v>0.21521784625875645</v>
      </c>
      <c r="H1168">
        <f>0.94*H1167+(1-0.94)*'01_Data'!S1163^2</f>
        <v>1.7525873398310308E-4</v>
      </c>
      <c r="I1168" s="11">
        <f t="shared" si="219"/>
        <v>0.21015518305229111</v>
      </c>
      <c r="J1168">
        <f>0.94*J1167+(1-0.94)*'01_Data'!T1163^2</f>
        <v>2.0431964012591954E-4</v>
      </c>
      <c r="K1168" s="11">
        <f t="shared" si="220"/>
        <v>0.22691088407507412</v>
      </c>
      <c r="L1168" t="e">
        <f>0.94*L1167+(1-0.94)*'01_Data'!U1163^2</f>
        <v>#DIV/0!</v>
      </c>
      <c r="M1168" s="11" t="e">
        <f t="shared" si="221"/>
        <v>#DIV/0!</v>
      </c>
      <c r="N1168">
        <f>0.94*N1167+(1-0.94)*'01_Data'!V1163^2</f>
        <v>5.7175636493832129E-4</v>
      </c>
      <c r="O1168" s="11">
        <f t="shared" si="222"/>
        <v>0.37958214389570144</v>
      </c>
      <c r="P1168">
        <f>0.94*P1167+(1-0.94)*'01_Data'!W1163^2</f>
        <v>6.0680185485455327E-4</v>
      </c>
      <c r="Q1168" s="11">
        <f t="shared" si="223"/>
        <v>0.39104228342130398</v>
      </c>
      <c r="R1168">
        <f>0.94*R1167+(1-0.94)*'01_Data'!X1163^2</f>
        <v>7.8484123165443437E-5</v>
      </c>
      <c r="S1168" s="11">
        <f t="shared" si="224"/>
        <v>0.14063427405043108</v>
      </c>
      <c r="T1168">
        <f>0.94*T1167+(1-0.94)*'01_Data'!Y1163^2</f>
        <v>7.5039913061900921E-8</v>
      </c>
      <c r="U1168" s="11">
        <f t="shared" si="225"/>
        <v>4.3485696604284758E-3</v>
      </c>
      <c r="V1168" t="e">
        <f>0.94*V1167+(1-0.94)*'01_Data'!AA1163^2</f>
        <v>#VALUE!</v>
      </c>
      <c r="W1168" s="11" t="e">
        <f t="shared" si="226"/>
        <v>#VALUE!</v>
      </c>
      <c r="X1168" t="e">
        <f>0.94*X1167+(1-0.94)*'01_Data'!AB1163^2</f>
        <v>#VALUE!</v>
      </c>
      <c r="Y1168" s="11" t="e">
        <f t="shared" si="227"/>
        <v>#VALUE!</v>
      </c>
    </row>
    <row r="1169" spans="1:25" x14ac:dyDescent="0.2">
      <c r="A1169" s="6">
        <f>'01_Data'!A1165</f>
        <v>45152</v>
      </c>
      <c r="B1169">
        <f>0.94*B1168+(1-0.94)*'01_Data'!P1164^2</f>
        <v>1.7995888096632121E-4</v>
      </c>
      <c r="C1169" s="11">
        <f t="shared" si="216"/>
        <v>0.21295454445377057</v>
      </c>
      <c r="D1169">
        <f>0.94*D1168+(1-0.94)*'01_Data'!Q1164^2</f>
        <v>1.5008955782653478E-4</v>
      </c>
      <c r="E1169" s="11">
        <f t="shared" si="217"/>
        <v>0.19448025239670677</v>
      </c>
      <c r="F1169">
        <f>0.94*F1168+(1-0.94)*'01_Data'!R1164^2</f>
        <v>1.9001325793080326E-4</v>
      </c>
      <c r="G1169" s="11">
        <f t="shared" si="218"/>
        <v>0.21882262451255452</v>
      </c>
      <c r="H1169">
        <f>0.94*H1168+(1-0.94)*'01_Data'!S1164^2</f>
        <v>2.284026630413975E-4</v>
      </c>
      <c r="I1169" s="11">
        <f t="shared" si="219"/>
        <v>0.23991138173590718</v>
      </c>
      <c r="J1169">
        <f>0.94*J1168+(1-0.94)*'01_Data'!T1164^2</f>
        <v>1.9208655202910979E-4</v>
      </c>
      <c r="K1169" s="11">
        <f t="shared" si="220"/>
        <v>0.22001320667481686</v>
      </c>
      <c r="L1169" t="e">
        <f>0.94*L1168+(1-0.94)*'01_Data'!U1164^2</f>
        <v>#DIV/0!</v>
      </c>
      <c r="M1169" s="11" t="e">
        <f t="shared" si="221"/>
        <v>#DIV/0!</v>
      </c>
      <c r="N1169">
        <f>0.94*N1168+(1-0.94)*'01_Data'!V1164^2</f>
        <v>5.3840096687638882E-4</v>
      </c>
      <c r="O1169" s="11">
        <f t="shared" si="222"/>
        <v>0.36834364885640419</v>
      </c>
      <c r="P1169">
        <f>0.94*P1168+(1-0.94)*'01_Data'!W1164^2</f>
        <v>5.8011745889360812E-4</v>
      </c>
      <c r="Q1169" s="11">
        <f t="shared" si="223"/>
        <v>0.38234748546471348</v>
      </c>
      <c r="R1169">
        <f>0.94*R1168+(1-0.94)*'01_Data'!X1164^2</f>
        <v>7.377507577551682E-5</v>
      </c>
      <c r="S1169" s="11">
        <f t="shared" si="224"/>
        <v>0.13634998751532851</v>
      </c>
      <c r="T1169">
        <f>0.94*T1168+(1-0.94)*'01_Data'!Y1164^2</f>
        <v>7.1244906316792642E-8</v>
      </c>
      <c r="U1169" s="11">
        <f t="shared" si="225"/>
        <v>4.2371826007185183E-3</v>
      </c>
      <c r="V1169" t="e">
        <f>0.94*V1168+(1-0.94)*'01_Data'!AA1164^2</f>
        <v>#VALUE!</v>
      </c>
      <c r="W1169" s="11" t="e">
        <f t="shared" si="226"/>
        <v>#VALUE!</v>
      </c>
      <c r="X1169" t="e">
        <f>0.94*X1168+(1-0.94)*'01_Data'!AB1164^2</f>
        <v>#VALUE!</v>
      </c>
      <c r="Y1169" s="11" t="e">
        <f t="shared" si="227"/>
        <v>#VALUE!</v>
      </c>
    </row>
    <row r="1170" spans="1:25" x14ac:dyDescent="0.2">
      <c r="A1170" s="6">
        <f>'01_Data'!A1166</f>
        <v>45153</v>
      </c>
      <c r="B1170">
        <f>0.94*B1169+(1-0.94)*'01_Data'!P1165^2</f>
        <v>1.6920020988910527E-4</v>
      </c>
      <c r="C1170" s="11">
        <f t="shared" si="216"/>
        <v>0.2064908058293505</v>
      </c>
      <c r="D1170">
        <f>0.94*D1169+(1-0.94)*'01_Data'!Q1165^2</f>
        <v>1.4111631698899817E-4</v>
      </c>
      <c r="E1170" s="11">
        <f t="shared" si="217"/>
        <v>0.18857707146211478</v>
      </c>
      <c r="F1170">
        <f>0.94*F1169+(1-0.94)*'01_Data'!R1165^2</f>
        <v>1.7867471169659882E-4</v>
      </c>
      <c r="G1170" s="11">
        <f t="shared" si="218"/>
        <v>0.21219337253444773</v>
      </c>
      <c r="H1170">
        <f>0.94*H1169+(1-0.94)*'01_Data'!S1165^2</f>
        <v>2.2215657584803076E-4</v>
      </c>
      <c r="I1170" s="11">
        <f t="shared" si="219"/>
        <v>0.23660823551538471</v>
      </c>
      <c r="J1170">
        <f>0.94*J1169+(1-0.94)*'01_Data'!T1165^2</f>
        <v>1.9334439679294282E-4</v>
      </c>
      <c r="K1170" s="11">
        <f t="shared" si="220"/>
        <v>0.22073238999254638</v>
      </c>
      <c r="L1170" t="e">
        <f>0.94*L1169+(1-0.94)*'01_Data'!U1165^2</f>
        <v>#DIV/0!</v>
      </c>
      <c r="M1170" s="11" t="e">
        <f t="shared" si="221"/>
        <v>#DIV/0!</v>
      </c>
      <c r="N1170">
        <f>0.94*N1169+(1-0.94)*'01_Data'!V1165^2</f>
        <v>5.0843747147991244E-4</v>
      </c>
      <c r="O1170" s="11">
        <f t="shared" si="222"/>
        <v>0.35794726261411464</v>
      </c>
      <c r="P1170">
        <f>0.94*P1169+(1-0.94)*'01_Data'!W1165^2</f>
        <v>5.4775032317479449E-4</v>
      </c>
      <c r="Q1170" s="11">
        <f t="shared" si="223"/>
        <v>0.37152803587353705</v>
      </c>
      <c r="R1170">
        <f>0.94*R1169+(1-0.94)*'01_Data'!X1165^2</f>
        <v>6.9937828556698056E-5</v>
      </c>
      <c r="S1170" s="11">
        <f t="shared" si="224"/>
        <v>0.13275666761518201</v>
      </c>
      <c r="T1170">
        <f>0.94*T1169+(1-0.94)*'01_Data'!Y1165^2</f>
        <v>6.7693610328266916E-8</v>
      </c>
      <c r="U1170" s="11">
        <f t="shared" si="225"/>
        <v>4.1302287833391588E-3</v>
      </c>
      <c r="V1170" t="e">
        <f>0.94*V1169+(1-0.94)*'01_Data'!AA1165^2</f>
        <v>#VALUE!</v>
      </c>
      <c r="W1170" s="11" t="e">
        <f t="shared" si="226"/>
        <v>#VALUE!</v>
      </c>
      <c r="X1170" t="e">
        <f>0.94*X1169+(1-0.94)*'01_Data'!AB1165^2</f>
        <v>#VALUE!</v>
      </c>
      <c r="Y1170" s="11" t="e">
        <f t="shared" si="227"/>
        <v>#VALUE!</v>
      </c>
    </row>
    <row r="1171" spans="1:25" x14ac:dyDescent="0.2">
      <c r="A1171" s="6">
        <f>'01_Data'!A1167</f>
        <v>45154</v>
      </c>
      <c r="B1171">
        <f>0.94*B1170+(1-0.94)*'01_Data'!P1166^2</f>
        <v>1.9963555077776854E-4</v>
      </c>
      <c r="C1171" s="11">
        <f t="shared" si="216"/>
        <v>0.22429480331919793</v>
      </c>
      <c r="D1171">
        <f>0.94*D1170+(1-0.94)*'01_Data'!Q1166^2</f>
        <v>1.8534809040253691E-4</v>
      </c>
      <c r="E1171" s="11">
        <f t="shared" si="217"/>
        <v>0.21611968624222852</v>
      </c>
      <c r="F1171">
        <f>0.94*F1170+(1-0.94)*'01_Data'!R1166^2</f>
        <v>1.8031661288470422E-4</v>
      </c>
      <c r="G1171" s="11">
        <f t="shared" si="218"/>
        <v>0.21316610060454141</v>
      </c>
      <c r="H1171">
        <f>0.94*H1170+(1-0.94)*'01_Data'!S1166^2</f>
        <v>2.4411864901569216E-4</v>
      </c>
      <c r="I1171" s="11">
        <f t="shared" si="219"/>
        <v>0.24802802170713378</v>
      </c>
      <c r="J1171">
        <f>0.94*J1170+(1-0.94)*'01_Data'!T1166^2</f>
        <v>1.9290975529486268E-4</v>
      </c>
      <c r="K1171" s="11">
        <f t="shared" si="220"/>
        <v>0.22048414531277616</v>
      </c>
      <c r="L1171" t="e">
        <f>0.94*L1170+(1-0.94)*'01_Data'!U1166^2</f>
        <v>#DIV/0!</v>
      </c>
      <c r="M1171" s="11" t="e">
        <f t="shared" si="221"/>
        <v>#DIV/0!</v>
      </c>
      <c r="N1171">
        <f>0.94*N1170+(1-0.94)*'01_Data'!V1166^2</f>
        <v>4.7841044454022681E-4</v>
      </c>
      <c r="O1171" s="11">
        <f t="shared" si="222"/>
        <v>0.34721669318184739</v>
      </c>
      <c r="P1171">
        <f>0.94*P1170+(1-0.94)*'01_Data'!W1166^2</f>
        <v>5.213033200573736E-4</v>
      </c>
      <c r="Q1171" s="11">
        <f t="shared" si="223"/>
        <v>0.36244783990866625</v>
      </c>
      <c r="R1171">
        <f>0.94*R1170+(1-0.94)*'01_Data'!X1166^2</f>
        <v>7.5363530942453824E-5</v>
      </c>
      <c r="S1171" s="11">
        <f t="shared" si="224"/>
        <v>0.13781004969703176</v>
      </c>
      <c r="T1171">
        <f>0.94*T1170+(1-0.94)*'01_Data'!Y1166^2</f>
        <v>6.4339072867540635E-8</v>
      </c>
      <c r="U1171" s="11">
        <f t="shared" si="225"/>
        <v>4.026592400854628E-3</v>
      </c>
      <c r="V1171" t="e">
        <f>0.94*V1170+(1-0.94)*'01_Data'!AA1166^2</f>
        <v>#VALUE!</v>
      </c>
      <c r="W1171" s="11" t="e">
        <f t="shared" si="226"/>
        <v>#VALUE!</v>
      </c>
      <c r="X1171" t="e">
        <f>0.94*X1170+(1-0.94)*'01_Data'!AB1166^2</f>
        <v>#VALUE!</v>
      </c>
      <c r="Y1171" s="11" t="e">
        <f t="shared" si="227"/>
        <v>#VALUE!</v>
      </c>
    </row>
    <row r="1172" spans="1:25" x14ac:dyDescent="0.2">
      <c r="A1172" s="6">
        <f>'01_Data'!A1168</f>
        <v>45155</v>
      </c>
      <c r="B1172">
        <f>0.94*B1171+(1-0.94)*'01_Data'!P1167^2</f>
        <v>2.0493779249289046E-4</v>
      </c>
      <c r="C1172" s="11">
        <f t="shared" si="216"/>
        <v>0.22725387501252514</v>
      </c>
      <c r="D1172">
        <f>0.94*D1171+(1-0.94)*'01_Data'!Q1167^2</f>
        <v>1.7511095440382108E-4</v>
      </c>
      <c r="E1172" s="11">
        <f t="shared" si="217"/>
        <v>0.2100665620934539</v>
      </c>
      <c r="F1172">
        <f>0.94*F1171+(1-0.94)*'01_Data'!R1167^2</f>
        <v>1.7292730333723708E-4</v>
      </c>
      <c r="G1172" s="11">
        <f t="shared" si="218"/>
        <v>0.20875267768578143</v>
      </c>
      <c r="H1172">
        <f>0.94*H1171+(1-0.94)*'01_Data'!S1167^2</f>
        <v>2.4456431351814288E-4</v>
      </c>
      <c r="I1172" s="11">
        <f t="shared" si="219"/>
        <v>0.248254319210305</v>
      </c>
      <c r="J1172">
        <f>0.94*J1171+(1-0.94)*'01_Data'!T1167^2</f>
        <v>1.921981607014817E-4</v>
      </c>
      <c r="K1172" s="11">
        <f t="shared" si="220"/>
        <v>0.22007711488651743</v>
      </c>
      <c r="L1172" t="e">
        <f>0.94*L1171+(1-0.94)*'01_Data'!U1167^2</f>
        <v>#DIV/0!</v>
      </c>
      <c r="M1172" s="11" t="e">
        <f t="shared" si="221"/>
        <v>#DIV/0!</v>
      </c>
      <c r="N1172">
        <f>0.94*N1171+(1-0.94)*'01_Data'!V1167^2</f>
        <v>4.506420415067734E-4</v>
      </c>
      <c r="O1172" s="11">
        <f t="shared" si="222"/>
        <v>0.33698930911782188</v>
      </c>
      <c r="P1172">
        <f>0.94*P1171+(1-0.94)*'01_Data'!W1167^2</f>
        <v>4.9923508138570753E-4</v>
      </c>
      <c r="Q1172" s="11">
        <f t="shared" si="223"/>
        <v>0.35469316388844924</v>
      </c>
      <c r="R1172">
        <f>0.94*R1171+(1-0.94)*'01_Data'!X1167^2</f>
        <v>8.7353171546884041E-5</v>
      </c>
      <c r="S1172" s="11">
        <f t="shared" si="224"/>
        <v>0.14836778366550732</v>
      </c>
      <c r="T1172">
        <f>0.94*T1171+(1-0.94)*'01_Data'!Y1167^2</f>
        <v>6.3338341518685417E-8</v>
      </c>
      <c r="U1172" s="11">
        <f t="shared" si="225"/>
        <v>3.995154823371521E-3</v>
      </c>
      <c r="V1172" t="e">
        <f>0.94*V1171+(1-0.94)*'01_Data'!AA1167^2</f>
        <v>#VALUE!</v>
      </c>
      <c r="W1172" s="11" t="e">
        <f t="shared" si="226"/>
        <v>#VALUE!</v>
      </c>
      <c r="X1172" t="e">
        <f>0.94*X1171+(1-0.94)*'01_Data'!AB1167^2</f>
        <v>#VALUE!</v>
      </c>
      <c r="Y1172" s="11" t="e">
        <f t="shared" si="227"/>
        <v>#VALUE!</v>
      </c>
    </row>
    <row r="1173" spans="1:25" x14ac:dyDescent="0.2">
      <c r="A1173" s="6">
        <f>'01_Data'!A1169</f>
        <v>45156</v>
      </c>
      <c r="B1173">
        <f>0.94*B1172+(1-0.94)*'01_Data'!P1168^2</f>
        <v>2.1472888421262691E-4</v>
      </c>
      <c r="C1173" s="11">
        <f t="shared" si="216"/>
        <v>0.23261917122537856</v>
      </c>
      <c r="D1173">
        <f>0.94*D1172+(1-0.94)*'01_Data'!Q1168^2</f>
        <v>1.8113737480931528E-4</v>
      </c>
      <c r="E1173" s="11">
        <f t="shared" si="217"/>
        <v>0.2136506926081623</v>
      </c>
      <c r="F1173">
        <f>0.94*F1172+(1-0.94)*'01_Data'!R1168^2</f>
        <v>1.8213546066996636E-4</v>
      </c>
      <c r="G1173" s="11">
        <f t="shared" si="218"/>
        <v>0.21423850281597734</v>
      </c>
      <c r="H1173">
        <f>0.94*H1172+(1-0.94)*'01_Data'!S1168^2</f>
        <v>2.3554150110550865E-4</v>
      </c>
      <c r="I1173" s="11">
        <f t="shared" si="219"/>
        <v>0.24363180883987251</v>
      </c>
      <c r="J1173">
        <f>0.94*J1172+(1-0.94)*'01_Data'!T1168^2</f>
        <v>2.0414121453309186E-4</v>
      </c>
      <c r="K1173" s="11">
        <f t="shared" si="220"/>
        <v>0.2268117855455028</v>
      </c>
      <c r="L1173" t="e">
        <f>0.94*L1172+(1-0.94)*'01_Data'!U1168^2</f>
        <v>#DIV/0!</v>
      </c>
      <c r="M1173" s="11" t="e">
        <f t="shared" si="221"/>
        <v>#DIV/0!</v>
      </c>
      <c r="N1173">
        <f>0.94*N1172+(1-0.94)*'01_Data'!V1168^2</f>
        <v>4.4040165209853125E-4</v>
      </c>
      <c r="O1173" s="11">
        <f t="shared" si="222"/>
        <v>0.33313843418139233</v>
      </c>
      <c r="P1173">
        <f>0.94*P1172+(1-0.94)*'01_Data'!W1168^2</f>
        <v>4.7429586145282158E-4</v>
      </c>
      <c r="Q1173" s="11">
        <f t="shared" si="223"/>
        <v>0.34572034520130723</v>
      </c>
      <c r="R1173">
        <f>0.94*R1172+(1-0.94)*'01_Data'!X1168^2</f>
        <v>8.826728089087954E-5</v>
      </c>
      <c r="S1173" s="11">
        <f t="shared" si="224"/>
        <v>0.14914206242539912</v>
      </c>
      <c r="T1173">
        <f>0.94*T1172+(1-0.94)*'01_Data'!Y1168^2</f>
        <v>7.096900560981377E-8</v>
      </c>
      <c r="U1173" s="11">
        <f t="shared" si="225"/>
        <v>4.2289702545268721E-3</v>
      </c>
      <c r="V1173" t="e">
        <f>0.94*V1172+(1-0.94)*'01_Data'!AA1168^2</f>
        <v>#VALUE!</v>
      </c>
      <c r="W1173" s="11" t="e">
        <f t="shared" si="226"/>
        <v>#VALUE!</v>
      </c>
      <c r="X1173" t="e">
        <f>0.94*X1172+(1-0.94)*'01_Data'!AB1168^2</f>
        <v>#VALUE!</v>
      </c>
      <c r="Y1173" s="11" t="e">
        <f t="shared" si="227"/>
        <v>#VALUE!</v>
      </c>
    </row>
    <row r="1174" spans="1:25" x14ac:dyDescent="0.2">
      <c r="A1174" s="6">
        <f>'01_Data'!A1170</f>
        <v>45159</v>
      </c>
      <c r="B1174">
        <f>0.94*B1173+(1-0.94)*'01_Data'!P1169^2</f>
        <v>2.1537442401664593E-4</v>
      </c>
      <c r="C1174" s="11">
        <f t="shared" si="216"/>
        <v>0.23296857052442671</v>
      </c>
      <c r="D1174">
        <f>0.94*D1173+(1-0.94)*'01_Data'!Q1169^2</f>
        <v>1.7335605595758874E-4</v>
      </c>
      <c r="E1174" s="11">
        <f t="shared" si="217"/>
        <v>0.20901130615665833</v>
      </c>
      <c r="F1174">
        <f>0.94*F1173+(1-0.94)*'01_Data'!R1169^2</f>
        <v>1.7258192344896638E-4</v>
      </c>
      <c r="G1174" s="11">
        <f t="shared" si="218"/>
        <v>0.20854410734695797</v>
      </c>
      <c r="H1174">
        <f>0.94*H1173+(1-0.94)*'01_Data'!S1169^2</f>
        <v>2.3368718372456608E-4</v>
      </c>
      <c r="I1174" s="11">
        <f t="shared" si="219"/>
        <v>0.24267090946092129</v>
      </c>
      <c r="J1174">
        <f>0.94*J1173+(1-0.94)*'01_Data'!T1169^2</f>
        <v>1.9247544915666998E-4</v>
      </c>
      <c r="K1174" s="11">
        <f t="shared" si="220"/>
        <v>0.22023581268150019</v>
      </c>
      <c r="L1174" t="e">
        <f>0.94*L1173+(1-0.94)*'01_Data'!U1169^2</f>
        <v>#DIV/0!</v>
      </c>
      <c r="M1174" s="11" t="e">
        <f t="shared" si="221"/>
        <v>#DIV/0!</v>
      </c>
      <c r="N1174">
        <f>0.94*N1173+(1-0.94)*'01_Data'!V1169^2</f>
        <v>4.1399590333744495E-4</v>
      </c>
      <c r="O1174" s="11">
        <f t="shared" si="222"/>
        <v>0.32299685391817079</v>
      </c>
      <c r="P1174">
        <f>0.94*P1173+(1-0.94)*'01_Data'!W1169^2</f>
        <v>4.5702639237973458E-4</v>
      </c>
      <c r="Q1174" s="11">
        <f t="shared" si="223"/>
        <v>0.33936801687798035</v>
      </c>
      <c r="R1174">
        <f>0.94*R1173+(1-0.94)*'01_Data'!X1169^2</f>
        <v>8.6544337196301917E-5</v>
      </c>
      <c r="S1174" s="11">
        <f t="shared" si="224"/>
        <v>0.14767929094313828</v>
      </c>
      <c r="T1174">
        <f>0.94*T1173+(1-0.94)*'01_Data'!Y1169^2</f>
        <v>6.7433001559560165E-8</v>
      </c>
      <c r="U1174" s="11">
        <f t="shared" si="225"/>
        <v>4.1222707811361886E-3</v>
      </c>
      <c r="V1174" t="e">
        <f>0.94*V1173+(1-0.94)*'01_Data'!AA1169^2</f>
        <v>#VALUE!</v>
      </c>
      <c r="W1174" s="11" t="e">
        <f t="shared" si="226"/>
        <v>#VALUE!</v>
      </c>
      <c r="X1174" t="e">
        <f>0.94*X1173+(1-0.94)*'01_Data'!AB1169^2</f>
        <v>#VALUE!</v>
      </c>
      <c r="Y1174" s="11" t="e">
        <f t="shared" si="227"/>
        <v>#VALUE!</v>
      </c>
    </row>
    <row r="1175" spans="1:25" x14ac:dyDescent="0.2">
      <c r="A1175" s="6">
        <f>'01_Data'!A1171</f>
        <v>45160</v>
      </c>
      <c r="B1175">
        <f>0.94*B1174+(1-0.94)*'01_Data'!P1170^2</f>
        <v>2.1132388910875163E-4</v>
      </c>
      <c r="C1175" s="11">
        <f t="shared" si="216"/>
        <v>0.23076745883119096</v>
      </c>
      <c r="D1175">
        <f>0.94*D1174+(1-0.94)*'01_Data'!Q1170^2</f>
        <v>1.6363254160322655E-4</v>
      </c>
      <c r="E1175" s="11">
        <f t="shared" si="217"/>
        <v>0.20306501541135316</v>
      </c>
      <c r="F1175">
        <f>0.94*F1174+(1-0.94)*'01_Data'!R1170^2</f>
        <v>1.6225494606557494E-4</v>
      </c>
      <c r="G1175" s="11">
        <f t="shared" si="218"/>
        <v>0.20220842318885948</v>
      </c>
      <c r="H1175">
        <f>0.94*H1174+(1-0.94)*'01_Data'!S1170^2</f>
        <v>2.2136467433332886E-4</v>
      </c>
      <c r="I1175" s="11">
        <f t="shared" si="219"/>
        <v>0.23618615101652102</v>
      </c>
      <c r="J1175">
        <f>0.94*J1174+(1-0.94)*'01_Data'!T1170^2</f>
        <v>1.810448350248643E-4</v>
      </c>
      <c r="K1175" s="11">
        <f t="shared" si="220"/>
        <v>0.21359611051296276</v>
      </c>
      <c r="L1175" t="e">
        <f>0.94*L1174+(1-0.94)*'01_Data'!U1170^2</f>
        <v>#DIV/0!</v>
      </c>
      <c r="M1175" s="11" t="e">
        <f t="shared" si="221"/>
        <v>#DIV/0!</v>
      </c>
      <c r="N1175">
        <f>0.94*N1174+(1-0.94)*'01_Data'!V1170^2</f>
        <v>3.8945239098398833E-4</v>
      </c>
      <c r="O1175" s="11">
        <f t="shared" si="222"/>
        <v>0.31327623996716553</v>
      </c>
      <c r="P1175">
        <f>0.94*P1174+(1-0.94)*'01_Data'!W1170^2</f>
        <v>4.3427914770204155E-4</v>
      </c>
      <c r="Q1175" s="11">
        <f t="shared" si="223"/>
        <v>0.33081466899294909</v>
      </c>
      <c r="R1175">
        <f>0.94*R1174+(1-0.94)*'01_Data'!X1170^2</f>
        <v>8.13516769645238E-5</v>
      </c>
      <c r="S1175" s="11">
        <f t="shared" si="224"/>
        <v>0.14318038481251544</v>
      </c>
      <c r="T1175">
        <f>0.94*T1174+(1-0.94)*'01_Data'!Y1170^2</f>
        <v>6.4092867127273646E-8</v>
      </c>
      <c r="U1175" s="11">
        <f t="shared" si="225"/>
        <v>4.0188807541494632E-3</v>
      </c>
      <c r="V1175" t="e">
        <f>0.94*V1174+(1-0.94)*'01_Data'!AA1170^2</f>
        <v>#VALUE!</v>
      </c>
      <c r="W1175" s="11" t="e">
        <f t="shared" si="226"/>
        <v>#VALUE!</v>
      </c>
      <c r="X1175" t="e">
        <f>0.94*X1174+(1-0.94)*'01_Data'!AB1170^2</f>
        <v>#VALUE!</v>
      </c>
      <c r="Y1175" s="11" t="e">
        <f t="shared" si="227"/>
        <v>#VALUE!</v>
      </c>
    </row>
    <row r="1176" spans="1:25" x14ac:dyDescent="0.2">
      <c r="A1176" s="6">
        <f>'01_Data'!A1172</f>
        <v>45161</v>
      </c>
      <c r="B1176">
        <f>0.94*B1175+(1-0.94)*'01_Data'!P1171^2</f>
        <v>2.005442417732213E-4</v>
      </c>
      <c r="C1176" s="11">
        <f t="shared" si="216"/>
        <v>0.22480469062466596</v>
      </c>
      <c r="D1176">
        <f>0.94*D1175+(1-0.94)*'01_Data'!Q1171^2</f>
        <v>1.57913908301906E-4</v>
      </c>
      <c r="E1176" s="11">
        <f t="shared" si="217"/>
        <v>0.19948509942369211</v>
      </c>
      <c r="F1176">
        <f>0.94*F1175+(1-0.94)*'01_Data'!R1171^2</f>
        <v>1.574718683215927E-4</v>
      </c>
      <c r="G1176" s="11">
        <f t="shared" si="218"/>
        <v>0.19920569976042696</v>
      </c>
      <c r="H1176">
        <f>0.94*H1175+(1-0.94)*'01_Data'!S1171^2</f>
        <v>2.181438413374606E-4</v>
      </c>
      <c r="I1176" s="11">
        <f t="shared" si="219"/>
        <v>0.23446161309911709</v>
      </c>
      <c r="J1176">
        <f>0.94*J1175+(1-0.94)*'01_Data'!T1171^2</f>
        <v>1.8674914054681333E-4</v>
      </c>
      <c r="K1176" s="11">
        <f t="shared" si="220"/>
        <v>0.21693497509114792</v>
      </c>
      <c r="L1176" t="e">
        <f>0.94*L1175+(1-0.94)*'01_Data'!U1171^2</f>
        <v>#DIV/0!</v>
      </c>
      <c r="M1176" s="11" t="e">
        <f t="shared" si="221"/>
        <v>#DIV/0!</v>
      </c>
      <c r="N1176">
        <f>0.94*N1175+(1-0.94)*'01_Data'!V1171^2</f>
        <v>3.6833045040297489E-4</v>
      </c>
      <c r="O1176" s="11">
        <f t="shared" si="222"/>
        <v>0.30466255677642712</v>
      </c>
      <c r="P1176">
        <f>0.94*P1175+(1-0.94)*'01_Data'!W1171^2</f>
        <v>4.0886873477446778E-4</v>
      </c>
      <c r="Q1176" s="11">
        <f t="shared" si="223"/>
        <v>0.32099053126714799</v>
      </c>
      <c r="R1176">
        <f>0.94*R1175+(1-0.94)*'01_Data'!X1171^2</f>
        <v>7.6789642151249004E-5</v>
      </c>
      <c r="S1176" s="11">
        <f t="shared" si="224"/>
        <v>0.13910783522905801</v>
      </c>
      <c r="T1176">
        <f>0.94*T1175+(1-0.94)*'01_Data'!Y1171^2</f>
        <v>6.0969116376028847E-8</v>
      </c>
      <c r="U1176" s="11">
        <f t="shared" si="225"/>
        <v>3.9197215879140284E-3</v>
      </c>
      <c r="V1176" t="e">
        <f>0.94*V1175+(1-0.94)*'01_Data'!AA1171^2</f>
        <v>#VALUE!</v>
      </c>
      <c r="W1176" s="11" t="e">
        <f t="shared" si="226"/>
        <v>#VALUE!</v>
      </c>
      <c r="X1176" t="e">
        <f>0.94*X1175+(1-0.94)*'01_Data'!AB1171^2</f>
        <v>#VALUE!</v>
      </c>
      <c r="Y1176" s="11" t="e">
        <f t="shared" si="227"/>
        <v>#VALUE!</v>
      </c>
    </row>
    <row r="1177" spans="1:25" x14ac:dyDescent="0.2">
      <c r="A1177" s="6">
        <f>'01_Data'!A1173</f>
        <v>45162</v>
      </c>
      <c r="B1177">
        <f>0.94*B1176+(1-0.94)*'01_Data'!P1172^2</f>
        <v>1.931865797561053E-4</v>
      </c>
      <c r="C1177" s="11">
        <f t="shared" si="216"/>
        <v>0.22064228538187902</v>
      </c>
      <c r="D1177">
        <f>0.94*D1176+(1-0.94)*'01_Data'!Q1172^2</f>
        <v>1.4854358372765419E-4</v>
      </c>
      <c r="E1177" s="11">
        <f t="shared" si="217"/>
        <v>0.19347605303853202</v>
      </c>
      <c r="F1177">
        <f>0.94*F1176+(1-0.94)*'01_Data'!R1172^2</f>
        <v>1.4853905335652929E-4</v>
      </c>
      <c r="G1177" s="11">
        <f t="shared" si="218"/>
        <v>0.19347310264180234</v>
      </c>
      <c r="H1177">
        <f>0.94*H1176+(1-0.94)*'01_Data'!S1172^2</f>
        <v>2.2338548656072223E-4</v>
      </c>
      <c r="I1177" s="11">
        <f t="shared" si="219"/>
        <v>0.23726175969443961</v>
      </c>
      <c r="J1177">
        <f>0.94*J1176+(1-0.94)*'01_Data'!T1172^2</f>
        <v>1.7602167030694423E-4</v>
      </c>
      <c r="K1177" s="11">
        <f t="shared" si="220"/>
        <v>0.21061211009186995</v>
      </c>
      <c r="L1177" t="e">
        <f>0.94*L1176+(1-0.94)*'01_Data'!U1172^2</f>
        <v>#DIV/0!</v>
      </c>
      <c r="M1177" s="11" t="e">
        <f t="shared" si="221"/>
        <v>#DIV/0!</v>
      </c>
      <c r="N1177">
        <f>0.94*N1176+(1-0.94)*'01_Data'!V1172^2</f>
        <v>3.4850354914083844E-4</v>
      </c>
      <c r="O1177" s="11">
        <f t="shared" si="222"/>
        <v>0.296349277683431</v>
      </c>
      <c r="P1177">
        <f>0.94*P1176+(1-0.94)*'01_Data'!W1172^2</f>
        <v>3.9046114245828046E-4</v>
      </c>
      <c r="Q1177" s="11">
        <f t="shared" si="223"/>
        <v>0.31368169838147508</v>
      </c>
      <c r="R1177">
        <f>0.94*R1176+(1-0.94)*'01_Data'!X1172^2</f>
        <v>7.2218697577582672E-5</v>
      </c>
      <c r="S1177" s="11">
        <f t="shared" si="224"/>
        <v>0.13490408366521317</v>
      </c>
      <c r="T1177">
        <f>0.94*T1176+(1-0.94)*'01_Data'!Y1172^2</f>
        <v>6.0132814569202594E-8</v>
      </c>
      <c r="U1177" s="11">
        <f t="shared" si="225"/>
        <v>3.892745723963878E-3</v>
      </c>
      <c r="V1177" t="e">
        <f>0.94*V1176+(1-0.94)*'01_Data'!AA1172^2</f>
        <v>#VALUE!</v>
      </c>
      <c r="W1177" s="11" t="e">
        <f t="shared" si="226"/>
        <v>#VALUE!</v>
      </c>
      <c r="X1177" t="e">
        <f>0.94*X1176+(1-0.94)*'01_Data'!AB1172^2</f>
        <v>#VALUE!</v>
      </c>
      <c r="Y1177" s="11" t="e">
        <f t="shared" si="227"/>
        <v>#VALUE!</v>
      </c>
    </row>
    <row r="1178" spans="1:25" x14ac:dyDescent="0.2">
      <c r="A1178" s="6">
        <f>'01_Data'!A1174</f>
        <v>45163</v>
      </c>
      <c r="B1178">
        <f>0.94*B1177+(1-0.94)*'01_Data'!P1173^2</f>
        <v>1.8496546468494977E-4</v>
      </c>
      <c r="C1178" s="11">
        <f t="shared" si="216"/>
        <v>0.21589649626755722</v>
      </c>
      <c r="D1178">
        <f>0.94*D1177+(1-0.94)*'01_Data'!Q1173^2</f>
        <v>1.4372472592901172E-4</v>
      </c>
      <c r="E1178" s="11">
        <f t="shared" si="217"/>
        <v>0.19031193061421808</v>
      </c>
      <c r="F1178">
        <f>0.94*F1177+(1-0.94)*'01_Data'!R1173^2</f>
        <v>1.4423046163227838E-4</v>
      </c>
      <c r="G1178" s="11">
        <f t="shared" si="218"/>
        <v>0.19064646949611777</v>
      </c>
      <c r="H1178">
        <f>0.94*H1177+(1-0.94)*'01_Data'!S1173^2</f>
        <v>2.1347639700810718E-4</v>
      </c>
      <c r="I1178" s="11">
        <f t="shared" si="219"/>
        <v>0.23193975951967141</v>
      </c>
      <c r="J1178">
        <f>0.94*J1177+(1-0.94)*'01_Data'!T1173^2</f>
        <v>2.3173854989457307E-4</v>
      </c>
      <c r="K1178" s="11">
        <f t="shared" si="220"/>
        <v>0.24165701846508084</v>
      </c>
      <c r="L1178" t="e">
        <f>0.94*L1177+(1-0.94)*'01_Data'!U1173^2</f>
        <v>#DIV/0!</v>
      </c>
      <c r="M1178" s="11" t="e">
        <f t="shared" si="221"/>
        <v>#DIV/0!</v>
      </c>
      <c r="N1178">
        <f>0.94*N1177+(1-0.94)*'01_Data'!V1173^2</f>
        <v>3.3365581344582093E-4</v>
      </c>
      <c r="O1178" s="11">
        <f t="shared" si="222"/>
        <v>0.28996769645659992</v>
      </c>
      <c r="P1178">
        <f>0.94*P1177+(1-0.94)*'01_Data'!W1173^2</f>
        <v>3.7036471505416197E-4</v>
      </c>
      <c r="Q1178" s="11">
        <f t="shared" si="223"/>
        <v>0.30550271388917127</v>
      </c>
      <c r="R1178">
        <f>0.94*R1177+(1-0.94)*'01_Data'!X1173^2</f>
        <v>6.8028151472968669E-5</v>
      </c>
      <c r="S1178" s="11">
        <f t="shared" si="224"/>
        <v>0.13093163930535698</v>
      </c>
      <c r="T1178">
        <f>0.94*T1177+(1-0.94)*'01_Data'!Y1173^2</f>
        <v>6.2967051975291772E-8</v>
      </c>
      <c r="U1178" s="11">
        <f t="shared" si="225"/>
        <v>3.9834278075262675E-3</v>
      </c>
      <c r="V1178" t="e">
        <f>0.94*V1177+(1-0.94)*'01_Data'!AA1173^2</f>
        <v>#VALUE!</v>
      </c>
      <c r="W1178" s="11" t="e">
        <f t="shared" si="226"/>
        <v>#VALUE!</v>
      </c>
      <c r="X1178" t="e">
        <f>0.94*X1177+(1-0.94)*'01_Data'!AB1173^2</f>
        <v>#VALUE!</v>
      </c>
      <c r="Y1178" s="11" t="e">
        <f t="shared" si="227"/>
        <v>#VALUE!</v>
      </c>
    </row>
    <row r="1179" spans="1:25" x14ac:dyDescent="0.2">
      <c r="A1179" s="6">
        <f>'01_Data'!A1175</f>
        <v>45166</v>
      </c>
      <c r="B1179">
        <f>0.94*B1178+(1-0.94)*'01_Data'!P1174^2</f>
        <v>1.9268171003545E-4</v>
      </c>
      <c r="C1179" s="11">
        <f t="shared" si="216"/>
        <v>0.22035378582845677</v>
      </c>
      <c r="D1179">
        <f>0.94*D1178+(1-0.94)*'01_Data'!Q1174^2</f>
        <v>1.3842510567532495E-4</v>
      </c>
      <c r="E1179" s="11">
        <f t="shared" si="217"/>
        <v>0.18677025092391425</v>
      </c>
      <c r="F1179">
        <f>0.94*F1178+(1-0.94)*'01_Data'!R1174^2</f>
        <v>1.4884647778499362E-4</v>
      </c>
      <c r="G1179" s="11">
        <f t="shared" si="218"/>
        <v>0.19367321033591198</v>
      </c>
      <c r="H1179">
        <f>0.94*H1178+(1-0.94)*'01_Data'!S1174^2</f>
        <v>2.0446348772991301E-4</v>
      </c>
      <c r="I1179" s="11">
        <f t="shared" si="219"/>
        <v>0.22699074630464142</v>
      </c>
      <c r="J1179">
        <f>0.94*J1178+(1-0.94)*'01_Data'!T1174^2</f>
        <v>2.1795647819264439E-4</v>
      </c>
      <c r="K1179" s="11">
        <f t="shared" si="220"/>
        <v>0.2343609022523731</v>
      </c>
      <c r="L1179" t="e">
        <f>0.94*L1178+(1-0.94)*'01_Data'!U1174^2</f>
        <v>#DIV/0!</v>
      </c>
      <c r="M1179" s="11" t="e">
        <f t="shared" si="221"/>
        <v>#DIV/0!</v>
      </c>
      <c r="N1179">
        <f>0.94*N1178+(1-0.94)*'01_Data'!V1174^2</f>
        <v>3.4124790492190611E-4</v>
      </c>
      <c r="O1179" s="11">
        <f t="shared" si="222"/>
        <v>0.29324814072781491</v>
      </c>
      <c r="P1179">
        <f>0.94*P1178+(1-0.94)*'01_Data'!W1174^2</f>
        <v>3.5524469870991838E-4</v>
      </c>
      <c r="Q1179" s="11">
        <f t="shared" si="223"/>
        <v>0.29920171135021845</v>
      </c>
      <c r="R1179">
        <f>0.94*R1178+(1-0.94)*'01_Data'!X1174^2</f>
        <v>8.101082198764448E-5</v>
      </c>
      <c r="S1179" s="11">
        <f t="shared" si="224"/>
        <v>0.14288011457472452</v>
      </c>
      <c r="T1179">
        <f>0.94*T1178+(1-0.94)*'01_Data'!Y1174^2</f>
        <v>6.2039921836014607E-8</v>
      </c>
      <c r="U1179" s="11">
        <f t="shared" si="225"/>
        <v>3.9539929568318255E-3</v>
      </c>
      <c r="V1179" t="e">
        <f>0.94*V1178+(1-0.94)*'01_Data'!AA1174^2</f>
        <v>#VALUE!</v>
      </c>
      <c r="W1179" s="11" t="e">
        <f t="shared" si="226"/>
        <v>#VALUE!</v>
      </c>
      <c r="X1179" t="e">
        <f>0.94*X1178+(1-0.94)*'01_Data'!AB1174^2</f>
        <v>#VALUE!</v>
      </c>
      <c r="Y1179" s="11" t="e">
        <f t="shared" si="227"/>
        <v>#VALUE!</v>
      </c>
    </row>
    <row r="1180" spans="1:25" x14ac:dyDescent="0.2">
      <c r="A1180" s="6">
        <f>'01_Data'!A1176</f>
        <v>45167</v>
      </c>
      <c r="B1180">
        <f>0.94*B1179+(1-0.94)*'01_Data'!P1175^2</f>
        <v>1.8532587401154003E-4</v>
      </c>
      <c r="C1180" s="11">
        <f t="shared" si="216"/>
        <v>0.21610673346961701</v>
      </c>
      <c r="D1180">
        <f>0.94*D1179+(1-0.94)*'01_Data'!Q1175^2</f>
        <v>1.3291621015360406E-4</v>
      </c>
      <c r="E1180" s="11">
        <f t="shared" si="217"/>
        <v>0.18301607841582723</v>
      </c>
      <c r="F1180">
        <f>0.94*F1179+(1-0.94)*'01_Data'!R1175^2</f>
        <v>1.4429681260256529E-4</v>
      </c>
      <c r="G1180" s="11">
        <f t="shared" si="218"/>
        <v>0.19069031641865419</v>
      </c>
      <c r="H1180">
        <f>0.94*H1179+(1-0.94)*'01_Data'!S1175^2</f>
        <v>1.9469048777113411E-4</v>
      </c>
      <c r="I1180" s="11">
        <f t="shared" si="219"/>
        <v>0.22149944225285489</v>
      </c>
      <c r="J1180">
        <f>0.94*J1179+(1-0.94)*'01_Data'!T1175^2</f>
        <v>2.0905245638930833E-4</v>
      </c>
      <c r="K1180" s="11">
        <f t="shared" si="220"/>
        <v>0.22952389638141321</v>
      </c>
      <c r="L1180" t="e">
        <f>0.94*L1179+(1-0.94)*'01_Data'!U1175^2</f>
        <v>#DIV/0!</v>
      </c>
      <c r="M1180" s="11" t="e">
        <f t="shared" si="221"/>
        <v>#DIV/0!</v>
      </c>
      <c r="N1180">
        <f>0.94*N1179+(1-0.94)*'01_Data'!V1175^2</f>
        <v>3.3114072143278521E-4</v>
      </c>
      <c r="O1180" s="11">
        <f t="shared" si="222"/>
        <v>0.2888727432643341</v>
      </c>
      <c r="P1180">
        <f>0.94*P1179+(1-0.94)*'01_Data'!W1175^2</f>
        <v>3.4237540424462325E-4</v>
      </c>
      <c r="Q1180" s="11">
        <f t="shared" si="223"/>
        <v>0.29373219413207852</v>
      </c>
      <c r="R1180">
        <f>0.94*R1179+(1-0.94)*'01_Data'!X1175^2</f>
        <v>9.7381391411412865E-5</v>
      </c>
      <c r="S1180" s="11">
        <f t="shared" si="224"/>
        <v>0.15665283475148495</v>
      </c>
      <c r="T1180">
        <f>0.94*T1179+(1-0.94)*'01_Data'!Y1175^2</f>
        <v>6.1167177041245979E-8</v>
      </c>
      <c r="U1180" s="11">
        <f t="shared" si="225"/>
        <v>3.926083113536186E-3</v>
      </c>
      <c r="V1180" t="e">
        <f>0.94*V1179+(1-0.94)*'01_Data'!AA1175^2</f>
        <v>#VALUE!</v>
      </c>
      <c r="W1180" s="11" t="e">
        <f t="shared" si="226"/>
        <v>#VALUE!</v>
      </c>
      <c r="X1180" t="e">
        <f>0.94*X1179+(1-0.94)*'01_Data'!AB1175^2</f>
        <v>#VALUE!</v>
      </c>
      <c r="Y1180" s="11" t="e">
        <f t="shared" si="227"/>
        <v>#VALUE!</v>
      </c>
    </row>
    <row r="1181" spans="1:25" x14ac:dyDescent="0.2">
      <c r="A1181" s="6">
        <f>'01_Data'!A1177</f>
        <v>45168</v>
      </c>
      <c r="B1181">
        <f>0.94*B1180+(1-0.94)*'01_Data'!P1176^2</f>
        <v>1.7632088603339666E-4</v>
      </c>
      <c r="C1181" s="11">
        <f t="shared" si="216"/>
        <v>0.21079104174612345</v>
      </c>
      <c r="D1181">
        <f>0.94*D1180+(1-0.94)*'01_Data'!Q1176^2</f>
        <v>1.2508758718971709E-4</v>
      </c>
      <c r="E1181" s="11">
        <f t="shared" si="217"/>
        <v>0.17754456334061236</v>
      </c>
      <c r="F1181">
        <f>0.94*F1180+(1-0.94)*'01_Data'!R1176^2</f>
        <v>1.3572403717548246E-4</v>
      </c>
      <c r="G1181" s="11">
        <f t="shared" si="218"/>
        <v>0.18493906393247908</v>
      </c>
      <c r="H1181">
        <f>0.94*H1180+(1-0.94)*'01_Data'!S1176^2</f>
        <v>1.8340443910943707E-4</v>
      </c>
      <c r="I1181" s="11">
        <f t="shared" si="219"/>
        <v>0.21498353112640547</v>
      </c>
      <c r="J1181">
        <f>0.94*J1180+(1-0.94)*'01_Data'!T1176^2</f>
        <v>1.9949153250085463E-4</v>
      </c>
      <c r="K1181" s="11">
        <f t="shared" si="220"/>
        <v>0.22421388491843089</v>
      </c>
      <c r="L1181" t="e">
        <f>0.94*L1180+(1-0.94)*'01_Data'!U1176^2</f>
        <v>#DIV/0!</v>
      </c>
      <c r="M1181" s="11" t="e">
        <f t="shared" si="221"/>
        <v>#DIV/0!</v>
      </c>
      <c r="N1181">
        <f>0.94*N1180+(1-0.94)*'01_Data'!V1176^2</f>
        <v>3.3443997578082058E-4</v>
      </c>
      <c r="O1181" s="11">
        <f t="shared" si="222"/>
        <v>0.29030823945724793</v>
      </c>
      <c r="P1181">
        <f>0.94*P1180+(1-0.94)*'01_Data'!W1176^2</f>
        <v>3.3948377660791081E-4</v>
      </c>
      <c r="Q1181" s="11">
        <f t="shared" si="223"/>
        <v>0.29248916510734813</v>
      </c>
      <c r="R1181">
        <f>0.94*R1180+(1-0.94)*'01_Data'!X1176^2</f>
        <v>9.5545566004249377E-5</v>
      </c>
      <c r="S1181" s="11">
        <f t="shared" si="224"/>
        <v>0.15516920645885524</v>
      </c>
      <c r="T1181">
        <f>0.94*T1180+(1-0.94)*'01_Data'!Y1176^2</f>
        <v>5.8201454741708052E-8</v>
      </c>
      <c r="U1181" s="11">
        <f t="shared" si="225"/>
        <v>3.829721477458959E-3</v>
      </c>
      <c r="V1181" t="e">
        <f>0.94*V1180+(1-0.94)*'01_Data'!AA1176^2</f>
        <v>#VALUE!</v>
      </c>
      <c r="W1181" s="11" t="e">
        <f t="shared" si="226"/>
        <v>#VALUE!</v>
      </c>
      <c r="X1181" t="e">
        <f>0.94*X1180+(1-0.94)*'01_Data'!AB1176^2</f>
        <v>#VALUE!</v>
      </c>
      <c r="Y1181" s="11" t="e">
        <f t="shared" si="227"/>
        <v>#VALUE!</v>
      </c>
    </row>
    <row r="1182" spans="1:25" x14ac:dyDescent="0.2">
      <c r="A1182" s="6">
        <f>'01_Data'!A1178</f>
        <v>45169</v>
      </c>
      <c r="B1182">
        <f>0.94*B1181+(1-0.94)*'01_Data'!P1177^2</f>
        <v>1.7138367949094211E-4</v>
      </c>
      <c r="C1182" s="11">
        <f t="shared" si="216"/>
        <v>0.20781888083549438</v>
      </c>
      <c r="D1182">
        <f>0.94*D1181+(1-0.94)*'01_Data'!Q1177^2</f>
        <v>1.1769561756154601E-4</v>
      </c>
      <c r="E1182" s="11">
        <f t="shared" si="217"/>
        <v>0.17221874353713534</v>
      </c>
      <c r="F1182">
        <f>0.94*F1181+(1-0.94)*'01_Data'!R1177^2</f>
        <v>1.3222719887087266E-4</v>
      </c>
      <c r="G1182" s="11">
        <f t="shared" si="218"/>
        <v>0.1825411025370996</v>
      </c>
      <c r="H1182">
        <f>0.94*H1181+(1-0.94)*'01_Data'!S1177^2</f>
        <v>1.7321228732840394E-4</v>
      </c>
      <c r="I1182" s="11">
        <f t="shared" si="219"/>
        <v>0.20892461895802944</v>
      </c>
      <c r="J1182">
        <f>0.94*J1181+(1-0.94)*'01_Data'!T1177^2</f>
        <v>1.9116147529610656E-4</v>
      </c>
      <c r="K1182" s="11">
        <f t="shared" si="220"/>
        <v>0.21948278241041791</v>
      </c>
      <c r="L1182" t="e">
        <f>0.94*L1181+(1-0.94)*'01_Data'!U1177^2</f>
        <v>#DIV/0!</v>
      </c>
      <c r="M1182" s="11" t="e">
        <f t="shared" si="221"/>
        <v>#DIV/0!</v>
      </c>
      <c r="N1182">
        <f>0.94*N1181+(1-0.94)*'01_Data'!V1177^2</f>
        <v>3.3264034869717003E-4</v>
      </c>
      <c r="O1182" s="11">
        <f t="shared" si="222"/>
        <v>0.28952610913644189</v>
      </c>
      <c r="P1182">
        <f>0.94*P1181+(1-0.94)*'01_Data'!W1177^2</f>
        <v>3.2153791955512502E-4</v>
      </c>
      <c r="Q1182" s="11">
        <f t="shared" si="223"/>
        <v>0.28465339577790305</v>
      </c>
      <c r="R1182">
        <f>0.94*R1181+(1-0.94)*'01_Data'!X1177^2</f>
        <v>9.0108886150866674E-5</v>
      </c>
      <c r="S1182" s="11">
        <f t="shared" si="224"/>
        <v>0.15068987792820857</v>
      </c>
      <c r="T1182">
        <f>0.94*T1181+(1-0.94)*'01_Data'!Y1177^2</f>
        <v>5.7526295559310056E-8</v>
      </c>
      <c r="U1182" s="11">
        <f t="shared" si="225"/>
        <v>3.8074435624111534E-3</v>
      </c>
      <c r="V1182" t="e">
        <f>0.94*V1181+(1-0.94)*'01_Data'!AA1177^2</f>
        <v>#VALUE!</v>
      </c>
      <c r="W1182" s="11" t="e">
        <f t="shared" si="226"/>
        <v>#VALUE!</v>
      </c>
      <c r="X1182" t="e">
        <f>0.94*X1181+(1-0.94)*'01_Data'!AB1177^2</f>
        <v>#VALUE!</v>
      </c>
      <c r="Y1182" s="11" t="e">
        <f t="shared" si="227"/>
        <v>#VALUE!</v>
      </c>
    </row>
    <row r="1183" spans="1:25" x14ac:dyDescent="0.2">
      <c r="A1183" s="6">
        <f>'01_Data'!A1179</f>
        <v>45170</v>
      </c>
      <c r="B1183">
        <f>0.94*B1182+(1-0.94)*'01_Data'!P1178^2</f>
        <v>1.6156820083404846E-4</v>
      </c>
      <c r="C1183" s="11">
        <f t="shared" si="216"/>
        <v>0.20178004512384326</v>
      </c>
      <c r="D1183">
        <f>0.94*D1182+(1-0.94)*'01_Data'!Q1178^2</f>
        <v>1.1260186034538517E-4</v>
      </c>
      <c r="E1183" s="11">
        <f t="shared" si="217"/>
        <v>0.16845079046130079</v>
      </c>
      <c r="F1183">
        <f>0.94*F1182+(1-0.94)*'01_Data'!R1178^2</f>
        <v>1.2475600691709045E-4</v>
      </c>
      <c r="G1183" s="11">
        <f t="shared" si="218"/>
        <v>0.17730909097704717</v>
      </c>
      <c r="H1183">
        <f>0.94*H1182+(1-0.94)*'01_Data'!S1178^2</f>
        <v>1.6321002850633797E-4</v>
      </c>
      <c r="I1183" s="11">
        <f t="shared" si="219"/>
        <v>0.20280268041521832</v>
      </c>
      <c r="J1183">
        <f>0.94*J1182+(1-0.94)*'01_Data'!T1178^2</f>
        <v>1.8675192796545448E-4</v>
      </c>
      <c r="K1183" s="11">
        <f t="shared" si="220"/>
        <v>0.21693659407138882</v>
      </c>
      <c r="L1183" t="e">
        <f>0.94*L1182+(1-0.94)*'01_Data'!U1178^2</f>
        <v>#DIV/0!</v>
      </c>
      <c r="M1183" s="11" t="e">
        <f t="shared" si="221"/>
        <v>#DIV/0!</v>
      </c>
      <c r="N1183">
        <f>0.94*N1182+(1-0.94)*'01_Data'!V1178^2</f>
        <v>3.7142107011116935E-4</v>
      </c>
      <c r="O1183" s="11">
        <f t="shared" si="222"/>
        <v>0.30593808142827639</v>
      </c>
      <c r="P1183">
        <f>0.94*P1182+(1-0.94)*'01_Data'!W1178^2</f>
        <v>3.5846075494749651E-4</v>
      </c>
      <c r="Q1183" s="11">
        <f t="shared" si="223"/>
        <v>0.30055300738267304</v>
      </c>
      <c r="R1183">
        <f>0.94*R1182+(1-0.94)*'01_Data'!X1178^2</f>
        <v>8.6811165052696411E-5</v>
      </c>
      <c r="S1183" s="11">
        <f t="shared" si="224"/>
        <v>0.14790677331778793</v>
      </c>
      <c r="T1183">
        <f>0.94*T1182+(1-0.94)*'01_Data'!Y1178^2</f>
        <v>7.9790234631025679E-8</v>
      </c>
      <c r="U1183" s="11">
        <f t="shared" si="225"/>
        <v>4.4840984742775744E-3</v>
      </c>
      <c r="V1183" t="e">
        <f>0.94*V1182+(1-0.94)*'01_Data'!AA1178^2</f>
        <v>#VALUE!</v>
      </c>
      <c r="W1183" s="11" t="e">
        <f t="shared" si="226"/>
        <v>#VALUE!</v>
      </c>
      <c r="X1183" t="e">
        <f>0.94*X1182+(1-0.94)*'01_Data'!AB1178^2</f>
        <v>#VALUE!</v>
      </c>
      <c r="Y1183" s="11" t="e">
        <f t="shared" si="227"/>
        <v>#VALUE!</v>
      </c>
    </row>
    <row r="1184" spans="1:25" x14ac:dyDescent="0.2">
      <c r="A1184" s="6">
        <f>'01_Data'!A1180</f>
        <v>45174</v>
      </c>
      <c r="B1184">
        <f>0.94*B1183+(1-0.94)*'01_Data'!P1179^2</f>
        <v>1.7767892413730614E-4</v>
      </c>
      <c r="C1184" s="11">
        <f t="shared" si="216"/>
        <v>0.21160124971890207</v>
      </c>
      <c r="D1184">
        <f>0.94*D1183+(1-0.94)*'01_Data'!Q1179^2</f>
        <v>1.2905737007205131E-4</v>
      </c>
      <c r="E1184" s="11">
        <f t="shared" si="217"/>
        <v>0.18033983824478977</v>
      </c>
      <c r="F1184">
        <f>0.94*F1183+(1-0.94)*'01_Data'!R1179^2</f>
        <v>1.5718642879005673E-4</v>
      </c>
      <c r="G1184" s="11">
        <f t="shared" si="218"/>
        <v>0.19902507393565844</v>
      </c>
      <c r="H1184">
        <f>0.94*H1183+(1-0.94)*'01_Data'!S1179^2</f>
        <v>2.0030403061993776E-4</v>
      </c>
      <c r="I1184" s="11">
        <f t="shared" si="219"/>
        <v>0.22467001516941312</v>
      </c>
      <c r="J1184">
        <f>0.94*J1183+(1-0.94)*'01_Data'!T1179^2</f>
        <v>2.1320071298405166E-4</v>
      </c>
      <c r="K1184" s="11">
        <f t="shared" si="220"/>
        <v>0.23178994730570396</v>
      </c>
      <c r="L1184" t="e">
        <f>0.94*L1183+(1-0.94)*'01_Data'!U1179^2</f>
        <v>#DIV/0!</v>
      </c>
      <c r="M1184" s="11" t="e">
        <f t="shared" si="221"/>
        <v>#DIV/0!</v>
      </c>
      <c r="N1184">
        <f>0.94*N1183+(1-0.94)*'01_Data'!V1179^2</f>
        <v>3.5295093706888623E-4</v>
      </c>
      <c r="O1184" s="11">
        <f t="shared" si="222"/>
        <v>0.29823419680070112</v>
      </c>
      <c r="P1184">
        <f>0.94*P1183+(1-0.94)*'01_Data'!W1179^2</f>
        <v>3.383135322092519E-4</v>
      </c>
      <c r="Q1184" s="11">
        <f t="shared" si="223"/>
        <v>0.29198460595848452</v>
      </c>
      <c r="R1184">
        <f>0.94*R1183+(1-0.94)*'01_Data'!X1179^2</f>
        <v>8.8969171168437817E-5</v>
      </c>
      <c r="S1184" s="11">
        <f t="shared" si="224"/>
        <v>0.14973386769347249</v>
      </c>
      <c r="T1184">
        <f>0.94*T1183+(1-0.94)*'01_Data'!Y1179^2</f>
        <v>7.6608725805875328E-8</v>
      </c>
      <c r="U1184" s="11">
        <f t="shared" si="225"/>
        <v>4.3937909489506419E-3</v>
      </c>
      <c r="V1184" t="e">
        <f>0.94*V1183+(1-0.94)*'01_Data'!AA1179^2</f>
        <v>#VALUE!</v>
      </c>
      <c r="W1184" s="11" t="e">
        <f t="shared" si="226"/>
        <v>#VALUE!</v>
      </c>
      <c r="X1184" t="e">
        <f>0.94*X1183+(1-0.94)*'01_Data'!AB1179^2</f>
        <v>#VALUE!</v>
      </c>
      <c r="Y1184" s="11" t="e">
        <f t="shared" si="227"/>
        <v>#VALUE!</v>
      </c>
    </row>
    <row r="1185" spans="1:25" x14ac:dyDescent="0.2">
      <c r="A1185" s="6">
        <f>'01_Data'!A1181</f>
        <v>45175</v>
      </c>
      <c r="B1185">
        <f>0.94*B1184+(1-0.94)*'01_Data'!P1180^2</f>
        <v>1.6701865606150824E-4</v>
      </c>
      <c r="C1185" s="11">
        <f t="shared" si="216"/>
        <v>0.20515531025908174</v>
      </c>
      <c r="D1185">
        <f>0.94*D1184+(1-0.94)*'01_Data'!Q1180^2</f>
        <v>1.315499436764888E-4</v>
      </c>
      <c r="E1185" s="11">
        <f t="shared" si="217"/>
        <v>0.18207302328042774</v>
      </c>
      <c r="F1185">
        <f>0.94*F1184+(1-0.94)*'01_Data'!R1180^2</f>
        <v>1.4965919954928526E-4</v>
      </c>
      <c r="G1185" s="11">
        <f t="shared" si="218"/>
        <v>0.19420123142354143</v>
      </c>
      <c r="H1185">
        <f>0.94*H1184+(1-0.94)*'01_Data'!S1180^2</f>
        <v>2.2468213019218372E-4</v>
      </c>
      <c r="I1185" s="11">
        <f t="shared" si="219"/>
        <v>0.23794935765500672</v>
      </c>
      <c r="J1185">
        <f>0.94*J1184+(1-0.94)*'01_Data'!T1180^2</f>
        <v>2.033118569505705E-4</v>
      </c>
      <c r="K1185" s="11">
        <f t="shared" si="220"/>
        <v>0.22635058637331554</v>
      </c>
      <c r="L1185" t="e">
        <f>0.94*L1184+(1-0.94)*'01_Data'!U1180^2</f>
        <v>#DIV/0!</v>
      </c>
      <c r="M1185" s="11" t="e">
        <f t="shared" si="221"/>
        <v>#DIV/0!</v>
      </c>
      <c r="N1185">
        <f>0.94*N1184+(1-0.94)*'01_Data'!V1180^2</f>
        <v>5.032764377195817E-4</v>
      </c>
      <c r="O1185" s="11">
        <f t="shared" si="222"/>
        <v>0.35612590793894028</v>
      </c>
      <c r="P1185">
        <f>0.94*P1184+(1-0.94)*'01_Data'!W1180^2</f>
        <v>4.0237365583385454E-4</v>
      </c>
      <c r="Q1185" s="11">
        <f t="shared" si="223"/>
        <v>0.31843077940131881</v>
      </c>
      <c r="R1185">
        <f>0.94*R1184+(1-0.94)*'01_Data'!X1180^2</f>
        <v>9.1809134341727211E-5</v>
      </c>
      <c r="S1185" s="11">
        <f t="shared" si="224"/>
        <v>0.15210490410935229</v>
      </c>
      <c r="T1185">
        <f>0.94*T1184+(1-0.94)*'01_Data'!Y1180^2</f>
        <v>7.4855337899053511E-8</v>
      </c>
      <c r="U1185" s="11">
        <f t="shared" si="225"/>
        <v>4.3432182941410494E-3</v>
      </c>
      <c r="V1185" t="e">
        <f>0.94*V1184+(1-0.94)*'01_Data'!AA1180^2</f>
        <v>#VALUE!</v>
      </c>
      <c r="W1185" s="11" t="e">
        <f t="shared" si="226"/>
        <v>#VALUE!</v>
      </c>
      <c r="X1185" t="e">
        <f>0.94*X1184+(1-0.94)*'01_Data'!AB1180^2</f>
        <v>#VALUE!</v>
      </c>
      <c r="Y1185" s="11" t="e">
        <f t="shared" si="227"/>
        <v>#VALUE!</v>
      </c>
    </row>
    <row r="1186" spans="1:25" x14ac:dyDescent="0.2">
      <c r="A1186" s="6">
        <f>'01_Data'!A1182</f>
        <v>45176</v>
      </c>
      <c r="B1186">
        <f>0.94*B1185+(1-0.94)*'01_Data'!P1181^2</f>
        <v>1.6143057956242304E-4</v>
      </c>
      <c r="C1186" s="11">
        <f t="shared" si="216"/>
        <v>0.2016940902697216</v>
      </c>
      <c r="D1186">
        <f>0.94*D1185+(1-0.94)*'01_Data'!Q1181^2</f>
        <v>1.2371942203853772E-4</v>
      </c>
      <c r="E1186" s="11">
        <f t="shared" si="217"/>
        <v>0.17657093292416934</v>
      </c>
      <c r="F1186">
        <f>0.94*F1185+(1-0.94)*'01_Data'!R1181^2</f>
        <v>1.409083165732905E-4</v>
      </c>
      <c r="G1186" s="11">
        <f t="shared" si="218"/>
        <v>0.18843804227509159</v>
      </c>
      <c r="H1186">
        <f>0.94*H1185+(1-0.94)*'01_Data'!S1181^2</f>
        <v>2.1634597280742267E-4</v>
      </c>
      <c r="I1186" s="11">
        <f t="shared" si="219"/>
        <v>0.23349343705438599</v>
      </c>
      <c r="J1186">
        <f>0.94*J1185+(1-0.94)*'01_Data'!T1181^2</f>
        <v>2.3471757804319776E-4</v>
      </c>
      <c r="K1186" s="11">
        <f t="shared" si="220"/>
        <v>0.24320532409239284</v>
      </c>
      <c r="L1186" t="e">
        <f>0.94*L1185+(1-0.94)*'01_Data'!U1181^2</f>
        <v>#DIV/0!</v>
      </c>
      <c r="M1186" s="11" t="e">
        <f t="shared" si="221"/>
        <v>#DIV/0!</v>
      </c>
      <c r="N1186">
        <f>0.94*N1185+(1-0.94)*'01_Data'!V1181^2</f>
        <v>4.7625357548434892E-4</v>
      </c>
      <c r="O1186" s="11">
        <f t="shared" si="222"/>
        <v>0.3464331119019311</v>
      </c>
      <c r="P1186">
        <f>0.94*P1185+(1-0.94)*'01_Data'!W1181^2</f>
        <v>3.7832320811191346E-4</v>
      </c>
      <c r="Q1186" s="11">
        <f t="shared" si="223"/>
        <v>0.30876762855617201</v>
      </c>
      <c r="R1186">
        <f>0.94*R1185+(1-0.94)*'01_Data'!X1181^2</f>
        <v>1.115791085920045E-4</v>
      </c>
      <c r="S1186" s="11">
        <f t="shared" si="224"/>
        <v>0.16768403431807435</v>
      </c>
      <c r="T1186">
        <f>0.94*T1185+(1-0.94)*'01_Data'!Y1181^2</f>
        <v>7.0364017625110291E-8</v>
      </c>
      <c r="U1186" s="11">
        <f t="shared" si="225"/>
        <v>4.2109063681739344E-3</v>
      </c>
      <c r="V1186" t="e">
        <f>0.94*V1185+(1-0.94)*'01_Data'!AA1181^2</f>
        <v>#VALUE!</v>
      </c>
      <c r="W1186" s="11" t="e">
        <f t="shared" si="226"/>
        <v>#VALUE!</v>
      </c>
      <c r="X1186" t="e">
        <f>0.94*X1185+(1-0.94)*'01_Data'!AB1181^2</f>
        <v>#VALUE!</v>
      </c>
      <c r="Y1186" s="11" t="e">
        <f t="shared" si="227"/>
        <v>#VALUE!</v>
      </c>
    </row>
    <row r="1187" spans="1:25" x14ac:dyDescent="0.2">
      <c r="A1187" s="6">
        <f>'01_Data'!A1183</f>
        <v>45177</v>
      </c>
      <c r="B1187">
        <f>0.94*B1186+(1-0.94)*'01_Data'!P1182^2</f>
        <v>1.5318677866594033E-4</v>
      </c>
      <c r="C1187" s="11">
        <f t="shared" si="216"/>
        <v>0.19647663531274392</v>
      </c>
      <c r="D1187">
        <f>0.94*D1186+(1-0.94)*'01_Data'!Q1182^2</f>
        <v>1.1629647379274488E-4</v>
      </c>
      <c r="E1187" s="11">
        <f t="shared" si="217"/>
        <v>0.17119203076011369</v>
      </c>
      <c r="F1187">
        <f>0.94*F1186+(1-0.94)*'01_Data'!R1182^2</f>
        <v>1.3986295016838544E-4</v>
      </c>
      <c r="G1187" s="11">
        <f t="shared" si="218"/>
        <v>0.18773775177740126</v>
      </c>
      <c r="H1187">
        <f>0.94*H1186+(1-0.94)*'01_Data'!S1182^2</f>
        <v>2.1291997605035209E-4</v>
      </c>
      <c r="I1187" s="11">
        <f t="shared" si="219"/>
        <v>0.23163728966789593</v>
      </c>
      <c r="J1187">
        <f>0.94*J1186+(1-0.94)*'01_Data'!T1182^2</f>
        <v>2.2892170531979794E-4</v>
      </c>
      <c r="K1187" s="11">
        <f t="shared" si="220"/>
        <v>0.24018382489374485</v>
      </c>
      <c r="L1187" t="e">
        <f>0.94*L1186+(1-0.94)*'01_Data'!U1182^2</f>
        <v>#DIV/0!</v>
      </c>
      <c r="M1187" s="11" t="e">
        <f t="shared" si="221"/>
        <v>#DIV/0!</v>
      </c>
      <c r="N1187">
        <f>0.94*N1186+(1-0.94)*'01_Data'!V1182^2</f>
        <v>4.4787739410699705E-4</v>
      </c>
      <c r="O1187" s="11">
        <f t="shared" si="222"/>
        <v>0.33595401964400318</v>
      </c>
      <c r="P1187">
        <f>0.94*P1186+(1-0.94)*'01_Data'!W1182^2</f>
        <v>3.5775799759638733E-4</v>
      </c>
      <c r="Q1187" s="11">
        <f t="shared" si="223"/>
        <v>0.30025824783724026</v>
      </c>
      <c r="R1187">
        <f>0.94*R1186+(1-0.94)*'01_Data'!X1182^2</f>
        <v>1.1785933078649051E-4</v>
      </c>
      <c r="S1187" s="11">
        <f t="shared" si="224"/>
        <v>0.17233847904108823</v>
      </c>
      <c r="T1187">
        <f>0.94*T1186+(1-0.94)*'01_Data'!Y1182^2</f>
        <v>8.4099389464562736E-8</v>
      </c>
      <c r="U1187" s="11">
        <f t="shared" si="225"/>
        <v>4.6035905709641261E-3</v>
      </c>
      <c r="V1187" t="e">
        <f>0.94*V1186+(1-0.94)*'01_Data'!AA1182^2</f>
        <v>#VALUE!</v>
      </c>
      <c r="W1187" s="11" t="e">
        <f t="shared" si="226"/>
        <v>#VALUE!</v>
      </c>
      <c r="X1187" t="e">
        <f>0.94*X1186+(1-0.94)*'01_Data'!AB1182^2</f>
        <v>#VALUE!</v>
      </c>
      <c r="Y1187" s="11" t="e">
        <f t="shared" si="227"/>
        <v>#VALUE!</v>
      </c>
    </row>
    <row r="1188" spans="1:25" x14ac:dyDescent="0.2">
      <c r="A1188" s="6">
        <f>'01_Data'!A1184</f>
        <v>45180</v>
      </c>
      <c r="B1188">
        <f>0.94*B1187+(1-0.94)*'01_Data'!P1183^2</f>
        <v>1.5654536778181307E-4</v>
      </c>
      <c r="C1188" s="11">
        <f t="shared" si="216"/>
        <v>0.19861881250530347</v>
      </c>
      <c r="D1188">
        <f>0.94*D1187+(1-0.94)*'01_Data'!Q1183^2</f>
        <v>1.100182356342395E-4</v>
      </c>
      <c r="E1188" s="11">
        <f t="shared" si="217"/>
        <v>0.16650704303370581</v>
      </c>
      <c r="F1188">
        <f>0.94*F1187+(1-0.94)*'01_Data'!R1183^2</f>
        <v>1.3556905004679078E-4</v>
      </c>
      <c r="G1188" s="11">
        <f t="shared" si="218"/>
        <v>0.18483344018816314</v>
      </c>
      <c r="H1188">
        <f>0.94*H1187+(1-0.94)*'01_Data'!S1183^2</f>
        <v>2.0731961306399147E-4</v>
      </c>
      <c r="I1188" s="11">
        <f t="shared" si="219"/>
        <v>0.22857065098591695</v>
      </c>
      <c r="J1188">
        <f>0.94*J1187+(1-0.94)*'01_Data'!T1183^2</f>
        <v>2.3340180510086995E-4</v>
      </c>
      <c r="K1188" s="11">
        <f t="shared" si="220"/>
        <v>0.24252268942393665</v>
      </c>
      <c r="L1188" t="e">
        <f>0.94*L1187+(1-0.94)*'01_Data'!U1183^2</f>
        <v>#DIV/0!</v>
      </c>
      <c r="M1188" s="11" t="e">
        <f t="shared" si="221"/>
        <v>#DIV/0!</v>
      </c>
      <c r="N1188">
        <f>0.94*N1187+(1-0.94)*'01_Data'!V1183^2</f>
        <v>5.3074454888106277E-4</v>
      </c>
      <c r="O1188" s="11">
        <f t="shared" si="222"/>
        <v>0.3657152257126135</v>
      </c>
      <c r="P1188">
        <f>0.94*P1187+(1-0.94)*'01_Data'!W1183^2</f>
        <v>5.1176013419082489E-4</v>
      </c>
      <c r="Q1188" s="11">
        <f t="shared" si="223"/>
        <v>0.35911495905362656</v>
      </c>
      <c r="R1188">
        <f>0.94*R1187+(1-0.94)*'01_Data'!X1183^2</f>
        <v>1.1193393694418394E-4</v>
      </c>
      <c r="S1188" s="11">
        <f t="shared" si="224"/>
        <v>0.16795044539963078</v>
      </c>
      <c r="T1188">
        <f>0.94*T1187+(1-0.94)*'01_Data'!Y1183^2</f>
        <v>7.9771243264336009E-8</v>
      </c>
      <c r="U1188" s="11">
        <f t="shared" si="225"/>
        <v>4.4835647985294776E-3</v>
      </c>
      <c r="V1188" t="e">
        <f>0.94*V1187+(1-0.94)*'01_Data'!AA1183^2</f>
        <v>#VALUE!</v>
      </c>
      <c r="W1188" s="11" t="e">
        <f t="shared" si="226"/>
        <v>#VALUE!</v>
      </c>
      <c r="X1188" t="e">
        <f>0.94*X1187+(1-0.94)*'01_Data'!AB1183^2</f>
        <v>#VALUE!</v>
      </c>
      <c r="Y1188" s="11" t="e">
        <f t="shared" si="227"/>
        <v>#VALUE!</v>
      </c>
    </row>
    <row r="1189" spans="1:25" x14ac:dyDescent="0.2">
      <c r="A1189" s="6">
        <f>'01_Data'!A1185</f>
        <v>45181</v>
      </c>
      <c r="B1189">
        <f>0.94*B1188+(1-0.94)*'01_Data'!P1184^2</f>
        <v>1.5671075787719401E-4</v>
      </c>
      <c r="C1189" s="11">
        <f t="shared" si="216"/>
        <v>0.19872370514121585</v>
      </c>
      <c r="D1189">
        <f>0.94*D1188+(1-0.94)*'01_Data'!Q1184^2</f>
        <v>1.2949554904547348E-4</v>
      </c>
      <c r="E1189" s="11">
        <f t="shared" si="217"/>
        <v>0.18064572610349608</v>
      </c>
      <c r="F1189">
        <f>0.94*F1188+(1-0.94)*'01_Data'!R1184^2</f>
        <v>1.4853621190483247E-4</v>
      </c>
      <c r="G1189" s="11">
        <f t="shared" si="218"/>
        <v>0.19347125212810759</v>
      </c>
      <c r="H1189">
        <f>0.94*H1188+(1-0.94)*'01_Data'!S1184^2</f>
        <v>2.2473463315650279E-4</v>
      </c>
      <c r="I1189" s="11">
        <f t="shared" si="219"/>
        <v>0.23797715763375002</v>
      </c>
      <c r="J1189">
        <f>0.94*J1188+(1-0.94)*'01_Data'!T1184^2</f>
        <v>2.2231314425501781E-4</v>
      </c>
      <c r="K1189" s="11">
        <f t="shared" si="220"/>
        <v>0.23669159755315461</v>
      </c>
      <c r="L1189" t="e">
        <f>0.94*L1188+(1-0.94)*'01_Data'!U1184^2</f>
        <v>#DIV/0!</v>
      </c>
      <c r="M1189" s="11" t="e">
        <f t="shared" si="221"/>
        <v>#DIV/0!</v>
      </c>
      <c r="N1189">
        <f>0.94*N1188+(1-0.94)*'01_Data'!V1184^2</f>
        <v>5.4902992032105995E-4</v>
      </c>
      <c r="O1189" s="11">
        <f t="shared" si="222"/>
        <v>0.37196174523854886</v>
      </c>
      <c r="P1189">
        <f>0.94*P1188+(1-0.94)*'01_Data'!W1184^2</f>
        <v>4.9577181080549663E-4</v>
      </c>
      <c r="Q1189" s="11">
        <f t="shared" si="223"/>
        <v>0.35346074226565127</v>
      </c>
      <c r="R1189">
        <f>0.94*R1188+(1-0.94)*'01_Data'!X1184^2</f>
        <v>1.1343246199292892E-4</v>
      </c>
      <c r="S1189" s="11">
        <f t="shared" si="224"/>
        <v>0.16907093310861596</v>
      </c>
      <c r="T1189">
        <f>0.94*T1188+(1-0.94)*'01_Data'!Y1184^2</f>
        <v>7.4984968668475844E-8</v>
      </c>
      <c r="U1189" s="11">
        <f t="shared" si="225"/>
        <v>4.3469773526504498E-3</v>
      </c>
      <c r="V1189" t="e">
        <f>0.94*V1188+(1-0.94)*'01_Data'!AA1184^2</f>
        <v>#VALUE!</v>
      </c>
      <c r="W1189" s="11" t="e">
        <f t="shared" si="226"/>
        <v>#VALUE!</v>
      </c>
      <c r="X1189" t="e">
        <f>0.94*X1188+(1-0.94)*'01_Data'!AB1184^2</f>
        <v>#VALUE!</v>
      </c>
      <c r="Y1189" s="11" t="e">
        <f t="shared" si="227"/>
        <v>#VALUE!</v>
      </c>
    </row>
    <row r="1190" spans="1:25" x14ac:dyDescent="0.2">
      <c r="A1190" s="6">
        <f>'01_Data'!A1186</f>
        <v>45182</v>
      </c>
      <c r="B1190">
        <f>0.94*B1189+(1-0.94)*'01_Data'!P1185^2</f>
        <v>1.9690869959884926E-4</v>
      </c>
      <c r="C1190" s="11">
        <f t="shared" si="216"/>
        <v>0.22275769862994638</v>
      </c>
      <c r="D1190">
        <f>0.94*D1189+(1-0.94)*'01_Data'!Q1185^2</f>
        <v>1.421576145347808E-4</v>
      </c>
      <c r="E1190" s="11">
        <f t="shared" si="217"/>
        <v>0.18927154794835055</v>
      </c>
      <c r="F1190">
        <f>0.94*F1189+(1-0.94)*'01_Data'!R1185^2</f>
        <v>1.6783171823811206E-4</v>
      </c>
      <c r="G1190" s="11">
        <f t="shared" si="218"/>
        <v>0.20565406146245749</v>
      </c>
      <c r="H1190">
        <f>0.94*H1189+(1-0.94)*'01_Data'!S1185^2</f>
        <v>3.0614319376760568E-4</v>
      </c>
      <c r="I1190" s="11">
        <f t="shared" si="219"/>
        <v>0.27775544068377245</v>
      </c>
      <c r="J1190">
        <f>0.94*J1189+(1-0.94)*'01_Data'!T1185^2</f>
        <v>2.2357726380169092E-4</v>
      </c>
      <c r="K1190" s="11">
        <f t="shared" si="220"/>
        <v>0.23736358288083309</v>
      </c>
      <c r="L1190" t="e">
        <f>0.94*L1189+(1-0.94)*'01_Data'!U1185^2</f>
        <v>#DIV/0!</v>
      </c>
      <c r="M1190" s="11" t="e">
        <f t="shared" si="221"/>
        <v>#DIV/0!</v>
      </c>
      <c r="N1190">
        <f>0.94*N1189+(1-0.94)*'01_Data'!V1185^2</f>
        <v>5.1781795722038917E-4</v>
      </c>
      <c r="O1190" s="11">
        <f t="shared" si="222"/>
        <v>0.36123416950717452</v>
      </c>
      <c r="P1190">
        <f>0.94*P1189+(1-0.94)*'01_Data'!W1185^2</f>
        <v>4.7606862360087239E-4</v>
      </c>
      <c r="Q1190" s="11">
        <f t="shared" si="223"/>
        <v>0.34636583715404129</v>
      </c>
      <c r="R1190">
        <f>0.94*R1189+(1-0.94)*'01_Data'!X1185^2</f>
        <v>1.0778956985882844E-4</v>
      </c>
      <c r="S1190" s="11">
        <f t="shared" si="224"/>
        <v>0.16481192797981817</v>
      </c>
      <c r="T1190">
        <f>0.94*T1189+(1-0.94)*'01_Data'!Y1185^2</f>
        <v>7.6943399596151524E-8</v>
      </c>
      <c r="U1190" s="11">
        <f t="shared" si="225"/>
        <v>4.40337787365906E-3</v>
      </c>
      <c r="V1190" t="e">
        <f>0.94*V1189+(1-0.94)*'01_Data'!AA1185^2</f>
        <v>#VALUE!</v>
      </c>
      <c r="W1190" s="11" t="e">
        <f t="shared" si="226"/>
        <v>#VALUE!</v>
      </c>
      <c r="X1190" t="e">
        <f>0.94*X1189+(1-0.94)*'01_Data'!AB1185^2</f>
        <v>#VALUE!</v>
      </c>
      <c r="Y1190" s="11" t="e">
        <f t="shared" si="227"/>
        <v>#VALUE!</v>
      </c>
    </row>
    <row r="1191" spans="1:25" x14ac:dyDescent="0.2">
      <c r="A1191" s="6">
        <f>'01_Data'!A1187</f>
        <v>45183</v>
      </c>
      <c r="B1191">
        <f>0.94*B1190+(1-0.94)*'01_Data'!P1186^2</f>
        <v>1.8992931098163639E-4</v>
      </c>
      <c r="C1191" s="11">
        <f t="shared" si="216"/>
        <v>0.2187742817777546</v>
      </c>
      <c r="D1191">
        <f>0.94*D1190+(1-0.94)*'01_Data'!Q1186^2</f>
        <v>1.3443362988223531E-4</v>
      </c>
      <c r="E1191" s="11">
        <f t="shared" si="217"/>
        <v>0.18405780268796892</v>
      </c>
      <c r="F1191">
        <f>0.94*F1190+(1-0.94)*'01_Data'!R1186^2</f>
        <v>1.6012482453366345E-4</v>
      </c>
      <c r="G1191" s="11">
        <f t="shared" si="218"/>
        <v>0.2008767178706462</v>
      </c>
      <c r="H1191">
        <f>0.94*H1190+(1-0.94)*'01_Data'!S1186^2</f>
        <v>2.8793945982107951E-4</v>
      </c>
      <c r="I1191" s="11">
        <f t="shared" si="219"/>
        <v>0.26937101528358992</v>
      </c>
      <c r="J1191">
        <f>0.94*J1190+(1-0.94)*'01_Data'!T1186^2</f>
        <v>2.1437975491604239E-4</v>
      </c>
      <c r="K1191" s="11">
        <f t="shared" si="220"/>
        <v>0.23242998567061585</v>
      </c>
      <c r="L1191" t="e">
        <f>0.94*L1190+(1-0.94)*'01_Data'!U1186^2</f>
        <v>#DIV/0!</v>
      </c>
      <c r="M1191" s="11" t="e">
        <f t="shared" si="221"/>
        <v>#DIV/0!</v>
      </c>
      <c r="N1191">
        <f>0.94*N1190+(1-0.94)*'01_Data'!V1186^2</f>
        <v>4.884787119057585E-4</v>
      </c>
      <c r="O1191" s="11">
        <f t="shared" si="222"/>
        <v>0.35085130098127204</v>
      </c>
      <c r="P1191">
        <f>0.94*P1190+(1-0.94)*'01_Data'!W1186^2</f>
        <v>4.4999988058593308E-4</v>
      </c>
      <c r="Q1191" s="11">
        <f t="shared" si="223"/>
        <v>0.33674912012899921</v>
      </c>
      <c r="R1191">
        <f>0.94*R1190+(1-0.94)*'01_Data'!X1186^2</f>
        <v>1.0599501396578632E-4</v>
      </c>
      <c r="S1191" s="11">
        <f t="shared" si="224"/>
        <v>0.16343421771274877</v>
      </c>
      <c r="T1191">
        <f>0.94*T1190+(1-0.94)*'01_Data'!Y1186^2</f>
        <v>7.3027959877625085E-8</v>
      </c>
      <c r="U1191" s="11">
        <f t="shared" si="225"/>
        <v>4.2898771414996871E-3</v>
      </c>
      <c r="V1191" t="e">
        <f>0.94*V1190+(1-0.94)*'01_Data'!AA1186^2</f>
        <v>#VALUE!</v>
      </c>
      <c r="W1191" s="11" t="e">
        <f t="shared" si="226"/>
        <v>#VALUE!</v>
      </c>
      <c r="X1191" t="e">
        <f>0.94*X1190+(1-0.94)*'01_Data'!AB1186^2</f>
        <v>#VALUE!</v>
      </c>
      <c r="Y1191" s="11" t="e">
        <f t="shared" si="227"/>
        <v>#VALUE!</v>
      </c>
    </row>
    <row r="1192" spans="1:25" x14ac:dyDescent="0.2">
      <c r="A1192" s="6">
        <f>'01_Data'!A1188</f>
        <v>45184</v>
      </c>
      <c r="B1192">
        <f>0.94*B1191+(1-0.94)*'01_Data'!P1187^2</f>
        <v>1.9734343956587385E-4</v>
      </c>
      <c r="C1192" s="11">
        <f t="shared" si="216"/>
        <v>0.22300346806854868</v>
      </c>
      <c r="D1192">
        <f>0.94*D1191+(1-0.94)*'01_Data'!Q1187^2</f>
        <v>1.2865796899088041E-4</v>
      </c>
      <c r="E1192" s="11">
        <f t="shared" si="217"/>
        <v>0.180060568103352</v>
      </c>
      <c r="F1192">
        <f>0.94*F1191+(1-0.94)*'01_Data'!R1187^2</f>
        <v>1.6941446982166438E-4</v>
      </c>
      <c r="G1192" s="11">
        <f t="shared" si="218"/>
        <v>0.20662150516115069</v>
      </c>
      <c r="H1192">
        <f>0.94*H1191+(1-0.94)*'01_Data'!S1187^2</f>
        <v>2.835747597552241E-4</v>
      </c>
      <c r="I1192" s="11">
        <f t="shared" si="219"/>
        <v>0.26732160305204755</v>
      </c>
      <c r="J1192">
        <f>0.94*J1191+(1-0.94)*'01_Data'!T1187^2</f>
        <v>2.1947994466714151E-4</v>
      </c>
      <c r="K1192" s="11">
        <f t="shared" si="220"/>
        <v>0.23517854080702105</v>
      </c>
      <c r="L1192" t="e">
        <f>0.94*L1191+(1-0.94)*'01_Data'!U1187^2</f>
        <v>#DIV/0!</v>
      </c>
      <c r="M1192" s="11" t="e">
        <f t="shared" si="221"/>
        <v>#DIV/0!</v>
      </c>
      <c r="N1192">
        <f>0.94*N1191+(1-0.94)*'01_Data'!V1187^2</f>
        <v>4.6068005687286898E-4</v>
      </c>
      <c r="O1192" s="11">
        <f t="shared" si="222"/>
        <v>0.34072184305084258</v>
      </c>
      <c r="P1192">
        <f>0.94*P1191+(1-0.94)*'01_Data'!W1187^2</f>
        <v>5.0077562242918444E-4</v>
      </c>
      <c r="Q1192" s="11">
        <f t="shared" si="223"/>
        <v>0.3552399989474081</v>
      </c>
      <c r="R1192">
        <f>0.94*R1191+(1-0.94)*'01_Data'!X1187^2</f>
        <v>9.9930495873737119E-5</v>
      </c>
      <c r="S1192" s="11">
        <f t="shared" si="224"/>
        <v>0.15868990188471904</v>
      </c>
      <c r="T1192">
        <f>0.94*T1191+(1-0.94)*'01_Data'!Y1187^2</f>
        <v>7.5098181610882355E-8</v>
      </c>
      <c r="U1192" s="11">
        <f t="shared" si="225"/>
        <v>4.3502576666149739E-3</v>
      </c>
      <c r="V1192" t="e">
        <f>0.94*V1191+(1-0.94)*'01_Data'!AA1187^2</f>
        <v>#VALUE!</v>
      </c>
      <c r="W1192" s="11" t="e">
        <f t="shared" si="226"/>
        <v>#VALUE!</v>
      </c>
      <c r="X1192" t="e">
        <f>0.94*X1191+(1-0.94)*'01_Data'!AB1187^2</f>
        <v>#VALUE!</v>
      </c>
      <c r="Y1192" s="11" t="e">
        <f t="shared" si="227"/>
        <v>#VALUE!</v>
      </c>
    </row>
    <row r="1193" spans="1:25" x14ac:dyDescent="0.2">
      <c r="A1193" s="6">
        <f>'01_Data'!A1189</f>
        <v>45187</v>
      </c>
      <c r="B1193">
        <f>0.94*B1192+(1-0.94)*'01_Data'!P1188^2</f>
        <v>1.9987107289178379E-4</v>
      </c>
      <c r="C1193" s="11">
        <f t="shared" si="216"/>
        <v>0.22442707138117166</v>
      </c>
      <c r="D1193">
        <f>0.94*D1192+(1-0.94)*'01_Data'!Q1188^2</f>
        <v>1.2208684649969492E-4</v>
      </c>
      <c r="E1193" s="11">
        <f t="shared" si="217"/>
        <v>0.17540206759876897</v>
      </c>
      <c r="F1193">
        <f>0.94*F1192+(1-0.94)*'01_Data'!R1188^2</f>
        <v>1.626227441884516E-4</v>
      </c>
      <c r="G1193" s="11">
        <f t="shared" si="218"/>
        <v>0.20243747562022651</v>
      </c>
      <c r="H1193">
        <f>0.94*H1192+(1-0.94)*'01_Data'!S1188^2</f>
        <v>2.8438226636530234E-4</v>
      </c>
      <c r="I1193" s="11">
        <f t="shared" si="219"/>
        <v>0.26770194456532476</v>
      </c>
      <c r="J1193">
        <f>0.94*J1192+(1-0.94)*'01_Data'!T1188^2</f>
        <v>2.1608922207435908E-4</v>
      </c>
      <c r="K1193" s="11">
        <f t="shared" si="220"/>
        <v>0.23335484559515471</v>
      </c>
      <c r="L1193" t="e">
        <f>0.94*L1192+(1-0.94)*'01_Data'!U1188^2</f>
        <v>#DIV/0!</v>
      </c>
      <c r="M1193" s="11" t="e">
        <f t="shared" si="221"/>
        <v>#DIV/0!</v>
      </c>
      <c r="N1193">
        <f>0.94*N1192+(1-0.94)*'01_Data'!V1188^2</f>
        <v>4.6117406414788222E-4</v>
      </c>
      <c r="O1193" s="11">
        <f t="shared" si="222"/>
        <v>0.34090447953241437</v>
      </c>
      <c r="P1193">
        <f>0.94*P1192+(1-0.94)*'01_Data'!W1188^2</f>
        <v>4.7472769042163049E-4</v>
      </c>
      <c r="Q1193" s="11">
        <f t="shared" si="223"/>
        <v>0.3458776922356383</v>
      </c>
      <c r="R1193">
        <f>0.94*R1192+(1-0.94)*'01_Data'!X1188^2</f>
        <v>9.4064319298381056E-5</v>
      </c>
      <c r="S1193" s="11">
        <f t="shared" si="224"/>
        <v>0.15396171102969733</v>
      </c>
      <c r="T1193">
        <f>0.94*T1192+(1-0.94)*'01_Data'!Y1188^2</f>
        <v>7.3458234948195598E-8</v>
      </c>
      <c r="U1193" s="11">
        <f t="shared" si="225"/>
        <v>4.3024963924383824E-3</v>
      </c>
      <c r="V1193" t="e">
        <f>0.94*V1192+(1-0.94)*'01_Data'!AA1188^2</f>
        <v>#VALUE!</v>
      </c>
      <c r="W1193" s="11" t="e">
        <f t="shared" si="226"/>
        <v>#VALUE!</v>
      </c>
      <c r="X1193" t="e">
        <f>0.94*X1192+(1-0.94)*'01_Data'!AB1188^2</f>
        <v>#VALUE!</v>
      </c>
      <c r="Y1193" s="11" t="e">
        <f t="shared" si="227"/>
        <v>#VALUE!</v>
      </c>
    </row>
    <row r="1194" spans="1:25" x14ac:dyDescent="0.2">
      <c r="A1194" s="6">
        <f>'01_Data'!A1190</f>
        <v>45188</v>
      </c>
      <c r="B1194">
        <f>0.94*B1193+(1-0.94)*'01_Data'!P1189^2</f>
        <v>1.9174037747491588E-4</v>
      </c>
      <c r="C1194" s="11">
        <f t="shared" si="216"/>
        <v>0.21981486556572738</v>
      </c>
      <c r="D1194">
        <f>0.94*D1193+(1-0.94)*'01_Data'!Q1189^2</f>
        <v>1.1587874104610476E-4</v>
      </c>
      <c r="E1194" s="11">
        <f t="shared" si="217"/>
        <v>0.17088429636341196</v>
      </c>
      <c r="F1194">
        <f>0.94*F1193+(1-0.94)*'01_Data'!R1189^2</f>
        <v>1.5609608020253712E-4</v>
      </c>
      <c r="G1194" s="11">
        <f t="shared" si="218"/>
        <v>0.19833358820693828</v>
      </c>
      <c r="H1194">
        <f>0.94*H1193+(1-0.94)*'01_Data'!S1189^2</f>
        <v>2.6771412803837711E-4</v>
      </c>
      <c r="I1194" s="11">
        <f t="shared" si="219"/>
        <v>0.25973825337379752</v>
      </c>
      <c r="J1194">
        <f>0.94*J1193+(1-0.94)*'01_Data'!T1189^2</f>
        <v>2.0315105431731426E-4</v>
      </c>
      <c r="K1194" s="11">
        <f t="shared" si="220"/>
        <v>0.22626105649882217</v>
      </c>
      <c r="L1194" t="e">
        <f>0.94*L1193+(1-0.94)*'01_Data'!U1189^2</f>
        <v>#DIV/0!</v>
      </c>
      <c r="M1194" s="11" t="e">
        <f t="shared" si="221"/>
        <v>#DIV/0!</v>
      </c>
      <c r="N1194">
        <f>0.94*N1193+(1-0.94)*'01_Data'!V1189^2</f>
        <v>4.9237481031647826E-4</v>
      </c>
      <c r="O1194" s="11">
        <f t="shared" si="222"/>
        <v>0.35224771425766915</v>
      </c>
      <c r="P1194">
        <f>0.94*P1193+(1-0.94)*'01_Data'!W1189^2</f>
        <v>4.8787488781249085E-4</v>
      </c>
      <c r="Q1194" s="11">
        <f t="shared" si="223"/>
        <v>0.35063438469258501</v>
      </c>
      <c r="R1194">
        <f>0.94*R1193+(1-0.94)*'01_Data'!X1189^2</f>
        <v>9.8811806991430955E-5</v>
      </c>
      <c r="S1194" s="11">
        <f t="shared" si="224"/>
        <v>0.15779916147381964</v>
      </c>
      <c r="T1194">
        <f>0.94*T1193+(1-0.94)*'01_Data'!Y1189^2</f>
        <v>6.9766992077196243E-8</v>
      </c>
      <c r="U1194" s="11">
        <f t="shared" si="225"/>
        <v>4.1930039355399431E-3</v>
      </c>
      <c r="V1194" t="e">
        <f>0.94*V1193+(1-0.94)*'01_Data'!AA1189^2</f>
        <v>#VALUE!</v>
      </c>
      <c r="W1194" s="11" t="e">
        <f t="shared" si="226"/>
        <v>#VALUE!</v>
      </c>
      <c r="X1194" t="e">
        <f>0.94*X1193+(1-0.94)*'01_Data'!AB1189^2</f>
        <v>#VALUE!</v>
      </c>
      <c r="Y1194" s="11" t="e">
        <f t="shared" si="227"/>
        <v>#VALUE!</v>
      </c>
    </row>
    <row r="1195" spans="1:25" x14ac:dyDescent="0.2">
      <c r="A1195" s="6">
        <f>'01_Data'!A1191</f>
        <v>45189</v>
      </c>
      <c r="B1195">
        <f>0.94*B1194+(1-0.94)*'01_Data'!P1190^2</f>
        <v>1.806538627859968E-4</v>
      </c>
      <c r="C1195" s="11">
        <f t="shared" si="216"/>
        <v>0.21336535197184947</v>
      </c>
      <c r="D1195">
        <f>0.94*D1194+(1-0.94)*'01_Data'!Q1190^2</f>
        <v>1.0892686937243524E-4</v>
      </c>
      <c r="E1195" s="11">
        <f t="shared" si="217"/>
        <v>0.16567912083860684</v>
      </c>
      <c r="F1195">
        <f>0.94*F1194+(1-0.94)*'01_Data'!R1190^2</f>
        <v>1.5355025150232915E-4</v>
      </c>
      <c r="G1195" s="11">
        <f t="shared" si="218"/>
        <v>0.19670959147582751</v>
      </c>
      <c r="H1195">
        <f>0.94*H1194+(1-0.94)*'01_Data'!S1190^2</f>
        <v>2.5522573600383707E-4</v>
      </c>
      <c r="I1195" s="11">
        <f t="shared" si="219"/>
        <v>0.25360773937907916</v>
      </c>
      <c r="J1195">
        <f>0.94*J1194+(1-0.94)*'01_Data'!T1190^2</f>
        <v>1.9784290930454574E-4</v>
      </c>
      <c r="K1195" s="11">
        <f t="shared" si="220"/>
        <v>0.2232854969422455</v>
      </c>
      <c r="L1195" t="e">
        <f>0.94*L1194+(1-0.94)*'01_Data'!U1190^2</f>
        <v>#DIV/0!</v>
      </c>
      <c r="M1195" s="11" t="e">
        <f t="shared" si="221"/>
        <v>#DIV/0!</v>
      </c>
      <c r="N1195">
        <f>0.94*N1194+(1-0.94)*'01_Data'!V1190^2</f>
        <v>4.6359055952964327E-4</v>
      </c>
      <c r="O1195" s="11">
        <f t="shared" si="222"/>
        <v>0.34179646136475739</v>
      </c>
      <c r="P1195">
        <f>0.94*P1194+(1-0.94)*'01_Data'!W1190^2</f>
        <v>5.4108024763102776E-4</v>
      </c>
      <c r="Q1195" s="11">
        <f t="shared" si="223"/>
        <v>0.36925901803885441</v>
      </c>
      <c r="R1195">
        <f>0.94*R1194+(1-0.94)*'01_Data'!X1190^2</f>
        <v>9.3672203166857571E-5</v>
      </c>
      <c r="S1195" s="11">
        <f t="shared" si="224"/>
        <v>0.15364047382785603</v>
      </c>
      <c r="T1195">
        <f>0.94*T1194+(1-0.94)*'01_Data'!Y1190^2</f>
        <v>6.6297067290373965E-8</v>
      </c>
      <c r="U1195" s="11">
        <f t="shared" si="225"/>
        <v>4.0874027153161999E-3</v>
      </c>
      <c r="V1195" t="e">
        <f>0.94*V1194+(1-0.94)*'01_Data'!AA1190^2</f>
        <v>#VALUE!</v>
      </c>
      <c r="W1195" s="11" t="e">
        <f t="shared" si="226"/>
        <v>#VALUE!</v>
      </c>
      <c r="X1195" t="e">
        <f>0.94*X1194+(1-0.94)*'01_Data'!AB1190^2</f>
        <v>#VALUE!</v>
      </c>
      <c r="Y1195" s="11" t="e">
        <f t="shared" si="227"/>
        <v>#VALUE!</v>
      </c>
    </row>
    <row r="1196" spans="1:25" x14ac:dyDescent="0.2">
      <c r="A1196" s="6">
        <f>'01_Data'!A1192</f>
        <v>45190</v>
      </c>
      <c r="B1196">
        <f>0.94*B1195+(1-0.94)*'01_Data'!P1191^2</f>
        <v>1.7361407307013815E-4</v>
      </c>
      <c r="C1196" s="11">
        <f t="shared" si="216"/>
        <v>0.20916679089586573</v>
      </c>
      <c r="D1196">
        <f>0.94*D1195+(1-0.94)*'01_Data'!Q1191^2</f>
        <v>1.0295133048556026E-4</v>
      </c>
      <c r="E1196" s="11">
        <f t="shared" si="217"/>
        <v>0.16107059099153137</v>
      </c>
      <c r="F1196">
        <f>0.94*F1195+(1-0.94)*'01_Data'!R1191^2</f>
        <v>1.6025746028688144E-4</v>
      </c>
      <c r="G1196" s="11">
        <f t="shared" si="218"/>
        <v>0.20095989647761597</v>
      </c>
      <c r="H1196">
        <f>0.94*H1195+(1-0.94)*'01_Data'!S1191^2</f>
        <v>2.7444365146845571E-4</v>
      </c>
      <c r="I1196" s="11">
        <f t="shared" si="219"/>
        <v>0.26298250924738487</v>
      </c>
      <c r="J1196">
        <f>0.94*J1195+(1-0.94)*'01_Data'!T1191^2</f>
        <v>1.8601741754045636E-4</v>
      </c>
      <c r="K1196" s="11">
        <f t="shared" si="220"/>
        <v>0.21650955918895362</v>
      </c>
      <c r="L1196" t="e">
        <f>0.94*L1195+(1-0.94)*'01_Data'!U1191^2</f>
        <v>#DIV/0!</v>
      </c>
      <c r="M1196" s="11" t="e">
        <f t="shared" si="221"/>
        <v>#DIV/0!</v>
      </c>
      <c r="N1196">
        <f>0.94*N1195+(1-0.94)*'01_Data'!V1191^2</f>
        <v>4.7357229815829218E-4</v>
      </c>
      <c r="O1196" s="11">
        <f t="shared" si="222"/>
        <v>0.34545653726031822</v>
      </c>
      <c r="P1196">
        <f>0.94*P1195+(1-0.94)*'01_Data'!W1191^2</f>
        <v>5.2383696887708725E-4</v>
      </c>
      <c r="Q1196" s="11">
        <f t="shared" si="223"/>
        <v>0.3633275604148769</v>
      </c>
      <c r="R1196">
        <f>0.94*R1195+(1-0.94)*'01_Data'!X1191^2</f>
        <v>9.0049432132716415E-5</v>
      </c>
      <c r="S1196" s="11">
        <f t="shared" si="224"/>
        <v>0.15064015698824978</v>
      </c>
      <c r="T1196">
        <f>0.94*T1195+(1-0.94)*'01_Data'!Y1191^2</f>
        <v>6.3019184296701846E-8</v>
      </c>
      <c r="U1196" s="11">
        <f t="shared" si="225"/>
        <v>3.9850764663640851E-3</v>
      </c>
      <c r="V1196" t="e">
        <f>0.94*V1195+(1-0.94)*'01_Data'!AA1191^2</f>
        <v>#VALUE!</v>
      </c>
      <c r="W1196" s="11" t="e">
        <f t="shared" si="226"/>
        <v>#VALUE!</v>
      </c>
      <c r="X1196" t="e">
        <f>0.94*X1195+(1-0.94)*'01_Data'!AB1191^2</f>
        <v>#VALUE!</v>
      </c>
      <c r="Y1196" s="11" t="e">
        <f t="shared" si="227"/>
        <v>#VALUE!</v>
      </c>
    </row>
    <row r="1197" spans="1:25" x14ac:dyDescent="0.2">
      <c r="A1197" s="6">
        <f>'01_Data'!A1193</f>
        <v>45191</v>
      </c>
      <c r="B1197">
        <f>0.94*B1196+(1-0.94)*'01_Data'!P1192^2</f>
        <v>1.752784721290638E-4</v>
      </c>
      <c r="C1197" s="11">
        <f t="shared" si="216"/>
        <v>0.21016701686164765</v>
      </c>
      <c r="D1197">
        <f>0.94*D1196+(1-0.94)*'01_Data'!Q1192^2</f>
        <v>1.0167694298309755E-4</v>
      </c>
      <c r="E1197" s="11">
        <f t="shared" si="217"/>
        <v>0.1600705770331968</v>
      </c>
      <c r="F1197">
        <f>0.94*F1196+(1-0.94)*'01_Data'!R1192^2</f>
        <v>1.6898174452832415E-4</v>
      </c>
      <c r="G1197" s="11">
        <f t="shared" si="218"/>
        <v>0.20635745593784027</v>
      </c>
      <c r="H1197">
        <f>0.94*H1196+(1-0.94)*'01_Data'!S1192^2</f>
        <v>3.0060930752477541E-4</v>
      </c>
      <c r="I1197" s="11">
        <f t="shared" si="219"/>
        <v>0.27523361985092487</v>
      </c>
      <c r="J1197">
        <f>0.94*J1196+(1-0.94)*'01_Data'!T1192^2</f>
        <v>1.9091352731853651E-4</v>
      </c>
      <c r="K1197" s="11">
        <f t="shared" si="220"/>
        <v>0.21934039501257219</v>
      </c>
      <c r="L1197" t="e">
        <f>0.94*L1196+(1-0.94)*'01_Data'!U1192^2</f>
        <v>#DIV/0!</v>
      </c>
      <c r="M1197" s="11" t="e">
        <f t="shared" si="221"/>
        <v>#DIV/0!</v>
      </c>
      <c r="N1197">
        <f>0.94*N1196+(1-0.94)*'01_Data'!V1192^2</f>
        <v>4.9746874132373432E-4</v>
      </c>
      <c r="O1197" s="11">
        <f t="shared" si="222"/>
        <v>0.35406513922381716</v>
      </c>
      <c r="P1197">
        <f>0.94*P1196+(1-0.94)*'01_Data'!W1192^2</f>
        <v>5.3089386063130347E-4</v>
      </c>
      <c r="Q1197" s="11">
        <f t="shared" si="223"/>
        <v>0.36576666452683809</v>
      </c>
      <c r="R1197">
        <f>0.94*R1196+(1-0.94)*'01_Data'!X1192^2</f>
        <v>9.6013345876930182E-5</v>
      </c>
      <c r="S1197" s="11">
        <f t="shared" si="224"/>
        <v>0.15554858778203809</v>
      </c>
      <c r="T1197">
        <f>0.94*T1196+(1-0.94)*'01_Data'!Y1192^2</f>
        <v>7.712481043597786E-8</v>
      </c>
      <c r="U1197" s="11">
        <f t="shared" si="225"/>
        <v>4.4085657792377808E-3</v>
      </c>
      <c r="V1197" t="e">
        <f>0.94*V1196+(1-0.94)*'01_Data'!AA1192^2</f>
        <v>#VALUE!</v>
      </c>
      <c r="W1197" s="11" t="e">
        <f t="shared" si="226"/>
        <v>#VALUE!</v>
      </c>
      <c r="X1197" t="e">
        <f>0.94*X1196+(1-0.94)*'01_Data'!AB1192^2</f>
        <v>#VALUE!</v>
      </c>
      <c r="Y1197" s="11" t="e">
        <f t="shared" si="227"/>
        <v>#VALUE!</v>
      </c>
    </row>
    <row r="1198" spans="1:25" x14ac:dyDescent="0.2">
      <c r="A1198" s="6">
        <f>'01_Data'!A1194</f>
        <v>45194</v>
      </c>
      <c r="B1198">
        <f>0.94*B1197+(1-0.94)*'01_Data'!P1193^2</f>
        <v>1.6490918303012808E-4</v>
      </c>
      <c r="C1198" s="11">
        <f t="shared" si="216"/>
        <v>0.20385562077998312</v>
      </c>
      <c r="D1198">
        <f>0.94*D1197+(1-0.94)*'01_Data'!Q1193^2</f>
        <v>9.8171835891777486E-5</v>
      </c>
      <c r="E1198" s="11">
        <f t="shared" si="217"/>
        <v>0.15728732512420679</v>
      </c>
      <c r="F1198">
        <f>0.94*F1197+(1-0.94)*'01_Data'!R1193^2</f>
        <v>1.5887706945224219E-4</v>
      </c>
      <c r="G1198" s="11">
        <f t="shared" si="218"/>
        <v>0.20009253234932339</v>
      </c>
      <c r="H1198">
        <f>0.94*H1197+(1-0.94)*'01_Data'!S1193^2</f>
        <v>2.8423312051628266E-4</v>
      </c>
      <c r="I1198" s="11">
        <f t="shared" si="219"/>
        <v>0.26763173647776389</v>
      </c>
      <c r="J1198">
        <f>0.94*J1197+(1-0.94)*'01_Data'!T1193^2</f>
        <v>1.8216326927132483E-4</v>
      </c>
      <c r="K1198" s="11">
        <f t="shared" si="220"/>
        <v>0.21425485725269766</v>
      </c>
      <c r="L1198" t="e">
        <f>0.94*L1197+(1-0.94)*'01_Data'!U1193^2</f>
        <v>#DIV/0!</v>
      </c>
      <c r="M1198" s="11" t="e">
        <f t="shared" si="221"/>
        <v>#DIV/0!</v>
      </c>
      <c r="N1198">
        <f>0.94*N1197+(1-0.94)*'01_Data'!V1193^2</f>
        <v>4.7077646740453164E-4</v>
      </c>
      <c r="O1198" s="11">
        <f t="shared" si="222"/>
        <v>0.34443529114471122</v>
      </c>
      <c r="P1198">
        <f>0.94*P1197+(1-0.94)*'01_Data'!W1193^2</f>
        <v>4.9918015451571424E-4</v>
      </c>
      <c r="Q1198" s="11">
        <f t="shared" si="223"/>
        <v>0.35467365131619233</v>
      </c>
      <c r="R1198">
        <f>0.94*R1197+(1-0.94)*'01_Data'!X1193^2</f>
        <v>9.4086815482408157E-5</v>
      </c>
      <c r="S1198" s="11">
        <f t="shared" si="224"/>
        <v>0.15398012047523166</v>
      </c>
      <c r="T1198">
        <f>0.94*T1197+(1-0.94)*'01_Data'!Y1193^2</f>
        <v>7.3212324319602318E-8</v>
      </c>
      <c r="U1198" s="11">
        <f t="shared" si="225"/>
        <v>4.2952887829038671E-3</v>
      </c>
      <c r="V1198" t="e">
        <f>0.94*V1197+(1-0.94)*'01_Data'!AA1193^2</f>
        <v>#VALUE!</v>
      </c>
      <c r="W1198" s="11" t="e">
        <f t="shared" si="226"/>
        <v>#VALUE!</v>
      </c>
      <c r="X1198" t="e">
        <f>0.94*X1197+(1-0.94)*'01_Data'!AB1193^2</f>
        <v>#VALUE!</v>
      </c>
      <c r="Y1198" s="11" t="e">
        <f t="shared" si="227"/>
        <v>#VALUE!</v>
      </c>
    </row>
    <row r="1199" spans="1:25" x14ac:dyDescent="0.2">
      <c r="A1199" s="6">
        <f>'01_Data'!A1195</f>
        <v>45195</v>
      </c>
      <c r="B1199">
        <f>0.94*B1198+(1-0.94)*'01_Data'!P1194^2</f>
        <v>1.6248851502111941E-4</v>
      </c>
      <c r="C1199" s="11">
        <f t="shared" si="216"/>
        <v>0.20235391220661411</v>
      </c>
      <c r="D1199">
        <f>0.94*D1198+(1-0.94)*'01_Data'!Q1194^2</f>
        <v>1.0490972316277532E-4</v>
      </c>
      <c r="E1199" s="11">
        <f t="shared" si="217"/>
        <v>0.16259535736612954</v>
      </c>
      <c r="F1199">
        <f>0.94*F1198+(1-0.94)*'01_Data'!R1194^2</f>
        <v>1.6451676790347602E-4</v>
      </c>
      <c r="G1199" s="11">
        <f t="shared" si="218"/>
        <v>0.20361293061020452</v>
      </c>
      <c r="H1199">
        <f>0.94*H1198+(1-0.94)*'01_Data'!S1194^2</f>
        <v>2.6828014226942858E-4</v>
      </c>
      <c r="I1199" s="11">
        <f t="shared" si="219"/>
        <v>0.26001268402117617</v>
      </c>
      <c r="J1199">
        <f>0.94*J1198+(1-0.94)*'01_Data'!T1194^2</f>
        <v>2.1193643236560141E-4</v>
      </c>
      <c r="K1199" s="11">
        <f t="shared" si="220"/>
        <v>0.23110166800811188</v>
      </c>
      <c r="L1199" t="e">
        <f>0.94*L1198+(1-0.94)*'01_Data'!U1194^2</f>
        <v>#DIV/0!</v>
      </c>
      <c r="M1199" s="11" t="e">
        <f t="shared" si="221"/>
        <v>#DIV/0!</v>
      </c>
      <c r="N1199">
        <f>0.94*N1198+(1-0.94)*'01_Data'!V1194^2</f>
        <v>4.6002018924527798E-4</v>
      </c>
      <c r="O1199" s="11">
        <f t="shared" si="222"/>
        <v>0.34047773449935032</v>
      </c>
      <c r="P1199">
        <f>0.94*P1198+(1-0.94)*'01_Data'!W1194^2</f>
        <v>4.8131738650089188E-4</v>
      </c>
      <c r="Q1199" s="11">
        <f t="shared" si="223"/>
        <v>0.34826998348727206</v>
      </c>
      <c r="R1199">
        <f>0.94*R1198+(1-0.94)*'01_Data'!X1194^2</f>
        <v>9.9629417432656696E-5</v>
      </c>
      <c r="S1199" s="11">
        <f t="shared" si="224"/>
        <v>0.15845066485511977</v>
      </c>
      <c r="T1199">
        <f>0.94*T1198+(1-0.94)*'01_Data'!Y1194^2</f>
        <v>6.953443129116E-8</v>
      </c>
      <c r="U1199" s="11">
        <f t="shared" si="225"/>
        <v>4.1860096375154606E-3</v>
      </c>
      <c r="V1199" t="e">
        <f>0.94*V1198+(1-0.94)*'01_Data'!AA1194^2</f>
        <v>#VALUE!</v>
      </c>
      <c r="W1199" s="11" t="e">
        <f t="shared" si="226"/>
        <v>#VALUE!</v>
      </c>
      <c r="X1199" t="e">
        <f>0.94*X1198+(1-0.94)*'01_Data'!AB1194^2</f>
        <v>#VALUE!</v>
      </c>
      <c r="Y1199" s="11" t="e">
        <f t="shared" si="227"/>
        <v>#VALUE!</v>
      </c>
    </row>
    <row r="1200" spans="1:25" x14ac:dyDescent="0.2">
      <c r="A1200" s="6">
        <f>'01_Data'!A1196</f>
        <v>45196</v>
      </c>
      <c r="B1200">
        <f>0.94*B1199+(1-0.94)*'01_Data'!P1195^2</f>
        <v>1.5288292075802635E-4</v>
      </c>
      <c r="C1200" s="11">
        <f t="shared" si="216"/>
        <v>0.19628167522981518</v>
      </c>
      <c r="D1200">
        <f>0.94*D1199+(1-0.94)*'01_Data'!Q1195^2</f>
        <v>1.0037013888336777E-4</v>
      </c>
      <c r="E1200" s="11">
        <f t="shared" si="217"/>
        <v>0.15903859594013234</v>
      </c>
      <c r="F1200">
        <f>0.94*F1199+(1-0.94)*'01_Data'!R1195^2</f>
        <v>1.5821349653121169E-4</v>
      </c>
      <c r="G1200" s="11">
        <f t="shared" si="218"/>
        <v>0.19967423751166635</v>
      </c>
      <c r="H1200">
        <f>0.94*H1199+(1-0.94)*'01_Data'!S1195^2</f>
        <v>2.5218482153153472E-4</v>
      </c>
      <c r="I1200" s="11">
        <f t="shared" si="219"/>
        <v>0.25209239382803034</v>
      </c>
      <c r="J1200">
        <f>0.94*J1199+(1-0.94)*'01_Data'!T1195^2</f>
        <v>2.0945686053385425E-4</v>
      </c>
      <c r="K1200" s="11">
        <f t="shared" si="220"/>
        <v>0.22974579181027729</v>
      </c>
      <c r="L1200" t="e">
        <f>0.94*L1199+(1-0.94)*'01_Data'!U1195^2</f>
        <v>#DIV/0!</v>
      </c>
      <c r="M1200" s="11" t="e">
        <f t="shared" si="221"/>
        <v>#DIV/0!</v>
      </c>
      <c r="N1200">
        <f>0.94*N1199+(1-0.94)*'01_Data'!V1195^2</f>
        <v>4.3286405809799032E-4</v>
      </c>
      <c r="O1200" s="11">
        <f t="shared" si="222"/>
        <v>0.33027525284328157</v>
      </c>
      <c r="P1200">
        <f>0.94*P1199+(1-0.94)*'01_Data'!W1195^2</f>
        <v>4.7847108950611748E-4</v>
      </c>
      <c r="Q1200" s="11">
        <f t="shared" si="223"/>
        <v>0.3472386996801215</v>
      </c>
      <c r="R1200">
        <f>0.94*R1199+(1-0.94)*'01_Data'!X1195^2</f>
        <v>1.0061174755082756E-4</v>
      </c>
      <c r="S1200" s="11">
        <f t="shared" si="224"/>
        <v>0.15922989789235106</v>
      </c>
      <c r="T1200">
        <f>0.94*T1199+(1-0.94)*'01_Data'!Y1195^2</f>
        <v>6.607705581647461E-8</v>
      </c>
      <c r="U1200" s="11">
        <f t="shared" si="225"/>
        <v>4.0806149127002424E-3</v>
      </c>
      <c r="V1200" t="e">
        <f>0.94*V1199+(1-0.94)*'01_Data'!AA1195^2</f>
        <v>#VALUE!</v>
      </c>
      <c r="W1200" s="11" t="e">
        <f t="shared" si="226"/>
        <v>#VALUE!</v>
      </c>
      <c r="X1200" t="e">
        <f>0.94*X1199+(1-0.94)*'01_Data'!AB1195^2</f>
        <v>#VALUE!</v>
      </c>
      <c r="Y1200" s="11" t="e">
        <f t="shared" si="227"/>
        <v>#VALUE!</v>
      </c>
    </row>
    <row r="1201" spans="1:25" x14ac:dyDescent="0.2">
      <c r="A1201" s="6">
        <f>'01_Data'!A1197</f>
        <v>45197</v>
      </c>
      <c r="B1201">
        <f>0.94*B1200+(1-0.94)*'01_Data'!P1196^2</f>
        <v>2.0529799737385384E-4</v>
      </c>
      <c r="C1201" s="11">
        <f t="shared" si="216"/>
        <v>0.22745350148593266</v>
      </c>
      <c r="D1201">
        <f>0.94*D1200+(1-0.94)*'01_Data'!Q1196^2</f>
        <v>1.1629287206510638E-4</v>
      </c>
      <c r="E1201" s="11">
        <f t="shared" si="217"/>
        <v>0.17118937981196969</v>
      </c>
      <c r="F1201">
        <f>0.94*F1200+(1-0.94)*'01_Data'!R1196^2</f>
        <v>2.0010530947430475E-4</v>
      </c>
      <c r="G1201" s="11">
        <f t="shared" si="218"/>
        <v>0.22455854022397992</v>
      </c>
      <c r="H1201">
        <f>0.94*H1200+(1-0.94)*'01_Data'!S1196^2</f>
        <v>3.2398226048783584E-4</v>
      </c>
      <c r="I1201" s="11">
        <f t="shared" si="219"/>
        <v>0.28573331909830646</v>
      </c>
      <c r="J1201">
        <f>0.94*J1200+(1-0.94)*'01_Data'!T1196^2</f>
        <v>2.2353002177384086E-4</v>
      </c>
      <c r="K1201" s="11">
        <f t="shared" si="220"/>
        <v>0.23733850401274528</v>
      </c>
      <c r="L1201" t="e">
        <f>0.94*L1200+(1-0.94)*'01_Data'!U1196^2</f>
        <v>#DIV/0!</v>
      </c>
      <c r="M1201" s="11" t="e">
        <f t="shared" si="221"/>
        <v>#DIV/0!</v>
      </c>
      <c r="N1201">
        <f>0.94*N1200+(1-0.94)*'01_Data'!V1196^2</f>
        <v>4.071769107172079E-4</v>
      </c>
      <c r="O1201" s="11">
        <f t="shared" si="222"/>
        <v>0.32032574280056919</v>
      </c>
      <c r="P1201">
        <f>0.94*P1200+(1-0.94)*'01_Data'!W1196^2</f>
        <v>4.5065626099858002E-4</v>
      </c>
      <c r="Q1201" s="11">
        <f t="shared" si="223"/>
        <v>0.33699462573109706</v>
      </c>
      <c r="R1201">
        <f>0.94*R1200+(1-0.94)*'01_Data'!X1196^2</f>
        <v>9.7092831833179715E-5</v>
      </c>
      <c r="S1201" s="11">
        <f t="shared" si="224"/>
        <v>0.15642056649290492</v>
      </c>
      <c r="T1201">
        <f>0.94*T1200+(1-0.94)*'01_Data'!Y1196^2</f>
        <v>6.8493776732096716E-8</v>
      </c>
      <c r="U1201" s="11">
        <f t="shared" si="225"/>
        <v>4.1545675751500748E-3</v>
      </c>
      <c r="V1201" t="e">
        <f>0.94*V1200+(1-0.94)*'01_Data'!AA1196^2</f>
        <v>#VALUE!</v>
      </c>
      <c r="W1201" s="11" t="e">
        <f t="shared" si="226"/>
        <v>#VALUE!</v>
      </c>
      <c r="X1201" t="e">
        <f>0.94*X1200+(1-0.94)*'01_Data'!AB1196^2</f>
        <v>#VALUE!</v>
      </c>
      <c r="Y1201" s="11" t="e">
        <f t="shared" si="227"/>
        <v>#VALUE!</v>
      </c>
    </row>
    <row r="1202" spans="1:25" x14ac:dyDescent="0.2">
      <c r="A1202" s="6">
        <f>'01_Data'!A1198</f>
        <v>45198</v>
      </c>
      <c r="B1202">
        <f>0.94*B1201+(1-0.94)*'01_Data'!P1197^2</f>
        <v>1.9520672522064879E-4</v>
      </c>
      <c r="C1202" s="11">
        <f t="shared" si="216"/>
        <v>0.22179290961526138</v>
      </c>
      <c r="D1202">
        <f>0.94*D1201+(1-0.94)*'01_Data'!Q1197^2</f>
        <v>1.0973156613719588E-4</v>
      </c>
      <c r="E1202" s="11">
        <f t="shared" si="217"/>
        <v>0.16628997163561418</v>
      </c>
      <c r="F1202">
        <f>0.94*F1201+(1-0.94)*'01_Data'!R1197^2</f>
        <v>1.8864254892560946E-4</v>
      </c>
      <c r="G1202" s="11">
        <f t="shared" si="218"/>
        <v>0.21803192960952666</v>
      </c>
      <c r="H1202">
        <f>0.94*H1201+(1-0.94)*'01_Data'!S1197^2</f>
        <v>3.0563119442641431E-4</v>
      </c>
      <c r="I1202" s="11">
        <f t="shared" si="219"/>
        <v>0.27752308191474168</v>
      </c>
      <c r="J1202">
        <f>0.94*J1201+(1-0.94)*'01_Data'!T1197^2</f>
        <v>2.3611124048232365E-4</v>
      </c>
      <c r="K1202" s="11">
        <f t="shared" si="220"/>
        <v>0.24392628517965334</v>
      </c>
      <c r="L1202" t="e">
        <f>0.94*L1201+(1-0.94)*'01_Data'!U1197^2</f>
        <v>#DIV/0!</v>
      </c>
      <c r="M1202" s="11" t="e">
        <f t="shared" si="221"/>
        <v>#DIV/0!</v>
      </c>
      <c r="N1202">
        <f>0.94*N1201+(1-0.94)*'01_Data'!V1197^2</f>
        <v>3.985736506298917E-4</v>
      </c>
      <c r="O1202" s="11">
        <f t="shared" si="222"/>
        <v>0.31692358693971123</v>
      </c>
      <c r="P1202">
        <f>0.94*P1201+(1-0.94)*'01_Data'!W1197^2</f>
        <v>4.2451032220149488E-4</v>
      </c>
      <c r="Q1202" s="11">
        <f t="shared" si="223"/>
        <v>0.32707277660297057</v>
      </c>
      <c r="R1202">
        <f>0.94*R1201+(1-0.94)*'01_Data'!X1197^2</f>
        <v>9.277007648155951E-5</v>
      </c>
      <c r="S1202" s="11">
        <f t="shared" si="224"/>
        <v>0.15289885308056761</v>
      </c>
      <c r="T1202">
        <f>0.94*T1201+(1-0.94)*'01_Data'!Y1197^2</f>
        <v>7.0809365238778452E-8</v>
      </c>
      <c r="U1202" s="11">
        <f t="shared" si="225"/>
        <v>4.2242111737189666E-3</v>
      </c>
      <c r="V1202" t="e">
        <f>0.94*V1201+(1-0.94)*'01_Data'!AA1197^2</f>
        <v>#VALUE!</v>
      </c>
      <c r="W1202" s="11" t="e">
        <f t="shared" si="226"/>
        <v>#VALUE!</v>
      </c>
      <c r="X1202" t="e">
        <f>0.94*X1201+(1-0.94)*'01_Data'!AB1197^2</f>
        <v>#VALUE!</v>
      </c>
      <c r="Y1202" s="11" t="e">
        <f t="shared" si="227"/>
        <v>#VALUE!</v>
      </c>
    </row>
    <row r="1203" spans="1:25" x14ac:dyDescent="0.2">
      <c r="A1203" s="6">
        <f>'01_Data'!A1199</f>
        <v>45201</v>
      </c>
      <c r="B1203">
        <f>0.94*B1202+(1-0.94)*'01_Data'!P1198^2</f>
        <v>1.987512671418442E-4</v>
      </c>
      <c r="C1203" s="11">
        <f t="shared" si="216"/>
        <v>0.22379749623207304</v>
      </c>
      <c r="D1203">
        <f>0.94*D1202+(1-0.94)*'01_Data'!Q1198^2</f>
        <v>1.1124325729154006E-4</v>
      </c>
      <c r="E1203" s="11">
        <f t="shared" si="217"/>
        <v>0.16743148102273986</v>
      </c>
      <c r="F1203">
        <f>0.94*F1202+(1-0.94)*'01_Data'!R1198^2</f>
        <v>2.1211934523673024E-4</v>
      </c>
      <c r="G1203" s="11">
        <f t="shared" si="218"/>
        <v>0.2312013732650739</v>
      </c>
      <c r="H1203">
        <f>0.94*H1202+(1-0.94)*'01_Data'!S1198^2</f>
        <v>3.0132882466286313E-4</v>
      </c>
      <c r="I1203" s="11">
        <f t="shared" si="219"/>
        <v>0.27556281283047157</v>
      </c>
      <c r="J1203">
        <f>0.94*J1202+(1-0.94)*'01_Data'!T1198^2</f>
        <v>2.4094712704179525E-4</v>
      </c>
      <c r="K1203" s="11">
        <f t="shared" si="220"/>
        <v>0.24641159878246888</v>
      </c>
      <c r="L1203" t="e">
        <f>0.94*L1202+(1-0.94)*'01_Data'!U1198^2</f>
        <v>#DIV/0!</v>
      </c>
      <c r="M1203" s="11" t="e">
        <f t="shared" si="221"/>
        <v>#DIV/0!</v>
      </c>
      <c r="N1203">
        <f>0.94*N1202+(1-0.94)*'01_Data'!V1198^2</f>
        <v>3.7905361029122626E-4</v>
      </c>
      <c r="O1203" s="11">
        <f t="shared" si="222"/>
        <v>0.3090655428762466</v>
      </c>
      <c r="P1203">
        <f>0.94*P1202+(1-0.94)*'01_Data'!W1198^2</f>
        <v>3.9993915855845985E-4</v>
      </c>
      <c r="Q1203" s="11">
        <f t="shared" si="223"/>
        <v>0.31746601071096081</v>
      </c>
      <c r="R1203">
        <f>0.94*R1202+(1-0.94)*'01_Data'!X1198^2</f>
        <v>8.7234260843852335E-5</v>
      </c>
      <c r="S1203" s="11">
        <f t="shared" si="224"/>
        <v>0.14826676543531522</v>
      </c>
      <c r="T1203">
        <f>0.94*T1202+(1-0.94)*'01_Data'!Y1198^2</f>
        <v>6.7274404709363789E-8</v>
      </c>
      <c r="U1203" s="11">
        <f t="shared" si="225"/>
        <v>4.1174203072748931E-3</v>
      </c>
      <c r="V1203" t="e">
        <f>0.94*V1202+(1-0.94)*'01_Data'!AA1198^2</f>
        <v>#VALUE!</v>
      </c>
      <c r="W1203" s="11" t="e">
        <f t="shared" si="226"/>
        <v>#VALUE!</v>
      </c>
      <c r="X1203" t="e">
        <f>0.94*X1202+(1-0.94)*'01_Data'!AB1198^2</f>
        <v>#VALUE!</v>
      </c>
      <c r="Y1203" s="11" t="e">
        <f t="shared" si="227"/>
        <v>#VALUE!</v>
      </c>
    </row>
    <row r="1204" spans="1:25" x14ac:dyDescent="0.2">
      <c r="A1204" s="6">
        <f>'01_Data'!A1200</f>
        <v>45202</v>
      </c>
      <c r="B1204">
        <f>0.94*B1203+(1-0.94)*'01_Data'!P1199^2</f>
        <v>2.0360667246128333E-4</v>
      </c>
      <c r="C1204" s="11">
        <f t="shared" si="216"/>
        <v>0.22651463851204717</v>
      </c>
      <c r="D1204">
        <f>0.94*D1203+(1-0.94)*'01_Data'!Q1199^2</f>
        <v>1.1381226511166793E-4</v>
      </c>
      <c r="E1204" s="11">
        <f t="shared" si="217"/>
        <v>0.1693537445943854</v>
      </c>
      <c r="F1204">
        <f>0.94*F1203+(1-0.94)*'01_Data'!R1199^2</f>
        <v>2.3057043633930766E-4</v>
      </c>
      <c r="G1204" s="11">
        <f t="shared" si="218"/>
        <v>0.24104719446097175</v>
      </c>
      <c r="H1204">
        <f>0.94*H1203+(1-0.94)*'01_Data'!S1199^2</f>
        <v>3.8204672616212846E-4</v>
      </c>
      <c r="I1204" s="11">
        <f t="shared" si="219"/>
        <v>0.31028337853139404</v>
      </c>
      <c r="J1204">
        <f>0.94*J1203+(1-0.94)*'01_Data'!T1199^2</f>
        <v>2.5265973759439216E-4</v>
      </c>
      <c r="K1204" s="11">
        <f t="shared" si="220"/>
        <v>0.2523296531796983</v>
      </c>
      <c r="L1204" t="e">
        <f>0.94*L1203+(1-0.94)*'01_Data'!U1199^2</f>
        <v>#DIV/0!</v>
      </c>
      <c r="M1204" s="11" t="e">
        <f t="shared" si="221"/>
        <v>#DIV/0!</v>
      </c>
      <c r="N1204">
        <f>0.94*N1203+(1-0.94)*'01_Data'!V1199^2</f>
        <v>4.7890972900210794E-4</v>
      </c>
      <c r="O1204" s="11">
        <f t="shared" si="222"/>
        <v>0.34739782916496648</v>
      </c>
      <c r="P1204">
        <f>0.94*P1203+(1-0.94)*'01_Data'!W1199^2</f>
        <v>5.3189993714979869E-4</v>
      </c>
      <c r="Q1204" s="11">
        <f t="shared" si="223"/>
        <v>0.36611307564979056</v>
      </c>
      <c r="R1204">
        <f>0.94*R1203+(1-0.94)*'01_Data'!X1199^2</f>
        <v>1.0139910762501115E-4</v>
      </c>
      <c r="S1204" s="11">
        <f t="shared" si="224"/>
        <v>0.1598517285533779</v>
      </c>
      <c r="T1204">
        <f>0.94*T1203+(1-0.94)*'01_Data'!Y1199^2</f>
        <v>6.4645224659671443E-8</v>
      </c>
      <c r="U1204" s="11">
        <f t="shared" si="225"/>
        <v>4.0361611234237425E-3</v>
      </c>
      <c r="V1204" t="e">
        <f>0.94*V1203+(1-0.94)*'01_Data'!AA1199^2</f>
        <v>#VALUE!</v>
      </c>
      <c r="W1204" s="11" t="e">
        <f t="shared" si="226"/>
        <v>#VALUE!</v>
      </c>
      <c r="X1204" t="e">
        <f>0.94*X1203+(1-0.94)*'01_Data'!AB1199^2</f>
        <v>#VALUE!</v>
      </c>
      <c r="Y1204" s="11" t="e">
        <f t="shared" si="227"/>
        <v>#VALUE!</v>
      </c>
    </row>
    <row r="1205" spans="1:25" x14ac:dyDescent="0.2">
      <c r="A1205" s="6">
        <f>'01_Data'!A1201</f>
        <v>45203</v>
      </c>
      <c r="B1205">
        <f>0.94*B1204+(1-0.94)*'01_Data'!P1200^2</f>
        <v>1.9156938370126685E-4</v>
      </c>
      <c r="C1205" s="11">
        <f t="shared" si="216"/>
        <v>0.2197168284240405</v>
      </c>
      <c r="D1205">
        <f>0.94*D1204+(1-0.94)*'01_Data'!Q1200^2</f>
        <v>1.0731180538931611E-4</v>
      </c>
      <c r="E1205" s="11">
        <f t="shared" si="217"/>
        <v>0.16444626769284751</v>
      </c>
      <c r="F1205">
        <f>0.94*F1204+(1-0.94)*'01_Data'!R1200^2</f>
        <v>2.1782524562026316E-4</v>
      </c>
      <c r="G1205" s="11">
        <f t="shared" si="218"/>
        <v>0.23429033675400768</v>
      </c>
      <c r="H1205">
        <f>0.94*H1204+(1-0.94)*'01_Data'!S1200^2</f>
        <v>3.5951895860557916E-4</v>
      </c>
      <c r="I1205" s="11">
        <f t="shared" si="219"/>
        <v>0.30099630823085843</v>
      </c>
      <c r="J1205">
        <f>0.94*J1204+(1-0.94)*'01_Data'!T1200^2</f>
        <v>2.3751466703135333E-4</v>
      </c>
      <c r="K1205" s="11">
        <f t="shared" si="220"/>
        <v>0.24465015040236751</v>
      </c>
      <c r="L1205" t="e">
        <f>0.94*L1204+(1-0.94)*'01_Data'!U1200^2</f>
        <v>#DIV/0!</v>
      </c>
      <c r="M1205" s="11" t="e">
        <f t="shared" si="221"/>
        <v>#DIV/0!</v>
      </c>
      <c r="N1205">
        <f>0.94*N1204+(1-0.94)*'01_Data'!V1200^2</f>
        <v>4.5108483453930591E-4</v>
      </c>
      <c r="O1205" s="11">
        <f t="shared" si="222"/>
        <v>0.33715482838586947</v>
      </c>
      <c r="P1205">
        <f>0.94*P1204+(1-0.94)*'01_Data'!W1200^2</f>
        <v>5.0098991191952998E-4</v>
      </c>
      <c r="Q1205" s="11">
        <f t="shared" si="223"/>
        <v>0.35531599711203771</v>
      </c>
      <c r="R1205">
        <f>0.94*R1204+(1-0.94)*'01_Data'!X1200^2</f>
        <v>1.1230379691053492E-4</v>
      </c>
      <c r="S1205" s="11">
        <f t="shared" si="224"/>
        <v>0.16822769338445678</v>
      </c>
      <c r="T1205">
        <f>0.94*T1204+(1-0.94)*'01_Data'!Y1200^2</f>
        <v>6.361910930406227E-8</v>
      </c>
      <c r="U1205" s="11">
        <f t="shared" si="225"/>
        <v>4.0039999431348257E-3</v>
      </c>
      <c r="V1205" t="e">
        <f>0.94*V1204+(1-0.94)*'01_Data'!AA1200^2</f>
        <v>#VALUE!</v>
      </c>
      <c r="W1205" s="11" t="e">
        <f t="shared" si="226"/>
        <v>#VALUE!</v>
      </c>
      <c r="X1205" t="e">
        <f>0.94*X1204+(1-0.94)*'01_Data'!AB1200^2</f>
        <v>#VALUE!</v>
      </c>
      <c r="Y1205" s="11" t="e">
        <f t="shared" si="227"/>
        <v>#VALUE!</v>
      </c>
    </row>
    <row r="1206" spans="1:25" x14ac:dyDescent="0.2">
      <c r="A1206" s="6">
        <f>'01_Data'!A1202</f>
        <v>45204</v>
      </c>
      <c r="B1206">
        <f>0.94*B1205+(1-0.94)*'01_Data'!P1201^2</f>
        <v>2.6716569212681114E-4</v>
      </c>
      <c r="C1206" s="11">
        <f t="shared" si="216"/>
        <v>0.25947206866242156</v>
      </c>
      <c r="D1206">
        <f>0.94*D1205+(1-0.94)*'01_Data'!Q1201^2</f>
        <v>1.3423177294581175E-4</v>
      </c>
      <c r="E1206" s="11">
        <f t="shared" si="217"/>
        <v>0.18391956606719298</v>
      </c>
      <c r="F1206">
        <f>0.94*F1205+(1-0.94)*'01_Data'!R1201^2</f>
        <v>2.8682974913080118E-4</v>
      </c>
      <c r="G1206" s="11">
        <f t="shared" si="218"/>
        <v>0.26885143998305439</v>
      </c>
      <c r="H1206">
        <f>0.94*H1205+(1-0.94)*'01_Data'!S1201^2</f>
        <v>4.3164219213451493E-4</v>
      </c>
      <c r="I1206" s="11">
        <f t="shared" si="219"/>
        <v>0.32980878159609062</v>
      </c>
      <c r="J1206">
        <f>0.94*J1205+(1-0.94)*'01_Data'!T1201^2</f>
        <v>2.543577960507959E-4</v>
      </c>
      <c r="K1206" s="11">
        <f t="shared" si="220"/>
        <v>0.25317615330990506</v>
      </c>
      <c r="L1206" t="e">
        <f>0.94*L1205+(1-0.94)*'01_Data'!U1201^2</f>
        <v>#DIV/0!</v>
      </c>
      <c r="M1206" s="11" t="e">
        <f t="shared" si="221"/>
        <v>#DIV/0!</v>
      </c>
      <c r="N1206">
        <f>0.94*N1205+(1-0.94)*'01_Data'!V1201^2</f>
        <v>5.0755568827358963E-4</v>
      </c>
      <c r="O1206" s="11">
        <f t="shared" si="222"/>
        <v>0.35763673391437939</v>
      </c>
      <c r="P1206">
        <f>0.94*P1205+(1-0.94)*'01_Data'!W1201^2</f>
        <v>6.0559261675049948E-4</v>
      </c>
      <c r="Q1206" s="11">
        <f t="shared" si="223"/>
        <v>0.39065245349431238</v>
      </c>
      <c r="R1206">
        <f>0.94*R1205+(1-0.94)*'01_Data'!X1201^2</f>
        <v>1.2021672480543211E-4</v>
      </c>
      <c r="S1206" s="11">
        <f t="shared" si="224"/>
        <v>0.17405348215697636</v>
      </c>
      <c r="T1206">
        <f>0.94*T1205+(1-0.94)*'01_Data'!Y1201^2</f>
        <v>6.0514879082529101E-8</v>
      </c>
      <c r="U1206" s="11">
        <f t="shared" si="225"/>
        <v>3.9050927682703438E-3</v>
      </c>
      <c r="V1206" t="e">
        <f>0.94*V1205+(1-0.94)*'01_Data'!AA1201^2</f>
        <v>#VALUE!</v>
      </c>
      <c r="W1206" s="11" t="e">
        <f t="shared" si="226"/>
        <v>#VALUE!</v>
      </c>
      <c r="X1206" t="e">
        <f>0.94*X1205+(1-0.94)*'01_Data'!AB1201^2</f>
        <v>#VALUE!</v>
      </c>
      <c r="Y1206" s="11" t="e">
        <f t="shared" si="227"/>
        <v>#VALUE!</v>
      </c>
    </row>
    <row r="1207" spans="1:25" x14ac:dyDescent="0.2">
      <c r="A1207" s="6">
        <f>'01_Data'!A1203</f>
        <v>45205</v>
      </c>
      <c r="B1207">
        <f>0.94*B1206+(1-0.94)*'01_Data'!P1202^2</f>
        <v>2.8223990566892142E-4</v>
      </c>
      <c r="C1207" s="11">
        <f t="shared" si="216"/>
        <v>0.2666916875880615</v>
      </c>
      <c r="D1207">
        <f>0.94*D1206+(1-0.94)*'01_Data'!Q1202^2</f>
        <v>1.2783839357595554E-4</v>
      </c>
      <c r="E1207" s="11">
        <f t="shared" si="217"/>
        <v>0.17948614203091223</v>
      </c>
      <c r="F1207">
        <f>0.94*F1206+(1-0.94)*'01_Data'!R1202^2</f>
        <v>2.6965782253725708E-4</v>
      </c>
      <c r="G1207" s="11">
        <f t="shared" si="218"/>
        <v>0.26067944161246931</v>
      </c>
      <c r="H1207">
        <f>0.94*H1206+(1-0.94)*'01_Data'!S1202^2</f>
        <v>4.1220722229894254E-4</v>
      </c>
      <c r="I1207" s="11">
        <f t="shared" si="219"/>
        <v>0.32229834008156716</v>
      </c>
      <c r="J1207">
        <f>0.94*J1206+(1-0.94)*'01_Data'!T1202^2</f>
        <v>2.4549508295809133E-4</v>
      </c>
      <c r="K1207" s="11">
        <f t="shared" si="220"/>
        <v>0.24872627707067668</v>
      </c>
      <c r="L1207" t="e">
        <f>0.94*L1206+(1-0.94)*'01_Data'!U1202^2</f>
        <v>#DIV/0!</v>
      </c>
      <c r="M1207" s="11" t="e">
        <f t="shared" si="221"/>
        <v>#DIV/0!</v>
      </c>
      <c r="N1207">
        <f>0.94*N1206+(1-0.94)*'01_Data'!V1202^2</f>
        <v>8.0405119108798101E-4</v>
      </c>
      <c r="O1207" s="11">
        <f t="shared" si="222"/>
        <v>0.45013431346007299</v>
      </c>
      <c r="P1207">
        <f>0.94*P1206+(1-0.94)*'01_Data'!W1202^2</f>
        <v>7.0726766951534109E-4</v>
      </c>
      <c r="Q1207" s="11">
        <f t="shared" si="223"/>
        <v>0.42217467086250682</v>
      </c>
      <c r="R1207">
        <f>0.94*R1206+(1-0.94)*'01_Data'!X1202^2</f>
        <v>1.1313952140675988E-4</v>
      </c>
      <c r="S1207" s="11">
        <f t="shared" si="224"/>
        <v>0.16885247820065744</v>
      </c>
      <c r="T1207">
        <f>0.94*T1206+(1-0.94)*'01_Data'!Y1202^2</f>
        <v>8.2721801271728987E-8</v>
      </c>
      <c r="U1207" s="11">
        <f t="shared" si="225"/>
        <v>4.5657303819296759E-3</v>
      </c>
      <c r="V1207" t="e">
        <f>0.94*V1206+(1-0.94)*'01_Data'!AA1202^2</f>
        <v>#VALUE!</v>
      </c>
      <c r="W1207" s="11" t="e">
        <f t="shared" si="226"/>
        <v>#VALUE!</v>
      </c>
      <c r="X1207" t="e">
        <f>0.94*X1206+(1-0.94)*'01_Data'!AB1202^2</f>
        <v>#VALUE!</v>
      </c>
      <c r="Y1207" s="11" t="e">
        <f t="shared" si="227"/>
        <v>#VALUE!</v>
      </c>
    </row>
    <row r="1208" spans="1:25" x14ac:dyDescent="0.2">
      <c r="A1208" s="6">
        <f>'01_Data'!A1204</f>
        <v>45208</v>
      </c>
      <c r="B1208">
        <f>0.94*B1207+(1-0.94)*'01_Data'!P1203^2</f>
        <v>2.823214875852752E-4</v>
      </c>
      <c r="C1208" s="11">
        <f t="shared" si="216"/>
        <v>0.26673022864214202</v>
      </c>
      <c r="D1208">
        <f>0.94*D1207+(1-0.94)*'01_Data'!Q1203^2</f>
        <v>1.2646082447048435E-4</v>
      </c>
      <c r="E1208" s="11">
        <f t="shared" si="217"/>
        <v>0.17851646357286508</v>
      </c>
      <c r="F1208">
        <f>0.94*F1207+(1-0.94)*'01_Data'!R1203^2</f>
        <v>2.702107861178749E-4</v>
      </c>
      <c r="G1208" s="11">
        <f t="shared" si="218"/>
        <v>0.26094658093507278</v>
      </c>
      <c r="H1208">
        <f>0.94*H1207+(1-0.94)*'01_Data'!S1203^2</f>
        <v>4.5194198656125823E-4</v>
      </c>
      <c r="I1208" s="11">
        <f t="shared" si="219"/>
        <v>0.33747500739082453</v>
      </c>
      <c r="J1208">
        <f>0.94*J1207+(1-0.94)*'01_Data'!T1203^2</f>
        <v>2.4806109882620221E-4</v>
      </c>
      <c r="K1208" s="11">
        <f t="shared" si="220"/>
        <v>0.25002279276938527</v>
      </c>
      <c r="L1208" t="e">
        <f>0.94*L1207+(1-0.94)*'01_Data'!U1203^2</f>
        <v>#DIV/0!</v>
      </c>
      <c r="M1208" s="11" t="e">
        <f t="shared" si="221"/>
        <v>#DIV/0!</v>
      </c>
      <c r="N1208">
        <f>0.94*N1207+(1-0.94)*'01_Data'!V1203^2</f>
        <v>7.8681139291535271E-4</v>
      </c>
      <c r="O1208" s="11">
        <f t="shared" si="222"/>
        <v>0.44528246205601779</v>
      </c>
      <c r="P1208">
        <f>0.94*P1207+(1-0.94)*'01_Data'!W1203^2</f>
        <v>6.6515962764911358E-4</v>
      </c>
      <c r="Q1208" s="11">
        <f t="shared" si="223"/>
        <v>0.40941449188759382</v>
      </c>
      <c r="R1208">
        <f>0.94*R1207+(1-0.94)*'01_Data'!X1203^2</f>
        <v>1.0968331675968664E-4</v>
      </c>
      <c r="S1208" s="11">
        <f t="shared" si="224"/>
        <v>0.16625340845661191</v>
      </c>
      <c r="T1208">
        <f>0.94*T1207+(1-0.94)*'01_Data'!Y1203^2</f>
        <v>7.7758493195425247E-8</v>
      </c>
      <c r="U1208" s="11">
        <f t="shared" si="225"/>
        <v>4.4266398413748513E-3</v>
      </c>
      <c r="V1208" t="e">
        <f>0.94*V1207+(1-0.94)*'01_Data'!AA1203^2</f>
        <v>#VALUE!</v>
      </c>
      <c r="W1208" s="11" t="e">
        <f t="shared" si="226"/>
        <v>#VALUE!</v>
      </c>
      <c r="X1208" t="e">
        <f>0.94*X1207+(1-0.94)*'01_Data'!AB1203^2</f>
        <v>#VALUE!</v>
      </c>
      <c r="Y1208" s="11" t="e">
        <f t="shared" si="227"/>
        <v>#VALUE!</v>
      </c>
    </row>
    <row r="1209" spans="1:25" x14ac:dyDescent="0.2">
      <c r="A1209" s="6">
        <f>'01_Data'!A1205</f>
        <v>45209</v>
      </c>
      <c r="B1209">
        <f>0.94*B1208+(1-0.94)*'01_Data'!P1204^2</f>
        <v>3.3635536089523035E-4</v>
      </c>
      <c r="C1209" s="11">
        <f t="shared" si="216"/>
        <v>0.29113837078887084</v>
      </c>
      <c r="D1209">
        <f>0.94*D1208+(1-0.94)*'01_Data'!Q1204^2</f>
        <v>1.6359205319283761E-4</v>
      </c>
      <c r="E1209" s="11">
        <f t="shared" si="217"/>
        <v>0.20303989116573887</v>
      </c>
      <c r="F1209">
        <f>0.94*F1208+(1-0.94)*'01_Data'!R1204^2</f>
        <v>4.3383175564594054E-4</v>
      </c>
      <c r="G1209" s="11">
        <f t="shared" si="218"/>
        <v>0.33064422333193277</v>
      </c>
      <c r="H1209">
        <f>0.94*H1208+(1-0.94)*'01_Data'!S1204^2</f>
        <v>5.4247719871166678E-4</v>
      </c>
      <c r="I1209" s="11">
        <f t="shared" si="219"/>
        <v>0.36973538385626559</v>
      </c>
      <c r="J1209">
        <f>0.94*J1208+(1-0.94)*'01_Data'!T1204^2</f>
        <v>2.9687392321978541E-4</v>
      </c>
      <c r="K1209" s="11">
        <f t="shared" si="220"/>
        <v>0.27351824189875512</v>
      </c>
      <c r="L1209" t="e">
        <f>0.94*L1208+(1-0.94)*'01_Data'!U1204^2</f>
        <v>#DIV/0!</v>
      </c>
      <c r="M1209" s="11" t="e">
        <f t="shared" si="221"/>
        <v>#DIV/0!</v>
      </c>
      <c r="N1209">
        <f>0.94*N1208+(1-0.94)*'01_Data'!V1204^2</f>
        <v>9.0670005850302271E-4</v>
      </c>
      <c r="O1209" s="11">
        <f t="shared" si="222"/>
        <v>0.47800461790945259</v>
      </c>
      <c r="P1209">
        <f>0.94*P1208+(1-0.94)*'01_Data'!W1204^2</f>
        <v>7.3841317340420467E-4</v>
      </c>
      <c r="Q1209" s="11">
        <f t="shared" si="223"/>
        <v>0.43137004960690029</v>
      </c>
      <c r="R1209">
        <f>0.94*R1208+(1-0.94)*'01_Data'!X1204^2</f>
        <v>1.203352417348532E-4</v>
      </c>
      <c r="S1209" s="11">
        <f t="shared" si="224"/>
        <v>0.17413925725459786</v>
      </c>
      <c r="T1209">
        <f>0.94*T1208+(1-0.94)*'01_Data'!Y1204^2</f>
        <v>7.3804809746408146E-8</v>
      </c>
      <c r="U1209" s="11">
        <f t="shared" si="225"/>
        <v>4.3126340044217591E-3</v>
      </c>
      <c r="V1209" t="e">
        <f>0.94*V1208+(1-0.94)*'01_Data'!AA1204^2</f>
        <v>#VALUE!</v>
      </c>
      <c r="W1209" s="11" t="e">
        <f t="shared" si="226"/>
        <v>#VALUE!</v>
      </c>
      <c r="X1209" t="e">
        <f>0.94*X1208+(1-0.94)*'01_Data'!AB1204^2</f>
        <v>#VALUE!</v>
      </c>
      <c r="Y1209" s="11" t="e">
        <f t="shared" si="227"/>
        <v>#VALUE!</v>
      </c>
    </row>
    <row r="1210" spans="1:25" x14ac:dyDescent="0.2">
      <c r="A1210" s="6">
        <f>'01_Data'!A1206</f>
        <v>45210</v>
      </c>
      <c r="B1210">
        <f>0.94*B1209+(1-0.94)*'01_Data'!P1205^2</f>
        <v>3.1725561102260579E-4</v>
      </c>
      <c r="C1210" s="11">
        <f t="shared" si="216"/>
        <v>0.2827515057036773</v>
      </c>
      <c r="D1210">
        <f>0.94*D1209+(1-0.94)*'01_Data'!Q1205^2</f>
        <v>1.5384652012328395E-4</v>
      </c>
      <c r="E1210" s="11">
        <f t="shared" si="217"/>
        <v>0.19689927138277469</v>
      </c>
      <c r="F1210">
        <f>0.94*F1209+(1-0.94)*'01_Data'!R1205^2</f>
        <v>4.1616825737672222E-4</v>
      </c>
      <c r="G1210" s="11">
        <f t="shared" si="218"/>
        <v>0.32384317324738221</v>
      </c>
      <c r="H1210">
        <f>0.94*H1209+(1-0.94)*'01_Data'!S1205^2</f>
        <v>5.1051272999433762E-4</v>
      </c>
      <c r="I1210" s="11">
        <f t="shared" si="219"/>
        <v>0.35867702457583356</v>
      </c>
      <c r="J1210">
        <f>0.94*J1209+(1-0.94)*'01_Data'!T1205^2</f>
        <v>2.8949378913682109E-4</v>
      </c>
      <c r="K1210" s="11">
        <f t="shared" si="220"/>
        <v>0.27009708414286687</v>
      </c>
      <c r="L1210" t="e">
        <f>0.94*L1209+(1-0.94)*'01_Data'!U1205^2</f>
        <v>#DIV/0!</v>
      </c>
      <c r="M1210" s="11" t="e">
        <f t="shared" si="221"/>
        <v>#DIV/0!</v>
      </c>
      <c r="N1210">
        <f>0.94*N1209+(1-0.94)*'01_Data'!V1205^2</f>
        <v>8.815572656161617E-4</v>
      </c>
      <c r="O1210" s="11">
        <f t="shared" si="222"/>
        <v>0.47133049013963946</v>
      </c>
      <c r="P1210">
        <f>0.94*P1209+(1-0.94)*'01_Data'!W1205^2</f>
        <v>7.1326214564344131E-4</v>
      </c>
      <c r="Q1210" s="11">
        <f t="shared" si="223"/>
        <v>0.42395997535397983</v>
      </c>
      <c r="R1210">
        <f>0.94*R1209+(1-0.94)*'01_Data'!X1205^2</f>
        <v>1.176864917063554E-4</v>
      </c>
      <c r="S1210" s="11">
        <f t="shared" si="224"/>
        <v>0.17221206667943326</v>
      </c>
      <c r="T1210">
        <f>0.94*T1209+(1-0.94)*'01_Data'!Y1205^2</f>
        <v>6.937652116162365E-8</v>
      </c>
      <c r="U1210" s="11">
        <f t="shared" si="225"/>
        <v>4.1812537991288163E-3</v>
      </c>
      <c r="V1210" t="e">
        <f>0.94*V1209+(1-0.94)*'01_Data'!AA1205^2</f>
        <v>#VALUE!</v>
      </c>
      <c r="W1210" s="11" t="e">
        <f t="shared" si="226"/>
        <v>#VALUE!</v>
      </c>
      <c r="X1210" t="e">
        <f>0.94*X1209+(1-0.94)*'01_Data'!AB1205^2</f>
        <v>#VALUE!</v>
      </c>
      <c r="Y1210" s="11" t="e">
        <f t="shared" si="227"/>
        <v>#VALUE!</v>
      </c>
    </row>
    <row r="1211" spans="1:25" x14ac:dyDescent="0.2">
      <c r="A1211" s="6">
        <f>'01_Data'!A1207</f>
        <v>45211</v>
      </c>
      <c r="B1211">
        <f>0.94*B1210+(1-0.94)*'01_Data'!P1206^2</f>
        <v>3.782071208998493E-4</v>
      </c>
      <c r="C1211" s="11">
        <f t="shared" si="216"/>
        <v>0.30872025276415221</v>
      </c>
      <c r="D1211">
        <f>0.94*D1210+(1-0.94)*'01_Data'!Q1206^2</f>
        <v>2.1079163509798166E-4</v>
      </c>
      <c r="E1211" s="11">
        <f t="shared" si="217"/>
        <v>0.23047666268993783</v>
      </c>
      <c r="F1211">
        <f>0.94*F1210+(1-0.94)*'01_Data'!R1206^2</f>
        <v>3.9170675082869438E-4</v>
      </c>
      <c r="G1211" s="11">
        <f t="shared" si="218"/>
        <v>0.31418163728778131</v>
      </c>
      <c r="H1211">
        <f>0.94*H1210+(1-0.94)*'01_Data'!S1206^2</f>
        <v>4.8575911008557894E-4</v>
      </c>
      <c r="I1211" s="11">
        <f t="shared" si="219"/>
        <v>0.34987325668242475</v>
      </c>
      <c r="J1211">
        <f>0.94*J1210+(1-0.94)*'01_Data'!T1206^2</f>
        <v>2.7605674952708086E-4</v>
      </c>
      <c r="K1211" s="11">
        <f t="shared" si="220"/>
        <v>0.26375424334183589</v>
      </c>
      <c r="L1211" t="e">
        <f>0.94*L1210+(1-0.94)*'01_Data'!U1206^2</f>
        <v>#DIV/0!</v>
      </c>
      <c r="M1211" s="11" t="e">
        <f t="shared" si="221"/>
        <v>#DIV/0!</v>
      </c>
      <c r="N1211">
        <f>0.94*N1210+(1-0.94)*'01_Data'!V1206^2</f>
        <v>8.6638753013177717E-4</v>
      </c>
      <c r="O1211" s="11">
        <f t="shared" si="222"/>
        <v>0.46725759233340214</v>
      </c>
      <c r="P1211">
        <f>0.94*P1210+(1-0.94)*'01_Data'!W1206^2</f>
        <v>6.7867495181511803E-4</v>
      </c>
      <c r="Q1211" s="11">
        <f t="shared" si="223"/>
        <v>0.41355300489466856</v>
      </c>
      <c r="R1211">
        <f>0.94*R1210+(1-0.94)*'01_Data'!X1206^2</f>
        <v>1.1141554994114784E-4</v>
      </c>
      <c r="S1211" s="11">
        <f t="shared" si="224"/>
        <v>0.16756108911429662</v>
      </c>
      <c r="T1211">
        <f>0.94*T1210+(1-0.94)*'01_Data'!Y1206^2</f>
        <v>6.8092372363926341E-8</v>
      </c>
      <c r="U1211" s="11">
        <f t="shared" si="225"/>
        <v>4.1423758684732406E-3</v>
      </c>
      <c r="V1211" t="e">
        <f>0.94*V1210+(1-0.94)*'01_Data'!AA1206^2</f>
        <v>#VALUE!</v>
      </c>
      <c r="W1211" s="11" t="e">
        <f t="shared" si="226"/>
        <v>#VALUE!</v>
      </c>
      <c r="X1211" t="e">
        <f>0.94*X1210+(1-0.94)*'01_Data'!AB1206^2</f>
        <v>#VALUE!</v>
      </c>
      <c r="Y1211" s="11" t="e">
        <f t="shared" si="227"/>
        <v>#VALUE!</v>
      </c>
    </row>
    <row r="1212" spans="1:25" x14ac:dyDescent="0.2">
      <c r="A1212" s="6">
        <f>'01_Data'!A1208</f>
        <v>45212</v>
      </c>
      <c r="B1212">
        <f>0.94*B1211+(1-0.94)*'01_Data'!P1207^2</f>
        <v>3.555168186973109E-4</v>
      </c>
      <c r="C1212" s="11">
        <f t="shared" si="216"/>
        <v>0.2993162847419471</v>
      </c>
      <c r="D1212">
        <f>0.94*D1211+(1-0.94)*'01_Data'!Q1207^2</f>
        <v>1.9818322148516083E-4</v>
      </c>
      <c r="E1212" s="11">
        <f t="shared" si="217"/>
        <v>0.22347745258584933</v>
      </c>
      <c r="F1212">
        <f>0.94*F1211+(1-0.94)*'01_Data'!R1207^2</f>
        <v>3.7292971846447263E-4</v>
      </c>
      <c r="G1212" s="11">
        <f t="shared" si="218"/>
        <v>0.30655878563996025</v>
      </c>
      <c r="H1212">
        <f>0.94*H1211+(1-0.94)*'01_Data'!S1207^2</f>
        <v>4.5686640848291649E-4</v>
      </c>
      <c r="I1212" s="11">
        <f t="shared" si="219"/>
        <v>0.33930861312040839</v>
      </c>
      <c r="J1212">
        <f>0.94*J1211+(1-0.94)*'01_Data'!T1207^2</f>
        <v>2.6618339289816205E-4</v>
      </c>
      <c r="K1212" s="11">
        <f t="shared" si="220"/>
        <v>0.25899462351627461</v>
      </c>
      <c r="L1212" t="e">
        <f>0.94*L1211+(1-0.94)*'01_Data'!U1207^2</f>
        <v>#DIV/0!</v>
      </c>
      <c r="M1212" s="11" t="e">
        <f t="shared" si="221"/>
        <v>#DIV/0!</v>
      </c>
      <c r="N1212">
        <f>0.94*N1211+(1-0.94)*'01_Data'!V1207^2</f>
        <v>8.2023313334760473E-4</v>
      </c>
      <c r="O1212" s="11">
        <f t="shared" si="222"/>
        <v>0.45464134172289744</v>
      </c>
      <c r="P1212">
        <f>0.94*P1211+(1-0.94)*'01_Data'!W1207^2</f>
        <v>6.5513823556682331E-4</v>
      </c>
      <c r="Q1212" s="11">
        <f t="shared" si="223"/>
        <v>0.40631863772517191</v>
      </c>
      <c r="R1212">
        <f>0.94*R1211+(1-0.94)*'01_Data'!X1207^2</f>
        <v>1.0476216473810914E-4</v>
      </c>
      <c r="S1212" s="11">
        <f t="shared" si="224"/>
        <v>0.16248096969800344</v>
      </c>
      <c r="T1212">
        <f>0.94*T1211+(1-0.94)*'01_Data'!Y1207^2</f>
        <v>7.5448861615515908E-8</v>
      </c>
      <c r="U1212" s="11">
        <f t="shared" si="225"/>
        <v>4.3604028629370952E-3</v>
      </c>
      <c r="V1212" t="e">
        <f>0.94*V1211+(1-0.94)*'01_Data'!AA1207^2</f>
        <v>#VALUE!</v>
      </c>
      <c r="W1212" s="11" t="e">
        <f t="shared" si="226"/>
        <v>#VALUE!</v>
      </c>
      <c r="X1212" t="e">
        <f>0.94*X1211+(1-0.94)*'01_Data'!AB1207^2</f>
        <v>#VALUE!</v>
      </c>
      <c r="Y1212" s="11" t="e">
        <f t="shared" si="227"/>
        <v>#VALUE!</v>
      </c>
    </row>
    <row r="1213" spans="1:25" x14ac:dyDescent="0.2">
      <c r="A1213" s="6">
        <f>'01_Data'!A1209</f>
        <v>45215</v>
      </c>
      <c r="B1213">
        <f>0.94*B1212+(1-0.94)*'01_Data'!P1208^2</f>
        <v>3.9347368632286077E-4</v>
      </c>
      <c r="C1213" s="11">
        <f t="shared" si="216"/>
        <v>0.31488945513205258</v>
      </c>
      <c r="D1213">
        <f>0.94*D1212+(1-0.94)*'01_Data'!Q1208^2</f>
        <v>2.0445759545354884E-4</v>
      </c>
      <c r="E1213" s="11">
        <f t="shared" si="217"/>
        <v>0.22698747554500515</v>
      </c>
      <c r="F1213">
        <f>0.94*F1212+(1-0.94)*'01_Data'!R1208^2</f>
        <v>4.0634695722206027E-4</v>
      </c>
      <c r="G1213" s="11">
        <f t="shared" si="218"/>
        <v>0.31999911440496082</v>
      </c>
      <c r="H1213">
        <f>0.94*H1212+(1-0.94)*'01_Data'!S1208^2</f>
        <v>4.4895117087211079E-4</v>
      </c>
      <c r="I1213" s="11">
        <f t="shared" si="219"/>
        <v>0.33635649995172079</v>
      </c>
      <c r="J1213">
        <f>0.94*J1212+(1-0.94)*'01_Data'!T1208^2</f>
        <v>2.6229592298570973E-4</v>
      </c>
      <c r="K1213" s="11">
        <f t="shared" si="220"/>
        <v>0.25709642664260984</v>
      </c>
      <c r="L1213" t="e">
        <f>0.94*L1212+(1-0.94)*'01_Data'!U1208^2</f>
        <v>#DIV/0!</v>
      </c>
      <c r="M1213" s="11" t="e">
        <f t="shared" si="221"/>
        <v>#DIV/0!</v>
      </c>
      <c r="N1213">
        <f>0.94*N1212+(1-0.94)*'01_Data'!V1208^2</f>
        <v>7.7792686539985656E-4</v>
      </c>
      <c r="O1213" s="11">
        <f t="shared" si="222"/>
        <v>0.44276130147153087</v>
      </c>
      <c r="P1213">
        <f>0.94*P1212+(1-0.94)*'01_Data'!W1208^2</f>
        <v>6.7772119295731955E-4</v>
      </c>
      <c r="Q1213" s="11">
        <f t="shared" si="223"/>
        <v>0.41326231454760609</v>
      </c>
      <c r="R1213">
        <f>0.94*R1212+(1-0.94)*'01_Data'!X1208^2</f>
        <v>9.9611004108895711E-5</v>
      </c>
      <c r="S1213" s="11">
        <f t="shared" si="224"/>
        <v>0.15843602189982467</v>
      </c>
      <c r="T1213">
        <f>0.94*T1212+(1-0.94)*'01_Data'!Y1208^2</f>
        <v>7.3796600358603495E-8</v>
      </c>
      <c r="U1213" s="11">
        <f t="shared" si="225"/>
        <v>4.3123941483088121E-3</v>
      </c>
      <c r="V1213" t="e">
        <f>0.94*V1212+(1-0.94)*'01_Data'!AA1208^2</f>
        <v>#VALUE!</v>
      </c>
      <c r="W1213" s="11" t="e">
        <f t="shared" si="226"/>
        <v>#VALUE!</v>
      </c>
      <c r="X1213" t="e">
        <f>0.94*X1212+(1-0.94)*'01_Data'!AB1208^2</f>
        <v>#VALUE!</v>
      </c>
      <c r="Y1213" s="11" t="e">
        <f t="shared" si="227"/>
        <v>#VALUE!</v>
      </c>
    </row>
    <row r="1214" spans="1:25" x14ac:dyDescent="0.2">
      <c r="A1214" s="6">
        <f>'01_Data'!A1210</f>
        <v>45216</v>
      </c>
      <c r="B1214">
        <f>0.94*B1213+(1-0.94)*'01_Data'!P1209^2</f>
        <v>3.6989709027392175E-4</v>
      </c>
      <c r="C1214" s="11">
        <f t="shared" si="216"/>
        <v>0.30530978816446142</v>
      </c>
      <c r="D1214">
        <f>0.94*D1213+(1-0.94)*'01_Data'!Q1209^2</f>
        <v>1.9616084269208009E-4</v>
      </c>
      <c r="E1214" s="11">
        <f t="shared" si="217"/>
        <v>0.22233428066405816</v>
      </c>
      <c r="F1214">
        <f>0.94*F1213+(1-0.94)*'01_Data'!R1209^2</f>
        <v>3.8274257167489231E-4</v>
      </c>
      <c r="G1214" s="11">
        <f t="shared" si="218"/>
        <v>0.31056581921079607</v>
      </c>
      <c r="H1214">
        <f>0.94*H1213+(1-0.94)*'01_Data'!S1209^2</f>
        <v>4.3627414110557124E-4</v>
      </c>
      <c r="I1214" s="11">
        <f t="shared" si="219"/>
        <v>0.33157364726196797</v>
      </c>
      <c r="J1214">
        <f>0.94*J1213+(1-0.94)*'01_Data'!T1209^2</f>
        <v>2.6121105548448969E-4</v>
      </c>
      <c r="K1214" s="11">
        <f t="shared" si="220"/>
        <v>0.2565641946610856</v>
      </c>
      <c r="L1214" t="e">
        <f>0.94*L1213+(1-0.94)*'01_Data'!U1209^2</f>
        <v>#DIV/0!</v>
      </c>
      <c r="M1214" s="11" t="e">
        <f t="shared" si="221"/>
        <v>#DIV/0!</v>
      </c>
      <c r="N1214">
        <f>0.94*N1213+(1-0.94)*'01_Data'!V1209^2</f>
        <v>7.5454009498730735E-4</v>
      </c>
      <c r="O1214" s="11">
        <f t="shared" si="222"/>
        <v>0.43605516157569041</v>
      </c>
      <c r="P1214">
        <f>0.94*P1213+(1-0.94)*'01_Data'!W1209^2</f>
        <v>6.3721257135104597E-4</v>
      </c>
      <c r="Q1214" s="11">
        <f t="shared" si="223"/>
        <v>0.40072130961612656</v>
      </c>
      <c r="R1214">
        <f>0.94*R1213+(1-0.94)*'01_Data'!X1209^2</f>
        <v>9.5163288532054718E-5</v>
      </c>
      <c r="S1214" s="11">
        <f t="shared" si="224"/>
        <v>0.15485847961954743</v>
      </c>
      <c r="T1214">
        <f>0.94*T1213+(1-0.94)*'01_Data'!Y1209^2</f>
        <v>7.0079231727894037E-8</v>
      </c>
      <c r="U1214" s="11">
        <f t="shared" si="225"/>
        <v>4.2023762796100607E-3</v>
      </c>
      <c r="V1214" t="e">
        <f>0.94*V1213+(1-0.94)*'01_Data'!AA1209^2</f>
        <v>#VALUE!</v>
      </c>
      <c r="W1214" s="11" t="e">
        <f t="shared" si="226"/>
        <v>#VALUE!</v>
      </c>
      <c r="X1214" t="e">
        <f>0.94*X1213+(1-0.94)*'01_Data'!AB1209^2</f>
        <v>#VALUE!</v>
      </c>
      <c r="Y1214" s="11" t="e">
        <f t="shared" si="227"/>
        <v>#VALUE!</v>
      </c>
    </row>
    <row r="1215" spans="1:25" x14ac:dyDescent="0.2">
      <c r="A1215" s="6">
        <f>'01_Data'!A1211</f>
        <v>45217</v>
      </c>
      <c r="B1215">
        <f>0.94*B1214+(1-0.94)*'01_Data'!P1210^2</f>
        <v>3.5786145936447431E-4</v>
      </c>
      <c r="C1215" s="11">
        <f t="shared" si="216"/>
        <v>0.30030166126721231</v>
      </c>
      <c r="D1215">
        <f>0.94*D1214+(1-0.94)*'01_Data'!Q1210^2</f>
        <v>1.9477159191065113E-4</v>
      </c>
      <c r="E1215" s="11">
        <f t="shared" si="217"/>
        <v>0.22154557355425564</v>
      </c>
      <c r="F1215">
        <f>0.94*F1214+(1-0.94)*'01_Data'!R1210^2</f>
        <v>3.5986395730763023E-4</v>
      </c>
      <c r="G1215" s="11">
        <f t="shared" si="218"/>
        <v>0.30114069343335659</v>
      </c>
      <c r="H1215">
        <f>0.94*H1214+(1-0.94)*'01_Data'!S1210^2</f>
        <v>4.1045606921315091E-4</v>
      </c>
      <c r="I1215" s="11">
        <f t="shared" si="219"/>
        <v>0.3216130119284884</v>
      </c>
      <c r="J1215">
        <f>0.94*J1214+(1-0.94)*'01_Data'!T1210^2</f>
        <v>2.4657012356897248E-4</v>
      </c>
      <c r="K1215" s="11">
        <f t="shared" si="220"/>
        <v>0.24927027728829018</v>
      </c>
      <c r="L1215" t="e">
        <f>0.94*L1214+(1-0.94)*'01_Data'!U1210^2</f>
        <v>#DIV/0!</v>
      </c>
      <c r="M1215" s="11" t="e">
        <f t="shared" si="221"/>
        <v>#DIV/0!</v>
      </c>
      <c r="N1215">
        <f>0.94*N1214+(1-0.94)*'01_Data'!V1210^2</f>
        <v>7.1519535478719286E-4</v>
      </c>
      <c r="O1215" s="11">
        <f t="shared" si="222"/>
        <v>0.42453413220419933</v>
      </c>
      <c r="P1215">
        <f>0.94*P1214+(1-0.94)*'01_Data'!W1210^2</f>
        <v>6.0389518485940449E-4</v>
      </c>
      <c r="Q1215" s="11">
        <f t="shared" si="223"/>
        <v>0.3901045841624653</v>
      </c>
      <c r="R1215">
        <f>0.94*R1214+(1-0.94)*'01_Data'!X1210^2</f>
        <v>9.057663884078509E-5</v>
      </c>
      <c r="S1215" s="11">
        <f t="shared" si="224"/>
        <v>0.15108048513252084</v>
      </c>
      <c r="T1215">
        <f>0.94*T1214+(1-0.94)*'01_Data'!Y1210^2</f>
        <v>6.6584750631561718E-8</v>
      </c>
      <c r="U1215" s="11">
        <f t="shared" si="225"/>
        <v>4.0962613636282485E-3</v>
      </c>
      <c r="V1215" t="e">
        <f>0.94*V1214+(1-0.94)*'01_Data'!AA1210^2</f>
        <v>#VALUE!</v>
      </c>
      <c r="W1215" s="11" t="e">
        <f t="shared" si="226"/>
        <v>#VALUE!</v>
      </c>
      <c r="X1215" t="e">
        <f>0.94*X1214+(1-0.94)*'01_Data'!AB1210^2</f>
        <v>#VALUE!</v>
      </c>
      <c r="Y1215" s="11" t="e">
        <f t="shared" si="227"/>
        <v>#VALUE!</v>
      </c>
    </row>
    <row r="1216" spans="1:25" x14ac:dyDescent="0.2">
      <c r="A1216" s="6">
        <f>'01_Data'!A1212</f>
        <v>45218</v>
      </c>
      <c r="B1216">
        <f>0.94*B1215+(1-0.94)*'01_Data'!P1211^2</f>
        <v>3.4799514368268199E-4</v>
      </c>
      <c r="C1216" s="11">
        <f t="shared" si="216"/>
        <v>0.29613303802182539</v>
      </c>
      <c r="D1216">
        <f>0.94*D1215+(1-0.94)*'01_Data'!Q1211^2</f>
        <v>1.8683464438175098E-4</v>
      </c>
      <c r="E1216" s="11">
        <f t="shared" si="217"/>
        <v>0.21698463167745602</v>
      </c>
      <c r="F1216">
        <f>0.94*F1215+(1-0.94)*'01_Data'!R1211^2</f>
        <v>3.4309542195838129E-4</v>
      </c>
      <c r="G1216" s="11">
        <f t="shared" si="218"/>
        <v>0.2940408922811793</v>
      </c>
      <c r="H1216">
        <f>0.94*H1215+(1-0.94)*'01_Data'!S1211^2</f>
        <v>3.9878339457319442E-4</v>
      </c>
      <c r="I1216" s="11">
        <f t="shared" si="219"/>
        <v>0.31700696432798603</v>
      </c>
      <c r="J1216">
        <f>0.94*J1215+(1-0.94)*'01_Data'!T1211^2</f>
        <v>2.4303846680743513E-4</v>
      </c>
      <c r="K1216" s="11">
        <f t="shared" si="220"/>
        <v>0.24747867309219526</v>
      </c>
      <c r="L1216" t="e">
        <f>0.94*L1215+(1-0.94)*'01_Data'!U1211^2</f>
        <v>#DIV/0!</v>
      </c>
      <c r="M1216" s="11" t="e">
        <f t="shared" si="221"/>
        <v>#DIV/0!</v>
      </c>
      <c r="N1216">
        <f>0.94*N1215+(1-0.94)*'01_Data'!V1211^2</f>
        <v>6.8211411029043851E-4</v>
      </c>
      <c r="O1216" s="11">
        <f t="shared" si="222"/>
        <v>0.41459951253371069</v>
      </c>
      <c r="P1216">
        <f>0.94*P1215+(1-0.94)*'01_Data'!W1211^2</f>
        <v>5.7099004637196666E-4</v>
      </c>
      <c r="Q1216" s="11">
        <f t="shared" si="223"/>
        <v>0.37932768378505627</v>
      </c>
      <c r="R1216">
        <f>0.94*R1215+(1-0.94)*'01_Data'!X1211^2</f>
        <v>8.7660276780302532E-5</v>
      </c>
      <c r="S1216" s="11">
        <f t="shared" si="224"/>
        <v>0.14862836118532774</v>
      </c>
      <c r="T1216">
        <f>0.94*T1215+(1-0.94)*'01_Data'!Y1211^2</f>
        <v>6.3299783867995449E-8</v>
      </c>
      <c r="U1216" s="11">
        <f t="shared" si="225"/>
        <v>3.9939385992695045E-3</v>
      </c>
      <c r="V1216" t="e">
        <f>0.94*V1215+(1-0.94)*'01_Data'!AA1211^2</f>
        <v>#VALUE!</v>
      </c>
      <c r="W1216" s="11" t="e">
        <f t="shared" si="226"/>
        <v>#VALUE!</v>
      </c>
      <c r="X1216" t="e">
        <f>0.94*X1215+(1-0.94)*'01_Data'!AB1211^2</f>
        <v>#VALUE!</v>
      </c>
      <c r="Y1216" s="11" t="e">
        <f t="shared" si="227"/>
        <v>#VALUE!</v>
      </c>
    </row>
    <row r="1217" spans="1:25" x14ac:dyDescent="0.2">
      <c r="A1217" s="6">
        <f>'01_Data'!A1213</f>
        <v>45219</v>
      </c>
      <c r="B1217">
        <f>0.94*B1216+(1-0.94)*'01_Data'!P1212^2</f>
        <v>3.2713841234642907E-4</v>
      </c>
      <c r="C1217" s="11">
        <f t="shared" si="216"/>
        <v>0.28712171619593685</v>
      </c>
      <c r="D1217">
        <f>0.94*D1216+(1-0.94)*'01_Data'!Q1212^2</f>
        <v>1.7569259850623001E-4</v>
      </c>
      <c r="E1217" s="11">
        <f t="shared" si="217"/>
        <v>0.21041514875020279</v>
      </c>
      <c r="F1217">
        <f>0.94*F1216+(1-0.94)*'01_Data'!R1212^2</f>
        <v>3.2267501832188472E-4</v>
      </c>
      <c r="G1217" s="11">
        <f t="shared" si="218"/>
        <v>0.28515628104096702</v>
      </c>
      <c r="H1217">
        <f>0.94*H1216+(1-0.94)*'01_Data'!S1212^2</f>
        <v>3.748781007421994E-4</v>
      </c>
      <c r="I1217" s="11">
        <f t="shared" si="219"/>
        <v>0.30735855509003529</v>
      </c>
      <c r="J1217">
        <f>0.94*J1216+(1-0.94)*'01_Data'!T1212^2</f>
        <v>2.2847563793319182E-4</v>
      </c>
      <c r="K1217" s="11">
        <f t="shared" si="220"/>
        <v>0.23994970464487833</v>
      </c>
      <c r="L1217" t="e">
        <f>0.94*L1216+(1-0.94)*'01_Data'!U1212^2</f>
        <v>#DIV/0!</v>
      </c>
      <c r="M1217" s="11" t="e">
        <f t="shared" si="221"/>
        <v>#DIV/0!</v>
      </c>
      <c r="N1217">
        <f>0.94*N1216+(1-0.94)*'01_Data'!V1212^2</f>
        <v>6.5053740382559815E-4</v>
      </c>
      <c r="O1217" s="11">
        <f t="shared" si="222"/>
        <v>0.40488939942168251</v>
      </c>
      <c r="P1217">
        <f>0.94*P1216+(1-0.94)*'01_Data'!W1212^2</f>
        <v>5.3715930907236259E-4</v>
      </c>
      <c r="Q1217" s="11">
        <f t="shared" si="223"/>
        <v>0.36791866748812213</v>
      </c>
      <c r="R1217">
        <f>0.94*R1216+(1-0.94)*'01_Data'!X1212^2</f>
        <v>8.5474130548673477E-5</v>
      </c>
      <c r="S1217" s="11">
        <f t="shared" si="224"/>
        <v>0.14676334998311302</v>
      </c>
      <c r="T1217">
        <f>0.94*T1216+(1-0.94)*'01_Data'!Y1212^2</f>
        <v>7.0921383569066661E-8</v>
      </c>
      <c r="U1217" s="11">
        <f t="shared" si="225"/>
        <v>4.2275511421394777E-3</v>
      </c>
      <c r="V1217" t="e">
        <f>0.94*V1216+(1-0.94)*'01_Data'!AA1212^2</f>
        <v>#VALUE!</v>
      </c>
      <c r="W1217" s="11" t="e">
        <f t="shared" si="226"/>
        <v>#VALUE!</v>
      </c>
      <c r="X1217" t="e">
        <f>0.94*X1216+(1-0.94)*'01_Data'!AB1212^2</f>
        <v>#VALUE!</v>
      </c>
      <c r="Y1217" s="11" t="e">
        <f t="shared" si="227"/>
        <v>#VALUE!</v>
      </c>
    </row>
    <row r="1218" spans="1:25" x14ac:dyDescent="0.2">
      <c r="A1218" s="6">
        <f>'01_Data'!A1214</f>
        <v>45222</v>
      </c>
      <c r="B1218">
        <f>0.94*B1217+(1-0.94)*'01_Data'!P1213^2</f>
        <v>3.2549643681179012E-4</v>
      </c>
      <c r="C1218" s="11">
        <f t="shared" si="216"/>
        <v>0.28640024803859915</v>
      </c>
      <c r="D1218">
        <f>0.94*D1217+(1-0.94)*'01_Data'!Q1213^2</f>
        <v>1.7611007352671769E-4</v>
      </c>
      <c r="E1218" s="11">
        <f t="shared" si="217"/>
        <v>0.21066499122714449</v>
      </c>
      <c r="F1218">
        <f>0.94*F1217+(1-0.94)*'01_Data'!R1213^2</f>
        <v>3.2391091369171707E-4</v>
      </c>
      <c r="G1218" s="11">
        <f t="shared" si="218"/>
        <v>0.28570185552479832</v>
      </c>
      <c r="H1218">
        <f>0.94*H1217+(1-0.94)*'01_Data'!S1213^2</f>
        <v>3.7507691144549315E-4</v>
      </c>
      <c r="I1218" s="11">
        <f t="shared" si="219"/>
        <v>0.30744004567437905</v>
      </c>
      <c r="J1218">
        <f>0.94*J1217+(1-0.94)*'01_Data'!T1213^2</f>
        <v>2.4214519239347911E-4</v>
      </c>
      <c r="K1218" s="11">
        <f t="shared" si="220"/>
        <v>0.24702345735406736</v>
      </c>
      <c r="L1218" t="e">
        <f>0.94*L1217+(1-0.94)*'01_Data'!U1213^2</f>
        <v>#DIV/0!</v>
      </c>
      <c r="M1218" s="11" t="e">
        <f t="shared" si="221"/>
        <v>#DIV/0!</v>
      </c>
      <c r="N1218">
        <f>0.94*N1217+(1-0.94)*'01_Data'!V1213^2</f>
        <v>6.3033827042207518E-4</v>
      </c>
      <c r="O1218" s="11">
        <f t="shared" si="222"/>
        <v>0.39855394132584232</v>
      </c>
      <c r="P1218">
        <f>0.94*P1217+(1-0.94)*'01_Data'!W1213^2</f>
        <v>5.2983587156964153E-4</v>
      </c>
      <c r="Q1218" s="11">
        <f t="shared" si="223"/>
        <v>0.36540202467357741</v>
      </c>
      <c r="R1218">
        <f>0.94*R1217+(1-0.94)*'01_Data'!X1213^2</f>
        <v>8.0621806842553448E-5</v>
      </c>
      <c r="S1218" s="11">
        <f t="shared" si="224"/>
        <v>0.14253664554886744</v>
      </c>
      <c r="T1218">
        <f>0.94*T1217+(1-0.94)*'01_Data'!Y1213^2</f>
        <v>6.9535133843822851E-8</v>
      </c>
      <c r="U1218" s="11">
        <f t="shared" si="225"/>
        <v>4.1860307844834776E-3</v>
      </c>
      <c r="V1218" t="e">
        <f>0.94*V1217+(1-0.94)*'01_Data'!AA1213^2</f>
        <v>#VALUE!</v>
      </c>
      <c r="W1218" s="11" t="e">
        <f t="shared" si="226"/>
        <v>#VALUE!</v>
      </c>
      <c r="X1218" t="e">
        <f>0.94*X1217+(1-0.94)*'01_Data'!AB1213^2</f>
        <v>#VALUE!</v>
      </c>
      <c r="Y1218" s="11" t="e">
        <f t="shared" si="227"/>
        <v>#VALUE!</v>
      </c>
    </row>
    <row r="1219" spans="1:25" x14ac:dyDescent="0.2">
      <c r="A1219" s="6">
        <f>'01_Data'!A1215</f>
        <v>45223</v>
      </c>
      <c r="B1219">
        <f>0.94*B1218+(1-0.94)*'01_Data'!P1214^2</f>
        <v>3.1907723171829805E-4</v>
      </c>
      <c r="C1219" s="11">
        <f t="shared" si="216"/>
        <v>0.2835620961853173</v>
      </c>
      <c r="D1219">
        <f>0.94*D1218+(1-0.94)*'01_Data'!Q1214^2</f>
        <v>2.5019078789116736E-4</v>
      </c>
      <c r="E1219" s="11">
        <f t="shared" si="217"/>
        <v>0.25109376445577891</v>
      </c>
      <c r="F1219">
        <f>0.94*F1218+(1-0.94)*'01_Data'!R1214^2</f>
        <v>3.339647797517558E-4</v>
      </c>
      <c r="G1219" s="11">
        <f t="shared" si="218"/>
        <v>0.290101920878581</v>
      </c>
      <c r="H1219">
        <f>0.94*H1218+(1-0.94)*'01_Data'!S1214^2</f>
        <v>4.3417638474801631E-4</v>
      </c>
      <c r="I1219" s="11">
        <f t="shared" si="219"/>
        <v>0.33077552653801362</v>
      </c>
      <c r="J1219">
        <f>0.94*J1218+(1-0.94)*'01_Data'!T1214^2</f>
        <v>2.4102923408300707E-4</v>
      </c>
      <c r="K1219" s="11">
        <f t="shared" si="220"/>
        <v>0.24645357978515506</v>
      </c>
      <c r="L1219" t="e">
        <f>0.94*L1218+(1-0.94)*'01_Data'!U1214^2</f>
        <v>#DIV/0!</v>
      </c>
      <c r="M1219" s="11" t="e">
        <f t="shared" si="221"/>
        <v>#DIV/0!</v>
      </c>
      <c r="N1219">
        <f>0.94*N1218+(1-0.94)*'01_Data'!V1214^2</f>
        <v>5.9447422222414132E-4</v>
      </c>
      <c r="O1219" s="11">
        <f t="shared" si="222"/>
        <v>0.38704974357372157</v>
      </c>
      <c r="P1219">
        <f>0.94*P1218+(1-0.94)*'01_Data'!W1214^2</f>
        <v>4.9855383514019528E-4</v>
      </c>
      <c r="Q1219" s="11">
        <f t="shared" si="223"/>
        <v>0.35445107766140199</v>
      </c>
      <c r="R1219">
        <f>0.94*R1218+(1-0.94)*'01_Data'!X1214^2</f>
        <v>9.0830700087934005E-5</v>
      </c>
      <c r="S1219" s="11">
        <f t="shared" si="224"/>
        <v>0.15129222194864933</v>
      </c>
      <c r="T1219">
        <f>0.94*T1218+(1-0.94)*'01_Data'!Y1214^2</f>
        <v>6.6072060302981492E-8</v>
      </c>
      <c r="U1219" s="11">
        <f t="shared" si="225"/>
        <v>4.0804606598215517E-3</v>
      </c>
      <c r="V1219" t="e">
        <f>0.94*V1218+(1-0.94)*'01_Data'!AA1214^2</f>
        <v>#VALUE!</v>
      </c>
      <c r="W1219" s="11" t="e">
        <f t="shared" si="226"/>
        <v>#VALUE!</v>
      </c>
      <c r="X1219" t="e">
        <f>0.94*X1218+(1-0.94)*'01_Data'!AB1214^2</f>
        <v>#VALUE!</v>
      </c>
      <c r="Y1219" s="11" t="e">
        <f t="shared" si="227"/>
        <v>#VALUE!</v>
      </c>
    </row>
    <row r="1220" spans="1:25" x14ac:dyDescent="0.2">
      <c r="A1220" s="6">
        <f>'01_Data'!A1216</f>
        <v>45224</v>
      </c>
      <c r="B1220">
        <f>0.94*B1219+(1-0.94)*'01_Data'!P1215^2</f>
        <v>3.0561529756429847E-4</v>
      </c>
      <c r="C1220" s="11">
        <f t="shared" si="216"/>
        <v>0.27751586438653053</v>
      </c>
      <c r="D1220">
        <f>0.94*D1219+(1-0.94)*'01_Data'!Q1215^2</f>
        <v>2.7389171962315578E-4</v>
      </c>
      <c r="E1220" s="11">
        <f t="shared" si="217"/>
        <v>0.26271793495122342</v>
      </c>
      <c r="F1220">
        <f>0.94*F1219+(1-0.94)*'01_Data'!R1215^2</f>
        <v>3.2189135104182602E-4</v>
      </c>
      <c r="G1220" s="11">
        <f t="shared" si="218"/>
        <v>0.28480979699185238</v>
      </c>
      <c r="H1220">
        <f>0.94*H1219+(1-0.94)*'01_Data'!S1215^2</f>
        <v>4.0941108212620096E-4</v>
      </c>
      <c r="I1220" s="11">
        <f t="shared" si="219"/>
        <v>0.32120335100338332</v>
      </c>
      <c r="J1220">
        <f>0.94*J1219+(1-0.94)*'01_Data'!T1215^2</f>
        <v>2.3002368108169155E-4</v>
      </c>
      <c r="K1220" s="11">
        <f t="shared" si="220"/>
        <v>0.24076122535114799</v>
      </c>
      <c r="L1220" t="e">
        <f>0.94*L1219+(1-0.94)*'01_Data'!U1215^2</f>
        <v>#DIV/0!</v>
      </c>
      <c r="M1220" s="11" t="e">
        <f t="shared" si="221"/>
        <v>#DIV/0!</v>
      </c>
      <c r="N1220">
        <f>0.94*N1219+(1-0.94)*'01_Data'!V1215^2</f>
        <v>5.9217836470659908E-4</v>
      </c>
      <c r="O1220" s="11">
        <f t="shared" si="222"/>
        <v>0.38630162814316865</v>
      </c>
      <c r="P1220">
        <f>0.94*P1219+(1-0.94)*'01_Data'!W1215^2</f>
        <v>5.0973794051761476E-4</v>
      </c>
      <c r="Q1220" s="11">
        <f t="shared" si="223"/>
        <v>0.35840474468181771</v>
      </c>
      <c r="R1220">
        <f>0.94*R1219+(1-0.94)*'01_Data'!X1215^2</f>
        <v>8.5664788422582387E-5</v>
      </c>
      <c r="S1220" s="11">
        <f t="shared" si="224"/>
        <v>0.14692694335107762</v>
      </c>
      <c r="T1220">
        <f>0.94*T1219+(1-0.94)*'01_Data'!Y1215^2</f>
        <v>6.2832635549765401E-8</v>
      </c>
      <c r="U1220" s="11">
        <f t="shared" si="225"/>
        <v>3.9791738035100813E-3</v>
      </c>
      <c r="V1220" t="e">
        <f>0.94*V1219+(1-0.94)*'01_Data'!AA1215^2</f>
        <v>#VALUE!</v>
      </c>
      <c r="W1220" s="11" t="e">
        <f t="shared" si="226"/>
        <v>#VALUE!</v>
      </c>
      <c r="X1220" t="e">
        <f>0.94*X1219+(1-0.94)*'01_Data'!AB1215^2</f>
        <v>#VALUE!</v>
      </c>
      <c r="Y1220" s="11" t="e">
        <f t="shared" si="227"/>
        <v>#VALUE!</v>
      </c>
    </row>
    <row r="1221" spans="1:25" x14ac:dyDescent="0.2">
      <c r="A1221" s="6">
        <f>'01_Data'!A1217</f>
        <v>45225</v>
      </c>
      <c r="B1221">
        <f>0.94*B1220+(1-0.94)*'01_Data'!P1216^2</f>
        <v>2.8748219466019176E-4</v>
      </c>
      <c r="C1221" s="11">
        <f t="shared" si="216"/>
        <v>0.26915704162137077</v>
      </c>
      <c r="D1221">
        <f>0.94*D1220+(1-0.94)*'01_Data'!Q1216^2</f>
        <v>2.5895327703670702E-4</v>
      </c>
      <c r="E1221" s="11">
        <f t="shared" si="217"/>
        <v>0.25545298160963043</v>
      </c>
      <c r="F1221">
        <f>0.94*F1220+(1-0.94)*'01_Data'!R1216^2</f>
        <v>3.0345684444031728E-4</v>
      </c>
      <c r="G1221" s="11">
        <f t="shared" si="218"/>
        <v>0.27653412953731399</v>
      </c>
      <c r="H1221">
        <f>0.94*H1220+(1-0.94)*'01_Data'!S1216^2</f>
        <v>3.931513696577397E-4</v>
      </c>
      <c r="I1221" s="11">
        <f t="shared" si="219"/>
        <v>0.31476045678221787</v>
      </c>
      <c r="J1221">
        <f>0.94*J1220+(1-0.94)*'01_Data'!T1216^2</f>
        <v>2.1622760337330026E-4</v>
      </c>
      <c r="K1221" s="11">
        <f t="shared" si="220"/>
        <v>0.23342955264934145</v>
      </c>
      <c r="L1221" t="e">
        <f>0.94*L1220+(1-0.94)*'01_Data'!U1216^2</f>
        <v>#DIV/0!</v>
      </c>
      <c r="M1221" s="11" t="e">
        <f t="shared" si="221"/>
        <v>#DIV/0!</v>
      </c>
      <c r="N1221">
        <f>0.94*N1220+(1-0.94)*'01_Data'!V1216^2</f>
        <v>5.5794850545996366E-4</v>
      </c>
      <c r="O1221" s="11">
        <f t="shared" si="222"/>
        <v>0.37497069668963584</v>
      </c>
      <c r="P1221">
        <f>0.94*P1220+(1-0.94)*'01_Data'!W1216^2</f>
        <v>4.9228791749798731E-4</v>
      </c>
      <c r="Q1221" s="11">
        <f t="shared" si="223"/>
        <v>0.35221663108021006</v>
      </c>
      <c r="R1221">
        <f>0.94*R1220+(1-0.94)*'01_Data'!X1216^2</f>
        <v>8.1672735394871816E-5</v>
      </c>
      <c r="S1221" s="11">
        <f t="shared" si="224"/>
        <v>0.14346264084948285</v>
      </c>
      <c r="T1221">
        <f>0.94*T1220+(1-0.94)*'01_Data'!Y1216^2</f>
        <v>5.9771401967711291E-8</v>
      </c>
      <c r="U1221" s="11">
        <f t="shared" si="225"/>
        <v>3.8810299272053093E-3</v>
      </c>
      <c r="V1221" t="e">
        <f>0.94*V1220+(1-0.94)*'01_Data'!AA1216^2</f>
        <v>#VALUE!</v>
      </c>
      <c r="W1221" s="11" t="e">
        <f t="shared" si="226"/>
        <v>#VALUE!</v>
      </c>
      <c r="X1221" t="e">
        <f>0.94*X1220+(1-0.94)*'01_Data'!AB1216^2</f>
        <v>#VALUE!</v>
      </c>
      <c r="Y1221" s="11" t="e">
        <f t="shared" si="227"/>
        <v>#VALUE!</v>
      </c>
    </row>
    <row r="1222" spans="1:25" x14ac:dyDescent="0.2">
      <c r="A1222" s="6">
        <f>'01_Data'!A1218</f>
        <v>45226</v>
      </c>
      <c r="B1222">
        <f>0.94*B1221+(1-0.94)*'01_Data'!P1217^2</f>
        <v>2.7526586459051904E-4</v>
      </c>
      <c r="C1222" s="11">
        <f t="shared" si="216"/>
        <v>0.26337615282483495</v>
      </c>
      <c r="D1222">
        <f>0.94*D1221+(1-0.94)*'01_Data'!Q1217^2</f>
        <v>2.4653642277542616E-4</v>
      </c>
      <c r="E1222" s="11">
        <f t="shared" si="217"/>
        <v>0.2492532417831459</v>
      </c>
      <c r="F1222">
        <f>0.94*F1221+(1-0.94)*'01_Data'!R1217^2</f>
        <v>3.0382279783838832E-4</v>
      </c>
      <c r="G1222" s="11">
        <f t="shared" si="218"/>
        <v>0.27670082228875625</v>
      </c>
      <c r="H1222">
        <f>0.94*H1221+(1-0.94)*'01_Data'!S1217^2</f>
        <v>3.6956228747827527E-4</v>
      </c>
      <c r="I1222" s="11">
        <f t="shared" si="219"/>
        <v>0.30517158525086402</v>
      </c>
      <c r="J1222">
        <f>0.94*J1221+(1-0.94)*'01_Data'!T1217^2</f>
        <v>2.032752078690666E-4</v>
      </c>
      <c r="K1222" s="11">
        <f t="shared" si="220"/>
        <v>0.22633018442754113</v>
      </c>
      <c r="L1222" t="e">
        <f>0.94*L1221+(1-0.94)*'01_Data'!U1217^2</f>
        <v>#DIV/0!</v>
      </c>
      <c r="M1222" s="11" t="e">
        <f t="shared" si="221"/>
        <v>#DIV/0!</v>
      </c>
      <c r="N1222">
        <f>0.94*N1221+(1-0.94)*'01_Data'!V1217^2</f>
        <v>5.2667070709047029E-4</v>
      </c>
      <c r="O1222" s="11">
        <f t="shared" si="222"/>
        <v>0.36430895979484024</v>
      </c>
      <c r="P1222">
        <f>0.94*P1221+(1-0.94)*'01_Data'!W1217^2</f>
        <v>4.7661042572731384E-4</v>
      </c>
      <c r="Q1222" s="11">
        <f t="shared" si="223"/>
        <v>0.34656287637784156</v>
      </c>
      <c r="R1222">
        <f>0.94*R1221+(1-0.94)*'01_Data'!X1217^2</f>
        <v>8.1424597156120639E-5</v>
      </c>
      <c r="S1222" s="11">
        <f t="shared" si="224"/>
        <v>0.14324454085005267</v>
      </c>
      <c r="T1222">
        <f>0.94*T1221+(1-0.94)*'01_Data'!Y1217^2</f>
        <v>6.7582297871983806E-8</v>
      </c>
      <c r="U1222" s="11">
        <f t="shared" si="225"/>
        <v>4.1268316010881663E-3</v>
      </c>
      <c r="V1222" t="e">
        <f>0.94*V1221+(1-0.94)*'01_Data'!AA1217^2</f>
        <v>#VALUE!</v>
      </c>
      <c r="W1222" s="11" t="e">
        <f t="shared" si="226"/>
        <v>#VALUE!</v>
      </c>
      <c r="X1222" t="e">
        <f>0.94*X1221+(1-0.94)*'01_Data'!AB1217^2</f>
        <v>#VALUE!</v>
      </c>
      <c r="Y1222" s="11" t="e">
        <f t="shared" si="227"/>
        <v>#VALUE!</v>
      </c>
    </row>
    <row r="1223" spans="1:25" x14ac:dyDescent="0.2">
      <c r="A1223" s="6">
        <f>'01_Data'!A1219</f>
        <v>45229</v>
      </c>
      <c r="B1223">
        <f>0.94*B1222+(1-0.94)*'01_Data'!P1218^2</f>
        <v>2.809528319811469E-4</v>
      </c>
      <c r="C1223" s="11">
        <f t="shared" si="216"/>
        <v>0.26608290749172336</v>
      </c>
      <c r="D1223">
        <f>0.94*D1222+(1-0.94)*'01_Data'!Q1218^2</f>
        <v>5.2214114400436101E-4</v>
      </c>
      <c r="E1223" s="11">
        <f t="shared" si="217"/>
        <v>0.36273898093408569</v>
      </c>
      <c r="F1223">
        <f>0.94*F1222+(1-0.94)*'01_Data'!R1218^2</f>
        <v>2.8671305552300776E-4</v>
      </c>
      <c r="G1223" s="11">
        <f t="shared" si="218"/>
        <v>0.2687967447566989</v>
      </c>
      <c r="H1223">
        <f>0.94*H1222+(1-0.94)*'01_Data'!S1218^2</f>
        <v>3.6386837677771563E-4</v>
      </c>
      <c r="I1223" s="11">
        <f t="shared" si="219"/>
        <v>0.30281154361745249</v>
      </c>
      <c r="J1223">
        <f>0.94*J1222+(1-0.94)*'01_Data'!T1218^2</f>
        <v>1.9317801677056631E-4</v>
      </c>
      <c r="K1223" s="11">
        <f t="shared" si="220"/>
        <v>0.22063739534852816</v>
      </c>
      <c r="L1223" t="e">
        <f>0.94*L1222+(1-0.94)*'01_Data'!U1218^2</f>
        <v>#DIV/0!</v>
      </c>
      <c r="M1223" s="11" t="e">
        <f t="shared" si="221"/>
        <v>#DIV/0!</v>
      </c>
      <c r="N1223">
        <f>0.94*N1222+(1-0.94)*'01_Data'!V1218^2</f>
        <v>5.8593289099228511E-4</v>
      </c>
      <c r="O1223" s="11">
        <f t="shared" si="222"/>
        <v>0.38425914241570863</v>
      </c>
      <c r="P1223">
        <f>0.94*P1222+(1-0.94)*'01_Data'!W1218^2</f>
        <v>6.0408449884852148E-4</v>
      </c>
      <c r="Q1223" s="11">
        <f t="shared" si="223"/>
        <v>0.39016572595478888</v>
      </c>
      <c r="R1223">
        <f>0.94*R1222+(1-0.94)*'01_Data'!X1218^2</f>
        <v>8.3996878972181769E-5</v>
      </c>
      <c r="S1223" s="11">
        <f t="shared" si="224"/>
        <v>0.14548956492130222</v>
      </c>
      <c r="T1223">
        <f>0.94*T1222+(1-0.94)*'01_Data'!Y1218^2</f>
        <v>6.9945353110815777E-8</v>
      </c>
      <c r="U1223" s="11">
        <f t="shared" si="225"/>
        <v>4.1983602732406826E-3</v>
      </c>
      <c r="V1223" t="e">
        <f>0.94*V1222+(1-0.94)*'01_Data'!AA1218^2</f>
        <v>#VALUE!</v>
      </c>
      <c r="W1223" s="11" t="e">
        <f t="shared" si="226"/>
        <v>#VALUE!</v>
      </c>
      <c r="X1223" t="e">
        <f>0.94*X1222+(1-0.94)*'01_Data'!AB1218^2</f>
        <v>#VALUE!</v>
      </c>
      <c r="Y1223" s="11" t="e">
        <f t="shared" si="227"/>
        <v>#VALUE!</v>
      </c>
    </row>
    <row r="1224" spans="1:25" x14ac:dyDescent="0.2">
      <c r="A1224" s="6">
        <f>'01_Data'!A1220</f>
        <v>45230</v>
      </c>
      <c r="B1224">
        <f>0.94*B1223+(1-0.94)*'01_Data'!P1219^2</f>
        <v>2.6468068033182001E-4</v>
      </c>
      <c r="C1224" s="11">
        <f t="shared" ref="C1224:C1287" si="228">SQRT(B1224)*SQRT(252)</f>
        <v>0.25826252427252905</v>
      </c>
      <c r="D1224">
        <f>0.94*D1223+(1-0.94)*'01_Data'!Q1219^2</f>
        <v>4.9942662331821255E-4</v>
      </c>
      <c r="E1224" s="11">
        <f t="shared" ref="E1224:E1287" si="229">SQRT(D1224)*SQRT(252)</f>
        <v>0.35476120007152639</v>
      </c>
      <c r="F1224">
        <f>0.94*F1223+(1-0.94)*'01_Data'!R1219^2</f>
        <v>2.7000859998522965E-4</v>
      </c>
      <c r="G1224" s="11">
        <f t="shared" ref="G1224:G1287" si="230">SQRT(F1224)*SQRT(252)</f>
        <v>0.26084893558586331</v>
      </c>
      <c r="H1224">
        <f>0.94*H1223+(1-0.94)*'01_Data'!S1219^2</f>
        <v>3.4694018647988411E-4</v>
      </c>
      <c r="I1224" s="11">
        <f t="shared" ref="I1224:I1287" si="231">SQRT(H1224)*SQRT(252)</f>
        <v>0.29568382944106164</v>
      </c>
      <c r="J1224">
        <f>0.94*J1223+(1-0.94)*'01_Data'!T1219^2</f>
        <v>1.8158755325615623E-4</v>
      </c>
      <c r="K1224" s="11">
        <f t="shared" ref="K1224:K1287" si="232">SQRT(J1224)*SQRT(252)</f>
        <v>0.21391601955101769</v>
      </c>
      <c r="L1224" t="e">
        <f>0.94*L1223+(1-0.94)*'01_Data'!U1219^2</f>
        <v>#DIV/0!</v>
      </c>
      <c r="M1224" s="11" t="e">
        <f t="shared" ref="M1224:M1287" si="233">SQRT(L1224)*SQRT(252)</f>
        <v>#DIV/0!</v>
      </c>
      <c r="N1224">
        <f>0.94*N1223+(1-0.94)*'01_Data'!V1219^2</f>
        <v>5.7252120555159299E-4</v>
      </c>
      <c r="O1224" s="11">
        <f t="shared" ref="O1224:O1287" si="234">SQRT(N1224)*SQRT(252)</f>
        <v>0.37983594326893477</v>
      </c>
      <c r="P1224">
        <f>0.94*P1223+(1-0.94)*'01_Data'!W1219^2</f>
        <v>6.0559693916601245E-4</v>
      </c>
      <c r="Q1224" s="11">
        <f t="shared" ref="Q1224:Q1287" si="235">SQRT(P1224)*SQRT(252)</f>
        <v>0.39065384763219102</v>
      </c>
      <c r="R1224">
        <f>0.94*R1223+(1-0.94)*'01_Data'!X1219^2</f>
        <v>7.9512681694350552E-5</v>
      </c>
      <c r="S1224" s="11">
        <f t="shared" ref="S1224:S1287" si="236">SQRT(R1224)*SQRT(252)</f>
        <v>0.14155280211629984</v>
      </c>
      <c r="T1224">
        <f>0.94*T1223+(1-0.94)*'01_Data'!Y1219^2</f>
        <v>6.6456122202515204E-8</v>
      </c>
      <c r="U1224" s="11">
        <f t="shared" ref="U1224:U1287" si="237">SQRT(T1224)*SQRT(252)</f>
        <v>4.0923028718600285E-3</v>
      </c>
      <c r="V1224" t="e">
        <f>0.94*V1223+(1-0.94)*'01_Data'!AA1219^2</f>
        <v>#VALUE!</v>
      </c>
      <c r="W1224" s="11" t="e">
        <f t="shared" ref="W1224:W1287" si="238">SQRT(V1224)*SQRT(252)</f>
        <v>#VALUE!</v>
      </c>
      <c r="X1224" t="e">
        <f>0.94*X1223+(1-0.94)*'01_Data'!AB1219^2</f>
        <v>#VALUE!</v>
      </c>
      <c r="Y1224" s="11" t="e">
        <f t="shared" ref="Y1224:Y1287" si="239">SQRT(X1224)*SQRT(252)</f>
        <v>#VALUE!</v>
      </c>
    </row>
    <row r="1225" spans="1:25" x14ac:dyDescent="0.2">
      <c r="A1225" s="6">
        <f>'01_Data'!A1221</f>
        <v>45231</v>
      </c>
      <c r="B1225">
        <f>0.94*B1224+(1-0.94)*'01_Data'!P1220^2</f>
        <v>2.4880467659197037E-4</v>
      </c>
      <c r="C1225" s="11">
        <f t="shared" si="228"/>
        <v>0.25039724140089192</v>
      </c>
      <c r="D1225">
        <f>0.94*D1224+(1-0.94)*'01_Data'!Q1220^2</f>
        <v>4.6982637007406738E-4</v>
      </c>
      <c r="E1225" s="11">
        <f t="shared" si="229"/>
        <v>0.34408755464077012</v>
      </c>
      <c r="F1225">
        <f>0.94*F1224+(1-0.94)*'01_Data'!R1220^2</f>
        <v>2.5567044928359698E-4</v>
      </c>
      <c r="G1225" s="11">
        <f t="shared" si="230"/>
        <v>0.25382859023259463</v>
      </c>
      <c r="H1225">
        <f>0.94*H1224+(1-0.94)*'01_Data'!S1220^2</f>
        <v>3.264321242274734E-4</v>
      </c>
      <c r="I1225" s="11">
        <f t="shared" si="231"/>
        <v>0.28681160245939025</v>
      </c>
      <c r="J1225">
        <f>0.94*J1224+(1-0.94)*'01_Data'!T1220^2</f>
        <v>1.7109187788015136E-4</v>
      </c>
      <c r="K1225" s="11">
        <f t="shared" si="232"/>
        <v>0.20764188697321681</v>
      </c>
      <c r="L1225" t="e">
        <f>0.94*L1224+(1-0.94)*'01_Data'!U1220^2</f>
        <v>#DIV/0!</v>
      </c>
      <c r="M1225" s="11" t="e">
        <f t="shared" si="233"/>
        <v>#DIV/0!</v>
      </c>
      <c r="N1225">
        <f>0.94*N1224+(1-0.94)*'01_Data'!V1220^2</f>
        <v>5.5791261371899515E-4</v>
      </c>
      <c r="O1225" s="11">
        <f t="shared" si="234"/>
        <v>0.37495863592826717</v>
      </c>
      <c r="P1225">
        <f>0.94*P1224+(1-0.94)*'01_Data'!W1220^2</f>
        <v>5.6963339004284953E-4</v>
      </c>
      <c r="Q1225" s="11">
        <f t="shared" si="235"/>
        <v>0.3788767798253122</v>
      </c>
      <c r="R1225">
        <f>0.94*R1224+(1-0.94)*'01_Data'!X1220^2</f>
        <v>7.4741920792689514E-5</v>
      </c>
      <c r="S1225" s="11">
        <f t="shared" si="236"/>
        <v>0.13724053351600524</v>
      </c>
      <c r="T1225">
        <f>0.94*T1224+(1-0.94)*'01_Data'!Y1220^2</f>
        <v>6.2468754870364294E-8</v>
      </c>
      <c r="U1225" s="11">
        <f t="shared" si="237"/>
        <v>3.9676348404725711E-3</v>
      </c>
      <c r="V1225" t="e">
        <f>0.94*V1224+(1-0.94)*'01_Data'!AA1220^2</f>
        <v>#VALUE!</v>
      </c>
      <c r="W1225" s="11" t="e">
        <f t="shared" si="238"/>
        <v>#VALUE!</v>
      </c>
      <c r="X1225" t="e">
        <f>0.94*X1224+(1-0.94)*'01_Data'!AB1220^2</f>
        <v>#VALUE!</v>
      </c>
      <c r="Y1225" s="11" t="e">
        <f t="shared" si="239"/>
        <v>#VALUE!</v>
      </c>
    </row>
    <row r="1226" spans="1:25" x14ac:dyDescent="0.2">
      <c r="A1226" s="6">
        <f>'01_Data'!A1222</f>
        <v>45232</v>
      </c>
      <c r="B1226">
        <f>0.94*B1225+(1-0.94)*'01_Data'!P1221^2</f>
        <v>2.3411296873985851E-4</v>
      </c>
      <c r="C1226" s="11">
        <f t="shared" si="228"/>
        <v>0.24289188566612174</v>
      </c>
      <c r="D1226">
        <f>0.94*D1225+(1-0.94)*'01_Data'!Q1221^2</f>
        <v>4.5039311708200045E-4</v>
      </c>
      <c r="E1226" s="11">
        <f t="shared" si="229"/>
        <v>0.33689622364262872</v>
      </c>
      <c r="F1226">
        <f>0.94*F1225+(1-0.94)*'01_Data'!R1221^2</f>
        <v>2.5997021593286099E-4</v>
      </c>
      <c r="G1226" s="11">
        <f t="shared" si="230"/>
        <v>0.25595408653717755</v>
      </c>
      <c r="H1226">
        <f>0.94*H1225+(1-0.94)*'01_Data'!S1221^2</f>
        <v>3.1004877021755228E-4</v>
      </c>
      <c r="I1226" s="11">
        <f t="shared" si="231"/>
        <v>0.27952153780133504</v>
      </c>
      <c r="J1226">
        <f>0.94*J1225+(1-0.94)*'01_Data'!T1221^2</f>
        <v>1.7126827888683911E-4</v>
      </c>
      <c r="K1226" s="11">
        <f t="shared" si="232"/>
        <v>0.20774890199344845</v>
      </c>
      <c r="L1226" t="e">
        <f>0.94*L1225+(1-0.94)*'01_Data'!U1221^2</f>
        <v>#DIV/0!</v>
      </c>
      <c r="M1226" s="11" t="e">
        <f t="shared" si="233"/>
        <v>#DIV/0!</v>
      </c>
      <c r="N1226">
        <f>0.94*N1225+(1-0.94)*'01_Data'!V1221^2</f>
        <v>5.5176910829789964E-4</v>
      </c>
      <c r="O1226" s="11">
        <f t="shared" si="234"/>
        <v>0.37288847567479305</v>
      </c>
      <c r="P1226">
        <f>0.94*P1225+(1-0.94)*'01_Data'!W1221^2</f>
        <v>5.9133628808956255E-4</v>
      </c>
      <c r="Q1226" s="11">
        <f t="shared" si="235"/>
        <v>0.38602687030642019</v>
      </c>
      <c r="R1226">
        <f>0.94*R1225+(1-0.94)*'01_Data'!X1221^2</f>
        <v>7.0257405545128134E-5</v>
      </c>
      <c r="S1226" s="11">
        <f t="shared" si="236"/>
        <v>0.13305963398932183</v>
      </c>
      <c r="T1226">
        <f>0.94*T1225+(1-0.94)*'01_Data'!Y1221^2</f>
        <v>6.4345438465024554E-8</v>
      </c>
      <c r="U1226" s="11">
        <f t="shared" si="237"/>
        <v>4.0267915879998303E-3</v>
      </c>
      <c r="V1226" t="e">
        <f>0.94*V1225+(1-0.94)*'01_Data'!AA1221^2</f>
        <v>#VALUE!</v>
      </c>
      <c r="W1226" s="11" t="e">
        <f t="shared" si="238"/>
        <v>#VALUE!</v>
      </c>
      <c r="X1226" t="e">
        <f>0.94*X1225+(1-0.94)*'01_Data'!AB1221^2</f>
        <v>#VALUE!</v>
      </c>
      <c r="Y1226" s="11" t="e">
        <f t="shared" si="239"/>
        <v>#VALUE!</v>
      </c>
    </row>
    <row r="1227" spans="1:25" x14ac:dyDescent="0.2">
      <c r="A1227" s="6">
        <f>'01_Data'!A1223</f>
        <v>45233</v>
      </c>
      <c r="B1227">
        <f>0.94*B1226+(1-0.94)*'01_Data'!P1222^2</f>
        <v>2.827398657297591E-4</v>
      </c>
      <c r="C1227" s="11">
        <f t="shared" si="228"/>
        <v>0.2669277920410299</v>
      </c>
      <c r="D1227">
        <f>0.94*D1226+(1-0.94)*'01_Data'!Q1222^2</f>
        <v>4.8736847609138877E-4</v>
      </c>
      <c r="E1227" s="11">
        <f t="shared" si="229"/>
        <v>0.35045235906615035</v>
      </c>
      <c r="F1227">
        <f>0.94*F1226+(1-0.94)*'01_Data'!R1222^2</f>
        <v>3.6498777333626888E-4</v>
      </c>
      <c r="G1227" s="11">
        <f t="shared" si="230"/>
        <v>0.30327696727700859</v>
      </c>
      <c r="H1227">
        <f>0.94*H1226+(1-0.94)*'01_Data'!S1222^2</f>
        <v>3.4782033672736316E-4</v>
      </c>
      <c r="I1227" s="11">
        <f t="shared" si="231"/>
        <v>0.29605865103944445</v>
      </c>
      <c r="J1227">
        <f>0.94*J1226+(1-0.94)*'01_Data'!T1222^2</f>
        <v>2.9918030005902712E-4</v>
      </c>
      <c r="K1227" s="11">
        <f t="shared" si="232"/>
        <v>0.27457865105443807</v>
      </c>
      <c r="L1227" t="e">
        <f>0.94*L1226+(1-0.94)*'01_Data'!U1222^2</f>
        <v>#DIV/0!</v>
      </c>
      <c r="M1227" s="11" t="e">
        <f t="shared" si="233"/>
        <v>#DIV/0!</v>
      </c>
      <c r="N1227">
        <f>0.94*N1226+(1-0.94)*'01_Data'!V1222^2</f>
        <v>5.1884907043784408E-4</v>
      </c>
      <c r="O1227" s="11">
        <f t="shared" si="234"/>
        <v>0.36159364727596738</v>
      </c>
      <c r="P1227">
        <f>0.94*P1226+(1-0.94)*'01_Data'!W1222^2</f>
        <v>5.6181914989902047E-4</v>
      </c>
      <c r="Q1227" s="11">
        <f t="shared" si="235"/>
        <v>0.37626908692391031</v>
      </c>
      <c r="R1227">
        <f>0.94*R1226+(1-0.94)*'01_Data'!X1222^2</f>
        <v>1.4636517920624302E-4</v>
      </c>
      <c r="S1227" s="11">
        <f t="shared" si="236"/>
        <v>0.19205214177398086</v>
      </c>
      <c r="T1227">
        <f>0.94*T1226+(1-0.94)*'01_Data'!Y1222^2</f>
        <v>6.6941097627121037E-8</v>
      </c>
      <c r="U1227" s="11">
        <f t="shared" si="237"/>
        <v>4.1072078839565086E-3</v>
      </c>
      <c r="V1227" t="e">
        <f>0.94*V1226+(1-0.94)*'01_Data'!AA1222^2</f>
        <v>#VALUE!</v>
      </c>
      <c r="W1227" s="11" t="e">
        <f t="shared" si="238"/>
        <v>#VALUE!</v>
      </c>
      <c r="X1227" t="e">
        <f>0.94*X1226+(1-0.94)*'01_Data'!AB1222^2</f>
        <v>#VALUE!</v>
      </c>
      <c r="Y1227" s="11" t="e">
        <f t="shared" si="239"/>
        <v>#VALUE!</v>
      </c>
    </row>
    <row r="1228" spans="1:25" x14ac:dyDescent="0.2">
      <c r="A1228" s="6">
        <f>'01_Data'!A1224</f>
        <v>45236</v>
      </c>
      <c r="B1228">
        <f>0.94*B1227+(1-0.94)*'01_Data'!P1223^2</f>
        <v>2.7480170926816555E-4</v>
      </c>
      <c r="C1228" s="11">
        <f t="shared" si="228"/>
        <v>0.26315400573728254</v>
      </c>
      <c r="D1228">
        <f>0.94*D1227+(1-0.94)*'01_Data'!Q1223^2</f>
        <v>4.6173980249615678E-4</v>
      </c>
      <c r="E1228" s="11">
        <f t="shared" si="229"/>
        <v>0.34111351516618554</v>
      </c>
      <c r="F1228">
        <f>0.94*F1227+(1-0.94)*'01_Data'!R1223^2</f>
        <v>3.6424858346439156E-4</v>
      </c>
      <c r="G1228" s="11">
        <f t="shared" si="230"/>
        <v>0.30296970646093757</v>
      </c>
      <c r="H1228">
        <f>0.94*H1227+(1-0.94)*'01_Data'!S1223^2</f>
        <v>3.279679677390081E-4</v>
      </c>
      <c r="I1228" s="11">
        <f t="shared" si="231"/>
        <v>0.28748552636651126</v>
      </c>
      <c r="J1228">
        <f>0.94*J1227+(1-0.94)*'01_Data'!T1223^2</f>
        <v>3.0289256795445102E-4</v>
      </c>
      <c r="K1228" s="11">
        <f t="shared" si="232"/>
        <v>0.27627690298778446</v>
      </c>
      <c r="L1228" t="e">
        <f>0.94*L1227+(1-0.94)*'01_Data'!U1223^2</f>
        <v>#DIV/0!</v>
      </c>
      <c r="M1228" s="11" t="e">
        <f t="shared" si="233"/>
        <v>#DIV/0!</v>
      </c>
      <c r="N1228">
        <f>0.94*N1227+(1-0.94)*'01_Data'!V1223^2</f>
        <v>4.8888027778784223E-4</v>
      </c>
      <c r="O1228" s="11">
        <f t="shared" si="234"/>
        <v>0.35099548430504951</v>
      </c>
      <c r="P1228">
        <f>0.94*P1227+(1-0.94)*'01_Data'!W1223^2</f>
        <v>5.2822201498323152E-4</v>
      </c>
      <c r="Q1228" s="11">
        <f t="shared" si="235"/>
        <v>0.3648451010713647</v>
      </c>
      <c r="R1228">
        <f>0.94*R1227+(1-0.94)*'01_Data'!X1223^2</f>
        <v>1.3771179031050435E-4</v>
      </c>
      <c r="S1228" s="11">
        <f t="shared" si="236"/>
        <v>0.18628840854504905</v>
      </c>
      <c r="T1228">
        <f>0.94*T1227+(1-0.94)*'01_Data'!Y1223^2</f>
        <v>6.3631071832073977E-8</v>
      </c>
      <c r="U1228" s="11">
        <f t="shared" si="237"/>
        <v>4.0043763686350275E-3</v>
      </c>
      <c r="V1228" t="e">
        <f>0.94*V1227+(1-0.94)*'01_Data'!AA1223^2</f>
        <v>#VALUE!</v>
      </c>
      <c r="W1228" s="11" t="e">
        <f t="shared" si="238"/>
        <v>#VALUE!</v>
      </c>
      <c r="X1228" t="e">
        <f>0.94*X1227+(1-0.94)*'01_Data'!AB1223^2</f>
        <v>#VALUE!</v>
      </c>
      <c r="Y1228" s="11" t="e">
        <f t="shared" si="239"/>
        <v>#VALUE!</v>
      </c>
    </row>
    <row r="1229" spans="1:25" x14ac:dyDescent="0.2">
      <c r="A1229" s="6">
        <f>'01_Data'!A1225</f>
        <v>45237</v>
      </c>
      <c r="B1229">
        <f>0.94*B1228+(1-0.94)*'01_Data'!P1224^2</f>
        <v>2.7749402633049159E-4</v>
      </c>
      <c r="C1229" s="11">
        <f t="shared" si="228"/>
        <v>0.26443996414173837</v>
      </c>
      <c r="D1229">
        <f>0.94*D1228+(1-0.94)*'01_Data'!Q1224^2</f>
        <v>4.3506454510188814E-4</v>
      </c>
      <c r="E1229" s="11">
        <f t="shared" si="229"/>
        <v>0.33111367438641948</v>
      </c>
      <c r="F1229">
        <f>0.94*F1228+(1-0.94)*'01_Data'!R1224^2</f>
        <v>3.4932274061625322E-4</v>
      </c>
      <c r="G1229" s="11">
        <f t="shared" si="230"/>
        <v>0.2966973721408665</v>
      </c>
      <c r="H1229">
        <f>0.94*H1228+(1-0.94)*'01_Data'!S1224^2</f>
        <v>3.3277416755057854E-4</v>
      </c>
      <c r="I1229" s="11">
        <f t="shared" si="231"/>
        <v>0.28958434043080744</v>
      </c>
      <c r="J1229">
        <f>0.94*J1228+(1-0.94)*'01_Data'!T1224^2</f>
        <v>2.9765244592745515E-4</v>
      </c>
      <c r="K1229" s="11">
        <f t="shared" si="232"/>
        <v>0.2738766444473108</v>
      </c>
      <c r="L1229" t="e">
        <f>0.94*L1228+(1-0.94)*'01_Data'!U1224^2</f>
        <v>#DIV/0!</v>
      </c>
      <c r="M1229" s="11" t="e">
        <f t="shared" si="233"/>
        <v>#DIV/0!</v>
      </c>
      <c r="N1229">
        <f>0.94*N1228+(1-0.94)*'01_Data'!V1224^2</f>
        <v>4.7762416236096279E-4</v>
      </c>
      <c r="O1229" s="11">
        <f t="shared" si="234"/>
        <v>0.34693124522729663</v>
      </c>
      <c r="P1229">
        <f>0.94*P1228+(1-0.94)*'01_Data'!W1224^2</f>
        <v>5.213977842045902E-4</v>
      </c>
      <c r="Q1229" s="11">
        <f t="shared" si="235"/>
        <v>0.36248067758096669</v>
      </c>
      <c r="R1229">
        <f>0.94*R1228+(1-0.94)*'01_Data'!X1224^2</f>
        <v>1.3677116848375266E-4</v>
      </c>
      <c r="S1229" s="11">
        <f t="shared" si="236"/>
        <v>0.18565110949818123</v>
      </c>
      <c r="T1229">
        <f>0.94*T1228+(1-0.94)*'01_Data'!Y1224^2</f>
        <v>6.0535454199722519E-8</v>
      </c>
      <c r="U1229" s="11">
        <f t="shared" si="237"/>
        <v>3.9057565795028852E-3</v>
      </c>
      <c r="V1229" t="e">
        <f>0.94*V1228+(1-0.94)*'01_Data'!AA1224^2</f>
        <v>#VALUE!</v>
      </c>
      <c r="W1229" s="11" t="e">
        <f t="shared" si="238"/>
        <v>#VALUE!</v>
      </c>
      <c r="X1229" t="e">
        <f>0.94*X1228+(1-0.94)*'01_Data'!AB1224^2</f>
        <v>#VALUE!</v>
      </c>
      <c r="Y1229" s="11" t="e">
        <f t="shared" si="239"/>
        <v>#VALUE!</v>
      </c>
    </row>
    <row r="1230" spans="1:25" x14ac:dyDescent="0.2">
      <c r="A1230" s="6">
        <f>'01_Data'!A1226</f>
        <v>45238</v>
      </c>
      <c r="B1230">
        <f>0.94*B1229+(1-0.94)*'01_Data'!P1225^2</f>
        <v>2.7583155788303082E-4</v>
      </c>
      <c r="C1230" s="11">
        <f t="shared" si="228"/>
        <v>0.26364664341979355</v>
      </c>
      <c r="D1230">
        <f>0.94*D1229+(1-0.94)*'01_Data'!Q1225^2</f>
        <v>4.2791918439015562E-4</v>
      </c>
      <c r="E1230" s="11">
        <f t="shared" si="229"/>
        <v>0.32838336508769628</v>
      </c>
      <c r="F1230">
        <f>0.94*F1229+(1-0.94)*'01_Data'!R1225^2</f>
        <v>3.7392384111264586E-4</v>
      </c>
      <c r="G1230" s="11">
        <f t="shared" si="230"/>
        <v>0.30696711218042033</v>
      </c>
      <c r="H1230">
        <f>0.94*H1229+(1-0.94)*'01_Data'!S1225^2</f>
        <v>3.5158084766920256E-4</v>
      </c>
      <c r="I1230" s="11">
        <f t="shared" si="231"/>
        <v>0.29765478933260769</v>
      </c>
      <c r="J1230">
        <f>0.94*J1229+(1-0.94)*'01_Data'!T1225^2</f>
        <v>2.8912515348127559E-4</v>
      </c>
      <c r="K1230" s="11">
        <f t="shared" si="232"/>
        <v>0.2699250612249286</v>
      </c>
      <c r="L1230" t="e">
        <f>0.94*L1229+(1-0.94)*'01_Data'!U1225^2</f>
        <v>#DIV/0!</v>
      </c>
      <c r="M1230" s="11" t="e">
        <f t="shared" si="233"/>
        <v>#DIV/0!</v>
      </c>
      <c r="N1230">
        <f>0.94*N1229+(1-0.94)*'01_Data'!V1225^2</f>
        <v>4.7742557120570921E-4</v>
      </c>
      <c r="O1230" s="11">
        <f t="shared" si="234"/>
        <v>0.34685911252818302</v>
      </c>
      <c r="P1230">
        <f>0.94*P1229+(1-0.94)*'01_Data'!W1225^2</f>
        <v>5.5246753098775686E-4</v>
      </c>
      <c r="Q1230" s="11">
        <f t="shared" si="235"/>
        <v>0.37312439991096097</v>
      </c>
      <c r="R1230">
        <f>0.94*R1229+(1-0.94)*'01_Data'!X1225^2</f>
        <v>1.4189763965002819E-4</v>
      </c>
      <c r="S1230" s="11">
        <f t="shared" si="236"/>
        <v>0.18909840081768833</v>
      </c>
      <c r="T1230">
        <f>0.94*T1229+(1-0.94)*'01_Data'!Y1225^2</f>
        <v>5.9759366340220289E-8</v>
      </c>
      <c r="U1230" s="11">
        <f t="shared" si="237"/>
        <v>3.880639163557405E-3</v>
      </c>
      <c r="V1230" t="e">
        <f>0.94*V1229+(1-0.94)*'01_Data'!AA1225^2</f>
        <v>#VALUE!</v>
      </c>
      <c r="W1230" s="11" t="e">
        <f t="shared" si="238"/>
        <v>#VALUE!</v>
      </c>
      <c r="X1230" t="e">
        <f>0.94*X1229+(1-0.94)*'01_Data'!AB1225^2</f>
        <v>#VALUE!</v>
      </c>
      <c r="Y1230" s="11" t="e">
        <f t="shared" si="239"/>
        <v>#VALUE!</v>
      </c>
    </row>
    <row r="1231" spans="1:25" x14ac:dyDescent="0.2">
      <c r="A1231" s="6">
        <f>'01_Data'!A1227</f>
        <v>45239</v>
      </c>
      <c r="B1231">
        <f>0.94*B1230+(1-0.94)*'01_Data'!P1226^2</f>
        <v>2.684462129289306E-4</v>
      </c>
      <c r="C1231" s="11">
        <f t="shared" si="228"/>
        <v>0.26009314804140943</v>
      </c>
      <c r="D1231">
        <f>0.94*D1230+(1-0.94)*'01_Data'!Q1226^2</f>
        <v>4.1403235967979793E-4</v>
      </c>
      <c r="E1231" s="11">
        <f t="shared" si="229"/>
        <v>0.32301107510317523</v>
      </c>
      <c r="F1231">
        <f>0.94*F1230+(1-0.94)*'01_Data'!R1226^2</f>
        <v>3.5439936477359239E-4</v>
      </c>
      <c r="G1231" s="11">
        <f t="shared" si="230"/>
        <v>0.29884551179990188</v>
      </c>
      <c r="H1231">
        <f>0.94*H1230+(1-0.94)*'01_Data'!S1226^2</f>
        <v>3.4519567804186529E-4</v>
      </c>
      <c r="I1231" s="11">
        <f t="shared" si="231"/>
        <v>0.29493950374025868</v>
      </c>
      <c r="J1231">
        <f>0.94*J1230+(1-0.94)*'01_Data'!T1226^2</f>
        <v>2.7793049440068182E-4</v>
      </c>
      <c r="K1231" s="11">
        <f t="shared" si="232"/>
        <v>0.26464785014991493</v>
      </c>
      <c r="L1231" t="e">
        <f>0.94*L1230+(1-0.94)*'01_Data'!U1226^2</f>
        <v>#DIV/0!</v>
      </c>
      <c r="M1231" s="11" t="e">
        <f t="shared" si="233"/>
        <v>#DIV/0!</v>
      </c>
      <c r="N1231">
        <f>0.94*N1230+(1-0.94)*'01_Data'!V1226^2</f>
        <v>4.6935398661061237E-4</v>
      </c>
      <c r="O1231" s="11">
        <f t="shared" si="234"/>
        <v>0.34391453098971309</v>
      </c>
      <c r="P1231">
        <f>0.94*P1230+(1-0.94)*'01_Data'!W1226^2</f>
        <v>5.3755687721950788E-4</v>
      </c>
      <c r="Q1231" s="11">
        <f t="shared" si="235"/>
        <v>0.36805479627266918</v>
      </c>
      <c r="R1231">
        <f>0.94*R1230+(1-0.94)*'01_Data'!X1226^2</f>
        <v>1.532644992664603E-4</v>
      </c>
      <c r="S1231" s="11">
        <f t="shared" si="236"/>
        <v>0.19652647102909063</v>
      </c>
      <c r="T1231">
        <f>0.94*T1230+(1-0.94)*'01_Data'!Y1226^2</f>
        <v>5.6895577582185203E-8</v>
      </c>
      <c r="U1231" s="11">
        <f t="shared" si="237"/>
        <v>3.7865136406344388E-3</v>
      </c>
      <c r="V1231" t="e">
        <f>0.94*V1230+(1-0.94)*'01_Data'!AA1226^2</f>
        <v>#VALUE!</v>
      </c>
      <c r="W1231" s="11" t="e">
        <f t="shared" si="238"/>
        <v>#VALUE!</v>
      </c>
      <c r="X1231" t="e">
        <f>0.94*X1230+(1-0.94)*'01_Data'!AB1226^2</f>
        <v>#VALUE!</v>
      </c>
      <c r="Y1231" s="11" t="e">
        <f t="shared" si="239"/>
        <v>#VALUE!</v>
      </c>
    </row>
    <row r="1232" spans="1:25" x14ac:dyDescent="0.2">
      <c r="A1232" s="6">
        <f>'01_Data'!A1228</f>
        <v>45240</v>
      </c>
      <c r="B1232">
        <f>0.94*B1231+(1-0.94)*'01_Data'!P1227^2</f>
        <v>2.5234455553302116E-4</v>
      </c>
      <c r="C1232" s="11">
        <f t="shared" si="228"/>
        <v>0.25217221891858216</v>
      </c>
      <c r="D1232">
        <f>0.94*D1231+(1-0.94)*'01_Data'!Q1227^2</f>
        <v>3.8981839714492188E-4</v>
      </c>
      <c r="E1232" s="11">
        <f t="shared" si="229"/>
        <v>0.31342341342107854</v>
      </c>
      <c r="F1232">
        <f>0.94*F1231+(1-0.94)*'01_Data'!R1227^2</f>
        <v>3.335487760889131E-4</v>
      </c>
      <c r="G1232" s="11">
        <f t="shared" si="230"/>
        <v>0.28992118165875036</v>
      </c>
      <c r="H1232">
        <f>0.94*H1231+(1-0.94)*'01_Data'!S1227^2</f>
        <v>3.2974627442173892E-4</v>
      </c>
      <c r="I1232" s="11">
        <f t="shared" si="231"/>
        <v>0.28826387417482308</v>
      </c>
      <c r="J1232">
        <f>0.94*J1231+(1-0.94)*'01_Data'!T1227^2</f>
        <v>2.6167284621661849E-4</v>
      </c>
      <c r="K1232" s="11">
        <f t="shared" si="232"/>
        <v>0.25679088232760111</v>
      </c>
      <c r="L1232" t="e">
        <f>0.94*L1231+(1-0.94)*'01_Data'!U1227^2</f>
        <v>#DIV/0!</v>
      </c>
      <c r="M1232" s="11" t="e">
        <f t="shared" si="233"/>
        <v>#DIV/0!</v>
      </c>
      <c r="N1232">
        <f>0.94*N1231+(1-0.94)*'01_Data'!V1227^2</f>
        <v>4.4341886089946148E-4</v>
      </c>
      <c r="O1232" s="11">
        <f t="shared" si="234"/>
        <v>0.3342776584617409</v>
      </c>
      <c r="P1232">
        <f>0.94*P1231+(1-0.94)*'01_Data'!W1227^2</f>
        <v>6.5333831026890697E-4</v>
      </c>
      <c r="Q1232" s="11">
        <f t="shared" si="235"/>
        <v>0.40576009437568472</v>
      </c>
      <c r="R1232">
        <f>0.94*R1231+(1-0.94)*'01_Data'!X1227^2</f>
        <v>1.4494813294202403E-4</v>
      </c>
      <c r="S1232" s="11">
        <f t="shared" si="236"/>
        <v>0.19112019647695547</v>
      </c>
      <c r="T1232">
        <f>0.94*T1231+(1-0.94)*'01_Data'!Y1227^2</f>
        <v>7.1434272309367849E-8</v>
      </c>
      <c r="U1232" s="11">
        <f t="shared" si="237"/>
        <v>4.2428099912629486E-3</v>
      </c>
      <c r="V1232" t="e">
        <f>0.94*V1231+(1-0.94)*'01_Data'!AA1227^2</f>
        <v>#VALUE!</v>
      </c>
      <c r="W1232" s="11" t="e">
        <f t="shared" si="238"/>
        <v>#VALUE!</v>
      </c>
      <c r="X1232" t="e">
        <f>0.94*X1231+(1-0.94)*'01_Data'!AB1227^2</f>
        <v>#VALUE!</v>
      </c>
      <c r="Y1232" s="11" t="e">
        <f t="shared" si="239"/>
        <v>#VALUE!</v>
      </c>
    </row>
    <row r="1233" spans="1:25" x14ac:dyDescent="0.2">
      <c r="A1233" s="6">
        <f>'01_Data'!A1229</f>
        <v>45243</v>
      </c>
      <c r="B1233">
        <f>0.94*B1232+(1-0.94)*'01_Data'!P1228^2</f>
        <v>2.4070951366957145E-4</v>
      </c>
      <c r="C1233" s="11">
        <f t="shared" si="228"/>
        <v>0.24629006769403433</v>
      </c>
      <c r="D1233">
        <f>0.94*D1232+(1-0.94)*'01_Data'!Q1228^2</f>
        <v>3.694456876976854E-4</v>
      </c>
      <c r="E1233" s="11">
        <f t="shared" si="229"/>
        <v>0.30512343944675363</v>
      </c>
      <c r="F1233">
        <f>0.94*F1232+(1-0.94)*'01_Data'!R1228^2</f>
        <v>3.2322705189543076E-4</v>
      </c>
      <c r="G1233" s="11">
        <f t="shared" si="230"/>
        <v>0.28540009999586291</v>
      </c>
      <c r="H1233">
        <f>0.94*H1232+(1-0.94)*'01_Data'!S1228^2</f>
        <v>3.1256014721022668E-4</v>
      </c>
      <c r="I1233" s="11">
        <f t="shared" si="231"/>
        <v>0.28065130873911337</v>
      </c>
      <c r="J1233">
        <f>0.94*J1232+(1-0.94)*'01_Data'!T1228^2</f>
        <v>2.4782101599262726E-4</v>
      </c>
      <c r="K1233" s="11">
        <f t="shared" si="232"/>
        <v>0.24990177276310399</v>
      </c>
      <c r="L1233" t="e">
        <f>0.94*L1232+(1-0.94)*'01_Data'!U1228^2</f>
        <v>#DIV/0!</v>
      </c>
      <c r="M1233" s="11" t="e">
        <f t="shared" si="233"/>
        <v>#DIV/0!</v>
      </c>
      <c r="N1233">
        <f>0.94*N1232+(1-0.94)*'01_Data'!V1228^2</f>
        <v>4.2106945813459649E-4</v>
      </c>
      <c r="O1233" s="11">
        <f t="shared" si="234"/>
        <v>0.32574453709911749</v>
      </c>
      <c r="P1233">
        <f>0.94*P1232+(1-0.94)*'01_Data'!W1228^2</f>
        <v>6.4027856181289404E-4</v>
      </c>
      <c r="Q1233" s="11">
        <f t="shared" si="235"/>
        <v>0.40168420130352317</v>
      </c>
      <c r="R1233">
        <f>0.94*R1232+(1-0.94)*'01_Data'!X1228^2</f>
        <v>1.4130015618300202E-4</v>
      </c>
      <c r="S1233" s="11">
        <f t="shared" si="236"/>
        <v>0.18869986581372153</v>
      </c>
      <c r="T1233">
        <f>0.94*T1232+(1-0.94)*'01_Data'!Y1228^2</f>
        <v>6.7853113417443332E-8</v>
      </c>
      <c r="U1233" s="11">
        <f t="shared" si="237"/>
        <v>4.135091846766613E-3</v>
      </c>
      <c r="V1233" t="e">
        <f>0.94*V1232+(1-0.94)*'01_Data'!AA1228^2</f>
        <v>#VALUE!</v>
      </c>
      <c r="W1233" s="11" t="e">
        <f t="shared" si="238"/>
        <v>#VALUE!</v>
      </c>
      <c r="X1233" t="e">
        <f>0.94*X1232+(1-0.94)*'01_Data'!AB1228^2</f>
        <v>#VALUE!</v>
      </c>
      <c r="Y1233" s="11" t="e">
        <f t="shared" si="239"/>
        <v>#VALUE!</v>
      </c>
    </row>
    <row r="1234" spans="1:25" x14ac:dyDescent="0.2">
      <c r="A1234" s="6">
        <f>'01_Data'!A1230</f>
        <v>45244</v>
      </c>
      <c r="B1234">
        <f>0.94*B1233+(1-0.94)*'01_Data'!P1229^2</f>
        <v>2.3282002428783548E-4</v>
      </c>
      <c r="C1234" s="11">
        <f t="shared" si="228"/>
        <v>0.24222024300321093</v>
      </c>
      <c r="D1234">
        <f>0.94*D1233+(1-0.94)*'01_Data'!Q1229^2</f>
        <v>3.5049224309125149E-4</v>
      </c>
      <c r="E1234" s="11">
        <f t="shared" si="229"/>
        <v>0.29719361577765324</v>
      </c>
      <c r="F1234">
        <f>0.94*F1233+(1-0.94)*'01_Data'!R1229^2</f>
        <v>3.043258854622474E-4</v>
      </c>
      <c r="G1234" s="11">
        <f t="shared" si="230"/>
        <v>0.27692981626485502</v>
      </c>
      <c r="H1234">
        <f>0.94*H1233+(1-0.94)*'01_Data'!S1229^2</f>
        <v>3.0014485399928228E-4</v>
      </c>
      <c r="I1234" s="11">
        <f t="shared" si="231"/>
        <v>0.27502091412803342</v>
      </c>
      <c r="J1234">
        <f>0.94*J1233+(1-0.94)*'01_Data'!T1229^2</f>
        <v>2.3395392803208078E-4</v>
      </c>
      <c r="K1234" s="11">
        <f t="shared" si="232"/>
        <v>0.24280936939106029</v>
      </c>
      <c r="L1234" t="e">
        <f>0.94*L1233+(1-0.94)*'01_Data'!U1229^2</f>
        <v>#DIV/0!</v>
      </c>
      <c r="M1234" s="11" t="e">
        <f t="shared" si="233"/>
        <v>#DIV/0!</v>
      </c>
      <c r="N1234">
        <f>0.94*N1233+(1-0.94)*'01_Data'!V1229^2</f>
        <v>3.9912035985602864E-4</v>
      </c>
      <c r="O1234" s="11">
        <f t="shared" si="234"/>
        <v>0.31714086883232068</v>
      </c>
      <c r="P1234">
        <f>0.94*P1233+(1-0.94)*'01_Data'!W1229^2</f>
        <v>6.0511917786907861E-4</v>
      </c>
      <c r="Q1234" s="11">
        <f t="shared" si="235"/>
        <v>0.39049972192436683</v>
      </c>
      <c r="R1234">
        <f>0.94*R1233+(1-0.94)*'01_Data'!X1229^2</f>
        <v>1.3368569189781091E-4</v>
      </c>
      <c r="S1234" s="11">
        <f t="shared" si="236"/>
        <v>0.18354507445924109</v>
      </c>
      <c r="T1234">
        <f>0.94*T1233+(1-0.94)*'01_Data'!Y1229^2</f>
        <v>6.4502596329745925E-8</v>
      </c>
      <c r="U1234" s="11">
        <f t="shared" si="237"/>
        <v>4.0317061245948938E-3</v>
      </c>
      <c r="V1234" t="e">
        <f>0.94*V1233+(1-0.94)*'01_Data'!AA1229^2</f>
        <v>#VALUE!</v>
      </c>
      <c r="W1234" s="11" t="e">
        <f t="shared" si="238"/>
        <v>#VALUE!</v>
      </c>
      <c r="X1234" t="e">
        <f>0.94*X1233+(1-0.94)*'01_Data'!AB1229^2</f>
        <v>#VALUE!</v>
      </c>
      <c r="Y1234" s="11" t="e">
        <f t="shared" si="239"/>
        <v>#VALUE!</v>
      </c>
    </row>
    <row r="1235" spans="1:25" x14ac:dyDescent="0.2">
      <c r="A1235" s="6">
        <f>'01_Data'!A1231</f>
        <v>45245</v>
      </c>
      <c r="B1235">
        <f>0.94*B1234+(1-0.94)*'01_Data'!P1230^2</f>
        <v>2.197371451316379E-4</v>
      </c>
      <c r="C1235" s="11">
        <f t="shared" si="228"/>
        <v>0.23531629899599552</v>
      </c>
      <c r="D1235">
        <f>0.94*D1234+(1-0.94)*'01_Data'!Q1230^2</f>
        <v>3.3263015500233507E-4</v>
      </c>
      <c r="E1235" s="11">
        <f t="shared" si="229"/>
        <v>0.28952167286852371</v>
      </c>
      <c r="F1235">
        <f>0.94*F1234+(1-0.94)*'01_Data'!R1230^2</f>
        <v>2.8621212278362711E-4</v>
      </c>
      <c r="G1235" s="11">
        <f t="shared" si="230"/>
        <v>0.26856182703704196</v>
      </c>
      <c r="H1235">
        <f>0.94*H1234+(1-0.94)*'01_Data'!S1230^2</f>
        <v>2.8236321922192609E-4</v>
      </c>
      <c r="I1235" s="11">
        <f t="shared" si="231"/>
        <v>0.26674994141316205</v>
      </c>
      <c r="J1235">
        <f>0.94*J1234+(1-0.94)*'01_Data'!T1230^2</f>
        <v>2.2336165322310415E-4</v>
      </c>
      <c r="K1235" s="11">
        <f t="shared" si="232"/>
        <v>0.2372491024476642</v>
      </c>
      <c r="L1235" t="e">
        <f>0.94*L1234+(1-0.94)*'01_Data'!U1230^2</f>
        <v>#DIV/0!</v>
      </c>
      <c r="M1235" s="11" t="e">
        <f t="shared" si="233"/>
        <v>#DIV/0!</v>
      </c>
      <c r="N1235">
        <f>0.94*N1234+(1-0.94)*'01_Data'!V1230^2</f>
        <v>3.7673513049601835E-4</v>
      </c>
      <c r="O1235" s="11">
        <f t="shared" si="234"/>
        <v>0.30811889407337006</v>
      </c>
      <c r="P1235">
        <f>0.94*P1234+(1-0.94)*'01_Data'!W1230^2</f>
        <v>5.7019616364488478E-4</v>
      </c>
      <c r="Q1235" s="11">
        <f t="shared" si="235"/>
        <v>0.37906389070776836</v>
      </c>
      <c r="R1235">
        <f>0.94*R1234+(1-0.94)*'01_Data'!X1230^2</f>
        <v>1.3059449970775916E-4</v>
      </c>
      <c r="S1235" s="11">
        <f t="shared" si="236"/>
        <v>0.18141062241874181</v>
      </c>
      <c r="T1235">
        <f>0.94*T1234+(1-0.94)*'01_Data'!Y1230^2</f>
        <v>6.1352952329036994E-8</v>
      </c>
      <c r="U1235" s="11">
        <f t="shared" si="237"/>
        <v>3.9320406898857652E-3</v>
      </c>
      <c r="V1235" t="e">
        <f>0.94*V1234+(1-0.94)*'01_Data'!AA1230^2</f>
        <v>#VALUE!</v>
      </c>
      <c r="W1235" s="11" t="e">
        <f t="shared" si="238"/>
        <v>#VALUE!</v>
      </c>
      <c r="X1235" t="e">
        <f>0.94*X1234+(1-0.94)*'01_Data'!AB1230^2</f>
        <v>#VALUE!</v>
      </c>
      <c r="Y1235" s="11" t="e">
        <f t="shared" si="239"/>
        <v>#VALUE!</v>
      </c>
    </row>
    <row r="1236" spans="1:25" x14ac:dyDescent="0.2">
      <c r="A1236" s="6">
        <f>'01_Data'!A1232</f>
        <v>45246</v>
      </c>
      <c r="B1236">
        <f>0.94*B1235+(1-0.94)*'01_Data'!P1231^2</f>
        <v>2.0875602727196858E-4</v>
      </c>
      <c r="C1236" s="11">
        <f t="shared" si="228"/>
        <v>0.22936111020078379</v>
      </c>
      <c r="D1236">
        <f>0.94*D1235+(1-0.94)*'01_Data'!Q1231^2</f>
        <v>3.1341134010305074E-4</v>
      </c>
      <c r="E1236" s="11">
        <f t="shared" si="229"/>
        <v>0.2810331968041655</v>
      </c>
      <c r="F1236">
        <f>0.94*F1235+(1-0.94)*'01_Data'!R1231^2</f>
        <v>2.7021353612012523E-4</v>
      </c>
      <c r="G1236" s="11">
        <f t="shared" si="230"/>
        <v>0.26094790879076146</v>
      </c>
      <c r="H1236">
        <f>0.94*H1235+(1-0.94)*'01_Data'!S1231^2</f>
        <v>2.6835233904960444E-4</v>
      </c>
      <c r="I1236" s="11">
        <f t="shared" si="231"/>
        <v>0.26004766763134091</v>
      </c>
      <c r="J1236">
        <f>0.94*J1235+(1-0.94)*'01_Data'!T1231^2</f>
        <v>2.1033500212470837E-4</v>
      </c>
      <c r="K1236" s="11">
        <f t="shared" si="232"/>
        <v>0.23022688925368062</v>
      </c>
      <c r="L1236" t="e">
        <f>0.94*L1235+(1-0.94)*'01_Data'!U1231^2</f>
        <v>#DIV/0!</v>
      </c>
      <c r="M1236" s="11" t="e">
        <f t="shared" si="233"/>
        <v>#DIV/0!</v>
      </c>
      <c r="N1236">
        <f>0.94*N1235+(1-0.94)*'01_Data'!V1231^2</f>
        <v>3.6347685928430419E-4</v>
      </c>
      <c r="O1236" s="11">
        <f t="shared" si="234"/>
        <v>0.30264858919156501</v>
      </c>
      <c r="P1236">
        <f>0.94*P1235+(1-0.94)*'01_Data'!W1231^2</f>
        <v>5.822363991733558E-4</v>
      </c>
      <c r="Q1236" s="11">
        <f t="shared" si="235"/>
        <v>0.38304513127265521</v>
      </c>
      <c r="R1236">
        <f>0.94*R1235+(1-0.94)*'01_Data'!X1231^2</f>
        <v>1.2360049127735278E-4</v>
      </c>
      <c r="S1236" s="11">
        <f t="shared" si="236"/>
        <v>0.17648604421282976</v>
      </c>
      <c r="T1236">
        <f>0.94*T1235+(1-0.94)*'01_Data'!Y1231^2</f>
        <v>6.0520955252677987E-8</v>
      </c>
      <c r="U1236" s="11">
        <f t="shared" si="237"/>
        <v>3.905288814374022E-3</v>
      </c>
      <c r="V1236" t="e">
        <f>0.94*V1235+(1-0.94)*'01_Data'!AA1231^2</f>
        <v>#VALUE!</v>
      </c>
      <c r="W1236" s="11" t="e">
        <f t="shared" si="238"/>
        <v>#VALUE!</v>
      </c>
      <c r="X1236" t="e">
        <f>0.94*X1235+(1-0.94)*'01_Data'!AB1231^2</f>
        <v>#VALUE!</v>
      </c>
      <c r="Y1236" s="11" t="e">
        <f t="shared" si="239"/>
        <v>#VALUE!</v>
      </c>
    </row>
    <row r="1237" spans="1:25" x14ac:dyDescent="0.2">
      <c r="A1237" s="6">
        <f>'01_Data'!A1233</f>
        <v>45247</v>
      </c>
      <c r="B1237">
        <f>0.94*B1236+(1-0.94)*'01_Data'!P1232^2</f>
        <v>2.0436504524800977E-4</v>
      </c>
      <c r="C1237" s="11">
        <f t="shared" si="228"/>
        <v>0.22693609541564441</v>
      </c>
      <c r="D1237">
        <f>0.94*D1236+(1-0.94)*'01_Data'!Q1232^2</f>
        <v>3.0987847646353066E-4</v>
      </c>
      <c r="E1237" s="11">
        <f t="shared" si="229"/>
        <v>0.27944476389585426</v>
      </c>
      <c r="F1237">
        <f>0.94*F1236+(1-0.94)*'01_Data'!R1232^2</f>
        <v>2.9704076262331675E-4</v>
      </c>
      <c r="G1237" s="11">
        <f t="shared" si="230"/>
        <v>0.2735950880061187</v>
      </c>
      <c r="H1237">
        <f>0.94*H1236+(1-0.94)*'01_Data'!S1232^2</f>
        <v>2.6815712440000407E-4</v>
      </c>
      <c r="I1237" s="11">
        <f t="shared" si="231"/>
        <v>0.25995306374190136</v>
      </c>
      <c r="J1237">
        <f>0.94*J1236+(1-0.94)*'01_Data'!T1232^2</f>
        <v>2.0607623436825727E-4</v>
      </c>
      <c r="K1237" s="11">
        <f t="shared" si="232"/>
        <v>0.22788420537808415</v>
      </c>
      <c r="L1237" t="e">
        <f>0.94*L1236+(1-0.94)*'01_Data'!U1232^2</f>
        <v>#DIV/0!</v>
      </c>
      <c r="M1237" s="11" t="e">
        <f t="shared" si="233"/>
        <v>#DIV/0!</v>
      </c>
      <c r="N1237">
        <f>0.94*N1236+(1-0.94)*'01_Data'!V1232^2</f>
        <v>3.6784748370280766E-4</v>
      </c>
      <c r="O1237" s="11">
        <f t="shared" si="234"/>
        <v>0.30446274959854697</v>
      </c>
      <c r="P1237">
        <f>0.94*P1236+(1-0.94)*'01_Data'!W1232^2</f>
        <v>5.8682282598679597E-4</v>
      </c>
      <c r="Q1237" s="11">
        <f t="shared" si="235"/>
        <v>0.38455084468594347</v>
      </c>
      <c r="R1237">
        <f>0.94*R1236+(1-0.94)*'01_Data'!X1232^2</f>
        <v>1.2722906714685787E-4</v>
      </c>
      <c r="S1237" s="11">
        <f t="shared" si="236"/>
        <v>0.17905788148252</v>
      </c>
      <c r="T1237">
        <f>0.94*T1236+(1-0.94)*'01_Data'!Y1232^2</f>
        <v>6.8342673767756867E-8</v>
      </c>
      <c r="U1237" s="11">
        <f t="shared" si="237"/>
        <v>4.1499823842366763E-3</v>
      </c>
      <c r="V1237" t="e">
        <f>0.94*V1236+(1-0.94)*'01_Data'!AA1232^2</f>
        <v>#VALUE!</v>
      </c>
      <c r="W1237" s="11" t="e">
        <f t="shared" si="238"/>
        <v>#VALUE!</v>
      </c>
      <c r="X1237" t="e">
        <f>0.94*X1236+(1-0.94)*'01_Data'!AB1232^2</f>
        <v>#VALUE!</v>
      </c>
      <c r="Y1237" s="11" t="e">
        <f t="shared" si="239"/>
        <v>#VALUE!</v>
      </c>
    </row>
    <row r="1238" spans="1:25" x14ac:dyDescent="0.2">
      <c r="A1238" s="6">
        <f>'01_Data'!A1234</f>
        <v>45250</v>
      </c>
      <c r="B1238">
        <f>0.94*B1237+(1-0.94)*'01_Data'!P1233^2</f>
        <v>2.2697128178395117E-4</v>
      </c>
      <c r="C1238" s="11">
        <f t="shared" si="228"/>
        <v>0.23915844749779527</v>
      </c>
      <c r="D1238">
        <f>0.94*D1237+(1-0.94)*'01_Data'!Q1233^2</f>
        <v>3.1248336330076893E-4</v>
      </c>
      <c r="E1238" s="11">
        <f t="shared" si="229"/>
        <v>0.28061683404919557</v>
      </c>
      <c r="F1238">
        <f>0.94*F1237+(1-0.94)*'01_Data'!R1233^2</f>
        <v>3.1082248718372445E-4</v>
      </c>
      <c r="G1238" s="11">
        <f t="shared" si="230"/>
        <v>0.27987008909545613</v>
      </c>
      <c r="H1238">
        <f>0.94*H1237+(1-0.94)*'01_Data'!S1233^2</f>
        <v>2.5896241542805855E-4</v>
      </c>
      <c r="I1238" s="11">
        <f t="shared" si="231"/>
        <v>0.25545748900329923</v>
      </c>
      <c r="J1238">
        <f>0.94*J1237+(1-0.94)*'01_Data'!T1233^2</f>
        <v>1.9392823303347864E-4</v>
      </c>
      <c r="K1238" s="11">
        <f t="shared" si="232"/>
        <v>0.2210654082493157</v>
      </c>
      <c r="L1238" t="e">
        <f>0.94*L1237+(1-0.94)*'01_Data'!U1233^2</f>
        <v>#DIV/0!</v>
      </c>
      <c r="M1238" s="11" t="e">
        <f t="shared" si="233"/>
        <v>#DIV/0!</v>
      </c>
      <c r="N1238">
        <f>0.94*N1237+(1-0.94)*'01_Data'!V1233^2</f>
        <v>3.7801402138229153E-4</v>
      </c>
      <c r="O1238" s="11">
        <f t="shared" si="234"/>
        <v>0.30864143174294906</v>
      </c>
      <c r="P1238">
        <f>0.94*P1237+(1-0.94)*'01_Data'!W1233^2</f>
        <v>5.6395056955618717E-4</v>
      </c>
      <c r="Q1238" s="11">
        <f t="shared" si="235"/>
        <v>0.37698215279792652</v>
      </c>
      <c r="R1238">
        <f>0.94*R1237+(1-0.94)*'01_Data'!X1233^2</f>
        <v>1.5851252570208839E-4</v>
      </c>
      <c r="S1238" s="11">
        <f t="shared" si="236"/>
        <v>0.19986284416300662</v>
      </c>
      <c r="T1238">
        <f>0.94*T1237+(1-0.94)*'01_Data'!Y1233^2</f>
        <v>6.7087564880948456E-8</v>
      </c>
      <c r="U1238" s="11">
        <f t="shared" si="237"/>
        <v>4.1116987182913843E-3</v>
      </c>
      <c r="V1238" t="e">
        <f>0.94*V1237+(1-0.94)*'01_Data'!AA1233^2</f>
        <v>#VALUE!</v>
      </c>
      <c r="W1238" s="11" t="e">
        <f t="shared" si="238"/>
        <v>#VALUE!</v>
      </c>
      <c r="X1238" t="e">
        <f>0.94*X1237+(1-0.94)*'01_Data'!AB1233^2</f>
        <v>#VALUE!</v>
      </c>
      <c r="Y1238" s="11" t="e">
        <f t="shared" si="239"/>
        <v>#VALUE!</v>
      </c>
    </row>
    <row r="1239" spans="1:25" x14ac:dyDescent="0.2">
      <c r="A1239" s="6">
        <f>'01_Data'!A1235</f>
        <v>45251</v>
      </c>
      <c r="B1239">
        <f>0.94*B1238+(1-0.94)*'01_Data'!P1234^2</f>
        <v>2.1451031384726418E-4</v>
      </c>
      <c r="C1239" s="11">
        <f t="shared" si="228"/>
        <v>0.23250075072891824</v>
      </c>
      <c r="D1239">
        <f>0.94*D1238+(1-0.94)*'01_Data'!Q1234^2</f>
        <v>2.9375277860861176E-4</v>
      </c>
      <c r="E1239" s="11">
        <f t="shared" si="229"/>
        <v>0.27207664399828624</v>
      </c>
      <c r="F1239">
        <f>0.94*F1238+(1-0.94)*'01_Data'!R1234^2</f>
        <v>2.9507744055624039E-4</v>
      </c>
      <c r="G1239" s="11">
        <f t="shared" si="230"/>
        <v>0.27268941127255492</v>
      </c>
      <c r="H1239">
        <f>0.94*H1238+(1-0.94)*'01_Data'!S1234^2</f>
        <v>2.4394597704632649E-4</v>
      </c>
      <c r="I1239" s="11">
        <f t="shared" si="231"/>
        <v>0.2479402876010155</v>
      </c>
      <c r="J1239">
        <f>0.94*J1238+(1-0.94)*'01_Data'!T1234^2</f>
        <v>1.8238891421604026E-4</v>
      </c>
      <c r="K1239" s="11">
        <f t="shared" si="232"/>
        <v>0.21438751452088375</v>
      </c>
      <c r="L1239" t="e">
        <f>0.94*L1238+(1-0.94)*'01_Data'!U1234^2</f>
        <v>#DIV/0!</v>
      </c>
      <c r="M1239" s="11" t="e">
        <f t="shared" si="233"/>
        <v>#DIV/0!</v>
      </c>
      <c r="N1239">
        <f>0.94*N1238+(1-0.94)*'01_Data'!V1234^2</f>
        <v>3.7229786628982953E-4</v>
      </c>
      <c r="O1239" s="11">
        <f t="shared" si="234"/>
        <v>0.30629897535747169</v>
      </c>
      <c r="P1239">
        <f>0.94*P1238+(1-0.94)*'01_Data'!W1234^2</f>
        <v>5.3030327453467883E-4</v>
      </c>
      <c r="Q1239" s="11">
        <f t="shared" si="235"/>
        <v>0.3655631616871961</v>
      </c>
      <c r="R1239">
        <f>0.94*R1238+(1-0.94)*'01_Data'!X1234^2</f>
        <v>1.4952736798714097E-4</v>
      </c>
      <c r="S1239" s="11">
        <f t="shared" si="236"/>
        <v>0.19411567874017679</v>
      </c>
      <c r="T1239">
        <f>0.94*T1238+(1-0.94)*'01_Data'!Y1234^2</f>
        <v>6.306231098809154E-8</v>
      </c>
      <c r="U1239" s="11">
        <f t="shared" si="237"/>
        <v>3.9864398112851359E-3</v>
      </c>
      <c r="V1239" t="e">
        <f>0.94*V1238+(1-0.94)*'01_Data'!AA1234^2</f>
        <v>#VALUE!</v>
      </c>
      <c r="W1239" s="11" t="e">
        <f t="shared" si="238"/>
        <v>#VALUE!</v>
      </c>
      <c r="X1239" t="e">
        <f>0.94*X1238+(1-0.94)*'01_Data'!AB1234^2</f>
        <v>#VALUE!</v>
      </c>
      <c r="Y1239" s="11" t="e">
        <f t="shared" si="239"/>
        <v>#VALUE!</v>
      </c>
    </row>
    <row r="1240" spans="1:25" x14ac:dyDescent="0.2">
      <c r="A1240" s="6">
        <f>'01_Data'!A1236</f>
        <v>45252</v>
      </c>
      <c r="B1240">
        <f>0.94*B1239+(1-0.94)*'01_Data'!P1235^2</f>
        <v>2.0164850641270619E-4</v>
      </c>
      <c r="C1240" s="11">
        <f t="shared" si="228"/>
        <v>0.22542276641014317</v>
      </c>
      <c r="D1240">
        <f>0.94*D1239+(1-0.94)*'01_Data'!Q1235^2</f>
        <v>2.7646113262242854E-4</v>
      </c>
      <c r="E1240" s="11">
        <f t="shared" si="229"/>
        <v>0.2639473535022695</v>
      </c>
      <c r="F1240">
        <f>0.94*F1239+(1-0.94)*'01_Data'!R1235^2</f>
        <v>2.775914119465906E-4</v>
      </c>
      <c r="G1240" s="11">
        <f t="shared" si="230"/>
        <v>0.26448636223922933</v>
      </c>
      <c r="H1240">
        <f>0.94*H1239+(1-0.94)*'01_Data'!S1235^2</f>
        <v>2.3176557526591082E-4</v>
      </c>
      <c r="I1240" s="11">
        <f t="shared" si="231"/>
        <v>0.24167110908631492</v>
      </c>
      <c r="J1240">
        <f>0.94*J1239+(1-0.94)*'01_Data'!T1235^2</f>
        <v>1.8200479139530168E-4</v>
      </c>
      <c r="K1240" s="11">
        <f t="shared" si="232"/>
        <v>0.21416163856212911</v>
      </c>
      <c r="L1240" t="e">
        <f>0.94*L1239+(1-0.94)*'01_Data'!U1235^2</f>
        <v>#DIV/0!</v>
      </c>
      <c r="M1240" s="11" t="e">
        <f t="shared" si="233"/>
        <v>#DIV/0!</v>
      </c>
      <c r="N1240">
        <f>0.94*N1239+(1-0.94)*'01_Data'!V1235^2</f>
        <v>3.5039874981038883E-4</v>
      </c>
      <c r="O1240" s="11">
        <f t="shared" si="234"/>
        <v>0.29715397515802811</v>
      </c>
      <c r="P1240">
        <f>0.94*P1239+(1-0.94)*'01_Data'!W1235^2</f>
        <v>5.2058526966086509E-4</v>
      </c>
      <c r="Q1240" s="11">
        <f t="shared" si="235"/>
        <v>0.36219813356026287</v>
      </c>
      <c r="R1240">
        <f>0.94*R1239+(1-0.94)*'01_Data'!X1235^2</f>
        <v>1.4688268154704881E-4</v>
      </c>
      <c r="S1240" s="11">
        <f t="shared" si="236"/>
        <v>0.19239136090234485</v>
      </c>
      <c r="T1240">
        <f>0.94*T1239+(1-0.94)*'01_Data'!Y1235^2</f>
        <v>6.570120408300183E-8</v>
      </c>
      <c r="U1240" s="11">
        <f t="shared" si="237"/>
        <v>4.0689929256409949E-3</v>
      </c>
      <c r="V1240" t="e">
        <f>0.94*V1239+(1-0.94)*'01_Data'!AA1235^2</f>
        <v>#VALUE!</v>
      </c>
      <c r="W1240" s="11" t="e">
        <f t="shared" si="238"/>
        <v>#VALUE!</v>
      </c>
      <c r="X1240" t="e">
        <f>0.94*X1239+(1-0.94)*'01_Data'!AB1235^2</f>
        <v>#VALUE!</v>
      </c>
      <c r="Y1240" s="11" t="e">
        <f t="shared" si="239"/>
        <v>#VALUE!</v>
      </c>
    </row>
    <row r="1241" spans="1:25" x14ac:dyDescent="0.2">
      <c r="A1241" s="6">
        <f>'01_Data'!A1237</f>
        <v>45254</v>
      </c>
      <c r="B1241">
        <f>0.94*B1240+(1-0.94)*'01_Data'!P1236^2</f>
        <v>1.9066802868053235E-4</v>
      </c>
      <c r="C1241" s="11">
        <f t="shared" si="228"/>
        <v>0.2191993230543702</v>
      </c>
      <c r="D1241">
        <f>0.94*D1240+(1-0.94)*'01_Data'!Q1236^2</f>
        <v>2.6011631266063308E-4</v>
      </c>
      <c r="E1241" s="11">
        <f t="shared" si="229"/>
        <v>0.25602599631771683</v>
      </c>
      <c r="F1241">
        <f>0.94*F1240+(1-0.94)*'01_Data'!R1236^2</f>
        <v>2.6140026428990264E-4</v>
      </c>
      <c r="G1241" s="11">
        <f t="shared" si="230"/>
        <v>0.25665709926097008</v>
      </c>
      <c r="H1241">
        <f>0.94*H1240+(1-0.94)*'01_Data'!S1236^2</f>
        <v>2.2264401846477905E-4</v>
      </c>
      <c r="I1241" s="11">
        <f t="shared" si="231"/>
        <v>0.23686766907521239</v>
      </c>
      <c r="J1241">
        <f>0.94*J1240+(1-0.94)*'01_Data'!T1236^2</f>
        <v>1.7688879979656623E-4</v>
      </c>
      <c r="K1241" s="11">
        <f t="shared" si="232"/>
        <v>0.21113023835712091</v>
      </c>
      <c r="L1241" t="e">
        <f>0.94*L1240+(1-0.94)*'01_Data'!U1236^2</f>
        <v>#DIV/0!</v>
      </c>
      <c r="M1241" s="11" t="e">
        <f t="shared" si="233"/>
        <v>#DIV/0!</v>
      </c>
      <c r="N1241">
        <f>0.94*N1240+(1-0.94)*'01_Data'!V1236^2</f>
        <v>3.3431924620335525E-4</v>
      </c>
      <c r="O1241" s="11">
        <f t="shared" si="234"/>
        <v>0.29025583550248479</v>
      </c>
      <c r="P1241">
        <f>0.94*P1240+(1-0.94)*'01_Data'!W1236^2</f>
        <v>5.3076298503433258E-4</v>
      </c>
      <c r="Q1241" s="11">
        <f t="shared" si="235"/>
        <v>0.36572157747205974</v>
      </c>
      <c r="R1241">
        <f>0.94*R1240+(1-0.94)*'01_Data'!X1236^2</f>
        <v>1.3858161101203338E-4</v>
      </c>
      <c r="S1241" s="11">
        <f t="shared" si="236"/>
        <v>0.18687580361039902</v>
      </c>
      <c r="T1241">
        <f>0.94*T1240+(1-0.94)*'01_Data'!Y1236^2</f>
        <v>7.3189644471830175E-8</v>
      </c>
      <c r="U1241" s="11">
        <f t="shared" si="237"/>
        <v>4.2946234301625575E-3</v>
      </c>
      <c r="V1241" t="e">
        <f>0.94*V1240+(1-0.94)*'01_Data'!AA1236^2</f>
        <v>#VALUE!</v>
      </c>
      <c r="W1241" s="11" t="e">
        <f t="shared" si="238"/>
        <v>#VALUE!</v>
      </c>
      <c r="X1241" t="e">
        <f>0.94*X1240+(1-0.94)*'01_Data'!AB1236^2</f>
        <v>#VALUE!</v>
      </c>
      <c r="Y1241" s="11" t="e">
        <f t="shared" si="239"/>
        <v>#VALUE!</v>
      </c>
    </row>
    <row r="1242" spans="1:25" x14ac:dyDescent="0.2">
      <c r="A1242" s="6">
        <f>'01_Data'!A1238</f>
        <v>45257</v>
      </c>
      <c r="B1242">
        <f>0.94*B1241+(1-0.94)*'01_Data'!P1237^2</f>
        <v>1.8095795344858661E-4</v>
      </c>
      <c r="C1242" s="11">
        <f t="shared" si="228"/>
        <v>0.2135448530614677</v>
      </c>
      <c r="D1242">
        <f>0.94*D1241+(1-0.94)*'01_Data'!Q1237^2</f>
        <v>2.4544150113309471E-4</v>
      </c>
      <c r="E1242" s="11">
        <f t="shared" si="229"/>
        <v>0.24869913205626565</v>
      </c>
      <c r="F1242">
        <f>0.94*F1241+(1-0.94)*'01_Data'!R1237^2</f>
        <v>2.475690664587801E-4</v>
      </c>
      <c r="G1242" s="11">
        <f t="shared" si="230"/>
        <v>0.24977470798223864</v>
      </c>
      <c r="H1242">
        <f>0.94*H1241+(1-0.94)*'01_Data'!S1237^2</f>
        <v>2.0932667948877161E-4</v>
      </c>
      <c r="I1242" s="11">
        <f t="shared" si="231"/>
        <v>0.2296743852308534</v>
      </c>
      <c r="J1242">
        <f>0.94*J1241+(1-0.94)*'01_Data'!T1237^2</f>
        <v>1.7012698811195556E-4</v>
      </c>
      <c r="K1242" s="11">
        <f t="shared" si="232"/>
        <v>0.20705555052741959</v>
      </c>
      <c r="L1242" t="e">
        <f>0.94*L1241+(1-0.94)*'01_Data'!U1237^2</f>
        <v>#DIV/0!</v>
      </c>
      <c r="M1242" s="11" t="e">
        <f t="shared" si="233"/>
        <v>#DIV/0!</v>
      </c>
      <c r="N1242">
        <f>0.94*N1241+(1-0.94)*'01_Data'!V1237^2</f>
        <v>3.6088487102231451E-4</v>
      </c>
      <c r="O1242" s="11">
        <f t="shared" si="234"/>
        <v>0.30156755047190215</v>
      </c>
      <c r="P1242">
        <f>0.94*P1241+(1-0.94)*'01_Data'!W1237^2</f>
        <v>4.9939378517145584E-4</v>
      </c>
      <c r="Q1242" s="11">
        <f t="shared" si="235"/>
        <v>0.35474953680478133</v>
      </c>
      <c r="R1242">
        <f>0.94*R1241+(1-0.94)*'01_Data'!X1237^2</f>
        <v>1.3039526016774198E-4</v>
      </c>
      <c r="S1242" s="11">
        <f t="shared" si="236"/>
        <v>0.18127218640009554</v>
      </c>
      <c r="T1242">
        <f>0.94*T1241+(1-0.94)*'01_Data'!Y1237^2</f>
        <v>6.9500400269935056E-8</v>
      </c>
      <c r="U1242" s="11">
        <f t="shared" si="237"/>
        <v>4.1849851693911222E-3</v>
      </c>
      <c r="V1242" t="e">
        <f>0.94*V1241+(1-0.94)*'01_Data'!AA1237^2</f>
        <v>#VALUE!</v>
      </c>
      <c r="W1242" s="11" t="e">
        <f t="shared" si="238"/>
        <v>#VALUE!</v>
      </c>
      <c r="X1242" t="e">
        <f>0.94*X1241+(1-0.94)*'01_Data'!AB1237^2</f>
        <v>#VALUE!</v>
      </c>
      <c r="Y1242" s="11" t="e">
        <f t="shared" si="239"/>
        <v>#VALUE!</v>
      </c>
    </row>
    <row r="1243" spans="1:25" x14ac:dyDescent="0.2">
      <c r="A1243" s="6">
        <f>'01_Data'!A1239</f>
        <v>45258</v>
      </c>
      <c r="B1243">
        <f>0.94*B1242+(1-0.94)*'01_Data'!P1238^2</f>
        <v>1.7215396907490919E-4</v>
      </c>
      <c r="C1243" s="11">
        <f t="shared" si="228"/>
        <v>0.20828538164469707</v>
      </c>
      <c r="D1243">
        <f>0.94*D1242+(1-0.94)*'01_Data'!Q1238^2</f>
        <v>2.315515358709713E-4</v>
      </c>
      <c r="E1243" s="11">
        <f t="shared" si="229"/>
        <v>0.24155948964899882</v>
      </c>
      <c r="F1243">
        <f>0.94*F1242+(1-0.94)*'01_Data'!R1238^2</f>
        <v>2.3486983530487043E-4</v>
      </c>
      <c r="G1243" s="11">
        <f t="shared" si="230"/>
        <v>0.24328419286264236</v>
      </c>
      <c r="H1243">
        <f>0.94*H1242+(1-0.94)*'01_Data'!S1238^2</f>
        <v>1.9816780455806474E-4</v>
      </c>
      <c r="I1243" s="11">
        <f t="shared" si="231"/>
        <v>0.22346876011790176</v>
      </c>
      <c r="J1243">
        <f>0.94*J1242+(1-0.94)*'01_Data'!T1238^2</f>
        <v>1.6052831413213567E-4</v>
      </c>
      <c r="K1243" s="11">
        <f t="shared" si="232"/>
        <v>0.20112964764374791</v>
      </c>
      <c r="L1243" t="e">
        <f>0.94*L1242+(1-0.94)*'01_Data'!U1238^2</f>
        <v>#DIV/0!</v>
      </c>
      <c r="M1243" s="11" t="e">
        <f t="shared" si="233"/>
        <v>#DIV/0!</v>
      </c>
      <c r="N1243">
        <f>0.94*N1242+(1-0.94)*'01_Data'!V1238^2</f>
        <v>3.530742596690284E-4</v>
      </c>
      <c r="O1243" s="11">
        <f t="shared" si="234"/>
        <v>0.29828629441627913</v>
      </c>
      <c r="P1243">
        <f>0.94*P1242+(1-0.94)*'01_Data'!W1238^2</f>
        <v>4.8988466686609902E-4</v>
      </c>
      <c r="Q1243" s="11">
        <f t="shared" si="235"/>
        <v>0.35135585387219176</v>
      </c>
      <c r="R1243">
        <f>0.94*R1242+(1-0.94)*'01_Data'!X1238^2</f>
        <v>1.2336954333862725E-4</v>
      </c>
      <c r="S1243" s="11">
        <f t="shared" si="236"/>
        <v>0.17632108473275132</v>
      </c>
      <c r="T1243">
        <f>0.94*T1242+(1-0.94)*'01_Data'!Y1238^2</f>
        <v>6.6048221475397802E-8</v>
      </c>
      <c r="U1243" s="11">
        <f t="shared" si="237"/>
        <v>4.0797244774372016E-3</v>
      </c>
      <c r="V1243" t="e">
        <f>0.94*V1242+(1-0.94)*'01_Data'!AA1238^2</f>
        <v>#VALUE!</v>
      </c>
      <c r="W1243" s="11" t="e">
        <f t="shared" si="238"/>
        <v>#VALUE!</v>
      </c>
      <c r="X1243" t="e">
        <f>0.94*X1242+(1-0.94)*'01_Data'!AB1238^2</f>
        <v>#VALUE!</v>
      </c>
      <c r="Y1243" s="11" t="e">
        <f t="shared" si="239"/>
        <v>#VALUE!</v>
      </c>
    </row>
    <row r="1244" spans="1:25" x14ac:dyDescent="0.2">
      <c r="A1244" s="6">
        <f>'01_Data'!A1240</f>
        <v>45259</v>
      </c>
      <c r="B1244">
        <f>0.94*B1243+(1-0.94)*'01_Data'!P1239^2</f>
        <v>1.6184473098340466E-4</v>
      </c>
      <c r="C1244" s="11">
        <f t="shared" si="228"/>
        <v>0.20195264842981878</v>
      </c>
      <c r="D1244">
        <f>0.94*D1243+(1-0.94)*'01_Data'!Q1239^2</f>
        <v>2.2143629872123404E-4</v>
      </c>
      <c r="E1244" s="11">
        <f t="shared" si="229"/>
        <v>0.23622435792642338</v>
      </c>
      <c r="F1244">
        <f>0.94*F1243+(1-0.94)*'01_Data'!R1239^2</f>
        <v>2.2092503570726895E-4</v>
      </c>
      <c r="G1244" s="11">
        <f t="shared" si="230"/>
        <v>0.23595149713072766</v>
      </c>
      <c r="H1244">
        <f>0.94*H1243+(1-0.94)*'01_Data'!S1239^2</f>
        <v>1.8688011504172997E-4</v>
      </c>
      <c r="I1244" s="11">
        <f t="shared" si="231"/>
        <v>0.21701103425981813</v>
      </c>
      <c r="J1244">
        <f>0.94*J1243+(1-0.94)*'01_Data'!T1239^2</f>
        <v>1.520065799537207E-4</v>
      </c>
      <c r="K1244" s="11">
        <f t="shared" si="232"/>
        <v>0.19571831326765929</v>
      </c>
      <c r="L1244" t="e">
        <f>0.94*L1243+(1-0.94)*'01_Data'!U1239^2</f>
        <v>#DIV/0!</v>
      </c>
      <c r="M1244" s="11" t="e">
        <f t="shared" si="233"/>
        <v>#DIV/0!</v>
      </c>
      <c r="N1244">
        <f>0.94*N1243+(1-0.94)*'01_Data'!V1239^2</f>
        <v>3.7391567700084124E-4</v>
      </c>
      <c r="O1244" s="11">
        <f t="shared" si="234"/>
        <v>0.3069637610601812</v>
      </c>
      <c r="P1244">
        <f>0.94*P1243+(1-0.94)*'01_Data'!W1239^2</f>
        <v>4.8010164504200666E-4</v>
      </c>
      <c r="Q1244" s="11">
        <f t="shared" si="235"/>
        <v>0.34782986437421626</v>
      </c>
      <c r="R1244">
        <f>0.94*R1243+(1-0.94)*'01_Data'!X1239^2</f>
        <v>1.1596737073830961E-4</v>
      </c>
      <c r="S1244" s="11">
        <f t="shared" si="236"/>
        <v>0.17094963417935127</v>
      </c>
      <c r="T1244">
        <f>0.94*T1243+(1-0.94)*'01_Data'!Y1239^2</f>
        <v>6.492396538068322E-8</v>
      </c>
      <c r="U1244" s="11">
        <f t="shared" si="237"/>
        <v>4.0448534307107068E-3</v>
      </c>
      <c r="V1244" t="e">
        <f>0.94*V1243+(1-0.94)*'01_Data'!AA1239^2</f>
        <v>#VALUE!</v>
      </c>
      <c r="W1244" s="11" t="e">
        <f t="shared" si="238"/>
        <v>#VALUE!</v>
      </c>
      <c r="X1244" t="e">
        <f>0.94*X1243+(1-0.94)*'01_Data'!AB1239^2</f>
        <v>#VALUE!</v>
      </c>
      <c r="Y1244" s="11" t="e">
        <f t="shared" si="239"/>
        <v>#VALUE!</v>
      </c>
    </row>
    <row r="1245" spans="1:25" x14ac:dyDescent="0.2">
      <c r="A1245" s="6">
        <f>'01_Data'!A1241</f>
        <v>45260</v>
      </c>
      <c r="B1245">
        <f>0.94*B1244+(1-0.94)*'01_Data'!P1240^2</f>
        <v>1.6586593830642825E-4</v>
      </c>
      <c r="C1245" s="11">
        <f t="shared" si="228"/>
        <v>0.20444612114985189</v>
      </c>
      <c r="D1245">
        <f>0.94*D1244+(1-0.94)*'01_Data'!Q1240^2</f>
        <v>2.1548558654496799E-4</v>
      </c>
      <c r="E1245" s="11">
        <f t="shared" si="229"/>
        <v>0.23302868452045114</v>
      </c>
      <c r="F1245">
        <f>0.94*F1244+(1-0.94)*'01_Data'!R1240^2</f>
        <v>2.1234018777966789E-4</v>
      </c>
      <c r="G1245" s="11">
        <f t="shared" si="230"/>
        <v>0.2313216966055634</v>
      </c>
      <c r="H1245">
        <f>0.94*H1244+(1-0.94)*'01_Data'!S1240^2</f>
        <v>1.7687427341854685E-4</v>
      </c>
      <c r="I1245" s="11">
        <f t="shared" si="231"/>
        <v>0.2111215690105438</v>
      </c>
      <c r="J1245">
        <f>0.94*J1244+(1-0.94)*'01_Data'!T1240^2</f>
        <v>1.4485250019098257E-4</v>
      </c>
      <c r="K1245" s="11">
        <f t="shared" si="232"/>
        <v>0.19105713817632569</v>
      </c>
      <c r="L1245" t="e">
        <f>0.94*L1244+(1-0.94)*'01_Data'!U1240^2</f>
        <v>#DIV/0!</v>
      </c>
      <c r="M1245" s="11" t="e">
        <f t="shared" si="233"/>
        <v>#DIV/0!</v>
      </c>
      <c r="N1245">
        <f>0.94*N1244+(1-0.94)*'01_Data'!V1240^2</f>
        <v>3.7798972101189582E-4</v>
      </c>
      <c r="O1245" s="11">
        <f t="shared" si="234"/>
        <v>0.30863151118283072</v>
      </c>
      <c r="P1245">
        <f>0.94*P1244+(1-0.94)*'01_Data'!W1240^2</f>
        <v>4.5439576082586906E-4</v>
      </c>
      <c r="Q1245" s="11">
        <f t="shared" si="235"/>
        <v>0.33838991079540037</v>
      </c>
      <c r="R1245">
        <f>0.94*R1244+(1-0.94)*'01_Data'!X1240^2</f>
        <v>1.0904134170864985E-4</v>
      </c>
      <c r="S1245" s="11">
        <f t="shared" si="236"/>
        <v>0.16576615490075097</v>
      </c>
      <c r="T1245">
        <f>0.94*T1244+(1-0.94)*'01_Data'!Y1240^2</f>
        <v>6.174590354493798E-8</v>
      </c>
      <c r="U1245" s="11">
        <f t="shared" si="237"/>
        <v>3.9446124896273874E-3</v>
      </c>
      <c r="V1245" t="e">
        <f>0.94*V1244+(1-0.94)*'01_Data'!AA1240^2</f>
        <v>#VALUE!</v>
      </c>
      <c r="W1245" s="11" t="e">
        <f t="shared" si="238"/>
        <v>#VALUE!</v>
      </c>
      <c r="X1245" t="e">
        <f>0.94*X1244+(1-0.94)*'01_Data'!AB1240^2</f>
        <v>#VALUE!</v>
      </c>
      <c r="Y1245" s="11" t="e">
        <f t="shared" si="239"/>
        <v>#VALUE!</v>
      </c>
    </row>
    <row r="1246" spans="1:25" x14ac:dyDescent="0.2">
      <c r="A1246" s="6">
        <f>'01_Data'!A1242</f>
        <v>45261</v>
      </c>
      <c r="B1246">
        <f>0.94*B1245+(1-0.94)*'01_Data'!P1241^2</f>
        <v>1.5682680987956897E-4</v>
      </c>
      <c r="C1246" s="11">
        <f t="shared" si="228"/>
        <v>0.19879727384864054</v>
      </c>
      <c r="D1246">
        <f>0.94*D1245+(1-0.94)*'01_Data'!Q1241^2</f>
        <v>2.0283551061347406E-4</v>
      </c>
      <c r="E1246" s="11">
        <f t="shared" si="229"/>
        <v>0.22608526859261632</v>
      </c>
      <c r="F1246">
        <f>0.94*F1245+(1-0.94)*'01_Data'!R1241^2</f>
        <v>2.1126028762833825E-4</v>
      </c>
      <c r="G1246" s="11">
        <f t="shared" si="230"/>
        <v>0.23073272954295243</v>
      </c>
      <c r="H1246">
        <f>0.94*H1245+(1-0.94)*'01_Data'!S1241^2</f>
        <v>1.8967235353947213E-4</v>
      </c>
      <c r="I1246" s="11">
        <f t="shared" si="231"/>
        <v>0.21862624062986352</v>
      </c>
      <c r="J1246">
        <f>0.94*J1245+(1-0.94)*'01_Data'!T1241^2</f>
        <v>1.4149893875461719E-4</v>
      </c>
      <c r="K1246" s="11">
        <f t="shared" si="232"/>
        <v>0.18883255165930352</v>
      </c>
      <c r="L1246" t="e">
        <f>0.94*L1245+(1-0.94)*'01_Data'!U1241^2</f>
        <v>#DIV/0!</v>
      </c>
      <c r="M1246" s="11" t="e">
        <f t="shared" si="233"/>
        <v>#DIV/0!</v>
      </c>
      <c r="N1246">
        <f>0.94*N1245+(1-0.94)*'01_Data'!V1241^2</f>
        <v>5.9605454488368781E-4</v>
      </c>
      <c r="O1246" s="11">
        <f t="shared" si="234"/>
        <v>0.38756385965501139</v>
      </c>
      <c r="P1246">
        <f>0.94*P1245+(1-0.94)*'01_Data'!W1241^2</f>
        <v>4.4072549094553666E-4</v>
      </c>
      <c r="Q1246" s="11">
        <f t="shared" si="235"/>
        <v>0.33326089437297512</v>
      </c>
      <c r="R1246">
        <f>0.94*R1245+(1-0.94)*'01_Data'!X1241^2</f>
        <v>1.1642434282359947E-4</v>
      </c>
      <c r="S1246" s="11">
        <f t="shared" si="236"/>
        <v>0.1712861185021923</v>
      </c>
      <c r="T1246">
        <f>0.94*T1245+(1-0.94)*'01_Data'!Y1241^2</f>
        <v>6.9449264791851841E-8</v>
      </c>
      <c r="U1246" s="11">
        <f t="shared" si="237"/>
        <v>4.1834453178626182E-3</v>
      </c>
      <c r="V1246" t="e">
        <f>0.94*V1245+(1-0.94)*'01_Data'!AA1241^2</f>
        <v>#VALUE!</v>
      </c>
      <c r="W1246" s="11" t="e">
        <f t="shared" si="238"/>
        <v>#VALUE!</v>
      </c>
      <c r="X1246" t="e">
        <f>0.94*X1245+(1-0.94)*'01_Data'!AB1241^2</f>
        <v>#VALUE!</v>
      </c>
      <c r="Y1246" s="11" t="e">
        <f t="shared" si="239"/>
        <v>#VALUE!</v>
      </c>
    </row>
    <row r="1247" spans="1:25" x14ac:dyDescent="0.2">
      <c r="A1247" s="6">
        <f>'01_Data'!A1243</f>
        <v>45264</v>
      </c>
      <c r="B1247">
        <f>0.94*B1246+(1-0.94)*'01_Data'!P1242^2</f>
        <v>1.4777175397753196E-4</v>
      </c>
      <c r="C1247" s="11">
        <f t="shared" si="228"/>
        <v>0.192972749377569</v>
      </c>
      <c r="D1247">
        <f>0.94*D1246+(1-0.94)*'01_Data'!Q1242^2</f>
        <v>1.9488985388870262E-4</v>
      </c>
      <c r="E1247" s="11">
        <f t="shared" si="229"/>
        <v>0.2216128226884741</v>
      </c>
      <c r="F1247">
        <f>0.94*F1246+(1-0.94)*'01_Data'!R1242^2</f>
        <v>1.9910547011212771E-4</v>
      </c>
      <c r="G1247" s="11">
        <f t="shared" si="230"/>
        <v>0.22399682691559758</v>
      </c>
      <c r="H1247">
        <f>0.94*H1246+(1-0.94)*'01_Data'!S1242^2</f>
        <v>1.8005783845916702E-4</v>
      </c>
      <c r="I1247" s="11">
        <f t="shared" si="231"/>
        <v>0.2130130871371759</v>
      </c>
      <c r="J1247">
        <f>0.94*J1246+(1-0.94)*'01_Data'!T1242^2</f>
        <v>1.3353800504446939E-4</v>
      </c>
      <c r="K1247" s="11">
        <f t="shared" si="232"/>
        <v>0.18344366239040882</v>
      </c>
      <c r="L1247" t="e">
        <f>0.94*L1246+(1-0.94)*'01_Data'!U1242^2</f>
        <v>#DIV/0!</v>
      </c>
      <c r="M1247" s="11" t="e">
        <f t="shared" si="233"/>
        <v>#DIV/0!</v>
      </c>
      <c r="N1247">
        <f>0.94*N1246+(1-0.94)*'01_Data'!V1242^2</f>
        <v>5.6822667214492394E-4</v>
      </c>
      <c r="O1247" s="11">
        <f t="shared" si="234"/>
        <v>0.37840866980094529</v>
      </c>
      <c r="P1247">
        <f>0.94*P1246+(1-0.94)*'01_Data'!W1242^2</f>
        <v>4.2747527343229278E-4</v>
      </c>
      <c r="Q1247" s="11">
        <f t="shared" si="235"/>
        <v>0.3282129931994433</v>
      </c>
      <c r="R1247">
        <f>0.94*R1246+(1-0.94)*'01_Data'!X1242^2</f>
        <v>1.0943888225418349E-4</v>
      </c>
      <c r="S1247" s="11">
        <f t="shared" si="236"/>
        <v>0.16606805330362079</v>
      </c>
      <c r="T1247">
        <f>0.94*T1246+(1-0.94)*'01_Data'!Y1242^2</f>
        <v>6.7868959044332309E-8</v>
      </c>
      <c r="U1247" s="11">
        <f t="shared" si="237"/>
        <v>4.1355746492079846E-3</v>
      </c>
      <c r="V1247" t="e">
        <f>0.94*V1246+(1-0.94)*'01_Data'!AA1242^2</f>
        <v>#VALUE!</v>
      </c>
      <c r="W1247" s="11" t="e">
        <f t="shared" si="238"/>
        <v>#VALUE!</v>
      </c>
      <c r="X1247" t="e">
        <f>0.94*X1246+(1-0.94)*'01_Data'!AB1242^2</f>
        <v>#VALUE!</v>
      </c>
      <c r="Y1247" s="11" t="e">
        <f t="shared" si="239"/>
        <v>#VALUE!</v>
      </c>
    </row>
    <row r="1248" spans="1:25" x14ac:dyDescent="0.2">
      <c r="A1248" s="6">
        <f>'01_Data'!A1244</f>
        <v>45265</v>
      </c>
      <c r="B1248">
        <f>0.94*B1247+(1-0.94)*'01_Data'!P1243^2</f>
        <v>1.4068908942868459E-4</v>
      </c>
      <c r="C1248" s="11">
        <f t="shared" si="228"/>
        <v>0.18829139793423522</v>
      </c>
      <c r="D1248">
        <f>0.94*D1247+(1-0.94)*'01_Data'!Q1243^2</f>
        <v>1.8320674337447303E-4</v>
      </c>
      <c r="E1248" s="11">
        <f t="shared" si="229"/>
        <v>0.21486763211420934</v>
      </c>
      <c r="F1248">
        <f>0.94*F1247+(1-0.94)*'01_Data'!R1243^2</f>
        <v>1.893870057039823E-4</v>
      </c>
      <c r="G1248" s="11">
        <f t="shared" si="230"/>
        <v>0.21846172533742275</v>
      </c>
      <c r="H1248">
        <f>0.94*H1247+(1-0.94)*'01_Data'!S1243^2</f>
        <v>1.858391280644188E-4</v>
      </c>
      <c r="I1248" s="11">
        <f t="shared" si="231"/>
        <v>0.21640577689200802</v>
      </c>
      <c r="J1248">
        <f>0.94*J1247+(1-0.94)*'01_Data'!T1243^2</f>
        <v>2.3050674128092047E-4</v>
      </c>
      <c r="K1248" s="11">
        <f t="shared" si="232"/>
        <v>0.24101389753039545</v>
      </c>
      <c r="L1248" t="e">
        <f>0.94*L1247+(1-0.94)*'01_Data'!U1243^2</f>
        <v>#DIV/0!</v>
      </c>
      <c r="M1248" s="11" t="e">
        <f t="shared" si="233"/>
        <v>#DIV/0!</v>
      </c>
      <c r="N1248">
        <f>0.94*N1247+(1-0.94)*'01_Data'!V1243^2</f>
        <v>5.6215453366811451E-4</v>
      </c>
      <c r="O1248" s="11">
        <f t="shared" si="234"/>
        <v>0.37638137903510166</v>
      </c>
      <c r="P1248">
        <f>0.94*P1247+(1-0.94)*'01_Data'!W1243^2</f>
        <v>4.0595072217999221E-4</v>
      </c>
      <c r="Q1248" s="11">
        <f t="shared" si="235"/>
        <v>0.31984305837294336</v>
      </c>
      <c r="R1248">
        <f>0.94*R1247+(1-0.94)*'01_Data'!X1243^2</f>
        <v>1.0287254931893248E-4</v>
      </c>
      <c r="S1248" s="11">
        <f t="shared" si="236"/>
        <v>0.16100895139206076</v>
      </c>
      <c r="T1248">
        <f>0.94*T1247+(1-0.94)*'01_Data'!Y1243^2</f>
        <v>6.379682150167236E-8</v>
      </c>
      <c r="U1248" s="11">
        <f t="shared" si="237"/>
        <v>4.0095883851614285E-3</v>
      </c>
      <c r="V1248" t="e">
        <f>0.94*V1247+(1-0.94)*'01_Data'!AA1243^2</f>
        <v>#VALUE!</v>
      </c>
      <c r="W1248" s="11" t="e">
        <f t="shared" si="238"/>
        <v>#VALUE!</v>
      </c>
      <c r="X1248" t="e">
        <f>0.94*X1247+(1-0.94)*'01_Data'!AB1243^2</f>
        <v>#VALUE!</v>
      </c>
      <c r="Y1248" s="11" t="e">
        <f t="shared" si="239"/>
        <v>#VALUE!</v>
      </c>
    </row>
    <row r="1249" spans="1:25" x14ac:dyDescent="0.2">
      <c r="A1249" s="6">
        <f>'01_Data'!A1245</f>
        <v>45266</v>
      </c>
      <c r="B1249">
        <f>0.94*B1248+(1-0.94)*'01_Data'!P1244^2</f>
        <v>1.5534379062667945E-4</v>
      </c>
      <c r="C1249" s="11">
        <f t="shared" si="228"/>
        <v>0.19785508645956826</v>
      </c>
      <c r="D1249">
        <f>0.94*D1248+(1-0.94)*'01_Data'!Q1244^2</f>
        <v>1.8392585804270092E-4</v>
      </c>
      <c r="E1249" s="11">
        <f t="shared" si="229"/>
        <v>0.21528891338561917</v>
      </c>
      <c r="F1249">
        <f>0.94*F1248+(1-0.94)*'01_Data'!R1244^2</f>
        <v>1.8696961396233585E-4</v>
      </c>
      <c r="G1249" s="11">
        <f t="shared" si="230"/>
        <v>0.2170629925125622</v>
      </c>
      <c r="H1249">
        <f>0.94*H1248+(1-0.94)*'01_Data'!S1244^2</f>
        <v>1.8077998923192909E-4</v>
      </c>
      <c r="I1249" s="11">
        <f t="shared" si="231"/>
        <v>0.21343982122941851</v>
      </c>
      <c r="J1249">
        <f>0.94*J1248+(1-0.94)*'01_Data'!T1244^2</f>
        <v>2.5072477034781274E-4</v>
      </c>
      <c r="K1249" s="11">
        <f t="shared" si="232"/>
        <v>0.25136157647430685</v>
      </c>
      <c r="L1249" t="e">
        <f>0.94*L1248+(1-0.94)*'01_Data'!U1244^2</f>
        <v>#DIV/0!</v>
      </c>
      <c r="M1249" s="11" t="e">
        <f t="shared" si="233"/>
        <v>#DIV/0!</v>
      </c>
      <c r="N1249">
        <f>0.94*N1248+(1-0.94)*'01_Data'!V1244^2</f>
        <v>5.5771450798700528E-4</v>
      </c>
      <c r="O1249" s="11">
        <f t="shared" si="234"/>
        <v>0.37489205914866391</v>
      </c>
      <c r="P1249">
        <f>0.94*P1248+(1-0.94)*'01_Data'!W1244^2</f>
        <v>3.8361902680975345E-4</v>
      </c>
      <c r="Q1249" s="11">
        <f t="shared" si="235"/>
        <v>0.31092120345202878</v>
      </c>
      <c r="R1249">
        <f>0.94*R1248+(1-0.94)*'01_Data'!X1244^2</f>
        <v>1.0200343377755655E-4</v>
      </c>
      <c r="S1249" s="11">
        <f t="shared" si="236"/>
        <v>0.16032736919173923</v>
      </c>
      <c r="T1249">
        <f>0.94*T1248+(1-0.94)*'01_Data'!Y1244^2</f>
        <v>6.2833885438585691E-8</v>
      </c>
      <c r="U1249" s="11">
        <f t="shared" si="237"/>
        <v>3.979213380873611E-3</v>
      </c>
      <c r="V1249" t="e">
        <f>0.94*V1248+(1-0.94)*'01_Data'!AA1244^2</f>
        <v>#VALUE!</v>
      </c>
      <c r="W1249" s="11" t="e">
        <f t="shared" si="238"/>
        <v>#VALUE!</v>
      </c>
      <c r="X1249" t="e">
        <f>0.94*X1248+(1-0.94)*'01_Data'!AB1244^2</f>
        <v>#VALUE!</v>
      </c>
      <c r="Y1249" s="11" t="e">
        <f t="shared" si="239"/>
        <v>#VALUE!</v>
      </c>
    </row>
    <row r="1250" spans="1:25" x14ac:dyDescent="0.2">
      <c r="A1250" s="6">
        <f>'01_Data'!A1246</f>
        <v>45267</v>
      </c>
      <c r="B1250">
        <f>0.94*B1249+(1-0.94)*'01_Data'!P1245^2</f>
        <v>1.5668337405535805E-4</v>
      </c>
      <c r="C1250" s="11">
        <f t="shared" si="228"/>
        <v>0.19870634177587346</v>
      </c>
      <c r="D1250">
        <f>0.94*D1249+(1-0.94)*'01_Data'!Q1245^2</f>
        <v>1.7321114674427962E-4</v>
      </c>
      <c r="E1250" s="11">
        <f t="shared" si="229"/>
        <v>0.20892393108391979</v>
      </c>
      <c r="F1250">
        <f>0.94*F1249+(1-0.94)*'01_Data'!R1245^2</f>
        <v>2.0868835714377341E-4</v>
      </c>
      <c r="G1250" s="11">
        <f t="shared" si="230"/>
        <v>0.22932393246286115</v>
      </c>
      <c r="H1250">
        <f>0.94*H1249+(1-0.94)*'01_Data'!S1245^2</f>
        <v>1.8180240199895987E-4</v>
      </c>
      <c r="I1250" s="11">
        <f t="shared" si="231"/>
        <v>0.21404253152992256</v>
      </c>
      <c r="J1250">
        <f>0.94*J1249+(1-0.94)*'01_Data'!T1245^2</f>
        <v>2.5034833299815803E-4</v>
      </c>
      <c r="K1250" s="11">
        <f t="shared" si="232"/>
        <v>0.25117280886978161</v>
      </c>
      <c r="L1250" t="e">
        <f>0.94*L1249+(1-0.94)*'01_Data'!U1245^2</f>
        <v>#DIV/0!</v>
      </c>
      <c r="M1250" s="11" t="e">
        <f t="shared" si="233"/>
        <v>#DIV/0!</v>
      </c>
      <c r="N1250">
        <f>0.94*N1249+(1-0.94)*'01_Data'!V1245^2</f>
        <v>5.2483717841879439E-4</v>
      </c>
      <c r="O1250" s="11">
        <f t="shared" si="234"/>
        <v>0.36367426216538362</v>
      </c>
      <c r="P1250">
        <f>0.94*P1249+(1-0.94)*'01_Data'!W1245^2</f>
        <v>3.7319303250859886E-4</v>
      </c>
      <c r="Q1250" s="11">
        <f t="shared" si="235"/>
        <v>0.30666699234212824</v>
      </c>
      <c r="R1250">
        <f>0.94*R1249+(1-0.94)*'01_Data'!X1245^2</f>
        <v>1.2125106504523752E-4</v>
      </c>
      <c r="S1250" s="11">
        <f t="shared" si="236"/>
        <v>0.17480065329225705</v>
      </c>
      <c r="T1250">
        <f>0.94*T1249+(1-0.94)*'01_Data'!Y1245^2</f>
        <v>5.9779835918040163E-8</v>
      </c>
      <c r="U1250" s="11">
        <f t="shared" si="237"/>
        <v>3.8813037308804013E-3</v>
      </c>
      <c r="V1250" t="e">
        <f>0.94*V1249+(1-0.94)*'01_Data'!AA1245^2</f>
        <v>#VALUE!</v>
      </c>
      <c r="W1250" s="11" t="e">
        <f t="shared" si="238"/>
        <v>#VALUE!</v>
      </c>
      <c r="X1250" t="e">
        <f>0.94*X1249+(1-0.94)*'01_Data'!AB1245^2</f>
        <v>#VALUE!</v>
      </c>
      <c r="Y1250" s="11" t="e">
        <f t="shared" si="239"/>
        <v>#VALUE!</v>
      </c>
    </row>
    <row r="1251" spans="1:25" x14ac:dyDescent="0.2">
      <c r="A1251" s="6">
        <f>'01_Data'!A1247</f>
        <v>45268</v>
      </c>
      <c r="B1251">
        <f>0.94*B1250+(1-0.94)*'01_Data'!P1246^2</f>
        <v>1.5021128135253681E-4</v>
      </c>
      <c r="C1251" s="11">
        <f t="shared" si="228"/>
        <v>0.19455909873567795</v>
      </c>
      <c r="D1251">
        <f>0.94*D1250+(1-0.94)*'01_Data'!Q1246^2</f>
        <v>1.6285430871453002E-4</v>
      </c>
      <c r="E1251" s="11">
        <f t="shared" si="229"/>
        <v>0.20258155344468451</v>
      </c>
      <c r="F1251">
        <f>0.94*F1250+(1-0.94)*'01_Data'!R1246^2</f>
        <v>1.9670046162530855E-4</v>
      </c>
      <c r="G1251" s="11">
        <f t="shared" si="230"/>
        <v>0.22263988036642887</v>
      </c>
      <c r="H1251">
        <f>0.94*H1250+(1-0.94)*'01_Data'!S1246^2</f>
        <v>1.71083487495739E-4</v>
      </c>
      <c r="I1251" s="11">
        <f t="shared" si="231"/>
        <v>0.2076367955082293</v>
      </c>
      <c r="J1251">
        <f>0.94*J1250+(1-0.94)*'01_Data'!T1246^2</f>
        <v>2.3703787146121225E-4</v>
      </c>
      <c r="K1251" s="11">
        <f t="shared" si="232"/>
        <v>0.24440446724277667</v>
      </c>
      <c r="L1251" t="e">
        <f>0.94*L1250+(1-0.94)*'01_Data'!U1246^2</f>
        <v>#DIV/0!</v>
      </c>
      <c r="M1251" s="11" t="e">
        <f t="shared" si="233"/>
        <v>#DIV/0!</v>
      </c>
      <c r="N1251">
        <f>0.94*N1250+(1-0.94)*'01_Data'!V1246^2</f>
        <v>4.9466065042983105E-4</v>
      </c>
      <c r="O1251" s="11">
        <f t="shared" si="234"/>
        <v>0.35306441892141643</v>
      </c>
      <c r="P1251">
        <f>0.94*P1250+(1-0.94)*'01_Data'!W1246^2</f>
        <v>3.6038748426015643E-4</v>
      </c>
      <c r="Q1251" s="11">
        <f t="shared" si="235"/>
        <v>0.30135966225352628</v>
      </c>
      <c r="R1251">
        <f>0.94*R1250+(1-0.94)*'01_Data'!X1246^2</f>
        <v>1.2148411292474142E-4</v>
      </c>
      <c r="S1251" s="11">
        <f t="shared" si="236"/>
        <v>0.17496855848133069</v>
      </c>
      <c r="T1251">
        <f>0.94*T1250+(1-0.94)*'01_Data'!Y1246^2</f>
        <v>6.7642529318180612E-8</v>
      </c>
      <c r="U1251" s="11">
        <f t="shared" si="237"/>
        <v>4.1286701718811977E-3</v>
      </c>
      <c r="V1251" t="e">
        <f>0.94*V1250+(1-0.94)*'01_Data'!AA1246^2</f>
        <v>#VALUE!</v>
      </c>
      <c r="W1251" s="11" t="e">
        <f t="shared" si="238"/>
        <v>#VALUE!</v>
      </c>
      <c r="X1251" t="e">
        <f>0.94*X1250+(1-0.94)*'01_Data'!AB1246^2</f>
        <v>#VALUE!</v>
      </c>
      <c r="Y1251" s="11" t="e">
        <f t="shared" si="239"/>
        <v>#VALUE!</v>
      </c>
    </row>
    <row r="1252" spans="1:25" x14ac:dyDescent="0.2">
      <c r="A1252" s="6">
        <f>'01_Data'!A1248</f>
        <v>45271</v>
      </c>
      <c r="B1252">
        <f>0.94*B1251+(1-0.94)*'01_Data'!P1247^2</f>
        <v>1.4901866891121196E-4</v>
      </c>
      <c r="C1252" s="11">
        <f t="shared" si="228"/>
        <v>0.19378520213273617</v>
      </c>
      <c r="D1252">
        <f>0.94*D1251+(1-0.94)*'01_Data'!Q1247^2</f>
        <v>1.6351118618646867E-4</v>
      </c>
      <c r="E1252" s="11">
        <f t="shared" si="229"/>
        <v>0.20298970150968279</v>
      </c>
      <c r="F1252">
        <f>0.94*F1251+(1-0.94)*'01_Data'!R1247^2</f>
        <v>1.9208668298569266E-4</v>
      </c>
      <c r="G1252" s="11">
        <f t="shared" si="230"/>
        <v>0.22001328167270848</v>
      </c>
      <c r="H1252">
        <f>0.94*H1251+(1-0.94)*'01_Data'!S1247^2</f>
        <v>1.6091083887870443E-4</v>
      </c>
      <c r="I1252" s="11">
        <f t="shared" si="231"/>
        <v>0.20136914211823401</v>
      </c>
      <c r="J1252">
        <f>0.94*J1251+(1-0.94)*'01_Data'!T1247^2</f>
        <v>2.6082892412259247E-4</v>
      </c>
      <c r="K1252" s="11">
        <f t="shared" si="232"/>
        <v>0.25637645929159192</v>
      </c>
      <c r="L1252" t="e">
        <f>0.94*L1251+(1-0.94)*'01_Data'!U1247^2</f>
        <v>#DIV/0!</v>
      </c>
      <c r="M1252" s="11" t="e">
        <f t="shared" si="233"/>
        <v>#DIV/0!</v>
      </c>
      <c r="N1252">
        <f>0.94*N1251+(1-0.94)*'01_Data'!V1247^2</f>
        <v>4.6556110658445803E-4</v>
      </c>
      <c r="O1252" s="11">
        <f t="shared" si="234"/>
        <v>0.34252211440910418</v>
      </c>
      <c r="P1252">
        <f>0.94*P1251+(1-0.94)*'01_Data'!W1247^2</f>
        <v>3.4460475218928014E-4</v>
      </c>
      <c r="Q1252" s="11">
        <f t="shared" si="235"/>
        <v>0.29468694839048881</v>
      </c>
      <c r="R1252">
        <f>0.94*R1251+(1-0.94)*'01_Data'!X1247^2</f>
        <v>1.1450139325471618E-4</v>
      </c>
      <c r="S1252" s="11">
        <f t="shared" si="236"/>
        <v>0.16986568546998679</v>
      </c>
      <c r="T1252">
        <f>0.94*T1251+(1-0.94)*'01_Data'!Y1247^2</f>
        <v>6.6444473725773131E-8</v>
      </c>
      <c r="U1252" s="11">
        <f t="shared" si="237"/>
        <v>4.0919442052519284E-3</v>
      </c>
      <c r="V1252" t="e">
        <f>0.94*V1251+(1-0.94)*'01_Data'!AA1247^2</f>
        <v>#VALUE!</v>
      </c>
      <c r="W1252" s="11" t="e">
        <f t="shared" si="238"/>
        <v>#VALUE!</v>
      </c>
      <c r="X1252" t="e">
        <f>0.94*X1251+(1-0.94)*'01_Data'!AB1247^2</f>
        <v>#VALUE!</v>
      </c>
      <c r="Y1252" s="11" t="e">
        <f t="shared" si="239"/>
        <v>#VALUE!</v>
      </c>
    </row>
    <row r="1253" spans="1:25" x14ac:dyDescent="0.2">
      <c r="A1253" s="6">
        <f>'01_Data'!A1249</f>
        <v>45272</v>
      </c>
      <c r="B1253">
        <f>0.94*B1252+(1-0.94)*'01_Data'!P1248^2</f>
        <v>1.4010713746121859E-4</v>
      </c>
      <c r="C1253" s="11">
        <f t="shared" si="228"/>
        <v>0.18790156635916341</v>
      </c>
      <c r="D1253">
        <f>0.94*D1252+(1-0.94)*'01_Data'!Q1248^2</f>
        <v>1.5370512503475126E-4</v>
      </c>
      <c r="E1253" s="11">
        <f t="shared" si="229"/>
        <v>0.19680876888176838</v>
      </c>
      <c r="F1253">
        <f>0.94*F1252+(1-0.94)*'01_Data'!R1248^2</f>
        <v>1.8060017626250787E-4</v>
      </c>
      <c r="G1253" s="11">
        <f t="shared" si="230"/>
        <v>0.21333364577148159</v>
      </c>
      <c r="H1253">
        <f>0.94*H1252+(1-0.94)*'01_Data'!S1248^2</f>
        <v>1.577380064955489E-4</v>
      </c>
      <c r="I1253" s="11">
        <f t="shared" si="231"/>
        <v>0.19937396429042165</v>
      </c>
      <c r="J1253">
        <f>0.94*J1252+(1-0.94)*'01_Data'!T1248^2</f>
        <v>2.6636207540065742E-4</v>
      </c>
      <c r="K1253" s="11">
        <f t="shared" si="232"/>
        <v>0.25908153736027906</v>
      </c>
      <c r="L1253" t="e">
        <f>0.94*L1252+(1-0.94)*'01_Data'!U1248^2</f>
        <v>#DIV/0!</v>
      </c>
      <c r="M1253" s="11" t="e">
        <f t="shared" si="233"/>
        <v>#DIV/0!</v>
      </c>
      <c r="N1253">
        <f>0.94*N1252+(1-0.94)*'01_Data'!V1248^2</f>
        <v>4.6001611984689445E-4</v>
      </c>
      <c r="O1253" s="11">
        <f t="shared" si="234"/>
        <v>0.34047622854087395</v>
      </c>
      <c r="P1253">
        <f>0.94*P1252+(1-0.94)*'01_Data'!W1248^2</f>
        <v>3.2406063187575797E-4</v>
      </c>
      <c r="Q1253" s="11">
        <f t="shared" si="235"/>
        <v>0.28576787648840279</v>
      </c>
      <c r="R1253">
        <f>0.94*R1252+(1-0.94)*'01_Data'!X1248^2</f>
        <v>1.0793659531295433E-4</v>
      </c>
      <c r="S1253" s="11">
        <f t="shared" si="236"/>
        <v>0.16492429177918119</v>
      </c>
      <c r="T1253">
        <f>0.94*T1252+(1-0.94)*'01_Data'!Y1248^2</f>
        <v>6.5348906880816368E-8</v>
      </c>
      <c r="U1253" s="11">
        <f t="shared" si="237"/>
        <v>4.0580690647111627E-3</v>
      </c>
      <c r="V1253" t="e">
        <f>0.94*V1252+(1-0.94)*'01_Data'!AA1248^2</f>
        <v>#VALUE!</v>
      </c>
      <c r="W1253" s="11" t="e">
        <f t="shared" si="238"/>
        <v>#VALUE!</v>
      </c>
      <c r="X1253" t="e">
        <f>0.94*X1252+(1-0.94)*'01_Data'!AB1248^2</f>
        <v>#VALUE!</v>
      </c>
      <c r="Y1253" s="11" t="e">
        <f t="shared" si="239"/>
        <v>#VALUE!</v>
      </c>
    </row>
    <row r="1254" spans="1:25" x14ac:dyDescent="0.2">
      <c r="A1254" s="6">
        <f>'01_Data'!A1250</f>
        <v>45273</v>
      </c>
      <c r="B1254">
        <f>0.94*B1253+(1-0.94)*'01_Data'!P1249^2</f>
        <v>1.4684005300757803E-4</v>
      </c>
      <c r="C1254" s="11">
        <f t="shared" si="228"/>
        <v>0.19236344080388473</v>
      </c>
      <c r="D1254">
        <f>0.94*D1253+(1-0.94)*'01_Data'!Q1249^2</f>
        <v>1.5446578110662283E-4</v>
      </c>
      <c r="E1254" s="11">
        <f t="shared" si="229"/>
        <v>0.19729515158479935</v>
      </c>
      <c r="F1254">
        <f>0.94*F1253+(1-0.94)*'01_Data'!R1249^2</f>
        <v>1.7559277298147076E-4</v>
      </c>
      <c r="G1254" s="11">
        <f t="shared" si="230"/>
        <v>0.21035536311520711</v>
      </c>
      <c r="H1254">
        <f>0.94*H1253+(1-0.94)*'01_Data'!S1249^2</f>
        <v>1.9143500955377314E-4</v>
      </c>
      <c r="I1254" s="11">
        <f t="shared" si="231"/>
        <v>0.21963975598135879</v>
      </c>
      <c r="J1254">
        <f>0.94*J1253+(1-0.94)*'01_Data'!T1249^2</f>
        <v>2.5942327218666719E-4</v>
      </c>
      <c r="K1254" s="11">
        <f t="shared" si="232"/>
        <v>0.25568469760828499</v>
      </c>
      <c r="L1254" t="e">
        <f>0.94*L1253+(1-0.94)*'01_Data'!U1249^2</f>
        <v>#DIV/0!</v>
      </c>
      <c r="M1254" s="11" t="e">
        <f t="shared" si="233"/>
        <v>#DIV/0!</v>
      </c>
      <c r="N1254">
        <f>0.94*N1253+(1-0.94)*'01_Data'!V1249^2</f>
        <v>4.610542199272945E-4</v>
      </c>
      <c r="O1254" s="11">
        <f t="shared" si="234"/>
        <v>0.34086018163123455</v>
      </c>
      <c r="P1254">
        <f>0.94*P1253+(1-0.94)*'01_Data'!W1249^2</f>
        <v>3.1428249730609397E-4</v>
      </c>
      <c r="Q1254" s="11">
        <f t="shared" si="235"/>
        <v>0.28142350527476501</v>
      </c>
      <c r="R1254">
        <f>0.94*R1253+(1-0.94)*'01_Data'!X1249^2</f>
        <v>1.0159659357852197E-4</v>
      </c>
      <c r="S1254" s="11">
        <f t="shared" si="236"/>
        <v>0.16000731727576567</v>
      </c>
      <c r="T1254">
        <f>0.94*T1253+(1-0.94)*'01_Data'!Y1249^2</f>
        <v>6.1427972467967377E-8</v>
      </c>
      <c r="U1254" s="11">
        <f t="shared" si="237"/>
        <v>3.9344439330009241E-3</v>
      </c>
      <c r="V1254" t="e">
        <f>0.94*V1253+(1-0.94)*'01_Data'!AA1249^2</f>
        <v>#VALUE!</v>
      </c>
      <c r="W1254" s="11" t="e">
        <f t="shared" si="238"/>
        <v>#VALUE!</v>
      </c>
      <c r="X1254" t="e">
        <f>0.94*X1253+(1-0.94)*'01_Data'!AB1249^2</f>
        <v>#VALUE!</v>
      </c>
      <c r="Y1254" s="11" t="e">
        <f t="shared" si="239"/>
        <v>#VALUE!</v>
      </c>
    </row>
    <row r="1255" spans="1:25" x14ac:dyDescent="0.2">
      <c r="A1255" s="6">
        <f>'01_Data'!A1251</f>
        <v>45274</v>
      </c>
      <c r="B1255">
        <f>0.94*B1254+(1-0.94)*'01_Data'!P1250^2</f>
        <v>1.4271138289559881E-4</v>
      </c>
      <c r="C1255" s="11">
        <f t="shared" si="228"/>
        <v>0.18963983887804509</v>
      </c>
      <c r="D1255">
        <f>0.94*D1254+(1-0.94)*'01_Data'!Q1250^2</f>
        <v>1.5816044530449154E-4</v>
      </c>
      <c r="E1255" s="11">
        <f t="shared" si="229"/>
        <v>0.19964075790462196</v>
      </c>
      <c r="F1255">
        <f>0.94*F1254+(1-0.94)*'01_Data'!R1250^2</f>
        <v>1.6807210431565584E-4</v>
      </c>
      <c r="G1255" s="11">
        <f t="shared" si="230"/>
        <v>0.20580128835249131</v>
      </c>
      <c r="H1255">
        <f>0.94*H1254+(1-0.94)*'01_Data'!S1250^2</f>
        <v>2.3259095726427603E-4</v>
      </c>
      <c r="I1255" s="11">
        <f t="shared" si="231"/>
        <v>0.24210105582297151</v>
      </c>
      <c r="J1255">
        <f>0.94*J1254+(1-0.94)*'01_Data'!T1250^2</f>
        <v>2.4492835585578456E-4</v>
      </c>
      <c r="K1255" s="11">
        <f t="shared" si="232"/>
        <v>0.24843901802184318</v>
      </c>
      <c r="L1255" t="e">
        <f>0.94*L1254+(1-0.94)*'01_Data'!U1250^2</f>
        <v>#DIV/0!</v>
      </c>
      <c r="M1255" s="11" t="e">
        <f t="shared" si="233"/>
        <v>#DIV/0!</v>
      </c>
      <c r="N1255">
        <f>0.94*N1254+(1-0.94)*'01_Data'!V1250^2</f>
        <v>4.5315453488605124E-4</v>
      </c>
      <c r="O1255" s="11">
        <f t="shared" si="234"/>
        <v>0.33792742237244511</v>
      </c>
      <c r="P1255">
        <f>0.94*P1254+(1-0.94)*'01_Data'!W1250^2</f>
        <v>4.4019642014329712E-4</v>
      </c>
      <c r="Q1255" s="11">
        <f t="shared" si="235"/>
        <v>0.3330608020708995</v>
      </c>
      <c r="R1255">
        <f>0.94*R1254+(1-0.94)*'01_Data'!X1250^2</f>
        <v>1.2174759930238806E-4</v>
      </c>
      <c r="S1255" s="11">
        <f t="shared" si="236"/>
        <v>0.17515819999132726</v>
      </c>
      <c r="T1255">
        <f>0.94*T1254+(1-0.94)*'01_Data'!Y1250^2</f>
        <v>5.8456870231998139E-8</v>
      </c>
      <c r="U1255" s="11">
        <f t="shared" si="237"/>
        <v>3.8381155921185508E-3</v>
      </c>
      <c r="V1255" t="e">
        <f>0.94*V1254+(1-0.94)*'01_Data'!AA1250^2</f>
        <v>#VALUE!</v>
      </c>
      <c r="W1255" s="11" t="e">
        <f t="shared" si="238"/>
        <v>#VALUE!</v>
      </c>
      <c r="X1255" t="e">
        <f>0.94*X1254+(1-0.94)*'01_Data'!AB1250^2</f>
        <v>#VALUE!</v>
      </c>
      <c r="Y1255" s="11" t="e">
        <f t="shared" si="239"/>
        <v>#VALUE!</v>
      </c>
    </row>
    <row r="1256" spans="1:25" x14ac:dyDescent="0.2">
      <c r="A1256" s="6">
        <f>'01_Data'!A1252</f>
        <v>45275</v>
      </c>
      <c r="B1256">
        <f>0.94*B1255+(1-0.94)*'01_Data'!P1251^2</f>
        <v>1.7639697275493595E-4</v>
      </c>
      <c r="C1256" s="11">
        <f t="shared" si="228"/>
        <v>0.21083651755387128</v>
      </c>
      <c r="D1256">
        <f>0.94*D1255+(1-0.94)*'01_Data'!Q1251^2</f>
        <v>2.2698515094997241E-4</v>
      </c>
      <c r="E1256" s="11">
        <f t="shared" si="229"/>
        <v>0.23916575431987133</v>
      </c>
      <c r="F1256">
        <f>0.94*F1255+(1-0.94)*'01_Data'!R1251^2</f>
        <v>2.0283129699171838E-4</v>
      </c>
      <c r="G1256" s="11">
        <f t="shared" si="230"/>
        <v>0.22608292027907156</v>
      </c>
      <c r="H1256">
        <f>0.94*H1255+(1-0.94)*'01_Data'!S1251^2</f>
        <v>2.6095485164320163E-4</v>
      </c>
      <c r="I1256" s="11">
        <f t="shared" si="231"/>
        <v>0.25643834076457217</v>
      </c>
      <c r="J1256">
        <f>0.94*J1255+(1-0.94)*'01_Data'!T1251^2</f>
        <v>2.3449658308853598E-4</v>
      </c>
      <c r="K1256" s="11">
        <f t="shared" si="232"/>
        <v>0.24309080389498711</v>
      </c>
      <c r="L1256" t="e">
        <f>0.94*L1255+(1-0.94)*'01_Data'!U1251^2</f>
        <v>#DIV/0!</v>
      </c>
      <c r="M1256" s="11" t="e">
        <f t="shared" si="233"/>
        <v>#DIV/0!</v>
      </c>
      <c r="N1256">
        <f>0.94*N1255+(1-0.94)*'01_Data'!V1251^2</f>
        <v>4.3753277842085747E-4</v>
      </c>
      <c r="O1256" s="11">
        <f t="shared" si="234"/>
        <v>0.33205159262086986</v>
      </c>
      <c r="P1256">
        <f>0.94*P1255+(1-0.94)*'01_Data'!W1251^2</f>
        <v>4.1385372123903778E-4</v>
      </c>
      <c r="Q1256" s="11">
        <f t="shared" si="235"/>
        <v>0.32294138439078623</v>
      </c>
      <c r="R1256">
        <f>0.94*R1255+(1-0.94)*'01_Data'!X1251^2</f>
        <v>1.3148823932007477E-4</v>
      </c>
      <c r="S1256" s="11">
        <f t="shared" si="236"/>
        <v>0.18203031700422556</v>
      </c>
      <c r="T1256">
        <f>0.94*T1255+(1-0.94)*'01_Data'!Y1251^2</f>
        <v>6.6376440104563352E-8</v>
      </c>
      <c r="U1256" s="11">
        <f t="shared" si="237"/>
        <v>4.089848763261298E-3</v>
      </c>
      <c r="V1256" t="e">
        <f>0.94*V1255+(1-0.94)*'01_Data'!AA1251^2</f>
        <v>#VALUE!</v>
      </c>
      <c r="W1256" s="11" t="e">
        <f t="shared" si="238"/>
        <v>#VALUE!</v>
      </c>
      <c r="X1256" t="e">
        <f>0.94*X1255+(1-0.94)*'01_Data'!AB1251^2</f>
        <v>#VALUE!</v>
      </c>
      <c r="Y1256" s="11" t="e">
        <f t="shared" si="239"/>
        <v>#VALUE!</v>
      </c>
    </row>
    <row r="1257" spans="1:25" x14ac:dyDescent="0.2">
      <c r="A1257" s="6">
        <f>'01_Data'!A1253</f>
        <v>45278</v>
      </c>
      <c r="B1257">
        <f>0.94*B1256+(1-0.94)*'01_Data'!P1252^2</f>
        <v>1.685201105457354E-4</v>
      </c>
      <c r="C1257" s="11">
        <f t="shared" si="228"/>
        <v>0.20607539362457938</v>
      </c>
      <c r="D1257">
        <f>0.94*D1256+(1-0.94)*'01_Data'!Q1252^2</f>
        <v>2.1426721852980284E-4</v>
      </c>
      <c r="E1257" s="11">
        <f t="shared" si="229"/>
        <v>0.23236897183038513</v>
      </c>
      <c r="F1257">
        <f>0.94*F1256+(1-0.94)*'01_Data'!R1252^2</f>
        <v>1.9142738833148666E-4</v>
      </c>
      <c r="G1257" s="11">
        <f t="shared" si="230"/>
        <v>0.21963538389689088</v>
      </c>
      <c r="H1257">
        <f>0.94*H1256+(1-0.94)*'01_Data'!S1252^2</f>
        <v>2.4599531141367701E-4</v>
      </c>
      <c r="I1257" s="11">
        <f t="shared" si="231"/>
        <v>0.2489795543337778</v>
      </c>
      <c r="J1257">
        <f>0.94*J1256+(1-0.94)*'01_Data'!T1252^2</f>
        <v>2.2411693226787179E-4</v>
      </c>
      <c r="K1257" s="11">
        <f t="shared" si="232"/>
        <v>0.23764988308750271</v>
      </c>
      <c r="L1257" t="e">
        <f>0.94*L1256+(1-0.94)*'01_Data'!U1252^2</f>
        <v>#DIV/0!</v>
      </c>
      <c r="M1257" s="11" t="e">
        <f t="shared" si="233"/>
        <v>#DIV/0!</v>
      </c>
      <c r="N1257">
        <f>0.94*N1256+(1-0.94)*'01_Data'!V1252^2</f>
        <v>6.5077427968446625E-4</v>
      </c>
      <c r="O1257" s="11">
        <f t="shared" si="234"/>
        <v>0.40496310755485554</v>
      </c>
      <c r="P1257">
        <f>0.94*P1256+(1-0.94)*'01_Data'!W1252^2</f>
        <v>5.2608043301173167E-4</v>
      </c>
      <c r="Q1257" s="11">
        <f t="shared" si="235"/>
        <v>0.36410475020103261</v>
      </c>
      <c r="R1257">
        <f>0.94*R1256+(1-0.94)*'01_Data'!X1252^2</f>
        <v>1.2439608318506382E-4</v>
      </c>
      <c r="S1257" s="11">
        <f t="shared" si="236"/>
        <v>0.17705313598644926</v>
      </c>
      <c r="T1257">
        <f>0.94*T1256+(1-0.94)*'01_Data'!Y1252^2</f>
        <v>6.8816624964674176E-8</v>
      </c>
      <c r="U1257" s="11">
        <f t="shared" si="237"/>
        <v>4.1643474268002537E-3</v>
      </c>
      <c r="V1257" t="e">
        <f>0.94*V1256+(1-0.94)*'01_Data'!AA1252^2</f>
        <v>#VALUE!</v>
      </c>
      <c r="W1257" s="11" t="e">
        <f t="shared" si="238"/>
        <v>#VALUE!</v>
      </c>
      <c r="X1257" t="e">
        <f>0.94*X1256+(1-0.94)*'01_Data'!AB1252^2</f>
        <v>#VALUE!</v>
      </c>
      <c r="Y1257" s="11" t="e">
        <f t="shared" si="239"/>
        <v>#VALUE!</v>
      </c>
    </row>
    <row r="1258" spans="1:25" x14ac:dyDescent="0.2">
      <c r="A1258" s="6">
        <f>'01_Data'!A1254</f>
        <v>45279</v>
      </c>
      <c r="B1258">
        <f>0.94*B1257+(1-0.94)*'01_Data'!P1253^2</f>
        <v>1.616989929163929E-4</v>
      </c>
      <c r="C1258" s="11">
        <f t="shared" si="228"/>
        <v>0.2018617007134613</v>
      </c>
      <c r="D1258">
        <f>0.94*D1257+(1-0.94)*'01_Data'!Q1253^2</f>
        <v>2.0170342352326232E-4</v>
      </c>
      <c r="E1258" s="11">
        <f t="shared" si="229"/>
        <v>0.22545346022596793</v>
      </c>
      <c r="F1258">
        <f>0.94*F1257+(1-0.94)*'01_Data'!R1253^2</f>
        <v>1.8053235265644421E-4</v>
      </c>
      <c r="G1258" s="11">
        <f t="shared" si="230"/>
        <v>0.2132935837511854</v>
      </c>
      <c r="H1258">
        <f>0.94*H1257+(1-0.94)*'01_Data'!S1253^2</f>
        <v>2.3415617794988048E-4</v>
      </c>
      <c r="I1258" s="11">
        <f t="shared" si="231"/>
        <v>0.24291429938019271</v>
      </c>
      <c r="J1258">
        <f>0.94*J1257+(1-0.94)*'01_Data'!T1253^2</f>
        <v>2.3581361147926425E-4</v>
      </c>
      <c r="K1258" s="11">
        <f t="shared" si="232"/>
        <v>0.24377249658805766</v>
      </c>
      <c r="L1258" t="e">
        <f>0.94*L1257+(1-0.94)*'01_Data'!U1253^2</f>
        <v>#DIV/0!</v>
      </c>
      <c r="M1258" s="11" t="e">
        <f t="shared" si="233"/>
        <v>#DIV/0!</v>
      </c>
      <c r="N1258">
        <f>0.94*N1257+(1-0.94)*'01_Data'!V1253^2</f>
        <v>6.4798839770918444E-4</v>
      </c>
      <c r="O1258" s="11">
        <f t="shared" si="234"/>
        <v>0.40409538010563112</v>
      </c>
      <c r="P1258">
        <f>0.94*P1257+(1-0.94)*'01_Data'!W1253^2</f>
        <v>5.3422333122716517E-4</v>
      </c>
      <c r="Q1258" s="11">
        <f t="shared" si="235"/>
        <v>0.36691181429499603</v>
      </c>
      <c r="R1258">
        <f>0.94*R1257+(1-0.94)*'01_Data'!X1253^2</f>
        <v>1.2313279150814429E-4</v>
      </c>
      <c r="S1258" s="11">
        <f t="shared" si="236"/>
        <v>0.17615181934925442</v>
      </c>
      <c r="T1258">
        <f>0.94*T1257+(1-0.94)*'01_Data'!Y1253^2</f>
        <v>6.5568271149068096E-8</v>
      </c>
      <c r="U1258" s="11">
        <f t="shared" si="237"/>
        <v>4.064874454342368E-3</v>
      </c>
      <c r="V1258" t="e">
        <f>0.94*V1257+(1-0.94)*'01_Data'!AA1253^2</f>
        <v>#VALUE!</v>
      </c>
      <c r="W1258" s="11" t="e">
        <f t="shared" si="238"/>
        <v>#VALUE!</v>
      </c>
      <c r="X1258" t="e">
        <f>0.94*X1257+(1-0.94)*'01_Data'!AB1253^2</f>
        <v>#VALUE!</v>
      </c>
      <c r="Y1258" s="11" t="e">
        <f t="shared" si="239"/>
        <v>#VALUE!</v>
      </c>
    </row>
    <row r="1259" spans="1:25" x14ac:dyDescent="0.2">
      <c r="A1259" s="6">
        <f>'01_Data'!A1255</f>
        <v>45280</v>
      </c>
      <c r="B1259">
        <f>0.94*B1258+(1-0.94)*'01_Data'!P1254^2</f>
        <v>1.622887808016533E-4</v>
      </c>
      <c r="C1259" s="11">
        <f t="shared" si="228"/>
        <v>0.20222950517176427</v>
      </c>
      <c r="D1259">
        <f>0.94*D1258+(1-0.94)*'01_Data'!Q1254^2</f>
        <v>1.9975616710692781E-4</v>
      </c>
      <c r="E1259" s="11">
        <f t="shared" si="229"/>
        <v>0.22436255059823557</v>
      </c>
      <c r="F1259">
        <f>0.94*F1258+(1-0.94)*'01_Data'!R1254^2</f>
        <v>1.8103267444394923E-4</v>
      </c>
      <c r="G1259" s="11">
        <f t="shared" si="230"/>
        <v>0.21358893688549321</v>
      </c>
      <c r="H1259">
        <f>0.94*H1258+(1-0.94)*'01_Data'!S1254^2</f>
        <v>2.4995519343595215E-4</v>
      </c>
      <c r="I1259" s="11">
        <f t="shared" si="231"/>
        <v>0.25097551423567188</v>
      </c>
      <c r="J1259">
        <f>0.94*J1258+(1-0.94)*'01_Data'!T1254^2</f>
        <v>2.2189516460655276E-4</v>
      </c>
      <c r="K1259" s="11">
        <f t="shared" si="232"/>
        <v>0.23646898629810062</v>
      </c>
      <c r="L1259" t="e">
        <f>0.94*L1258+(1-0.94)*'01_Data'!U1254^2</f>
        <v>#DIV/0!</v>
      </c>
      <c r="M1259" s="11" t="e">
        <f t="shared" si="233"/>
        <v>#DIV/0!</v>
      </c>
      <c r="N1259">
        <f>0.94*N1258+(1-0.94)*'01_Data'!V1254^2</f>
        <v>6.0979940674948431E-4</v>
      </c>
      <c r="O1259" s="11">
        <f t="shared" si="234"/>
        <v>0.39200695210782938</v>
      </c>
      <c r="P1259">
        <f>0.94*P1258+(1-0.94)*'01_Data'!W1254^2</f>
        <v>5.7262054860950388E-4</v>
      </c>
      <c r="Q1259" s="11">
        <f t="shared" si="235"/>
        <v>0.37986889613338309</v>
      </c>
      <c r="R1259">
        <f>0.94*R1258+(1-0.94)*'01_Data'!X1254^2</f>
        <v>1.1586948070997882E-4</v>
      </c>
      <c r="S1259" s="11">
        <f t="shared" si="236"/>
        <v>0.170877468201383</v>
      </c>
      <c r="T1259">
        <f>0.94*T1258+(1-0.94)*'01_Data'!Y1254^2</f>
        <v>6.1634174880124014E-8</v>
      </c>
      <c r="U1259" s="11">
        <f t="shared" si="237"/>
        <v>3.9410420030483373E-3</v>
      </c>
      <c r="V1259" t="e">
        <f>0.94*V1258+(1-0.94)*'01_Data'!AA1254^2</f>
        <v>#VALUE!</v>
      </c>
      <c r="W1259" s="11" t="e">
        <f t="shared" si="238"/>
        <v>#VALUE!</v>
      </c>
      <c r="X1259" t="e">
        <f>0.94*X1258+(1-0.94)*'01_Data'!AB1254^2</f>
        <v>#VALUE!</v>
      </c>
      <c r="Y1259" s="11" t="e">
        <f t="shared" si="239"/>
        <v>#VALUE!</v>
      </c>
    </row>
    <row r="1260" spans="1:25" x14ac:dyDescent="0.2">
      <c r="A1260" s="6">
        <f>'01_Data'!A1256</f>
        <v>45281</v>
      </c>
      <c r="B1260">
        <f>0.94*B1259+(1-0.94)*'01_Data'!P1255^2</f>
        <v>1.6957088478697783E-4</v>
      </c>
      <c r="C1260" s="11">
        <f t="shared" si="228"/>
        <v>0.20671686667110262</v>
      </c>
      <c r="D1260">
        <f>0.94*D1259+(1-0.94)*'01_Data'!Q1255^2</f>
        <v>1.9285870316362787E-4</v>
      </c>
      <c r="E1260" s="11">
        <f t="shared" si="229"/>
        <v>0.22045496863811945</v>
      </c>
      <c r="F1260">
        <f>0.94*F1259+(1-0.94)*'01_Data'!R1255^2</f>
        <v>1.7034728383146411E-4</v>
      </c>
      <c r="G1260" s="11">
        <f t="shared" si="230"/>
        <v>0.20718956422930415</v>
      </c>
      <c r="H1260">
        <f>0.94*H1259+(1-0.94)*'01_Data'!S1255^2</f>
        <v>2.3523744364114599E-4</v>
      </c>
      <c r="I1260" s="11">
        <f t="shared" si="231"/>
        <v>0.24347450749014524</v>
      </c>
      <c r="J1260">
        <f>0.94*J1259+(1-0.94)*'01_Data'!T1255^2</f>
        <v>2.192817922019072E-4</v>
      </c>
      <c r="K1260" s="11">
        <f t="shared" si="232"/>
        <v>0.23507235404207066</v>
      </c>
      <c r="L1260" t="e">
        <f>0.94*L1259+(1-0.94)*'01_Data'!U1255^2</f>
        <v>#DIV/0!</v>
      </c>
      <c r="M1260" s="11" t="e">
        <f t="shared" si="233"/>
        <v>#DIV/0!</v>
      </c>
      <c r="N1260">
        <f>0.94*N1259+(1-0.94)*'01_Data'!V1255^2</f>
        <v>5.9280889346874409E-4</v>
      </c>
      <c r="O1260" s="11">
        <f t="shared" si="234"/>
        <v>0.38650723299069517</v>
      </c>
      <c r="P1260">
        <f>0.94*P1259+(1-0.94)*'01_Data'!W1255^2</f>
        <v>5.4658741573053774E-4</v>
      </c>
      <c r="Q1260" s="11">
        <f t="shared" si="235"/>
        <v>0.37113343794933856</v>
      </c>
      <c r="R1260">
        <f>0.94*R1259+(1-0.94)*'01_Data'!X1255^2</f>
        <v>1.1601815853326318E-4</v>
      </c>
      <c r="S1260" s="11">
        <f t="shared" si="236"/>
        <v>0.17098706369308272</v>
      </c>
      <c r="T1260">
        <f>0.94*T1259+(1-0.94)*'01_Data'!Y1255^2</f>
        <v>6.0820219248156842E-8</v>
      </c>
      <c r="U1260" s="11">
        <f t="shared" si="237"/>
        <v>3.914932343034235E-3</v>
      </c>
      <c r="V1260" t="e">
        <f>0.94*V1259+(1-0.94)*'01_Data'!AA1255^2</f>
        <v>#VALUE!</v>
      </c>
      <c r="W1260" s="11" t="e">
        <f t="shared" si="238"/>
        <v>#VALUE!</v>
      </c>
      <c r="X1260" t="e">
        <f>0.94*X1259+(1-0.94)*'01_Data'!AB1255^2</f>
        <v>#VALUE!</v>
      </c>
      <c r="Y1260" s="11" t="e">
        <f t="shared" si="239"/>
        <v>#VALUE!</v>
      </c>
    </row>
    <row r="1261" spans="1:25" x14ac:dyDescent="0.2">
      <c r="A1261" s="6">
        <f>'01_Data'!A1257</f>
        <v>45282</v>
      </c>
      <c r="B1261">
        <f>0.94*B1260+(1-0.94)*'01_Data'!P1256^2</f>
        <v>1.6062934900897265E-4</v>
      </c>
      <c r="C1261" s="11">
        <f t="shared" si="228"/>
        <v>0.20119293215781986</v>
      </c>
      <c r="D1261">
        <f>0.94*D1260+(1-0.94)*'01_Data'!Q1256^2</f>
        <v>1.8184763833292895E-4</v>
      </c>
      <c r="E1261" s="11">
        <f t="shared" si="229"/>
        <v>0.21406915905823076</v>
      </c>
      <c r="F1261">
        <f>0.94*F1260+(1-0.94)*'01_Data'!R1256^2</f>
        <v>1.6021281988396364E-4</v>
      </c>
      <c r="G1261" s="11">
        <f t="shared" si="230"/>
        <v>0.20093190540767497</v>
      </c>
      <c r="H1261">
        <f>0.94*H1260+(1-0.94)*'01_Data'!S1256^2</f>
        <v>2.2232553729458043E-4</v>
      </c>
      <c r="I1261" s="11">
        <f t="shared" si="231"/>
        <v>0.23669819475068726</v>
      </c>
      <c r="J1261">
        <f>0.94*J1260+(1-0.94)*'01_Data'!T1256^2</f>
        <v>2.0696156210605392E-4</v>
      </c>
      <c r="K1261" s="11">
        <f t="shared" si="232"/>
        <v>0.22837318943064572</v>
      </c>
      <c r="L1261" t="e">
        <f>0.94*L1260+(1-0.94)*'01_Data'!U1256^2</f>
        <v>#DIV/0!</v>
      </c>
      <c r="M1261" s="11" t="e">
        <f t="shared" si="233"/>
        <v>#DIV/0!</v>
      </c>
      <c r="N1261">
        <f>0.94*N1260+(1-0.94)*'01_Data'!V1256^2</f>
        <v>6.0330763663424031E-4</v>
      </c>
      <c r="O1261" s="11">
        <f t="shared" si="234"/>
        <v>0.38991476559862231</v>
      </c>
      <c r="P1261">
        <f>0.94*P1260+(1-0.94)*'01_Data'!W1256^2</f>
        <v>5.9857401950950224E-4</v>
      </c>
      <c r="Q1261" s="11">
        <f t="shared" si="235"/>
        <v>0.38838209654462008</v>
      </c>
      <c r="R1261">
        <f>0.94*R1260+(1-0.94)*'01_Data'!X1256^2</f>
        <v>1.1061281429755727E-4</v>
      </c>
      <c r="S1261" s="11">
        <f t="shared" si="236"/>
        <v>0.16695636915968326</v>
      </c>
      <c r="T1261">
        <f>0.94*T1260+(1-0.94)*'01_Data'!Y1256^2</f>
        <v>8.31051128524275E-8</v>
      </c>
      <c r="U1261" s="11">
        <f t="shared" si="237"/>
        <v>4.5762963670212325E-3</v>
      </c>
      <c r="V1261" t="e">
        <f>0.94*V1260+(1-0.94)*'01_Data'!AA1256^2</f>
        <v>#VALUE!</v>
      </c>
      <c r="W1261" s="11" t="e">
        <f t="shared" si="238"/>
        <v>#VALUE!</v>
      </c>
      <c r="X1261" t="e">
        <f>0.94*X1260+(1-0.94)*'01_Data'!AB1256^2</f>
        <v>#VALUE!</v>
      </c>
      <c r="Y1261" s="11" t="e">
        <f t="shared" si="239"/>
        <v>#VALUE!</v>
      </c>
    </row>
    <row r="1262" spans="1:25" x14ac:dyDescent="0.2">
      <c r="A1262" s="6">
        <f>'01_Data'!A1258</f>
        <v>45286</v>
      </c>
      <c r="B1262">
        <f>0.94*B1261+(1-0.94)*'01_Data'!P1257^2</f>
        <v>1.5117890144261488E-4</v>
      </c>
      <c r="C1262" s="11">
        <f t="shared" si="228"/>
        <v>0.19518474111348705</v>
      </c>
      <c r="D1262">
        <f>0.94*D1261+(1-0.94)*'01_Data'!Q1257^2</f>
        <v>1.7124166182580248E-4</v>
      </c>
      <c r="E1262" s="11">
        <f t="shared" si="229"/>
        <v>0.20773275808139222</v>
      </c>
      <c r="F1262">
        <f>0.94*F1261+(1-0.94)*'01_Data'!R1257^2</f>
        <v>1.5360646425220881E-4</v>
      </c>
      <c r="G1262" s="11">
        <f t="shared" si="230"/>
        <v>0.19674559459250066</v>
      </c>
      <c r="H1262">
        <f>0.94*H1261+(1-0.94)*'01_Data'!S1257^2</f>
        <v>2.1122120573312635E-4</v>
      </c>
      <c r="I1262" s="11">
        <f t="shared" si="231"/>
        <v>0.2307113864653148</v>
      </c>
      <c r="J1262">
        <f>0.94*J1261+(1-0.94)*'01_Data'!T1257^2</f>
        <v>1.9604118265880799E-4</v>
      </c>
      <c r="K1262" s="11">
        <f t="shared" si="232"/>
        <v>0.22226645727599029</v>
      </c>
      <c r="L1262" t="e">
        <f>0.94*L1261+(1-0.94)*'01_Data'!U1257^2</f>
        <v>#DIV/0!</v>
      </c>
      <c r="M1262" s="11" t="e">
        <f t="shared" si="233"/>
        <v>#DIV/0!</v>
      </c>
      <c r="N1262">
        <f>0.94*N1261+(1-0.94)*'01_Data'!V1257^2</f>
        <v>6.1695059629459205E-4</v>
      </c>
      <c r="O1262" s="11">
        <f t="shared" si="234"/>
        <v>0.39429880835000908</v>
      </c>
      <c r="P1262">
        <f>0.94*P1261+(1-0.94)*'01_Data'!W1257^2</f>
        <v>5.6788795359479925E-4</v>
      </c>
      <c r="Q1262" s="11">
        <f t="shared" si="235"/>
        <v>0.37829586874018256</v>
      </c>
      <c r="R1262">
        <f>0.94*R1261+(1-0.94)*'01_Data'!X1257^2</f>
        <v>1.0425999622558384E-4</v>
      </c>
      <c r="S1262" s="11">
        <f t="shared" si="236"/>
        <v>0.16209108257040897</v>
      </c>
      <c r="T1262">
        <f>0.94*T1261+(1-0.94)*'01_Data'!Y1257^2</f>
        <v>7.8830714022781501E-8</v>
      </c>
      <c r="U1262" s="11">
        <f t="shared" si="237"/>
        <v>4.4570550741202357E-3</v>
      </c>
      <c r="V1262" t="e">
        <f>0.94*V1261+(1-0.94)*'01_Data'!AA1257^2</f>
        <v>#VALUE!</v>
      </c>
      <c r="W1262" s="11" t="e">
        <f t="shared" si="238"/>
        <v>#VALUE!</v>
      </c>
      <c r="X1262" t="e">
        <f>0.94*X1261+(1-0.94)*'01_Data'!AB1257^2</f>
        <v>#VALUE!</v>
      </c>
      <c r="Y1262" s="11" t="e">
        <f t="shared" si="239"/>
        <v>#VALUE!</v>
      </c>
    </row>
    <row r="1263" spans="1:25" x14ac:dyDescent="0.2">
      <c r="A1263" s="6">
        <f>'01_Data'!A1259</f>
        <v>45287</v>
      </c>
      <c r="B1263">
        <f>0.94*B1262+(1-0.94)*'01_Data'!P1258^2</f>
        <v>1.4241332562502852E-4</v>
      </c>
      <c r="C1263" s="11">
        <f t="shared" si="228"/>
        <v>0.18944170094651069</v>
      </c>
      <c r="D1263">
        <f>0.94*D1262+(1-0.94)*'01_Data'!Q1258^2</f>
        <v>1.6578692235545017E-4</v>
      </c>
      <c r="E1263" s="11">
        <f t="shared" si="229"/>
        <v>0.20439741787403637</v>
      </c>
      <c r="F1263">
        <f>0.94*F1262+(1-0.94)*'01_Data'!R1258^2</f>
        <v>1.523153905627081E-4</v>
      </c>
      <c r="G1263" s="11">
        <f t="shared" si="230"/>
        <v>0.1959170192244728</v>
      </c>
      <c r="H1263">
        <f>0.94*H1262+(1-0.94)*'01_Data'!S1258^2</f>
        <v>2.0492105534082789E-4</v>
      </c>
      <c r="I1263" s="11">
        <f t="shared" si="231"/>
        <v>0.22724459497618119</v>
      </c>
      <c r="J1263">
        <f>0.94*J1262+(1-0.94)*'01_Data'!T1258^2</f>
        <v>1.8744954270564763E-4</v>
      </c>
      <c r="K1263" s="11">
        <f t="shared" si="232"/>
        <v>0.21734140139840638</v>
      </c>
      <c r="L1263" t="e">
        <f>0.94*L1262+(1-0.94)*'01_Data'!U1258^2</f>
        <v>#DIV/0!</v>
      </c>
      <c r="M1263" s="11" t="e">
        <f t="shared" si="233"/>
        <v>#DIV/0!</v>
      </c>
      <c r="N1263">
        <f>0.94*N1262+(1-0.94)*'01_Data'!V1258^2</f>
        <v>6.6646739754706906E-4</v>
      </c>
      <c r="O1263" s="11">
        <f t="shared" si="234"/>
        <v>0.40981676903448139</v>
      </c>
      <c r="P1263">
        <f>0.94*P1262+(1-0.94)*'01_Data'!W1258^2</f>
        <v>6.1485775688428107E-4</v>
      </c>
      <c r="Q1263" s="11">
        <f t="shared" si="235"/>
        <v>0.39362946375346303</v>
      </c>
      <c r="R1263">
        <f>0.94*R1262+(1-0.94)*'01_Data'!X1258^2</f>
        <v>9.8130688309289025E-5</v>
      </c>
      <c r="S1263" s="11">
        <f t="shared" si="236"/>
        <v>0.15725435909360619</v>
      </c>
      <c r="T1263">
        <f>0.94*T1262+(1-0.94)*'01_Data'!Y1258^2</f>
        <v>7.6979287033163775E-8</v>
      </c>
      <c r="U1263" s="11">
        <f t="shared" si="237"/>
        <v>4.4044046512959362E-3</v>
      </c>
      <c r="V1263" t="e">
        <f>0.94*V1262+(1-0.94)*'01_Data'!AA1258^2</f>
        <v>#VALUE!</v>
      </c>
      <c r="W1263" s="11" t="e">
        <f t="shared" si="238"/>
        <v>#VALUE!</v>
      </c>
      <c r="X1263" t="e">
        <f>0.94*X1262+(1-0.94)*'01_Data'!AB1258^2</f>
        <v>#VALUE!</v>
      </c>
      <c r="Y1263" s="11" t="e">
        <f t="shared" si="239"/>
        <v>#VALUE!</v>
      </c>
    </row>
    <row r="1264" spans="1:25" x14ac:dyDescent="0.2">
      <c r="A1264" s="6">
        <f>'01_Data'!A1260</f>
        <v>45288</v>
      </c>
      <c r="B1264">
        <f>0.94*B1263+(1-0.94)*'01_Data'!P1259^2</f>
        <v>1.3520004133007538E-4</v>
      </c>
      <c r="C1264" s="11">
        <f t="shared" si="228"/>
        <v>0.18458171744563165</v>
      </c>
      <c r="D1264">
        <f>0.94*D1263+(1-0.94)*'01_Data'!Q1259^2</f>
        <v>1.5648736920471763E-4</v>
      </c>
      <c r="E1264" s="11">
        <f t="shared" si="229"/>
        <v>0.19858201590171465</v>
      </c>
      <c r="F1264">
        <f>0.94*F1263+(1-0.94)*'01_Data'!R1259^2</f>
        <v>1.4437168025074472E-4</v>
      </c>
      <c r="G1264" s="11">
        <f t="shared" si="230"/>
        <v>0.19073977934135206</v>
      </c>
      <c r="H1264">
        <f>0.94*H1263+(1-0.94)*'01_Data'!S1259^2</f>
        <v>1.9518526398923223E-4</v>
      </c>
      <c r="I1264" s="11">
        <f t="shared" si="231"/>
        <v>0.2217807172079812</v>
      </c>
      <c r="J1264">
        <f>0.94*J1263+(1-0.94)*'01_Data'!T1259^2</f>
        <v>1.7620441678163786E-4</v>
      </c>
      <c r="K1264" s="11">
        <f t="shared" si="232"/>
        <v>0.21072141094101651</v>
      </c>
      <c r="L1264" t="e">
        <f>0.94*L1263+(1-0.94)*'01_Data'!U1259^2</f>
        <v>#DIV/0!</v>
      </c>
      <c r="M1264" s="11" t="e">
        <f t="shared" si="233"/>
        <v>#DIV/0!</v>
      </c>
      <c r="N1264">
        <f>0.94*N1263+(1-0.94)*'01_Data'!V1259^2</f>
        <v>6.6541405062664136E-4</v>
      </c>
      <c r="O1264" s="11">
        <f t="shared" si="234"/>
        <v>0.40949278474463213</v>
      </c>
      <c r="P1264">
        <f>0.94*P1263+(1-0.94)*'01_Data'!W1259^2</f>
        <v>5.8542272254225437E-4</v>
      </c>
      <c r="Q1264" s="11">
        <f t="shared" si="235"/>
        <v>0.38409181985646101</v>
      </c>
      <c r="R1264">
        <f>0.94*R1263+(1-0.94)*'01_Data'!X1259^2</f>
        <v>9.2274351368944741E-5</v>
      </c>
      <c r="S1264" s="11">
        <f t="shared" si="236"/>
        <v>0.15248979160905848</v>
      </c>
      <c r="T1264">
        <f>0.94*T1263+(1-0.94)*'01_Data'!Y1259^2</f>
        <v>7.2360529811173947E-8</v>
      </c>
      <c r="U1264" s="11">
        <f t="shared" si="237"/>
        <v>4.2702287423996201E-3</v>
      </c>
      <c r="V1264" t="e">
        <f>0.94*V1263+(1-0.94)*'01_Data'!AA1259^2</f>
        <v>#VALUE!</v>
      </c>
      <c r="W1264" s="11" t="e">
        <f t="shared" si="238"/>
        <v>#VALUE!</v>
      </c>
      <c r="X1264" t="e">
        <f>0.94*X1263+(1-0.94)*'01_Data'!AB1259^2</f>
        <v>#VALUE!</v>
      </c>
      <c r="Y1264" s="11" t="e">
        <f t="shared" si="239"/>
        <v>#VALUE!</v>
      </c>
    </row>
    <row r="1265" spans="1:25" x14ac:dyDescent="0.2">
      <c r="A1265" s="6">
        <f>'01_Data'!A1261</f>
        <v>45289</v>
      </c>
      <c r="B1265">
        <f>0.94*B1264+(1-0.94)*'01_Data'!P1260^2</f>
        <v>1.3981718520617562E-4</v>
      </c>
      <c r="C1265" s="11">
        <f t="shared" si="228"/>
        <v>0.18770703415683776</v>
      </c>
      <c r="D1265">
        <f>0.94*D1264+(1-0.94)*'01_Data'!Q1260^2</f>
        <v>1.5917607584292509E-4</v>
      </c>
      <c r="E1265" s="11">
        <f t="shared" si="229"/>
        <v>0.20028073075664851</v>
      </c>
      <c r="F1265">
        <f>0.94*F1264+(1-0.94)*'01_Data'!R1260^2</f>
        <v>1.5292147961819884E-4</v>
      </c>
      <c r="G1265" s="11">
        <f t="shared" si="230"/>
        <v>0.19630642593605058</v>
      </c>
      <c r="H1265">
        <f>0.94*H1264+(1-0.94)*'01_Data'!S1260^2</f>
        <v>2.0223992904925452E-4</v>
      </c>
      <c r="I1265" s="11">
        <f t="shared" si="231"/>
        <v>0.22575309991318424</v>
      </c>
      <c r="J1265">
        <f>0.94*J1264+(1-0.94)*'01_Data'!T1260^2</f>
        <v>1.6586891707755886E-4</v>
      </c>
      <c r="K1265" s="11">
        <f t="shared" si="232"/>
        <v>0.20444795695615264</v>
      </c>
      <c r="L1265" t="e">
        <f>0.94*L1264+(1-0.94)*'01_Data'!U1260^2</f>
        <v>#DIV/0!</v>
      </c>
      <c r="M1265" s="11" t="e">
        <f t="shared" si="233"/>
        <v>#DIV/0!</v>
      </c>
      <c r="N1265">
        <f>0.94*N1264+(1-0.94)*'01_Data'!V1260^2</f>
        <v>6.3032249910018956E-4</v>
      </c>
      <c r="O1265" s="11">
        <f t="shared" si="234"/>
        <v>0.39854895530316947</v>
      </c>
      <c r="P1265">
        <f>0.94*P1264+(1-0.94)*'01_Data'!W1260^2</f>
        <v>5.5907410638252053E-4</v>
      </c>
      <c r="Q1265" s="11">
        <f t="shared" si="235"/>
        <v>0.37534873758732051</v>
      </c>
      <c r="R1265">
        <f>0.94*R1264+(1-0.94)*'01_Data'!X1260^2</f>
        <v>8.6863999117067764E-5</v>
      </c>
      <c r="S1265" s="11">
        <f t="shared" si="236"/>
        <v>0.14795177517522756</v>
      </c>
      <c r="T1265">
        <f>0.94*T1264+(1-0.94)*'01_Data'!Y1260^2</f>
        <v>9.3901960836365788E-8</v>
      </c>
      <c r="U1265" s="11">
        <f t="shared" si="237"/>
        <v>4.864493203897419E-3</v>
      </c>
      <c r="V1265" t="e">
        <f>0.94*V1264+(1-0.94)*'01_Data'!AA1260^2</f>
        <v>#VALUE!</v>
      </c>
      <c r="W1265" s="11" t="e">
        <f t="shared" si="238"/>
        <v>#VALUE!</v>
      </c>
      <c r="X1265" t="e">
        <f>0.94*X1264+(1-0.94)*'01_Data'!AB1260^2</f>
        <v>#VALUE!</v>
      </c>
      <c r="Y1265" s="11" t="e">
        <f t="shared" si="239"/>
        <v>#VALUE!</v>
      </c>
    </row>
    <row r="1266" spans="1:25" x14ac:dyDescent="0.2">
      <c r="A1266" s="6">
        <f>'01_Data'!A1262</f>
        <v>45293</v>
      </c>
      <c r="B1266">
        <f>0.94*B1265+(1-0.94)*'01_Data'!P1261^2</f>
        <v>1.3169234112051881E-4</v>
      </c>
      <c r="C1266" s="11">
        <f t="shared" si="228"/>
        <v>0.18217153993522353</v>
      </c>
      <c r="D1266">
        <f>0.94*D1265+(1-0.94)*'01_Data'!Q1261^2</f>
        <v>1.5062459790490771E-4</v>
      </c>
      <c r="E1266" s="11">
        <f t="shared" si="229"/>
        <v>0.19482658615301135</v>
      </c>
      <c r="F1266">
        <f>0.94*F1265+(1-0.94)*'01_Data'!R1261^2</f>
        <v>1.4456671366774174E-4</v>
      </c>
      <c r="G1266" s="11">
        <f t="shared" si="230"/>
        <v>0.190868572175387</v>
      </c>
      <c r="H1266">
        <f>0.94*H1265+(1-0.94)*'01_Data'!S1261^2</f>
        <v>1.9123768643334286E-4</v>
      </c>
      <c r="I1266" s="11">
        <f t="shared" si="231"/>
        <v>0.21952652910571518</v>
      </c>
      <c r="J1266">
        <f>0.94*J1265+(1-0.94)*'01_Data'!T1261^2</f>
        <v>1.561142891265283E-4</v>
      </c>
      <c r="K1266" s="11">
        <f t="shared" si="232"/>
        <v>0.19834515587703455</v>
      </c>
      <c r="L1266" t="e">
        <f>0.94*L1265+(1-0.94)*'01_Data'!U1261^2</f>
        <v>#DIV/0!</v>
      </c>
      <c r="M1266" s="11" t="e">
        <f t="shared" si="233"/>
        <v>#DIV/0!</v>
      </c>
      <c r="N1266">
        <f>0.94*N1265+(1-0.94)*'01_Data'!V1261^2</f>
        <v>5.9346264139477963E-4</v>
      </c>
      <c r="O1266" s="11">
        <f t="shared" si="234"/>
        <v>0.38672029379318129</v>
      </c>
      <c r="P1266">
        <f>0.94*P1265+(1-0.94)*'01_Data'!W1261^2</f>
        <v>5.2553130730155246E-4</v>
      </c>
      <c r="Q1266" s="11">
        <f t="shared" si="235"/>
        <v>0.36391467329580324</v>
      </c>
      <c r="R1266">
        <f>0.94*R1265+(1-0.94)*'01_Data'!X1261^2</f>
        <v>8.1935698592466272E-5</v>
      </c>
      <c r="S1266" s="11">
        <f t="shared" si="236"/>
        <v>0.1436934098882113</v>
      </c>
      <c r="T1266">
        <f>0.94*T1265+(1-0.94)*'01_Data'!Y1261^2</f>
        <v>8.826784318618383E-8</v>
      </c>
      <c r="U1266" s="11">
        <f t="shared" si="237"/>
        <v>4.7163011442144286E-3</v>
      </c>
      <c r="V1266" t="e">
        <f>0.94*V1265+(1-0.94)*'01_Data'!AA1261^2</f>
        <v>#VALUE!</v>
      </c>
      <c r="W1266" s="11" t="e">
        <f t="shared" si="238"/>
        <v>#VALUE!</v>
      </c>
      <c r="X1266" t="e">
        <f>0.94*X1265+(1-0.94)*'01_Data'!AB1261^2</f>
        <v>#VALUE!</v>
      </c>
      <c r="Y1266" s="11" t="e">
        <f t="shared" si="239"/>
        <v>#VALUE!</v>
      </c>
    </row>
    <row r="1267" spans="1:25" x14ac:dyDescent="0.2">
      <c r="A1267" s="6">
        <f>'01_Data'!A1263</f>
        <v>45294</v>
      </c>
      <c r="B1267">
        <f>0.94*B1266+(1-0.94)*'01_Data'!P1262^2</f>
        <v>1.5699825114278698E-4</v>
      </c>
      <c r="C1267" s="11">
        <f t="shared" si="228"/>
        <v>0.19890590561364016</v>
      </c>
      <c r="D1267">
        <f>0.94*D1266+(1-0.94)*'01_Data'!Q1262^2</f>
        <v>1.4186258357572174E-4</v>
      </c>
      <c r="E1267" s="11">
        <f t="shared" si="229"/>
        <v>0.18907504081999266</v>
      </c>
      <c r="F1267">
        <f>0.94*F1266+(1-0.94)*'01_Data'!R1262^2</f>
        <v>1.4604894225982168E-4</v>
      </c>
      <c r="G1267" s="11">
        <f t="shared" si="230"/>
        <v>0.1918445554334943</v>
      </c>
      <c r="H1267">
        <f>0.94*H1266+(1-0.94)*'01_Data'!S1262^2</f>
        <v>1.8169753075885259E-4</v>
      </c>
      <c r="I1267" s="11">
        <f t="shared" si="231"/>
        <v>0.21398078827602923</v>
      </c>
      <c r="J1267">
        <f>0.94*J1266+(1-0.94)*'01_Data'!T1262^2</f>
        <v>1.5025329029293979E-4</v>
      </c>
      <c r="K1267" s="11">
        <f t="shared" si="232"/>
        <v>0.19458630258530746</v>
      </c>
      <c r="L1267" t="e">
        <f>0.94*L1266+(1-0.94)*'01_Data'!U1262^2</f>
        <v>#DIV/0!</v>
      </c>
      <c r="M1267" s="11" t="e">
        <f t="shared" si="233"/>
        <v>#DIV/0!</v>
      </c>
      <c r="N1267">
        <f>0.94*N1266+(1-0.94)*'01_Data'!V1262^2</f>
        <v>5.5964993737740471E-4</v>
      </c>
      <c r="O1267" s="11">
        <f t="shared" si="234"/>
        <v>0.37554198729184196</v>
      </c>
      <c r="P1267">
        <f>0.94*P1266+(1-0.94)*'01_Data'!W1262^2</f>
        <v>5.4069782246942691E-4</v>
      </c>
      <c r="Q1267" s="11">
        <f t="shared" si="235"/>
        <v>0.36912850237050998</v>
      </c>
      <c r="R1267">
        <f>0.94*R1266+(1-0.94)*'01_Data'!X1262^2</f>
        <v>7.9025811277996533E-5</v>
      </c>
      <c r="S1267" s="11">
        <f t="shared" si="236"/>
        <v>0.14111876006419247</v>
      </c>
      <c r="T1267">
        <f>0.94*T1266+(1-0.94)*'01_Data'!Y1262^2</f>
        <v>8.3698155772923539E-8</v>
      </c>
      <c r="U1267" s="11">
        <f t="shared" si="237"/>
        <v>4.5925956990330351E-3</v>
      </c>
      <c r="V1267" t="e">
        <f>0.94*V1266+(1-0.94)*'01_Data'!AA1262^2</f>
        <v>#VALUE!</v>
      </c>
      <c r="W1267" s="11" t="e">
        <f t="shared" si="238"/>
        <v>#VALUE!</v>
      </c>
      <c r="X1267" t="e">
        <f>0.94*X1266+(1-0.94)*'01_Data'!AB1262^2</f>
        <v>#VALUE!</v>
      </c>
      <c r="Y1267" s="11" t="e">
        <f t="shared" si="239"/>
        <v>#VALUE!</v>
      </c>
    </row>
    <row r="1268" spans="1:25" x14ac:dyDescent="0.2">
      <c r="A1268" s="6">
        <f>'01_Data'!A1264</f>
        <v>45295</v>
      </c>
      <c r="B1268">
        <f>0.94*B1267+(1-0.94)*'01_Data'!P1263^2</f>
        <v>1.5177860068323523E-4</v>
      </c>
      <c r="C1268" s="11">
        <f t="shared" si="228"/>
        <v>0.1955714891597834</v>
      </c>
      <c r="D1268">
        <f>0.94*D1267+(1-0.94)*'01_Data'!Q1263^2</f>
        <v>1.5475236011215358E-4</v>
      </c>
      <c r="E1268" s="11">
        <f t="shared" si="229"/>
        <v>0.19747808675461362</v>
      </c>
      <c r="F1268">
        <f>0.94*F1267+(1-0.94)*'01_Data'!R1263^2</f>
        <v>1.6058247007760419E-4</v>
      </c>
      <c r="G1268" s="11">
        <f t="shared" si="230"/>
        <v>0.20116357140286673</v>
      </c>
      <c r="H1268">
        <f>0.94*H1267+(1-0.94)*'01_Data'!S1263^2</f>
        <v>1.7596628998982558E-4</v>
      </c>
      <c r="I1268" s="11">
        <f t="shared" si="231"/>
        <v>0.21057897586757338</v>
      </c>
      <c r="J1268">
        <f>0.94*J1267+(1-0.94)*'01_Data'!T1263^2</f>
        <v>1.4124332041995025E-4</v>
      </c>
      <c r="K1268" s="11">
        <f t="shared" si="232"/>
        <v>0.18866191122170756</v>
      </c>
      <c r="L1268" t="e">
        <f>0.94*L1267+(1-0.94)*'01_Data'!U1263^2</f>
        <v>#DIV/0!</v>
      </c>
      <c r="M1268" s="11" t="e">
        <f t="shared" si="233"/>
        <v>#DIV/0!</v>
      </c>
      <c r="N1268">
        <f>0.94*N1267+(1-0.94)*'01_Data'!V1263^2</f>
        <v>6.5591619698024417E-4</v>
      </c>
      <c r="O1268" s="11">
        <f t="shared" si="234"/>
        <v>0.40655981311366912</v>
      </c>
      <c r="P1268">
        <f>0.94*P1267+(1-0.94)*'01_Data'!W1263^2</f>
        <v>5.8926393289407885E-4</v>
      </c>
      <c r="Q1268" s="11">
        <f t="shared" si="235"/>
        <v>0.38534985544217853</v>
      </c>
      <c r="R1268">
        <f>0.94*R1267+(1-0.94)*'01_Data'!X1263^2</f>
        <v>8.0324273063104177E-5</v>
      </c>
      <c r="S1268" s="11">
        <f t="shared" si="236"/>
        <v>0.14227338757442398</v>
      </c>
      <c r="T1268">
        <f>0.94*T1267+(1-0.94)*'01_Data'!Y1263^2</f>
        <v>8.5115460474685277E-8</v>
      </c>
      <c r="U1268" s="11">
        <f t="shared" si="237"/>
        <v>4.6313168796380897E-3</v>
      </c>
      <c r="V1268" t="e">
        <f>0.94*V1267+(1-0.94)*'01_Data'!AA1263^2</f>
        <v>#VALUE!</v>
      </c>
      <c r="W1268" s="11" t="e">
        <f t="shared" si="238"/>
        <v>#VALUE!</v>
      </c>
      <c r="X1268" t="e">
        <f>0.94*X1267+(1-0.94)*'01_Data'!AB1263^2</f>
        <v>#VALUE!</v>
      </c>
      <c r="Y1268" s="11" t="e">
        <f t="shared" si="239"/>
        <v>#VALUE!</v>
      </c>
    </row>
    <row r="1269" spans="1:25" x14ac:dyDescent="0.2">
      <c r="A1269" s="6">
        <f>'01_Data'!A1265</f>
        <v>45296</v>
      </c>
      <c r="B1269">
        <f>0.94*B1268+(1-0.94)*'01_Data'!P1264^2</f>
        <v>1.4727301022785281E-4</v>
      </c>
      <c r="C1269" s="11">
        <f t="shared" si="228"/>
        <v>0.19264682342934936</v>
      </c>
      <c r="D1269">
        <f>0.94*D1268+(1-0.94)*'01_Data'!Q1264^2</f>
        <v>1.5275767750941606E-4</v>
      </c>
      <c r="E1269" s="11">
        <f t="shared" si="229"/>
        <v>0.19620126078181263</v>
      </c>
      <c r="F1269">
        <f>0.94*F1268+(1-0.94)*'01_Data'!R1264^2</f>
        <v>2.0206780033497164E-4</v>
      </c>
      <c r="G1269" s="11">
        <f t="shared" si="230"/>
        <v>0.22565700894147483</v>
      </c>
      <c r="H1269">
        <f>0.94*H1268+(1-0.94)*'01_Data'!S1264^2</f>
        <v>2.0258180260017631E-4</v>
      </c>
      <c r="I1269" s="11">
        <f t="shared" si="231"/>
        <v>0.22594382986761208</v>
      </c>
      <c r="J1269">
        <f>0.94*J1268+(1-0.94)*'01_Data'!T1264^2</f>
        <v>1.3329339271303243E-4</v>
      </c>
      <c r="K1269" s="11">
        <f t="shared" si="232"/>
        <v>0.18327557110450965</v>
      </c>
      <c r="L1269" t="e">
        <f>0.94*L1268+(1-0.94)*'01_Data'!U1264^2</f>
        <v>#DIV/0!</v>
      </c>
      <c r="M1269" s="11" t="e">
        <f t="shared" si="233"/>
        <v>#DIV/0!</v>
      </c>
      <c r="N1269">
        <f>0.94*N1268+(1-0.94)*'01_Data'!V1264^2</f>
        <v>6.2146050516233297E-4</v>
      </c>
      <c r="O1269" s="11">
        <f t="shared" si="234"/>
        <v>0.39573734635602426</v>
      </c>
      <c r="P1269">
        <f>0.94*P1268+(1-0.94)*'01_Data'!W1264^2</f>
        <v>5.5810236058721188E-4</v>
      </c>
      <c r="Q1269" s="11">
        <f t="shared" si="235"/>
        <v>0.37502239248873848</v>
      </c>
      <c r="R1269">
        <f>0.94*R1268+(1-0.94)*'01_Data'!X1264^2</f>
        <v>8.2442700979426503E-5</v>
      </c>
      <c r="S1269" s="11">
        <f t="shared" si="236"/>
        <v>0.14413729790312943</v>
      </c>
      <c r="T1269">
        <f>0.94*T1268+(1-0.94)*'01_Data'!Y1264^2</f>
        <v>8.6491080437850682E-8</v>
      </c>
      <c r="U1269" s="11">
        <f t="shared" si="237"/>
        <v>4.6685921079420052E-3</v>
      </c>
      <c r="V1269" t="e">
        <f>0.94*V1268+(1-0.94)*'01_Data'!AA1264^2</f>
        <v>#VALUE!</v>
      </c>
      <c r="W1269" s="11" t="e">
        <f t="shared" si="238"/>
        <v>#VALUE!</v>
      </c>
      <c r="X1269" t="e">
        <f>0.94*X1268+(1-0.94)*'01_Data'!AB1264^2</f>
        <v>#VALUE!</v>
      </c>
      <c r="Y1269" s="11" t="e">
        <f t="shared" si="239"/>
        <v>#VALUE!</v>
      </c>
    </row>
    <row r="1270" spans="1:25" x14ac:dyDescent="0.2">
      <c r="A1270" s="6">
        <f>'01_Data'!A1266</f>
        <v>45299</v>
      </c>
      <c r="B1270">
        <f>0.94*B1269+(1-0.94)*'01_Data'!P1265^2</f>
        <v>1.3898553437700499E-4</v>
      </c>
      <c r="C1270" s="11">
        <f t="shared" si="228"/>
        <v>0.18714794859416778</v>
      </c>
      <c r="D1270">
        <f>0.94*D1269+(1-0.94)*'01_Data'!Q1265^2</f>
        <v>1.4377135204745234E-4</v>
      </c>
      <c r="E1270" s="11">
        <f t="shared" si="229"/>
        <v>0.19034279790934563</v>
      </c>
      <c r="F1270">
        <f>0.94*F1269+(1-0.94)*'01_Data'!R1265^2</f>
        <v>1.8995480772705431E-4</v>
      </c>
      <c r="G1270" s="11">
        <f t="shared" si="230"/>
        <v>0.21878896578031007</v>
      </c>
      <c r="H1270">
        <f>0.94*H1269+(1-0.94)*'01_Data'!S1265^2</f>
        <v>1.9098481498551278E-4</v>
      </c>
      <c r="I1270" s="11">
        <f t="shared" si="231"/>
        <v>0.21938134236153545</v>
      </c>
      <c r="J1270">
        <f>0.94*J1269+(1-0.94)*'01_Data'!T1265^2</f>
        <v>1.2882394910940475E-4</v>
      </c>
      <c r="K1270" s="11">
        <f t="shared" si="232"/>
        <v>0.18017667766825429</v>
      </c>
      <c r="L1270" t="e">
        <f>0.94*L1269+(1-0.94)*'01_Data'!U1265^2</f>
        <v>#DIV/0!</v>
      </c>
      <c r="M1270" s="11" t="e">
        <f t="shared" si="233"/>
        <v>#DIV/0!</v>
      </c>
      <c r="N1270">
        <f>0.94*N1269+(1-0.94)*'01_Data'!V1265^2</f>
        <v>8.0531340972338173E-4</v>
      </c>
      <c r="O1270" s="11">
        <f t="shared" si="234"/>
        <v>0.45048749067015414</v>
      </c>
      <c r="P1270">
        <f>0.94*P1269+(1-0.94)*'01_Data'!W1265^2</f>
        <v>5.2638299983581152E-4</v>
      </c>
      <c r="Q1270" s="11">
        <f t="shared" si="235"/>
        <v>0.36420943968906755</v>
      </c>
      <c r="R1270">
        <f>0.94*R1269+(1-0.94)*'01_Data'!X1265^2</f>
        <v>7.9476359196864712E-5</v>
      </c>
      <c r="S1270" s="11">
        <f t="shared" si="236"/>
        <v>0.14152046677993227</v>
      </c>
      <c r="T1270">
        <f>0.94*T1269+(1-0.94)*'01_Data'!Y1265^2</f>
        <v>8.2011034835117334E-8</v>
      </c>
      <c r="U1270" s="11">
        <f t="shared" si="237"/>
        <v>4.5460731162674413E-3</v>
      </c>
      <c r="V1270" t="e">
        <f>0.94*V1269+(1-0.94)*'01_Data'!AA1265^2</f>
        <v>#VALUE!</v>
      </c>
      <c r="W1270" s="11" t="e">
        <f t="shared" si="238"/>
        <v>#VALUE!</v>
      </c>
      <c r="X1270" t="e">
        <f>0.94*X1269+(1-0.94)*'01_Data'!AB1265^2</f>
        <v>#VALUE!</v>
      </c>
      <c r="Y1270" s="11" t="e">
        <f t="shared" si="239"/>
        <v>#VALUE!</v>
      </c>
    </row>
    <row r="1271" spans="1:25" x14ac:dyDescent="0.2">
      <c r="A1271" s="6">
        <f>'01_Data'!A1267</f>
        <v>45300</v>
      </c>
      <c r="B1271">
        <f>0.94*B1270+(1-0.94)*'01_Data'!P1266^2</f>
        <v>1.4758534398238605E-4</v>
      </c>
      <c r="C1271" s="11">
        <f t="shared" si="228"/>
        <v>0.1928509960657743</v>
      </c>
      <c r="D1271">
        <f>0.94*D1270+(1-0.94)*'01_Data'!Q1266^2</f>
        <v>1.3730592168400513E-4</v>
      </c>
      <c r="E1271" s="11">
        <f t="shared" si="229"/>
        <v>0.18601368837902574</v>
      </c>
      <c r="F1271">
        <f>0.94*F1270+(1-0.94)*'01_Data'!R1266^2</f>
        <v>1.9708945838843993E-4</v>
      </c>
      <c r="G1271" s="11">
        <f t="shared" si="230"/>
        <v>0.22285991903858995</v>
      </c>
      <c r="H1271">
        <f>0.94*H1270+(1-0.94)*'01_Data'!S1266^2</f>
        <v>1.8736877255066375E-4</v>
      </c>
      <c r="I1271" s="11">
        <f t="shared" si="231"/>
        <v>0.21729457122249343</v>
      </c>
      <c r="J1271">
        <f>0.94*J1270+(1-0.94)*'01_Data'!T1266^2</f>
        <v>1.219189636197056E-4</v>
      </c>
      <c r="K1271" s="11">
        <f t="shared" si="232"/>
        <v>0.1752814275163396</v>
      </c>
      <c r="L1271" t="e">
        <f>0.94*L1270+(1-0.94)*'01_Data'!U1266^2</f>
        <v>#DIV/0!</v>
      </c>
      <c r="M1271" s="11" t="e">
        <f t="shared" si="233"/>
        <v>#DIV/0!</v>
      </c>
      <c r="N1271">
        <f>0.94*N1270+(1-0.94)*'01_Data'!V1266^2</f>
        <v>7.8320316562751756E-4</v>
      </c>
      <c r="O1271" s="11">
        <f t="shared" si="234"/>
        <v>0.44426028152214375</v>
      </c>
      <c r="P1271">
        <f>0.94*P1270+(1-0.94)*'01_Data'!W1266^2</f>
        <v>5.2784106636492823E-4</v>
      </c>
      <c r="Q1271" s="11">
        <f t="shared" si="235"/>
        <v>0.36471351596007778</v>
      </c>
      <c r="R1271">
        <f>0.94*R1270+(1-0.94)*'01_Data'!X1266^2</f>
        <v>7.4986252784443026E-5</v>
      </c>
      <c r="S1271" s="11">
        <f t="shared" si="236"/>
        <v>0.13746467074008376</v>
      </c>
      <c r="T1271">
        <f>0.94*T1270+(1-0.94)*'01_Data'!Y1266^2</f>
        <v>7.7799637714001832E-8</v>
      </c>
      <c r="U1271" s="11">
        <f t="shared" si="237"/>
        <v>4.4278108252192149E-3</v>
      </c>
      <c r="V1271" t="e">
        <f>0.94*V1270+(1-0.94)*'01_Data'!AA1266^2</f>
        <v>#VALUE!</v>
      </c>
      <c r="W1271" s="11" t="e">
        <f t="shared" si="238"/>
        <v>#VALUE!</v>
      </c>
      <c r="X1271" t="e">
        <f>0.94*X1270+(1-0.94)*'01_Data'!AB1266^2</f>
        <v>#VALUE!</v>
      </c>
      <c r="Y1271" s="11" t="e">
        <f t="shared" si="239"/>
        <v>#VALUE!</v>
      </c>
    </row>
    <row r="1272" spans="1:25" x14ac:dyDescent="0.2">
      <c r="A1272" s="6">
        <f>'01_Data'!A1268</f>
        <v>45301</v>
      </c>
      <c r="B1272">
        <f>0.94*B1271+(1-0.94)*'01_Data'!P1267^2</f>
        <v>1.4804952045038147E-4</v>
      </c>
      <c r="C1272" s="11">
        <f t="shared" si="228"/>
        <v>0.19315402960719233</v>
      </c>
      <c r="D1272">
        <f>0.94*D1271+(1-0.94)*'01_Data'!Q1267^2</f>
        <v>1.6884276730969277E-4</v>
      </c>
      <c r="E1272" s="11">
        <f t="shared" si="229"/>
        <v>0.20627258024769698</v>
      </c>
      <c r="F1272">
        <f>0.94*F1271+(1-0.94)*'01_Data'!R1267^2</f>
        <v>1.9933246352086197E-4</v>
      </c>
      <c r="G1272" s="11">
        <f t="shared" si="230"/>
        <v>0.22412447614496997</v>
      </c>
      <c r="H1272">
        <f>0.94*H1271+(1-0.94)*'01_Data'!S1267^2</f>
        <v>1.8788289807100073E-4</v>
      </c>
      <c r="I1272" s="11">
        <f t="shared" si="231"/>
        <v>0.21759248680478879</v>
      </c>
      <c r="J1272">
        <f>0.94*J1271+(1-0.94)*'01_Data'!T1267^2</f>
        <v>1.1493041740707543E-4</v>
      </c>
      <c r="K1272" s="11">
        <f t="shared" si="232"/>
        <v>0.17018362196928061</v>
      </c>
      <c r="L1272" t="e">
        <f>0.94*L1271+(1-0.94)*'01_Data'!U1267^2</f>
        <v>#DIV/0!</v>
      </c>
      <c r="M1272" s="11" t="e">
        <f t="shared" si="233"/>
        <v>#DIV/0!</v>
      </c>
      <c r="N1272">
        <f>0.94*N1271+(1-0.94)*'01_Data'!V1267^2</f>
        <v>7.3833497098275871E-4</v>
      </c>
      <c r="O1272" s="11">
        <f t="shared" si="234"/>
        <v>0.43134720665335857</v>
      </c>
      <c r="P1272">
        <f>0.94*P1271+(1-0.94)*'01_Data'!W1267^2</f>
        <v>4.9762263143194522E-4</v>
      </c>
      <c r="Q1272" s="11">
        <f t="shared" si="235"/>
        <v>0.35411989935733662</v>
      </c>
      <c r="R1272">
        <f>0.94*R1271+(1-0.94)*'01_Data'!X1267^2</f>
        <v>7.0609428821310385E-5</v>
      </c>
      <c r="S1272" s="11">
        <f t="shared" si="236"/>
        <v>0.1333925637468979</v>
      </c>
      <c r="T1272">
        <f>0.94*T1271+(1-0.94)*'01_Data'!Y1267^2</f>
        <v>7.3856614901787341E-8</v>
      </c>
      <c r="U1272" s="11">
        <f t="shared" si="237"/>
        <v>4.3141473033787812E-3</v>
      </c>
      <c r="V1272" t="e">
        <f>0.94*V1271+(1-0.94)*'01_Data'!AA1267^2</f>
        <v>#VALUE!</v>
      </c>
      <c r="W1272" s="11" t="e">
        <f t="shared" si="238"/>
        <v>#VALUE!</v>
      </c>
      <c r="X1272" t="e">
        <f>0.94*X1271+(1-0.94)*'01_Data'!AB1267^2</f>
        <v>#VALUE!</v>
      </c>
      <c r="Y1272" s="11" t="e">
        <f t="shared" si="239"/>
        <v>#VALUE!</v>
      </c>
    </row>
    <row r="1273" spans="1:25" x14ac:dyDescent="0.2">
      <c r="A1273" s="6">
        <f>'01_Data'!A1269</f>
        <v>45302</v>
      </c>
      <c r="B1273">
        <f>0.94*B1272+(1-0.94)*'01_Data'!P1268^2</f>
        <v>1.4502508988100492E-4</v>
      </c>
      <c r="C1273" s="11">
        <f t="shared" si="228"/>
        <v>0.19117092522141865</v>
      </c>
      <c r="D1273">
        <f>0.94*D1272+(1-0.94)*'01_Data'!Q1268^2</f>
        <v>1.6281584013124739E-4</v>
      </c>
      <c r="E1273" s="11">
        <f t="shared" si="229"/>
        <v>0.20255762566014229</v>
      </c>
      <c r="F1273">
        <f>0.94*F1272+(1-0.94)*'01_Data'!R1268^2</f>
        <v>1.9932009763829183E-4</v>
      </c>
      <c r="G1273" s="11">
        <f t="shared" si="230"/>
        <v>0.22411752409137831</v>
      </c>
      <c r="H1273">
        <f>0.94*H1272+(1-0.94)*'01_Data'!S1268^2</f>
        <v>1.8461824545943571E-4</v>
      </c>
      <c r="I1273" s="11">
        <f t="shared" si="231"/>
        <v>0.21569375942705854</v>
      </c>
      <c r="J1273">
        <f>0.94*J1272+(1-0.94)*'01_Data'!T1268^2</f>
        <v>1.0812039242208169E-4</v>
      </c>
      <c r="K1273" s="11">
        <f t="shared" si="232"/>
        <v>0.16506465063836226</v>
      </c>
      <c r="L1273" t="e">
        <f>0.94*L1272+(1-0.94)*'01_Data'!U1268^2</f>
        <v>#DIV/0!</v>
      </c>
      <c r="M1273" s="11" t="e">
        <f t="shared" si="233"/>
        <v>#DIV/0!</v>
      </c>
      <c r="N1273">
        <f>0.94*N1272+(1-0.94)*'01_Data'!V1268^2</f>
        <v>6.9529106722331763E-4</v>
      </c>
      <c r="O1273" s="11">
        <f t="shared" si="234"/>
        <v>0.41858493635136473</v>
      </c>
      <c r="P1273">
        <f>0.94*P1272+(1-0.94)*'01_Data'!W1268^2</f>
        <v>4.6864325412179244E-4</v>
      </c>
      <c r="Q1273" s="11">
        <f t="shared" si="235"/>
        <v>0.34365404120814835</v>
      </c>
      <c r="R1273">
        <f>0.94*R1272+(1-0.94)*'01_Data'!X1268^2</f>
        <v>6.834477839260735E-5</v>
      </c>
      <c r="S1273" s="11">
        <f t="shared" si="236"/>
        <v>0.13123598650879664</v>
      </c>
      <c r="T1273">
        <f>0.94*T1272+(1-0.94)*'01_Data'!Y1268^2</f>
        <v>7.2292319121416246E-8</v>
      </c>
      <c r="U1273" s="11">
        <f t="shared" si="237"/>
        <v>4.2682156012316076E-3</v>
      </c>
      <c r="V1273" t="e">
        <f>0.94*V1272+(1-0.94)*'01_Data'!AA1268^2</f>
        <v>#VALUE!</v>
      </c>
      <c r="W1273" s="11" t="e">
        <f t="shared" si="238"/>
        <v>#VALUE!</v>
      </c>
      <c r="X1273" t="e">
        <f>0.94*X1272+(1-0.94)*'01_Data'!AB1268^2</f>
        <v>#VALUE!</v>
      </c>
      <c r="Y1273" s="11" t="e">
        <f t="shared" si="239"/>
        <v>#VALUE!</v>
      </c>
    </row>
    <row r="1274" spans="1:25" x14ac:dyDescent="0.2">
      <c r="A1274" s="6">
        <f>'01_Data'!A1270</f>
        <v>45303</v>
      </c>
      <c r="B1274">
        <f>0.94*B1273+(1-0.94)*'01_Data'!P1269^2</f>
        <v>1.3632606722850676E-4</v>
      </c>
      <c r="C1274" s="11">
        <f t="shared" si="228"/>
        <v>0.18534877647716941</v>
      </c>
      <c r="D1274">
        <f>0.94*D1273+(1-0.94)*'01_Data'!Q1269^2</f>
        <v>1.547855970828662E-4</v>
      </c>
      <c r="E1274" s="11">
        <f t="shared" si="229"/>
        <v>0.1974992923148898</v>
      </c>
      <c r="F1274">
        <f>0.94*F1273+(1-0.94)*'01_Data'!R1269^2</f>
        <v>1.8751853822689143E-4</v>
      </c>
      <c r="G1274" s="11">
        <f t="shared" si="230"/>
        <v>0.21738139670444812</v>
      </c>
      <c r="H1274">
        <f>0.94*H1273+(1-0.94)*'01_Data'!S1269^2</f>
        <v>1.7555417787253744E-4</v>
      </c>
      <c r="I1274" s="11">
        <f t="shared" si="231"/>
        <v>0.21033224389969182</v>
      </c>
      <c r="J1274">
        <f>0.94*J1273+(1-0.94)*'01_Data'!T1269^2</f>
        <v>1.1504203180254431E-4</v>
      </c>
      <c r="K1274" s="11">
        <f t="shared" si="232"/>
        <v>0.17026623862128737</v>
      </c>
      <c r="L1274" t="e">
        <f>0.94*L1273+(1-0.94)*'01_Data'!U1269^2</f>
        <v>#DIV/0!</v>
      </c>
      <c r="M1274" s="11" t="e">
        <f t="shared" si="233"/>
        <v>#DIV/0!</v>
      </c>
      <c r="N1274">
        <f>0.94*N1273+(1-0.94)*'01_Data'!V1269^2</f>
        <v>6.741296643806052E-4</v>
      </c>
      <c r="O1274" s="11">
        <f t="shared" si="234"/>
        <v>0.41216583485766084</v>
      </c>
      <c r="P1274">
        <f>0.94*P1273+(1-0.94)*'01_Data'!W1269^2</f>
        <v>4.5838976564815953E-4</v>
      </c>
      <c r="Q1274" s="11">
        <f t="shared" si="235"/>
        <v>0.33987383091867518</v>
      </c>
      <c r="R1274">
        <f>0.94*R1273+(1-0.94)*'01_Data'!X1269^2</f>
        <v>6.42440916890509E-5</v>
      </c>
      <c r="S1274" s="11">
        <f t="shared" si="236"/>
        <v>0.1272380096733709</v>
      </c>
      <c r="T1274">
        <f>0.94*T1273+(1-0.94)*'01_Data'!Y1269^2</f>
        <v>8.5820922641923383E-8</v>
      </c>
      <c r="U1274" s="11">
        <f t="shared" si="237"/>
        <v>4.650470138143529E-3</v>
      </c>
      <c r="V1274" t="e">
        <f>0.94*V1273+(1-0.94)*'01_Data'!AA1269^2</f>
        <v>#VALUE!</v>
      </c>
      <c r="W1274" s="11" t="e">
        <f t="shared" si="238"/>
        <v>#VALUE!</v>
      </c>
      <c r="X1274" t="e">
        <f>0.94*X1273+(1-0.94)*'01_Data'!AB1269^2</f>
        <v>#VALUE!</v>
      </c>
      <c r="Y1274" s="11" t="e">
        <f t="shared" si="239"/>
        <v>#VALUE!</v>
      </c>
    </row>
    <row r="1275" spans="1:25" x14ac:dyDescent="0.2">
      <c r="A1275" s="6">
        <f>'01_Data'!A1271</f>
        <v>45307</v>
      </c>
      <c r="B1275">
        <f>0.94*B1274+(1-0.94)*'01_Data'!P1270^2</f>
        <v>1.381150640143427E-4</v>
      </c>
      <c r="C1275" s="11">
        <f t="shared" si="228"/>
        <v>0.18656097161950666</v>
      </c>
      <c r="D1275">
        <f>0.94*D1274+(1-0.94)*'01_Data'!Q1270^2</f>
        <v>1.5660470152707167E-4</v>
      </c>
      <c r="E1275" s="11">
        <f t="shared" si="229"/>
        <v>0.1986564491397701</v>
      </c>
      <c r="F1275">
        <f>0.94*F1274+(1-0.94)*'01_Data'!R1270^2</f>
        <v>1.7863878510995058E-4</v>
      </c>
      <c r="G1275" s="11">
        <f t="shared" si="230"/>
        <v>0.21217203832670212</v>
      </c>
      <c r="H1275">
        <f>0.94*H1274+(1-0.94)*'01_Data'!S1270^2</f>
        <v>1.8066812460248123E-4</v>
      </c>
      <c r="I1275" s="11">
        <f t="shared" si="231"/>
        <v>0.2133737739269409</v>
      </c>
      <c r="J1275">
        <f>0.94*J1274+(1-0.94)*'01_Data'!T1270^2</f>
        <v>1.0849287169442242E-4</v>
      </c>
      <c r="K1275" s="11">
        <f t="shared" si="232"/>
        <v>0.16534873349074813</v>
      </c>
      <c r="L1275" t="e">
        <f>0.94*L1274+(1-0.94)*'01_Data'!U1270^2</f>
        <v>#DIV/0!</v>
      </c>
      <c r="M1275" s="11" t="e">
        <f t="shared" si="233"/>
        <v>#DIV/0!</v>
      </c>
      <c r="N1275">
        <f>0.94*N1274+(1-0.94)*'01_Data'!V1270^2</f>
        <v>7.0112843284996125E-4</v>
      </c>
      <c r="O1275" s="11">
        <f t="shared" si="234"/>
        <v>0.42033839353334146</v>
      </c>
      <c r="P1275">
        <f>0.94*P1274+(1-0.94)*'01_Data'!W1270^2</f>
        <v>4.4515273348438557E-4</v>
      </c>
      <c r="Q1275" s="11">
        <f t="shared" si="235"/>
        <v>0.33493057316116304</v>
      </c>
      <c r="R1275">
        <f>0.94*R1274+(1-0.94)*'01_Data'!X1270^2</f>
        <v>6.2882546874274718E-5</v>
      </c>
      <c r="S1275" s="11">
        <f t="shared" si="236"/>
        <v>0.12588249208018257</v>
      </c>
      <c r="T1275">
        <f>0.94*T1274+(1-0.94)*'01_Data'!Y1270^2</f>
        <v>8.3534389686735661E-8</v>
      </c>
      <c r="U1275" s="11">
        <f t="shared" si="237"/>
        <v>4.5881005003222614E-3</v>
      </c>
      <c r="V1275" t="e">
        <f>0.94*V1274+(1-0.94)*'01_Data'!AA1270^2</f>
        <v>#VALUE!</v>
      </c>
      <c r="W1275" s="11" t="e">
        <f t="shared" si="238"/>
        <v>#VALUE!</v>
      </c>
      <c r="X1275" t="e">
        <f>0.94*X1274+(1-0.94)*'01_Data'!AB1270^2</f>
        <v>#VALUE!</v>
      </c>
      <c r="Y1275" s="11" t="e">
        <f t="shared" si="239"/>
        <v>#VALUE!</v>
      </c>
    </row>
    <row r="1276" spans="1:25" x14ac:dyDescent="0.2">
      <c r="A1276" s="6">
        <f>'01_Data'!A1272</f>
        <v>45308</v>
      </c>
      <c r="B1276">
        <f>0.94*B1275+(1-0.94)*'01_Data'!P1271^2</f>
        <v>1.6121202657891167E-4</v>
      </c>
      <c r="C1276" s="11">
        <f t="shared" si="228"/>
        <v>0.20155751213459086</v>
      </c>
      <c r="D1276">
        <f>0.94*D1275+(1-0.94)*'01_Data'!Q1271^2</f>
        <v>1.835456579633719E-4</v>
      </c>
      <c r="E1276" s="11">
        <f t="shared" si="229"/>
        <v>0.21506628235678815</v>
      </c>
      <c r="F1276">
        <f>0.94*F1275+(1-0.94)*'01_Data'!R1271^2</f>
        <v>2.1421464473019505E-4</v>
      </c>
      <c r="G1276" s="11">
        <f t="shared" si="230"/>
        <v>0.23234046240809877</v>
      </c>
      <c r="H1276">
        <f>0.94*H1275+(1-0.94)*'01_Data'!S1271^2</f>
        <v>2.0767469974204106E-4</v>
      </c>
      <c r="I1276" s="11">
        <f t="shared" si="231"/>
        <v>0.22876630944042953</v>
      </c>
      <c r="J1276">
        <f>0.94*J1275+(1-0.94)*'01_Data'!T1271^2</f>
        <v>1.0534064675608912E-4</v>
      </c>
      <c r="K1276" s="11">
        <f t="shared" si="232"/>
        <v>0.16292895071943003</v>
      </c>
      <c r="L1276" t="e">
        <f>0.94*L1275+(1-0.94)*'01_Data'!U1271^2</f>
        <v>#DIV/0!</v>
      </c>
      <c r="M1276" s="11" t="e">
        <f t="shared" si="233"/>
        <v>#DIV/0!</v>
      </c>
      <c r="N1276">
        <f>0.94*N1275+(1-0.94)*'01_Data'!V1271^2</f>
        <v>6.6111641504304648E-4</v>
      </c>
      <c r="O1276" s="11">
        <f t="shared" si="234"/>
        <v>0.40816826994616784</v>
      </c>
      <c r="P1276">
        <f>0.94*P1275+(1-0.94)*'01_Data'!W1271^2</f>
        <v>4.6513902199014706E-4</v>
      </c>
      <c r="Q1276" s="11">
        <f t="shared" si="235"/>
        <v>0.3423668113902355</v>
      </c>
      <c r="R1276">
        <f>0.94*R1275+(1-0.94)*'01_Data'!X1271^2</f>
        <v>6.2837410517232453E-5</v>
      </c>
      <c r="S1276" s="11">
        <f t="shared" si="236"/>
        <v>0.12583730547950628</v>
      </c>
      <c r="T1276">
        <f>0.94*T1275+(1-0.94)*'01_Data'!Y1271^2</f>
        <v>7.9245699354044036E-8</v>
      </c>
      <c r="U1276" s="11">
        <f t="shared" si="237"/>
        <v>4.4687712222957997E-3</v>
      </c>
      <c r="V1276" t="e">
        <f>0.94*V1275+(1-0.94)*'01_Data'!AA1271^2</f>
        <v>#VALUE!</v>
      </c>
      <c r="W1276" s="11" t="e">
        <f t="shared" si="238"/>
        <v>#VALUE!</v>
      </c>
      <c r="X1276" t="e">
        <f>0.94*X1275+(1-0.94)*'01_Data'!AB1271^2</f>
        <v>#VALUE!</v>
      </c>
      <c r="Y1276" s="11" t="e">
        <f t="shared" si="239"/>
        <v>#VALUE!</v>
      </c>
    </row>
    <row r="1277" spans="1:25" x14ac:dyDescent="0.2">
      <c r="A1277" s="6">
        <f>'01_Data'!A1273</f>
        <v>45309</v>
      </c>
      <c r="B1277">
        <f>0.94*B1276+(1-0.94)*'01_Data'!P1272^2</f>
        <v>1.5473193764173923E-4</v>
      </c>
      <c r="C1277" s="11">
        <f t="shared" si="228"/>
        <v>0.19746505585981103</v>
      </c>
      <c r="D1277">
        <f>0.94*D1276+(1-0.94)*'01_Data'!Q1272^2</f>
        <v>1.7348088281927523E-4</v>
      </c>
      <c r="E1277" s="11">
        <f t="shared" si="229"/>
        <v>0.20908654301618113</v>
      </c>
      <c r="F1277">
        <f>0.94*F1276+(1-0.94)*'01_Data'!R1272^2</f>
        <v>2.0723890390581432E-4</v>
      </c>
      <c r="G1277" s="11">
        <f t="shared" si="230"/>
        <v>0.22852615558019876</v>
      </c>
      <c r="H1277">
        <f>0.94*H1276+(1-0.94)*'01_Data'!S1272^2</f>
        <v>1.9822968299414506E-4</v>
      </c>
      <c r="I1277" s="11">
        <f t="shared" si="231"/>
        <v>0.22350364675889423</v>
      </c>
      <c r="J1277">
        <f>0.94*J1276+(1-0.94)*'01_Data'!T1272^2</f>
        <v>1.02827931138482E-4</v>
      </c>
      <c r="K1277" s="11">
        <f t="shared" si="232"/>
        <v>0.16097403097051857</v>
      </c>
      <c r="L1277" t="e">
        <f>0.94*L1276+(1-0.94)*'01_Data'!U1272^2</f>
        <v>#DIV/0!</v>
      </c>
      <c r="M1277" s="11" t="e">
        <f t="shared" si="233"/>
        <v>#DIV/0!</v>
      </c>
      <c r="N1277">
        <f>0.94*N1276+(1-0.94)*'01_Data'!V1272^2</f>
        <v>6.2725022650030125E-4</v>
      </c>
      <c r="O1277" s="11">
        <f t="shared" si="234"/>
        <v>0.39757647953327918</v>
      </c>
      <c r="P1277">
        <f>0.94*P1276+(1-0.94)*'01_Data'!W1272^2</f>
        <v>4.6588081305238448E-4</v>
      </c>
      <c r="Q1277" s="11">
        <f t="shared" si="235"/>
        <v>0.34263970127409477</v>
      </c>
      <c r="R1277">
        <f>0.94*R1276+(1-0.94)*'01_Data'!X1272^2</f>
        <v>6.4362748081651128E-5</v>
      </c>
      <c r="S1277" s="11">
        <f t="shared" si="236"/>
        <v>0.12735545734901227</v>
      </c>
      <c r="T1277">
        <f>0.94*T1276+(1-0.94)*'01_Data'!Y1272^2</f>
        <v>7.7351801345596546E-8</v>
      </c>
      <c r="U1277" s="11">
        <f t="shared" si="237"/>
        <v>4.4150485772061817E-3</v>
      </c>
      <c r="V1277" t="e">
        <f>0.94*V1276+(1-0.94)*'01_Data'!AA1272^2</f>
        <v>#VALUE!</v>
      </c>
      <c r="W1277" s="11" t="e">
        <f t="shared" si="238"/>
        <v>#VALUE!</v>
      </c>
      <c r="X1277" t="e">
        <f>0.94*X1276+(1-0.94)*'01_Data'!AB1272^2</f>
        <v>#VALUE!</v>
      </c>
      <c r="Y1277" s="11" t="e">
        <f t="shared" si="239"/>
        <v>#VALUE!</v>
      </c>
    </row>
    <row r="1278" spans="1:25" x14ac:dyDescent="0.2">
      <c r="A1278" s="6">
        <f>'01_Data'!A1274</f>
        <v>45310</v>
      </c>
      <c r="B1278">
        <f>0.94*B1277+(1-0.94)*'01_Data'!P1273^2</f>
        <v>1.4565512988897619E-4</v>
      </c>
      <c r="C1278" s="11">
        <f t="shared" si="228"/>
        <v>0.19158573206797525</v>
      </c>
      <c r="D1278">
        <f>0.94*D1277+(1-0.94)*'01_Data'!Q1273^2</f>
        <v>1.680681319806997E-4</v>
      </c>
      <c r="E1278" s="11">
        <f t="shared" si="229"/>
        <v>0.20579885631153622</v>
      </c>
      <c r="F1278">
        <f>0.94*F1277+(1-0.94)*'01_Data'!R1273^2</f>
        <v>1.9694113900404524E-4</v>
      </c>
      <c r="G1278" s="11">
        <f t="shared" si="230"/>
        <v>0.2227760468026565</v>
      </c>
      <c r="H1278">
        <f>0.94*H1277+(1-0.94)*'01_Data'!S1273^2</f>
        <v>1.8751731876928647E-4</v>
      </c>
      <c r="I1278" s="11">
        <f t="shared" si="231"/>
        <v>0.21738068987345724</v>
      </c>
      <c r="J1278">
        <f>0.94*J1277+(1-0.94)*'01_Data'!T1273^2</f>
        <v>9.6696704250890891E-5</v>
      </c>
      <c r="K1278" s="11">
        <f t="shared" si="232"/>
        <v>0.15610115140902869</v>
      </c>
      <c r="L1278" t="e">
        <f>0.94*L1277+(1-0.94)*'01_Data'!U1273^2</f>
        <v>#DIV/0!</v>
      </c>
      <c r="M1278" s="11" t="e">
        <f t="shared" si="233"/>
        <v>#DIV/0!</v>
      </c>
      <c r="N1278">
        <f>0.94*N1277+(1-0.94)*'01_Data'!V1273^2</f>
        <v>6.07979020934788E-4</v>
      </c>
      <c r="O1278" s="11">
        <f t="shared" si="234"/>
        <v>0.39142140114659874</v>
      </c>
      <c r="P1278">
        <f>0.94*P1277+(1-0.94)*'01_Data'!W1273^2</f>
        <v>4.6232569717320315E-4</v>
      </c>
      <c r="Q1278" s="11">
        <f t="shared" si="235"/>
        <v>0.34132986345710681</v>
      </c>
      <c r="R1278">
        <f>0.94*R1277+(1-0.94)*'01_Data'!X1273^2</f>
        <v>6.129696323330081E-5</v>
      </c>
      <c r="S1278" s="11">
        <f t="shared" si="236"/>
        <v>0.12428529573039525</v>
      </c>
      <c r="T1278">
        <f>0.94*T1277+(1-0.94)*'01_Data'!Y1273^2</f>
        <v>8.4146576731299172E-8</v>
      </c>
      <c r="U1278" s="11">
        <f t="shared" si="237"/>
        <v>4.6048819025342434E-3</v>
      </c>
      <c r="V1278" t="e">
        <f>0.94*V1277+(1-0.94)*'01_Data'!AA1273^2</f>
        <v>#VALUE!</v>
      </c>
      <c r="W1278" s="11" t="e">
        <f t="shared" si="238"/>
        <v>#VALUE!</v>
      </c>
      <c r="X1278" t="e">
        <f>0.94*X1277+(1-0.94)*'01_Data'!AB1273^2</f>
        <v>#VALUE!</v>
      </c>
      <c r="Y1278" s="11" t="e">
        <f t="shared" si="239"/>
        <v>#VALUE!</v>
      </c>
    </row>
    <row r="1279" spans="1:25" x14ac:dyDescent="0.2">
      <c r="A1279" s="6">
        <f>'01_Data'!A1275</f>
        <v>45313</v>
      </c>
      <c r="B1279">
        <f>0.94*B1278+(1-0.94)*'01_Data'!P1274^2</f>
        <v>1.370596919675298E-4</v>
      </c>
      <c r="C1279" s="11">
        <f t="shared" si="228"/>
        <v>0.18584682503561237</v>
      </c>
      <c r="D1279">
        <f>0.94*D1278+(1-0.94)*'01_Data'!Q1274^2</f>
        <v>1.5850875614931053E-4</v>
      </c>
      <c r="E1279" s="11">
        <f t="shared" si="229"/>
        <v>0.19986046770090943</v>
      </c>
      <c r="F1279">
        <f>0.94*F1278+(1-0.94)*'01_Data'!R1274^2</f>
        <v>1.8971995500361355E-4</v>
      </c>
      <c r="G1279" s="11">
        <f t="shared" si="230"/>
        <v>0.218653672873132</v>
      </c>
      <c r="H1279">
        <f>0.94*H1278+(1-0.94)*'01_Data'!S1274^2</f>
        <v>1.7631352628164472E-4</v>
      </c>
      <c r="I1279" s="11">
        <f t="shared" si="231"/>
        <v>0.21078664242065831</v>
      </c>
      <c r="J1279">
        <f>0.94*J1278+(1-0.94)*'01_Data'!T1274^2</f>
        <v>9.5075381787952727E-5</v>
      </c>
      <c r="K1279" s="11">
        <f t="shared" si="232"/>
        <v>0.1547869381135375</v>
      </c>
      <c r="L1279" t="e">
        <f>0.94*L1278+(1-0.94)*'01_Data'!U1274^2</f>
        <v>#DIV/0!</v>
      </c>
      <c r="M1279" s="11" t="e">
        <f t="shared" si="233"/>
        <v>#DIV/0!</v>
      </c>
      <c r="N1279">
        <f>0.94*N1278+(1-0.94)*'01_Data'!V1274^2</f>
        <v>5.7389405103738908E-4</v>
      </c>
      <c r="O1279" s="11">
        <f t="shared" si="234"/>
        <v>0.38029107386503574</v>
      </c>
      <c r="P1279">
        <f>0.94*P1278+(1-0.94)*'01_Data'!W1274^2</f>
        <v>4.3823897327615946E-4</v>
      </c>
      <c r="Q1279" s="11">
        <f t="shared" si="235"/>
        <v>0.3323194566461497</v>
      </c>
      <c r="R1279">
        <f>0.94*R1278+(1-0.94)*'01_Data'!X1274^2</f>
        <v>5.9174890715592659E-5</v>
      </c>
      <c r="S1279" s="11">
        <f t="shared" si="236"/>
        <v>0.12211499686905516</v>
      </c>
      <c r="T1279">
        <f>0.94*T1278+(1-0.94)*'01_Data'!Y1274^2</f>
        <v>7.9804263763237148E-8</v>
      </c>
      <c r="U1279" s="11">
        <f t="shared" si="237"/>
        <v>4.4844926656574836E-3</v>
      </c>
      <c r="V1279" t="e">
        <f>0.94*V1278+(1-0.94)*'01_Data'!AA1274^2</f>
        <v>#VALUE!</v>
      </c>
      <c r="W1279" s="11" t="e">
        <f t="shared" si="238"/>
        <v>#VALUE!</v>
      </c>
      <c r="X1279" t="e">
        <f>0.94*X1278+(1-0.94)*'01_Data'!AB1274^2</f>
        <v>#VALUE!</v>
      </c>
      <c r="Y1279" s="11" t="e">
        <f t="shared" si="239"/>
        <v>#VALUE!</v>
      </c>
    </row>
    <row r="1280" spans="1:25" x14ac:dyDescent="0.2">
      <c r="A1280" s="6">
        <f>'01_Data'!A1276</f>
        <v>45314</v>
      </c>
      <c r="B1280">
        <f>0.94*B1279+(1-0.94)*'01_Data'!P1275^2</f>
        <v>1.2894421022846138E-4</v>
      </c>
      <c r="C1280" s="11">
        <f t="shared" si="228"/>
        <v>0.18026075828524707</v>
      </c>
      <c r="D1280">
        <f>0.94*D1279+(1-0.94)*'01_Data'!Q1275^2</f>
        <v>1.4918319283910671E-4</v>
      </c>
      <c r="E1280" s="11">
        <f t="shared" si="229"/>
        <v>0.19389214681222883</v>
      </c>
      <c r="F1280">
        <f>0.94*F1279+(1-0.94)*'01_Data'!R1275^2</f>
        <v>1.7852265249869992E-4</v>
      </c>
      <c r="G1280" s="11">
        <f t="shared" si="230"/>
        <v>0.21210306086823072</v>
      </c>
      <c r="H1280">
        <f>0.94*H1279+(1-0.94)*'01_Data'!S1275^2</f>
        <v>1.6765446025363026E-4</v>
      </c>
      <c r="I1280" s="11">
        <f t="shared" si="231"/>
        <v>0.20554543046225773</v>
      </c>
      <c r="J1280">
        <f>0.94*J1279+(1-0.94)*'01_Data'!T1275^2</f>
        <v>9.2957742130927673E-5</v>
      </c>
      <c r="K1280" s="11">
        <f t="shared" si="232"/>
        <v>0.1530534253683784</v>
      </c>
      <c r="L1280" t="e">
        <f>0.94*L1279+(1-0.94)*'01_Data'!U1275^2</f>
        <v>#DIV/0!</v>
      </c>
      <c r="M1280" s="11" t="e">
        <f t="shared" si="233"/>
        <v>#DIV/0!</v>
      </c>
      <c r="N1280">
        <f>0.94*N1279+(1-0.94)*'01_Data'!V1275^2</f>
        <v>5.9732421842340208E-4</v>
      </c>
      <c r="O1280" s="11">
        <f t="shared" si="234"/>
        <v>0.38797642073030336</v>
      </c>
      <c r="P1280">
        <f>0.94*P1279+(1-0.94)*'01_Data'!W1275^2</f>
        <v>4.1235261933172935E-4</v>
      </c>
      <c r="Q1280" s="11">
        <f t="shared" si="235"/>
        <v>0.3223551768959137</v>
      </c>
      <c r="R1280">
        <f>0.94*R1279+(1-0.94)*'01_Data'!X1275^2</f>
        <v>5.8164561668167028E-5</v>
      </c>
      <c r="S1280" s="11">
        <f t="shared" si="236"/>
        <v>0.12106803682383757</v>
      </c>
      <c r="T1280">
        <f>0.94*T1279+(1-0.94)*'01_Data'!Y1275^2</f>
        <v>7.5738118791599688E-8</v>
      </c>
      <c r="U1280" s="11">
        <f t="shared" si="237"/>
        <v>4.3687533617135128E-3</v>
      </c>
      <c r="V1280" t="e">
        <f>0.94*V1279+(1-0.94)*'01_Data'!AA1275^2</f>
        <v>#VALUE!</v>
      </c>
      <c r="W1280" s="11" t="e">
        <f t="shared" si="238"/>
        <v>#VALUE!</v>
      </c>
      <c r="X1280" t="e">
        <f>0.94*X1279+(1-0.94)*'01_Data'!AB1275^2</f>
        <v>#VALUE!</v>
      </c>
      <c r="Y1280" s="11" t="e">
        <f t="shared" si="239"/>
        <v>#VALUE!</v>
      </c>
    </row>
    <row r="1281" spans="1:25" x14ac:dyDescent="0.2">
      <c r="A1281" s="6">
        <f>'01_Data'!A1277</f>
        <v>45315</v>
      </c>
      <c r="B1281">
        <f>0.94*B1280+(1-0.94)*'01_Data'!P1276^2</f>
        <v>1.2872742081212739E-4</v>
      </c>
      <c r="C1281" s="11">
        <f t="shared" si="228"/>
        <v>0.18010916146786121</v>
      </c>
      <c r="D1281">
        <f>0.94*D1280+(1-0.94)*'01_Data'!Q1276^2</f>
        <v>1.4070625605296737E-4</v>
      </c>
      <c r="E1281" s="11">
        <f t="shared" si="229"/>
        <v>0.18830288506910289</v>
      </c>
      <c r="F1281">
        <f>0.94*F1280+(1-0.94)*'01_Data'!R1276^2</f>
        <v>1.678364813188472E-4</v>
      </c>
      <c r="G1281" s="11">
        <f t="shared" si="230"/>
        <v>0.20565697968303798</v>
      </c>
      <c r="H1281">
        <f>0.94*H1280+(1-0.94)*'01_Data'!S1276^2</f>
        <v>1.5759706323374072E-4</v>
      </c>
      <c r="I1281" s="11">
        <f t="shared" si="231"/>
        <v>0.19928487131466521</v>
      </c>
      <c r="J1281">
        <f>0.94*J1280+(1-0.94)*'01_Data'!T1276^2</f>
        <v>8.7445982880092989E-5</v>
      </c>
      <c r="K1281" s="11">
        <f t="shared" si="232"/>
        <v>0.14844658192691212</v>
      </c>
      <c r="L1281" t="e">
        <f>0.94*L1280+(1-0.94)*'01_Data'!U1276^2</f>
        <v>#DIV/0!</v>
      </c>
      <c r="M1281" s="11" t="e">
        <f t="shared" si="233"/>
        <v>#DIV/0!</v>
      </c>
      <c r="N1281">
        <f>0.94*N1280+(1-0.94)*'01_Data'!V1276^2</f>
        <v>5.8252485396087983E-4</v>
      </c>
      <c r="O1281" s="11">
        <f t="shared" si="234"/>
        <v>0.3831400046955965</v>
      </c>
      <c r="P1281">
        <f>0.94*P1280+(1-0.94)*'01_Data'!W1276^2</f>
        <v>4.0039895884416834E-4</v>
      </c>
      <c r="Q1281" s="11">
        <f t="shared" si="235"/>
        <v>0.31764844975023948</v>
      </c>
      <c r="R1281">
        <f>0.94*R1280+(1-0.94)*'01_Data'!X1276^2</f>
        <v>5.5788559192887391E-5</v>
      </c>
      <c r="S1281" s="11">
        <f t="shared" si="236"/>
        <v>0.11856946030326537</v>
      </c>
      <c r="T1281">
        <f>0.94*T1280+(1-0.94)*'01_Data'!Y1276^2</f>
        <v>7.190000505238562E-8</v>
      </c>
      <c r="U1281" s="11">
        <f t="shared" si="237"/>
        <v>4.2566185256845811E-3</v>
      </c>
      <c r="V1281" t="e">
        <f>0.94*V1280+(1-0.94)*'01_Data'!AA1276^2</f>
        <v>#VALUE!</v>
      </c>
      <c r="W1281" s="11" t="e">
        <f t="shared" si="238"/>
        <v>#VALUE!</v>
      </c>
      <c r="X1281" t="e">
        <f>0.94*X1280+(1-0.94)*'01_Data'!AB1276^2</f>
        <v>#VALUE!</v>
      </c>
      <c r="Y1281" s="11" t="e">
        <f t="shared" si="239"/>
        <v>#VALUE!</v>
      </c>
    </row>
    <row r="1282" spans="1:25" x14ac:dyDescent="0.2">
      <c r="A1282" s="6">
        <f>'01_Data'!A1278</f>
        <v>45316</v>
      </c>
      <c r="B1282">
        <f>0.94*B1281+(1-0.94)*'01_Data'!P1277^2</f>
        <v>1.3857694829584854E-4</v>
      </c>
      <c r="C1282" s="11">
        <f t="shared" si="228"/>
        <v>0.18687265977278172</v>
      </c>
      <c r="D1282">
        <f>0.94*D1281+(1-0.94)*'01_Data'!Q1277^2</f>
        <v>1.5559948843919824E-4</v>
      </c>
      <c r="E1282" s="11">
        <f t="shared" si="229"/>
        <v>0.19801785547439391</v>
      </c>
      <c r="F1282">
        <f>0.94*F1281+(1-0.94)*'01_Data'!R1277^2</f>
        <v>1.7206493887064503E-4</v>
      </c>
      <c r="G1282" s="11">
        <f t="shared" si="230"/>
        <v>0.208231516815785</v>
      </c>
      <c r="H1282">
        <f>0.94*H1281+(1-0.94)*'01_Data'!S1277^2</f>
        <v>1.5434892818791887E-4</v>
      </c>
      <c r="I1282" s="11">
        <f t="shared" si="231"/>
        <v>0.19722051085867198</v>
      </c>
      <c r="J1282">
        <f>0.94*J1281+(1-0.94)*'01_Data'!T1277^2</f>
        <v>1.0046934241347891E-4</v>
      </c>
      <c r="K1282" s="11">
        <f t="shared" si="232"/>
        <v>0.15911717156924543</v>
      </c>
      <c r="L1282" t="e">
        <f>0.94*L1281+(1-0.94)*'01_Data'!U1277^2</f>
        <v>#DIV/0!</v>
      </c>
      <c r="M1282" s="11" t="e">
        <f t="shared" si="233"/>
        <v>#DIV/0!</v>
      </c>
      <c r="N1282">
        <f>0.94*N1281+(1-0.94)*'01_Data'!V1277^2</f>
        <v>6.0587434222441315E-4</v>
      </c>
      <c r="O1282" s="11">
        <f t="shared" si="234"/>
        <v>0.39074330991144574</v>
      </c>
      <c r="P1282">
        <f>0.94*P1281+(1-0.94)*'01_Data'!W1277^2</f>
        <v>4.8728272074211759E-4</v>
      </c>
      <c r="Q1282" s="11">
        <f t="shared" si="235"/>
        <v>0.3504215256330776</v>
      </c>
      <c r="R1282">
        <f>0.94*R1281+(1-0.94)*'01_Data'!X1277^2</f>
        <v>5.7618513851514402E-5</v>
      </c>
      <c r="S1282" s="11">
        <f t="shared" si="236"/>
        <v>0.12049840451467243</v>
      </c>
      <c r="T1282">
        <f>0.94*T1281+(1-0.94)*'01_Data'!Y1277^2</f>
        <v>6.8307800570987856E-8</v>
      </c>
      <c r="U1282" s="11">
        <f t="shared" si="237"/>
        <v>4.1489234439657892E-3</v>
      </c>
      <c r="V1282" t="e">
        <f>0.94*V1281+(1-0.94)*'01_Data'!AA1277^2</f>
        <v>#VALUE!</v>
      </c>
      <c r="W1282" s="11" t="e">
        <f t="shared" si="238"/>
        <v>#VALUE!</v>
      </c>
      <c r="X1282" t="e">
        <f>0.94*X1281+(1-0.94)*'01_Data'!AB1277^2</f>
        <v>#VALUE!</v>
      </c>
      <c r="Y1282" s="11" t="e">
        <f t="shared" si="239"/>
        <v>#VALUE!</v>
      </c>
    </row>
    <row r="1283" spans="1:25" x14ac:dyDescent="0.2">
      <c r="A1283" s="6">
        <f>'01_Data'!A1279</f>
        <v>45317</v>
      </c>
      <c r="B1283">
        <f>0.94*B1282+(1-0.94)*'01_Data'!P1278^2</f>
        <v>1.6801558816624724E-4</v>
      </c>
      <c r="C1283" s="11">
        <f t="shared" si="228"/>
        <v>0.20576668393570011</v>
      </c>
      <c r="D1283">
        <f>0.94*D1282+(1-0.94)*'01_Data'!Q1278^2</f>
        <v>1.8338703252724796E-4</v>
      </c>
      <c r="E1283" s="11">
        <f t="shared" si="229"/>
        <v>0.21497332903610739</v>
      </c>
      <c r="F1283">
        <f>0.94*F1282+(1-0.94)*'01_Data'!R1278^2</f>
        <v>1.8939773609578819E-4</v>
      </c>
      <c r="G1283" s="11">
        <f t="shared" si="230"/>
        <v>0.21846791411129146</v>
      </c>
      <c r="H1283">
        <f>0.94*H1282+(1-0.94)*'01_Data'!S1278^2</f>
        <v>1.539307469958551E-4</v>
      </c>
      <c r="I1283" s="11">
        <f t="shared" si="231"/>
        <v>0.19695316256144629</v>
      </c>
      <c r="J1283">
        <f>0.94*J1282+(1-0.94)*'01_Data'!T1278^2</f>
        <v>9.7066573027531901E-5</v>
      </c>
      <c r="K1283" s="11">
        <f t="shared" si="232"/>
        <v>0.15639941305176963</v>
      </c>
      <c r="L1283" t="e">
        <f>0.94*L1282+(1-0.94)*'01_Data'!U1278^2</f>
        <v>#DIV/0!</v>
      </c>
      <c r="M1283" s="11" t="e">
        <f t="shared" si="233"/>
        <v>#DIV/0!</v>
      </c>
      <c r="N1283">
        <f>0.94*N1282+(1-0.94)*'01_Data'!V1278^2</f>
        <v>5.6997660405288641E-4</v>
      </c>
      <c r="O1283" s="11">
        <f t="shared" si="234"/>
        <v>0.3789909025574722</v>
      </c>
      <c r="P1283">
        <f>0.94*P1282+(1-0.94)*'01_Data'!W1278^2</f>
        <v>4.6006543461559602E-4</v>
      </c>
      <c r="Q1283" s="11">
        <f t="shared" si="235"/>
        <v>0.34049447796275667</v>
      </c>
      <c r="R1283">
        <f>0.94*R1282+(1-0.94)*'01_Data'!X1278^2</f>
        <v>6.7331050958104323E-5</v>
      </c>
      <c r="S1283" s="11">
        <f t="shared" si="236"/>
        <v>0.13025906817355284</v>
      </c>
      <c r="T1283">
        <f>0.94*T1282+(1-0.94)*'01_Data'!Y1278^2</f>
        <v>8.2005409813402616E-8</v>
      </c>
      <c r="U1283" s="11">
        <f t="shared" si="237"/>
        <v>4.5459172092084405E-3</v>
      </c>
      <c r="V1283" t="e">
        <f>0.94*V1282+(1-0.94)*'01_Data'!AA1278^2</f>
        <v>#VALUE!</v>
      </c>
      <c r="W1283" s="11" t="e">
        <f t="shared" si="238"/>
        <v>#VALUE!</v>
      </c>
      <c r="X1283" t="e">
        <f>0.94*X1282+(1-0.94)*'01_Data'!AB1278^2</f>
        <v>#VALUE!</v>
      </c>
      <c r="Y1283" s="11" t="e">
        <f t="shared" si="239"/>
        <v>#VALUE!</v>
      </c>
    </row>
    <row r="1284" spans="1:25" x14ac:dyDescent="0.2">
      <c r="A1284" s="6">
        <f>'01_Data'!A1280</f>
        <v>45320</v>
      </c>
      <c r="B1284">
        <f>0.94*B1283+(1-0.94)*'01_Data'!P1279^2</f>
        <v>1.6225131847192432E-4</v>
      </c>
      <c r="C1284" s="11">
        <f t="shared" si="228"/>
        <v>0.20220616275209055</v>
      </c>
      <c r="D1284">
        <f>0.94*D1283+(1-0.94)*'01_Data'!Q1279^2</f>
        <v>1.7326363089517451E-4</v>
      </c>
      <c r="E1284" s="11">
        <f t="shared" si="229"/>
        <v>0.20895558136978296</v>
      </c>
      <c r="F1284">
        <f>0.94*F1283+(1-0.94)*'01_Data'!R1279^2</f>
        <v>1.7818839580323705E-4</v>
      </c>
      <c r="G1284" s="11">
        <f t="shared" si="230"/>
        <v>0.21190440236676478</v>
      </c>
      <c r="H1284">
        <f>0.94*H1283+(1-0.94)*'01_Data'!S1279^2</f>
        <v>1.4738954365357986E-4</v>
      </c>
      <c r="I1284" s="11">
        <f t="shared" si="231"/>
        <v>0.19272302664887278</v>
      </c>
      <c r="J1284">
        <f>0.94*J1283+(1-0.94)*'01_Data'!T1279^2</f>
        <v>1.176212548712076E-4</v>
      </c>
      <c r="K1284" s="11">
        <f t="shared" si="232"/>
        <v>0.17216432913801952</v>
      </c>
      <c r="L1284" t="e">
        <f>0.94*L1283+(1-0.94)*'01_Data'!U1279^2</f>
        <v>#DIV/0!</v>
      </c>
      <c r="M1284" s="11" t="e">
        <f t="shared" si="233"/>
        <v>#DIV/0!</v>
      </c>
      <c r="N1284">
        <f>0.94*N1283+(1-0.94)*'01_Data'!V1279^2</f>
        <v>6.4980980509734784E-4</v>
      </c>
      <c r="O1284" s="11">
        <f t="shared" si="234"/>
        <v>0.40466291019134887</v>
      </c>
      <c r="P1284">
        <f>0.94*P1283+(1-0.94)*'01_Data'!W1279^2</f>
        <v>5.3488741324169916E-4</v>
      </c>
      <c r="Q1284" s="11">
        <f t="shared" si="235"/>
        <v>0.3671397937256437</v>
      </c>
      <c r="R1284">
        <f>0.94*R1283+(1-0.94)*'01_Data'!X1279^2</f>
        <v>7.269710291741771E-5</v>
      </c>
      <c r="S1284" s="11">
        <f t="shared" si="236"/>
        <v>0.13535017523146861</v>
      </c>
      <c r="T1284">
        <f>0.94*T1283+(1-0.94)*'01_Data'!Y1279^2</f>
        <v>7.7805937185074302E-8</v>
      </c>
      <c r="U1284" s="11">
        <f t="shared" si="237"/>
        <v>4.4279900824910077E-3</v>
      </c>
      <c r="V1284" t="e">
        <f>0.94*V1283+(1-0.94)*'01_Data'!AA1279^2</f>
        <v>#VALUE!</v>
      </c>
      <c r="W1284" s="11" t="e">
        <f t="shared" si="238"/>
        <v>#VALUE!</v>
      </c>
      <c r="X1284" t="e">
        <f>0.94*X1283+(1-0.94)*'01_Data'!AB1279^2</f>
        <v>#VALUE!</v>
      </c>
      <c r="Y1284" s="11" t="e">
        <f t="shared" si="239"/>
        <v>#VALUE!</v>
      </c>
    </row>
    <row r="1285" spans="1:25" x14ac:dyDescent="0.2">
      <c r="A1285" s="6">
        <f>'01_Data'!A1281</f>
        <v>45321</v>
      </c>
      <c r="B1285">
        <f>0.94*B1284+(1-0.94)*'01_Data'!P1280^2</f>
        <v>1.5261176403073287E-4</v>
      </c>
      <c r="C1285" s="11">
        <f t="shared" si="228"/>
        <v>0.19610753309280265</v>
      </c>
      <c r="D1285">
        <f>0.94*D1284+(1-0.94)*'01_Data'!Q1280^2</f>
        <v>1.628775133791146E-4</v>
      </c>
      <c r="E1285" s="11">
        <f t="shared" si="229"/>
        <v>0.2025959855760644</v>
      </c>
      <c r="F1285">
        <f>0.94*F1284+(1-0.94)*'01_Data'!R1280^2</f>
        <v>1.6939860914085887E-4</v>
      </c>
      <c r="G1285" s="11">
        <f t="shared" si="230"/>
        <v>0.20661183292226135</v>
      </c>
      <c r="H1285">
        <f>0.94*H1284+(1-0.94)*'01_Data'!S1280^2</f>
        <v>1.3911795518229225E-4</v>
      </c>
      <c r="I1285" s="11">
        <f t="shared" si="231"/>
        <v>0.18723708154619811</v>
      </c>
      <c r="J1285">
        <f>0.94*J1284+(1-0.94)*'01_Data'!T1280^2</f>
        <v>1.1320981145704967E-4</v>
      </c>
      <c r="K1285" s="11">
        <f t="shared" si="232"/>
        <v>0.16890492144155103</v>
      </c>
      <c r="L1285" t="e">
        <f>0.94*L1284+(1-0.94)*'01_Data'!U1280^2</f>
        <v>#DIV/0!</v>
      </c>
      <c r="M1285" s="11" t="e">
        <f t="shared" si="233"/>
        <v>#DIV/0!</v>
      </c>
      <c r="N1285">
        <f>0.94*N1284+(1-0.94)*'01_Data'!V1280^2</f>
        <v>6.3699809393170264E-4</v>
      </c>
      <c r="O1285" s="11">
        <f t="shared" si="234"/>
        <v>0.4006538651639206</v>
      </c>
      <c r="P1285">
        <f>0.94*P1284+(1-0.94)*'01_Data'!W1280^2</f>
        <v>5.1238070708644137E-4</v>
      </c>
      <c r="Q1285" s="11">
        <f t="shared" si="235"/>
        <v>0.35933262889109202</v>
      </c>
      <c r="R1285">
        <f>0.94*R1284+(1-0.94)*'01_Data'!X1280^2</f>
        <v>6.9736226096253561E-5</v>
      </c>
      <c r="S1285" s="11">
        <f t="shared" si="236"/>
        <v>0.13256518764840147</v>
      </c>
      <c r="T1285">
        <f>0.94*T1284+(1-0.94)*'01_Data'!Y1280^2</f>
        <v>7.3842523367317331E-8</v>
      </c>
      <c r="U1285" s="11">
        <f t="shared" si="237"/>
        <v>4.3137357230785441E-3</v>
      </c>
      <c r="V1285" t="e">
        <f>0.94*V1284+(1-0.94)*'01_Data'!AA1280^2</f>
        <v>#VALUE!</v>
      </c>
      <c r="W1285" s="11" t="e">
        <f t="shared" si="238"/>
        <v>#VALUE!</v>
      </c>
      <c r="X1285" t="e">
        <f>0.94*X1284+(1-0.94)*'01_Data'!AB1280^2</f>
        <v>#VALUE!</v>
      </c>
      <c r="Y1285" s="11" t="e">
        <f t="shared" si="239"/>
        <v>#VALUE!</v>
      </c>
    </row>
    <row r="1286" spans="1:25" x14ac:dyDescent="0.2">
      <c r="A1286" s="6">
        <f>'01_Data'!A1282</f>
        <v>45322</v>
      </c>
      <c r="B1286">
        <f>0.94*B1285+(1-0.94)*'01_Data'!P1281^2</f>
        <v>1.5987106983462977E-4</v>
      </c>
      <c r="C1286" s="11">
        <f t="shared" si="228"/>
        <v>0.20071748702673295</v>
      </c>
      <c r="D1286">
        <f>0.94*D1285+(1-0.94)*'01_Data'!Q1281^2</f>
        <v>1.5600433352913224E-4</v>
      </c>
      <c r="E1286" s="11">
        <f t="shared" si="229"/>
        <v>0.19827529359287641</v>
      </c>
      <c r="F1286">
        <f>0.94*F1285+(1-0.94)*'01_Data'!R1281^2</f>
        <v>1.8753005791003632E-4</v>
      </c>
      <c r="G1286" s="11">
        <f t="shared" si="230"/>
        <v>0.21738807371456503</v>
      </c>
      <c r="H1286">
        <f>0.94*H1285+(1-0.94)*'01_Data'!S1281^2</f>
        <v>1.3886015108943969E-4</v>
      </c>
      <c r="I1286" s="11">
        <f t="shared" si="231"/>
        <v>0.18706351347747857</v>
      </c>
      <c r="J1286">
        <f>0.94*J1285+(1-0.94)*'01_Data'!T1281^2</f>
        <v>1.0642501139471976E-4</v>
      </c>
      <c r="K1286" s="11">
        <f t="shared" si="232"/>
        <v>0.16376538972404817</v>
      </c>
      <c r="L1286" t="e">
        <f>0.94*L1285+(1-0.94)*'01_Data'!U1281^2</f>
        <v>#DIV/0!</v>
      </c>
      <c r="M1286" s="11" t="e">
        <f t="shared" si="233"/>
        <v>#DIV/0!</v>
      </c>
      <c r="N1286">
        <f>0.94*N1285+(1-0.94)*'01_Data'!V1281^2</f>
        <v>6.4546725657782262E-4</v>
      </c>
      <c r="O1286" s="11">
        <f t="shared" si="234"/>
        <v>0.40330850308121613</v>
      </c>
      <c r="P1286">
        <f>0.94*P1285+(1-0.94)*'01_Data'!W1281^2</f>
        <v>4.9039643629306931E-4</v>
      </c>
      <c r="Q1286" s="11">
        <f t="shared" si="235"/>
        <v>0.35153933200404969</v>
      </c>
      <c r="R1286">
        <f>0.94*R1285+(1-0.94)*'01_Data'!X1281^2</f>
        <v>6.5806735732347983E-5</v>
      </c>
      <c r="S1286" s="11">
        <f t="shared" si="236"/>
        <v>0.12877615231304163</v>
      </c>
      <c r="T1286">
        <f>0.94*T1285+(1-0.94)*'01_Data'!Y1281^2</f>
        <v>7.0132509716712219E-8</v>
      </c>
      <c r="U1286" s="11">
        <f t="shared" si="237"/>
        <v>4.2039734119772307E-3</v>
      </c>
      <c r="V1286" t="e">
        <f>0.94*V1285+(1-0.94)*'01_Data'!AA1281^2</f>
        <v>#VALUE!</v>
      </c>
      <c r="W1286" s="11" t="e">
        <f t="shared" si="238"/>
        <v>#VALUE!</v>
      </c>
      <c r="X1286" t="e">
        <f>0.94*X1285+(1-0.94)*'01_Data'!AB1281^2</f>
        <v>#VALUE!</v>
      </c>
      <c r="Y1286" s="11" t="e">
        <f t="shared" si="239"/>
        <v>#VALUE!</v>
      </c>
    </row>
    <row r="1287" spans="1:25" x14ac:dyDescent="0.2">
      <c r="A1287" s="6">
        <f>'01_Data'!A1283</f>
        <v>45323</v>
      </c>
      <c r="B1287">
        <f>0.94*B1286+(1-0.94)*'01_Data'!P1282^2</f>
        <v>1.7344245617985875E-4</v>
      </c>
      <c r="C1287" s="11">
        <f t="shared" si="228"/>
        <v>0.20906338502311783</v>
      </c>
      <c r="D1287">
        <f>0.94*D1286+(1-0.94)*'01_Data'!Q1282^2</f>
        <v>1.6626099990050037E-4</v>
      </c>
      <c r="E1287" s="11">
        <f t="shared" si="229"/>
        <v>0.20468945252485801</v>
      </c>
      <c r="F1287">
        <f>0.94*F1286+(1-0.94)*'01_Data'!R1282^2</f>
        <v>1.9862695069846871E-4</v>
      </c>
      <c r="G1287" s="11">
        <f t="shared" si="230"/>
        <v>0.22372749401004366</v>
      </c>
      <c r="H1287">
        <f>0.94*H1286+(1-0.94)*'01_Data'!S1282^2</f>
        <v>1.6182455369692596E-4</v>
      </c>
      <c r="I1287" s="11">
        <f t="shared" si="231"/>
        <v>0.20194005925428798</v>
      </c>
      <c r="J1287">
        <f>0.94*J1286+(1-0.94)*'01_Data'!T1282^2</f>
        <v>1.1443491804866577E-4</v>
      </c>
      <c r="K1287" s="11">
        <f t="shared" si="232"/>
        <v>0.16981636949441528</v>
      </c>
      <c r="L1287" t="e">
        <f>0.94*L1286+(1-0.94)*'01_Data'!U1282^2</f>
        <v>#DIV/0!</v>
      </c>
      <c r="M1287" s="11" t="e">
        <f t="shared" si="233"/>
        <v>#DIV/0!</v>
      </c>
      <c r="N1287">
        <f>0.94*N1286+(1-0.94)*'01_Data'!V1282^2</f>
        <v>6.1183116540533924E-4</v>
      </c>
      <c r="O1287" s="11">
        <f t="shared" si="234"/>
        <v>0.39265946274366736</v>
      </c>
      <c r="P1287">
        <f>0.94*P1286+(1-0.94)*'01_Data'!W1282^2</f>
        <v>4.707874451668067E-4</v>
      </c>
      <c r="Q1287" s="11">
        <f t="shared" si="235"/>
        <v>0.3444393069642826</v>
      </c>
      <c r="R1287">
        <f>0.94*R1286+(1-0.94)*'01_Data'!X1282^2</f>
        <v>8.1330618863947876E-5</v>
      </c>
      <c r="S1287" s="11">
        <f t="shared" si="236"/>
        <v>0.14316185229911935</v>
      </c>
      <c r="T1287">
        <f>0.94*T1286+(1-0.94)*'01_Data'!Y1282^2</f>
        <v>6.6629194306241238E-8</v>
      </c>
      <c r="U1287" s="11">
        <f t="shared" si="237"/>
        <v>4.0976282121701563E-3</v>
      </c>
      <c r="V1287" t="e">
        <f>0.94*V1286+(1-0.94)*'01_Data'!AA1282^2</f>
        <v>#VALUE!</v>
      </c>
      <c r="W1287" s="11" t="e">
        <f t="shared" si="238"/>
        <v>#VALUE!</v>
      </c>
      <c r="X1287" t="e">
        <f>0.94*X1286+(1-0.94)*'01_Data'!AB1282^2</f>
        <v>#VALUE!</v>
      </c>
      <c r="Y1287" s="11" t="e">
        <f t="shared" si="239"/>
        <v>#VALUE!</v>
      </c>
    </row>
    <row r="1288" spans="1:25" x14ac:dyDescent="0.2">
      <c r="A1288" s="6">
        <f>'01_Data'!A1284</f>
        <v>45324</v>
      </c>
      <c r="B1288">
        <f>0.94*B1287+(1-0.94)*'01_Data'!P1283^2</f>
        <v>1.6404148667875976E-4</v>
      </c>
      <c r="C1288" s="11">
        <f t="shared" ref="C1288:C1351" si="240">SQRT(B1288)*SQRT(252)</f>
        <v>0.20331860377999711</v>
      </c>
      <c r="D1288">
        <f>0.94*D1287+(1-0.94)*'01_Data'!Q1283^2</f>
        <v>1.5686768809671488E-4</v>
      </c>
      <c r="E1288" s="11">
        <f t="shared" ref="E1288:E1351" si="241">SQRT(D1288)*SQRT(252)</f>
        <v>0.19882318124497492</v>
      </c>
      <c r="F1288">
        <f>0.94*F1287+(1-0.94)*'01_Data'!R1283^2</f>
        <v>1.878652227618663E-4</v>
      </c>
      <c r="G1288" s="11">
        <f t="shared" ref="G1288:G1351" si="242">SQRT(F1288)*SQRT(252)</f>
        <v>0.21758225142688067</v>
      </c>
      <c r="H1288">
        <f>0.94*H1287+(1-0.94)*'01_Data'!S1283^2</f>
        <v>1.5325168668514912E-4</v>
      </c>
      <c r="I1288" s="11">
        <f t="shared" ref="I1288:I1351" si="243">SQRT(H1288)*SQRT(252)</f>
        <v>0.19651825626301894</v>
      </c>
      <c r="J1288">
        <f>0.94*J1287+(1-0.94)*'01_Data'!T1283^2</f>
        <v>1.0976892809794886E-4</v>
      </c>
      <c r="K1288" s="11">
        <f t="shared" ref="K1288:K1351" si="244">SQRT(J1288)*SQRT(252)</f>
        <v>0.1663182788531769</v>
      </c>
      <c r="L1288" t="e">
        <f>0.94*L1287+(1-0.94)*'01_Data'!U1283^2</f>
        <v>#DIV/0!</v>
      </c>
      <c r="M1288" s="11" t="e">
        <f t="shared" ref="M1288:M1351" si="245">SQRT(L1288)*SQRT(252)</f>
        <v>#DIV/0!</v>
      </c>
      <c r="N1288">
        <f>0.94*N1287+(1-0.94)*'01_Data'!V1283^2</f>
        <v>6.2580577325978292E-4</v>
      </c>
      <c r="O1288" s="11">
        <f t="shared" ref="O1288:O1351" si="246">SQRT(N1288)*SQRT(252)</f>
        <v>0.39711843933701357</v>
      </c>
      <c r="P1288">
        <f>0.94*P1287+(1-0.94)*'01_Data'!W1283^2</f>
        <v>5.30778491027106E-4</v>
      </c>
      <c r="Q1288" s="11">
        <f t="shared" ref="Q1288:Q1351" si="247">SQRT(P1288)*SQRT(252)</f>
        <v>0.36572691962560089</v>
      </c>
      <c r="R1288">
        <f>0.94*R1287+(1-0.94)*'01_Data'!X1283^2</f>
        <v>7.7878319495895115E-5</v>
      </c>
      <c r="S1288" s="11">
        <f t="shared" ref="S1288:S1351" si="248">SQRT(R1288)*SQRT(252)</f>
        <v>0.14009045832234818</v>
      </c>
      <c r="T1288">
        <f>0.94*T1287+(1-0.94)*'01_Data'!Y1283^2</f>
        <v>7.7821739779208491E-8</v>
      </c>
      <c r="U1288" s="11">
        <f t="shared" ref="U1288:U1351" si="249">SQRT(T1288)*SQRT(252)</f>
        <v>4.4284397279810116E-3</v>
      </c>
      <c r="V1288" t="e">
        <f>0.94*V1287+(1-0.94)*'01_Data'!AA1283^2</f>
        <v>#VALUE!</v>
      </c>
      <c r="W1288" s="11" t="e">
        <f t="shared" ref="W1288:W1351" si="250">SQRT(V1288)*SQRT(252)</f>
        <v>#VALUE!</v>
      </c>
      <c r="X1288" t="e">
        <f>0.94*X1287+(1-0.94)*'01_Data'!AB1283^2</f>
        <v>#VALUE!</v>
      </c>
      <c r="Y1288" s="11" t="e">
        <f t="shared" ref="Y1288:Y1351" si="251">SQRT(X1288)*SQRT(252)</f>
        <v>#VALUE!</v>
      </c>
    </row>
    <row r="1289" spans="1:25" x14ac:dyDescent="0.2">
      <c r="A1289" s="6">
        <f>'01_Data'!A1285</f>
        <v>45327</v>
      </c>
      <c r="B1289">
        <f>0.94*B1288+(1-0.94)*'01_Data'!P1284^2</f>
        <v>1.5521285957181098E-4</v>
      </c>
      <c r="C1289" s="11">
        <f t="shared" si="240"/>
        <v>0.19777168809538026</v>
      </c>
      <c r="D1289">
        <f>0.94*D1288+(1-0.94)*'01_Data'!Q1284^2</f>
        <v>1.9787981932753939E-4</v>
      </c>
      <c r="E1289" s="11">
        <f t="shared" si="241"/>
        <v>0.22330632429588718</v>
      </c>
      <c r="F1289">
        <f>0.94*F1288+(1-0.94)*'01_Data'!R1284^2</f>
        <v>1.7933287335911713E-4</v>
      </c>
      <c r="G1289" s="11">
        <f t="shared" si="242"/>
        <v>0.21258382837482609</v>
      </c>
      <c r="H1289">
        <f>0.94*H1288+(1-0.94)*'01_Data'!S1284^2</f>
        <v>1.4549503372451153E-4</v>
      </c>
      <c r="I1289" s="11">
        <f t="shared" si="243"/>
        <v>0.19148041283268874</v>
      </c>
      <c r="J1289">
        <f>0.94*J1288+(1-0.94)*'01_Data'!T1284^2</f>
        <v>1.0640435403416777E-4</v>
      </c>
      <c r="K1289" s="11">
        <f t="shared" si="244"/>
        <v>0.16374949531711627</v>
      </c>
      <c r="L1289" t="e">
        <f>0.94*L1288+(1-0.94)*'01_Data'!U1284^2</f>
        <v>#DIV/0!</v>
      </c>
      <c r="M1289" s="11" t="e">
        <f t="shared" si="245"/>
        <v>#DIV/0!</v>
      </c>
      <c r="N1289">
        <f>0.94*N1288+(1-0.94)*'01_Data'!V1284^2</f>
        <v>6.3551877916148344E-4</v>
      </c>
      <c r="O1289" s="11">
        <f t="shared" si="246"/>
        <v>0.40018837108128696</v>
      </c>
      <c r="P1289">
        <f>0.94*P1288+(1-0.94)*'01_Data'!W1284^2</f>
        <v>5.1825272369392572E-4</v>
      </c>
      <c r="Q1289" s="11">
        <f t="shared" si="247"/>
        <v>0.36138578606645461</v>
      </c>
      <c r="R1289">
        <f>0.94*R1288+(1-0.94)*'01_Data'!X1284^2</f>
        <v>7.3670780955155624E-5</v>
      </c>
      <c r="S1289" s="11">
        <f t="shared" si="248"/>
        <v>0.13625357536849891</v>
      </c>
      <c r="T1289">
        <f>0.94*T1288+(1-0.94)*'01_Data'!Y1284^2</f>
        <v>7.6030117772793753E-8</v>
      </c>
      <c r="U1289" s="11">
        <f t="shared" si="249"/>
        <v>4.3771668552551237E-3</v>
      </c>
      <c r="V1289" t="e">
        <f>0.94*V1288+(1-0.94)*'01_Data'!AA1284^2</f>
        <v>#VALUE!</v>
      </c>
      <c r="W1289" s="11" t="e">
        <f t="shared" si="250"/>
        <v>#VALUE!</v>
      </c>
      <c r="X1289" t="e">
        <f>0.94*X1288+(1-0.94)*'01_Data'!AB1284^2</f>
        <v>#VALUE!</v>
      </c>
      <c r="Y1289" s="11" t="e">
        <f t="shared" si="251"/>
        <v>#VALUE!</v>
      </c>
    </row>
    <row r="1290" spans="1:25" x14ac:dyDescent="0.2">
      <c r="A1290" s="6">
        <f>'01_Data'!A1286</f>
        <v>45328</v>
      </c>
      <c r="B1290">
        <f>0.94*B1289+(1-0.94)*'01_Data'!P1285^2</f>
        <v>1.4692181078481808E-4</v>
      </c>
      <c r="C1290" s="11">
        <f t="shared" si="240"/>
        <v>0.19241698552304098</v>
      </c>
      <c r="D1290">
        <f>0.94*D1289+(1-0.94)*'01_Data'!Q1285^2</f>
        <v>1.8602795533210397E-4</v>
      </c>
      <c r="E1290" s="11">
        <f t="shared" si="241"/>
        <v>0.21651569168004939</v>
      </c>
      <c r="F1290">
        <f>0.94*F1289+(1-0.94)*'01_Data'!R1285^2</f>
        <v>1.7072075748343486E-4</v>
      </c>
      <c r="G1290" s="11">
        <f t="shared" si="242"/>
        <v>0.20741656367278286</v>
      </c>
      <c r="H1290">
        <f>0.94*H1289+(1-0.94)*'01_Data'!S1285^2</f>
        <v>1.3683179363080129E-4</v>
      </c>
      <c r="I1290" s="11">
        <f t="shared" si="243"/>
        <v>0.18569225076712795</v>
      </c>
      <c r="J1290">
        <f>0.94*J1289+(1-0.94)*'01_Data'!T1285^2</f>
        <v>1.0542903594636418E-4</v>
      </c>
      <c r="K1290" s="11">
        <f t="shared" si="244"/>
        <v>0.16299729156793918</v>
      </c>
      <c r="L1290" t="e">
        <f>0.94*L1289+(1-0.94)*'01_Data'!U1285^2</f>
        <v>#DIV/0!</v>
      </c>
      <c r="M1290" s="11" t="e">
        <f t="shared" si="245"/>
        <v>#DIV/0!</v>
      </c>
      <c r="N1290">
        <f>0.94*N1289+(1-0.94)*'01_Data'!V1285^2</f>
        <v>6.0822914846339897E-4</v>
      </c>
      <c r="O1290" s="11">
        <f t="shared" si="246"/>
        <v>0.39150190984563099</v>
      </c>
      <c r="P1290">
        <f>0.94*P1289+(1-0.94)*'01_Data'!W1285^2</f>
        <v>4.8931918599198819E-4</v>
      </c>
      <c r="Q1290" s="11">
        <f t="shared" si="247"/>
        <v>0.35115300777578573</v>
      </c>
      <c r="R1290">
        <f>0.94*R1289+(1-0.94)*'01_Data'!X1285^2</f>
        <v>6.9367311358416278E-5</v>
      </c>
      <c r="S1290" s="11">
        <f t="shared" si="248"/>
        <v>0.13221407815478994</v>
      </c>
      <c r="T1290">
        <f>0.94*T1289+(1-0.94)*'01_Data'!Y1285^2</f>
        <v>7.1468310706426128E-8</v>
      </c>
      <c r="U1290" s="11">
        <f t="shared" si="249"/>
        <v>4.2438207193541281E-3</v>
      </c>
      <c r="V1290" t="e">
        <f>0.94*V1289+(1-0.94)*'01_Data'!AA1285^2</f>
        <v>#VALUE!</v>
      </c>
      <c r="W1290" s="11" t="e">
        <f t="shared" si="250"/>
        <v>#VALUE!</v>
      </c>
      <c r="X1290" t="e">
        <f>0.94*X1289+(1-0.94)*'01_Data'!AB1285^2</f>
        <v>#VALUE!</v>
      </c>
      <c r="Y1290" s="11" t="e">
        <f t="shared" si="251"/>
        <v>#VALUE!</v>
      </c>
    </row>
    <row r="1291" spans="1:25" x14ac:dyDescent="0.2">
      <c r="A1291" s="6">
        <f>'01_Data'!A1287</f>
        <v>45329</v>
      </c>
      <c r="B1291">
        <f>0.94*B1290+(1-0.94)*'01_Data'!P1286^2</f>
        <v>1.4093771343845344E-4</v>
      </c>
      <c r="C1291" s="11">
        <f t="shared" si="240"/>
        <v>0.18845769760476824</v>
      </c>
      <c r="D1291">
        <f>0.94*D1290+(1-0.94)*'01_Data'!Q1286^2</f>
        <v>1.7486731821418728E-4</v>
      </c>
      <c r="E1291" s="11">
        <f t="shared" si="241"/>
        <v>0.2099203758332554</v>
      </c>
      <c r="F1291">
        <f>0.94*F1290+(1-0.94)*'01_Data'!R1286^2</f>
        <v>1.722312968219876E-4</v>
      </c>
      <c r="G1291" s="11">
        <f t="shared" si="242"/>
        <v>0.20833215498127233</v>
      </c>
      <c r="H1291">
        <f>0.94*H1290+(1-0.94)*'01_Data'!S1286^2</f>
        <v>1.3498879126102993E-4</v>
      </c>
      <c r="I1291" s="11">
        <f t="shared" si="243"/>
        <v>0.18443745660190489</v>
      </c>
      <c r="J1291">
        <f>0.94*J1290+(1-0.94)*'01_Data'!T1286^2</f>
        <v>9.949684923848239E-5</v>
      </c>
      <c r="K1291" s="11">
        <f t="shared" si="244"/>
        <v>0.15834521150984504</v>
      </c>
      <c r="L1291" t="e">
        <f>0.94*L1290+(1-0.94)*'01_Data'!U1286^2</f>
        <v>#DIV/0!</v>
      </c>
      <c r="M1291" s="11" t="e">
        <f t="shared" si="245"/>
        <v>#DIV/0!</v>
      </c>
      <c r="N1291">
        <f>0.94*N1290+(1-0.94)*'01_Data'!V1286^2</f>
        <v>5.7914644958272305E-4</v>
      </c>
      <c r="O1291" s="11">
        <f t="shared" si="246"/>
        <v>0.38202736197142506</v>
      </c>
      <c r="P1291">
        <f>0.94*P1290+(1-0.94)*'01_Data'!W1286^2</f>
        <v>4.7461114268399136E-4</v>
      </c>
      <c r="Q1291" s="11">
        <f t="shared" si="247"/>
        <v>0.34583523238149966</v>
      </c>
      <c r="R1291">
        <f>0.94*R1290+(1-0.94)*'01_Data'!X1286^2</f>
        <v>6.5397139151279039E-5</v>
      </c>
      <c r="S1291" s="11">
        <f t="shared" si="248"/>
        <v>0.1283747602378377</v>
      </c>
      <c r="T1291">
        <f>0.94*T1290+(1-0.94)*'01_Data'!Y1286^2</f>
        <v>7.0056634428523999E-8</v>
      </c>
      <c r="U1291" s="11">
        <f t="shared" si="249"/>
        <v>4.2016986893384026E-3</v>
      </c>
      <c r="V1291" t="e">
        <f>0.94*V1290+(1-0.94)*'01_Data'!AA1286^2</f>
        <v>#VALUE!</v>
      </c>
      <c r="W1291" s="11" t="e">
        <f t="shared" si="250"/>
        <v>#VALUE!</v>
      </c>
      <c r="X1291" t="e">
        <f>0.94*X1290+(1-0.94)*'01_Data'!AB1286^2</f>
        <v>#VALUE!</v>
      </c>
      <c r="Y1291" s="11" t="e">
        <f t="shared" si="251"/>
        <v>#VALUE!</v>
      </c>
    </row>
    <row r="1292" spans="1:25" x14ac:dyDescent="0.2">
      <c r="A1292" s="6">
        <f>'01_Data'!A1288</f>
        <v>45330</v>
      </c>
      <c r="B1292">
        <f>0.94*B1291+(1-0.94)*'01_Data'!P1287^2</f>
        <v>1.3248661781528165E-4</v>
      </c>
      <c r="C1292" s="11">
        <f t="shared" si="240"/>
        <v>0.18272008014843627</v>
      </c>
      <c r="D1292">
        <f>0.94*D1291+(1-0.94)*'01_Data'!Q1287^2</f>
        <v>1.6450055465715789E-4</v>
      </c>
      <c r="E1292" s="11">
        <f t="shared" si="241"/>
        <v>0.20360289726230271</v>
      </c>
      <c r="F1292">
        <f>0.94*F1291+(1-0.94)*'01_Data'!R1287^2</f>
        <v>1.6496323890229279E-4</v>
      </c>
      <c r="G1292" s="11">
        <f t="shared" si="242"/>
        <v>0.2038890291393281</v>
      </c>
      <c r="H1292">
        <f>0.94*H1291+(1-0.94)*'01_Data'!S1287^2</f>
        <v>1.2693465364099058E-4</v>
      </c>
      <c r="I1292" s="11">
        <f t="shared" si="243"/>
        <v>0.17885058769131743</v>
      </c>
      <c r="J1292">
        <f>0.94*J1291+(1-0.94)*'01_Data'!T1287^2</f>
        <v>9.3602794654657916E-5</v>
      </c>
      <c r="K1292" s="11">
        <f t="shared" si="244"/>
        <v>0.15358354160838264</v>
      </c>
      <c r="L1292" t="e">
        <f>0.94*L1291+(1-0.94)*'01_Data'!U1287^2</f>
        <v>#DIV/0!</v>
      </c>
      <c r="M1292" s="11" t="e">
        <f t="shared" si="245"/>
        <v>#DIV/0!</v>
      </c>
      <c r="N1292">
        <f>0.94*N1291+(1-0.94)*'01_Data'!V1287^2</f>
        <v>6.3477083823965834E-4</v>
      </c>
      <c r="O1292" s="11">
        <f t="shared" si="246"/>
        <v>0.39995281126202115</v>
      </c>
      <c r="P1292">
        <f>0.94*P1291+(1-0.94)*'01_Data'!W1287^2</f>
        <v>4.6629816104276406E-4</v>
      </c>
      <c r="Q1292" s="11">
        <f t="shared" si="247"/>
        <v>0.34279313963785296</v>
      </c>
      <c r="R1292">
        <f>0.94*R1291+(1-0.94)*'01_Data'!X1287^2</f>
        <v>6.2987823543600067E-5</v>
      </c>
      <c r="S1292" s="11">
        <f t="shared" si="248"/>
        <v>0.12598782295518571</v>
      </c>
      <c r="T1292">
        <f>0.94*T1291+(1-0.94)*'01_Data'!Y1287^2</f>
        <v>6.6572105832403887E-8</v>
      </c>
      <c r="U1292" s="11">
        <f t="shared" si="249"/>
        <v>4.0958723942239438E-3</v>
      </c>
      <c r="V1292" t="e">
        <f>0.94*V1291+(1-0.94)*'01_Data'!AA1287^2</f>
        <v>#VALUE!</v>
      </c>
      <c r="W1292" s="11" t="e">
        <f t="shared" si="250"/>
        <v>#VALUE!</v>
      </c>
      <c r="X1292" t="e">
        <f>0.94*X1291+(1-0.94)*'01_Data'!AB1287^2</f>
        <v>#VALUE!</v>
      </c>
      <c r="Y1292" s="11" t="e">
        <f t="shared" si="251"/>
        <v>#VALUE!</v>
      </c>
    </row>
    <row r="1293" spans="1:25" x14ac:dyDescent="0.2">
      <c r="A1293" s="6">
        <f>'01_Data'!A1289</f>
        <v>45331</v>
      </c>
      <c r="B1293">
        <f>0.94*B1292+(1-0.94)*'01_Data'!P1288^2</f>
        <v>1.4182747637242187E-4</v>
      </c>
      <c r="C1293" s="11">
        <f t="shared" si="240"/>
        <v>0.18905164385915904</v>
      </c>
      <c r="D1293">
        <f>0.94*D1292+(1-0.94)*'01_Data'!Q1288^2</f>
        <v>1.6416646065574514E-4</v>
      </c>
      <c r="E1293" s="11">
        <f t="shared" si="241"/>
        <v>0.20339603753575874</v>
      </c>
      <c r="F1293">
        <f>0.94*F1292+(1-0.94)*'01_Data'!R1288^2</f>
        <v>1.6677182020133802E-4</v>
      </c>
      <c r="G1293" s="11">
        <f t="shared" si="242"/>
        <v>0.20500365531067291</v>
      </c>
      <c r="H1293">
        <f>0.94*H1292+(1-0.94)*'01_Data'!S1288^2</f>
        <v>1.2263573961731651E-4</v>
      </c>
      <c r="I1293" s="11">
        <f t="shared" si="243"/>
        <v>0.17579592254533027</v>
      </c>
      <c r="J1293">
        <f>0.94*J1292+(1-0.94)*'01_Data'!T1288^2</f>
        <v>9.0634824813883751E-5</v>
      </c>
      <c r="K1293" s="11">
        <f t="shared" si="244"/>
        <v>0.15112900401014595</v>
      </c>
      <c r="L1293" t="e">
        <f>0.94*L1292+(1-0.94)*'01_Data'!U1288^2</f>
        <v>#DIV/0!</v>
      </c>
      <c r="M1293" s="11" t="e">
        <f t="shared" si="245"/>
        <v>#DIV/0!</v>
      </c>
      <c r="N1293">
        <f>0.94*N1292+(1-0.94)*'01_Data'!V1288^2</f>
        <v>6.0429034917868765E-4</v>
      </c>
      <c r="O1293" s="11">
        <f t="shared" si="246"/>
        <v>0.39023219753504362</v>
      </c>
      <c r="P1293">
        <f>0.94*P1292+(1-0.94)*'01_Data'!W1288^2</f>
        <v>4.4229616872062944E-4</v>
      </c>
      <c r="Q1293" s="11">
        <f t="shared" si="247"/>
        <v>0.33385421147201155</v>
      </c>
      <c r="R1293">
        <f>0.94*R1292+(1-0.94)*'01_Data'!X1288^2</f>
        <v>5.923959596115388E-5</v>
      </c>
      <c r="S1293" s="11">
        <f t="shared" si="248"/>
        <v>0.12218174242582555</v>
      </c>
      <c r="T1293">
        <f>0.94*T1292+(1-0.94)*'01_Data'!Y1288^2</f>
        <v>7.4010336777623071E-8</v>
      </c>
      <c r="U1293" s="11">
        <f t="shared" si="249"/>
        <v>4.3186346069054062E-3</v>
      </c>
      <c r="V1293" t="e">
        <f>0.94*V1292+(1-0.94)*'01_Data'!AA1288^2</f>
        <v>#VALUE!</v>
      </c>
      <c r="W1293" s="11" t="e">
        <f t="shared" si="250"/>
        <v>#VALUE!</v>
      </c>
      <c r="X1293" t="e">
        <f>0.94*X1292+(1-0.94)*'01_Data'!AB1288^2</f>
        <v>#VALUE!</v>
      </c>
      <c r="Y1293" s="11" t="e">
        <f t="shared" si="251"/>
        <v>#VALUE!</v>
      </c>
    </row>
    <row r="1294" spans="1:25" x14ac:dyDescent="0.2">
      <c r="A1294" s="6">
        <f>'01_Data'!A1290</f>
        <v>45334</v>
      </c>
      <c r="B1294">
        <f>0.94*B1293+(1-0.94)*'01_Data'!P1289^2</f>
        <v>1.6076408102326355E-4</v>
      </c>
      <c r="C1294" s="11">
        <f t="shared" si="240"/>
        <v>0.20127729235525407</v>
      </c>
      <c r="D1294">
        <f>0.94*D1293+(1-0.94)*'01_Data'!Q1289^2</f>
        <v>1.7783287776777242E-4</v>
      </c>
      <c r="E1294" s="11">
        <f t="shared" si="241"/>
        <v>0.21169290303994287</v>
      </c>
      <c r="F1294">
        <f>0.94*F1293+(1-0.94)*'01_Data'!R1289^2</f>
        <v>1.9234056047412793E-4</v>
      </c>
      <c r="G1294" s="11">
        <f t="shared" si="242"/>
        <v>0.22015862744730275</v>
      </c>
      <c r="H1294">
        <f>0.94*H1293+(1-0.94)*'01_Data'!S1289^2</f>
        <v>1.2132722780987071E-4</v>
      </c>
      <c r="I1294" s="11">
        <f t="shared" si="243"/>
        <v>0.17485554440190745</v>
      </c>
      <c r="J1294">
        <f>0.94*J1293+(1-0.94)*'01_Data'!T1289^2</f>
        <v>8.7730332913106278E-5</v>
      </c>
      <c r="K1294" s="11">
        <f t="shared" si="244"/>
        <v>0.14868773955542799</v>
      </c>
      <c r="L1294" t="e">
        <f>0.94*L1293+(1-0.94)*'01_Data'!U1289^2</f>
        <v>#DIV/0!</v>
      </c>
      <c r="M1294" s="11" t="e">
        <f t="shared" si="245"/>
        <v>#DIV/0!</v>
      </c>
      <c r="N1294">
        <f>0.94*N1293+(1-0.94)*'01_Data'!V1289^2</f>
        <v>5.7243723080992106E-4</v>
      </c>
      <c r="O1294" s="11">
        <f t="shared" si="246"/>
        <v>0.37980808596460941</v>
      </c>
      <c r="P1294">
        <f>0.94*P1293+(1-0.94)*'01_Data'!W1289^2</f>
        <v>4.1669078115051027E-4</v>
      </c>
      <c r="Q1294" s="11">
        <f t="shared" si="247"/>
        <v>0.32404641156773917</v>
      </c>
      <c r="R1294">
        <f>0.94*R1293+(1-0.94)*'01_Data'!X1289^2</f>
        <v>5.5963794798018089E-5</v>
      </c>
      <c r="S1294" s="11">
        <f t="shared" si="248"/>
        <v>0.11875553161474442</v>
      </c>
      <c r="T1294">
        <f>0.94*T1293+(1-0.94)*'01_Data'!Y1289^2</f>
        <v>7.0287801549028816E-8</v>
      </c>
      <c r="U1294" s="11">
        <f t="shared" si="249"/>
        <v>4.2086251900537858E-3</v>
      </c>
      <c r="V1294" t="e">
        <f>0.94*V1293+(1-0.94)*'01_Data'!AA1289^2</f>
        <v>#VALUE!</v>
      </c>
      <c r="W1294" s="11" t="e">
        <f t="shared" si="250"/>
        <v>#VALUE!</v>
      </c>
      <c r="X1294" t="e">
        <f>0.94*X1293+(1-0.94)*'01_Data'!AB1289^2</f>
        <v>#VALUE!</v>
      </c>
      <c r="Y1294" s="11" t="e">
        <f t="shared" si="251"/>
        <v>#VALUE!</v>
      </c>
    </row>
    <row r="1295" spans="1:25" x14ac:dyDescent="0.2">
      <c r="A1295" s="6">
        <f>'01_Data'!A1291</f>
        <v>45335</v>
      </c>
      <c r="B1295">
        <f>0.94*B1294+(1-0.94)*'01_Data'!P1290^2</f>
        <v>1.623194310001516E-4</v>
      </c>
      <c r="C1295" s="11">
        <f t="shared" si="240"/>
        <v>0.20224860101379741</v>
      </c>
      <c r="D1295">
        <f>0.94*D1294+(1-0.94)*'01_Data'!Q1290^2</f>
        <v>1.6998786762623369E-4</v>
      </c>
      <c r="E1295" s="11">
        <f t="shared" si="241"/>
        <v>0.20697087389729721</v>
      </c>
      <c r="F1295">
        <f>0.94*F1294+(1-0.94)*'01_Data'!R1290^2</f>
        <v>1.8081763050979631E-4</v>
      </c>
      <c r="G1295" s="11">
        <f t="shared" si="242"/>
        <v>0.21346204086082537</v>
      </c>
      <c r="H1295">
        <f>0.94*H1294+(1-0.94)*'01_Data'!S1290^2</f>
        <v>1.1968842937002664E-4</v>
      </c>
      <c r="I1295" s="11">
        <f t="shared" si="243"/>
        <v>0.17367061985622875</v>
      </c>
      <c r="J1295">
        <f>0.94*J1294+(1-0.94)*'01_Data'!T1290^2</f>
        <v>8.4402454822318489E-5</v>
      </c>
      <c r="K1295" s="11">
        <f t="shared" si="244"/>
        <v>0.1458403874625416</v>
      </c>
      <c r="L1295" t="e">
        <f>0.94*L1294+(1-0.94)*'01_Data'!U1290^2</f>
        <v>#DIV/0!</v>
      </c>
      <c r="M1295" s="11" t="e">
        <f t="shared" si="245"/>
        <v>#DIV/0!</v>
      </c>
      <c r="N1295">
        <f>0.94*N1294+(1-0.94)*'01_Data'!V1290^2</f>
        <v>6.2033547242415347E-4</v>
      </c>
      <c r="O1295" s="11">
        <f t="shared" si="246"/>
        <v>0.39537898154920509</v>
      </c>
      <c r="P1295">
        <f>0.94*P1294+(1-0.94)*'01_Data'!W1290^2</f>
        <v>4.6009338524780963E-4</v>
      </c>
      <c r="Q1295" s="11">
        <f t="shared" si="247"/>
        <v>0.34050482093862938</v>
      </c>
      <c r="R1295">
        <f>0.94*R1294+(1-0.94)*'01_Data'!X1290^2</f>
        <v>5.948128514329266E-5</v>
      </c>
      <c r="S1295" s="11">
        <f t="shared" si="248"/>
        <v>0.12243073084854861</v>
      </c>
      <c r="T1295">
        <f>0.94*T1294+(1-0.94)*'01_Data'!Y1290^2</f>
        <v>6.8941930926463138E-8</v>
      </c>
      <c r="U1295" s="11">
        <f t="shared" si="249"/>
        <v>4.168137065100992E-3</v>
      </c>
      <c r="V1295" t="e">
        <f>0.94*V1294+(1-0.94)*'01_Data'!AA1290^2</f>
        <v>#VALUE!</v>
      </c>
      <c r="W1295" s="11" t="e">
        <f t="shared" si="250"/>
        <v>#VALUE!</v>
      </c>
      <c r="X1295" t="e">
        <f>0.94*X1294+(1-0.94)*'01_Data'!AB1290^2</f>
        <v>#VALUE!</v>
      </c>
      <c r="Y1295" s="11" t="e">
        <f t="shared" si="251"/>
        <v>#VALUE!</v>
      </c>
    </row>
    <row r="1296" spans="1:25" x14ac:dyDescent="0.2">
      <c r="A1296" s="6">
        <f>'01_Data'!A1292</f>
        <v>45336</v>
      </c>
      <c r="B1296">
        <f>0.94*B1295+(1-0.94)*'01_Data'!P1291^2</f>
        <v>1.5706573923896417E-4</v>
      </c>
      <c r="C1296" s="11">
        <f t="shared" si="240"/>
        <v>0.19894865239106038</v>
      </c>
      <c r="D1296">
        <f>0.94*D1295+(1-0.94)*'01_Data'!Q1291^2</f>
        <v>1.6552697991328001E-4</v>
      </c>
      <c r="E1296" s="11">
        <f t="shared" si="241"/>
        <v>0.20423711449721024</v>
      </c>
      <c r="F1296">
        <f>0.94*F1295+(1-0.94)*'01_Data'!R1291^2</f>
        <v>1.7867051096918246E-4</v>
      </c>
      <c r="G1296" s="11">
        <f t="shared" si="242"/>
        <v>0.21219087813625256</v>
      </c>
      <c r="H1296">
        <f>0.94*H1295+(1-0.94)*'01_Data'!S1291^2</f>
        <v>1.1567318375110984E-4</v>
      </c>
      <c r="I1296" s="11">
        <f t="shared" si="243"/>
        <v>0.17073266326417944</v>
      </c>
      <c r="J1296">
        <f>0.94*J1295+(1-0.94)*'01_Data'!T1291^2</f>
        <v>8.4105754143301784E-5</v>
      </c>
      <c r="K1296" s="11">
        <f t="shared" si="244"/>
        <v>0.14558382480245549</v>
      </c>
      <c r="L1296" t="e">
        <f>0.94*L1295+(1-0.94)*'01_Data'!U1291^2</f>
        <v>#DIV/0!</v>
      </c>
      <c r="M1296" s="11" t="e">
        <f t="shared" si="245"/>
        <v>#DIV/0!</v>
      </c>
      <c r="N1296">
        <f>0.94*N1295+(1-0.94)*'01_Data'!V1291^2</f>
        <v>5.920279122290736E-4</v>
      </c>
      <c r="O1296" s="11">
        <f t="shared" si="246"/>
        <v>0.38625255194202479</v>
      </c>
      <c r="P1296">
        <f>0.94*P1295+(1-0.94)*'01_Data'!W1291^2</f>
        <v>4.3767634240324873E-4</v>
      </c>
      <c r="Q1296" s="11">
        <f t="shared" si="247"/>
        <v>0.33210606481306348</v>
      </c>
      <c r="R1296">
        <f>0.94*R1295+(1-0.94)*'01_Data'!X1291^2</f>
        <v>6.1069148475566037E-5</v>
      </c>
      <c r="S1296" s="11">
        <f t="shared" si="248"/>
        <v>0.12405412292964166</v>
      </c>
      <c r="T1296">
        <f>0.94*T1295+(1-0.94)*'01_Data'!Y1291^2</f>
        <v>6.480541507087535E-8</v>
      </c>
      <c r="U1296" s="11">
        <f t="shared" si="249"/>
        <v>4.0411588186880986E-3</v>
      </c>
      <c r="V1296" t="e">
        <f>0.94*V1295+(1-0.94)*'01_Data'!AA1291^2</f>
        <v>#VALUE!</v>
      </c>
      <c r="W1296" s="11" t="e">
        <f t="shared" si="250"/>
        <v>#VALUE!</v>
      </c>
      <c r="X1296" t="e">
        <f>0.94*X1295+(1-0.94)*'01_Data'!AB1291^2</f>
        <v>#VALUE!</v>
      </c>
      <c r="Y1296" s="11" t="e">
        <f t="shared" si="251"/>
        <v>#VALUE!</v>
      </c>
    </row>
    <row r="1297" spans="1:25" x14ac:dyDescent="0.2">
      <c r="A1297" s="6">
        <f>'01_Data'!A1293</f>
        <v>45337</v>
      </c>
      <c r="B1297">
        <f>0.94*B1296+(1-0.94)*'01_Data'!P1292^2</f>
        <v>1.4910958027756913E-4</v>
      </c>
      <c r="C1297" s="11">
        <f t="shared" si="240"/>
        <v>0.19384430409467138</v>
      </c>
      <c r="D1297">
        <f>0.94*D1296+(1-0.94)*'01_Data'!Q1292^2</f>
        <v>1.5603906273923499E-4</v>
      </c>
      <c r="E1297" s="11">
        <f t="shared" si="241"/>
        <v>0.19829736208605303</v>
      </c>
      <c r="F1297">
        <f>0.94*F1296+(1-0.94)*'01_Data'!R1292^2</f>
        <v>1.6855817940088615E-4</v>
      </c>
      <c r="G1297" s="11">
        <f t="shared" si="242"/>
        <v>0.20609866862506249</v>
      </c>
      <c r="H1297">
        <f>0.94*H1296+(1-0.94)*'01_Data'!S1292^2</f>
        <v>1.1047978815554269E-4</v>
      </c>
      <c r="I1297" s="11">
        <f t="shared" si="243"/>
        <v>0.16685594569926707</v>
      </c>
      <c r="J1297">
        <f>0.94*J1296+(1-0.94)*'01_Data'!T1292^2</f>
        <v>8.7806524568668132E-5</v>
      </c>
      <c r="K1297" s="11">
        <f t="shared" si="244"/>
        <v>0.14875229138169394</v>
      </c>
      <c r="L1297" t="e">
        <f>0.94*L1296+(1-0.94)*'01_Data'!U1292^2</f>
        <v>#DIV/0!</v>
      </c>
      <c r="M1297" s="11" t="e">
        <f t="shared" si="245"/>
        <v>#DIV/0!</v>
      </c>
      <c r="N1297">
        <f>0.94*N1296+(1-0.94)*'01_Data'!V1292^2</f>
        <v>5.728543748644983E-4</v>
      </c>
      <c r="O1297" s="11">
        <f t="shared" si="246"/>
        <v>0.37994644683935869</v>
      </c>
      <c r="P1297">
        <f>0.94*P1296+(1-0.94)*'01_Data'!W1292^2</f>
        <v>4.3010975927701759E-4</v>
      </c>
      <c r="Q1297" s="11">
        <f t="shared" si="247"/>
        <v>0.32922281108363138</v>
      </c>
      <c r="R1297">
        <f>0.94*R1296+(1-0.94)*'01_Data'!X1292^2</f>
        <v>6.4260733329163518E-5</v>
      </c>
      <c r="S1297" s="11">
        <f t="shared" si="248"/>
        <v>0.12725448832536007</v>
      </c>
      <c r="T1297">
        <f>0.94*T1296+(1-0.94)*'01_Data'!Y1292^2</f>
        <v>6.378723174627751E-8</v>
      </c>
      <c r="U1297" s="11">
        <f t="shared" si="249"/>
        <v>4.0092870189176949E-3</v>
      </c>
      <c r="V1297" t="e">
        <f>0.94*V1296+(1-0.94)*'01_Data'!AA1292^2</f>
        <v>#VALUE!</v>
      </c>
      <c r="W1297" s="11" t="e">
        <f t="shared" si="250"/>
        <v>#VALUE!</v>
      </c>
      <c r="X1297" t="e">
        <f>0.94*X1296+(1-0.94)*'01_Data'!AB1292^2</f>
        <v>#VALUE!</v>
      </c>
      <c r="Y1297" s="11" t="e">
        <f t="shared" si="251"/>
        <v>#VALUE!</v>
      </c>
    </row>
    <row r="1298" spans="1:25" x14ac:dyDescent="0.2">
      <c r="A1298" s="6">
        <f>'01_Data'!A1294</f>
        <v>45338</v>
      </c>
      <c r="B1298">
        <f>0.94*B1297+(1-0.94)*'01_Data'!P1293^2</f>
        <v>1.8806898533293151E-4</v>
      </c>
      <c r="C1298" s="11">
        <f t="shared" si="240"/>
        <v>0.21770021659129957</v>
      </c>
      <c r="D1298">
        <f>0.94*D1297+(1-0.94)*'01_Data'!Q1293^2</f>
        <v>2.1377698571940269E-4</v>
      </c>
      <c r="E1298" s="11">
        <f t="shared" si="241"/>
        <v>0.2321029952441146</v>
      </c>
      <c r="F1298">
        <f>0.94*F1297+(1-0.94)*'01_Data'!R1293^2</f>
        <v>1.7206756253823169E-4</v>
      </c>
      <c r="G1298" s="11">
        <f t="shared" si="242"/>
        <v>0.20823310437976567</v>
      </c>
      <c r="H1298">
        <f>0.94*H1297+(1-0.94)*'01_Data'!S1293^2</f>
        <v>2.4138053223968865E-4</v>
      </c>
      <c r="I1298" s="11">
        <f t="shared" si="243"/>
        <v>0.24663311643897612</v>
      </c>
      <c r="J1298">
        <f>0.94*J1297+(1-0.94)*'01_Data'!T1293^2</f>
        <v>1.1008819536128439E-4</v>
      </c>
      <c r="K1298" s="11">
        <f t="shared" si="244"/>
        <v>0.16655997487705043</v>
      </c>
      <c r="L1298" t="e">
        <f>0.94*L1297+(1-0.94)*'01_Data'!U1293^2</f>
        <v>#DIV/0!</v>
      </c>
      <c r="M1298" s="11" t="e">
        <f t="shared" si="245"/>
        <v>#DIV/0!</v>
      </c>
      <c r="N1298">
        <f>0.94*N1297+(1-0.94)*'01_Data'!V1293^2</f>
        <v>5.9295748398984958E-4</v>
      </c>
      <c r="O1298" s="11">
        <f t="shared" si="246"/>
        <v>0.38655566994346641</v>
      </c>
      <c r="P1298">
        <f>0.94*P1297+(1-0.94)*'01_Data'!W1293^2</f>
        <v>6.2263101477775325E-4</v>
      </c>
      <c r="Q1298" s="11">
        <f t="shared" si="247"/>
        <v>0.3961098531013762</v>
      </c>
      <c r="R1298">
        <f>0.94*R1297+(1-0.94)*'01_Data'!X1293^2</f>
        <v>8.8730581665250646E-5</v>
      </c>
      <c r="S1298" s="11">
        <f t="shared" si="248"/>
        <v>0.1495329615156577</v>
      </c>
      <c r="T1298">
        <f>0.94*T1297+(1-0.94)*'01_Data'!Y1293^2</f>
        <v>7.7805977839520001E-8</v>
      </c>
      <c r="U1298" s="11">
        <f t="shared" si="249"/>
        <v>4.427991239327269E-3</v>
      </c>
      <c r="V1298" t="e">
        <f>0.94*V1297+(1-0.94)*'01_Data'!AA1293^2</f>
        <v>#VALUE!</v>
      </c>
      <c r="W1298" s="11" t="e">
        <f t="shared" si="250"/>
        <v>#VALUE!</v>
      </c>
      <c r="X1298" t="e">
        <f>0.94*X1297+(1-0.94)*'01_Data'!AB1293^2</f>
        <v>#VALUE!</v>
      </c>
      <c r="Y1298" s="11" t="e">
        <f t="shared" si="251"/>
        <v>#VALUE!</v>
      </c>
    </row>
    <row r="1299" spans="1:25" x14ac:dyDescent="0.2">
      <c r="A1299" s="6">
        <f>'01_Data'!A1295</f>
        <v>45342</v>
      </c>
      <c r="B1299">
        <f>0.94*B1298+(1-0.94)*'01_Data'!P1294^2</f>
        <v>1.7678484621295562E-4</v>
      </c>
      <c r="C1299" s="11">
        <f t="shared" si="240"/>
        <v>0.21106819098496299</v>
      </c>
      <c r="D1299">
        <f>0.94*D1298+(1-0.94)*'01_Data'!Q1294^2</f>
        <v>2.0102293681028283E-4</v>
      </c>
      <c r="E1299" s="11">
        <f t="shared" si="241"/>
        <v>0.22507283282571283</v>
      </c>
      <c r="F1299">
        <f>0.94*F1298+(1-0.94)*'01_Data'!R1294^2</f>
        <v>1.6264724735174548E-4</v>
      </c>
      <c r="G1299" s="11">
        <f t="shared" si="242"/>
        <v>0.20245272616746821</v>
      </c>
      <c r="H1299">
        <f>0.94*H1298+(1-0.94)*'01_Data'!S1294^2</f>
        <v>2.2967010236845298E-4</v>
      </c>
      <c r="I1299" s="11">
        <f t="shared" si="243"/>
        <v>0.24057611227395409</v>
      </c>
      <c r="J1299">
        <f>0.94*J1298+(1-0.94)*'01_Data'!T1294^2</f>
        <v>1.0816237676981379E-4</v>
      </c>
      <c r="K1299" s="11">
        <f t="shared" si="244"/>
        <v>0.16509669574523009</v>
      </c>
      <c r="L1299" t="e">
        <f>0.94*L1298+(1-0.94)*'01_Data'!U1294^2</f>
        <v>#DIV/0!</v>
      </c>
      <c r="M1299" s="11" t="e">
        <f t="shared" si="245"/>
        <v>#DIV/0!</v>
      </c>
      <c r="N1299">
        <f>0.94*N1298+(1-0.94)*'01_Data'!V1294^2</f>
        <v>5.6287433990836121E-4</v>
      </c>
      <c r="O1299" s="11">
        <f t="shared" si="246"/>
        <v>0.37662226919940228</v>
      </c>
      <c r="P1299">
        <f>0.94*P1298+(1-0.94)*'01_Data'!W1294^2</f>
        <v>5.9434246595852392E-4</v>
      </c>
      <c r="Q1299" s="11">
        <f t="shared" si="247"/>
        <v>0.38700684932123364</v>
      </c>
      <c r="R1299">
        <f>0.94*R1298+(1-0.94)*'01_Data'!X1294^2</f>
        <v>8.82411876277139E-5</v>
      </c>
      <c r="S1299" s="11">
        <f t="shared" si="248"/>
        <v>0.14912001636998268</v>
      </c>
      <c r="T1299">
        <f>0.94*T1298+(1-0.94)*'01_Data'!Y1294^2</f>
        <v>7.6003378496202916E-8</v>
      </c>
      <c r="U1299" s="11">
        <f t="shared" si="249"/>
        <v>4.3763970776248282E-3</v>
      </c>
      <c r="V1299" t="e">
        <f>0.94*V1298+(1-0.94)*'01_Data'!AA1294^2</f>
        <v>#VALUE!</v>
      </c>
      <c r="W1299" s="11" t="e">
        <f t="shared" si="250"/>
        <v>#VALUE!</v>
      </c>
      <c r="X1299" t="e">
        <f>0.94*X1298+(1-0.94)*'01_Data'!AB1294^2</f>
        <v>#VALUE!</v>
      </c>
      <c r="Y1299" s="11" t="e">
        <f t="shared" si="251"/>
        <v>#VALUE!</v>
      </c>
    </row>
    <row r="1300" spans="1:25" x14ac:dyDescent="0.2">
      <c r="A1300" s="6">
        <f>'01_Data'!A1296</f>
        <v>45343</v>
      </c>
      <c r="B1300">
        <f>0.94*B1299+(1-0.94)*'01_Data'!P1295^2</f>
        <v>1.7158528036040257E-4</v>
      </c>
      <c r="C1300" s="11">
        <f t="shared" si="240"/>
        <v>0.2079410749487014</v>
      </c>
      <c r="D1300">
        <f>0.94*D1299+(1-0.94)*'01_Data'!Q1295^2</f>
        <v>1.8996171404065415E-4</v>
      </c>
      <c r="E1300" s="11">
        <f t="shared" si="241"/>
        <v>0.21879294307231403</v>
      </c>
      <c r="F1300">
        <f>0.94*F1299+(1-0.94)*'01_Data'!R1295^2</f>
        <v>1.5814481818324737E-4</v>
      </c>
      <c r="G1300" s="11">
        <f t="shared" si="242"/>
        <v>0.19963089485893293</v>
      </c>
      <c r="H1300">
        <f>0.94*H1299+(1-0.94)*'01_Data'!S1295^2</f>
        <v>2.3123085467356875E-4</v>
      </c>
      <c r="I1300" s="11">
        <f t="shared" si="243"/>
        <v>0.24139216096994395</v>
      </c>
      <c r="J1300">
        <f>0.94*J1299+(1-0.94)*'01_Data'!T1295^2</f>
        <v>1.0291022543446094E-4</v>
      </c>
      <c r="K1300" s="11">
        <f t="shared" si="244"/>
        <v>0.16103843270935098</v>
      </c>
      <c r="L1300" t="e">
        <f>0.94*L1299+(1-0.94)*'01_Data'!U1295^2</f>
        <v>#DIV/0!</v>
      </c>
      <c r="M1300" s="11" t="e">
        <f t="shared" si="245"/>
        <v>#DIV/0!</v>
      </c>
      <c r="N1300">
        <f>0.94*N1299+(1-0.94)*'01_Data'!V1295^2</f>
        <v>5.683683617585144E-4</v>
      </c>
      <c r="O1300" s="11">
        <f t="shared" si="246"/>
        <v>0.37845584572463092</v>
      </c>
      <c r="P1300">
        <f>0.94*P1299+(1-0.94)*'01_Data'!W1295^2</f>
        <v>7.0863484370272073E-4</v>
      </c>
      <c r="Q1300" s="11">
        <f t="shared" si="247"/>
        <v>0.42258251337825803</v>
      </c>
      <c r="R1300">
        <f>0.94*R1299+(1-0.94)*'01_Data'!X1295^2</f>
        <v>8.522899801094219E-5</v>
      </c>
      <c r="S1300" s="11">
        <f t="shared" si="248"/>
        <v>0.14655274647292499</v>
      </c>
      <c r="T1300">
        <f>0.94*T1299+(1-0.94)*'01_Data'!Y1295^2</f>
        <v>7.2159380808318029E-8</v>
      </c>
      <c r="U1300" s="11">
        <f t="shared" si="249"/>
        <v>4.2642893855478594E-3</v>
      </c>
      <c r="V1300" t="e">
        <f>0.94*V1299+(1-0.94)*'01_Data'!AA1295^2</f>
        <v>#VALUE!</v>
      </c>
      <c r="W1300" s="11" t="e">
        <f t="shared" si="250"/>
        <v>#VALUE!</v>
      </c>
      <c r="X1300" t="e">
        <f>0.94*X1299+(1-0.94)*'01_Data'!AB1295^2</f>
        <v>#VALUE!</v>
      </c>
      <c r="Y1300" s="11" t="e">
        <f t="shared" si="251"/>
        <v>#VALUE!</v>
      </c>
    </row>
    <row r="1301" spans="1:25" x14ac:dyDescent="0.2">
      <c r="A1301" s="6">
        <f>'01_Data'!A1297</f>
        <v>45344</v>
      </c>
      <c r="B1301">
        <f>0.94*B1300+(1-0.94)*'01_Data'!P1296^2</f>
        <v>1.8585118155215052E-4</v>
      </c>
      <c r="C1301" s="11">
        <f t="shared" si="240"/>
        <v>0.21641279479536771</v>
      </c>
      <c r="D1301">
        <f>0.94*D1300+(1-0.94)*'01_Data'!Q1296^2</f>
        <v>1.8376192981400807E-4</v>
      </c>
      <c r="E1301" s="11">
        <f t="shared" si="241"/>
        <v>0.21519295135559166</v>
      </c>
      <c r="F1301">
        <f>0.94*F1300+(1-0.94)*'01_Data'!R1296^2</f>
        <v>2.0246683469727372E-4</v>
      </c>
      <c r="G1301" s="11">
        <f t="shared" si="242"/>
        <v>0.22587970768467225</v>
      </c>
      <c r="H1301">
        <f>0.94*H1300+(1-0.94)*'01_Data'!S1296^2</f>
        <v>2.3115351142747023E-4</v>
      </c>
      <c r="I1301" s="11">
        <f t="shared" si="243"/>
        <v>0.24135178656832543</v>
      </c>
      <c r="J1301">
        <f>0.94*J1300+(1-0.94)*'01_Data'!T1296^2</f>
        <v>1.2352086787620573E-4</v>
      </c>
      <c r="K1301" s="11">
        <f t="shared" si="244"/>
        <v>0.17642918892519979</v>
      </c>
      <c r="L1301" t="e">
        <f>0.94*L1300+(1-0.94)*'01_Data'!U1296^2</f>
        <v>#DIV/0!</v>
      </c>
      <c r="M1301" s="11" t="e">
        <f t="shared" si="245"/>
        <v>#DIV/0!</v>
      </c>
      <c r="N1301">
        <f>0.94*N1300+(1-0.94)*'01_Data'!V1296^2</f>
        <v>5.6537488191036223E-4</v>
      </c>
      <c r="O1301" s="11">
        <f t="shared" si="246"/>
        <v>0.37745790525754169</v>
      </c>
      <c r="P1301">
        <f>0.94*P1300+(1-0.94)*'01_Data'!W1296^2</f>
        <v>6.6912649371105005E-4</v>
      </c>
      <c r="Q1301" s="11">
        <f t="shared" si="247"/>
        <v>0.41063350620131406</v>
      </c>
      <c r="R1301">
        <f>0.94*R1300+(1-0.94)*'01_Data'!X1296^2</f>
        <v>9.2289781777758154E-5</v>
      </c>
      <c r="S1301" s="11">
        <f t="shared" si="248"/>
        <v>0.15250254098865063</v>
      </c>
      <c r="T1301">
        <f>0.94*T1300+(1-0.94)*'01_Data'!Y1296^2</f>
        <v>6.8545866508767111E-8</v>
      </c>
      <c r="U1301" s="11">
        <f t="shared" si="249"/>
        <v>4.1561470570961887E-3</v>
      </c>
      <c r="V1301" t="e">
        <f>0.94*V1300+(1-0.94)*'01_Data'!AA1296^2</f>
        <v>#VALUE!</v>
      </c>
      <c r="W1301" s="11" t="e">
        <f t="shared" si="250"/>
        <v>#VALUE!</v>
      </c>
      <c r="X1301" t="e">
        <f>0.94*X1300+(1-0.94)*'01_Data'!AB1296^2</f>
        <v>#VALUE!</v>
      </c>
      <c r="Y1301" s="11" t="e">
        <f t="shared" si="251"/>
        <v>#VALUE!</v>
      </c>
    </row>
    <row r="1302" spans="1:25" x14ac:dyDescent="0.2">
      <c r="A1302" s="6">
        <f>'01_Data'!A1298</f>
        <v>45345</v>
      </c>
      <c r="B1302">
        <f>0.94*B1301+(1-0.94)*'01_Data'!P1297^2</f>
        <v>1.7474438872325308E-4</v>
      </c>
      <c r="C1302" s="11">
        <f t="shared" si="240"/>
        <v>0.20984657718976449</v>
      </c>
      <c r="D1302">
        <f>0.94*D1301+(1-0.94)*'01_Data'!Q1297^2</f>
        <v>1.7273646386067225E-4</v>
      </c>
      <c r="E1302" s="11">
        <f t="shared" si="241"/>
        <v>0.20863745802920772</v>
      </c>
      <c r="F1302">
        <f>0.94*F1301+(1-0.94)*'01_Data'!R1297^2</f>
        <v>1.9232048008251652E-4</v>
      </c>
      <c r="G1302" s="11">
        <f t="shared" si="242"/>
        <v>0.22014713484575305</v>
      </c>
      <c r="H1302">
        <f>0.94*H1301+(1-0.94)*'01_Data'!S1297^2</f>
        <v>2.1734331599796938E-4</v>
      </c>
      <c r="I1302" s="11">
        <f t="shared" si="243"/>
        <v>0.23403101425129169</v>
      </c>
      <c r="J1302">
        <f>0.94*J1301+(1-0.94)*'01_Data'!T1297^2</f>
        <v>2.2492376393715057E-4</v>
      </c>
      <c r="K1302" s="11">
        <f t="shared" si="244"/>
        <v>0.23807727424548936</v>
      </c>
      <c r="L1302" t="e">
        <f>0.94*L1301+(1-0.94)*'01_Data'!U1297^2</f>
        <v>#DIV/0!</v>
      </c>
      <c r="M1302" s="11" t="e">
        <f t="shared" si="245"/>
        <v>#DIV/0!</v>
      </c>
      <c r="N1302">
        <f>0.94*N1301+(1-0.94)*'01_Data'!V1297^2</f>
        <v>5.3185948044157658E-4</v>
      </c>
      <c r="O1302" s="11">
        <f t="shared" si="246"/>
        <v>0.36609915196743803</v>
      </c>
      <c r="P1302">
        <f>0.94*P1301+(1-0.94)*'01_Data'!W1297^2</f>
        <v>6.3044414302320328E-4</v>
      </c>
      <c r="Q1302" s="11">
        <f t="shared" si="247"/>
        <v>0.39858741079197074</v>
      </c>
      <c r="R1302">
        <f>0.94*R1301+(1-0.94)*'01_Data'!X1297^2</f>
        <v>8.7736167741744541E-5</v>
      </c>
      <c r="S1302" s="11">
        <f t="shared" si="248"/>
        <v>0.14869268398586269</v>
      </c>
      <c r="T1302">
        <f>0.94*T1301+(1-0.94)*'01_Data'!Y1297^2</f>
        <v>8.2244073989650232E-8</v>
      </c>
      <c r="U1302" s="11">
        <f t="shared" si="249"/>
        <v>4.5525275007836982E-3</v>
      </c>
      <c r="V1302" t="e">
        <f>0.94*V1301+(1-0.94)*'01_Data'!AA1297^2</f>
        <v>#VALUE!</v>
      </c>
      <c r="W1302" s="11" t="e">
        <f t="shared" si="250"/>
        <v>#VALUE!</v>
      </c>
      <c r="X1302" t="e">
        <f>0.94*X1301+(1-0.94)*'01_Data'!AB1297^2</f>
        <v>#VALUE!</v>
      </c>
      <c r="Y1302" s="11" t="e">
        <f t="shared" si="251"/>
        <v>#VALUE!</v>
      </c>
    </row>
    <row r="1303" spans="1:25" x14ac:dyDescent="0.2">
      <c r="A1303" s="6">
        <f>'01_Data'!A1299</f>
        <v>45348</v>
      </c>
      <c r="B1303">
        <f>0.94*B1302+(1-0.94)*'01_Data'!P1298^2</f>
        <v>1.6892810711225274E-4</v>
      </c>
      <c r="C1303" s="11">
        <f t="shared" si="240"/>
        <v>0.20632470281642887</v>
      </c>
      <c r="D1303">
        <f>0.94*D1302+(1-0.94)*'01_Data'!Q1298^2</f>
        <v>1.6385220523978971E-4</v>
      </c>
      <c r="E1303" s="11">
        <f t="shared" si="241"/>
        <v>0.20320126899315127</v>
      </c>
      <c r="F1303">
        <f>0.94*F1302+(1-0.94)*'01_Data'!R1298^2</f>
        <v>1.8319803421191231E-4</v>
      </c>
      <c r="G1303" s="11">
        <f t="shared" si="242"/>
        <v>0.21486252493490324</v>
      </c>
      <c r="H1303">
        <f>0.94*H1302+(1-0.94)*'01_Data'!S1298^2</f>
        <v>2.0859939574967108E-4</v>
      </c>
      <c r="I1303" s="11">
        <f t="shared" si="243"/>
        <v>0.22927504820393588</v>
      </c>
      <c r="J1303">
        <f>0.94*J1302+(1-0.94)*'01_Data'!T1298^2</f>
        <v>2.1143436082576335E-4</v>
      </c>
      <c r="K1303" s="11">
        <f t="shared" si="244"/>
        <v>0.23082776897091989</v>
      </c>
      <c r="L1303" t="e">
        <f>0.94*L1302+(1-0.94)*'01_Data'!U1298^2</f>
        <v>#DIV/0!</v>
      </c>
      <c r="M1303" s="11" t="e">
        <f t="shared" si="245"/>
        <v>#DIV/0!</v>
      </c>
      <c r="N1303">
        <f>0.94*N1302+(1-0.94)*'01_Data'!V1298^2</f>
        <v>5.0363092984224847E-4</v>
      </c>
      <c r="O1303" s="11">
        <f t="shared" si="246"/>
        <v>0.35625130781548947</v>
      </c>
      <c r="P1303">
        <f>0.94*P1302+(1-0.94)*'01_Data'!W1298^2</f>
        <v>5.9612818560064306E-4</v>
      </c>
      <c r="Q1303" s="11">
        <f t="shared" si="247"/>
        <v>0.38758780008065535</v>
      </c>
      <c r="R1303">
        <f>0.94*R1302+(1-0.94)*'01_Data'!X1298^2</f>
        <v>8.5197351315976681E-5</v>
      </c>
      <c r="S1303" s="11">
        <f t="shared" si="248"/>
        <v>0.1465255354251474</v>
      </c>
      <c r="T1303">
        <f>0.94*T1302+(1-0.94)*'01_Data'!Y1298^2</f>
        <v>7.8024542053344089E-8</v>
      </c>
      <c r="U1303" s="11">
        <f t="shared" si="249"/>
        <v>4.4342061969920516E-3</v>
      </c>
      <c r="V1303" t="e">
        <f>0.94*V1302+(1-0.94)*'01_Data'!AA1298^2</f>
        <v>#VALUE!</v>
      </c>
      <c r="W1303" s="11" t="e">
        <f t="shared" si="250"/>
        <v>#VALUE!</v>
      </c>
      <c r="X1303" t="e">
        <f>0.94*X1302+(1-0.94)*'01_Data'!AB1298^2</f>
        <v>#VALUE!</v>
      </c>
      <c r="Y1303" s="11" t="e">
        <f t="shared" si="251"/>
        <v>#VALUE!</v>
      </c>
    </row>
    <row r="1304" spans="1:25" x14ac:dyDescent="0.2">
      <c r="A1304" s="6">
        <f>'01_Data'!A1300</f>
        <v>45349</v>
      </c>
      <c r="B1304">
        <f>0.94*B1303+(1-0.94)*'01_Data'!P1299^2</f>
        <v>1.5972442453661913E-4</v>
      </c>
      <c r="C1304" s="11">
        <f t="shared" si="240"/>
        <v>0.20062540961510339</v>
      </c>
      <c r="D1304">
        <f>0.94*D1303+(1-0.94)*'01_Data'!Q1299^2</f>
        <v>1.5413181759751454E-4</v>
      </c>
      <c r="E1304" s="11">
        <f t="shared" si="241"/>
        <v>0.19708175469731759</v>
      </c>
      <c r="F1304">
        <f>0.94*F1303+(1-0.94)*'01_Data'!R1299^2</f>
        <v>1.7616998215358147E-4</v>
      </c>
      <c r="G1304" s="11">
        <f t="shared" si="242"/>
        <v>0.21070081989091199</v>
      </c>
      <c r="H1304">
        <f>0.94*H1303+(1-0.94)*'01_Data'!S1299^2</f>
        <v>1.9943201208660999E-4</v>
      </c>
      <c r="I1304" s="11">
        <f t="shared" si="243"/>
        <v>0.224180434128016</v>
      </c>
      <c r="J1304">
        <f>0.94*J1303+(1-0.94)*'01_Data'!T1299^2</f>
        <v>2.1717427520558775E-4</v>
      </c>
      <c r="K1304" s="11">
        <f t="shared" si="244"/>
        <v>0.23393998664573809</v>
      </c>
      <c r="L1304" t="e">
        <f>0.94*L1303+(1-0.94)*'01_Data'!U1299^2</f>
        <v>#DIV/0!</v>
      </c>
      <c r="M1304" s="11" t="e">
        <f t="shared" si="245"/>
        <v>#DIV/0!</v>
      </c>
      <c r="N1304">
        <f>0.94*N1303+(1-0.94)*'01_Data'!V1299^2</f>
        <v>4.8227925084166266E-4</v>
      </c>
      <c r="O1304" s="11">
        <f t="shared" si="246"/>
        <v>0.34861780105453449</v>
      </c>
      <c r="P1304">
        <f>0.94*P1303+(1-0.94)*'01_Data'!W1299^2</f>
        <v>5.9477849192745842E-4</v>
      </c>
      <c r="Q1304" s="11">
        <f t="shared" si="247"/>
        <v>0.38714878272534908</v>
      </c>
      <c r="R1304">
        <f>0.94*R1303+(1-0.94)*'01_Data'!X1299^2</f>
        <v>9.106102054360691E-5</v>
      </c>
      <c r="S1304" s="11">
        <f t="shared" si="248"/>
        <v>0.15148391722222179</v>
      </c>
      <c r="T1304">
        <f>0.94*T1303+(1-0.94)*'01_Data'!Y1299^2</f>
        <v>7.3343069530143439E-8</v>
      </c>
      <c r="U1304" s="11">
        <f t="shared" si="249"/>
        <v>4.2991224129578058E-3</v>
      </c>
      <c r="V1304" t="e">
        <f>0.94*V1303+(1-0.94)*'01_Data'!AA1299^2</f>
        <v>#VALUE!</v>
      </c>
      <c r="W1304" s="11" t="e">
        <f t="shared" si="250"/>
        <v>#VALUE!</v>
      </c>
      <c r="X1304" t="e">
        <f>0.94*X1303+(1-0.94)*'01_Data'!AB1299^2</f>
        <v>#VALUE!</v>
      </c>
      <c r="Y1304" s="11" t="e">
        <f t="shared" si="251"/>
        <v>#VALUE!</v>
      </c>
    </row>
    <row r="1305" spans="1:25" x14ac:dyDescent="0.2">
      <c r="A1305" s="6">
        <f>'01_Data'!A1301</f>
        <v>45350</v>
      </c>
      <c r="B1305">
        <f>0.94*B1304+(1-0.94)*'01_Data'!P1300^2</f>
        <v>1.5040886612022254E-4</v>
      </c>
      <c r="C1305" s="11">
        <f t="shared" si="240"/>
        <v>0.19468701616259901</v>
      </c>
      <c r="D1305">
        <f>0.94*D1304+(1-0.94)*'01_Data'!Q1300^2</f>
        <v>1.5827219733324034E-4</v>
      </c>
      <c r="E1305" s="11">
        <f t="shared" si="241"/>
        <v>0.19971127591594964</v>
      </c>
      <c r="F1305">
        <f>0.94*F1304+(1-0.94)*'01_Data'!R1300^2</f>
        <v>1.6873722519497816E-4</v>
      </c>
      <c r="G1305" s="11">
        <f t="shared" si="242"/>
        <v>0.20620810059048239</v>
      </c>
      <c r="H1305">
        <f>0.94*H1304+(1-0.94)*'01_Data'!S1300^2</f>
        <v>1.877428890589328E-4</v>
      </c>
      <c r="I1305" s="11">
        <f t="shared" si="243"/>
        <v>0.21751139750102996</v>
      </c>
      <c r="J1305">
        <f>0.94*J1304+(1-0.94)*'01_Data'!T1300^2</f>
        <v>2.1242281834611999E-4</v>
      </c>
      <c r="K1305" s="11">
        <f t="shared" si="244"/>
        <v>0.23136670076573734</v>
      </c>
      <c r="L1305" t="e">
        <f>0.94*L1304+(1-0.94)*'01_Data'!U1300^2</f>
        <v>#DIV/0!</v>
      </c>
      <c r="M1305" s="11" t="e">
        <f t="shared" si="245"/>
        <v>#DIV/0!</v>
      </c>
      <c r="N1305">
        <f>0.94*N1304+(1-0.94)*'01_Data'!V1300^2</f>
        <v>5.3713923559676883E-4</v>
      </c>
      <c r="O1305" s="11">
        <f t="shared" si="246"/>
        <v>0.36791179292105564</v>
      </c>
      <c r="P1305">
        <f>0.94*P1304+(1-0.94)*'01_Data'!W1300^2</f>
        <v>5.6727770656368737E-4</v>
      </c>
      <c r="Q1305" s="11">
        <f t="shared" si="247"/>
        <v>0.37809255752269078</v>
      </c>
      <c r="R1305">
        <f>0.94*R1304+(1-0.94)*'01_Data'!X1300^2</f>
        <v>8.5597359310990494E-5</v>
      </c>
      <c r="S1305" s="11">
        <f t="shared" si="248"/>
        <v>0.14686910684813742</v>
      </c>
      <c r="T1305">
        <f>0.94*T1304+(1-0.94)*'01_Data'!Y1300^2</f>
        <v>7.1801998773948777E-8</v>
      </c>
      <c r="U1305" s="11">
        <f t="shared" si="249"/>
        <v>4.2537164563514456E-3</v>
      </c>
      <c r="V1305" t="e">
        <f>0.94*V1304+(1-0.94)*'01_Data'!AA1300^2</f>
        <v>#VALUE!</v>
      </c>
      <c r="W1305" s="11" t="e">
        <f t="shared" si="250"/>
        <v>#VALUE!</v>
      </c>
      <c r="X1305" t="e">
        <f>0.94*X1304+(1-0.94)*'01_Data'!AB1300^2</f>
        <v>#VALUE!</v>
      </c>
      <c r="Y1305" s="11" t="e">
        <f t="shared" si="251"/>
        <v>#VALUE!</v>
      </c>
    </row>
    <row r="1306" spans="1:25" x14ac:dyDescent="0.2">
      <c r="A1306" s="6">
        <f>'01_Data'!A1302</f>
        <v>45351</v>
      </c>
      <c r="B1306">
        <f>0.94*B1305+(1-0.94)*'01_Data'!P1301^2</f>
        <v>1.4184925758742149E-4</v>
      </c>
      <c r="C1306" s="11">
        <f t="shared" si="240"/>
        <v>0.1890661601451466</v>
      </c>
      <c r="D1306">
        <f>0.94*D1305+(1-0.94)*'01_Data'!Q1301^2</f>
        <v>1.4885972568349736E-4</v>
      </c>
      <c r="E1306" s="11">
        <f t="shared" si="241"/>
        <v>0.19368182896761724</v>
      </c>
      <c r="F1306">
        <f>0.94*F1305+(1-0.94)*'01_Data'!R1301^2</f>
        <v>1.5949999858624352E-4</v>
      </c>
      <c r="G1306" s="11">
        <f t="shared" si="242"/>
        <v>0.20048441247072896</v>
      </c>
      <c r="H1306">
        <f>0.94*H1305+(1-0.94)*'01_Data'!S1301^2</f>
        <v>1.7837854227763694E-4</v>
      </c>
      <c r="I1306" s="11">
        <f t="shared" si="243"/>
        <v>0.21201743478771862</v>
      </c>
      <c r="J1306">
        <f>0.94*J1305+(1-0.94)*'01_Data'!T1301^2</f>
        <v>1.9989291074703049E-4</v>
      </c>
      <c r="K1306" s="11">
        <f t="shared" si="244"/>
        <v>0.22443933146454453</v>
      </c>
      <c r="L1306" t="e">
        <f>0.94*L1305+(1-0.94)*'01_Data'!U1301^2</f>
        <v>#DIV/0!</v>
      </c>
      <c r="M1306" s="11" t="e">
        <f t="shared" si="245"/>
        <v>#DIV/0!</v>
      </c>
      <c r="N1306">
        <f>0.94*N1305+(1-0.94)*'01_Data'!V1301^2</f>
        <v>5.2576137307385655E-4</v>
      </c>
      <c r="O1306" s="11">
        <f t="shared" si="246"/>
        <v>0.36399432140434812</v>
      </c>
      <c r="P1306">
        <f>0.94*P1305+(1-0.94)*'01_Data'!W1301^2</f>
        <v>5.3582738712163456E-4</v>
      </c>
      <c r="Q1306" s="11">
        <f t="shared" si="247"/>
        <v>0.36746224507376524</v>
      </c>
      <c r="R1306">
        <f>0.94*R1305+(1-0.94)*'01_Data'!X1301^2</f>
        <v>8.7659946968228424E-5</v>
      </c>
      <c r="S1306" s="11">
        <f t="shared" si="248"/>
        <v>0.14862808158619814</v>
      </c>
      <c r="T1306">
        <f>0.94*T1305+(1-0.94)*'01_Data'!Y1301^2</f>
        <v>6.8208523158717658E-8</v>
      </c>
      <c r="U1306" s="11">
        <f t="shared" si="249"/>
        <v>4.1459073597943374E-3</v>
      </c>
      <c r="V1306" t="e">
        <f>0.94*V1305+(1-0.94)*'01_Data'!AA1301^2</f>
        <v>#VALUE!</v>
      </c>
      <c r="W1306" s="11" t="e">
        <f t="shared" si="250"/>
        <v>#VALUE!</v>
      </c>
      <c r="X1306" t="e">
        <f>0.94*X1305+(1-0.94)*'01_Data'!AB1301^2</f>
        <v>#VALUE!</v>
      </c>
      <c r="Y1306" s="11" t="e">
        <f t="shared" si="251"/>
        <v>#VALUE!</v>
      </c>
    </row>
    <row r="1307" spans="1:25" x14ac:dyDescent="0.2">
      <c r="A1307" s="6">
        <f>'01_Data'!A1303</f>
        <v>45352</v>
      </c>
      <c r="B1307">
        <f>0.94*B1306+(1-0.94)*'01_Data'!P1302^2</f>
        <v>1.3355831337316941E-4</v>
      </c>
      <c r="C1307" s="11">
        <f t="shared" si="240"/>
        <v>0.18345761082614886</v>
      </c>
      <c r="D1307">
        <f>0.94*D1306+(1-0.94)*'01_Data'!Q1302^2</f>
        <v>1.4021031471581058E-4</v>
      </c>
      <c r="E1307" s="11">
        <f t="shared" si="241"/>
        <v>0.1879707405645471</v>
      </c>
      <c r="F1307">
        <f>0.94*F1306+(1-0.94)*'01_Data'!R1302^2</f>
        <v>1.5111955914399585E-4</v>
      </c>
      <c r="G1307" s="11">
        <f t="shared" si="242"/>
        <v>0.19514642939159035</v>
      </c>
      <c r="H1307">
        <f>0.94*H1306+(1-0.94)*'01_Data'!S1302^2</f>
        <v>1.6968932150789875E-4</v>
      </c>
      <c r="I1307" s="11">
        <f t="shared" si="243"/>
        <v>0.20678904472914056</v>
      </c>
      <c r="J1307">
        <f>0.94*J1306+(1-0.94)*'01_Data'!T1302^2</f>
        <v>2.0139215174102288E-4</v>
      </c>
      <c r="K1307" s="11">
        <f t="shared" si="244"/>
        <v>0.22527943145954929</v>
      </c>
      <c r="L1307" t="e">
        <f>0.94*L1306+(1-0.94)*'01_Data'!U1302^2</f>
        <v>#DIV/0!</v>
      </c>
      <c r="M1307" s="11" t="e">
        <f t="shared" si="245"/>
        <v>#DIV/0!</v>
      </c>
      <c r="N1307">
        <f>0.94*N1306+(1-0.94)*'01_Data'!V1302^2</f>
        <v>4.9937984176550961E-4</v>
      </c>
      <c r="O1307" s="11">
        <f t="shared" si="246"/>
        <v>0.35474458434894879</v>
      </c>
      <c r="P1307">
        <f>0.94*P1306+(1-0.94)*'01_Data'!W1302^2</f>
        <v>5.0513518164683774E-4</v>
      </c>
      <c r="Q1307" s="11">
        <f t="shared" si="247"/>
        <v>0.3567829392992371</v>
      </c>
      <c r="R1307">
        <f>0.94*R1306+(1-0.94)*'01_Data'!X1302^2</f>
        <v>8.5814372658833658E-5</v>
      </c>
      <c r="S1307" s="11">
        <f t="shared" si="248"/>
        <v>0.1470551662133163</v>
      </c>
      <c r="T1307">
        <f>0.94*T1306+(1-0.94)*'01_Data'!Y1302^2</f>
        <v>7.5481392419168804E-8</v>
      </c>
      <c r="U1307" s="11">
        <f t="shared" si="249"/>
        <v>4.3613427851557987E-3</v>
      </c>
      <c r="V1307" t="e">
        <f>0.94*V1306+(1-0.94)*'01_Data'!AA1302^2</f>
        <v>#VALUE!</v>
      </c>
      <c r="W1307" s="11" t="e">
        <f t="shared" si="250"/>
        <v>#VALUE!</v>
      </c>
      <c r="X1307" t="e">
        <f>0.94*X1306+(1-0.94)*'01_Data'!AB1302^2</f>
        <v>#VALUE!</v>
      </c>
      <c r="Y1307" s="11" t="e">
        <f t="shared" si="251"/>
        <v>#VALUE!</v>
      </c>
    </row>
    <row r="1308" spans="1:25" x14ac:dyDescent="0.2">
      <c r="A1308" s="6">
        <f>'01_Data'!A1304</f>
        <v>45355</v>
      </c>
      <c r="B1308">
        <f>0.94*B1307+(1-0.94)*'01_Data'!P1303^2</f>
        <v>1.3499534405571732E-4</v>
      </c>
      <c r="C1308" s="11">
        <f t="shared" si="240"/>
        <v>0.18444193314439308</v>
      </c>
      <c r="D1308">
        <f>0.94*D1307+(1-0.94)*'01_Data'!Q1303^2</f>
        <v>1.3345082482672408E-4</v>
      </c>
      <c r="E1308" s="11">
        <f t="shared" si="241"/>
        <v>0.18338377206376377</v>
      </c>
      <c r="F1308">
        <f>0.94*F1307+(1-0.94)*'01_Data'!R1303^2</f>
        <v>1.5554000355331123E-4</v>
      </c>
      <c r="G1308" s="11">
        <f t="shared" si="242"/>
        <v>0.19798000125122345</v>
      </c>
      <c r="H1308">
        <f>0.94*H1307+(1-0.94)*'01_Data'!S1303^2</f>
        <v>1.685819705242069E-4</v>
      </c>
      <c r="I1308" s="11">
        <f t="shared" si="243"/>
        <v>0.20611321299737226</v>
      </c>
      <c r="J1308">
        <f>0.94*J1307+(1-0.94)*'01_Data'!T1303^2</f>
        <v>1.9168557289142772E-4</v>
      </c>
      <c r="K1308" s="11">
        <f t="shared" si="244"/>
        <v>0.21978344880504488</v>
      </c>
      <c r="L1308" t="e">
        <f>0.94*L1307+(1-0.94)*'01_Data'!U1303^2</f>
        <v>#DIV/0!</v>
      </c>
      <c r="M1308" s="11" t="e">
        <f t="shared" si="245"/>
        <v>#DIV/0!</v>
      </c>
      <c r="N1308">
        <f>0.94*N1307+(1-0.94)*'01_Data'!V1303^2</f>
        <v>4.6971136119556336E-4</v>
      </c>
      <c r="O1308" s="11">
        <f t="shared" si="246"/>
        <v>0.34404543743709487</v>
      </c>
      <c r="P1308">
        <f>0.94*P1307+(1-0.94)*'01_Data'!W1303^2</f>
        <v>4.748390695628511E-4</v>
      </c>
      <c r="Q1308" s="11">
        <f t="shared" si="247"/>
        <v>0.34591826423280758</v>
      </c>
      <c r="R1308">
        <f>0.94*R1307+(1-0.94)*'01_Data'!X1303^2</f>
        <v>1.1230092513078154E-4</v>
      </c>
      <c r="S1308" s="11">
        <f t="shared" si="248"/>
        <v>0.16822554245107058</v>
      </c>
      <c r="T1308">
        <f>0.94*T1307+(1-0.94)*'01_Data'!Y1303^2</f>
        <v>7.5472457387009598E-8</v>
      </c>
      <c r="U1308" s="11">
        <f t="shared" si="249"/>
        <v>4.3610846427839965E-3</v>
      </c>
      <c r="V1308" t="e">
        <f>0.94*V1307+(1-0.94)*'01_Data'!AA1303^2</f>
        <v>#VALUE!</v>
      </c>
      <c r="W1308" s="11" t="e">
        <f t="shared" si="250"/>
        <v>#VALUE!</v>
      </c>
      <c r="X1308" t="e">
        <f>0.94*X1307+(1-0.94)*'01_Data'!AB1303^2</f>
        <v>#VALUE!</v>
      </c>
      <c r="Y1308" s="11" t="e">
        <f t="shared" si="251"/>
        <v>#VALUE!</v>
      </c>
    </row>
    <row r="1309" spans="1:25" x14ac:dyDescent="0.2">
      <c r="A1309" s="6">
        <f>'01_Data'!A1305</f>
        <v>45356</v>
      </c>
      <c r="B1309">
        <f>0.94*B1308+(1-0.94)*'01_Data'!P1304^2</f>
        <v>1.3879358580764332E-4</v>
      </c>
      <c r="C1309" s="11">
        <f t="shared" si="240"/>
        <v>0.18701867185798887</v>
      </c>
      <c r="D1309">
        <f>0.94*D1308+(1-0.94)*'01_Data'!Q1304^2</f>
        <v>1.661748560374025E-4</v>
      </c>
      <c r="E1309" s="11">
        <f t="shared" si="241"/>
        <v>0.20463641836541566</v>
      </c>
      <c r="F1309">
        <f>0.94*F1308+(1-0.94)*'01_Data'!R1304^2</f>
        <v>1.7800785849451573E-4</v>
      </c>
      <c r="G1309" s="11">
        <f t="shared" si="242"/>
        <v>0.2117970262789777</v>
      </c>
      <c r="H1309">
        <f>0.94*H1308+(1-0.94)*'01_Data'!S1304^2</f>
        <v>1.6591951180396628E-4</v>
      </c>
      <c r="I1309" s="11">
        <f t="shared" si="243"/>
        <v>0.20447913579287133</v>
      </c>
      <c r="J1309">
        <f>0.94*J1308+(1-0.94)*'01_Data'!T1304^2</f>
        <v>2.0140924785198329E-4</v>
      </c>
      <c r="K1309" s="11">
        <f t="shared" si="244"/>
        <v>0.22528899320361789</v>
      </c>
      <c r="L1309" t="e">
        <f>0.94*L1308+(1-0.94)*'01_Data'!U1304^2</f>
        <v>#DIV/0!</v>
      </c>
      <c r="M1309" s="11" t="e">
        <f t="shared" si="245"/>
        <v>#DIV/0!</v>
      </c>
      <c r="N1309">
        <f>0.94*N1308+(1-0.94)*'01_Data'!V1304^2</f>
        <v>4.4157581553852152E-4</v>
      </c>
      <c r="O1309" s="11">
        <f t="shared" si="246"/>
        <v>0.33358223201439763</v>
      </c>
      <c r="P1309">
        <f>0.94*P1308+(1-0.94)*'01_Data'!W1304^2</f>
        <v>5.2594615396244632E-4</v>
      </c>
      <c r="Q1309" s="11">
        <f t="shared" si="247"/>
        <v>0.36405827939841784</v>
      </c>
      <c r="R1309">
        <f>0.94*R1308+(1-0.94)*'01_Data'!X1304^2</f>
        <v>1.0728381593440807E-4</v>
      </c>
      <c r="S1309" s="11">
        <f t="shared" si="248"/>
        <v>0.16442482055781857</v>
      </c>
      <c r="T1309">
        <f>0.94*T1308+(1-0.94)*'01_Data'!Y1304^2</f>
        <v>7.1657584929984451E-8</v>
      </c>
      <c r="U1309" s="11">
        <f t="shared" si="249"/>
        <v>4.2494365982275913E-3</v>
      </c>
      <c r="V1309" t="e">
        <f>0.94*V1308+(1-0.94)*'01_Data'!AA1304^2</f>
        <v>#VALUE!</v>
      </c>
      <c r="W1309" s="11" t="e">
        <f t="shared" si="250"/>
        <v>#VALUE!</v>
      </c>
      <c r="X1309" t="e">
        <f>0.94*X1308+(1-0.94)*'01_Data'!AB1304^2</f>
        <v>#VALUE!</v>
      </c>
      <c r="Y1309" s="11" t="e">
        <f t="shared" si="251"/>
        <v>#VALUE!</v>
      </c>
    </row>
    <row r="1310" spans="1:25" x14ac:dyDescent="0.2">
      <c r="A1310" s="6">
        <f>'01_Data'!A1306</f>
        <v>45357</v>
      </c>
      <c r="B1310">
        <f>0.94*B1309+(1-0.94)*'01_Data'!P1305^2</f>
        <v>1.3938302810321678E-4</v>
      </c>
      <c r="C1310" s="11">
        <f t="shared" si="240"/>
        <v>0.18741537578867598</v>
      </c>
      <c r="D1310">
        <f>0.94*D1309+(1-0.94)*'01_Data'!Q1305^2</f>
        <v>1.5756267363585866E-4</v>
      </c>
      <c r="E1310" s="11">
        <f t="shared" si="241"/>
        <v>0.19926312693580914</v>
      </c>
      <c r="F1310">
        <f>0.94*F1309+(1-0.94)*'01_Data'!R1305^2</f>
        <v>1.6818003937526618E-4</v>
      </c>
      <c r="G1310" s="11">
        <f t="shared" si="242"/>
        <v>0.20586736002233835</v>
      </c>
      <c r="H1310">
        <f>0.94*H1309+(1-0.94)*'01_Data'!S1305^2</f>
        <v>1.561274568153561E-4</v>
      </c>
      <c r="I1310" s="11">
        <f t="shared" si="243"/>
        <v>0.19835352055728617</v>
      </c>
      <c r="J1310">
        <f>0.94*J1309+(1-0.94)*'01_Data'!T1305^2</f>
        <v>1.8947162316527969E-4</v>
      </c>
      <c r="K1310" s="11">
        <f t="shared" si="244"/>
        <v>0.21851052386018044</v>
      </c>
      <c r="L1310" t="e">
        <f>0.94*L1309+(1-0.94)*'01_Data'!U1305^2</f>
        <v>#DIV/0!</v>
      </c>
      <c r="M1310" s="11" t="e">
        <f t="shared" si="245"/>
        <v>#DIV/0!</v>
      </c>
      <c r="N1310">
        <f>0.94*N1309+(1-0.94)*'01_Data'!V1305^2</f>
        <v>4.8616175918126964E-4</v>
      </c>
      <c r="O1310" s="11">
        <f t="shared" si="246"/>
        <v>0.35001823283034839</v>
      </c>
      <c r="P1310">
        <f>0.94*P1309+(1-0.94)*'01_Data'!W1305^2</f>
        <v>5.5850978339642531E-4</v>
      </c>
      <c r="Q1310" s="11">
        <f t="shared" si="247"/>
        <v>0.3751592534056693</v>
      </c>
      <c r="R1310">
        <f>0.94*R1309+(1-0.94)*'01_Data'!X1305^2</f>
        <v>1.047011405637149E-4</v>
      </c>
      <c r="S1310" s="11">
        <f t="shared" si="248"/>
        <v>0.1624336400566587</v>
      </c>
      <c r="T1310">
        <f>0.94*T1309+(1-0.94)*'01_Data'!Y1305^2</f>
        <v>6.7358129834185381E-8</v>
      </c>
      <c r="U1310" s="11">
        <f t="shared" si="249"/>
        <v>4.1199816405191316E-3</v>
      </c>
      <c r="V1310" t="e">
        <f>0.94*V1309+(1-0.94)*'01_Data'!AA1305^2</f>
        <v>#VALUE!</v>
      </c>
      <c r="W1310" s="11" t="e">
        <f t="shared" si="250"/>
        <v>#VALUE!</v>
      </c>
      <c r="X1310" t="e">
        <f>0.94*X1309+(1-0.94)*'01_Data'!AB1305^2</f>
        <v>#VALUE!</v>
      </c>
      <c r="Y1310" s="11" t="e">
        <f t="shared" si="251"/>
        <v>#VALUE!</v>
      </c>
    </row>
    <row r="1311" spans="1:25" x14ac:dyDescent="0.2">
      <c r="A1311" s="6">
        <f>'01_Data'!A1307</f>
        <v>45358</v>
      </c>
      <c r="B1311">
        <f>0.94*B1310+(1-0.94)*'01_Data'!P1306^2</f>
        <v>1.3781258757946679E-4</v>
      </c>
      <c r="C1311" s="11">
        <f t="shared" si="240"/>
        <v>0.18635657238215569</v>
      </c>
      <c r="D1311">
        <f>0.94*D1310+(1-0.94)*'01_Data'!Q1306^2</f>
        <v>1.5240237324026757E-4</v>
      </c>
      <c r="E1311" s="11">
        <f t="shared" si="241"/>
        <v>0.19597295235962392</v>
      </c>
      <c r="F1311">
        <f>0.94*F1310+(1-0.94)*'01_Data'!R1306^2</f>
        <v>1.6094521261278183E-4</v>
      </c>
      <c r="G1311" s="11">
        <f t="shared" si="242"/>
        <v>0.2013906491831759</v>
      </c>
      <c r="H1311">
        <f>0.94*H1310+(1-0.94)*'01_Data'!S1306^2</f>
        <v>1.5097602226753389E-4</v>
      </c>
      <c r="I1311" s="11">
        <f t="shared" si="243"/>
        <v>0.19505373006281768</v>
      </c>
      <c r="J1311">
        <f>0.94*J1310+(1-0.94)*'01_Data'!T1306^2</f>
        <v>1.7819509712612162E-4</v>
      </c>
      <c r="K1311" s="11">
        <f t="shared" si="244"/>
        <v>0.21190838698782702</v>
      </c>
      <c r="L1311" t="e">
        <f>0.94*L1310+(1-0.94)*'01_Data'!U1306^2</f>
        <v>#DIV/0!</v>
      </c>
      <c r="M1311" s="11" t="e">
        <f t="shared" si="245"/>
        <v>#DIV/0!</v>
      </c>
      <c r="N1311">
        <f>0.94*N1310+(1-0.94)*'01_Data'!V1306^2</f>
        <v>4.5716851369653088E-4</v>
      </c>
      <c r="O1311" s="11">
        <f t="shared" si="246"/>
        <v>0.33942077934552828</v>
      </c>
      <c r="P1311">
        <f>0.94*P1310+(1-0.94)*'01_Data'!W1306^2</f>
        <v>5.5150577068818405E-4</v>
      </c>
      <c r="Q1311" s="11">
        <f t="shared" si="247"/>
        <v>0.37279948258202078</v>
      </c>
      <c r="R1311">
        <f>0.94*R1310+(1-0.94)*'01_Data'!X1306^2</f>
        <v>1.0287659229190775E-4</v>
      </c>
      <c r="S1311" s="11">
        <f t="shared" si="248"/>
        <v>0.16101211525087408</v>
      </c>
      <c r="T1311">
        <f>0.94*T1310+(1-0.94)*'01_Data'!Y1306^2</f>
        <v>6.6169608607151056E-8</v>
      </c>
      <c r="U1311" s="11">
        <f t="shared" si="249"/>
        <v>4.0834717299134161E-3</v>
      </c>
      <c r="V1311" t="e">
        <f>0.94*V1310+(1-0.94)*'01_Data'!AA1306^2</f>
        <v>#VALUE!</v>
      </c>
      <c r="W1311" s="11" t="e">
        <f t="shared" si="250"/>
        <v>#VALUE!</v>
      </c>
      <c r="X1311" t="e">
        <f>0.94*X1310+(1-0.94)*'01_Data'!AB1306^2</f>
        <v>#VALUE!</v>
      </c>
      <c r="Y1311" s="11" t="e">
        <f t="shared" si="251"/>
        <v>#VALUE!</v>
      </c>
    </row>
    <row r="1312" spans="1:25" x14ac:dyDescent="0.2">
      <c r="A1312" s="6">
        <f>'01_Data'!A1308</f>
        <v>45359</v>
      </c>
      <c r="B1312">
        <f>0.94*B1311+(1-0.94)*'01_Data'!P1307^2</f>
        <v>1.3142780977936735E-4</v>
      </c>
      <c r="C1312" s="11">
        <f t="shared" si="240"/>
        <v>0.18198848332902987</v>
      </c>
      <c r="D1312">
        <f>0.94*D1311+(1-0.94)*'01_Data'!Q1307^2</f>
        <v>1.461876317584711E-4</v>
      </c>
      <c r="E1312" s="11">
        <f t="shared" si="241"/>
        <v>0.19193562254864185</v>
      </c>
      <c r="F1312">
        <f>0.94*F1311+(1-0.94)*'01_Data'!R1307^2</f>
        <v>1.5396220740269203E-4</v>
      </c>
      <c r="G1312" s="11">
        <f t="shared" si="242"/>
        <v>0.19697328820293983</v>
      </c>
      <c r="H1312">
        <f>0.94*H1311+(1-0.94)*'01_Data'!S1307^2</f>
        <v>1.424410762138462E-4</v>
      </c>
      <c r="I1312" s="11">
        <f t="shared" si="243"/>
        <v>0.18946015730461443</v>
      </c>
      <c r="J1312">
        <f>0.94*J1311+(1-0.94)*'01_Data'!T1307^2</f>
        <v>1.6816194701422987E-4</v>
      </c>
      <c r="K1312" s="11">
        <f t="shared" si="244"/>
        <v>0.20585628639316783</v>
      </c>
      <c r="L1312" t="e">
        <f>0.94*L1311+(1-0.94)*'01_Data'!U1307^2</f>
        <v>#DIV/0!</v>
      </c>
      <c r="M1312" s="11" t="e">
        <f t="shared" si="245"/>
        <v>#DIV/0!</v>
      </c>
      <c r="N1312">
        <f>0.94*N1311+(1-0.94)*'01_Data'!V1307^2</f>
        <v>4.3369194643027155E-4</v>
      </c>
      <c r="O1312" s="11">
        <f t="shared" si="246"/>
        <v>0.33059094134659595</v>
      </c>
      <c r="P1312">
        <f>0.94*P1311+(1-0.94)*'01_Data'!W1307^2</f>
        <v>5.4272634484067055E-4</v>
      </c>
      <c r="Q1312" s="11">
        <f t="shared" si="247"/>
        <v>0.36982027918956661</v>
      </c>
      <c r="R1312">
        <f>0.94*R1311+(1-0.94)*'01_Data'!X1307^2</f>
        <v>9.7121289081991344E-5</v>
      </c>
      <c r="S1312" s="11">
        <f t="shared" si="248"/>
        <v>0.15644348771573019</v>
      </c>
      <c r="T1312">
        <f>0.94*T1311+(1-0.94)*'01_Data'!Y1307^2</f>
        <v>7.3666570822802771E-8</v>
      </c>
      <c r="U1312" s="11">
        <f t="shared" si="249"/>
        <v>4.308593256197004E-3</v>
      </c>
      <c r="V1312" t="e">
        <f>0.94*V1311+(1-0.94)*'01_Data'!AA1307^2</f>
        <v>#VALUE!</v>
      </c>
      <c r="W1312" s="11" t="e">
        <f t="shared" si="250"/>
        <v>#VALUE!</v>
      </c>
      <c r="X1312" t="e">
        <f>0.94*X1311+(1-0.94)*'01_Data'!AB1307^2</f>
        <v>#VALUE!</v>
      </c>
      <c r="Y1312" s="11" t="e">
        <f t="shared" si="251"/>
        <v>#VALUE!</v>
      </c>
    </row>
    <row r="1313" spans="1:25" x14ac:dyDescent="0.2">
      <c r="A1313" s="6">
        <f>'01_Data'!A1309</f>
        <v>45362</v>
      </c>
      <c r="B1313">
        <f>0.94*B1312+(1-0.94)*'01_Data'!P1308^2</f>
        <v>1.2880218170674109E-4</v>
      </c>
      <c r="C1313" s="11">
        <f t="shared" si="240"/>
        <v>0.18016145478458692</v>
      </c>
      <c r="D1313">
        <f>0.94*D1312+(1-0.94)*'01_Data'!Q1308^2</f>
        <v>1.3811346401940649E-4</v>
      </c>
      <c r="E1313" s="11">
        <f t="shared" si="241"/>
        <v>0.18655989100792925</v>
      </c>
      <c r="F1313">
        <f>0.94*F1312+(1-0.94)*'01_Data'!R1308^2</f>
        <v>1.4504258380204383E-4</v>
      </c>
      <c r="G1313" s="11">
        <f t="shared" si="242"/>
        <v>0.19118245504782871</v>
      </c>
      <c r="H1313">
        <f>0.94*H1312+(1-0.94)*'01_Data'!S1308^2</f>
        <v>1.3490536675957523E-4</v>
      </c>
      <c r="I1313" s="11">
        <f t="shared" si="243"/>
        <v>0.18438045564379366</v>
      </c>
      <c r="J1313">
        <f>0.94*J1312+(1-0.94)*'01_Data'!T1308^2</f>
        <v>1.5944722521223607E-4</v>
      </c>
      <c r="K1313" s="11">
        <f t="shared" si="244"/>
        <v>0.20045124283347185</v>
      </c>
      <c r="L1313" t="e">
        <f>0.94*L1312+(1-0.94)*'01_Data'!U1308^2</f>
        <v>#DIV/0!</v>
      </c>
      <c r="M1313" s="11" t="e">
        <f t="shared" si="245"/>
        <v>#DIV/0!</v>
      </c>
      <c r="N1313">
        <f>0.94*N1312+(1-0.94)*'01_Data'!V1308^2</f>
        <v>4.1757194004823678E-4</v>
      </c>
      <c r="O1313" s="11">
        <f t="shared" si="246"/>
        <v>0.32438885445119053</v>
      </c>
      <c r="P1313">
        <f>0.94*P1312+(1-0.94)*'01_Data'!W1308^2</f>
        <v>5.2113164292941075E-4</v>
      </c>
      <c r="Q1313" s="11">
        <f t="shared" si="247"/>
        <v>0.36238815380502098</v>
      </c>
      <c r="R1313">
        <f>0.94*R1312+(1-0.94)*'01_Data'!X1308^2</f>
        <v>9.80239454396222E-5</v>
      </c>
      <c r="S1313" s="11">
        <f t="shared" si="248"/>
        <v>0.15716880813566286</v>
      </c>
      <c r="T1313">
        <f>0.94*T1312+(1-0.94)*'01_Data'!Y1308^2</f>
        <v>6.9958961867130235E-8</v>
      </c>
      <c r="U1313" s="11">
        <f t="shared" si="249"/>
        <v>4.1987686755186717E-3</v>
      </c>
      <c r="V1313" t="e">
        <f>0.94*V1312+(1-0.94)*'01_Data'!AA1308^2</f>
        <v>#VALUE!</v>
      </c>
      <c r="W1313" s="11" t="e">
        <f t="shared" si="250"/>
        <v>#VALUE!</v>
      </c>
      <c r="X1313" t="e">
        <f>0.94*X1312+(1-0.94)*'01_Data'!AB1308^2</f>
        <v>#VALUE!</v>
      </c>
      <c r="Y1313" s="11" t="e">
        <f t="shared" si="251"/>
        <v>#VALUE!</v>
      </c>
    </row>
    <row r="1314" spans="1:25" x14ac:dyDescent="0.2">
      <c r="A1314" s="6">
        <f>'01_Data'!A1310</f>
        <v>45363</v>
      </c>
      <c r="B1314">
        <f>0.94*B1313+(1-0.94)*'01_Data'!P1309^2</f>
        <v>1.2315374858298166E-4</v>
      </c>
      <c r="C1314" s="11">
        <f t="shared" si="240"/>
        <v>0.17616680914097121</v>
      </c>
      <c r="D1314">
        <f>0.94*D1313+(1-0.94)*'01_Data'!Q1309^2</f>
        <v>1.4166366727771392E-4</v>
      </c>
      <c r="E1314" s="11">
        <f t="shared" si="241"/>
        <v>0.18894243608566053</v>
      </c>
      <c r="F1314">
        <f>0.94*F1313+(1-0.94)*'01_Data'!R1309^2</f>
        <v>1.5966386760275325E-4</v>
      </c>
      <c r="G1314" s="11">
        <f t="shared" si="242"/>
        <v>0.20058737406899224</v>
      </c>
      <c r="H1314">
        <f>0.94*H1313+(1-0.94)*'01_Data'!S1309^2</f>
        <v>1.351271605158772E-4</v>
      </c>
      <c r="I1314" s="11">
        <f t="shared" si="243"/>
        <v>0.18453196051091272</v>
      </c>
      <c r="J1314">
        <f>0.94*J1313+(1-0.94)*'01_Data'!T1309^2</f>
        <v>1.5530228826637186E-4</v>
      </c>
      <c r="K1314" s="11">
        <f t="shared" si="244"/>
        <v>0.19782865475740796</v>
      </c>
      <c r="L1314" t="e">
        <f>0.94*L1313+(1-0.94)*'01_Data'!U1309^2</f>
        <v>#DIV/0!</v>
      </c>
      <c r="M1314" s="11" t="e">
        <f t="shared" si="245"/>
        <v>#DIV/0!</v>
      </c>
      <c r="N1314">
        <f>0.94*N1313+(1-0.94)*'01_Data'!V1309^2</f>
        <v>4.2099912400641535E-4</v>
      </c>
      <c r="O1314" s="11">
        <f t="shared" si="246"/>
        <v>0.32571733028750049</v>
      </c>
      <c r="P1314">
        <f>0.94*P1313+(1-0.94)*'01_Data'!W1309^2</f>
        <v>4.8989587205987002E-4</v>
      </c>
      <c r="Q1314" s="11">
        <f t="shared" si="247"/>
        <v>0.35135987215259407</v>
      </c>
      <c r="R1314">
        <f>0.94*R1313+(1-0.94)*'01_Data'!X1309^2</f>
        <v>9.224892613337778E-5</v>
      </c>
      <c r="S1314" s="11">
        <f t="shared" si="248"/>
        <v>0.15246878167549971</v>
      </c>
      <c r="T1314">
        <f>0.94*T1313+(1-0.94)*'01_Data'!Y1309^2</f>
        <v>6.6489392770232549E-8</v>
      </c>
      <c r="U1314" s="11">
        <f t="shared" si="249"/>
        <v>4.0933271281560924E-3</v>
      </c>
      <c r="V1314" t="e">
        <f>0.94*V1313+(1-0.94)*'01_Data'!AA1309^2</f>
        <v>#VALUE!</v>
      </c>
      <c r="W1314" s="11" t="e">
        <f t="shared" si="250"/>
        <v>#VALUE!</v>
      </c>
      <c r="X1314" t="e">
        <f>0.94*X1313+(1-0.94)*'01_Data'!AB1309^2</f>
        <v>#VALUE!</v>
      </c>
      <c r="Y1314" s="11" t="e">
        <f t="shared" si="251"/>
        <v>#VALUE!</v>
      </c>
    </row>
    <row r="1315" spans="1:25" x14ac:dyDescent="0.2">
      <c r="A1315" s="6">
        <f>'01_Data'!A1311</f>
        <v>45364</v>
      </c>
      <c r="B1315">
        <f>0.94*B1314+(1-0.94)*'01_Data'!P1310^2</f>
        <v>1.1825374843493896E-4</v>
      </c>
      <c r="C1315" s="11">
        <f t="shared" si="240"/>
        <v>0.17262660457068785</v>
      </c>
      <c r="D1315">
        <f>0.94*D1314+(1-0.94)*'01_Data'!Q1310^2</f>
        <v>1.3319529468565556E-4</v>
      </c>
      <c r="E1315" s="11">
        <f t="shared" si="241"/>
        <v>0.18320811734414283</v>
      </c>
      <c r="F1315">
        <f>0.94*F1314+(1-0.94)*'01_Data'!R1310^2</f>
        <v>1.5032344219526253E-4</v>
      </c>
      <c r="G1315" s="11">
        <f t="shared" si="242"/>
        <v>0.19463172257678388</v>
      </c>
      <c r="H1315">
        <f>0.94*H1314+(1-0.94)*'01_Data'!S1310^2</f>
        <v>1.2932329243510679E-4</v>
      </c>
      <c r="I1315" s="11">
        <f t="shared" si="243"/>
        <v>0.1805255375110317</v>
      </c>
      <c r="J1315">
        <f>0.94*J1314+(1-0.94)*'01_Data'!T1310^2</f>
        <v>1.4598513050428726E-4</v>
      </c>
      <c r="K1315" s="11">
        <f t="shared" si="244"/>
        <v>0.19180264045909379</v>
      </c>
      <c r="L1315" t="e">
        <f>0.94*L1314+(1-0.94)*'01_Data'!U1310^2</f>
        <v>#DIV/0!</v>
      </c>
      <c r="M1315" s="11" t="e">
        <f t="shared" si="245"/>
        <v>#DIV/0!</v>
      </c>
      <c r="N1315">
        <f>0.94*N1314+(1-0.94)*'01_Data'!V1310^2</f>
        <v>3.9578581520881761E-4</v>
      </c>
      <c r="O1315" s="11">
        <f t="shared" si="246"/>
        <v>0.31581327621336958</v>
      </c>
      <c r="P1315">
        <f>0.94*P1314+(1-0.94)*'01_Data'!W1310^2</f>
        <v>4.6766551481354789E-4</v>
      </c>
      <c r="Q1315" s="11">
        <f t="shared" si="247"/>
        <v>0.34329536806227673</v>
      </c>
      <c r="R1315">
        <f>0.94*R1314+(1-0.94)*'01_Data'!X1310^2</f>
        <v>8.6713990565375108E-5</v>
      </c>
      <c r="S1315" s="11">
        <f t="shared" si="248"/>
        <v>0.14782396836262557</v>
      </c>
      <c r="T1315">
        <f>0.94*T1314+(1-0.94)*'01_Data'!Y1310^2</f>
        <v>6.8954309859419407E-8</v>
      </c>
      <c r="U1315" s="11">
        <f t="shared" si="249"/>
        <v>4.1685112551813619E-3</v>
      </c>
      <c r="V1315" t="e">
        <f>0.94*V1314+(1-0.94)*'01_Data'!AA1310^2</f>
        <v>#VALUE!</v>
      </c>
      <c r="W1315" s="11" t="e">
        <f t="shared" si="250"/>
        <v>#VALUE!</v>
      </c>
      <c r="X1315" t="e">
        <f>0.94*X1314+(1-0.94)*'01_Data'!AB1310^2</f>
        <v>#VALUE!</v>
      </c>
      <c r="Y1315" s="11" t="e">
        <f t="shared" si="251"/>
        <v>#VALUE!</v>
      </c>
    </row>
    <row r="1316" spans="1:25" x14ac:dyDescent="0.2">
      <c r="A1316" s="6">
        <f>'01_Data'!A1312</f>
        <v>45365</v>
      </c>
      <c r="B1316">
        <f>0.94*B1315+(1-0.94)*'01_Data'!P1311^2</f>
        <v>1.1856254965701617E-4</v>
      </c>
      <c r="C1316" s="11">
        <f t="shared" si="240"/>
        <v>0.17285185134550363</v>
      </c>
      <c r="D1316">
        <f>0.94*D1315+(1-0.94)*'01_Data'!Q1311^2</f>
        <v>1.3546998316398183E-4</v>
      </c>
      <c r="E1316" s="11">
        <f t="shared" si="241"/>
        <v>0.18476589446465336</v>
      </c>
      <c r="F1316">
        <f>0.94*F1315+(1-0.94)*'01_Data'!R1311^2</f>
        <v>1.6970909686096243E-4</v>
      </c>
      <c r="G1316" s="11">
        <f t="shared" si="242"/>
        <v>0.20680109382922165</v>
      </c>
      <c r="H1316">
        <f>0.94*H1315+(1-0.94)*'01_Data'!S1311^2</f>
        <v>1.34949830016947E-4</v>
      </c>
      <c r="I1316" s="11">
        <f t="shared" si="243"/>
        <v>0.18441083797941663</v>
      </c>
      <c r="J1316">
        <f>0.94*J1315+(1-0.94)*'01_Data'!T1311^2</f>
        <v>1.3765752335064728E-4</v>
      </c>
      <c r="K1316" s="11">
        <f t="shared" si="244"/>
        <v>0.18625170035294475</v>
      </c>
      <c r="L1316" t="e">
        <f>0.94*L1315+(1-0.94)*'01_Data'!U1311^2</f>
        <v>#DIV/0!</v>
      </c>
      <c r="M1316" s="11" t="e">
        <f t="shared" si="245"/>
        <v>#DIV/0!</v>
      </c>
      <c r="N1316">
        <f>0.94*N1315+(1-0.94)*'01_Data'!V1311^2</f>
        <v>4.2141470426243895E-4</v>
      </c>
      <c r="O1316" s="11">
        <f t="shared" si="246"/>
        <v>0.32587805307221079</v>
      </c>
      <c r="P1316">
        <f>0.94*P1315+(1-0.94)*'01_Data'!W1311^2</f>
        <v>5.0463326416107083E-4</v>
      </c>
      <c r="Q1316" s="11">
        <f t="shared" si="247"/>
        <v>0.35660564012447959</v>
      </c>
      <c r="R1316">
        <f>0.94*R1315+(1-0.94)*'01_Data'!X1311^2</f>
        <v>8.3656106353153525E-5</v>
      </c>
      <c r="S1316" s="11">
        <f t="shared" si="248"/>
        <v>0.14519414175852513</v>
      </c>
      <c r="T1316">
        <f>0.94*T1315+(1-0.94)*'01_Data'!Y1311^2</f>
        <v>6.4817051267854241E-8</v>
      </c>
      <c r="U1316" s="11">
        <f t="shared" si="249"/>
        <v>4.0415216094311897E-3</v>
      </c>
      <c r="V1316" t="e">
        <f>0.94*V1315+(1-0.94)*'01_Data'!AA1311^2</f>
        <v>#VALUE!</v>
      </c>
      <c r="W1316" s="11" t="e">
        <f t="shared" si="250"/>
        <v>#VALUE!</v>
      </c>
      <c r="X1316" t="e">
        <f>0.94*X1315+(1-0.94)*'01_Data'!AB1311^2</f>
        <v>#VALUE!</v>
      </c>
      <c r="Y1316" s="11" t="e">
        <f t="shared" si="251"/>
        <v>#VALUE!</v>
      </c>
    </row>
    <row r="1317" spans="1:25" x14ac:dyDescent="0.2">
      <c r="A1317" s="6">
        <f>'01_Data'!A1313</f>
        <v>45366</v>
      </c>
      <c r="B1317">
        <f>0.94*B1316+(1-0.94)*'01_Data'!P1312^2</f>
        <v>1.2994337107633723E-4</v>
      </c>
      <c r="C1317" s="11">
        <f t="shared" si="240"/>
        <v>0.1809578114125969</v>
      </c>
      <c r="D1317">
        <f>0.94*D1316+(1-0.94)*'01_Data'!Q1312^2</f>
        <v>1.3554615677781467E-4</v>
      </c>
      <c r="E1317" s="11">
        <f t="shared" si="241"/>
        <v>0.1848178333062297</v>
      </c>
      <c r="F1317">
        <f>0.94*F1316+(1-0.94)*'01_Data'!R1312^2</f>
        <v>1.8071570715813727E-4</v>
      </c>
      <c r="G1317" s="11">
        <f t="shared" si="242"/>
        <v>0.21340187019764048</v>
      </c>
      <c r="H1317">
        <f>0.94*H1316+(1-0.94)*'01_Data'!S1312^2</f>
        <v>1.3102988495241081E-4</v>
      </c>
      <c r="I1317" s="11">
        <f t="shared" si="243"/>
        <v>0.18171277062443225</v>
      </c>
      <c r="J1317">
        <f>0.94*J1316+(1-0.94)*'01_Data'!T1312^2</f>
        <v>1.3265651569578478E-4</v>
      </c>
      <c r="K1317" s="11">
        <f t="shared" si="244"/>
        <v>0.18283720068776421</v>
      </c>
      <c r="L1317" t="e">
        <f>0.94*L1316+(1-0.94)*'01_Data'!U1312^2</f>
        <v>#DIV/0!</v>
      </c>
      <c r="M1317" s="11" t="e">
        <f t="shared" si="245"/>
        <v>#DIV/0!</v>
      </c>
      <c r="N1317">
        <f>0.94*N1316+(1-0.94)*'01_Data'!V1312^2</f>
        <v>5.0508017784129506E-4</v>
      </c>
      <c r="O1317" s="11">
        <f t="shared" si="246"/>
        <v>0.35676351385197219</v>
      </c>
      <c r="P1317">
        <f>0.94*P1316+(1-0.94)*'01_Data'!W1312^2</f>
        <v>4.7815583733053094E-4</v>
      </c>
      <c r="Q1317" s="11">
        <f t="shared" si="247"/>
        <v>0.34712428755028624</v>
      </c>
      <c r="R1317">
        <f>0.94*R1316+(1-0.94)*'01_Data'!X1312^2</f>
        <v>7.9588153116154329E-5</v>
      </c>
      <c r="S1317" s="11">
        <f t="shared" si="248"/>
        <v>0.14161996534836072</v>
      </c>
      <c r="T1317">
        <f>0.94*T1316+(1-0.94)*'01_Data'!Y1312^2</f>
        <v>7.2372620641998981E-8</v>
      </c>
      <c r="U1317" s="11">
        <f t="shared" si="249"/>
        <v>4.2705854870010206E-3</v>
      </c>
      <c r="V1317" t="e">
        <f>0.94*V1316+(1-0.94)*'01_Data'!AA1312^2</f>
        <v>#VALUE!</v>
      </c>
      <c r="W1317" s="11" t="e">
        <f t="shared" si="250"/>
        <v>#VALUE!</v>
      </c>
      <c r="X1317" t="e">
        <f>0.94*X1316+(1-0.94)*'01_Data'!AB1312^2</f>
        <v>#VALUE!</v>
      </c>
      <c r="Y1317" s="11" t="e">
        <f t="shared" si="251"/>
        <v>#VALUE!</v>
      </c>
    </row>
    <row r="1318" spans="1:25" x14ac:dyDescent="0.2">
      <c r="A1318" s="6">
        <f>'01_Data'!A1314</f>
        <v>45369</v>
      </c>
      <c r="B1318">
        <f>0.94*B1317+(1-0.94)*'01_Data'!P1313^2</f>
        <v>1.2234038428558688E-4</v>
      </c>
      <c r="C1318" s="11">
        <f t="shared" si="240"/>
        <v>0.17558410189982435</v>
      </c>
      <c r="D1318">
        <f>0.94*D1317+(1-0.94)*'01_Data'!Q1313^2</f>
        <v>1.2746913856937322E-4</v>
      </c>
      <c r="E1318" s="11">
        <f t="shared" si="241"/>
        <v>0.17922673606212344</v>
      </c>
      <c r="F1318">
        <f>0.94*F1317+(1-0.94)*'01_Data'!R1313^2</f>
        <v>1.7015484823670573E-4</v>
      </c>
      <c r="G1318" s="11">
        <f t="shared" si="242"/>
        <v>0.20707250362047069</v>
      </c>
      <c r="H1318">
        <f>0.94*H1317+(1-0.94)*'01_Data'!S1313^2</f>
        <v>1.2324302587889122E-4</v>
      </c>
      <c r="I1318" s="11">
        <f t="shared" si="243"/>
        <v>0.17623065148117847</v>
      </c>
      <c r="J1318">
        <f>0.94*J1317+(1-0.94)*'01_Data'!T1313^2</f>
        <v>1.5033665863318512E-4</v>
      </c>
      <c r="K1318" s="11">
        <f t="shared" si="244"/>
        <v>0.19464027839982825</v>
      </c>
      <c r="L1318" t="e">
        <f>0.94*L1317+(1-0.94)*'01_Data'!U1313^2</f>
        <v>#DIV/0!</v>
      </c>
      <c r="M1318" s="11" t="e">
        <f t="shared" si="245"/>
        <v>#DIV/0!</v>
      </c>
      <c r="N1318">
        <f>0.94*N1317+(1-0.94)*'01_Data'!V1313^2</f>
        <v>4.8561383281003147E-4</v>
      </c>
      <c r="O1318" s="11">
        <f t="shared" si="246"/>
        <v>0.34982093400499625</v>
      </c>
      <c r="P1318">
        <f>0.94*P1317+(1-0.94)*'01_Data'!W1313^2</f>
        <v>4.5287679549613783E-4</v>
      </c>
      <c r="Q1318" s="11">
        <f t="shared" si="247"/>
        <v>0.33782384827751094</v>
      </c>
      <c r="R1318">
        <f>0.94*R1317+(1-0.94)*'01_Data'!X1313^2</f>
        <v>9.8225272605360176E-5</v>
      </c>
      <c r="S1318" s="11">
        <f t="shared" si="248"/>
        <v>0.157330126474718</v>
      </c>
      <c r="T1318">
        <f>0.94*T1317+(1-0.94)*'01_Data'!Y1313^2</f>
        <v>7.0873893899453208E-8</v>
      </c>
      <c r="U1318" s="11">
        <f t="shared" si="249"/>
        <v>4.2261354997991029E-3</v>
      </c>
      <c r="V1318" t="e">
        <f>0.94*V1317+(1-0.94)*'01_Data'!AA1313^2</f>
        <v>#VALUE!</v>
      </c>
      <c r="W1318" s="11" t="e">
        <f t="shared" si="250"/>
        <v>#VALUE!</v>
      </c>
      <c r="X1318" t="e">
        <f>0.94*X1317+(1-0.94)*'01_Data'!AB1313^2</f>
        <v>#VALUE!</v>
      </c>
      <c r="Y1318" s="11" t="e">
        <f t="shared" si="251"/>
        <v>#VALUE!</v>
      </c>
    </row>
    <row r="1319" spans="1:25" x14ac:dyDescent="0.2">
      <c r="A1319" s="6">
        <f>'01_Data'!A1315</f>
        <v>45370</v>
      </c>
      <c r="B1319">
        <f>0.94*B1318+(1-0.94)*'01_Data'!P1314^2</f>
        <v>1.2009433745301252E-4</v>
      </c>
      <c r="C1319" s="11">
        <f t="shared" si="240"/>
        <v>0.17396486150415305</v>
      </c>
      <c r="D1319">
        <f>0.94*D1318+(1-0.94)*'01_Data'!Q1314^2</f>
        <v>1.1986962616390366E-4</v>
      </c>
      <c r="E1319" s="11">
        <f t="shared" si="241"/>
        <v>0.17380203046369661</v>
      </c>
      <c r="F1319">
        <f>0.94*F1318+(1-0.94)*'01_Data'!R1314^2</f>
        <v>1.6014688094040272E-4</v>
      </c>
      <c r="G1319" s="11">
        <f t="shared" si="242"/>
        <v>0.20089055228402727</v>
      </c>
      <c r="H1319">
        <f>0.94*H1318+(1-0.94)*'01_Data'!S1314^2</f>
        <v>1.204327759571631E-4</v>
      </c>
      <c r="I1319" s="11">
        <f t="shared" si="243"/>
        <v>0.17420981470974906</v>
      </c>
      <c r="J1319">
        <f>0.94*J1318+(1-0.94)*'01_Data'!T1314^2</f>
        <v>1.4220639027487332E-4</v>
      </c>
      <c r="K1319" s="11">
        <f t="shared" si="244"/>
        <v>0.18930401567126906</v>
      </c>
      <c r="L1319" t="e">
        <f>0.94*L1318+(1-0.94)*'01_Data'!U1314^2</f>
        <v>#DIV/0!</v>
      </c>
      <c r="M1319" s="11" t="e">
        <f t="shared" si="245"/>
        <v>#DIV/0!</v>
      </c>
      <c r="N1319">
        <f>0.94*N1318+(1-0.94)*'01_Data'!V1314^2</f>
        <v>4.5664787133372037E-4</v>
      </c>
      <c r="O1319" s="11">
        <f t="shared" si="246"/>
        <v>0.33922745109453856</v>
      </c>
      <c r="P1319">
        <f>0.94*P1318+(1-0.94)*'01_Data'!W1314^2</f>
        <v>4.2739639250851422E-4</v>
      </c>
      <c r="Q1319" s="11">
        <f t="shared" si="247"/>
        <v>0.32818270964836893</v>
      </c>
      <c r="R1319">
        <f>0.94*R1318+(1-0.94)*'01_Data'!X1314^2</f>
        <v>1.0450178534655039E-4</v>
      </c>
      <c r="S1319" s="11">
        <f t="shared" si="248"/>
        <v>0.16227892625763427</v>
      </c>
      <c r="T1319">
        <f>0.94*T1318+(1-0.94)*'01_Data'!Y1314^2</f>
        <v>6.7332135793879959E-8</v>
      </c>
      <c r="U1319" s="11">
        <f t="shared" si="249"/>
        <v>4.1191865968972265E-3</v>
      </c>
      <c r="V1319" t="e">
        <f>0.94*V1318+(1-0.94)*'01_Data'!AA1314^2</f>
        <v>#VALUE!</v>
      </c>
      <c r="W1319" s="11" t="e">
        <f t="shared" si="250"/>
        <v>#VALUE!</v>
      </c>
      <c r="X1319" t="e">
        <f>0.94*X1318+(1-0.94)*'01_Data'!AB1314^2</f>
        <v>#VALUE!</v>
      </c>
      <c r="Y1319" s="11" t="e">
        <f t="shared" si="251"/>
        <v>#VALUE!</v>
      </c>
    </row>
    <row r="1320" spans="1:25" x14ac:dyDescent="0.2">
      <c r="A1320" s="6">
        <f>'01_Data'!A1316</f>
        <v>45371</v>
      </c>
      <c r="B1320">
        <f>0.94*B1319+(1-0.94)*'01_Data'!P1315^2</f>
        <v>1.1583780745777848E-4</v>
      </c>
      <c r="C1320" s="11">
        <f t="shared" si="240"/>
        <v>0.17085411168409198</v>
      </c>
      <c r="D1320">
        <f>0.94*D1319+(1-0.94)*'01_Data'!Q1315^2</f>
        <v>1.1628603616959009E-4</v>
      </c>
      <c r="E1320" s="11">
        <f t="shared" si="241"/>
        <v>0.17118434833458551</v>
      </c>
      <c r="F1320">
        <f>0.94*F1319+(1-0.94)*'01_Data'!R1315^2</f>
        <v>1.6320275219012679E-4</v>
      </c>
      <c r="G1320" s="11">
        <f t="shared" si="242"/>
        <v>0.20279815963640291</v>
      </c>
      <c r="H1320">
        <f>0.94*H1319+(1-0.94)*'01_Data'!S1315^2</f>
        <v>1.2416682122659068E-4</v>
      </c>
      <c r="I1320" s="11">
        <f t="shared" si="243"/>
        <v>0.17688990629513279</v>
      </c>
      <c r="J1320">
        <f>0.94*J1319+(1-0.94)*'01_Data'!T1315^2</f>
        <v>1.3558819511204438E-4</v>
      </c>
      <c r="K1320" s="11">
        <f t="shared" si="244"/>
        <v>0.18484649081936932</v>
      </c>
      <c r="L1320" t="e">
        <f>0.94*L1319+(1-0.94)*'01_Data'!U1315^2</f>
        <v>#DIV/0!</v>
      </c>
      <c r="M1320" s="11" t="e">
        <f t="shared" si="245"/>
        <v>#DIV/0!</v>
      </c>
      <c r="N1320">
        <f>0.94*N1319+(1-0.94)*'01_Data'!V1315^2</f>
        <v>4.523169612923584E-4</v>
      </c>
      <c r="O1320" s="11">
        <f t="shared" si="246"/>
        <v>0.33761497929694162</v>
      </c>
      <c r="P1320">
        <f>0.94*P1319+(1-0.94)*'01_Data'!W1315^2</f>
        <v>4.093167355961258E-4</v>
      </c>
      <c r="Q1320" s="11">
        <f t="shared" si="247"/>
        <v>0.32116633909895309</v>
      </c>
      <c r="R1320">
        <f>0.94*R1319+(1-0.94)*'01_Data'!X1315^2</f>
        <v>1.0177403054152709E-4</v>
      </c>
      <c r="S1320" s="11">
        <f t="shared" si="248"/>
        <v>0.16014698154028639</v>
      </c>
      <c r="T1320">
        <f>0.94*T1319+(1-0.94)*'01_Data'!Y1315^2</f>
        <v>6.6165292510460817E-8</v>
      </c>
      <c r="U1320" s="11">
        <f t="shared" si="249"/>
        <v>4.0833385498432687E-3</v>
      </c>
      <c r="V1320" t="e">
        <f>0.94*V1319+(1-0.94)*'01_Data'!AA1315^2</f>
        <v>#VALUE!</v>
      </c>
      <c r="W1320" s="11" t="e">
        <f t="shared" si="250"/>
        <v>#VALUE!</v>
      </c>
      <c r="X1320" t="e">
        <f>0.94*X1319+(1-0.94)*'01_Data'!AB1315^2</f>
        <v>#VALUE!</v>
      </c>
      <c r="Y1320" s="11" t="e">
        <f t="shared" si="251"/>
        <v>#VALUE!</v>
      </c>
    </row>
    <row r="1321" spans="1:25" x14ac:dyDescent="0.2">
      <c r="A1321" s="6">
        <f>'01_Data'!A1317</f>
        <v>45372</v>
      </c>
      <c r="B1321">
        <f>0.94*B1320+(1-0.94)*'01_Data'!P1316^2</f>
        <v>1.0893457343201889E-4</v>
      </c>
      <c r="C1321" s="11">
        <f t="shared" si="240"/>
        <v>0.16568497972015678</v>
      </c>
      <c r="D1321">
        <f>0.94*D1320+(1-0.94)*'01_Data'!Q1316^2</f>
        <v>1.1992989897484866E-4</v>
      </c>
      <c r="E1321" s="11">
        <f t="shared" si="241"/>
        <v>0.17384572051581212</v>
      </c>
      <c r="F1321">
        <f>0.94*F1320+(1-0.94)*'01_Data'!R1316^2</f>
        <v>1.5345943112171222E-4</v>
      </c>
      <c r="G1321" s="11">
        <f t="shared" si="242"/>
        <v>0.19665140895165609</v>
      </c>
      <c r="H1321">
        <f>0.94*H1320+(1-0.94)*'01_Data'!S1316^2</f>
        <v>1.177873685964853E-4</v>
      </c>
      <c r="I1321" s="11">
        <f t="shared" si="243"/>
        <v>0.17228585805664465</v>
      </c>
      <c r="J1321">
        <f>0.94*J1320+(1-0.94)*'01_Data'!T1316^2</f>
        <v>1.3057563977117285E-4</v>
      </c>
      <c r="K1321" s="11">
        <f t="shared" si="244"/>
        <v>0.18139752264663253</v>
      </c>
      <c r="L1321" t="e">
        <f>0.94*L1320+(1-0.94)*'01_Data'!U1316^2</f>
        <v>#DIV/0!</v>
      </c>
      <c r="M1321" s="11" t="e">
        <f t="shared" si="245"/>
        <v>#DIV/0!</v>
      </c>
      <c r="N1321">
        <f>0.94*N1320+(1-0.94)*'01_Data'!V1316^2</f>
        <v>4.6488099279690554E-4</v>
      </c>
      <c r="O1321" s="11">
        <f t="shared" si="246"/>
        <v>0.34227183668075906</v>
      </c>
      <c r="P1321">
        <f>0.94*P1320+(1-0.94)*'01_Data'!W1316^2</f>
        <v>3.8600480852340362E-4</v>
      </c>
      <c r="Q1321" s="11">
        <f t="shared" si="247"/>
        <v>0.31188653665699922</v>
      </c>
      <c r="R1321">
        <f>0.94*R1320+(1-0.94)*'01_Data'!X1316^2</f>
        <v>9.576535941019597E-5</v>
      </c>
      <c r="S1321" s="11">
        <f t="shared" si="248"/>
        <v>0.15534757986968895</v>
      </c>
      <c r="T1321">
        <f>0.94*T1320+(1-0.94)*'01_Data'!Y1316^2</f>
        <v>6.2905584948067124E-8</v>
      </c>
      <c r="U1321" s="11">
        <f t="shared" si="249"/>
        <v>3.9814830662597217E-3</v>
      </c>
      <c r="V1321" t="e">
        <f>0.94*V1320+(1-0.94)*'01_Data'!AA1316^2</f>
        <v>#VALUE!</v>
      </c>
      <c r="W1321" s="11" t="e">
        <f t="shared" si="250"/>
        <v>#VALUE!</v>
      </c>
      <c r="X1321" t="e">
        <f>0.94*X1320+(1-0.94)*'01_Data'!AB1316^2</f>
        <v>#VALUE!</v>
      </c>
      <c r="Y1321" s="11" t="e">
        <f t="shared" si="251"/>
        <v>#VALUE!</v>
      </c>
    </row>
    <row r="1322" spans="1:25" x14ac:dyDescent="0.2">
      <c r="A1322" s="6">
        <f>'01_Data'!A1318</f>
        <v>45373</v>
      </c>
      <c r="B1322">
        <f>0.94*B1321+(1-0.94)*'01_Data'!P1317^2</f>
        <v>1.0356821224930842E-4</v>
      </c>
      <c r="C1322" s="11">
        <f t="shared" si="240"/>
        <v>0.16155243571926028</v>
      </c>
      <c r="D1322">
        <f>0.94*D1321+(1-0.94)*'01_Data'!Q1317^2</f>
        <v>1.1297511053928277E-4</v>
      </c>
      <c r="E1322" s="11">
        <f t="shared" si="241"/>
        <v>0.16872974798742293</v>
      </c>
      <c r="F1322">
        <f>0.94*F1321+(1-0.94)*'01_Data'!R1317^2</f>
        <v>1.5445286493199749E-4</v>
      </c>
      <c r="G1322" s="11">
        <f t="shared" si="242"/>
        <v>0.19728690266427562</v>
      </c>
      <c r="H1322">
        <f>0.94*H1321+(1-0.94)*'01_Data'!S1317^2</f>
        <v>1.1100871790991383E-4</v>
      </c>
      <c r="I1322" s="11">
        <f t="shared" si="243"/>
        <v>0.16725488606703928</v>
      </c>
      <c r="J1322">
        <f>0.94*J1321+(1-0.94)*'01_Data'!T1317^2</f>
        <v>1.4450027547108286E-4</v>
      </c>
      <c r="K1322" s="11">
        <f t="shared" si="244"/>
        <v>0.19082470861686882</v>
      </c>
      <c r="L1322" t="e">
        <f>0.94*L1321+(1-0.94)*'01_Data'!U1317^2</f>
        <v>#DIV/0!</v>
      </c>
      <c r="M1322" s="11" t="e">
        <f t="shared" si="245"/>
        <v>#DIV/0!</v>
      </c>
      <c r="N1322">
        <f>0.94*N1321+(1-0.94)*'01_Data'!V1317^2</f>
        <v>5.0934420950326988E-4</v>
      </c>
      <c r="O1322" s="11">
        <f t="shared" si="246"/>
        <v>0.35826629871483034</v>
      </c>
      <c r="P1322">
        <f>0.94*P1321+(1-0.94)*'01_Data'!W1317^2</f>
        <v>3.706786043561176E-4</v>
      </c>
      <c r="Q1322" s="11">
        <f t="shared" si="247"/>
        <v>0.30563214539334971</v>
      </c>
      <c r="R1322">
        <f>0.94*R1321+(1-0.94)*'01_Data'!X1317^2</f>
        <v>9.1224042354592604E-5</v>
      </c>
      <c r="S1322" s="11">
        <f t="shared" si="248"/>
        <v>0.15161945347928588</v>
      </c>
      <c r="T1322">
        <f>0.94*T1321+(1-0.94)*'01_Data'!Y1317^2</f>
        <v>6.5567243769824943E-8</v>
      </c>
      <c r="U1322" s="11">
        <f t="shared" si="249"/>
        <v>4.0648426082686012E-3</v>
      </c>
      <c r="V1322" t="e">
        <f>0.94*V1321+(1-0.94)*'01_Data'!AA1317^2</f>
        <v>#VALUE!</v>
      </c>
      <c r="W1322" s="11" t="e">
        <f t="shared" si="250"/>
        <v>#VALUE!</v>
      </c>
      <c r="X1322" t="e">
        <f>0.94*X1321+(1-0.94)*'01_Data'!AB1317^2</f>
        <v>#VALUE!</v>
      </c>
      <c r="Y1322" s="11" t="e">
        <f t="shared" si="251"/>
        <v>#VALUE!</v>
      </c>
    </row>
    <row r="1323" spans="1:25" x14ac:dyDescent="0.2">
      <c r="A1323" s="6">
        <f>'01_Data'!A1319</f>
        <v>45376</v>
      </c>
      <c r="B1323">
        <f>0.94*B1322+(1-0.94)*'01_Data'!P1318^2</f>
        <v>9.7354119514349904E-5</v>
      </c>
      <c r="C1323" s="11">
        <f t="shared" si="240"/>
        <v>0.15663089771056085</v>
      </c>
      <c r="D1323">
        <f>0.94*D1322+(1-0.94)*'01_Data'!Q1318^2</f>
        <v>1.0629686466700515E-4</v>
      </c>
      <c r="E1323" s="11">
        <f t="shared" si="241"/>
        <v>0.16366676478773967</v>
      </c>
      <c r="F1323">
        <f>0.94*F1322+(1-0.94)*'01_Data'!R1318^2</f>
        <v>1.4609535611130166E-4</v>
      </c>
      <c r="G1323" s="11">
        <f t="shared" si="242"/>
        <v>0.19187503678188059</v>
      </c>
      <c r="H1323">
        <f>0.94*H1322+(1-0.94)*'01_Data'!S1318^2</f>
        <v>1.0455994477843239E-4</v>
      </c>
      <c r="I1323" s="11">
        <f t="shared" si="243"/>
        <v>0.16232407733963858</v>
      </c>
      <c r="J1323">
        <f>0.94*J1322+(1-0.94)*'01_Data'!T1318^2</f>
        <v>1.3583403698802569E-4</v>
      </c>
      <c r="K1323" s="11">
        <f t="shared" si="244"/>
        <v>0.18501399223027018</v>
      </c>
      <c r="L1323" t="e">
        <f>0.94*L1322+(1-0.94)*'01_Data'!U1318^2</f>
        <v>#DIV/0!</v>
      </c>
      <c r="M1323" s="11" t="e">
        <f t="shared" si="245"/>
        <v>#DIV/0!</v>
      </c>
      <c r="N1323">
        <f>0.94*N1322+(1-0.94)*'01_Data'!V1318^2</f>
        <v>4.9655987024541191E-4</v>
      </c>
      <c r="O1323" s="11">
        <f t="shared" si="246"/>
        <v>0.35374155438942118</v>
      </c>
      <c r="P1323">
        <f>0.94*P1322+(1-0.94)*'01_Data'!W1318^2</f>
        <v>3.5186410774670172E-4</v>
      </c>
      <c r="Q1323" s="11">
        <f t="shared" si="247"/>
        <v>0.29777467177745132</v>
      </c>
      <c r="R1323">
        <f>0.94*R1322+(1-0.94)*'01_Data'!X1318^2</f>
        <v>8.597327616975617E-5</v>
      </c>
      <c r="S1323" s="11">
        <f t="shared" si="248"/>
        <v>0.14719125515729037</v>
      </c>
      <c r="T1323">
        <f>0.94*T1322+(1-0.94)*'01_Data'!Y1318^2</f>
        <v>6.2342799688226396E-8</v>
      </c>
      <c r="U1323" s="11">
        <f t="shared" si="249"/>
        <v>3.9636328691533794E-3</v>
      </c>
      <c r="V1323" t="e">
        <f>0.94*V1322+(1-0.94)*'01_Data'!AA1318^2</f>
        <v>#VALUE!</v>
      </c>
      <c r="W1323" s="11" t="e">
        <f t="shared" si="250"/>
        <v>#VALUE!</v>
      </c>
      <c r="X1323" t="e">
        <f>0.94*X1322+(1-0.94)*'01_Data'!AB1318^2</f>
        <v>#VALUE!</v>
      </c>
      <c r="Y1323" s="11" t="e">
        <f t="shared" si="251"/>
        <v>#VALUE!</v>
      </c>
    </row>
    <row r="1324" spans="1:25" x14ac:dyDescent="0.2">
      <c r="A1324" s="6">
        <f>'01_Data'!A1320</f>
        <v>45377</v>
      </c>
      <c r="B1324">
        <f>0.94*B1323+(1-0.94)*'01_Data'!P1319^2</f>
        <v>9.7718311873002753E-5</v>
      </c>
      <c r="C1324" s="11">
        <f t="shared" si="240"/>
        <v>0.15692359475871273</v>
      </c>
      <c r="D1324">
        <f>0.94*D1323+(1-0.94)*'01_Data'!Q1319^2</f>
        <v>1.0804143133896559E-4</v>
      </c>
      <c r="E1324" s="11">
        <f t="shared" si="241"/>
        <v>0.16500436569200019</v>
      </c>
      <c r="F1324">
        <f>0.94*F1323+(1-0.94)*'01_Data'!R1319^2</f>
        <v>1.7688931095474024E-4</v>
      </c>
      <c r="G1324" s="11">
        <f t="shared" si="242"/>
        <v>0.21113054340998258</v>
      </c>
      <c r="H1324">
        <f>0.94*H1323+(1-0.94)*'01_Data'!S1319^2</f>
        <v>1.062627933493837E-4</v>
      </c>
      <c r="I1324" s="11">
        <f t="shared" si="243"/>
        <v>0.16364053264409981</v>
      </c>
      <c r="J1324">
        <f>0.94*J1323+(1-0.94)*'01_Data'!T1319^2</f>
        <v>1.2797141472908067E-4</v>
      </c>
      <c r="K1324" s="11">
        <f t="shared" si="244"/>
        <v>0.17957949914098861</v>
      </c>
      <c r="L1324" t="e">
        <f>0.94*L1323+(1-0.94)*'01_Data'!U1319^2</f>
        <v>#DIV/0!</v>
      </c>
      <c r="M1324" s="11" t="e">
        <f t="shared" si="245"/>
        <v>#DIV/0!</v>
      </c>
      <c r="N1324">
        <f>0.94*N1323+(1-0.94)*'01_Data'!V1319^2</f>
        <v>4.6677761850509125E-4</v>
      </c>
      <c r="O1324" s="11">
        <f t="shared" si="246"/>
        <v>0.34296932787536993</v>
      </c>
      <c r="P1324">
        <f>0.94*P1323+(1-0.94)*'01_Data'!W1319^2</f>
        <v>3.3386107225811596E-4</v>
      </c>
      <c r="Q1324" s="11">
        <f t="shared" si="247"/>
        <v>0.29005687409376324</v>
      </c>
      <c r="R1324">
        <f>0.94*R1323+(1-0.94)*'01_Data'!X1319^2</f>
        <v>8.0814879599570795E-5</v>
      </c>
      <c r="S1324" s="11">
        <f t="shared" si="248"/>
        <v>0.14270721656276475</v>
      </c>
      <c r="T1324">
        <f>0.94*T1323+(1-0.94)*'01_Data'!Y1319^2</f>
        <v>6.1470930968511943E-8</v>
      </c>
      <c r="U1324" s="11">
        <f t="shared" si="249"/>
        <v>3.9358194323501437E-3</v>
      </c>
      <c r="V1324" t="e">
        <f>0.94*V1323+(1-0.94)*'01_Data'!AA1319^2</f>
        <v>#VALUE!</v>
      </c>
      <c r="W1324" s="11" t="e">
        <f t="shared" si="250"/>
        <v>#VALUE!</v>
      </c>
      <c r="X1324" t="e">
        <f>0.94*X1323+(1-0.94)*'01_Data'!AB1319^2</f>
        <v>#VALUE!</v>
      </c>
      <c r="Y1324" s="11" t="e">
        <f t="shared" si="251"/>
        <v>#VALUE!</v>
      </c>
    </row>
    <row r="1325" spans="1:25" x14ac:dyDescent="0.2">
      <c r="A1325" s="6">
        <f>'01_Data'!A1321</f>
        <v>45378</v>
      </c>
      <c r="B1325">
        <f>0.94*B1324+(1-0.94)*'01_Data'!P1320^2</f>
        <v>9.5256821529202411E-5</v>
      </c>
      <c r="C1325" s="11">
        <f t="shared" si="240"/>
        <v>0.15493456368854241</v>
      </c>
      <c r="D1325">
        <f>0.94*D1324+(1-0.94)*'01_Data'!Q1320^2</f>
        <v>1.0511455771344667E-4</v>
      </c>
      <c r="E1325" s="11">
        <f t="shared" si="241"/>
        <v>0.16275401237385381</v>
      </c>
      <c r="F1325">
        <f>0.94*F1324+(1-0.94)*'01_Data'!R1320^2</f>
        <v>1.6649324012191568E-4</v>
      </c>
      <c r="G1325" s="11">
        <f t="shared" si="242"/>
        <v>0.20483236197125385</v>
      </c>
      <c r="H1325">
        <f>0.94*H1324+(1-0.94)*'01_Data'!S1320^2</f>
        <v>1.2209579129970324E-4</v>
      </c>
      <c r="I1325" s="11">
        <f t="shared" si="243"/>
        <v>0.17540849297432898</v>
      </c>
      <c r="J1325">
        <f>0.94*J1324+(1-0.94)*'01_Data'!T1320^2</f>
        <v>1.2054862641366573E-4</v>
      </c>
      <c r="K1325" s="11">
        <f t="shared" si="244"/>
        <v>0.17429358524123534</v>
      </c>
      <c r="L1325" t="e">
        <f>0.94*L1324+(1-0.94)*'01_Data'!U1320^2</f>
        <v>#DIV/0!</v>
      </c>
      <c r="M1325" s="11" t="e">
        <f t="shared" si="245"/>
        <v>#DIV/0!</v>
      </c>
      <c r="N1325">
        <f>0.94*N1324+(1-0.94)*'01_Data'!V1320^2</f>
        <v>4.448152140105623E-4</v>
      </c>
      <c r="O1325" s="11">
        <f t="shared" si="246"/>
        <v>0.33480357514617692</v>
      </c>
      <c r="P1325">
        <f>0.94*P1324+(1-0.94)*'01_Data'!W1320^2</f>
        <v>3.4263803008464835E-4</v>
      </c>
      <c r="Q1325" s="11">
        <f t="shared" si="247"/>
        <v>0.2938448290872776</v>
      </c>
      <c r="R1325">
        <f>0.94*R1324+(1-0.94)*'01_Data'!X1320^2</f>
        <v>7.7186162075108694E-5</v>
      </c>
      <c r="S1325" s="11">
        <f t="shared" si="248"/>
        <v>0.13946652947186788</v>
      </c>
      <c r="T1325">
        <f>0.94*T1324+(1-0.94)*'01_Data'!Y1320^2</f>
        <v>5.849180118035924E-8</v>
      </c>
      <c r="U1325" s="11">
        <f t="shared" si="249"/>
        <v>3.8392621553432018E-3</v>
      </c>
      <c r="V1325" t="e">
        <f>0.94*V1324+(1-0.94)*'01_Data'!AA1320^2</f>
        <v>#VALUE!</v>
      </c>
      <c r="W1325" s="11" t="e">
        <f t="shared" si="250"/>
        <v>#VALUE!</v>
      </c>
      <c r="X1325" t="e">
        <f>0.94*X1324+(1-0.94)*'01_Data'!AB1320^2</f>
        <v>#VALUE!</v>
      </c>
      <c r="Y1325" s="11" t="e">
        <f t="shared" si="251"/>
        <v>#VALUE!</v>
      </c>
    </row>
    <row r="1326" spans="1:25" x14ac:dyDescent="0.2">
      <c r="A1326" s="6">
        <f>'01_Data'!A1322</f>
        <v>45379</v>
      </c>
      <c r="B1326">
        <f>0.94*B1325+(1-0.94)*'01_Data'!P1321^2</f>
        <v>9.5927856978418586E-5</v>
      </c>
      <c r="C1326" s="11">
        <f t="shared" si="240"/>
        <v>0.15547932325091168</v>
      </c>
      <c r="D1326">
        <f>0.94*D1325+(1-0.94)*'01_Data'!Q1321^2</f>
        <v>1.0169029111124726E-4</v>
      </c>
      <c r="E1326" s="11">
        <f t="shared" si="241"/>
        <v>0.1600810837045849</v>
      </c>
      <c r="F1326">
        <f>0.94*F1325+(1-0.94)*'01_Data'!R1321^2</f>
        <v>1.5921642468033129E-4</v>
      </c>
      <c r="G1326" s="11">
        <f t="shared" si="242"/>
        <v>0.20030611328525022</v>
      </c>
      <c r="H1326">
        <f>0.94*H1325+(1-0.94)*'01_Data'!S1321^2</f>
        <v>1.2619808745920931E-4</v>
      </c>
      <c r="I1326" s="11">
        <f t="shared" si="243"/>
        <v>0.1783309228365085</v>
      </c>
      <c r="J1326">
        <f>0.94*J1325+(1-0.94)*'01_Data'!T1321^2</f>
        <v>1.1788395954788883E-4</v>
      </c>
      <c r="K1326" s="11">
        <f t="shared" si="244"/>
        <v>0.17235648466497566</v>
      </c>
      <c r="L1326" t="e">
        <f>0.94*L1325+(1-0.94)*'01_Data'!U1321^2</f>
        <v>#DIV/0!</v>
      </c>
      <c r="M1326" s="11" t="e">
        <f t="shared" si="245"/>
        <v>#DIV/0!</v>
      </c>
      <c r="N1326">
        <f>0.94*N1325+(1-0.94)*'01_Data'!V1321^2</f>
        <v>4.4417113826510421E-4</v>
      </c>
      <c r="O1326" s="11">
        <f t="shared" si="246"/>
        <v>0.33456109582975463</v>
      </c>
      <c r="P1326">
        <f>0.94*P1325+(1-0.94)*'01_Data'!W1321^2</f>
        <v>3.2225393547433346E-4</v>
      </c>
      <c r="Q1326" s="11">
        <f t="shared" si="247"/>
        <v>0.28497015938433284</v>
      </c>
      <c r="R1326">
        <f>0.94*R1325+(1-0.94)*'01_Data'!X1321^2</f>
        <v>7.3178332594571062E-5</v>
      </c>
      <c r="S1326" s="11">
        <f t="shared" si="248"/>
        <v>0.13579742197049216</v>
      </c>
      <c r="T1326">
        <f>0.94*T1325+(1-0.94)*'01_Data'!Y1321^2</f>
        <v>8.0584912287889732E-8</v>
      </c>
      <c r="U1326" s="11">
        <f t="shared" si="249"/>
        <v>4.5063730312245804E-3</v>
      </c>
      <c r="V1326" t="e">
        <f>0.94*V1325+(1-0.94)*'01_Data'!AA1321^2</f>
        <v>#VALUE!</v>
      </c>
      <c r="W1326" s="11" t="e">
        <f t="shared" si="250"/>
        <v>#VALUE!</v>
      </c>
      <c r="X1326" t="e">
        <f>0.94*X1325+(1-0.94)*'01_Data'!AB1321^2</f>
        <v>#VALUE!</v>
      </c>
      <c r="Y1326" s="11" t="e">
        <f t="shared" si="251"/>
        <v>#VALUE!</v>
      </c>
    </row>
    <row r="1327" spans="1:25" x14ac:dyDescent="0.2">
      <c r="A1327" s="6">
        <f>'01_Data'!A1323</f>
        <v>45383</v>
      </c>
      <c r="B1327">
        <f>0.94*B1326+(1-0.94)*'01_Data'!P1322^2</f>
        <v>9.7413162670225743E-5</v>
      </c>
      <c r="C1327" s="11">
        <f t="shared" si="240"/>
        <v>0.15667838712757062</v>
      </c>
      <c r="D1327">
        <f>0.94*D1326+(1-0.94)*'01_Data'!Q1322^2</f>
        <v>1.0028947888313286E-4</v>
      </c>
      <c r="E1327" s="11">
        <f t="shared" si="241"/>
        <v>0.15897467936293969</v>
      </c>
      <c r="F1327">
        <f>0.94*F1326+(1-0.94)*'01_Data'!R1322^2</f>
        <v>1.503828304661476E-4</v>
      </c>
      <c r="G1327" s="11">
        <f t="shared" si="242"/>
        <v>0.19467016535018714</v>
      </c>
      <c r="H1327">
        <f>0.94*H1326+(1-0.94)*'01_Data'!S1322^2</f>
        <v>1.2760321160321391E-4</v>
      </c>
      <c r="I1327" s="11">
        <f t="shared" si="243"/>
        <v>0.17932096732956218</v>
      </c>
      <c r="J1327">
        <f>0.94*J1326+(1-0.94)*'01_Data'!T1322^2</f>
        <v>1.1085617516949719E-4</v>
      </c>
      <c r="K1327" s="11">
        <f t="shared" si="244"/>
        <v>0.16713992982741527</v>
      </c>
      <c r="L1327" t="e">
        <f>0.94*L1326+(1-0.94)*'01_Data'!U1322^2</f>
        <v>#DIV/0!</v>
      </c>
      <c r="M1327" s="11" t="e">
        <f t="shared" si="245"/>
        <v>#DIV/0!</v>
      </c>
      <c r="N1327">
        <f>0.94*N1326+(1-0.94)*'01_Data'!V1322^2</f>
        <v>4.186214059074629E-4</v>
      </c>
      <c r="O1327" s="11">
        <f t="shared" si="246"/>
        <v>0.32479623502848776</v>
      </c>
      <c r="P1327">
        <f>0.94*P1326+(1-0.94)*'01_Data'!W1322^2</f>
        <v>3.1504387774990486E-4</v>
      </c>
      <c r="Q1327" s="11">
        <f t="shared" si="247"/>
        <v>0.2817641872079843</v>
      </c>
      <c r="R1327">
        <f>0.94*R1326+(1-0.94)*'01_Data'!X1322^2</f>
        <v>7.7640429978398151E-5</v>
      </c>
      <c r="S1327" s="11">
        <f t="shared" si="248"/>
        <v>0.13987633236025432</v>
      </c>
      <c r="T1327">
        <f>0.94*T1326+(1-0.94)*'01_Data'!Y1322^2</f>
        <v>7.5749817550616346E-8</v>
      </c>
      <c r="U1327" s="11">
        <f t="shared" si="249"/>
        <v>4.3690907546943131E-3</v>
      </c>
      <c r="V1327" t="e">
        <f>0.94*V1326+(1-0.94)*'01_Data'!AA1322^2</f>
        <v>#VALUE!</v>
      </c>
      <c r="W1327" s="11" t="e">
        <f t="shared" si="250"/>
        <v>#VALUE!</v>
      </c>
      <c r="X1327" t="e">
        <f>0.94*X1326+(1-0.94)*'01_Data'!AB1322^2</f>
        <v>#VALUE!</v>
      </c>
      <c r="Y1327" s="11" t="e">
        <f t="shared" si="251"/>
        <v>#VALUE!</v>
      </c>
    </row>
    <row r="1328" spans="1:25" x14ac:dyDescent="0.2">
      <c r="A1328" s="6">
        <f>'01_Data'!A1324</f>
        <v>45384</v>
      </c>
      <c r="B1328">
        <f>0.94*B1327+(1-0.94)*'01_Data'!P1323^2</f>
        <v>9.4050099787619461E-5</v>
      </c>
      <c r="C1328" s="11">
        <f t="shared" si="240"/>
        <v>0.15395007355139556</v>
      </c>
      <c r="D1328">
        <f>0.94*D1327+(1-0.94)*'01_Data'!Q1323^2</f>
        <v>9.8565401611773733E-5</v>
      </c>
      <c r="E1328" s="11">
        <f t="shared" si="241"/>
        <v>0.15760228807402191</v>
      </c>
      <c r="F1328">
        <f>0.94*F1327+(1-0.94)*'01_Data'!R1323^2</f>
        <v>1.4854023768453794E-4</v>
      </c>
      <c r="G1328" s="11">
        <f t="shared" si="242"/>
        <v>0.1934738739378099</v>
      </c>
      <c r="H1328">
        <f>0.94*H1327+(1-0.94)*'01_Data'!S1323^2</f>
        <v>1.4681520881734854E-4</v>
      </c>
      <c r="I1328" s="11">
        <f t="shared" si="243"/>
        <v>0.19234716691953596</v>
      </c>
      <c r="J1328">
        <f>0.94*J1327+(1-0.94)*'01_Data'!T1323^2</f>
        <v>1.1308291588472525E-4</v>
      </c>
      <c r="K1328" s="11">
        <f t="shared" si="244"/>
        <v>0.16881023311088331</v>
      </c>
      <c r="L1328" t="e">
        <f>0.94*L1327+(1-0.94)*'01_Data'!U1323^2</f>
        <v>#DIV/0!</v>
      </c>
      <c r="M1328" s="11" t="e">
        <f t="shared" si="245"/>
        <v>#DIV/0!</v>
      </c>
      <c r="N1328">
        <f>0.94*N1327+(1-0.94)*'01_Data'!V1323^2</f>
        <v>4.259434369861399E-4</v>
      </c>
      <c r="O1328" s="11">
        <f t="shared" si="246"/>
        <v>0.32762439793230791</v>
      </c>
      <c r="P1328">
        <f>0.94*P1327+(1-0.94)*'01_Data'!W1323^2</f>
        <v>3.1274035858139715E-4</v>
      </c>
      <c r="Q1328" s="11">
        <f t="shared" si="247"/>
        <v>0.28073220399966958</v>
      </c>
      <c r="R1328">
        <f>0.94*R1327+(1-0.94)*'01_Data'!X1323^2</f>
        <v>7.3368841991402849E-5</v>
      </c>
      <c r="S1328" s="11">
        <f t="shared" si="248"/>
        <v>0.1359740717263167</v>
      </c>
      <c r="T1328">
        <f>0.94*T1327+(1-0.94)*'01_Data'!Y1323^2</f>
        <v>7.5687927336009972E-8</v>
      </c>
      <c r="U1328" s="11">
        <f t="shared" si="249"/>
        <v>4.3673055410257842E-3</v>
      </c>
      <c r="V1328" t="e">
        <f>0.94*V1327+(1-0.94)*'01_Data'!AA1323^2</f>
        <v>#VALUE!</v>
      </c>
      <c r="W1328" s="11" t="e">
        <f t="shared" si="250"/>
        <v>#VALUE!</v>
      </c>
      <c r="X1328" t="e">
        <f>0.94*X1327+(1-0.94)*'01_Data'!AB1323^2</f>
        <v>#VALUE!</v>
      </c>
      <c r="Y1328" s="11" t="e">
        <f t="shared" si="251"/>
        <v>#VALUE!</v>
      </c>
    </row>
    <row r="1329" spans="1:25" x14ac:dyDescent="0.2">
      <c r="A1329" s="6">
        <f>'01_Data'!A1325</f>
        <v>45385</v>
      </c>
      <c r="B1329">
        <f>0.94*B1328+(1-0.94)*'01_Data'!P1324^2</f>
        <v>1.109533924411022E-4</v>
      </c>
      <c r="C1329" s="11">
        <f t="shared" si="240"/>
        <v>0.1672132019164688</v>
      </c>
      <c r="D1329">
        <f>0.94*D1328+(1-0.94)*'01_Data'!Q1324^2</f>
        <v>9.3808235634602305E-5</v>
      </c>
      <c r="E1329" s="11">
        <f t="shared" si="241"/>
        <v>0.15375199309251178</v>
      </c>
      <c r="F1329">
        <f>0.94*F1328+(1-0.94)*'01_Data'!R1324^2</f>
        <v>1.5375912456394659E-4</v>
      </c>
      <c r="G1329" s="11">
        <f t="shared" si="242"/>
        <v>0.19684333717480648</v>
      </c>
      <c r="H1329">
        <f>0.94*H1328+(1-0.94)*'01_Data'!S1324^2</f>
        <v>1.4841404098886465E-4</v>
      </c>
      <c r="I1329" s="11">
        <f t="shared" si="243"/>
        <v>0.19339167078546557</v>
      </c>
      <c r="J1329">
        <f>0.94*J1328+(1-0.94)*'01_Data'!T1324^2</f>
        <v>1.0756324550868497E-4</v>
      </c>
      <c r="K1329" s="11">
        <f t="shared" si="244"/>
        <v>0.16463881033398114</v>
      </c>
      <c r="L1329" t="e">
        <f>0.94*L1328+(1-0.94)*'01_Data'!U1324^2</f>
        <v>#DIV/0!</v>
      </c>
      <c r="M1329" s="11" t="e">
        <f t="shared" si="245"/>
        <v>#DIV/0!</v>
      </c>
      <c r="N1329">
        <f>0.94*N1328+(1-0.94)*'01_Data'!V1324^2</f>
        <v>4.1058753606726406E-4</v>
      </c>
      <c r="O1329" s="11">
        <f t="shared" si="246"/>
        <v>0.32166451325713646</v>
      </c>
      <c r="P1329">
        <f>0.94*P1328+(1-0.94)*'01_Data'!W1324^2</f>
        <v>2.9423164275626227E-4</v>
      </c>
      <c r="Q1329" s="11">
        <f t="shared" si="247"/>
        <v>0.27229831797970783</v>
      </c>
      <c r="R1329">
        <f>0.94*R1328+(1-0.94)*'01_Data'!X1324^2</f>
        <v>7.0925196327209267E-5</v>
      </c>
      <c r="S1329" s="11">
        <f t="shared" si="248"/>
        <v>0.13369049881893905</v>
      </c>
      <c r="T1329">
        <f>0.94*T1328+(1-0.94)*'01_Data'!Y1324^2</f>
        <v>7.4039521722431518E-8</v>
      </c>
      <c r="U1329" s="11">
        <f t="shared" si="249"/>
        <v>4.3194860196616846E-3</v>
      </c>
      <c r="V1329" t="e">
        <f>0.94*V1328+(1-0.94)*'01_Data'!AA1324^2</f>
        <v>#VALUE!</v>
      </c>
      <c r="W1329" s="11" t="e">
        <f t="shared" si="250"/>
        <v>#VALUE!</v>
      </c>
      <c r="X1329" t="e">
        <f>0.94*X1328+(1-0.94)*'01_Data'!AB1324^2</f>
        <v>#VALUE!</v>
      </c>
      <c r="Y1329" s="11" t="e">
        <f t="shared" si="251"/>
        <v>#VALUE!</v>
      </c>
    </row>
    <row r="1330" spans="1:25" x14ac:dyDescent="0.2">
      <c r="A1330" s="6">
        <f>'01_Data'!A1326</f>
        <v>45386</v>
      </c>
      <c r="B1330">
        <f>0.94*B1329+(1-0.94)*'01_Data'!P1325^2</f>
        <v>1.0429787468601747E-4</v>
      </c>
      <c r="C1330" s="11">
        <f t="shared" si="240"/>
        <v>0.16212052436652308</v>
      </c>
      <c r="D1330">
        <f>0.94*D1329+(1-0.94)*'01_Data'!Q1325^2</f>
        <v>8.9198993920211998E-5</v>
      </c>
      <c r="E1330" s="11">
        <f t="shared" si="241"/>
        <v>0.1499271371963509</v>
      </c>
      <c r="F1330">
        <f>0.94*F1329+(1-0.94)*'01_Data'!R1325^2</f>
        <v>1.4774813467131897E-4</v>
      </c>
      <c r="G1330" s="11">
        <f t="shared" si="242"/>
        <v>0.19295732672581362</v>
      </c>
      <c r="H1330">
        <f>0.94*H1329+(1-0.94)*'01_Data'!S1325^2</f>
        <v>1.4217709301782535E-4</v>
      </c>
      <c r="I1330" s="11">
        <f t="shared" si="243"/>
        <v>0.18928451452903378</v>
      </c>
      <c r="J1330">
        <f>0.94*J1329+(1-0.94)*'01_Data'!T1325^2</f>
        <v>1.0133910910019367E-4</v>
      </c>
      <c r="K1330" s="11">
        <f t="shared" si="244"/>
        <v>0.15980442889121943</v>
      </c>
      <c r="L1330" t="e">
        <f>0.94*L1329+(1-0.94)*'01_Data'!U1325^2</f>
        <v>#DIV/0!</v>
      </c>
      <c r="M1330" s="11" t="e">
        <f t="shared" si="245"/>
        <v>#DIV/0!</v>
      </c>
      <c r="N1330">
        <f>0.94*N1329+(1-0.94)*'01_Data'!V1325^2</f>
        <v>4.5584131065841123E-4</v>
      </c>
      <c r="O1330" s="11">
        <f t="shared" si="246"/>
        <v>0.33892773608236854</v>
      </c>
      <c r="P1330">
        <f>0.94*P1329+(1-0.94)*'01_Data'!W1325^2</f>
        <v>2.811993226432501E-4</v>
      </c>
      <c r="Q1330" s="11">
        <f t="shared" si="247"/>
        <v>0.26619960425609018</v>
      </c>
      <c r="R1330">
        <f>0.94*R1329+(1-0.94)*'01_Data'!X1325^2</f>
        <v>7.8175106299727731E-5</v>
      </c>
      <c r="S1330" s="11">
        <f t="shared" si="248"/>
        <v>0.14035714013733461</v>
      </c>
      <c r="T1330">
        <f>0.94*T1329+(1-0.94)*'01_Data'!Y1325^2</f>
        <v>6.9597150419085617E-8</v>
      </c>
      <c r="U1330" s="11">
        <f t="shared" si="249"/>
        <v>4.1878970743810763E-3</v>
      </c>
      <c r="V1330" t="e">
        <f>0.94*V1329+(1-0.94)*'01_Data'!AA1325^2</f>
        <v>#VALUE!</v>
      </c>
      <c r="W1330" s="11" t="e">
        <f t="shared" si="250"/>
        <v>#VALUE!</v>
      </c>
      <c r="X1330" t="e">
        <f>0.94*X1329+(1-0.94)*'01_Data'!AB1325^2</f>
        <v>#VALUE!</v>
      </c>
      <c r="Y1330" s="11" t="e">
        <f t="shared" si="251"/>
        <v>#VALUE!</v>
      </c>
    </row>
    <row r="1331" spans="1:25" x14ac:dyDescent="0.2">
      <c r="A1331" s="6">
        <f>'01_Data'!A1327</f>
        <v>45387</v>
      </c>
      <c r="B1331">
        <f>0.94*B1330+(1-0.94)*'01_Data'!P1326^2</f>
        <v>9.8781080389567102E-5</v>
      </c>
      <c r="C1331" s="11">
        <f t="shared" si="240"/>
        <v>0.15777462488680147</v>
      </c>
      <c r="D1331">
        <f>0.94*D1330+(1-0.94)*'01_Data'!Q1326^2</f>
        <v>8.3992620744041067E-5</v>
      </c>
      <c r="E1331" s="11">
        <f t="shared" si="241"/>
        <v>0.14548587707230676</v>
      </c>
      <c r="F1331">
        <f>0.94*F1330+(1-0.94)*'01_Data'!R1326^2</f>
        <v>1.3893301840645455E-4</v>
      </c>
      <c r="G1331" s="11">
        <f t="shared" si="242"/>
        <v>0.18711258813459491</v>
      </c>
      <c r="H1331">
        <f>0.94*H1330+(1-0.94)*'01_Data'!S1326^2</f>
        <v>1.3373045113709468E-4</v>
      </c>
      <c r="I1331" s="11">
        <f t="shared" si="243"/>
        <v>0.18357579820485015</v>
      </c>
      <c r="J1331">
        <f>0.94*J1330+(1-0.94)*'01_Data'!T1326^2</f>
        <v>1.2124357066363904E-4</v>
      </c>
      <c r="K1331" s="11">
        <f t="shared" si="244"/>
        <v>0.17479525110035754</v>
      </c>
      <c r="L1331" t="e">
        <f>0.94*L1330+(1-0.94)*'01_Data'!U1326^2</f>
        <v>#DIV/0!</v>
      </c>
      <c r="M1331" s="11" t="e">
        <f t="shared" si="245"/>
        <v>#DIV/0!</v>
      </c>
      <c r="N1331">
        <f>0.94*N1330+(1-0.94)*'01_Data'!V1326^2</f>
        <v>4.3141479321167161E-4</v>
      </c>
      <c r="O1331" s="11">
        <f t="shared" si="246"/>
        <v>0.32972189476791081</v>
      </c>
      <c r="P1331">
        <f>0.94*P1330+(1-0.94)*'01_Data'!W1326^2</f>
        <v>2.798870080257278E-4</v>
      </c>
      <c r="Q1331" s="11">
        <f t="shared" si="247"/>
        <v>0.26557772124649953</v>
      </c>
      <c r="R1331">
        <f>0.94*R1330+(1-0.94)*'01_Data'!X1326^2</f>
        <v>8.2049871786692857E-5</v>
      </c>
      <c r="S1331" s="11">
        <f t="shared" si="248"/>
        <v>0.14379348973526793</v>
      </c>
      <c r="T1331">
        <f>0.94*T1330+(1-0.94)*'01_Data'!Y1326^2</f>
        <v>7.6859857715210122E-8</v>
      </c>
      <c r="U1331" s="11">
        <f t="shared" si="249"/>
        <v>4.4009867239328216E-3</v>
      </c>
      <c r="V1331" t="e">
        <f>0.94*V1330+(1-0.94)*'01_Data'!AA1326^2</f>
        <v>#VALUE!</v>
      </c>
      <c r="W1331" s="11" t="e">
        <f t="shared" si="250"/>
        <v>#VALUE!</v>
      </c>
      <c r="X1331" t="e">
        <f>0.94*X1330+(1-0.94)*'01_Data'!AB1326^2</f>
        <v>#VALUE!</v>
      </c>
      <c r="Y1331" s="11" t="e">
        <f t="shared" si="251"/>
        <v>#VALUE!</v>
      </c>
    </row>
    <row r="1332" spans="1:25" x14ac:dyDescent="0.2">
      <c r="A1332" s="6">
        <f>'01_Data'!A1328</f>
        <v>45390</v>
      </c>
      <c r="B1332">
        <f>0.94*B1331+(1-0.94)*'01_Data'!P1327^2</f>
        <v>1.0409591446932876E-4</v>
      </c>
      <c r="C1332" s="11">
        <f t="shared" si="240"/>
        <v>0.16196348491641829</v>
      </c>
      <c r="D1332">
        <f>0.94*D1331+(1-0.94)*'01_Data'!Q1327^2</f>
        <v>8.0866461353539716E-5</v>
      </c>
      <c r="E1332" s="11">
        <f t="shared" si="241"/>
        <v>0.142752752201462</v>
      </c>
      <c r="F1332">
        <f>0.94*F1331+(1-0.94)*'01_Data'!R1327^2</f>
        <v>1.4128332154971724E-4</v>
      </c>
      <c r="G1332" s="11">
        <f t="shared" si="242"/>
        <v>0.18868862453928892</v>
      </c>
      <c r="H1332">
        <f>0.94*H1331+(1-0.94)*'01_Data'!S1327^2</f>
        <v>1.5932813474440466E-4</v>
      </c>
      <c r="I1332" s="11">
        <f t="shared" si="243"/>
        <v>0.20037637075161824</v>
      </c>
      <c r="J1332">
        <f>0.94*J1331+(1-0.94)*'01_Data'!T1327^2</f>
        <v>1.2135812516006885E-4</v>
      </c>
      <c r="K1332" s="11">
        <f t="shared" si="244"/>
        <v>0.17487780745519813</v>
      </c>
      <c r="L1332" t="e">
        <f>0.94*L1331+(1-0.94)*'01_Data'!U1327^2</f>
        <v>#DIV/0!</v>
      </c>
      <c r="M1332" s="11" t="e">
        <f t="shared" si="245"/>
        <v>#DIV/0!</v>
      </c>
      <c r="N1332">
        <f>0.94*N1331+(1-0.94)*'01_Data'!V1327^2</f>
        <v>4.1819412711111942E-4</v>
      </c>
      <c r="O1332" s="11">
        <f t="shared" si="246"/>
        <v>0.32463043608386771</v>
      </c>
      <c r="P1332">
        <f>0.94*P1331+(1-0.94)*'01_Data'!W1327^2</f>
        <v>2.6413746627695011E-4</v>
      </c>
      <c r="Q1332" s="11">
        <f t="shared" si="247"/>
        <v>0.25799736723810079</v>
      </c>
      <c r="R1332">
        <f>0.94*R1331+(1-0.94)*'01_Data'!X1327^2</f>
        <v>7.7342577918899171E-5</v>
      </c>
      <c r="S1332" s="11">
        <f t="shared" si="248"/>
        <v>0.13960777068473873</v>
      </c>
      <c r="T1332">
        <f>0.94*T1331+(1-0.94)*'01_Data'!Y1327^2</f>
        <v>7.5137342559413966E-8</v>
      </c>
      <c r="U1332" s="11">
        <f t="shared" si="249"/>
        <v>4.3513917687301295E-3</v>
      </c>
      <c r="V1332" t="e">
        <f>0.94*V1331+(1-0.94)*'01_Data'!AA1327^2</f>
        <v>#VALUE!</v>
      </c>
      <c r="W1332" s="11" t="e">
        <f t="shared" si="250"/>
        <v>#VALUE!</v>
      </c>
      <c r="X1332" t="e">
        <f>0.94*X1331+(1-0.94)*'01_Data'!AB1327^2</f>
        <v>#VALUE!</v>
      </c>
      <c r="Y1332" s="11" t="e">
        <f t="shared" si="251"/>
        <v>#VALUE!</v>
      </c>
    </row>
    <row r="1333" spans="1:25" x14ac:dyDescent="0.2">
      <c r="A1333" s="6">
        <f>'01_Data'!A1329</f>
        <v>45391</v>
      </c>
      <c r="B1333">
        <f>0.94*B1332+(1-0.94)*'01_Data'!P1328^2</f>
        <v>1.0060700460400237E-4</v>
      </c>
      <c r="C1333" s="11">
        <f t="shared" si="240"/>
        <v>0.15922614471313623</v>
      </c>
      <c r="D1333">
        <f>0.94*D1332+(1-0.94)*'01_Data'!Q1328^2</f>
        <v>7.6265203256169588E-5</v>
      </c>
      <c r="E1333" s="11">
        <f t="shared" si="241"/>
        <v>0.1386319992662399</v>
      </c>
      <c r="F1333">
        <f>0.94*F1332+(1-0.94)*'01_Data'!R1328^2</f>
        <v>1.369125553891947E-4</v>
      </c>
      <c r="G1333" s="11">
        <f t="shared" si="242"/>
        <v>0.18574704293225522</v>
      </c>
      <c r="H1333">
        <f>0.94*H1332+(1-0.94)*'01_Data'!S1328^2</f>
        <v>1.5317685184492588E-4</v>
      </c>
      <c r="I1333" s="11">
        <f t="shared" si="243"/>
        <v>0.19647026916284643</v>
      </c>
      <c r="J1333">
        <f>0.94*J1332+(1-0.94)*'01_Data'!T1328^2</f>
        <v>1.1426827594857436E-4</v>
      </c>
      <c r="K1333" s="11">
        <f t="shared" si="244"/>
        <v>0.16969267968607468</v>
      </c>
      <c r="L1333" t="e">
        <f>0.94*L1332+(1-0.94)*'01_Data'!U1328^2</f>
        <v>#DIV/0!</v>
      </c>
      <c r="M1333" s="11" t="e">
        <f t="shared" si="245"/>
        <v>#DIV/0!</v>
      </c>
      <c r="N1333">
        <f>0.94*N1332+(1-0.94)*'01_Data'!V1328^2</f>
        <v>4.1284088601157421E-4</v>
      </c>
      <c r="O1333" s="11">
        <f t="shared" si="246"/>
        <v>0.32254597079318276</v>
      </c>
      <c r="P1333">
        <f>0.94*P1332+(1-0.94)*'01_Data'!W1328^2</f>
        <v>2.5894391582438375E-4</v>
      </c>
      <c r="Q1333" s="11">
        <f t="shared" si="247"/>
        <v>0.25544836422992556</v>
      </c>
      <c r="R1333">
        <f>0.94*R1332+(1-0.94)*'01_Data'!X1328^2</f>
        <v>7.2797828625028064E-5</v>
      </c>
      <c r="S1333" s="11">
        <f t="shared" si="248"/>
        <v>0.13544391021196589</v>
      </c>
      <c r="T1333">
        <f>0.94*T1332+(1-0.94)*'01_Data'!Y1328^2</f>
        <v>7.1335523215164118E-8</v>
      </c>
      <c r="U1333" s="11">
        <f t="shared" si="249"/>
        <v>4.2398763956301086E-3</v>
      </c>
      <c r="V1333" t="e">
        <f>0.94*V1332+(1-0.94)*'01_Data'!AA1328^2</f>
        <v>#VALUE!</v>
      </c>
      <c r="W1333" s="11" t="e">
        <f t="shared" si="250"/>
        <v>#VALUE!</v>
      </c>
      <c r="X1333" t="e">
        <f>0.94*X1332+(1-0.94)*'01_Data'!AB1328^2</f>
        <v>#VALUE!</v>
      </c>
      <c r="Y1333" s="11" t="e">
        <f t="shared" si="251"/>
        <v>#VALUE!</v>
      </c>
    </row>
    <row r="1334" spans="1:25" x14ac:dyDescent="0.2">
      <c r="A1334" s="6">
        <f>'01_Data'!A1330</f>
        <v>45392</v>
      </c>
      <c r="B1334">
        <f>0.94*B1333+(1-0.94)*'01_Data'!P1329^2</f>
        <v>9.620028297724173E-5</v>
      </c>
      <c r="C1334" s="11">
        <f t="shared" si="240"/>
        <v>0.15569993998157133</v>
      </c>
      <c r="D1334">
        <f>0.94*D1333+(1-0.94)*'01_Data'!Q1329^2</f>
        <v>7.2912802257372889E-5</v>
      </c>
      <c r="E1334" s="11">
        <f t="shared" si="241"/>
        <v>0.13555082503938504</v>
      </c>
      <c r="F1334">
        <f>0.94*F1333+(1-0.94)*'01_Data'!R1329^2</f>
        <v>1.287967715724837E-4</v>
      </c>
      <c r="G1334" s="11">
        <f t="shared" si="242"/>
        <v>0.18015767104474317</v>
      </c>
      <c r="H1334">
        <f>0.94*H1333+(1-0.94)*'01_Data'!S1329^2</f>
        <v>1.4439876119827554E-4</v>
      </c>
      <c r="I1334" s="11">
        <f t="shared" si="243"/>
        <v>0.19075766779336928</v>
      </c>
      <c r="J1334">
        <f>0.94*J1333+(1-0.94)*'01_Data'!T1329^2</f>
        <v>1.081776439622674E-4</v>
      </c>
      <c r="K1334" s="11">
        <f t="shared" si="244"/>
        <v>0.16510834708908992</v>
      </c>
      <c r="L1334" t="e">
        <f>0.94*L1333+(1-0.94)*'01_Data'!U1329^2</f>
        <v>#DIV/0!</v>
      </c>
      <c r="M1334" s="11" t="e">
        <f t="shared" si="245"/>
        <v>#DIV/0!</v>
      </c>
      <c r="N1334">
        <f>0.94*N1333+(1-0.94)*'01_Data'!V1329^2</f>
        <v>4.0855577935625093E-4</v>
      </c>
      <c r="O1334" s="11">
        <f t="shared" si="246"/>
        <v>0.32086766181367554</v>
      </c>
      <c r="P1334">
        <f>0.94*P1333+(1-0.94)*'01_Data'!W1329^2</f>
        <v>2.8544266318480542E-4</v>
      </c>
      <c r="Q1334" s="11">
        <f t="shared" si="247"/>
        <v>0.26820058001908009</v>
      </c>
      <c r="R1334">
        <f>0.94*R1333+(1-0.94)*'01_Data'!X1329^2</f>
        <v>7.0843372116040305E-5</v>
      </c>
      <c r="S1334" s="11">
        <f t="shared" si="248"/>
        <v>0.13361335926187232</v>
      </c>
      <c r="T1334">
        <f>0.94*T1333+(1-0.94)*'01_Data'!Y1329^2</f>
        <v>6.7777266553012205E-8</v>
      </c>
      <c r="U1334" s="11">
        <f t="shared" si="249"/>
        <v>4.1327800777877207E-3</v>
      </c>
      <c r="V1334" t="e">
        <f>0.94*V1333+(1-0.94)*'01_Data'!AA1329^2</f>
        <v>#VALUE!</v>
      </c>
      <c r="W1334" s="11" t="e">
        <f t="shared" si="250"/>
        <v>#VALUE!</v>
      </c>
      <c r="X1334" t="e">
        <f>0.94*X1333+(1-0.94)*'01_Data'!AB1329^2</f>
        <v>#VALUE!</v>
      </c>
      <c r="Y1334" s="11" t="e">
        <f t="shared" si="251"/>
        <v>#VALUE!</v>
      </c>
    </row>
    <row r="1335" spans="1:25" x14ac:dyDescent="0.2">
      <c r="A1335" s="6">
        <f>'01_Data'!A1331</f>
        <v>45393</v>
      </c>
      <c r="B1335">
        <f>0.94*B1334+(1-0.94)*'01_Data'!P1330^2</f>
        <v>9.4644458950852512E-5</v>
      </c>
      <c r="C1335" s="11">
        <f t="shared" si="240"/>
        <v>0.15443575899258188</v>
      </c>
      <c r="D1335">
        <f>0.94*D1334+(1-0.94)*'01_Data'!Q1330^2</f>
        <v>6.9560239786336205E-5</v>
      </c>
      <c r="E1335" s="11">
        <f t="shared" si="241"/>
        <v>0.13239781125893557</v>
      </c>
      <c r="F1335">
        <f>0.94*F1334+(1-0.94)*'01_Data'!R1330^2</f>
        <v>1.2217839602345854E-4</v>
      </c>
      <c r="G1335" s="11">
        <f t="shared" si="242"/>
        <v>0.17546781983575097</v>
      </c>
      <c r="H1335">
        <f>0.94*H1334+(1-0.94)*'01_Data'!S1330^2</f>
        <v>1.3766600086790993E-4</v>
      </c>
      <c r="I1335" s="11">
        <f t="shared" si="243"/>
        <v>0.18625743533806458</v>
      </c>
      <c r="J1335">
        <f>0.94*J1334+(1-0.94)*'01_Data'!T1330^2</f>
        <v>1.0420187410153315E-4</v>
      </c>
      <c r="K1335" s="11">
        <f t="shared" si="244"/>
        <v>0.16204589557772314</v>
      </c>
      <c r="L1335" t="e">
        <f>0.94*L1334+(1-0.94)*'01_Data'!U1330^2</f>
        <v>#DIV/0!</v>
      </c>
      <c r="M1335" s="11" t="e">
        <f t="shared" si="245"/>
        <v>#DIV/0!</v>
      </c>
      <c r="N1335">
        <f>0.94*N1334+(1-0.94)*'01_Data'!V1330^2</f>
        <v>3.8422317417105702E-4</v>
      </c>
      <c r="O1335" s="11">
        <f t="shared" si="246"/>
        <v>0.31116593626408789</v>
      </c>
      <c r="P1335">
        <f>0.94*P1334+(1-0.94)*'01_Data'!W1330^2</f>
        <v>2.8529364462884769E-4</v>
      </c>
      <c r="Q1335" s="11">
        <f t="shared" si="247"/>
        <v>0.2681305623133432</v>
      </c>
      <c r="R1335">
        <f>0.94*R1334+(1-0.94)*'01_Data'!X1330^2</f>
        <v>6.7463803121409004E-5</v>
      </c>
      <c r="S1335" s="11">
        <f t="shared" si="248"/>
        <v>0.13038741651936767</v>
      </c>
      <c r="T1335">
        <f>0.94*T1334+(1-0.94)*'01_Data'!Y1330^2</f>
        <v>6.6565892701342123E-8</v>
      </c>
      <c r="U1335" s="11">
        <f t="shared" si="249"/>
        <v>4.0956812572193911E-3</v>
      </c>
      <c r="V1335" t="e">
        <f>0.94*V1334+(1-0.94)*'01_Data'!AA1330^2</f>
        <v>#VALUE!</v>
      </c>
      <c r="W1335" s="11" t="e">
        <f t="shared" si="250"/>
        <v>#VALUE!</v>
      </c>
      <c r="X1335" t="e">
        <f>0.94*X1334+(1-0.94)*'01_Data'!AB1330^2</f>
        <v>#VALUE!</v>
      </c>
      <c r="Y1335" s="11" t="e">
        <f t="shared" si="251"/>
        <v>#VALUE!</v>
      </c>
    </row>
    <row r="1336" spans="1:25" x14ac:dyDescent="0.2">
      <c r="A1336" s="6">
        <f>'01_Data'!A1332</f>
        <v>45394</v>
      </c>
      <c r="B1336">
        <f>0.94*B1335+(1-0.94)*'01_Data'!P1331^2</f>
        <v>8.9643707351373759E-5</v>
      </c>
      <c r="C1336" s="11">
        <f t="shared" si="240"/>
        <v>0.15030041334788866</v>
      </c>
      <c r="D1336">
        <f>0.94*D1335+(1-0.94)*'01_Data'!Q1331^2</f>
        <v>6.6772957331977923E-5</v>
      </c>
      <c r="E1336" s="11">
        <f t="shared" si="241"/>
        <v>0.12971809915219401</v>
      </c>
      <c r="F1336">
        <f>0.94*F1335+(1-0.94)*'01_Data'!R1331^2</f>
        <v>1.1488170511987926E-4</v>
      </c>
      <c r="G1336" s="11">
        <f t="shared" si="242"/>
        <v>0.17014755270120571</v>
      </c>
      <c r="H1336">
        <f>0.94*H1335+(1-0.94)*'01_Data'!S1331^2</f>
        <v>1.3069223360776314E-4</v>
      </c>
      <c r="I1336" s="11">
        <f t="shared" si="243"/>
        <v>0.18147849147807107</v>
      </c>
      <c r="J1336">
        <f>0.94*J1335+(1-0.94)*'01_Data'!T1331^2</f>
        <v>9.9441391235428723E-5</v>
      </c>
      <c r="K1336" s="11">
        <f t="shared" si="244"/>
        <v>0.15830107577438646</v>
      </c>
      <c r="L1336" t="e">
        <f>0.94*L1335+(1-0.94)*'01_Data'!U1331^2</f>
        <v>#DIV/0!</v>
      </c>
      <c r="M1336" s="11" t="e">
        <f t="shared" si="245"/>
        <v>#DIV/0!</v>
      </c>
      <c r="N1336">
        <f>0.94*N1335+(1-0.94)*'01_Data'!V1331^2</f>
        <v>5.5753476170763581E-4</v>
      </c>
      <c r="O1336" s="11">
        <f t="shared" si="246"/>
        <v>0.37483164214127418</v>
      </c>
      <c r="P1336">
        <f>0.94*P1335+(1-0.94)*'01_Data'!W1331^2</f>
        <v>2.9504116823986324E-4</v>
      </c>
      <c r="Q1336" s="11">
        <f t="shared" si="247"/>
        <v>0.27267265062056656</v>
      </c>
      <c r="R1336">
        <f>0.94*R1335+(1-0.94)*'01_Data'!X1331^2</f>
        <v>6.5836024200841077E-5</v>
      </c>
      <c r="S1336" s="11">
        <f t="shared" si="248"/>
        <v>0.12880480619375953</v>
      </c>
      <c r="T1336">
        <f>0.94*T1335+(1-0.94)*'01_Data'!Y1331^2</f>
        <v>6.9016185336492226E-8</v>
      </c>
      <c r="U1336" s="11">
        <f t="shared" si="249"/>
        <v>4.170381122247227E-3</v>
      </c>
      <c r="V1336" t="e">
        <f>0.94*V1335+(1-0.94)*'01_Data'!AA1331^2</f>
        <v>#VALUE!</v>
      </c>
      <c r="W1336" s="11" t="e">
        <f t="shared" si="250"/>
        <v>#VALUE!</v>
      </c>
      <c r="X1336" t="e">
        <f>0.94*X1335+(1-0.94)*'01_Data'!AB1331^2</f>
        <v>#VALUE!</v>
      </c>
      <c r="Y1336" s="11" t="e">
        <f t="shared" si="251"/>
        <v>#VALUE!</v>
      </c>
    </row>
    <row r="1337" spans="1:25" x14ac:dyDescent="0.2">
      <c r="A1337" s="6">
        <f>'01_Data'!A1333</f>
        <v>45397</v>
      </c>
      <c r="B1337">
        <f>0.94*B1336+(1-0.94)*'01_Data'!P1332^2</f>
        <v>9.2517666955785707E-5</v>
      </c>
      <c r="C1337" s="11">
        <f t="shared" si="240"/>
        <v>0.15269070722495851</v>
      </c>
      <c r="D1337">
        <f>0.94*D1336+(1-0.94)*'01_Data'!Q1332^2</f>
        <v>8.2781473413525496E-5</v>
      </c>
      <c r="E1337" s="11">
        <f t="shared" si="241"/>
        <v>0.14443313781888292</v>
      </c>
      <c r="F1337">
        <f>0.94*F1336+(1-0.94)*'01_Data'!R1332^2</f>
        <v>1.1816644243493563E-4</v>
      </c>
      <c r="G1337" s="11">
        <f t="shared" si="242"/>
        <v>0.17256286823532976</v>
      </c>
      <c r="H1337">
        <f>0.94*H1336+(1-0.94)*'01_Data'!S1332^2</f>
        <v>1.2363499508223139E-4</v>
      </c>
      <c r="I1337" s="11">
        <f t="shared" si="243"/>
        <v>0.17651067605309972</v>
      </c>
      <c r="J1337">
        <f>0.94*J1336+(1-0.94)*'01_Data'!T1332^2</f>
        <v>1.0369869787757154E-4</v>
      </c>
      <c r="K1337" s="11">
        <f t="shared" si="244"/>
        <v>0.16165417367067275</v>
      </c>
      <c r="L1337" t="e">
        <f>0.94*L1336+(1-0.94)*'01_Data'!U1332^2</f>
        <v>#DIV/0!</v>
      </c>
      <c r="M1337" s="11" t="e">
        <f t="shared" si="245"/>
        <v>#DIV/0!</v>
      </c>
      <c r="N1337">
        <f>0.94*N1336+(1-0.94)*'01_Data'!V1332^2</f>
        <v>5.3879951769321931E-4</v>
      </c>
      <c r="O1337" s="11">
        <f t="shared" si="246"/>
        <v>0.3684799566580132</v>
      </c>
      <c r="P1337">
        <f>0.94*P1336+(1-0.94)*'01_Data'!W1332^2</f>
        <v>2.8263652518312226E-4</v>
      </c>
      <c r="Q1337" s="11">
        <f t="shared" si="247"/>
        <v>0.26687900694162298</v>
      </c>
      <c r="R1337">
        <f>0.94*R1336+(1-0.94)*'01_Data'!X1332^2</f>
        <v>7.8665934363427511E-5</v>
      </c>
      <c r="S1337" s="11">
        <f t="shared" si="248"/>
        <v>0.14079707191409818</v>
      </c>
      <c r="T1337">
        <f>0.94*T1336+(1-0.94)*'01_Data'!Y1332^2</f>
        <v>6.5596143156489181E-8</v>
      </c>
      <c r="U1337" s="11">
        <f t="shared" si="249"/>
        <v>4.0657383186126573E-3</v>
      </c>
      <c r="V1337" t="e">
        <f>0.94*V1336+(1-0.94)*'01_Data'!AA1332^2</f>
        <v>#VALUE!</v>
      </c>
      <c r="W1337" s="11" t="e">
        <f t="shared" si="250"/>
        <v>#VALUE!</v>
      </c>
      <c r="X1337" t="e">
        <f>0.94*X1336+(1-0.94)*'01_Data'!AB1332^2</f>
        <v>#VALUE!</v>
      </c>
      <c r="Y1337" s="11" t="e">
        <f t="shared" si="251"/>
        <v>#VALUE!</v>
      </c>
    </row>
    <row r="1338" spans="1:25" x14ac:dyDescent="0.2">
      <c r="A1338" s="6">
        <f>'01_Data'!A1334</f>
        <v>45398</v>
      </c>
      <c r="B1338">
        <f>0.94*B1337+(1-0.94)*'01_Data'!P1333^2</f>
        <v>8.8949552770235446E-5</v>
      </c>
      <c r="C1338" s="11">
        <f t="shared" si="240"/>
        <v>0.1497173580387369</v>
      </c>
      <c r="D1338">
        <f>0.94*D1337+(1-0.94)*'01_Data'!Q1333^2</f>
        <v>8.2309805103976963E-5</v>
      </c>
      <c r="E1338" s="11">
        <f t="shared" si="241"/>
        <v>0.14402107792334495</v>
      </c>
      <c r="F1338">
        <f>0.94*F1337+(1-0.94)*'01_Data'!R1333^2</f>
        <v>1.1424557454563888E-4</v>
      </c>
      <c r="G1338" s="11">
        <f t="shared" si="242"/>
        <v>0.16967582263098357</v>
      </c>
      <c r="H1338">
        <f>0.94*H1337+(1-0.94)*'01_Data'!S1333^2</f>
        <v>1.219280798716588E-4</v>
      </c>
      <c r="I1338" s="11">
        <f t="shared" si="243"/>
        <v>0.1752879805567342</v>
      </c>
      <c r="J1338">
        <f>0.94*J1337+(1-0.94)*'01_Data'!T1333^2</f>
        <v>1.1127777833574365E-4</v>
      </c>
      <c r="K1338" s="11">
        <f t="shared" si="244"/>
        <v>0.1674574577037625</v>
      </c>
      <c r="L1338" t="e">
        <f>0.94*L1337+(1-0.94)*'01_Data'!U1333^2</f>
        <v>#DIV/0!</v>
      </c>
      <c r="M1338" s="11" t="e">
        <f t="shared" si="245"/>
        <v>#DIV/0!</v>
      </c>
      <c r="N1338">
        <f>0.94*N1337+(1-0.94)*'01_Data'!V1333^2</f>
        <v>5.0713163488159453E-4</v>
      </c>
      <c r="O1338" s="11">
        <f t="shared" si="246"/>
        <v>0.35748730325727912</v>
      </c>
      <c r="P1338">
        <f>0.94*P1337+(1-0.94)*'01_Data'!W1333^2</f>
        <v>2.6759523177951439E-4</v>
      </c>
      <c r="Q1338" s="11">
        <f t="shared" si="247"/>
        <v>0.25968056994784505</v>
      </c>
      <c r="R1338">
        <f>0.94*R1337+(1-0.94)*'01_Data'!X1333^2</f>
        <v>8.3171841832320088E-5</v>
      </c>
      <c r="S1338" s="11">
        <f t="shared" si="248"/>
        <v>0.14477328531792275</v>
      </c>
      <c r="T1338">
        <f>0.94*T1337+(1-0.94)*'01_Data'!Y1333^2</f>
        <v>6.4511896395052192E-8</v>
      </c>
      <c r="U1338" s="11">
        <f t="shared" si="249"/>
        <v>4.0319967623440815E-3</v>
      </c>
      <c r="V1338" t="e">
        <f>0.94*V1337+(1-0.94)*'01_Data'!AA1333^2</f>
        <v>#VALUE!</v>
      </c>
      <c r="W1338" s="11" t="e">
        <f t="shared" si="250"/>
        <v>#VALUE!</v>
      </c>
      <c r="X1338" t="e">
        <f>0.94*X1337+(1-0.94)*'01_Data'!AB1333^2</f>
        <v>#VALUE!</v>
      </c>
      <c r="Y1338" s="11" t="e">
        <f t="shared" si="251"/>
        <v>#VALUE!</v>
      </c>
    </row>
    <row r="1339" spans="1:25" x14ac:dyDescent="0.2">
      <c r="A1339" s="6">
        <f>'01_Data'!A1335</f>
        <v>45399</v>
      </c>
      <c r="B1339">
        <f>0.94*B1338+(1-0.94)*'01_Data'!P1334^2</f>
        <v>8.7751856368369928E-5</v>
      </c>
      <c r="C1339" s="11">
        <f t="shared" si="240"/>
        <v>0.14870597770375349</v>
      </c>
      <c r="D1339">
        <f>0.94*D1338+(1-0.94)*'01_Data'!Q1334^2</f>
        <v>8.1552034607932535E-5</v>
      </c>
      <c r="E1339" s="11">
        <f t="shared" si="241"/>
        <v>0.14335659287664101</v>
      </c>
      <c r="F1339">
        <f>0.94*F1338+(1-0.94)*'01_Data'!R1334^2</f>
        <v>1.0923427319396612E-4</v>
      </c>
      <c r="G1339" s="11">
        <f t="shared" si="242"/>
        <v>0.16591273864558884</v>
      </c>
      <c r="H1339">
        <f>0.94*H1338+(1-0.94)*'01_Data'!S1334^2</f>
        <v>1.4496816521296498E-4</v>
      </c>
      <c r="I1339" s="11">
        <f t="shared" si="243"/>
        <v>0.19113340271566134</v>
      </c>
      <c r="J1339">
        <f>0.94*J1338+(1-0.94)*'01_Data'!T1334^2</f>
        <v>1.0466557675126536E-4</v>
      </c>
      <c r="K1339" s="11">
        <f t="shared" si="244"/>
        <v>0.16240605081498311</v>
      </c>
      <c r="L1339" t="e">
        <f>0.94*L1338+(1-0.94)*'01_Data'!U1334^2</f>
        <v>#DIV/0!</v>
      </c>
      <c r="M1339" s="11" t="e">
        <f t="shared" si="245"/>
        <v>#DIV/0!</v>
      </c>
      <c r="N1339">
        <f>0.94*N1338+(1-0.94)*'01_Data'!V1334^2</f>
        <v>4.8038739298620958E-4</v>
      </c>
      <c r="O1339" s="11">
        <f t="shared" si="246"/>
        <v>0.3479333600454616</v>
      </c>
      <c r="P1339">
        <f>0.94*P1338+(1-0.94)*'01_Data'!W1334^2</f>
        <v>2.5326971925688948E-4</v>
      </c>
      <c r="Q1339" s="11">
        <f t="shared" si="247"/>
        <v>0.2526340619408558</v>
      </c>
      <c r="R1339">
        <f>0.94*R1338+(1-0.94)*'01_Data'!X1334^2</f>
        <v>8.2592137866715682E-5</v>
      </c>
      <c r="S1339" s="11">
        <f t="shared" si="248"/>
        <v>0.14426787148361328</v>
      </c>
      <c r="T1339">
        <f>0.94*T1338+(1-0.94)*'01_Data'!Y1334^2</f>
        <v>6.1361639353126412E-8</v>
      </c>
      <c r="U1339" s="11">
        <f t="shared" si="249"/>
        <v>3.9323190507622677E-3</v>
      </c>
      <c r="V1339" t="e">
        <f>0.94*V1338+(1-0.94)*'01_Data'!AA1334^2</f>
        <v>#VALUE!</v>
      </c>
      <c r="W1339" s="11" t="e">
        <f t="shared" si="250"/>
        <v>#VALUE!</v>
      </c>
      <c r="X1339" t="e">
        <f>0.94*X1338+(1-0.94)*'01_Data'!AB1334^2</f>
        <v>#VALUE!</v>
      </c>
      <c r="Y1339" s="11" t="e">
        <f t="shared" si="251"/>
        <v>#VALUE!</v>
      </c>
    </row>
    <row r="1340" spans="1:25" x14ac:dyDescent="0.2">
      <c r="A1340" s="6">
        <f>'01_Data'!A1336</f>
        <v>45400</v>
      </c>
      <c r="B1340">
        <f>0.94*B1339+(1-0.94)*'01_Data'!P1335^2</f>
        <v>8.2502133347672833E-5</v>
      </c>
      <c r="C1340" s="11">
        <f t="shared" si="240"/>
        <v>0.14418924232970209</v>
      </c>
      <c r="D1340">
        <f>0.94*D1339+(1-0.94)*'01_Data'!Q1335^2</f>
        <v>7.6694216327130032E-5</v>
      </c>
      <c r="E1340" s="11">
        <f t="shared" si="241"/>
        <v>0.13902137430782641</v>
      </c>
      <c r="F1340">
        <f>0.94*F1339+(1-0.94)*'01_Data'!R1335^2</f>
        <v>1.0787837505869719E-4</v>
      </c>
      <c r="G1340" s="11">
        <f t="shared" si="242"/>
        <v>0.16487980626744955</v>
      </c>
      <c r="H1340">
        <f>0.94*H1339+(1-0.94)*'01_Data'!S1335^2</f>
        <v>1.4587284294350448E-4</v>
      </c>
      <c r="I1340" s="11">
        <f t="shared" si="243"/>
        <v>0.191728861733864</v>
      </c>
      <c r="J1340">
        <f>0.94*J1339+(1-0.94)*'01_Data'!T1335^2</f>
        <v>1.1438637427577488E-4</v>
      </c>
      <c r="K1340" s="11">
        <f t="shared" si="244"/>
        <v>0.16978034726520994</v>
      </c>
      <c r="L1340" t="e">
        <f>0.94*L1339+(1-0.94)*'01_Data'!U1335^2</f>
        <v>#DIV/0!</v>
      </c>
      <c r="M1340" s="11" t="e">
        <f t="shared" si="245"/>
        <v>#DIV/0!</v>
      </c>
      <c r="N1340">
        <f>0.94*N1339+(1-0.94)*'01_Data'!V1335^2</f>
        <v>4.6141373899762994E-4</v>
      </c>
      <c r="O1340" s="11">
        <f t="shared" si="246"/>
        <v>0.34099305304859623</v>
      </c>
      <c r="P1340">
        <f>0.94*P1339+(1-0.94)*'01_Data'!W1335^2</f>
        <v>2.3841865395565651E-4</v>
      </c>
      <c r="Q1340" s="11">
        <f t="shared" si="247"/>
        <v>0.24511528062694388</v>
      </c>
      <c r="R1340">
        <f>0.94*R1339+(1-0.94)*'01_Data'!X1335^2</f>
        <v>8.20472161390476E-5</v>
      </c>
      <c r="S1340" s="11">
        <f t="shared" si="248"/>
        <v>0.14379116268755879</v>
      </c>
      <c r="T1340">
        <f>0.94*T1339+(1-0.94)*'01_Data'!Y1335^2</f>
        <v>5.840023986544299E-8</v>
      </c>
      <c r="U1340" s="11">
        <f t="shared" si="249"/>
        <v>3.8362560454291415E-3</v>
      </c>
      <c r="V1340" t="e">
        <f>0.94*V1339+(1-0.94)*'01_Data'!AA1335^2</f>
        <v>#VALUE!</v>
      </c>
      <c r="W1340" s="11" t="e">
        <f t="shared" si="250"/>
        <v>#VALUE!</v>
      </c>
      <c r="X1340" t="e">
        <f>0.94*X1339+(1-0.94)*'01_Data'!AB1335^2</f>
        <v>#VALUE!</v>
      </c>
      <c r="Y1340" s="11" t="e">
        <f t="shared" si="251"/>
        <v>#VALUE!</v>
      </c>
    </row>
    <row r="1341" spans="1:25" x14ac:dyDescent="0.2">
      <c r="A1341" s="6">
        <f>'01_Data'!A1337</f>
        <v>45401</v>
      </c>
      <c r="B1341">
        <f>0.94*B1340+(1-0.94)*'01_Data'!P1336^2</f>
        <v>7.7603567197076696E-5</v>
      </c>
      <c r="C1341" s="11">
        <f t="shared" si="240"/>
        <v>0.1398431225826402</v>
      </c>
      <c r="D1341">
        <f>0.94*D1340+(1-0.94)*'01_Data'!Q1336^2</f>
        <v>7.5426106058633453E-5</v>
      </c>
      <c r="E1341" s="11">
        <f t="shared" si="241"/>
        <v>0.13786725037794736</v>
      </c>
      <c r="F1341">
        <f>0.94*F1340+(1-0.94)*'01_Data'!R1336^2</f>
        <v>1.0239480514709646E-4</v>
      </c>
      <c r="G1341" s="11">
        <f t="shared" si="242"/>
        <v>0.16063465036245544</v>
      </c>
      <c r="H1341">
        <f>0.94*H1340+(1-0.94)*'01_Data'!S1336^2</f>
        <v>1.3717003314474489E-4</v>
      </c>
      <c r="I1341" s="11">
        <f t="shared" si="243"/>
        <v>0.18592161884104741</v>
      </c>
      <c r="J1341">
        <f>0.94*J1340+(1-0.94)*'01_Data'!T1336^2</f>
        <v>1.3877644249118761E-4</v>
      </c>
      <c r="K1341" s="11">
        <f t="shared" si="244"/>
        <v>0.18700712154294893</v>
      </c>
      <c r="L1341" t="e">
        <f>0.94*L1340+(1-0.94)*'01_Data'!U1336^2</f>
        <v>#DIV/0!</v>
      </c>
      <c r="M1341" s="11" t="e">
        <f t="shared" si="245"/>
        <v>#DIV/0!</v>
      </c>
      <c r="N1341">
        <f>0.94*N1340+(1-0.94)*'01_Data'!V1336^2</f>
        <v>5.8308501278020756E-4</v>
      </c>
      <c r="O1341" s="11">
        <f t="shared" si="246"/>
        <v>0.38332417510589167</v>
      </c>
      <c r="P1341">
        <f>0.94*P1340+(1-0.94)*'01_Data'!W1336^2</f>
        <v>2.9075670043640146E-4</v>
      </c>
      <c r="Q1341" s="11">
        <f t="shared" si="247"/>
        <v>0.27068558977155244</v>
      </c>
      <c r="R1341">
        <f>0.94*R1340+(1-0.94)*'01_Data'!X1336^2</f>
        <v>9.9961777680504738E-5</v>
      </c>
      <c r="S1341" s="11">
        <f t="shared" si="248"/>
        <v>0.15871473773877207</v>
      </c>
      <c r="T1341">
        <f>0.94*T1340+(1-0.94)*'01_Data'!Y1336^2</f>
        <v>7.2735764657714097E-8</v>
      </c>
      <c r="U1341" s="11">
        <f t="shared" si="249"/>
        <v>4.2812863363414447E-3</v>
      </c>
      <c r="V1341" t="e">
        <f>0.94*V1340+(1-0.94)*'01_Data'!AA1336^2</f>
        <v>#VALUE!</v>
      </c>
      <c r="W1341" s="11" t="e">
        <f t="shared" si="250"/>
        <v>#VALUE!</v>
      </c>
      <c r="X1341" t="e">
        <f>0.94*X1340+(1-0.94)*'01_Data'!AB1336^2</f>
        <v>#VALUE!</v>
      </c>
      <c r="Y1341" s="11" t="e">
        <f t="shared" si="251"/>
        <v>#VALUE!</v>
      </c>
    </row>
    <row r="1342" spans="1:25" x14ac:dyDescent="0.2">
      <c r="A1342" s="6">
        <f>'01_Data'!A1338</f>
        <v>45404</v>
      </c>
      <c r="B1342">
        <f>0.94*B1341+(1-0.94)*'01_Data'!P1337^2</f>
        <v>8.075807187315199E-5</v>
      </c>
      <c r="C1342" s="11">
        <f t="shared" si="240"/>
        <v>0.14265705069163004</v>
      </c>
      <c r="D1342">
        <f>0.94*D1341+(1-0.94)*'01_Data'!Q1337^2</f>
        <v>8.4953082971141769E-5</v>
      </c>
      <c r="E1342" s="11">
        <f t="shared" si="241"/>
        <v>0.14631533381272013</v>
      </c>
      <c r="F1342">
        <f>0.94*F1341+(1-0.94)*'01_Data'!R1337^2</f>
        <v>1.0519457891371616E-4</v>
      </c>
      <c r="G1342" s="11">
        <f t="shared" si="242"/>
        <v>0.16281595095768864</v>
      </c>
      <c r="H1342">
        <f>0.94*H1341+(1-0.94)*'01_Data'!S1337^2</f>
        <v>1.3368725014479115E-4</v>
      </c>
      <c r="I1342" s="11">
        <f t="shared" si="243"/>
        <v>0.18354614416131812</v>
      </c>
      <c r="J1342">
        <f>0.94*J1341+(1-0.94)*'01_Data'!T1337^2</f>
        <v>1.3592625399845755E-4</v>
      </c>
      <c r="K1342" s="11">
        <f t="shared" si="244"/>
        <v>0.18507678408598768</v>
      </c>
      <c r="L1342" t="e">
        <f>0.94*L1341+(1-0.94)*'01_Data'!U1337^2</f>
        <v>#DIV/0!</v>
      </c>
      <c r="M1342" s="11" t="e">
        <f t="shared" si="245"/>
        <v>#DIV/0!</v>
      </c>
      <c r="N1342">
        <f>0.94*N1341+(1-0.94)*'01_Data'!V1337^2</f>
        <v>5.541074114786467E-4</v>
      </c>
      <c r="O1342" s="11">
        <f t="shared" si="246"/>
        <v>0.37367775916238172</v>
      </c>
      <c r="P1342">
        <f>0.94*P1341+(1-0.94)*'01_Data'!W1337^2</f>
        <v>2.8774338905697622E-4</v>
      </c>
      <c r="Q1342" s="11">
        <f t="shared" si="247"/>
        <v>0.26927928632250575</v>
      </c>
      <c r="R1342">
        <f>0.94*R1341+(1-0.94)*'01_Data'!X1337^2</f>
        <v>1.0806604455792998E-4</v>
      </c>
      <c r="S1342" s="11">
        <f t="shared" si="248"/>
        <v>0.16502315967341782</v>
      </c>
      <c r="T1342">
        <f>0.94*T1341+(1-0.94)*'01_Data'!Y1337^2</f>
        <v>6.9075422605427609E-8</v>
      </c>
      <c r="U1342" s="11">
        <f t="shared" si="249"/>
        <v>4.1721704778889084E-3</v>
      </c>
      <c r="V1342" t="e">
        <f>0.94*V1341+(1-0.94)*'01_Data'!AA1337^2</f>
        <v>#VALUE!</v>
      </c>
      <c r="W1342" s="11" t="e">
        <f t="shared" si="250"/>
        <v>#VALUE!</v>
      </c>
      <c r="X1342" t="e">
        <f>0.94*X1341+(1-0.94)*'01_Data'!AB1337^2</f>
        <v>#VALUE!</v>
      </c>
      <c r="Y1342" s="11" t="e">
        <f t="shared" si="251"/>
        <v>#VALUE!</v>
      </c>
    </row>
    <row r="1343" spans="1:25" x14ac:dyDescent="0.2">
      <c r="A1343" s="6">
        <f>'01_Data'!A1339</f>
        <v>45405</v>
      </c>
      <c r="B1343">
        <f>0.94*B1342+(1-0.94)*'01_Data'!P1338^2</f>
        <v>7.7831940401810494E-5</v>
      </c>
      <c r="C1343" s="11">
        <f t="shared" si="240"/>
        <v>0.14004873787812672</v>
      </c>
      <c r="D1343">
        <f>0.94*D1342+(1-0.94)*'01_Data'!Q1338^2</f>
        <v>8.8393153409650657E-5</v>
      </c>
      <c r="E1343" s="11">
        <f t="shared" si="241"/>
        <v>0.14924836568362135</v>
      </c>
      <c r="F1343">
        <f>0.94*F1342+(1-0.94)*'01_Data'!R1338^2</f>
        <v>9.8891837650254334E-5</v>
      </c>
      <c r="G1343" s="11">
        <f t="shared" si="242"/>
        <v>0.15786305168678355</v>
      </c>
      <c r="H1343">
        <f>0.94*H1342+(1-0.94)*'01_Data'!S1338^2</f>
        <v>1.2750539636184168E-4</v>
      </c>
      <c r="I1343" s="11">
        <f t="shared" si="243"/>
        <v>0.17925222420707676</v>
      </c>
      <c r="J1343">
        <f>0.94*J1342+(1-0.94)*'01_Data'!T1338^2</f>
        <v>1.3303424483353539E-4</v>
      </c>
      <c r="K1343" s="11">
        <f t="shared" si="244"/>
        <v>0.18309732302262346</v>
      </c>
      <c r="L1343" t="e">
        <f>0.94*L1342+(1-0.94)*'01_Data'!U1338^2</f>
        <v>#DIV/0!</v>
      </c>
      <c r="M1343" s="11" t="e">
        <f t="shared" si="245"/>
        <v>#DIV/0!</v>
      </c>
      <c r="N1343">
        <f>0.94*N1342+(1-0.94)*'01_Data'!V1338^2</f>
        <v>5.2586331919431725E-4</v>
      </c>
      <c r="O1343" s="11">
        <f t="shared" si="246"/>
        <v>0.36402960928606887</v>
      </c>
      <c r="P1343">
        <f>0.94*P1342+(1-0.94)*'01_Data'!W1338^2</f>
        <v>2.7166596965787887E-4</v>
      </c>
      <c r="Q1343" s="11">
        <f t="shared" si="247"/>
        <v>0.26164828368209392</v>
      </c>
      <c r="R1343">
        <f>0.94*R1342+(1-0.94)*'01_Data'!X1338^2</f>
        <v>1.0244761016735767E-4</v>
      </c>
      <c r="S1343" s="11">
        <f t="shared" si="248"/>
        <v>0.16067606468349335</v>
      </c>
      <c r="T1343">
        <f>0.94*T1342+(1-0.94)*'01_Data'!Y1338^2</f>
        <v>6.780738385857878E-8</v>
      </c>
      <c r="U1343" s="11">
        <f t="shared" si="249"/>
        <v>4.1336981907683897E-3</v>
      </c>
      <c r="V1343" t="e">
        <f>0.94*V1342+(1-0.94)*'01_Data'!AA1338^2</f>
        <v>#VALUE!</v>
      </c>
      <c r="W1343" s="11" t="e">
        <f t="shared" si="250"/>
        <v>#VALUE!</v>
      </c>
      <c r="X1343" t="e">
        <f>0.94*X1342+(1-0.94)*'01_Data'!AB1338^2</f>
        <v>#VALUE!</v>
      </c>
      <c r="Y1343" s="11" t="e">
        <f t="shared" si="251"/>
        <v>#VALUE!</v>
      </c>
    </row>
    <row r="1344" spans="1:25" x14ac:dyDescent="0.2">
      <c r="A1344" s="6">
        <f>'01_Data'!A1340</f>
        <v>45406</v>
      </c>
      <c r="B1344">
        <f>0.94*B1343+(1-0.94)*'01_Data'!P1339^2</f>
        <v>7.4070569805789318E-5</v>
      </c>
      <c r="C1344" s="11">
        <f t="shared" si="240"/>
        <v>0.13662277844875981</v>
      </c>
      <c r="D1344">
        <f>0.94*D1343+(1-0.94)*'01_Data'!Q1339^2</f>
        <v>8.5057381018894979E-5</v>
      </c>
      <c r="E1344" s="11">
        <f t="shared" si="241"/>
        <v>0.14640512291843322</v>
      </c>
      <c r="F1344">
        <f>0.94*F1343+(1-0.94)*'01_Data'!R1339^2</f>
        <v>9.3887648947531296E-5</v>
      </c>
      <c r="G1344" s="11">
        <f t="shared" si="242"/>
        <v>0.15381705865988302</v>
      </c>
      <c r="H1344">
        <f>0.94*H1343+(1-0.94)*'01_Data'!S1339^2</f>
        <v>1.2187636226871688E-4</v>
      </c>
      <c r="I1344" s="11">
        <f t="shared" si="243"/>
        <v>0.1752508011157628</v>
      </c>
      <c r="J1344">
        <f>0.94*J1343+(1-0.94)*'01_Data'!T1339^2</f>
        <v>1.307791448910097E-4</v>
      </c>
      <c r="K1344" s="11">
        <f t="shared" si="244"/>
        <v>0.18153882370593472</v>
      </c>
      <c r="L1344" t="e">
        <f>0.94*L1343+(1-0.94)*'01_Data'!U1339^2</f>
        <v>#DIV/0!</v>
      </c>
      <c r="M1344" s="11" t="e">
        <f t="shared" si="245"/>
        <v>#DIV/0!</v>
      </c>
      <c r="N1344">
        <f>0.94*N1343+(1-0.94)*'01_Data'!V1339^2</f>
        <v>5.2458199941874013E-4</v>
      </c>
      <c r="O1344" s="11">
        <f t="shared" si="246"/>
        <v>0.36358584110705211</v>
      </c>
      <c r="P1344">
        <f>0.94*P1343+(1-0.94)*'01_Data'!W1339^2</f>
        <v>2.631498819068497E-4</v>
      </c>
      <c r="Q1344" s="11">
        <f t="shared" si="247"/>
        <v>0.25751460199477255</v>
      </c>
      <c r="R1344">
        <f>0.94*R1343+(1-0.94)*'01_Data'!X1339^2</f>
        <v>9.7469199576657987E-5</v>
      </c>
      <c r="S1344" s="11">
        <f t="shared" si="248"/>
        <v>0.1567234452572997</v>
      </c>
      <c r="T1344">
        <f>0.94*T1343+(1-0.94)*'01_Data'!Y1339^2</f>
        <v>6.4442284175128681E-8</v>
      </c>
      <c r="U1344" s="11">
        <f t="shared" si="249"/>
        <v>4.0298207915653557E-3</v>
      </c>
      <c r="V1344" t="e">
        <f>0.94*V1343+(1-0.94)*'01_Data'!AA1339^2</f>
        <v>#VALUE!</v>
      </c>
      <c r="W1344" s="11" t="e">
        <f t="shared" si="250"/>
        <v>#VALUE!</v>
      </c>
      <c r="X1344" t="e">
        <f>0.94*X1343+(1-0.94)*'01_Data'!AB1339^2</f>
        <v>#VALUE!</v>
      </c>
      <c r="Y1344" s="11" t="e">
        <f t="shared" si="251"/>
        <v>#VALUE!</v>
      </c>
    </row>
    <row r="1345" spans="1:25" x14ac:dyDescent="0.2">
      <c r="A1345" s="6">
        <f>'01_Data'!A1341</f>
        <v>45407</v>
      </c>
      <c r="B1345">
        <f>0.94*B1344+(1-0.94)*'01_Data'!P1340^2</f>
        <v>6.9627973012612189E-5</v>
      </c>
      <c r="C1345" s="11">
        <f t="shared" si="240"/>
        <v>0.13246225575301923</v>
      </c>
      <c r="D1345">
        <f>0.94*D1344+(1-0.94)*'01_Data'!Q1340^2</f>
        <v>8.1121549320583092E-5</v>
      </c>
      <c r="E1345" s="11">
        <f t="shared" si="241"/>
        <v>0.14297772703741987</v>
      </c>
      <c r="F1345">
        <f>0.94*F1344+(1-0.94)*'01_Data'!R1340^2</f>
        <v>8.9375380595740515E-5</v>
      </c>
      <c r="G1345" s="11">
        <f t="shared" si="242"/>
        <v>0.15007530079972059</v>
      </c>
      <c r="H1345">
        <f>0.94*H1344+(1-0.94)*'01_Data'!S1340^2</f>
        <v>1.1461137465656951E-4</v>
      </c>
      <c r="I1345" s="11">
        <f t="shared" si="243"/>
        <v>0.16994724597196484</v>
      </c>
      <c r="J1345">
        <f>0.94*J1344+(1-0.94)*'01_Data'!T1340^2</f>
        <v>1.281862636245748E-4</v>
      </c>
      <c r="K1345" s="11">
        <f t="shared" si="244"/>
        <v>0.17973018231057591</v>
      </c>
      <c r="L1345" t="e">
        <f>0.94*L1344+(1-0.94)*'01_Data'!U1340^2</f>
        <v>#DIV/0!</v>
      </c>
      <c r="M1345" s="11" t="e">
        <f t="shared" si="245"/>
        <v>#DIV/0!</v>
      </c>
      <c r="N1345">
        <f>0.94*N1344+(1-0.94)*'01_Data'!V1340^2</f>
        <v>5.4680726706919191E-4</v>
      </c>
      <c r="O1345" s="11">
        <f t="shared" si="246"/>
        <v>0.37120807009201234</v>
      </c>
      <c r="P1345">
        <f>0.94*P1344+(1-0.94)*'01_Data'!W1340^2</f>
        <v>2.4784051809723567E-4</v>
      </c>
      <c r="Q1345" s="11">
        <f t="shared" si="247"/>
        <v>0.24991160549382935</v>
      </c>
      <c r="R1345">
        <f>0.94*R1344+(1-0.94)*'01_Data'!X1340^2</f>
        <v>9.1835119406409542E-5</v>
      </c>
      <c r="S1345" s="11">
        <f t="shared" si="248"/>
        <v>0.15212642798151546</v>
      </c>
      <c r="T1345">
        <f>0.94*T1344+(1-0.94)*'01_Data'!Y1340^2</f>
        <v>6.0575747124620961E-8</v>
      </c>
      <c r="U1345" s="11">
        <f t="shared" si="249"/>
        <v>3.9070562160537807E-3</v>
      </c>
      <c r="V1345" t="e">
        <f>0.94*V1344+(1-0.94)*'01_Data'!AA1340^2</f>
        <v>#VALUE!</v>
      </c>
      <c r="W1345" s="11" t="e">
        <f t="shared" si="250"/>
        <v>#VALUE!</v>
      </c>
      <c r="X1345" t="e">
        <f>0.94*X1344+(1-0.94)*'01_Data'!AB1340^2</f>
        <v>#VALUE!</v>
      </c>
      <c r="Y1345" s="11" t="e">
        <f t="shared" si="251"/>
        <v>#VALUE!</v>
      </c>
    </row>
    <row r="1346" spans="1:25" x14ac:dyDescent="0.2">
      <c r="A1346" s="6">
        <f>'01_Data'!A1342</f>
        <v>45408</v>
      </c>
      <c r="B1346">
        <f>0.94*B1345+(1-0.94)*'01_Data'!P1341^2</f>
        <v>6.57704305970915E-5</v>
      </c>
      <c r="C1346" s="11">
        <f t="shared" si="240"/>
        <v>0.12874062494204019</v>
      </c>
      <c r="D1346">
        <f>0.94*D1345+(1-0.94)*'01_Data'!Q1341^2</f>
        <v>8.2743849223249587E-5</v>
      </c>
      <c r="E1346" s="11">
        <f t="shared" si="241"/>
        <v>0.14440031164875961</v>
      </c>
      <c r="F1346">
        <f>0.94*F1345+(1-0.94)*'01_Data'!R1341^2</f>
        <v>8.647025371499101E-5</v>
      </c>
      <c r="G1346" s="11">
        <f t="shared" si="242"/>
        <v>0.14761606936975979</v>
      </c>
      <c r="H1346">
        <f>0.94*H1345+(1-0.94)*'01_Data'!S1341^2</f>
        <v>1.1170627939440833E-4</v>
      </c>
      <c r="I1346" s="11">
        <f t="shared" si="243"/>
        <v>0.16777956492788657</v>
      </c>
      <c r="J1346">
        <f>0.94*J1345+(1-0.94)*'01_Data'!T1341^2</f>
        <v>1.2949620801170042E-4</v>
      </c>
      <c r="K1346" s="11">
        <f t="shared" si="244"/>
        <v>0.18064618573041755</v>
      </c>
      <c r="L1346" t="e">
        <f>0.94*L1345+(1-0.94)*'01_Data'!U1341^2</f>
        <v>#DIV/0!</v>
      </c>
      <c r="M1346" s="11" t="e">
        <f t="shared" si="245"/>
        <v>#DIV/0!</v>
      </c>
      <c r="N1346">
        <f>0.94*N1345+(1-0.94)*'01_Data'!V1341^2</f>
        <v>5.7240201174146182E-4</v>
      </c>
      <c r="O1346" s="11">
        <f t="shared" si="246"/>
        <v>0.37979640198249426</v>
      </c>
      <c r="P1346">
        <f>0.94*P1345+(1-0.94)*'01_Data'!W1341^2</f>
        <v>2.4406709692840074E-4</v>
      </c>
      <c r="Q1346" s="11">
        <f t="shared" si="247"/>
        <v>0.24800183149718269</v>
      </c>
      <c r="R1346">
        <f>0.94*R1345+(1-0.94)*'01_Data'!X1341^2</f>
        <v>8.7487587564121866E-5</v>
      </c>
      <c r="S1346" s="11">
        <f t="shared" si="248"/>
        <v>0.14848189137453333</v>
      </c>
      <c r="T1346">
        <f>0.94*T1345+(1-0.94)*'01_Data'!Y1341^2</f>
        <v>7.4745791024985258E-8</v>
      </c>
      <c r="U1346" s="11">
        <f t="shared" si="249"/>
        <v>4.3400390940976884E-3</v>
      </c>
      <c r="V1346" t="e">
        <f>0.94*V1345+(1-0.94)*'01_Data'!AA1341^2</f>
        <v>#VALUE!</v>
      </c>
      <c r="W1346" s="11" t="e">
        <f t="shared" si="250"/>
        <v>#VALUE!</v>
      </c>
      <c r="X1346" t="e">
        <f>0.94*X1345+(1-0.94)*'01_Data'!AB1341^2</f>
        <v>#VALUE!</v>
      </c>
      <c r="Y1346" s="11" t="e">
        <f t="shared" si="251"/>
        <v>#VALUE!</v>
      </c>
    </row>
    <row r="1347" spans="1:25" x14ac:dyDescent="0.2">
      <c r="A1347" s="6">
        <f>'01_Data'!A1343</f>
        <v>45411</v>
      </c>
      <c r="B1347">
        <f>0.94*B1346+(1-0.94)*'01_Data'!P1342^2</f>
        <v>1.0943295346160899E-4</v>
      </c>
      <c r="C1347" s="11">
        <f t="shared" si="240"/>
        <v>0.1660635549189691</v>
      </c>
      <c r="D1347">
        <f>0.94*D1346+(1-0.94)*'01_Data'!Q1342^2</f>
        <v>7.8593426542287532E-5</v>
      </c>
      <c r="E1347" s="11">
        <f t="shared" si="241"/>
        <v>0.14073216934537908</v>
      </c>
      <c r="F1347">
        <f>0.94*F1346+(1-0.94)*'01_Data'!R1342^2</f>
        <v>8.1341826925635462E-5</v>
      </c>
      <c r="G1347" s="11">
        <f t="shared" si="242"/>
        <v>0.14317171642911927</v>
      </c>
      <c r="H1347">
        <f>0.94*H1346+(1-0.94)*'01_Data'!S1342^2</f>
        <v>1.0513437311005106E-4</v>
      </c>
      <c r="I1347" s="11">
        <f t="shared" si="243"/>
        <v>0.16276935222495933</v>
      </c>
      <c r="J1347">
        <f>0.94*J1346+(1-0.94)*'01_Data'!T1342^2</f>
        <v>1.2184089016391811E-4</v>
      </c>
      <c r="K1347" s="11">
        <f t="shared" si="244"/>
        <v>0.17522529589447799</v>
      </c>
      <c r="L1347" t="e">
        <f>0.94*L1346+(1-0.94)*'01_Data'!U1342^2</f>
        <v>#DIV/0!</v>
      </c>
      <c r="M1347" s="11" t="e">
        <f t="shared" si="245"/>
        <v>#DIV/0!</v>
      </c>
      <c r="N1347">
        <f>0.94*N1346+(1-0.94)*'01_Data'!V1342^2</f>
        <v>5.5199260158702516E-4</v>
      </c>
      <c r="O1347" s="11">
        <f t="shared" si="246"/>
        <v>0.37296398700133282</v>
      </c>
      <c r="P1347">
        <f>0.94*P1346+(1-0.94)*'01_Data'!W1342^2</f>
        <v>2.4000614467833221E-4</v>
      </c>
      <c r="Q1347" s="11">
        <f t="shared" si="247"/>
        <v>0.24592996657369701</v>
      </c>
      <c r="R1347">
        <f>0.94*R1346+(1-0.94)*'01_Data'!X1342^2</f>
        <v>8.233270129887372E-5</v>
      </c>
      <c r="S1347" s="11">
        <f t="shared" si="248"/>
        <v>0.14404110776898441</v>
      </c>
      <c r="T1347">
        <f>0.94*T1346+(1-0.94)*'01_Data'!Y1342^2</f>
        <v>7.0261043563486134E-8</v>
      </c>
      <c r="U1347" s="11">
        <f t="shared" si="249"/>
        <v>4.207824019371355E-3</v>
      </c>
      <c r="V1347" t="e">
        <f>0.94*V1346+(1-0.94)*'01_Data'!AA1342^2</f>
        <v>#VALUE!</v>
      </c>
      <c r="W1347" s="11" t="e">
        <f t="shared" si="250"/>
        <v>#VALUE!</v>
      </c>
      <c r="X1347" t="e">
        <f>0.94*X1346+(1-0.94)*'01_Data'!AB1342^2</f>
        <v>#VALUE!</v>
      </c>
      <c r="Y1347" s="11" t="e">
        <f t="shared" si="251"/>
        <v>#VALUE!</v>
      </c>
    </row>
    <row r="1348" spans="1:25" x14ac:dyDescent="0.2">
      <c r="A1348" s="6">
        <f>'01_Data'!A1344</f>
        <v>45412</v>
      </c>
      <c r="B1348">
        <f>0.94*B1347+(1-0.94)*'01_Data'!P1343^2</f>
        <v>1.1486675356452521E-4</v>
      </c>
      <c r="C1348" s="11">
        <f t="shared" si="240"/>
        <v>0.17013648021003713</v>
      </c>
      <c r="D1348">
        <f>0.94*D1347+(1-0.94)*'01_Data'!Q1343^2</f>
        <v>7.4298826316385988E-5</v>
      </c>
      <c r="E1348" s="11">
        <f t="shared" si="241"/>
        <v>0.13683312549134172</v>
      </c>
      <c r="F1348">
        <f>0.94*F1347+(1-0.94)*'01_Data'!R1343^2</f>
        <v>7.6462733543312858E-5</v>
      </c>
      <c r="G1348" s="11">
        <f t="shared" si="242"/>
        <v>0.13881141470684191</v>
      </c>
      <c r="H1348">
        <f>0.94*H1347+(1-0.94)*'01_Data'!S1343^2</f>
        <v>1.0145356260645255E-4</v>
      </c>
      <c r="I1348" s="11">
        <f t="shared" si="243"/>
        <v>0.15989464586666449</v>
      </c>
      <c r="J1348">
        <f>0.94*J1347+(1-0.94)*'01_Data'!T1343^2</f>
        <v>1.298100971328387E-4</v>
      </c>
      <c r="K1348" s="11">
        <f t="shared" si="244"/>
        <v>0.18086498963999459</v>
      </c>
      <c r="L1348" t="e">
        <f>0.94*L1347+(1-0.94)*'01_Data'!U1343^2</f>
        <v>#DIV/0!</v>
      </c>
      <c r="M1348" s="11" t="e">
        <f t="shared" si="245"/>
        <v>#DIV/0!</v>
      </c>
      <c r="N1348">
        <f>0.94*N1347+(1-0.94)*'01_Data'!V1343^2</f>
        <v>5.1993742325129387E-4</v>
      </c>
      <c r="O1348" s="11">
        <f t="shared" si="246"/>
        <v>0.36197269325092202</v>
      </c>
      <c r="P1348">
        <f>0.94*P1347+(1-0.94)*'01_Data'!W1343^2</f>
        <v>2.2869147672645461E-4</v>
      </c>
      <c r="Q1348" s="11">
        <f t="shared" si="247"/>
        <v>0.24006301700817342</v>
      </c>
      <c r="R1348">
        <f>0.94*R1347+(1-0.94)*'01_Data'!X1343^2</f>
        <v>7.7486871954007E-5</v>
      </c>
      <c r="S1348" s="11">
        <f t="shared" si="248"/>
        <v>0.13973793948820687</v>
      </c>
      <c r="T1348">
        <f>0.94*T1347+(1-0.94)*'01_Data'!Y1343^2</f>
        <v>6.8916856077707876E-8</v>
      </c>
      <c r="U1348" s="11">
        <f t="shared" si="249"/>
        <v>4.1673790002329262E-3</v>
      </c>
      <c r="V1348" t="e">
        <f>0.94*V1347+(1-0.94)*'01_Data'!AA1343^2</f>
        <v>#VALUE!</v>
      </c>
      <c r="W1348" s="11" t="e">
        <f t="shared" si="250"/>
        <v>#VALUE!</v>
      </c>
      <c r="X1348" t="e">
        <f>0.94*X1347+(1-0.94)*'01_Data'!AB1343^2</f>
        <v>#VALUE!</v>
      </c>
      <c r="Y1348" s="11" t="e">
        <f t="shared" si="251"/>
        <v>#VALUE!</v>
      </c>
    </row>
    <row r="1349" spans="1:25" x14ac:dyDescent="0.2">
      <c r="A1349" s="6">
        <f>'01_Data'!A1345</f>
        <v>45413</v>
      </c>
      <c r="B1349">
        <f>0.94*B1348+(1-0.94)*'01_Data'!P1344^2</f>
        <v>1.1593279320680776E-4</v>
      </c>
      <c r="C1349" s="11">
        <f t="shared" si="240"/>
        <v>0.17092414659174274</v>
      </c>
      <c r="D1349">
        <f>0.94*D1348+(1-0.94)*'01_Data'!Q1344^2</f>
        <v>1.2710440454629304E-4</v>
      </c>
      <c r="E1349" s="11">
        <f t="shared" si="241"/>
        <v>0.17897013702197873</v>
      </c>
      <c r="F1349">
        <f>0.94*F1348+(1-0.94)*'01_Data'!R1344^2</f>
        <v>1.494796262451761E-4</v>
      </c>
      <c r="G1349" s="11">
        <f t="shared" si="242"/>
        <v>0.19408468722128591</v>
      </c>
      <c r="H1349">
        <f>0.94*H1348+(1-0.94)*'01_Data'!S1344^2</f>
        <v>1.5343829873576973E-4</v>
      </c>
      <c r="I1349" s="11">
        <f t="shared" si="243"/>
        <v>0.19663786838097586</v>
      </c>
      <c r="J1349">
        <f>0.94*J1348+(1-0.94)*'01_Data'!T1344^2</f>
        <v>1.5741370612611967E-4</v>
      </c>
      <c r="K1349" s="11">
        <f t="shared" si="244"/>
        <v>0.19916890807498586</v>
      </c>
      <c r="L1349" t="e">
        <f>0.94*L1348+(1-0.94)*'01_Data'!U1344^2</f>
        <v>#DIV/0!</v>
      </c>
      <c r="M1349" s="11" t="e">
        <f t="shared" si="245"/>
        <v>#DIV/0!</v>
      </c>
      <c r="N1349">
        <f>0.94*N1348+(1-0.94)*'01_Data'!V1344^2</f>
        <v>4.9349236772573679E-4</v>
      </c>
      <c r="O1349" s="11">
        <f t="shared" si="246"/>
        <v>0.35264724111622608</v>
      </c>
      <c r="P1349">
        <f>0.94*P1348+(1-0.94)*'01_Data'!W1344^2</f>
        <v>2.5713248996184234E-4</v>
      </c>
      <c r="Q1349" s="11">
        <f t="shared" si="247"/>
        <v>0.25455330968263656</v>
      </c>
      <c r="R1349">
        <f>0.94*R1348+(1-0.94)*'01_Data'!X1344^2</f>
        <v>8.7760686888554892E-5</v>
      </c>
      <c r="S1349" s="11">
        <f t="shared" si="248"/>
        <v>0.1487134596999069</v>
      </c>
      <c r="T1349">
        <f>0.94*T1348+(1-0.94)*'01_Data'!Y1344^2</f>
        <v>6.5499477982383749E-8</v>
      </c>
      <c r="U1349" s="11">
        <f t="shared" si="249"/>
        <v>4.0627414945527494E-3</v>
      </c>
      <c r="V1349" t="e">
        <f>0.94*V1348+(1-0.94)*'01_Data'!AA1344^2</f>
        <v>#VALUE!</v>
      </c>
      <c r="W1349" s="11" t="e">
        <f t="shared" si="250"/>
        <v>#VALUE!</v>
      </c>
      <c r="X1349" t="e">
        <f>0.94*X1348+(1-0.94)*'01_Data'!AB1344^2</f>
        <v>#VALUE!</v>
      </c>
      <c r="Y1349" s="11" t="e">
        <f t="shared" si="251"/>
        <v>#VALUE!</v>
      </c>
    </row>
    <row r="1350" spans="1:25" x14ac:dyDescent="0.2">
      <c r="A1350" s="6">
        <f>'01_Data'!A1346</f>
        <v>45414</v>
      </c>
      <c r="B1350">
        <f>0.94*B1349+(1-0.94)*'01_Data'!P1345^2</f>
        <v>1.3091480853310572E-4</v>
      </c>
      <c r="C1350" s="11">
        <f t="shared" si="240"/>
        <v>0.18163295887680364</v>
      </c>
      <c r="D1350">
        <f>0.94*D1349+(1-0.94)*'01_Data'!Q1345^2</f>
        <v>1.2574677427096669E-4</v>
      </c>
      <c r="E1350" s="11">
        <f t="shared" si="241"/>
        <v>0.17801176117404044</v>
      </c>
      <c r="F1350">
        <f>0.94*F1349+(1-0.94)*'01_Data'!R1345^2</f>
        <v>1.4680420653599181E-4</v>
      </c>
      <c r="G1350" s="11">
        <f t="shared" si="242"/>
        <v>0.19233995956916997</v>
      </c>
      <c r="H1350">
        <f>0.94*H1349+(1-0.94)*'01_Data'!S1345^2</f>
        <v>1.8443095900598744E-4</v>
      </c>
      <c r="I1350" s="11">
        <f t="shared" si="243"/>
        <v>0.21558432612207418</v>
      </c>
      <c r="J1350">
        <f>0.94*J1349+(1-0.94)*'01_Data'!T1345^2</f>
        <v>1.4948009602119334E-4</v>
      </c>
      <c r="K1350" s="11">
        <f t="shared" si="244"/>
        <v>0.19408499220017175</v>
      </c>
      <c r="L1350" t="e">
        <f>0.94*L1349+(1-0.94)*'01_Data'!U1345^2</f>
        <v>#DIV/0!</v>
      </c>
      <c r="M1350" s="11" t="e">
        <f t="shared" si="245"/>
        <v>#DIV/0!</v>
      </c>
      <c r="N1350">
        <f>0.94*N1349+(1-0.94)*'01_Data'!V1345^2</f>
        <v>4.6497554246461789E-4</v>
      </c>
      <c r="O1350" s="11">
        <f t="shared" si="246"/>
        <v>0.34230664133359101</v>
      </c>
      <c r="P1350">
        <f>0.94*P1349+(1-0.94)*'01_Data'!W1345^2</f>
        <v>2.552689959036471E-4</v>
      </c>
      <c r="Q1350" s="11">
        <f t="shared" si="247"/>
        <v>0.2536292312958407</v>
      </c>
      <c r="R1350">
        <f>0.94*R1349+(1-0.94)*'01_Data'!X1345^2</f>
        <v>9.7885709886708216E-5</v>
      </c>
      <c r="S1350" s="11">
        <f t="shared" si="248"/>
        <v>0.15705794755901553</v>
      </c>
      <c r="T1350">
        <f>0.94*T1349+(1-0.94)*'01_Data'!Y1345^2</f>
        <v>6.3877117804296983E-8</v>
      </c>
      <c r="U1350" s="11">
        <f t="shared" si="249"/>
        <v>4.012110876668645E-3</v>
      </c>
      <c r="V1350" t="e">
        <f>0.94*V1349+(1-0.94)*'01_Data'!AA1345^2</f>
        <v>#VALUE!</v>
      </c>
      <c r="W1350" s="11" t="e">
        <f t="shared" si="250"/>
        <v>#VALUE!</v>
      </c>
      <c r="X1350" t="e">
        <f>0.94*X1349+(1-0.94)*'01_Data'!AB1345^2</f>
        <v>#VALUE!</v>
      </c>
      <c r="Y1350" s="11" t="e">
        <f t="shared" si="251"/>
        <v>#VALUE!</v>
      </c>
    </row>
    <row r="1351" spans="1:25" x14ac:dyDescent="0.2">
      <c r="A1351" s="6">
        <f>'01_Data'!A1347</f>
        <v>45415</v>
      </c>
      <c r="B1351">
        <f>0.94*B1350+(1-0.94)*'01_Data'!P1346^2</f>
        <v>1.23256113798939E-4</v>
      </c>
      <c r="C1351" s="11">
        <f t="shared" si="240"/>
        <v>0.17624000873051679</v>
      </c>
      <c r="D1351">
        <f>0.94*D1350+(1-0.94)*'01_Data'!Q1346^2</f>
        <v>1.2103113891474577E-4</v>
      </c>
      <c r="E1351" s="11">
        <f t="shared" si="241"/>
        <v>0.17464205394610982</v>
      </c>
      <c r="F1351">
        <f>0.94*F1350+(1-0.94)*'01_Data'!R1346^2</f>
        <v>1.5523707465232877E-4</v>
      </c>
      <c r="G1351" s="11">
        <f t="shared" si="242"/>
        <v>0.19778711487957665</v>
      </c>
      <c r="H1351">
        <f>0.94*H1350+(1-0.94)*'01_Data'!S1346^2</f>
        <v>1.7400021184075357E-4</v>
      </c>
      <c r="I1351" s="11">
        <f t="shared" si="243"/>
        <v>0.20939926786851454</v>
      </c>
      <c r="J1351">
        <f>0.94*J1350+(1-0.94)*'01_Data'!T1346^2</f>
        <v>1.713386582223649E-4</v>
      </c>
      <c r="K1351" s="11">
        <f t="shared" si="244"/>
        <v>0.20779158277475043</v>
      </c>
      <c r="L1351" t="e">
        <f>0.94*L1350+(1-0.94)*'01_Data'!U1346^2</f>
        <v>#DIV/0!</v>
      </c>
      <c r="M1351" s="11" t="e">
        <f t="shared" si="245"/>
        <v>#DIV/0!</v>
      </c>
      <c r="N1351">
        <f>0.94*N1350+(1-0.94)*'01_Data'!V1346^2</f>
        <v>5.8242029790028934E-4</v>
      </c>
      <c r="O1351" s="11">
        <f t="shared" si="246"/>
        <v>0.38310561868872783</v>
      </c>
      <c r="P1351">
        <f>0.94*P1350+(1-0.94)*'01_Data'!W1346^2</f>
        <v>2.9801862925110494E-4</v>
      </c>
      <c r="Q1351" s="11">
        <f t="shared" si="247"/>
        <v>0.27404505938126023</v>
      </c>
      <c r="R1351">
        <f>0.94*R1350+(1-0.94)*'01_Data'!X1346^2</f>
        <v>1.141081099410462E-4</v>
      </c>
      <c r="S1351" s="11">
        <f t="shared" si="248"/>
        <v>0.16957371171600757</v>
      </c>
      <c r="T1351">
        <f>0.94*T1350+(1-0.94)*'01_Data'!Y1346^2</f>
        <v>7.7966527665896478E-8</v>
      </c>
      <c r="U1351" s="11">
        <f t="shared" si="249"/>
        <v>4.4325573850550332E-3</v>
      </c>
      <c r="V1351" t="e">
        <f>0.94*V1350+(1-0.94)*'01_Data'!AA1346^2</f>
        <v>#VALUE!</v>
      </c>
      <c r="W1351" s="11" t="e">
        <f t="shared" si="250"/>
        <v>#VALUE!</v>
      </c>
      <c r="X1351" t="e">
        <f>0.94*X1350+(1-0.94)*'01_Data'!AB1346^2</f>
        <v>#VALUE!</v>
      </c>
      <c r="Y1351" s="11" t="e">
        <f t="shared" si="251"/>
        <v>#VALUE!</v>
      </c>
    </row>
    <row r="1352" spans="1:25" x14ac:dyDescent="0.2">
      <c r="A1352" s="6">
        <f>'01_Data'!A1348</f>
        <v>45418</v>
      </c>
      <c r="B1352">
        <f>0.94*B1351+(1-0.94)*'01_Data'!P1347^2</f>
        <v>1.1611716431337936E-4</v>
      </c>
      <c r="C1352" s="11">
        <f t="shared" ref="C1352:C1415" si="252">SQRT(B1352)*SQRT(252)</f>
        <v>0.17106000528168938</v>
      </c>
      <c r="D1352">
        <f>0.94*D1351+(1-0.94)*'01_Data'!Q1347^2</f>
        <v>1.1430578436956269E-4</v>
      </c>
      <c r="E1352" s="11">
        <f t="shared" ref="E1352:E1415" si="253">SQRT(D1352)*SQRT(252)</f>
        <v>0.16972052810762109</v>
      </c>
      <c r="F1352">
        <f>0.94*F1351+(1-0.94)*'01_Data'!R1347^2</f>
        <v>1.4592445759583736E-4</v>
      </c>
      <c r="G1352" s="11">
        <f t="shared" ref="G1352:G1415" si="254">SQRT(F1352)*SQRT(252)</f>
        <v>0.19176277875059855</v>
      </c>
      <c r="H1352">
        <f>0.94*H1351+(1-0.94)*'01_Data'!S1347^2</f>
        <v>1.646109374445957E-4</v>
      </c>
      <c r="I1352" s="11">
        <f t="shared" ref="I1352:I1415" si="255">SQRT(H1352)*SQRT(252)</f>
        <v>0.20367119638289091</v>
      </c>
      <c r="J1352">
        <f>0.94*J1351+(1-0.94)*'01_Data'!T1347^2</f>
        <v>1.8369601544987639E-4</v>
      </c>
      <c r="K1352" s="11">
        <f t="shared" ref="K1352:K1415" si="256">SQRT(J1352)*SQRT(252)</f>
        <v>0.21515435364725682</v>
      </c>
      <c r="L1352" t="e">
        <f>0.94*L1351+(1-0.94)*'01_Data'!U1347^2</f>
        <v>#DIV/0!</v>
      </c>
      <c r="M1352" s="11" t="e">
        <f t="shared" ref="M1352:M1415" si="257">SQRT(L1352)*SQRT(252)</f>
        <v>#DIV/0!</v>
      </c>
      <c r="N1352">
        <f>0.94*N1351+(1-0.94)*'01_Data'!V1347^2</f>
        <v>5.5032832131945129E-4</v>
      </c>
      <c r="O1352" s="11">
        <f t="shared" ref="O1352:O1415" si="258">SQRT(N1352)*SQRT(252)</f>
        <v>0.37240131172231622</v>
      </c>
      <c r="P1352">
        <f>0.94*P1351+(1-0.94)*'01_Data'!W1347^2</f>
        <v>2.8952520681010713E-4</v>
      </c>
      <c r="Q1352" s="11">
        <f t="shared" ref="Q1352:Q1415" si="259">SQRT(P1352)*SQRT(252)</f>
        <v>0.27011174005612382</v>
      </c>
      <c r="R1352">
        <f>0.94*R1351+(1-0.94)*'01_Data'!X1347^2</f>
        <v>1.1015792845742637E-4</v>
      </c>
      <c r="S1352" s="11">
        <f t="shared" ref="S1352:S1415" si="260">SQRT(R1352)*SQRT(252)</f>
        <v>0.16661271851593878</v>
      </c>
      <c r="T1352">
        <f>0.94*T1351+(1-0.94)*'01_Data'!Y1347^2</f>
        <v>7.4020605455052696E-8</v>
      </c>
      <c r="U1352" s="11">
        <f t="shared" ref="U1352:U1415" si="261">SQRT(T1352)*SQRT(252)</f>
        <v>4.3189341942976257E-3</v>
      </c>
      <c r="V1352" t="e">
        <f>0.94*V1351+(1-0.94)*'01_Data'!AA1347^2</f>
        <v>#VALUE!</v>
      </c>
      <c r="W1352" s="11" t="e">
        <f t="shared" ref="W1352:W1415" si="262">SQRT(V1352)*SQRT(252)</f>
        <v>#VALUE!</v>
      </c>
      <c r="X1352" t="e">
        <f>0.94*X1351+(1-0.94)*'01_Data'!AB1347^2</f>
        <v>#VALUE!</v>
      </c>
      <c r="Y1352" s="11" t="e">
        <f t="shared" ref="Y1352:Y1415" si="263">SQRT(X1352)*SQRT(252)</f>
        <v>#VALUE!</v>
      </c>
    </row>
    <row r="1353" spans="1:25" x14ac:dyDescent="0.2">
      <c r="A1353" s="6">
        <f>'01_Data'!A1349</f>
        <v>45419</v>
      </c>
      <c r="B1353">
        <f>0.94*B1352+(1-0.94)*'01_Data'!P1348^2</f>
        <v>1.1164211029798636E-4</v>
      </c>
      <c r="C1353" s="11">
        <f t="shared" si="252"/>
        <v>0.16773136795212926</v>
      </c>
      <c r="D1353">
        <f>0.94*D1352+(1-0.94)*'01_Data'!Q1348^2</f>
        <v>1.1714154749898302E-4</v>
      </c>
      <c r="E1353" s="11">
        <f t="shared" si="253"/>
        <v>0.17181289232692559</v>
      </c>
      <c r="F1353">
        <f>0.94*F1352+(1-0.94)*'01_Data'!R1348^2</f>
        <v>1.4409160018054491E-4</v>
      </c>
      <c r="G1353" s="11">
        <f t="shared" si="254"/>
        <v>0.19055467258899036</v>
      </c>
      <c r="H1353">
        <f>0.94*H1352+(1-0.94)*'01_Data'!S1348^2</f>
        <v>1.6042200869266949E-4</v>
      </c>
      <c r="I1353" s="11">
        <f t="shared" si="255"/>
        <v>0.20106304033947342</v>
      </c>
      <c r="J1353">
        <f>0.94*J1352+(1-0.94)*'01_Data'!T1348^2</f>
        <v>1.7393327008341007E-4</v>
      </c>
      <c r="K1353" s="11">
        <f t="shared" si="256"/>
        <v>0.20935898371223371</v>
      </c>
      <c r="L1353" t="e">
        <f>0.94*L1352+(1-0.94)*'01_Data'!U1348^2</f>
        <v>#DIV/0!</v>
      </c>
      <c r="M1353" s="11" t="e">
        <f t="shared" si="257"/>
        <v>#DIV/0!</v>
      </c>
      <c r="N1353">
        <f>0.94*N1352+(1-0.94)*'01_Data'!V1348^2</f>
        <v>5.1850105088538942E-4</v>
      </c>
      <c r="O1353" s="11">
        <f t="shared" si="258"/>
        <v>0.36147235692804802</v>
      </c>
      <c r="P1353">
        <f>0.94*P1352+(1-0.94)*'01_Data'!W1348^2</f>
        <v>2.7399541251187283E-4</v>
      </c>
      <c r="Q1353" s="11">
        <f t="shared" si="259"/>
        <v>0.2627676615434098</v>
      </c>
      <c r="R1353">
        <f>0.94*R1352+(1-0.94)*'01_Data'!X1348^2</f>
        <v>1.1034541191557733E-4</v>
      </c>
      <c r="S1353" s="11">
        <f t="shared" si="260"/>
        <v>0.16675444162817821</v>
      </c>
      <c r="T1353">
        <f>0.94*T1352+(1-0.94)*'01_Data'!Y1348^2</f>
        <v>6.9579369127749528E-8</v>
      </c>
      <c r="U1353" s="11">
        <f t="shared" si="261"/>
        <v>4.1873620598406446E-3</v>
      </c>
      <c r="V1353" t="e">
        <f>0.94*V1352+(1-0.94)*'01_Data'!AA1348^2</f>
        <v>#VALUE!</v>
      </c>
      <c r="W1353" s="11" t="e">
        <f t="shared" si="262"/>
        <v>#VALUE!</v>
      </c>
      <c r="X1353" t="e">
        <f>0.94*X1352+(1-0.94)*'01_Data'!AB1348^2</f>
        <v>#VALUE!</v>
      </c>
      <c r="Y1353" s="11" t="e">
        <f t="shared" si="263"/>
        <v>#VALUE!</v>
      </c>
    </row>
    <row r="1354" spans="1:25" x14ac:dyDescent="0.2">
      <c r="A1354" s="6">
        <f>'01_Data'!A1350</f>
        <v>45420</v>
      </c>
      <c r="B1354">
        <f>0.94*B1353+(1-0.94)*'01_Data'!P1349^2</f>
        <v>1.0643162920503429E-4</v>
      </c>
      <c r="C1354" s="11">
        <f t="shared" si="252"/>
        <v>0.16377048134407082</v>
      </c>
      <c r="D1354">
        <f>0.94*D1353+(1-0.94)*'01_Data'!Q1349^2</f>
        <v>1.10424207437585E-4</v>
      </c>
      <c r="E1354" s="11">
        <f t="shared" si="253"/>
        <v>0.16681396906216045</v>
      </c>
      <c r="F1354">
        <f>0.94*F1353+(1-0.94)*'01_Data'!R1349^2</f>
        <v>1.3544649758072779E-4</v>
      </c>
      <c r="G1354" s="11">
        <f t="shared" si="254"/>
        <v>0.18474987791699188</v>
      </c>
      <c r="H1354">
        <f>0.94*H1353+(1-0.94)*'01_Data'!S1349^2</f>
        <v>1.5083215873543267E-4</v>
      </c>
      <c r="I1354" s="11">
        <f t="shared" si="255"/>
        <v>0.19496077554556721</v>
      </c>
      <c r="J1354">
        <f>0.94*J1353+(1-0.94)*'01_Data'!T1349^2</f>
        <v>1.641340557099568E-4</v>
      </c>
      <c r="K1354" s="11">
        <f t="shared" si="256"/>
        <v>0.20337596229375074</v>
      </c>
      <c r="L1354" t="e">
        <f>0.94*L1353+(1-0.94)*'01_Data'!U1349^2</f>
        <v>#DIV/0!</v>
      </c>
      <c r="M1354" s="11" t="e">
        <f t="shared" si="257"/>
        <v>#DIV/0!</v>
      </c>
      <c r="N1354">
        <f>0.94*N1353+(1-0.94)*'01_Data'!V1349^2</f>
        <v>4.9303326732856373E-4</v>
      </c>
      <c r="O1354" s="11">
        <f t="shared" si="258"/>
        <v>0.35248316749427633</v>
      </c>
      <c r="P1354">
        <f>0.94*P1353+(1-0.94)*'01_Data'!W1349^2</f>
        <v>2.6317348651594169E-4</v>
      </c>
      <c r="Q1354" s="11">
        <f t="shared" si="259"/>
        <v>0.25752615129733386</v>
      </c>
      <c r="R1354">
        <f>0.94*R1353+(1-0.94)*'01_Data'!X1349^2</f>
        <v>1.048599719462956E-4</v>
      </c>
      <c r="S1354" s="11">
        <f t="shared" si="260"/>
        <v>0.16255679909024567</v>
      </c>
      <c r="T1354">
        <f>0.94*T1353+(1-0.94)*'01_Data'!Y1349^2</f>
        <v>6.6105374983698208E-8</v>
      </c>
      <c r="U1354" s="11">
        <f t="shared" si="261"/>
        <v>4.0814892497582234E-3</v>
      </c>
      <c r="V1354" t="e">
        <f>0.94*V1353+(1-0.94)*'01_Data'!AA1349^2</f>
        <v>#VALUE!</v>
      </c>
      <c r="W1354" s="11" t="e">
        <f t="shared" si="262"/>
        <v>#VALUE!</v>
      </c>
      <c r="X1354" t="e">
        <f>0.94*X1353+(1-0.94)*'01_Data'!AB1349^2</f>
        <v>#VALUE!</v>
      </c>
      <c r="Y1354" s="11" t="e">
        <f t="shared" si="263"/>
        <v>#VALUE!</v>
      </c>
    </row>
    <row r="1355" spans="1:25" x14ac:dyDescent="0.2">
      <c r="A1355" s="6">
        <f>'01_Data'!A1351</f>
        <v>45421</v>
      </c>
      <c r="B1355">
        <f>0.94*B1354+(1-0.94)*'01_Data'!P1350^2</f>
        <v>1.0004750931669208E-4</v>
      </c>
      <c r="C1355" s="11">
        <f t="shared" si="252"/>
        <v>0.15878278353715308</v>
      </c>
      <c r="D1355">
        <f>0.94*D1354+(1-0.94)*'01_Data'!Q1350^2</f>
        <v>1.0383707810489972E-4</v>
      </c>
      <c r="E1355" s="11">
        <f t="shared" si="253"/>
        <v>0.16176199702783942</v>
      </c>
      <c r="F1355">
        <f>0.94*F1354+(1-0.94)*'01_Data'!R1350^2</f>
        <v>1.2822892801931594E-4</v>
      </c>
      <c r="G1355" s="11">
        <f t="shared" si="254"/>
        <v>0.17976008973314297</v>
      </c>
      <c r="H1355">
        <f>0.94*H1354+(1-0.94)*'01_Data'!S1350^2</f>
        <v>1.6975934993607067E-4</v>
      </c>
      <c r="I1355" s="11">
        <f t="shared" si="255"/>
        <v>0.20683170981232499</v>
      </c>
      <c r="J1355">
        <f>0.94*J1354+(1-0.94)*'01_Data'!T1350^2</f>
        <v>1.5592876886624419E-4</v>
      </c>
      <c r="K1355" s="11">
        <f t="shared" si="256"/>
        <v>0.19822726793832765</v>
      </c>
      <c r="L1355" t="e">
        <f>0.94*L1354+(1-0.94)*'01_Data'!U1350^2</f>
        <v>#DIV/0!</v>
      </c>
      <c r="M1355" s="11" t="e">
        <f t="shared" si="257"/>
        <v>#DIV/0!</v>
      </c>
      <c r="N1355">
        <f>0.94*N1354+(1-0.94)*'01_Data'!V1350^2</f>
        <v>4.810868947804749E-4</v>
      </c>
      <c r="O1355" s="11">
        <f t="shared" si="258"/>
        <v>0.34818658429738458</v>
      </c>
      <c r="P1355">
        <f>0.94*P1354+(1-0.94)*'01_Data'!W1350^2</f>
        <v>3.2891677593375438E-4</v>
      </c>
      <c r="Q1355" s="11">
        <f t="shared" si="259"/>
        <v>0.28790107248029856</v>
      </c>
      <c r="R1355">
        <f>0.94*R1354+(1-0.94)*'01_Data'!X1350^2</f>
        <v>1.0186569499805711E-4</v>
      </c>
      <c r="S1355" s="11">
        <f t="shared" si="260"/>
        <v>0.16021908481672961</v>
      </c>
      <c r="T1355">
        <f>0.94*T1354+(1-0.94)*'01_Data'!Y1350^2</f>
        <v>6.5034346006700146E-8</v>
      </c>
      <c r="U1355" s="11">
        <f t="shared" si="261"/>
        <v>4.048290403823377E-3</v>
      </c>
      <c r="V1355" t="e">
        <f>0.94*V1354+(1-0.94)*'01_Data'!AA1350^2</f>
        <v>#VALUE!</v>
      </c>
      <c r="W1355" s="11" t="e">
        <f t="shared" si="262"/>
        <v>#VALUE!</v>
      </c>
      <c r="X1355" t="e">
        <f>0.94*X1354+(1-0.94)*'01_Data'!AB1350^2</f>
        <v>#VALUE!</v>
      </c>
      <c r="Y1355" s="11" t="e">
        <f t="shared" si="263"/>
        <v>#VALUE!</v>
      </c>
    </row>
    <row r="1356" spans="1:25" x14ac:dyDescent="0.2">
      <c r="A1356" s="6">
        <f>'01_Data'!A1352</f>
        <v>45422</v>
      </c>
      <c r="B1356">
        <f>0.94*B1355+(1-0.94)*'01_Data'!P1351^2</f>
        <v>1.1691718512337486E-4</v>
      </c>
      <c r="C1356" s="11">
        <f t="shared" si="252"/>
        <v>0.17164827599218835</v>
      </c>
      <c r="D1356">
        <f>0.94*D1355+(1-0.94)*'01_Data'!Q1351^2</f>
        <v>1.1649980008093798E-4</v>
      </c>
      <c r="E1356" s="11">
        <f t="shared" si="253"/>
        <v>0.1713416167205048</v>
      </c>
      <c r="F1356">
        <f>0.94*F1355+(1-0.94)*'01_Data'!R1351^2</f>
        <v>1.2096556762612546E-4</v>
      </c>
      <c r="G1356" s="11">
        <f t="shared" si="254"/>
        <v>0.17459473944475998</v>
      </c>
      <c r="H1356">
        <f>0.94*H1355+(1-0.94)*'01_Data'!S1351^2</f>
        <v>1.6417346705375896E-4</v>
      </c>
      <c r="I1356" s="11">
        <f t="shared" si="255"/>
        <v>0.20340037782056172</v>
      </c>
      <c r="J1356">
        <f>0.94*J1355+(1-0.94)*'01_Data'!T1351^2</f>
        <v>1.4943000094642527E-4</v>
      </c>
      <c r="K1356" s="11">
        <f t="shared" si="256"/>
        <v>0.19405246774648133</v>
      </c>
      <c r="L1356" t="e">
        <f>0.94*L1355+(1-0.94)*'01_Data'!U1351^2</f>
        <v>#DIV/0!</v>
      </c>
      <c r="M1356" s="11" t="e">
        <f t="shared" si="257"/>
        <v>#DIV/0!</v>
      </c>
      <c r="N1356">
        <f>0.94*N1355+(1-0.94)*'01_Data'!V1351^2</f>
        <v>4.6925884788552374E-4</v>
      </c>
      <c r="O1356" s="11">
        <f t="shared" si="258"/>
        <v>0.34387967323927715</v>
      </c>
      <c r="P1356">
        <f>0.94*P1355+(1-0.94)*'01_Data'!W1351^2</f>
        <v>3.2724001281727639E-4</v>
      </c>
      <c r="Q1356" s="11">
        <f t="shared" si="259"/>
        <v>0.28716629891049833</v>
      </c>
      <c r="R1356">
        <f>0.94*R1355+(1-0.94)*'01_Data'!X1351^2</f>
        <v>9.5844781535561554E-5</v>
      </c>
      <c r="S1356" s="11">
        <f t="shared" si="260"/>
        <v>0.15541198456670424</v>
      </c>
      <c r="T1356">
        <f>0.94*T1355+(1-0.94)*'01_Data'!Y1351^2</f>
        <v>7.9019069599801354E-8</v>
      </c>
      <c r="U1356" s="11">
        <f t="shared" si="261"/>
        <v>4.4623766693489631E-3</v>
      </c>
      <c r="V1356" t="e">
        <f>0.94*V1355+(1-0.94)*'01_Data'!AA1351^2</f>
        <v>#VALUE!</v>
      </c>
      <c r="W1356" s="11" t="e">
        <f t="shared" si="262"/>
        <v>#VALUE!</v>
      </c>
      <c r="X1356" t="e">
        <f>0.94*X1355+(1-0.94)*'01_Data'!AB1351^2</f>
        <v>#VALUE!</v>
      </c>
      <c r="Y1356" s="11" t="e">
        <f t="shared" si="263"/>
        <v>#VALUE!</v>
      </c>
    </row>
    <row r="1357" spans="1:25" x14ac:dyDescent="0.2">
      <c r="A1357" s="6">
        <f>'01_Data'!A1353</f>
        <v>45425</v>
      </c>
      <c r="B1357">
        <f>0.94*B1356+(1-0.94)*'01_Data'!P1352^2</f>
        <v>1.1089204495243126E-4</v>
      </c>
      <c r="C1357" s="11">
        <f t="shared" si="252"/>
        <v>0.16716696841186263</v>
      </c>
      <c r="D1357">
        <f>0.94*D1356+(1-0.94)*'01_Data'!Q1352^2</f>
        <v>1.0980924230619745E-4</v>
      </c>
      <c r="E1357" s="11">
        <f t="shared" si="253"/>
        <v>0.16634881743241145</v>
      </c>
      <c r="F1357">
        <f>0.94*F1356+(1-0.94)*'01_Data'!R1352^2</f>
        <v>1.1567498776859911E-4</v>
      </c>
      <c r="G1357" s="11">
        <f t="shared" si="254"/>
        <v>0.17073399461644123</v>
      </c>
      <c r="H1357">
        <f>0.94*H1356+(1-0.94)*'01_Data'!S1352^2</f>
        <v>1.6091867682203629E-4</v>
      </c>
      <c r="I1357" s="11">
        <f t="shared" si="255"/>
        <v>0.2013740463891838</v>
      </c>
      <c r="J1357">
        <f>0.94*J1356+(1-0.94)*'01_Data'!T1352^2</f>
        <v>1.4168458784944961E-4</v>
      </c>
      <c r="K1357" s="11">
        <f t="shared" si="256"/>
        <v>0.18895638686760843</v>
      </c>
      <c r="L1357" t="e">
        <f>0.94*L1356+(1-0.94)*'01_Data'!U1352^2</f>
        <v>#DIV/0!</v>
      </c>
      <c r="M1357" s="11" t="e">
        <f t="shared" si="257"/>
        <v>#DIV/0!</v>
      </c>
      <c r="N1357">
        <f>0.94*N1356+(1-0.94)*'01_Data'!V1352^2</f>
        <v>4.5995127319760695E-4</v>
      </c>
      <c r="O1357" s="11">
        <f t="shared" si="258"/>
        <v>0.34045222990281171</v>
      </c>
      <c r="P1357">
        <f>0.94*P1356+(1-0.94)*'01_Data'!W1352^2</f>
        <v>3.1910752060027069E-4</v>
      </c>
      <c r="Q1357" s="11">
        <f t="shared" si="259"/>
        <v>0.2835755546433229</v>
      </c>
      <c r="R1357">
        <f>0.94*R1356+(1-0.94)*'01_Data'!X1352^2</f>
        <v>9.0278691591573525E-5</v>
      </c>
      <c r="S1357" s="11">
        <f t="shared" si="260"/>
        <v>0.15083179466238719</v>
      </c>
      <c r="T1357">
        <f>0.94*T1356+(1-0.94)*'01_Data'!Y1352^2</f>
        <v>7.427792542381327E-8</v>
      </c>
      <c r="U1357" s="11">
        <f t="shared" si="261"/>
        <v>4.3264346992415064E-3</v>
      </c>
      <c r="V1357" t="e">
        <f>0.94*V1356+(1-0.94)*'01_Data'!AA1352^2</f>
        <v>#VALUE!</v>
      </c>
      <c r="W1357" s="11" t="e">
        <f t="shared" si="262"/>
        <v>#VALUE!</v>
      </c>
      <c r="X1357" t="e">
        <f>0.94*X1356+(1-0.94)*'01_Data'!AB1352^2</f>
        <v>#VALUE!</v>
      </c>
      <c r="Y1357" s="11" t="e">
        <f t="shared" si="263"/>
        <v>#VALUE!</v>
      </c>
    </row>
    <row r="1358" spans="1:25" x14ac:dyDescent="0.2">
      <c r="A1358" s="6">
        <f>'01_Data'!A1354</f>
        <v>45426</v>
      </c>
      <c r="B1358">
        <f>0.94*B1357+(1-0.94)*'01_Data'!P1353^2</f>
        <v>1.0424927890232517E-4</v>
      </c>
      <c r="C1358" s="11">
        <f t="shared" si="252"/>
        <v>0.16208275134444733</v>
      </c>
      <c r="D1358">
        <f>0.94*D1357+(1-0.94)*'01_Data'!Q1353^2</f>
        <v>1.0688069067540979E-4</v>
      </c>
      <c r="E1358" s="11">
        <f t="shared" si="253"/>
        <v>0.16411561184178447</v>
      </c>
      <c r="F1358">
        <f>0.94*F1357+(1-0.94)*'01_Data'!R1353^2</f>
        <v>1.0914872298281113E-4</v>
      </c>
      <c r="G1358" s="11">
        <f t="shared" si="254"/>
        <v>0.1658477560646161</v>
      </c>
      <c r="H1358">
        <f>0.94*H1357+(1-0.94)*'01_Data'!S1353^2</f>
        <v>1.5779737192595156E-4</v>
      </c>
      <c r="I1358" s="11">
        <f t="shared" si="255"/>
        <v>0.19941147841922188</v>
      </c>
      <c r="J1358">
        <f>0.94*J1357+(1-0.94)*'01_Data'!T1353^2</f>
        <v>1.4658588902399908E-4</v>
      </c>
      <c r="K1358" s="11">
        <f t="shared" si="256"/>
        <v>0.19219688872103985</v>
      </c>
      <c r="L1358" t="e">
        <f>0.94*L1357+(1-0.94)*'01_Data'!U1353^2</f>
        <v>#DIV/0!</v>
      </c>
      <c r="M1358" s="11" t="e">
        <f t="shared" si="257"/>
        <v>#DIV/0!</v>
      </c>
      <c r="N1358">
        <f>0.94*N1357+(1-0.94)*'01_Data'!V1353^2</f>
        <v>4.4480336668327989E-4</v>
      </c>
      <c r="O1358" s="11">
        <f t="shared" si="258"/>
        <v>0.33479911649254179</v>
      </c>
      <c r="P1358">
        <f>0.94*P1357+(1-0.94)*'01_Data'!W1353^2</f>
        <v>3.1930591130186262E-4</v>
      </c>
      <c r="Q1358" s="11">
        <f t="shared" si="259"/>
        <v>0.28366369109928291</v>
      </c>
      <c r="R1358">
        <f>0.94*R1357+(1-0.94)*'01_Data'!X1353^2</f>
        <v>8.8285235140711318E-5</v>
      </c>
      <c r="S1358" s="11">
        <f t="shared" si="260"/>
        <v>0.1491572299805117</v>
      </c>
      <c r="T1358">
        <f>0.94*T1357+(1-0.94)*'01_Data'!Y1353^2</f>
        <v>7.2680948914610385E-8</v>
      </c>
      <c r="U1358" s="11">
        <f t="shared" si="261"/>
        <v>4.2796727826414274E-3</v>
      </c>
      <c r="V1358" t="e">
        <f>0.94*V1357+(1-0.94)*'01_Data'!AA1353^2</f>
        <v>#VALUE!</v>
      </c>
      <c r="W1358" s="11" t="e">
        <f t="shared" si="262"/>
        <v>#VALUE!</v>
      </c>
      <c r="X1358" t="e">
        <f>0.94*X1357+(1-0.94)*'01_Data'!AB1353^2</f>
        <v>#VALUE!</v>
      </c>
      <c r="Y1358" s="11" t="e">
        <f t="shared" si="263"/>
        <v>#VALUE!</v>
      </c>
    </row>
    <row r="1359" spans="1:25" x14ac:dyDescent="0.2">
      <c r="A1359" s="6">
        <f>'01_Data'!A1355</f>
        <v>45427</v>
      </c>
      <c r="B1359">
        <f>0.94*B1358+(1-0.94)*'01_Data'!P1354^2</f>
        <v>1.0019202379547252E-4</v>
      </c>
      <c r="C1359" s="11">
        <f t="shared" si="252"/>
        <v>0.15889741972876426</v>
      </c>
      <c r="D1359">
        <f>0.94*D1358+(1-0.94)*'01_Data'!Q1354^2</f>
        <v>1.0235454569683623E-4</v>
      </c>
      <c r="E1359" s="11">
        <f t="shared" si="253"/>
        <v>0.16060306820108616</v>
      </c>
      <c r="F1359">
        <f>0.94*F1358+(1-0.94)*'01_Data'!R1354^2</f>
        <v>1.0383312829240576E-4</v>
      </c>
      <c r="G1359" s="11">
        <f t="shared" si="254"/>
        <v>0.16175892040220302</v>
      </c>
      <c r="H1359">
        <f>0.94*H1358+(1-0.94)*'01_Data'!S1354^2</f>
        <v>1.4866951664570707E-4</v>
      </c>
      <c r="I1359" s="11">
        <f t="shared" si="255"/>
        <v>0.19355804864359988</v>
      </c>
      <c r="J1359">
        <f>0.94*J1358+(1-0.94)*'01_Data'!T1354^2</f>
        <v>1.554824419694945E-4</v>
      </c>
      <c r="K1359" s="11">
        <f t="shared" si="256"/>
        <v>0.19794336406233126</v>
      </c>
      <c r="L1359" t="e">
        <f>0.94*L1358+(1-0.94)*'01_Data'!U1354^2</f>
        <v>#DIV/0!</v>
      </c>
      <c r="M1359" s="11" t="e">
        <f t="shared" si="257"/>
        <v>#DIV/0!</v>
      </c>
      <c r="N1359">
        <f>0.94*N1358+(1-0.94)*'01_Data'!V1354^2</f>
        <v>4.2115938920908174E-4</v>
      </c>
      <c r="O1359" s="11">
        <f t="shared" si="258"/>
        <v>0.32577932113731317</v>
      </c>
      <c r="P1359">
        <f>0.94*P1358+(1-0.94)*'01_Data'!W1354^2</f>
        <v>3.0124787909948444E-4</v>
      </c>
      <c r="Q1359" s="11">
        <f t="shared" si="259"/>
        <v>0.27552579830765411</v>
      </c>
      <c r="R1359">
        <f>0.94*R1358+(1-0.94)*'01_Data'!X1354^2</f>
        <v>8.3584154403217606E-5</v>
      </c>
      <c r="S1359" s="11">
        <f t="shared" si="260"/>
        <v>0.14513168816495878</v>
      </c>
      <c r="T1359">
        <f>0.94*T1358+(1-0.94)*'01_Data'!Y1354^2</f>
        <v>6.903478266830644E-8</v>
      </c>
      <c r="U1359" s="11">
        <f t="shared" si="261"/>
        <v>4.1709429668137666E-3</v>
      </c>
      <c r="V1359" t="e">
        <f>0.94*V1358+(1-0.94)*'01_Data'!AA1354^2</f>
        <v>#VALUE!</v>
      </c>
      <c r="W1359" s="11" t="e">
        <f t="shared" si="262"/>
        <v>#VALUE!</v>
      </c>
      <c r="X1359" t="e">
        <f>0.94*X1358+(1-0.94)*'01_Data'!AB1354^2</f>
        <v>#VALUE!</v>
      </c>
      <c r="Y1359" s="11" t="e">
        <f t="shared" si="263"/>
        <v>#VALUE!</v>
      </c>
    </row>
    <row r="1360" spans="1:25" x14ac:dyDescent="0.2">
      <c r="A1360" s="6">
        <f>'01_Data'!A1356</f>
        <v>45428</v>
      </c>
      <c r="B1360">
        <f>0.94*B1359+(1-0.94)*'01_Data'!P1355^2</f>
        <v>9.7740879077725201E-5</v>
      </c>
      <c r="C1360" s="11">
        <f t="shared" si="252"/>
        <v>0.15694171379077887</v>
      </c>
      <c r="D1360">
        <f>0.94*D1359+(1-0.94)*'01_Data'!Q1355^2</f>
        <v>9.6918444878746129E-5</v>
      </c>
      <c r="E1360" s="11">
        <f t="shared" si="253"/>
        <v>0.15628003106425348</v>
      </c>
      <c r="F1360">
        <f>0.94*F1359+(1-0.94)*'01_Data'!R1355^2</f>
        <v>9.8077883161856041E-5</v>
      </c>
      <c r="G1360" s="11">
        <f t="shared" si="254"/>
        <v>0.15721204329436</v>
      </c>
      <c r="H1360">
        <f>0.94*H1359+(1-0.94)*'01_Data'!S1355^2</f>
        <v>1.4128691967745541E-4</v>
      </c>
      <c r="I1360" s="11">
        <f t="shared" si="255"/>
        <v>0.18869102723425607</v>
      </c>
      <c r="J1360">
        <f>0.94*J1359+(1-0.94)*'01_Data'!T1355^2</f>
        <v>1.5027982991577953E-4</v>
      </c>
      <c r="K1360" s="11">
        <f t="shared" si="256"/>
        <v>0.19460348696458768</v>
      </c>
      <c r="L1360" t="e">
        <f>0.94*L1359+(1-0.94)*'01_Data'!U1355^2</f>
        <v>#DIV/0!</v>
      </c>
      <c r="M1360" s="11" t="e">
        <f t="shared" si="257"/>
        <v>#DIV/0!</v>
      </c>
      <c r="N1360">
        <f>0.94*N1359+(1-0.94)*'01_Data'!V1355^2</f>
        <v>4.0720865814757859E-4</v>
      </c>
      <c r="O1360" s="11">
        <f t="shared" si="258"/>
        <v>0.32033823039592046</v>
      </c>
      <c r="P1360">
        <f>0.94*P1359+(1-0.94)*'01_Data'!W1355^2</f>
        <v>2.8333289532264146E-4</v>
      </c>
      <c r="Q1360" s="11">
        <f t="shared" si="259"/>
        <v>0.26720757777672705</v>
      </c>
      <c r="R1360">
        <f>0.94*R1359+(1-0.94)*'01_Data'!X1355^2</f>
        <v>7.8664919447023798E-5</v>
      </c>
      <c r="S1360" s="11">
        <f t="shared" si="260"/>
        <v>0.14079616365743067</v>
      </c>
      <c r="T1360">
        <f>0.94*T1359+(1-0.94)*'01_Data'!Y1355^2</f>
        <v>6.5607230419815787E-8</v>
      </c>
      <c r="U1360" s="11">
        <f t="shared" si="261"/>
        <v>4.0660819059376531E-3</v>
      </c>
      <c r="V1360" t="e">
        <f>0.94*V1359+(1-0.94)*'01_Data'!AA1355^2</f>
        <v>#VALUE!</v>
      </c>
      <c r="W1360" s="11" t="e">
        <f t="shared" si="262"/>
        <v>#VALUE!</v>
      </c>
      <c r="X1360" t="e">
        <f>0.94*X1359+(1-0.94)*'01_Data'!AB1355^2</f>
        <v>#VALUE!</v>
      </c>
      <c r="Y1360" s="11" t="e">
        <f t="shared" si="263"/>
        <v>#VALUE!</v>
      </c>
    </row>
    <row r="1361" spans="1:25" x14ac:dyDescent="0.2">
      <c r="A1361" s="6">
        <f>'01_Data'!A1357</f>
        <v>45429</v>
      </c>
      <c r="B1361">
        <f>0.94*B1360+(1-0.94)*'01_Data'!P1356^2</f>
        <v>9.4039779535704039E-5</v>
      </c>
      <c r="C1361" s="11">
        <f t="shared" si="252"/>
        <v>0.15394162673883052</v>
      </c>
      <c r="D1361">
        <f>0.94*D1360+(1-0.94)*'01_Data'!Q1356^2</f>
        <v>9.1354699244294919E-5</v>
      </c>
      <c r="E1361" s="11">
        <f t="shared" si="253"/>
        <v>0.15172799415257002</v>
      </c>
      <c r="F1361">
        <f>0.94*F1360+(1-0.94)*'01_Data'!R1356^2</f>
        <v>9.5333292506306872E-5</v>
      </c>
      <c r="G1361" s="11">
        <f t="shared" si="254"/>
        <v>0.15499674097086472</v>
      </c>
      <c r="H1361">
        <f>0.94*H1360+(1-0.94)*'01_Data'!S1356^2</f>
        <v>1.368815396018573E-4</v>
      </c>
      <c r="I1361" s="11">
        <f t="shared" si="255"/>
        <v>0.18572600243279896</v>
      </c>
      <c r="J1361">
        <f>0.94*J1360+(1-0.94)*'01_Data'!T1356^2</f>
        <v>1.4932308710710157E-4</v>
      </c>
      <c r="K1361" s="11">
        <f t="shared" si="256"/>
        <v>0.193983035214396</v>
      </c>
      <c r="L1361" t="e">
        <f>0.94*L1360+(1-0.94)*'01_Data'!U1356^2</f>
        <v>#DIV/0!</v>
      </c>
      <c r="M1361" s="11" t="e">
        <f t="shared" si="257"/>
        <v>#DIV/0!</v>
      </c>
      <c r="N1361">
        <f>0.94*N1360+(1-0.94)*'01_Data'!V1356^2</f>
        <v>3.8569641169515213E-4</v>
      </c>
      <c r="O1361" s="11">
        <f t="shared" si="258"/>
        <v>0.31176192157987859</v>
      </c>
      <c r="P1361">
        <f>0.94*P1360+(1-0.94)*'01_Data'!W1356^2</f>
        <v>2.8325953763649799E-4</v>
      </c>
      <c r="Q1361" s="11">
        <f t="shared" si="259"/>
        <v>0.26717298419637697</v>
      </c>
      <c r="R1361">
        <f>0.94*R1360+(1-0.94)*'01_Data'!X1356^2</f>
        <v>7.4802989166056484E-5</v>
      </c>
      <c r="S1361" s="11">
        <f t="shared" si="260"/>
        <v>0.13729658870433101</v>
      </c>
      <c r="T1361">
        <f>0.94*T1360+(1-0.94)*'01_Data'!Y1356^2</f>
        <v>7.3097116814955843E-8</v>
      </c>
      <c r="U1361" s="11">
        <f t="shared" si="261"/>
        <v>4.2919079017808472E-3</v>
      </c>
      <c r="V1361" t="e">
        <f>0.94*V1360+(1-0.94)*'01_Data'!AA1356^2</f>
        <v>#VALUE!</v>
      </c>
      <c r="W1361" s="11" t="e">
        <f t="shared" si="262"/>
        <v>#VALUE!</v>
      </c>
      <c r="X1361" t="e">
        <f>0.94*X1360+(1-0.94)*'01_Data'!AB1356^2</f>
        <v>#VALUE!</v>
      </c>
      <c r="Y1361" s="11" t="e">
        <f t="shared" si="263"/>
        <v>#VALUE!</v>
      </c>
    </row>
    <row r="1362" spans="1:25" x14ac:dyDescent="0.2">
      <c r="A1362" s="6">
        <f>'01_Data'!A1358</f>
        <v>45432</v>
      </c>
      <c r="B1362">
        <f>0.94*B1361+(1-0.94)*'01_Data'!P1357^2</f>
        <v>1.0172556329031764E-4</v>
      </c>
      <c r="C1362" s="11">
        <f t="shared" si="252"/>
        <v>0.16010884406915207</v>
      </c>
      <c r="D1362">
        <f>0.94*D1361+(1-0.94)*'01_Data'!Q1357^2</f>
        <v>9.1589421653461001E-5</v>
      </c>
      <c r="E1362" s="11">
        <f t="shared" si="253"/>
        <v>0.15192279044525273</v>
      </c>
      <c r="F1362">
        <f>0.94*F1361+(1-0.94)*'01_Data'!R1357^2</f>
        <v>1.0415279067769607E-4</v>
      </c>
      <c r="G1362" s="11">
        <f t="shared" si="254"/>
        <v>0.16200772589842566</v>
      </c>
      <c r="H1362">
        <f>0.94*H1361+(1-0.94)*'01_Data'!S1357^2</f>
        <v>1.332208141409519E-4</v>
      </c>
      <c r="I1362" s="11">
        <f t="shared" si="255"/>
        <v>0.18322566731634485</v>
      </c>
      <c r="J1362">
        <f>0.94*J1361+(1-0.94)*'01_Data'!T1357^2</f>
        <v>1.5205379075314699E-4</v>
      </c>
      <c r="K1362" s="11">
        <f t="shared" si="256"/>
        <v>0.19574870438854264</v>
      </c>
      <c r="L1362" t="e">
        <f>0.94*L1361+(1-0.94)*'01_Data'!U1357^2</f>
        <v>#DIV/0!</v>
      </c>
      <c r="M1362" s="11" t="e">
        <f t="shared" si="257"/>
        <v>#DIV/0!</v>
      </c>
      <c r="N1362">
        <f>0.94*N1361+(1-0.94)*'01_Data'!V1357^2</f>
        <v>3.6460067588387775E-4</v>
      </c>
      <c r="O1362" s="11">
        <f t="shared" si="258"/>
        <v>0.30311610040170611</v>
      </c>
      <c r="P1362">
        <f>0.94*P1361+(1-0.94)*'01_Data'!W1357^2</f>
        <v>2.6997672190666211E-4</v>
      </c>
      <c r="Q1362" s="11">
        <f t="shared" si="259"/>
        <v>0.26083353680169058</v>
      </c>
      <c r="R1362">
        <f>0.94*R1361+(1-0.94)*'01_Data'!X1357^2</f>
        <v>7.432713968300222E-5</v>
      </c>
      <c r="S1362" s="11">
        <f t="shared" si="260"/>
        <v>0.13685919479566055</v>
      </c>
      <c r="T1362">
        <f>0.94*T1361+(1-0.94)*'01_Data'!Y1357^2</f>
        <v>6.9425045398239282E-8</v>
      </c>
      <c r="U1362" s="11">
        <f t="shared" si="261"/>
        <v>4.1827157972250881E-3</v>
      </c>
      <c r="V1362" t="e">
        <f>0.94*V1361+(1-0.94)*'01_Data'!AA1357^2</f>
        <v>#VALUE!</v>
      </c>
      <c r="W1362" s="11" t="e">
        <f t="shared" si="262"/>
        <v>#VALUE!</v>
      </c>
      <c r="X1362" t="e">
        <f>0.94*X1361+(1-0.94)*'01_Data'!AB1357^2</f>
        <v>#VALUE!</v>
      </c>
      <c r="Y1362" s="11" t="e">
        <f t="shared" si="263"/>
        <v>#VALUE!</v>
      </c>
    </row>
    <row r="1363" spans="1:25" x14ac:dyDescent="0.2">
      <c r="A1363" s="6">
        <f>'01_Data'!A1359</f>
        <v>45433</v>
      </c>
      <c r="B1363">
        <f>0.94*B1362+(1-0.94)*'01_Data'!P1358^2</f>
        <v>9.9598059028337195E-5</v>
      </c>
      <c r="C1363" s="11">
        <f t="shared" si="252"/>
        <v>0.15842572668332935</v>
      </c>
      <c r="D1363">
        <f>0.94*D1362+(1-0.94)*'01_Data'!Q1358^2</f>
        <v>9.1451789602810615E-5</v>
      </c>
      <c r="E1363" s="11">
        <f t="shared" si="253"/>
        <v>0.15180859982197409</v>
      </c>
      <c r="F1363">
        <f>0.94*F1362+(1-0.94)*'01_Data'!R1358^2</f>
        <v>1.0064561687177779E-4</v>
      </c>
      <c r="G1363" s="11">
        <f t="shared" si="254"/>
        <v>0.15925669672477827</v>
      </c>
      <c r="H1363">
        <f>0.94*H1362+(1-0.94)*'01_Data'!S1358^2</f>
        <v>1.2560869551346638E-4</v>
      </c>
      <c r="I1363" s="11">
        <f t="shared" si="255"/>
        <v>0.17791399964419194</v>
      </c>
      <c r="J1363">
        <f>0.94*J1362+(1-0.94)*'01_Data'!T1358^2</f>
        <v>1.4323434342666908E-4</v>
      </c>
      <c r="K1363" s="11">
        <f t="shared" si="256"/>
        <v>0.18998698519509333</v>
      </c>
      <c r="L1363" t="e">
        <f>0.94*L1362+(1-0.94)*'01_Data'!U1358^2</f>
        <v>#DIV/0!</v>
      </c>
      <c r="M1363" s="11" t="e">
        <f t="shared" si="257"/>
        <v>#DIV/0!</v>
      </c>
      <c r="N1363">
        <f>0.94*N1362+(1-0.94)*'01_Data'!V1358^2</f>
        <v>3.7259064980798412E-4</v>
      </c>
      <c r="O1363" s="11">
        <f t="shared" si="258"/>
        <v>0.30641939193140505</v>
      </c>
      <c r="P1363">
        <f>0.94*P1362+(1-0.94)*'01_Data'!W1358^2</f>
        <v>2.580222940625503E-4</v>
      </c>
      <c r="Q1363" s="11">
        <f t="shared" si="259"/>
        <v>0.25499336874468459</v>
      </c>
      <c r="R1363">
        <f>0.94*R1362+(1-0.94)*'01_Data'!X1358^2</f>
        <v>7.6603286418342451E-5</v>
      </c>
      <c r="S1363" s="11">
        <f t="shared" si="260"/>
        <v>0.13893893686588471</v>
      </c>
      <c r="T1363">
        <f>0.94*T1362+(1-0.94)*'01_Data'!Y1358^2</f>
        <v>6.8113631110665313E-8</v>
      </c>
      <c r="U1363" s="11">
        <f t="shared" si="261"/>
        <v>4.1430224522548348E-3</v>
      </c>
      <c r="V1363" t="e">
        <f>0.94*V1362+(1-0.94)*'01_Data'!AA1358^2</f>
        <v>#VALUE!</v>
      </c>
      <c r="W1363" s="11" t="e">
        <f t="shared" si="262"/>
        <v>#VALUE!</v>
      </c>
      <c r="X1363" t="e">
        <f>0.94*X1362+(1-0.94)*'01_Data'!AB1358^2</f>
        <v>#VALUE!</v>
      </c>
      <c r="Y1363" s="11" t="e">
        <f t="shared" si="263"/>
        <v>#VALUE!</v>
      </c>
    </row>
    <row r="1364" spans="1:25" x14ac:dyDescent="0.2">
      <c r="A1364" s="6">
        <f>'01_Data'!A1360</f>
        <v>45434</v>
      </c>
      <c r="B1364">
        <f>0.94*B1363+(1-0.94)*'01_Data'!P1359^2</f>
        <v>9.6506876991735594E-5</v>
      </c>
      <c r="C1364" s="11">
        <f t="shared" si="252"/>
        <v>0.1559478534700538</v>
      </c>
      <c r="D1364">
        <f>0.94*D1363+(1-0.94)*'01_Data'!Q1359^2</f>
        <v>8.9151402359441501E-5</v>
      </c>
      <c r="E1364" s="11">
        <f t="shared" si="253"/>
        <v>0.14988713552062852</v>
      </c>
      <c r="F1364">
        <f>0.94*F1363+(1-0.94)*'01_Data'!R1359^2</f>
        <v>9.5556190386777637E-5</v>
      </c>
      <c r="G1364" s="11">
        <f t="shared" si="254"/>
        <v>0.15517783339597174</v>
      </c>
      <c r="H1364">
        <f>0.94*H1363+(1-0.94)*'01_Data'!S1359^2</f>
        <v>1.1879334495352603E-4</v>
      </c>
      <c r="I1364" s="11">
        <f t="shared" si="255"/>
        <v>0.17302000730634756</v>
      </c>
      <c r="J1364">
        <f>0.94*J1363+(1-0.94)*'01_Data'!T1359^2</f>
        <v>1.3464613823399726E-4</v>
      </c>
      <c r="K1364" s="11">
        <f t="shared" si="256"/>
        <v>0.18420322156511626</v>
      </c>
      <c r="L1364" t="e">
        <f>0.94*L1363+(1-0.94)*'01_Data'!U1359^2</f>
        <v>#DIV/0!</v>
      </c>
      <c r="M1364" s="11" t="e">
        <f t="shared" si="257"/>
        <v>#DIV/0!</v>
      </c>
      <c r="N1364">
        <f>0.94*N1363+(1-0.94)*'01_Data'!V1359^2</f>
        <v>3.9869439494438178E-4</v>
      </c>
      <c r="O1364" s="11">
        <f t="shared" si="258"/>
        <v>0.31697158788444146</v>
      </c>
      <c r="P1364">
        <f>0.94*P1363+(1-0.94)*'01_Data'!W1359^2</f>
        <v>2.4570090647950432E-4</v>
      </c>
      <c r="Q1364" s="11">
        <f t="shared" si="259"/>
        <v>0.24883052150577326</v>
      </c>
      <c r="R1364">
        <f>0.94*R1363+(1-0.94)*'01_Data'!X1359^2</f>
        <v>8.1346224265763624E-5</v>
      </c>
      <c r="S1364" s="11">
        <f t="shared" si="260"/>
        <v>0.14317558630916247</v>
      </c>
      <c r="T1364">
        <f>0.94*T1363+(1-0.94)*'01_Data'!Y1359^2</f>
        <v>6.474010197606786E-8</v>
      </c>
      <c r="U1364" s="11">
        <f t="shared" si="261"/>
        <v>4.0391218968940639E-3</v>
      </c>
      <c r="V1364" t="e">
        <f>0.94*V1363+(1-0.94)*'01_Data'!AA1359^2</f>
        <v>#VALUE!</v>
      </c>
      <c r="W1364" s="11" t="e">
        <f t="shared" si="262"/>
        <v>#VALUE!</v>
      </c>
      <c r="X1364" t="e">
        <f>0.94*X1363+(1-0.94)*'01_Data'!AB1359^2</f>
        <v>#VALUE!</v>
      </c>
      <c r="Y1364" s="11" t="e">
        <f t="shared" si="263"/>
        <v>#VALUE!</v>
      </c>
    </row>
    <row r="1365" spans="1:25" x14ac:dyDescent="0.2">
      <c r="A1365" s="6">
        <f>'01_Data'!A1361</f>
        <v>45435</v>
      </c>
      <c r="B1365">
        <f>0.94*B1364+(1-0.94)*'01_Data'!P1360^2</f>
        <v>1.1547992591241217E-4</v>
      </c>
      <c r="C1365" s="11">
        <f t="shared" si="252"/>
        <v>0.17058998015688925</v>
      </c>
      <c r="D1365">
        <f>0.94*D1364+(1-0.94)*'01_Data'!Q1360^2</f>
        <v>9.7512467833882945E-5</v>
      </c>
      <c r="E1365" s="11">
        <f t="shared" si="253"/>
        <v>0.15675822751657567</v>
      </c>
      <c r="F1365">
        <f>0.94*F1364+(1-0.94)*'01_Data'!R1360^2</f>
        <v>1.106018788875747E-4</v>
      </c>
      <c r="G1365" s="11">
        <f t="shared" si="254"/>
        <v>0.16694811613093702</v>
      </c>
      <c r="H1365">
        <f>0.94*H1364+(1-0.94)*'01_Data'!S1360^2</f>
        <v>1.1886151974926647E-4</v>
      </c>
      <c r="I1365" s="11">
        <f t="shared" si="255"/>
        <v>0.17306964776301809</v>
      </c>
      <c r="J1365">
        <f>0.94*J1364+(1-0.94)*'01_Data'!T1360^2</f>
        <v>1.2874416442512502E-4</v>
      </c>
      <c r="K1365" s="11">
        <f t="shared" si="256"/>
        <v>0.18012087451245484</v>
      </c>
      <c r="L1365" t="e">
        <f>0.94*L1364+(1-0.94)*'01_Data'!U1360^2</f>
        <v>#DIV/0!</v>
      </c>
      <c r="M1365" s="11" t="e">
        <f t="shared" si="257"/>
        <v>#DIV/0!</v>
      </c>
      <c r="N1365">
        <f>0.94*N1364+(1-0.94)*'01_Data'!V1360^2</f>
        <v>4.3615674732034877E-4</v>
      </c>
      <c r="O1365" s="11">
        <f t="shared" si="258"/>
        <v>0.33152903390914029</v>
      </c>
      <c r="P1365">
        <f>0.94*P1364+(1-0.94)*'01_Data'!W1360^2</f>
        <v>2.5516301490168463E-4</v>
      </c>
      <c r="Q1365" s="11">
        <f t="shared" si="259"/>
        <v>0.25357657572264941</v>
      </c>
      <c r="R1365">
        <f>0.94*R1364+(1-0.94)*'01_Data'!X1360^2</f>
        <v>8.6042055035895641E-5</v>
      </c>
      <c r="S1365" s="11">
        <f t="shared" si="260"/>
        <v>0.14725012009857819</v>
      </c>
      <c r="T1365">
        <f>0.94*T1364+(1-0.94)*'01_Data'!Y1360^2</f>
        <v>6.3707917769341981E-8</v>
      </c>
      <c r="U1365" s="11">
        <f t="shared" si="261"/>
        <v>4.0067936405402986E-3</v>
      </c>
      <c r="V1365" t="e">
        <f>0.94*V1364+(1-0.94)*'01_Data'!AA1360^2</f>
        <v>#VALUE!</v>
      </c>
      <c r="W1365" s="11" t="e">
        <f t="shared" si="262"/>
        <v>#VALUE!</v>
      </c>
      <c r="X1365" t="e">
        <f>0.94*X1364+(1-0.94)*'01_Data'!AB1360^2</f>
        <v>#VALUE!</v>
      </c>
      <c r="Y1365" s="11" t="e">
        <f t="shared" si="263"/>
        <v>#VALUE!</v>
      </c>
    </row>
    <row r="1366" spans="1:25" x14ac:dyDescent="0.2">
      <c r="A1366" s="6">
        <f>'01_Data'!A1362</f>
        <v>45436</v>
      </c>
      <c r="B1366">
        <f>0.94*B1365+(1-0.94)*'01_Data'!P1361^2</f>
        <v>1.2631405342642912E-4</v>
      </c>
      <c r="C1366" s="11">
        <f t="shared" si="252"/>
        <v>0.17841283996243135</v>
      </c>
      <c r="D1366">
        <f>0.94*D1365+(1-0.94)*'01_Data'!Q1361^2</f>
        <v>9.2624707470962726E-5</v>
      </c>
      <c r="E1366" s="11">
        <f t="shared" si="253"/>
        <v>0.152779011263598</v>
      </c>
      <c r="F1366">
        <f>0.94*F1365+(1-0.94)*'01_Data'!R1361^2</f>
        <v>1.052238831558154E-4</v>
      </c>
      <c r="G1366" s="11">
        <f t="shared" si="254"/>
        <v>0.16283862734396123</v>
      </c>
      <c r="H1366">
        <f>0.94*H1365+(1-0.94)*'01_Data'!S1361^2</f>
        <v>1.1930142715266371E-4</v>
      </c>
      <c r="I1366" s="11">
        <f t="shared" si="255"/>
        <v>0.17338961803542696</v>
      </c>
      <c r="J1366">
        <f>0.94*J1365+(1-0.94)*'01_Data'!T1361^2</f>
        <v>1.2863509655109385E-4</v>
      </c>
      <c r="K1366" s="11">
        <f t="shared" si="256"/>
        <v>0.18004456206971553</v>
      </c>
      <c r="L1366" t="e">
        <f>0.94*L1365+(1-0.94)*'01_Data'!U1361^2</f>
        <v>#DIV/0!</v>
      </c>
      <c r="M1366" s="11" t="e">
        <f t="shared" si="257"/>
        <v>#DIV/0!</v>
      </c>
      <c r="N1366">
        <f>0.94*N1365+(1-0.94)*'01_Data'!V1361^2</f>
        <v>4.1010962471959683E-4</v>
      </c>
      <c r="O1366" s="11">
        <f t="shared" si="258"/>
        <v>0.32147725491757334</v>
      </c>
      <c r="P1366">
        <f>0.94*P1365+(1-0.94)*'01_Data'!W1361^2</f>
        <v>2.4161866284686339E-4</v>
      </c>
      <c r="Q1366" s="11">
        <f t="shared" si="259"/>
        <v>0.24675474268473457</v>
      </c>
      <c r="R1366">
        <f>0.94*R1365+(1-0.94)*'01_Data'!X1361^2</f>
        <v>1.0623326440132246E-4</v>
      </c>
      <c r="S1366" s="11">
        <f t="shared" si="260"/>
        <v>0.16361779435358878</v>
      </c>
      <c r="T1366">
        <f>0.94*T1365+(1-0.94)*'01_Data'!Y1361^2</f>
        <v>8.562604873491701E-8</v>
      </c>
      <c r="U1366" s="11">
        <f t="shared" si="261"/>
        <v>4.6451872170235609E-3</v>
      </c>
      <c r="V1366" t="e">
        <f>0.94*V1365+(1-0.94)*'01_Data'!AA1361^2</f>
        <v>#VALUE!</v>
      </c>
      <c r="W1366" s="11" t="e">
        <f t="shared" si="262"/>
        <v>#VALUE!</v>
      </c>
      <c r="X1366" t="e">
        <f>0.94*X1365+(1-0.94)*'01_Data'!AB1361^2</f>
        <v>#VALUE!</v>
      </c>
      <c r="Y1366" s="11" t="e">
        <f t="shared" si="263"/>
        <v>#VALUE!</v>
      </c>
    </row>
    <row r="1367" spans="1:25" x14ac:dyDescent="0.2">
      <c r="A1367" s="6">
        <f>'01_Data'!A1363</f>
        <v>45440</v>
      </c>
      <c r="B1367">
        <f>0.94*B1366+(1-0.94)*'01_Data'!P1362^2</f>
        <v>1.1877300167129702E-4</v>
      </c>
      <c r="C1367" s="11">
        <f t="shared" si="252"/>
        <v>0.17300519189078359</v>
      </c>
      <c r="D1367">
        <f>0.94*D1366+(1-0.94)*'01_Data'!Q1362^2</f>
        <v>8.8657405641118245E-5</v>
      </c>
      <c r="E1367" s="11">
        <f t="shared" si="253"/>
        <v>0.14947128895397202</v>
      </c>
      <c r="F1367">
        <f>0.94*F1366+(1-0.94)*'01_Data'!R1362^2</f>
        <v>9.9606596340322915E-5</v>
      </c>
      <c r="G1367" s="11">
        <f t="shared" si="254"/>
        <v>0.15843251647866161</v>
      </c>
      <c r="H1367">
        <f>0.94*H1366+(1-0.94)*'01_Data'!S1362^2</f>
        <v>1.1214489890514181E-4</v>
      </c>
      <c r="I1367" s="11">
        <f t="shared" si="255"/>
        <v>0.1681086390525357</v>
      </c>
      <c r="J1367">
        <f>0.94*J1366+(1-0.94)*'01_Data'!T1362^2</f>
        <v>1.2095807708883777E-4</v>
      </c>
      <c r="K1367" s="11">
        <f t="shared" si="256"/>
        <v>0.1745893336558311</v>
      </c>
      <c r="L1367" t="e">
        <f>0.94*L1366+(1-0.94)*'01_Data'!U1362^2</f>
        <v>#DIV/0!</v>
      </c>
      <c r="M1367" s="11" t="e">
        <f t="shared" si="257"/>
        <v>#DIV/0!</v>
      </c>
      <c r="N1367">
        <f>0.94*N1366+(1-0.94)*'01_Data'!V1362^2</f>
        <v>4.1166169713448904E-4</v>
      </c>
      <c r="O1367" s="11">
        <f t="shared" si="258"/>
        <v>0.32208500070306173</v>
      </c>
      <c r="P1367">
        <f>0.94*P1366+(1-0.94)*'01_Data'!W1362^2</f>
        <v>2.2939955508271187E-4</v>
      </c>
      <c r="Q1367" s="11">
        <f t="shared" si="259"/>
        <v>0.24043437333468648</v>
      </c>
      <c r="R1367">
        <f>0.94*R1366+(1-0.94)*'01_Data'!X1362^2</f>
        <v>1.0008602879354004E-4</v>
      </c>
      <c r="S1367" s="11">
        <f t="shared" si="260"/>
        <v>0.15881334722236698</v>
      </c>
      <c r="T1367">
        <f>0.94*T1366+(1-0.94)*'01_Data'!Y1362^2</f>
        <v>8.118498410183049E-8</v>
      </c>
      <c r="U1367" s="11">
        <f t="shared" si="261"/>
        <v>4.5231201613113586E-3</v>
      </c>
      <c r="V1367" t="e">
        <f>0.94*V1366+(1-0.94)*'01_Data'!AA1362^2</f>
        <v>#VALUE!</v>
      </c>
      <c r="W1367" s="11" t="e">
        <f t="shared" si="262"/>
        <v>#VALUE!</v>
      </c>
      <c r="X1367" t="e">
        <f>0.94*X1366+(1-0.94)*'01_Data'!AB1362^2</f>
        <v>#VALUE!</v>
      </c>
      <c r="Y1367" s="11" t="e">
        <f t="shared" si="263"/>
        <v>#VALUE!</v>
      </c>
    </row>
    <row r="1368" spans="1:25" x14ac:dyDescent="0.2">
      <c r="A1368" s="6">
        <f>'01_Data'!A1364</f>
        <v>45441</v>
      </c>
      <c r="B1368">
        <f>0.94*B1367+(1-0.94)*'01_Data'!P1363^2</f>
        <v>1.2119754515175788E-4</v>
      </c>
      <c r="C1368" s="11">
        <f t="shared" si="252"/>
        <v>0.17476207076549244</v>
      </c>
      <c r="D1368">
        <f>0.94*D1367+(1-0.94)*'01_Data'!Q1363^2</f>
        <v>8.7317013329565009E-5</v>
      </c>
      <c r="E1368" s="11">
        <f t="shared" si="253"/>
        <v>0.1483370734477743</v>
      </c>
      <c r="F1368">
        <f>0.94*F1367+(1-0.94)*'01_Data'!R1363^2</f>
        <v>1.0620878487433703E-4</v>
      </c>
      <c r="G1368" s="11">
        <f t="shared" si="254"/>
        <v>0.1635989418924613</v>
      </c>
      <c r="H1368">
        <f>0.94*H1367+(1-0.94)*'01_Data'!S1363^2</f>
        <v>1.0646812685582449E-4</v>
      </c>
      <c r="I1368" s="11">
        <f t="shared" si="255"/>
        <v>0.16379855911352753</v>
      </c>
      <c r="J1368">
        <f>0.94*J1367+(1-0.94)*'01_Data'!T1363^2</f>
        <v>1.1526713405686959E-4</v>
      </c>
      <c r="K1368" s="11">
        <f t="shared" si="256"/>
        <v>0.17043273682696977</v>
      </c>
      <c r="L1368" t="e">
        <f>0.94*L1367+(1-0.94)*'01_Data'!U1363^2</f>
        <v>#DIV/0!</v>
      </c>
      <c r="M1368" s="11" t="e">
        <f t="shared" si="257"/>
        <v>#DIV/0!</v>
      </c>
      <c r="N1368">
        <f>0.94*N1367+(1-0.94)*'01_Data'!V1363^2</f>
        <v>4.1830523994705805E-4</v>
      </c>
      <c r="O1368" s="11">
        <f t="shared" si="258"/>
        <v>0.32467355985152013</v>
      </c>
      <c r="P1368">
        <f>0.94*P1367+(1-0.94)*'01_Data'!W1363^2</f>
        <v>2.1603613370292204E-4</v>
      </c>
      <c r="Q1368" s="11">
        <f t="shared" si="259"/>
        <v>0.23332617875655609</v>
      </c>
      <c r="R1368">
        <f>0.94*R1367+(1-0.94)*'01_Data'!X1363^2</f>
        <v>9.470940906683427E-5</v>
      </c>
      <c r="S1368" s="11">
        <f t="shared" si="260"/>
        <v>0.1544887409646484</v>
      </c>
      <c r="T1368">
        <f>0.94*T1367+(1-0.94)*'01_Data'!Y1363^2</f>
        <v>7.7010383346730448E-8</v>
      </c>
      <c r="U1368" s="11">
        <f t="shared" si="261"/>
        <v>4.4052941562824242E-3</v>
      </c>
      <c r="V1368" t="e">
        <f>0.94*V1367+(1-0.94)*'01_Data'!AA1363^2</f>
        <v>#VALUE!</v>
      </c>
      <c r="W1368" s="11" t="e">
        <f t="shared" si="262"/>
        <v>#VALUE!</v>
      </c>
      <c r="X1368" t="e">
        <f>0.94*X1367+(1-0.94)*'01_Data'!AB1363^2</f>
        <v>#VALUE!</v>
      </c>
      <c r="Y1368" s="11" t="e">
        <f t="shared" si="263"/>
        <v>#VALUE!</v>
      </c>
    </row>
    <row r="1369" spans="1:25" x14ac:dyDescent="0.2">
      <c r="A1369" s="6">
        <f>'01_Data'!A1365</f>
        <v>45442</v>
      </c>
      <c r="B1369">
        <f>0.94*B1368+(1-0.94)*'01_Data'!P1364^2</f>
        <v>1.2088117411915785E-4</v>
      </c>
      <c r="C1369" s="11">
        <f t="shared" si="252"/>
        <v>0.17453382445253349</v>
      </c>
      <c r="D1369">
        <f>0.94*D1368+(1-0.94)*'01_Data'!Q1364^2</f>
        <v>9.3089011576646681E-5</v>
      </c>
      <c r="E1369" s="11">
        <f t="shared" si="253"/>
        <v>0.15316145375816648</v>
      </c>
      <c r="F1369">
        <f>0.94*F1368+(1-0.94)*'01_Data'!R1364^2</f>
        <v>1.6006774137674809E-4</v>
      </c>
      <c r="G1369" s="11">
        <f t="shared" si="254"/>
        <v>0.20084090924644937</v>
      </c>
      <c r="H1369">
        <f>0.94*H1368+(1-0.94)*'01_Data'!S1364^2</f>
        <v>1.1882662317272264E-4</v>
      </c>
      <c r="I1369" s="11">
        <f t="shared" si="255"/>
        <v>0.17304424012236325</v>
      </c>
      <c r="J1369">
        <f>0.94*J1368+(1-0.94)*'01_Data'!T1364^2</f>
        <v>1.2167282385197805E-4</v>
      </c>
      <c r="K1369" s="11">
        <f t="shared" si="256"/>
        <v>0.17510440203118385</v>
      </c>
      <c r="L1369" t="e">
        <f>0.94*L1368+(1-0.94)*'01_Data'!U1364^2</f>
        <v>#DIV/0!</v>
      </c>
      <c r="M1369" s="11" t="e">
        <f t="shared" si="257"/>
        <v>#DIV/0!</v>
      </c>
      <c r="N1369">
        <f>0.94*N1368+(1-0.94)*'01_Data'!V1364^2</f>
        <v>4.1038070779587899E-4</v>
      </c>
      <c r="O1369" s="11">
        <f t="shared" si="258"/>
        <v>0.32158348583930974</v>
      </c>
      <c r="P1369">
        <f>0.94*P1368+(1-0.94)*'01_Data'!W1364^2</f>
        <v>2.0648772715411274E-4</v>
      </c>
      <c r="Q1369" s="11">
        <f t="shared" si="259"/>
        <v>0.22811161137223246</v>
      </c>
      <c r="R1369">
        <f>0.94*R1368+(1-0.94)*'01_Data'!X1364^2</f>
        <v>8.99332210373526E-5</v>
      </c>
      <c r="S1369" s="11">
        <f t="shared" si="260"/>
        <v>0.15054292311966333</v>
      </c>
      <c r="T1369">
        <f>0.94*T1368+(1-0.94)*'01_Data'!Y1364^2</f>
        <v>7.5237007059550254E-8</v>
      </c>
      <c r="U1369" s="11">
        <f t="shared" si="261"/>
        <v>4.3542767228331577E-3</v>
      </c>
      <c r="V1369" t="e">
        <f>0.94*V1368+(1-0.94)*'01_Data'!AA1364^2</f>
        <v>#VALUE!</v>
      </c>
      <c r="W1369" s="11" t="e">
        <f t="shared" si="262"/>
        <v>#VALUE!</v>
      </c>
      <c r="X1369" t="e">
        <f>0.94*X1368+(1-0.94)*'01_Data'!AB1364^2</f>
        <v>#VALUE!</v>
      </c>
      <c r="Y1369" s="11" t="e">
        <f t="shared" si="263"/>
        <v>#VALUE!</v>
      </c>
    </row>
    <row r="1370" spans="1:25" x14ac:dyDescent="0.2">
      <c r="A1370" s="6">
        <f>'01_Data'!A1366</f>
        <v>45443</v>
      </c>
      <c r="B1370">
        <f>0.94*B1369+(1-0.94)*'01_Data'!P1365^2</f>
        <v>1.142285999950616E-4</v>
      </c>
      <c r="C1370" s="11">
        <f t="shared" si="252"/>
        <v>0.16966321698811304</v>
      </c>
      <c r="D1370">
        <f>0.94*D1369+(1-0.94)*'01_Data'!Q1365^2</f>
        <v>9.1973206897482689E-5</v>
      </c>
      <c r="E1370" s="11">
        <f t="shared" si="253"/>
        <v>0.15224075715184038</v>
      </c>
      <c r="F1370">
        <f>0.94*F1369+(1-0.94)*'01_Data'!R1365^2</f>
        <v>1.6324576068736356E-4</v>
      </c>
      <c r="G1370" s="11">
        <f t="shared" si="254"/>
        <v>0.20282487937434013</v>
      </c>
      <c r="H1370">
        <f>0.94*H1369+(1-0.94)*'01_Data'!S1365^2</f>
        <v>1.1182675339745133E-4</v>
      </c>
      <c r="I1370" s="11">
        <f t="shared" si="255"/>
        <v>0.1678700147618917</v>
      </c>
      <c r="J1370">
        <f>0.94*J1369+(1-0.94)*'01_Data'!T1365^2</f>
        <v>1.207927900244824E-4</v>
      </c>
      <c r="K1370" s="11">
        <f t="shared" si="256"/>
        <v>0.1744700062651732</v>
      </c>
      <c r="L1370" t="e">
        <f>0.94*L1369+(1-0.94)*'01_Data'!U1365^2</f>
        <v>#DIV/0!</v>
      </c>
      <c r="M1370" s="11" t="e">
        <f t="shared" si="257"/>
        <v>#DIV/0!</v>
      </c>
      <c r="N1370">
        <f>0.94*N1369+(1-0.94)*'01_Data'!V1365^2</f>
        <v>4.2890871071972855E-4</v>
      </c>
      <c r="O1370" s="11">
        <f t="shared" si="258"/>
        <v>0.32876282499907378</v>
      </c>
      <c r="P1370">
        <f>0.94*P1369+(1-0.94)*'01_Data'!W1365^2</f>
        <v>2.1644781537054811E-4</v>
      </c>
      <c r="Q1370" s="11">
        <f t="shared" si="259"/>
        <v>0.23354838786293972</v>
      </c>
      <c r="R1370">
        <f>0.94*R1369+(1-0.94)*'01_Data'!X1365^2</f>
        <v>8.7566531614602025E-5</v>
      </c>
      <c r="S1370" s="11">
        <f t="shared" si="260"/>
        <v>0.14854886726892166</v>
      </c>
      <c r="T1370">
        <f>0.94*T1369+(1-0.94)*'01_Data'!Y1365^2</f>
        <v>7.3568793268382593E-8</v>
      </c>
      <c r="U1370" s="11">
        <f t="shared" si="261"/>
        <v>4.3057329113209541E-3</v>
      </c>
      <c r="V1370" t="e">
        <f>0.94*V1369+(1-0.94)*'01_Data'!AA1365^2</f>
        <v>#VALUE!</v>
      </c>
      <c r="W1370" s="11" t="e">
        <f t="shared" si="262"/>
        <v>#VALUE!</v>
      </c>
      <c r="X1370" t="e">
        <f>0.94*X1369+(1-0.94)*'01_Data'!AB1365^2</f>
        <v>#VALUE!</v>
      </c>
      <c r="Y1370" s="11" t="e">
        <f t="shared" si="263"/>
        <v>#VALUE!</v>
      </c>
    </row>
    <row r="1371" spans="1:25" x14ac:dyDescent="0.2">
      <c r="A1371" s="6">
        <f>'01_Data'!A1367</f>
        <v>45446</v>
      </c>
      <c r="B1371">
        <f>0.94*B1370+(1-0.94)*'01_Data'!P1366^2</f>
        <v>1.5537072423429292E-4</v>
      </c>
      <c r="C1371" s="11">
        <f t="shared" si="252"/>
        <v>0.1978722378380601</v>
      </c>
      <c r="D1371">
        <f>0.94*D1370+(1-0.94)*'01_Data'!Q1366^2</f>
        <v>1.2457888784924291E-4</v>
      </c>
      <c r="E1371" s="11">
        <f t="shared" si="253"/>
        <v>0.17718318130683064</v>
      </c>
      <c r="F1371">
        <f>0.94*F1370+(1-0.94)*'01_Data'!R1366^2</f>
        <v>1.9158874978060961E-4</v>
      </c>
      <c r="G1371" s="11">
        <f t="shared" si="254"/>
        <v>0.21972793391991294</v>
      </c>
      <c r="H1371">
        <f>0.94*H1370+(1-0.94)*'01_Data'!S1366^2</f>
        <v>1.3121602340988294E-4</v>
      </c>
      <c r="I1371" s="11">
        <f t="shared" si="255"/>
        <v>0.18184179359897026</v>
      </c>
      <c r="J1371">
        <f>0.94*J1370+(1-0.94)*'01_Data'!T1366^2</f>
        <v>1.2670931621911469E-4</v>
      </c>
      <c r="K1371" s="11">
        <f t="shared" si="256"/>
        <v>0.17869176726200037</v>
      </c>
      <c r="L1371" t="e">
        <f>0.94*L1370+(1-0.94)*'01_Data'!U1366^2</f>
        <v>#DIV/0!</v>
      </c>
      <c r="M1371" s="11" t="e">
        <f t="shared" si="257"/>
        <v>#DIV/0!</v>
      </c>
      <c r="N1371">
        <f>0.94*N1370+(1-0.94)*'01_Data'!V1366^2</f>
        <v>4.1299181050468244E-4</v>
      </c>
      <c r="O1371" s="11">
        <f t="shared" si="258"/>
        <v>0.3226049228501946</v>
      </c>
      <c r="P1371">
        <f>0.94*P1370+(1-0.94)*'01_Data'!W1366^2</f>
        <v>2.0350456757906935E-4</v>
      </c>
      <c r="Q1371" s="11">
        <f t="shared" si="259"/>
        <v>0.2264578349934607</v>
      </c>
      <c r="R1371">
        <f>0.94*R1370+(1-0.94)*'01_Data'!X1366^2</f>
        <v>8.6475419451738372E-5</v>
      </c>
      <c r="S1371" s="11">
        <f t="shared" si="260"/>
        <v>0.14762047859913635</v>
      </c>
      <c r="T1371">
        <f>0.94*T1370+(1-0.94)*'01_Data'!Y1366^2</f>
        <v>7.1999433033439316E-8</v>
      </c>
      <c r="U1371" s="11">
        <f t="shared" si="261"/>
        <v>4.2595606727016703E-3</v>
      </c>
      <c r="V1371" t="e">
        <f>0.94*V1370+(1-0.94)*'01_Data'!AA1366^2</f>
        <v>#VALUE!</v>
      </c>
      <c r="W1371" s="11" t="e">
        <f t="shared" si="262"/>
        <v>#VALUE!</v>
      </c>
      <c r="X1371" t="e">
        <f>0.94*X1370+(1-0.94)*'01_Data'!AB1366^2</f>
        <v>#VALUE!</v>
      </c>
      <c r="Y1371" s="11" t="e">
        <f t="shared" si="263"/>
        <v>#VALUE!</v>
      </c>
    </row>
    <row r="1372" spans="1:25" x14ac:dyDescent="0.2">
      <c r="A1372" s="6">
        <f>'01_Data'!A1368</f>
        <v>45447</v>
      </c>
      <c r="B1372">
        <f>0.94*B1371+(1-0.94)*'01_Data'!P1367^2</f>
        <v>1.8134870098957087E-4</v>
      </c>
      <c r="C1372" s="11">
        <f t="shared" si="252"/>
        <v>0.21377528540355611</v>
      </c>
      <c r="D1372">
        <f>0.94*D1371+(1-0.94)*'01_Data'!Q1367^2</f>
        <v>1.7209830096274467E-4</v>
      </c>
      <c r="E1372" s="11">
        <f t="shared" si="253"/>
        <v>0.20825170309654531</v>
      </c>
      <c r="F1372">
        <f>0.94*F1371+(1-0.94)*'01_Data'!R1367^2</f>
        <v>2.1090713645048696E-4</v>
      </c>
      <c r="G1372" s="11">
        <f t="shared" si="254"/>
        <v>0.23053979783439282</v>
      </c>
      <c r="H1372">
        <f>0.94*H1371+(1-0.94)*'01_Data'!S1367^2</f>
        <v>1.8237437566558361E-4</v>
      </c>
      <c r="I1372" s="11">
        <f t="shared" si="255"/>
        <v>0.21437896974219992</v>
      </c>
      <c r="J1372">
        <f>0.94*J1371+(1-0.94)*'01_Data'!T1367^2</f>
        <v>1.3793384046203736E-4</v>
      </c>
      <c r="K1372" s="11">
        <f t="shared" si="256"/>
        <v>0.18643853624300269</v>
      </c>
      <c r="L1372" t="e">
        <f>0.94*L1371+(1-0.94)*'01_Data'!U1367^2</f>
        <v>#DIV/0!</v>
      </c>
      <c r="M1372" s="11" t="e">
        <f t="shared" si="257"/>
        <v>#DIV/0!</v>
      </c>
      <c r="N1372">
        <f>0.94*N1371+(1-0.94)*'01_Data'!V1367^2</f>
        <v>3.9858751733859129E-4</v>
      </c>
      <c r="O1372" s="11">
        <f t="shared" si="258"/>
        <v>0.3169290999093094</v>
      </c>
      <c r="P1372">
        <f>0.94*P1371+(1-0.94)*'01_Data'!W1367^2</f>
        <v>2.1339469522078206E-4</v>
      </c>
      <c r="Q1372" s="11">
        <f t="shared" si="259"/>
        <v>0.23189537122512188</v>
      </c>
      <c r="R1372">
        <f>0.94*R1371+(1-0.94)*'01_Data'!X1367^2</f>
        <v>1.022164767717419E-4</v>
      </c>
      <c r="S1372" s="11">
        <f t="shared" si="260"/>
        <v>0.1604947106495381</v>
      </c>
      <c r="T1372">
        <f>0.94*T1371+(1-0.94)*'01_Data'!Y1367^2</f>
        <v>6.9302303383368536E-8</v>
      </c>
      <c r="U1372" s="11">
        <f t="shared" si="261"/>
        <v>4.179016684892377E-3</v>
      </c>
      <c r="V1372" t="e">
        <f>0.94*V1371+(1-0.94)*'01_Data'!AA1367^2</f>
        <v>#VALUE!</v>
      </c>
      <c r="W1372" s="11" t="e">
        <f t="shared" si="262"/>
        <v>#VALUE!</v>
      </c>
      <c r="X1372" t="e">
        <f>0.94*X1371+(1-0.94)*'01_Data'!AB1367^2</f>
        <v>#VALUE!</v>
      </c>
      <c r="Y1372" s="11" t="e">
        <f t="shared" si="263"/>
        <v>#VALUE!</v>
      </c>
    </row>
    <row r="1373" spans="1:25" x14ac:dyDescent="0.2">
      <c r="A1373" s="6">
        <f>'01_Data'!A1369</f>
        <v>45448</v>
      </c>
      <c r="B1373">
        <f>0.94*B1372+(1-0.94)*'01_Data'!P1368^2</f>
        <v>1.8520978405072195E-4</v>
      </c>
      <c r="C1373" s="11">
        <f t="shared" si="252"/>
        <v>0.21603903716870693</v>
      </c>
      <c r="D1373">
        <f>0.94*D1372+(1-0.94)*'01_Data'!Q1368^2</f>
        <v>1.6608980834003555E-4</v>
      </c>
      <c r="E1373" s="11">
        <f t="shared" si="253"/>
        <v>0.20458404556975834</v>
      </c>
      <c r="F1373">
        <f>0.94*F1372+(1-0.94)*'01_Data'!R1368^2</f>
        <v>2.1026789639094125E-4</v>
      </c>
      <c r="G1373" s="11">
        <f t="shared" si="254"/>
        <v>0.23019016028170536</v>
      </c>
      <c r="H1373">
        <f>0.94*H1372+(1-0.94)*'01_Data'!S1368^2</f>
        <v>1.790798606962489E-4</v>
      </c>
      <c r="I1373" s="11">
        <f t="shared" si="255"/>
        <v>0.21243381297584132</v>
      </c>
      <c r="J1373">
        <f>0.94*J1372+(1-0.94)*'01_Data'!T1368^2</f>
        <v>1.298148093571616E-4</v>
      </c>
      <c r="K1373" s="11">
        <f t="shared" si="256"/>
        <v>0.18086827239182865</v>
      </c>
      <c r="L1373" t="e">
        <f>0.94*L1372+(1-0.94)*'01_Data'!U1368^2</f>
        <v>#DIV/0!</v>
      </c>
      <c r="M1373" s="11" t="e">
        <f t="shared" si="257"/>
        <v>#DIV/0!</v>
      </c>
      <c r="N1373">
        <f>0.94*N1372+(1-0.94)*'01_Data'!V1368^2</f>
        <v>4.6608729463777654E-4</v>
      </c>
      <c r="O1373" s="11">
        <f t="shared" si="258"/>
        <v>0.34271562300064418</v>
      </c>
      <c r="P1373">
        <f>0.94*P1372+(1-0.94)*'01_Data'!W1368^2</f>
        <v>2.0598793894472737E-4</v>
      </c>
      <c r="Q1373" s="11">
        <f t="shared" si="259"/>
        <v>0.22783538051424607</v>
      </c>
      <c r="R1373">
        <f>0.94*R1372+(1-0.94)*'01_Data'!X1368^2</f>
        <v>9.6109041082708589E-5</v>
      </c>
      <c r="S1373" s="11">
        <f t="shared" si="260"/>
        <v>0.155626085065591</v>
      </c>
      <c r="T1373">
        <f>0.94*T1372+(1-0.94)*'01_Data'!Y1368^2</f>
        <v>6.801773736006548E-8</v>
      </c>
      <c r="U1373" s="11">
        <f t="shared" si="261"/>
        <v>4.1401050487561916E-3</v>
      </c>
      <c r="V1373" t="e">
        <f>0.94*V1372+(1-0.94)*'01_Data'!AA1368^2</f>
        <v>#VALUE!</v>
      </c>
      <c r="W1373" s="11" t="e">
        <f t="shared" si="262"/>
        <v>#VALUE!</v>
      </c>
      <c r="X1373" t="e">
        <f>0.94*X1372+(1-0.94)*'01_Data'!AB1368^2</f>
        <v>#VALUE!</v>
      </c>
      <c r="Y1373" s="11" t="e">
        <f t="shared" si="263"/>
        <v>#VALUE!</v>
      </c>
    </row>
    <row r="1374" spans="1:25" x14ac:dyDescent="0.2">
      <c r="A1374" s="6">
        <f>'01_Data'!A1370</f>
        <v>45449</v>
      </c>
      <c r="B1374">
        <f>0.94*B1373+(1-0.94)*'01_Data'!P1369^2</f>
        <v>1.7505065101616676E-4</v>
      </c>
      <c r="C1374" s="11">
        <f t="shared" si="252"/>
        <v>0.21003038841099644</v>
      </c>
      <c r="D1374">
        <f>0.94*D1373+(1-0.94)*'01_Data'!Q1369^2</f>
        <v>1.5940380338101698E-4</v>
      </c>
      <c r="E1374" s="11">
        <f t="shared" si="253"/>
        <v>0.20042394680281167</v>
      </c>
      <c r="F1374">
        <f>0.94*F1373+(1-0.94)*'01_Data'!R1369^2</f>
        <v>1.9765943189439426E-4</v>
      </c>
      <c r="G1374" s="11">
        <f t="shared" si="254"/>
        <v>0.22318193662881267</v>
      </c>
      <c r="H1374">
        <f>0.94*H1373+(1-0.94)*'01_Data'!S1369^2</f>
        <v>1.6837694360679557E-4</v>
      </c>
      <c r="I1374" s="11">
        <f t="shared" si="255"/>
        <v>0.20598783893451691</v>
      </c>
      <c r="J1374">
        <f>0.94*J1373+(1-0.94)*'01_Data'!T1369^2</f>
        <v>1.2379003933451322E-4</v>
      </c>
      <c r="K1374" s="11">
        <f t="shared" si="256"/>
        <v>0.1766213178308251</v>
      </c>
      <c r="L1374" t="e">
        <f>0.94*L1373+(1-0.94)*'01_Data'!U1369^2</f>
        <v>#DIV/0!</v>
      </c>
      <c r="M1374" s="11" t="e">
        <f t="shared" si="257"/>
        <v>#DIV/0!</v>
      </c>
      <c r="N1374">
        <f>0.94*N1373+(1-0.94)*'01_Data'!V1369^2</f>
        <v>4.6453307128592843E-4</v>
      </c>
      <c r="O1374" s="11">
        <f t="shared" si="258"/>
        <v>0.34214373290191064</v>
      </c>
      <c r="P1374">
        <f>0.94*P1373+(1-0.94)*'01_Data'!W1369^2</f>
        <v>2.08141498393298E-4</v>
      </c>
      <c r="Q1374" s="11">
        <f t="shared" si="259"/>
        <v>0.22902326867615677</v>
      </c>
      <c r="R1374">
        <f>0.94*R1373+(1-0.94)*'01_Data'!X1369^2</f>
        <v>9.0368051535017274E-5</v>
      </c>
      <c r="S1374" s="11">
        <f t="shared" si="260"/>
        <v>0.15090642460420417</v>
      </c>
      <c r="T1374">
        <f>0.94*T1373+(1-0.94)*'01_Data'!Y1369^2</f>
        <v>6.4647087933789233E-8</v>
      </c>
      <c r="U1374" s="11">
        <f t="shared" si="261"/>
        <v>4.0362192902907157E-3</v>
      </c>
      <c r="V1374" t="e">
        <f>0.94*V1373+(1-0.94)*'01_Data'!AA1369^2</f>
        <v>#VALUE!</v>
      </c>
      <c r="W1374" s="11" t="e">
        <f t="shared" si="262"/>
        <v>#VALUE!</v>
      </c>
      <c r="X1374" t="e">
        <f>0.94*X1373+(1-0.94)*'01_Data'!AB1369^2</f>
        <v>#VALUE!</v>
      </c>
      <c r="Y1374" s="11" t="e">
        <f t="shared" si="263"/>
        <v>#VALUE!</v>
      </c>
    </row>
    <row r="1375" spans="1:25" x14ac:dyDescent="0.2">
      <c r="A1375" s="6">
        <f>'01_Data'!A1371</f>
        <v>45450</v>
      </c>
      <c r="B1375">
        <f>0.94*B1374+(1-0.94)*'01_Data'!P1370^2</f>
        <v>1.6791015977342535E-4</v>
      </c>
      <c r="C1375" s="11">
        <f t="shared" si="252"/>
        <v>0.20570211535835795</v>
      </c>
      <c r="D1375">
        <f>0.94*D1374+(1-0.94)*'01_Data'!Q1370^2</f>
        <v>1.5208038672214622E-4</v>
      </c>
      <c r="E1375" s="11">
        <f t="shared" si="253"/>
        <v>0.19576582299773587</v>
      </c>
      <c r="F1375">
        <f>0.94*F1374+(1-0.94)*'01_Data'!R1370^2</f>
        <v>1.858041639958555E-4</v>
      </c>
      <c r="G1375" s="11">
        <f t="shared" si="254"/>
        <v>0.21638541847119827</v>
      </c>
      <c r="H1375">
        <f>0.94*H1374+(1-0.94)*'01_Data'!S1370^2</f>
        <v>1.5923539859369809E-4</v>
      </c>
      <c r="I1375" s="11">
        <f t="shared" si="255"/>
        <v>0.20031804822734253</v>
      </c>
      <c r="J1375">
        <f>0.94*J1374+(1-0.94)*'01_Data'!T1370^2</f>
        <v>1.1717546781562965E-4</v>
      </c>
      <c r="K1375" s="11">
        <f t="shared" si="256"/>
        <v>0.17183776619107533</v>
      </c>
      <c r="L1375" t="e">
        <f>0.94*L1374+(1-0.94)*'01_Data'!U1370^2</f>
        <v>#DIV/0!</v>
      </c>
      <c r="M1375" s="11" t="e">
        <f t="shared" si="257"/>
        <v>#DIV/0!</v>
      </c>
      <c r="N1375">
        <f>0.94*N1374+(1-0.94)*'01_Data'!V1370^2</f>
        <v>4.6797500749267307E-4</v>
      </c>
      <c r="O1375" s="11">
        <f t="shared" si="258"/>
        <v>0.34340894264441285</v>
      </c>
      <c r="P1375">
        <f>0.94*P1374+(1-0.94)*'01_Data'!W1370^2</f>
        <v>1.9919598102205975E-4</v>
      </c>
      <c r="Q1375" s="11">
        <f t="shared" si="259"/>
        <v>0.22404773423884264</v>
      </c>
      <c r="R1375">
        <f>0.94*R1374+(1-0.94)*'01_Data'!X1370^2</f>
        <v>8.618349741761358E-5</v>
      </c>
      <c r="S1375" s="11">
        <f t="shared" si="260"/>
        <v>0.14737110079401125</v>
      </c>
      <c r="T1375">
        <f>0.94*T1374+(1-0.94)*'01_Data'!Y1370^2</f>
        <v>6.1478522893731519E-8</v>
      </c>
      <c r="U1375" s="11">
        <f t="shared" si="261"/>
        <v>3.9360624701877314E-3</v>
      </c>
      <c r="V1375" t="e">
        <f>0.94*V1374+(1-0.94)*'01_Data'!AA1370^2</f>
        <v>#VALUE!</v>
      </c>
      <c r="W1375" s="11" t="e">
        <f t="shared" si="262"/>
        <v>#VALUE!</v>
      </c>
      <c r="X1375" t="e">
        <f>0.94*X1374+(1-0.94)*'01_Data'!AB1370^2</f>
        <v>#VALUE!</v>
      </c>
      <c r="Y1375" s="11" t="e">
        <f t="shared" si="263"/>
        <v>#VALUE!</v>
      </c>
    </row>
    <row r="1376" spans="1:25" x14ac:dyDescent="0.2">
      <c r="A1376" s="6">
        <f>'01_Data'!A1372</f>
        <v>45453</v>
      </c>
      <c r="B1376">
        <f>0.94*B1375+(1-0.94)*'01_Data'!P1371^2</f>
        <v>1.6478478582045576E-4</v>
      </c>
      <c r="C1376" s="11">
        <f t="shared" si="252"/>
        <v>0.20377871828715299</v>
      </c>
      <c r="D1376">
        <f>0.94*D1375+(1-0.94)*'01_Data'!Q1371^2</f>
        <v>1.4301105186901786E-4</v>
      </c>
      <c r="E1376" s="11">
        <f t="shared" si="253"/>
        <v>0.18983883973252813</v>
      </c>
      <c r="F1376">
        <f>0.94*F1375+(1-0.94)*'01_Data'!R1371^2</f>
        <v>1.7484685779307408E-4</v>
      </c>
      <c r="G1376" s="11">
        <f t="shared" si="254"/>
        <v>0.20990809456487064</v>
      </c>
      <c r="H1376">
        <f>0.94*H1375+(1-0.94)*'01_Data'!S1371^2</f>
        <v>1.5572428076364417E-4</v>
      </c>
      <c r="I1376" s="11">
        <f t="shared" si="255"/>
        <v>0.19809724569624468</v>
      </c>
      <c r="J1376">
        <f>0.94*J1375+(1-0.94)*'01_Data'!T1371^2</f>
        <v>1.1248603199049117E-4</v>
      </c>
      <c r="K1376" s="11">
        <f t="shared" si="256"/>
        <v>0.1683641293791637</v>
      </c>
      <c r="L1376" t="e">
        <f>0.94*L1375+(1-0.94)*'01_Data'!U1371^2</f>
        <v>#DIV/0!</v>
      </c>
      <c r="M1376" s="11" t="e">
        <f t="shared" si="257"/>
        <v>#DIV/0!</v>
      </c>
      <c r="N1376">
        <f>0.94*N1375+(1-0.94)*'01_Data'!V1371^2</f>
        <v>4.6854721882446401E-4</v>
      </c>
      <c r="O1376" s="11">
        <f t="shared" si="258"/>
        <v>0.34361882827308071</v>
      </c>
      <c r="P1376">
        <f>0.94*P1375+(1-0.94)*'01_Data'!W1371^2</f>
        <v>1.8724513441121618E-4</v>
      </c>
      <c r="Q1376" s="11">
        <f t="shared" si="259"/>
        <v>0.21722286682489594</v>
      </c>
      <c r="R1376">
        <f>0.94*R1375+(1-0.94)*'01_Data'!X1371^2</f>
        <v>8.1238075718102968E-5</v>
      </c>
      <c r="S1376" s="11">
        <f t="shared" si="260"/>
        <v>0.14308037979038898</v>
      </c>
      <c r="T1376">
        <f>0.94*T1375+(1-0.94)*'01_Data'!Y1371^2</f>
        <v>6.9271560674007851E-8</v>
      </c>
      <c r="U1376" s="11">
        <f t="shared" si="261"/>
        <v>4.1780896699149458E-3</v>
      </c>
      <c r="V1376" t="e">
        <f>0.94*V1375+(1-0.94)*'01_Data'!AA1371^2</f>
        <v>#VALUE!</v>
      </c>
      <c r="W1376" s="11" t="e">
        <f t="shared" si="262"/>
        <v>#VALUE!</v>
      </c>
      <c r="X1376" t="e">
        <f>0.94*X1375+(1-0.94)*'01_Data'!AB1371^2</f>
        <v>#VALUE!</v>
      </c>
      <c r="Y1376" s="11" t="e">
        <f t="shared" si="263"/>
        <v>#VALUE!</v>
      </c>
    </row>
    <row r="1377" spans="1:25" x14ac:dyDescent="0.2">
      <c r="A1377" s="6">
        <f>'01_Data'!A1373</f>
        <v>45454</v>
      </c>
      <c r="B1377">
        <f>0.94*B1376+(1-0.94)*'01_Data'!P1372^2</f>
        <v>1.5541008667865856E-4</v>
      </c>
      <c r="C1377" s="11">
        <f t="shared" si="252"/>
        <v>0.19789730125249802</v>
      </c>
      <c r="D1377">
        <f>0.94*D1376+(1-0.94)*'01_Data'!Q1372^2</f>
        <v>1.3549874055254445E-4</v>
      </c>
      <c r="E1377" s="11">
        <f t="shared" si="253"/>
        <v>0.18478550435367275</v>
      </c>
      <c r="F1377">
        <f>0.94*F1376+(1-0.94)*'01_Data'!R1372^2</f>
        <v>1.7234695176014241E-4</v>
      </c>
      <c r="G1377" s="11">
        <f t="shared" si="254"/>
        <v>0.20840209174467489</v>
      </c>
      <c r="H1377">
        <f>0.94*H1376+(1-0.94)*'01_Data'!S1372^2</f>
        <v>1.7129622407397436E-4</v>
      </c>
      <c r="I1377" s="11">
        <f t="shared" si="255"/>
        <v>0.20776585009727067</v>
      </c>
      <c r="J1377">
        <f>0.94*J1376+(1-0.94)*'01_Data'!T1372^2</f>
        <v>1.1198342317063628E-4</v>
      </c>
      <c r="K1377" s="11">
        <f t="shared" si="256"/>
        <v>0.16798756691791314</v>
      </c>
      <c r="L1377" t="e">
        <f>0.94*L1376+(1-0.94)*'01_Data'!U1372^2</f>
        <v>#DIV/0!</v>
      </c>
      <c r="M1377" s="11" t="e">
        <f t="shared" si="257"/>
        <v>#DIV/0!</v>
      </c>
      <c r="N1377">
        <f>0.94*N1376+(1-0.94)*'01_Data'!V1372^2</f>
        <v>4.6095013282410752E-4</v>
      </c>
      <c r="O1377" s="11">
        <f t="shared" si="258"/>
        <v>0.3408217033460092</v>
      </c>
      <c r="P1377">
        <f>0.94*P1376+(1-0.94)*'01_Data'!W1372^2</f>
        <v>1.8091466111368927E-4</v>
      </c>
      <c r="Q1377" s="11">
        <f t="shared" si="259"/>
        <v>0.21351930732523861</v>
      </c>
      <c r="R1377">
        <f>0.94*R1376+(1-0.94)*'01_Data'!X1372^2</f>
        <v>8.8306228097846293E-5</v>
      </c>
      <c r="S1377" s="11">
        <f t="shared" si="260"/>
        <v>0.14917496264674335</v>
      </c>
      <c r="T1377">
        <f>0.94*T1376+(1-0.94)*'01_Data'!Y1372^2</f>
        <v>6.7983821670862768E-8</v>
      </c>
      <c r="U1377" s="11">
        <f t="shared" si="261"/>
        <v>4.1390727296167946E-3</v>
      </c>
      <c r="V1377" t="e">
        <f>0.94*V1376+(1-0.94)*'01_Data'!AA1372^2</f>
        <v>#VALUE!</v>
      </c>
      <c r="W1377" s="11" t="e">
        <f t="shared" si="262"/>
        <v>#VALUE!</v>
      </c>
      <c r="X1377" t="e">
        <f>0.94*X1376+(1-0.94)*'01_Data'!AB1372^2</f>
        <v>#VALUE!</v>
      </c>
      <c r="Y1377" s="11" t="e">
        <f t="shared" si="263"/>
        <v>#VALUE!</v>
      </c>
    </row>
    <row r="1378" spans="1:25" x14ac:dyDescent="0.2">
      <c r="A1378" s="6">
        <f>'01_Data'!A1374</f>
        <v>45455</v>
      </c>
      <c r="B1378">
        <f>0.94*B1377+(1-0.94)*'01_Data'!P1373^2</f>
        <v>1.5000300462559551E-4</v>
      </c>
      <c r="C1378" s="11">
        <f t="shared" si="252"/>
        <v>0.19442416816242283</v>
      </c>
      <c r="D1378">
        <f>0.94*D1377+(1-0.94)*'01_Data'!Q1373^2</f>
        <v>1.2752166406282682E-4</v>
      </c>
      <c r="E1378" s="11">
        <f t="shared" si="253"/>
        <v>0.17926365873715833</v>
      </c>
      <c r="F1378">
        <f>0.94*F1377+(1-0.94)*'01_Data'!R1373^2</f>
        <v>1.6251382280565451E-4</v>
      </c>
      <c r="G1378" s="11">
        <f t="shared" si="254"/>
        <v>0.20236967002746467</v>
      </c>
      <c r="H1378">
        <f>0.94*H1377+(1-0.94)*'01_Data'!S1373^2</f>
        <v>1.6129509274841159E-4</v>
      </c>
      <c r="I1378" s="11">
        <f t="shared" si="255"/>
        <v>0.20160943274708087</v>
      </c>
      <c r="J1378">
        <f>0.94*J1377+(1-0.94)*'01_Data'!T1373^2</f>
        <v>1.0613316000989879E-4</v>
      </c>
      <c r="K1378" s="11">
        <f t="shared" si="256"/>
        <v>0.16354068705522334</v>
      </c>
      <c r="L1378" t="e">
        <f>0.94*L1377+(1-0.94)*'01_Data'!U1373^2</f>
        <v>#DIV/0!</v>
      </c>
      <c r="M1378" s="11" t="e">
        <f t="shared" si="257"/>
        <v>#DIV/0!</v>
      </c>
      <c r="N1378">
        <f>0.94*N1377+(1-0.94)*'01_Data'!V1373^2</f>
        <v>4.914874932350886E-4</v>
      </c>
      <c r="O1378" s="11">
        <f t="shared" si="258"/>
        <v>0.35193017531215243</v>
      </c>
      <c r="P1378">
        <f>0.94*P1377+(1-0.94)*'01_Data'!W1373^2</f>
        <v>2.5881494758232126E-4</v>
      </c>
      <c r="Q1378" s="11">
        <f t="shared" si="259"/>
        <v>0.25538474267415617</v>
      </c>
      <c r="R1378">
        <f>0.94*R1377+(1-0.94)*'01_Data'!X1373^2</f>
        <v>8.7154780934324869E-5</v>
      </c>
      <c r="S1378" s="11">
        <f t="shared" si="260"/>
        <v>0.14819920646025697</v>
      </c>
      <c r="T1378">
        <f>0.94*T1377+(1-0.94)*'01_Data'!Y1373^2</f>
        <v>6.4629466703232269E-8</v>
      </c>
      <c r="U1378" s="11">
        <f t="shared" si="261"/>
        <v>4.0356691649854719E-3</v>
      </c>
      <c r="V1378" t="e">
        <f>0.94*V1377+(1-0.94)*'01_Data'!AA1373^2</f>
        <v>#VALUE!</v>
      </c>
      <c r="W1378" s="11" t="e">
        <f t="shared" si="262"/>
        <v>#VALUE!</v>
      </c>
      <c r="X1378" t="e">
        <f>0.94*X1377+(1-0.94)*'01_Data'!AB1373^2</f>
        <v>#VALUE!</v>
      </c>
      <c r="Y1378" s="11" t="e">
        <f t="shared" si="263"/>
        <v>#VALUE!</v>
      </c>
    </row>
    <row r="1379" spans="1:25" x14ac:dyDescent="0.2">
      <c r="A1379" s="6">
        <f>'01_Data'!A1375</f>
        <v>45456</v>
      </c>
      <c r="B1379">
        <f>0.94*B1378+(1-0.94)*'01_Data'!P1374^2</f>
        <v>1.4841721092123428E-4</v>
      </c>
      <c r="C1379" s="11">
        <f t="shared" si="252"/>
        <v>0.19339373607268423</v>
      </c>
      <c r="D1379">
        <f>0.94*D1378+(1-0.94)*'01_Data'!Q1374^2</f>
        <v>1.3268113064013822E-4</v>
      </c>
      <c r="E1379" s="11">
        <f t="shared" si="253"/>
        <v>0.18285416298601143</v>
      </c>
      <c r="F1379">
        <f>0.94*F1378+(1-0.94)*'01_Data'!R1374^2</f>
        <v>1.6252282817575417E-4</v>
      </c>
      <c r="G1379" s="11">
        <f t="shared" si="254"/>
        <v>0.20237527689984774</v>
      </c>
      <c r="H1379">
        <f>0.94*H1378+(1-0.94)*'01_Data'!S1374^2</f>
        <v>1.5319550075211955E-4</v>
      </c>
      <c r="I1379" s="11">
        <f t="shared" si="255"/>
        <v>0.19648222868629656</v>
      </c>
      <c r="J1379">
        <f>0.94*J1378+(1-0.94)*'01_Data'!T1374^2</f>
        <v>1.0262374239697299E-4</v>
      </c>
      <c r="K1379" s="11">
        <f t="shared" si="256"/>
        <v>0.16081412588462868</v>
      </c>
      <c r="L1379" t="e">
        <f>0.94*L1378+(1-0.94)*'01_Data'!U1374^2</f>
        <v>#DIV/0!</v>
      </c>
      <c r="M1379" s="11" t="e">
        <f t="shared" si="257"/>
        <v>#DIV/0!</v>
      </c>
      <c r="N1379">
        <f>0.94*N1378+(1-0.94)*'01_Data'!V1374^2</f>
        <v>4.8845107398809027E-4</v>
      </c>
      <c r="O1379" s="11">
        <f t="shared" si="258"/>
        <v>0.35084137533221305</v>
      </c>
      <c r="P1379">
        <f>0.94*P1378+(1-0.94)*'01_Data'!W1374^2</f>
        <v>2.8440944526945136E-4</v>
      </c>
      <c r="Q1379" s="11">
        <f t="shared" si="259"/>
        <v>0.26771473662819112</v>
      </c>
      <c r="R1379">
        <f>0.94*R1378+(1-0.94)*'01_Data'!X1374^2</f>
        <v>8.3940141410248067E-5</v>
      </c>
      <c r="S1379" s="11">
        <f t="shared" si="260"/>
        <v>0.14544041953797615</v>
      </c>
      <c r="T1379">
        <f>0.94*T1378+(1-0.94)*'01_Data'!Y1374^2</f>
        <v>6.3587465297401981E-8</v>
      </c>
      <c r="U1379" s="11">
        <f t="shared" si="261"/>
        <v>4.0030040288445007E-3</v>
      </c>
      <c r="V1379" t="e">
        <f>0.94*V1378+(1-0.94)*'01_Data'!AA1374^2</f>
        <v>#VALUE!</v>
      </c>
      <c r="W1379" s="11" t="e">
        <f t="shared" si="262"/>
        <v>#VALUE!</v>
      </c>
      <c r="X1379" t="e">
        <f>0.94*X1378+(1-0.94)*'01_Data'!AB1374^2</f>
        <v>#VALUE!</v>
      </c>
      <c r="Y1379" s="11" t="e">
        <f t="shared" si="263"/>
        <v>#VALUE!</v>
      </c>
    </row>
    <row r="1380" spans="1:25" x14ac:dyDescent="0.2">
      <c r="A1380" s="6">
        <f>'01_Data'!A1376</f>
        <v>45457</v>
      </c>
      <c r="B1380">
        <f>0.94*B1379+(1-0.94)*'01_Data'!P1375^2</f>
        <v>1.4340556605250715E-4</v>
      </c>
      <c r="C1380" s="11">
        <f t="shared" si="252"/>
        <v>0.19010050669377976</v>
      </c>
      <c r="D1380">
        <f>0.94*D1379+(1-0.94)*'01_Data'!Q1375^2</f>
        <v>1.2956798611804557E-4</v>
      </c>
      <c r="E1380" s="11">
        <f t="shared" si="253"/>
        <v>0.18069624374000551</v>
      </c>
      <c r="F1380">
        <f>0.94*F1379+(1-0.94)*'01_Data'!R1375^2</f>
        <v>1.6092220019260455E-4</v>
      </c>
      <c r="G1380" s="11">
        <f t="shared" si="254"/>
        <v>0.20137625095461567</v>
      </c>
      <c r="H1380">
        <f>0.94*H1379+(1-0.94)*'01_Data'!S1375^2</f>
        <v>1.4816230975160985E-4</v>
      </c>
      <c r="I1380" s="11">
        <f t="shared" si="255"/>
        <v>0.19322759134607481</v>
      </c>
      <c r="J1380">
        <f>0.94*J1379+(1-0.94)*'01_Data'!T1375^2</f>
        <v>9.7839954954558704E-5</v>
      </c>
      <c r="K1380" s="11">
        <f t="shared" si="256"/>
        <v>0.15702123629798867</v>
      </c>
      <c r="L1380" t="e">
        <f>0.94*L1379+(1-0.94)*'01_Data'!U1375^2</f>
        <v>#DIV/0!</v>
      </c>
      <c r="M1380" s="11" t="e">
        <f t="shared" si="257"/>
        <v>#DIV/0!</v>
      </c>
      <c r="N1380">
        <f>0.94*N1379+(1-0.94)*'01_Data'!V1375^2</f>
        <v>5.0349945434122537E-4</v>
      </c>
      <c r="O1380" s="11">
        <f t="shared" si="258"/>
        <v>0.35620480414220806</v>
      </c>
      <c r="P1380">
        <f>0.94*P1379+(1-0.94)*'01_Data'!W1375^2</f>
        <v>2.9333318108966811E-4</v>
      </c>
      <c r="Q1380" s="11">
        <f t="shared" si="259"/>
        <v>0.27188225693229112</v>
      </c>
      <c r="R1380">
        <f>0.94*R1379+(1-0.94)*'01_Data'!X1375^2</f>
        <v>8.711485778107808E-5</v>
      </c>
      <c r="S1380" s="11">
        <f t="shared" si="260"/>
        <v>0.14816525962867164</v>
      </c>
      <c r="T1380">
        <f>0.94*T1379+(1-0.94)*'01_Data'!Y1375^2</f>
        <v>6.0496417522268318E-8</v>
      </c>
      <c r="U1380" s="11">
        <f t="shared" si="261"/>
        <v>3.9044970502756971E-3</v>
      </c>
      <c r="V1380" t="e">
        <f>0.94*V1379+(1-0.94)*'01_Data'!AA1375^2</f>
        <v>#VALUE!</v>
      </c>
      <c r="W1380" s="11" t="e">
        <f t="shared" si="262"/>
        <v>#VALUE!</v>
      </c>
      <c r="X1380" t="e">
        <f>0.94*X1379+(1-0.94)*'01_Data'!AB1375^2</f>
        <v>#VALUE!</v>
      </c>
      <c r="Y1380" s="11" t="e">
        <f t="shared" si="263"/>
        <v>#VALUE!</v>
      </c>
    </row>
    <row r="1381" spans="1:25" x14ac:dyDescent="0.2">
      <c r="A1381" s="6">
        <f>'01_Data'!A1377</f>
        <v>45460</v>
      </c>
      <c r="B1381">
        <f>0.94*B1380+(1-0.94)*'01_Data'!P1376^2</f>
        <v>1.3912323878141616E-4</v>
      </c>
      <c r="C1381" s="11">
        <f t="shared" si="252"/>
        <v>0.18724063707677582</v>
      </c>
      <c r="D1381">
        <f>0.94*D1380+(1-0.94)*'01_Data'!Q1376^2</f>
        <v>1.2198154355639721E-4</v>
      </c>
      <c r="E1381" s="11">
        <f t="shared" si="253"/>
        <v>0.17532640695631704</v>
      </c>
      <c r="F1381">
        <f>0.94*F1380+(1-0.94)*'01_Data'!R1376^2</f>
        <v>1.6239580252622385E-4</v>
      </c>
      <c r="G1381" s="11">
        <f t="shared" si="254"/>
        <v>0.20229617454763799</v>
      </c>
      <c r="H1381">
        <f>0.94*H1380+(1-0.94)*'01_Data'!S1376^2</f>
        <v>1.3929937942125964E-4</v>
      </c>
      <c r="I1381" s="11">
        <f t="shared" si="255"/>
        <v>0.18735913005284113</v>
      </c>
      <c r="J1381">
        <f>0.94*J1380+(1-0.94)*'01_Data'!T1376^2</f>
        <v>1.1893730317658538E-4</v>
      </c>
      <c r="K1381" s="11">
        <f t="shared" si="256"/>
        <v>0.17312481162588891</v>
      </c>
      <c r="L1381" t="e">
        <f>0.94*L1380+(1-0.94)*'01_Data'!U1376^2</f>
        <v>#DIV/0!</v>
      </c>
      <c r="M1381" s="11" t="e">
        <f t="shared" si="257"/>
        <v>#DIV/0!</v>
      </c>
      <c r="N1381">
        <f>0.94*N1380+(1-0.94)*'01_Data'!V1376^2</f>
        <v>5.9338610032380287E-4</v>
      </c>
      <c r="O1381" s="11">
        <f t="shared" si="258"/>
        <v>0.38669535461600563</v>
      </c>
      <c r="P1381">
        <f>0.94*P1380+(1-0.94)*'01_Data'!W1376^2</f>
        <v>3.4952268608792378E-4</v>
      </c>
      <c r="Q1381" s="11">
        <f t="shared" si="259"/>
        <v>0.29678227186635792</v>
      </c>
      <c r="R1381">
        <f>0.94*R1380+(1-0.94)*'01_Data'!X1376^2</f>
        <v>8.6959160474615169E-5</v>
      </c>
      <c r="S1381" s="11">
        <f t="shared" si="260"/>
        <v>0.14803279514892306</v>
      </c>
      <c r="T1381">
        <f>0.94*T1380+(1-0.94)*'01_Data'!Y1376^2</f>
        <v>7.4727065643153231E-8</v>
      </c>
      <c r="U1381" s="11">
        <f t="shared" si="261"/>
        <v>4.3394954248247132E-3</v>
      </c>
      <c r="V1381" t="e">
        <f>0.94*V1380+(1-0.94)*'01_Data'!AA1376^2</f>
        <v>#VALUE!</v>
      </c>
      <c r="W1381" s="11" t="e">
        <f t="shared" si="262"/>
        <v>#VALUE!</v>
      </c>
      <c r="X1381" t="e">
        <f>0.94*X1380+(1-0.94)*'01_Data'!AB1376^2</f>
        <v>#VALUE!</v>
      </c>
      <c r="Y1381" s="11" t="e">
        <f t="shared" si="263"/>
        <v>#VALUE!</v>
      </c>
    </row>
    <row r="1382" spans="1:25" x14ac:dyDescent="0.2">
      <c r="A1382" s="6">
        <f>'01_Data'!A1378</f>
        <v>45461</v>
      </c>
      <c r="B1382">
        <f>0.94*B1381+(1-0.94)*'01_Data'!P1377^2</f>
        <v>1.336303336509378E-4</v>
      </c>
      <c r="C1382" s="11">
        <f t="shared" si="252"/>
        <v>0.18350706820184429</v>
      </c>
      <c r="D1382">
        <f>0.94*D1381+(1-0.94)*'01_Data'!Q1377^2</f>
        <v>1.156496780724329E-4</v>
      </c>
      <c r="E1382" s="11">
        <f t="shared" si="253"/>
        <v>0.17071531528908906</v>
      </c>
      <c r="F1382">
        <f>0.94*F1381+(1-0.94)*'01_Data'!R1377^2</f>
        <v>1.5276465350468564E-4</v>
      </c>
      <c r="G1382" s="11">
        <f t="shared" si="254"/>
        <v>0.19620574069884086</v>
      </c>
      <c r="H1382">
        <f>0.94*H1381+(1-0.94)*'01_Data'!S1377^2</f>
        <v>1.330996939398034E-4</v>
      </c>
      <c r="I1382" s="11">
        <f t="shared" si="255"/>
        <v>0.1831423568507036</v>
      </c>
      <c r="J1382">
        <f>0.94*J1381+(1-0.94)*'01_Data'!T1377^2</f>
        <v>1.1335002117986994E-4</v>
      </c>
      <c r="K1382" s="11">
        <f t="shared" si="256"/>
        <v>0.16900948298047427</v>
      </c>
      <c r="L1382" t="e">
        <f>0.94*L1381+(1-0.94)*'01_Data'!U1377^2</f>
        <v>#DIV/0!</v>
      </c>
      <c r="M1382" s="11" t="e">
        <f t="shared" si="257"/>
        <v>#DIV/0!</v>
      </c>
      <c r="N1382">
        <f>0.94*N1381+(1-0.94)*'01_Data'!V1377^2</f>
        <v>5.5862837554184299E-4</v>
      </c>
      <c r="O1382" s="11">
        <f t="shared" si="258"/>
        <v>0.37519908133755397</v>
      </c>
      <c r="P1382">
        <f>0.94*P1381+(1-0.94)*'01_Data'!W1377^2</f>
        <v>4.2236394723020083E-4</v>
      </c>
      <c r="Q1382" s="11">
        <f t="shared" si="259"/>
        <v>0.32624486923476759</v>
      </c>
      <c r="R1382">
        <f>0.94*R1381+(1-0.94)*'01_Data'!X1377^2</f>
        <v>8.836190889477661E-5</v>
      </c>
      <c r="S1382" s="11">
        <f t="shared" si="260"/>
        <v>0.14922198578454754</v>
      </c>
      <c r="T1382">
        <f>0.94*T1381+(1-0.94)*'01_Data'!Y1377^2</f>
        <v>7.0966693154989785E-8</v>
      </c>
      <c r="U1382" s="11">
        <f t="shared" si="261"/>
        <v>4.2289013555600261E-3</v>
      </c>
      <c r="V1382" t="e">
        <f>0.94*V1381+(1-0.94)*'01_Data'!AA1377^2</f>
        <v>#VALUE!</v>
      </c>
      <c r="W1382" s="11" t="e">
        <f t="shared" si="262"/>
        <v>#VALUE!</v>
      </c>
      <c r="X1382" t="e">
        <f>0.94*X1381+(1-0.94)*'01_Data'!AB1377^2</f>
        <v>#VALUE!</v>
      </c>
      <c r="Y1382" s="11" t="e">
        <f t="shared" si="263"/>
        <v>#VALUE!</v>
      </c>
    </row>
    <row r="1383" spans="1:25" x14ac:dyDescent="0.2">
      <c r="A1383" s="6">
        <f>'01_Data'!A1379</f>
        <v>45463</v>
      </c>
      <c r="B1383">
        <f>0.94*B1382+(1-0.94)*'01_Data'!P1378^2</f>
        <v>1.3087960642786697E-4</v>
      </c>
      <c r="C1383" s="11">
        <f t="shared" si="252"/>
        <v>0.18160853729883539</v>
      </c>
      <c r="D1383">
        <f>0.94*D1382+(1-0.94)*'01_Data'!Q1378^2</f>
        <v>1.0876075514622402E-4</v>
      </c>
      <c r="E1383" s="11">
        <f t="shared" si="253"/>
        <v>0.16555274173763615</v>
      </c>
      <c r="F1383">
        <f>0.94*F1382+(1-0.94)*'01_Data'!R1378^2</f>
        <v>1.4368334247963425E-4</v>
      </c>
      <c r="G1383" s="11">
        <f t="shared" si="254"/>
        <v>0.19028452986217201</v>
      </c>
      <c r="H1383">
        <f>0.94*H1382+(1-0.94)*'01_Data'!S1378^2</f>
        <v>1.4339506617472856E-4</v>
      </c>
      <c r="I1383" s="11">
        <f t="shared" si="255"/>
        <v>0.19009354717094318</v>
      </c>
      <c r="J1383">
        <f>0.94*J1382+(1-0.94)*'01_Data'!T1378^2</f>
        <v>1.9356186903894836E-4</v>
      </c>
      <c r="K1383" s="11">
        <f t="shared" si="256"/>
        <v>0.22085649412642364</v>
      </c>
      <c r="L1383" t="e">
        <f>0.94*L1382+(1-0.94)*'01_Data'!U1378^2</f>
        <v>#DIV/0!</v>
      </c>
      <c r="M1383" s="11" t="e">
        <f t="shared" si="257"/>
        <v>#DIV/0!</v>
      </c>
      <c r="N1383">
        <f>0.94*N1382+(1-0.94)*'01_Data'!V1378^2</f>
        <v>5.7920195325566223E-4</v>
      </c>
      <c r="O1383" s="11">
        <f t="shared" si="258"/>
        <v>0.38204566771582021</v>
      </c>
      <c r="P1383">
        <f>0.94*P1382+(1-0.94)*'01_Data'!W1378^2</f>
        <v>4.4890657060740237E-4</v>
      </c>
      <c r="Q1383" s="11">
        <f t="shared" si="259"/>
        <v>0.33633979216421211</v>
      </c>
      <c r="R1383">
        <f>0.94*R1382+(1-0.94)*'01_Data'!X1378^2</f>
        <v>8.9534385863380595E-5</v>
      </c>
      <c r="S1383" s="11">
        <f t="shared" si="260"/>
        <v>0.15020873888549865</v>
      </c>
      <c r="T1383">
        <f>0.94*T1382+(1-0.94)*'01_Data'!Y1378^2</f>
        <v>6.9538891106157183E-8</v>
      </c>
      <c r="U1383" s="11">
        <f t="shared" si="261"/>
        <v>4.1861438769769501E-3</v>
      </c>
      <c r="V1383" t="e">
        <f>0.94*V1382+(1-0.94)*'01_Data'!AA1378^2</f>
        <v>#VALUE!</v>
      </c>
      <c r="W1383" s="11" t="e">
        <f t="shared" si="262"/>
        <v>#VALUE!</v>
      </c>
      <c r="X1383" t="e">
        <f>0.94*X1382+(1-0.94)*'01_Data'!AB1378^2</f>
        <v>#VALUE!</v>
      </c>
      <c r="Y1383" s="11" t="e">
        <f t="shared" si="263"/>
        <v>#VALUE!</v>
      </c>
    </row>
    <row r="1384" spans="1:25" x14ac:dyDescent="0.2">
      <c r="A1384" s="6">
        <f>'01_Data'!A1380</f>
        <v>45464</v>
      </c>
      <c r="B1384">
        <f>0.94*B1383+(1-0.94)*'01_Data'!P1379^2</f>
        <v>1.5036684756405974E-4</v>
      </c>
      <c r="C1384" s="11">
        <f t="shared" si="252"/>
        <v>0.19465982016364614</v>
      </c>
      <c r="D1384">
        <f>0.94*D1383+(1-0.94)*'01_Data'!Q1379^2</f>
        <v>1.2960502912168551E-4</v>
      </c>
      <c r="E1384" s="11">
        <f t="shared" si="253"/>
        <v>0.18072207208491373</v>
      </c>
      <c r="F1384">
        <f>0.94*F1383+(1-0.94)*'01_Data'!R1379^2</f>
        <v>1.5322138382212669E-4</v>
      </c>
      <c r="G1384" s="11">
        <f t="shared" si="254"/>
        <v>0.19649882626411774</v>
      </c>
      <c r="H1384">
        <f>0.94*H1383+(1-0.94)*'01_Data'!S1379^2</f>
        <v>1.5663159919061673E-4</v>
      </c>
      <c r="I1384" s="11">
        <f t="shared" si="255"/>
        <v>0.19867350854111229</v>
      </c>
      <c r="J1384">
        <f>0.94*J1383+(1-0.94)*'01_Data'!T1379^2</f>
        <v>2.0001385282941901E-4</v>
      </c>
      <c r="K1384" s="11">
        <f t="shared" si="256"/>
        <v>0.22450721795303955</v>
      </c>
      <c r="L1384" t="e">
        <f>0.94*L1383+(1-0.94)*'01_Data'!U1379^2</f>
        <v>#DIV/0!</v>
      </c>
      <c r="M1384" s="11" t="e">
        <f t="shared" si="257"/>
        <v>#DIV/0!</v>
      </c>
      <c r="N1384">
        <f>0.94*N1383+(1-0.94)*'01_Data'!V1379^2</f>
        <v>5.8624411675016041E-4</v>
      </c>
      <c r="O1384" s="11">
        <f t="shared" si="258"/>
        <v>0.38436118094969013</v>
      </c>
      <c r="P1384">
        <f>0.94*P1383+(1-0.94)*'01_Data'!W1379^2</f>
        <v>4.2250330584477238E-4</v>
      </c>
      <c r="Q1384" s="11">
        <f t="shared" si="259"/>
        <v>0.3262986869003347</v>
      </c>
      <c r="R1384">
        <f>0.94*R1383+(1-0.94)*'01_Data'!X1379^2</f>
        <v>9.6104759634407257E-5</v>
      </c>
      <c r="S1384" s="11">
        <f t="shared" si="260"/>
        <v>0.15562261862554116</v>
      </c>
      <c r="T1384">
        <f>0.94*T1383+(1-0.94)*'01_Data'!Y1379^2</f>
        <v>6.8226358082647883E-8</v>
      </c>
      <c r="U1384" s="11">
        <f t="shared" si="261"/>
        <v>4.1464493529798805E-3</v>
      </c>
      <c r="V1384" t="e">
        <f>0.94*V1383+(1-0.94)*'01_Data'!AA1379^2</f>
        <v>#VALUE!</v>
      </c>
      <c r="W1384" s="11" t="e">
        <f t="shared" si="262"/>
        <v>#VALUE!</v>
      </c>
      <c r="X1384" t="e">
        <f>0.94*X1383+(1-0.94)*'01_Data'!AB1379^2</f>
        <v>#VALUE!</v>
      </c>
      <c r="Y1384" s="11" t="e">
        <f t="shared" si="263"/>
        <v>#VALUE!</v>
      </c>
    </row>
    <row r="1385" spans="1:25" x14ac:dyDescent="0.2">
      <c r="A1385" s="6">
        <f>'01_Data'!A1381</f>
        <v>45467</v>
      </c>
      <c r="B1385">
        <f>0.94*B1384+(1-0.94)*'01_Data'!P1380^2</f>
        <v>1.4600023949723953E-4</v>
      </c>
      <c r="C1385" s="11">
        <f t="shared" si="252"/>
        <v>0.19181256568145991</v>
      </c>
      <c r="D1385">
        <f>0.94*D1384+(1-0.94)*'01_Data'!Q1380^2</f>
        <v>1.263915963339291E-4</v>
      </c>
      <c r="E1385" s="11">
        <f t="shared" si="253"/>
        <v>0.17846759447067734</v>
      </c>
      <c r="F1385">
        <f>0.94*F1384+(1-0.94)*'01_Data'!R1380^2</f>
        <v>1.4402857912003032E-4</v>
      </c>
      <c r="G1385" s="11">
        <f t="shared" si="254"/>
        <v>0.19051299676989925</v>
      </c>
      <c r="H1385">
        <f>0.94*H1384+(1-0.94)*'01_Data'!S1380^2</f>
        <v>1.8367883904241747E-4</v>
      </c>
      <c r="I1385" s="11">
        <f t="shared" si="255"/>
        <v>0.21514429445999542</v>
      </c>
      <c r="J1385">
        <f>0.94*J1384+(1-0.94)*'01_Data'!T1380^2</f>
        <v>1.9018828657149187E-4</v>
      </c>
      <c r="K1385" s="11">
        <f t="shared" si="256"/>
        <v>0.2189233843517315</v>
      </c>
      <c r="L1385" t="e">
        <f>0.94*L1384+(1-0.94)*'01_Data'!U1380^2</f>
        <v>#DIV/0!</v>
      </c>
      <c r="M1385" s="11" t="e">
        <f t="shared" si="257"/>
        <v>#DIV/0!</v>
      </c>
      <c r="N1385">
        <f>0.94*N1384+(1-0.94)*'01_Data'!V1380^2</f>
        <v>5.6235707135726242E-4</v>
      </c>
      <c r="O1385" s="11">
        <f t="shared" si="258"/>
        <v>0.37644917582859727</v>
      </c>
      <c r="P1385">
        <f>0.94*P1384+(1-0.94)*'01_Data'!W1380^2</f>
        <v>4.2009770437044183E-4</v>
      </c>
      <c r="Q1385" s="11">
        <f t="shared" si="259"/>
        <v>0.3253684396209186</v>
      </c>
      <c r="R1385">
        <f>0.94*R1384+(1-0.94)*'01_Data'!X1380^2</f>
        <v>9.0436373252747408E-5</v>
      </c>
      <c r="S1385" s="11">
        <f t="shared" si="260"/>
        <v>0.15096345935256103</v>
      </c>
      <c r="T1385">
        <f>0.94*T1384+(1-0.94)*'01_Data'!Y1380^2</f>
        <v>7.0587009119728003E-8</v>
      </c>
      <c r="U1385" s="11">
        <f t="shared" si="261"/>
        <v>4.2175735083305257E-3</v>
      </c>
      <c r="V1385" t="e">
        <f>0.94*V1384+(1-0.94)*'01_Data'!AA1380^2</f>
        <v>#VALUE!</v>
      </c>
      <c r="W1385" s="11" t="e">
        <f t="shared" si="262"/>
        <v>#VALUE!</v>
      </c>
      <c r="X1385" t="e">
        <f>0.94*X1384+(1-0.94)*'01_Data'!AB1380^2</f>
        <v>#VALUE!</v>
      </c>
      <c r="Y1385" s="11" t="e">
        <f t="shared" si="263"/>
        <v>#VALUE!</v>
      </c>
    </row>
    <row r="1386" spans="1:25" x14ac:dyDescent="0.2">
      <c r="A1386" s="6">
        <f>'01_Data'!A1382</f>
        <v>45468</v>
      </c>
      <c r="B1386">
        <f>0.94*B1385+(1-0.94)*'01_Data'!P1381^2</f>
        <v>1.8864696498995323E-4</v>
      </c>
      <c r="C1386" s="11">
        <f t="shared" si="252"/>
        <v>0.21803448162496733</v>
      </c>
      <c r="D1386">
        <f>0.94*D1385+(1-0.94)*'01_Data'!Q1381^2</f>
        <v>1.5819655734831175E-4</v>
      </c>
      <c r="E1386" s="11">
        <f t="shared" si="253"/>
        <v>0.19966354812978399</v>
      </c>
      <c r="F1386">
        <f>0.94*F1385+(1-0.94)*'01_Data'!R1381^2</f>
        <v>2.0401874006569962E-4</v>
      </c>
      <c r="G1386" s="11">
        <f t="shared" si="254"/>
        <v>0.22674373750239787</v>
      </c>
      <c r="H1386">
        <f>0.94*H1385+(1-0.94)*'01_Data'!S1381^2</f>
        <v>2.5718811013823923E-4</v>
      </c>
      <c r="I1386" s="11">
        <f t="shared" si="255"/>
        <v>0.25458083933170678</v>
      </c>
      <c r="J1386">
        <f>0.94*J1385+(1-0.94)*'01_Data'!T1381^2</f>
        <v>1.8114829284962374E-4</v>
      </c>
      <c r="K1386" s="11">
        <f t="shared" si="256"/>
        <v>0.21365713140006626</v>
      </c>
      <c r="L1386" t="e">
        <f>0.94*L1385+(1-0.94)*'01_Data'!U1381^2</f>
        <v>#DIV/0!</v>
      </c>
      <c r="M1386" s="11" t="e">
        <f t="shared" si="257"/>
        <v>#DIV/0!</v>
      </c>
      <c r="N1386">
        <f>0.94*N1385+(1-0.94)*'01_Data'!V1381^2</f>
        <v>5.3960678619108466E-4</v>
      </c>
      <c r="O1386" s="11">
        <f t="shared" si="258"/>
        <v>0.36875589503105349</v>
      </c>
      <c r="P1386">
        <f>0.94*P1385+(1-0.94)*'01_Data'!W1381^2</f>
        <v>3.9676547387002757E-4</v>
      </c>
      <c r="Q1386" s="11">
        <f t="shared" si="259"/>
        <v>0.31620388899450136</v>
      </c>
      <c r="R1386">
        <f>0.94*R1385+(1-0.94)*'01_Data'!X1381^2</f>
        <v>9.3666394275982543E-5</v>
      </c>
      <c r="S1386" s="11">
        <f t="shared" si="260"/>
        <v>0.15363570990348435</v>
      </c>
      <c r="T1386">
        <f>0.94*T1385+(1-0.94)*'01_Data'!Y1381^2</f>
        <v>6.9208466451022257E-8</v>
      </c>
      <c r="U1386" s="11">
        <f t="shared" si="261"/>
        <v>4.1761864835825535E-3</v>
      </c>
      <c r="V1386" t="e">
        <f>0.94*V1385+(1-0.94)*'01_Data'!AA1381^2</f>
        <v>#VALUE!</v>
      </c>
      <c r="W1386" s="11" t="e">
        <f t="shared" si="262"/>
        <v>#VALUE!</v>
      </c>
      <c r="X1386" t="e">
        <f>0.94*X1385+(1-0.94)*'01_Data'!AB1381^2</f>
        <v>#VALUE!</v>
      </c>
      <c r="Y1386" s="11" t="e">
        <f t="shared" si="263"/>
        <v>#VALUE!</v>
      </c>
    </row>
    <row r="1387" spans="1:25" x14ac:dyDescent="0.2">
      <c r="A1387" s="6">
        <f>'01_Data'!A1383</f>
        <v>45469</v>
      </c>
      <c r="B1387">
        <f>0.94*B1386+(1-0.94)*'01_Data'!P1382^2</f>
        <v>1.7779917305578693E-4</v>
      </c>
      <c r="C1387" s="11">
        <f t="shared" si="252"/>
        <v>0.21167284098357614</v>
      </c>
      <c r="D1387">
        <f>0.94*D1386+(1-0.94)*'01_Data'!Q1382^2</f>
        <v>1.5042182839708297E-4</v>
      </c>
      <c r="E1387" s="11">
        <f t="shared" si="253"/>
        <v>0.19469540507178107</v>
      </c>
      <c r="F1387">
        <f>0.94*F1386+(1-0.94)*'01_Data'!R1382^2</f>
        <v>1.9192439073224588E-4</v>
      </c>
      <c r="G1387" s="11">
        <f t="shared" si="254"/>
        <v>0.21992031844403545</v>
      </c>
      <c r="H1387">
        <f>0.94*H1386+(1-0.94)*'01_Data'!S1382^2</f>
        <v>2.4209507070664687E-4</v>
      </c>
      <c r="I1387" s="11">
        <f t="shared" si="255"/>
        <v>0.24699789031098024</v>
      </c>
      <c r="J1387">
        <f>0.94*J1386+(1-0.94)*'01_Data'!T1382^2</f>
        <v>2.0135109362408635E-4</v>
      </c>
      <c r="K1387" s="11">
        <f t="shared" si="256"/>
        <v>0.22525646626294607</v>
      </c>
      <c r="L1387" t="e">
        <f>0.94*L1386+(1-0.94)*'01_Data'!U1382^2</f>
        <v>#DIV/0!</v>
      </c>
      <c r="M1387" s="11" t="e">
        <f t="shared" si="257"/>
        <v>#DIV/0!</v>
      </c>
      <c r="N1387">
        <f>0.94*N1386+(1-0.94)*'01_Data'!V1382^2</f>
        <v>5.1822151813487748E-4</v>
      </c>
      <c r="O1387" s="11">
        <f t="shared" si="258"/>
        <v>0.36137490583878285</v>
      </c>
      <c r="P1387">
        <f>0.94*P1386+(1-0.94)*'01_Data'!W1382^2</f>
        <v>3.748115687154684E-4</v>
      </c>
      <c r="Q1387" s="11">
        <f t="shared" si="259"/>
        <v>0.30733127943035354</v>
      </c>
      <c r="R1387">
        <f>0.94*R1386+(1-0.94)*'01_Data'!X1382^2</f>
        <v>8.9958760926754666E-5</v>
      </c>
      <c r="S1387" s="11">
        <f t="shared" si="260"/>
        <v>0.15056429773868099</v>
      </c>
      <c r="T1387">
        <f>0.94*T1386+(1-0.94)*'01_Data'!Y1382^2</f>
        <v>6.5055958463960924E-8</v>
      </c>
      <c r="U1387" s="11">
        <f t="shared" si="261"/>
        <v>4.0489630194554945E-3</v>
      </c>
      <c r="V1387" t="e">
        <f>0.94*V1386+(1-0.94)*'01_Data'!AA1382^2</f>
        <v>#VALUE!</v>
      </c>
      <c r="W1387" s="11" t="e">
        <f t="shared" si="262"/>
        <v>#VALUE!</v>
      </c>
      <c r="X1387" t="e">
        <f>0.94*X1386+(1-0.94)*'01_Data'!AB1382^2</f>
        <v>#VALUE!</v>
      </c>
      <c r="Y1387" s="11" t="e">
        <f t="shared" si="263"/>
        <v>#VALUE!</v>
      </c>
    </row>
    <row r="1388" spans="1:25" x14ac:dyDescent="0.2">
      <c r="A1388" s="6">
        <f>'01_Data'!A1384</f>
        <v>45470</v>
      </c>
      <c r="B1388">
        <f>0.94*B1387+(1-0.94)*'01_Data'!P1383^2</f>
        <v>1.6713855443784183E-4</v>
      </c>
      <c r="C1388" s="11">
        <f t="shared" si="252"/>
        <v>0.20522893489548724</v>
      </c>
      <c r="D1388">
        <f>0.94*D1387+(1-0.94)*'01_Data'!Q1383^2</f>
        <v>1.5669347575129189E-4</v>
      </c>
      <c r="E1388" s="11">
        <f t="shared" si="253"/>
        <v>0.19871274717371698</v>
      </c>
      <c r="F1388">
        <f>0.94*F1387+(1-0.94)*'01_Data'!R1383^2</f>
        <v>1.89156187841339E-4</v>
      </c>
      <c r="G1388" s="11">
        <f t="shared" si="254"/>
        <v>0.21832855822364933</v>
      </c>
      <c r="H1388">
        <f>0.94*H1387+(1-0.94)*'01_Data'!S1383^2</f>
        <v>2.2836923677484365E-4</v>
      </c>
      <c r="I1388" s="11">
        <f t="shared" si="255"/>
        <v>0.23989382582146754</v>
      </c>
      <c r="J1388">
        <f>0.94*J1387+(1-0.94)*'01_Data'!T1383^2</f>
        <v>1.9270775018486754E-4</v>
      </c>
      <c r="K1388" s="11">
        <f t="shared" si="256"/>
        <v>0.22036867528436663</v>
      </c>
      <c r="L1388" t="e">
        <f>0.94*L1387+(1-0.94)*'01_Data'!U1383^2</f>
        <v>#DIV/0!</v>
      </c>
      <c r="M1388" s="11" t="e">
        <f t="shared" si="257"/>
        <v>#DIV/0!</v>
      </c>
      <c r="N1388">
        <f>0.94*N1387+(1-0.94)*'01_Data'!V1383^2</f>
        <v>5.021732253132125E-4</v>
      </c>
      <c r="O1388" s="11">
        <f t="shared" si="258"/>
        <v>0.35573536903002712</v>
      </c>
      <c r="P1388">
        <f>0.94*P1387+(1-0.94)*'01_Data'!W1383^2</f>
        <v>3.537792933762008E-4</v>
      </c>
      <c r="Q1388" s="11">
        <f t="shared" si="259"/>
        <v>0.29858396127522091</v>
      </c>
      <c r="R1388">
        <f>0.94*R1387+(1-0.94)*'01_Data'!X1383^2</f>
        <v>8.6070321070209083E-5</v>
      </c>
      <c r="S1388" s="11">
        <f t="shared" si="260"/>
        <v>0.14727430498798047</v>
      </c>
      <c r="T1388">
        <f>0.94*T1387+(1-0.94)*'01_Data'!Y1383^2</f>
        <v>6.1858839782930126E-8</v>
      </c>
      <c r="U1388" s="11">
        <f t="shared" si="261"/>
        <v>3.9482182849100928E-3</v>
      </c>
      <c r="V1388" t="e">
        <f>0.94*V1387+(1-0.94)*'01_Data'!AA1383^2</f>
        <v>#VALUE!</v>
      </c>
      <c r="W1388" s="11" t="e">
        <f t="shared" si="262"/>
        <v>#VALUE!</v>
      </c>
      <c r="X1388" t="e">
        <f>0.94*X1387+(1-0.94)*'01_Data'!AB1383^2</f>
        <v>#VALUE!</v>
      </c>
      <c r="Y1388" s="11" t="e">
        <f t="shared" si="263"/>
        <v>#VALUE!</v>
      </c>
    </row>
    <row r="1389" spans="1:25" x14ac:dyDescent="0.2">
      <c r="A1389" s="6">
        <f>'01_Data'!A1385</f>
        <v>45471</v>
      </c>
      <c r="B1389">
        <f>0.94*B1388+(1-0.94)*'01_Data'!P1384^2</f>
        <v>1.5820621758051332E-4</v>
      </c>
      <c r="C1389" s="11">
        <f t="shared" si="252"/>
        <v>0.19966964423840036</v>
      </c>
      <c r="D1389">
        <f>0.94*D1388+(1-0.94)*'01_Data'!Q1384^2</f>
        <v>1.476289868052111E-4</v>
      </c>
      <c r="E1389" s="11">
        <f t="shared" si="253"/>
        <v>0.19287950817780827</v>
      </c>
      <c r="F1389">
        <f>0.94*F1388+(1-0.94)*'01_Data'!R1384^2</f>
        <v>1.7840765769081547E-4</v>
      </c>
      <c r="G1389" s="11">
        <f t="shared" si="254"/>
        <v>0.21203473710240381</v>
      </c>
      <c r="H1389">
        <f>0.94*H1388+(1-0.94)*'01_Data'!S1384^2</f>
        <v>2.1516053411120453E-4</v>
      </c>
      <c r="I1389" s="11">
        <f t="shared" si="255"/>
        <v>0.23285286039905878</v>
      </c>
      <c r="J1389">
        <f>0.94*J1388+(1-0.94)*'01_Data'!T1384^2</f>
        <v>1.8374580300215232E-4</v>
      </c>
      <c r="K1389" s="11">
        <f t="shared" si="256"/>
        <v>0.21518350856081511</v>
      </c>
      <c r="L1389" t="e">
        <f>0.94*L1388+(1-0.94)*'01_Data'!U1384^2</f>
        <v>#DIV/0!</v>
      </c>
      <c r="M1389" s="11" t="e">
        <f t="shared" si="257"/>
        <v>#DIV/0!</v>
      </c>
      <c r="N1389">
        <f>0.94*N1388+(1-0.94)*'01_Data'!V1384^2</f>
        <v>4.7456959042218932E-4</v>
      </c>
      <c r="O1389" s="11">
        <f t="shared" si="258"/>
        <v>0.34582009309233569</v>
      </c>
      <c r="P1389">
        <f>0.94*P1388+(1-0.94)*'01_Data'!W1384^2</f>
        <v>3.3263857209009189E-4</v>
      </c>
      <c r="Q1389" s="11">
        <f t="shared" si="259"/>
        <v>0.28952533596682545</v>
      </c>
      <c r="R1389">
        <f>0.94*R1388+(1-0.94)*'01_Data'!X1384^2</f>
        <v>8.375239964895627E-5</v>
      </c>
      <c r="S1389" s="11">
        <f t="shared" si="260"/>
        <v>0.14527768139510275</v>
      </c>
      <c r="T1389">
        <f>0.94*T1388+(1-0.94)*'01_Data'!Y1384^2</f>
        <v>6.1002121575646153E-8</v>
      </c>
      <c r="U1389" s="11">
        <f t="shared" si="261"/>
        <v>3.9207824011366441E-3</v>
      </c>
      <c r="V1389" t="e">
        <f>0.94*V1388+(1-0.94)*'01_Data'!AA1384^2</f>
        <v>#VALUE!</v>
      </c>
      <c r="W1389" s="11" t="e">
        <f t="shared" si="262"/>
        <v>#VALUE!</v>
      </c>
      <c r="X1389" t="e">
        <f>0.94*X1388+(1-0.94)*'01_Data'!AB1384^2</f>
        <v>#VALUE!</v>
      </c>
      <c r="Y1389" s="11" t="e">
        <f t="shared" si="263"/>
        <v>#VALUE!</v>
      </c>
    </row>
    <row r="1390" spans="1:25" x14ac:dyDescent="0.2">
      <c r="A1390" s="6">
        <f>'01_Data'!A1386</f>
        <v>45474</v>
      </c>
      <c r="B1390">
        <f>0.94*B1389+(1-0.94)*'01_Data'!P1385^2</f>
        <v>1.4893335157678897E-4</v>
      </c>
      <c r="C1390" s="11">
        <f t="shared" si="252"/>
        <v>0.19372972048023718</v>
      </c>
      <c r="D1390">
        <f>0.94*D1389+(1-0.94)*'01_Data'!Q1385^2</f>
        <v>1.3879575877426186E-4</v>
      </c>
      <c r="E1390" s="11">
        <f t="shared" si="253"/>
        <v>0.18702013584401544</v>
      </c>
      <c r="F1390">
        <f>0.94*F1389+(1-0.94)*'01_Data'!R1385^2</f>
        <v>1.6847651846295167E-4</v>
      </c>
      <c r="G1390" s="11">
        <f t="shared" si="254"/>
        <v>0.20604873853693892</v>
      </c>
      <c r="H1390">
        <f>0.94*H1389+(1-0.94)*'01_Data'!S1385^2</f>
        <v>2.0400606688616486E-4</v>
      </c>
      <c r="I1390" s="11">
        <f t="shared" si="255"/>
        <v>0.22673669499071725</v>
      </c>
      <c r="J1390">
        <f>0.94*J1389+(1-0.94)*'01_Data'!T1385^2</f>
        <v>1.8650640935298363E-4</v>
      </c>
      <c r="K1390" s="11">
        <f t="shared" si="256"/>
        <v>0.21679394631066587</v>
      </c>
      <c r="L1390" t="e">
        <f>0.94*L1389+(1-0.94)*'01_Data'!U1385^2</f>
        <v>#DIV/0!</v>
      </c>
      <c r="M1390" s="11" t="e">
        <f t="shared" si="257"/>
        <v>#DIV/0!</v>
      </c>
      <c r="N1390">
        <f>0.94*N1389+(1-0.94)*'01_Data'!V1385^2</f>
        <v>4.6915588346201927E-4</v>
      </c>
      <c r="O1390" s="11">
        <f t="shared" si="258"/>
        <v>0.343841944259901</v>
      </c>
      <c r="P1390">
        <f>0.94*P1389+(1-0.94)*'01_Data'!W1385^2</f>
        <v>3.5701599629308012E-4</v>
      </c>
      <c r="Q1390" s="11">
        <f t="shared" si="259"/>
        <v>0.29994671371071263</v>
      </c>
      <c r="R1390">
        <f>0.94*R1389+(1-0.94)*'01_Data'!X1385^2</f>
        <v>8.7053804941033053E-5</v>
      </c>
      <c r="S1390" s="11">
        <f t="shared" si="260"/>
        <v>0.14811333108515362</v>
      </c>
      <c r="T1390">
        <f>0.94*T1389+(1-0.94)*'01_Data'!Y1385^2</f>
        <v>6.3738710501287789E-8</v>
      </c>
      <c r="U1390" s="11">
        <f t="shared" si="261"/>
        <v>4.0077618500011358E-3</v>
      </c>
      <c r="V1390" t="e">
        <f>0.94*V1389+(1-0.94)*'01_Data'!AA1385^2</f>
        <v>#VALUE!</v>
      </c>
      <c r="W1390" s="11" t="e">
        <f t="shared" si="262"/>
        <v>#VALUE!</v>
      </c>
      <c r="X1390" t="e">
        <f>0.94*X1389+(1-0.94)*'01_Data'!AB1385^2</f>
        <v>#VALUE!</v>
      </c>
      <c r="Y1390" s="11" t="e">
        <f t="shared" si="263"/>
        <v>#VALUE!</v>
      </c>
    </row>
    <row r="1391" spans="1:25" x14ac:dyDescent="0.2">
      <c r="A1391" s="6">
        <f>'01_Data'!A1387</f>
        <v>45475</v>
      </c>
      <c r="B1391">
        <f>0.94*B1390+(1-0.94)*'01_Data'!P1386^2</f>
        <v>1.4011333682766592E-4</v>
      </c>
      <c r="C1391" s="11">
        <f t="shared" si="252"/>
        <v>0.18790572338428602</v>
      </c>
      <c r="D1391">
        <f>0.94*D1390+(1-0.94)*'01_Data'!Q1386^2</f>
        <v>1.3049254600620909E-4</v>
      </c>
      <c r="E1391" s="11">
        <f t="shared" si="253"/>
        <v>0.18133979594552516</v>
      </c>
      <c r="F1391">
        <f>0.94*F1390+(1-0.94)*'01_Data'!R1386^2</f>
        <v>1.5836974046597253E-4</v>
      </c>
      <c r="G1391" s="11">
        <f t="shared" si="254"/>
        <v>0.19977280745242854</v>
      </c>
      <c r="H1391">
        <f>0.94*H1390+(1-0.94)*'01_Data'!S1386^2</f>
        <v>1.9210631850532915E-4</v>
      </c>
      <c r="I1391" s="11">
        <f t="shared" si="255"/>
        <v>0.22002452650407625</v>
      </c>
      <c r="J1391">
        <f>0.94*J1390+(1-0.94)*'01_Data'!T1386^2</f>
        <v>1.8138868815496836E-4</v>
      </c>
      <c r="K1391" s="11">
        <f t="shared" si="256"/>
        <v>0.21379885269816587</v>
      </c>
      <c r="L1391" t="e">
        <f>0.94*L1390+(1-0.94)*'01_Data'!U1386^2</f>
        <v>#DIV/0!</v>
      </c>
      <c r="M1391" s="11" t="e">
        <f t="shared" si="257"/>
        <v>#DIV/0!</v>
      </c>
      <c r="N1391">
        <f>0.94*N1390+(1-0.94)*'01_Data'!V1386^2</f>
        <v>5.0072163803944428E-4</v>
      </c>
      <c r="O1391" s="11">
        <f t="shared" si="258"/>
        <v>0.35522085071957693</v>
      </c>
      <c r="P1391">
        <f>0.94*P1390+(1-0.94)*'01_Data'!W1386^2</f>
        <v>3.6987111450051424E-4</v>
      </c>
      <c r="Q1391" s="11">
        <f t="shared" si="259"/>
        <v>0.30529906788938876</v>
      </c>
      <c r="R1391">
        <f>0.94*R1390+(1-0.94)*'01_Data'!X1386^2</f>
        <v>8.6263244214655874E-5</v>
      </c>
      <c r="S1391" s="11">
        <f t="shared" si="260"/>
        <v>0.1474392673004491</v>
      </c>
      <c r="T1391">
        <f>0.94*T1390+(1-0.94)*'01_Data'!Y1386^2</f>
        <v>6.7263191626897769E-8</v>
      </c>
      <c r="U1391" s="11">
        <f t="shared" si="261"/>
        <v>4.1170771537558338E-3</v>
      </c>
      <c r="V1391" t="e">
        <f>0.94*V1390+(1-0.94)*'01_Data'!AA1386^2</f>
        <v>#VALUE!</v>
      </c>
      <c r="W1391" s="11" t="e">
        <f t="shared" si="262"/>
        <v>#VALUE!</v>
      </c>
      <c r="X1391" t="e">
        <f>0.94*X1390+(1-0.94)*'01_Data'!AB1386^2</f>
        <v>#VALUE!</v>
      </c>
      <c r="Y1391" s="11" t="e">
        <f t="shared" si="263"/>
        <v>#VALUE!</v>
      </c>
    </row>
    <row r="1392" spans="1:25" x14ac:dyDescent="0.2">
      <c r="A1392" s="6">
        <f>'01_Data'!A1388</f>
        <v>45476</v>
      </c>
      <c r="B1392">
        <f>0.94*B1391+(1-0.94)*'01_Data'!P1387^2</f>
        <v>1.3448759686236569E-4</v>
      </c>
      <c r="C1392" s="11">
        <f t="shared" si="252"/>
        <v>0.18409474302466153</v>
      </c>
      <c r="D1392">
        <f>0.94*D1391+(1-0.94)*'01_Data'!Q1387^2</f>
        <v>1.2279224336012633E-4</v>
      </c>
      <c r="E1392" s="11">
        <f t="shared" si="253"/>
        <v>0.17590805930016917</v>
      </c>
      <c r="F1392">
        <f>0.94*F1391+(1-0.94)*'01_Data'!R1387^2</f>
        <v>1.4913249650772858E-4</v>
      </c>
      <c r="G1392" s="11">
        <f t="shared" si="254"/>
        <v>0.19385919921413997</v>
      </c>
      <c r="H1392">
        <f>0.94*H1391+(1-0.94)*'01_Data'!S1387^2</f>
        <v>1.8471778174099311E-4</v>
      </c>
      <c r="I1392" s="11">
        <f t="shared" si="255"/>
        <v>0.21575189686009777</v>
      </c>
      <c r="J1392">
        <f>0.94*J1391+(1-0.94)*'01_Data'!T1387^2</f>
        <v>1.7423522655967216E-4</v>
      </c>
      <c r="K1392" s="11">
        <f t="shared" si="256"/>
        <v>0.2095406335130191</v>
      </c>
      <c r="L1392" t="e">
        <f>0.94*L1391+(1-0.94)*'01_Data'!U1387^2</f>
        <v>#DIV/0!</v>
      </c>
      <c r="M1392" s="11" t="e">
        <f t="shared" si="257"/>
        <v>#DIV/0!</v>
      </c>
      <c r="N1392">
        <f>0.94*N1391+(1-0.94)*'01_Data'!V1387^2</f>
        <v>4.8231721543932459E-4</v>
      </c>
      <c r="O1392" s="11">
        <f t="shared" si="258"/>
        <v>0.34863152222756599</v>
      </c>
      <c r="P1392">
        <f>0.94*P1391+(1-0.94)*'01_Data'!W1387^2</f>
        <v>3.6399971340234316E-4</v>
      </c>
      <c r="Q1392" s="11">
        <f t="shared" si="259"/>
        <v>0.30286618790711928</v>
      </c>
      <c r="R1392">
        <f>0.94*R1391+(1-0.94)*'01_Data'!X1387^2</f>
        <v>8.1445621179235847E-5</v>
      </c>
      <c r="S1392" s="11">
        <f t="shared" si="260"/>
        <v>0.14326303269569382</v>
      </c>
      <c r="T1392">
        <f>0.94*T1391+(1-0.94)*'01_Data'!Y1387^2</f>
        <v>6.3947628259363882E-8</v>
      </c>
      <c r="U1392" s="11">
        <f t="shared" si="261"/>
        <v>4.0143246407533736E-3</v>
      </c>
      <c r="V1392" t="e">
        <f>0.94*V1391+(1-0.94)*'01_Data'!AA1387^2</f>
        <v>#VALUE!</v>
      </c>
      <c r="W1392" s="11" t="e">
        <f t="shared" si="262"/>
        <v>#VALUE!</v>
      </c>
      <c r="X1392" t="e">
        <f>0.94*X1391+(1-0.94)*'01_Data'!AB1387^2</f>
        <v>#VALUE!</v>
      </c>
      <c r="Y1392" s="11" t="e">
        <f t="shared" si="263"/>
        <v>#VALUE!</v>
      </c>
    </row>
    <row r="1393" spans="1:25" x14ac:dyDescent="0.2">
      <c r="A1393" s="6">
        <f>'01_Data'!A1389</f>
        <v>45478</v>
      </c>
      <c r="B1393">
        <f>0.94*B1392+(1-0.94)*'01_Data'!P1388^2</f>
        <v>1.2795854159642879E-4</v>
      </c>
      <c r="C1393" s="11">
        <f t="shared" si="252"/>
        <v>0.17957046662048876</v>
      </c>
      <c r="D1393">
        <f>0.94*D1392+(1-0.94)*'01_Data'!Q1388^2</f>
        <v>1.1542860412652487E-4</v>
      </c>
      <c r="E1393" s="11">
        <f t="shared" si="253"/>
        <v>0.17055206899913078</v>
      </c>
      <c r="F1393">
        <f>0.94*F1392+(1-0.94)*'01_Data'!R1388^2</f>
        <v>1.4211975114076977E-4</v>
      </c>
      <c r="G1393" s="11">
        <f t="shared" si="254"/>
        <v>0.18924634022214004</v>
      </c>
      <c r="H1393">
        <f>0.94*H1392+(1-0.94)*'01_Data'!S1388^2</f>
        <v>1.7365939958688308E-4</v>
      </c>
      <c r="I1393" s="11">
        <f t="shared" si="255"/>
        <v>0.20919409335804523</v>
      </c>
      <c r="J1393">
        <f>0.94*J1392+(1-0.94)*'01_Data'!T1388^2</f>
        <v>1.6406643482137838E-4</v>
      </c>
      <c r="K1393" s="11">
        <f t="shared" si="256"/>
        <v>0.20333406398089662</v>
      </c>
      <c r="L1393" t="e">
        <f>0.94*L1392+(1-0.94)*'01_Data'!U1388^2</f>
        <v>#DIV/0!</v>
      </c>
      <c r="M1393" s="11" t="e">
        <f t="shared" si="257"/>
        <v>#DIV/0!</v>
      </c>
      <c r="N1393">
        <f>0.94*N1392+(1-0.94)*'01_Data'!V1388^2</f>
        <v>4.5451773990330533E-4</v>
      </c>
      <c r="O1393" s="11">
        <f t="shared" si="258"/>
        <v>0.33843532684345018</v>
      </c>
      <c r="P1393">
        <f>0.94*P1392+(1-0.94)*'01_Data'!W1388^2</f>
        <v>3.4938006072479275E-4</v>
      </c>
      <c r="Q1393" s="11">
        <f t="shared" si="259"/>
        <v>0.29672171356786109</v>
      </c>
      <c r="R1393">
        <f>0.94*R1392+(1-0.94)*'01_Data'!X1388^2</f>
        <v>7.7656903272704317E-5</v>
      </c>
      <c r="S1393" s="11">
        <f t="shared" si="260"/>
        <v>0.13989117064604717</v>
      </c>
      <c r="T1393">
        <f>0.94*T1392+(1-0.94)*'01_Data'!Y1388^2</f>
        <v>6.6589984028295411E-8</v>
      </c>
      <c r="U1393" s="11">
        <f t="shared" si="261"/>
        <v>4.0964223384717608E-3</v>
      </c>
      <c r="V1393" t="e">
        <f>0.94*V1392+(1-0.94)*'01_Data'!AA1388^2</f>
        <v>#VALUE!</v>
      </c>
      <c r="W1393" s="11" t="e">
        <f t="shared" si="262"/>
        <v>#VALUE!</v>
      </c>
      <c r="X1393" t="e">
        <f>0.94*X1392+(1-0.94)*'01_Data'!AB1388^2</f>
        <v>#VALUE!</v>
      </c>
      <c r="Y1393" s="11" t="e">
        <f t="shared" si="263"/>
        <v>#VALUE!</v>
      </c>
    </row>
    <row r="1394" spans="1:25" x14ac:dyDescent="0.2">
      <c r="A1394" s="6">
        <f>'01_Data'!A1390</f>
        <v>45481</v>
      </c>
      <c r="B1394">
        <f>0.94*B1393+(1-0.94)*'01_Data'!P1389^2</f>
        <v>1.2919111418066543E-4</v>
      </c>
      <c r="C1394" s="11">
        <f t="shared" si="252"/>
        <v>0.18043325850166228</v>
      </c>
      <c r="D1394">
        <f>0.94*D1393+(1-0.94)*'01_Data'!Q1389^2</f>
        <v>1.2279389933751047E-4</v>
      </c>
      <c r="E1394" s="11">
        <f t="shared" si="253"/>
        <v>0.1759092454450665</v>
      </c>
      <c r="F1394">
        <f>0.94*F1393+(1-0.94)*'01_Data'!R1389^2</f>
        <v>1.5648294615914791E-4</v>
      </c>
      <c r="G1394" s="11">
        <f t="shared" si="254"/>
        <v>0.19857920946590879</v>
      </c>
      <c r="H1394">
        <f>0.94*H1393+(1-0.94)*'01_Data'!S1389^2</f>
        <v>1.6761606578353586E-4</v>
      </c>
      <c r="I1394" s="11">
        <f t="shared" si="255"/>
        <v>0.20552189318282138</v>
      </c>
      <c r="J1394">
        <f>0.94*J1393+(1-0.94)*'01_Data'!T1389^2</f>
        <v>1.5424640483441716E-4</v>
      </c>
      <c r="K1394" s="11">
        <f t="shared" si="256"/>
        <v>0.19715499998294012</v>
      </c>
      <c r="L1394" t="e">
        <f>0.94*L1393+(1-0.94)*'01_Data'!U1389^2</f>
        <v>#DIV/0!</v>
      </c>
      <c r="M1394" s="11" t="e">
        <f t="shared" si="257"/>
        <v>#DIV/0!</v>
      </c>
      <c r="N1394">
        <f>0.94*N1393+(1-0.94)*'01_Data'!V1389^2</f>
        <v>4.961994054536726E-4</v>
      </c>
      <c r="O1394" s="11">
        <f t="shared" si="258"/>
        <v>0.35361313631470981</v>
      </c>
      <c r="P1394">
        <f>0.94*P1393+(1-0.94)*'01_Data'!W1389^2</f>
        <v>3.5470866029196988E-4</v>
      </c>
      <c r="Q1394" s="11">
        <f t="shared" si="259"/>
        <v>0.29897588931814623</v>
      </c>
      <c r="R1394">
        <f>0.94*R1393+(1-0.94)*'01_Data'!X1389^2</f>
        <v>7.8110178979115256E-5</v>
      </c>
      <c r="S1394" s="11">
        <f t="shared" si="260"/>
        <v>0.14029884212899638</v>
      </c>
      <c r="T1394">
        <f>0.94*T1393+(1-0.94)*'01_Data'!Y1389^2</f>
        <v>6.9023217520146775E-8</v>
      </c>
      <c r="U1394" s="11">
        <f t="shared" si="261"/>
        <v>4.1705935806641472E-3</v>
      </c>
      <c r="V1394" t="e">
        <f>0.94*V1393+(1-0.94)*'01_Data'!AA1389^2</f>
        <v>#VALUE!</v>
      </c>
      <c r="W1394" s="11" t="e">
        <f t="shared" si="262"/>
        <v>#VALUE!</v>
      </c>
      <c r="X1394" t="e">
        <f>0.94*X1393+(1-0.94)*'01_Data'!AB1389^2</f>
        <v>#VALUE!</v>
      </c>
      <c r="Y1394" s="11" t="e">
        <f t="shared" si="263"/>
        <v>#VALUE!</v>
      </c>
    </row>
    <row r="1395" spans="1:25" x14ac:dyDescent="0.2">
      <c r="A1395" s="6">
        <f>'01_Data'!A1391</f>
        <v>45482</v>
      </c>
      <c r="B1395">
        <f>0.94*B1394+(1-0.94)*'01_Data'!P1390^2</f>
        <v>1.2811989138818548E-4</v>
      </c>
      <c r="C1395" s="11">
        <f t="shared" si="252"/>
        <v>0.17968364597208825</v>
      </c>
      <c r="D1395">
        <f>0.94*D1394+(1-0.94)*'01_Data'!Q1390^2</f>
        <v>1.1542726987293589E-4</v>
      </c>
      <c r="E1395" s="11">
        <f t="shared" si="253"/>
        <v>0.17055108327999516</v>
      </c>
      <c r="F1395">
        <f>0.94*F1394+(1-0.94)*'01_Data'!R1390^2</f>
        <v>1.4758039453245981E-4</v>
      </c>
      <c r="G1395" s="11">
        <f t="shared" si="254"/>
        <v>0.1928477622949768</v>
      </c>
      <c r="H1395">
        <f>0.94*H1394+(1-0.94)*'01_Data'!S1390^2</f>
        <v>1.6880057241253508E-4</v>
      </c>
      <c r="I1395" s="11">
        <f t="shared" si="255"/>
        <v>0.20624680421271707</v>
      </c>
      <c r="J1395">
        <f>0.94*J1394+(1-0.94)*'01_Data'!T1390^2</f>
        <v>1.4791442411264124E-4</v>
      </c>
      <c r="K1395" s="11">
        <f t="shared" si="256"/>
        <v>0.19306588221740681</v>
      </c>
      <c r="L1395" t="e">
        <f>0.94*L1394+(1-0.94)*'01_Data'!U1390^2</f>
        <v>#DIV/0!</v>
      </c>
      <c r="M1395" s="11" t="e">
        <f t="shared" si="257"/>
        <v>#DIV/0!</v>
      </c>
      <c r="N1395">
        <f>0.94*N1394+(1-0.94)*'01_Data'!V1390^2</f>
        <v>4.9887734560043835E-4</v>
      </c>
      <c r="O1395" s="11">
        <f t="shared" si="258"/>
        <v>0.3545660602642482</v>
      </c>
      <c r="P1395">
        <f>0.94*P1394+(1-0.94)*'01_Data'!W1390^2</f>
        <v>3.6458549632005624E-4</v>
      </c>
      <c r="Q1395" s="11">
        <f t="shared" si="259"/>
        <v>0.30310979045991598</v>
      </c>
      <c r="R1395">
        <f>0.94*R1394+(1-0.94)*'01_Data'!X1390^2</f>
        <v>7.5288762361889507E-5</v>
      </c>
      <c r="S1395" s="11">
        <f t="shared" si="260"/>
        <v>0.13774167167272275</v>
      </c>
      <c r="T1395">
        <f>0.94*T1394+(1-0.94)*'01_Data'!Y1390^2</f>
        <v>6.7758015034814489E-8</v>
      </c>
      <c r="U1395" s="11">
        <f t="shared" si="261"/>
        <v>4.1321930967433322E-3</v>
      </c>
      <c r="V1395" t="e">
        <f>0.94*V1394+(1-0.94)*'01_Data'!AA1390^2</f>
        <v>#VALUE!</v>
      </c>
      <c r="W1395" s="11" t="e">
        <f t="shared" si="262"/>
        <v>#VALUE!</v>
      </c>
      <c r="X1395" t="e">
        <f>0.94*X1394+(1-0.94)*'01_Data'!AB1390^2</f>
        <v>#VALUE!</v>
      </c>
      <c r="Y1395" s="11" t="e">
        <f t="shared" si="263"/>
        <v>#VALUE!</v>
      </c>
    </row>
    <row r="1396" spans="1:25" x14ac:dyDescent="0.2">
      <c r="A1396" s="6">
        <f>'01_Data'!A1392</f>
        <v>45483</v>
      </c>
      <c r="B1396">
        <f>0.94*B1395+(1-0.94)*'01_Data'!P1391^2</f>
        <v>1.2784574515674625E-4</v>
      </c>
      <c r="C1396" s="11">
        <f t="shared" si="252"/>
        <v>0.1794913027962638</v>
      </c>
      <c r="D1396">
        <f>0.94*D1395+(1-0.94)*'01_Data'!Q1391^2</f>
        <v>1.1313329825524577E-4</v>
      </c>
      <c r="E1396" s="11">
        <f t="shared" si="253"/>
        <v>0.16884783433707976</v>
      </c>
      <c r="F1396">
        <f>0.94*F1395+(1-0.94)*'01_Data'!R1391^2</f>
        <v>1.4392571539182091E-4</v>
      </c>
      <c r="G1396" s="11">
        <f t="shared" si="254"/>
        <v>0.19044495340842946</v>
      </c>
      <c r="H1396">
        <f>0.94*H1395+(1-0.94)*'01_Data'!S1391^2</f>
        <v>1.5875164864163834E-4</v>
      </c>
      <c r="I1396" s="11">
        <f t="shared" si="255"/>
        <v>0.20001353818602596</v>
      </c>
      <c r="J1396">
        <f>0.94*J1395+(1-0.94)*'01_Data'!T1391^2</f>
        <v>1.3969351653860917E-4</v>
      </c>
      <c r="K1396" s="11">
        <f t="shared" si="256"/>
        <v>0.18762400210988336</v>
      </c>
      <c r="L1396" t="e">
        <f>0.94*L1395+(1-0.94)*'01_Data'!U1391^2</f>
        <v>#DIV/0!</v>
      </c>
      <c r="M1396" s="11" t="e">
        <f t="shared" si="257"/>
        <v>#DIV/0!</v>
      </c>
      <c r="N1396">
        <f>0.94*N1395+(1-0.94)*'01_Data'!V1391^2</f>
        <v>4.7860527545914887E-4</v>
      </c>
      <c r="O1396" s="11">
        <f t="shared" si="258"/>
        <v>0.34728738735477499</v>
      </c>
      <c r="P1396">
        <f>0.94*P1395+(1-0.94)*'01_Data'!W1391^2</f>
        <v>3.4342517113096331E-4</v>
      </c>
      <c r="Q1396" s="11">
        <f t="shared" si="259"/>
        <v>0.29418215976670437</v>
      </c>
      <c r="R1396">
        <f>0.94*R1395+(1-0.94)*'01_Data'!X1391^2</f>
        <v>7.0979451934468268E-5</v>
      </c>
      <c r="S1396" s="11">
        <f t="shared" si="260"/>
        <v>0.13374162361615777</v>
      </c>
      <c r="T1396">
        <f>0.94*T1395+(1-0.94)*'01_Data'!Y1391^2</f>
        <v>6.369253413272562E-8</v>
      </c>
      <c r="U1396" s="11">
        <f t="shared" si="261"/>
        <v>4.0063098484074914E-3</v>
      </c>
      <c r="V1396" t="e">
        <f>0.94*V1395+(1-0.94)*'01_Data'!AA1391^2</f>
        <v>#VALUE!</v>
      </c>
      <c r="W1396" s="11" t="e">
        <f t="shared" si="262"/>
        <v>#VALUE!</v>
      </c>
      <c r="X1396" t="e">
        <f>0.94*X1395+(1-0.94)*'01_Data'!AB1391^2</f>
        <v>#VALUE!</v>
      </c>
      <c r="Y1396" s="11" t="e">
        <f t="shared" si="263"/>
        <v>#VALUE!</v>
      </c>
    </row>
    <row r="1397" spans="1:25" x14ac:dyDescent="0.2">
      <c r="A1397" s="6">
        <f>'01_Data'!A1393</f>
        <v>45484</v>
      </c>
      <c r="B1397">
        <f>0.94*B1396+(1-0.94)*'01_Data'!P1392^2</f>
        <v>1.2481537538123658E-4</v>
      </c>
      <c r="C1397" s="11">
        <f t="shared" si="252"/>
        <v>0.17735127458259672</v>
      </c>
      <c r="D1397">
        <f>0.94*D1396+(1-0.94)*'01_Data'!Q1392^2</f>
        <v>1.1803195904824541E-4</v>
      </c>
      <c r="E1397" s="11">
        <f t="shared" si="253"/>
        <v>0.17246464472510836</v>
      </c>
      <c r="F1397">
        <f>0.94*F1396+(1-0.94)*'01_Data'!R1392^2</f>
        <v>1.4390041328755791E-4</v>
      </c>
      <c r="G1397" s="11">
        <f t="shared" si="254"/>
        <v>0.19042821258538503</v>
      </c>
      <c r="H1397">
        <f>0.94*H1396+(1-0.94)*'01_Data'!S1392^2</f>
        <v>1.5166213863552415E-4</v>
      </c>
      <c r="I1397" s="11">
        <f t="shared" si="255"/>
        <v>0.19549644225957691</v>
      </c>
      <c r="J1397">
        <f>0.94*J1396+(1-0.94)*'01_Data'!T1392^2</f>
        <v>1.335019284052531E-4</v>
      </c>
      <c r="K1397" s="11">
        <f t="shared" si="256"/>
        <v>0.18341888113856705</v>
      </c>
      <c r="L1397" t="e">
        <f>0.94*L1396+(1-0.94)*'01_Data'!U1392^2</f>
        <v>#DIV/0!</v>
      </c>
      <c r="M1397" s="11" t="e">
        <f t="shared" si="257"/>
        <v>#DIV/0!</v>
      </c>
      <c r="N1397">
        <f>0.94*N1396+(1-0.94)*'01_Data'!V1392^2</f>
        <v>4.5268689416172448E-4</v>
      </c>
      <c r="O1397" s="11">
        <f t="shared" si="258"/>
        <v>0.33775301231632948</v>
      </c>
      <c r="P1397">
        <f>0.94*P1396+(1-0.94)*'01_Data'!W1392^2</f>
        <v>3.2282845858111806E-4</v>
      </c>
      <c r="Q1397" s="11">
        <f t="shared" si="259"/>
        <v>0.28522407255076099</v>
      </c>
      <c r="R1397">
        <f>0.94*R1396+(1-0.94)*'01_Data'!X1392^2</f>
        <v>7.2571260255425792E-5</v>
      </c>
      <c r="S1397" s="11">
        <f t="shared" si="260"/>
        <v>0.13523297521080907</v>
      </c>
      <c r="T1397">
        <f>0.94*T1396+(1-0.94)*'01_Data'!Y1392^2</f>
        <v>6.2745913614344871E-8</v>
      </c>
      <c r="U1397" s="11">
        <f t="shared" si="261"/>
        <v>3.9764268169821641E-3</v>
      </c>
      <c r="V1397" t="e">
        <f>0.94*V1396+(1-0.94)*'01_Data'!AA1392^2</f>
        <v>#VALUE!</v>
      </c>
      <c r="W1397" s="11" t="e">
        <f t="shared" si="262"/>
        <v>#VALUE!</v>
      </c>
      <c r="X1397" t="e">
        <f>0.94*X1396+(1-0.94)*'01_Data'!AB1392^2</f>
        <v>#VALUE!</v>
      </c>
      <c r="Y1397" s="11" t="e">
        <f t="shared" si="263"/>
        <v>#VALUE!</v>
      </c>
    </row>
    <row r="1398" spans="1:25" x14ac:dyDescent="0.2">
      <c r="A1398" s="6">
        <f>'01_Data'!A1394</f>
        <v>45485</v>
      </c>
      <c r="B1398">
        <f>0.94*B1397+(1-0.94)*'01_Data'!P1393^2</f>
        <v>1.2570070218150412E-4</v>
      </c>
      <c r="C1398" s="11">
        <f t="shared" si="252"/>
        <v>0.17797914751380017</v>
      </c>
      <c r="D1398">
        <f>0.94*D1397+(1-0.94)*'01_Data'!Q1393^2</f>
        <v>1.1099217890444976E-4</v>
      </c>
      <c r="E1398" s="11">
        <f t="shared" si="253"/>
        <v>0.16724242608836234</v>
      </c>
      <c r="F1398">
        <f>0.94*F1397+(1-0.94)*'01_Data'!R1393^2</f>
        <v>1.4523712809155111E-4</v>
      </c>
      <c r="G1398" s="11">
        <f t="shared" si="254"/>
        <v>0.19131062772117727</v>
      </c>
      <c r="H1398">
        <f>0.94*H1397+(1-0.94)*'01_Data'!S1393^2</f>
        <v>1.426401104511334E-4</v>
      </c>
      <c r="I1398" s="11">
        <f t="shared" si="255"/>
        <v>0.18959247831516318</v>
      </c>
      <c r="J1398">
        <f>0.94*J1397+(1-0.94)*'01_Data'!T1393^2</f>
        <v>1.2980870968945946E-4</v>
      </c>
      <c r="K1398" s="11">
        <f t="shared" si="256"/>
        <v>0.18086402307187516</v>
      </c>
      <c r="L1398" t="e">
        <f>0.94*L1397+(1-0.94)*'01_Data'!U1393^2</f>
        <v>#DIV/0!</v>
      </c>
      <c r="M1398" s="11" t="e">
        <f t="shared" si="257"/>
        <v>#DIV/0!</v>
      </c>
      <c r="N1398">
        <f>0.94*N1397+(1-0.94)*'01_Data'!V1393^2</f>
        <v>4.255696603093546E-4</v>
      </c>
      <c r="O1398" s="11">
        <f t="shared" si="258"/>
        <v>0.32748061682786261</v>
      </c>
      <c r="P1398">
        <f>0.94*P1397+(1-0.94)*'01_Data'!W1393^2</f>
        <v>3.0353805196132864E-4</v>
      </c>
      <c r="Q1398" s="11">
        <f t="shared" si="259"/>
        <v>0.27657112845388399</v>
      </c>
      <c r="R1398">
        <f>0.94*R1397+(1-0.94)*'01_Data'!X1393^2</f>
        <v>6.8420178417521844E-5</v>
      </c>
      <c r="S1398" s="11">
        <f t="shared" si="260"/>
        <v>0.13130835830675636</v>
      </c>
      <c r="T1398">
        <f>0.94*T1397+(1-0.94)*'01_Data'!Y1393^2</f>
        <v>5.9699655741886305E-8</v>
      </c>
      <c r="U1398" s="11">
        <f t="shared" si="261"/>
        <v>3.8786999428874814E-3</v>
      </c>
      <c r="V1398" t="e">
        <f>0.94*V1397+(1-0.94)*'01_Data'!AA1393^2</f>
        <v>#VALUE!</v>
      </c>
      <c r="W1398" s="11" t="e">
        <f t="shared" si="262"/>
        <v>#VALUE!</v>
      </c>
      <c r="X1398" t="e">
        <f>0.94*X1397+(1-0.94)*'01_Data'!AB1393^2</f>
        <v>#VALUE!</v>
      </c>
      <c r="Y1398" s="11" t="e">
        <f t="shared" si="263"/>
        <v>#VALUE!</v>
      </c>
    </row>
    <row r="1399" spans="1:25" x14ac:dyDescent="0.2">
      <c r="A1399" s="6">
        <f>'01_Data'!A1395</f>
        <v>45488</v>
      </c>
      <c r="B1399">
        <f>0.94*B1398+(1-0.94)*'01_Data'!P1394^2</f>
        <v>1.1816051984247218E-4</v>
      </c>
      <c r="C1399" s="11">
        <f t="shared" si="252"/>
        <v>0.17255854368967938</v>
      </c>
      <c r="D1399">
        <f>0.94*D1398+(1-0.94)*'01_Data'!Q1394^2</f>
        <v>1.0460304305379542E-4</v>
      </c>
      <c r="E1399" s="11">
        <f t="shared" si="253"/>
        <v>0.1623575278499782</v>
      </c>
      <c r="F1399">
        <f>0.94*F1398+(1-0.94)*'01_Data'!R1394^2</f>
        <v>1.3988448345668962E-4</v>
      </c>
      <c r="G1399" s="11">
        <f t="shared" si="254"/>
        <v>0.18775220326559627</v>
      </c>
      <c r="H1399">
        <f>0.94*H1398+(1-0.94)*'01_Data'!S1394^2</f>
        <v>1.3533101813383711E-4</v>
      </c>
      <c r="I1399" s="11">
        <f t="shared" si="255"/>
        <v>0.18467110377567725</v>
      </c>
      <c r="J1399">
        <f>0.94*J1398+(1-0.94)*'01_Data'!T1394^2</f>
        <v>1.2455334578283562E-4</v>
      </c>
      <c r="K1399" s="11">
        <f t="shared" si="256"/>
        <v>0.1771650166857853</v>
      </c>
      <c r="L1399" t="e">
        <f>0.94*L1398+(1-0.94)*'01_Data'!U1394^2</f>
        <v>#DIV/0!</v>
      </c>
      <c r="M1399" s="11" t="e">
        <f t="shared" si="257"/>
        <v>#DIV/0!</v>
      </c>
      <c r="N1399">
        <f>0.94*N1398+(1-0.94)*'01_Data'!V1394^2</f>
        <v>4.0357191922136176E-4</v>
      </c>
      <c r="O1399" s="11">
        <f t="shared" si="258"/>
        <v>0.31890456823912566</v>
      </c>
      <c r="P1399">
        <f>0.94*P1398+(1-0.94)*'01_Data'!W1394^2</f>
        <v>3.1893456353165493E-4</v>
      </c>
      <c r="Q1399" s="11">
        <f t="shared" si="259"/>
        <v>0.28349869489995372</v>
      </c>
      <c r="R1399">
        <f>0.94*R1398+(1-0.94)*'01_Data'!X1394^2</f>
        <v>6.5129241989706749E-5</v>
      </c>
      <c r="S1399" s="11">
        <f t="shared" si="260"/>
        <v>0.12811154897746768</v>
      </c>
      <c r="T1399">
        <f>0.94*T1398+(1-0.94)*'01_Data'!Y1394^2</f>
        <v>6.7545664497351026E-8</v>
      </c>
      <c r="U1399" s="11">
        <f t="shared" si="261"/>
        <v>4.1257129630322634E-3</v>
      </c>
      <c r="V1399" t="e">
        <f>0.94*V1398+(1-0.94)*'01_Data'!AA1394^2</f>
        <v>#VALUE!</v>
      </c>
      <c r="W1399" s="11" t="e">
        <f t="shared" si="262"/>
        <v>#VALUE!</v>
      </c>
      <c r="X1399" t="e">
        <f>0.94*X1398+(1-0.94)*'01_Data'!AB1394^2</f>
        <v>#VALUE!</v>
      </c>
      <c r="Y1399" s="11" t="e">
        <f t="shared" si="263"/>
        <v>#VALUE!</v>
      </c>
    </row>
    <row r="1400" spans="1:25" x14ac:dyDescent="0.2">
      <c r="A1400" s="6">
        <f>'01_Data'!A1396</f>
        <v>45489</v>
      </c>
      <c r="B1400">
        <f>0.94*B1399+(1-0.94)*'01_Data'!P1395^2</f>
        <v>1.2837547340980364E-4</v>
      </c>
      <c r="C1400" s="11">
        <f t="shared" si="252"/>
        <v>0.17986277908247311</v>
      </c>
      <c r="D1400">
        <f>0.94*D1399+(1-0.94)*'01_Data'!Q1395^2</f>
        <v>1.1297239546641531E-4</v>
      </c>
      <c r="E1400" s="11">
        <f t="shared" si="253"/>
        <v>0.16872772047750975</v>
      </c>
      <c r="F1400">
        <f>0.94*F1399+(1-0.94)*'01_Data'!R1395^2</f>
        <v>1.4095644599131172E-4</v>
      </c>
      <c r="G1400" s="11">
        <f t="shared" si="254"/>
        <v>0.18847022149350426</v>
      </c>
      <c r="H1400">
        <f>0.94*H1399+(1-0.94)*'01_Data'!S1395^2</f>
        <v>1.373292178094899E-4</v>
      </c>
      <c r="I1400" s="11">
        <f t="shared" si="255"/>
        <v>0.18602946779473262</v>
      </c>
      <c r="J1400">
        <f>0.94*J1399+(1-0.94)*'01_Data'!T1395^2</f>
        <v>1.1709914952631432E-4</v>
      </c>
      <c r="K1400" s="11">
        <f t="shared" si="256"/>
        <v>0.17178179670917174</v>
      </c>
      <c r="L1400" t="e">
        <f>0.94*L1399+(1-0.94)*'01_Data'!U1395^2</f>
        <v>#DIV/0!</v>
      </c>
      <c r="M1400" s="11" t="e">
        <f t="shared" si="257"/>
        <v>#DIV/0!</v>
      </c>
      <c r="N1400">
        <f>0.94*N1399+(1-0.94)*'01_Data'!V1395^2</f>
        <v>3.7953040094868934E-4</v>
      </c>
      <c r="O1400" s="11">
        <f t="shared" si="258"/>
        <v>0.30925986005149408</v>
      </c>
      <c r="P1400">
        <f>0.94*P1399+(1-0.94)*'01_Data'!W1395^2</f>
        <v>3.0255812026738917E-4</v>
      </c>
      <c r="Q1400" s="11">
        <f t="shared" si="259"/>
        <v>0.27612433124841079</v>
      </c>
      <c r="R1400">
        <f>0.94*R1399+(1-0.94)*'01_Data'!X1395^2</f>
        <v>6.5637880293332635E-5</v>
      </c>
      <c r="S1400" s="11">
        <f t="shared" si="260"/>
        <v>0.12861083093550024</v>
      </c>
      <c r="T1400">
        <f>0.94*T1399+(1-0.94)*'01_Data'!Y1395^2</f>
        <v>6.6363462785485421E-8</v>
      </c>
      <c r="U1400" s="11">
        <f t="shared" si="261"/>
        <v>4.0894489386642703E-3</v>
      </c>
      <c r="V1400" t="e">
        <f>0.94*V1399+(1-0.94)*'01_Data'!AA1395^2</f>
        <v>#VALUE!</v>
      </c>
      <c r="W1400" s="11" t="e">
        <f t="shared" si="262"/>
        <v>#VALUE!</v>
      </c>
      <c r="X1400" t="e">
        <f>0.94*X1399+(1-0.94)*'01_Data'!AB1395^2</f>
        <v>#VALUE!</v>
      </c>
      <c r="Y1400" s="11" t="e">
        <f t="shared" si="263"/>
        <v>#VALUE!</v>
      </c>
    </row>
    <row r="1401" spans="1:25" x14ac:dyDescent="0.2">
      <c r="A1401" s="6">
        <f>'01_Data'!A1397</f>
        <v>45490</v>
      </c>
      <c r="B1401">
        <f>0.94*B1400+(1-0.94)*'01_Data'!P1396^2</f>
        <v>1.2376445514263913E-4</v>
      </c>
      <c r="C1401" s="11">
        <f t="shared" si="252"/>
        <v>0.17660306536395415</v>
      </c>
      <c r="D1401">
        <f>0.94*D1400+(1-0.94)*'01_Data'!Q1396^2</f>
        <v>1.0636939341169249E-4</v>
      </c>
      <c r="E1401" s="11">
        <f t="shared" si="253"/>
        <v>0.16372259202610526</v>
      </c>
      <c r="F1401">
        <f>0.94*F1400+(1-0.94)*'01_Data'!R1396^2</f>
        <v>1.3424683611998285E-4</v>
      </c>
      <c r="G1401" s="11">
        <f t="shared" si="254"/>
        <v>0.18392988528848619</v>
      </c>
      <c r="H1401">
        <f>0.94*H1400+(1-0.94)*'01_Data'!S1396^2</f>
        <v>1.2931402382475267E-4</v>
      </c>
      <c r="I1401" s="11">
        <f t="shared" si="255"/>
        <v>0.18051906825551053</v>
      </c>
      <c r="J1401">
        <f>0.94*J1400+(1-0.94)*'01_Data'!T1396^2</f>
        <v>1.1203975382096241E-4</v>
      </c>
      <c r="K1401" s="11">
        <f t="shared" si="256"/>
        <v>0.16802981272048878</v>
      </c>
      <c r="L1401" t="e">
        <f>0.94*L1400+(1-0.94)*'01_Data'!U1396^2</f>
        <v>#DIV/0!</v>
      </c>
      <c r="M1401" s="11" t="e">
        <f t="shared" si="257"/>
        <v>#DIV/0!</v>
      </c>
      <c r="N1401">
        <f>0.94*N1400+(1-0.94)*'01_Data'!V1396^2</f>
        <v>3.6193376820647602E-4</v>
      </c>
      <c r="O1401" s="11">
        <f t="shared" si="258"/>
        <v>0.30200547940067568</v>
      </c>
      <c r="P1401">
        <f>0.94*P1400+(1-0.94)*'01_Data'!W1396^2</f>
        <v>2.8891586087966058E-4</v>
      </c>
      <c r="Q1401" s="11">
        <f t="shared" si="259"/>
        <v>0.26982734654158846</v>
      </c>
      <c r="R1401">
        <f>0.94*R1400+(1-0.94)*'01_Data'!X1396^2</f>
        <v>6.1900819677320159E-5</v>
      </c>
      <c r="S1401" s="11">
        <f t="shared" si="260"/>
        <v>0.12489598295655743</v>
      </c>
      <c r="T1401">
        <f>0.94*T1400+(1-0.94)*'01_Data'!Y1396^2</f>
        <v>6.2381655018356291E-8</v>
      </c>
      <c r="U1401" s="11">
        <f t="shared" si="261"/>
        <v>3.9648678495790733E-3</v>
      </c>
      <c r="V1401" t="e">
        <f>0.94*V1400+(1-0.94)*'01_Data'!AA1396^2</f>
        <v>#VALUE!</v>
      </c>
      <c r="W1401" s="11" t="e">
        <f t="shared" si="262"/>
        <v>#VALUE!</v>
      </c>
      <c r="X1401" t="e">
        <f>0.94*X1400+(1-0.94)*'01_Data'!AB1396^2</f>
        <v>#VALUE!</v>
      </c>
      <c r="Y1401" s="11" t="e">
        <f t="shared" si="263"/>
        <v>#VALUE!</v>
      </c>
    </row>
    <row r="1402" spans="1:25" x14ac:dyDescent="0.2">
      <c r="A1402" s="6">
        <f>'01_Data'!A1398</f>
        <v>45491</v>
      </c>
      <c r="B1402">
        <f>0.94*B1401+(1-0.94)*'01_Data'!P1397^2</f>
        <v>1.2759041296879579E-4</v>
      </c>
      <c r="C1402" s="11">
        <f t="shared" si="252"/>
        <v>0.1793119741348484</v>
      </c>
      <c r="D1402">
        <f>0.94*D1401+(1-0.94)*'01_Data'!Q1397^2</f>
        <v>1.2822352267093719E-4</v>
      </c>
      <c r="E1402" s="11">
        <f t="shared" si="253"/>
        <v>0.17975630089951278</v>
      </c>
      <c r="F1402">
        <f>0.94*F1401+(1-0.94)*'01_Data'!R1397^2</f>
        <v>1.2974645564758252E-4</v>
      </c>
      <c r="G1402" s="11">
        <f t="shared" si="254"/>
        <v>0.18082064822135441</v>
      </c>
      <c r="H1402">
        <f>0.94*H1401+(1-0.94)*'01_Data'!S1397^2</f>
        <v>1.3778101257420883E-4</v>
      </c>
      <c r="I1402" s="11">
        <f t="shared" si="255"/>
        <v>0.18633522256594601</v>
      </c>
      <c r="J1402">
        <f>0.94*J1401+(1-0.94)*'01_Data'!T1397^2</f>
        <v>1.2076290133504707E-4</v>
      </c>
      <c r="K1402" s="11">
        <f t="shared" si="256"/>
        <v>0.17444841970173264</v>
      </c>
      <c r="L1402" t="e">
        <f>0.94*L1401+(1-0.94)*'01_Data'!U1397^2</f>
        <v>#DIV/0!</v>
      </c>
      <c r="M1402" s="11" t="e">
        <f t="shared" si="257"/>
        <v>#DIV/0!</v>
      </c>
      <c r="N1402">
        <f>0.94*N1401+(1-0.94)*'01_Data'!V1397^2</f>
        <v>3.5660109414962436E-4</v>
      </c>
      <c r="O1402" s="11">
        <f t="shared" si="258"/>
        <v>0.29977237318623168</v>
      </c>
      <c r="P1402">
        <f>0.94*P1401+(1-0.94)*'01_Data'!W1397^2</f>
        <v>3.0500020069962563E-4</v>
      </c>
      <c r="Q1402" s="11">
        <f t="shared" si="259"/>
        <v>0.27723645246667267</v>
      </c>
      <c r="R1402">
        <f>0.94*R1401+(1-0.94)*'01_Data'!X1397^2</f>
        <v>7.2419750982077372E-5</v>
      </c>
      <c r="S1402" s="11">
        <f t="shared" si="260"/>
        <v>0.1350917364144954</v>
      </c>
      <c r="T1402">
        <f>0.94*T1401+(1-0.94)*'01_Data'!Y1397^2</f>
        <v>6.504775308472752E-8</v>
      </c>
      <c r="U1402" s="11">
        <f t="shared" si="261"/>
        <v>4.048707667559037E-3</v>
      </c>
      <c r="V1402" t="e">
        <f>0.94*V1401+(1-0.94)*'01_Data'!AA1397^2</f>
        <v>#VALUE!</v>
      </c>
      <c r="W1402" s="11" t="e">
        <f t="shared" si="262"/>
        <v>#VALUE!</v>
      </c>
      <c r="X1402" t="e">
        <f>0.94*X1401+(1-0.94)*'01_Data'!AB1397^2</f>
        <v>#VALUE!</v>
      </c>
      <c r="Y1402" s="11" t="e">
        <f t="shared" si="263"/>
        <v>#VALUE!</v>
      </c>
    </row>
    <row r="1403" spans="1:25" x14ac:dyDescent="0.2">
      <c r="A1403" s="6">
        <f>'01_Data'!A1399</f>
        <v>45492</v>
      </c>
      <c r="B1403">
        <f>0.94*B1402+(1-0.94)*'01_Data'!P1398^2</f>
        <v>1.2571226518659885E-4</v>
      </c>
      <c r="C1403" s="11">
        <f t="shared" si="252"/>
        <v>0.17798733333308556</v>
      </c>
      <c r="D1403">
        <f>0.94*D1402+(1-0.94)*'01_Data'!Q1398^2</f>
        <v>1.2178856197621037E-4</v>
      </c>
      <c r="E1403" s="11">
        <f t="shared" si="253"/>
        <v>0.17518766400065106</v>
      </c>
      <c r="F1403">
        <f>0.94*F1402+(1-0.94)*'01_Data'!R1398^2</f>
        <v>1.2320643478186126E-4</v>
      </c>
      <c r="G1403" s="11">
        <f t="shared" si="254"/>
        <v>0.17620448792533364</v>
      </c>
      <c r="H1403">
        <f>0.94*H1402+(1-0.94)*'01_Data'!S1398^2</f>
        <v>1.3452934083796591E-4</v>
      </c>
      <c r="I1403" s="11">
        <f t="shared" si="255"/>
        <v>0.18412331164512388</v>
      </c>
      <c r="J1403">
        <f>0.94*J1402+(1-0.94)*'01_Data'!T1398^2</f>
        <v>1.1390131369843738E-4</v>
      </c>
      <c r="K1403" s="11">
        <f t="shared" si="256"/>
        <v>0.16941998421675708</v>
      </c>
      <c r="L1403" t="e">
        <f>0.94*L1402+(1-0.94)*'01_Data'!U1398^2</f>
        <v>#DIV/0!</v>
      </c>
      <c r="M1403" s="11" t="e">
        <f t="shared" si="257"/>
        <v>#DIV/0!</v>
      </c>
      <c r="N1403">
        <f>0.94*N1402+(1-0.94)*'01_Data'!V1398^2</f>
        <v>3.3834760256767297E-4</v>
      </c>
      <c r="O1403" s="11">
        <f t="shared" si="258"/>
        <v>0.29199930795646345</v>
      </c>
      <c r="P1403">
        <f>0.94*P1402+(1-0.94)*'01_Data'!W1398^2</f>
        <v>3.0302693755903163E-4</v>
      </c>
      <c r="Q1403" s="11">
        <f t="shared" si="259"/>
        <v>0.27633817735679589</v>
      </c>
      <c r="R1403">
        <f>0.94*R1402+(1-0.94)*'01_Data'!X1398^2</f>
        <v>8.1196259680283597E-5</v>
      </c>
      <c r="S1403" s="11">
        <f t="shared" si="260"/>
        <v>0.14304355084879383</v>
      </c>
      <c r="T1403">
        <f>0.94*T1402+(1-0.94)*'01_Data'!Y1398^2</f>
        <v>6.1861818288137054E-8</v>
      </c>
      <c r="U1403" s="11">
        <f t="shared" si="261"/>
        <v>3.9483133371872271E-3</v>
      </c>
      <c r="V1403" t="e">
        <f>0.94*V1402+(1-0.94)*'01_Data'!AA1398^2</f>
        <v>#VALUE!</v>
      </c>
      <c r="W1403" s="11" t="e">
        <f t="shared" si="262"/>
        <v>#VALUE!</v>
      </c>
      <c r="X1403" t="e">
        <f>0.94*X1402+(1-0.94)*'01_Data'!AB1398^2</f>
        <v>#VALUE!</v>
      </c>
      <c r="Y1403" s="11" t="e">
        <f t="shared" si="263"/>
        <v>#VALUE!</v>
      </c>
    </row>
    <row r="1404" spans="1:25" x14ac:dyDescent="0.2">
      <c r="A1404" s="6">
        <f>'01_Data'!A1400</f>
        <v>45495</v>
      </c>
      <c r="B1404">
        <f>0.94*B1403+(1-0.94)*'01_Data'!P1399^2</f>
        <v>1.5059818965731315E-4</v>
      </c>
      <c r="C1404" s="11">
        <f t="shared" si="252"/>
        <v>0.19480950642523304</v>
      </c>
      <c r="D1404">
        <f>0.94*D1403+(1-0.94)*'01_Data'!Q1399^2</f>
        <v>1.3299135419915541E-4</v>
      </c>
      <c r="E1404" s="11">
        <f t="shared" si="253"/>
        <v>0.18306780508376441</v>
      </c>
      <c r="F1404">
        <f>0.94*F1403+(1-0.94)*'01_Data'!R1399^2</f>
        <v>1.3879437876902415E-4</v>
      </c>
      <c r="G1404" s="11">
        <f t="shared" si="254"/>
        <v>0.1870192060987162</v>
      </c>
      <c r="H1404">
        <f>0.94*H1403+(1-0.94)*'01_Data'!S1399^2</f>
        <v>1.3182617709326974E-4</v>
      </c>
      <c r="I1404" s="11">
        <f t="shared" si="255"/>
        <v>0.18226408485355522</v>
      </c>
      <c r="J1404">
        <f>0.94*J1403+(1-0.94)*'01_Data'!T1399^2</f>
        <v>1.0708533759078552E-4</v>
      </c>
      <c r="K1404" s="11">
        <f t="shared" si="256"/>
        <v>0.16427265467167065</v>
      </c>
      <c r="L1404" t="e">
        <f>0.94*L1403+(1-0.94)*'01_Data'!U1399^2</f>
        <v>#DIV/0!</v>
      </c>
      <c r="M1404" s="11" t="e">
        <f t="shared" si="257"/>
        <v>#DIV/0!</v>
      </c>
      <c r="N1404">
        <f>0.94*N1403+(1-0.94)*'01_Data'!V1399^2</f>
        <v>3.3337698487012499E-4</v>
      </c>
      <c r="O1404" s="11">
        <f t="shared" si="258"/>
        <v>0.28984651142849988</v>
      </c>
      <c r="P1404">
        <f>0.94*P1403+(1-0.94)*'01_Data'!W1399^2</f>
        <v>2.9168002129380239E-4</v>
      </c>
      <c r="Q1404" s="11">
        <f t="shared" si="259"/>
        <v>0.27111504083329319</v>
      </c>
      <c r="R1404">
        <f>0.94*R1403+(1-0.94)*'01_Data'!X1399^2</f>
        <v>7.8135566328346533E-5</v>
      </c>
      <c r="S1404" s="11">
        <f t="shared" si="260"/>
        <v>0.14032164022253776</v>
      </c>
      <c r="T1404">
        <f>0.94*T1403+(1-0.94)*'01_Data'!Y1399^2</f>
        <v>6.4553519482490308E-8</v>
      </c>
      <c r="U1404" s="11">
        <f t="shared" si="261"/>
        <v>4.0332972751320421E-3</v>
      </c>
      <c r="V1404" t="e">
        <f>0.94*V1403+(1-0.94)*'01_Data'!AA1399^2</f>
        <v>#VALUE!</v>
      </c>
      <c r="W1404" s="11" t="e">
        <f t="shared" si="262"/>
        <v>#VALUE!</v>
      </c>
      <c r="X1404" t="e">
        <f>0.94*X1403+(1-0.94)*'01_Data'!AB1399^2</f>
        <v>#VALUE!</v>
      </c>
      <c r="Y1404" s="11" t="e">
        <f t="shared" si="263"/>
        <v>#VALUE!</v>
      </c>
    </row>
    <row r="1405" spans="1:25" x14ac:dyDescent="0.2">
      <c r="A1405" s="6">
        <f>'01_Data'!A1401</f>
        <v>45496</v>
      </c>
      <c r="B1405">
        <f>0.94*B1404+(1-0.94)*'01_Data'!P1400^2</f>
        <v>1.4443276266249457E-4</v>
      </c>
      <c r="C1405" s="11">
        <f t="shared" si="252"/>
        <v>0.19078012525142299</v>
      </c>
      <c r="D1405">
        <f>0.94*D1404+(1-0.94)*'01_Data'!Q1400^2</f>
        <v>1.362162615945166E-4</v>
      </c>
      <c r="E1405" s="11">
        <f t="shared" si="253"/>
        <v>0.18527411562821772</v>
      </c>
      <c r="F1405">
        <f>0.94*F1404+(1-0.94)*'01_Data'!R1400^2</f>
        <v>1.4971754763304601E-4</v>
      </c>
      <c r="G1405" s="11">
        <f t="shared" si="254"/>
        <v>0.19423908464448547</v>
      </c>
      <c r="H1405">
        <f>0.94*H1404+(1-0.94)*'01_Data'!S1400^2</f>
        <v>1.8115393338269831E-4</v>
      </c>
      <c r="I1405" s="11">
        <f t="shared" si="255"/>
        <v>0.21366045776521209</v>
      </c>
      <c r="J1405">
        <f>0.94*J1404+(1-0.94)*'01_Data'!T1400^2</f>
        <v>1.0259429061833558E-4</v>
      </c>
      <c r="K1405" s="11">
        <f t="shared" si="256"/>
        <v>0.16079104836967936</v>
      </c>
      <c r="L1405" t="e">
        <f>0.94*L1404+(1-0.94)*'01_Data'!U1400^2</f>
        <v>#DIV/0!</v>
      </c>
      <c r="M1405" s="11" t="e">
        <f t="shared" si="257"/>
        <v>#DIV/0!</v>
      </c>
      <c r="N1405">
        <f>0.94*N1404+(1-0.94)*'01_Data'!V1400^2</f>
        <v>5.6109333393844366E-4</v>
      </c>
      <c r="O1405" s="11">
        <f t="shared" si="258"/>
        <v>0.37602595675363665</v>
      </c>
      <c r="P1405">
        <f>0.94*P1404+(1-0.94)*'01_Data'!W1400^2</f>
        <v>3.2567127028081713E-4</v>
      </c>
      <c r="Q1405" s="11">
        <f t="shared" si="259"/>
        <v>0.28647715460532963</v>
      </c>
      <c r="R1405">
        <f>0.94*R1404+(1-0.94)*'01_Data'!X1400^2</f>
        <v>7.4251902671739186E-5</v>
      </c>
      <c r="S1405" s="11">
        <f t="shared" si="260"/>
        <v>0.13678990998344243</v>
      </c>
      <c r="T1405">
        <f>0.94*T1404+(1-0.94)*'01_Data'!Y1400^2</f>
        <v>6.35452174412069E-8</v>
      </c>
      <c r="U1405" s="11">
        <f t="shared" si="261"/>
        <v>4.0016739991138878E-3</v>
      </c>
      <c r="V1405" t="e">
        <f>0.94*V1404+(1-0.94)*'01_Data'!AA1400^2</f>
        <v>#VALUE!</v>
      </c>
      <c r="W1405" s="11" t="e">
        <f t="shared" si="262"/>
        <v>#VALUE!</v>
      </c>
      <c r="X1405" t="e">
        <f>0.94*X1404+(1-0.94)*'01_Data'!AB1400^2</f>
        <v>#VALUE!</v>
      </c>
      <c r="Y1405" s="11" t="e">
        <f t="shared" si="263"/>
        <v>#VALUE!</v>
      </c>
    </row>
    <row r="1406" spans="1:25" x14ac:dyDescent="0.2">
      <c r="A1406" s="6">
        <f>'01_Data'!A1402</f>
        <v>45497</v>
      </c>
      <c r="B1406">
        <f>0.94*B1405+(1-0.94)*'01_Data'!P1401^2</f>
        <v>1.5164443500873686E-4</v>
      </c>
      <c r="C1406" s="11">
        <f t="shared" si="252"/>
        <v>0.19548503170882853</v>
      </c>
      <c r="D1406">
        <f>0.94*D1405+(1-0.94)*'01_Data'!Q1401^2</f>
        <v>1.4890227674217442E-4</v>
      </c>
      <c r="E1406" s="11">
        <f t="shared" si="253"/>
        <v>0.19370950864381425</v>
      </c>
      <c r="F1406">
        <f>0.94*F1405+(1-0.94)*'01_Data'!R1401^2</f>
        <v>1.5143421047355621E-4</v>
      </c>
      <c r="G1406" s="11">
        <f t="shared" si="254"/>
        <v>0.195349484359023</v>
      </c>
      <c r="H1406">
        <f>0.94*H1405+(1-0.94)*'01_Data'!S1401^2</f>
        <v>1.8067006595805774E-4</v>
      </c>
      <c r="I1406" s="11">
        <f t="shared" si="255"/>
        <v>0.2133749203196818</v>
      </c>
      <c r="J1406">
        <f>0.94*J1405+(1-0.94)*'01_Data'!T1401^2</f>
        <v>1.2674038819007979E-4</v>
      </c>
      <c r="K1406" s="11">
        <f t="shared" si="256"/>
        <v>0.17871367553687689</v>
      </c>
      <c r="L1406" t="e">
        <f>0.94*L1405+(1-0.94)*'01_Data'!U1401^2</f>
        <v>#DIV/0!</v>
      </c>
      <c r="M1406" s="11" t="e">
        <f t="shared" si="257"/>
        <v>#DIV/0!</v>
      </c>
      <c r="N1406">
        <f>0.94*N1405+(1-0.94)*'01_Data'!V1401^2</f>
        <v>5.3580294796772834E-4</v>
      </c>
      <c r="O1406" s="11">
        <f t="shared" si="258"/>
        <v>0.36745386497881272</v>
      </c>
      <c r="P1406">
        <f>0.94*P1405+(1-0.94)*'01_Data'!W1401^2</f>
        <v>3.168457205067162E-4</v>
      </c>
      <c r="Q1406" s="11">
        <f t="shared" si="259"/>
        <v>0.28256879085931003</v>
      </c>
      <c r="R1406">
        <f>0.94*R1405+(1-0.94)*'01_Data'!X1401^2</f>
        <v>6.9886732692638144E-5</v>
      </c>
      <c r="S1406" s="11">
        <f t="shared" si="260"/>
        <v>0.13270816342088684</v>
      </c>
      <c r="T1406">
        <f>0.94*T1405+(1-0.94)*'01_Data'!Y1401^2</f>
        <v>5.9732504394734476E-8</v>
      </c>
      <c r="U1406" s="11">
        <f t="shared" si="261"/>
        <v>3.8797668882902085E-3</v>
      </c>
      <c r="V1406" t="e">
        <f>0.94*V1405+(1-0.94)*'01_Data'!AA1401^2</f>
        <v>#VALUE!</v>
      </c>
      <c r="W1406" s="11" t="e">
        <f t="shared" si="262"/>
        <v>#VALUE!</v>
      </c>
      <c r="X1406" t="e">
        <f>0.94*X1405+(1-0.94)*'01_Data'!AB1401^2</f>
        <v>#VALUE!</v>
      </c>
      <c r="Y1406" s="11" t="e">
        <f t="shared" si="263"/>
        <v>#VALUE!</v>
      </c>
    </row>
    <row r="1407" spans="1:25" x14ac:dyDescent="0.2">
      <c r="A1407" s="6">
        <f>'01_Data'!A1403</f>
        <v>45498</v>
      </c>
      <c r="B1407">
        <f>0.94*B1406+(1-0.94)*'01_Data'!P1402^2</f>
        <v>1.5432178782825206E-4</v>
      </c>
      <c r="C1407" s="11">
        <f t="shared" si="252"/>
        <v>0.19720317069641533</v>
      </c>
      <c r="D1407">
        <f>0.94*D1406+(1-0.94)*'01_Data'!Q1402^2</f>
        <v>1.4237980693942268E-4</v>
      </c>
      <c r="E1407" s="11">
        <f t="shared" si="253"/>
        <v>0.18941940594546935</v>
      </c>
      <c r="F1407">
        <f>0.94*F1406+(1-0.94)*'01_Data'!R1402^2</f>
        <v>1.4270334941895559E-4</v>
      </c>
      <c r="G1407" s="11">
        <f t="shared" si="254"/>
        <v>0.18963450122163111</v>
      </c>
      <c r="H1407">
        <f>0.94*H1406+(1-0.94)*'01_Data'!S1402^2</f>
        <v>1.7174102142654028E-4</v>
      </c>
      <c r="I1407" s="11">
        <f t="shared" si="255"/>
        <v>0.20803542342468542</v>
      </c>
      <c r="J1407">
        <f>0.94*J1406+(1-0.94)*'01_Data'!T1402^2</f>
        <v>1.266622319638584E-4</v>
      </c>
      <c r="K1407" s="11">
        <f t="shared" si="256"/>
        <v>0.17865856390022933</v>
      </c>
      <c r="L1407" t="e">
        <f>0.94*L1406+(1-0.94)*'01_Data'!U1402^2</f>
        <v>#DIV/0!</v>
      </c>
      <c r="M1407" s="11" t="e">
        <f t="shared" si="257"/>
        <v>#DIV/0!</v>
      </c>
      <c r="N1407">
        <f>0.94*N1406+(1-0.94)*'01_Data'!V1402^2</f>
        <v>5.5528029439650447E-4</v>
      </c>
      <c r="O1407" s="11">
        <f t="shared" si="258"/>
        <v>0.37407303322736213</v>
      </c>
      <c r="P1407">
        <f>0.94*P1406+(1-0.94)*'01_Data'!W1402^2</f>
        <v>3.2392776890225963E-4</v>
      </c>
      <c r="Q1407" s="11">
        <f t="shared" si="259"/>
        <v>0.28570928889934505</v>
      </c>
      <c r="R1407">
        <f>0.94*R1406+(1-0.94)*'01_Data'!X1402^2</f>
        <v>7.6642943524486991E-5</v>
      </c>
      <c r="S1407" s="11">
        <f t="shared" si="260"/>
        <v>0.13897489617974437</v>
      </c>
      <c r="T1407">
        <f>0.94*T1406+(1-0.94)*'01_Data'!Y1402^2</f>
        <v>6.2591079792269306E-8</v>
      </c>
      <c r="U1407" s="11">
        <f t="shared" si="261"/>
        <v>3.9715176076220368E-3</v>
      </c>
      <c r="V1407" t="e">
        <f>0.94*V1406+(1-0.94)*'01_Data'!AA1402^2</f>
        <v>#VALUE!</v>
      </c>
      <c r="W1407" s="11" t="e">
        <f t="shared" si="262"/>
        <v>#VALUE!</v>
      </c>
      <c r="X1407" t="e">
        <f>0.94*X1406+(1-0.94)*'01_Data'!AB1402^2</f>
        <v>#VALUE!</v>
      </c>
      <c r="Y1407" s="11" t="e">
        <f t="shared" si="263"/>
        <v>#VALUE!</v>
      </c>
    </row>
    <row r="1408" spans="1:25" x14ac:dyDescent="0.2">
      <c r="A1408" s="6">
        <f>'01_Data'!A1404</f>
        <v>45499</v>
      </c>
      <c r="B1408">
        <f>0.94*B1407+(1-0.94)*'01_Data'!P1403^2</f>
        <v>1.7107908317187402E-4</v>
      </c>
      <c r="C1408" s="11">
        <f t="shared" si="252"/>
        <v>0.20763412282019603</v>
      </c>
      <c r="D1408">
        <f>0.94*D1407+(1-0.94)*'01_Data'!Q1403^2</f>
        <v>1.4882086690906992E-4</v>
      </c>
      <c r="E1408" s="11">
        <f t="shared" si="253"/>
        <v>0.19365654768451704</v>
      </c>
      <c r="F1408">
        <f>0.94*F1407+(1-0.94)*'01_Data'!R1403^2</f>
        <v>1.3416498779686491E-4</v>
      </c>
      <c r="G1408" s="11">
        <f t="shared" si="254"/>
        <v>0.18387380706563392</v>
      </c>
      <c r="H1408">
        <f>0.94*H1407+(1-0.94)*'01_Data'!S1403^2</f>
        <v>1.6492891270640956E-4</v>
      </c>
      <c r="I1408" s="11">
        <f t="shared" si="255"/>
        <v>0.20386781502241891</v>
      </c>
      <c r="J1408">
        <f>0.94*J1407+(1-0.94)*'01_Data'!T1403^2</f>
        <v>1.23095970268202E-4</v>
      </c>
      <c r="K1408" s="11">
        <f t="shared" si="256"/>
        <v>0.17612547943891285</v>
      </c>
      <c r="L1408" t="e">
        <f>0.94*L1407+(1-0.94)*'01_Data'!U1403^2</f>
        <v>#DIV/0!</v>
      </c>
      <c r="M1408" s="11" t="e">
        <f t="shared" si="257"/>
        <v>#DIV/0!</v>
      </c>
      <c r="N1408">
        <f>0.94*N1407+(1-0.94)*'01_Data'!V1403^2</f>
        <v>5.6802213301253908E-4</v>
      </c>
      <c r="O1408" s="11">
        <f t="shared" si="258"/>
        <v>0.37834055759217761</v>
      </c>
      <c r="P1408">
        <f>0.94*P1407+(1-0.94)*'01_Data'!W1403^2</f>
        <v>3.296599606987457E-4</v>
      </c>
      <c r="Q1408" s="11">
        <f t="shared" si="259"/>
        <v>0.28822614401903918</v>
      </c>
      <c r="R1408">
        <f>0.94*R1407+(1-0.94)*'01_Data'!X1403^2</f>
        <v>7.2617743761600525E-5</v>
      </c>
      <c r="S1408" s="11">
        <f t="shared" si="260"/>
        <v>0.13527627814189497</v>
      </c>
      <c r="T1408">
        <f>0.94*T1407+(1-0.94)*'01_Data'!Y1403^2</f>
        <v>5.8835615004733145E-8</v>
      </c>
      <c r="U1408" s="11">
        <f t="shared" si="261"/>
        <v>3.8505291819687271E-3</v>
      </c>
      <c r="V1408" t="e">
        <f>0.94*V1407+(1-0.94)*'01_Data'!AA1403^2</f>
        <v>#VALUE!</v>
      </c>
      <c r="W1408" s="11" t="e">
        <f t="shared" si="262"/>
        <v>#VALUE!</v>
      </c>
      <c r="X1408" t="e">
        <f>0.94*X1407+(1-0.94)*'01_Data'!AB1403^2</f>
        <v>#VALUE!</v>
      </c>
      <c r="Y1408" s="11" t="e">
        <f t="shared" si="263"/>
        <v>#VALUE!</v>
      </c>
    </row>
    <row r="1409" spans="1:25" x14ac:dyDescent="0.2">
      <c r="A1409" s="6">
        <f>'01_Data'!A1405</f>
        <v>45502</v>
      </c>
      <c r="B1409">
        <f>0.94*B1408+(1-0.94)*'01_Data'!P1404^2</f>
        <v>1.6085790313326602E-4</v>
      </c>
      <c r="C1409" s="11">
        <f t="shared" si="252"/>
        <v>0.20133601662291584</v>
      </c>
      <c r="D1409">
        <f>0.94*D1408+(1-0.94)*'01_Data'!Q1404^2</f>
        <v>1.4010869417053625E-4</v>
      </c>
      <c r="E1409" s="11">
        <f t="shared" si="253"/>
        <v>0.18790261022927579</v>
      </c>
      <c r="F1409">
        <f>0.94*F1408+(1-0.94)*'01_Data'!R1404^2</f>
        <v>1.2625604653104192E-4</v>
      </c>
      <c r="G1409" s="11">
        <f t="shared" si="254"/>
        <v>0.17837186921099013</v>
      </c>
      <c r="H1409">
        <f>0.94*H1408+(1-0.94)*'01_Data'!S1404^2</f>
        <v>1.5503479720335248E-4</v>
      </c>
      <c r="I1409" s="11">
        <f t="shared" si="255"/>
        <v>0.19765821231419864</v>
      </c>
      <c r="J1409">
        <f>0.94*J1408+(1-0.94)*'01_Data'!T1404^2</f>
        <v>1.1597369225943163E-4</v>
      </c>
      <c r="K1409" s="11">
        <f t="shared" si="256"/>
        <v>0.170954293451135</v>
      </c>
      <c r="L1409" t="e">
        <f>0.94*L1408+(1-0.94)*'01_Data'!U1404^2</f>
        <v>#DIV/0!</v>
      </c>
      <c r="M1409" s="11" t="e">
        <f t="shared" si="257"/>
        <v>#DIV/0!</v>
      </c>
      <c r="N1409">
        <f>0.94*N1408+(1-0.94)*'01_Data'!V1404^2</f>
        <v>5.4114962164635537E-4</v>
      </c>
      <c r="O1409" s="11">
        <f t="shared" si="258"/>
        <v>0.36928268935177772</v>
      </c>
      <c r="P1409">
        <f>0.94*P1408+(1-0.94)*'01_Data'!W1404^2</f>
        <v>3.165411166760803E-4</v>
      </c>
      <c r="Q1409" s="11">
        <f t="shared" si="259"/>
        <v>0.28243293257404001</v>
      </c>
      <c r="R1409">
        <f>0.94*R1408+(1-0.94)*'01_Data'!X1404^2</f>
        <v>7.2742714381936869E-5</v>
      </c>
      <c r="S1409" s="11">
        <f t="shared" si="260"/>
        <v>0.1353926291355925</v>
      </c>
      <c r="T1409">
        <f>0.94*T1408+(1-0.94)*'01_Data'!Y1404^2</f>
        <v>7.3108954928801486E-8</v>
      </c>
      <c r="U1409" s="11">
        <f t="shared" si="261"/>
        <v>4.2922554260036733E-3</v>
      </c>
      <c r="V1409" t="e">
        <f>0.94*V1408+(1-0.94)*'01_Data'!AA1404^2</f>
        <v>#VALUE!</v>
      </c>
      <c r="W1409" s="11" t="e">
        <f t="shared" si="262"/>
        <v>#VALUE!</v>
      </c>
      <c r="X1409" t="e">
        <f>0.94*X1408+(1-0.94)*'01_Data'!AB1404^2</f>
        <v>#VALUE!</v>
      </c>
      <c r="Y1409" s="11" t="e">
        <f t="shared" si="263"/>
        <v>#VALUE!</v>
      </c>
    </row>
    <row r="1410" spans="1:25" x14ac:dyDescent="0.2">
      <c r="A1410" s="6">
        <f>'01_Data'!A1406</f>
        <v>45503</v>
      </c>
      <c r="B1410">
        <f>0.94*B1409+(1-0.94)*'01_Data'!P1405^2</f>
        <v>1.5786947721855242E-4</v>
      </c>
      <c r="C1410" s="11">
        <f t="shared" si="252"/>
        <v>0.19945703361645389</v>
      </c>
      <c r="D1410">
        <f>0.94*D1409+(1-0.94)*'01_Data'!Q1405^2</f>
        <v>1.3543404696898304E-4</v>
      </c>
      <c r="E1410" s="11">
        <f t="shared" si="253"/>
        <v>0.18474138636532889</v>
      </c>
      <c r="F1410">
        <f>0.94*F1409+(1-0.94)*'01_Data'!R1405^2</f>
        <v>1.3369601223438989E-4</v>
      </c>
      <c r="G1410" s="11">
        <f t="shared" si="254"/>
        <v>0.18355215902589175</v>
      </c>
      <c r="H1410">
        <f>0.94*H1409+(1-0.94)*'01_Data'!S1405^2</f>
        <v>1.4786674164693933E-4</v>
      </c>
      <c r="I1410" s="11">
        <f t="shared" si="255"/>
        <v>0.19303476084640483</v>
      </c>
      <c r="J1410">
        <f>0.94*J1409+(1-0.94)*'01_Data'!T1405^2</f>
        <v>1.1077641403850193E-4</v>
      </c>
      <c r="K1410" s="11">
        <f t="shared" si="256"/>
        <v>0.16707979033294987</v>
      </c>
      <c r="L1410" t="e">
        <f>0.94*L1409+(1-0.94)*'01_Data'!U1405^2</f>
        <v>#DIV/0!</v>
      </c>
      <c r="M1410" s="11" t="e">
        <f t="shared" si="257"/>
        <v>#DIV/0!</v>
      </c>
      <c r="N1410">
        <f>0.94*N1409+(1-0.94)*'01_Data'!V1405^2</f>
        <v>5.2563810309990398E-4</v>
      </c>
      <c r="O1410" s="11">
        <f t="shared" si="258"/>
        <v>0.36395164786160239</v>
      </c>
      <c r="P1410">
        <f>0.94*P1409+(1-0.94)*'01_Data'!W1405^2</f>
        <v>3.3305342715495576E-4</v>
      </c>
      <c r="Q1410" s="11">
        <f t="shared" si="259"/>
        <v>0.28970582259086347</v>
      </c>
      <c r="R1410">
        <f>0.94*R1409+(1-0.94)*'01_Data'!X1405^2</f>
        <v>8.2770194125223758E-5</v>
      </c>
      <c r="S1410" s="11">
        <f t="shared" si="260"/>
        <v>0.14442329770350901</v>
      </c>
      <c r="T1410">
        <f>0.94*T1409+(1-0.94)*'01_Data'!Y1405^2</f>
        <v>6.8722417633073393E-8</v>
      </c>
      <c r="U1410" s="11">
        <f t="shared" si="261"/>
        <v>4.1614960343047906E-3</v>
      </c>
      <c r="V1410" t="e">
        <f>0.94*V1409+(1-0.94)*'01_Data'!AA1405^2</f>
        <v>#VALUE!</v>
      </c>
      <c r="W1410" s="11" t="e">
        <f t="shared" si="262"/>
        <v>#VALUE!</v>
      </c>
      <c r="X1410" t="e">
        <f>0.94*X1409+(1-0.94)*'01_Data'!AB1405^2</f>
        <v>#VALUE!</v>
      </c>
      <c r="Y1410" s="11" t="e">
        <f t="shared" si="263"/>
        <v>#VALUE!</v>
      </c>
    </row>
    <row r="1411" spans="1:25" x14ac:dyDescent="0.2">
      <c r="A1411" s="6">
        <f>'01_Data'!A1407</f>
        <v>45504</v>
      </c>
      <c r="B1411">
        <f>0.94*B1410+(1-0.94)*'01_Data'!P1406^2</f>
        <v>1.6713571116577924E-4</v>
      </c>
      <c r="C1411" s="11">
        <f t="shared" si="252"/>
        <v>0.20522718926540015</v>
      </c>
      <c r="D1411">
        <f>0.94*D1410+(1-0.94)*'01_Data'!Q1406^2</f>
        <v>1.4848652084272149E-4</v>
      </c>
      <c r="E1411" s="11">
        <f t="shared" si="253"/>
        <v>0.19343888764249503</v>
      </c>
      <c r="F1411">
        <f>0.94*F1410+(1-0.94)*'01_Data'!R1406^2</f>
        <v>1.2879623489661817E-4</v>
      </c>
      <c r="G1411" s="11">
        <f t="shared" si="254"/>
        <v>0.18015729570002928</v>
      </c>
      <c r="H1411">
        <f>0.94*H1410+(1-0.94)*'01_Data'!S1406^2</f>
        <v>1.3912878906571704E-4</v>
      </c>
      <c r="I1411" s="11">
        <f t="shared" si="255"/>
        <v>0.18724437199702612</v>
      </c>
      <c r="J1411">
        <f>0.94*J1410+(1-0.94)*'01_Data'!T1406^2</f>
        <v>1.3687927261253808E-4</v>
      </c>
      <c r="K1411" s="11">
        <f t="shared" si="256"/>
        <v>0.18572446445840032</v>
      </c>
      <c r="L1411" t="e">
        <f>0.94*L1410+(1-0.94)*'01_Data'!U1406^2</f>
        <v>#DIV/0!</v>
      </c>
      <c r="M1411" s="11" t="e">
        <f t="shared" si="257"/>
        <v>#DIV/0!</v>
      </c>
      <c r="N1411">
        <f>0.94*N1410+(1-0.94)*'01_Data'!V1406^2</f>
        <v>4.9783485354753317E-4</v>
      </c>
      <c r="O1411" s="11">
        <f t="shared" si="258"/>
        <v>0.35419540241790032</v>
      </c>
      <c r="P1411">
        <f>0.94*P1410+(1-0.94)*'01_Data'!W1406^2</f>
        <v>3.7292881472137968E-4</v>
      </c>
      <c r="Q1411" s="11">
        <f t="shared" si="259"/>
        <v>0.30655841418853225</v>
      </c>
      <c r="R1411">
        <f>0.94*R1410+(1-0.94)*'01_Data'!X1406^2</f>
        <v>8.6140903931633048E-5</v>
      </c>
      <c r="S1411" s="11">
        <f t="shared" si="260"/>
        <v>0.14733467952512583</v>
      </c>
      <c r="T1411">
        <f>0.94*T1410+(1-0.94)*'01_Data'!Y1406^2</f>
        <v>6.5313817036140841E-8</v>
      </c>
      <c r="U1411" s="11">
        <f t="shared" si="261"/>
        <v>4.0569794050632664E-3</v>
      </c>
      <c r="V1411" t="e">
        <f>0.94*V1410+(1-0.94)*'01_Data'!AA1406^2</f>
        <v>#VALUE!</v>
      </c>
      <c r="W1411" s="11" t="e">
        <f t="shared" si="262"/>
        <v>#VALUE!</v>
      </c>
      <c r="X1411" t="e">
        <f>0.94*X1410+(1-0.94)*'01_Data'!AB1406^2</f>
        <v>#VALUE!</v>
      </c>
      <c r="Y1411" s="11" t="e">
        <f t="shared" si="263"/>
        <v>#VALUE!</v>
      </c>
    </row>
    <row r="1412" spans="1:25" x14ac:dyDescent="0.2">
      <c r="A1412" s="6">
        <f>'01_Data'!A1408</f>
        <v>45505</v>
      </c>
      <c r="B1412">
        <f>0.94*B1411+(1-0.94)*'01_Data'!P1407^2</f>
        <v>1.5786289777047709E-4</v>
      </c>
      <c r="C1412" s="11">
        <f t="shared" si="252"/>
        <v>0.19945287723710639</v>
      </c>
      <c r="D1412">
        <f>0.94*D1411+(1-0.94)*'01_Data'!Q1407^2</f>
        <v>1.4147548103773437E-4</v>
      </c>
      <c r="E1412" s="11">
        <f t="shared" si="253"/>
        <v>0.1888168986651064</v>
      </c>
      <c r="F1412">
        <f>0.94*F1411+(1-0.94)*'01_Data'!R1407^2</f>
        <v>1.2923735744640327E-4</v>
      </c>
      <c r="G1412" s="11">
        <f t="shared" si="254"/>
        <v>0.18046554817054036</v>
      </c>
      <c r="H1412">
        <f>0.94*H1411+(1-0.94)*'01_Data'!S1407^2</f>
        <v>1.3573170848639292E-4</v>
      </c>
      <c r="I1412" s="11">
        <f t="shared" si="255"/>
        <v>0.18494429036488533</v>
      </c>
      <c r="J1412">
        <f>0.94*J1411+(1-0.94)*'01_Data'!T1407^2</f>
        <v>1.2970981502292341E-4</v>
      </c>
      <c r="K1412" s="11">
        <f t="shared" si="256"/>
        <v>0.18079511438580609</v>
      </c>
      <c r="L1412" t="e">
        <f>0.94*L1411+(1-0.94)*'01_Data'!U1407^2</f>
        <v>#DIV/0!</v>
      </c>
      <c r="M1412" s="11" t="e">
        <f t="shared" si="257"/>
        <v>#DIV/0!</v>
      </c>
      <c r="N1412">
        <f>0.94*N1411+(1-0.94)*'01_Data'!V1407^2</f>
        <v>4.866102658865876E-4</v>
      </c>
      <c r="O1412" s="11">
        <f t="shared" si="258"/>
        <v>0.35017964961348064</v>
      </c>
      <c r="P1412">
        <f>0.94*P1411+(1-0.94)*'01_Data'!W1407^2</f>
        <v>3.509204175291714E-4</v>
      </c>
      <c r="Q1412" s="11">
        <f t="shared" si="259"/>
        <v>0.297375091790404</v>
      </c>
      <c r="R1412">
        <f>0.94*R1411+(1-0.94)*'01_Data'!X1407^2</f>
        <v>8.1793850790581074E-5</v>
      </c>
      <c r="S1412" s="11">
        <f t="shared" si="260"/>
        <v>0.14356897436154661</v>
      </c>
      <c r="T1412">
        <f>0.94*T1411+(1-0.94)*'01_Data'!Y1407^2</f>
        <v>6.4222384279652885E-8</v>
      </c>
      <c r="U1412" s="11">
        <f t="shared" si="261"/>
        <v>4.0229393282117153E-3</v>
      </c>
      <c r="V1412" t="e">
        <f>0.94*V1411+(1-0.94)*'01_Data'!AA1407^2</f>
        <v>#VALUE!</v>
      </c>
      <c r="W1412" s="11" t="e">
        <f t="shared" si="262"/>
        <v>#VALUE!</v>
      </c>
      <c r="X1412" t="e">
        <f>0.94*X1411+(1-0.94)*'01_Data'!AB1407^2</f>
        <v>#VALUE!</v>
      </c>
      <c r="Y1412" s="11" t="e">
        <f t="shared" si="263"/>
        <v>#VALUE!</v>
      </c>
    </row>
    <row r="1413" spans="1:25" x14ac:dyDescent="0.2">
      <c r="A1413" s="6">
        <f>'01_Data'!A1409</f>
        <v>45506</v>
      </c>
      <c r="B1413">
        <f>0.94*B1412+(1-0.94)*'01_Data'!P1408^2</f>
        <v>1.6002642464443657E-4</v>
      </c>
      <c r="C1413" s="11">
        <f t="shared" si="252"/>
        <v>0.20081498701640277</v>
      </c>
      <c r="D1413">
        <f>0.94*D1412+(1-0.94)*'01_Data'!Q1408^2</f>
        <v>2.8392257585686852E-4</v>
      </c>
      <c r="E1413" s="11">
        <f t="shared" si="253"/>
        <v>0.26748549328128224</v>
      </c>
      <c r="F1413">
        <f>0.94*F1412+(1-0.94)*'01_Data'!R1408^2</f>
        <v>1.6078660268657404E-4</v>
      </c>
      <c r="G1413" s="11">
        <f t="shared" si="254"/>
        <v>0.20129139046918193</v>
      </c>
      <c r="H1413">
        <f>0.94*H1412+(1-0.94)*'01_Data'!S1408^2</f>
        <v>1.6203644840618068E-4</v>
      </c>
      <c r="I1413" s="11">
        <f t="shared" si="255"/>
        <v>0.20207222718215764</v>
      </c>
      <c r="J1413">
        <f>0.94*J1412+(1-0.94)*'01_Data'!T1408^2</f>
        <v>1.3708493831267053E-4</v>
      </c>
      <c r="K1413" s="11">
        <f t="shared" si="256"/>
        <v>0.18586394070607934</v>
      </c>
      <c r="L1413" t="e">
        <f>0.94*L1412+(1-0.94)*'01_Data'!U1408^2</f>
        <v>#DIV/0!</v>
      </c>
      <c r="M1413" s="11" t="e">
        <f t="shared" si="257"/>
        <v>#DIV/0!</v>
      </c>
      <c r="N1413">
        <f>0.94*N1412+(1-0.94)*'01_Data'!V1408^2</f>
        <v>4.7519511319984162E-4</v>
      </c>
      <c r="O1413" s="11">
        <f t="shared" si="258"/>
        <v>0.34604792807696461</v>
      </c>
      <c r="P1413">
        <f>0.94*P1412+(1-0.94)*'01_Data'!W1408^2</f>
        <v>3.3023475702245958E-4</v>
      </c>
      <c r="Q1413" s="11">
        <f t="shared" si="259"/>
        <v>0.28847731066699128</v>
      </c>
      <c r="R1413">
        <f>0.94*R1412+(1-0.94)*'01_Data'!X1408^2</f>
        <v>7.8345513759094128E-5</v>
      </c>
      <c r="S1413" s="11">
        <f t="shared" si="260"/>
        <v>0.14051003333318129</v>
      </c>
      <c r="T1413">
        <f>0.94*T1412+(1-0.94)*'01_Data'!Y1408^2</f>
        <v>6.3873156892655984E-8</v>
      </c>
      <c r="U1413" s="11">
        <f t="shared" si="261"/>
        <v>4.0119864826478795E-3</v>
      </c>
      <c r="V1413" t="e">
        <f>0.94*V1412+(1-0.94)*'01_Data'!AA1408^2</f>
        <v>#VALUE!</v>
      </c>
      <c r="W1413" s="11" t="e">
        <f t="shared" si="262"/>
        <v>#VALUE!</v>
      </c>
      <c r="X1413" t="e">
        <f>0.94*X1412+(1-0.94)*'01_Data'!AB1408^2</f>
        <v>#VALUE!</v>
      </c>
      <c r="Y1413" s="11" t="e">
        <f t="shared" si="263"/>
        <v>#VALUE!</v>
      </c>
    </row>
    <row r="1414" spans="1:25" x14ac:dyDescent="0.2">
      <c r="A1414" s="6">
        <f>'01_Data'!A1410</f>
        <v>45509</v>
      </c>
      <c r="B1414">
        <f>0.94*B1413+(1-0.94)*'01_Data'!P1409^2</f>
        <v>1.5044634959063087E-4</v>
      </c>
      <c r="C1414" s="11">
        <f t="shared" si="252"/>
        <v>0.194711273676793</v>
      </c>
      <c r="D1414">
        <f>0.94*D1413+(1-0.94)*'01_Data'!Q1409^2</f>
        <v>3.1072296568657198E-4</v>
      </c>
      <c r="E1414" s="11">
        <f t="shared" si="253"/>
        <v>0.27982528004634633</v>
      </c>
      <c r="F1414">
        <f>0.94*F1413+(1-0.94)*'01_Data'!R1409^2</f>
        <v>1.8706358229271183E-4</v>
      </c>
      <c r="G1414" s="11">
        <f t="shared" si="254"/>
        <v>0.21711753208288681</v>
      </c>
      <c r="H1414">
        <f>0.94*H1413+(1-0.94)*'01_Data'!S1409^2</f>
        <v>2.0354167376202266E-4</v>
      </c>
      <c r="I1414" s="11">
        <f t="shared" si="255"/>
        <v>0.2264784797459346</v>
      </c>
      <c r="J1414">
        <f>0.94*J1413+(1-0.94)*'01_Data'!T1409^2</f>
        <v>1.4833934519730571E-4</v>
      </c>
      <c r="K1414" s="11">
        <f t="shared" si="256"/>
        <v>0.19334299829505344</v>
      </c>
      <c r="L1414" t="e">
        <f>0.94*L1413+(1-0.94)*'01_Data'!U1409^2</f>
        <v>#DIV/0!</v>
      </c>
      <c r="M1414" s="11" t="e">
        <f t="shared" si="257"/>
        <v>#DIV/0!</v>
      </c>
      <c r="N1414">
        <f>0.94*N1413+(1-0.94)*'01_Data'!V1409^2</f>
        <v>5.3098384903343986E-4</v>
      </c>
      <c r="O1414" s="11">
        <f t="shared" si="258"/>
        <v>0.36579766259016316</v>
      </c>
      <c r="P1414">
        <f>0.94*P1413+(1-0.94)*'01_Data'!W1409^2</f>
        <v>3.6884328242651728E-4</v>
      </c>
      <c r="Q1414" s="11">
        <f t="shared" si="259"/>
        <v>0.30487457613169777</v>
      </c>
      <c r="R1414">
        <f>0.94*R1413+(1-0.94)*'01_Data'!X1409^2</f>
        <v>8.7029026101889811E-5</v>
      </c>
      <c r="S1414" s="11">
        <f t="shared" si="260"/>
        <v>0.14809225022828248</v>
      </c>
      <c r="T1414">
        <f>0.94*T1413+(1-0.94)*'01_Data'!Y1409^2</f>
        <v>7.7958107596406877E-8</v>
      </c>
      <c r="U1414" s="11">
        <f t="shared" si="261"/>
        <v>4.432318029462071E-3</v>
      </c>
      <c r="V1414" t="e">
        <f>0.94*V1413+(1-0.94)*'01_Data'!AA1409^2</f>
        <v>#VALUE!</v>
      </c>
      <c r="W1414" s="11" t="e">
        <f t="shared" si="262"/>
        <v>#VALUE!</v>
      </c>
      <c r="X1414" t="e">
        <f>0.94*X1413+(1-0.94)*'01_Data'!AB1409^2</f>
        <v>#VALUE!</v>
      </c>
      <c r="Y1414" s="11" t="e">
        <f t="shared" si="263"/>
        <v>#VALUE!</v>
      </c>
    </row>
    <row r="1415" spans="1:25" x14ac:dyDescent="0.2">
      <c r="A1415" s="6">
        <f>'01_Data'!A1411</f>
        <v>45510</v>
      </c>
      <c r="B1415">
        <f>0.94*B1414+(1-0.94)*'01_Data'!P1410^2</f>
        <v>1.6133388832018534E-4</v>
      </c>
      <c r="C1415" s="11">
        <f t="shared" si="252"/>
        <v>0.20163367738720314</v>
      </c>
      <c r="D1415">
        <f>0.94*D1414+(1-0.94)*'01_Data'!Q1410^2</f>
        <v>3.343289606333932E-4</v>
      </c>
      <c r="E1415" s="11">
        <f t="shared" si="253"/>
        <v>0.29026005250398318</v>
      </c>
      <c r="F1415">
        <f>0.94*F1414+(1-0.94)*'01_Data'!R1410^2</f>
        <v>1.8365101905659182E-4</v>
      </c>
      <c r="G1415" s="11">
        <f t="shared" si="254"/>
        <v>0.21512800097212159</v>
      </c>
      <c r="H1415">
        <f>0.94*H1414+(1-0.94)*'01_Data'!S1410^2</f>
        <v>2.3244320140689776E-4</v>
      </c>
      <c r="I1415" s="11">
        <f t="shared" si="255"/>
        <v>0.24202414498255798</v>
      </c>
      <c r="J1415">
        <f>0.94*J1414+(1-0.94)*'01_Data'!T1410^2</f>
        <v>1.7608985092287428E-4</v>
      </c>
      <c r="K1415" s="11">
        <f t="shared" si="256"/>
        <v>0.21065289561875081</v>
      </c>
      <c r="L1415" t="e">
        <f>0.94*L1414+(1-0.94)*'01_Data'!U1410^2</f>
        <v>#DIV/0!</v>
      </c>
      <c r="M1415" s="11" t="e">
        <f t="shared" si="257"/>
        <v>#DIV/0!</v>
      </c>
      <c r="N1415">
        <f>0.94*N1414+(1-0.94)*'01_Data'!V1410^2</f>
        <v>6.4742440534981596E-4</v>
      </c>
      <c r="O1415" s="11">
        <f t="shared" si="258"/>
        <v>0.40391948473446243</v>
      </c>
      <c r="P1415">
        <f>0.94*P1414+(1-0.94)*'01_Data'!W1410^2</f>
        <v>4.084244384788581E-4</v>
      </c>
      <c r="Q1415" s="11">
        <f t="shared" si="259"/>
        <v>0.32081608204183321</v>
      </c>
      <c r="R1415">
        <f>0.94*R1414+(1-0.94)*'01_Data'!X1410^2</f>
        <v>1.4773384225116529E-4</v>
      </c>
      <c r="S1415" s="11">
        <f t="shared" si="260"/>
        <v>0.19294799363376045</v>
      </c>
      <c r="T1415">
        <f>0.94*T1414+(1-0.94)*'01_Data'!Y1410^2</f>
        <v>7.3280621140622459E-8</v>
      </c>
      <c r="U1415" s="11">
        <f t="shared" si="261"/>
        <v>4.2972917666173035E-3</v>
      </c>
      <c r="V1415" t="e">
        <f>0.94*V1414+(1-0.94)*'01_Data'!AA1410^2</f>
        <v>#VALUE!</v>
      </c>
      <c r="W1415" s="11" t="e">
        <f t="shared" si="262"/>
        <v>#VALUE!</v>
      </c>
      <c r="X1415" t="e">
        <f>0.94*X1414+(1-0.94)*'01_Data'!AB1410^2</f>
        <v>#VALUE!</v>
      </c>
      <c r="Y1415" s="11" t="e">
        <f t="shared" si="263"/>
        <v>#VALUE!</v>
      </c>
    </row>
    <row r="1416" spans="1:25" x14ac:dyDescent="0.2">
      <c r="A1416" s="6">
        <f>'01_Data'!A1412</f>
        <v>45511</v>
      </c>
      <c r="B1416">
        <f>0.94*B1415+(1-0.94)*'01_Data'!P1411^2</f>
        <v>1.5335776020237164E-4</v>
      </c>
      <c r="C1416" s="11">
        <f t="shared" ref="C1416:C1479" si="264">SQRT(B1416)*SQRT(252)</f>
        <v>0.19658625478653807</v>
      </c>
      <c r="D1416">
        <f>0.94*D1415+(1-0.94)*'01_Data'!Q1411^2</f>
        <v>3.2019069196776779E-4</v>
      </c>
      <c r="E1416" s="11">
        <f t="shared" ref="E1416:E1479" si="265">SQRT(D1416)*SQRT(252)</f>
        <v>0.28405642815447335</v>
      </c>
      <c r="F1416">
        <f>0.94*F1415+(1-0.94)*'01_Data'!R1411^2</f>
        <v>1.808367786126987E-4</v>
      </c>
      <c r="G1416" s="11">
        <f t="shared" ref="G1416:G1479" si="266">SQRT(F1416)*SQRT(252)</f>
        <v>0.21347334309088822</v>
      </c>
      <c r="H1416">
        <f>0.94*H1415+(1-0.94)*'01_Data'!S1411^2</f>
        <v>2.1854424202044455E-4</v>
      </c>
      <c r="I1416" s="11">
        <f t="shared" ref="I1416:I1479" si="267">SQRT(H1416)*SQRT(252)</f>
        <v>0.23467669034045974</v>
      </c>
      <c r="J1416">
        <f>0.94*J1415+(1-0.94)*'01_Data'!T1411^2</f>
        <v>2.0084297856450643E-4</v>
      </c>
      <c r="K1416" s="11">
        <f t="shared" ref="K1416:K1479" si="268">SQRT(J1416)*SQRT(252)</f>
        <v>0.22497206626213759</v>
      </c>
      <c r="L1416" t="e">
        <f>0.94*L1415+(1-0.94)*'01_Data'!U1411^2</f>
        <v>#DIV/0!</v>
      </c>
      <c r="M1416" s="11" t="e">
        <f t="shared" ref="M1416:M1479" si="269">SQRT(L1416)*SQRT(252)</f>
        <v>#DIV/0!</v>
      </c>
      <c r="N1416">
        <f>0.94*N1415+(1-0.94)*'01_Data'!V1411^2</f>
        <v>6.556960664937815E-4</v>
      </c>
      <c r="O1416" s="11">
        <f t="shared" ref="O1416:O1479" si="270">SQRT(N1416)*SQRT(252)</f>
        <v>0.40649158509916655</v>
      </c>
      <c r="P1416">
        <f>0.94*P1415+(1-0.94)*'01_Data'!W1411^2</f>
        <v>4.4772210709311699E-4</v>
      </c>
      <c r="Q1416" s="11">
        <f t="shared" ref="Q1416:Q1479" si="271">SQRT(P1416)*SQRT(252)</f>
        <v>0.33589577399465076</v>
      </c>
      <c r="R1416">
        <f>0.94*R1415+(1-0.94)*'01_Data'!X1411^2</f>
        <v>2.1514133051646261E-4</v>
      </c>
      <c r="S1416" s="11">
        <f t="shared" ref="S1416:S1479" si="272">SQRT(R1416)*SQRT(252)</f>
        <v>0.23284246882849483</v>
      </c>
      <c r="T1416">
        <f>0.94*T1415+(1-0.94)*'01_Data'!Y1411^2</f>
        <v>7.173608639037968E-8</v>
      </c>
      <c r="U1416" s="11">
        <f t="shared" ref="U1416:U1479" si="273">SQRT(T1416)*SQRT(252)</f>
        <v>4.2517636070665641E-3</v>
      </c>
      <c r="V1416" t="e">
        <f>0.94*V1415+(1-0.94)*'01_Data'!AA1411^2</f>
        <v>#VALUE!</v>
      </c>
      <c r="W1416" s="11" t="e">
        <f t="shared" ref="W1416:W1479" si="274">SQRT(V1416)*SQRT(252)</f>
        <v>#VALUE!</v>
      </c>
      <c r="X1416" t="e">
        <f>0.94*X1415+(1-0.94)*'01_Data'!AB1411^2</f>
        <v>#VALUE!</v>
      </c>
      <c r="Y1416" s="11" t="e">
        <f t="shared" ref="Y1416:Y1479" si="275">SQRT(X1416)*SQRT(252)</f>
        <v>#VALUE!</v>
      </c>
    </row>
    <row r="1417" spans="1:25" x14ac:dyDescent="0.2">
      <c r="A1417" s="6">
        <f>'01_Data'!A1413</f>
        <v>45512</v>
      </c>
      <c r="B1417">
        <f>0.94*B1416+(1-0.94)*'01_Data'!P1412^2</f>
        <v>1.546535631985373E-4</v>
      </c>
      <c r="C1417" s="11">
        <f t="shared" si="264"/>
        <v>0.1974150397665573</v>
      </c>
      <c r="D1417">
        <f>0.94*D1416+(1-0.94)*'01_Data'!Q1412^2</f>
        <v>3.029569380651335E-4</v>
      </c>
      <c r="E1417" s="11">
        <f t="shared" si="265"/>
        <v>0.27630625833016098</v>
      </c>
      <c r="F1417">
        <f>0.94*F1416+(1-0.94)*'01_Data'!R1412^2</f>
        <v>1.7675819144869097E-4</v>
      </c>
      <c r="G1417" s="11">
        <f t="shared" si="266"/>
        <v>0.21105227846453145</v>
      </c>
      <c r="H1417">
        <f>0.94*H1416+(1-0.94)*'01_Data'!S1412^2</f>
        <v>2.0543920245237157E-4</v>
      </c>
      <c r="I1417" s="11">
        <f t="shared" si="267"/>
        <v>0.22753170991753574</v>
      </c>
      <c r="J1417">
        <f>0.94*J1416+(1-0.94)*'01_Data'!T1412^2</f>
        <v>1.9150222939071974E-4</v>
      </c>
      <c r="K1417" s="11">
        <f t="shared" si="268"/>
        <v>0.21967831437459043</v>
      </c>
      <c r="L1417" t="e">
        <f>0.94*L1416+(1-0.94)*'01_Data'!U1412^2</f>
        <v>#DIV/0!</v>
      </c>
      <c r="M1417" s="11" t="e">
        <f t="shared" si="269"/>
        <v>#DIV/0!</v>
      </c>
      <c r="N1417">
        <f>0.94*N1416+(1-0.94)*'01_Data'!V1412^2</f>
        <v>6.1653913510340431E-4</v>
      </c>
      <c r="O1417" s="11">
        <f t="shared" si="270"/>
        <v>0.39416730210160494</v>
      </c>
      <c r="P1417">
        <f>0.94*P1416+(1-0.94)*'01_Data'!W1412^2</f>
        <v>4.2394286406666779E-4</v>
      </c>
      <c r="Q1417" s="11">
        <f t="shared" si="271"/>
        <v>0.32685409855897524</v>
      </c>
      <c r="R1417">
        <f>0.94*R1416+(1-0.94)*'01_Data'!X1412^2</f>
        <v>2.3511681723702301E-4</v>
      </c>
      <c r="S1417" s="11">
        <f t="shared" si="272"/>
        <v>0.24341207435895576</v>
      </c>
      <c r="T1417">
        <f>0.94*T1416+(1-0.94)*'01_Data'!Y1412^2</f>
        <v>7.0313715922628707E-8</v>
      </c>
      <c r="U1417" s="11">
        <f t="shared" si="273"/>
        <v>4.2094009564904175E-3</v>
      </c>
      <c r="V1417" t="e">
        <f>0.94*V1416+(1-0.94)*'01_Data'!AA1412^2</f>
        <v>#VALUE!</v>
      </c>
      <c r="W1417" s="11" t="e">
        <f t="shared" si="274"/>
        <v>#VALUE!</v>
      </c>
      <c r="X1417" t="e">
        <f>0.94*X1416+(1-0.94)*'01_Data'!AB1412^2</f>
        <v>#VALUE!</v>
      </c>
      <c r="Y1417" s="11" t="e">
        <f t="shared" si="275"/>
        <v>#VALUE!</v>
      </c>
    </row>
    <row r="1418" spans="1:25" x14ac:dyDescent="0.2">
      <c r="A1418" s="6">
        <f>'01_Data'!A1414</f>
        <v>45513</v>
      </c>
      <c r="B1418">
        <f>0.94*B1417+(1-0.94)*'01_Data'!P1413^2</f>
        <v>1.6686167279864137E-4</v>
      </c>
      <c r="C1418" s="11">
        <f t="shared" si="264"/>
        <v>0.20505887336386502</v>
      </c>
      <c r="D1418">
        <f>0.94*D1417+(1-0.94)*'01_Data'!Q1413^2</f>
        <v>2.9739407127298364E-4</v>
      </c>
      <c r="E1418" s="11">
        <f t="shared" si="265"/>
        <v>0.27375775050360102</v>
      </c>
      <c r="F1418">
        <f>0.94*F1417+(1-0.94)*'01_Data'!R1413^2</f>
        <v>1.7545823736290163E-4</v>
      </c>
      <c r="G1418" s="11">
        <f t="shared" si="266"/>
        <v>0.21027476266887382</v>
      </c>
      <c r="H1418">
        <f>0.94*H1417+(1-0.94)*'01_Data'!S1413^2</f>
        <v>3.0009813766163865E-4</v>
      </c>
      <c r="I1418" s="11">
        <f t="shared" si="267"/>
        <v>0.27499951034635123</v>
      </c>
      <c r="J1418">
        <f>0.94*J1417+(1-0.94)*'01_Data'!T1413^2</f>
        <v>1.9306680247421025E-4</v>
      </c>
      <c r="K1418" s="11">
        <f t="shared" si="268"/>
        <v>0.22057387475288406</v>
      </c>
      <c r="L1418" t="e">
        <f>0.94*L1417+(1-0.94)*'01_Data'!U1413^2</f>
        <v>#DIV/0!</v>
      </c>
      <c r="M1418" s="11" t="e">
        <f t="shared" si="269"/>
        <v>#DIV/0!</v>
      </c>
      <c r="N1418">
        <f>0.94*N1417+(1-0.94)*'01_Data'!V1413^2</f>
        <v>5.9351682081583857E-4</v>
      </c>
      <c r="O1418" s="11">
        <f t="shared" si="270"/>
        <v>0.38673794596029926</v>
      </c>
      <c r="P1418">
        <f>0.94*P1417+(1-0.94)*'01_Data'!W1413^2</f>
        <v>3.9949776546419655E-4</v>
      </c>
      <c r="Q1418" s="11">
        <f t="shared" si="271"/>
        <v>0.31729077657092014</v>
      </c>
      <c r="R1418">
        <f>0.94*R1417+(1-0.94)*'01_Data'!X1413^2</f>
        <v>3.1480459697033668E-4</v>
      </c>
      <c r="S1418" s="11">
        <f t="shared" si="272"/>
        <v>0.28165716471718744</v>
      </c>
      <c r="T1418">
        <f>0.94*T1417+(1-0.94)*'01_Data'!Y1413^2</f>
        <v>6.6807423075036687E-8</v>
      </c>
      <c r="U1418" s="11">
        <f t="shared" si="273"/>
        <v>4.1031049968175623E-3</v>
      </c>
      <c r="V1418" t="e">
        <f>0.94*V1417+(1-0.94)*'01_Data'!AA1413^2</f>
        <v>#VALUE!</v>
      </c>
      <c r="W1418" s="11" t="e">
        <f t="shared" si="274"/>
        <v>#VALUE!</v>
      </c>
      <c r="X1418" t="e">
        <f>0.94*X1417+(1-0.94)*'01_Data'!AB1413^2</f>
        <v>#VALUE!</v>
      </c>
      <c r="Y1418" s="11" t="e">
        <f t="shared" si="275"/>
        <v>#VALUE!</v>
      </c>
    </row>
    <row r="1419" spans="1:25" x14ac:dyDescent="0.2">
      <c r="A1419" s="6">
        <f>'01_Data'!A1415</f>
        <v>45516</v>
      </c>
      <c r="B1419">
        <f>0.94*B1418+(1-0.94)*'01_Data'!P1414^2</f>
        <v>1.6079651208853913E-4</v>
      </c>
      <c r="C1419" s="11">
        <f t="shared" si="264"/>
        <v>0.20129759324520466</v>
      </c>
      <c r="D1419">
        <f>0.94*D1418+(1-0.94)*'01_Data'!Q1414^2</f>
        <v>2.8026656621966668E-4</v>
      </c>
      <c r="E1419" s="11">
        <f t="shared" si="265"/>
        <v>0.26575773683442599</v>
      </c>
      <c r="F1419">
        <f>0.94*F1418+(1-0.94)*'01_Data'!R1414^2</f>
        <v>1.6552055932804073E-4</v>
      </c>
      <c r="G1419" s="11">
        <f t="shared" si="266"/>
        <v>0.20423315340724255</v>
      </c>
      <c r="H1419">
        <f>0.94*H1418+(1-0.94)*'01_Data'!S1414^2</f>
        <v>2.8234523060125541E-4</v>
      </c>
      <c r="I1419" s="11">
        <f t="shared" si="267"/>
        <v>0.26674144430799718</v>
      </c>
      <c r="J1419">
        <f>0.94*J1418+(1-0.94)*'01_Data'!T1414^2</f>
        <v>2.0137464367968268E-4</v>
      </c>
      <c r="K1419" s="11">
        <f t="shared" si="268"/>
        <v>0.22526963889366017</v>
      </c>
      <c r="L1419" t="e">
        <f>0.94*L1418+(1-0.94)*'01_Data'!U1414^2</f>
        <v>#DIV/0!</v>
      </c>
      <c r="M1419" s="11" t="e">
        <f t="shared" si="269"/>
        <v>#DIV/0!</v>
      </c>
      <c r="N1419">
        <f>0.94*N1418+(1-0.94)*'01_Data'!V1414^2</f>
        <v>5.5818703228153294E-4</v>
      </c>
      <c r="O1419" s="11">
        <f t="shared" si="270"/>
        <v>0.37505083940040229</v>
      </c>
      <c r="P1419">
        <f>0.94*P1418+(1-0.94)*'01_Data'!W1414^2</f>
        <v>3.7664607066638394E-4</v>
      </c>
      <c r="Q1419" s="11">
        <f t="shared" si="271"/>
        <v>0.30808247241271086</v>
      </c>
      <c r="R1419">
        <f>0.94*R1418+(1-0.94)*'01_Data'!X1414^2</f>
        <v>3.1344081575134777E-4</v>
      </c>
      <c r="S1419" s="11">
        <f t="shared" si="272"/>
        <v>0.28104641177097356</v>
      </c>
      <c r="T1419">
        <f>0.94*T1418+(1-0.94)*'01_Data'!Y1414^2</f>
        <v>6.5678882015255815E-8</v>
      </c>
      <c r="U1419" s="11">
        <f t="shared" si="273"/>
        <v>4.0683016441562525E-3</v>
      </c>
      <c r="V1419" t="e">
        <f>0.94*V1418+(1-0.94)*'01_Data'!AA1414^2</f>
        <v>#VALUE!</v>
      </c>
      <c r="W1419" s="11" t="e">
        <f t="shared" si="274"/>
        <v>#VALUE!</v>
      </c>
      <c r="X1419" t="e">
        <f>0.94*X1418+(1-0.94)*'01_Data'!AB1414^2</f>
        <v>#VALUE!</v>
      </c>
      <c r="Y1419" s="11" t="e">
        <f t="shared" si="275"/>
        <v>#VALUE!</v>
      </c>
    </row>
    <row r="1420" spans="1:25" x14ac:dyDescent="0.2">
      <c r="A1420" s="6">
        <f>'01_Data'!A1416</f>
        <v>45517</v>
      </c>
      <c r="B1420">
        <f>0.94*B1419+(1-0.94)*'01_Data'!P1415^2</f>
        <v>1.512441446932676E-4</v>
      </c>
      <c r="C1420" s="11">
        <f t="shared" si="264"/>
        <v>0.19522685384624586</v>
      </c>
      <c r="D1420">
        <f>0.94*D1419+(1-0.94)*'01_Data'!Q1415^2</f>
        <v>2.6345314129683369E-4</v>
      </c>
      <c r="E1420" s="11">
        <f t="shared" si="265"/>
        <v>0.257662941857773</v>
      </c>
      <c r="F1420">
        <f>0.94*F1419+(1-0.94)*'01_Data'!R1415^2</f>
        <v>1.800653546438858E-4</v>
      </c>
      <c r="G1420" s="11">
        <f t="shared" si="266"/>
        <v>0.2130175330113914</v>
      </c>
      <c r="H1420">
        <f>0.94*H1419+(1-0.94)*'01_Data'!S1415^2</f>
        <v>2.7106418446648354E-4</v>
      </c>
      <c r="I1420" s="11">
        <f t="shared" si="267"/>
        <v>0.26135832583936147</v>
      </c>
      <c r="J1420">
        <f>0.94*J1419+(1-0.94)*'01_Data'!T1415^2</f>
        <v>1.8930361601220846E-4</v>
      </c>
      <c r="K1420" s="11">
        <f t="shared" si="268"/>
        <v>0.21841362419747662</v>
      </c>
      <c r="L1420" t="e">
        <f>0.94*L1419+(1-0.94)*'01_Data'!U1415^2</f>
        <v>#DIV/0!</v>
      </c>
      <c r="M1420" s="11" t="e">
        <f t="shared" si="269"/>
        <v>#DIV/0!</v>
      </c>
      <c r="N1420">
        <f>0.94*N1419+(1-0.94)*'01_Data'!V1415^2</f>
        <v>5.6558994239044576E-4</v>
      </c>
      <c r="O1420" s="11">
        <f t="shared" si="270"/>
        <v>0.37752968821324812</v>
      </c>
      <c r="P1420">
        <f>0.94*P1419+(1-0.94)*'01_Data'!W1415^2</f>
        <v>3.5552959268637474E-4</v>
      </c>
      <c r="Q1420" s="11">
        <f t="shared" si="271"/>
        <v>0.29932166202426186</v>
      </c>
      <c r="R1420">
        <f>0.94*R1419+(1-0.94)*'01_Data'!X1415^2</f>
        <v>2.9761489561736719E-4</v>
      </c>
      <c r="S1420" s="11">
        <f t="shared" si="272"/>
        <v>0.27385936846413805</v>
      </c>
      <c r="T1420">
        <f>0.94*T1419+(1-0.94)*'01_Data'!Y1415^2</f>
        <v>6.8145318167708826E-8</v>
      </c>
      <c r="U1420" s="11">
        <f t="shared" si="273"/>
        <v>4.143986025345962E-3</v>
      </c>
      <c r="V1420" t="e">
        <f>0.94*V1419+(1-0.94)*'01_Data'!AA1415^2</f>
        <v>#VALUE!</v>
      </c>
      <c r="W1420" s="11" t="e">
        <f t="shared" si="274"/>
        <v>#VALUE!</v>
      </c>
      <c r="X1420" t="e">
        <f>0.94*X1419+(1-0.94)*'01_Data'!AB1415^2</f>
        <v>#VALUE!</v>
      </c>
      <c r="Y1420" s="11" t="e">
        <f t="shared" si="275"/>
        <v>#VALUE!</v>
      </c>
    </row>
    <row r="1421" spans="1:25" x14ac:dyDescent="0.2">
      <c r="A1421" s="6">
        <f>'01_Data'!A1417</f>
        <v>45518</v>
      </c>
      <c r="B1421">
        <f>0.94*B1420+(1-0.94)*'01_Data'!P1416^2</f>
        <v>1.4772905810060181E-4</v>
      </c>
      <c r="C1421" s="11">
        <f t="shared" si="264"/>
        <v>0.19294486943516187</v>
      </c>
      <c r="D1421">
        <f>0.94*D1420+(1-0.94)*'01_Data'!Q1416^2</f>
        <v>2.4981856923621444E-4</v>
      </c>
      <c r="E1421" s="11">
        <f t="shared" si="265"/>
        <v>0.25090691390937409</v>
      </c>
      <c r="F1421">
        <f>0.94*F1420+(1-0.94)*'01_Data'!R1416^2</f>
        <v>1.8363616168151203E-4</v>
      </c>
      <c r="G1421" s="11">
        <f t="shared" si="266"/>
        <v>0.21511929886400485</v>
      </c>
      <c r="H1421">
        <f>0.94*H1420+(1-0.94)*'01_Data'!S1416^2</f>
        <v>2.9570091413683841E-4</v>
      </c>
      <c r="I1421" s="11">
        <f t="shared" si="267"/>
        <v>0.27297734404613744</v>
      </c>
      <c r="J1421">
        <f>0.94*J1420+(1-0.94)*'01_Data'!T1416^2</f>
        <v>1.8117704019280517E-4</v>
      </c>
      <c r="K1421" s="11">
        <f t="shared" si="268"/>
        <v>0.21367408389551343</v>
      </c>
      <c r="L1421" t="e">
        <f>0.94*L1420+(1-0.94)*'01_Data'!U1416^2</f>
        <v>#DIV/0!</v>
      </c>
      <c r="M1421" s="11" t="e">
        <f t="shared" si="269"/>
        <v>#DIV/0!</v>
      </c>
      <c r="N1421">
        <f>0.94*N1420+(1-0.94)*'01_Data'!V1416^2</f>
        <v>5.3376415277018446E-4</v>
      </c>
      <c r="O1421" s="11">
        <f t="shared" si="270"/>
        <v>0.36675409540738119</v>
      </c>
      <c r="P1421">
        <f>0.94*P1420+(1-0.94)*'01_Data'!W1416^2</f>
        <v>3.5509352277920557E-4</v>
      </c>
      <c r="Q1421" s="11">
        <f t="shared" si="271"/>
        <v>0.29913804127920574</v>
      </c>
      <c r="R1421">
        <f>0.94*R1420+(1-0.94)*'01_Data'!X1416^2</f>
        <v>2.7998023025568316E-4</v>
      </c>
      <c r="S1421" s="11">
        <f t="shared" si="272"/>
        <v>0.26562194567548852</v>
      </c>
      <c r="T1421">
        <f>0.94*T1420+(1-0.94)*'01_Data'!Y1416^2</f>
        <v>6.478358125583113E-8</v>
      </c>
      <c r="U1421" s="11">
        <f t="shared" si="273"/>
        <v>4.040478000988181E-3</v>
      </c>
      <c r="V1421" t="e">
        <f>0.94*V1420+(1-0.94)*'01_Data'!AA1416^2</f>
        <v>#VALUE!</v>
      </c>
      <c r="W1421" s="11" t="e">
        <f t="shared" si="274"/>
        <v>#VALUE!</v>
      </c>
      <c r="X1421" t="e">
        <f>0.94*X1420+(1-0.94)*'01_Data'!AB1416^2</f>
        <v>#VALUE!</v>
      </c>
      <c r="Y1421" s="11" t="e">
        <f t="shared" si="275"/>
        <v>#VALUE!</v>
      </c>
    </row>
    <row r="1422" spans="1:25" x14ac:dyDescent="0.2">
      <c r="A1422" s="6">
        <f>'01_Data'!A1418</f>
        <v>45519</v>
      </c>
      <c r="B1422">
        <f>0.94*B1421+(1-0.94)*'01_Data'!P1417^2</f>
        <v>1.4395042782943602E-4</v>
      </c>
      <c r="C1422" s="11">
        <f t="shared" si="264"/>
        <v>0.19046130266544406</v>
      </c>
      <c r="D1422">
        <f>0.94*D1421+(1-0.94)*'01_Data'!Q1417^2</f>
        <v>2.3560747216628064E-4</v>
      </c>
      <c r="E1422" s="11">
        <f t="shared" si="265"/>
        <v>0.24366592495854386</v>
      </c>
      <c r="F1422">
        <f>0.94*F1421+(1-0.94)*'01_Data'!R1417^2</f>
        <v>1.7758245621508599E-4</v>
      </c>
      <c r="G1422" s="11">
        <f t="shared" si="266"/>
        <v>0.21154379916745769</v>
      </c>
      <c r="H1422">
        <f>0.94*H1421+(1-0.94)*'01_Data'!S1417^2</f>
        <v>2.8291801838767209E-4</v>
      </c>
      <c r="I1422" s="11">
        <f t="shared" si="267"/>
        <v>0.26701187358185657</v>
      </c>
      <c r="J1422">
        <f>0.94*J1421+(1-0.94)*'01_Data'!T1417^2</f>
        <v>1.7905580781926798E-4</v>
      </c>
      <c r="K1422" s="11">
        <f t="shared" si="268"/>
        <v>0.21241954611206459</v>
      </c>
      <c r="L1422" t="e">
        <f>0.94*L1421+(1-0.94)*'01_Data'!U1417^2</f>
        <v>#DIV/0!</v>
      </c>
      <c r="M1422" s="11" t="e">
        <f t="shared" si="269"/>
        <v>#DIV/0!</v>
      </c>
      <c r="N1422">
        <f>0.94*N1421+(1-0.94)*'01_Data'!V1417^2</f>
        <v>5.214084662830649E-4</v>
      </c>
      <c r="O1422" s="11">
        <f t="shared" si="270"/>
        <v>0.36248439070300997</v>
      </c>
      <c r="P1422">
        <f>0.94*P1421+(1-0.94)*'01_Data'!W1417^2</f>
        <v>3.3454055714331052E-4</v>
      </c>
      <c r="Q1422" s="11">
        <f t="shared" si="271"/>
        <v>0.29035189064325767</v>
      </c>
      <c r="R1422">
        <f>0.94*R1421+(1-0.94)*'01_Data'!X1417^2</f>
        <v>2.9985363670298367E-4</v>
      </c>
      <c r="S1422" s="11">
        <f t="shared" si="272"/>
        <v>0.27488746142585679</v>
      </c>
      <c r="T1422">
        <f>0.94*T1421+(1-0.94)*'01_Data'!Y1417^2</f>
        <v>6.160800732947205E-8</v>
      </c>
      <c r="U1422" s="11">
        <f t="shared" si="273"/>
        <v>3.9402053051874027E-3</v>
      </c>
      <c r="V1422" t="e">
        <f>0.94*V1421+(1-0.94)*'01_Data'!AA1417^2</f>
        <v>#VALUE!</v>
      </c>
      <c r="W1422" s="11" t="e">
        <f t="shared" si="274"/>
        <v>#VALUE!</v>
      </c>
      <c r="X1422" t="e">
        <f>0.94*X1421+(1-0.94)*'01_Data'!AB1417^2</f>
        <v>#VALUE!</v>
      </c>
      <c r="Y1422" s="11" t="e">
        <f t="shared" si="275"/>
        <v>#VALUE!</v>
      </c>
    </row>
    <row r="1423" spans="1:25" x14ac:dyDescent="0.2">
      <c r="A1423" s="6">
        <f>'01_Data'!A1419</f>
        <v>45520</v>
      </c>
      <c r="B1423">
        <f>0.94*B1422+(1-0.94)*'01_Data'!P1418^2</f>
        <v>1.3759564345519601E-4</v>
      </c>
      <c r="C1423" s="11">
        <f t="shared" si="264"/>
        <v>0.18620983365738072</v>
      </c>
      <c r="D1423">
        <f>0.94*D1422+(1-0.94)*'01_Data'!Q1418^2</f>
        <v>2.3428875015881249E-4</v>
      </c>
      <c r="E1423" s="11">
        <f t="shared" si="265"/>
        <v>0.24298305504709738</v>
      </c>
      <c r="F1423">
        <f>0.94*F1422+(1-0.94)*'01_Data'!R1418^2</f>
        <v>1.8473758171589036E-4</v>
      </c>
      <c r="G1423" s="11">
        <f t="shared" si="266"/>
        <v>0.21576345981746856</v>
      </c>
      <c r="H1423">
        <f>0.94*H1422+(1-0.94)*'01_Data'!S1418^2</f>
        <v>2.7973757248747226E-4</v>
      </c>
      <c r="I1423" s="11">
        <f t="shared" si="267"/>
        <v>0.265506813974412</v>
      </c>
      <c r="J1423">
        <f>0.94*J1422+(1-0.94)*'01_Data'!T1418^2</f>
        <v>1.6878949026073083E-4</v>
      </c>
      <c r="K1423" s="11">
        <f t="shared" si="268"/>
        <v>0.20624003380940417</v>
      </c>
      <c r="L1423" t="e">
        <f>0.94*L1422+(1-0.94)*'01_Data'!U1418^2</f>
        <v>#DIV/0!</v>
      </c>
      <c r="M1423" s="11" t="e">
        <f t="shared" si="269"/>
        <v>#DIV/0!</v>
      </c>
      <c r="N1423">
        <f>0.94*N1422+(1-0.94)*'01_Data'!V1418^2</f>
        <v>5.630532143935694E-4</v>
      </c>
      <c r="O1423" s="11">
        <f t="shared" si="270"/>
        <v>0.3766821073892142</v>
      </c>
      <c r="P1423">
        <f>0.94*P1422+(1-0.94)*'01_Data'!W1418^2</f>
        <v>3.3605080722673235E-4</v>
      </c>
      <c r="Q1423" s="11">
        <f t="shared" si="271"/>
        <v>0.29100653501448481</v>
      </c>
      <c r="R1423">
        <f>0.94*R1422+(1-0.94)*'01_Data'!X1418^2</f>
        <v>2.8195647369401433E-4</v>
      </c>
      <c r="S1423" s="11">
        <f t="shared" si="272"/>
        <v>0.26655774490885015</v>
      </c>
      <c r="T1423">
        <f>0.94*T1422+(1-0.94)*'01_Data'!Y1418^2</f>
        <v>5.8622812924317538E-8</v>
      </c>
      <c r="U1423" s="11">
        <f t="shared" si="273"/>
        <v>3.8435593994275699E-3</v>
      </c>
      <c r="V1423" t="e">
        <f>0.94*V1422+(1-0.94)*'01_Data'!AA1418^2</f>
        <v>#VALUE!</v>
      </c>
      <c r="W1423" s="11" t="e">
        <f t="shared" si="274"/>
        <v>#VALUE!</v>
      </c>
      <c r="X1423" t="e">
        <f>0.94*X1422+(1-0.94)*'01_Data'!AB1418^2</f>
        <v>#VALUE!</v>
      </c>
      <c r="Y1423" s="11" t="e">
        <f t="shared" si="275"/>
        <v>#VALUE!</v>
      </c>
    </row>
    <row r="1424" spans="1:25" x14ac:dyDescent="0.2">
      <c r="A1424" s="6">
        <f>'01_Data'!A1420</f>
        <v>45523</v>
      </c>
      <c r="B1424">
        <f>0.94*B1423+(1-0.94)*'01_Data'!P1419^2</f>
        <v>1.3068087133934368E-4</v>
      </c>
      <c r="C1424" s="11">
        <f t="shared" si="264"/>
        <v>0.18147060251598499</v>
      </c>
      <c r="D1424">
        <f>0.94*D1423+(1-0.94)*'01_Data'!Q1419^2</f>
        <v>2.2084431896428249E-4</v>
      </c>
      <c r="E1424" s="11">
        <f t="shared" si="265"/>
        <v>0.23590838980205683</v>
      </c>
      <c r="F1424">
        <f>0.94*F1423+(1-0.94)*'01_Data'!R1419^2</f>
        <v>1.7366544500770095E-4</v>
      </c>
      <c r="G1424" s="11">
        <f t="shared" si="266"/>
        <v>0.20919773455260132</v>
      </c>
      <c r="H1424">
        <f>0.94*H1423+(1-0.94)*'01_Data'!S1419^2</f>
        <v>2.6367343075522312E-4</v>
      </c>
      <c r="I1424" s="11">
        <f t="shared" si="267"/>
        <v>0.25777064330585869</v>
      </c>
      <c r="J1424">
        <f>0.94*J1423+(1-0.94)*'01_Data'!T1419^2</f>
        <v>1.5886523647310439E-4</v>
      </c>
      <c r="K1424" s="11">
        <f t="shared" si="268"/>
        <v>0.20008508088116492</v>
      </c>
      <c r="L1424" t="e">
        <f>0.94*L1423+(1-0.94)*'01_Data'!U1419^2</f>
        <v>#DIV/0!</v>
      </c>
      <c r="M1424" s="11" t="e">
        <f t="shared" si="269"/>
        <v>#DIV/0!</v>
      </c>
      <c r="N1424">
        <f>0.94*N1423+(1-0.94)*'01_Data'!V1419^2</f>
        <v>5.4104158845603881E-4</v>
      </c>
      <c r="O1424" s="11">
        <f t="shared" si="270"/>
        <v>0.36924582636899472</v>
      </c>
      <c r="P1424">
        <f>0.94*P1423+(1-0.94)*'01_Data'!W1419^2</f>
        <v>3.2867442595317751E-4</v>
      </c>
      <c r="Q1424" s="11">
        <f t="shared" si="271"/>
        <v>0.28779498838617873</v>
      </c>
      <c r="R1424">
        <f>0.94*R1423+(1-0.94)*'01_Data'!X1419^2</f>
        <v>2.8715381627550575E-4</v>
      </c>
      <c r="S1424" s="11">
        <f t="shared" si="272"/>
        <v>0.26900327451803902</v>
      </c>
      <c r="T1424">
        <f>0.94*T1423+(1-0.94)*'01_Data'!Y1419^2</f>
        <v>7.2952478599516305E-8</v>
      </c>
      <c r="U1424" s="11">
        <f t="shared" si="273"/>
        <v>4.2876595721999793E-3</v>
      </c>
      <c r="V1424" t="e">
        <f>0.94*V1423+(1-0.94)*'01_Data'!AA1419^2</f>
        <v>#VALUE!</v>
      </c>
      <c r="W1424" s="11" t="e">
        <f t="shared" si="274"/>
        <v>#VALUE!</v>
      </c>
      <c r="X1424" t="e">
        <f>0.94*X1423+(1-0.94)*'01_Data'!AB1419^2</f>
        <v>#VALUE!</v>
      </c>
      <c r="Y1424" s="11" t="e">
        <f t="shared" si="275"/>
        <v>#VALUE!</v>
      </c>
    </row>
    <row r="1425" spans="1:25" x14ac:dyDescent="0.2">
      <c r="A1425" s="6">
        <f>'01_Data'!A1421</f>
        <v>45524</v>
      </c>
      <c r="B1425">
        <f>0.94*B1424+(1-0.94)*'01_Data'!P1420^2</f>
        <v>1.2339503705736276E-4</v>
      </c>
      <c r="C1425" s="11">
        <f t="shared" si="264"/>
        <v>0.17633930174086382</v>
      </c>
      <c r="D1425">
        <f>0.94*D1424+(1-0.94)*'01_Data'!Q1420^2</f>
        <v>2.1156700222498803E-4</v>
      </c>
      <c r="E1425" s="11">
        <f t="shared" si="265"/>
        <v>0.23090016145662823</v>
      </c>
      <c r="F1425">
        <f>0.94*F1424+(1-0.94)*'01_Data'!R1420^2</f>
        <v>1.647602725927969E-4</v>
      </c>
      <c r="G1425" s="11">
        <f t="shared" si="266"/>
        <v>0.20376356075948621</v>
      </c>
      <c r="H1425">
        <f>0.94*H1424+(1-0.94)*'01_Data'!S1420^2</f>
        <v>2.4873156407997595E-4</v>
      </c>
      <c r="I1425" s="11">
        <f t="shared" si="267"/>
        <v>0.2503604484501375</v>
      </c>
      <c r="J1425">
        <f>0.94*J1424+(1-0.94)*'01_Data'!T1420^2</f>
        <v>1.5148080807489016E-4</v>
      </c>
      <c r="K1425" s="11">
        <f t="shared" si="268"/>
        <v>0.19537953740059968</v>
      </c>
      <c r="L1425" t="e">
        <f>0.94*L1424+(1-0.94)*'01_Data'!U1420^2</f>
        <v>#DIV/0!</v>
      </c>
      <c r="M1425" s="11" t="e">
        <f t="shared" si="269"/>
        <v>#DIV/0!</v>
      </c>
      <c r="N1425">
        <f>0.94*N1424+(1-0.94)*'01_Data'!V1420^2</f>
        <v>5.0866442415241234E-4</v>
      </c>
      <c r="O1425" s="11">
        <f t="shared" si="270"/>
        <v>0.3580271426671558</v>
      </c>
      <c r="P1425">
        <f>0.94*P1424+(1-0.94)*'01_Data'!W1420^2</f>
        <v>3.143006053983186E-4</v>
      </c>
      <c r="Q1425" s="11">
        <f t="shared" si="271"/>
        <v>0.28143161258177146</v>
      </c>
      <c r="R1425">
        <f>0.94*R1424+(1-0.94)*'01_Data'!X1420^2</f>
        <v>2.699245872989754E-4</v>
      </c>
      <c r="S1425" s="11">
        <f t="shared" si="272"/>
        <v>0.2608083510920266</v>
      </c>
      <c r="T1425">
        <f>0.94*T1424+(1-0.94)*'01_Data'!Y1420^2</f>
        <v>6.8575329883545327E-8</v>
      </c>
      <c r="U1425" s="11">
        <f t="shared" si="273"/>
        <v>4.1570401887224308E-3</v>
      </c>
      <c r="V1425" t="e">
        <f>0.94*V1424+(1-0.94)*'01_Data'!AA1420^2</f>
        <v>#VALUE!</v>
      </c>
      <c r="W1425" s="11" t="e">
        <f t="shared" si="274"/>
        <v>#VALUE!</v>
      </c>
      <c r="X1425" t="e">
        <f>0.94*X1424+(1-0.94)*'01_Data'!AB1420^2</f>
        <v>#VALUE!</v>
      </c>
      <c r="Y1425" s="11" t="e">
        <f t="shared" si="275"/>
        <v>#VALUE!</v>
      </c>
    </row>
    <row r="1426" spans="1:25" x14ac:dyDescent="0.2">
      <c r="A1426" s="6">
        <f>'01_Data'!A1422</f>
        <v>45525</v>
      </c>
      <c r="B1426">
        <f>0.94*B1425+(1-0.94)*'01_Data'!P1421^2</f>
        <v>1.849152593864501E-4</v>
      </c>
      <c r="C1426" s="11">
        <f t="shared" si="264"/>
        <v>0.21586719381458924</v>
      </c>
      <c r="D1426">
        <f>0.94*D1425+(1-0.94)*'01_Data'!Q1421^2</f>
        <v>2.1180618889394913E-4</v>
      </c>
      <c r="E1426" s="11">
        <f t="shared" si="265"/>
        <v>0.23103064645469695</v>
      </c>
      <c r="F1426">
        <f>0.94*F1425+(1-0.94)*'01_Data'!R1421^2</f>
        <v>1.7233473558059606E-4</v>
      </c>
      <c r="G1426" s="11">
        <f t="shared" si="266"/>
        <v>0.20839470570604765</v>
      </c>
      <c r="H1426">
        <f>0.94*H1425+(1-0.94)*'01_Data'!S1421^2</f>
        <v>2.6150888139543171E-4</v>
      </c>
      <c r="I1426" s="11">
        <f t="shared" si="267"/>
        <v>0.2567104168350961</v>
      </c>
      <c r="J1426">
        <f>0.94*J1425+(1-0.94)*'01_Data'!T1421^2</f>
        <v>1.5845373779149735E-4</v>
      </c>
      <c r="K1426" s="11">
        <f t="shared" si="268"/>
        <v>0.19982577892618694</v>
      </c>
      <c r="L1426" t="e">
        <f>0.94*L1425+(1-0.94)*'01_Data'!U1421^2</f>
        <v>#DIV/0!</v>
      </c>
      <c r="M1426" s="11" t="e">
        <f t="shared" si="269"/>
        <v>#DIV/0!</v>
      </c>
      <c r="N1426">
        <f>0.94*N1425+(1-0.94)*'01_Data'!V1421^2</f>
        <v>5.2330027997468328E-4</v>
      </c>
      <c r="O1426" s="11">
        <f t="shared" si="270"/>
        <v>0.36314139195858713</v>
      </c>
      <c r="P1426">
        <f>0.94*P1425+(1-0.94)*'01_Data'!W1421^2</f>
        <v>3.3268054762317404E-4</v>
      </c>
      <c r="Q1426" s="11">
        <f t="shared" si="271"/>
        <v>0.28954360293579251</v>
      </c>
      <c r="R1426">
        <f>0.94*R1425+(1-0.94)*'01_Data'!X1421^2</f>
        <v>2.6692854015842113E-4</v>
      </c>
      <c r="S1426" s="11">
        <f t="shared" si="272"/>
        <v>0.25935688176703958</v>
      </c>
      <c r="T1426">
        <f>0.94*T1425+(1-0.94)*'01_Data'!Y1421^2</f>
        <v>6.7332553136279956E-8</v>
      </c>
      <c r="U1426" s="11">
        <f t="shared" si="273"/>
        <v>4.1191993627818684E-3</v>
      </c>
      <c r="V1426" t="e">
        <f>0.94*V1425+(1-0.94)*'01_Data'!AA1421^2</f>
        <v>#VALUE!</v>
      </c>
      <c r="W1426" s="11" t="e">
        <f t="shared" si="274"/>
        <v>#VALUE!</v>
      </c>
      <c r="X1426" t="e">
        <f>0.94*X1425+(1-0.94)*'01_Data'!AB1421^2</f>
        <v>#VALUE!</v>
      </c>
      <c r="Y1426" s="11" t="e">
        <f t="shared" si="275"/>
        <v>#VALUE!</v>
      </c>
    </row>
    <row r="1427" spans="1:25" x14ac:dyDescent="0.2">
      <c r="A1427" s="6">
        <f>'01_Data'!A1423</f>
        <v>45526</v>
      </c>
      <c r="B1427">
        <f>0.94*B1426+(1-0.94)*'01_Data'!P1422^2</f>
        <v>1.7627145123153478E-4</v>
      </c>
      <c r="C1427" s="11">
        <f t="shared" si="264"/>
        <v>0.210761490102786</v>
      </c>
      <c r="D1427">
        <f>0.94*D1426+(1-0.94)*'01_Data'!Q1422^2</f>
        <v>2.0023025901026633E-4</v>
      </c>
      <c r="E1427" s="11">
        <f t="shared" si="265"/>
        <v>0.22462863858062962</v>
      </c>
      <c r="F1427">
        <f>0.94*F1426+(1-0.94)*'01_Data'!R1422^2</f>
        <v>1.6225832527323213E-4</v>
      </c>
      <c r="G1427" s="11">
        <f t="shared" si="266"/>
        <v>0.20221052882788892</v>
      </c>
      <c r="H1427">
        <f>0.94*H1426+(1-0.94)*'01_Data'!S1422^2</f>
        <v>2.4624736692217261E-4</v>
      </c>
      <c r="I1427" s="11">
        <f t="shared" si="267"/>
        <v>0.24910707831048781</v>
      </c>
      <c r="J1427">
        <f>0.94*J1426+(1-0.94)*'01_Data'!T1422^2</f>
        <v>1.5162918999039329E-4</v>
      </c>
      <c r="K1427" s="11">
        <f t="shared" si="268"/>
        <v>0.19547520527570525</v>
      </c>
      <c r="L1427" t="e">
        <f>0.94*L1426+(1-0.94)*'01_Data'!U1422^2</f>
        <v>#DIV/0!</v>
      </c>
      <c r="M1427" s="11" t="e">
        <f t="shared" si="269"/>
        <v>#DIV/0!</v>
      </c>
      <c r="N1427">
        <f>0.94*N1426+(1-0.94)*'01_Data'!V1422^2</f>
        <v>4.9215244960816118E-4</v>
      </c>
      <c r="O1427" s="11">
        <f t="shared" si="270"/>
        <v>0.35216816622354813</v>
      </c>
      <c r="P1427">
        <f>0.94*P1426+(1-0.94)*'01_Data'!W1422^2</f>
        <v>3.1302557687888844E-4</v>
      </c>
      <c r="Q1427" s="11">
        <f t="shared" si="271"/>
        <v>0.28086018830279219</v>
      </c>
      <c r="R1427">
        <f>0.94*R1426+(1-0.94)*'01_Data'!X1422^2</f>
        <v>2.5128624101322428E-4</v>
      </c>
      <c r="S1427" s="11">
        <f t="shared" si="272"/>
        <v>0.25164286744378933</v>
      </c>
      <c r="T1427">
        <f>0.94*T1426+(1-0.94)*'01_Data'!Y1422^2</f>
        <v>6.6132471889546961E-8</v>
      </c>
      <c r="U1427" s="11">
        <f t="shared" si="273"/>
        <v>4.0823256749267121E-3</v>
      </c>
      <c r="V1427" t="e">
        <f>0.94*V1426+(1-0.94)*'01_Data'!AA1422^2</f>
        <v>#VALUE!</v>
      </c>
      <c r="W1427" s="11" t="e">
        <f t="shared" si="274"/>
        <v>#VALUE!</v>
      </c>
      <c r="X1427" t="e">
        <f>0.94*X1426+(1-0.94)*'01_Data'!AB1422^2</f>
        <v>#VALUE!</v>
      </c>
      <c r="Y1427" s="11" t="e">
        <f t="shared" si="275"/>
        <v>#VALUE!</v>
      </c>
    </row>
    <row r="1428" spans="1:25" x14ac:dyDescent="0.2">
      <c r="A1428" s="6">
        <f>'01_Data'!A1424</f>
        <v>45527</v>
      </c>
      <c r="B1428">
        <f>0.94*B1427+(1-0.94)*'01_Data'!P1423^2</f>
        <v>1.6925272878544009E-4</v>
      </c>
      <c r="C1428" s="11">
        <f t="shared" si="264"/>
        <v>0.20652285019806141</v>
      </c>
      <c r="D1428">
        <f>0.94*D1427+(1-0.94)*'01_Data'!Q1423^2</f>
        <v>1.8869265081463064E-4</v>
      </c>
      <c r="E1428" s="11">
        <f t="shared" si="265"/>
        <v>0.21806088141912783</v>
      </c>
      <c r="F1428">
        <f>0.94*F1427+(1-0.94)*'01_Data'!R1423^2</f>
        <v>1.5313233305493259E-4</v>
      </c>
      <c r="G1428" s="11">
        <f t="shared" si="266"/>
        <v>0.19644171636860389</v>
      </c>
      <c r="H1428">
        <f>0.94*H1427+(1-0.94)*'01_Data'!S1423^2</f>
        <v>2.3159462482188101E-4</v>
      </c>
      <c r="I1428" s="11">
        <f t="shared" si="267"/>
        <v>0.24158196425874598</v>
      </c>
      <c r="J1428">
        <f>0.94*J1427+(1-0.94)*'01_Data'!T1423^2</f>
        <v>1.4253797981891546E-4</v>
      </c>
      <c r="K1428" s="11">
        <f t="shared" si="268"/>
        <v>0.1895245918459309</v>
      </c>
      <c r="L1428" t="e">
        <f>0.94*L1427+(1-0.94)*'01_Data'!U1423^2</f>
        <v>#DIV/0!</v>
      </c>
      <c r="M1428" s="11" t="e">
        <f t="shared" si="269"/>
        <v>#DIV/0!</v>
      </c>
      <c r="N1428">
        <f>0.94*N1427+(1-0.94)*'01_Data'!V1423^2</f>
        <v>5.0333438051615334E-4</v>
      </c>
      <c r="O1428" s="11">
        <f t="shared" si="270"/>
        <v>0.356146407942114</v>
      </c>
      <c r="P1428">
        <f>0.94*P1427+(1-0.94)*'01_Data'!W1423^2</f>
        <v>2.9571768488711856E-4</v>
      </c>
      <c r="Q1428" s="11">
        <f t="shared" si="271"/>
        <v>0.27298508492508139</v>
      </c>
      <c r="R1428">
        <f>0.94*R1427+(1-0.94)*'01_Data'!X1423^2</f>
        <v>2.3735869193290335E-4</v>
      </c>
      <c r="S1428" s="11">
        <f t="shared" si="272"/>
        <v>0.24456980673642373</v>
      </c>
      <c r="T1428">
        <f>0.94*T1427+(1-0.94)*'01_Data'!Y1423^2</f>
        <v>6.2164523576174143E-8</v>
      </c>
      <c r="U1428" s="11">
        <f t="shared" si="273"/>
        <v>3.9579615891511483E-3</v>
      </c>
      <c r="V1428" t="e">
        <f>0.94*V1427+(1-0.94)*'01_Data'!AA1423^2</f>
        <v>#VALUE!</v>
      </c>
      <c r="W1428" s="11" t="e">
        <f t="shared" si="274"/>
        <v>#VALUE!</v>
      </c>
      <c r="X1428" t="e">
        <f>0.94*X1427+(1-0.94)*'01_Data'!AB1423^2</f>
        <v>#VALUE!</v>
      </c>
      <c r="Y1428" s="11" t="e">
        <f t="shared" si="275"/>
        <v>#VALUE!</v>
      </c>
    </row>
    <row r="1429" spans="1:25" x14ac:dyDescent="0.2">
      <c r="A1429" s="6">
        <f>'01_Data'!A1425</f>
        <v>45530</v>
      </c>
      <c r="B1429">
        <f>0.94*B1428+(1-0.94)*'01_Data'!P1424^2</f>
        <v>1.704629738106966E-4</v>
      </c>
      <c r="C1429" s="11">
        <f t="shared" si="264"/>
        <v>0.20725990784591106</v>
      </c>
      <c r="D1429">
        <f>0.94*D1428+(1-0.94)*'01_Data'!Q1424^2</f>
        <v>1.8733367588199022E-4</v>
      </c>
      <c r="E1429" s="11">
        <f t="shared" si="265"/>
        <v>0.21727421918456305</v>
      </c>
      <c r="F1429">
        <f>0.94*F1428+(1-0.94)*'01_Data'!R1424^2</f>
        <v>1.5395963942960452E-4</v>
      </c>
      <c r="G1429" s="11">
        <f t="shared" si="266"/>
        <v>0.19697164551340973</v>
      </c>
      <c r="H1429">
        <f>0.94*H1428+(1-0.94)*'01_Data'!S1424^2</f>
        <v>2.4198125295023934E-4</v>
      </c>
      <c r="I1429" s="11">
        <f t="shared" si="267"/>
        <v>0.24693982210947735</v>
      </c>
      <c r="J1429">
        <f>0.94*J1428+(1-0.94)*'01_Data'!T1424^2</f>
        <v>1.4152008798141861E-4</v>
      </c>
      <c r="K1429" s="11">
        <f t="shared" si="268"/>
        <v>0.18884666311936119</v>
      </c>
      <c r="L1429" t="e">
        <f>0.94*L1428+(1-0.94)*'01_Data'!U1424^2</f>
        <v>#DIV/0!</v>
      </c>
      <c r="M1429" s="11" t="e">
        <f t="shared" si="269"/>
        <v>#DIV/0!</v>
      </c>
      <c r="N1429">
        <f>0.94*N1428+(1-0.94)*'01_Data'!V1424^2</f>
        <v>4.7490275737527846E-4</v>
      </c>
      <c r="O1429" s="11">
        <f t="shared" si="270"/>
        <v>0.34594146160668598</v>
      </c>
      <c r="P1429">
        <f>0.94*P1428+(1-0.94)*'01_Data'!W1424^2</f>
        <v>2.7801808745968505E-4</v>
      </c>
      <c r="Q1429" s="11">
        <f t="shared" si="271"/>
        <v>0.26468955030344632</v>
      </c>
      <c r="R1429">
        <f>0.94*R1428+(1-0.94)*'01_Data'!X1424^2</f>
        <v>2.3243068511806766E-4</v>
      </c>
      <c r="S1429" s="11">
        <f t="shared" si="272"/>
        <v>0.24201762879954231</v>
      </c>
      <c r="T1429">
        <f>0.94*T1428+(1-0.94)*'01_Data'!Y1424^2</f>
        <v>6.9909096457204031E-8</v>
      </c>
      <c r="U1429" s="11">
        <f t="shared" si="273"/>
        <v>4.1972720077706922E-3</v>
      </c>
      <c r="V1429" t="e">
        <f>0.94*V1428+(1-0.94)*'01_Data'!AA1424^2</f>
        <v>#VALUE!</v>
      </c>
      <c r="W1429" s="11" t="e">
        <f t="shared" si="274"/>
        <v>#VALUE!</v>
      </c>
      <c r="X1429" t="e">
        <f>0.94*X1428+(1-0.94)*'01_Data'!AB1424^2</f>
        <v>#VALUE!</v>
      </c>
      <c r="Y1429" s="11" t="e">
        <f t="shared" si="275"/>
        <v>#VALUE!</v>
      </c>
    </row>
    <row r="1430" spans="1:25" x14ac:dyDescent="0.2">
      <c r="A1430" s="6">
        <f>'01_Data'!A1426</f>
        <v>45531</v>
      </c>
      <c r="B1430">
        <f>0.94*B1429+(1-0.94)*'01_Data'!P1425^2</f>
        <v>1.8715218176443385E-4</v>
      </c>
      <c r="C1430" s="11">
        <f t="shared" si="264"/>
        <v>0.21716894300207232</v>
      </c>
      <c r="D1430">
        <f>0.94*D1429+(1-0.94)*'01_Data'!Q1425^2</f>
        <v>1.7821343374984378E-4</v>
      </c>
      <c r="E1430" s="11">
        <f t="shared" si="265"/>
        <v>0.21191928960092482</v>
      </c>
      <c r="F1430">
        <f>0.94*F1429+(1-0.94)*'01_Data'!R1425^2</f>
        <v>1.6685015953008276E-4</v>
      </c>
      <c r="G1430" s="11">
        <f t="shared" si="266"/>
        <v>0.20505179882551838</v>
      </c>
      <c r="H1430">
        <f>0.94*H1429+(1-0.94)*'01_Data'!S1425^2</f>
        <v>2.2777118655912507E-4</v>
      </c>
      <c r="I1430" s="11">
        <f t="shared" si="267"/>
        <v>0.23957950457603738</v>
      </c>
      <c r="J1430">
        <f>0.94*J1429+(1-0.94)*'01_Data'!T1425^2</f>
        <v>1.3325823435820724E-4</v>
      </c>
      <c r="K1430" s="11">
        <f t="shared" si="268"/>
        <v>0.18325139851654129</v>
      </c>
      <c r="L1430" t="e">
        <f>0.94*L1429+(1-0.94)*'01_Data'!U1425^2</f>
        <v>#DIV/0!</v>
      </c>
      <c r="M1430" s="11" t="e">
        <f t="shared" si="269"/>
        <v>#DIV/0!</v>
      </c>
      <c r="N1430">
        <f>0.94*N1429+(1-0.94)*'01_Data'!V1425^2</f>
        <v>4.4905893294167694E-4</v>
      </c>
      <c r="O1430" s="11">
        <f t="shared" si="270"/>
        <v>0.33639686547484743</v>
      </c>
      <c r="P1430">
        <f>0.94*P1429+(1-0.94)*'01_Data'!W1425^2</f>
        <v>2.6564599530427396E-4</v>
      </c>
      <c r="Q1430" s="11">
        <f t="shared" si="271"/>
        <v>0.25873304933208097</v>
      </c>
      <c r="R1430">
        <f>0.94*R1429+(1-0.94)*'01_Data'!X1425^2</f>
        <v>2.1885204029848814E-4</v>
      </c>
      <c r="S1430" s="11">
        <f t="shared" si="272"/>
        <v>0.2348418918234543</v>
      </c>
      <c r="T1430">
        <f>0.94*T1429+(1-0.94)*'01_Data'!Y1425^2</f>
        <v>6.6423666573857826E-8</v>
      </c>
      <c r="U1430" s="11">
        <f t="shared" si="273"/>
        <v>4.0913034569208103E-3</v>
      </c>
      <c r="V1430" t="e">
        <f>0.94*V1429+(1-0.94)*'01_Data'!AA1425^2</f>
        <v>#VALUE!</v>
      </c>
      <c r="W1430" s="11" t="e">
        <f t="shared" si="274"/>
        <v>#VALUE!</v>
      </c>
      <c r="X1430" t="e">
        <f>0.94*X1429+(1-0.94)*'01_Data'!AB1425^2</f>
        <v>#VALUE!</v>
      </c>
      <c r="Y1430" s="11" t="e">
        <f t="shared" si="275"/>
        <v>#VALUE!</v>
      </c>
    </row>
    <row r="1431" spans="1:25" x14ac:dyDescent="0.2">
      <c r="A1431" s="6">
        <f>'01_Data'!A1427</f>
        <v>45532</v>
      </c>
      <c r="B1431">
        <f>0.94*B1430+(1-0.94)*'01_Data'!P1426^2</f>
        <v>1.8140210456054357E-4</v>
      </c>
      <c r="C1431" s="11">
        <f t="shared" si="264"/>
        <v>0.21380675936288118</v>
      </c>
      <c r="D1431">
        <f>0.94*D1430+(1-0.94)*'01_Data'!Q1426^2</f>
        <v>1.7412657165906208E-4</v>
      </c>
      <c r="E1431" s="11">
        <f t="shared" si="265"/>
        <v>0.20947528746390026</v>
      </c>
      <c r="F1431">
        <f>0.94*F1430+(1-0.94)*'01_Data'!R1426^2</f>
        <v>1.6283909385322388E-4</v>
      </c>
      <c r="G1431" s="11">
        <f t="shared" si="266"/>
        <v>0.20257209000998244</v>
      </c>
      <c r="H1431">
        <f>0.94*H1430+(1-0.94)*'01_Data'!S1426^2</f>
        <v>2.1927474399608784E-4</v>
      </c>
      <c r="I1431" s="11">
        <f t="shared" si="267"/>
        <v>0.23506857613686721</v>
      </c>
      <c r="J1431">
        <f>0.94*J1430+(1-0.94)*'01_Data'!T1426^2</f>
        <v>1.2529263012900591E-4</v>
      </c>
      <c r="K1431" s="11">
        <f t="shared" si="268"/>
        <v>0.17769001883198024</v>
      </c>
      <c r="L1431" t="e">
        <f>0.94*L1430+(1-0.94)*'01_Data'!U1426^2</f>
        <v>#DIV/0!</v>
      </c>
      <c r="M1431" s="11" t="e">
        <f t="shared" si="269"/>
        <v>#DIV/0!</v>
      </c>
      <c r="N1431">
        <f>0.94*N1430+(1-0.94)*'01_Data'!V1426^2</f>
        <v>4.308640590632314E-4</v>
      </c>
      <c r="O1431" s="11">
        <f t="shared" si="270"/>
        <v>0.32951136988567531</v>
      </c>
      <c r="P1431">
        <f>0.94*P1430+(1-0.94)*'01_Data'!W1426^2</f>
        <v>2.508421836841286E-4</v>
      </c>
      <c r="Q1431" s="11">
        <f t="shared" si="271"/>
        <v>0.25142042536039194</v>
      </c>
      <c r="R1431">
        <f>0.94*R1430+(1-0.94)*'01_Data'!X1426^2</f>
        <v>2.1509144987291552E-4</v>
      </c>
      <c r="S1431" s="11">
        <f t="shared" si="272"/>
        <v>0.23281547493234792</v>
      </c>
      <c r="T1431">
        <f>0.94*T1430+(1-0.94)*'01_Data'!Y1426^2</f>
        <v>6.5273785354120924E-8</v>
      </c>
      <c r="U1431" s="11">
        <f t="shared" si="273"/>
        <v>4.0557359269605409E-3</v>
      </c>
      <c r="V1431" t="e">
        <f>0.94*V1430+(1-0.94)*'01_Data'!AA1426^2</f>
        <v>#VALUE!</v>
      </c>
      <c r="W1431" s="11" t="e">
        <f t="shared" si="274"/>
        <v>#VALUE!</v>
      </c>
      <c r="X1431" t="e">
        <f>0.94*X1430+(1-0.94)*'01_Data'!AB1426^2</f>
        <v>#VALUE!</v>
      </c>
      <c r="Y1431" s="11" t="e">
        <f t="shared" si="275"/>
        <v>#VALUE!</v>
      </c>
    </row>
    <row r="1432" spans="1:25" x14ac:dyDescent="0.2">
      <c r="A1432" s="6">
        <f>'01_Data'!A1428</f>
        <v>45533</v>
      </c>
      <c r="B1432">
        <f>0.94*B1431+(1-0.94)*'01_Data'!P1427^2</f>
        <v>1.7640624218316644E-4</v>
      </c>
      <c r="C1432" s="11">
        <f t="shared" si="264"/>
        <v>0.21084205707153861</v>
      </c>
      <c r="D1432">
        <f>0.94*D1431+(1-0.94)*'01_Data'!Q1427^2</f>
        <v>1.6620267940866648E-4</v>
      </c>
      <c r="E1432" s="11">
        <f t="shared" si="265"/>
        <v>0.20465354922645237</v>
      </c>
      <c r="F1432">
        <f>0.94*F1431+(1-0.94)*'01_Data'!R1427^2</f>
        <v>1.5344185793945178E-4</v>
      </c>
      <c r="G1432" s="11">
        <f t="shared" si="266"/>
        <v>0.19664014900508453</v>
      </c>
      <c r="H1432">
        <f>0.94*H1431+(1-0.94)*'01_Data'!S1427^2</f>
        <v>2.0618513921582407E-4</v>
      </c>
      <c r="I1432" s="11">
        <f t="shared" si="267"/>
        <v>0.22794441226401596</v>
      </c>
      <c r="J1432">
        <f>0.94*J1431+(1-0.94)*'01_Data'!T1427^2</f>
        <v>1.2275211773895943E-4</v>
      </c>
      <c r="K1432" s="11">
        <f t="shared" si="268"/>
        <v>0.17587931564063405</v>
      </c>
      <c r="L1432" t="e">
        <f>0.94*L1431+(1-0.94)*'01_Data'!U1427^2</f>
        <v>#DIV/0!</v>
      </c>
      <c r="M1432" s="11" t="e">
        <f t="shared" si="269"/>
        <v>#DIV/0!</v>
      </c>
      <c r="N1432">
        <f>0.94*N1431+(1-0.94)*'01_Data'!V1427^2</f>
        <v>4.3526123803421202E-4</v>
      </c>
      <c r="O1432" s="11">
        <f t="shared" si="270"/>
        <v>0.3311885142703796</v>
      </c>
      <c r="P1432">
        <f>0.94*P1431+(1-0.94)*'01_Data'!W1427^2</f>
        <v>2.4724618534122323E-4</v>
      </c>
      <c r="Q1432" s="11">
        <f t="shared" si="271"/>
        <v>0.24961177597619122</v>
      </c>
      <c r="R1432">
        <f>0.94*R1431+(1-0.94)*'01_Data'!X1427^2</f>
        <v>2.0239906076891743E-4</v>
      </c>
      <c r="S1432" s="11">
        <f t="shared" si="272"/>
        <v>0.22584189893322981</v>
      </c>
      <c r="T1432">
        <f>0.94*T1431+(1-0.94)*'01_Data'!Y1427^2</f>
        <v>6.2081332771686334E-8</v>
      </c>
      <c r="U1432" s="11">
        <f t="shared" si="273"/>
        <v>3.9553123591525565E-3</v>
      </c>
      <c r="V1432" t="e">
        <f>0.94*V1431+(1-0.94)*'01_Data'!AA1427^2</f>
        <v>#VALUE!</v>
      </c>
      <c r="W1432" s="11" t="e">
        <f t="shared" si="274"/>
        <v>#VALUE!</v>
      </c>
      <c r="X1432" t="e">
        <f>0.94*X1431+(1-0.94)*'01_Data'!AB1427^2</f>
        <v>#VALUE!</v>
      </c>
      <c r="Y1432" s="11" t="e">
        <f t="shared" si="275"/>
        <v>#VALUE!</v>
      </c>
    </row>
    <row r="1433" spans="1:25" x14ac:dyDescent="0.2">
      <c r="A1433" s="6">
        <f>'01_Data'!A1429</f>
        <v>45534</v>
      </c>
      <c r="B1433">
        <f>0.94*B1432+(1-0.94)*'01_Data'!P1428^2</f>
        <v>1.7712006626767357E-4</v>
      </c>
      <c r="C1433" s="11">
        <f t="shared" si="264"/>
        <v>0.21126821033807652</v>
      </c>
      <c r="D1433">
        <f>0.94*D1432+(1-0.94)*'01_Data'!Q1428^2</f>
        <v>1.6185177831423437E-4</v>
      </c>
      <c r="E1433" s="11">
        <f t="shared" si="265"/>
        <v>0.20195704527247141</v>
      </c>
      <c r="F1433">
        <f>0.94*F1432+(1-0.94)*'01_Data'!R1428^2</f>
        <v>1.6728802556931045E-4</v>
      </c>
      <c r="G1433" s="11">
        <f t="shared" si="266"/>
        <v>0.20532068196717601</v>
      </c>
      <c r="H1433">
        <f>0.94*H1432+(1-0.94)*'01_Data'!S1428^2</f>
        <v>1.9722928960593647E-4</v>
      </c>
      <c r="I1433" s="11">
        <f t="shared" si="267"/>
        <v>0.22293896245541289</v>
      </c>
      <c r="J1433">
        <f>0.94*J1432+(1-0.94)*'01_Data'!T1428^2</f>
        <v>1.187420825241219E-4</v>
      </c>
      <c r="K1433" s="11">
        <f t="shared" si="268"/>
        <v>0.17298267195322983</v>
      </c>
      <c r="L1433" t="e">
        <f>0.94*L1432+(1-0.94)*'01_Data'!U1428^2</f>
        <v>#DIV/0!</v>
      </c>
      <c r="M1433" s="11" t="e">
        <f t="shared" si="269"/>
        <v>#DIV/0!</v>
      </c>
      <c r="N1433">
        <f>0.94*N1432+(1-0.94)*'01_Data'!V1428^2</f>
        <v>4.091896189531213E-4</v>
      </c>
      <c r="O1433" s="11">
        <f t="shared" si="270"/>
        <v>0.32111646481640677</v>
      </c>
      <c r="P1433">
        <f>0.94*P1432+(1-0.94)*'01_Data'!W1428^2</f>
        <v>2.3289369112545151E-4</v>
      </c>
      <c r="Q1433" s="11">
        <f t="shared" si="271"/>
        <v>0.24225856055795797</v>
      </c>
      <c r="R1433">
        <f>0.94*R1432+(1-0.94)*'01_Data'!X1428^2</f>
        <v>1.9177136455099427E-4</v>
      </c>
      <c r="S1433" s="11">
        <f t="shared" si="272"/>
        <v>0.21983262693888403</v>
      </c>
      <c r="T1433">
        <f>0.94*T1432+(1-0.94)*'01_Data'!Y1428^2</f>
        <v>5.8356452805385153E-8</v>
      </c>
      <c r="U1433" s="11">
        <f t="shared" si="273"/>
        <v>3.8348176106507413E-3</v>
      </c>
      <c r="V1433" t="e">
        <f>0.94*V1432+(1-0.94)*'01_Data'!AA1428^2</f>
        <v>#VALUE!</v>
      </c>
      <c r="W1433" s="11" t="e">
        <f t="shared" si="274"/>
        <v>#VALUE!</v>
      </c>
      <c r="X1433" t="e">
        <f>0.94*X1432+(1-0.94)*'01_Data'!AB1428^2</f>
        <v>#VALUE!</v>
      </c>
      <c r="Y1433" s="11" t="e">
        <f t="shared" si="275"/>
        <v>#VALUE!</v>
      </c>
    </row>
    <row r="1434" spans="1:25" x14ac:dyDescent="0.2">
      <c r="A1434" s="6">
        <f>'01_Data'!A1430</f>
        <v>45538</v>
      </c>
      <c r="B1434">
        <f>0.94*B1433+(1-0.94)*'01_Data'!P1429^2</f>
        <v>1.6664819751492223E-4</v>
      </c>
      <c r="C1434" s="11">
        <f t="shared" si="264"/>
        <v>0.20492765985527772</v>
      </c>
      <c r="D1434">
        <f>0.94*D1433+(1-0.94)*'01_Data'!Q1429^2</f>
        <v>1.5291326067010133E-4</v>
      </c>
      <c r="E1434" s="11">
        <f t="shared" si="265"/>
        <v>0.19630115050316321</v>
      </c>
      <c r="F1434">
        <f>0.94*F1433+(1-0.94)*'01_Data'!R1429^2</f>
        <v>1.5880156844303071E-4</v>
      </c>
      <c r="G1434" s="11">
        <f t="shared" si="266"/>
        <v>0.20004498306042004</v>
      </c>
      <c r="H1434">
        <f>0.94*H1433+(1-0.94)*'01_Data'!S1429^2</f>
        <v>1.8636894774193478E-4</v>
      </c>
      <c r="I1434" s="11">
        <f t="shared" si="267"/>
        <v>0.21671403930287389</v>
      </c>
      <c r="J1434">
        <f>0.94*J1433+(1-0.94)*'01_Data'!T1429^2</f>
        <v>1.1492302873975431E-4</v>
      </c>
      <c r="K1434" s="11">
        <f t="shared" si="268"/>
        <v>0.17017815148372628</v>
      </c>
      <c r="L1434" t="e">
        <f>0.94*L1433+(1-0.94)*'01_Data'!U1429^2</f>
        <v>#DIV/0!</v>
      </c>
      <c r="M1434" s="11" t="e">
        <f t="shared" si="269"/>
        <v>#DIV/0!</v>
      </c>
      <c r="N1434">
        <f>0.94*N1433+(1-0.94)*'01_Data'!V1429^2</f>
        <v>4.5629195164169622E-4</v>
      </c>
      <c r="O1434" s="11">
        <f t="shared" si="270"/>
        <v>0.33909522528886699</v>
      </c>
      <c r="P1434">
        <f>0.94*P1433+(1-0.94)*'01_Data'!W1429^2</f>
        <v>2.285370064658555E-4</v>
      </c>
      <c r="Q1434" s="11">
        <f t="shared" si="271"/>
        <v>0.23998192771414181</v>
      </c>
      <c r="R1434">
        <f>0.94*R1433+(1-0.94)*'01_Data'!X1429^2</f>
        <v>1.8483782016538592E-4</v>
      </c>
      <c r="S1434" s="11">
        <f t="shared" si="272"/>
        <v>0.2158219884109987</v>
      </c>
      <c r="T1434">
        <f>0.94*T1433+(1-0.94)*'01_Data'!Y1429^2</f>
        <v>7.2636028789206615E-8</v>
      </c>
      <c r="U1434" s="11">
        <f t="shared" si="273"/>
        <v>4.2783500622179185E-3</v>
      </c>
      <c r="V1434" t="e">
        <f>0.94*V1433+(1-0.94)*'01_Data'!AA1429^2</f>
        <v>#VALUE!</v>
      </c>
      <c r="W1434" s="11" t="e">
        <f t="shared" si="274"/>
        <v>#VALUE!</v>
      </c>
      <c r="X1434" t="e">
        <f>0.94*X1433+(1-0.94)*'01_Data'!AB1429^2</f>
        <v>#VALUE!</v>
      </c>
      <c r="Y1434" s="11" t="e">
        <f t="shared" si="275"/>
        <v>#VALUE!</v>
      </c>
    </row>
    <row r="1435" spans="1:25" x14ac:dyDescent="0.2">
      <c r="A1435" s="6">
        <f>'01_Data'!A1431</f>
        <v>45539</v>
      </c>
      <c r="B1435">
        <f>0.94*B1434+(1-0.94)*'01_Data'!P1430^2</f>
        <v>1.8352758037242913E-4</v>
      </c>
      <c r="C1435" s="11">
        <f t="shared" si="264"/>
        <v>0.21505569105199737</v>
      </c>
      <c r="D1435">
        <f>0.94*D1434+(1-0.94)*'01_Data'!Q1430^2</f>
        <v>1.7408086920276249E-4</v>
      </c>
      <c r="E1435" s="11">
        <f t="shared" si="265"/>
        <v>0.20944779549829631</v>
      </c>
      <c r="F1435">
        <f>0.94*F1434+(1-0.94)*'01_Data'!R1430^2</f>
        <v>2.2377886565477036E-4</v>
      </c>
      <c r="G1435" s="11">
        <f t="shared" si="266"/>
        <v>0.23747057532461183</v>
      </c>
      <c r="H1435">
        <f>0.94*H1434+(1-0.94)*'01_Data'!S1430^2</f>
        <v>2.2263061213442055E-4</v>
      </c>
      <c r="I1435" s="11">
        <f t="shared" si="267"/>
        <v>0.23686053756984082</v>
      </c>
      <c r="J1435">
        <f>0.94*J1434+(1-0.94)*'01_Data'!T1430^2</f>
        <v>1.1805820222500994E-4</v>
      </c>
      <c r="K1435" s="11">
        <f t="shared" si="268"/>
        <v>0.1724838165182534</v>
      </c>
      <c r="L1435" t="e">
        <f>0.94*L1434+(1-0.94)*'01_Data'!U1430^2</f>
        <v>#DIV/0!</v>
      </c>
      <c r="M1435" s="11" t="e">
        <f t="shared" si="269"/>
        <v>#DIV/0!</v>
      </c>
      <c r="N1435">
        <f>0.94*N1434+(1-0.94)*'01_Data'!V1430^2</f>
        <v>5.6934175116793852E-4</v>
      </c>
      <c r="O1435" s="11">
        <f t="shared" si="270"/>
        <v>0.37877977941585073</v>
      </c>
      <c r="P1435">
        <f>0.94*P1434+(1-0.94)*'01_Data'!W1430^2</f>
        <v>3.702449469651358E-4</v>
      </c>
      <c r="Q1435" s="11">
        <f t="shared" si="271"/>
        <v>0.30545331334790632</v>
      </c>
      <c r="R1435">
        <f>0.94*R1434+(1-0.94)*'01_Data'!X1430^2</f>
        <v>1.7488575080856935E-4</v>
      </c>
      <c r="S1435" s="11">
        <f t="shared" si="272"/>
        <v>0.2099314392933071</v>
      </c>
      <c r="T1435">
        <f>0.94*T1434+(1-0.94)*'01_Data'!Y1430^2</f>
        <v>7.756829973441049E-8</v>
      </c>
      <c r="U1435" s="11">
        <f t="shared" si="273"/>
        <v>4.4212228549431265E-3</v>
      </c>
      <c r="V1435" t="e">
        <f>0.94*V1434+(1-0.94)*'01_Data'!AA1430^2</f>
        <v>#VALUE!</v>
      </c>
      <c r="W1435" s="11" t="e">
        <f t="shared" si="274"/>
        <v>#VALUE!</v>
      </c>
      <c r="X1435" t="e">
        <f>0.94*X1434+(1-0.94)*'01_Data'!AB1430^2</f>
        <v>#VALUE!</v>
      </c>
      <c r="Y1435" s="11" t="e">
        <f t="shared" si="275"/>
        <v>#VALUE!</v>
      </c>
    </row>
    <row r="1436" spans="1:25" x14ac:dyDescent="0.2">
      <c r="A1436" s="6">
        <f>'01_Data'!A1432</f>
        <v>45540</v>
      </c>
      <c r="B1436">
        <f>0.94*B1435+(1-0.94)*'01_Data'!P1431^2</f>
        <v>1.815733197364301E-4</v>
      </c>
      <c r="C1436" s="11">
        <f t="shared" si="264"/>
        <v>0.2139076356130851</v>
      </c>
      <c r="D1436">
        <f>0.94*D1435+(1-0.94)*'01_Data'!Q1431^2</f>
        <v>1.8321903593511503E-4</v>
      </c>
      <c r="E1436" s="11">
        <f t="shared" si="265"/>
        <v>0.21487484044356844</v>
      </c>
      <c r="F1436">
        <f>0.94*F1435+(1-0.94)*'01_Data'!R1431^2</f>
        <v>2.1872528804921896E-4</v>
      </c>
      <c r="G1436" s="11">
        <f t="shared" si="266"/>
        <v>0.23477387543848058</v>
      </c>
      <c r="H1436">
        <f>0.94*H1435+(1-0.94)*'01_Data'!S1431^2</f>
        <v>2.2102943954250613E-4</v>
      </c>
      <c r="I1436" s="11">
        <f t="shared" si="267"/>
        <v>0.23600724303442797</v>
      </c>
      <c r="J1436">
        <f>0.94*J1435+(1-0.94)*'01_Data'!T1431^2</f>
        <v>1.1684551515502074E-4</v>
      </c>
      <c r="K1436" s="11">
        <f t="shared" si="268"/>
        <v>0.17159565792602455</v>
      </c>
      <c r="L1436" t="e">
        <f>0.94*L1435+(1-0.94)*'01_Data'!U1431^2</f>
        <v>#DIV/0!</v>
      </c>
      <c r="M1436" s="11" t="e">
        <f t="shared" si="269"/>
        <v>#DIV/0!</v>
      </c>
      <c r="N1436">
        <f>0.94*N1435+(1-0.94)*'01_Data'!V1431^2</f>
        <v>6.0475052627959644E-4</v>
      </c>
      <c r="O1436" s="11">
        <f t="shared" si="270"/>
        <v>0.39038075339655043</v>
      </c>
      <c r="P1436">
        <f>0.94*P1435+(1-0.94)*'01_Data'!W1431^2</f>
        <v>3.5138026753467485E-4</v>
      </c>
      <c r="Q1436" s="11">
        <f t="shared" si="271"/>
        <v>0.29756986980999617</v>
      </c>
      <c r="R1436">
        <f>0.94*R1435+(1-0.94)*'01_Data'!X1431^2</f>
        <v>1.6723667805029063E-4</v>
      </c>
      <c r="S1436" s="11">
        <f t="shared" si="272"/>
        <v>0.20528916890248555</v>
      </c>
      <c r="T1436">
        <f>0.94*T1435+(1-0.94)*'01_Data'!Y1431^2</f>
        <v>7.3636660909458624E-8</v>
      </c>
      <c r="U1436" s="11">
        <f t="shared" si="273"/>
        <v>4.3077184853682789E-3</v>
      </c>
      <c r="V1436" t="e">
        <f>0.94*V1435+(1-0.94)*'01_Data'!AA1431^2</f>
        <v>#VALUE!</v>
      </c>
      <c r="W1436" s="11" t="e">
        <f t="shared" si="274"/>
        <v>#VALUE!</v>
      </c>
      <c r="X1436" t="e">
        <f>0.94*X1435+(1-0.94)*'01_Data'!AB1431^2</f>
        <v>#VALUE!</v>
      </c>
      <c r="Y1436" s="11" t="e">
        <f t="shared" si="275"/>
        <v>#VALUE!</v>
      </c>
    </row>
    <row r="1437" spans="1:25" x14ac:dyDescent="0.2">
      <c r="A1437" s="6">
        <f>'01_Data'!A1433</f>
        <v>45541</v>
      </c>
      <c r="B1437">
        <f>0.94*B1436+(1-0.94)*'01_Data'!P1432^2</f>
        <v>1.7436112842940442E-4</v>
      </c>
      <c r="C1437" s="11">
        <f t="shared" si="264"/>
        <v>0.20961632656882889</v>
      </c>
      <c r="D1437">
        <f>0.94*D1436+(1-0.94)*'01_Data'!Q1432^2</f>
        <v>1.7612080404583215E-4</v>
      </c>
      <c r="E1437" s="11">
        <f t="shared" si="265"/>
        <v>0.21067140911749205</v>
      </c>
      <c r="F1437">
        <f>0.94*F1436+(1-0.94)*'01_Data'!R1432^2</f>
        <v>2.1193910629681761E-4</v>
      </c>
      <c r="G1437" s="11">
        <f t="shared" si="266"/>
        <v>0.23110312586981172</v>
      </c>
      <c r="H1437">
        <f>0.94*H1436+(1-0.94)*'01_Data'!S1432^2</f>
        <v>2.2395354506614894E-4</v>
      </c>
      <c r="I1437" s="11">
        <f t="shared" si="267"/>
        <v>0.2375632407521617</v>
      </c>
      <c r="J1437">
        <f>0.94*J1436+(1-0.94)*'01_Data'!T1432^2</f>
        <v>1.0990792836136785E-4</v>
      </c>
      <c r="K1437" s="11">
        <f t="shared" si="268"/>
        <v>0.16642354985717828</v>
      </c>
      <c r="L1437" t="e">
        <f>0.94*L1436+(1-0.94)*'01_Data'!U1432^2</f>
        <v>#DIV/0!</v>
      </c>
      <c r="M1437" s="11" t="e">
        <f t="shared" si="269"/>
        <v>#DIV/0!</v>
      </c>
      <c r="N1437">
        <f>0.94*N1436+(1-0.94)*'01_Data'!V1432^2</f>
        <v>5.6866031627949513E-4</v>
      </c>
      <c r="O1437" s="11">
        <f t="shared" si="270"/>
        <v>0.37855303420053682</v>
      </c>
      <c r="P1437">
        <f>0.94*P1436+(1-0.94)*'01_Data'!W1432^2</f>
        <v>3.3066767354775136E-4</v>
      </c>
      <c r="Q1437" s="11">
        <f t="shared" si="271"/>
        <v>0.28866633633666633</v>
      </c>
      <c r="R1437">
        <f>0.94*R1436+(1-0.94)*'01_Data'!X1432^2</f>
        <v>1.5955156055761038E-4</v>
      </c>
      <c r="S1437" s="11">
        <f t="shared" si="272"/>
        <v>0.20051681540588515</v>
      </c>
      <c r="T1437">
        <f>0.94*T1436+(1-0.94)*'01_Data'!Y1432^2</f>
        <v>6.9925476359012644E-8</v>
      </c>
      <c r="U1437" s="11">
        <f t="shared" si="273"/>
        <v>4.1977636954063039E-3</v>
      </c>
      <c r="V1437" t="e">
        <f>0.94*V1436+(1-0.94)*'01_Data'!AA1432^2</f>
        <v>#VALUE!</v>
      </c>
      <c r="W1437" s="11" t="e">
        <f t="shared" si="274"/>
        <v>#VALUE!</v>
      </c>
      <c r="X1437" t="e">
        <f>0.94*X1436+(1-0.94)*'01_Data'!AB1432^2</f>
        <v>#VALUE!</v>
      </c>
      <c r="Y1437" s="11" t="e">
        <f t="shared" si="275"/>
        <v>#VALUE!</v>
      </c>
    </row>
    <row r="1438" spans="1:25" x14ac:dyDescent="0.2">
      <c r="A1438" s="6">
        <f>'01_Data'!A1434</f>
        <v>45544</v>
      </c>
      <c r="B1438">
        <f>0.94*B1437+(1-0.94)*'01_Data'!P1433^2</f>
        <v>1.6522153673298914E-4</v>
      </c>
      <c r="C1438" s="11">
        <f t="shared" si="264"/>
        <v>0.20404859043059637</v>
      </c>
      <c r="D1438">
        <f>0.94*D1437+(1-0.94)*'01_Data'!Q1433^2</f>
        <v>1.828116430037787E-4</v>
      </c>
      <c r="E1438" s="11">
        <f t="shared" si="265"/>
        <v>0.21463581722758257</v>
      </c>
      <c r="F1438">
        <f>0.94*F1437+(1-0.94)*'01_Data'!R1433^2</f>
        <v>2.0999301371348326E-4</v>
      </c>
      <c r="G1438" s="11">
        <f t="shared" si="266"/>
        <v>0.23003964757362541</v>
      </c>
      <c r="H1438">
        <f>0.94*H1437+(1-0.94)*'01_Data'!S1433^2</f>
        <v>2.7326246129489315E-4</v>
      </c>
      <c r="I1438" s="11">
        <f t="shared" si="267"/>
        <v>0.26241596797129757</v>
      </c>
      <c r="J1438">
        <f>0.94*J1437+(1-0.94)*'01_Data'!T1433^2</f>
        <v>1.0406393878584094E-4</v>
      </c>
      <c r="K1438" s="11">
        <f t="shared" si="268"/>
        <v>0.16193860742278821</v>
      </c>
      <c r="L1438" t="e">
        <f>0.94*L1437+(1-0.94)*'01_Data'!U1433^2</f>
        <v>#DIV/0!</v>
      </c>
      <c r="M1438" s="11" t="e">
        <f t="shared" si="269"/>
        <v>#DIV/0!</v>
      </c>
      <c r="N1438">
        <f>0.94*N1437+(1-0.94)*'01_Data'!V1433^2</f>
        <v>5.3484490555419546E-4</v>
      </c>
      <c r="O1438" s="11">
        <f t="shared" si="270"/>
        <v>0.36712520507267987</v>
      </c>
      <c r="P1438">
        <f>0.94*P1437+(1-0.94)*'01_Data'!W1433^2</f>
        <v>3.1581262511285883E-4</v>
      </c>
      <c r="Q1438" s="11">
        <f t="shared" si="271"/>
        <v>0.28210774808296285</v>
      </c>
      <c r="R1438">
        <f>0.94*R1437+(1-0.94)*'01_Data'!X1433^2</f>
        <v>1.5396139810263095E-4</v>
      </c>
      <c r="S1438" s="11">
        <f t="shared" si="272"/>
        <v>0.19697277050867465</v>
      </c>
      <c r="T1438">
        <f>0.94*T1437+(1-0.94)*'01_Data'!Y1433^2</f>
        <v>8.3622413158237529E-8</v>
      </c>
      <c r="U1438" s="11">
        <f t="shared" si="273"/>
        <v>4.5905171948132225E-3</v>
      </c>
      <c r="V1438" t="e">
        <f>0.94*V1437+(1-0.94)*'01_Data'!AA1433^2</f>
        <v>#VALUE!</v>
      </c>
      <c r="W1438" s="11" t="e">
        <f t="shared" si="274"/>
        <v>#VALUE!</v>
      </c>
      <c r="X1438" t="e">
        <f>0.94*X1437+(1-0.94)*'01_Data'!AB1433^2</f>
        <v>#VALUE!</v>
      </c>
      <c r="Y1438" s="11" t="e">
        <f t="shared" si="275"/>
        <v>#VALUE!</v>
      </c>
    </row>
    <row r="1439" spans="1:25" x14ac:dyDescent="0.2">
      <c r="A1439" s="6">
        <f>'01_Data'!A1435</f>
        <v>45545</v>
      </c>
      <c r="B1439">
        <f>0.94*B1438+(1-0.94)*'01_Data'!P1434^2</f>
        <v>1.8132317649239004E-4</v>
      </c>
      <c r="C1439" s="11">
        <f t="shared" si="264"/>
        <v>0.21376024063441335</v>
      </c>
      <c r="D1439">
        <f>0.94*D1438+(1-0.94)*'01_Data'!Q1434^2</f>
        <v>1.8118758145227779E-4</v>
      </c>
      <c r="E1439" s="11">
        <f t="shared" si="265"/>
        <v>0.21368029980785316</v>
      </c>
      <c r="F1439">
        <f>0.94*F1438+(1-0.94)*'01_Data'!R1434^2</f>
        <v>1.9833866842757457E-4</v>
      </c>
      <c r="G1439" s="11">
        <f t="shared" si="266"/>
        <v>0.22356507876622592</v>
      </c>
      <c r="H1439">
        <f>0.94*H1438+(1-0.94)*'01_Data'!S1434^2</f>
        <v>2.5736395448817213E-4</v>
      </c>
      <c r="I1439" s="11">
        <f t="shared" si="267"/>
        <v>0.25466785531554503</v>
      </c>
      <c r="J1439">
        <f>0.94*J1438+(1-0.94)*'01_Data'!T1434^2</f>
        <v>1.0642169040381778E-4</v>
      </c>
      <c r="K1439" s="11">
        <f t="shared" si="268"/>
        <v>0.1637628345558359</v>
      </c>
      <c r="L1439" t="e">
        <f>0.94*L1438+(1-0.94)*'01_Data'!U1434^2</f>
        <v>#DIV/0!</v>
      </c>
      <c r="M1439" s="11" t="e">
        <f t="shared" si="269"/>
        <v>#DIV/0!</v>
      </c>
      <c r="N1439">
        <f>0.94*N1438+(1-0.94)*'01_Data'!V1434^2</f>
        <v>5.0276634750347985E-4</v>
      </c>
      <c r="O1439" s="11">
        <f t="shared" si="270"/>
        <v>0.35594538846693458</v>
      </c>
      <c r="P1439">
        <f>0.94*P1438+(1-0.94)*'01_Data'!W1434^2</f>
        <v>3.0555804215400944E-4</v>
      </c>
      <c r="Q1439" s="11">
        <f t="shared" si="271"/>
        <v>0.27748986760386479</v>
      </c>
      <c r="R1439">
        <f>0.94*R1438+(1-0.94)*'01_Data'!X1434^2</f>
        <v>1.4624911915610015E-4</v>
      </c>
      <c r="S1439" s="11">
        <f t="shared" si="272"/>
        <v>0.19197598294405799</v>
      </c>
      <c r="T1439">
        <f>0.94*T1438+(1-0.94)*'01_Data'!Y1434^2</f>
        <v>7.8605068368743277E-8</v>
      </c>
      <c r="U1439" s="11">
        <f t="shared" si="273"/>
        <v>4.4506715480838741E-3</v>
      </c>
      <c r="V1439" t="e">
        <f>0.94*V1438+(1-0.94)*'01_Data'!AA1434^2</f>
        <v>#VALUE!</v>
      </c>
      <c r="W1439" s="11" t="e">
        <f t="shared" si="274"/>
        <v>#VALUE!</v>
      </c>
      <c r="X1439" t="e">
        <f>0.94*X1438+(1-0.94)*'01_Data'!AB1434^2</f>
        <v>#VALUE!</v>
      </c>
      <c r="Y1439" s="11" t="e">
        <f t="shared" si="275"/>
        <v>#VALUE!</v>
      </c>
    </row>
    <row r="1440" spans="1:25" x14ac:dyDescent="0.2">
      <c r="A1440" s="6">
        <f>'01_Data'!A1436</f>
        <v>45546</v>
      </c>
      <c r="B1440">
        <f>0.94*B1439+(1-0.94)*'01_Data'!P1435^2</f>
        <v>2.5308171939970772E-4</v>
      </c>
      <c r="C1440" s="11">
        <f t="shared" si="264"/>
        <v>0.25254028052713962</v>
      </c>
      <c r="D1440">
        <f>0.94*D1439+(1-0.94)*'01_Data'!Q1435^2</f>
        <v>1.8357343309418435E-4</v>
      </c>
      <c r="E1440" s="11">
        <f t="shared" si="265"/>
        <v>0.2150825542430963</v>
      </c>
      <c r="F1440">
        <f>0.94*F1439+(1-0.94)*'01_Data'!R1435^2</f>
        <v>2.0042389446981712E-4</v>
      </c>
      <c r="G1440" s="11">
        <f t="shared" si="266"/>
        <v>0.22473722745996916</v>
      </c>
      <c r="H1440">
        <f>0.94*H1439+(1-0.94)*'01_Data'!S1435^2</f>
        <v>2.4922055296973915E-4</v>
      </c>
      <c r="I1440" s="11">
        <f t="shared" si="267"/>
        <v>0.25060642319855703</v>
      </c>
      <c r="J1440">
        <f>0.94*J1439+(1-0.94)*'01_Data'!T1435^2</f>
        <v>1.0101674720760897E-4</v>
      </c>
      <c r="K1440" s="11">
        <f t="shared" si="268"/>
        <v>0.15955005577033643</v>
      </c>
      <c r="L1440" t="e">
        <f>0.94*L1439+(1-0.94)*'01_Data'!U1435^2</f>
        <v>#DIV/0!</v>
      </c>
      <c r="M1440" s="11" t="e">
        <f t="shared" si="269"/>
        <v>#DIV/0!</v>
      </c>
      <c r="N1440">
        <f>0.94*N1439+(1-0.94)*'01_Data'!V1435^2</f>
        <v>4.954837006720949E-4</v>
      </c>
      <c r="O1440" s="11">
        <f t="shared" si="270"/>
        <v>0.35335802321352194</v>
      </c>
      <c r="P1440">
        <f>0.94*P1439+(1-0.94)*'01_Data'!W1435^2</f>
        <v>3.4647098554636683E-4</v>
      </c>
      <c r="Q1440" s="11">
        <f t="shared" si="271"/>
        <v>0.29548382080527602</v>
      </c>
      <c r="R1440">
        <f>0.94*R1439+(1-0.94)*'01_Data'!X1435^2</f>
        <v>1.3757013869862352E-4</v>
      </c>
      <c r="S1440" s="11">
        <f t="shared" si="272"/>
        <v>0.18619257491117397</v>
      </c>
      <c r="T1440">
        <f>0.94*T1439+(1-0.94)*'01_Data'!Y1435^2</f>
        <v>8.0379541427179559E-8</v>
      </c>
      <c r="U1440" s="11">
        <f t="shared" si="273"/>
        <v>4.5006271162638268E-3</v>
      </c>
      <c r="V1440" t="e">
        <f>0.94*V1439+(1-0.94)*'01_Data'!AA1435^2</f>
        <v>#VALUE!</v>
      </c>
      <c r="W1440" s="11" t="e">
        <f t="shared" si="274"/>
        <v>#VALUE!</v>
      </c>
      <c r="X1440" t="e">
        <f>0.94*X1439+(1-0.94)*'01_Data'!AB1435^2</f>
        <v>#VALUE!</v>
      </c>
      <c r="Y1440" s="11" t="e">
        <f t="shared" si="275"/>
        <v>#VALUE!</v>
      </c>
    </row>
    <row r="1441" spans="1:25" x14ac:dyDescent="0.2">
      <c r="A1441" s="6">
        <f>'01_Data'!A1437</f>
        <v>45547</v>
      </c>
      <c r="B1441">
        <f>0.94*B1440+(1-0.94)*'01_Data'!P1436^2</f>
        <v>2.4386709003515589E-4</v>
      </c>
      <c r="C1441" s="11">
        <f t="shared" si="264"/>
        <v>0.24790019501577504</v>
      </c>
      <c r="D1441">
        <f>0.94*D1440+(1-0.94)*'01_Data'!Q1436^2</f>
        <v>1.7294464849597176E-4</v>
      </c>
      <c r="E1441" s="11">
        <f t="shared" si="265"/>
        <v>0.20876314670215354</v>
      </c>
      <c r="F1441">
        <f>0.94*F1440+(1-0.94)*'01_Data'!R1436^2</f>
        <v>1.9990025898898917E-4</v>
      </c>
      <c r="G1441" s="11">
        <f t="shared" si="266"/>
        <v>0.22444345672178836</v>
      </c>
      <c r="H1441">
        <f>0.94*H1440+(1-0.94)*'01_Data'!S1436^2</f>
        <v>2.4654917692418926E-4</v>
      </c>
      <c r="I1441" s="11">
        <f t="shared" si="267"/>
        <v>0.24925968904918361</v>
      </c>
      <c r="J1441">
        <f>0.94*J1440+(1-0.94)*'01_Data'!T1436^2</f>
        <v>9.7527220531282366E-5</v>
      </c>
      <c r="K1441" s="11">
        <f t="shared" si="268"/>
        <v>0.15677008507327908</v>
      </c>
      <c r="L1441" t="e">
        <f>0.94*L1440+(1-0.94)*'01_Data'!U1436^2</f>
        <v>#DIV/0!</v>
      </c>
      <c r="M1441" s="11" t="e">
        <f t="shared" si="269"/>
        <v>#DIV/0!</v>
      </c>
      <c r="N1441">
        <f>0.94*N1440+(1-0.94)*'01_Data'!V1436^2</f>
        <v>4.9540078277145118E-4</v>
      </c>
      <c r="O1441" s="11">
        <f t="shared" si="270"/>
        <v>0.35332845520620854</v>
      </c>
      <c r="P1441">
        <f>0.94*P1440+(1-0.94)*'01_Data'!W1436^2</f>
        <v>3.3103183036292596E-4</v>
      </c>
      <c r="Q1441" s="11">
        <f t="shared" si="271"/>
        <v>0.28882524344568178</v>
      </c>
      <c r="R1441">
        <f>0.94*R1440+(1-0.94)*'01_Data'!X1436^2</f>
        <v>1.296962144311857E-4</v>
      </c>
      <c r="S1441" s="11">
        <f t="shared" si="272"/>
        <v>0.18078563559270633</v>
      </c>
      <c r="T1441">
        <f>0.94*T1440+(1-0.94)*'01_Data'!Y1436^2</f>
        <v>7.5556768941548786E-8</v>
      </c>
      <c r="U1441" s="11">
        <f t="shared" si="273"/>
        <v>4.3635198834507784E-3</v>
      </c>
      <c r="V1441" t="e">
        <f>0.94*V1440+(1-0.94)*'01_Data'!AA1436^2</f>
        <v>#VALUE!</v>
      </c>
      <c r="W1441" s="11" t="e">
        <f t="shared" si="274"/>
        <v>#VALUE!</v>
      </c>
      <c r="X1441" t="e">
        <f>0.94*X1440+(1-0.94)*'01_Data'!AB1436^2</f>
        <v>#VALUE!</v>
      </c>
      <c r="Y1441" s="11" t="e">
        <f t="shared" si="275"/>
        <v>#VALUE!</v>
      </c>
    </row>
    <row r="1442" spans="1:25" x14ac:dyDescent="0.2">
      <c r="A1442" s="6">
        <f>'01_Data'!A1438</f>
        <v>45548</v>
      </c>
      <c r="B1442">
        <f>0.94*B1441+(1-0.94)*'01_Data'!P1437^2</f>
        <v>2.4044457102537808E-4</v>
      </c>
      <c r="C1442" s="11">
        <f t="shared" si="264"/>
        <v>0.24615448786970201</v>
      </c>
      <c r="D1442">
        <f>0.94*D1441+(1-0.94)*'01_Data'!Q1437^2</f>
        <v>1.6809781073136073E-4</v>
      </c>
      <c r="E1442" s="11">
        <f t="shared" si="265"/>
        <v>0.20581702627407411</v>
      </c>
      <c r="F1442">
        <f>0.94*F1441+(1-0.94)*'01_Data'!R1437^2</f>
        <v>1.8852529222550599E-4</v>
      </c>
      <c r="G1442" s="11">
        <f t="shared" si="266"/>
        <v>0.21796415678002545</v>
      </c>
      <c r="H1442">
        <f>0.94*H1441+(1-0.94)*'01_Data'!S1437^2</f>
        <v>2.3428548853596118E-4</v>
      </c>
      <c r="I1442" s="11">
        <f t="shared" si="267"/>
        <v>0.24298136371142176</v>
      </c>
      <c r="J1442">
        <f>0.94*J1441+(1-0.94)*'01_Data'!T1437^2</f>
        <v>9.2365813246111066E-5</v>
      </c>
      <c r="K1442" s="11">
        <f t="shared" si="268"/>
        <v>0.15256534645200392</v>
      </c>
      <c r="L1442" t="e">
        <f>0.94*L1441+(1-0.94)*'01_Data'!U1437^2</f>
        <v>#DIV/0!</v>
      </c>
      <c r="M1442" s="11" t="e">
        <f t="shared" si="269"/>
        <v>#DIV/0!</v>
      </c>
      <c r="N1442">
        <f>0.94*N1441+(1-0.94)*'01_Data'!V1437^2</f>
        <v>4.9880787682586884E-4</v>
      </c>
      <c r="O1442" s="11">
        <f t="shared" si="270"/>
        <v>0.35454137270580843</v>
      </c>
      <c r="P1442">
        <f>0.94*P1441+(1-0.94)*'01_Data'!W1437^2</f>
        <v>3.1562139090070946E-4</v>
      </c>
      <c r="Q1442" s="11">
        <f t="shared" si="271"/>
        <v>0.28202232271041738</v>
      </c>
      <c r="R1442">
        <f>0.94*R1441+(1-0.94)*'01_Data'!X1437^2</f>
        <v>1.2590738084777657E-4</v>
      </c>
      <c r="S1442" s="11">
        <f t="shared" si="272"/>
        <v>0.17812540518870321</v>
      </c>
      <c r="T1442">
        <f>0.94*T1441+(1-0.94)*'01_Data'!Y1437^2</f>
        <v>7.1728988592012744E-8</v>
      </c>
      <c r="U1442" s="11">
        <f t="shared" si="273"/>
        <v>4.2515532603023118E-3</v>
      </c>
      <c r="V1442" t="e">
        <f>0.94*V1441+(1-0.94)*'01_Data'!AA1437^2</f>
        <v>#VALUE!</v>
      </c>
      <c r="W1442" s="11" t="e">
        <f t="shared" si="274"/>
        <v>#VALUE!</v>
      </c>
      <c r="X1442" t="e">
        <f>0.94*X1441+(1-0.94)*'01_Data'!AB1437^2</f>
        <v>#VALUE!</v>
      </c>
      <c r="Y1442" s="11" t="e">
        <f t="shared" si="275"/>
        <v>#VALUE!</v>
      </c>
    </row>
    <row r="1443" spans="1:25" x14ac:dyDescent="0.2">
      <c r="A1443" s="6">
        <f>'01_Data'!A1439</f>
        <v>45551</v>
      </c>
      <c r="B1443">
        <f>0.94*B1442+(1-0.94)*'01_Data'!P1438^2</f>
        <v>2.2604901212568048E-4</v>
      </c>
      <c r="C1443" s="11">
        <f t="shared" si="264"/>
        <v>0.23867205755109142</v>
      </c>
      <c r="D1443">
        <f>0.94*D1442+(1-0.94)*'01_Data'!Q1438^2</f>
        <v>1.640194508370321E-4</v>
      </c>
      <c r="E1443" s="11">
        <f t="shared" si="265"/>
        <v>0.20330494733511059</v>
      </c>
      <c r="F1443">
        <f>0.94*F1442+(1-0.94)*'01_Data'!R1438^2</f>
        <v>1.7924143900331952E-4</v>
      </c>
      <c r="G1443" s="11">
        <f t="shared" si="266"/>
        <v>0.21252962764950334</v>
      </c>
      <c r="H1443">
        <f>0.94*H1442+(1-0.94)*'01_Data'!S1438^2</f>
        <v>2.2031143646597973E-4</v>
      </c>
      <c r="I1443" s="11">
        <f t="shared" si="267"/>
        <v>0.23562360236068647</v>
      </c>
      <c r="J1443">
        <f>0.94*J1442+(1-0.94)*'01_Data'!T1438^2</f>
        <v>9.3225606097640002E-5</v>
      </c>
      <c r="K1443" s="11">
        <f t="shared" si="268"/>
        <v>0.15327378359199356</v>
      </c>
      <c r="L1443" t="e">
        <f>0.94*L1442+(1-0.94)*'01_Data'!U1438^2</f>
        <v>#DIV/0!</v>
      </c>
      <c r="M1443" s="11" t="e">
        <f t="shared" si="269"/>
        <v>#DIV/0!</v>
      </c>
      <c r="N1443">
        <f>0.94*N1442+(1-0.94)*'01_Data'!V1438^2</f>
        <v>4.7236914690970417E-4</v>
      </c>
      <c r="O1443" s="11">
        <f t="shared" si="270"/>
        <v>0.34501742712687056</v>
      </c>
      <c r="P1443">
        <f>0.94*P1442+(1-0.94)*'01_Data'!W1438^2</f>
        <v>2.9877106533720611E-4</v>
      </c>
      <c r="Q1443" s="11">
        <f t="shared" si="271"/>
        <v>0.27439079515351084</v>
      </c>
      <c r="R1443">
        <f>0.94*R1442+(1-0.94)*'01_Data'!X1438^2</f>
        <v>1.2505574852534338E-4</v>
      </c>
      <c r="S1443" s="11">
        <f t="shared" si="272"/>
        <v>0.17752196660804132</v>
      </c>
      <c r="T1443">
        <f>0.94*T1442+(1-0.94)*'01_Data'!Y1438^2</f>
        <v>8.5282566629805032E-8</v>
      </c>
      <c r="U1443" s="11">
        <f t="shared" si="273"/>
        <v>4.6358609546351664E-3</v>
      </c>
      <c r="V1443" t="e">
        <f>0.94*V1442+(1-0.94)*'01_Data'!AA1438^2</f>
        <v>#VALUE!</v>
      </c>
      <c r="W1443" s="11" t="e">
        <f t="shared" si="274"/>
        <v>#VALUE!</v>
      </c>
      <c r="X1443" t="e">
        <f>0.94*X1442+(1-0.94)*'01_Data'!AB1438^2</f>
        <v>#VALUE!</v>
      </c>
      <c r="Y1443" s="11" t="e">
        <f t="shared" si="275"/>
        <v>#VALUE!</v>
      </c>
    </row>
    <row r="1444" spans="1:25" x14ac:dyDescent="0.2">
      <c r="A1444" s="6">
        <f>'01_Data'!A1440</f>
        <v>45552</v>
      </c>
      <c r="B1444">
        <f>0.94*B1443+(1-0.94)*'01_Data'!P1439^2</f>
        <v>2.2414247485805566E-4</v>
      </c>
      <c r="C1444" s="11">
        <f t="shared" si="264"/>
        <v>0.23766342517145972</v>
      </c>
      <c r="D1444">
        <f>0.94*D1443+(1-0.94)*'01_Data'!Q1439^2</f>
        <v>1.6075638612391541E-4</v>
      </c>
      <c r="E1444" s="11">
        <f t="shared" si="265"/>
        <v>0.20127247527475456</v>
      </c>
      <c r="F1444">
        <f>0.94*F1443+(1-0.94)*'01_Data'!R1439^2</f>
        <v>1.915696465653503E-4</v>
      </c>
      <c r="G1444" s="11">
        <f t="shared" si="266"/>
        <v>0.21971697916744687</v>
      </c>
      <c r="H1444">
        <f>0.94*H1443+(1-0.94)*'01_Data'!S1439^2</f>
        <v>2.0841194026638773E-4</v>
      </c>
      <c r="I1444" s="11">
        <f t="shared" si="267"/>
        <v>0.22917200733756668</v>
      </c>
      <c r="J1444">
        <f>0.94*J1443+(1-0.94)*'01_Data'!T1439^2</f>
        <v>1.1011897801419675E-4</v>
      </c>
      <c r="K1444" s="11">
        <f t="shared" si="268"/>
        <v>0.16658325984197087</v>
      </c>
      <c r="L1444" t="e">
        <f>0.94*L1443+(1-0.94)*'01_Data'!U1439^2</f>
        <v>#DIV/0!</v>
      </c>
      <c r="M1444" s="11" t="e">
        <f t="shared" si="269"/>
        <v>#DIV/0!</v>
      </c>
      <c r="N1444">
        <f>0.94*N1443+(1-0.94)*'01_Data'!V1439^2</f>
        <v>5.2747153796822493E-4</v>
      </c>
      <c r="O1444" s="11">
        <f t="shared" si="270"/>
        <v>0.3645858301799354</v>
      </c>
      <c r="P1444">
        <f>0.94*P1443+(1-0.94)*'01_Data'!W1439^2</f>
        <v>2.8644041418210588E-4</v>
      </c>
      <c r="Q1444" s="11">
        <f t="shared" si="271"/>
        <v>0.26866891218354738</v>
      </c>
      <c r="R1444">
        <f>0.94*R1443+(1-0.94)*'01_Data'!X1439^2</f>
        <v>1.1757561105218969E-4</v>
      </c>
      <c r="S1444" s="11">
        <f t="shared" si="272"/>
        <v>0.17213092106054567</v>
      </c>
      <c r="T1444">
        <f>0.94*T1443+(1-0.94)*'01_Data'!Y1439^2</f>
        <v>8.3045053405644019E-8</v>
      </c>
      <c r="U1444" s="11">
        <f t="shared" si="273"/>
        <v>4.5746424404779756E-3</v>
      </c>
      <c r="V1444" t="e">
        <f>0.94*V1443+(1-0.94)*'01_Data'!AA1439^2</f>
        <v>#VALUE!</v>
      </c>
      <c r="W1444" s="11" t="e">
        <f t="shared" si="274"/>
        <v>#VALUE!</v>
      </c>
      <c r="X1444" t="e">
        <f>0.94*X1443+(1-0.94)*'01_Data'!AB1439^2</f>
        <v>#VALUE!</v>
      </c>
      <c r="Y1444" s="11" t="e">
        <f t="shared" si="275"/>
        <v>#VALUE!</v>
      </c>
    </row>
    <row r="1445" spans="1:25" x14ac:dyDescent="0.2">
      <c r="A1445" s="6">
        <f>'01_Data'!A1441</f>
        <v>45553</v>
      </c>
      <c r="B1445">
        <f>0.94*B1444+(1-0.94)*'01_Data'!P1440^2</f>
        <v>2.2076864733863342E-4</v>
      </c>
      <c r="C1445" s="11">
        <f t="shared" si="264"/>
        <v>0.23586796969774346</v>
      </c>
      <c r="D1445">
        <f>0.94*D1444+(1-0.94)*'01_Data'!Q1440^2</f>
        <v>1.5624155972987822E-4</v>
      </c>
      <c r="E1445" s="11">
        <f t="shared" si="265"/>
        <v>0.19842598885208892</v>
      </c>
      <c r="F1445">
        <f>0.94*F1444+(1-0.94)*'01_Data'!R1440^2</f>
        <v>2.1948034499542354E-4</v>
      </c>
      <c r="G1445" s="11">
        <f t="shared" si="266"/>
        <v>0.23517875528807175</v>
      </c>
      <c r="H1445">
        <f>0.94*H1444+(1-0.94)*'01_Data'!S1440^2</f>
        <v>2.0923114695064094E-4</v>
      </c>
      <c r="I1445" s="11">
        <f t="shared" si="267"/>
        <v>0.22962196983642816</v>
      </c>
      <c r="J1445">
        <f>0.94*J1444+(1-0.94)*'01_Data'!T1440^2</f>
        <v>1.0914400348626748E-4</v>
      </c>
      <c r="K1445" s="11">
        <f t="shared" si="268"/>
        <v>0.16584417046896585</v>
      </c>
      <c r="L1445" t="e">
        <f>0.94*L1444+(1-0.94)*'01_Data'!U1440^2</f>
        <v>#DIV/0!</v>
      </c>
      <c r="M1445" s="11" t="e">
        <f t="shared" si="269"/>
        <v>#DIV/0!</v>
      </c>
      <c r="N1445">
        <f>0.94*N1444+(1-0.94)*'01_Data'!V1440^2</f>
        <v>4.9583447652278402E-4</v>
      </c>
      <c r="O1445" s="11">
        <f t="shared" si="270"/>
        <v>0.35348308033587911</v>
      </c>
      <c r="P1445">
        <f>0.94*P1444+(1-0.94)*'01_Data'!W1440^2</f>
        <v>2.7897914350921265E-4</v>
      </c>
      <c r="Q1445" s="11">
        <f t="shared" si="271"/>
        <v>0.26514664652663739</v>
      </c>
      <c r="R1445">
        <f>0.94*R1444+(1-0.94)*'01_Data'!X1440^2</f>
        <v>1.1645131322768451E-4</v>
      </c>
      <c r="S1445" s="11">
        <f t="shared" si="272"/>
        <v>0.17130595708665972</v>
      </c>
      <c r="T1445">
        <f>0.94*T1444+(1-0.94)*'01_Data'!Y1440^2</f>
        <v>7.8766745021775888E-8</v>
      </c>
      <c r="U1445" s="11">
        <f t="shared" si="273"/>
        <v>4.4552463170387697E-3</v>
      </c>
      <c r="V1445" t="e">
        <f>0.94*V1444+(1-0.94)*'01_Data'!AA1440^2</f>
        <v>#VALUE!</v>
      </c>
      <c r="W1445" s="11" t="e">
        <f t="shared" si="274"/>
        <v>#VALUE!</v>
      </c>
      <c r="X1445" t="e">
        <f>0.94*X1444+(1-0.94)*'01_Data'!AB1440^2</f>
        <v>#VALUE!</v>
      </c>
      <c r="Y1445" s="11" t="e">
        <f t="shared" si="275"/>
        <v>#VALUE!</v>
      </c>
    </row>
    <row r="1446" spans="1:25" x14ac:dyDescent="0.2">
      <c r="A1446" s="6">
        <f>'01_Data'!A1442</f>
        <v>45554</v>
      </c>
      <c r="B1446">
        <f>0.94*B1445+(1-0.94)*'01_Data'!P1441^2</f>
        <v>2.0825608446300295E-4</v>
      </c>
      <c r="C1446" s="11">
        <f t="shared" si="264"/>
        <v>0.22908630095376009</v>
      </c>
      <c r="D1446">
        <f>0.94*D1445+(1-0.94)*'01_Data'!Q1441^2</f>
        <v>1.47746251005331E-4</v>
      </c>
      <c r="E1446" s="11">
        <f t="shared" si="265"/>
        <v>0.19295609669907665</v>
      </c>
      <c r="F1446">
        <f>0.94*F1445+(1-0.94)*'01_Data'!R1441^2</f>
        <v>2.0686735054861079E-4</v>
      </c>
      <c r="G1446" s="11">
        <f t="shared" si="266"/>
        <v>0.22832120431149169</v>
      </c>
      <c r="H1446">
        <f>0.94*H1445+(1-0.94)*'01_Data'!S1441^2</f>
        <v>1.9881716099928688E-4</v>
      </c>
      <c r="I1446" s="11">
        <f t="shared" si="267"/>
        <v>0.22383459199109573</v>
      </c>
      <c r="J1446">
        <f>0.94*J1445+(1-0.94)*'01_Data'!T1441^2</f>
        <v>1.034724507014668E-4</v>
      </c>
      <c r="K1446" s="11">
        <f t="shared" si="268"/>
        <v>0.16147773090048556</v>
      </c>
      <c r="L1446" t="e">
        <f>0.94*L1445+(1-0.94)*'01_Data'!U1441^2</f>
        <v>#DIV/0!</v>
      </c>
      <c r="M1446" s="11" t="e">
        <f t="shared" si="269"/>
        <v>#DIV/0!</v>
      </c>
      <c r="N1446">
        <f>0.94*N1445+(1-0.94)*'01_Data'!V1441^2</f>
        <v>4.6698854339372031E-4</v>
      </c>
      <c r="O1446" s="11">
        <f t="shared" si="270"/>
        <v>0.34304680866496562</v>
      </c>
      <c r="P1446">
        <f>0.94*P1445+(1-0.94)*'01_Data'!W1441^2</f>
        <v>2.6239056077202798E-4</v>
      </c>
      <c r="Q1446" s="11">
        <f t="shared" si="271"/>
        <v>0.25714280334971668</v>
      </c>
      <c r="R1446">
        <f>0.94*R1445+(1-0.94)*'01_Data'!X1441^2</f>
        <v>1.1135109950735643E-4</v>
      </c>
      <c r="S1446" s="11">
        <f t="shared" si="272"/>
        <v>0.16751261766163714</v>
      </c>
      <c r="T1446">
        <f>0.94*T1445+(1-0.94)*'01_Data'!Y1441^2</f>
        <v>7.69182963525533E-8</v>
      </c>
      <c r="U1446" s="11">
        <f t="shared" si="273"/>
        <v>4.4026595008975463E-3</v>
      </c>
      <c r="V1446" t="e">
        <f>0.94*V1445+(1-0.94)*'01_Data'!AA1441^2</f>
        <v>#VALUE!</v>
      </c>
      <c r="W1446" s="11" t="e">
        <f t="shared" si="274"/>
        <v>#VALUE!</v>
      </c>
      <c r="X1446" t="e">
        <f>0.94*X1445+(1-0.94)*'01_Data'!AB1441^2</f>
        <v>#VALUE!</v>
      </c>
      <c r="Y1446" s="11" t="e">
        <f t="shared" si="275"/>
        <v>#VALUE!</v>
      </c>
    </row>
    <row r="1447" spans="1:25" x14ac:dyDescent="0.2">
      <c r="A1447" s="6">
        <f>'01_Data'!A1443</f>
        <v>45555</v>
      </c>
      <c r="B1447">
        <f>0.94*B1446+(1-0.94)*'01_Data'!P1442^2</f>
        <v>2.048635147368295E-4</v>
      </c>
      <c r="C1447" s="11">
        <f t="shared" si="264"/>
        <v>0.22721268827616348</v>
      </c>
      <c r="D1447">
        <f>0.94*D1446+(1-0.94)*'01_Data'!Q1442^2</f>
        <v>1.4193115777775129E-4</v>
      </c>
      <c r="E1447" s="11">
        <f t="shared" si="265"/>
        <v>0.18912073328959289</v>
      </c>
      <c r="F1447">
        <f>0.94*F1446+(1-0.94)*'01_Data'!R1442^2</f>
        <v>2.1306666049962969E-4</v>
      </c>
      <c r="G1447" s="11">
        <f t="shared" si="266"/>
        <v>0.23171706550426252</v>
      </c>
      <c r="H1447">
        <f>0.94*H1446+(1-0.94)*'01_Data'!S1442^2</f>
        <v>1.8863464287018986E-4</v>
      </c>
      <c r="I1447" s="11">
        <f t="shared" si="267"/>
        <v>0.21802736067587447</v>
      </c>
      <c r="J1447">
        <f>0.94*J1446+(1-0.94)*'01_Data'!T1442^2</f>
        <v>1.0436523942230251E-4</v>
      </c>
      <c r="K1447" s="11">
        <f t="shared" si="268"/>
        <v>0.16217287175856582</v>
      </c>
      <c r="L1447" t="e">
        <f>0.94*L1446+(1-0.94)*'01_Data'!U1442^2</f>
        <v>#DIV/0!</v>
      </c>
      <c r="M1447" s="11" t="e">
        <f t="shared" si="269"/>
        <v>#DIV/0!</v>
      </c>
      <c r="N1447">
        <f>0.94*N1446+(1-0.94)*'01_Data'!V1442^2</f>
        <v>5.0827363669525127E-4</v>
      </c>
      <c r="O1447" s="11">
        <f t="shared" si="270"/>
        <v>0.35788958694994655</v>
      </c>
      <c r="P1447">
        <f>0.94*P1446+(1-0.94)*'01_Data'!W1442^2</f>
        <v>2.5940119799004263E-4</v>
      </c>
      <c r="Q1447" s="11">
        <f t="shared" si="271"/>
        <v>0.25567381933528266</v>
      </c>
      <c r="R1447">
        <f>0.94*R1446+(1-0.94)*'01_Data'!X1442^2</f>
        <v>1.0549674404108758E-4</v>
      </c>
      <c r="S1447" s="11">
        <f t="shared" si="272"/>
        <v>0.16304962280960381</v>
      </c>
      <c r="T1447">
        <f>0.94*T1446+(1-0.94)*'01_Data'!Y1442^2</f>
        <v>7.5148980469970289E-8</v>
      </c>
      <c r="U1447" s="11">
        <f t="shared" si="273"/>
        <v>4.3517287459620586E-3</v>
      </c>
      <c r="V1447" t="e">
        <f>0.94*V1446+(1-0.94)*'01_Data'!AA1442^2</f>
        <v>#VALUE!</v>
      </c>
      <c r="W1447" s="11" t="e">
        <f t="shared" si="274"/>
        <v>#VALUE!</v>
      </c>
      <c r="X1447" t="e">
        <f>0.94*X1446+(1-0.94)*'01_Data'!AB1442^2</f>
        <v>#VALUE!</v>
      </c>
      <c r="Y1447" s="11" t="e">
        <f t="shared" si="275"/>
        <v>#VALUE!</v>
      </c>
    </row>
    <row r="1448" spans="1:25" x14ac:dyDescent="0.2">
      <c r="A1448" s="6">
        <f>'01_Data'!A1444</f>
        <v>45558</v>
      </c>
      <c r="B1448">
        <f>0.94*B1447+(1-0.94)*'01_Data'!P1443^2</f>
        <v>1.9496297989264627E-4</v>
      </c>
      <c r="C1448" s="11">
        <f t="shared" si="264"/>
        <v>0.22165439524842917</v>
      </c>
      <c r="D1448">
        <f>0.94*D1447+(1-0.94)*'01_Data'!Q1443^2</f>
        <v>1.3476750299336597E-4</v>
      </c>
      <c r="E1448" s="11">
        <f t="shared" si="265"/>
        <v>0.18428621965390746</v>
      </c>
      <c r="F1448">
        <f>0.94*F1447+(1-0.94)*'01_Data'!R1443^2</f>
        <v>2.025671070024919E-4</v>
      </c>
      <c r="G1448" s="11">
        <f t="shared" si="266"/>
        <v>0.2259356345613236</v>
      </c>
      <c r="H1448">
        <f>0.94*H1447+(1-0.94)*'01_Data'!S1443^2</f>
        <v>1.8071351146669136E-4</v>
      </c>
      <c r="I1448" s="11">
        <f t="shared" si="267"/>
        <v>0.21340057377993674</v>
      </c>
      <c r="J1448">
        <f>0.94*J1447+(1-0.94)*'01_Data'!T1443^2</f>
        <v>1.0173003535965039E-4</v>
      </c>
      <c r="K1448" s="11">
        <f t="shared" si="268"/>
        <v>0.16011236339093837</v>
      </c>
      <c r="L1448" t="e">
        <f>0.94*L1447+(1-0.94)*'01_Data'!U1443^2</f>
        <v>#DIV/0!</v>
      </c>
      <c r="M1448" s="11" t="e">
        <f t="shared" si="269"/>
        <v>#DIV/0!</v>
      </c>
      <c r="N1448">
        <f>0.94*N1447+(1-0.94)*'01_Data'!V1443^2</f>
        <v>7.9931908476252843E-4</v>
      </c>
      <c r="O1448" s="11">
        <f t="shared" si="270"/>
        <v>0.44880776437151482</v>
      </c>
      <c r="P1448">
        <f>0.94*P1447+(1-0.94)*'01_Data'!W1443^2</f>
        <v>3.0475301918195323E-4</v>
      </c>
      <c r="Q1448" s="11">
        <f t="shared" si="271"/>
        <v>0.27712408923414111</v>
      </c>
      <c r="R1448">
        <f>0.94*R1447+(1-0.94)*'01_Data'!X1443^2</f>
        <v>9.9374005944357163E-5</v>
      </c>
      <c r="S1448" s="11">
        <f t="shared" si="272"/>
        <v>0.15824743125238402</v>
      </c>
      <c r="T1448">
        <f>0.94*T1447+(1-0.94)*'01_Data'!Y1443^2</f>
        <v>8.2076636576707932E-8</v>
      </c>
      <c r="U1448" s="11">
        <f t="shared" si="273"/>
        <v>4.5478909856471279E-3</v>
      </c>
      <c r="V1448" t="e">
        <f>0.94*V1447+(1-0.94)*'01_Data'!AA1443^2</f>
        <v>#VALUE!</v>
      </c>
      <c r="W1448" s="11" t="e">
        <f t="shared" si="274"/>
        <v>#VALUE!</v>
      </c>
      <c r="X1448" t="e">
        <f>0.94*X1447+(1-0.94)*'01_Data'!AB1443^2</f>
        <v>#VALUE!</v>
      </c>
      <c r="Y1448" s="11" t="e">
        <f t="shared" si="275"/>
        <v>#VALUE!</v>
      </c>
    </row>
    <row r="1449" spans="1:25" x14ac:dyDescent="0.2">
      <c r="A1449" s="6">
        <f>'01_Data'!A1445</f>
        <v>45559</v>
      </c>
      <c r="B1449">
        <f>0.94*B1448+(1-0.94)*'01_Data'!P1444^2</f>
        <v>2.026373872118269E-4</v>
      </c>
      <c r="C1449" s="11">
        <f t="shared" si="264"/>
        <v>0.22597482509647038</v>
      </c>
      <c r="D1449">
        <f>0.94*D1448+(1-0.94)*'01_Data'!Q1444^2</f>
        <v>1.363388876247114E-4</v>
      </c>
      <c r="E1449" s="11">
        <f t="shared" si="265"/>
        <v>0.18535749157082179</v>
      </c>
      <c r="F1449">
        <f>0.94*F1448+(1-0.94)*'01_Data'!R1444^2</f>
        <v>1.905743112847087E-4</v>
      </c>
      <c r="G1449" s="11">
        <f t="shared" si="266"/>
        <v>0.21914544586586004</v>
      </c>
      <c r="H1449">
        <f>0.94*H1448+(1-0.94)*'01_Data'!S1444^2</f>
        <v>1.7787864933928475E-4</v>
      </c>
      <c r="I1449" s="11">
        <f t="shared" si="267"/>
        <v>0.21172014460957597</v>
      </c>
      <c r="J1449">
        <f>0.94*J1448+(1-0.94)*'01_Data'!T1444^2</f>
        <v>1.0070643096811613E-4</v>
      </c>
      <c r="K1449" s="11">
        <f t="shared" si="268"/>
        <v>0.15930480408313261</v>
      </c>
      <c r="L1449" t="e">
        <f>0.94*L1448+(1-0.94)*'01_Data'!U1444^2</f>
        <v>#DIV/0!</v>
      </c>
      <c r="M1449" s="11" t="e">
        <f t="shared" si="269"/>
        <v>#DIV/0!</v>
      </c>
      <c r="N1449">
        <f>0.94*N1448+(1-0.94)*'01_Data'!V1444^2</f>
        <v>7.5256506305904796E-4</v>
      </c>
      <c r="O1449" s="11">
        <f t="shared" si="270"/>
        <v>0.43548409372889857</v>
      </c>
      <c r="P1449">
        <f>0.94*P1448+(1-0.94)*'01_Data'!W1444^2</f>
        <v>3.1334156078472857E-4</v>
      </c>
      <c r="Q1449" s="11">
        <f t="shared" si="271"/>
        <v>0.2810019098115733</v>
      </c>
      <c r="R1449">
        <f>0.94*R1448+(1-0.94)*'01_Data'!X1444^2</f>
        <v>9.4868646578299731E-5</v>
      </c>
      <c r="S1449" s="11">
        <f t="shared" si="272"/>
        <v>0.15461855948666556</v>
      </c>
      <c r="T1449">
        <f>0.94*T1448+(1-0.94)*'01_Data'!Y1444^2</f>
        <v>7.7855051597938932E-8</v>
      </c>
      <c r="U1449" s="11">
        <f t="shared" si="273"/>
        <v>4.4293874297334406E-3</v>
      </c>
      <c r="V1449" t="e">
        <f>0.94*V1448+(1-0.94)*'01_Data'!AA1444^2</f>
        <v>#VALUE!</v>
      </c>
      <c r="W1449" s="11" t="e">
        <f t="shared" si="274"/>
        <v>#VALUE!</v>
      </c>
      <c r="X1449" t="e">
        <f>0.94*X1448+(1-0.94)*'01_Data'!AB1444^2</f>
        <v>#VALUE!</v>
      </c>
      <c r="Y1449" s="11" t="e">
        <f t="shared" si="275"/>
        <v>#VALUE!</v>
      </c>
    </row>
    <row r="1450" spans="1:25" x14ac:dyDescent="0.2">
      <c r="A1450" s="6">
        <f>'01_Data'!A1446</f>
        <v>45560</v>
      </c>
      <c r="B1450">
        <f>0.94*B1449+(1-0.94)*'01_Data'!P1445^2</f>
        <v>1.9089881675547318E-4</v>
      </c>
      <c r="C1450" s="11">
        <f t="shared" si="264"/>
        <v>0.21933194437285977</v>
      </c>
      <c r="D1450">
        <f>0.94*D1449+(1-0.94)*'01_Data'!Q1445^2</f>
        <v>1.281808840431906E-4</v>
      </c>
      <c r="E1450" s="11">
        <f t="shared" si="265"/>
        <v>0.17972641091081754</v>
      </c>
      <c r="F1450">
        <f>0.94*F1449+(1-0.94)*'01_Data'!R1445^2</f>
        <v>1.8219545087622219E-4</v>
      </c>
      <c r="G1450" s="11">
        <f t="shared" si="266"/>
        <v>0.214273781925853</v>
      </c>
      <c r="H1450">
        <f>0.94*H1449+(1-0.94)*'01_Data'!S1445^2</f>
        <v>1.6776698597933127E-4</v>
      </c>
      <c r="I1450" s="11">
        <f t="shared" si="267"/>
        <v>0.20561439751824648</v>
      </c>
      <c r="J1450">
        <f>0.94*J1449+(1-0.94)*'01_Data'!T1445^2</f>
        <v>9.9683048590816728E-5</v>
      </c>
      <c r="K1450" s="11">
        <f t="shared" si="268"/>
        <v>0.1584933066248724</v>
      </c>
      <c r="L1450" t="e">
        <f>0.94*L1449+(1-0.94)*'01_Data'!U1445^2</f>
        <v>#DIV/0!</v>
      </c>
      <c r="M1450" s="11" t="e">
        <f t="shared" si="269"/>
        <v>#DIV/0!</v>
      </c>
      <c r="N1450">
        <f>0.94*N1449+(1-0.94)*'01_Data'!V1445^2</f>
        <v>7.2108940375386699E-4</v>
      </c>
      <c r="O1450" s="11">
        <f t="shared" si="270"/>
        <v>0.42627987255554828</v>
      </c>
      <c r="P1450">
        <f>0.94*P1449+(1-0.94)*'01_Data'!W1445^2</f>
        <v>3.1439802406379758E-4</v>
      </c>
      <c r="Q1450" s="11">
        <f t="shared" si="271"/>
        <v>0.28147522460081098</v>
      </c>
      <c r="R1450">
        <f>0.94*R1449+(1-0.94)*'01_Data'!X1445^2</f>
        <v>9.0293201597169958E-5</v>
      </c>
      <c r="S1450" s="11">
        <f t="shared" si="272"/>
        <v>0.15084391536448141</v>
      </c>
      <c r="T1450">
        <f>0.94*T1449+(1-0.94)*'01_Data'!Y1445^2</f>
        <v>7.3901805268553665E-8</v>
      </c>
      <c r="U1450" s="11">
        <f t="shared" si="273"/>
        <v>4.3154669420209357E-3</v>
      </c>
      <c r="V1450" t="e">
        <f>0.94*V1449+(1-0.94)*'01_Data'!AA1445^2</f>
        <v>#VALUE!</v>
      </c>
      <c r="W1450" s="11" t="e">
        <f t="shared" si="274"/>
        <v>#VALUE!</v>
      </c>
      <c r="X1450" t="e">
        <f>0.94*X1449+(1-0.94)*'01_Data'!AB1445^2</f>
        <v>#VALUE!</v>
      </c>
      <c r="Y1450" s="11" t="e">
        <f t="shared" si="275"/>
        <v>#VALUE!</v>
      </c>
    </row>
    <row r="1451" spans="1:25" x14ac:dyDescent="0.2">
      <c r="A1451" s="6">
        <f>'01_Data'!A1447</f>
        <v>45561</v>
      </c>
      <c r="B1451">
        <f>0.94*B1450+(1-0.94)*'01_Data'!P1446^2</f>
        <v>2.0266160773707069E-4</v>
      </c>
      <c r="C1451" s="11">
        <f t="shared" si="264"/>
        <v>0.22598832967598531</v>
      </c>
      <c r="D1451">
        <f>0.94*D1450+(1-0.94)*'01_Data'!Q1446^2</f>
        <v>1.5471840656634752E-4</v>
      </c>
      <c r="E1451" s="11">
        <f t="shared" si="265"/>
        <v>0.19745642165986799</v>
      </c>
      <c r="F1451">
        <f>0.94*F1450+(1-0.94)*'01_Data'!R1446^2</f>
        <v>2.2395220620678288E-4</v>
      </c>
      <c r="G1451" s="11">
        <f t="shared" si="266"/>
        <v>0.23756253064005969</v>
      </c>
      <c r="H1451">
        <f>0.94*H1450+(1-0.94)*'01_Data'!S1446^2</f>
        <v>1.9439933243363454E-4</v>
      </c>
      <c r="I1451" s="11">
        <f t="shared" si="267"/>
        <v>0.22133375651552997</v>
      </c>
      <c r="J1451">
        <f>0.94*J1450+(1-0.94)*'01_Data'!T1446^2</f>
        <v>9.5334954505690083E-5</v>
      </c>
      <c r="K1451" s="11">
        <f t="shared" si="268"/>
        <v>0.15499809203804382</v>
      </c>
      <c r="L1451" t="e">
        <f>0.94*L1450+(1-0.94)*'01_Data'!U1446^2</f>
        <v>#DIV/0!</v>
      </c>
      <c r="M1451" s="11" t="e">
        <f t="shared" si="269"/>
        <v>#DIV/0!</v>
      </c>
      <c r="N1451">
        <f>0.94*N1450+(1-0.94)*'01_Data'!V1446^2</f>
        <v>8.6733662088460167E-4</v>
      </c>
      <c r="O1451" s="11">
        <f t="shared" si="270"/>
        <v>0.4675134527079618</v>
      </c>
      <c r="P1451">
        <f>0.94*P1450+(1-0.94)*'01_Data'!W1446^2</f>
        <v>3.2326108855958564E-4</v>
      </c>
      <c r="Q1451" s="11">
        <f t="shared" si="271"/>
        <v>0.28541512629329163</v>
      </c>
      <c r="R1451">
        <f>0.94*R1450+(1-0.94)*'01_Data'!X1446^2</f>
        <v>8.4898220102252965E-5</v>
      </c>
      <c r="S1451" s="11">
        <f t="shared" si="272"/>
        <v>0.14626808081658743</v>
      </c>
      <c r="T1451">
        <f>0.94*T1450+(1-0.94)*'01_Data'!Y1446^2</f>
        <v>7.2308520593949741E-8</v>
      </c>
      <c r="U1451" s="11">
        <f t="shared" si="273"/>
        <v>4.2686938505443715E-3</v>
      </c>
      <c r="V1451" t="e">
        <f>0.94*V1450+(1-0.94)*'01_Data'!AA1446^2</f>
        <v>#VALUE!</v>
      </c>
      <c r="W1451" s="11" t="e">
        <f t="shared" si="274"/>
        <v>#VALUE!</v>
      </c>
      <c r="X1451" t="e">
        <f>0.94*X1450+(1-0.94)*'01_Data'!AB1446^2</f>
        <v>#VALUE!</v>
      </c>
      <c r="Y1451" s="11" t="e">
        <f t="shared" si="275"/>
        <v>#VALUE!</v>
      </c>
    </row>
    <row r="1452" spans="1:25" x14ac:dyDescent="0.2">
      <c r="A1452" s="6">
        <f>'01_Data'!A1448</f>
        <v>45562</v>
      </c>
      <c r="B1452">
        <f>0.94*B1451+(1-0.94)*'01_Data'!P1447^2</f>
        <v>2.084881124103868E-4</v>
      </c>
      <c r="C1452" s="11">
        <f t="shared" si="264"/>
        <v>0.22921388336533519</v>
      </c>
      <c r="D1452">
        <f>0.94*D1451+(1-0.94)*'01_Data'!Q1447^2</f>
        <v>1.5694153496251628E-4</v>
      </c>
      <c r="E1452" s="11">
        <f t="shared" si="265"/>
        <v>0.19886997463306044</v>
      </c>
      <c r="F1452">
        <f>0.94*F1451+(1-0.94)*'01_Data'!R1447^2</f>
        <v>2.7538737572580766E-4</v>
      </c>
      <c r="G1452" s="11">
        <f t="shared" si="266"/>
        <v>0.26343427772957634</v>
      </c>
      <c r="H1452">
        <f>0.94*H1451+(1-0.94)*'01_Data'!S1447^2</f>
        <v>2.1716357975310152E-4</v>
      </c>
      <c r="I1452" s="11">
        <f t="shared" si="267"/>
        <v>0.23393422600761435</v>
      </c>
      <c r="J1452">
        <f>0.94*J1451+(1-0.94)*'01_Data'!T1447^2</f>
        <v>9.3606273130921781E-5</v>
      </c>
      <c r="K1452" s="11">
        <f t="shared" si="268"/>
        <v>0.15358639532521196</v>
      </c>
      <c r="L1452" t="e">
        <f>0.94*L1451+(1-0.94)*'01_Data'!U1447^2</f>
        <v>#DIV/0!</v>
      </c>
      <c r="M1452" s="11" t="e">
        <f t="shared" si="269"/>
        <v>#DIV/0!</v>
      </c>
      <c r="N1452">
        <f>0.94*N1451+(1-0.94)*'01_Data'!V1447^2</f>
        <v>1.0584771101174147E-3</v>
      </c>
      <c r="O1452" s="11">
        <f t="shared" si="270"/>
        <v>0.51646513120402282</v>
      </c>
      <c r="P1452">
        <f>0.94*P1451+(1-0.94)*'01_Data'!W1447^2</f>
        <v>3.3495775865296704E-4</v>
      </c>
      <c r="Q1452" s="11">
        <f t="shared" si="271"/>
        <v>0.29053288141025913</v>
      </c>
      <c r="R1452">
        <f>0.94*R1451+(1-0.94)*'01_Data'!X1447^2</f>
        <v>9.8042230468795531E-5</v>
      </c>
      <c r="S1452" s="11">
        <f t="shared" si="272"/>
        <v>0.15718346630016936</v>
      </c>
      <c r="T1452">
        <f>0.94*T1451+(1-0.94)*'01_Data'!Y1447^2</f>
        <v>6.797000935831275E-8</v>
      </c>
      <c r="U1452" s="11">
        <f t="shared" si="273"/>
        <v>4.13865223935218E-3</v>
      </c>
      <c r="V1452" t="e">
        <f>0.94*V1451+(1-0.94)*'01_Data'!AA1447^2</f>
        <v>#VALUE!</v>
      </c>
      <c r="W1452" s="11" t="e">
        <f t="shared" si="274"/>
        <v>#VALUE!</v>
      </c>
      <c r="X1452" t="e">
        <f>0.94*X1451+(1-0.94)*'01_Data'!AB1447^2</f>
        <v>#VALUE!</v>
      </c>
      <c r="Y1452" s="11" t="e">
        <f t="shared" si="275"/>
        <v>#VALUE!</v>
      </c>
    </row>
    <row r="1453" spans="1:25" x14ac:dyDescent="0.2">
      <c r="A1453" s="6">
        <f>'01_Data'!A1449</f>
        <v>45565</v>
      </c>
      <c r="B1453">
        <f>0.94*B1452+(1-0.94)*'01_Data'!P1448^2</f>
        <v>2.3786236592190371E-4</v>
      </c>
      <c r="C1453" s="11">
        <f t="shared" si="264"/>
        <v>0.24482915719399054</v>
      </c>
      <c r="D1453">
        <f>0.94*D1452+(1-0.94)*'01_Data'!Q1448^2</f>
        <v>1.8310282433038199E-4</v>
      </c>
      <c r="E1453" s="11">
        <f t="shared" si="265"/>
        <v>0.21480668455906177</v>
      </c>
      <c r="F1453">
        <f>0.94*F1452+(1-0.94)*'01_Data'!R1448^2</f>
        <v>2.9138949423629032E-4</v>
      </c>
      <c r="G1453" s="11">
        <f t="shared" si="266"/>
        <v>0.27097998551100627</v>
      </c>
      <c r="H1453">
        <f>0.94*H1452+(1-0.94)*'01_Data'!S1448^2</f>
        <v>2.3368569495776361E-4</v>
      </c>
      <c r="I1453" s="11">
        <f t="shared" si="267"/>
        <v>0.24267013645967322</v>
      </c>
      <c r="J1453">
        <f>0.94*J1452+(1-0.94)*'01_Data'!T1448^2</f>
        <v>9.1455586872208488E-5</v>
      </c>
      <c r="K1453" s="11">
        <f t="shared" si="268"/>
        <v>0.15181175149439696</v>
      </c>
      <c r="L1453" t="e">
        <f>0.94*L1452+(1-0.94)*'01_Data'!U1448^2</f>
        <v>#DIV/0!</v>
      </c>
      <c r="M1453" s="11" t="e">
        <f t="shared" si="269"/>
        <v>#DIV/0!</v>
      </c>
      <c r="N1453">
        <f>0.94*N1452+(1-0.94)*'01_Data'!V1448^2</f>
        <v>9.9507145916428964E-4</v>
      </c>
      <c r="O1453" s="11">
        <f t="shared" si="270"/>
        <v>0.500757434003132</v>
      </c>
      <c r="P1453">
        <f>0.94*P1452+(1-0.94)*'01_Data'!W1448^2</f>
        <v>3.1855448932413452E-4</v>
      </c>
      <c r="Q1453" s="11">
        <f t="shared" si="271"/>
        <v>0.28332972189603034</v>
      </c>
      <c r="R1453">
        <f>0.94*R1452+(1-0.94)*'01_Data'!X1448^2</f>
        <v>9.743650401359134E-5</v>
      </c>
      <c r="S1453" s="11">
        <f t="shared" si="272"/>
        <v>0.15669715699853975</v>
      </c>
      <c r="T1453">
        <f>0.94*T1452+(1-0.94)*'01_Data'!Y1448^2</f>
        <v>7.0302977936911825E-8</v>
      </c>
      <c r="U1453" s="11">
        <f t="shared" si="273"/>
        <v>4.2090795240885843E-3</v>
      </c>
      <c r="V1453" t="e">
        <f>0.94*V1452+(1-0.94)*'01_Data'!AA1448^2</f>
        <v>#VALUE!</v>
      </c>
      <c r="W1453" s="11" t="e">
        <f t="shared" si="274"/>
        <v>#VALUE!</v>
      </c>
      <c r="X1453" t="e">
        <f>0.94*X1452+(1-0.94)*'01_Data'!AB1448^2</f>
        <v>#VALUE!</v>
      </c>
      <c r="Y1453" s="11" t="e">
        <f t="shared" si="275"/>
        <v>#VALUE!</v>
      </c>
    </row>
    <row r="1454" spans="1:25" x14ac:dyDescent="0.2">
      <c r="A1454" s="6">
        <f>'01_Data'!A1450</f>
        <v>45566</v>
      </c>
      <c r="B1454">
        <f>0.94*B1453+(1-0.94)*'01_Data'!P1449^2</f>
        <v>2.3225308762350451E-4</v>
      </c>
      <c r="C1454" s="11">
        <f t="shared" si="264"/>
        <v>0.24192514974909729</v>
      </c>
      <c r="D1454">
        <f>0.94*D1453+(1-0.94)*'01_Data'!Q1449^2</f>
        <v>1.8098848059709574E-4</v>
      </c>
      <c r="E1454" s="11">
        <f t="shared" si="265"/>
        <v>0.21356286453985424</v>
      </c>
      <c r="F1454">
        <f>0.94*F1453+(1-0.94)*'01_Data'!R1449^2</f>
        <v>2.7561300072091353E-4</v>
      </c>
      <c r="G1454" s="11">
        <f t="shared" si="266"/>
        <v>0.26354217154313314</v>
      </c>
      <c r="H1454">
        <f>0.94*H1453+(1-0.94)*'01_Data'!S1449^2</f>
        <v>2.2559790727851804E-4</v>
      </c>
      <c r="I1454" s="11">
        <f t="shared" si="267"/>
        <v>0.23843379088163355</v>
      </c>
      <c r="J1454">
        <f>0.94*J1453+(1-0.94)*'01_Data'!T1449^2</f>
        <v>8.605014737408172E-5</v>
      </c>
      <c r="K1454" s="11">
        <f t="shared" si="268"/>
        <v>0.14725704444361429</v>
      </c>
      <c r="L1454" t="e">
        <f>0.94*L1453+(1-0.94)*'01_Data'!U1449^2</f>
        <v>#DIV/0!</v>
      </c>
      <c r="M1454" s="11" t="e">
        <f t="shared" si="269"/>
        <v>#DIV/0!</v>
      </c>
      <c r="N1454">
        <f>0.94*N1453+(1-0.94)*'01_Data'!V1449^2</f>
        <v>9.3541312392940955E-4</v>
      </c>
      <c r="O1454" s="11">
        <f t="shared" si="270"/>
        <v>0.48551427088213506</v>
      </c>
      <c r="P1454">
        <f>0.94*P1453+(1-0.94)*'01_Data'!W1449^2</f>
        <v>3.0088001955881166E-4</v>
      </c>
      <c r="Q1454" s="11">
        <f t="shared" si="271"/>
        <v>0.27535752201242036</v>
      </c>
      <c r="R1454">
        <f>0.94*R1453+(1-0.94)*'01_Data'!X1449^2</f>
        <v>9.1683433914383235E-5</v>
      </c>
      <c r="S1454" s="11">
        <f t="shared" si="272"/>
        <v>0.15200074126932597</v>
      </c>
      <c r="T1454">
        <f>0.94*T1453+(1-0.94)*'01_Data'!Y1449^2</f>
        <v>6.6801917655086925E-8</v>
      </c>
      <c r="U1454" s="11">
        <f t="shared" si="273"/>
        <v>4.1029359304139649E-3</v>
      </c>
      <c r="V1454" t="e">
        <f>0.94*V1453+(1-0.94)*'01_Data'!AA1449^2</f>
        <v>#VALUE!</v>
      </c>
      <c r="W1454" s="11" t="e">
        <f t="shared" si="274"/>
        <v>#VALUE!</v>
      </c>
      <c r="X1454" t="e">
        <f>0.94*X1453+(1-0.94)*'01_Data'!AB1449^2</f>
        <v>#VALUE!</v>
      </c>
      <c r="Y1454" s="11" t="e">
        <f t="shared" si="275"/>
        <v>#VALUE!</v>
      </c>
    </row>
    <row r="1455" spans="1:25" x14ac:dyDescent="0.2">
      <c r="A1455" s="6">
        <f>'01_Data'!A1451</f>
        <v>45567</v>
      </c>
      <c r="B1455">
        <f>0.94*B1454+(1-0.94)*'01_Data'!P1450^2</f>
        <v>2.4966122811191638E-4</v>
      </c>
      <c r="C1455" s="11">
        <f t="shared" si="264"/>
        <v>0.25082788817075929</v>
      </c>
      <c r="D1455">
        <f>0.94*D1454+(1-0.94)*'01_Data'!Q1450^2</f>
        <v>1.8620035144900561E-4</v>
      </c>
      <c r="E1455" s="11">
        <f t="shared" si="265"/>
        <v>0.21661599332724585</v>
      </c>
      <c r="F1455">
        <f>0.94*F1454+(1-0.94)*'01_Data'!R1450^2</f>
        <v>3.4623319143129664E-4</v>
      </c>
      <c r="G1455" s="11">
        <f t="shared" si="266"/>
        <v>0.29538240340393801</v>
      </c>
      <c r="H1455">
        <f>0.94*H1454+(1-0.94)*'01_Data'!S1450^2</f>
        <v>2.7598052421774224E-4</v>
      </c>
      <c r="I1455" s="11">
        <f t="shared" si="267"/>
        <v>0.26371782666871624</v>
      </c>
      <c r="J1455">
        <f>0.94*J1454+(1-0.94)*'01_Data'!T1450^2</f>
        <v>8.480944647379101E-5</v>
      </c>
      <c r="K1455" s="11">
        <f t="shared" si="268"/>
        <v>0.14619158837428142</v>
      </c>
      <c r="L1455" t="e">
        <f>0.94*L1454+(1-0.94)*'01_Data'!U1450^2</f>
        <v>#DIV/0!</v>
      </c>
      <c r="M1455" s="11" t="e">
        <f t="shared" si="269"/>
        <v>#DIV/0!</v>
      </c>
      <c r="N1455">
        <f>0.94*N1454+(1-0.94)*'01_Data'!V1450^2</f>
        <v>9.0014478572661926E-4</v>
      </c>
      <c r="O1455" s="11">
        <f t="shared" si="270"/>
        <v>0.47627354115372406</v>
      </c>
      <c r="P1455">
        <f>0.94*P1454+(1-0.94)*'01_Data'!W1450^2</f>
        <v>2.828461701369159E-4</v>
      </c>
      <c r="Q1455" s="11">
        <f t="shared" si="271"/>
        <v>0.26697796702069404</v>
      </c>
      <c r="R1455">
        <f>0.94*R1454+(1-0.94)*'01_Data'!X1450^2</f>
        <v>8.6762048097300753E-5</v>
      </c>
      <c r="S1455" s="11">
        <f t="shared" si="272"/>
        <v>0.14786492525450312</v>
      </c>
      <c r="T1455">
        <f>0.94*T1454+(1-0.94)*'01_Data'!Y1450^2</f>
        <v>6.5942425419579361E-8</v>
      </c>
      <c r="U1455" s="11">
        <f t="shared" si="273"/>
        <v>4.0764557161502447E-3</v>
      </c>
      <c r="V1455" t="e">
        <f>0.94*V1454+(1-0.94)*'01_Data'!AA1450^2</f>
        <v>#VALUE!</v>
      </c>
      <c r="W1455" s="11" t="e">
        <f t="shared" si="274"/>
        <v>#VALUE!</v>
      </c>
      <c r="X1455" t="e">
        <f>0.94*X1454+(1-0.94)*'01_Data'!AB1450^2</f>
        <v>#VALUE!</v>
      </c>
      <c r="Y1455" s="11" t="e">
        <f t="shared" si="275"/>
        <v>#VALUE!</v>
      </c>
    </row>
    <row r="1456" spans="1:25" x14ac:dyDescent="0.2">
      <c r="A1456" s="6">
        <f>'01_Data'!A1452</f>
        <v>45568</v>
      </c>
      <c r="B1456">
        <f>0.94*B1455+(1-0.94)*'01_Data'!P1451^2</f>
        <v>2.4508893278067645E-4</v>
      </c>
      <c r="C1456" s="11">
        <f t="shared" si="264"/>
        <v>0.2485204439492463</v>
      </c>
      <c r="D1456">
        <f>0.94*D1455+(1-0.94)*'01_Data'!Q1451^2</f>
        <v>1.7917703224111658E-4</v>
      </c>
      <c r="E1456" s="11">
        <f t="shared" si="265"/>
        <v>0.21249144012115262</v>
      </c>
      <c r="F1456">
        <f>0.94*F1455+(1-0.94)*'01_Data'!R1451^2</f>
        <v>3.3033101577187399E-4</v>
      </c>
      <c r="G1456" s="11">
        <f t="shared" si="266"/>
        <v>0.28851935112659644</v>
      </c>
      <c r="H1456">
        <f>0.94*H1455+(1-0.94)*'01_Data'!S1451^2</f>
        <v>2.601829126405646E-4</v>
      </c>
      <c r="I1456" s="11">
        <f t="shared" si="267"/>
        <v>0.2560587705692236</v>
      </c>
      <c r="J1456">
        <f>0.94*J1455+(1-0.94)*'01_Data'!T1451^2</f>
        <v>9.8202489344513023E-5</v>
      </c>
      <c r="K1456" s="11">
        <f t="shared" si="268"/>
        <v>0.15731187912811059</v>
      </c>
      <c r="L1456" t="e">
        <f>0.94*L1455+(1-0.94)*'01_Data'!U1451^2</f>
        <v>#DIV/0!</v>
      </c>
      <c r="M1456" s="11" t="e">
        <f t="shared" si="269"/>
        <v>#DIV/0!</v>
      </c>
      <c r="N1456">
        <f>0.94*N1455+(1-0.94)*'01_Data'!V1451^2</f>
        <v>9.1294148137110976E-4</v>
      </c>
      <c r="O1456" s="11">
        <f t="shared" si="270"/>
        <v>0.47964700906554153</v>
      </c>
      <c r="P1456">
        <f>0.94*P1455+(1-0.94)*'01_Data'!W1451^2</f>
        <v>3.1184983292629478E-4</v>
      </c>
      <c r="Q1456" s="11">
        <f t="shared" si="271"/>
        <v>0.28033222771815997</v>
      </c>
      <c r="R1456">
        <f>0.94*R1455+(1-0.94)*'01_Data'!X1451^2</f>
        <v>8.2135945429243233E-5</v>
      </c>
      <c r="S1456" s="11">
        <f t="shared" si="272"/>
        <v>0.1438688925660071</v>
      </c>
      <c r="T1456">
        <f>0.94*T1455+(1-0.94)*'01_Data'!Y1451^2</f>
        <v>6.2702513128367601E-8</v>
      </c>
      <c r="U1456" s="11">
        <f t="shared" si="273"/>
        <v>3.9750513592089146E-3</v>
      </c>
      <c r="V1456" t="e">
        <f>0.94*V1455+(1-0.94)*'01_Data'!AA1451^2</f>
        <v>#VALUE!</v>
      </c>
      <c r="W1456" s="11" t="e">
        <f t="shared" si="274"/>
        <v>#VALUE!</v>
      </c>
      <c r="X1456" t="e">
        <f>0.94*X1455+(1-0.94)*'01_Data'!AB1451^2</f>
        <v>#VALUE!</v>
      </c>
      <c r="Y1456" s="11" t="e">
        <f t="shared" si="275"/>
        <v>#VALUE!</v>
      </c>
    </row>
    <row r="1457" spans="1:25" x14ac:dyDescent="0.2">
      <c r="A1457" s="6">
        <f>'01_Data'!A1453</f>
        <v>45569</v>
      </c>
      <c r="B1457">
        <f>0.94*B1456+(1-0.94)*'01_Data'!P1452^2</f>
        <v>2.3490914123638294E-4</v>
      </c>
      <c r="C1457" s="11">
        <f t="shared" si="264"/>
        <v>0.24330454905646237</v>
      </c>
      <c r="D1457">
        <f>0.94*D1456+(1-0.94)*'01_Data'!Q1452^2</f>
        <v>1.6866282033076377E-4</v>
      </c>
      <c r="E1457" s="11">
        <f t="shared" si="265"/>
        <v>0.20616263173366914</v>
      </c>
      <c r="F1457">
        <f>0.94*F1456+(1-0.94)*'01_Data'!R1452^2</f>
        <v>3.3103236687400262E-4</v>
      </c>
      <c r="G1457" s="11">
        <f t="shared" si="266"/>
        <v>0.288825477498521</v>
      </c>
      <c r="H1457">
        <f>0.94*H1456+(1-0.94)*'01_Data'!S1452^2</f>
        <v>2.819147924007826E-4</v>
      </c>
      <c r="I1457" s="11">
        <f t="shared" si="267"/>
        <v>0.26653804172199741</v>
      </c>
      <c r="J1457">
        <f>0.94*J1456+(1-0.94)*'01_Data'!T1452^2</f>
        <v>1.0469462394748734E-4</v>
      </c>
      <c r="K1457" s="11">
        <f t="shared" si="268"/>
        <v>0.16242858502975024</v>
      </c>
      <c r="L1457" t="e">
        <f>0.94*L1456+(1-0.94)*'01_Data'!U1452^2</f>
        <v>#DIV/0!</v>
      </c>
      <c r="M1457" s="11" t="e">
        <f t="shared" si="269"/>
        <v>#DIV/0!</v>
      </c>
      <c r="N1457">
        <f>0.94*N1456+(1-0.94)*'01_Data'!V1452^2</f>
        <v>9.0747585069436026E-4</v>
      </c>
      <c r="O1457" s="11">
        <f t="shared" si="270"/>
        <v>0.47820906973308108</v>
      </c>
      <c r="P1457">
        <f>0.94*P1456+(1-0.94)*'01_Data'!W1452^2</f>
        <v>3.0528787284498456E-4</v>
      </c>
      <c r="Q1457" s="11">
        <f t="shared" si="271"/>
        <v>0.27736716452553661</v>
      </c>
      <c r="R1457">
        <f>0.94*R1456+(1-0.94)*'01_Data'!X1452^2</f>
        <v>9.269988586422513E-5</v>
      </c>
      <c r="S1457" s="11">
        <f t="shared" si="272"/>
        <v>0.15284099985862673</v>
      </c>
      <c r="T1457">
        <f>0.94*T1456+(1-0.94)*'01_Data'!Y1452^2</f>
        <v>6.1805955690926059E-8</v>
      </c>
      <c r="U1457" s="11">
        <f t="shared" si="273"/>
        <v>3.9465302271886084E-3</v>
      </c>
      <c r="V1457" t="e">
        <f>0.94*V1456+(1-0.94)*'01_Data'!AA1452^2</f>
        <v>#VALUE!</v>
      </c>
      <c r="W1457" s="11" t="e">
        <f t="shared" si="274"/>
        <v>#VALUE!</v>
      </c>
      <c r="X1457" t="e">
        <f>0.94*X1456+(1-0.94)*'01_Data'!AB1452^2</f>
        <v>#VALUE!</v>
      </c>
      <c r="Y1457" s="11" t="e">
        <f t="shared" si="275"/>
        <v>#VALUE!</v>
      </c>
    </row>
    <row r="1458" spans="1:25" x14ac:dyDescent="0.2">
      <c r="A1458" s="6">
        <f>'01_Data'!A1454</f>
        <v>45572</v>
      </c>
      <c r="B1458">
        <f>0.94*B1457+(1-0.94)*'01_Data'!P1453^2</f>
        <v>2.4066477437142619E-4</v>
      </c>
      <c r="C1458" s="11">
        <f t="shared" si="264"/>
        <v>0.24626717836853412</v>
      </c>
      <c r="D1458">
        <f>0.94*D1457+(1-0.94)*'01_Data'!Q1453^2</f>
        <v>1.5922751421593566E-4</v>
      </c>
      <c r="E1458" s="11">
        <f t="shared" si="265"/>
        <v>0.20031308889439997</v>
      </c>
      <c r="F1458">
        <f>0.94*F1457+(1-0.94)*'01_Data'!R1453^2</f>
        <v>3.3211241721430577E-4</v>
      </c>
      <c r="G1458" s="11">
        <f t="shared" si="266"/>
        <v>0.28929626533711955</v>
      </c>
      <c r="H1458">
        <f>0.94*H1457+(1-0.94)*'01_Data'!S1453^2</f>
        <v>2.8348013825979057E-4</v>
      </c>
      <c r="I1458" s="11">
        <f t="shared" si="267"/>
        <v>0.26727700021039452</v>
      </c>
      <c r="J1458">
        <f>0.94*J1457+(1-0.94)*'01_Data'!T1453^2</f>
        <v>1.0111400938801346E-4</v>
      </c>
      <c r="K1458" s="11">
        <f t="shared" si="268"/>
        <v>0.15962684725878473</v>
      </c>
      <c r="L1458" t="e">
        <f>0.94*L1457+(1-0.94)*'01_Data'!U1453^2</f>
        <v>#DIV/0!</v>
      </c>
      <c r="M1458" s="11" t="e">
        <f t="shared" si="269"/>
        <v>#DIV/0!</v>
      </c>
      <c r="N1458">
        <f>0.94*N1457+(1-0.94)*'01_Data'!V1453^2</f>
        <v>8.5970574175000538E-4</v>
      </c>
      <c r="O1458" s="11">
        <f t="shared" si="270"/>
        <v>0.46545230359404322</v>
      </c>
      <c r="P1458">
        <f>0.94*P1457+(1-0.94)*'01_Data'!W1453^2</f>
        <v>3.0774643326038299E-4</v>
      </c>
      <c r="Q1458" s="11">
        <f t="shared" si="271"/>
        <v>0.27848177890414394</v>
      </c>
      <c r="R1458">
        <f>0.94*R1457+(1-0.94)*'01_Data'!X1453^2</f>
        <v>8.7160731579543079E-5</v>
      </c>
      <c r="S1458" s="11">
        <f t="shared" si="272"/>
        <v>0.14820426565401165</v>
      </c>
      <c r="T1458">
        <f>0.94*T1457+(1-0.94)*'01_Data'!Y1453^2</f>
        <v>6.0992489007782084E-8</v>
      </c>
      <c r="U1458" s="11">
        <f t="shared" si="273"/>
        <v>3.920472832447776E-3</v>
      </c>
      <c r="V1458" t="e">
        <f>0.94*V1457+(1-0.94)*'01_Data'!AA1453^2</f>
        <v>#VALUE!</v>
      </c>
      <c r="W1458" s="11" t="e">
        <f t="shared" si="274"/>
        <v>#VALUE!</v>
      </c>
      <c r="X1458" t="e">
        <f>0.94*X1457+(1-0.94)*'01_Data'!AB1453^2</f>
        <v>#VALUE!</v>
      </c>
      <c r="Y1458" s="11" t="e">
        <f t="shared" si="275"/>
        <v>#VALUE!</v>
      </c>
    </row>
    <row r="1459" spans="1:25" x14ac:dyDescent="0.2">
      <c r="A1459" s="6">
        <f>'01_Data'!A1455</f>
        <v>45573</v>
      </c>
      <c r="B1459">
        <f>0.94*B1458+(1-0.94)*'01_Data'!P1454^2</f>
        <v>2.2734277322340309E-4</v>
      </c>
      <c r="C1459" s="11">
        <f t="shared" si="264"/>
        <v>0.23935408676748679</v>
      </c>
      <c r="D1459">
        <f>0.94*D1458+(1-0.94)*'01_Data'!Q1454^2</f>
        <v>1.5005416779507097E-4</v>
      </c>
      <c r="E1459" s="11">
        <f t="shared" si="265"/>
        <v>0.19445732252696962</v>
      </c>
      <c r="F1459">
        <f>0.94*F1458+(1-0.94)*'01_Data'!R1454^2</f>
        <v>3.1233372075860225E-4</v>
      </c>
      <c r="G1459" s="11">
        <f t="shared" si="266"/>
        <v>0.28054963487976203</v>
      </c>
      <c r="H1459">
        <f>0.94*H1458+(1-0.94)*'01_Data'!S1454^2</f>
        <v>2.6690427564909848E-4</v>
      </c>
      <c r="I1459" s="11">
        <f t="shared" si="267"/>
        <v>0.25934509338634654</v>
      </c>
      <c r="J1459">
        <f>0.94*J1458+(1-0.94)*'01_Data'!T1454^2</f>
        <v>9.9335995773679967E-5</v>
      </c>
      <c r="K1459" s="11">
        <f t="shared" si="268"/>
        <v>0.15821716384440518</v>
      </c>
      <c r="L1459" t="e">
        <f>0.94*L1458+(1-0.94)*'01_Data'!U1454^2</f>
        <v>#DIV/0!</v>
      </c>
      <c r="M1459" s="11" t="e">
        <f t="shared" si="269"/>
        <v>#DIV/0!</v>
      </c>
      <c r="N1459">
        <f>0.94*N1458+(1-0.94)*'01_Data'!V1454^2</f>
        <v>9.3859497783603215E-4</v>
      </c>
      <c r="O1459" s="11">
        <f t="shared" si="270"/>
        <v>0.48633932024326404</v>
      </c>
      <c r="P1459">
        <f>0.94*P1458+(1-0.94)*'01_Data'!W1454^2</f>
        <v>2.8973147421108972E-4</v>
      </c>
      <c r="Q1459" s="11">
        <f t="shared" si="271"/>
        <v>0.27020794122526198</v>
      </c>
      <c r="R1459">
        <f>0.94*R1458+(1-0.94)*'01_Data'!X1454^2</f>
        <v>8.3380537815391971E-5</v>
      </c>
      <c r="S1459" s="11">
        <f t="shared" si="272"/>
        <v>0.14495480512724915</v>
      </c>
      <c r="T1459">
        <f>0.94*T1458+(1-0.94)*'01_Data'!Y1454^2</f>
        <v>6.0196023014251259E-8</v>
      </c>
      <c r="U1459" s="11">
        <f t="shared" si="273"/>
        <v>3.894791111162615E-3</v>
      </c>
      <c r="V1459" t="e">
        <f>0.94*V1458+(1-0.94)*'01_Data'!AA1454^2</f>
        <v>#VALUE!</v>
      </c>
      <c r="W1459" s="11" t="e">
        <f t="shared" si="274"/>
        <v>#VALUE!</v>
      </c>
      <c r="X1459" t="e">
        <f>0.94*X1458+(1-0.94)*'01_Data'!AB1454^2</f>
        <v>#VALUE!</v>
      </c>
      <c r="Y1459" s="11" t="e">
        <f t="shared" si="275"/>
        <v>#VALUE!</v>
      </c>
    </row>
    <row r="1460" spans="1:25" x14ac:dyDescent="0.2">
      <c r="A1460" s="6">
        <f>'01_Data'!A1456</f>
        <v>45574</v>
      </c>
      <c r="B1460">
        <f>0.94*B1459+(1-0.94)*'01_Data'!P1455^2</f>
        <v>2.5718401939692199E-4</v>
      </c>
      <c r="C1460" s="11">
        <f t="shared" si="264"/>
        <v>0.25457881468815186</v>
      </c>
      <c r="D1460">
        <f>0.94*D1459+(1-0.94)*'01_Data'!Q1455^2</f>
        <v>1.5604281404358022E-4</v>
      </c>
      <c r="E1460" s="11">
        <f t="shared" si="265"/>
        <v>0.19829974568562164</v>
      </c>
      <c r="F1460">
        <f>0.94*F1459+(1-0.94)*'01_Data'!R1455^2</f>
        <v>3.661216075502721E-4</v>
      </c>
      <c r="G1460" s="11">
        <f t="shared" si="266"/>
        <v>0.30374766682670762</v>
      </c>
      <c r="H1460">
        <f>0.94*H1459+(1-0.94)*'01_Data'!S1455^2</f>
        <v>3.0083232682179739E-4</v>
      </c>
      <c r="I1460" s="11">
        <f t="shared" si="267"/>
        <v>0.27533569757496562</v>
      </c>
      <c r="J1460">
        <f>0.94*J1459+(1-0.94)*'01_Data'!T1455^2</f>
        <v>1.0078453307625411E-4</v>
      </c>
      <c r="K1460" s="11">
        <f t="shared" si="268"/>
        <v>0.15936656592653314</v>
      </c>
      <c r="L1460" t="e">
        <f>0.94*L1459+(1-0.94)*'01_Data'!U1455^2</f>
        <v>#DIV/0!</v>
      </c>
      <c r="M1460" s="11" t="e">
        <f t="shared" si="269"/>
        <v>#DIV/0!</v>
      </c>
      <c r="N1460">
        <f>0.94*N1459+(1-0.94)*'01_Data'!V1455^2</f>
        <v>9.2171519480399805E-4</v>
      </c>
      <c r="O1460" s="11">
        <f t="shared" si="270"/>
        <v>0.48194629274495676</v>
      </c>
      <c r="P1460">
        <f>0.94*P1459+(1-0.94)*'01_Data'!W1455^2</f>
        <v>2.7336143823714049E-4</v>
      </c>
      <c r="Q1460" s="11">
        <f t="shared" si="271"/>
        <v>0.26246348781451373</v>
      </c>
      <c r="R1460">
        <f>0.94*R1459+(1-0.94)*'01_Data'!X1455^2</f>
        <v>7.8951326689734099E-5</v>
      </c>
      <c r="S1460" s="11">
        <f t="shared" si="272"/>
        <v>0.14105223970505748</v>
      </c>
      <c r="T1460">
        <f>0.94*T1459+(1-0.94)*'01_Data'!Y1455^2</f>
        <v>5.6584261633396183E-8</v>
      </c>
      <c r="U1460" s="11">
        <f t="shared" si="273"/>
        <v>3.7761400836854343E-3</v>
      </c>
      <c r="V1460" t="e">
        <f>0.94*V1459+(1-0.94)*'01_Data'!AA1455^2</f>
        <v>#VALUE!</v>
      </c>
      <c r="W1460" s="11" t="e">
        <f t="shared" si="274"/>
        <v>#VALUE!</v>
      </c>
      <c r="X1460" t="e">
        <f>0.94*X1459+(1-0.94)*'01_Data'!AB1455^2</f>
        <v>#VALUE!</v>
      </c>
      <c r="Y1460" s="11" t="e">
        <f t="shared" si="275"/>
        <v>#VALUE!</v>
      </c>
    </row>
    <row r="1461" spans="1:25" x14ac:dyDescent="0.2">
      <c r="A1461" s="6">
        <f>'01_Data'!A1457</f>
        <v>45575</v>
      </c>
      <c r="B1461">
        <f>0.94*B1460+(1-0.94)*'01_Data'!P1456^2</f>
        <v>2.4176303693674913E-4</v>
      </c>
      <c r="C1461" s="11">
        <f t="shared" si="264"/>
        <v>0.24682845319788557</v>
      </c>
      <c r="D1461">
        <f>0.94*D1460+(1-0.94)*'01_Data'!Q1456^2</f>
        <v>1.4886351913667405E-4</v>
      </c>
      <c r="E1461" s="11">
        <f t="shared" si="265"/>
        <v>0.19368429678846416</v>
      </c>
      <c r="F1461">
        <f>0.94*F1460+(1-0.94)*'01_Data'!R1456^2</f>
        <v>3.4429531159313047E-4</v>
      </c>
      <c r="G1461" s="11">
        <f t="shared" si="266"/>
        <v>0.29455461042304004</v>
      </c>
      <c r="H1461">
        <f>0.94*H1460+(1-0.94)*'01_Data'!S1456^2</f>
        <v>2.8639800459242051E-4</v>
      </c>
      <c r="I1461" s="11">
        <f t="shared" si="267"/>
        <v>0.26864902225262233</v>
      </c>
      <c r="J1461">
        <f>0.94*J1460+(1-0.94)*'01_Data'!T1456^2</f>
        <v>1.1018694132918248E-4</v>
      </c>
      <c r="K1461" s="11">
        <f t="shared" si="268"/>
        <v>0.16663465790451273</v>
      </c>
      <c r="L1461" t="e">
        <f>0.94*L1460+(1-0.94)*'01_Data'!U1456^2</f>
        <v>#DIV/0!</v>
      </c>
      <c r="M1461" s="11" t="e">
        <f t="shared" si="269"/>
        <v>#DIV/0!</v>
      </c>
      <c r="N1461">
        <f>0.94*N1460+(1-0.94)*'01_Data'!V1456^2</f>
        <v>9.3633504309615745E-4</v>
      </c>
      <c r="O1461" s="11">
        <f t="shared" si="270"/>
        <v>0.48575346716233708</v>
      </c>
      <c r="P1461">
        <f>0.94*P1460+(1-0.94)*'01_Data'!W1456^2</f>
        <v>3.0252887135107781E-4</v>
      </c>
      <c r="Q1461" s="11">
        <f t="shared" si="271"/>
        <v>0.27611098417207453</v>
      </c>
      <c r="R1461">
        <f>0.94*R1460+(1-0.94)*'01_Data'!X1456^2</f>
        <v>7.6496577171989612E-5</v>
      </c>
      <c r="S1461" s="11">
        <f t="shared" si="272"/>
        <v>0.13884213138432219</v>
      </c>
      <c r="T1461">
        <f>0.94*T1460+(1-0.94)*'01_Data'!Y1456^2</f>
        <v>5.3904742291039947E-8</v>
      </c>
      <c r="U1461" s="11">
        <f t="shared" si="273"/>
        <v>3.6856471694048615E-3</v>
      </c>
      <c r="V1461" t="e">
        <f>0.94*V1460+(1-0.94)*'01_Data'!AA1456^2</f>
        <v>#VALUE!</v>
      </c>
      <c r="W1461" s="11" t="e">
        <f t="shared" si="274"/>
        <v>#VALUE!</v>
      </c>
      <c r="X1461" t="e">
        <f>0.94*X1460+(1-0.94)*'01_Data'!AB1456^2</f>
        <v>#VALUE!</v>
      </c>
      <c r="Y1461" s="11" t="e">
        <f t="shared" si="275"/>
        <v>#VALUE!</v>
      </c>
    </row>
    <row r="1462" spans="1:25" x14ac:dyDescent="0.2">
      <c r="A1462" s="6">
        <f>'01_Data'!A1458</f>
        <v>45576</v>
      </c>
      <c r="B1462">
        <f>0.94*B1461+(1-0.94)*'01_Data'!P1457^2</f>
        <v>2.3165701885649386E-4</v>
      </c>
      <c r="C1462" s="11">
        <f t="shared" si="264"/>
        <v>0.24161450443182517</v>
      </c>
      <c r="D1462">
        <f>0.94*D1461+(1-0.94)*'01_Data'!Q1457^2</f>
        <v>1.4243641949112656E-4</v>
      </c>
      <c r="E1462" s="11">
        <f t="shared" si="265"/>
        <v>0.18945706033759707</v>
      </c>
      <c r="F1462">
        <f>0.94*F1461+(1-0.94)*'01_Data'!R1457^2</f>
        <v>3.2746649261357672E-4</v>
      </c>
      <c r="G1462" s="11">
        <f t="shared" si="266"/>
        <v>0.28726565429689177</v>
      </c>
      <c r="H1462">
        <f>0.94*H1461+(1-0.94)*'01_Data'!S1457^2</f>
        <v>2.7837339884605313E-4</v>
      </c>
      <c r="I1462" s="11">
        <f t="shared" si="267"/>
        <v>0.26485863495307338</v>
      </c>
      <c r="J1462">
        <f>0.94*J1461+(1-0.94)*'01_Data'!T1457^2</f>
        <v>1.0465023940899295E-4</v>
      </c>
      <c r="K1462" s="11">
        <f t="shared" si="268"/>
        <v>0.16239415116027492</v>
      </c>
      <c r="L1462" t="e">
        <f>0.94*L1461+(1-0.94)*'01_Data'!U1457^2</f>
        <v>#DIV/0!</v>
      </c>
      <c r="M1462" s="11" t="e">
        <f t="shared" si="269"/>
        <v>#DIV/0!</v>
      </c>
      <c r="N1462">
        <f>0.94*N1461+(1-0.94)*'01_Data'!V1457^2</f>
        <v>8.8649864605541424E-4</v>
      </c>
      <c r="O1462" s="11">
        <f t="shared" si="270"/>
        <v>0.47264961526056953</v>
      </c>
      <c r="P1462">
        <f>0.94*P1461+(1-0.94)*'01_Data'!W1457^2</f>
        <v>2.8457867853288354E-4</v>
      </c>
      <c r="Q1462" s="11">
        <f t="shared" si="271"/>
        <v>0.26779437445601179</v>
      </c>
      <c r="R1462">
        <f>0.94*R1461+(1-0.94)*'01_Data'!X1457^2</f>
        <v>7.3731731510677704E-5</v>
      </c>
      <c r="S1462" s="11">
        <f t="shared" si="272"/>
        <v>0.13630992752067173</v>
      </c>
      <c r="T1462">
        <f>0.94*T1461+(1-0.94)*'01_Data'!Y1457^2</f>
        <v>5.1385837855352954E-8</v>
      </c>
      <c r="U1462" s="11">
        <f t="shared" si="273"/>
        <v>3.5985040141076601E-3</v>
      </c>
      <c r="V1462" t="e">
        <f>0.94*V1461+(1-0.94)*'01_Data'!AA1457^2</f>
        <v>#VALUE!</v>
      </c>
      <c r="W1462" s="11" t="e">
        <f t="shared" si="274"/>
        <v>#VALUE!</v>
      </c>
      <c r="X1462" t="e">
        <f>0.94*X1461+(1-0.94)*'01_Data'!AB1457^2</f>
        <v>#VALUE!</v>
      </c>
      <c r="Y1462" s="11" t="e">
        <f t="shared" si="275"/>
        <v>#VALUE!</v>
      </c>
    </row>
    <row r="1463" spans="1:25" x14ac:dyDescent="0.2">
      <c r="A1463" s="6">
        <f>'01_Data'!A1459</f>
        <v>45579</v>
      </c>
      <c r="B1463">
        <f>0.94*B1462+(1-0.94)*'01_Data'!P1458^2</f>
        <v>2.1862839268769698E-4</v>
      </c>
      <c r="C1463" s="11">
        <f t="shared" si="264"/>
        <v>0.23472186723290109</v>
      </c>
      <c r="D1463">
        <f>0.94*D1462+(1-0.94)*'01_Data'!Q1458^2</f>
        <v>1.3557390931412882E-4</v>
      </c>
      <c r="E1463" s="11">
        <f t="shared" si="265"/>
        <v>0.18483675269588692</v>
      </c>
      <c r="F1463">
        <f>0.94*F1462+(1-0.94)*'01_Data'!R1458^2</f>
        <v>3.1693071105340251E-4</v>
      </c>
      <c r="G1463" s="11">
        <f t="shared" si="266"/>
        <v>0.28260668637783048</v>
      </c>
      <c r="H1463">
        <f>0.94*H1462+(1-0.94)*'01_Data'!S1458^2</f>
        <v>2.6239510920449203E-4</v>
      </c>
      <c r="I1463" s="11">
        <f t="shared" si="267"/>
        <v>0.25714503207243183</v>
      </c>
      <c r="J1463">
        <f>0.94*J1462+(1-0.94)*'01_Data'!T1458^2</f>
        <v>9.9881896341741622E-5</v>
      </c>
      <c r="K1463" s="11">
        <f t="shared" si="268"/>
        <v>0.15865130909677011</v>
      </c>
      <c r="L1463" t="e">
        <f>0.94*L1462+(1-0.94)*'01_Data'!U1458^2</f>
        <v>#DIV/0!</v>
      </c>
      <c r="M1463" s="11" t="e">
        <f t="shared" si="269"/>
        <v>#DIV/0!</v>
      </c>
      <c r="N1463">
        <f>0.94*N1462+(1-0.94)*'01_Data'!V1458^2</f>
        <v>8.3658751267701441E-4</v>
      </c>
      <c r="O1463" s="11">
        <f t="shared" si="270"/>
        <v>0.45915144908255234</v>
      </c>
      <c r="P1463">
        <f>0.94*P1462+(1-0.94)*'01_Data'!W1458^2</f>
        <v>2.6762304663582588E-4</v>
      </c>
      <c r="Q1463" s="11">
        <f t="shared" si="271"/>
        <v>0.25969406568542946</v>
      </c>
      <c r="R1463">
        <f>0.94*R1462+(1-0.94)*'01_Data'!X1458^2</f>
        <v>7.4995298533504404E-5</v>
      </c>
      <c r="S1463" s="11">
        <f t="shared" si="272"/>
        <v>0.13747296181592625</v>
      </c>
      <c r="T1463">
        <f>0.94*T1462+(1-0.94)*'01_Data'!Y1458^2</f>
        <v>6.617547961402215E-8</v>
      </c>
      <c r="U1463" s="11">
        <f t="shared" si="273"/>
        <v>4.0836528822530433E-3</v>
      </c>
      <c r="V1463" t="e">
        <f>0.94*V1462+(1-0.94)*'01_Data'!AA1458^2</f>
        <v>#VALUE!</v>
      </c>
      <c r="W1463" s="11" t="e">
        <f t="shared" si="274"/>
        <v>#VALUE!</v>
      </c>
      <c r="X1463" t="e">
        <f>0.94*X1462+(1-0.94)*'01_Data'!AB1458^2</f>
        <v>#VALUE!</v>
      </c>
      <c r="Y1463" s="11" t="e">
        <f t="shared" si="275"/>
        <v>#VALUE!</v>
      </c>
    </row>
    <row r="1464" spans="1:25" x14ac:dyDescent="0.2">
      <c r="A1464" s="6">
        <f>'01_Data'!A1460</f>
        <v>45580</v>
      </c>
      <c r="B1464">
        <f>0.94*B1463+(1-0.94)*'01_Data'!P1459^2</f>
        <v>2.0637488699758733E-4</v>
      </c>
      <c r="C1464" s="11">
        <f t="shared" si="264"/>
        <v>0.22804927433208819</v>
      </c>
      <c r="D1464">
        <f>0.94*D1463+(1-0.94)*'01_Data'!Q1459^2</f>
        <v>1.2777786397774143E-4</v>
      </c>
      <c r="E1464" s="11">
        <f t="shared" si="265"/>
        <v>0.17944364497632911</v>
      </c>
      <c r="F1464">
        <f>0.94*F1463+(1-0.94)*'01_Data'!R1459^2</f>
        <v>3.0307590685798577E-4</v>
      </c>
      <c r="G1464" s="11">
        <f t="shared" si="266"/>
        <v>0.27636050464603734</v>
      </c>
      <c r="H1464">
        <f>0.94*H1463+(1-0.94)*'01_Data'!S1459^2</f>
        <v>2.6133494325740881E-4</v>
      </c>
      <c r="I1464" s="11">
        <f t="shared" si="267"/>
        <v>0.25662502937333886</v>
      </c>
      <c r="J1464">
        <f>0.94*J1463+(1-0.94)*'01_Data'!T1459^2</f>
        <v>1.0095692972442093E-4</v>
      </c>
      <c r="K1464" s="11">
        <f t="shared" si="268"/>
        <v>0.15950280966351055</v>
      </c>
      <c r="L1464" t="e">
        <f>0.94*L1463+(1-0.94)*'01_Data'!U1459^2</f>
        <v>#DIV/0!</v>
      </c>
      <c r="M1464" s="11" t="e">
        <f t="shared" si="269"/>
        <v>#DIV/0!</v>
      </c>
      <c r="N1464">
        <f>0.94*N1463+(1-0.94)*'01_Data'!V1459^2</f>
        <v>9.06158114934897E-4</v>
      </c>
      <c r="O1464" s="11">
        <f t="shared" si="270"/>
        <v>0.47786174251931285</v>
      </c>
      <c r="P1464">
        <f>0.94*P1463+(1-0.94)*'01_Data'!W1459^2</f>
        <v>2.7341785724458763E-4</v>
      </c>
      <c r="Q1464" s="11">
        <f t="shared" si="271"/>
        <v>0.2624905713080683</v>
      </c>
      <c r="R1464">
        <f>0.94*R1463+(1-0.94)*'01_Data'!X1459^2</f>
        <v>7.0692501129200589E-5</v>
      </c>
      <c r="S1464" s="11">
        <f t="shared" si="272"/>
        <v>0.13347100915389284</v>
      </c>
      <c r="T1464">
        <f>0.94*T1463+(1-0.94)*'01_Data'!Y1459^2</f>
        <v>6.2919550436795005E-8</v>
      </c>
      <c r="U1464" s="11">
        <f t="shared" si="273"/>
        <v>3.9819250005584412E-3</v>
      </c>
      <c r="V1464" t="e">
        <f>0.94*V1463+(1-0.94)*'01_Data'!AA1459^2</f>
        <v>#VALUE!</v>
      </c>
      <c r="W1464" s="11" t="e">
        <f t="shared" si="274"/>
        <v>#VALUE!</v>
      </c>
      <c r="X1464" t="e">
        <f>0.94*X1463+(1-0.94)*'01_Data'!AB1459^2</f>
        <v>#VALUE!</v>
      </c>
      <c r="Y1464" s="11" t="e">
        <f t="shared" si="275"/>
        <v>#VALUE!</v>
      </c>
    </row>
    <row r="1465" spans="1:25" x14ac:dyDescent="0.2">
      <c r="A1465" s="6">
        <f>'01_Data'!A1461</f>
        <v>45581</v>
      </c>
      <c r="B1465">
        <f>0.94*B1464+(1-0.94)*'01_Data'!P1460^2</f>
        <v>2.4988933619615386E-4</v>
      </c>
      <c r="C1465" s="11">
        <f t="shared" si="264"/>
        <v>0.25094244902254137</v>
      </c>
      <c r="D1465">
        <f>0.94*D1464+(1-0.94)*'01_Data'!Q1460^2</f>
        <v>1.6400046248731638E-4</v>
      </c>
      <c r="E1465" s="11">
        <f t="shared" si="265"/>
        <v>0.20329317880047951</v>
      </c>
      <c r="F1465">
        <f>0.94*F1464+(1-0.94)*'01_Data'!R1460^2</f>
        <v>3.7941907050000067E-4</v>
      </c>
      <c r="G1465" s="11">
        <f t="shared" si="266"/>
        <v>0.3092144979880474</v>
      </c>
      <c r="H1465">
        <f>0.94*H1464+(1-0.94)*'01_Data'!S1460^2</f>
        <v>3.6483632451597491E-4</v>
      </c>
      <c r="I1465" s="11">
        <f t="shared" si="267"/>
        <v>0.30321403954636678</v>
      </c>
      <c r="J1465">
        <f>0.94*J1464+(1-0.94)*'01_Data'!T1460^2</f>
        <v>1.3778834612838441E-4</v>
      </c>
      <c r="K1465" s="11">
        <f t="shared" si="268"/>
        <v>0.18634018145411599</v>
      </c>
      <c r="L1465" t="e">
        <f>0.94*L1464+(1-0.94)*'01_Data'!U1460^2</f>
        <v>#DIV/0!</v>
      </c>
      <c r="M1465" s="11" t="e">
        <f t="shared" si="269"/>
        <v>#DIV/0!</v>
      </c>
      <c r="N1465">
        <f>0.94*N1464+(1-0.94)*'01_Data'!V1460^2</f>
        <v>1.0450431800594954E-3</v>
      </c>
      <c r="O1465" s="11">
        <f t="shared" si="270"/>
        <v>0.51317724167678458</v>
      </c>
      <c r="P1465">
        <f>0.94*P1464+(1-0.94)*'01_Data'!W1460^2</f>
        <v>3.6204763733708474E-4</v>
      </c>
      <c r="Q1465" s="11">
        <f t="shared" si="271"/>
        <v>0.30205298311545503</v>
      </c>
      <c r="R1465">
        <f>0.94*R1464+(1-0.94)*'01_Data'!X1460^2</f>
        <v>7.3622785666564922E-5</v>
      </c>
      <c r="S1465" s="11">
        <f t="shared" si="272"/>
        <v>0.13620918466819468</v>
      </c>
      <c r="T1465">
        <f>0.94*T1464+(1-0.94)*'01_Data'!Y1460^2</f>
        <v>6.5574370384874441E-8</v>
      </c>
      <c r="U1465" s="11">
        <f t="shared" si="273"/>
        <v>4.0650635095885483E-3</v>
      </c>
      <c r="V1465" t="e">
        <f>0.94*V1464+(1-0.94)*'01_Data'!AA1460^2</f>
        <v>#VALUE!</v>
      </c>
      <c r="W1465" s="11" t="e">
        <f t="shared" si="274"/>
        <v>#VALUE!</v>
      </c>
      <c r="X1465" t="e">
        <f>0.94*X1464+(1-0.94)*'01_Data'!AB1460^2</f>
        <v>#VALUE!</v>
      </c>
      <c r="Y1465" s="11" t="e">
        <f t="shared" si="275"/>
        <v>#VALUE!</v>
      </c>
    </row>
    <row r="1466" spans="1:25" x14ac:dyDescent="0.2">
      <c r="A1466" s="6">
        <f>'01_Data'!A1462</f>
        <v>45582</v>
      </c>
      <c r="B1466">
        <f>0.94*B1465+(1-0.94)*'01_Data'!P1461^2</f>
        <v>2.3529324761599037E-4</v>
      </c>
      <c r="C1466" s="11">
        <f t="shared" si="264"/>
        <v>0.24350338477982103</v>
      </c>
      <c r="D1466">
        <f>0.94*D1465+(1-0.94)*'01_Data'!Q1461^2</f>
        <v>1.5689129479980088E-4</v>
      </c>
      <c r="E1466" s="11">
        <f t="shared" si="265"/>
        <v>0.19883814093264357</v>
      </c>
      <c r="F1466">
        <f>0.94*F1465+(1-0.94)*'01_Data'!R1461^2</f>
        <v>3.5666747126474957E-4</v>
      </c>
      <c r="G1466" s="11">
        <f t="shared" si="266"/>
        <v>0.29980027144536892</v>
      </c>
      <c r="H1466">
        <f>0.94*H1465+(1-0.94)*'01_Data'!S1461^2</f>
        <v>3.4499029195486723E-4</v>
      </c>
      <c r="I1466" s="11">
        <f t="shared" si="267"/>
        <v>0.29485174846459117</v>
      </c>
      <c r="J1466">
        <f>0.94*J1465+(1-0.94)*'01_Data'!T1461^2</f>
        <v>1.3213889440648002E-4</v>
      </c>
      <c r="K1466" s="11">
        <f t="shared" si="268"/>
        <v>0.18248013971507412</v>
      </c>
      <c r="L1466" t="e">
        <f>0.94*L1465+(1-0.94)*'01_Data'!U1461^2</f>
        <v>#DIV/0!</v>
      </c>
      <c r="M1466" s="11" t="e">
        <f t="shared" si="269"/>
        <v>#DIV/0!</v>
      </c>
      <c r="N1466">
        <f>0.94*N1465+(1-0.94)*'01_Data'!V1461^2</f>
        <v>9.8245259231828207E-4</v>
      </c>
      <c r="O1466" s="11">
        <f t="shared" si="270"/>
        <v>0.49757215885156514</v>
      </c>
      <c r="P1466">
        <f>0.94*P1465+(1-0.94)*'01_Data'!W1461^2</f>
        <v>3.4062719746894292E-4</v>
      </c>
      <c r="Q1466" s="11">
        <f t="shared" si="271"/>
        <v>0.29298131981778908</v>
      </c>
      <c r="R1466">
        <f>0.94*R1465+(1-0.94)*'01_Data'!X1461^2</f>
        <v>6.940596104540083E-5</v>
      </c>
      <c r="S1466" s="11">
        <f t="shared" si="272"/>
        <v>0.13225090617247584</v>
      </c>
      <c r="T1466">
        <f>0.94*T1465+(1-0.94)*'01_Data'!Y1461^2</f>
        <v>6.1639908161781968E-8</v>
      </c>
      <c r="U1466" s="11">
        <f t="shared" si="273"/>
        <v>3.9412252989101063E-3</v>
      </c>
      <c r="V1466" t="e">
        <f>0.94*V1465+(1-0.94)*'01_Data'!AA1461^2</f>
        <v>#VALUE!</v>
      </c>
      <c r="W1466" s="11" t="e">
        <f t="shared" si="274"/>
        <v>#VALUE!</v>
      </c>
      <c r="X1466" t="e">
        <f>0.94*X1465+(1-0.94)*'01_Data'!AB1461^2</f>
        <v>#VALUE!</v>
      </c>
      <c r="Y1466" s="11" t="e">
        <f t="shared" si="275"/>
        <v>#VALUE!</v>
      </c>
    </row>
    <row r="1467" spans="1:25" x14ac:dyDescent="0.2">
      <c r="A1467" s="6">
        <f>'01_Data'!A1463</f>
        <v>45583</v>
      </c>
      <c r="B1467">
        <f>0.94*B1466+(1-0.94)*'01_Data'!P1462^2</f>
        <v>2.2157292435063671E-4</v>
      </c>
      <c r="C1467" s="11">
        <f t="shared" si="264"/>
        <v>0.23629722160101768</v>
      </c>
      <c r="D1467">
        <f>0.94*D1466+(1-0.94)*'01_Data'!Q1462^2</f>
        <v>1.6375524886359232E-4</v>
      </c>
      <c r="E1467" s="11">
        <f t="shared" si="265"/>
        <v>0.2031411398846262</v>
      </c>
      <c r="F1467">
        <f>0.94*F1466+(1-0.94)*'01_Data'!R1462^2</f>
        <v>3.4053523231971798E-4</v>
      </c>
      <c r="G1467" s="11">
        <f t="shared" si="266"/>
        <v>0.29294176647342207</v>
      </c>
      <c r="H1467">
        <f>0.94*H1466+(1-0.94)*'01_Data'!S1462^2</f>
        <v>3.2908100327314792E-4</v>
      </c>
      <c r="I1467" s="11">
        <f t="shared" si="267"/>
        <v>0.28797293766052617</v>
      </c>
      <c r="J1467">
        <f>0.94*J1466+(1-0.94)*'01_Data'!T1462^2</f>
        <v>1.2424586042931031E-4</v>
      </c>
      <c r="K1467" s="11">
        <f t="shared" si="268"/>
        <v>0.17694619755221133</v>
      </c>
      <c r="L1467" t="e">
        <f>0.94*L1466+(1-0.94)*'01_Data'!U1462^2</f>
        <v>#DIV/0!</v>
      </c>
      <c r="M1467" s="11" t="e">
        <f t="shared" si="269"/>
        <v>#DIV/0!</v>
      </c>
      <c r="N1467">
        <f>0.94*N1466+(1-0.94)*'01_Data'!V1462^2</f>
        <v>9.2560835640399667E-4</v>
      </c>
      <c r="O1467" s="11">
        <f t="shared" si="270"/>
        <v>0.48296304808319152</v>
      </c>
      <c r="P1467">
        <f>0.94*P1466+(1-0.94)*'01_Data'!W1462^2</f>
        <v>3.2523111391543767E-4</v>
      </c>
      <c r="Q1467" s="11">
        <f t="shared" si="271"/>
        <v>0.28628349709106587</v>
      </c>
      <c r="R1467">
        <f>0.94*R1466+(1-0.94)*'01_Data'!X1462^2</f>
        <v>6.7037814859912282E-5</v>
      </c>
      <c r="S1467" s="11">
        <f t="shared" si="272"/>
        <v>0.12997511048157603</v>
      </c>
      <c r="T1467">
        <f>0.94*T1466+(1-0.94)*'01_Data'!Y1462^2</f>
        <v>6.0797729720521201E-8</v>
      </c>
      <c r="U1467" s="11">
        <f t="shared" si="273"/>
        <v>3.9142084627126518E-3</v>
      </c>
      <c r="V1467" t="e">
        <f>0.94*V1466+(1-0.94)*'01_Data'!AA1462^2</f>
        <v>#VALUE!</v>
      </c>
      <c r="W1467" s="11" t="e">
        <f t="shared" si="274"/>
        <v>#VALUE!</v>
      </c>
      <c r="X1467" t="e">
        <f>0.94*X1466+(1-0.94)*'01_Data'!AB1462^2</f>
        <v>#VALUE!</v>
      </c>
      <c r="Y1467" s="11" t="e">
        <f t="shared" si="275"/>
        <v>#VALUE!</v>
      </c>
    </row>
    <row r="1468" spans="1:25" x14ac:dyDescent="0.2">
      <c r="A1468" s="6">
        <f>'01_Data'!A1464</f>
        <v>45586</v>
      </c>
      <c r="B1468">
        <f>0.94*B1467+(1-0.94)*'01_Data'!P1463^2</f>
        <v>2.0875866594887471E-4</v>
      </c>
      <c r="C1468" s="11">
        <f t="shared" si="264"/>
        <v>0.22936255975881598</v>
      </c>
      <c r="D1468">
        <f>0.94*D1467+(1-0.94)*'01_Data'!Q1463^2</f>
        <v>1.5446299086855649E-4</v>
      </c>
      <c r="E1468" s="11">
        <f t="shared" si="265"/>
        <v>0.19729336962725391</v>
      </c>
      <c r="F1468">
        <f>0.94*F1467+(1-0.94)*'01_Data'!R1463^2</f>
        <v>3.2133569158845308E-4</v>
      </c>
      <c r="G1468" s="11">
        <f t="shared" si="266"/>
        <v>0.28456386678615786</v>
      </c>
      <c r="H1468">
        <f>0.94*H1467+(1-0.94)*'01_Data'!S1463^2</f>
        <v>3.0941708066238366E-4</v>
      </c>
      <c r="I1468" s="11">
        <f t="shared" si="267"/>
        <v>0.27923664574500373</v>
      </c>
      <c r="J1468">
        <f>0.94*J1467+(1-0.94)*'01_Data'!T1463^2</f>
        <v>1.1690388633258144E-4</v>
      </c>
      <c r="K1468" s="11">
        <f t="shared" si="268"/>
        <v>0.17163851361454552</v>
      </c>
      <c r="L1468" t="e">
        <f>0.94*L1467+(1-0.94)*'01_Data'!U1463^2</f>
        <v>#DIV/0!</v>
      </c>
      <c r="M1468" s="11" t="e">
        <f t="shared" si="269"/>
        <v>#DIV/0!</v>
      </c>
      <c r="N1468">
        <f>0.94*N1467+(1-0.94)*'01_Data'!V1463^2</f>
        <v>8.7107010551417709E-4</v>
      </c>
      <c r="O1468" s="11">
        <f t="shared" si="270"/>
        <v>0.46851858724022111</v>
      </c>
      <c r="P1468">
        <f>0.94*P1467+(1-0.94)*'01_Data'!W1463^2</f>
        <v>3.1394056837174997E-4</v>
      </c>
      <c r="Q1468" s="11">
        <f t="shared" si="271"/>
        <v>0.2812703738925964</v>
      </c>
      <c r="R1468">
        <f>0.94*R1467+(1-0.94)*'01_Data'!X1463^2</f>
        <v>6.4431703961305081E-5</v>
      </c>
      <c r="S1468" s="11">
        <f t="shared" si="272"/>
        <v>0.12742366106123651</v>
      </c>
      <c r="T1468">
        <f>0.94*T1467+(1-0.94)*'01_Data'!Y1463^2</f>
        <v>6.3572848176520304E-8</v>
      </c>
      <c r="U1468" s="11">
        <f t="shared" si="273"/>
        <v>4.0025439086265021E-3</v>
      </c>
      <c r="V1468" t="e">
        <f>0.94*V1467+(1-0.94)*'01_Data'!AA1463^2</f>
        <v>#VALUE!</v>
      </c>
      <c r="W1468" s="11" t="e">
        <f t="shared" si="274"/>
        <v>#VALUE!</v>
      </c>
      <c r="X1468" t="e">
        <f>0.94*X1467+(1-0.94)*'01_Data'!AB1463^2</f>
        <v>#VALUE!</v>
      </c>
      <c r="Y1468" s="11" t="e">
        <f t="shared" si="275"/>
        <v>#VALUE!</v>
      </c>
    </row>
    <row r="1469" spans="1:25" x14ac:dyDescent="0.2">
      <c r="A1469" s="6">
        <f>'01_Data'!A1465</f>
        <v>45587</v>
      </c>
      <c r="B1469">
        <f>0.94*B1468+(1-0.94)*'01_Data'!P1464^2</f>
        <v>1.9625353012158716E-4</v>
      </c>
      <c r="C1469" s="11">
        <f t="shared" si="264"/>
        <v>0.22238680174560713</v>
      </c>
      <c r="D1469">
        <f>0.94*D1468+(1-0.94)*'01_Data'!Q1464^2</f>
        <v>1.4523979627317025E-4</v>
      </c>
      <c r="E1469" s="11">
        <f t="shared" si="265"/>
        <v>0.19131238501685902</v>
      </c>
      <c r="F1469">
        <f>0.94*F1468+(1-0.94)*'01_Data'!R1464^2</f>
        <v>3.0455580971624834E-4</v>
      </c>
      <c r="G1469" s="11">
        <f t="shared" si="266"/>
        <v>0.27703440950267277</v>
      </c>
      <c r="H1469">
        <f>0.94*H1468+(1-0.94)*'01_Data'!S1464^2</f>
        <v>2.9142576137752428E-4</v>
      </c>
      <c r="I1469" s="11">
        <f t="shared" si="267"/>
        <v>0.27099684844502553</v>
      </c>
      <c r="J1469">
        <f>0.94*J1468+(1-0.94)*'01_Data'!T1464^2</f>
        <v>1.1217120412686687E-4</v>
      </c>
      <c r="K1469" s="11">
        <f t="shared" si="268"/>
        <v>0.16812835406310994</v>
      </c>
      <c r="L1469" t="e">
        <f>0.94*L1468+(1-0.94)*'01_Data'!U1464^2</f>
        <v>#DIV/0!</v>
      </c>
      <c r="M1469" s="11" t="e">
        <f t="shared" si="269"/>
        <v>#DIV/0!</v>
      </c>
      <c r="N1469">
        <f>0.94*N1468+(1-0.94)*'01_Data'!V1464^2</f>
        <v>8.2536837933859183E-4</v>
      </c>
      <c r="O1469" s="11">
        <f t="shared" si="270"/>
        <v>0.45606231108624307</v>
      </c>
      <c r="P1469">
        <f>0.94*P1468+(1-0.94)*'01_Data'!W1464^2</f>
        <v>2.9794979101136171E-4</v>
      </c>
      <c r="Q1469" s="11">
        <f t="shared" si="271"/>
        <v>0.2740134072173534</v>
      </c>
      <c r="R1469">
        <f>0.94*R1468+(1-0.94)*'01_Data'!X1464^2</f>
        <v>6.058836289830413E-5</v>
      </c>
      <c r="S1469" s="11">
        <f t="shared" si="272"/>
        <v>0.12356483096080632</v>
      </c>
      <c r="T1469">
        <f>0.94*T1468+(1-0.94)*'01_Data'!Y1464^2</f>
        <v>6.2611580000174731E-8</v>
      </c>
      <c r="U1469" s="11">
        <f t="shared" si="273"/>
        <v>3.9721679420744579E-3</v>
      </c>
      <c r="V1469" t="e">
        <f>0.94*V1468+(1-0.94)*'01_Data'!AA1464^2</f>
        <v>#VALUE!</v>
      </c>
      <c r="W1469" s="11" t="e">
        <f t="shared" si="274"/>
        <v>#VALUE!</v>
      </c>
      <c r="X1469" t="e">
        <f>0.94*X1468+(1-0.94)*'01_Data'!AB1464^2</f>
        <v>#VALUE!</v>
      </c>
      <c r="Y1469" s="11" t="e">
        <f t="shared" si="275"/>
        <v>#VALUE!</v>
      </c>
    </row>
    <row r="1470" spans="1:25" x14ac:dyDescent="0.2">
      <c r="A1470" s="6">
        <f>'01_Data'!A1466</f>
        <v>45588</v>
      </c>
      <c r="B1470">
        <f>0.94*B1469+(1-0.94)*'01_Data'!P1465^2</f>
        <v>1.8606990719259855E-4</v>
      </c>
      <c r="C1470" s="11">
        <f t="shared" si="264"/>
        <v>0.21654010393581796</v>
      </c>
      <c r="D1470">
        <f>0.94*D1469+(1-0.94)*'01_Data'!Q1465^2</f>
        <v>1.3652960750540249E-4</v>
      </c>
      <c r="E1470" s="11">
        <f t="shared" si="265"/>
        <v>0.18548709144132222</v>
      </c>
      <c r="F1470">
        <f>0.94*F1469+(1-0.94)*'01_Data'!R1465^2</f>
        <v>2.8628300261323929E-4</v>
      </c>
      <c r="G1470" s="11">
        <f t="shared" si="266"/>
        <v>0.26859507936396809</v>
      </c>
      <c r="H1470">
        <f>0.94*H1469+(1-0.94)*'01_Data'!S1465^2</f>
        <v>2.7568330912869295E-4</v>
      </c>
      <c r="I1470" s="11">
        <f t="shared" si="267"/>
        <v>0.26357578397954284</v>
      </c>
      <c r="J1470">
        <f>0.94*J1469+(1-0.94)*'01_Data'!T1465^2</f>
        <v>1.0860630261798542E-4</v>
      </c>
      <c r="K1470" s="11">
        <f t="shared" si="268"/>
        <v>0.16543514819932412</v>
      </c>
      <c r="L1470" t="e">
        <f>0.94*L1469+(1-0.94)*'01_Data'!U1465^2</f>
        <v>#DIV/0!</v>
      </c>
      <c r="M1470" s="11" t="e">
        <f t="shared" si="269"/>
        <v>#DIV/0!</v>
      </c>
      <c r="N1470">
        <f>0.94*N1469+(1-0.94)*'01_Data'!V1465^2</f>
        <v>8.287158626873128E-4</v>
      </c>
      <c r="O1470" s="11">
        <f t="shared" si="270"/>
        <v>0.45698621138629869</v>
      </c>
      <c r="P1470">
        <f>0.94*P1469+(1-0.94)*'01_Data'!W1465^2</f>
        <v>3.2517044646979381E-4</v>
      </c>
      <c r="Q1470" s="11">
        <f t="shared" si="271"/>
        <v>0.28625679469732773</v>
      </c>
      <c r="R1470">
        <f>0.94*R1469+(1-0.94)*'01_Data'!X1465^2</f>
        <v>5.7042469699059805E-5</v>
      </c>
      <c r="S1470" s="11">
        <f t="shared" si="272"/>
        <v>0.1198945468491502</v>
      </c>
      <c r="T1470">
        <f>0.94*T1469+(1-0.94)*'01_Data'!Y1465^2</f>
        <v>5.9567927622570832E-8</v>
      </c>
      <c r="U1470" s="11">
        <f t="shared" si="273"/>
        <v>3.8744183771100213E-3</v>
      </c>
      <c r="V1470" t="e">
        <f>0.94*V1469+(1-0.94)*'01_Data'!AA1465^2</f>
        <v>#VALUE!</v>
      </c>
      <c r="W1470" s="11" t="e">
        <f t="shared" si="274"/>
        <v>#VALUE!</v>
      </c>
      <c r="X1470" t="e">
        <f>0.94*X1469+(1-0.94)*'01_Data'!AB1465^2</f>
        <v>#VALUE!</v>
      </c>
      <c r="Y1470" s="11" t="e">
        <f t="shared" si="275"/>
        <v>#VALUE!</v>
      </c>
    </row>
    <row r="1471" spans="1:25" x14ac:dyDescent="0.2">
      <c r="A1471" s="6">
        <f>'01_Data'!A1467</f>
        <v>45589</v>
      </c>
      <c r="B1471">
        <f>0.94*B1470+(1-0.94)*'01_Data'!P1466^2</f>
        <v>1.7567004304268983E-4</v>
      </c>
      <c r="C1471" s="11">
        <f t="shared" si="264"/>
        <v>0.21040164173969234</v>
      </c>
      <c r="D1471">
        <f>0.94*D1470+(1-0.94)*'01_Data'!Q1466^2</f>
        <v>1.2884924465115871E-4</v>
      </c>
      <c r="E1471" s="11">
        <f t="shared" si="265"/>
        <v>0.18019436631618646</v>
      </c>
      <c r="F1471">
        <f>0.94*F1470+(1-0.94)*'01_Data'!R1466^2</f>
        <v>2.704188273826037E-4</v>
      </c>
      <c r="G1471" s="11">
        <f t="shared" si="266"/>
        <v>0.2610470158810787</v>
      </c>
      <c r="H1471">
        <f>0.94*H1470+(1-0.94)*'01_Data'!S1466^2</f>
        <v>2.7279624421286787E-4</v>
      </c>
      <c r="I1471" s="11">
        <f t="shared" si="267"/>
        <v>0.26219201654825935</v>
      </c>
      <c r="J1471">
        <f>0.94*J1470+(1-0.94)*'01_Data'!T1466^2</f>
        <v>1.0248746176265812E-4</v>
      </c>
      <c r="K1471" s="11">
        <f t="shared" si="268"/>
        <v>0.1607073127277967</v>
      </c>
      <c r="L1471" t="e">
        <f>0.94*L1470+(1-0.94)*'01_Data'!U1466^2</f>
        <v>#DIV/0!</v>
      </c>
      <c r="M1471" s="11" t="e">
        <f t="shared" si="269"/>
        <v>#DIV/0!</v>
      </c>
      <c r="N1471">
        <f>0.94*N1470+(1-0.94)*'01_Data'!V1466^2</f>
        <v>9.5832641895361888E-4</v>
      </c>
      <c r="O1471" s="11">
        <f t="shared" si="270"/>
        <v>0.49142472218673738</v>
      </c>
      <c r="P1471">
        <f>0.94*P1470+(1-0.94)*'01_Data'!W1466^2</f>
        <v>4.5777464496461794E-4</v>
      </c>
      <c r="Q1471" s="11">
        <f t="shared" si="271"/>
        <v>0.33964571325291848</v>
      </c>
      <c r="R1471">
        <f>0.94*R1470+(1-0.94)*'01_Data'!X1466^2</f>
        <v>5.3619921517116212E-5</v>
      </c>
      <c r="S1471" s="11">
        <f t="shared" si="272"/>
        <v>0.11624207595493675</v>
      </c>
      <c r="T1471">
        <f>0.94*T1470+(1-0.94)*'01_Data'!Y1466^2</f>
        <v>5.5993851965216576E-8</v>
      </c>
      <c r="U1471" s="11">
        <f t="shared" si="273"/>
        <v>3.7563879851839821E-3</v>
      </c>
      <c r="V1471" t="e">
        <f>0.94*V1470+(1-0.94)*'01_Data'!AA1466^2</f>
        <v>#VALUE!</v>
      </c>
      <c r="W1471" s="11" t="e">
        <f t="shared" si="274"/>
        <v>#VALUE!</v>
      </c>
      <c r="X1471" t="e">
        <f>0.94*X1470+(1-0.94)*'01_Data'!AB1466^2</f>
        <v>#VALUE!</v>
      </c>
      <c r="Y1471" s="11" t="e">
        <f t="shared" si="275"/>
        <v>#VALUE!</v>
      </c>
    </row>
    <row r="1472" spans="1:25" x14ac:dyDescent="0.2">
      <c r="A1472" s="6">
        <f>'01_Data'!A1468</f>
        <v>45590</v>
      </c>
      <c r="B1472">
        <f>0.94*B1471+(1-0.94)*'01_Data'!P1467^2</f>
        <v>1.670589283307215E-4</v>
      </c>
      <c r="C1472" s="11">
        <f t="shared" si="264"/>
        <v>0.20518004274134904</v>
      </c>
      <c r="D1472">
        <f>0.94*D1471+(1-0.94)*'01_Data'!Q1467^2</f>
        <v>1.211206740680994E-4</v>
      </c>
      <c r="E1472" s="11">
        <f t="shared" si="265"/>
        <v>0.17470663944212611</v>
      </c>
      <c r="F1472">
        <f>0.94*F1471+(1-0.94)*'01_Data'!R1467^2</f>
        <v>2.5430144322063225E-4</v>
      </c>
      <c r="G1472" s="11">
        <f t="shared" si="266"/>
        <v>0.25314810623743433</v>
      </c>
      <c r="H1472">
        <f>0.94*H1471+(1-0.94)*'01_Data'!S1467^2</f>
        <v>2.5644898477855779E-4</v>
      </c>
      <c r="I1472" s="11">
        <f t="shared" si="267"/>
        <v>0.25421475992592674</v>
      </c>
      <c r="J1472">
        <f>0.94*J1471+(1-0.94)*'01_Data'!T1467^2</f>
        <v>1.1802799334324138E-4</v>
      </c>
      <c r="K1472" s="11">
        <f t="shared" si="268"/>
        <v>0.17246174741807768</v>
      </c>
      <c r="L1472" t="e">
        <f>0.94*L1471+(1-0.94)*'01_Data'!U1467^2</f>
        <v>#DIV/0!</v>
      </c>
      <c r="M1472" s="11" t="e">
        <f t="shared" si="269"/>
        <v>#DIV/0!</v>
      </c>
      <c r="N1472">
        <f>0.94*N1471+(1-0.94)*'01_Data'!V1467^2</f>
        <v>9.0088605055247924E-4</v>
      </c>
      <c r="O1472" s="11">
        <f t="shared" si="270"/>
        <v>0.47646960526273319</v>
      </c>
      <c r="P1472">
        <f>0.94*P1471+(1-0.94)*'01_Data'!W1467^2</f>
        <v>4.3130161422452994E-4</v>
      </c>
      <c r="Q1472" s="11">
        <f t="shared" si="271"/>
        <v>0.32967864168699423</v>
      </c>
      <c r="R1472">
        <f>0.94*R1471+(1-0.94)*'01_Data'!X1467^2</f>
        <v>5.0492134800743156E-5</v>
      </c>
      <c r="S1472" s="11">
        <f t="shared" si="272"/>
        <v>0.11280078887041206</v>
      </c>
      <c r="T1472">
        <f>0.94*T1471+(1-0.94)*'01_Data'!Y1467^2</f>
        <v>5.3347107831991414E-8</v>
      </c>
      <c r="U1472" s="11">
        <f t="shared" si="273"/>
        <v>3.6665339455215521E-3</v>
      </c>
      <c r="V1472" t="e">
        <f>0.94*V1471+(1-0.94)*'01_Data'!AA1467^2</f>
        <v>#VALUE!</v>
      </c>
      <c r="W1472" s="11" t="e">
        <f t="shared" si="274"/>
        <v>#VALUE!</v>
      </c>
      <c r="X1472" t="e">
        <f>0.94*X1471+(1-0.94)*'01_Data'!AB1467^2</f>
        <v>#VALUE!</v>
      </c>
      <c r="Y1472" s="11" t="e">
        <f t="shared" si="275"/>
        <v>#VALUE!</v>
      </c>
    </row>
    <row r="1473" spans="1:25" x14ac:dyDescent="0.2">
      <c r="A1473" s="6">
        <f>'01_Data'!A1469</f>
        <v>45593</v>
      </c>
      <c r="B1473">
        <f>0.94*B1472+(1-0.94)*'01_Data'!P1468^2</f>
        <v>1.5707734512126665E-4</v>
      </c>
      <c r="C1473" s="11">
        <f t="shared" si="264"/>
        <v>0.19895600259996982</v>
      </c>
      <c r="D1473">
        <f>0.94*D1472+(1-0.94)*'01_Data'!Q1468^2</f>
        <v>1.1419619520010764E-4</v>
      </c>
      <c r="E1473" s="11">
        <f t="shared" si="265"/>
        <v>0.16963914993428589</v>
      </c>
      <c r="F1473">
        <f>0.94*F1472+(1-0.94)*'01_Data'!R1468^2</f>
        <v>2.392416956708505E-4</v>
      </c>
      <c r="G1473" s="11">
        <f t="shared" si="266"/>
        <v>0.24553799565251472</v>
      </c>
      <c r="H1473">
        <f>0.94*H1472+(1-0.94)*'01_Data'!S1468^2</f>
        <v>2.4226072794930365E-4</v>
      </c>
      <c r="I1473" s="11">
        <f t="shared" si="267"/>
        <v>0.24708238189564333</v>
      </c>
      <c r="J1473">
        <f>0.94*J1472+(1-0.94)*'01_Data'!T1468^2</f>
        <v>1.1455652195342251E-4</v>
      </c>
      <c r="K1473" s="11">
        <f t="shared" si="268"/>
        <v>0.16990657295190928</v>
      </c>
      <c r="L1473" t="e">
        <f>0.94*L1472+(1-0.94)*'01_Data'!U1468^2</f>
        <v>#DIV/0!</v>
      </c>
      <c r="M1473" s="11" t="e">
        <f t="shared" si="269"/>
        <v>#DIV/0!</v>
      </c>
      <c r="N1473">
        <f>0.94*N1472+(1-0.94)*'01_Data'!V1468^2</f>
        <v>8.4830770240623275E-4</v>
      </c>
      <c r="O1473" s="11">
        <f t="shared" si="270"/>
        <v>0.4623565085584615</v>
      </c>
      <c r="P1473">
        <f>0.94*P1472+(1-0.94)*'01_Data'!W1468^2</f>
        <v>4.1293355095002723E-4</v>
      </c>
      <c r="Q1473" s="11">
        <f t="shared" si="271"/>
        <v>0.32258216757813329</v>
      </c>
      <c r="R1473">
        <f>0.94*R1472+(1-0.94)*'01_Data'!X1468^2</f>
        <v>4.801779034226504E-5</v>
      </c>
      <c r="S1473" s="11">
        <f t="shared" si="272"/>
        <v>0.11000219618830703</v>
      </c>
      <c r="T1473">
        <f>0.94*T1472+(1-0.94)*'01_Data'!Y1468^2</f>
        <v>6.1606965036712204E-8</v>
      </c>
      <c r="U1473" s="11">
        <f t="shared" si="273"/>
        <v>3.9401719745782013E-3</v>
      </c>
      <c r="V1473" t="e">
        <f>0.94*V1472+(1-0.94)*'01_Data'!AA1468^2</f>
        <v>#VALUE!</v>
      </c>
      <c r="W1473" s="11" t="e">
        <f t="shared" si="274"/>
        <v>#VALUE!</v>
      </c>
      <c r="X1473" t="e">
        <f>0.94*X1472+(1-0.94)*'01_Data'!AB1468^2</f>
        <v>#VALUE!</v>
      </c>
      <c r="Y1473" s="11" t="e">
        <f t="shared" si="275"/>
        <v>#VALUE!</v>
      </c>
    </row>
    <row r="1474" spans="1:25" x14ac:dyDescent="0.2">
      <c r="A1474" s="6">
        <f>'01_Data'!A1470</f>
        <v>45594</v>
      </c>
      <c r="B1474">
        <f>0.94*B1473+(1-0.94)*'01_Data'!P1469^2</f>
        <v>1.4912311555341656E-4</v>
      </c>
      <c r="C1474" s="11">
        <f t="shared" si="264"/>
        <v>0.1938531019082774</v>
      </c>
      <c r="D1474">
        <f>0.94*D1473+(1-0.94)*'01_Data'!Q1469^2</f>
        <v>1.0753714976044884E-4</v>
      </c>
      <c r="E1474" s="11">
        <f t="shared" si="265"/>
        <v>0.16461883774232253</v>
      </c>
      <c r="F1474">
        <f>0.94*F1473+(1-0.94)*'01_Data'!R1469^2</f>
        <v>2.3427751601231612E-4</v>
      </c>
      <c r="G1474" s="11">
        <f t="shared" si="266"/>
        <v>0.24297722945803721</v>
      </c>
      <c r="H1474">
        <f>0.94*H1473+(1-0.94)*'01_Data'!S1469^2</f>
        <v>2.4846153530135425E-4</v>
      </c>
      <c r="I1474" s="11">
        <f t="shared" si="267"/>
        <v>0.25022451297972642</v>
      </c>
      <c r="J1474">
        <f>0.94*J1473+(1-0.94)*'01_Data'!T1469^2</f>
        <v>1.1090402782120585E-4</v>
      </c>
      <c r="K1474" s="11">
        <f t="shared" si="268"/>
        <v>0.16717600010451222</v>
      </c>
      <c r="L1474" t="e">
        <f>0.94*L1473+(1-0.94)*'01_Data'!U1469^2</f>
        <v>#DIV/0!</v>
      </c>
      <c r="M1474" s="11" t="e">
        <f t="shared" si="269"/>
        <v>#DIV/0!</v>
      </c>
      <c r="N1474">
        <f>0.94*N1473+(1-0.94)*'01_Data'!V1469^2</f>
        <v>8.3057825569738753E-4</v>
      </c>
      <c r="O1474" s="11">
        <f t="shared" si="270"/>
        <v>0.45749942124088167</v>
      </c>
      <c r="P1474">
        <f>0.94*P1473+(1-0.94)*'01_Data'!W1469^2</f>
        <v>4.0632783320433555E-4</v>
      </c>
      <c r="Q1474" s="11">
        <f t="shared" si="271"/>
        <v>0.31999158421354235</v>
      </c>
      <c r="R1474">
        <f>0.94*R1473+(1-0.94)*'01_Data'!X1469^2</f>
        <v>4.5691906551295587E-5</v>
      </c>
      <c r="S1474" s="11">
        <f t="shared" si="272"/>
        <v>0.10730498800580748</v>
      </c>
      <c r="T1474">
        <f>0.94*T1473+(1-0.94)*'01_Data'!Y1469^2</f>
        <v>5.7910547134509467E-8</v>
      </c>
      <c r="U1474" s="11">
        <f t="shared" si="273"/>
        <v>3.8201384631838132E-3</v>
      </c>
      <c r="V1474" t="e">
        <f>0.94*V1473+(1-0.94)*'01_Data'!AA1469^2</f>
        <v>#VALUE!</v>
      </c>
      <c r="W1474" s="11" t="e">
        <f t="shared" si="274"/>
        <v>#VALUE!</v>
      </c>
      <c r="X1474" t="e">
        <f>0.94*X1473+(1-0.94)*'01_Data'!AB1469^2</f>
        <v>#VALUE!</v>
      </c>
      <c r="Y1474" s="11" t="e">
        <f t="shared" si="275"/>
        <v>#VALUE!</v>
      </c>
    </row>
    <row r="1475" spans="1:25" x14ac:dyDescent="0.2">
      <c r="A1475" s="6">
        <f>'01_Data'!A1471</f>
        <v>45595</v>
      </c>
      <c r="B1475">
        <f>0.94*B1474+(1-0.94)*'01_Data'!P1470^2</f>
        <v>1.5146693399408555E-4</v>
      </c>
      <c r="C1475" s="11">
        <f t="shared" si="264"/>
        <v>0.19537058981973096</v>
      </c>
      <c r="D1475">
        <f>0.94*D1474+(1-0.94)*'01_Data'!Q1470^2</f>
        <v>1.1203482940682087E-4</v>
      </c>
      <c r="E1475" s="11">
        <f t="shared" si="265"/>
        <v>0.1680261200245928</v>
      </c>
      <c r="F1475">
        <f>0.94*F1474+(1-0.94)*'01_Data'!R1470^2</f>
        <v>2.2523866754361574E-4</v>
      </c>
      <c r="G1475" s="11">
        <f t="shared" si="266"/>
        <v>0.23824387551622639</v>
      </c>
      <c r="H1475">
        <f>0.94*H1474+(1-0.94)*'01_Data'!S1470^2</f>
        <v>2.4071232827724761E-4</v>
      </c>
      <c r="I1475" s="11">
        <f t="shared" si="267"/>
        <v>0.2462915076202718</v>
      </c>
      <c r="J1475">
        <f>0.94*J1474+(1-0.94)*'01_Data'!T1470^2</f>
        <v>1.0622359747812642E-4</v>
      </c>
      <c r="K1475" s="11">
        <f t="shared" si="268"/>
        <v>0.16361034980858596</v>
      </c>
      <c r="L1475" t="e">
        <f>0.94*L1474+(1-0.94)*'01_Data'!U1470^2</f>
        <v>#DIV/0!</v>
      </c>
      <c r="M1475" s="11" t="e">
        <f t="shared" si="269"/>
        <v>#DIV/0!</v>
      </c>
      <c r="N1475">
        <f>0.94*N1474+(1-0.94)*'01_Data'!V1470^2</f>
        <v>7.8075875112412437E-4</v>
      </c>
      <c r="O1475" s="11">
        <f t="shared" si="270"/>
        <v>0.44356646095402591</v>
      </c>
      <c r="P1475">
        <f>0.94*P1474+(1-0.94)*'01_Data'!W1470^2</f>
        <v>4.2603457813442677E-4</v>
      </c>
      <c r="Q1475" s="11">
        <f t="shared" si="271"/>
        <v>0.32765944773480221</v>
      </c>
      <c r="R1475">
        <f>0.94*R1474+(1-0.94)*'01_Data'!X1470^2</f>
        <v>4.3039800732871772E-5</v>
      </c>
      <c r="S1475" s="11">
        <f t="shared" si="272"/>
        <v>0.10414427389292072</v>
      </c>
      <c r="T1475">
        <f>0.94*T1474+(1-0.94)*'01_Data'!Y1470^2</f>
        <v>5.7284039662198124E-8</v>
      </c>
      <c r="U1475" s="11">
        <f t="shared" si="273"/>
        <v>3.7994181126685608E-3</v>
      </c>
      <c r="V1475" t="e">
        <f>0.94*V1474+(1-0.94)*'01_Data'!AA1470^2</f>
        <v>#VALUE!</v>
      </c>
      <c r="W1475" s="11" t="e">
        <f t="shared" si="274"/>
        <v>#VALUE!</v>
      </c>
      <c r="X1475" t="e">
        <f>0.94*X1474+(1-0.94)*'01_Data'!AB1470^2</f>
        <v>#VALUE!</v>
      </c>
      <c r="Y1475" s="11" t="e">
        <f t="shared" si="275"/>
        <v>#VALUE!</v>
      </c>
    </row>
    <row r="1476" spans="1:25" x14ac:dyDescent="0.2">
      <c r="A1476" s="6">
        <f>'01_Data'!A1472</f>
        <v>45596</v>
      </c>
      <c r="B1476">
        <f>0.94*B1475+(1-0.94)*'01_Data'!P1471^2</f>
        <v>1.439048647095727E-4</v>
      </c>
      <c r="C1476" s="11">
        <f t="shared" si="264"/>
        <v>0.19043115792015844</v>
      </c>
      <c r="D1476">
        <f>0.94*D1475+(1-0.94)*'01_Data'!Q1471^2</f>
        <v>1.0591541817746793E-4</v>
      </c>
      <c r="E1476" s="11">
        <f t="shared" si="265"/>
        <v>0.16337284162528951</v>
      </c>
      <c r="F1476">
        <f>0.94*F1475+(1-0.94)*'01_Data'!R1471^2</f>
        <v>2.1420465758139215E-4</v>
      </c>
      <c r="G1476" s="11">
        <f t="shared" si="266"/>
        <v>0.23233504623820925</v>
      </c>
      <c r="H1476">
        <f>0.94*H1475+(1-0.94)*'01_Data'!S1471^2</f>
        <v>2.264632472823249E-4</v>
      </c>
      <c r="I1476" s="11">
        <f t="shared" si="267"/>
        <v>0.23889064091158088</v>
      </c>
      <c r="J1476">
        <f>0.94*J1475+(1-0.94)*'01_Data'!T1471^2</f>
        <v>1.0052268966218028E-4</v>
      </c>
      <c r="K1476" s="11">
        <f t="shared" si="268"/>
        <v>0.15915941001043399</v>
      </c>
      <c r="L1476" t="e">
        <f>0.94*L1475+(1-0.94)*'01_Data'!U1471^2</f>
        <v>#DIV/0!</v>
      </c>
      <c r="M1476" s="11" t="e">
        <f t="shared" si="269"/>
        <v>#DIV/0!</v>
      </c>
      <c r="N1476">
        <f>0.94*N1475+(1-0.94)*'01_Data'!V1471^2</f>
        <v>7.5655920068428654E-4</v>
      </c>
      <c r="O1476" s="11">
        <f t="shared" si="270"/>
        <v>0.4366382009999128</v>
      </c>
      <c r="P1476">
        <f>0.94*P1475+(1-0.94)*'01_Data'!W1471^2</f>
        <v>4.2768765988366296E-4</v>
      </c>
      <c r="Q1476" s="11">
        <f t="shared" si="271"/>
        <v>0.32829451760680239</v>
      </c>
      <c r="R1476">
        <f>0.94*R1475+(1-0.94)*'01_Data'!X1471^2</f>
        <v>4.2258002833336756E-5</v>
      </c>
      <c r="S1476" s="11">
        <f t="shared" si="272"/>
        <v>0.10319407305655139</v>
      </c>
      <c r="T1476">
        <f>0.94*T1475+(1-0.94)*'01_Data'!Y1471^2</f>
        <v>5.4543732686237317E-8</v>
      </c>
      <c r="U1476" s="11">
        <f t="shared" si="273"/>
        <v>3.7074277655716778E-3</v>
      </c>
      <c r="V1476" t="e">
        <f>0.94*V1475+(1-0.94)*'01_Data'!AA1471^2</f>
        <v>#VALUE!</v>
      </c>
      <c r="W1476" s="11" t="e">
        <f t="shared" si="274"/>
        <v>#VALUE!</v>
      </c>
      <c r="X1476" t="e">
        <f>0.94*X1475+(1-0.94)*'01_Data'!AB1471^2</f>
        <v>#VALUE!</v>
      </c>
      <c r="Y1476" s="11" t="e">
        <f t="shared" si="275"/>
        <v>#VALUE!</v>
      </c>
    </row>
    <row r="1477" spans="1:25" x14ac:dyDescent="0.2">
      <c r="A1477" s="6">
        <f>'01_Data'!A1473</f>
        <v>45597</v>
      </c>
      <c r="B1477">
        <f>0.94*B1476+(1-0.94)*'01_Data'!P1472^2</f>
        <v>1.3530620701602837E-4</v>
      </c>
      <c r="C1477" s="11">
        <f t="shared" si="264"/>
        <v>0.18465417452101957</v>
      </c>
      <c r="D1477">
        <f>0.94*D1476+(1-0.94)*'01_Data'!Q1472^2</f>
        <v>1.011750878813777E-4</v>
      </c>
      <c r="E1477" s="11">
        <f t="shared" si="265"/>
        <v>0.15967505173353533</v>
      </c>
      <c r="F1477">
        <f>0.94*F1476+(1-0.94)*'01_Data'!R1472^2</f>
        <v>4.3017067173652714E-4</v>
      </c>
      <c r="G1477" s="11">
        <f t="shared" si="266"/>
        <v>0.32924612264627329</v>
      </c>
      <c r="H1477">
        <f>0.94*H1476+(1-0.94)*'01_Data'!S1472^2</f>
        <v>2.1296147143315159E-4</v>
      </c>
      <c r="I1477" s="11">
        <f t="shared" si="267"/>
        <v>0.23165986014230908</v>
      </c>
      <c r="J1477">
        <f>0.94*J1476+(1-0.94)*'01_Data'!T1472^2</f>
        <v>2.4868598401206092E-4</v>
      </c>
      <c r="K1477" s="11">
        <f t="shared" si="268"/>
        <v>0.25033750811861843</v>
      </c>
      <c r="L1477" t="e">
        <f>0.94*L1476+(1-0.94)*'01_Data'!U1472^2</f>
        <v>#DIV/0!</v>
      </c>
      <c r="M1477" s="11" t="e">
        <f t="shared" si="269"/>
        <v>#DIV/0!</v>
      </c>
      <c r="N1477">
        <f>0.94*N1476+(1-0.94)*'01_Data'!V1472^2</f>
        <v>7.134556774069607E-4</v>
      </c>
      <c r="O1477" s="11">
        <f t="shared" si="270"/>
        <v>0.42401748868007094</v>
      </c>
      <c r="P1477">
        <f>0.94*P1476+(1-0.94)*'01_Data'!W1472^2</f>
        <v>4.0273560027209856E-4</v>
      </c>
      <c r="Q1477" s="11">
        <f t="shared" si="271"/>
        <v>0.31857396514556685</v>
      </c>
      <c r="R1477">
        <f>0.94*R1476+(1-0.94)*'01_Data'!X1472^2</f>
        <v>3.9744892607519661E-5</v>
      </c>
      <c r="S1477" s="11">
        <f t="shared" si="272"/>
        <v>0.10007853384764864</v>
      </c>
      <c r="T1477">
        <f>0.94*T1476+(1-0.94)*'01_Data'!Y1472^2</f>
        <v>5.414773667664172E-8</v>
      </c>
      <c r="U1477" s="11">
        <f t="shared" si="273"/>
        <v>3.6939449972236611E-3</v>
      </c>
      <c r="V1477" t="e">
        <f>0.94*V1476+(1-0.94)*'01_Data'!AA1472^2</f>
        <v>#VALUE!</v>
      </c>
      <c r="W1477" s="11" t="e">
        <f t="shared" si="274"/>
        <v>#VALUE!</v>
      </c>
      <c r="X1477" t="e">
        <f>0.94*X1476+(1-0.94)*'01_Data'!AB1472^2</f>
        <v>#VALUE!</v>
      </c>
      <c r="Y1477" s="11" t="e">
        <f t="shared" si="275"/>
        <v>#VALUE!</v>
      </c>
    </row>
    <row r="1478" spans="1:25" x14ac:dyDescent="0.2">
      <c r="A1478" s="6">
        <f>'01_Data'!A1474</f>
        <v>45600</v>
      </c>
      <c r="B1478">
        <f>0.94*B1477+(1-0.94)*'01_Data'!P1473^2</f>
        <v>1.4215533793353501E-4</v>
      </c>
      <c r="C1478" s="11">
        <f t="shared" si="264"/>
        <v>0.18927003238561257</v>
      </c>
      <c r="D1478">
        <f>0.94*D1477+(1-0.94)*'01_Data'!Q1473^2</f>
        <v>1.4267523286692403E-4</v>
      </c>
      <c r="E1478" s="11">
        <f t="shared" si="265"/>
        <v>0.18961581865040916</v>
      </c>
      <c r="F1478">
        <f>0.94*F1477+(1-0.94)*'01_Data'!R1473^2</f>
        <v>4.1903996286610267E-4</v>
      </c>
      <c r="G1478" s="11">
        <f t="shared" si="266"/>
        <v>0.32495856757786501</v>
      </c>
      <c r="H1478">
        <f>0.94*H1477+(1-0.94)*'01_Data'!S1473^2</f>
        <v>2.0722751938429481E-4</v>
      </c>
      <c r="I1478" s="11">
        <f t="shared" si="267"/>
        <v>0.22851987853323025</v>
      </c>
      <c r="J1478">
        <f>0.94*J1477+(1-0.94)*'01_Data'!T1473^2</f>
        <v>2.5828532073852853E-4</v>
      </c>
      <c r="K1478" s="11">
        <f t="shared" si="268"/>
        <v>0.25512330514108111</v>
      </c>
      <c r="L1478" t="e">
        <f>0.94*L1477+(1-0.94)*'01_Data'!U1473^2</f>
        <v>#DIV/0!</v>
      </c>
      <c r="M1478" s="11" t="e">
        <f t="shared" si="269"/>
        <v>#DIV/0!</v>
      </c>
      <c r="N1478">
        <f>0.94*N1477+(1-0.94)*'01_Data'!V1473^2</f>
        <v>6.7223756872422061E-4</v>
      </c>
      <c r="O1478" s="11">
        <f t="shared" si="270"/>
        <v>0.41158701062898423</v>
      </c>
      <c r="P1478">
        <f>0.94*P1477+(1-0.94)*'01_Data'!W1473^2</f>
        <v>3.7882528906905749E-4</v>
      </c>
      <c r="Q1478" s="11">
        <f t="shared" si="271"/>
        <v>0.30897244674145702</v>
      </c>
      <c r="R1478">
        <f>0.94*R1477+(1-0.94)*'01_Data'!X1473^2</f>
        <v>3.7913355636534085E-5</v>
      </c>
      <c r="S1478" s="11">
        <f t="shared" si="272"/>
        <v>9.7745412272937857E-2</v>
      </c>
      <c r="T1478">
        <f>0.94*T1477+(1-0.94)*'01_Data'!Y1473^2</f>
        <v>6.1797593375246741E-8</v>
      </c>
      <c r="U1478" s="11">
        <f t="shared" si="273"/>
        <v>3.9462632363493171E-3</v>
      </c>
      <c r="V1478" t="e">
        <f>0.94*V1477+(1-0.94)*'01_Data'!AA1473^2</f>
        <v>#VALUE!</v>
      </c>
      <c r="W1478" s="11" t="e">
        <f t="shared" si="274"/>
        <v>#VALUE!</v>
      </c>
      <c r="X1478" t="e">
        <f>0.94*X1477+(1-0.94)*'01_Data'!AB1473^2</f>
        <v>#VALUE!</v>
      </c>
      <c r="Y1478" s="11" t="e">
        <f t="shared" si="275"/>
        <v>#VALUE!</v>
      </c>
    </row>
    <row r="1479" spans="1:25" x14ac:dyDescent="0.2">
      <c r="A1479" s="6">
        <f>'01_Data'!A1475</f>
        <v>45601</v>
      </c>
      <c r="B1479">
        <f>0.94*B1478+(1-0.94)*'01_Data'!P1474^2</f>
        <v>1.9256873175617204E-4</v>
      </c>
      <c r="C1479" s="11">
        <f t="shared" si="264"/>
        <v>0.2202891745015069</v>
      </c>
      <c r="D1479">
        <f>0.94*D1478+(1-0.94)*'01_Data'!Q1474^2</f>
        <v>1.3617684857427791E-4</v>
      </c>
      <c r="E1479" s="11">
        <f t="shared" si="265"/>
        <v>0.18524730994192073</v>
      </c>
      <c r="F1479">
        <f>0.94*F1478+(1-0.94)*'01_Data'!R1474^2</f>
        <v>3.992150593124881E-4</v>
      </c>
      <c r="G1479" s="11">
        <f t="shared" si="266"/>
        <v>0.31717849067480441</v>
      </c>
      <c r="H1479">
        <f>0.94*H1478+(1-0.94)*'01_Data'!S1474^2</f>
        <v>2.1825497669953231E-4</v>
      </c>
      <c r="I1479" s="11">
        <f t="shared" si="267"/>
        <v>0.23452132979386364</v>
      </c>
      <c r="J1479">
        <f>0.94*J1478+(1-0.94)*'01_Data'!T1474^2</f>
        <v>2.4531080358427908E-4</v>
      </c>
      <c r="K1479" s="11">
        <f t="shared" si="268"/>
        <v>0.24863290712059483</v>
      </c>
      <c r="L1479" t="e">
        <f>0.94*L1478+(1-0.94)*'01_Data'!U1474^2</f>
        <v>#DIV/0!</v>
      </c>
      <c r="M1479" s="11" t="e">
        <f t="shared" si="269"/>
        <v>#DIV/0!</v>
      </c>
      <c r="N1479">
        <f>0.94*N1478+(1-0.94)*'01_Data'!V1474^2</f>
        <v>6.4283401216952472E-4</v>
      </c>
      <c r="O1479" s="11">
        <f t="shared" si="270"/>
        <v>0.40248499483424255</v>
      </c>
      <c r="P1479">
        <f>0.94*P1478+(1-0.94)*'01_Data'!W1474^2</f>
        <v>3.6001447426737843E-4</v>
      </c>
      <c r="Q1479" s="11">
        <f t="shared" si="271"/>
        <v>0.30120366451187036</v>
      </c>
      <c r="R1479">
        <f>0.94*R1478+(1-0.94)*'01_Data'!X1474^2</f>
        <v>3.7051273720213116E-5</v>
      </c>
      <c r="S1479" s="11">
        <f t="shared" si="272"/>
        <v>9.6627744346505923E-2</v>
      </c>
      <c r="T1479">
        <f>0.94*T1478+(1-0.94)*'01_Data'!Y1474^2</f>
        <v>6.0962656756263266E-8</v>
      </c>
      <c r="U1479" s="11">
        <f t="shared" si="273"/>
        <v>3.9195139370307571E-3</v>
      </c>
      <c r="V1479" t="e">
        <f>0.94*V1478+(1-0.94)*'01_Data'!AA1474^2</f>
        <v>#VALUE!</v>
      </c>
      <c r="W1479" s="11" t="e">
        <f t="shared" si="274"/>
        <v>#VALUE!</v>
      </c>
      <c r="X1479" t="e">
        <f>0.94*X1478+(1-0.94)*'01_Data'!AB1474^2</f>
        <v>#VALUE!</v>
      </c>
      <c r="Y1479" s="11" t="e">
        <f t="shared" si="275"/>
        <v>#VALUE!</v>
      </c>
    </row>
    <row r="1480" spans="1:25" x14ac:dyDescent="0.2">
      <c r="A1480" s="6">
        <f>'01_Data'!A1476</f>
        <v>45602</v>
      </c>
      <c r="B1480">
        <f>0.94*B1479+(1-0.94)*'01_Data'!P1475^2</f>
        <v>1.8153570655159306E-4</v>
      </c>
      <c r="C1480" s="11">
        <f t="shared" ref="C1480:C1543" si="276">SQRT(B1480)*SQRT(252)</f>
        <v>0.21388547882219927</v>
      </c>
      <c r="D1480">
        <f>0.94*D1479+(1-0.94)*'01_Data'!Q1475^2</f>
        <v>1.2880266900250977E-4</v>
      </c>
      <c r="E1480" s="11">
        <f t="shared" ref="E1480:E1543" si="277">SQRT(D1480)*SQRT(252)</f>
        <v>0.18016179558561371</v>
      </c>
      <c r="F1480">
        <f>0.94*F1479+(1-0.94)*'01_Data'!R1475^2</f>
        <v>3.7588056033010104E-4</v>
      </c>
      <c r="G1480" s="11">
        <f t="shared" ref="G1480:G1543" si="278">SQRT(F1480)*SQRT(252)</f>
        <v>0.30776923368521664</v>
      </c>
      <c r="H1480">
        <f>0.94*H1479+(1-0.94)*'01_Data'!S1475^2</f>
        <v>2.0576238137230525E-4</v>
      </c>
      <c r="I1480" s="11">
        <f t="shared" ref="I1480:I1543" si="279">SQRT(H1480)*SQRT(252)</f>
        <v>0.22771060604596557</v>
      </c>
      <c r="J1480">
        <f>0.94*J1479+(1-0.94)*'01_Data'!T1475^2</f>
        <v>2.5454913215862125E-4</v>
      </c>
      <c r="K1480" s="11">
        <f t="shared" ref="K1480:K1543" si="280">SQRT(J1480)*SQRT(252)</f>
        <v>0.25327135902816283</v>
      </c>
      <c r="L1480" t="e">
        <f>0.94*L1479+(1-0.94)*'01_Data'!U1475^2</f>
        <v>#DIV/0!</v>
      </c>
      <c r="M1480" s="11" t="e">
        <f t="shared" ref="M1480:M1543" si="281">SQRT(L1480)*SQRT(252)</f>
        <v>#DIV/0!</v>
      </c>
      <c r="N1480">
        <f>0.94*N1479+(1-0.94)*'01_Data'!V1475^2</f>
        <v>6.0849728621018635E-4</v>
      </c>
      <c r="O1480" s="11">
        <f t="shared" ref="O1480:O1543" si="282">SQRT(N1480)*SQRT(252)</f>
        <v>0.39158819712162796</v>
      </c>
      <c r="P1480">
        <f>0.94*P1479+(1-0.94)*'01_Data'!W1475^2</f>
        <v>3.4174568448497718E-4</v>
      </c>
      <c r="Q1480" s="11">
        <f t="shared" ref="Q1480:Q1543" si="283">SQRT(P1480)*SQRT(252)</f>
        <v>0.29346194385339686</v>
      </c>
      <c r="R1480">
        <f>0.94*R1479+(1-0.94)*'01_Data'!X1475^2</f>
        <v>6.7530660016187563E-5</v>
      </c>
      <c r="S1480" s="11">
        <f t="shared" ref="S1480:S1543" si="284">SQRT(R1480)*SQRT(252)</f>
        <v>0.13045200774261495</v>
      </c>
      <c r="T1480">
        <f>0.94*T1479+(1-0.94)*'01_Data'!Y1475^2</f>
        <v>5.7304897350887468E-8</v>
      </c>
      <c r="U1480" s="11">
        <f t="shared" ref="U1480:U1543" si="285">SQRT(T1480)*SQRT(252)</f>
        <v>3.8001097526813147E-3</v>
      </c>
      <c r="V1480" t="e">
        <f>0.94*V1479+(1-0.94)*'01_Data'!AA1475^2</f>
        <v>#VALUE!</v>
      </c>
      <c r="W1480" s="11" t="e">
        <f t="shared" ref="W1480:W1543" si="286">SQRT(V1480)*SQRT(252)</f>
        <v>#VALUE!</v>
      </c>
      <c r="X1480" t="e">
        <f>0.94*X1479+(1-0.94)*'01_Data'!AB1475^2</f>
        <v>#VALUE!</v>
      </c>
      <c r="Y1480" s="11" t="e">
        <f t="shared" ref="Y1480:Y1543" si="287">SQRT(X1480)*SQRT(252)</f>
        <v>#VALUE!</v>
      </c>
    </row>
    <row r="1481" spans="1:25" x14ac:dyDescent="0.2">
      <c r="A1481" s="6">
        <f>'01_Data'!A1477</f>
        <v>45603</v>
      </c>
      <c r="B1481">
        <f>0.94*B1480+(1-0.94)*'01_Data'!P1476^2</f>
        <v>1.879898318143784E-4</v>
      </c>
      <c r="C1481" s="11">
        <f t="shared" si="276"/>
        <v>0.2176543994897033</v>
      </c>
      <c r="D1481">
        <f>0.94*D1480+(1-0.94)*'01_Data'!Q1476^2</f>
        <v>1.6713686584301401E-4</v>
      </c>
      <c r="E1481" s="11">
        <f t="shared" si="277"/>
        <v>0.20522789818258028</v>
      </c>
      <c r="F1481">
        <f>0.94*F1480+(1-0.94)*'01_Data'!R1476^2</f>
        <v>4.4777359887415952E-4</v>
      </c>
      <c r="G1481" s="11">
        <f t="shared" si="278"/>
        <v>0.33591508884878662</v>
      </c>
      <c r="H1481">
        <f>0.94*H1480+(1-0.94)*'01_Data'!S1476^2</f>
        <v>2.1612343808465452E-4</v>
      </c>
      <c r="I1481" s="11">
        <f t="shared" si="279"/>
        <v>0.23337331980612724</v>
      </c>
      <c r="J1481">
        <f>0.94*J1480+(1-0.94)*'01_Data'!T1476^2</f>
        <v>2.8416169069351335E-4</v>
      </c>
      <c r="K1481" s="11">
        <f t="shared" si="280"/>
        <v>0.26759810547678653</v>
      </c>
      <c r="L1481" t="e">
        <f>0.94*L1480+(1-0.94)*'01_Data'!U1476^2</f>
        <v>#DIV/0!</v>
      </c>
      <c r="M1481" s="11" t="e">
        <f t="shared" si="281"/>
        <v>#DIV/0!</v>
      </c>
      <c r="N1481">
        <f>0.94*N1480+(1-0.94)*'01_Data'!V1476^2</f>
        <v>5.7213810927222921E-4</v>
      </c>
      <c r="O1481" s="11">
        <f t="shared" si="282"/>
        <v>0.37970884047728171</v>
      </c>
      <c r="P1481">
        <f>0.94*P1480+(1-0.94)*'01_Data'!W1476^2</f>
        <v>3.389785615278909E-4</v>
      </c>
      <c r="Q1481" s="11">
        <f t="shared" si="283"/>
        <v>0.2922714449018729</v>
      </c>
      <c r="R1481">
        <f>0.94*R1480+(1-0.94)*'01_Data'!X1476^2</f>
        <v>1.1860126466086588E-4</v>
      </c>
      <c r="S1481" s="11">
        <f t="shared" si="284"/>
        <v>0.17288007026415222</v>
      </c>
      <c r="T1481">
        <f>0.94*T1480+(1-0.94)*'01_Data'!Y1476^2</f>
        <v>5.6707961325850251E-8</v>
      </c>
      <c r="U1481" s="11">
        <f t="shared" si="285"/>
        <v>3.7802653682134889E-3</v>
      </c>
      <c r="V1481" t="e">
        <f>0.94*V1480+(1-0.94)*'01_Data'!AA1476^2</f>
        <v>#VALUE!</v>
      </c>
      <c r="W1481" s="11" t="e">
        <f t="shared" si="286"/>
        <v>#VALUE!</v>
      </c>
      <c r="X1481" t="e">
        <f>0.94*X1480+(1-0.94)*'01_Data'!AB1476^2</f>
        <v>#VALUE!</v>
      </c>
      <c r="Y1481" s="11" t="e">
        <f t="shared" si="287"/>
        <v>#VALUE!</v>
      </c>
    </row>
    <row r="1482" spans="1:25" x14ac:dyDescent="0.2">
      <c r="A1482" s="6">
        <f>'01_Data'!A1478</f>
        <v>45604</v>
      </c>
      <c r="B1482">
        <f>0.94*B1481+(1-0.94)*'01_Data'!P1477^2</f>
        <v>1.7680258588006334E-4</v>
      </c>
      <c r="C1482" s="11">
        <f t="shared" si="276"/>
        <v>0.21107878065257049</v>
      </c>
      <c r="D1482">
        <f>0.94*D1481+(1-0.94)*'01_Data'!Q1477^2</f>
        <v>1.592989779295372E-4</v>
      </c>
      <c r="E1482" s="11">
        <f t="shared" si="277"/>
        <v>0.20035803562184218</v>
      </c>
      <c r="F1482">
        <f>0.94*F1481+(1-0.94)*'01_Data'!R1477^2</f>
        <v>4.2801429888795442E-4</v>
      </c>
      <c r="G1482" s="11">
        <f t="shared" si="278"/>
        <v>0.32841985829082343</v>
      </c>
      <c r="H1482">
        <f>0.94*H1481+(1-0.94)*'01_Data'!S1477^2</f>
        <v>2.0389474145230741E-4</v>
      </c>
      <c r="I1482" s="11">
        <f t="shared" si="279"/>
        <v>0.22667482181746934</v>
      </c>
      <c r="J1482">
        <f>0.94*J1481+(1-0.94)*'01_Data'!T1477^2</f>
        <v>2.919728575765646E-4</v>
      </c>
      <c r="K1482" s="11">
        <f t="shared" si="280"/>
        <v>0.27125110158171578</v>
      </c>
      <c r="L1482" t="e">
        <f>0.94*L1481+(1-0.94)*'01_Data'!U1477^2</f>
        <v>#DIV/0!</v>
      </c>
      <c r="M1482" s="11" t="e">
        <f t="shared" si="281"/>
        <v>#DIV/0!</v>
      </c>
      <c r="N1482">
        <f>0.94*N1481+(1-0.94)*'01_Data'!V1477^2</f>
        <v>5.6666902431520437E-4</v>
      </c>
      <c r="O1482" s="11">
        <f t="shared" si="282"/>
        <v>0.37788965866696</v>
      </c>
      <c r="P1482">
        <f>0.94*P1481+(1-0.94)*'01_Data'!W1477^2</f>
        <v>3.4015130126804677E-4</v>
      </c>
      <c r="Q1482" s="11">
        <f t="shared" si="283"/>
        <v>0.29277658362571929</v>
      </c>
      <c r="R1482">
        <f>0.94*R1481+(1-0.94)*'01_Data'!X1477^2</f>
        <v>1.1150520895934054E-4</v>
      </c>
      <c r="S1482" s="11">
        <f t="shared" si="284"/>
        <v>0.16762849595982723</v>
      </c>
      <c r="T1482">
        <f>0.94*T1481+(1-0.94)*'01_Data'!Y1477^2</f>
        <v>5.403077948189163E-8</v>
      </c>
      <c r="U1482" s="11">
        <f t="shared" si="285"/>
        <v>3.689953445429453E-3</v>
      </c>
      <c r="V1482" t="e">
        <f>0.94*V1481+(1-0.94)*'01_Data'!AA1477^2</f>
        <v>#VALUE!</v>
      </c>
      <c r="W1482" s="11" t="e">
        <f t="shared" si="286"/>
        <v>#VALUE!</v>
      </c>
      <c r="X1482" t="e">
        <f>0.94*X1481+(1-0.94)*'01_Data'!AB1477^2</f>
        <v>#VALUE!</v>
      </c>
      <c r="Y1482" s="11" t="e">
        <f t="shared" si="287"/>
        <v>#VALUE!</v>
      </c>
    </row>
    <row r="1483" spans="1:25" x14ac:dyDescent="0.2">
      <c r="A1483" s="6">
        <f>'01_Data'!A1479</f>
        <v>45607</v>
      </c>
      <c r="B1483">
        <f>0.94*B1482+(1-0.94)*'01_Data'!P1478^2</f>
        <v>1.6620100251345897E-4</v>
      </c>
      <c r="C1483" s="11">
        <f t="shared" si="276"/>
        <v>0.20465251680199698</v>
      </c>
      <c r="D1483">
        <f>0.94*D1482+(1-0.94)*'01_Data'!Q1478^2</f>
        <v>1.4980347255468698E-4</v>
      </c>
      <c r="E1483" s="11">
        <f t="shared" si="277"/>
        <v>0.19429481486591743</v>
      </c>
      <c r="F1483">
        <f>0.94*F1482+(1-0.94)*'01_Data'!R1478^2</f>
        <v>4.0233778447238007E-4</v>
      </c>
      <c r="G1483" s="11">
        <f t="shared" si="278"/>
        <v>0.31841658513186744</v>
      </c>
      <c r="H1483">
        <f>0.94*H1482+(1-0.94)*'01_Data'!S1478^2</f>
        <v>2.0238218558949657E-4</v>
      </c>
      <c r="I1483" s="11">
        <f t="shared" si="279"/>
        <v>0.22583248386481769</v>
      </c>
      <c r="J1483">
        <f>0.94*J1482+(1-0.94)*'01_Data'!T1478^2</f>
        <v>2.9975104800321513E-4</v>
      </c>
      <c r="K1483" s="11">
        <f t="shared" si="280"/>
        <v>0.2748404338826626</v>
      </c>
      <c r="L1483" t="e">
        <f>0.94*L1482+(1-0.94)*'01_Data'!U1478^2</f>
        <v>#DIV/0!</v>
      </c>
      <c r="M1483" s="11" t="e">
        <f t="shared" si="281"/>
        <v>#DIV/0!</v>
      </c>
      <c r="N1483">
        <f>0.94*N1482+(1-0.94)*'01_Data'!V1478^2</f>
        <v>5.5380849681030409E-4</v>
      </c>
      <c r="O1483" s="11">
        <f t="shared" si="282"/>
        <v>0.37357695485160303</v>
      </c>
      <c r="P1483">
        <f>0.94*P1482+(1-0.94)*'01_Data'!W1478^2</f>
        <v>3.3178478256316049E-4</v>
      </c>
      <c r="Q1483" s="11">
        <f t="shared" si="283"/>
        <v>0.28915353223835338</v>
      </c>
      <c r="R1483">
        <f>0.94*R1482+(1-0.94)*'01_Data'!X1478^2</f>
        <v>1.1402671684828646E-4</v>
      </c>
      <c r="S1483" s="11">
        <f t="shared" si="284"/>
        <v>0.16951322262811297</v>
      </c>
      <c r="T1483">
        <f>0.94*T1482+(1-0.94)*'01_Data'!Y1478^2</f>
        <v>6.86812689354432E-8</v>
      </c>
      <c r="U1483" s="11">
        <f t="shared" si="285"/>
        <v>4.1602499650539859E-3</v>
      </c>
      <c r="V1483" t="e">
        <f>0.94*V1482+(1-0.94)*'01_Data'!AA1478^2</f>
        <v>#VALUE!</v>
      </c>
      <c r="W1483" s="11" t="e">
        <f t="shared" si="286"/>
        <v>#VALUE!</v>
      </c>
      <c r="X1483" t="e">
        <f>0.94*X1482+(1-0.94)*'01_Data'!AB1478^2</f>
        <v>#VALUE!</v>
      </c>
      <c r="Y1483" s="11" t="e">
        <f t="shared" si="287"/>
        <v>#VALUE!</v>
      </c>
    </row>
    <row r="1484" spans="1:25" x14ac:dyDescent="0.2">
      <c r="A1484" s="6">
        <f>'01_Data'!A1480</f>
        <v>45608</v>
      </c>
      <c r="B1484">
        <f>0.94*B1483+(1-0.94)*'01_Data'!P1479^2</f>
        <v>1.5791305022611E-4</v>
      </c>
      <c r="C1484" s="11">
        <f t="shared" si="276"/>
        <v>0.19948455743986732</v>
      </c>
      <c r="D1484">
        <f>0.94*D1483+(1-0.94)*'01_Data'!Q1479^2</f>
        <v>1.4126707444412433E-4</v>
      </c>
      <c r="E1484" s="11">
        <f t="shared" si="277"/>
        <v>0.1886777749495667</v>
      </c>
      <c r="F1484">
        <f>0.94*F1483+(1-0.94)*'01_Data'!R1479^2</f>
        <v>3.7921296432539945E-4</v>
      </c>
      <c r="G1484" s="11">
        <f t="shared" si="278"/>
        <v>0.3091305015846878</v>
      </c>
      <c r="H1484">
        <f>0.94*H1483+(1-0.94)*'01_Data'!S1479^2</f>
        <v>1.9207088121149599E-4</v>
      </c>
      <c r="I1484" s="11">
        <f t="shared" si="279"/>
        <v>0.22000423192588137</v>
      </c>
      <c r="J1484">
        <f>0.94*J1483+(1-0.94)*'01_Data'!T1479^2</f>
        <v>3.9690752526330887E-4</v>
      </c>
      <c r="K1484" s="11">
        <f t="shared" si="280"/>
        <v>0.31626048815233598</v>
      </c>
      <c r="L1484" t="e">
        <f>0.94*L1483+(1-0.94)*'01_Data'!U1479^2</f>
        <v>#DIV/0!</v>
      </c>
      <c r="M1484" s="11" t="e">
        <f t="shared" si="281"/>
        <v>#DIV/0!</v>
      </c>
      <c r="N1484">
        <f>0.94*N1483+(1-0.94)*'01_Data'!V1479^2</f>
        <v>5.2260238872642968E-4</v>
      </c>
      <c r="O1484" s="11">
        <f t="shared" si="282"/>
        <v>0.3628991622462916</v>
      </c>
      <c r="P1484">
        <f>0.94*P1483+(1-0.94)*'01_Data'!W1479^2</f>
        <v>3.1207900156284219E-4</v>
      </c>
      <c r="Q1484" s="11">
        <f t="shared" si="283"/>
        <v>0.2804352124713233</v>
      </c>
      <c r="R1484">
        <f>0.94*R1483+(1-0.94)*'01_Data'!X1479^2</f>
        <v>1.0790947397848701E-4</v>
      </c>
      <c r="S1484" s="11">
        <f t="shared" si="284"/>
        <v>0.16490357013290746</v>
      </c>
      <c r="T1484">
        <f>0.94*T1483+(1-0.94)*'01_Data'!Y1479^2</f>
        <v>6.5269723621186186E-8</v>
      </c>
      <c r="U1484" s="11">
        <f t="shared" si="285"/>
        <v>4.0556097386877498E-3</v>
      </c>
      <c r="V1484" t="e">
        <f>0.94*V1483+(1-0.94)*'01_Data'!AA1479^2</f>
        <v>#VALUE!</v>
      </c>
      <c r="W1484" s="11" t="e">
        <f t="shared" si="286"/>
        <v>#VALUE!</v>
      </c>
      <c r="X1484" t="e">
        <f>0.94*X1483+(1-0.94)*'01_Data'!AB1479^2</f>
        <v>#VALUE!</v>
      </c>
      <c r="Y1484" s="11" t="e">
        <f t="shared" si="287"/>
        <v>#VALUE!</v>
      </c>
    </row>
    <row r="1485" spans="1:25" x14ac:dyDescent="0.2">
      <c r="A1485" s="6">
        <f>'01_Data'!A1481</f>
        <v>45609</v>
      </c>
      <c r="B1485">
        <f>0.94*B1484+(1-0.94)*'01_Data'!P1480^2</f>
        <v>1.4849791347447628E-4</v>
      </c>
      <c r="C1485" s="11">
        <f t="shared" si="276"/>
        <v>0.19344630830173015</v>
      </c>
      <c r="D1485">
        <f>0.94*D1484+(1-0.94)*'01_Data'!Q1480^2</f>
        <v>1.3640549674020553E-4</v>
      </c>
      <c r="E1485" s="11">
        <f t="shared" si="277"/>
        <v>0.18540276475428244</v>
      </c>
      <c r="F1485">
        <f>0.94*F1484+(1-0.94)*'01_Data'!R1480^2</f>
        <v>3.6608162596872052E-4</v>
      </c>
      <c r="G1485" s="11">
        <f t="shared" si="278"/>
        <v>0.30373108129415666</v>
      </c>
      <c r="H1485">
        <f>0.94*H1484+(1-0.94)*'01_Data'!S1480^2</f>
        <v>1.8689578362001801E-4</v>
      </c>
      <c r="I1485" s="11">
        <f t="shared" si="279"/>
        <v>0.21702013149070881</v>
      </c>
      <c r="J1485">
        <f>0.94*J1484+(1-0.94)*'01_Data'!T1480^2</f>
        <v>3.7392785759601626E-4</v>
      </c>
      <c r="K1485" s="11">
        <f t="shared" si="280"/>
        <v>0.30696876081157853</v>
      </c>
      <c r="L1485" t="e">
        <f>0.94*L1484+(1-0.94)*'01_Data'!U1480^2</f>
        <v>#DIV/0!</v>
      </c>
      <c r="M1485" s="11" t="e">
        <f t="shared" si="281"/>
        <v>#DIV/0!</v>
      </c>
      <c r="N1485">
        <f>0.94*N1484+(1-0.94)*'01_Data'!V1480^2</f>
        <v>5.1222718595174594E-4</v>
      </c>
      <c r="O1485" s="11">
        <f t="shared" si="282"/>
        <v>0.35927879266641943</v>
      </c>
      <c r="P1485">
        <f>0.94*P1484+(1-0.94)*'01_Data'!W1480^2</f>
        <v>3.3687054594886166E-4</v>
      </c>
      <c r="Q1485" s="11">
        <f t="shared" si="283"/>
        <v>0.29136124927504198</v>
      </c>
      <c r="R1485">
        <f>0.94*R1484+(1-0.94)*'01_Data'!X1480^2</f>
        <v>1.0880365062528509E-4</v>
      </c>
      <c r="S1485" s="11">
        <f t="shared" si="284"/>
        <v>0.16558538570046527</v>
      </c>
      <c r="T1485">
        <f>0.94*T1484+(1-0.94)*'01_Data'!Y1480^2</f>
        <v>6.2062871025784199E-8</v>
      </c>
      <c r="U1485" s="11">
        <f t="shared" si="285"/>
        <v>3.9547242000546158E-3</v>
      </c>
      <c r="V1485" t="e">
        <f>0.94*V1484+(1-0.94)*'01_Data'!AA1480^2</f>
        <v>#VALUE!</v>
      </c>
      <c r="W1485" s="11" t="e">
        <f t="shared" si="286"/>
        <v>#VALUE!</v>
      </c>
      <c r="X1485" t="e">
        <f>0.94*X1484+(1-0.94)*'01_Data'!AB1480^2</f>
        <v>#VALUE!</v>
      </c>
      <c r="Y1485" s="11" t="e">
        <f t="shared" si="287"/>
        <v>#VALUE!</v>
      </c>
    </row>
    <row r="1486" spans="1:25" x14ac:dyDescent="0.2">
      <c r="A1486" s="6">
        <f>'01_Data'!A1482</f>
        <v>45610</v>
      </c>
      <c r="B1486">
        <f>0.94*B1485+(1-0.94)*'01_Data'!P1481^2</f>
        <v>1.4473688688741287E-4</v>
      </c>
      <c r="C1486" s="11">
        <f t="shared" si="276"/>
        <v>0.19098087730353541</v>
      </c>
      <c r="D1486">
        <f>0.94*D1485+(1-0.94)*'01_Data'!Q1481^2</f>
        <v>1.5685940466453023E-4</v>
      </c>
      <c r="E1486" s="11">
        <f t="shared" si="277"/>
        <v>0.19881793172513795</v>
      </c>
      <c r="F1486">
        <f>0.94*F1485+(1-0.94)*'01_Data'!R1481^2</f>
        <v>3.5086901274023206E-4</v>
      </c>
      <c r="G1486" s="11">
        <f t="shared" si="278"/>
        <v>0.29735331040790264</v>
      </c>
      <c r="H1486">
        <f>0.94*H1485+(1-0.94)*'01_Data'!S1481^2</f>
        <v>1.9175867709440072E-4</v>
      </c>
      <c r="I1486" s="11">
        <f t="shared" si="279"/>
        <v>0.21982535483376112</v>
      </c>
      <c r="J1486">
        <f>0.94*J1485+(1-0.94)*'01_Data'!T1481^2</f>
        <v>3.7370815824746618E-4</v>
      </c>
      <c r="K1486" s="11">
        <f t="shared" si="280"/>
        <v>0.30687856862016527</v>
      </c>
      <c r="L1486" t="e">
        <f>0.94*L1485+(1-0.94)*'01_Data'!U1481^2</f>
        <v>#DIV/0!</v>
      </c>
      <c r="M1486" s="11" t="e">
        <f t="shared" si="281"/>
        <v>#DIV/0!</v>
      </c>
      <c r="N1486">
        <f>0.94*N1485+(1-0.94)*'01_Data'!V1481^2</f>
        <v>5.8085484670120655E-4</v>
      </c>
      <c r="O1486" s="11">
        <f t="shared" si="282"/>
        <v>0.38259040940502426</v>
      </c>
      <c r="P1486">
        <f>0.94*P1485+(1-0.94)*'01_Data'!W1481^2</f>
        <v>3.3921502487582815E-4</v>
      </c>
      <c r="Q1486" s="11">
        <f t="shared" si="283"/>
        <v>0.29237336791970076</v>
      </c>
      <c r="R1486">
        <f>0.94*R1485+(1-0.94)*'01_Data'!X1481^2</f>
        <v>1.0279038998709589E-4</v>
      </c>
      <c r="S1486" s="11">
        <f t="shared" si="284"/>
        <v>0.16094464351679483</v>
      </c>
      <c r="T1486">
        <f>0.94*T1485+(1-0.94)*'01_Data'!Y1481^2</f>
        <v>6.1205748172827039E-8</v>
      </c>
      <c r="U1486" s="11">
        <f t="shared" si="285"/>
        <v>3.9273207838872058E-3</v>
      </c>
      <c r="V1486" t="e">
        <f>0.94*V1485+(1-0.94)*'01_Data'!AA1481^2</f>
        <v>#VALUE!</v>
      </c>
      <c r="W1486" s="11" t="e">
        <f t="shared" si="286"/>
        <v>#VALUE!</v>
      </c>
      <c r="X1486" t="e">
        <f>0.94*X1485+(1-0.94)*'01_Data'!AB1481^2</f>
        <v>#VALUE!</v>
      </c>
      <c r="Y1486" s="11" t="e">
        <f t="shared" si="287"/>
        <v>#VALUE!</v>
      </c>
    </row>
    <row r="1487" spans="1:25" x14ac:dyDescent="0.2">
      <c r="A1487" s="6">
        <f>'01_Data'!A1483</f>
        <v>45611</v>
      </c>
      <c r="B1487">
        <f>0.94*B1486+(1-0.94)*'01_Data'!P1482^2</f>
        <v>1.3607907150211334E-4</v>
      </c>
      <c r="C1487" s="11">
        <f t="shared" si="276"/>
        <v>0.18518079279053906</v>
      </c>
      <c r="D1487">
        <f>0.94*D1486+(1-0.94)*'01_Data'!Q1482^2</f>
        <v>1.6961095594353218E-4</v>
      </c>
      <c r="E1487" s="11">
        <f t="shared" si="277"/>
        <v>0.20674128977485393</v>
      </c>
      <c r="F1487">
        <f>0.94*F1486+(1-0.94)*'01_Data'!R1482^2</f>
        <v>3.3556643848343785E-4</v>
      </c>
      <c r="G1487" s="11">
        <f t="shared" si="278"/>
        <v>0.2907967374263789</v>
      </c>
      <c r="H1487">
        <f>0.94*H1486+(1-0.94)*'01_Data'!S1482^2</f>
        <v>1.8494284525667274E-4</v>
      </c>
      <c r="I1487" s="11">
        <f t="shared" si="279"/>
        <v>0.21588329487174671</v>
      </c>
      <c r="J1487">
        <f>0.94*J1486+(1-0.94)*'01_Data'!T1482^2</f>
        <v>3.5211031436787444E-4</v>
      </c>
      <c r="K1487" s="11">
        <f t="shared" si="280"/>
        <v>0.29787883311961655</v>
      </c>
      <c r="L1487" t="e">
        <f>0.94*L1486+(1-0.94)*'01_Data'!U1482^2</f>
        <v>#DIV/0!</v>
      </c>
      <c r="M1487" s="11" t="e">
        <f t="shared" si="281"/>
        <v>#DIV/0!</v>
      </c>
      <c r="N1487">
        <f>0.94*N1486+(1-0.94)*'01_Data'!V1482^2</f>
        <v>5.8070152779338136E-4</v>
      </c>
      <c r="O1487" s="11">
        <f t="shared" si="282"/>
        <v>0.38253991295540929</v>
      </c>
      <c r="P1487">
        <f>0.94*P1486+(1-0.94)*'01_Data'!W1482^2</f>
        <v>3.3208703483959156E-4</v>
      </c>
      <c r="Q1487" s="11">
        <f t="shared" si="283"/>
        <v>0.2892852100947732</v>
      </c>
      <c r="R1487">
        <f>0.94*R1486+(1-0.94)*'01_Data'!X1482^2</f>
        <v>9.7134920933581207E-5</v>
      </c>
      <c r="S1487" s="11">
        <f t="shared" si="284"/>
        <v>0.15645446645993352</v>
      </c>
      <c r="T1487">
        <f>0.94*T1486+(1-0.94)*'01_Data'!Y1482^2</f>
        <v>5.7533403282457413E-8</v>
      </c>
      <c r="U1487" s="11">
        <f t="shared" si="285"/>
        <v>3.8076787715325025E-3</v>
      </c>
      <c r="V1487" t="e">
        <f>0.94*V1486+(1-0.94)*'01_Data'!AA1482^2</f>
        <v>#VALUE!</v>
      </c>
      <c r="W1487" s="11" t="e">
        <f t="shared" si="286"/>
        <v>#VALUE!</v>
      </c>
      <c r="X1487" t="e">
        <f>0.94*X1486+(1-0.94)*'01_Data'!AB1482^2</f>
        <v>#VALUE!</v>
      </c>
      <c r="Y1487" s="11" t="e">
        <f t="shared" si="287"/>
        <v>#VALUE!</v>
      </c>
    </row>
    <row r="1488" spans="1:25" x14ac:dyDescent="0.2">
      <c r="A1488" s="6">
        <f>'01_Data'!A1484</f>
        <v>45614</v>
      </c>
      <c r="B1488">
        <f>0.94*B1487+(1-0.94)*'01_Data'!P1483^2</f>
        <v>1.3443122522339548E-4</v>
      </c>
      <c r="C1488" s="11">
        <f t="shared" si="276"/>
        <v>0.18405615652918447</v>
      </c>
      <c r="D1488">
        <f>0.94*D1487+(1-0.94)*'01_Data'!Q1483^2</f>
        <v>1.5976599896732669E-4</v>
      </c>
      <c r="E1488" s="11">
        <f t="shared" si="277"/>
        <v>0.200651518159635</v>
      </c>
      <c r="F1488">
        <f>0.94*F1487+(1-0.94)*'01_Data'!R1483^2</f>
        <v>3.1713513803395375E-4</v>
      </c>
      <c r="G1488" s="11">
        <f t="shared" si="278"/>
        <v>0.28269781531620713</v>
      </c>
      <c r="H1488">
        <f>0.94*H1487+(1-0.94)*'01_Data'!S1483^2</f>
        <v>1.8545748042155815E-4</v>
      </c>
      <c r="I1488" s="11">
        <f t="shared" si="279"/>
        <v>0.21618345234136832</v>
      </c>
      <c r="J1488">
        <f>0.94*J1487+(1-0.94)*'01_Data'!T1483^2</f>
        <v>3.34081468827084E-4</v>
      </c>
      <c r="K1488" s="11">
        <f t="shared" si="280"/>
        <v>0.29015259803149301</v>
      </c>
      <c r="L1488" t="e">
        <f>0.94*L1487+(1-0.94)*'01_Data'!U1483^2</f>
        <v>#DIV/0!</v>
      </c>
      <c r="M1488" s="11" t="e">
        <f t="shared" si="281"/>
        <v>#DIV/0!</v>
      </c>
      <c r="N1488">
        <f>0.94*N1487+(1-0.94)*'01_Data'!V1483^2</f>
        <v>5.935824955645506E-4</v>
      </c>
      <c r="O1488" s="11">
        <f t="shared" si="282"/>
        <v>0.38675934233353276</v>
      </c>
      <c r="P1488">
        <f>0.94*P1487+(1-0.94)*'01_Data'!W1483^2</f>
        <v>3.4339610117440874E-4</v>
      </c>
      <c r="Q1488" s="11">
        <f t="shared" si="283"/>
        <v>0.29416970866483005</v>
      </c>
      <c r="R1488">
        <f>0.94*R1487+(1-0.94)*'01_Data'!X1483^2</f>
        <v>9.5271449003351768E-5</v>
      </c>
      <c r="S1488" s="11">
        <f t="shared" si="284"/>
        <v>0.15494645897484927</v>
      </c>
      <c r="T1488">
        <f>0.94*T1487+(1-0.94)*'01_Data'!Y1483^2</f>
        <v>6.0505122177830561E-8</v>
      </c>
      <c r="U1488" s="11">
        <f t="shared" si="285"/>
        <v>3.904777943598497E-3</v>
      </c>
      <c r="V1488" t="e">
        <f>0.94*V1487+(1-0.94)*'01_Data'!AA1483^2</f>
        <v>#VALUE!</v>
      </c>
      <c r="W1488" s="11" t="e">
        <f t="shared" si="286"/>
        <v>#VALUE!</v>
      </c>
      <c r="X1488" t="e">
        <f>0.94*X1487+(1-0.94)*'01_Data'!AB1483^2</f>
        <v>#VALUE!</v>
      </c>
      <c r="Y1488" s="11" t="e">
        <f t="shared" si="287"/>
        <v>#VALUE!</v>
      </c>
    </row>
    <row r="1489" spans="1:25" x14ac:dyDescent="0.2">
      <c r="A1489" s="6">
        <f>'01_Data'!A1485</f>
        <v>45615</v>
      </c>
      <c r="B1489">
        <f>0.94*B1488+(1-0.94)*'01_Data'!P1484^2</f>
        <v>1.3054519386778264E-4</v>
      </c>
      <c r="C1489" s="11">
        <f t="shared" si="276"/>
        <v>0.18137637347427923</v>
      </c>
      <c r="D1489">
        <f>0.94*D1488+(1-0.94)*'01_Data'!Q1484^2</f>
        <v>1.5237750961564217E-4</v>
      </c>
      <c r="E1489" s="11">
        <f t="shared" si="277"/>
        <v>0.19595696574284321</v>
      </c>
      <c r="F1489">
        <f>0.94*F1488+(1-0.94)*'01_Data'!R1484^2</f>
        <v>3.0784394252964225E-4</v>
      </c>
      <c r="G1489" s="11">
        <f t="shared" si="278"/>
        <v>0.27852589380068388</v>
      </c>
      <c r="H1489">
        <f>0.94*H1488+(1-0.94)*'01_Data'!S1484^2</f>
        <v>1.9516629502996989E-4</v>
      </c>
      <c r="I1489" s="11">
        <f t="shared" si="279"/>
        <v>0.22176994013515994</v>
      </c>
      <c r="J1489">
        <f>0.94*J1488+(1-0.94)*'01_Data'!T1484^2</f>
        <v>3.2193620738237222E-4</v>
      </c>
      <c r="K1489" s="11">
        <f t="shared" si="280"/>
        <v>0.28482964076857908</v>
      </c>
      <c r="L1489" t="e">
        <f>0.94*L1488+(1-0.94)*'01_Data'!U1484^2</f>
        <v>#DIV/0!</v>
      </c>
      <c r="M1489" s="11" t="e">
        <f t="shared" si="281"/>
        <v>#DIV/0!</v>
      </c>
      <c r="N1489">
        <f>0.94*N1488+(1-0.94)*'01_Data'!V1484^2</f>
        <v>6.9749074058676264E-4</v>
      </c>
      <c r="O1489" s="11">
        <f t="shared" si="282"/>
        <v>0.41924654635174302</v>
      </c>
      <c r="P1489">
        <f>0.94*P1488+(1-0.94)*'01_Data'!W1484^2</f>
        <v>3.4568928058891245E-4</v>
      </c>
      <c r="Q1489" s="11">
        <f t="shared" si="283"/>
        <v>0.29515029850638125</v>
      </c>
      <c r="R1489">
        <f>0.94*R1488+(1-0.94)*'01_Data'!X1484^2</f>
        <v>1.0614853596156717E-4</v>
      </c>
      <c r="S1489" s="11">
        <f t="shared" si="284"/>
        <v>0.16355253303545905</v>
      </c>
      <c r="T1489">
        <f>0.94*T1488+(1-0.94)*'01_Data'!Y1484^2</f>
        <v>5.7583217793194322E-8</v>
      </c>
      <c r="U1489" s="11">
        <f t="shared" si="285"/>
        <v>3.8093268281790904E-3</v>
      </c>
      <c r="V1489" t="e">
        <f>0.94*V1488+(1-0.94)*'01_Data'!AA1484^2</f>
        <v>#VALUE!</v>
      </c>
      <c r="W1489" s="11" t="e">
        <f t="shared" si="286"/>
        <v>#VALUE!</v>
      </c>
      <c r="X1489" t="e">
        <f>0.94*X1488+(1-0.94)*'01_Data'!AB1484^2</f>
        <v>#VALUE!</v>
      </c>
      <c r="Y1489" s="11" t="e">
        <f t="shared" si="287"/>
        <v>#VALUE!</v>
      </c>
    </row>
    <row r="1490" spans="1:25" x14ac:dyDescent="0.2">
      <c r="A1490" s="6">
        <f>'01_Data'!A1486</f>
        <v>45616</v>
      </c>
      <c r="B1490">
        <f>0.94*B1489+(1-0.94)*'01_Data'!P1485^2</f>
        <v>1.3457752032791062E-4</v>
      </c>
      <c r="C1490" s="11">
        <f t="shared" si="276"/>
        <v>0.1841562790746856</v>
      </c>
      <c r="D1490">
        <f>0.94*D1489+(1-0.94)*'01_Data'!Q1485^2</f>
        <v>1.4638115977236234E-4</v>
      </c>
      <c r="E1490" s="11">
        <f t="shared" si="277"/>
        <v>0.1920626258870666</v>
      </c>
      <c r="F1490">
        <f>0.94*F1489+(1-0.94)*'01_Data'!R1485^2</f>
        <v>2.9146688809648778E-4</v>
      </c>
      <c r="G1490" s="11">
        <f t="shared" si="278"/>
        <v>0.27101596964074814</v>
      </c>
      <c r="H1490">
        <f>0.94*H1489+(1-0.94)*'01_Data'!S1485^2</f>
        <v>1.8737803482759397E-4</v>
      </c>
      <c r="I1490" s="11">
        <f t="shared" si="279"/>
        <v>0.21729994196168961</v>
      </c>
      <c r="J1490">
        <f>0.94*J1489+(1-0.94)*'01_Data'!T1485^2</f>
        <v>3.381516290413937E-4</v>
      </c>
      <c r="K1490" s="11">
        <f t="shared" si="280"/>
        <v>0.29191473158857745</v>
      </c>
      <c r="L1490" t="e">
        <f>0.94*L1489+(1-0.94)*'01_Data'!U1485^2</f>
        <v>#DIV/0!</v>
      </c>
      <c r="M1490" s="11" t="e">
        <f t="shared" si="281"/>
        <v>#DIV/0!</v>
      </c>
      <c r="N1490">
        <f>0.94*N1489+(1-0.94)*'01_Data'!V1485^2</f>
        <v>6.7049523475459045E-4</v>
      </c>
      <c r="O1490" s="11">
        <f t="shared" si="282"/>
        <v>0.4110532801938902</v>
      </c>
      <c r="P1490">
        <f>0.94*P1489+(1-0.94)*'01_Data'!W1485^2</f>
        <v>3.4122917849419357E-4</v>
      </c>
      <c r="Q1490" s="11">
        <f t="shared" si="283"/>
        <v>0.29324009442867255</v>
      </c>
      <c r="R1490">
        <f>0.94*R1489+(1-0.94)*'01_Data'!X1485^2</f>
        <v>1.2721935129806914E-4</v>
      </c>
      <c r="S1490" s="11">
        <f t="shared" si="284"/>
        <v>0.17905104447367357</v>
      </c>
      <c r="T1490">
        <f>0.94*T1489+(1-0.94)*'01_Data'!Y1485^2</f>
        <v>6.0546351458168467E-8</v>
      </c>
      <c r="U1490" s="11">
        <f t="shared" si="285"/>
        <v>3.9061081100576897E-3</v>
      </c>
      <c r="V1490" t="e">
        <f>0.94*V1489+(1-0.94)*'01_Data'!AA1485^2</f>
        <v>#VALUE!</v>
      </c>
      <c r="W1490" s="11" t="e">
        <f t="shared" si="286"/>
        <v>#VALUE!</v>
      </c>
      <c r="X1490" t="e">
        <f>0.94*X1489+(1-0.94)*'01_Data'!AB1485^2</f>
        <v>#VALUE!</v>
      </c>
      <c r="Y1490" s="11" t="e">
        <f t="shared" si="287"/>
        <v>#VALUE!</v>
      </c>
    </row>
    <row r="1491" spans="1:25" x14ac:dyDescent="0.2">
      <c r="A1491" s="6">
        <f>'01_Data'!A1487</f>
        <v>45617</v>
      </c>
      <c r="B1491">
        <f>0.94*B1490+(1-0.94)*'01_Data'!P1486^2</f>
        <v>1.3850884071002533E-4</v>
      </c>
      <c r="C1491" s="11">
        <f t="shared" si="276"/>
        <v>0.18682673218500179</v>
      </c>
      <c r="D1491">
        <f>0.94*D1490+(1-0.94)*'01_Data'!Q1486^2</f>
        <v>1.4457211078984113E-4</v>
      </c>
      <c r="E1491" s="11">
        <f t="shared" si="277"/>
        <v>0.19087213499890435</v>
      </c>
      <c r="F1491">
        <f>0.94*F1490+(1-0.94)*'01_Data'!R1486^2</f>
        <v>2.7451959518202739E-4</v>
      </c>
      <c r="G1491" s="11">
        <f t="shared" si="278"/>
        <v>0.26301889283066893</v>
      </c>
      <c r="H1491">
        <f>0.94*H1490+(1-0.94)*'01_Data'!S1486^2</f>
        <v>1.8005707023736059E-4</v>
      </c>
      <c r="I1491" s="11">
        <f t="shared" si="279"/>
        <v>0.21301263272354265</v>
      </c>
      <c r="J1491">
        <f>0.94*J1490+(1-0.94)*'01_Data'!T1486^2</f>
        <v>3.1830737733894203E-4</v>
      </c>
      <c r="K1491" s="11">
        <f t="shared" si="280"/>
        <v>0.28321980702170779</v>
      </c>
      <c r="L1491" t="e">
        <f>0.94*L1490+(1-0.94)*'01_Data'!U1486^2</f>
        <v>#DIV/0!</v>
      </c>
      <c r="M1491" s="11" t="e">
        <f t="shared" si="281"/>
        <v>#DIV/0!</v>
      </c>
      <c r="N1491">
        <f>0.94*N1490+(1-0.94)*'01_Data'!V1486^2</f>
        <v>6.3859171021941636E-4</v>
      </c>
      <c r="O1491" s="11">
        <f t="shared" si="282"/>
        <v>0.40115472199052193</v>
      </c>
      <c r="P1491">
        <f>0.94*P1490+(1-0.94)*'01_Data'!W1486^2</f>
        <v>3.4165818734272814E-4</v>
      </c>
      <c r="Q1491" s="11">
        <f t="shared" si="283"/>
        <v>0.29342437392004012</v>
      </c>
      <c r="R1491">
        <f>0.94*R1490+(1-0.94)*'01_Data'!X1486^2</f>
        <v>1.3829925434488319E-4</v>
      </c>
      <c r="S1491" s="11">
        <f t="shared" si="284"/>
        <v>0.18668532908322114</v>
      </c>
      <c r="T1491">
        <f>0.94*T1490+(1-0.94)*'01_Data'!Y1486^2</f>
        <v>5.7636494831242539E-8</v>
      </c>
      <c r="U1491" s="11">
        <f t="shared" si="285"/>
        <v>3.8110886499100388E-3</v>
      </c>
      <c r="V1491" t="e">
        <f>0.94*V1490+(1-0.94)*'01_Data'!AA1486^2</f>
        <v>#VALUE!</v>
      </c>
      <c r="W1491" s="11" t="e">
        <f t="shared" si="286"/>
        <v>#VALUE!</v>
      </c>
      <c r="X1491" t="e">
        <f>0.94*X1490+(1-0.94)*'01_Data'!AB1486^2</f>
        <v>#VALUE!</v>
      </c>
      <c r="Y1491" s="11" t="e">
        <f t="shared" si="287"/>
        <v>#VALUE!</v>
      </c>
    </row>
    <row r="1492" spans="1:25" x14ac:dyDescent="0.2">
      <c r="A1492" s="6">
        <f>'01_Data'!A1488</f>
        <v>45618</v>
      </c>
      <c r="B1492">
        <f>0.94*B1491+(1-0.94)*'01_Data'!P1487^2</f>
        <v>1.4079906519390032E-4</v>
      </c>
      <c r="C1492" s="11">
        <f t="shared" si="276"/>
        <v>0.18836497665134799</v>
      </c>
      <c r="D1492">
        <f>0.94*D1491+(1-0.94)*'01_Data'!Q1487^2</f>
        <v>1.3610482698812472E-4</v>
      </c>
      <c r="E1492" s="11">
        <f t="shared" si="277"/>
        <v>0.1851983164097542</v>
      </c>
      <c r="F1492">
        <f>0.94*F1491+(1-0.94)*'01_Data'!R1487^2</f>
        <v>2.691150499917172E-4</v>
      </c>
      <c r="G1492" s="11">
        <f t="shared" si="278"/>
        <v>0.26041695912116158</v>
      </c>
      <c r="H1492">
        <f>0.94*H1491+(1-0.94)*'01_Data'!S1487^2</f>
        <v>1.7833106892922021E-4</v>
      </c>
      <c r="I1492" s="11">
        <f t="shared" si="279"/>
        <v>0.21198921993857023</v>
      </c>
      <c r="J1492">
        <f>0.94*J1491+(1-0.94)*'01_Data'!T1487^2</f>
        <v>3.2207894198323154E-4</v>
      </c>
      <c r="K1492" s="11">
        <f t="shared" si="280"/>
        <v>0.28489277523267303</v>
      </c>
      <c r="L1492" t="e">
        <f>0.94*L1491+(1-0.94)*'01_Data'!U1487^2</f>
        <v>#DIV/0!</v>
      </c>
      <c r="M1492" s="11" t="e">
        <f t="shared" si="281"/>
        <v>#DIV/0!</v>
      </c>
      <c r="N1492">
        <f>0.94*N1491+(1-0.94)*'01_Data'!V1487^2</f>
        <v>6.8106402186431624E-4</v>
      </c>
      <c r="O1492" s="11">
        <f t="shared" si="282"/>
        <v>0.41428025961878479</v>
      </c>
      <c r="P1492">
        <f>0.94*P1491+(1-0.94)*'01_Data'!W1487^2</f>
        <v>3.8540177639173276E-4</v>
      </c>
      <c r="Q1492" s="11">
        <f t="shared" si="283"/>
        <v>0.31164282063079307</v>
      </c>
      <c r="R1492">
        <f>0.94*R1491+(1-0.94)*'01_Data'!X1487^2</f>
        <v>2.1237218348168298E-4</v>
      </c>
      <c r="S1492" s="11">
        <f t="shared" si="284"/>
        <v>0.23133912387960692</v>
      </c>
      <c r="T1492">
        <f>0.94*T1491+(1-0.94)*'01_Data'!Y1487^2</f>
        <v>5.4885935702569521E-8</v>
      </c>
      <c r="U1492" s="11">
        <f t="shared" si="285"/>
        <v>3.7190396337021632E-3</v>
      </c>
      <c r="V1492" t="e">
        <f>0.94*V1491+(1-0.94)*'01_Data'!AA1487^2</f>
        <v>#VALUE!</v>
      </c>
      <c r="W1492" s="11" t="e">
        <f t="shared" si="286"/>
        <v>#VALUE!</v>
      </c>
      <c r="X1492" t="e">
        <f>0.94*X1491+(1-0.94)*'01_Data'!AB1487^2</f>
        <v>#VALUE!</v>
      </c>
      <c r="Y1492" s="11" t="e">
        <f t="shared" si="287"/>
        <v>#VALUE!</v>
      </c>
    </row>
    <row r="1493" spans="1:25" x14ac:dyDescent="0.2">
      <c r="A1493" s="6">
        <f>'01_Data'!A1489</f>
        <v>45621</v>
      </c>
      <c r="B1493">
        <f>0.94*B1492+(1-0.94)*'01_Data'!P1488^2</f>
        <v>1.3243037354483702E-4</v>
      </c>
      <c r="C1493" s="11">
        <f t="shared" si="276"/>
        <v>0.18268129114197471</v>
      </c>
      <c r="D1493">
        <f>0.94*D1492+(1-0.94)*'01_Data'!Q1488^2</f>
        <v>1.2915695282225768E-4</v>
      </c>
      <c r="E1493" s="11">
        <f t="shared" si="277"/>
        <v>0.18040940139363285</v>
      </c>
      <c r="F1493">
        <f>0.94*F1492+(1-0.94)*'01_Data'!R1488^2</f>
        <v>2.5307600788795274E-4</v>
      </c>
      <c r="G1493" s="11">
        <f t="shared" si="278"/>
        <v>0.25253743086474151</v>
      </c>
      <c r="H1493">
        <f>0.94*H1492+(1-0.94)*'01_Data'!S1488^2</f>
        <v>1.7104129102353148E-4</v>
      </c>
      <c r="I1493" s="11">
        <f t="shared" si="279"/>
        <v>0.20761118789200628</v>
      </c>
      <c r="J1493">
        <f>0.94*J1492+(1-0.94)*'01_Data'!T1488^2</f>
        <v>3.0959747523681816E-4</v>
      </c>
      <c r="K1493" s="11">
        <f t="shared" si="280"/>
        <v>0.27931803335924837</v>
      </c>
      <c r="L1493" t="e">
        <f>0.94*L1492+(1-0.94)*'01_Data'!U1488^2</f>
        <v>#DIV/0!</v>
      </c>
      <c r="M1493" s="11" t="e">
        <f t="shared" si="281"/>
        <v>#DIV/0!</v>
      </c>
      <c r="N1493">
        <f>0.94*N1492+(1-0.94)*'01_Data'!V1488^2</f>
        <v>6.4026296477959611E-4</v>
      </c>
      <c r="O1493" s="11">
        <f t="shared" si="282"/>
        <v>0.40167930880798208</v>
      </c>
      <c r="P1493">
        <f>0.94*P1492+(1-0.94)*'01_Data'!W1488^2</f>
        <v>3.634233002928851E-4</v>
      </c>
      <c r="Q1493" s="11">
        <f t="shared" si="283"/>
        <v>0.30262629045376588</v>
      </c>
      <c r="R1493">
        <f>0.94*R1492+(1-0.94)*'01_Data'!X1488^2</f>
        <v>2.0128995500908402E-4</v>
      </c>
      <c r="S1493" s="11">
        <f t="shared" si="284"/>
        <v>0.2252222650234412</v>
      </c>
      <c r="T1493">
        <f>0.94*T1492+(1-0.94)*'01_Data'!Y1488^2</f>
        <v>5.804929094945805E-8</v>
      </c>
      <c r="U1493" s="11">
        <f t="shared" si="285"/>
        <v>3.8247119263107162E-3</v>
      </c>
      <c r="V1493" t="e">
        <f>0.94*V1492+(1-0.94)*'01_Data'!AA1488^2</f>
        <v>#VALUE!</v>
      </c>
      <c r="W1493" s="11" t="e">
        <f t="shared" si="286"/>
        <v>#VALUE!</v>
      </c>
      <c r="X1493" t="e">
        <f>0.94*X1492+(1-0.94)*'01_Data'!AB1488^2</f>
        <v>#VALUE!</v>
      </c>
      <c r="Y1493" s="11" t="e">
        <f t="shared" si="287"/>
        <v>#VALUE!</v>
      </c>
    </row>
    <row r="1494" spans="1:25" x14ac:dyDescent="0.2">
      <c r="A1494" s="6">
        <f>'01_Data'!A1490</f>
        <v>45622</v>
      </c>
      <c r="B1494">
        <f>0.94*B1493+(1-0.94)*'01_Data'!P1489^2</f>
        <v>1.3808582465530295E-4</v>
      </c>
      <c r="C1494" s="11">
        <f t="shared" si="276"/>
        <v>0.18654122282524135</v>
      </c>
      <c r="D1494">
        <f>0.94*D1493+(1-0.94)*'01_Data'!Q1489^2</f>
        <v>1.3062465794368131E-4</v>
      </c>
      <c r="E1494" s="11">
        <f t="shared" si="277"/>
        <v>0.18143156782050829</v>
      </c>
      <c r="F1494">
        <f>0.94*F1493+(1-0.94)*'01_Data'!R1489^2</f>
        <v>3.9939629213916247E-4</v>
      </c>
      <c r="G1494" s="11">
        <f t="shared" si="278"/>
        <v>0.31725047772866943</v>
      </c>
      <c r="H1494">
        <f>0.94*H1493+(1-0.94)*'01_Data'!S1489^2</f>
        <v>2.1163315592786515E-4</v>
      </c>
      <c r="I1494" s="11">
        <f t="shared" si="279"/>
        <v>0.23093625807530099</v>
      </c>
      <c r="J1494">
        <f>0.94*J1493+(1-0.94)*'01_Data'!T1489^2</f>
        <v>3.1471647096900705E-4</v>
      </c>
      <c r="K1494" s="11">
        <f t="shared" si="280"/>
        <v>0.28161773858226646</v>
      </c>
      <c r="L1494" t="e">
        <f>0.94*L1493+(1-0.94)*'01_Data'!U1489^2</f>
        <v>#DIV/0!</v>
      </c>
      <c r="M1494" s="11" t="e">
        <f t="shared" si="281"/>
        <v>#DIV/0!</v>
      </c>
      <c r="N1494">
        <f>0.94*N1493+(1-0.94)*'01_Data'!V1489^2</f>
        <v>6.4545624251733161E-4</v>
      </c>
      <c r="O1494" s="11">
        <f t="shared" si="282"/>
        <v>0.40330506209861489</v>
      </c>
      <c r="P1494">
        <f>0.94*P1493+(1-0.94)*'01_Data'!W1489^2</f>
        <v>3.6272480387191666E-4</v>
      </c>
      <c r="Q1494" s="11">
        <f t="shared" si="283"/>
        <v>0.30233532803118296</v>
      </c>
      <c r="R1494">
        <f>0.94*R1493+(1-0.94)*'01_Data'!X1489^2</f>
        <v>1.90872660244841E-4</v>
      </c>
      <c r="S1494" s="11">
        <f t="shared" si="284"/>
        <v>0.21931691768238021</v>
      </c>
      <c r="T1494">
        <f>0.94*T1493+(1-0.94)*'01_Data'!Y1489^2</f>
        <v>5.5273346401809103E-8</v>
      </c>
      <c r="U1494" s="11">
        <f t="shared" si="285"/>
        <v>3.7321419176199466E-3</v>
      </c>
      <c r="V1494" t="e">
        <f>0.94*V1493+(1-0.94)*'01_Data'!AA1489^2</f>
        <v>#VALUE!</v>
      </c>
      <c r="W1494" s="11" t="e">
        <f t="shared" si="286"/>
        <v>#VALUE!</v>
      </c>
      <c r="X1494" t="e">
        <f>0.94*X1493+(1-0.94)*'01_Data'!AB1489^2</f>
        <v>#VALUE!</v>
      </c>
      <c r="Y1494" s="11" t="e">
        <f t="shared" si="287"/>
        <v>#VALUE!</v>
      </c>
    </row>
    <row r="1495" spans="1:25" x14ac:dyDescent="0.2">
      <c r="A1495" s="6">
        <f>'01_Data'!A1491</f>
        <v>45623</v>
      </c>
      <c r="B1495">
        <f>0.94*B1494+(1-0.94)*'01_Data'!P1490^2</f>
        <v>1.4675757751490568E-4</v>
      </c>
      <c r="C1495" s="11">
        <f t="shared" si="276"/>
        <v>0.19230941093393281</v>
      </c>
      <c r="D1495">
        <f>0.94*D1494+(1-0.94)*'01_Data'!Q1490^2</f>
        <v>1.336265577864744E-4</v>
      </c>
      <c r="E1495" s="11">
        <f t="shared" si="277"/>
        <v>0.18350447559171834</v>
      </c>
      <c r="F1495">
        <f>0.94*F1494+(1-0.94)*'01_Data'!R1490^2</f>
        <v>3.7788070703633934E-4</v>
      </c>
      <c r="G1495" s="11">
        <f t="shared" si="278"/>
        <v>0.30858700259919813</v>
      </c>
      <c r="H1495">
        <f>0.94*H1494+(1-0.94)*'01_Data'!S1490^2</f>
        <v>2.0724255590394362E-4</v>
      </c>
      <c r="I1495" s="11">
        <f t="shared" si="279"/>
        <v>0.22852816913412183</v>
      </c>
      <c r="J1495">
        <f>0.94*J1494+(1-0.94)*'01_Data'!T1490^2</f>
        <v>3.1261325023373548E-4</v>
      </c>
      <c r="K1495" s="11">
        <f t="shared" si="280"/>
        <v>0.28067514863076382</v>
      </c>
      <c r="L1495" t="e">
        <f>0.94*L1494+(1-0.94)*'01_Data'!U1490^2</f>
        <v>#DIV/0!</v>
      </c>
      <c r="M1495" s="11" t="e">
        <f t="shared" si="281"/>
        <v>#DIV/0!</v>
      </c>
      <c r="N1495">
        <f>0.94*N1494+(1-0.94)*'01_Data'!V1490^2</f>
        <v>7.6748872383890893E-4</v>
      </c>
      <c r="O1495" s="11">
        <f t="shared" si="282"/>
        <v>0.43978080722947094</v>
      </c>
      <c r="P1495">
        <f>0.94*P1494+(1-0.94)*'01_Data'!W1490^2</f>
        <v>3.4781079003682626E-4</v>
      </c>
      <c r="Q1495" s="11">
        <f t="shared" si="283"/>
        <v>0.29605458802268247</v>
      </c>
      <c r="R1495">
        <f>0.94*R1494+(1-0.94)*'01_Data'!X1490^2</f>
        <v>1.881377098535108E-4</v>
      </c>
      <c r="S1495" s="11">
        <f t="shared" si="284"/>
        <v>0.21773998916846837</v>
      </c>
      <c r="T1495">
        <f>0.94*T1494+(1-0.94)*'01_Data'!Y1490^2</f>
        <v>5.1956945617700556E-8</v>
      </c>
      <c r="U1495" s="11">
        <f t="shared" si="285"/>
        <v>3.6184458398130738E-3</v>
      </c>
      <c r="V1495" t="e">
        <f>0.94*V1494+(1-0.94)*'01_Data'!AA1490^2</f>
        <v>#VALUE!</v>
      </c>
      <c r="W1495" s="11" t="e">
        <f t="shared" si="286"/>
        <v>#VALUE!</v>
      </c>
      <c r="X1495" t="e">
        <f>0.94*X1494+(1-0.94)*'01_Data'!AB1490^2</f>
        <v>#VALUE!</v>
      </c>
      <c r="Y1495" s="11" t="e">
        <f t="shared" si="287"/>
        <v>#VALUE!</v>
      </c>
    </row>
    <row r="1496" spans="1:25" x14ac:dyDescent="0.2">
      <c r="A1496" s="6">
        <f>'01_Data'!A1492</f>
        <v>45625</v>
      </c>
      <c r="B1496">
        <f>0.94*B1495+(1-0.94)*'01_Data'!P1491^2</f>
        <v>1.3836768255440259E-4</v>
      </c>
      <c r="C1496" s="11">
        <f t="shared" si="276"/>
        <v>0.18673150779584427</v>
      </c>
      <c r="D1496">
        <f>0.94*D1495+(1-0.94)*'01_Data'!Q1491^2</f>
        <v>1.2601066022325955E-4</v>
      </c>
      <c r="E1496" s="11">
        <f t="shared" si="277"/>
        <v>0.17819844661573628</v>
      </c>
      <c r="F1496">
        <f>0.94*F1495+(1-0.94)*'01_Data'!R1491^2</f>
        <v>3.5715514887370644E-4</v>
      </c>
      <c r="G1496" s="11">
        <f t="shared" si="278"/>
        <v>0.300005162482538</v>
      </c>
      <c r="H1496">
        <f>0.94*H1495+(1-0.94)*'01_Data'!S1491^2</f>
        <v>2.0009326490342871E-4</v>
      </c>
      <c r="I1496" s="11">
        <f t="shared" si="279"/>
        <v>0.2245517819026695</v>
      </c>
      <c r="J1496">
        <f>0.94*J1495+(1-0.94)*'01_Data'!T1491^2</f>
        <v>2.9387707002114947E-4</v>
      </c>
      <c r="K1496" s="11">
        <f t="shared" si="280"/>
        <v>0.27213419786077914</v>
      </c>
      <c r="L1496" t="e">
        <f>0.94*L1495+(1-0.94)*'01_Data'!U1491^2</f>
        <v>#DIV/0!</v>
      </c>
      <c r="M1496" s="11" t="e">
        <f t="shared" si="281"/>
        <v>#DIV/0!</v>
      </c>
      <c r="N1496">
        <f>0.94*N1495+(1-0.94)*'01_Data'!V1491^2</f>
        <v>1.050607234183972E-3</v>
      </c>
      <c r="O1496" s="11">
        <f t="shared" si="282"/>
        <v>0.51454156587622835</v>
      </c>
      <c r="P1496">
        <f>0.94*P1495+(1-0.94)*'01_Data'!W1491^2</f>
        <v>3.3319104458688403E-4</v>
      </c>
      <c r="Q1496" s="11">
        <f t="shared" si="283"/>
        <v>0.28976566952607546</v>
      </c>
      <c r="R1496">
        <f>0.94*R1495+(1-0.94)*'01_Data'!X1491^2</f>
        <v>1.84634081682945E-4</v>
      </c>
      <c r="S1496" s="11">
        <f t="shared" si="284"/>
        <v>0.21570301014149557</v>
      </c>
      <c r="T1496">
        <f>0.94*T1495+(1-0.94)*'01_Data'!Y1491^2</f>
        <v>5.5245064627594017E-8</v>
      </c>
      <c r="U1496" s="11">
        <f t="shared" si="285"/>
        <v>3.7311869808619473E-3</v>
      </c>
      <c r="V1496" t="e">
        <f>0.94*V1495+(1-0.94)*'01_Data'!AA1491^2</f>
        <v>#VALUE!</v>
      </c>
      <c r="W1496" s="11" t="e">
        <f t="shared" si="286"/>
        <v>#VALUE!</v>
      </c>
      <c r="X1496" t="e">
        <f>0.94*X1495+(1-0.94)*'01_Data'!AB1491^2</f>
        <v>#VALUE!</v>
      </c>
      <c r="Y1496" s="11" t="e">
        <f t="shared" si="287"/>
        <v>#VALUE!</v>
      </c>
    </row>
    <row r="1497" spans="1:25" x14ac:dyDescent="0.2">
      <c r="A1497" s="6">
        <f>'01_Data'!A1493</f>
        <v>45628</v>
      </c>
      <c r="B1497">
        <f>0.94*B1496+(1-0.94)*'01_Data'!P1492^2</f>
        <v>1.304547928147078E-4</v>
      </c>
      <c r="C1497" s="11">
        <f t="shared" si="276"/>
        <v>0.18131356206667598</v>
      </c>
      <c r="D1497">
        <f>0.94*D1496+(1-0.94)*'01_Data'!Q1492^2</f>
        <v>1.1852402520245735E-4</v>
      </c>
      <c r="E1497" s="11">
        <f t="shared" si="277"/>
        <v>0.1728237667423646</v>
      </c>
      <c r="F1497">
        <f>0.94*F1496+(1-0.94)*'01_Data'!R1492^2</f>
        <v>3.4037956455862275E-4</v>
      </c>
      <c r="G1497" s="11">
        <f t="shared" si="278"/>
        <v>0.29287480306228625</v>
      </c>
      <c r="H1497">
        <f>0.94*H1496+(1-0.94)*'01_Data'!S1492^2</f>
        <v>1.8968060380304734E-4</v>
      </c>
      <c r="I1497" s="11">
        <f t="shared" si="279"/>
        <v>0.21863099542006373</v>
      </c>
      <c r="J1497">
        <f>0.94*J1496+(1-0.94)*'01_Data'!T1492^2</f>
        <v>2.8230423597212084E-4</v>
      </c>
      <c r="K1497" s="11">
        <f t="shared" si="280"/>
        <v>0.26672207907290779</v>
      </c>
      <c r="L1497" t="e">
        <f>0.94*L1496+(1-0.94)*'01_Data'!U1492^2</f>
        <v>#DIV/0!</v>
      </c>
      <c r="M1497" s="11" t="e">
        <f t="shared" si="281"/>
        <v>#DIV/0!</v>
      </c>
      <c r="N1497">
        <f>0.94*N1496+(1-0.94)*'01_Data'!V1492^2</f>
        <v>1.0671124973828914E-3</v>
      </c>
      <c r="O1497" s="11">
        <f t="shared" si="282"/>
        <v>0.5185675938009322</v>
      </c>
      <c r="P1497">
        <f>0.94*P1496+(1-0.94)*'01_Data'!W1492^2</f>
        <v>3.1322064584536765E-4</v>
      </c>
      <c r="Q1497" s="11">
        <f t="shared" si="283"/>
        <v>0.28094768686186516</v>
      </c>
      <c r="R1497">
        <f>0.94*R1496+(1-0.94)*'01_Data'!X1492^2</f>
        <v>2.0367391013871697E-4</v>
      </c>
      <c r="S1497" s="11">
        <f t="shared" si="284"/>
        <v>0.22655203674863902</v>
      </c>
      <c r="T1497">
        <f>0.94*T1496+(1-0.94)*'01_Data'!Y1492^2</f>
        <v>5.4785777843929283E-8</v>
      </c>
      <c r="U1497" s="11">
        <f t="shared" si="285"/>
        <v>3.7156447645960698E-3</v>
      </c>
      <c r="V1497" t="e">
        <f>0.94*V1496+(1-0.94)*'01_Data'!AA1492^2</f>
        <v>#VALUE!</v>
      </c>
      <c r="W1497" s="11" t="e">
        <f t="shared" si="286"/>
        <v>#VALUE!</v>
      </c>
      <c r="X1497" t="e">
        <f>0.94*X1496+(1-0.94)*'01_Data'!AB1492^2</f>
        <v>#VALUE!</v>
      </c>
      <c r="Y1497" s="11" t="e">
        <f t="shared" si="287"/>
        <v>#VALUE!</v>
      </c>
    </row>
    <row r="1498" spans="1:25" x14ac:dyDescent="0.2">
      <c r="A1498" s="6">
        <f>'01_Data'!A1494</f>
        <v>45629</v>
      </c>
      <c r="B1498">
        <f>0.94*B1497+(1-0.94)*'01_Data'!P1493^2</f>
        <v>1.2267972628853842E-4</v>
      </c>
      <c r="C1498" s="11">
        <f t="shared" si="276"/>
        <v>0.17582744673318693</v>
      </c>
      <c r="D1498">
        <f>0.94*D1497+(1-0.94)*'01_Data'!Q1493^2</f>
        <v>1.1159166616339236E-4</v>
      </c>
      <c r="E1498" s="11">
        <f t="shared" si="277"/>
        <v>0.16769346997773907</v>
      </c>
      <c r="F1498">
        <f>0.94*F1497+(1-0.94)*'01_Data'!R1493^2</f>
        <v>3.4520938146722502E-4</v>
      </c>
      <c r="G1498" s="11">
        <f t="shared" si="278"/>
        <v>0.29494535787114995</v>
      </c>
      <c r="H1498">
        <f>0.94*H1497+(1-0.94)*'01_Data'!S1493^2</f>
        <v>1.789019932743706E-4</v>
      </c>
      <c r="I1498" s="11">
        <f t="shared" si="279"/>
        <v>0.21232828898934167</v>
      </c>
      <c r="J1498">
        <f>0.94*J1497+(1-0.94)*'01_Data'!T1493^2</f>
        <v>2.6786119344336337E-4</v>
      </c>
      <c r="K1498" s="11">
        <f t="shared" si="280"/>
        <v>0.25980958555782263</v>
      </c>
      <c r="L1498" t="e">
        <f>0.94*L1497+(1-0.94)*'01_Data'!U1493^2</f>
        <v>#DIV/0!</v>
      </c>
      <c r="M1498" s="11" t="e">
        <f t="shared" si="281"/>
        <v>#DIV/0!</v>
      </c>
      <c r="N1498">
        <f>0.94*N1497+(1-0.94)*'01_Data'!V1493^2</f>
        <v>1.0552231532511859E-3</v>
      </c>
      <c r="O1498" s="11">
        <f t="shared" si="282"/>
        <v>0.51567066488147151</v>
      </c>
      <c r="P1498">
        <f>0.94*P1497+(1-0.94)*'01_Data'!W1493^2</f>
        <v>2.9963894119594352E-4</v>
      </c>
      <c r="Q1498" s="11">
        <f t="shared" si="283"/>
        <v>0.27478903395400944</v>
      </c>
      <c r="R1498">
        <f>0.94*R1497+(1-0.94)*'01_Data'!X1493^2</f>
        <v>2.2157134888714294E-4</v>
      </c>
      <c r="S1498" s="11">
        <f t="shared" si="284"/>
        <v>0.23629638152024254</v>
      </c>
      <c r="T1498">
        <f>0.94*T1497+(1-0.94)*'01_Data'!Y1493^2</f>
        <v>5.5986385983380916E-8</v>
      </c>
      <c r="U1498" s="11">
        <f t="shared" si="285"/>
        <v>3.7561375464447511E-3</v>
      </c>
      <c r="V1498" t="e">
        <f>0.94*V1497+(1-0.94)*'01_Data'!AA1493^2</f>
        <v>#VALUE!</v>
      </c>
      <c r="W1498" s="11" t="e">
        <f t="shared" si="286"/>
        <v>#VALUE!</v>
      </c>
      <c r="X1498" t="e">
        <f>0.94*X1497+(1-0.94)*'01_Data'!AB1493^2</f>
        <v>#VALUE!</v>
      </c>
      <c r="Y1498" s="11" t="e">
        <f t="shared" si="287"/>
        <v>#VALUE!</v>
      </c>
    </row>
    <row r="1499" spans="1:25" x14ac:dyDescent="0.2">
      <c r="A1499" s="6">
        <f>'01_Data'!A1495</f>
        <v>45630</v>
      </c>
      <c r="B1499">
        <f>0.94*B1498+(1-0.94)*'01_Data'!P1494^2</f>
        <v>1.1545916322234693E-4</v>
      </c>
      <c r="C1499" s="11">
        <f t="shared" si="276"/>
        <v>0.17057464387191737</v>
      </c>
      <c r="D1499">
        <f>0.94*D1498+(1-0.94)*'01_Data'!Q1494^2</f>
        <v>1.0508833059910275E-4</v>
      </c>
      <c r="E1499" s="11">
        <f t="shared" si="277"/>
        <v>0.16273370674501916</v>
      </c>
      <c r="F1499">
        <f>0.94*F1498+(1-0.94)*'01_Data'!R1494^2</f>
        <v>3.2453997603437246E-4</v>
      </c>
      <c r="G1499" s="11">
        <f t="shared" si="278"/>
        <v>0.28597914952083808</v>
      </c>
      <c r="H1499">
        <f>0.94*H1498+(1-0.94)*'01_Data'!S1494^2</f>
        <v>1.6817732925015431E-4</v>
      </c>
      <c r="I1499" s="11">
        <f t="shared" si="279"/>
        <v>0.20586570129829515</v>
      </c>
      <c r="J1499">
        <f>0.94*J1498+(1-0.94)*'01_Data'!T1494^2</f>
        <v>2.5214179444282126E-4</v>
      </c>
      <c r="K1499" s="11">
        <f t="shared" si="280"/>
        <v>0.25207088725116783</v>
      </c>
      <c r="L1499" t="e">
        <f>0.94*L1498+(1-0.94)*'01_Data'!U1494^2</f>
        <v>#DIV/0!</v>
      </c>
      <c r="M1499" s="11" t="e">
        <f t="shared" si="281"/>
        <v>#DIV/0!</v>
      </c>
      <c r="N1499">
        <f>0.94*N1498+(1-0.94)*'01_Data'!V1494^2</f>
        <v>1.4172155942530841E-3</v>
      </c>
      <c r="O1499" s="11">
        <f t="shared" si="282"/>
        <v>0.59761051676805121</v>
      </c>
      <c r="P1499">
        <f>0.94*P1498+(1-0.94)*'01_Data'!W1494^2</f>
        <v>3.3929870182857304E-4</v>
      </c>
      <c r="Q1499" s="11">
        <f t="shared" si="283"/>
        <v>0.29240942676459736</v>
      </c>
      <c r="R1499">
        <f>0.94*R1498+(1-0.94)*'01_Data'!X1494^2</f>
        <v>2.1238072965481345E-4</v>
      </c>
      <c r="S1499" s="11">
        <f t="shared" si="284"/>
        <v>0.23134377854831756</v>
      </c>
      <c r="T1499">
        <f>0.94*T1498+(1-0.94)*'01_Data'!Y1494^2</f>
        <v>5.5479813927372078E-8</v>
      </c>
      <c r="U1499" s="11">
        <f t="shared" si="285"/>
        <v>3.7391059238403189E-3</v>
      </c>
      <c r="V1499" t="e">
        <f>0.94*V1498+(1-0.94)*'01_Data'!AA1494^2</f>
        <v>#VALUE!</v>
      </c>
      <c r="W1499" s="11" t="e">
        <f t="shared" si="286"/>
        <v>#VALUE!</v>
      </c>
      <c r="X1499" t="e">
        <f>0.94*X1498+(1-0.94)*'01_Data'!AB1494^2</f>
        <v>#VALUE!</v>
      </c>
      <c r="Y1499" s="11" t="e">
        <f t="shared" si="287"/>
        <v>#VALUE!</v>
      </c>
    </row>
    <row r="1500" spans="1:25" x14ac:dyDescent="0.2">
      <c r="A1500" s="6">
        <f>'01_Data'!A1496</f>
        <v>45631</v>
      </c>
      <c r="B1500">
        <f>0.94*B1499+(1-0.94)*'01_Data'!P1495^2</f>
        <v>1.5980288263219E-4</v>
      </c>
      <c r="C1500" s="11">
        <f t="shared" si="276"/>
        <v>0.20067467808199391</v>
      </c>
      <c r="D1500">
        <f>0.94*D1499+(1-0.94)*'01_Data'!Q1495^2</f>
        <v>1.2911546904873238E-4</v>
      </c>
      <c r="E1500" s="11">
        <f t="shared" si="277"/>
        <v>0.18038042632248258</v>
      </c>
      <c r="F1500">
        <f>0.94*F1499+(1-0.94)*'01_Data'!R1495^2</f>
        <v>3.4032900217814493E-4</v>
      </c>
      <c r="G1500" s="11">
        <f t="shared" si="278"/>
        <v>0.29285304941026741</v>
      </c>
      <c r="H1500">
        <f>0.94*H1499+(1-0.94)*'01_Data'!S1495^2</f>
        <v>2.1285552914059497E-4</v>
      </c>
      <c r="I1500" s="11">
        <f t="shared" si="279"/>
        <v>0.23160223086885398</v>
      </c>
      <c r="J1500">
        <f>0.94*J1499+(1-0.94)*'01_Data'!T1495^2</f>
        <v>2.3746069039424733E-4</v>
      </c>
      <c r="K1500" s="11">
        <f t="shared" si="280"/>
        <v>0.24462234971349273</v>
      </c>
      <c r="L1500" t="e">
        <f>0.94*L1499+(1-0.94)*'01_Data'!U1495^2</f>
        <v>#DIV/0!</v>
      </c>
      <c r="M1500" s="11" t="e">
        <f t="shared" si="281"/>
        <v>#DIV/0!</v>
      </c>
      <c r="N1500">
        <f>0.94*N1499+(1-0.94)*'01_Data'!V1495^2</f>
        <v>1.5159067692733998E-3</v>
      </c>
      <c r="O1500" s="11">
        <f t="shared" si="282"/>
        <v>0.61806836665282971</v>
      </c>
      <c r="P1500">
        <f>0.94*P1499+(1-0.94)*'01_Data'!W1495^2</f>
        <v>3.7806946453302346E-4</v>
      </c>
      <c r="Q1500" s="11">
        <f t="shared" si="283"/>
        <v>0.30866406506479166</v>
      </c>
      <c r="R1500">
        <f>0.94*R1499+(1-0.94)*'01_Data'!X1495^2</f>
        <v>2.1251166424546722E-4</v>
      </c>
      <c r="S1500" s="11">
        <f t="shared" si="284"/>
        <v>0.23141508029914074</v>
      </c>
      <c r="T1500">
        <f>0.94*T1499+(1-0.94)*'01_Data'!Y1495^2</f>
        <v>5.2871508336621422E-8</v>
      </c>
      <c r="U1500" s="11">
        <f t="shared" si="285"/>
        <v>3.6501534352446885E-3</v>
      </c>
      <c r="V1500" t="e">
        <f>0.94*V1499+(1-0.94)*'01_Data'!AA1495^2</f>
        <v>#VALUE!</v>
      </c>
      <c r="W1500" s="11" t="e">
        <f t="shared" si="286"/>
        <v>#VALUE!</v>
      </c>
      <c r="X1500" t="e">
        <f>0.94*X1499+(1-0.94)*'01_Data'!AB1495^2</f>
        <v>#VALUE!</v>
      </c>
      <c r="Y1500" s="11" t="e">
        <f t="shared" si="287"/>
        <v>#VALUE!</v>
      </c>
    </row>
    <row r="1501" spans="1:25" x14ac:dyDescent="0.2">
      <c r="A1501" s="6">
        <f>'01_Data'!A1497</f>
        <v>45632</v>
      </c>
      <c r="B1501">
        <f>0.94*B1500+(1-0.94)*'01_Data'!P1496^2</f>
        <v>1.513582297573554E-4</v>
      </c>
      <c r="C1501" s="11">
        <f t="shared" si="276"/>
        <v>0.19530047081062954</v>
      </c>
      <c r="D1501">
        <f>0.94*D1500+(1-0.94)*'01_Data'!Q1496^2</f>
        <v>1.2379541590215774E-4</v>
      </c>
      <c r="E1501" s="11">
        <f t="shared" si="277"/>
        <v>0.17662515338236442</v>
      </c>
      <c r="F1501">
        <f>0.94*F1500+(1-0.94)*'01_Data'!R1496^2</f>
        <v>3.2470992600101725E-4</v>
      </c>
      <c r="G1501" s="11">
        <f t="shared" si="278"/>
        <v>0.28605401824175858</v>
      </c>
      <c r="H1501">
        <f>0.94*H1500+(1-0.94)*'01_Data'!S1496^2</f>
        <v>2.0454958060619268E-4</v>
      </c>
      <c r="I1501" s="11">
        <f t="shared" si="279"/>
        <v>0.22703853045851174</v>
      </c>
      <c r="J1501">
        <f>0.94*J1500+(1-0.94)*'01_Data'!T1496^2</f>
        <v>2.2895856427993338E-4</v>
      </c>
      <c r="K1501" s="11">
        <f t="shared" si="280"/>
        <v>0.24020316025927554</v>
      </c>
      <c r="L1501" t="e">
        <f>0.94*L1500+(1-0.94)*'01_Data'!U1496^2</f>
        <v>#DIV/0!</v>
      </c>
      <c r="M1501" s="11" t="e">
        <f t="shared" si="281"/>
        <v>#DIV/0!</v>
      </c>
      <c r="N1501">
        <f>0.94*N1500+(1-0.94)*'01_Data'!V1496^2</f>
        <v>1.4645129045342449E-3</v>
      </c>
      <c r="O1501" s="11">
        <f t="shared" si="282"/>
        <v>0.60750082464358002</v>
      </c>
      <c r="P1501">
        <f>0.94*P1500+(1-0.94)*'01_Data'!W1496^2</f>
        <v>3.6466525251865444E-4</v>
      </c>
      <c r="Q1501" s="11">
        <f t="shared" si="283"/>
        <v>0.30314294257775642</v>
      </c>
      <c r="R1501">
        <f>0.94*R1500+(1-0.94)*'01_Data'!X1496^2</f>
        <v>2.0110559582373048E-4</v>
      </c>
      <c r="S1501" s="11">
        <f t="shared" si="284"/>
        <v>0.22511910213835715</v>
      </c>
      <c r="T1501">
        <f>0.94*T1500+(1-0.94)*'01_Data'!Y1496^2</f>
        <v>5.0419543204329884E-8</v>
      </c>
      <c r="U1501" s="11">
        <f t="shared" si="285"/>
        <v>3.5645090668268938E-3</v>
      </c>
      <c r="V1501" t="e">
        <f>0.94*V1500+(1-0.94)*'01_Data'!AA1496^2</f>
        <v>#VALUE!</v>
      </c>
      <c r="W1501" s="11" t="e">
        <f t="shared" si="286"/>
        <v>#VALUE!</v>
      </c>
      <c r="X1501" t="e">
        <f>0.94*X1500+(1-0.94)*'01_Data'!AB1496^2</f>
        <v>#VALUE!</v>
      </c>
      <c r="Y1501" s="11" t="e">
        <f t="shared" si="287"/>
        <v>#VALUE!</v>
      </c>
    </row>
    <row r="1502" spans="1:25" x14ac:dyDescent="0.2">
      <c r="A1502" s="6">
        <f>'01_Data'!A1498</f>
        <v>45635</v>
      </c>
      <c r="B1502">
        <f>0.94*B1501+(1-0.94)*'01_Data'!P1497^2</f>
        <v>1.4901637241423776E-4</v>
      </c>
      <c r="C1502" s="11">
        <f t="shared" si="276"/>
        <v>0.19378370893444041</v>
      </c>
      <c r="D1502">
        <f>0.94*D1501+(1-0.94)*'01_Data'!Q1497^2</f>
        <v>1.5694535223435903E-4</v>
      </c>
      <c r="E1502" s="11">
        <f t="shared" si="277"/>
        <v>0.1988723931647087</v>
      </c>
      <c r="F1502">
        <f>0.94*F1501+(1-0.94)*'01_Data'!R1497^2</f>
        <v>3.1351120928720301E-4</v>
      </c>
      <c r="G1502" s="11">
        <f t="shared" si="278"/>
        <v>0.2810779691480198</v>
      </c>
      <c r="H1502">
        <f>0.94*H1501+(1-0.94)*'01_Data'!S1497^2</f>
        <v>2.1527560129140099E-4</v>
      </c>
      <c r="I1502" s="11">
        <f t="shared" si="279"/>
        <v>0.23291511656702976</v>
      </c>
      <c r="J1502">
        <f>0.94*J1501+(1-0.94)*'01_Data'!T1497^2</f>
        <v>2.3427243018799433E-4</v>
      </c>
      <c r="K1502" s="11">
        <f t="shared" si="280"/>
        <v>0.24297459210249656</v>
      </c>
      <c r="L1502" t="e">
        <f>0.94*L1501+(1-0.94)*'01_Data'!U1497^2</f>
        <v>#DIV/0!</v>
      </c>
      <c r="M1502" s="11" t="e">
        <f t="shared" si="281"/>
        <v>#DIV/0!</v>
      </c>
      <c r="N1502">
        <f>0.94*N1501+(1-0.94)*'01_Data'!V1497^2</f>
        <v>1.4316388735583396E-3</v>
      </c>
      <c r="O1502" s="11">
        <f t="shared" si="282"/>
        <v>0.60064381802920574</v>
      </c>
      <c r="P1502">
        <f>0.94*P1501+(1-0.94)*'01_Data'!W1497^2</f>
        <v>3.5674311857058968E-4</v>
      </c>
      <c r="Q1502" s="11">
        <f t="shared" si="283"/>
        <v>0.29983206279480618</v>
      </c>
      <c r="R1502">
        <f>0.94*R1501+(1-0.94)*'01_Data'!X1497^2</f>
        <v>1.9493649518670839E-4</v>
      </c>
      <c r="S1502" s="11">
        <f t="shared" si="284"/>
        <v>0.22163933943921266</v>
      </c>
      <c r="T1502">
        <f>0.94*T1501+(1-0.94)*'01_Data'!Y1497^2</f>
        <v>5.8852732614891331E-8</v>
      </c>
      <c r="U1502" s="11">
        <f t="shared" si="285"/>
        <v>3.8510892769387491E-3</v>
      </c>
      <c r="V1502" t="e">
        <f>0.94*V1501+(1-0.94)*'01_Data'!AA1497^2</f>
        <v>#VALUE!</v>
      </c>
      <c r="W1502" s="11" t="e">
        <f t="shared" si="286"/>
        <v>#VALUE!</v>
      </c>
      <c r="X1502" t="e">
        <f>0.94*X1501+(1-0.94)*'01_Data'!AB1497^2</f>
        <v>#VALUE!</v>
      </c>
      <c r="Y1502" s="11" t="e">
        <f t="shared" si="287"/>
        <v>#VALUE!</v>
      </c>
    </row>
    <row r="1503" spans="1:25" x14ac:dyDescent="0.2">
      <c r="A1503" s="6">
        <f>'01_Data'!A1499</f>
        <v>45636</v>
      </c>
      <c r="B1503">
        <f>0.94*B1502+(1-0.94)*'01_Data'!P1498^2</f>
        <v>1.4217597549678456E-4</v>
      </c>
      <c r="C1503" s="11">
        <f t="shared" si="276"/>
        <v>0.18928377063337923</v>
      </c>
      <c r="D1503">
        <f>0.94*D1502+(1-0.94)*'01_Data'!Q1498^2</f>
        <v>1.5585937490395968E-4</v>
      </c>
      <c r="E1503" s="11">
        <f t="shared" si="277"/>
        <v>0.1981831538647971</v>
      </c>
      <c r="F1503">
        <f>0.94*F1502+(1-0.94)*'01_Data'!R1498^2</f>
        <v>2.9472085999540621E-4</v>
      </c>
      <c r="G1503" s="11">
        <f t="shared" si="278"/>
        <v>0.27252459837387594</v>
      </c>
      <c r="H1503">
        <f>0.94*H1502+(1-0.94)*'01_Data'!S1498^2</f>
        <v>2.3842562168046086E-4</v>
      </c>
      <c r="I1503" s="11">
        <f t="shared" si="279"/>
        <v>0.24511886231678734</v>
      </c>
      <c r="J1503">
        <f>0.94*J1502+(1-0.94)*'01_Data'!T1498^2</f>
        <v>2.9384971668201245E-4</v>
      </c>
      <c r="K1503" s="11">
        <f t="shared" si="280"/>
        <v>0.27212153278244477</v>
      </c>
      <c r="L1503" t="e">
        <f>0.94*L1502+(1-0.94)*'01_Data'!U1498^2</f>
        <v>#DIV/0!</v>
      </c>
      <c r="M1503" s="11" t="e">
        <f t="shared" si="281"/>
        <v>#DIV/0!</v>
      </c>
      <c r="N1503">
        <f>0.94*N1502+(1-0.94)*'01_Data'!V1498^2</f>
        <v>1.3470043535285126E-3</v>
      </c>
      <c r="O1503" s="11">
        <f t="shared" si="282"/>
        <v>0.58261916986071205</v>
      </c>
      <c r="P1503">
        <f>0.94*P1502+(1-0.94)*'01_Data'!W1498^2</f>
        <v>3.3546213922961782E-4</v>
      </c>
      <c r="Q1503" s="11">
        <f t="shared" si="283"/>
        <v>0.29075154184606433</v>
      </c>
      <c r="R1503">
        <f>0.94*R1502+(1-0.94)*'01_Data'!X1498^2</f>
        <v>2.1241323816332958E-4</v>
      </c>
      <c r="S1503" s="11">
        <f t="shared" si="284"/>
        <v>0.23136148343481691</v>
      </c>
      <c r="T1503">
        <f>0.94*T1502+(1-0.94)*'01_Data'!Y1498^2</f>
        <v>5.6041107077703457E-8</v>
      </c>
      <c r="U1503" s="11">
        <f t="shared" si="285"/>
        <v>3.7579727225701453E-3</v>
      </c>
      <c r="V1503" t="e">
        <f>0.94*V1502+(1-0.94)*'01_Data'!AA1498^2</f>
        <v>#VALUE!</v>
      </c>
      <c r="W1503" s="11" t="e">
        <f t="shared" si="286"/>
        <v>#VALUE!</v>
      </c>
      <c r="X1503" t="e">
        <f>0.94*X1502+(1-0.94)*'01_Data'!AB1498^2</f>
        <v>#VALUE!</v>
      </c>
      <c r="Y1503" s="11" t="e">
        <f t="shared" si="287"/>
        <v>#VALUE!</v>
      </c>
    </row>
    <row r="1504" spans="1:25" x14ac:dyDescent="0.2">
      <c r="A1504" s="6">
        <f>'01_Data'!A1500</f>
        <v>45637</v>
      </c>
      <c r="B1504">
        <f>0.94*B1503+(1-0.94)*'01_Data'!P1499^2</f>
        <v>1.3389496259289118E-4</v>
      </c>
      <c r="C1504" s="11">
        <f t="shared" si="276"/>
        <v>0.18368867840291242</v>
      </c>
      <c r="D1504">
        <f>0.94*D1503+(1-0.94)*'01_Data'!Q1499^2</f>
        <v>1.4652337698870216E-4</v>
      </c>
      <c r="E1504" s="11">
        <f t="shared" si="277"/>
        <v>0.19215590285274337</v>
      </c>
      <c r="F1504">
        <f>0.94*F1503+(1-0.94)*'01_Data'!R1499^2</f>
        <v>2.8067433490692263E-4</v>
      </c>
      <c r="G1504" s="11">
        <f t="shared" si="278"/>
        <v>0.26595099623153229</v>
      </c>
      <c r="H1504">
        <f>0.94*H1503+(1-0.94)*'01_Data'!S1499^2</f>
        <v>2.2933313834943352E-4</v>
      </c>
      <c r="I1504" s="11">
        <f t="shared" si="279"/>
        <v>0.24039956502468396</v>
      </c>
      <c r="J1504">
        <f>0.94*J1503+(1-0.94)*'01_Data'!T1499^2</f>
        <v>2.7902293342899406E-4</v>
      </c>
      <c r="K1504" s="11">
        <f t="shared" si="280"/>
        <v>0.26516745506209188</v>
      </c>
      <c r="L1504" t="e">
        <f>0.94*L1503+(1-0.94)*'01_Data'!U1499^2</f>
        <v>#DIV/0!</v>
      </c>
      <c r="M1504" s="11" t="e">
        <f t="shared" si="281"/>
        <v>#DIV/0!</v>
      </c>
      <c r="N1504">
        <f>0.94*N1503+(1-0.94)*'01_Data'!V1499^2</f>
        <v>1.3066222393900611E-3</v>
      </c>
      <c r="O1504" s="11">
        <f t="shared" si="282"/>
        <v>0.57381948757975754</v>
      </c>
      <c r="P1504">
        <f>0.94*P1503+(1-0.94)*'01_Data'!W1499^2</f>
        <v>3.155374060793255E-4</v>
      </c>
      <c r="Q1504" s="11">
        <f t="shared" si="283"/>
        <v>0.28198479805122478</v>
      </c>
      <c r="R1504">
        <f>0.94*R1503+(1-0.94)*'01_Data'!X1499^2</f>
        <v>2.0136570573448215E-4</v>
      </c>
      <c r="S1504" s="11">
        <f t="shared" si="284"/>
        <v>0.22526463957996051</v>
      </c>
      <c r="T1504">
        <f>0.94*T1503+(1-0.94)*'01_Data'!Y1499^2</f>
        <v>5.5525645605629993E-8</v>
      </c>
      <c r="U1504" s="11">
        <f t="shared" si="285"/>
        <v>3.7406500361058586E-3</v>
      </c>
      <c r="V1504" t="e">
        <f>0.94*V1503+(1-0.94)*'01_Data'!AA1499^2</f>
        <v>#VALUE!</v>
      </c>
      <c r="W1504" s="11" t="e">
        <f t="shared" si="286"/>
        <v>#VALUE!</v>
      </c>
      <c r="X1504" t="e">
        <f>0.94*X1503+(1-0.94)*'01_Data'!AB1499^2</f>
        <v>#VALUE!</v>
      </c>
      <c r="Y1504" s="11" t="e">
        <f t="shared" si="287"/>
        <v>#VALUE!</v>
      </c>
    </row>
    <row r="1505" spans="1:25" x14ac:dyDescent="0.2">
      <c r="A1505" s="6">
        <f>'01_Data'!A1501</f>
        <v>45638</v>
      </c>
      <c r="B1505">
        <f>0.94*B1504+(1-0.94)*'01_Data'!P1500^2</f>
        <v>1.2853726290448008E-4</v>
      </c>
      <c r="C1505" s="11">
        <f t="shared" si="276"/>
        <v>0.17997608244410973</v>
      </c>
      <c r="D1505">
        <f>0.94*D1504+(1-0.94)*'01_Data'!Q1500^2</f>
        <v>1.3925928711932013E-4</v>
      </c>
      <c r="E1505" s="11">
        <f t="shared" si="277"/>
        <v>0.1873321658286923</v>
      </c>
      <c r="F1505">
        <f>0.94*F1504+(1-0.94)*'01_Data'!R1500^2</f>
        <v>2.6399955110434044E-4</v>
      </c>
      <c r="G1505" s="11">
        <f t="shared" si="278"/>
        <v>0.25793000383494313</v>
      </c>
      <c r="H1505">
        <f>0.94*H1504+(1-0.94)*'01_Data'!S1500^2</f>
        <v>2.2011740905031395E-4</v>
      </c>
      <c r="I1505" s="11">
        <f t="shared" si="279"/>
        <v>0.23551982311618511</v>
      </c>
      <c r="J1505">
        <f>0.94*J1504+(1-0.94)*'01_Data'!T1500^2</f>
        <v>2.6963963598146271E-4</v>
      </c>
      <c r="K1505" s="11">
        <f t="shared" si="280"/>
        <v>0.260670650951212</v>
      </c>
      <c r="L1505" t="e">
        <f>0.94*L1504+(1-0.94)*'01_Data'!U1500^2</f>
        <v>#DIV/0!</v>
      </c>
      <c r="M1505" s="11" t="e">
        <f t="shared" si="281"/>
        <v>#DIV/0!</v>
      </c>
      <c r="N1505">
        <f>0.94*N1504+(1-0.94)*'01_Data'!V1500^2</f>
        <v>1.2494422687832894E-3</v>
      </c>
      <c r="O1505" s="11">
        <f t="shared" si="282"/>
        <v>0.56112338369862025</v>
      </c>
      <c r="P1505">
        <f>0.94*P1504+(1-0.94)*'01_Data'!W1500^2</f>
        <v>3.2535042573324344E-4</v>
      </c>
      <c r="Q1505" s="11">
        <f t="shared" si="283"/>
        <v>0.28633600417128363</v>
      </c>
      <c r="R1505">
        <f>0.94*R1504+(1-0.94)*'01_Data'!X1500^2</f>
        <v>2.2160066073196406E-4</v>
      </c>
      <c r="S1505" s="11">
        <f t="shared" si="284"/>
        <v>0.23631201091873208</v>
      </c>
      <c r="T1505">
        <f>0.94*T1504+(1-0.94)*'01_Data'!Y1500^2</f>
        <v>5.2913174401824444E-8</v>
      </c>
      <c r="U1505" s="11">
        <f t="shared" si="285"/>
        <v>3.6515914269342566E-3</v>
      </c>
      <c r="V1505" t="e">
        <f>0.94*V1504+(1-0.94)*'01_Data'!AA1500^2</f>
        <v>#VALUE!</v>
      </c>
      <c r="W1505" s="11" t="e">
        <f t="shared" si="286"/>
        <v>#VALUE!</v>
      </c>
      <c r="X1505" t="e">
        <f>0.94*X1504+(1-0.94)*'01_Data'!AB1500^2</f>
        <v>#VALUE!</v>
      </c>
      <c r="Y1505" s="11" t="e">
        <f t="shared" si="287"/>
        <v>#VALUE!</v>
      </c>
    </row>
    <row r="1506" spans="1:25" x14ac:dyDescent="0.2">
      <c r="A1506" s="6">
        <f>'01_Data'!A1502</f>
        <v>45639</v>
      </c>
      <c r="B1506">
        <f>0.94*B1505+(1-0.94)*'01_Data'!P1501^2</f>
        <v>1.2087294885700176E-4</v>
      </c>
      <c r="C1506" s="11">
        <f t="shared" si="276"/>
        <v>0.17452788634474564</v>
      </c>
      <c r="D1506">
        <f>0.94*D1505+(1-0.94)*'01_Data'!Q1501^2</f>
        <v>1.364893065757776E-4</v>
      </c>
      <c r="E1506" s="11">
        <f t="shared" si="277"/>
        <v>0.18545971329940086</v>
      </c>
      <c r="F1506">
        <f>0.94*F1505+(1-0.94)*'01_Data'!R1501^2</f>
        <v>2.5769324806107692E-4</v>
      </c>
      <c r="G1506" s="11">
        <f t="shared" si="278"/>
        <v>0.25483072521066097</v>
      </c>
      <c r="H1506">
        <f>0.94*H1505+(1-0.94)*'01_Data'!S1501^2</f>
        <v>2.0892466872437306E-4</v>
      </c>
      <c r="I1506" s="11">
        <f t="shared" si="279"/>
        <v>0.22945373502852817</v>
      </c>
      <c r="J1506">
        <f>0.94*J1505+(1-0.94)*'01_Data'!T1501^2</f>
        <v>2.5388332316824964E-4</v>
      </c>
      <c r="K1506" s="11">
        <f t="shared" si="280"/>
        <v>0.25293990874988254</v>
      </c>
      <c r="L1506" t="e">
        <f>0.94*L1505+(1-0.94)*'01_Data'!U1501^2</f>
        <v>#DIV/0!</v>
      </c>
      <c r="M1506" s="11" t="e">
        <f t="shared" si="281"/>
        <v>#DIV/0!</v>
      </c>
      <c r="N1506">
        <f>0.94*N1505+(1-0.94)*'01_Data'!V1501^2</f>
        <v>1.2482671382126986E-3</v>
      </c>
      <c r="O1506" s="11">
        <f t="shared" si="282"/>
        <v>0.56085944659032005</v>
      </c>
      <c r="P1506">
        <f>0.94*P1505+(1-0.94)*'01_Data'!W1501^2</f>
        <v>3.1773393006584026E-4</v>
      </c>
      <c r="Q1506" s="11">
        <f t="shared" si="283"/>
        <v>0.28296457441982337</v>
      </c>
      <c r="R1506">
        <f>0.94*R1505+(1-0.94)*'01_Data'!X1501^2</f>
        <v>2.0845067470151463E-4</v>
      </c>
      <c r="S1506" s="11">
        <f t="shared" si="284"/>
        <v>0.22919330274853517</v>
      </c>
      <c r="T1506">
        <f>0.94*T1505+(1-0.94)*'01_Data'!Y1501^2</f>
        <v>5.2583526031021441E-8</v>
      </c>
      <c r="U1506" s="11">
        <f t="shared" si="285"/>
        <v>3.6401989725586984E-3</v>
      </c>
      <c r="V1506" t="e">
        <f>0.94*V1505+(1-0.94)*'01_Data'!AA1501^2</f>
        <v>#VALUE!</v>
      </c>
      <c r="W1506" s="11" t="e">
        <f t="shared" si="286"/>
        <v>#VALUE!</v>
      </c>
      <c r="X1506" t="e">
        <f>0.94*X1505+(1-0.94)*'01_Data'!AB1501^2</f>
        <v>#VALUE!</v>
      </c>
      <c r="Y1506" s="11" t="e">
        <f t="shared" si="287"/>
        <v>#VALUE!</v>
      </c>
    </row>
    <row r="1507" spans="1:25" x14ac:dyDescent="0.2">
      <c r="A1507" s="6">
        <f>'01_Data'!A1503</f>
        <v>45642</v>
      </c>
      <c r="B1507">
        <f>0.94*B1506+(1-0.94)*'01_Data'!P1502^2</f>
        <v>1.182703653685523E-4</v>
      </c>
      <c r="C1507" s="11">
        <f t="shared" si="276"/>
        <v>0.17263873282920952</v>
      </c>
      <c r="D1507">
        <f>0.94*D1506+(1-0.94)*'01_Data'!Q1502^2</f>
        <v>1.3007833927637183E-4</v>
      </c>
      <c r="E1507" s="11">
        <f t="shared" si="277"/>
        <v>0.18105176469078038</v>
      </c>
      <c r="F1507">
        <f>0.94*F1506+(1-0.94)*'01_Data'!R1502^2</f>
        <v>2.4230287080550768E-4</v>
      </c>
      <c r="G1507" s="11">
        <f t="shared" si="278"/>
        <v>0.24710387176850943</v>
      </c>
      <c r="H1507">
        <f>0.94*H1506+(1-0.94)*'01_Data'!S1502^2</f>
        <v>2.0429477046194372E-4</v>
      </c>
      <c r="I1507" s="11">
        <f t="shared" si="279"/>
        <v>0.22689707392650488</v>
      </c>
      <c r="J1507">
        <f>0.94*J1506+(1-0.94)*'01_Data'!T1502^2</f>
        <v>2.4188434127520438E-4</v>
      </c>
      <c r="K1507" s="11">
        <f t="shared" si="280"/>
        <v>0.24689036838514278</v>
      </c>
      <c r="L1507" t="e">
        <f>0.94*L1506+(1-0.94)*'01_Data'!U1502^2</f>
        <v>#DIV/0!</v>
      </c>
      <c r="M1507" s="11" t="e">
        <f t="shared" si="281"/>
        <v>#DIV/0!</v>
      </c>
      <c r="N1507">
        <f>0.94*N1506+(1-0.94)*'01_Data'!V1502^2</f>
        <v>1.2442233511844984E-3</v>
      </c>
      <c r="O1507" s="11">
        <f t="shared" si="282"/>
        <v>0.55995025180679547</v>
      </c>
      <c r="P1507">
        <f>0.94*P1506+(1-0.94)*'01_Data'!W1502^2</f>
        <v>3.2933952099521366E-4</v>
      </c>
      <c r="Q1507" s="11">
        <f t="shared" si="283"/>
        <v>0.28808602758688917</v>
      </c>
      <c r="R1507">
        <f>0.94*R1506+(1-0.94)*'01_Data'!X1502^2</f>
        <v>2.0068639551569476E-4</v>
      </c>
      <c r="S1507" s="11">
        <f t="shared" si="284"/>
        <v>0.22488435176764765</v>
      </c>
      <c r="T1507">
        <f>0.94*T1506+(1-0.94)*'01_Data'!Y1502^2</f>
        <v>5.5894473222216082E-8</v>
      </c>
      <c r="U1507" s="11">
        <f t="shared" si="285"/>
        <v>3.7530530574451586E-3</v>
      </c>
      <c r="V1507" t="e">
        <f>0.94*V1506+(1-0.94)*'01_Data'!AA1502^2</f>
        <v>#VALUE!</v>
      </c>
      <c r="W1507" s="11" t="e">
        <f t="shared" si="286"/>
        <v>#VALUE!</v>
      </c>
      <c r="X1507" t="e">
        <f>0.94*X1506+(1-0.94)*'01_Data'!AB1502^2</f>
        <v>#VALUE!</v>
      </c>
      <c r="Y1507" s="11" t="e">
        <f t="shared" si="287"/>
        <v>#VALUE!</v>
      </c>
    </row>
    <row r="1508" spans="1:25" x14ac:dyDescent="0.2">
      <c r="A1508" s="6">
        <f>'01_Data'!A1504</f>
        <v>45643</v>
      </c>
      <c r="B1508">
        <f>0.94*B1507+(1-0.94)*'01_Data'!P1503^2</f>
        <v>1.3920276320565579E-4</v>
      </c>
      <c r="C1508" s="11">
        <f t="shared" si="276"/>
        <v>0.18729414386954349</v>
      </c>
      <c r="D1508">
        <f>0.94*D1507+(1-0.94)*'01_Data'!Q1503^2</f>
        <v>1.7537392734165284E-4</v>
      </c>
      <c r="E1508" s="11">
        <f t="shared" si="277"/>
        <v>0.21022423668572687</v>
      </c>
      <c r="F1508">
        <f>0.94*F1507+(1-0.94)*'01_Data'!R1503^2</f>
        <v>2.4030614722110187E-4</v>
      </c>
      <c r="G1508" s="11">
        <f t="shared" si="278"/>
        <v>0.24608362216880195</v>
      </c>
      <c r="H1508">
        <f>0.94*H1507+(1-0.94)*'01_Data'!S1503^2</f>
        <v>2.2126907242533443E-4</v>
      </c>
      <c r="I1508" s="11">
        <f t="shared" si="279"/>
        <v>0.23613514404083161</v>
      </c>
      <c r="J1508">
        <f>0.94*J1507+(1-0.94)*'01_Data'!T1503^2</f>
        <v>2.3586493607261099E-4</v>
      </c>
      <c r="K1508" s="11">
        <f t="shared" si="280"/>
        <v>0.2437990235630528</v>
      </c>
      <c r="L1508" t="e">
        <f>0.94*L1507+(1-0.94)*'01_Data'!U1503^2</f>
        <v>#DIV/0!</v>
      </c>
      <c r="M1508" s="11" t="e">
        <f t="shared" si="281"/>
        <v>#DIV/0!</v>
      </c>
      <c r="N1508">
        <f>0.94*N1507+(1-0.94)*'01_Data'!V1503^2</f>
        <v>1.2184849832556203E-3</v>
      </c>
      <c r="O1508" s="11">
        <f t="shared" si="282"/>
        <v>0.55412833872706457</v>
      </c>
      <c r="P1508">
        <f>0.94*P1507+(1-0.94)*'01_Data'!W1503^2</f>
        <v>3.2760085273739154E-4</v>
      </c>
      <c r="Q1508" s="11">
        <f t="shared" si="283"/>
        <v>0.28732458107482323</v>
      </c>
      <c r="R1508">
        <f>0.94*R1507+(1-0.94)*'01_Data'!X1503^2</f>
        <v>2.0812067438712758E-4</v>
      </c>
      <c r="S1508" s="11">
        <f t="shared" si="284"/>
        <v>0.22901181180357522</v>
      </c>
      <c r="T1508">
        <f>0.94*T1507+(1-0.94)*'01_Data'!Y1503^2</f>
        <v>5.3258930318748072E-8</v>
      </c>
      <c r="U1508" s="11">
        <f t="shared" si="285"/>
        <v>3.6635024826420569E-3</v>
      </c>
      <c r="V1508" t="e">
        <f>0.94*V1507+(1-0.94)*'01_Data'!AA1503^2</f>
        <v>#VALUE!</v>
      </c>
      <c r="W1508" s="11" t="e">
        <f t="shared" si="286"/>
        <v>#VALUE!</v>
      </c>
      <c r="X1508" t="e">
        <f>0.94*X1507+(1-0.94)*'01_Data'!AB1503^2</f>
        <v>#VALUE!</v>
      </c>
      <c r="Y1508" s="11" t="e">
        <f t="shared" si="287"/>
        <v>#VALUE!</v>
      </c>
    </row>
    <row r="1509" spans="1:25" x14ac:dyDescent="0.2">
      <c r="A1509" s="6">
        <f>'01_Data'!A1505</f>
        <v>45644</v>
      </c>
      <c r="B1509">
        <f>0.94*B1508+(1-0.94)*'01_Data'!P1504^2</f>
        <v>1.319343683780959E-4</v>
      </c>
      <c r="C1509" s="11">
        <f t="shared" si="276"/>
        <v>0.18233886264666721</v>
      </c>
      <c r="D1509">
        <f>0.94*D1508+(1-0.94)*'01_Data'!Q1504^2</f>
        <v>1.6908904219214857E-4</v>
      </c>
      <c r="E1509" s="11">
        <f t="shared" si="277"/>
        <v>0.20642296052624923</v>
      </c>
      <c r="F1509">
        <f>0.94*F1508+(1-0.94)*'01_Data'!R1504^2</f>
        <v>2.3641147717284256E-4</v>
      </c>
      <c r="G1509" s="11">
        <f t="shared" si="278"/>
        <v>0.24408132302074309</v>
      </c>
      <c r="H1509">
        <f>0.94*H1508+(1-0.94)*'01_Data'!S1504^2</f>
        <v>2.0803705323271929E-4</v>
      </c>
      <c r="I1509" s="11">
        <f t="shared" si="279"/>
        <v>0.22896579966153299</v>
      </c>
      <c r="J1509">
        <f>0.94*J1508+(1-0.94)*'01_Data'!T1504^2</f>
        <v>2.2173953219140703E-4</v>
      </c>
      <c r="K1509" s="11">
        <f t="shared" si="280"/>
        <v>0.23638604466472757</v>
      </c>
      <c r="L1509" t="e">
        <f>0.94*L1508+(1-0.94)*'01_Data'!U1504^2</f>
        <v>#DIV/0!</v>
      </c>
      <c r="M1509" s="11" t="e">
        <f t="shared" si="281"/>
        <v>#DIV/0!</v>
      </c>
      <c r="N1509">
        <f>0.94*N1508+(1-0.94)*'01_Data'!V1504^2</f>
        <v>1.1455009445445236E-3</v>
      </c>
      <c r="O1509" s="11">
        <f t="shared" si="282"/>
        <v>0.53727668665708916</v>
      </c>
      <c r="P1509">
        <f>0.94*P1508+(1-0.94)*'01_Data'!W1504^2</f>
        <v>3.108629054821571E-4</v>
      </c>
      <c r="Q1509" s="11">
        <f t="shared" si="283"/>
        <v>0.27988828518089781</v>
      </c>
      <c r="R1509">
        <f>0.94*R1508+(1-0.94)*'01_Data'!X1504^2</f>
        <v>1.9625323299177246E-4</v>
      </c>
      <c r="S1509" s="11">
        <f t="shared" si="284"/>
        <v>0.22238663339761827</v>
      </c>
      <c r="T1509">
        <f>0.94*T1508+(1-0.94)*'01_Data'!Y1504^2</f>
        <v>5.0766328125522962E-8</v>
      </c>
      <c r="U1509" s="11">
        <f t="shared" si="285"/>
        <v>3.5767463829060884E-3</v>
      </c>
      <c r="V1509" t="e">
        <f>0.94*V1508+(1-0.94)*'01_Data'!AA1504^2</f>
        <v>#VALUE!</v>
      </c>
      <c r="W1509" s="11" t="e">
        <f t="shared" si="286"/>
        <v>#VALUE!</v>
      </c>
      <c r="X1509" t="e">
        <f>0.94*X1508+(1-0.94)*'01_Data'!AB1504^2</f>
        <v>#VALUE!</v>
      </c>
      <c r="Y1509" s="11" t="e">
        <f t="shared" si="287"/>
        <v>#VALUE!</v>
      </c>
    </row>
    <row r="1510" spans="1:25" x14ac:dyDescent="0.2">
      <c r="A1510" s="6">
        <f>'01_Data'!A1506</f>
        <v>45645</v>
      </c>
      <c r="B1510">
        <f>0.94*B1509+(1-0.94)*'01_Data'!P1505^2</f>
        <v>1.372153188352136E-4</v>
      </c>
      <c r="C1510" s="11">
        <f t="shared" si="276"/>
        <v>0.18595230664467119</v>
      </c>
      <c r="D1510">
        <f>0.94*D1509+(1-0.94)*'01_Data'!Q1505^2</f>
        <v>2.0460359062369739E-4</v>
      </c>
      <c r="E1510" s="11">
        <f t="shared" si="277"/>
        <v>0.22706850252109329</v>
      </c>
      <c r="F1510">
        <f>0.94*F1509+(1-0.94)*'01_Data'!R1505^2</f>
        <v>2.5922519012500306E-4</v>
      </c>
      <c r="G1510" s="11">
        <f t="shared" si="278"/>
        <v>0.25558706522729346</v>
      </c>
      <c r="H1510">
        <f>0.94*H1509+(1-0.94)*'01_Data'!S1505^2</f>
        <v>2.0372117210665943E-4</v>
      </c>
      <c r="I1510" s="11">
        <f t="shared" si="279"/>
        <v>0.22657832061094943</v>
      </c>
      <c r="J1510">
        <f>0.94*J1509+(1-0.94)*'01_Data'!T1505^2</f>
        <v>2.3081692317113611E-4</v>
      </c>
      <c r="K1510" s="11">
        <f t="shared" si="280"/>
        <v>0.24117600344795148</v>
      </c>
      <c r="L1510" t="e">
        <f>0.94*L1509+(1-0.94)*'01_Data'!U1505^2</f>
        <v>#DIV/0!</v>
      </c>
      <c r="M1510" s="11" t="e">
        <f t="shared" si="281"/>
        <v>#DIV/0!</v>
      </c>
      <c r="N1510">
        <f>0.94*N1509+(1-0.94)*'01_Data'!V1505^2</f>
        <v>1.0775558732232045E-3</v>
      </c>
      <c r="O1510" s="11">
        <f t="shared" si="282"/>
        <v>0.52109891580413747</v>
      </c>
      <c r="P1510">
        <f>0.94*P1509+(1-0.94)*'01_Data'!W1505^2</f>
        <v>3.1969665951761642E-4</v>
      </c>
      <c r="Q1510" s="11">
        <f t="shared" si="283"/>
        <v>0.28383720368978999</v>
      </c>
      <c r="R1510">
        <f>0.94*R1509+(1-0.94)*'01_Data'!X1505^2</f>
        <v>2.1871788665317127E-4</v>
      </c>
      <c r="S1510" s="11">
        <f t="shared" si="284"/>
        <v>0.23476990317457466</v>
      </c>
      <c r="T1510">
        <f>0.94*T1509+(1-0.94)*'01_Data'!Y1505^2</f>
        <v>4.7720348437991583E-8</v>
      </c>
      <c r="U1510" s="11">
        <f t="shared" si="285"/>
        <v>3.4677842791001117E-3</v>
      </c>
      <c r="V1510" t="e">
        <f>0.94*V1509+(1-0.94)*'01_Data'!AA1505^2</f>
        <v>#VALUE!</v>
      </c>
      <c r="W1510" s="11" t="e">
        <f t="shared" si="286"/>
        <v>#VALUE!</v>
      </c>
      <c r="X1510" t="e">
        <f>0.94*X1509+(1-0.94)*'01_Data'!AB1505^2</f>
        <v>#VALUE!</v>
      </c>
      <c r="Y1510" s="11" t="e">
        <f t="shared" si="287"/>
        <v>#VALUE!</v>
      </c>
    </row>
    <row r="1511" spans="1:25" x14ac:dyDescent="0.2">
      <c r="A1511" s="6">
        <f>'01_Data'!A1507</f>
        <v>45646</v>
      </c>
      <c r="B1511">
        <f>0.94*B1510+(1-0.94)*'01_Data'!P1506^2</f>
        <v>1.3340667936355652E-4</v>
      </c>
      <c r="C1511" s="11">
        <f t="shared" si="276"/>
        <v>0.18335343792690731</v>
      </c>
      <c r="D1511">
        <f>0.94*D1510+(1-0.94)*'01_Data'!Q1506^2</f>
        <v>2.176551774145386E-4</v>
      </c>
      <c r="E1511" s="11">
        <f t="shared" si="277"/>
        <v>0.23419885718863731</v>
      </c>
      <c r="F1511">
        <f>0.94*F1510+(1-0.94)*'01_Data'!R1506^2</f>
        <v>2.4662401387622556E-4</v>
      </c>
      <c r="G1511" s="11">
        <f t="shared" si="278"/>
        <v>0.24929751602615066</v>
      </c>
      <c r="H1511">
        <f>0.94*H1510+(1-0.94)*'01_Data'!S1506^2</f>
        <v>2.0401706124900001E-4</v>
      </c>
      <c r="I1511" s="11">
        <f t="shared" si="279"/>
        <v>0.22674280459310722</v>
      </c>
      <c r="J1511">
        <f>0.94*J1510+(1-0.94)*'01_Data'!T1506^2</f>
        <v>2.1767852495605086E-4</v>
      </c>
      <c r="K1511" s="11">
        <f t="shared" si="280"/>
        <v>0.23421141793030675</v>
      </c>
      <c r="L1511" t="e">
        <f>0.94*L1510+(1-0.94)*'01_Data'!U1506^2</f>
        <v>#DIV/0!</v>
      </c>
      <c r="M1511" s="11" t="e">
        <f t="shared" si="281"/>
        <v>#DIV/0!</v>
      </c>
      <c r="N1511">
        <f>0.94*N1510+(1-0.94)*'01_Data'!V1506^2</f>
        <v>1.0760886043495509E-3</v>
      </c>
      <c r="O1511" s="11">
        <f t="shared" si="282"/>
        <v>0.52074401417211402</v>
      </c>
      <c r="P1511">
        <f>0.94*P1510+(1-0.94)*'01_Data'!W1506^2</f>
        <v>3.233221122298667E-4</v>
      </c>
      <c r="Q1511" s="11">
        <f t="shared" si="283"/>
        <v>0.28544206466799249</v>
      </c>
      <c r="R1511">
        <f>0.94*R1510+(1-0.94)*'01_Data'!X1506^2</f>
        <v>2.0647869845755455E-4</v>
      </c>
      <c r="S1511" s="11">
        <f t="shared" si="284"/>
        <v>0.22810662421618483</v>
      </c>
      <c r="T1511">
        <f>0.94*T1510+(1-0.94)*'01_Data'!Y1506^2</f>
        <v>4.6080033240772186E-8</v>
      </c>
      <c r="U1511" s="11">
        <f t="shared" si="285"/>
        <v>3.4076631841592842E-3</v>
      </c>
      <c r="V1511" t="e">
        <f>0.94*V1510+(1-0.94)*'01_Data'!AA1506^2</f>
        <v>#VALUE!</v>
      </c>
      <c r="W1511" s="11" t="e">
        <f t="shared" si="286"/>
        <v>#VALUE!</v>
      </c>
      <c r="X1511" t="e">
        <f>0.94*X1510+(1-0.94)*'01_Data'!AB1506^2</f>
        <v>#VALUE!</v>
      </c>
      <c r="Y1511" s="11" t="e">
        <f t="shared" si="287"/>
        <v>#VALUE!</v>
      </c>
    </row>
    <row r="1512" spans="1:25" x14ac:dyDescent="0.2">
      <c r="A1512" s="6">
        <f>'01_Data'!A1508</f>
        <v>45649</v>
      </c>
      <c r="B1512">
        <f>0.94*B1511+(1-0.94)*'01_Data'!P1507^2</f>
        <v>1.2609818066853569E-4</v>
      </c>
      <c r="C1512" s="11">
        <f t="shared" si="276"/>
        <v>0.17826031955673979</v>
      </c>
      <c r="D1512">
        <f>0.94*D1511+(1-0.94)*'01_Data'!Q1507^2</f>
        <v>2.1319613535572757E-4</v>
      </c>
      <c r="E1512" s="11">
        <f t="shared" si="277"/>
        <v>0.23178745891364216</v>
      </c>
      <c r="F1512">
        <f>0.94*F1511+(1-0.94)*'01_Data'!R1507^2</f>
        <v>2.3185047599334792E-4</v>
      </c>
      <c r="G1512" s="11">
        <f t="shared" si="278"/>
        <v>0.2417153697023085</v>
      </c>
      <c r="H1512">
        <f>0.94*H1511+(1-0.94)*'01_Data'!S1507^2</f>
        <v>2.7968551851437472E-4</v>
      </c>
      <c r="I1512" s="11">
        <f t="shared" si="279"/>
        <v>0.26548210987865539</v>
      </c>
      <c r="J1512">
        <f>0.94*J1511+(1-0.94)*'01_Data'!T1507^2</f>
        <v>2.1675544042672697E-4</v>
      </c>
      <c r="K1512" s="11">
        <f t="shared" si="280"/>
        <v>0.23371429350284761</v>
      </c>
      <c r="L1512" t="e">
        <f>0.94*L1511+(1-0.94)*'01_Data'!U1507^2</f>
        <v>#DIV/0!</v>
      </c>
      <c r="M1512" s="11" t="e">
        <f t="shared" si="281"/>
        <v>#DIV/0!</v>
      </c>
      <c r="N1512">
        <f>0.94*N1511+(1-0.94)*'01_Data'!V1507^2</f>
        <v>1.0120614031339575E-3</v>
      </c>
      <c r="O1512" s="11">
        <f t="shared" si="282"/>
        <v>0.50501433008357033</v>
      </c>
      <c r="P1512">
        <f>0.94*P1511+(1-0.94)*'01_Data'!W1507^2</f>
        <v>3.0559484549288535E-4</v>
      </c>
      <c r="Q1512" s="11">
        <f t="shared" si="283"/>
        <v>0.27750657841609289</v>
      </c>
      <c r="R1512">
        <f>0.94*R1511+(1-0.94)*'01_Data'!X1507^2</f>
        <v>2.5471468533132496E-4</v>
      </c>
      <c r="S1512" s="11">
        <f t="shared" si="284"/>
        <v>0.25335370670959972</v>
      </c>
      <c r="T1512">
        <f>0.94*T1511+(1-0.94)*'01_Data'!Y1507^2</f>
        <v>5.4853671212935924E-8</v>
      </c>
      <c r="U1512" s="11">
        <f t="shared" si="285"/>
        <v>3.717946361320972E-3</v>
      </c>
      <c r="V1512" t="e">
        <f>0.94*V1511+(1-0.94)*'01_Data'!AA1507^2</f>
        <v>#VALUE!</v>
      </c>
      <c r="W1512" s="11" t="e">
        <f t="shared" si="286"/>
        <v>#VALUE!</v>
      </c>
      <c r="X1512" t="e">
        <f>0.94*X1511+(1-0.94)*'01_Data'!AB1507^2</f>
        <v>#VALUE!</v>
      </c>
      <c r="Y1512" s="11" t="e">
        <f t="shared" si="287"/>
        <v>#VALUE!</v>
      </c>
    </row>
    <row r="1513" spans="1:25" x14ac:dyDescent="0.2">
      <c r="A1513" s="6">
        <f>'01_Data'!A1509</f>
        <v>45650</v>
      </c>
      <c r="B1513">
        <f>0.94*B1512+(1-0.94)*'01_Data'!P1508^2</f>
        <v>1.195179262081241E-4</v>
      </c>
      <c r="C1513" s="11">
        <f t="shared" si="276"/>
        <v>0.17354687379623776</v>
      </c>
      <c r="D1513">
        <f>0.94*D1512+(1-0.94)*'01_Data'!Q1508^2</f>
        <v>2.0044661782992783E-4</v>
      </c>
      <c r="E1513" s="11">
        <f t="shared" si="277"/>
        <v>0.2247499670592675</v>
      </c>
      <c r="F1513">
        <f>0.94*F1512+(1-0.94)*'01_Data'!R1508^2</f>
        <v>2.2833033049086664E-4</v>
      </c>
      <c r="G1513" s="11">
        <f t="shared" si="278"/>
        <v>0.23987339011173875</v>
      </c>
      <c r="H1513">
        <f>0.94*H1512+(1-0.94)*'01_Data'!S1508^2</f>
        <v>2.7632195806326506E-4</v>
      </c>
      <c r="I1513" s="11">
        <f t="shared" si="279"/>
        <v>0.26388090766848366</v>
      </c>
      <c r="J1513">
        <f>0.94*J1512+(1-0.94)*'01_Data'!T1508^2</f>
        <v>2.0407944266181852E-4</v>
      </c>
      <c r="K1513" s="11">
        <f t="shared" si="280"/>
        <v>0.22677746702610971</v>
      </c>
      <c r="L1513" t="e">
        <f>0.94*L1512+(1-0.94)*'01_Data'!U1508^2</f>
        <v>#DIV/0!</v>
      </c>
      <c r="M1513" s="11" t="e">
        <f t="shared" si="281"/>
        <v>#DIV/0!</v>
      </c>
      <c r="N1513">
        <f>0.94*N1512+(1-0.94)*'01_Data'!V1508^2</f>
        <v>1.1030397660943955E-3</v>
      </c>
      <c r="O1513" s="11">
        <f t="shared" si="282"/>
        <v>0.52722482970340812</v>
      </c>
      <c r="P1513">
        <f>0.94*P1512+(1-0.94)*'01_Data'!W1508^2</f>
        <v>3.5892983218343958E-4</v>
      </c>
      <c r="Q1513" s="11">
        <f t="shared" si="283"/>
        <v>0.30074959303418314</v>
      </c>
      <c r="R1513">
        <f>0.94*R1512+(1-0.94)*'01_Data'!X1508^2</f>
        <v>2.4483983962764677E-4</v>
      </c>
      <c r="S1513" s="11">
        <f t="shared" si="284"/>
        <v>0.24839412148069648</v>
      </c>
      <c r="T1513">
        <f>0.94*T1512+(1-0.94)*'01_Data'!Y1508^2</f>
        <v>5.1562450940159766E-8</v>
      </c>
      <c r="U1513" s="11">
        <f t="shared" si="285"/>
        <v>3.6046827373460012E-3</v>
      </c>
      <c r="V1513" t="e">
        <f>0.94*V1512+(1-0.94)*'01_Data'!AA1508^2</f>
        <v>#VALUE!</v>
      </c>
      <c r="W1513" s="11" t="e">
        <f t="shared" si="286"/>
        <v>#VALUE!</v>
      </c>
      <c r="X1513" t="e">
        <f>0.94*X1512+(1-0.94)*'01_Data'!AB1508^2</f>
        <v>#VALUE!</v>
      </c>
      <c r="Y1513" s="11" t="e">
        <f t="shared" si="287"/>
        <v>#VALUE!</v>
      </c>
    </row>
    <row r="1514" spans="1:25" x14ac:dyDescent="0.2">
      <c r="A1514" s="6">
        <f>'01_Data'!A1510</f>
        <v>45652</v>
      </c>
      <c r="B1514">
        <f>0.94*B1513+(1-0.94)*'01_Data'!P1509^2</f>
        <v>1.1239998691598044E-4</v>
      </c>
      <c r="C1514" s="11">
        <f t="shared" si="276"/>
        <v>0.16829972282456995</v>
      </c>
      <c r="D1514">
        <f>0.94*D1513+(1-0.94)*'01_Data'!Q1509^2</f>
        <v>1.9062814245352847E-4</v>
      </c>
      <c r="E1514" s="11">
        <f t="shared" si="277"/>
        <v>0.21917639448236476</v>
      </c>
      <c r="F1514">
        <f>0.94*F1513+(1-0.94)*'01_Data'!R1509^2</f>
        <v>2.1804727496661401E-4</v>
      </c>
      <c r="G1514" s="11">
        <f t="shared" si="278"/>
        <v>0.23440971245148257</v>
      </c>
      <c r="H1514">
        <f>0.94*H1513+(1-0.94)*'01_Data'!S1509^2</f>
        <v>2.617849418603177E-4</v>
      </c>
      <c r="I1514" s="11">
        <f t="shared" si="279"/>
        <v>0.25684587859025509</v>
      </c>
      <c r="J1514">
        <f>0.94*J1513+(1-0.94)*'01_Data'!T1509^2</f>
        <v>1.9351193285850355E-4</v>
      </c>
      <c r="K1514" s="11">
        <f t="shared" si="280"/>
        <v>0.22082800338802799</v>
      </c>
      <c r="L1514" t="e">
        <f>0.94*L1513+(1-0.94)*'01_Data'!U1509^2</f>
        <v>#DIV/0!</v>
      </c>
      <c r="M1514" s="11" t="e">
        <f t="shared" si="281"/>
        <v>#DIV/0!</v>
      </c>
      <c r="N1514">
        <f>0.94*N1513+(1-0.94)*'01_Data'!V1509^2</f>
        <v>1.0601488850288995E-3</v>
      </c>
      <c r="O1514" s="11">
        <f t="shared" si="282"/>
        <v>0.51687282674491863</v>
      </c>
      <c r="P1514">
        <f>0.94*P1513+(1-0.94)*'01_Data'!W1509^2</f>
        <v>3.4651674357161509E-4</v>
      </c>
      <c r="Q1514" s="11">
        <f t="shared" si="283"/>
        <v>0.29550333226555503</v>
      </c>
      <c r="R1514">
        <f>0.94*R1513+(1-0.94)*'01_Data'!X1509^2</f>
        <v>2.8056952265248226E-4</v>
      </c>
      <c r="S1514" s="11">
        <f t="shared" si="284"/>
        <v>0.26590133453675174</v>
      </c>
      <c r="T1514">
        <f>0.94*T1513+(1-0.94)*'01_Data'!Y1509^2</f>
        <v>5.1336306420501773E-8</v>
      </c>
      <c r="U1514" s="11">
        <f t="shared" si="285"/>
        <v>3.5967692750531618E-3</v>
      </c>
      <c r="V1514" t="e">
        <f>0.94*V1513+(1-0.94)*'01_Data'!AA1509^2</f>
        <v>#VALUE!</v>
      </c>
      <c r="W1514" s="11" t="e">
        <f t="shared" si="286"/>
        <v>#VALUE!</v>
      </c>
      <c r="X1514" t="e">
        <f>0.94*X1513+(1-0.94)*'01_Data'!AB1509^2</f>
        <v>#VALUE!</v>
      </c>
      <c r="Y1514" s="11" t="e">
        <f t="shared" si="287"/>
        <v>#VALUE!</v>
      </c>
    </row>
    <row r="1515" spans="1:25" x14ac:dyDescent="0.2">
      <c r="A1515" s="6">
        <f>'01_Data'!A1511</f>
        <v>45653</v>
      </c>
      <c r="B1515">
        <f>0.94*B1514+(1-0.94)*'01_Data'!P1510^2</f>
        <v>1.0569884183672056E-4</v>
      </c>
      <c r="C1515" s="11">
        <f t="shared" si="276"/>
        <v>0.16320572337652128</v>
      </c>
      <c r="D1515">
        <f>0.94*D1514+(1-0.94)*'01_Data'!Q1510^2</f>
        <v>1.7924723665670278E-4</v>
      </c>
      <c r="E1515" s="11">
        <f t="shared" si="277"/>
        <v>0.21253306480989989</v>
      </c>
      <c r="F1515">
        <f>0.94*F1514+(1-0.94)*'01_Data'!R1510^2</f>
        <v>2.0527307354548606E-4</v>
      </c>
      <c r="G1515" s="11">
        <f t="shared" si="278"/>
        <v>0.22743969427842292</v>
      </c>
      <c r="H1515">
        <f>0.94*H1514+(1-0.94)*'01_Data'!S1510^2</f>
        <v>2.4624338003648773E-4</v>
      </c>
      <c r="I1515" s="11">
        <f t="shared" si="279"/>
        <v>0.24910506170930152</v>
      </c>
      <c r="J1515">
        <f>0.94*J1514+(1-0.94)*'01_Data'!T1510^2</f>
        <v>1.8196682287277725E-4</v>
      </c>
      <c r="K1515" s="11">
        <f t="shared" si="280"/>
        <v>0.21413929897134684</v>
      </c>
      <c r="L1515" t="e">
        <f>0.94*L1514+(1-0.94)*'01_Data'!U1510^2</f>
        <v>#DIV/0!</v>
      </c>
      <c r="M1515" s="11" t="e">
        <f t="shared" si="281"/>
        <v>#DIV/0!</v>
      </c>
      <c r="N1515">
        <f>0.94*N1514+(1-0.94)*'01_Data'!V1510^2</f>
        <v>1.0181943634548765E-3</v>
      </c>
      <c r="O1515" s="11">
        <f t="shared" si="282"/>
        <v>0.5065421794783026</v>
      </c>
      <c r="P1515">
        <f>0.94*P1514+(1-0.94)*'01_Data'!W1510^2</f>
        <v>3.3286473858669109E-4</v>
      </c>
      <c r="Q1515" s="11">
        <f t="shared" si="283"/>
        <v>0.28962374578726474</v>
      </c>
      <c r="R1515">
        <f>0.94*R1514+(1-0.94)*'01_Data'!X1510^2</f>
        <v>2.8210427909443098E-4</v>
      </c>
      <c r="S1515" s="11">
        <f t="shared" si="284"/>
        <v>0.26662760234416205</v>
      </c>
      <c r="T1515">
        <f>0.94*T1514+(1-0.94)*'01_Data'!Y1510^2</f>
        <v>5.1122477169954768E-8</v>
      </c>
      <c r="U1515" s="11">
        <f t="shared" si="285"/>
        <v>3.5892707123911121E-3</v>
      </c>
      <c r="V1515" t="e">
        <f>0.94*V1514+(1-0.94)*'01_Data'!AA1510^2</f>
        <v>#VALUE!</v>
      </c>
      <c r="W1515" s="11" t="e">
        <f t="shared" si="286"/>
        <v>#VALUE!</v>
      </c>
      <c r="X1515" t="e">
        <f>0.94*X1514+(1-0.94)*'01_Data'!AB1510^2</f>
        <v>#VALUE!</v>
      </c>
      <c r="Y1515" s="11" t="e">
        <f t="shared" si="287"/>
        <v>#VALUE!</v>
      </c>
    </row>
    <row r="1516" spans="1:25" x14ac:dyDescent="0.2">
      <c r="A1516" s="6">
        <f>'01_Data'!A1512</f>
        <v>45656</v>
      </c>
      <c r="B1516">
        <f>0.94*B1515+(1-0.94)*'01_Data'!P1511^2</f>
        <v>9.9357442448807373E-5</v>
      </c>
      <c r="C1516" s="11">
        <f t="shared" si="276"/>
        <v>0.1582342424922604</v>
      </c>
      <c r="D1516">
        <f>0.94*D1515+(1-0.94)*'01_Data'!Q1511^2</f>
        <v>1.6849355650985957E-4</v>
      </c>
      <c r="E1516" s="11">
        <f t="shared" si="277"/>
        <v>0.20605915713814957</v>
      </c>
      <c r="F1516">
        <f>0.94*F1515+(1-0.94)*'01_Data'!R1511^2</f>
        <v>1.9296241043944773E-4</v>
      </c>
      <c r="G1516" s="11">
        <f t="shared" si="278"/>
        <v>0.22051423407739654</v>
      </c>
      <c r="H1516">
        <f>0.94*H1515+(1-0.94)*'01_Data'!S1511^2</f>
        <v>2.3479141360129228E-4</v>
      </c>
      <c r="I1516" s="11">
        <f t="shared" si="279"/>
        <v>0.24324357386686635</v>
      </c>
      <c r="J1516">
        <f>0.94*J1515+(1-0.94)*'01_Data'!T1511^2</f>
        <v>1.7110858322594993E-4</v>
      </c>
      <c r="K1516" s="11">
        <f t="shared" si="280"/>
        <v>0.20765202376316824</v>
      </c>
      <c r="L1516" t="e">
        <f>0.94*L1515+(1-0.94)*'01_Data'!U1511^2</f>
        <v>#DIV/0!</v>
      </c>
      <c r="M1516" s="11" t="e">
        <f t="shared" si="281"/>
        <v>#DIV/0!</v>
      </c>
      <c r="N1516">
        <f>0.94*N1515+(1-0.94)*'01_Data'!V1511^2</f>
        <v>9.5904659064375035E-4</v>
      </c>
      <c r="O1516" s="11">
        <f t="shared" si="282"/>
        <v>0.4916093376271703</v>
      </c>
      <c r="P1516">
        <f>0.94*P1515+(1-0.94)*'01_Data'!W1511^2</f>
        <v>3.1482224315671241E-4</v>
      </c>
      <c r="Q1516" s="11">
        <f t="shared" si="283"/>
        <v>0.28166505866985264</v>
      </c>
      <c r="R1516">
        <f>0.94*R1515+(1-0.94)*'01_Data'!X1511^2</f>
        <v>2.6524243088101658E-4</v>
      </c>
      <c r="S1516" s="11">
        <f t="shared" si="284"/>
        <v>0.25853644343112669</v>
      </c>
      <c r="T1516">
        <f>0.94*T1515+(1-0.94)*'01_Data'!Y1511^2</f>
        <v>5.957338184999516E-8</v>
      </c>
      <c r="U1516" s="11">
        <f t="shared" si="285"/>
        <v>3.8745957500362256E-3</v>
      </c>
      <c r="V1516" t="e">
        <f>0.94*V1515+(1-0.94)*'01_Data'!AA1511^2</f>
        <v>#VALUE!</v>
      </c>
      <c r="W1516" s="11" t="e">
        <f t="shared" si="286"/>
        <v>#VALUE!</v>
      </c>
      <c r="X1516" t="e">
        <f>0.94*X1515+(1-0.94)*'01_Data'!AB1511^2</f>
        <v>#VALUE!</v>
      </c>
      <c r="Y1516" s="11" t="e">
        <f t="shared" si="287"/>
        <v>#VALUE!</v>
      </c>
    </row>
    <row r="1517" spans="1:25" x14ac:dyDescent="0.2">
      <c r="A1517" s="6">
        <f>'01_Data'!A1513</f>
        <v>45657</v>
      </c>
      <c r="B1517">
        <f>0.94*B1516+(1-0.94)*'01_Data'!P1512^2</f>
        <v>9.615790955267937E-5</v>
      </c>
      <c r="C1517" s="11">
        <f t="shared" si="276"/>
        <v>0.15566564555891965</v>
      </c>
      <c r="D1517">
        <f>0.94*D1516+(1-0.94)*'01_Data'!Q1512^2</f>
        <v>1.6090230366422781E-4</v>
      </c>
      <c r="E1517" s="11">
        <f t="shared" si="277"/>
        <v>0.20136380142266239</v>
      </c>
      <c r="F1517">
        <f>0.94*F1516+(1-0.94)*'01_Data'!R1512^2</f>
        <v>1.8156905854454846E-4</v>
      </c>
      <c r="G1517" s="11">
        <f t="shared" si="278"/>
        <v>0.21390512558895408</v>
      </c>
      <c r="H1517">
        <f>0.94*H1516+(1-0.94)*'01_Data'!S1512^2</f>
        <v>2.209589887757858E-4</v>
      </c>
      <c r="I1517" s="11">
        <f t="shared" si="279"/>
        <v>0.23596962764622492</v>
      </c>
      <c r="J1517">
        <f>0.94*J1516+(1-0.94)*'01_Data'!T1512^2</f>
        <v>1.6981715779948171E-4</v>
      </c>
      <c r="K1517" s="11">
        <f t="shared" si="280"/>
        <v>0.20686692284043237</v>
      </c>
      <c r="L1517" t="e">
        <f>0.94*L1516+(1-0.94)*'01_Data'!U1512^2</f>
        <v>#DIV/0!</v>
      </c>
      <c r="M1517" s="11" t="e">
        <f t="shared" si="281"/>
        <v>#DIV/0!</v>
      </c>
      <c r="N1517">
        <f>0.94*N1516+(1-0.94)*'01_Data'!V1512^2</f>
        <v>9.0523725826272884E-4</v>
      </c>
      <c r="O1517" s="11">
        <f t="shared" si="282"/>
        <v>0.47761887429435584</v>
      </c>
      <c r="P1517">
        <f>0.94*P1516+(1-0.94)*'01_Data'!W1512^2</f>
        <v>3.1225760953804236E-4</v>
      </c>
      <c r="Q1517" s="11">
        <f t="shared" si="283"/>
        <v>0.28051544984828675</v>
      </c>
      <c r="R1517">
        <f>0.94*R1516+(1-0.94)*'01_Data'!X1512^2</f>
        <v>2.6270556168069578E-4</v>
      </c>
      <c r="S1517" s="11">
        <f t="shared" si="284"/>
        <v>0.25729710753044882</v>
      </c>
      <c r="T1517">
        <f>0.94*T1516+(1-0.94)*'01_Data'!Y1512^2</f>
        <v>5.5998978938995444E-8</v>
      </c>
      <c r="U1517" s="11">
        <f t="shared" si="285"/>
        <v>3.7565599546163044E-3</v>
      </c>
      <c r="V1517" t="e">
        <f>0.94*V1516+(1-0.94)*'01_Data'!AA1512^2</f>
        <v>#VALUE!</v>
      </c>
      <c r="W1517" s="11" t="e">
        <f t="shared" si="286"/>
        <v>#VALUE!</v>
      </c>
      <c r="X1517" t="e">
        <f>0.94*X1516+(1-0.94)*'01_Data'!AB1512^2</f>
        <v>#VALUE!</v>
      </c>
      <c r="Y1517" s="11" t="e">
        <f t="shared" si="287"/>
        <v>#VALUE!</v>
      </c>
    </row>
    <row r="1518" spans="1:25" x14ac:dyDescent="0.2">
      <c r="A1518" s="6">
        <f>'01_Data'!A1514</f>
        <v>45659</v>
      </c>
      <c r="B1518">
        <f>0.94*B1517+(1-0.94)*'01_Data'!P1513^2</f>
        <v>1.0766686359376903E-4</v>
      </c>
      <c r="C1518" s="11">
        <f t="shared" si="276"/>
        <v>0.16471809137319979</v>
      </c>
      <c r="D1518">
        <f>0.94*D1517+(1-0.94)*'01_Data'!Q1513^2</f>
        <v>1.6031812586005874E-4</v>
      </c>
      <c r="E1518" s="11">
        <f t="shared" si="277"/>
        <v>0.20099792963295621</v>
      </c>
      <c r="F1518">
        <f>0.94*F1517+(1-0.94)*'01_Data'!R1513^2</f>
        <v>1.9763336742807102E-4</v>
      </c>
      <c r="G1518" s="11">
        <f t="shared" si="278"/>
        <v>0.22316722114117457</v>
      </c>
      <c r="H1518">
        <f>0.94*H1517+(1-0.94)*'01_Data'!S1513^2</f>
        <v>2.3031900127604387E-4</v>
      </c>
      <c r="I1518" s="11">
        <f t="shared" si="279"/>
        <v>0.24091572867200486</v>
      </c>
      <c r="J1518">
        <f>0.94*J1517+(1-0.94)*'01_Data'!T1513^2</f>
        <v>1.6387419304621497E-4</v>
      </c>
      <c r="K1518" s="11">
        <f t="shared" si="280"/>
        <v>0.203214902621944</v>
      </c>
      <c r="L1518" t="e">
        <f>0.94*L1517+(1-0.94)*'01_Data'!U1513^2</f>
        <v>#DIV/0!</v>
      </c>
      <c r="M1518" s="11" t="e">
        <f t="shared" si="281"/>
        <v>#DIV/0!</v>
      </c>
      <c r="N1518">
        <f>0.94*N1517+(1-0.94)*'01_Data'!V1513^2</f>
        <v>8.7830424662261979E-4</v>
      </c>
      <c r="O1518" s="11">
        <f t="shared" si="282"/>
        <v>0.47046006222515874</v>
      </c>
      <c r="P1518">
        <f>0.94*P1517+(1-0.94)*'01_Data'!W1513^2</f>
        <v>3.1782262717226995E-4</v>
      </c>
      <c r="Q1518" s="11">
        <f t="shared" si="283"/>
        <v>0.28300406719234977</v>
      </c>
      <c r="R1518">
        <f>0.94*R1517+(1-0.94)*'01_Data'!X1513^2</f>
        <v>2.4700561308646588E-4</v>
      </c>
      <c r="S1518" s="11">
        <f t="shared" si="284"/>
        <v>0.24949030942661762</v>
      </c>
      <c r="T1518">
        <f>0.94*T1517+(1-0.94)*'01_Data'!Y1513^2</f>
        <v>5.5501627476098816E-8</v>
      </c>
      <c r="U1518" s="11">
        <f t="shared" si="285"/>
        <v>3.7398409222822435E-3</v>
      </c>
      <c r="V1518" t="e">
        <f>0.94*V1517+(1-0.94)*'01_Data'!AA1513^2</f>
        <v>#VALUE!</v>
      </c>
      <c r="W1518" s="11" t="e">
        <f t="shared" si="286"/>
        <v>#VALUE!</v>
      </c>
      <c r="X1518" t="e">
        <f>0.94*X1517+(1-0.94)*'01_Data'!AB1513^2</f>
        <v>#VALUE!</v>
      </c>
      <c r="Y1518" s="11" t="e">
        <f t="shared" si="287"/>
        <v>#VALUE!</v>
      </c>
    </row>
    <row r="1519" spans="1:25" x14ac:dyDescent="0.2">
      <c r="A1519" s="6">
        <f>'01_Data'!A1515</f>
        <v>45660</v>
      </c>
      <c r="B1519">
        <f>0.94*B1518+(1-0.94)*'01_Data'!P1514^2</f>
        <v>1.0155840684458439E-4</v>
      </c>
      <c r="C1519" s="11">
        <f t="shared" si="276"/>
        <v>0.15997724377184172</v>
      </c>
      <c r="D1519">
        <f>0.94*D1518+(1-0.94)*'01_Data'!Q1514^2</f>
        <v>1.6057341894373263E-4</v>
      </c>
      <c r="E1519" s="11">
        <f t="shared" si="277"/>
        <v>0.20115790209141829</v>
      </c>
      <c r="F1519">
        <f>0.94*F1518+(1-0.94)*'01_Data'!R1514^2</f>
        <v>1.9078173206017E-4</v>
      </c>
      <c r="G1519" s="11">
        <f t="shared" si="278"/>
        <v>0.21926467220955326</v>
      </c>
      <c r="H1519">
        <f>0.94*H1518+(1-0.94)*'01_Data'!S1514^2</f>
        <v>2.2039988393372572E-4</v>
      </c>
      <c r="I1519" s="11">
        <f t="shared" si="279"/>
        <v>0.2356708950025414</v>
      </c>
      <c r="J1519">
        <f>0.94*J1518+(1-0.94)*'01_Data'!T1514^2</f>
        <v>1.9560010233199882E-4</v>
      </c>
      <c r="K1519" s="11">
        <f t="shared" si="280"/>
        <v>0.22201627370006846</v>
      </c>
      <c r="L1519" t="e">
        <f>0.94*L1518+(1-0.94)*'01_Data'!U1514^2</f>
        <v>#DIV/0!</v>
      </c>
      <c r="M1519" s="11" t="e">
        <f t="shared" si="281"/>
        <v>#DIV/0!</v>
      </c>
      <c r="N1519">
        <f>0.94*N1518+(1-0.94)*'01_Data'!V1514^2</f>
        <v>8.9757923385175211E-4</v>
      </c>
      <c r="O1519" s="11">
        <f t="shared" si="282"/>
        <v>0.47559433021288383</v>
      </c>
      <c r="P1519">
        <f>0.94*P1518+(1-0.94)*'01_Data'!W1514^2</f>
        <v>3.015417732007009E-4</v>
      </c>
      <c r="Q1519" s="11">
        <f t="shared" si="283"/>
        <v>0.27566016550560335</v>
      </c>
      <c r="R1519">
        <f>0.94*R1518+(1-0.94)*'01_Data'!X1514^2</f>
        <v>2.3442335929658737E-4</v>
      </c>
      <c r="S1519" s="11">
        <f t="shared" si="284"/>
        <v>0.2430528472220394</v>
      </c>
      <c r="T1519">
        <f>0.94*T1518+(1-0.94)*'01_Data'!Y1514^2</f>
        <v>5.5032866985299499E-8</v>
      </c>
      <c r="U1519" s="11">
        <f t="shared" si="285"/>
        <v>3.7240142964676537E-3</v>
      </c>
      <c r="V1519" t="e">
        <f>0.94*V1518+(1-0.94)*'01_Data'!AA1514^2</f>
        <v>#VALUE!</v>
      </c>
      <c r="W1519" s="11" t="e">
        <f t="shared" si="286"/>
        <v>#VALUE!</v>
      </c>
      <c r="X1519" t="e">
        <f>0.94*X1518+(1-0.94)*'01_Data'!AB1514^2</f>
        <v>#VALUE!</v>
      </c>
      <c r="Y1519" s="11" t="e">
        <f t="shared" si="287"/>
        <v>#VALUE!</v>
      </c>
    </row>
    <row r="1520" spans="1:25" x14ac:dyDescent="0.2">
      <c r="A1520" s="6">
        <f>'01_Data'!A1516</f>
        <v>45663</v>
      </c>
      <c r="B1520">
        <f>0.94*B1519+(1-0.94)*'01_Data'!P1515^2</f>
        <v>9.7033506215320032E-5</v>
      </c>
      <c r="C1520" s="11">
        <f t="shared" si="276"/>
        <v>0.15637277117919426</v>
      </c>
      <c r="D1520">
        <f>0.94*D1519+(1-0.94)*'01_Data'!Q1515^2</f>
        <v>1.5453357351028963E-4</v>
      </c>
      <c r="E1520" s="11">
        <f t="shared" si="277"/>
        <v>0.19733844157840355</v>
      </c>
      <c r="F1520">
        <f>0.94*F1519+(1-0.94)*'01_Data'!R1515^2</f>
        <v>1.8538465766431927E-4</v>
      </c>
      <c r="G1520" s="11">
        <f t="shared" si="278"/>
        <v>0.2161410042805586</v>
      </c>
      <c r="H1520">
        <f>0.94*H1519+(1-0.94)*'01_Data'!S1515^2</f>
        <v>2.1886204740670435E-4</v>
      </c>
      <c r="I1520" s="11">
        <f t="shared" si="279"/>
        <v>0.23484726088777255</v>
      </c>
      <c r="J1520">
        <f>0.94*J1519+(1-0.94)*'01_Data'!T1515^2</f>
        <v>1.8818503859979898E-4</v>
      </c>
      <c r="K1520" s="11">
        <f t="shared" si="280"/>
        <v>0.21776737525889717</v>
      </c>
      <c r="L1520" t="e">
        <f>0.94*L1519+(1-0.94)*'01_Data'!U1515^2</f>
        <v>#DIV/0!</v>
      </c>
      <c r="M1520" s="11" t="e">
        <f t="shared" si="281"/>
        <v>#DIV/0!</v>
      </c>
      <c r="N1520">
        <f>0.94*N1519+(1-0.94)*'01_Data'!V1515^2</f>
        <v>8.9921197461666387E-4</v>
      </c>
      <c r="O1520" s="11">
        <f t="shared" si="282"/>
        <v>0.47602669841448947</v>
      </c>
      <c r="P1520">
        <f>0.94*P1519+(1-0.94)*'01_Data'!W1515^2</f>
        <v>3.1704496599458412E-4</v>
      </c>
      <c r="Q1520" s="11">
        <f t="shared" si="283"/>
        <v>0.28265762227584668</v>
      </c>
      <c r="R1520">
        <f>0.94*R1519+(1-0.94)*'01_Data'!X1515^2</f>
        <v>2.2111719276057251E-4</v>
      </c>
      <c r="S1520" s="11">
        <f t="shared" si="284"/>
        <v>0.23605408824179316</v>
      </c>
      <c r="T1520">
        <f>0.94*T1519+(1-0.94)*'01_Data'!Y1515^2</f>
        <v>5.244599498900362E-8</v>
      </c>
      <c r="U1520" s="11">
        <f t="shared" si="285"/>
        <v>3.6354354260843243E-3</v>
      </c>
      <c r="V1520" t="e">
        <f>0.94*V1519+(1-0.94)*'01_Data'!AA1515^2</f>
        <v>#VALUE!</v>
      </c>
      <c r="W1520" s="11" t="e">
        <f t="shared" si="286"/>
        <v>#VALUE!</v>
      </c>
      <c r="X1520" t="e">
        <f>0.94*X1519+(1-0.94)*'01_Data'!AB1515^2</f>
        <v>#VALUE!</v>
      </c>
      <c r="Y1520" s="11" t="e">
        <f t="shared" si="287"/>
        <v>#VALUE!</v>
      </c>
    </row>
    <row r="1521" spans="1:25" x14ac:dyDescent="0.2">
      <c r="A1521" s="6">
        <f>'01_Data'!A1517</f>
        <v>45664</v>
      </c>
      <c r="B1521">
        <f>0.94*B1520+(1-0.94)*'01_Data'!P1516^2</f>
        <v>9.1285863951487571E-5</v>
      </c>
      <c r="C1521" s="11">
        <f t="shared" si="276"/>
        <v>0.15167082025153972</v>
      </c>
      <c r="D1521">
        <f>0.94*D1520+(1-0.94)*'01_Data'!Q1516^2</f>
        <v>1.4622085099052953E-4</v>
      </c>
      <c r="E1521" s="11">
        <f t="shared" si="277"/>
        <v>0.19195742874297272</v>
      </c>
      <c r="F1521">
        <f>0.94*F1520+(1-0.94)*'01_Data'!R1516^2</f>
        <v>1.8144380998642883E-4</v>
      </c>
      <c r="G1521" s="11">
        <f t="shared" si="278"/>
        <v>0.21383133567505974</v>
      </c>
      <c r="H1521">
        <f>0.94*H1520+(1-0.94)*'01_Data'!S1516^2</f>
        <v>2.0731203787606906E-4</v>
      </c>
      <c r="I1521" s="11">
        <f t="shared" si="279"/>
        <v>0.22856647511122319</v>
      </c>
      <c r="J1521">
        <f>0.94*J1520+(1-0.94)*'01_Data'!T1516^2</f>
        <v>1.7935664381072734E-4</v>
      </c>
      <c r="K1521" s="11">
        <f t="shared" si="280"/>
        <v>0.2125979168296418</v>
      </c>
      <c r="L1521" t="e">
        <f>0.94*L1520+(1-0.94)*'01_Data'!U1516^2</f>
        <v>#DIV/0!</v>
      </c>
      <c r="M1521" s="11" t="e">
        <f t="shared" si="281"/>
        <v>#DIV/0!</v>
      </c>
      <c r="N1521">
        <f>0.94*N1520+(1-0.94)*'01_Data'!V1516^2</f>
        <v>8.4537671779357447E-4</v>
      </c>
      <c r="O1521" s="11">
        <f t="shared" si="282"/>
        <v>0.46155707435157006</v>
      </c>
      <c r="P1521">
        <f>0.94*P1520+(1-0.94)*'01_Data'!W1516^2</f>
        <v>3.1015791153701864E-4</v>
      </c>
      <c r="Q1521" s="11">
        <f t="shared" si="283"/>
        <v>0.27957073113494679</v>
      </c>
      <c r="R1521">
        <f>0.94*R1520+(1-0.94)*'01_Data'!X1516^2</f>
        <v>2.0791222875499019E-4</v>
      </c>
      <c r="S1521" s="11">
        <f t="shared" si="284"/>
        <v>0.2288970983788513</v>
      </c>
      <c r="T1521">
        <f>0.94*T1520+(1-0.94)*'01_Data'!Y1516^2</f>
        <v>5.0029309031587275E-8</v>
      </c>
      <c r="U1521" s="11">
        <f t="shared" si="285"/>
        <v>3.5506880848590449E-3</v>
      </c>
      <c r="V1521" t="e">
        <f>0.94*V1520+(1-0.94)*'01_Data'!AA1516^2</f>
        <v>#VALUE!</v>
      </c>
      <c r="W1521" s="11" t="e">
        <f t="shared" si="286"/>
        <v>#VALUE!</v>
      </c>
      <c r="X1521" t="e">
        <f>0.94*X1520+(1-0.94)*'01_Data'!AB1516^2</f>
        <v>#VALUE!</v>
      </c>
      <c r="Y1521" s="11" t="e">
        <f t="shared" si="287"/>
        <v>#VALUE!</v>
      </c>
    </row>
    <row r="1522" spans="1:25" x14ac:dyDescent="0.2">
      <c r="A1522" s="6">
        <f>'01_Data'!A1518</f>
        <v>45665</v>
      </c>
      <c r="B1522">
        <f>0.94*B1521+(1-0.94)*'01_Data'!P1517^2</f>
        <v>9.1032558202980331E-5</v>
      </c>
      <c r="C1522" s="11">
        <f t="shared" si="276"/>
        <v>0.15146024120920659</v>
      </c>
      <c r="D1522">
        <f>0.94*D1521+(1-0.94)*'01_Data'!Q1517^2</f>
        <v>1.5223413290076386E-4</v>
      </c>
      <c r="E1522" s="11">
        <f t="shared" si="277"/>
        <v>0.19586475305933046</v>
      </c>
      <c r="F1522">
        <f>0.94*F1521+(1-0.94)*'01_Data'!R1517^2</f>
        <v>1.8721495173248809E-4</v>
      </c>
      <c r="G1522" s="11">
        <f t="shared" si="278"/>
        <v>0.21720535867373761</v>
      </c>
      <c r="H1522">
        <f>0.94*H1521+(1-0.94)*'01_Data'!S1517^2</f>
        <v>2.0882129716450921E-4</v>
      </c>
      <c r="I1522" s="11">
        <f t="shared" si="279"/>
        <v>0.2293969635489021</v>
      </c>
      <c r="J1522">
        <f>0.94*J1521+(1-0.94)*'01_Data'!T1517^2</f>
        <v>1.6878707504536944E-4</v>
      </c>
      <c r="K1522" s="11">
        <f t="shared" si="280"/>
        <v>0.20623855825580506</v>
      </c>
      <c r="L1522" t="e">
        <f>0.94*L1521+(1-0.94)*'01_Data'!U1517^2</f>
        <v>#DIV/0!</v>
      </c>
      <c r="M1522" s="11" t="e">
        <f t="shared" si="281"/>
        <v>#DIV/0!</v>
      </c>
      <c r="N1522">
        <f>0.94*N1521+(1-0.94)*'01_Data'!V1517^2</f>
        <v>1.4966221364647327E-3</v>
      </c>
      <c r="O1522" s="11">
        <f t="shared" si="282"/>
        <v>0.61412439976694677</v>
      </c>
      <c r="P1522">
        <f>0.94*P1521+(1-0.94)*'01_Data'!W1517^2</f>
        <v>8.0947975574221468E-4</v>
      </c>
      <c r="Q1522" s="11">
        <f t="shared" si="283"/>
        <v>0.45165130183255103</v>
      </c>
      <c r="R1522">
        <f>0.94*R1521+(1-0.94)*'01_Data'!X1517^2</f>
        <v>1.9809345118101008E-4</v>
      </c>
      <c r="S1522" s="11">
        <f t="shared" si="284"/>
        <v>0.22342683298479291</v>
      </c>
      <c r="T1522">
        <f>0.94*T1521+(1-0.94)*'01_Data'!Y1517^2</f>
        <v>4.9886383302779061E-8</v>
      </c>
      <c r="U1522" s="11">
        <f t="shared" si="285"/>
        <v>3.5456125835037762E-3</v>
      </c>
      <c r="V1522" t="e">
        <f>0.94*V1521+(1-0.94)*'01_Data'!AA1517^2</f>
        <v>#VALUE!</v>
      </c>
      <c r="W1522" s="11" t="e">
        <f t="shared" si="286"/>
        <v>#VALUE!</v>
      </c>
      <c r="X1522" t="e">
        <f>0.94*X1521+(1-0.94)*'01_Data'!AB1517^2</f>
        <v>#VALUE!</v>
      </c>
      <c r="Y1522" s="11" t="e">
        <f t="shared" si="287"/>
        <v>#VALUE!</v>
      </c>
    </row>
    <row r="1523" spans="1:25" x14ac:dyDescent="0.2">
      <c r="A1523" s="6">
        <f>'01_Data'!A1519</f>
        <v>45667</v>
      </c>
      <c r="B1523">
        <f>0.94*B1522+(1-0.94)*'01_Data'!P1518^2</f>
        <v>1.0266219804276544E-4</v>
      </c>
      <c r="C1523" s="11">
        <f t="shared" si="276"/>
        <v>0.16084425357089041</v>
      </c>
      <c r="D1523">
        <f>0.94*D1522+(1-0.94)*'01_Data'!Q1518^2</f>
        <v>1.4444545812941599E-4</v>
      </c>
      <c r="E1523" s="11">
        <f t="shared" si="277"/>
        <v>0.19078850973948308</v>
      </c>
      <c r="F1523">
        <f>0.94*F1522+(1-0.94)*'01_Data'!R1518^2</f>
        <v>1.7599660031071668E-4</v>
      </c>
      <c r="G1523" s="11">
        <f t="shared" si="278"/>
        <v>0.21059711127719821</v>
      </c>
      <c r="H1523">
        <f>0.94*H1522+(1-0.94)*'01_Data'!S1518^2</f>
        <v>1.9923911352817632E-4</v>
      </c>
      <c r="I1523" s="11">
        <f t="shared" si="279"/>
        <v>0.22407198979145171</v>
      </c>
      <c r="J1523">
        <f>0.94*J1522+(1-0.94)*'01_Data'!T1518^2</f>
        <v>1.6202464141578548E-4</v>
      </c>
      <c r="K1523" s="11">
        <f t="shared" si="280"/>
        <v>0.20206486492405837</v>
      </c>
      <c r="L1523" t="e">
        <f>0.94*L1522+(1-0.94)*'01_Data'!U1518^2</f>
        <v>#DIV/0!</v>
      </c>
      <c r="M1523" s="11" t="e">
        <f t="shared" si="281"/>
        <v>#DIV/0!</v>
      </c>
      <c r="N1523">
        <f>0.94*N1522+(1-0.94)*'01_Data'!V1518^2</f>
        <v>1.4079961108844328E-3</v>
      </c>
      <c r="O1523" s="11">
        <f t="shared" si="282"/>
        <v>0.59566351234810166</v>
      </c>
      <c r="P1523">
        <f>0.94*P1522+(1-0.94)*'01_Data'!W1518^2</f>
        <v>7.6569586306321318E-4</v>
      </c>
      <c r="Q1523" s="11">
        <f t="shared" si="283"/>
        <v>0.43926684087457563</v>
      </c>
      <c r="R1523">
        <f>0.94*R1522+(1-0.94)*'01_Data'!X1518^2</f>
        <v>1.9519694050956451E-4</v>
      </c>
      <c r="S1523" s="11">
        <f t="shared" si="284"/>
        <v>0.2217873508755859</v>
      </c>
      <c r="T1523">
        <f>0.94*T1522+(1-0.94)*'01_Data'!Y1518^2</f>
        <v>4.9750785460349801E-8</v>
      </c>
      <c r="U1523" s="11">
        <f t="shared" si="285"/>
        <v>3.5407905806483599E-3</v>
      </c>
      <c r="V1523" t="e">
        <f>0.94*V1522+(1-0.94)*'01_Data'!AA1518^2</f>
        <v>#VALUE!</v>
      </c>
      <c r="W1523" s="11" t="e">
        <f t="shared" si="286"/>
        <v>#VALUE!</v>
      </c>
      <c r="X1523" t="e">
        <f>0.94*X1522+(1-0.94)*'01_Data'!AB1518^2</f>
        <v>#VALUE!</v>
      </c>
      <c r="Y1523" s="11" t="e">
        <f t="shared" si="287"/>
        <v>#VALUE!</v>
      </c>
    </row>
    <row r="1524" spans="1:25" x14ac:dyDescent="0.2">
      <c r="A1524" s="6">
        <f>'01_Data'!A1520</f>
        <v>45670</v>
      </c>
      <c r="B1524">
        <f>0.94*B1523+(1-0.94)*'01_Data'!P1519^2</f>
        <v>9.7303521294895813E-5</v>
      </c>
      <c r="C1524" s="11">
        <f t="shared" si="276"/>
        <v>0.15659018924030249</v>
      </c>
      <c r="D1524">
        <f>0.94*D1523+(1-0.94)*'01_Data'!Q1519^2</f>
        <v>1.5680355412602513E-4</v>
      </c>
      <c r="E1524" s="11">
        <f t="shared" si="277"/>
        <v>0.19878253353793018</v>
      </c>
      <c r="F1524">
        <f>0.94*F1523+(1-0.94)*'01_Data'!R1519^2</f>
        <v>1.6595807675021408E-4</v>
      </c>
      <c r="G1524" s="11">
        <f t="shared" si="278"/>
        <v>0.20450289812385042</v>
      </c>
      <c r="H1524">
        <f>0.94*H1523+(1-0.94)*'01_Data'!S1519^2</f>
        <v>1.8756111859520632E-4</v>
      </c>
      <c r="I1524" s="11">
        <f t="shared" si="279"/>
        <v>0.21740607600983006</v>
      </c>
      <c r="J1524">
        <f>0.94*J1523+(1-0.94)*'01_Data'!T1519^2</f>
        <v>1.5230422428506215E-4</v>
      </c>
      <c r="K1524" s="11">
        <f t="shared" si="280"/>
        <v>0.19590983773112486</v>
      </c>
      <c r="L1524" t="e">
        <f>0.94*L1523+(1-0.94)*'01_Data'!U1519^2</f>
        <v>#DIV/0!</v>
      </c>
      <c r="M1524" s="11" t="e">
        <f t="shared" si="281"/>
        <v>#DIV/0!</v>
      </c>
      <c r="N1524">
        <f>0.94*N1523+(1-0.94)*'01_Data'!V1519^2</f>
        <v>1.7544448949456054E-3</v>
      </c>
      <c r="O1524" s="11">
        <f t="shared" si="282"/>
        <v>0.66492113331303637</v>
      </c>
      <c r="P1524">
        <f>0.94*P1523+(1-0.94)*'01_Data'!W1519^2</f>
        <v>8.4607807047644629E-4</v>
      </c>
      <c r="Q1524" s="11">
        <f t="shared" si="283"/>
        <v>0.46174849621851993</v>
      </c>
      <c r="R1524">
        <f>0.94*R1523+(1-0.94)*'01_Data'!X1519^2</f>
        <v>1.9853470559814994E-4</v>
      </c>
      <c r="S1524" s="11">
        <f t="shared" si="284"/>
        <v>0.22367553690722147</v>
      </c>
      <c r="T1524">
        <f>0.94*T1523+(1-0.94)*'01_Data'!Y1519^2</f>
        <v>5.3236965387732767E-8</v>
      </c>
      <c r="U1524" s="11">
        <f t="shared" si="285"/>
        <v>3.6627469579140542E-3</v>
      </c>
      <c r="V1524" t="e">
        <f>0.94*V1523+(1-0.94)*'01_Data'!AA1519^2</f>
        <v>#VALUE!</v>
      </c>
      <c r="W1524" s="11" t="e">
        <f t="shared" si="286"/>
        <v>#VALUE!</v>
      </c>
      <c r="X1524" t="e">
        <f>0.94*X1523+(1-0.94)*'01_Data'!AB1519^2</f>
        <v>#VALUE!</v>
      </c>
      <c r="Y1524" s="11" t="e">
        <f t="shared" si="287"/>
        <v>#VALUE!</v>
      </c>
    </row>
    <row r="1525" spans="1:25" x14ac:dyDescent="0.2">
      <c r="A1525" s="6">
        <f>'01_Data'!A1521</f>
        <v>45671</v>
      </c>
      <c r="B1525">
        <f>0.94*B1524+(1-0.94)*'01_Data'!P1520^2</f>
        <v>1.3043315981162688E-4</v>
      </c>
      <c r="C1525" s="11">
        <f t="shared" si="276"/>
        <v>0.18129852804843721</v>
      </c>
      <c r="D1525">
        <f>0.94*D1524+(1-0.94)*'01_Data'!Q1520^2</f>
        <v>1.5971266663126536E-4</v>
      </c>
      <c r="E1525" s="11">
        <f t="shared" si="277"/>
        <v>0.20061802509016702</v>
      </c>
      <c r="F1525">
        <f>0.94*F1524+(1-0.94)*'01_Data'!R1520^2</f>
        <v>1.8613740840205695E-4</v>
      </c>
      <c r="G1525" s="11">
        <f t="shared" si="278"/>
        <v>0.21657937786714218</v>
      </c>
      <c r="H1525">
        <f>0.94*H1524+(1-0.94)*'01_Data'!S1520^2</f>
        <v>2.1858710870366994E-4</v>
      </c>
      <c r="I1525" s="11">
        <f t="shared" si="279"/>
        <v>0.23469970471503543</v>
      </c>
      <c r="J1525">
        <f>0.94*J1524+(1-0.94)*'01_Data'!T1520^2</f>
        <v>1.6384257396020449E-4</v>
      </c>
      <c r="K1525" s="11">
        <f t="shared" si="280"/>
        <v>0.20319529679097284</v>
      </c>
      <c r="L1525" t="e">
        <f>0.94*L1524+(1-0.94)*'01_Data'!U1520^2</f>
        <v>#DIV/0!</v>
      </c>
      <c r="M1525" s="11" t="e">
        <f t="shared" si="281"/>
        <v>#DIV/0!</v>
      </c>
      <c r="N1525">
        <f>0.94*N1524+(1-0.94)*'01_Data'!V1520^2</f>
        <v>1.8669877874740513E-3</v>
      </c>
      <c r="O1525" s="11">
        <f t="shared" si="282"/>
        <v>0.68591611910164418</v>
      </c>
      <c r="P1525">
        <f>0.94*P1524+(1-0.94)*'01_Data'!W1520^2</f>
        <v>8.5583870572789207E-4</v>
      </c>
      <c r="Q1525" s="11">
        <f t="shared" si="283"/>
        <v>0.46440429998378441</v>
      </c>
      <c r="R1525">
        <f>0.94*R1524+(1-0.94)*'01_Data'!X1520^2</f>
        <v>1.8701970464484304E-4</v>
      </c>
      <c r="S1525" s="11">
        <f t="shared" si="284"/>
        <v>0.21709206703723757</v>
      </c>
      <c r="T1525">
        <f>0.94*T1524+(1-0.94)*'01_Data'!Y1520^2</f>
        <v>5.0756441049332641E-8</v>
      </c>
      <c r="U1525" s="11">
        <f t="shared" si="285"/>
        <v>3.5763980685085696E-3</v>
      </c>
      <c r="V1525" t="e">
        <f>0.94*V1524+(1-0.94)*'01_Data'!AA1520^2</f>
        <v>#VALUE!</v>
      </c>
      <c r="W1525" s="11" t="e">
        <f t="shared" si="286"/>
        <v>#VALUE!</v>
      </c>
      <c r="X1525" t="e">
        <f>0.94*X1524+(1-0.94)*'01_Data'!AB1520^2</f>
        <v>#VALUE!</v>
      </c>
      <c r="Y1525" s="11" t="e">
        <f t="shared" si="287"/>
        <v>#VALUE!</v>
      </c>
    </row>
    <row r="1526" spans="1:25" x14ac:dyDescent="0.2">
      <c r="A1526" s="6">
        <f>'01_Data'!A1522</f>
        <v>45672</v>
      </c>
      <c r="B1526">
        <f>0.94*B1525+(1-0.94)*'01_Data'!P1521^2</f>
        <v>1.2353220180025552E-4</v>
      </c>
      <c r="C1526" s="11">
        <f t="shared" si="276"/>
        <v>0.17643728306019787</v>
      </c>
      <c r="D1526">
        <f>0.94*D1525+(1-0.94)*'01_Data'!Q1521^2</f>
        <v>1.5604401089144927E-4</v>
      </c>
      <c r="E1526" s="11">
        <f t="shared" si="277"/>
        <v>0.19830050616336112</v>
      </c>
      <c r="F1526">
        <f>0.94*F1525+(1-0.94)*'01_Data'!R1521^2</f>
        <v>1.772887473776738E-4</v>
      </c>
      <c r="G1526" s="11">
        <f t="shared" si="278"/>
        <v>0.21136878752354568</v>
      </c>
      <c r="H1526">
        <f>0.94*H1525+(1-0.94)*'01_Data'!S1521^2</f>
        <v>2.1334481140700555E-4</v>
      </c>
      <c r="I1526" s="11">
        <f t="shared" si="279"/>
        <v>0.23186826534600505</v>
      </c>
      <c r="J1526">
        <f>0.94*J1525+(1-0.94)*'01_Data'!T1521^2</f>
        <v>3.5439524006035476E-4</v>
      </c>
      <c r="K1526" s="11">
        <f t="shared" si="280"/>
        <v>0.29884377272282153</v>
      </c>
      <c r="L1526" t="e">
        <f>0.94*L1525+(1-0.94)*'01_Data'!U1521^2</f>
        <v>#DIV/0!</v>
      </c>
      <c r="M1526" s="11" t="e">
        <f t="shared" si="281"/>
        <v>#DIV/0!</v>
      </c>
      <c r="N1526">
        <f>0.94*N1525+(1-0.94)*'01_Data'!V1521^2</f>
        <v>1.758967495944646E-3</v>
      </c>
      <c r="O1526" s="11">
        <f t="shared" si="282"/>
        <v>0.6657775972335287</v>
      </c>
      <c r="P1526">
        <f>0.94*P1525+(1-0.94)*'01_Data'!W1521^2</f>
        <v>8.0585952226175448E-4</v>
      </c>
      <c r="Q1526" s="11">
        <f t="shared" si="283"/>
        <v>0.45064021082229466</v>
      </c>
      <c r="R1526">
        <f>0.94*R1525+(1-0.94)*'01_Data'!X1521^2</f>
        <v>2.0851165129982688E-4</v>
      </c>
      <c r="S1526" s="11">
        <f t="shared" si="284"/>
        <v>0.22922682244352727</v>
      </c>
      <c r="T1526">
        <f>0.94*T1525+(1-0.94)*'01_Data'!Y1521^2</f>
        <v>5.0564895115105629E-8</v>
      </c>
      <c r="U1526" s="11">
        <f t="shared" si="285"/>
        <v>3.5696433391876306E-3</v>
      </c>
      <c r="V1526" t="e">
        <f>0.94*V1525+(1-0.94)*'01_Data'!AA1521^2</f>
        <v>#VALUE!</v>
      </c>
      <c r="W1526" s="11" t="e">
        <f t="shared" si="286"/>
        <v>#VALUE!</v>
      </c>
      <c r="X1526" t="e">
        <f>0.94*X1525+(1-0.94)*'01_Data'!AB1521^2</f>
        <v>#VALUE!</v>
      </c>
      <c r="Y1526" s="11" t="e">
        <f t="shared" si="287"/>
        <v>#VALUE!</v>
      </c>
    </row>
    <row r="1527" spans="1:25" x14ac:dyDescent="0.2">
      <c r="A1527" s="6">
        <f>'01_Data'!A1523</f>
        <v>45673</v>
      </c>
      <c r="B1527">
        <f>0.94*B1526+(1-0.94)*'01_Data'!P1522^2</f>
        <v>1.3183292089246102E-4</v>
      </c>
      <c r="C1527" s="11">
        <f t="shared" si="276"/>
        <v>0.18226874681332556</v>
      </c>
      <c r="D1527">
        <f>0.94*D1526+(1-0.94)*'01_Data'!Q1522^2</f>
        <v>1.5162026403378639E-4</v>
      </c>
      <c r="E1527" s="11">
        <f t="shared" si="277"/>
        <v>0.19546945167087917</v>
      </c>
      <c r="F1527">
        <f>0.94*F1526+(1-0.94)*'01_Data'!R1522^2</f>
        <v>1.6860351116856261E-4</v>
      </c>
      <c r="G1527" s="11">
        <f t="shared" si="278"/>
        <v>0.2061263806854372</v>
      </c>
      <c r="H1527">
        <f>0.94*H1526+(1-0.94)*'01_Data'!S1522^2</f>
        <v>2.0894811074189846E-4</v>
      </c>
      <c r="I1527" s="11">
        <f t="shared" si="279"/>
        <v>0.22946660738974289</v>
      </c>
      <c r="J1527">
        <f>0.94*J1526+(1-0.94)*'01_Data'!T1522^2</f>
        <v>3.4094554705063282E-4</v>
      </c>
      <c r="K1527" s="11">
        <f t="shared" si="280"/>
        <v>0.29311819775776371</v>
      </c>
      <c r="L1527" t="e">
        <f>0.94*L1526+(1-0.94)*'01_Data'!U1522^2</f>
        <v>#DIV/0!</v>
      </c>
      <c r="M1527" s="11" t="e">
        <f t="shared" si="281"/>
        <v>#DIV/0!</v>
      </c>
      <c r="N1527">
        <f>0.94*N1526+(1-0.94)*'01_Data'!V1522^2</f>
        <v>1.6642969416676826E-3</v>
      </c>
      <c r="O1527" s="11">
        <f t="shared" si="282"/>
        <v>0.64761317875739377</v>
      </c>
      <c r="P1527">
        <f>0.94*P1526+(1-0.94)*'01_Data'!W1522^2</f>
        <v>7.5782675305196667E-4</v>
      </c>
      <c r="Q1527" s="11">
        <f t="shared" si="283"/>
        <v>0.43700382351770745</v>
      </c>
      <c r="R1527">
        <f>0.94*R1526+(1-0.94)*'01_Data'!X1522^2</f>
        <v>1.9781965222113383E-4</v>
      </c>
      <c r="S1527" s="11">
        <f t="shared" si="284"/>
        <v>0.22327237258497912</v>
      </c>
      <c r="T1527">
        <f>0.94*T1526+(1-0.94)*'01_Data'!Y1522^2</f>
        <v>4.8244228193750341E-8</v>
      </c>
      <c r="U1527" s="11">
        <f t="shared" si="285"/>
        <v>3.4867671996887156E-3</v>
      </c>
      <c r="V1527" t="e">
        <f>0.94*V1526+(1-0.94)*'01_Data'!AA1522^2</f>
        <v>#VALUE!</v>
      </c>
      <c r="W1527" s="11" t="e">
        <f t="shared" si="286"/>
        <v>#VALUE!</v>
      </c>
      <c r="X1527" t="e">
        <f>0.94*X1526+(1-0.94)*'01_Data'!AB1522^2</f>
        <v>#VALUE!</v>
      </c>
      <c r="Y1527" s="11" t="e">
        <f t="shared" si="287"/>
        <v>#VALUE!</v>
      </c>
    </row>
    <row r="1528" spans="1:25" x14ac:dyDescent="0.2">
      <c r="A1528" s="6">
        <f>'01_Data'!A1524</f>
        <v>45674</v>
      </c>
      <c r="B1528">
        <f>0.94*B1527+(1-0.94)*'01_Data'!P1523^2</f>
        <v>1.2409732072251239E-4</v>
      </c>
      <c r="C1528" s="11">
        <f t="shared" si="276"/>
        <v>0.17684039363808576</v>
      </c>
      <c r="D1528">
        <f>0.94*D1527+(1-0.94)*'01_Data'!Q1523^2</f>
        <v>1.4514464411535878E-4</v>
      </c>
      <c r="E1528" s="11">
        <f t="shared" si="277"/>
        <v>0.19124970671107031</v>
      </c>
      <c r="F1528">
        <f>0.94*F1527+(1-0.94)*'01_Data'!R1523^2</f>
        <v>1.5857835085845035E-4</v>
      </c>
      <c r="G1528" s="11">
        <f t="shared" si="278"/>
        <v>0.19990433816285602</v>
      </c>
      <c r="H1528">
        <f>0.94*H1527+(1-0.94)*'01_Data'!S1523^2</f>
        <v>1.9989547738672744E-4</v>
      </c>
      <c r="I1528" s="11">
        <f t="shared" si="279"/>
        <v>0.22444077236869267</v>
      </c>
      <c r="J1528">
        <f>0.94*J1527+(1-0.94)*'01_Data'!T1523^2</f>
        <v>3.7871183359162487E-4</v>
      </c>
      <c r="K1528" s="11">
        <f t="shared" si="280"/>
        <v>0.30892617575254039</v>
      </c>
      <c r="L1528" t="e">
        <f>0.94*L1527+(1-0.94)*'01_Data'!U1523^2</f>
        <v>#DIV/0!</v>
      </c>
      <c r="M1528" s="11" t="e">
        <f t="shared" si="281"/>
        <v>#DIV/0!</v>
      </c>
      <c r="N1528">
        <f>0.94*N1527+(1-0.94)*'01_Data'!V1523^2</f>
        <v>1.8329357146505004E-3</v>
      </c>
      <c r="O1528" s="11">
        <f t="shared" si="282"/>
        <v>0.67963210643106475</v>
      </c>
      <c r="P1528">
        <f>0.94*P1527+(1-0.94)*'01_Data'!W1523^2</f>
        <v>7.9519003628327205E-4</v>
      </c>
      <c r="Q1528" s="11">
        <f t="shared" si="283"/>
        <v>0.44764705867835719</v>
      </c>
      <c r="R1528">
        <f>0.94*R1527+(1-0.94)*'01_Data'!X1523^2</f>
        <v>1.9246859684474331E-4</v>
      </c>
      <c r="S1528" s="11">
        <f t="shared" si="284"/>
        <v>0.22023189234276519</v>
      </c>
      <c r="T1528">
        <f>0.94*T1527+(1-0.94)*'01_Data'!Y1523^2</f>
        <v>4.5349574502125316E-8</v>
      </c>
      <c r="U1528" s="11">
        <f t="shared" si="285"/>
        <v>3.3805462242861846E-3</v>
      </c>
      <c r="V1528" t="e">
        <f>0.94*V1527+(1-0.94)*'01_Data'!AA1523^2</f>
        <v>#VALUE!</v>
      </c>
      <c r="W1528" s="11" t="e">
        <f t="shared" si="286"/>
        <v>#VALUE!</v>
      </c>
      <c r="X1528" t="e">
        <f>0.94*X1527+(1-0.94)*'01_Data'!AB1523^2</f>
        <v>#VALUE!</v>
      </c>
      <c r="Y1528" s="11" t="e">
        <f t="shared" si="287"/>
        <v>#VALUE!</v>
      </c>
    </row>
    <row r="1529" spans="1:25" x14ac:dyDescent="0.2">
      <c r="A1529" s="6">
        <f>'01_Data'!A1525</f>
        <v>45678</v>
      </c>
      <c r="B1529">
        <f>0.94*B1528+(1-0.94)*'01_Data'!P1524^2</f>
        <v>1.2145000601040991E-4</v>
      </c>
      <c r="C1529" s="11">
        <f t="shared" si="276"/>
        <v>0.17494399536601221</v>
      </c>
      <c r="D1529">
        <f>0.94*D1528+(1-0.94)*'01_Data'!Q1524^2</f>
        <v>1.466192339890208E-4</v>
      </c>
      <c r="E1529" s="11">
        <f t="shared" si="277"/>
        <v>0.19221874769447761</v>
      </c>
      <c r="F1529">
        <f>0.94*F1528+(1-0.94)*'01_Data'!R1524^2</f>
        <v>1.4937284902283093E-4</v>
      </c>
      <c r="G1529" s="11">
        <f t="shared" si="278"/>
        <v>0.19401535494324515</v>
      </c>
      <c r="H1529">
        <f>0.94*H1528+(1-0.94)*'01_Data'!S1524^2</f>
        <v>1.9030473819328281E-4</v>
      </c>
      <c r="I1529" s="11">
        <f t="shared" si="279"/>
        <v>0.21899039710614546</v>
      </c>
      <c r="J1529">
        <f>0.94*J1528+(1-0.94)*'01_Data'!T1524^2</f>
        <v>3.5674711906652485E-4</v>
      </c>
      <c r="K1529" s="11">
        <f t="shared" si="280"/>
        <v>0.2998337439394777</v>
      </c>
      <c r="L1529" t="e">
        <f>0.94*L1528+(1-0.94)*'01_Data'!U1524^2</f>
        <v>#DIV/0!</v>
      </c>
      <c r="M1529" s="11" t="e">
        <f t="shared" si="281"/>
        <v>#DIV/0!</v>
      </c>
      <c r="N1529">
        <f>0.94*N1528+(1-0.94)*'01_Data'!V1524^2</f>
        <v>1.7262967935530139E-3</v>
      </c>
      <c r="O1529" s="11">
        <f t="shared" si="282"/>
        <v>0.65956560854501767</v>
      </c>
      <c r="P1529">
        <f>0.94*P1528+(1-0.94)*'01_Data'!W1524^2</f>
        <v>8.0090641031251865E-4</v>
      </c>
      <c r="Q1529" s="11">
        <f t="shared" si="283"/>
        <v>0.44925317516825047</v>
      </c>
      <c r="R1529">
        <f>0.94*R1528+(1-0.94)*'01_Data'!X1524^2</f>
        <v>1.8115460387677654E-4</v>
      </c>
      <c r="S1529" s="11">
        <f t="shared" si="284"/>
        <v>0.21366085316909997</v>
      </c>
      <c r="T1529">
        <f>0.94*T1528+(1-0.94)*'01_Data'!Y1524^2</f>
        <v>6.0522697849151527E-8</v>
      </c>
      <c r="U1529" s="11">
        <f t="shared" si="285"/>
        <v>3.9053450369956025E-3</v>
      </c>
      <c r="V1529" t="e">
        <f>0.94*V1528+(1-0.94)*'01_Data'!AA1524^2</f>
        <v>#VALUE!</v>
      </c>
      <c r="W1529" s="11" t="e">
        <f t="shared" si="286"/>
        <v>#VALUE!</v>
      </c>
      <c r="X1529" t="e">
        <f>0.94*X1528+(1-0.94)*'01_Data'!AB1524^2</f>
        <v>#VALUE!</v>
      </c>
      <c r="Y1529" s="11" t="e">
        <f t="shared" si="287"/>
        <v>#VALUE!</v>
      </c>
    </row>
    <row r="1530" spans="1:25" x14ac:dyDescent="0.2">
      <c r="A1530" s="6">
        <f>'01_Data'!A1526</f>
        <v>45679</v>
      </c>
      <c r="B1530">
        <f>0.94*B1529+(1-0.94)*'01_Data'!P1525^2</f>
        <v>1.1762553684627097E-4</v>
      </c>
      <c r="C1530" s="11">
        <f t="shared" si="276"/>
        <v>0.1721674629111444</v>
      </c>
      <c r="D1530">
        <f>0.94*D1529+(1-0.94)*'01_Data'!Q1525^2</f>
        <v>1.6232030308681924E-4</v>
      </c>
      <c r="E1530" s="11">
        <f t="shared" si="277"/>
        <v>0.20224914431927382</v>
      </c>
      <c r="F1530">
        <f>0.94*F1529+(1-0.94)*'01_Data'!R1525^2</f>
        <v>1.5380904795649737E-4</v>
      </c>
      <c r="G1530" s="11">
        <f t="shared" si="278"/>
        <v>0.19687529069194373</v>
      </c>
      <c r="H1530">
        <f>0.94*H1529+(1-0.94)*'01_Data'!S1525^2</f>
        <v>2.2494032868328024E-4</v>
      </c>
      <c r="I1530" s="11">
        <f t="shared" si="279"/>
        <v>0.23808604080917181</v>
      </c>
      <c r="J1530">
        <f>0.94*J1529+(1-0.94)*'01_Data'!T1525^2</f>
        <v>3.4465848468394935E-4</v>
      </c>
      <c r="K1530" s="11">
        <f t="shared" si="280"/>
        <v>0.29470992202563395</v>
      </c>
      <c r="L1530" t="e">
        <f>0.94*L1529+(1-0.94)*'01_Data'!U1525^2</f>
        <v>#DIV/0!</v>
      </c>
      <c r="M1530" s="11" t="e">
        <f t="shared" si="281"/>
        <v>#DIV/0!</v>
      </c>
      <c r="N1530">
        <f>0.94*N1529+(1-0.94)*'01_Data'!V1525^2</f>
        <v>1.8169011330434848E-3</v>
      </c>
      <c r="O1530" s="11">
        <f t="shared" si="282"/>
        <v>0.67665285451770485</v>
      </c>
      <c r="P1530">
        <f>0.94*P1529+(1-0.94)*'01_Data'!W1525^2</f>
        <v>1.341257036750212E-3</v>
      </c>
      <c r="Q1530" s="11">
        <f t="shared" si="283"/>
        <v>0.5813748990634644</v>
      </c>
      <c r="R1530">
        <f>0.94*R1529+(1-0.94)*'01_Data'!X1525^2</f>
        <v>2.2464781726640358E-4</v>
      </c>
      <c r="S1530" s="11">
        <f t="shared" si="284"/>
        <v>0.2379311874284952</v>
      </c>
      <c r="T1530">
        <f>0.94*T1529+(1-0.94)*'01_Data'!Y1525^2</f>
        <v>5.6891335978202432E-8</v>
      </c>
      <c r="U1530" s="11">
        <f t="shared" si="285"/>
        <v>3.7863724944208824E-3</v>
      </c>
      <c r="V1530" t="e">
        <f>0.94*V1529+(1-0.94)*'01_Data'!AA1525^2</f>
        <v>#VALUE!</v>
      </c>
      <c r="W1530" s="11" t="e">
        <f t="shared" si="286"/>
        <v>#VALUE!</v>
      </c>
      <c r="X1530" t="e">
        <f>0.94*X1529+(1-0.94)*'01_Data'!AB1525^2</f>
        <v>#VALUE!</v>
      </c>
      <c r="Y1530" s="11" t="e">
        <f t="shared" si="287"/>
        <v>#VALUE!</v>
      </c>
    </row>
    <row r="1531" spans="1:25" x14ac:dyDescent="0.2">
      <c r="A1531" s="6">
        <f>'01_Data'!A1527</f>
        <v>45680</v>
      </c>
      <c r="B1531">
        <f>0.94*B1530+(1-0.94)*'01_Data'!P1526^2</f>
        <v>1.2906232909726186E-4</v>
      </c>
      <c r="C1531" s="11">
        <f t="shared" si="276"/>
        <v>0.18034330298769066</v>
      </c>
      <c r="D1531">
        <f>0.94*D1530+(1-0.94)*'01_Data'!Q1526^2</f>
        <v>1.6069960289522681E-4</v>
      </c>
      <c r="E1531" s="11">
        <f t="shared" si="277"/>
        <v>0.20123692486618147</v>
      </c>
      <c r="F1531">
        <f>0.94*F1530+(1-0.94)*'01_Data'!R1526^2</f>
        <v>1.5288998159660526E-4</v>
      </c>
      <c r="G1531" s="11">
        <f t="shared" si="278"/>
        <v>0.19628620777411879</v>
      </c>
      <c r="H1531">
        <f>0.94*H1530+(1-0.94)*'01_Data'!S1526^2</f>
        <v>2.1433964536659761E-4</v>
      </c>
      <c r="I1531" s="11">
        <f t="shared" si="279"/>
        <v>0.23240824131769211</v>
      </c>
      <c r="J1531">
        <f>0.94*J1530+(1-0.94)*'01_Data'!T1526^2</f>
        <v>5.9652300418381893E-4</v>
      </c>
      <c r="K1531" s="11">
        <f t="shared" si="280"/>
        <v>0.38771612947402945</v>
      </c>
      <c r="L1531" t="e">
        <f>0.94*L1530+(1-0.94)*'01_Data'!U1526^2</f>
        <v>#DIV/0!</v>
      </c>
      <c r="M1531" s="11" t="e">
        <f t="shared" si="281"/>
        <v>#DIV/0!</v>
      </c>
      <c r="N1531">
        <f>0.94*N1530+(1-0.94)*'01_Data'!V1526^2</f>
        <v>1.7205462600251103E-3</v>
      </c>
      <c r="O1531" s="11">
        <f t="shared" si="282"/>
        <v>0.65846613999986958</v>
      </c>
      <c r="P1531">
        <f>0.94*P1530+(1-0.94)*'01_Data'!W1526^2</f>
        <v>1.2609493827181542E-3</v>
      </c>
      <c r="Q1531" s="11">
        <f t="shared" si="283"/>
        <v>0.56370137878576709</v>
      </c>
      <c r="R1531">
        <f>0.94*R1530+(1-0.94)*'01_Data'!X1526^2</f>
        <v>2.1118261704395949E-4</v>
      </c>
      <c r="S1531" s="11">
        <f t="shared" si="284"/>
        <v>0.23069031079583249</v>
      </c>
      <c r="T1531">
        <f>0.94*T1530+(1-0.94)*'01_Data'!Y1526^2</f>
        <v>5.6326717129270672E-8</v>
      </c>
      <c r="U1531" s="11">
        <f t="shared" si="285"/>
        <v>3.7675366908069005E-3</v>
      </c>
      <c r="V1531" t="e">
        <f>0.94*V1530+(1-0.94)*'01_Data'!AA1526^2</f>
        <v>#VALUE!</v>
      </c>
      <c r="W1531" s="11" t="e">
        <f t="shared" si="286"/>
        <v>#VALUE!</v>
      </c>
      <c r="X1531" t="e">
        <f>0.94*X1530+(1-0.94)*'01_Data'!AB1526^2</f>
        <v>#VALUE!</v>
      </c>
      <c r="Y1531" s="11" t="e">
        <f t="shared" si="287"/>
        <v>#VALUE!</v>
      </c>
    </row>
    <row r="1532" spans="1:25" x14ac:dyDescent="0.2">
      <c r="A1532" s="6">
        <f>'01_Data'!A1528</f>
        <v>45681</v>
      </c>
      <c r="B1532">
        <f>0.94*B1531+(1-0.94)*'01_Data'!P1527^2</f>
        <v>1.2323032951816384E-4</v>
      </c>
      <c r="C1532" s="11">
        <f t="shared" si="276"/>
        <v>0.17622157370361125</v>
      </c>
      <c r="D1532">
        <f>0.94*D1531+(1-0.94)*'01_Data'!Q1527^2</f>
        <v>1.514508879015578E-4</v>
      </c>
      <c r="E1532" s="11">
        <f t="shared" si="277"/>
        <v>0.19536024096830085</v>
      </c>
      <c r="F1532">
        <f>0.94*F1531+(1-0.94)*'01_Data'!R1527^2</f>
        <v>1.485590732432308E-4</v>
      </c>
      <c r="G1532" s="11">
        <f t="shared" si="278"/>
        <v>0.19348614022015675</v>
      </c>
      <c r="H1532">
        <f>0.94*H1531+(1-0.94)*'01_Data'!S1527^2</f>
        <v>2.0194438228754894E-4</v>
      </c>
      <c r="I1532" s="11">
        <f t="shared" si="279"/>
        <v>0.22558808553747323</v>
      </c>
      <c r="J1532">
        <f>0.94*J1531+(1-0.94)*'01_Data'!T1527^2</f>
        <v>5.6168086786703101E-4</v>
      </c>
      <c r="K1532" s="11">
        <f t="shared" si="280"/>
        <v>0.3762227780218681</v>
      </c>
      <c r="L1532" t="e">
        <f>0.94*L1531+(1-0.94)*'01_Data'!U1527^2</f>
        <v>#DIV/0!</v>
      </c>
      <c r="M1532" s="11" t="e">
        <f t="shared" si="281"/>
        <v>#DIV/0!</v>
      </c>
      <c r="N1532">
        <f>0.94*N1531+(1-0.94)*'01_Data'!V1527^2</f>
        <v>1.6267575366695733E-3</v>
      </c>
      <c r="O1532" s="11">
        <f t="shared" si="282"/>
        <v>0.64026783398881792</v>
      </c>
      <c r="P1532">
        <f>0.94*P1531+(1-0.94)*'01_Data'!W1527^2</f>
        <v>1.1853346854190762E-3</v>
      </c>
      <c r="Q1532" s="11">
        <f t="shared" si="283"/>
        <v>0.54653850799884829</v>
      </c>
      <c r="R1532">
        <f>0.94*R1531+(1-0.94)*'01_Data'!X1527^2</f>
        <v>2.0118001914384333E-4</v>
      </c>
      <c r="S1532" s="11">
        <f t="shared" si="284"/>
        <v>0.22516075329472612</v>
      </c>
      <c r="T1532">
        <f>0.94*T1531+(1-0.94)*'01_Data'!Y1527^2</f>
        <v>5.2947114101514431E-8</v>
      </c>
      <c r="U1532" s="11">
        <f t="shared" si="285"/>
        <v>3.6527623456203166E-3</v>
      </c>
      <c r="V1532" t="e">
        <f>0.94*V1531+(1-0.94)*'01_Data'!AA1527^2</f>
        <v>#VALUE!</v>
      </c>
      <c r="W1532" s="11" t="e">
        <f t="shared" si="286"/>
        <v>#VALUE!</v>
      </c>
      <c r="X1532" t="e">
        <f>0.94*X1531+(1-0.94)*'01_Data'!AB1527^2</f>
        <v>#VALUE!</v>
      </c>
      <c r="Y1532" s="11" t="e">
        <f t="shared" si="287"/>
        <v>#VALUE!</v>
      </c>
    </row>
    <row r="1533" spans="1:25" x14ac:dyDescent="0.2">
      <c r="A1533" s="6">
        <f>'01_Data'!A1529</f>
        <v>45684</v>
      </c>
      <c r="B1533">
        <f>0.94*B1532+(1-0.94)*'01_Data'!P1528^2</f>
        <v>1.2696669968792628E-4</v>
      </c>
      <c r="C1533" s="11">
        <f t="shared" si="276"/>
        <v>0.17887316266382006</v>
      </c>
      <c r="D1533">
        <f>0.94*D1532+(1-0.94)*'01_Data'!Q1528^2</f>
        <v>1.426840253456855E-4</v>
      </c>
      <c r="E1533" s="11">
        <f t="shared" si="277"/>
        <v>0.189621661175913</v>
      </c>
      <c r="F1533">
        <f>0.94*F1532+(1-0.94)*'01_Data'!R1528^2</f>
        <v>1.6608143537857011E-4</v>
      </c>
      <c r="G1533" s="11">
        <f t="shared" si="278"/>
        <v>0.20457888873341665</v>
      </c>
      <c r="H1533">
        <f>0.94*H1532+(1-0.94)*'01_Data'!S1528^2</f>
        <v>2.1648556883802016E-4</v>
      </c>
      <c r="I1533" s="11">
        <f t="shared" si="279"/>
        <v>0.23356875507477681</v>
      </c>
      <c r="J1533">
        <f>0.94*J1532+(1-0.94)*'01_Data'!T1528^2</f>
        <v>5.3450198047093767E-4</v>
      </c>
      <c r="K1533" s="11">
        <f t="shared" si="280"/>
        <v>0.36700749185633291</v>
      </c>
      <c r="L1533" t="e">
        <f>0.94*L1532+(1-0.94)*'01_Data'!U1528^2</f>
        <v>#DIV/0!</v>
      </c>
      <c r="M1533" s="11" t="e">
        <f t="shared" si="281"/>
        <v>#DIV/0!</v>
      </c>
      <c r="N1533">
        <f>0.94*N1532+(1-0.94)*'01_Data'!V1528^2</f>
        <v>1.6899204152992229E-3</v>
      </c>
      <c r="O1533" s="11">
        <f t="shared" si="282"/>
        <v>0.652579454668475</v>
      </c>
      <c r="P1533">
        <f>0.94*P1532+(1-0.94)*'01_Data'!W1528^2</f>
        <v>1.1564875810494049E-3</v>
      </c>
      <c r="Q1533" s="11">
        <f t="shared" si="283"/>
        <v>0.53984708059268971</v>
      </c>
      <c r="R1533">
        <f>0.94*R1532+(1-0.94)*'01_Data'!X1528^2</f>
        <v>1.8912270566767453E-4</v>
      </c>
      <c r="S1533" s="11">
        <f t="shared" si="284"/>
        <v>0.21830923440902356</v>
      </c>
      <c r="T1533">
        <f>0.94*T1532+(1-0.94)*'01_Data'!Y1528^2</f>
        <v>6.1218289747646325E-8</v>
      </c>
      <c r="U1533" s="11">
        <f t="shared" si="285"/>
        <v>3.9277231338788222E-3</v>
      </c>
      <c r="V1533" t="e">
        <f>0.94*V1532+(1-0.94)*'01_Data'!AA1528^2</f>
        <v>#VALUE!</v>
      </c>
      <c r="W1533" s="11" t="e">
        <f t="shared" si="286"/>
        <v>#VALUE!</v>
      </c>
      <c r="X1533" t="e">
        <f>0.94*X1532+(1-0.94)*'01_Data'!AB1528^2</f>
        <v>#VALUE!</v>
      </c>
      <c r="Y1533" s="11" t="e">
        <f t="shared" si="287"/>
        <v>#VALUE!</v>
      </c>
    </row>
    <row r="1534" spans="1:25" x14ac:dyDescent="0.2">
      <c r="A1534" s="6">
        <f>'01_Data'!A1530</f>
        <v>45685</v>
      </c>
      <c r="B1534">
        <f>0.94*B1533+(1-0.94)*'01_Data'!P1529^2</f>
        <v>1.3077658873720307E-4</v>
      </c>
      <c r="C1534" s="11">
        <f t="shared" si="276"/>
        <v>0.18153704955676453</v>
      </c>
      <c r="D1534">
        <f>0.94*D1533+(1-0.94)*'01_Data'!Q1529^2</f>
        <v>1.4024274991882734E-4</v>
      </c>
      <c r="E1534" s="11">
        <f t="shared" si="277"/>
        <v>0.18799248117822293</v>
      </c>
      <c r="F1534">
        <f>0.94*F1533+(1-0.94)*'01_Data'!R1529^2</f>
        <v>1.6035995832067656E-4</v>
      </c>
      <c r="G1534" s="11">
        <f t="shared" si="278"/>
        <v>0.20102415152615494</v>
      </c>
      <c r="H1534">
        <f>0.94*H1533+(1-0.94)*'01_Data'!S1529^2</f>
        <v>2.0528653222984751E-4</v>
      </c>
      <c r="I1534" s="11">
        <f t="shared" si="279"/>
        <v>0.22744715017322503</v>
      </c>
      <c r="J1534">
        <f>0.94*J1533+(1-0.94)*'01_Data'!T1529^2</f>
        <v>5.6555801118899881E-4</v>
      </c>
      <c r="K1534" s="11">
        <f t="shared" si="280"/>
        <v>0.37751903106946505</v>
      </c>
      <c r="L1534" t="e">
        <f>0.94*L1533+(1-0.94)*'01_Data'!U1529^2</f>
        <v>#DIV/0!</v>
      </c>
      <c r="M1534" s="11" t="e">
        <f t="shared" si="281"/>
        <v>#DIV/0!</v>
      </c>
      <c r="N1534">
        <f>0.94*N1533+(1-0.94)*'01_Data'!V1529^2</f>
        <v>1.5891138812219186E-3</v>
      </c>
      <c r="O1534" s="11">
        <f t="shared" si="282"/>
        <v>0.6328164805596671</v>
      </c>
      <c r="P1534">
        <f>0.94*P1533+(1-0.94)*'01_Data'!W1529^2</f>
        <v>1.0884369276541223E-3</v>
      </c>
      <c r="Q1534" s="11">
        <f t="shared" si="283"/>
        <v>0.52372331031646746</v>
      </c>
      <c r="R1534">
        <f>0.94*R1533+(1-0.94)*'01_Data'!X1529^2</f>
        <v>3.9892205970343291E-4</v>
      </c>
      <c r="S1534" s="11">
        <f t="shared" si="284"/>
        <v>0.31706207443537787</v>
      </c>
      <c r="T1534">
        <f>0.94*T1533+(1-0.94)*'01_Data'!Y1529^2</f>
        <v>5.8256553261982205E-8</v>
      </c>
      <c r="U1534" s="11">
        <f t="shared" si="285"/>
        <v>3.8315338210721194E-3</v>
      </c>
      <c r="V1534" t="e">
        <f>0.94*V1533+(1-0.94)*'01_Data'!AA1529^2</f>
        <v>#VALUE!</v>
      </c>
      <c r="W1534" s="11" t="e">
        <f t="shared" si="286"/>
        <v>#VALUE!</v>
      </c>
      <c r="X1534" t="e">
        <f>0.94*X1533+(1-0.94)*'01_Data'!AB1529^2</f>
        <v>#VALUE!</v>
      </c>
      <c r="Y1534" s="11" t="e">
        <f t="shared" si="287"/>
        <v>#VALUE!</v>
      </c>
    </row>
    <row r="1535" spans="1:25" x14ac:dyDescent="0.2">
      <c r="A1535" s="6">
        <f>'01_Data'!A1531</f>
        <v>45686</v>
      </c>
      <c r="B1535">
        <f>0.94*B1534+(1-0.94)*'01_Data'!P1530^2</f>
        <v>1.4579931751356208E-4</v>
      </c>
      <c r="C1535" s="11">
        <f t="shared" si="276"/>
        <v>0.19168053634476728</v>
      </c>
      <c r="D1535">
        <f>0.94*D1534+(1-0.94)*'01_Data'!Q1530^2</f>
        <v>1.3436995057731447E-4</v>
      </c>
      <c r="E1535" s="11">
        <f t="shared" si="277"/>
        <v>0.18401420473833877</v>
      </c>
      <c r="F1535">
        <f>0.94*F1534+(1-0.94)*'01_Data'!R1530^2</f>
        <v>1.6062829782022091E-4</v>
      </c>
      <c r="G1535" s="11">
        <f t="shared" si="278"/>
        <v>0.20119227383449811</v>
      </c>
      <c r="H1535">
        <f>0.94*H1534+(1-0.94)*'01_Data'!S1530^2</f>
        <v>2.0071619778193119E-4</v>
      </c>
      <c r="I1535" s="11">
        <f t="shared" si="279"/>
        <v>0.22490104899943589</v>
      </c>
      <c r="J1535">
        <f>0.94*J1534+(1-0.94)*'01_Data'!T1530^2</f>
        <v>5.3639290240461686E-4</v>
      </c>
      <c r="K1535" s="11">
        <f t="shared" si="280"/>
        <v>0.36765610481258632</v>
      </c>
      <c r="L1535" t="e">
        <f>0.94*L1534+(1-0.94)*'01_Data'!U1530^2</f>
        <v>#DIV/0!</v>
      </c>
      <c r="M1535" s="11" t="e">
        <f t="shared" si="281"/>
        <v>#DIV/0!</v>
      </c>
      <c r="N1535">
        <f>0.94*N1534+(1-0.94)*'01_Data'!V1530^2</f>
        <v>1.5422832636473834E-3</v>
      </c>
      <c r="O1535" s="11">
        <f t="shared" si="282"/>
        <v>0.62342231467853371</v>
      </c>
      <c r="P1535">
        <f>0.94*P1534+(1-0.94)*'01_Data'!W1530^2</f>
        <v>1.0259690640000141E-3</v>
      </c>
      <c r="Q1535" s="11">
        <f t="shared" si="283"/>
        <v>0.50847242219023403</v>
      </c>
      <c r="R1535">
        <f>0.94*R1534+(1-0.94)*'01_Data'!X1530^2</f>
        <v>4.183748796922464E-4</v>
      </c>
      <c r="S1535" s="11">
        <f t="shared" si="284"/>
        <v>0.32470058466600599</v>
      </c>
      <c r="T1535">
        <f>0.94*T1534+(1-0.94)*'01_Data'!Y1530^2</f>
        <v>5.476116006626327E-8</v>
      </c>
      <c r="U1535" s="11">
        <f t="shared" si="285"/>
        <v>3.7148098654841465E-3</v>
      </c>
      <c r="V1535" t="e">
        <f>0.94*V1534+(1-0.94)*'01_Data'!AA1530^2</f>
        <v>#VALUE!</v>
      </c>
      <c r="W1535" s="11" t="e">
        <f t="shared" si="286"/>
        <v>#VALUE!</v>
      </c>
      <c r="X1535" t="e">
        <f>0.94*X1534+(1-0.94)*'01_Data'!AB1530^2</f>
        <v>#VALUE!</v>
      </c>
      <c r="Y1535" s="11" t="e">
        <f t="shared" si="287"/>
        <v>#VALUE!</v>
      </c>
    </row>
    <row r="1536" spans="1:25" x14ac:dyDescent="0.2">
      <c r="A1536" s="6">
        <f>'01_Data'!A1532</f>
        <v>45687</v>
      </c>
      <c r="B1536">
        <f>0.94*B1535+(1-0.94)*'01_Data'!P1531^2</f>
        <v>1.3907986240618508E-4</v>
      </c>
      <c r="C1536" s="11">
        <f t="shared" si="276"/>
        <v>0.18721144550042512</v>
      </c>
      <c r="D1536">
        <f>0.94*D1535+(1-0.94)*'01_Data'!Q1531^2</f>
        <v>1.2697471913549946E-4</v>
      </c>
      <c r="E1536" s="11">
        <f t="shared" si="277"/>
        <v>0.17887881155169236</v>
      </c>
      <c r="F1536">
        <f>0.94*F1535+(1-0.94)*'01_Data'!R1531^2</f>
        <v>1.5117932547737339E-4</v>
      </c>
      <c r="G1536" s="11">
        <f t="shared" si="278"/>
        <v>0.19518501484565381</v>
      </c>
      <c r="H1536">
        <f>0.94*H1535+(1-0.94)*'01_Data'!S1531^2</f>
        <v>1.8939836964778262E-4</v>
      </c>
      <c r="I1536" s="11">
        <f t="shared" si="279"/>
        <v>0.21846827950812728</v>
      </c>
      <c r="J1536">
        <f>0.94*J1535+(1-0.94)*'01_Data'!T1531^2</f>
        <v>5.070729339002139E-4</v>
      </c>
      <c r="K1536" s="11">
        <f t="shared" si="280"/>
        <v>0.35746661290651172</v>
      </c>
      <c r="L1536" t="e">
        <f>0.94*L1535+(1-0.94)*'01_Data'!U1531^2</f>
        <v>#DIV/0!</v>
      </c>
      <c r="M1536" s="11" t="e">
        <f t="shared" si="281"/>
        <v>#DIV/0!</v>
      </c>
      <c r="N1536">
        <f>0.94*N1535+(1-0.94)*'01_Data'!V1531^2</f>
        <v>1.510358397900949E-3</v>
      </c>
      <c r="O1536" s="11">
        <f t="shared" si="282"/>
        <v>0.616936233553387</v>
      </c>
      <c r="P1536">
        <f>0.94*P1535+(1-0.94)*'01_Data'!W1531^2</f>
        <v>1.0182509686295976E-3</v>
      </c>
      <c r="Q1536" s="11">
        <f t="shared" si="283"/>
        <v>0.50655625955530215</v>
      </c>
      <c r="R1536">
        <f>0.94*R1535+(1-0.94)*'01_Data'!X1531^2</f>
        <v>3.9792636971813165E-4</v>
      </c>
      <c r="S1536" s="11">
        <f t="shared" si="284"/>
        <v>0.31666614149442812</v>
      </c>
      <c r="T1536">
        <f>0.94*T1535+(1-0.94)*'01_Data'!Y1531^2</f>
        <v>5.2186696473247384E-8</v>
      </c>
      <c r="U1536" s="11">
        <f t="shared" si="285"/>
        <v>3.6264373028164075E-3</v>
      </c>
      <c r="V1536" t="e">
        <f>0.94*V1535+(1-0.94)*'01_Data'!AA1531^2</f>
        <v>#VALUE!</v>
      </c>
      <c r="W1536" s="11" t="e">
        <f t="shared" si="286"/>
        <v>#VALUE!</v>
      </c>
      <c r="X1536" t="e">
        <f>0.94*X1535+(1-0.94)*'01_Data'!AB1531^2</f>
        <v>#VALUE!</v>
      </c>
      <c r="Y1536" s="11" t="e">
        <f t="shared" si="287"/>
        <v>#VALUE!</v>
      </c>
    </row>
    <row r="1537" spans="1:25" x14ac:dyDescent="0.2">
      <c r="A1537" s="6">
        <f>'01_Data'!A1533</f>
        <v>45688</v>
      </c>
      <c r="B1537">
        <f>0.94*B1536+(1-0.94)*'01_Data'!P1532^2</f>
        <v>1.3481678419130193E-4</v>
      </c>
      <c r="C1537" s="11">
        <f t="shared" si="276"/>
        <v>0.18431991106825135</v>
      </c>
      <c r="D1537">
        <f>0.94*D1536+(1-0.94)*'01_Data'!Q1532^2</f>
        <v>1.2033486964338953E-4</v>
      </c>
      <c r="E1537" s="11">
        <f t="shared" si="277"/>
        <v>0.17413898802431971</v>
      </c>
      <c r="F1537">
        <f>0.94*F1536+(1-0.94)*'01_Data'!R1532^2</f>
        <v>1.4216678215615245E-4</v>
      </c>
      <c r="G1537" s="11">
        <f t="shared" si="278"/>
        <v>0.18927765082901474</v>
      </c>
      <c r="H1537">
        <f>0.94*H1536+(1-0.94)*'01_Data'!S1532^2</f>
        <v>1.7823817754385749E-4</v>
      </c>
      <c r="I1537" s="11">
        <f t="shared" si="279"/>
        <v>0.21193400090842454</v>
      </c>
      <c r="J1537">
        <f>0.94*J1536+(1-0.94)*'01_Data'!T1532^2</f>
        <v>4.8198125039871818E-4</v>
      </c>
      <c r="K1537" s="11">
        <f t="shared" si="280"/>
        <v>0.34851007890802382</v>
      </c>
      <c r="L1537" t="e">
        <f>0.94*L1536+(1-0.94)*'01_Data'!U1532^2</f>
        <v>#DIV/0!</v>
      </c>
      <c r="M1537" s="11" t="e">
        <f t="shared" si="281"/>
        <v>#DIV/0!</v>
      </c>
      <c r="N1537">
        <f>0.94*N1536+(1-0.94)*'01_Data'!V1532^2</f>
        <v>1.4788132045605313E-3</v>
      </c>
      <c r="O1537" s="11">
        <f t="shared" si="282"/>
        <v>0.61045960353593742</v>
      </c>
      <c r="P1537">
        <f>0.94*P1536+(1-0.94)*'01_Data'!W1532^2</f>
        <v>9.5774558573072236E-4</v>
      </c>
      <c r="Q1537" s="11">
        <f t="shared" si="283"/>
        <v>0.49127577551121127</v>
      </c>
      <c r="R1537">
        <f>0.94*R1536+(1-0.94)*'01_Data'!X1532^2</f>
        <v>4.1599253212873578E-4</v>
      </c>
      <c r="S1537" s="11">
        <f t="shared" si="284"/>
        <v>0.32377479533842873</v>
      </c>
      <c r="T1537">
        <f>0.94*T1536+(1-0.94)*'01_Data'!Y1532^2</f>
        <v>4.9766545858159376E-8</v>
      </c>
      <c r="U1537" s="11">
        <f t="shared" si="285"/>
        <v>3.5413513742999529E-3</v>
      </c>
      <c r="V1537" t="e">
        <f>0.94*V1536+(1-0.94)*'01_Data'!AA1532^2</f>
        <v>#VALUE!</v>
      </c>
      <c r="W1537" s="11" t="e">
        <f t="shared" si="286"/>
        <v>#VALUE!</v>
      </c>
      <c r="X1537" t="e">
        <f>0.94*X1536+(1-0.94)*'01_Data'!AB1532^2</f>
        <v>#VALUE!</v>
      </c>
      <c r="Y1537" s="11" t="e">
        <f t="shared" si="287"/>
        <v>#VALUE!</v>
      </c>
    </row>
    <row r="1538" spans="1:25" x14ac:dyDescent="0.2">
      <c r="A1538" s="6">
        <f>'01_Data'!A1534</f>
        <v>45691</v>
      </c>
      <c r="B1538">
        <f>0.94*B1537+(1-0.94)*'01_Data'!P1533^2</f>
        <v>1.652086331589984E-4</v>
      </c>
      <c r="C1538" s="11">
        <f t="shared" si="276"/>
        <v>0.20404062231836972</v>
      </c>
      <c r="D1538">
        <f>0.94*D1537+(1-0.94)*'01_Data'!Q1533^2</f>
        <v>2.4388116153777734E-4</v>
      </c>
      <c r="E1538" s="11">
        <f t="shared" si="277"/>
        <v>0.24790734702206768</v>
      </c>
      <c r="F1538">
        <f>0.94*F1537+(1-0.94)*'01_Data'!R1533^2</f>
        <v>1.7502181666788537E-4</v>
      </c>
      <c r="G1538" s="11">
        <f t="shared" si="278"/>
        <v>0.21001308959278495</v>
      </c>
      <c r="H1538">
        <f>0.94*H1537+(1-0.94)*'01_Data'!S1533^2</f>
        <v>3.0299629460982464E-4</v>
      </c>
      <c r="I1538" s="11">
        <f t="shared" si="279"/>
        <v>0.2763242049507712</v>
      </c>
      <c r="J1538">
        <f>0.94*J1537+(1-0.94)*'01_Data'!T1533^2</f>
        <v>5.0305736024022969E-4</v>
      </c>
      <c r="K1538" s="11">
        <f t="shared" si="280"/>
        <v>0.35604838825718321</v>
      </c>
      <c r="L1538" t="e">
        <f>0.94*L1537+(1-0.94)*'01_Data'!U1533^2</f>
        <v>#DIV/0!</v>
      </c>
      <c r="M1538" s="11" t="e">
        <f t="shared" si="281"/>
        <v>#DIV/0!</v>
      </c>
      <c r="N1538">
        <f>0.94*N1537+(1-0.94)*'01_Data'!V1533^2</f>
        <v>1.3951536699610848E-3</v>
      </c>
      <c r="O1538" s="11">
        <f t="shared" si="282"/>
        <v>0.59294074310186629</v>
      </c>
      <c r="P1538">
        <f>0.94*P1537+(1-0.94)*'01_Data'!W1533^2</f>
        <v>9.0280855301929546E-4</v>
      </c>
      <c r="Q1538" s="11">
        <f t="shared" si="283"/>
        <v>0.47697773046638403</v>
      </c>
      <c r="R1538">
        <f>0.94*R1537+(1-0.94)*'01_Data'!X1533^2</f>
        <v>4.4107180350261071E-4</v>
      </c>
      <c r="S1538" s="11">
        <f t="shared" si="284"/>
        <v>0.33339180326255458</v>
      </c>
      <c r="T1538">
        <f>0.94*T1537+(1-0.94)*'01_Data'!Y1533^2</f>
        <v>5.3222188375028846E-8</v>
      </c>
      <c r="U1538" s="11">
        <f t="shared" si="285"/>
        <v>3.6622385873270559E-3</v>
      </c>
      <c r="V1538" t="e">
        <f>0.94*V1537+(1-0.94)*'01_Data'!AA1533^2</f>
        <v>#VALUE!</v>
      </c>
      <c r="W1538" s="11" t="e">
        <f t="shared" si="286"/>
        <v>#VALUE!</v>
      </c>
      <c r="X1538" t="e">
        <f>0.94*X1537+(1-0.94)*'01_Data'!AB1533^2</f>
        <v>#VALUE!</v>
      </c>
      <c r="Y1538" s="11" t="e">
        <f t="shared" si="287"/>
        <v>#VALUE!</v>
      </c>
    </row>
    <row r="1539" spans="1:25" x14ac:dyDescent="0.2">
      <c r="A1539" s="6">
        <f>'01_Data'!A1535</f>
        <v>45692</v>
      </c>
      <c r="B1539">
        <f>0.94*B1538+(1-0.94)*'01_Data'!P1534^2</f>
        <v>1.5565054806935527E-4</v>
      </c>
      <c r="C1539" s="11">
        <f t="shared" si="276"/>
        <v>0.19805034237152314</v>
      </c>
      <c r="D1539">
        <f>0.94*D1538+(1-0.94)*'01_Data'!Q1534^2</f>
        <v>2.2930882806585483E-4</v>
      </c>
      <c r="E1539" s="11">
        <f t="shared" si="277"/>
        <v>0.24038682300116915</v>
      </c>
      <c r="F1539">
        <f>0.94*F1538+(1-0.94)*'01_Data'!R1534^2</f>
        <v>1.6527575537509526E-4</v>
      </c>
      <c r="G1539" s="11">
        <f t="shared" si="278"/>
        <v>0.20408206769465076</v>
      </c>
      <c r="H1539">
        <f>0.94*H1538+(1-0.94)*'01_Data'!S1534^2</f>
        <v>2.8699155453735246E-4</v>
      </c>
      <c r="I1539" s="11">
        <f t="shared" si="279"/>
        <v>0.26892726106405207</v>
      </c>
      <c r="J1539">
        <f>0.94*J1538+(1-0.94)*'01_Data'!T1534^2</f>
        <v>5.1368973902781801E-4</v>
      </c>
      <c r="K1539" s="11">
        <f t="shared" si="280"/>
        <v>0.35979134819365816</v>
      </c>
      <c r="L1539" t="e">
        <f>0.94*L1538+(1-0.94)*'01_Data'!U1534^2</f>
        <v>#DIV/0!</v>
      </c>
      <c r="M1539" s="11" t="e">
        <f t="shared" si="281"/>
        <v>#DIV/0!</v>
      </c>
      <c r="N1539">
        <f>0.94*N1538+(1-0.94)*'01_Data'!V1534^2</f>
        <v>1.3218795382733425E-3</v>
      </c>
      <c r="O1539" s="11">
        <f t="shared" si="282"/>
        <v>0.57715998098004195</v>
      </c>
      <c r="P1539">
        <f>0.94*P1538+(1-0.94)*'01_Data'!W1534^2</f>
        <v>8.5150281798651443E-4</v>
      </c>
      <c r="Q1539" s="11">
        <f t="shared" si="283"/>
        <v>0.46322641346603033</v>
      </c>
      <c r="R1539">
        <f>0.94*R1538+(1-0.94)*'01_Data'!X1534^2</f>
        <v>4.256762994235381E-4</v>
      </c>
      <c r="S1539" s="11">
        <f t="shared" si="284"/>
        <v>0.32752164425382885</v>
      </c>
      <c r="T1539">
        <f>0.94*T1538+(1-0.94)*'01_Data'!Y1534^2</f>
        <v>5.4869485767634261E-8</v>
      </c>
      <c r="U1539" s="11">
        <f t="shared" si="285"/>
        <v>3.7184822728424877E-3</v>
      </c>
      <c r="V1539" t="e">
        <f>0.94*V1538+(1-0.94)*'01_Data'!AA1534^2</f>
        <v>#VALUE!</v>
      </c>
      <c r="W1539" s="11" t="e">
        <f t="shared" si="286"/>
        <v>#VALUE!</v>
      </c>
      <c r="X1539" t="e">
        <f>0.94*X1538+(1-0.94)*'01_Data'!AB1534^2</f>
        <v>#VALUE!</v>
      </c>
      <c r="Y1539" s="11" t="e">
        <f t="shared" si="287"/>
        <v>#VALUE!</v>
      </c>
    </row>
    <row r="1540" spans="1:25" x14ac:dyDescent="0.2">
      <c r="A1540" s="6">
        <f>'01_Data'!A1536</f>
        <v>45693</v>
      </c>
      <c r="B1540">
        <f>0.94*B1539+(1-0.94)*'01_Data'!P1535^2</f>
        <v>1.882793869145126E-4</v>
      </c>
      <c r="C1540" s="11">
        <f t="shared" si="276"/>
        <v>0.21782195826513265</v>
      </c>
      <c r="D1540">
        <f>0.94*D1539+(1-0.94)*'01_Data'!Q1535^2</f>
        <v>2.5502363067993959E-4</v>
      </c>
      <c r="E1540" s="11">
        <f t="shared" si="277"/>
        <v>0.25350730745156991</v>
      </c>
      <c r="F1540">
        <f>0.94*F1539+(1-0.94)*'01_Data'!R1535^2</f>
        <v>1.8207145617122553E-4</v>
      </c>
      <c r="G1540" s="11">
        <f t="shared" si="278"/>
        <v>0.21420085656959648</v>
      </c>
      <c r="H1540">
        <f>0.94*H1539+(1-0.94)*'01_Data'!S1535^2</f>
        <v>3.1024039472127383E-4</v>
      </c>
      <c r="I1540" s="11">
        <f t="shared" si="279"/>
        <v>0.27960790308888089</v>
      </c>
      <c r="J1540">
        <f>0.94*J1539+(1-0.94)*'01_Data'!T1535^2</f>
        <v>4.8562249221310166E-4</v>
      </c>
      <c r="K1540" s="11">
        <f t="shared" si="280"/>
        <v>0.34982405297192132</v>
      </c>
      <c r="L1540" t="e">
        <f>0.94*L1539+(1-0.94)*'01_Data'!U1535^2</f>
        <v>#DIV/0!</v>
      </c>
      <c r="M1540" s="11" t="e">
        <f t="shared" si="281"/>
        <v>#DIV/0!</v>
      </c>
      <c r="N1540">
        <f>0.94*N1539+(1-0.94)*'01_Data'!V1535^2</f>
        <v>1.5581193061148862E-3</v>
      </c>
      <c r="O1540" s="11">
        <f t="shared" si="282"/>
        <v>0.62661476613701927</v>
      </c>
      <c r="P1540">
        <f>0.94*P1539+(1-0.94)*'01_Data'!W1535^2</f>
        <v>9.1689472866478001E-4</v>
      </c>
      <c r="Q1540" s="11">
        <f t="shared" si="283"/>
        <v>0.48068437838515682</v>
      </c>
      <c r="R1540">
        <f>0.94*R1539+(1-0.94)*'01_Data'!X1535^2</f>
        <v>4.0014958840985034E-4</v>
      </c>
      <c r="S1540" s="11">
        <f t="shared" si="284"/>
        <v>0.31754951783821417</v>
      </c>
      <c r="T1540">
        <f>0.94*T1539+(1-0.94)*'01_Data'!Y1535^2</f>
        <v>5.1577316621576203E-8</v>
      </c>
      <c r="U1540" s="11">
        <f t="shared" si="285"/>
        <v>3.6052023228436438E-3</v>
      </c>
      <c r="V1540" t="e">
        <f>0.94*V1539+(1-0.94)*'01_Data'!AA1535^2</f>
        <v>#VALUE!</v>
      </c>
      <c r="W1540" s="11" t="e">
        <f t="shared" si="286"/>
        <v>#VALUE!</v>
      </c>
      <c r="X1540" t="e">
        <f>0.94*X1539+(1-0.94)*'01_Data'!AB1535^2</f>
        <v>#VALUE!</v>
      </c>
      <c r="Y1540" s="11" t="e">
        <f t="shared" si="287"/>
        <v>#VALUE!</v>
      </c>
    </row>
    <row r="1541" spans="1:25" x14ac:dyDescent="0.2">
      <c r="A1541" s="6">
        <f>'01_Data'!A1537</f>
        <v>45694</v>
      </c>
      <c r="B1541">
        <f>0.94*B1540+(1-0.94)*'01_Data'!P1536^2</f>
        <v>1.7701444121765833E-4</v>
      </c>
      <c r="C1541" s="11">
        <f t="shared" si="276"/>
        <v>0.21120520634409065</v>
      </c>
      <c r="D1541">
        <f>0.94*D1540+(1-0.94)*'01_Data'!Q1536^2</f>
        <v>2.3985763970449516E-4</v>
      </c>
      <c r="E1541" s="11">
        <f t="shared" si="277"/>
        <v>0.24585386961675587</v>
      </c>
      <c r="F1541">
        <f>0.94*F1540+(1-0.94)*'01_Data'!R1536^2</f>
        <v>1.7196181288270414E-4</v>
      </c>
      <c r="G1541" s="11">
        <f t="shared" si="278"/>
        <v>0.20816910636893615</v>
      </c>
      <c r="H1541">
        <f>0.94*H1540+(1-0.94)*'01_Data'!S1536^2</f>
        <v>2.930344625350958E-4</v>
      </c>
      <c r="I1541" s="11">
        <f t="shared" si="279"/>
        <v>0.27174378476580496</v>
      </c>
      <c r="J1541">
        <f>0.94*J1540+(1-0.94)*'01_Data'!T1536^2</f>
        <v>4.6408162351909457E-4</v>
      </c>
      <c r="K1541" s="11">
        <f t="shared" si="280"/>
        <v>0.34197743949975978</v>
      </c>
      <c r="L1541" t="e">
        <f>0.94*L1540+(1-0.94)*'01_Data'!U1536^2</f>
        <v>#DIV/0!</v>
      </c>
      <c r="M1541" s="11" t="e">
        <f t="shared" si="281"/>
        <v>#DIV/0!</v>
      </c>
      <c r="N1541">
        <f>0.94*N1540+(1-0.94)*'01_Data'!V1536^2</f>
        <v>1.4894549677249094E-3</v>
      </c>
      <c r="O1541" s="11">
        <f t="shared" si="282"/>
        <v>0.6126521458924935</v>
      </c>
      <c r="P1541">
        <f>0.94*P1540+(1-0.94)*'01_Data'!W1536^2</f>
        <v>8.6767559231758012E-4</v>
      </c>
      <c r="Q1541" s="11">
        <f t="shared" si="283"/>
        <v>0.46760480030045692</v>
      </c>
      <c r="R1541">
        <f>0.94*R1540+(1-0.94)*'01_Data'!X1536^2</f>
        <v>3.7619600100736458E-4</v>
      </c>
      <c r="S1541" s="11">
        <f t="shared" si="284"/>
        <v>0.30789834727366738</v>
      </c>
      <c r="T1541">
        <f>0.94*T1540+(1-0.94)*'01_Data'!Y1536^2</f>
        <v>4.9207730669370982E-8</v>
      </c>
      <c r="U1541" s="11">
        <f t="shared" si="285"/>
        <v>3.5214128029359879E-3</v>
      </c>
      <c r="V1541" t="e">
        <f>0.94*V1540+(1-0.94)*'01_Data'!AA1536^2</f>
        <v>#VALUE!</v>
      </c>
      <c r="W1541" s="11" t="e">
        <f t="shared" si="286"/>
        <v>#VALUE!</v>
      </c>
      <c r="X1541" t="e">
        <f>0.94*X1540+(1-0.94)*'01_Data'!AB1536^2</f>
        <v>#VALUE!</v>
      </c>
      <c r="Y1541" s="11" t="e">
        <f t="shared" si="287"/>
        <v>#VALUE!</v>
      </c>
    </row>
    <row r="1542" spans="1:25" x14ac:dyDescent="0.2">
      <c r="A1542" s="6">
        <f>'01_Data'!A1538</f>
        <v>45695</v>
      </c>
      <c r="B1542">
        <f>0.94*B1541+(1-0.94)*'01_Data'!P1537^2</f>
        <v>1.769814598597553E-4</v>
      </c>
      <c r="C1542" s="11">
        <f t="shared" si="276"/>
        <v>0.21118552953424233</v>
      </c>
      <c r="D1542">
        <f>0.94*D1541+(1-0.94)*'01_Data'!Q1537^2</f>
        <v>2.2853355406786107E-4</v>
      </c>
      <c r="E1542" s="11">
        <f t="shared" si="277"/>
        <v>0.23998011506185465</v>
      </c>
      <c r="F1542">
        <f>0.94*F1541+(1-0.94)*'01_Data'!R1537^2</f>
        <v>1.6208099462876443E-4</v>
      </c>
      <c r="G1542" s="11">
        <f t="shared" si="278"/>
        <v>0.20210000159932864</v>
      </c>
      <c r="H1542">
        <f>0.94*H1541+(1-0.94)*'01_Data'!S1537^2</f>
        <v>2.7934519843269146E-4</v>
      </c>
      <c r="I1542" s="11">
        <f t="shared" si="279"/>
        <v>0.2653205419959756</v>
      </c>
      <c r="J1542">
        <f>0.94*J1541+(1-0.94)*'01_Data'!T1537^2</f>
        <v>6.0672842417583493E-4</v>
      </c>
      <c r="K1542" s="11">
        <f t="shared" si="280"/>
        <v>0.39101862218097799</v>
      </c>
      <c r="L1542" t="e">
        <f>0.94*L1541+(1-0.94)*'01_Data'!U1537^2</f>
        <v>#DIV/0!</v>
      </c>
      <c r="M1542" s="11" t="e">
        <f t="shared" si="281"/>
        <v>#DIV/0!</v>
      </c>
      <c r="N1542">
        <f>0.94*N1541+(1-0.94)*'01_Data'!V1537^2</f>
        <v>1.4548009778107261E-3</v>
      </c>
      <c r="O1542" s="11">
        <f t="shared" si="282"/>
        <v>0.60548315121752405</v>
      </c>
      <c r="P1542">
        <f>0.94*P1541+(1-0.94)*'01_Data'!W1537^2</f>
        <v>8.3948809352465189E-4</v>
      </c>
      <c r="Q1542" s="11">
        <f t="shared" si="283"/>
        <v>0.45994673557729737</v>
      </c>
      <c r="R1542">
        <f>0.94*R1541+(1-0.94)*'01_Data'!X1537^2</f>
        <v>3.7862049293424364E-4</v>
      </c>
      <c r="S1542" s="11">
        <f t="shared" si="284"/>
        <v>0.30888891890035391</v>
      </c>
      <c r="T1542">
        <f>0.94*T1541+(1-0.94)*'01_Data'!Y1537^2</f>
        <v>4.912440416670699E-8</v>
      </c>
      <c r="U1542" s="11">
        <f t="shared" si="285"/>
        <v>3.5184300263057904E-3</v>
      </c>
      <c r="V1542" t="e">
        <f>0.94*V1541+(1-0.94)*'01_Data'!AA1537^2</f>
        <v>#VALUE!</v>
      </c>
      <c r="W1542" s="11" t="e">
        <f t="shared" si="286"/>
        <v>#VALUE!</v>
      </c>
      <c r="X1542" t="e">
        <f>0.94*X1541+(1-0.94)*'01_Data'!AB1537^2</f>
        <v>#VALUE!</v>
      </c>
      <c r="Y1542" s="11" t="e">
        <f t="shared" si="287"/>
        <v>#VALUE!</v>
      </c>
    </row>
    <row r="1543" spans="1:25" x14ac:dyDescent="0.2">
      <c r="A1543" s="6">
        <f>'01_Data'!A1539</f>
        <v>45698</v>
      </c>
      <c r="B1543">
        <f>0.94*B1542+(1-0.94)*'01_Data'!P1538^2</f>
        <v>1.6743798227746067E-4</v>
      </c>
      <c r="C1543" s="11">
        <f t="shared" si="276"/>
        <v>0.20541268591282305</v>
      </c>
      <c r="D1543">
        <f>0.94*D1542+(1-0.94)*'01_Data'!Q1538^2</f>
        <v>2.1616307220433229E-4</v>
      </c>
      <c r="E1543" s="11">
        <f t="shared" si="277"/>
        <v>0.23339471758266456</v>
      </c>
      <c r="F1543">
        <f>0.94*F1542+(1-0.94)*'01_Data'!R1538^2</f>
        <v>1.6759355965668065E-4</v>
      </c>
      <c r="G1543" s="11">
        <f t="shared" si="278"/>
        <v>0.20550809481254875</v>
      </c>
      <c r="H1543">
        <f>0.94*H1542+(1-0.94)*'01_Data'!S1538^2</f>
        <v>2.6367690724328339E-4</v>
      </c>
      <c r="I1543" s="11">
        <f t="shared" si="279"/>
        <v>0.25777234263067755</v>
      </c>
      <c r="J1543">
        <f>0.94*J1542+(1-0.94)*'01_Data'!T1538^2</f>
        <v>5.7085926582586171E-4</v>
      </c>
      <c r="K1543" s="11">
        <f t="shared" si="280"/>
        <v>0.37928424036349989</v>
      </c>
      <c r="L1543" t="e">
        <f>0.94*L1542+(1-0.94)*'01_Data'!U1538^2</f>
        <v>#DIV/0!</v>
      </c>
      <c r="M1543" s="11" t="e">
        <f t="shared" si="281"/>
        <v>#DIV/0!</v>
      </c>
      <c r="N1543">
        <f>0.94*N1542+(1-0.94)*'01_Data'!V1538^2</f>
        <v>1.3693905497588162E-3</v>
      </c>
      <c r="O1543" s="11">
        <f t="shared" si="282"/>
        <v>0.58744056596324845</v>
      </c>
      <c r="P1543">
        <f>0.94*P1542+(1-0.94)*'01_Data'!W1538^2</f>
        <v>8.5205095434432777E-4</v>
      </c>
      <c r="Q1543" s="11">
        <f t="shared" si="283"/>
        <v>0.46337548542706769</v>
      </c>
      <c r="R1543">
        <f>0.94*R1542+(1-0.94)*'01_Data'!X1538^2</f>
        <v>3.5788835072866367E-4</v>
      </c>
      <c r="S1543" s="11">
        <f t="shared" si="284"/>
        <v>0.30031294408270726</v>
      </c>
      <c r="T1543">
        <f>0.94*T1542+(1-0.94)*'01_Data'!Y1538^2</f>
        <v>4.9044822845834279E-8</v>
      </c>
      <c r="U1543" s="11">
        <f t="shared" si="285"/>
        <v>3.5155789504931105E-3</v>
      </c>
      <c r="V1543" t="e">
        <f>0.94*V1542+(1-0.94)*'01_Data'!AA1538^2</f>
        <v>#VALUE!</v>
      </c>
      <c r="W1543" s="11" t="e">
        <f t="shared" si="286"/>
        <v>#VALUE!</v>
      </c>
      <c r="X1543" t="e">
        <f>0.94*X1542+(1-0.94)*'01_Data'!AB1538^2</f>
        <v>#VALUE!</v>
      </c>
      <c r="Y1543" s="11" t="e">
        <f t="shared" si="287"/>
        <v>#VALUE!</v>
      </c>
    </row>
    <row r="1544" spans="1:25" x14ac:dyDescent="0.2">
      <c r="A1544" s="6">
        <f>'01_Data'!A1540</f>
        <v>45699</v>
      </c>
      <c r="B1544">
        <f>0.94*B1543+(1-0.94)*'01_Data'!P1539^2</f>
        <v>1.7887398773928922E-4</v>
      </c>
      <c r="C1544" s="11">
        <f t="shared" ref="C1544:C1607" si="288">SQRT(B1544)*SQRT(252)</f>
        <v>0.21231166927491502</v>
      </c>
      <c r="D1544">
        <f>0.94*D1543+(1-0.94)*'01_Data'!Q1539^2</f>
        <v>2.2823520911644963E-4</v>
      </c>
      <c r="E1544" s="11">
        <f t="shared" ref="E1544:E1607" si="289">SQRT(D1544)*SQRT(252)</f>
        <v>0.23982341982664102</v>
      </c>
      <c r="F1544">
        <f>0.94*F1543+(1-0.94)*'01_Data'!R1539^2</f>
        <v>1.6522987898615673E-4</v>
      </c>
      <c r="G1544" s="11">
        <f t="shared" ref="G1544:G1607" si="290">SQRT(F1544)*SQRT(252)</f>
        <v>0.20405374170671681</v>
      </c>
      <c r="H1544">
        <f>0.94*H1543+(1-0.94)*'01_Data'!S1539^2</f>
        <v>3.1571570848250562E-4</v>
      </c>
      <c r="I1544" s="11">
        <f t="shared" ref="I1544:I1607" si="291">SQRT(H1544)*SQRT(252)</f>
        <v>0.28206445812542819</v>
      </c>
      <c r="J1544">
        <f>0.94*J1543+(1-0.94)*'01_Data'!T1539^2</f>
        <v>5.5693728819158569E-4</v>
      </c>
      <c r="K1544" s="11">
        <f t="shared" ref="K1544:K1607" si="292">SQRT(J1544)*SQRT(252)</f>
        <v>0.3746307470353703</v>
      </c>
      <c r="L1544" t="e">
        <f>0.94*L1543+(1-0.94)*'01_Data'!U1539^2</f>
        <v>#DIV/0!</v>
      </c>
      <c r="M1544" s="11" t="e">
        <f t="shared" ref="M1544:M1607" si="293">SQRT(L1544)*SQRT(252)</f>
        <v>#DIV/0!</v>
      </c>
      <c r="N1544">
        <f>0.94*N1543+(1-0.94)*'01_Data'!V1539^2</f>
        <v>1.2881542834381099E-3</v>
      </c>
      <c r="O1544" s="11">
        <f t="shared" ref="O1544:O1607" si="294">SQRT(N1544)*SQRT(252)</f>
        <v>0.56974983933863788</v>
      </c>
      <c r="P1544">
        <f>0.94*P1543+(1-0.94)*'01_Data'!W1539^2</f>
        <v>8.2742484502759108E-4</v>
      </c>
      <c r="Q1544" s="11">
        <f t="shared" ref="Q1544:Q1607" si="295">SQRT(P1544)*SQRT(252)</f>
        <v>0.45663011392915487</v>
      </c>
      <c r="R1544">
        <f>0.94*R1543+(1-0.94)*'01_Data'!X1539^2</f>
        <v>3.4025036874995527E-4</v>
      </c>
      <c r="S1544" s="11">
        <f t="shared" ref="S1544:S1607" si="296">SQRT(R1544)*SQRT(252)</f>
        <v>0.29281921542991118</v>
      </c>
      <c r="T1544">
        <f>0.94*T1543+(1-0.94)*'01_Data'!Y1539^2</f>
        <v>4.6811384103667752E-8</v>
      </c>
      <c r="U1544" s="11">
        <f t="shared" ref="U1544:U1607" si="297">SQRT(T1544)*SQRT(252)</f>
        <v>3.4345987821176832E-3</v>
      </c>
      <c r="V1544" t="e">
        <f>0.94*V1543+(1-0.94)*'01_Data'!AA1539^2</f>
        <v>#VALUE!</v>
      </c>
      <c r="W1544" s="11" t="e">
        <f t="shared" ref="W1544:W1607" si="298">SQRT(V1544)*SQRT(252)</f>
        <v>#VALUE!</v>
      </c>
      <c r="X1544" t="e">
        <f>0.94*X1543+(1-0.94)*'01_Data'!AB1539^2</f>
        <v>#VALUE!</v>
      </c>
      <c r="Y1544" s="11" t="e">
        <f t="shared" ref="Y1544:Y1607" si="299">SQRT(X1544)*SQRT(252)</f>
        <v>#VALUE!</v>
      </c>
    </row>
    <row r="1545" spans="1:25" x14ac:dyDescent="0.2">
      <c r="A1545" s="6">
        <f>'01_Data'!A1541</f>
        <v>45700</v>
      </c>
      <c r="B1545">
        <f>0.94*B1544+(1-0.94)*'01_Data'!P1540^2</f>
        <v>1.7051369774015004E-4</v>
      </c>
      <c r="C1545" s="11">
        <f t="shared" si="288"/>
        <v>0.2072907422692046</v>
      </c>
      <c r="D1545">
        <f>0.94*D1544+(1-0.94)*'01_Data'!Q1540^2</f>
        <v>2.2136459977559241E-4</v>
      </c>
      <c r="E1545" s="11">
        <f t="shared" si="289"/>
        <v>0.23618611124164199</v>
      </c>
      <c r="F1545">
        <f>0.94*F1544+(1-0.94)*'01_Data'!R1540^2</f>
        <v>1.8480421286419649E-4</v>
      </c>
      <c r="G1545" s="11">
        <f t="shared" si="290"/>
        <v>0.21580236709030212</v>
      </c>
      <c r="H1545">
        <f>0.94*H1544+(1-0.94)*'01_Data'!S1540^2</f>
        <v>2.9812263076064288E-4</v>
      </c>
      <c r="I1545" s="11">
        <f t="shared" si="291"/>
        <v>0.27409287285823764</v>
      </c>
      <c r="J1545">
        <f>0.94*J1544+(1-0.94)*'01_Data'!T1540^2</f>
        <v>5.3011516305110458E-4</v>
      </c>
      <c r="K1545" s="11">
        <f t="shared" si="292"/>
        <v>0.36549831885916845</v>
      </c>
      <c r="L1545" t="e">
        <f>0.94*L1544+(1-0.94)*'01_Data'!U1540^2</f>
        <v>#DIV/0!</v>
      </c>
      <c r="M1545" s="11" t="e">
        <f t="shared" si="293"/>
        <v>#DIV/0!</v>
      </c>
      <c r="N1545">
        <f>0.94*N1544+(1-0.94)*'01_Data'!V1540^2</f>
        <v>1.2374316946726699E-3</v>
      </c>
      <c r="O1545" s="11">
        <f t="shared" si="294"/>
        <v>0.55841990209654313</v>
      </c>
      <c r="P1545">
        <f>0.94*P1544+(1-0.94)*'01_Data'!W1540^2</f>
        <v>7.7798898199725279E-4</v>
      </c>
      <c r="Q1545" s="11">
        <f t="shared" si="295"/>
        <v>0.44277897811809869</v>
      </c>
      <c r="R1545">
        <f>0.94*R1544+(1-0.94)*'01_Data'!X1540^2</f>
        <v>3.3165661073344786E-4</v>
      </c>
      <c r="S1545" s="11">
        <f t="shared" si="296"/>
        <v>0.28909767537084913</v>
      </c>
      <c r="T1545">
        <f>0.94*T1544+(1-0.94)*'01_Data'!Y1540^2</f>
        <v>4.4726803573998217E-8</v>
      </c>
      <c r="U1545" s="11">
        <f t="shared" si="297"/>
        <v>3.3572540119340909E-3</v>
      </c>
      <c r="V1545" t="e">
        <f>0.94*V1544+(1-0.94)*'01_Data'!AA1540^2</f>
        <v>#VALUE!</v>
      </c>
      <c r="W1545" s="11" t="e">
        <f t="shared" si="298"/>
        <v>#VALUE!</v>
      </c>
      <c r="X1545" t="e">
        <f>0.94*X1544+(1-0.94)*'01_Data'!AB1540^2</f>
        <v>#VALUE!</v>
      </c>
      <c r="Y1545" s="11" t="e">
        <f t="shared" si="299"/>
        <v>#VALUE!</v>
      </c>
    </row>
    <row r="1546" spans="1:25" x14ac:dyDescent="0.2">
      <c r="A1546" s="6">
        <f>'01_Data'!A1542</f>
        <v>45701</v>
      </c>
      <c r="B1546">
        <f>0.94*B1545+(1-0.94)*'01_Data'!P1541^2</f>
        <v>2.162766025282419E-4</v>
      </c>
      <c r="C1546" s="11">
        <f t="shared" si="288"/>
        <v>0.2334559997882191</v>
      </c>
      <c r="D1546">
        <f>0.94*D1545+(1-0.94)*'01_Data'!Q1541^2</f>
        <v>2.2395573456199136E-4</v>
      </c>
      <c r="E1546" s="11">
        <f t="shared" si="289"/>
        <v>0.23756440202526519</v>
      </c>
      <c r="F1546">
        <f>0.94*F1545+(1-0.94)*'01_Data'!R1541^2</f>
        <v>2.3939148928549879E-4</v>
      </c>
      <c r="G1546" s="11">
        <f t="shared" si="290"/>
        <v>0.24561485154596352</v>
      </c>
      <c r="H1546">
        <f>0.94*H1545+(1-0.94)*'01_Data'!S1541^2</f>
        <v>2.9593604177841938E-4</v>
      </c>
      <c r="I1546" s="11">
        <f t="shared" si="291"/>
        <v>0.27308585193700846</v>
      </c>
      <c r="J1546">
        <f>0.94*J1545+(1-0.94)*'01_Data'!T1541^2</f>
        <v>6.2593311859516555E-4</v>
      </c>
      <c r="K1546" s="11">
        <f t="shared" si="292"/>
        <v>0.39715884213495956</v>
      </c>
      <c r="L1546" t="e">
        <f>0.94*L1545+(1-0.94)*'01_Data'!U1541^2</f>
        <v>#DIV/0!</v>
      </c>
      <c r="M1546" s="11" t="e">
        <f t="shared" si="293"/>
        <v>#DIV/0!</v>
      </c>
      <c r="N1546">
        <f>0.94*N1545+(1-0.94)*'01_Data'!V1541^2</f>
        <v>1.18072171447562E-3</v>
      </c>
      <c r="O1546" s="11">
        <f t="shared" si="294"/>
        <v>0.54547398842461436</v>
      </c>
      <c r="P1546">
        <f>0.94*P1545+(1-0.94)*'01_Data'!W1541^2</f>
        <v>7.3397458763147883E-4</v>
      </c>
      <c r="Q1546" s="11">
        <f t="shared" si="295"/>
        <v>0.43007161738846789</v>
      </c>
      <c r="R1546">
        <f>0.94*R1545+(1-0.94)*'01_Data'!X1541^2</f>
        <v>3.1570217398990881E-4</v>
      </c>
      <c r="S1546" s="11">
        <f t="shared" si="296"/>
        <v>0.28205841211610233</v>
      </c>
      <c r="T1546">
        <f>0.94*T1545+(1-0.94)*'01_Data'!Y1541^2</f>
        <v>4.2752136016940469E-8</v>
      </c>
      <c r="U1546" s="11">
        <f t="shared" si="297"/>
        <v>3.2823068528504461E-3</v>
      </c>
      <c r="V1546" t="e">
        <f>0.94*V1545+(1-0.94)*'01_Data'!AA1541^2</f>
        <v>#VALUE!</v>
      </c>
      <c r="W1546" s="11" t="e">
        <f t="shared" si="298"/>
        <v>#VALUE!</v>
      </c>
      <c r="X1546" t="e">
        <f>0.94*X1545+(1-0.94)*'01_Data'!AB1541^2</f>
        <v>#VALUE!</v>
      </c>
      <c r="Y1546" s="11" t="e">
        <f t="shared" si="299"/>
        <v>#VALUE!</v>
      </c>
    </row>
    <row r="1547" spans="1:25" x14ac:dyDescent="0.2">
      <c r="A1547" s="6">
        <f>'01_Data'!A1543</f>
        <v>45702</v>
      </c>
      <c r="B1547">
        <f>0.94*B1546+(1-0.94)*'01_Data'!P1542^2</f>
        <v>2.0644487297196578E-4</v>
      </c>
      <c r="C1547" s="11">
        <f t="shared" si="288"/>
        <v>0.22808793915710535</v>
      </c>
      <c r="D1547">
        <f>0.94*D1546+(1-0.94)*'01_Data'!Q1542^2</f>
        <v>2.129048342469177E-4</v>
      </c>
      <c r="E1547" s="11">
        <f t="shared" si="289"/>
        <v>0.23162905307889006</v>
      </c>
      <c r="F1547">
        <f>0.94*F1546+(1-0.94)*'01_Data'!R1542^2</f>
        <v>2.3918714867452432E-4</v>
      </c>
      <c r="G1547" s="11">
        <f t="shared" si="290"/>
        <v>0.24551000278192361</v>
      </c>
      <c r="H1547">
        <f>0.94*H1546+(1-0.94)*'01_Data'!S1542^2</f>
        <v>2.7824540168574688E-4</v>
      </c>
      <c r="I1547" s="11">
        <f t="shared" si="291"/>
        <v>0.2647977364420025</v>
      </c>
      <c r="J1547">
        <f>0.94*J1546+(1-0.94)*'01_Data'!T1542^2</f>
        <v>5.8898983070766091E-4</v>
      </c>
      <c r="K1547" s="11">
        <f t="shared" si="292"/>
        <v>0.38526022029055967</v>
      </c>
      <c r="L1547" t="e">
        <f>0.94*L1546+(1-0.94)*'01_Data'!U1542^2</f>
        <v>#DIV/0!</v>
      </c>
      <c r="M1547" s="11" t="e">
        <f t="shared" si="293"/>
        <v>#DIV/0!</v>
      </c>
      <c r="N1547">
        <f>0.94*N1546+(1-0.94)*'01_Data'!V1542^2</f>
        <v>1.1412274182290758E-3</v>
      </c>
      <c r="O1547" s="11">
        <f t="shared" si="294"/>
        <v>0.53627353971059133</v>
      </c>
      <c r="P1547">
        <f>0.94*P1546+(1-0.94)*'01_Data'!W1542^2</f>
        <v>9.7726566438244658E-4</v>
      </c>
      <c r="Q1547" s="11">
        <f t="shared" si="295"/>
        <v>0.49625693690302869</v>
      </c>
      <c r="R1547">
        <f>0.94*R1546+(1-0.94)*'01_Data'!X1542^2</f>
        <v>3.0121339488260268E-4</v>
      </c>
      <c r="S1547" s="11">
        <f t="shared" si="296"/>
        <v>0.27551002796707036</v>
      </c>
      <c r="T1547">
        <f>0.94*T1546+(1-0.94)*'01_Data'!Y1542^2</f>
        <v>4.305176163824057E-8</v>
      </c>
      <c r="U1547" s="11">
        <f t="shared" si="297"/>
        <v>3.2937886897669412E-3</v>
      </c>
      <c r="V1547" t="e">
        <f>0.94*V1546+(1-0.94)*'01_Data'!AA1542^2</f>
        <v>#VALUE!</v>
      </c>
      <c r="W1547" s="11" t="e">
        <f t="shared" si="298"/>
        <v>#VALUE!</v>
      </c>
      <c r="X1547" t="e">
        <f>0.94*X1546+(1-0.94)*'01_Data'!AB1542^2</f>
        <v>#VALUE!</v>
      </c>
      <c r="Y1547" s="11" t="e">
        <f t="shared" si="299"/>
        <v>#VALUE!</v>
      </c>
    </row>
    <row r="1548" spans="1:25" x14ac:dyDescent="0.2">
      <c r="A1548" s="6">
        <f>'01_Data'!A1544</f>
        <v>45706</v>
      </c>
      <c r="B1548">
        <f>0.94*B1547+(1-0.94)*'01_Data'!P1543^2</f>
        <v>1.9412027371032057E-4</v>
      </c>
      <c r="C1548" s="11">
        <f t="shared" si="288"/>
        <v>0.22117483802413146</v>
      </c>
      <c r="D1548">
        <f>0.94*D1547+(1-0.94)*'01_Data'!Q1543^2</f>
        <v>2.0356061800656678E-4</v>
      </c>
      <c r="E1548" s="11">
        <f t="shared" si="289"/>
        <v>0.22648901902223612</v>
      </c>
      <c r="F1548">
        <f>0.94*F1547+(1-0.94)*'01_Data'!R1543^2</f>
        <v>2.2496308889625205E-4</v>
      </c>
      <c r="G1548" s="11">
        <f t="shared" si="290"/>
        <v>0.23809808567448734</v>
      </c>
      <c r="H1548">
        <f>0.94*H1547+(1-0.94)*'01_Data'!S1543^2</f>
        <v>2.6239559013759305E-4</v>
      </c>
      <c r="I1548" s="11">
        <f t="shared" si="291"/>
        <v>0.25714526772755014</v>
      </c>
      <c r="J1548">
        <f>0.94*J1547+(1-0.94)*'01_Data'!T1543^2</f>
        <v>5.7032537401695857E-4</v>
      </c>
      <c r="K1548" s="11">
        <f t="shared" si="292"/>
        <v>0.37910683751717478</v>
      </c>
      <c r="L1548" t="e">
        <f>0.94*L1547+(1-0.94)*'01_Data'!U1543^2</f>
        <v>#DIV/0!</v>
      </c>
      <c r="M1548" s="11" t="e">
        <f t="shared" si="293"/>
        <v>#DIV/0!</v>
      </c>
      <c r="N1548">
        <f>0.94*N1547+(1-0.94)*'01_Data'!V1543^2</f>
        <v>1.099625128574771E-3</v>
      </c>
      <c r="O1548" s="11">
        <f t="shared" si="294"/>
        <v>0.52640814241502987</v>
      </c>
      <c r="P1548">
        <f>0.94*P1547+(1-0.94)*'01_Data'!W1543^2</f>
        <v>9.271812489682874E-4</v>
      </c>
      <c r="Q1548" s="11">
        <f t="shared" si="295"/>
        <v>0.48337322509631053</v>
      </c>
      <c r="R1548">
        <f>0.94*R1547+(1-0.94)*'01_Data'!X1543^2</f>
        <v>2.8751818894597254E-4</v>
      </c>
      <c r="S1548" s="11">
        <f t="shared" si="296"/>
        <v>0.26917389103400258</v>
      </c>
      <c r="T1548">
        <f>0.94*T1547+(1-0.94)*'01_Data'!Y1543^2</f>
        <v>4.6933334066582793E-8</v>
      </c>
      <c r="U1548" s="11">
        <f t="shared" si="297"/>
        <v>3.4390696684974071E-3</v>
      </c>
      <c r="V1548" t="e">
        <f>0.94*V1547+(1-0.94)*'01_Data'!AA1543^2</f>
        <v>#VALUE!</v>
      </c>
      <c r="W1548" s="11" t="e">
        <f t="shared" si="298"/>
        <v>#VALUE!</v>
      </c>
      <c r="X1548" t="e">
        <f>0.94*X1547+(1-0.94)*'01_Data'!AB1543^2</f>
        <v>#VALUE!</v>
      </c>
      <c r="Y1548" s="11" t="e">
        <f t="shared" si="299"/>
        <v>#VALUE!</v>
      </c>
    </row>
    <row r="1549" spans="1:25" x14ac:dyDescent="0.2">
      <c r="A1549" s="6">
        <f>'01_Data'!A1545</f>
        <v>45707</v>
      </c>
      <c r="B1549">
        <f>0.94*B1548+(1-0.94)*'01_Data'!P1544^2</f>
        <v>2.0064164458278241E-4</v>
      </c>
      <c r="C1549" s="11">
        <f t="shared" si="288"/>
        <v>0.22485927695974914</v>
      </c>
      <c r="D1549">
        <f>0.94*D1548+(1-0.94)*'01_Data'!Q1544^2</f>
        <v>1.9300973439354425E-4</v>
      </c>
      <c r="E1549" s="11">
        <f t="shared" si="289"/>
        <v>0.22054127293360115</v>
      </c>
      <c r="F1549">
        <f>0.94*F1548+(1-0.94)*'01_Data'!R1544^2</f>
        <v>2.2052303559451809E-4</v>
      </c>
      <c r="G1549" s="11">
        <f t="shared" si="290"/>
        <v>0.23573672808838797</v>
      </c>
      <c r="H1549">
        <f>0.94*H1548+(1-0.94)*'01_Data'!S1544^2</f>
        <v>2.622038899545568E-4</v>
      </c>
      <c r="I1549" s="11">
        <f t="shared" si="291"/>
        <v>0.25705131835598183</v>
      </c>
      <c r="J1549">
        <f>0.94*J1548+(1-0.94)*'01_Data'!T1544^2</f>
        <v>5.4201730292148195E-4</v>
      </c>
      <c r="K1549" s="11">
        <f t="shared" si="292"/>
        <v>0.36957862537789371</v>
      </c>
      <c r="L1549" t="e">
        <f>0.94*L1548+(1-0.94)*'01_Data'!U1544^2</f>
        <v>#DIV/0!</v>
      </c>
      <c r="M1549" s="11" t="e">
        <f t="shared" si="293"/>
        <v>#DIV/0!</v>
      </c>
      <c r="N1549">
        <f>0.94*N1548+(1-0.94)*'01_Data'!V1544^2</f>
        <v>1.0338206475165512E-3</v>
      </c>
      <c r="O1549" s="11">
        <f t="shared" si="294"/>
        <v>0.51041434460070856</v>
      </c>
      <c r="P1549">
        <f>0.94*P1548+(1-0.94)*'01_Data'!W1544^2</f>
        <v>8.7535359893138988E-4</v>
      </c>
      <c r="Q1549" s="11">
        <f t="shared" si="295"/>
        <v>0.46966914624095785</v>
      </c>
      <c r="R1549">
        <f>0.94*R1548+(1-0.94)*'01_Data'!X1544^2</f>
        <v>2.8447873662299969E-4</v>
      </c>
      <c r="S1549" s="11">
        <f t="shared" si="296"/>
        <v>0.26774734663297028</v>
      </c>
      <c r="T1549">
        <f>0.94*T1548+(1-0.94)*'01_Data'!Y1544^2</f>
        <v>4.6949074270748076E-8</v>
      </c>
      <c r="U1549" s="11">
        <f t="shared" si="297"/>
        <v>3.4396463068502429E-3</v>
      </c>
      <c r="V1549" t="e">
        <f>0.94*V1548+(1-0.94)*'01_Data'!AA1544^2</f>
        <v>#VALUE!</v>
      </c>
      <c r="W1549" s="11" t="e">
        <f t="shared" si="298"/>
        <v>#VALUE!</v>
      </c>
      <c r="X1549" t="e">
        <f>0.94*X1548+(1-0.94)*'01_Data'!AB1544^2</f>
        <v>#VALUE!</v>
      </c>
      <c r="Y1549" s="11" t="e">
        <f t="shared" si="299"/>
        <v>#VALUE!</v>
      </c>
    </row>
    <row r="1550" spans="1:25" x14ac:dyDescent="0.2">
      <c r="A1550" s="6">
        <f>'01_Data'!A1546</f>
        <v>45708</v>
      </c>
      <c r="B1550">
        <f>0.94*B1549+(1-0.94)*'01_Data'!P1545^2</f>
        <v>1.8872960608783674E-4</v>
      </c>
      <c r="C1550" s="11">
        <f t="shared" si="288"/>
        <v>0.21808223388010051</v>
      </c>
      <c r="D1550">
        <f>0.94*D1549+(1-0.94)*'01_Data'!Q1545^2</f>
        <v>1.8422734804496706E-4</v>
      </c>
      <c r="E1550" s="11">
        <f t="shared" si="289"/>
        <v>0.21546529118939714</v>
      </c>
      <c r="F1550">
        <f>0.94*F1549+(1-0.94)*'01_Data'!R1545^2</f>
        <v>2.3508236525152305E-4</v>
      </c>
      <c r="G1550" s="11">
        <f t="shared" si="290"/>
        <v>0.24339423995522944</v>
      </c>
      <c r="H1550">
        <f>0.94*H1549+(1-0.94)*'01_Data'!S1545^2</f>
        <v>3.5782092072932244E-4</v>
      </c>
      <c r="I1550" s="11">
        <f t="shared" si="291"/>
        <v>0.30028465166203427</v>
      </c>
      <c r="J1550">
        <f>0.94*J1549+(1-0.94)*'01_Data'!T1545^2</f>
        <v>5.2219348805537227E-4</v>
      </c>
      <c r="K1550" s="11">
        <f t="shared" si="292"/>
        <v>0.36275716256189044</v>
      </c>
      <c r="L1550" t="e">
        <f>0.94*L1549+(1-0.94)*'01_Data'!U1545^2</f>
        <v>#DIV/0!</v>
      </c>
      <c r="M1550" s="11" t="e">
        <f t="shared" si="293"/>
        <v>#DIV/0!</v>
      </c>
      <c r="N1550">
        <f>0.94*N1549+(1-0.94)*'01_Data'!V1545^2</f>
        <v>9.8039498185576997E-4</v>
      </c>
      <c r="O1550" s="11">
        <f t="shared" si="294"/>
        <v>0.49705083787038729</v>
      </c>
      <c r="P1550">
        <f>0.94*P1549+(1-0.94)*'01_Data'!W1545^2</f>
        <v>8.4930905634780947E-4</v>
      </c>
      <c r="Q1550" s="11">
        <f t="shared" si="295"/>
        <v>0.46262931402976182</v>
      </c>
      <c r="R1550">
        <f>0.94*R1549+(1-0.94)*'01_Data'!X1545^2</f>
        <v>2.7217277053475151E-4</v>
      </c>
      <c r="S1550" s="11">
        <f t="shared" si="296"/>
        <v>0.26189222625873676</v>
      </c>
      <c r="T1550">
        <f>0.94*T1549+(1-0.94)*'01_Data'!Y1545^2</f>
        <v>4.4854810865309773E-8</v>
      </c>
      <c r="U1550" s="11">
        <f t="shared" si="297"/>
        <v>3.3620547791578387E-3</v>
      </c>
      <c r="V1550" t="e">
        <f>0.94*V1549+(1-0.94)*'01_Data'!AA1545^2</f>
        <v>#VALUE!</v>
      </c>
      <c r="W1550" s="11" t="e">
        <f t="shared" si="298"/>
        <v>#VALUE!</v>
      </c>
      <c r="X1550" t="e">
        <f>0.94*X1549+(1-0.94)*'01_Data'!AB1545^2</f>
        <v>#VALUE!</v>
      </c>
      <c r="Y1550" s="11" t="e">
        <f t="shared" si="299"/>
        <v>#VALUE!</v>
      </c>
    </row>
    <row r="1551" spans="1:25" x14ac:dyDescent="0.2">
      <c r="A1551" s="6">
        <f>'01_Data'!A1547</f>
        <v>45709</v>
      </c>
      <c r="B1551">
        <f>0.94*B1550+(1-0.94)*'01_Data'!P1546^2</f>
        <v>1.9144144014041282E-4</v>
      </c>
      <c r="C1551" s="11">
        <f t="shared" si="288"/>
        <v>0.21964344496338614</v>
      </c>
      <c r="D1551">
        <f>0.94*D1550+(1-0.94)*'01_Data'!Q1546^2</f>
        <v>1.7902196324332545E-4</v>
      </c>
      <c r="E1551" s="11">
        <f t="shared" si="289"/>
        <v>0.21239946971995485</v>
      </c>
      <c r="F1551">
        <f>0.94*F1550+(1-0.94)*'01_Data'!R1546^2</f>
        <v>2.5585971856311574E-4</v>
      </c>
      <c r="G1551" s="11">
        <f t="shared" si="290"/>
        <v>0.25392252573945695</v>
      </c>
      <c r="H1551">
        <f>0.94*H1550+(1-0.94)*'01_Data'!S1546^2</f>
        <v>3.6368369760295268E-4</v>
      </c>
      <c r="I1551" s="11">
        <f t="shared" si="291"/>
        <v>0.30273468878862242</v>
      </c>
      <c r="J1551">
        <f>0.94*J1550+(1-0.94)*'01_Data'!T1546^2</f>
        <v>5.7033151594221613E-4</v>
      </c>
      <c r="K1551" s="11">
        <f t="shared" si="292"/>
        <v>0.37910887884279165</v>
      </c>
      <c r="L1551" t="e">
        <f>0.94*L1550+(1-0.94)*'01_Data'!U1546^2</f>
        <v>#DIV/0!</v>
      </c>
      <c r="M1551" s="11" t="e">
        <f t="shared" si="293"/>
        <v>#DIV/0!</v>
      </c>
      <c r="N1551">
        <f>0.94*N1550+(1-0.94)*'01_Data'!V1546^2</f>
        <v>1.0137691115167016E-3</v>
      </c>
      <c r="O1551" s="11">
        <f t="shared" si="294"/>
        <v>0.50544022010739198</v>
      </c>
      <c r="P1551">
        <f>0.94*P1550+(1-0.94)*'01_Data'!W1546^2</f>
        <v>8.0503060711051267E-4</v>
      </c>
      <c r="Q1551" s="11">
        <f t="shared" si="295"/>
        <v>0.45040838468200078</v>
      </c>
      <c r="R1551">
        <f>0.94*R1550+(1-0.94)*'01_Data'!X1546^2</f>
        <v>2.6068534014415912E-4</v>
      </c>
      <c r="S1551" s="11">
        <f t="shared" si="296"/>
        <v>0.25630588310908531</v>
      </c>
      <c r="T1551">
        <f>0.94*T1550+(1-0.94)*'01_Data'!Y1546^2</f>
        <v>4.5023274772656625E-8</v>
      </c>
      <c r="U1551" s="11">
        <f t="shared" si="297"/>
        <v>3.368362397769793E-3</v>
      </c>
      <c r="V1551" t="e">
        <f>0.94*V1550+(1-0.94)*'01_Data'!AA1546^2</f>
        <v>#VALUE!</v>
      </c>
      <c r="W1551" s="11" t="e">
        <f t="shared" si="298"/>
        <v>#VALUE!</v>
      </c>
      <c r="X1551" t="e">
        <f>0.94*X1550+(1-0.94)*'01_Data'!AB1546^2</f>
        <v>#VALUE!</v>
      </c>
      <c r="Y1551" s="11" t="e">
        <f t="shared" si="299"/>
        <v>#VALUE!</v>
      </c>
    </row>
    <row r="1552" spans="1:25" x14ac:dyDescent="0.2">
      <c r="A1552" s="6">
        <f>'01_Data'!A1548</f>
        <v>45712</v>
      </c>
      <c r="B1552">
        <f>0.94*B1551+(1-0.94)*'01_Data'!P1547^2</f>
        <v>1.8826059254372393E-4</v>
      </c>
      <c r="C1552" s="11">
        <f t="shared" si="288"/>
        <v>0.21781108631338864</v>
      </c>
      <c r="D1552">
        <f>0.94*D1551+(1-0.94)*'01_Data'!Q1547^2</f>
        <v>1.7670122999935433E-4</v>
      </c>
      <c r="E1552" s="11">
        <f t="shared" si="289"/>
        <v>0.21101826925609379</v>
      </c>
      <c r="F1552">
        <f>0.94*F1551+(1-0.94)*'01_Data'!R1547^2</f>
        <v>3.3949413532201572E-4</v>
      </c>
      <c r="G1552" s="11">
        <f t="shared" si="290"/>
        <v>0.29249362745391216</v>
      </c>
      <c r="H1552">
        <f>0.94*H1551+(1-0.94)*'01_Data'!S1547^2</f>
        <v>4.0557046085138007E-4</v>
      </c>
      <c r="I1552" s="11">
        <f t="shared" si="291"/>
        <v>0.31969322190898541</v>
      </c>
      <c r="J1552">
        <f>0.94*J1551+(1-0.94)*'01_Data'!T1547^2</f>
        <v>5.7577437213294255E-4</v>
      </c>
      <c r="K1552" s="11">
        <f t="shared" si="292"/>
        <v>0.3809135620813488</v>
      </c>
      <c r="L1552" t="e">
        <f>0.94*L1551+(1-0.94)*'01_Data'!U1547^2</f>
        <v>#DIV/0!</v>
      </c>
      <c r="M1552" s="11" t="e">
        <f t="shared" si="293"/>
        <v>#DIV/0!</v>
      </c>
      <c r="N1552">
        <f>0.94*N1551+(1-0.94)*'01_Data'!V1547^2</f>
        <v>9.6341886346548841E-4</v>
      </c>
      <c r="O1552" s="11">
        <f t="shared" si="294"/>
        <v>0.49272868152087829</v>
      </c>
      <c r="P1552">
        <f>0.94*P1551+(1-0.94)*'01_Data'!W1547^2</f>
        <v>8.0530052654207947E-4</v>
      </c>
      <c r="Q1552" s="11">
        <f t="shared" si="295"/>
        <v>0.45048388726857264</v>
      </c>
      <c r="R1552">
        <f>0.94*R1551+(1-0.94)*'01_Data'!X1547^2</f>
        <v>2.9198493337764738E-4</v>
      </c>
      <c r="S1552" s="11">
        <f t="shared" si="296"/>
        <v>0.27125671090531039</v>
      </c>
      <c r="T1552">
        <f>0.94*T1551+(1-0.94)*'01_Data'!Y1547^2</f>
        <v>4.8775273603328859E-8</v>
      </c>
      <c r="U1552" s="11">
        <f t="shared" si="297"/>
        <v>3.5059048686521535E-3</v>
      </c>
      <c r="V1552" t="e">
        <f>0.94*V1551+(1-0.94)*'01_Data'!AA1547^2</f>
        <v>#VALUE!</v>
      </c>
      <c r="W1552" s="11" t="e">
        <f t="shared" si="298"/>
        <v>#VALUE!</v>
      </c>
      <c r="X1552" t="e">
        <f>0.94*X1551+(1-0.94)*'01_Data'!AB1547^2</f>
        <v>#VALUE!</v>
      </c>
      <c r="Y1552" s="11" t="e">
        <f t="shared" si="299"/>
        <v>#VALUE!</v>
      </c>
    </row>
    <row r="1553" spans="1:25" x14ac:dyDescent="0.2">
      <c r="A1553" s="6">
        <f>'01_Data'!A1549</f>
        <v>45713</v>
      </c>
      <c r="B1553">
        <f>0.94*B1552+(1-0.94)*'01_Data'!P1548^2</f>
        <v>1.7860353800710927E-4</v>
      </c>
      <c r="C1553" s="11">
        <f t="shared" si="288"/>
        <v>0.21215110553044858</v>
      </c>
      <c r="D1553">
        <f>0.94*D1552+(1-0.94)*'01_Data'!Q1548^2</f>
        <v>1.6837757920714396E-4</v>
      </c>
      <c r="E1553" s="11">
        <f t="shared" si="289"/>
        <v>0.2059882277223635</v>
      </c>
      <c r="F1553">
        <f>0.94*F1552+(1-0.94)*'01_Data'!R1548^2</f>
        <v>3.2392459477979487E-4</v>
      </c>
      <c r="G1553" s="11">
        <f t="shared" si="290"/>
        <v>0.28570788908342787</v>
      </c>
      <c r="H1553">
        <f>0.94*H1552+(1-0.94)*'01_Data'!S1548^2</f>
        <v>3.887196140607231E-4</v>
      </c>
      <c r="I1553" s="11">
        <f t="shared" si="291"/>
        <v>0.31298137763020695</v>
      </c>
      <c r="J1553">
        <f>0.94*J1552+(1-0.94)*'01_Data'!T1548^2</f>
        <v>5.4357874150580637E-4</v>
      </c>
      <c r="K1553" s="11">
        <f t="shared" si="292"/>
        <v>0.37011058193391771</v>
      </c>
      <c r="L1553" t="e">
        <f>0.94*L1552+(1-0.94)*'01_Data'!U1548^2</f>
        <v>#DIV/0!</v>
      </c>
      <c r="M1553" s="11" t="e">
        <f t="shared" si="293"/>
        <v>#DIV/0!</v>
      </c>
      <c r="N1553">
        <f>0.94*N1552+(1-0.94)*'01_Data'!V1548^2</f>
        <v>9.1362496263615984E-4</v>
      </c>
      <c r="O1553" s="11">
        <f t="shared" si="294"/>
        <v>0.47982652134319576</v>
      </c>
      <c r="P1553">
        <f>0.94*P1552+(1-0.94)*'01_Data'!W1548^2</f>
        <v>7.7496470130294828E-4</v>
      </c>
      <c r="Q1553" s="11">
        <f t="shared" si="295"/>
        <v>0.44191753159197361</v>
      </c>
      <c r="R1553">
        <f>0.94*R1552+(1-0.94)*'01_Data'!X1548^2</f>
        <v>3.0324335541974856E-4</v>
      </c>
      <c r="S1553" s="11">
        <f t="shared" si="296"/>
        <v>0.27643683829362653</v>
      </c>
      <c r="T1553">
        <f>0.94*T1552+(1-0.94)*'01_Data'!Y1548^2</f>
        <v>4.6555533724677083E-8</v>
      </c>
      <c r="U1553" s="11">
        <f t="shared" si="297"/>
        <v>3.4251999209708368E-3</v>
      </c>
      <c r="V1553" t="e">
        <f>0.94*V1552+(1-0.94)*'01_Data'!AA1548^2</f>
        <v>#VALUE!</v>
      </c>
      <c r="W1553" s="11" t="e">
        <f t="shared" si="298"/>
        <v>#VALUE!</v>
      </c>
      <c r="X1553" t="e">
        <f>0.94*X1552+(1-0.94)*'01_Data'!AB1548^2</f>
        <v>#VALUE!</v>
      </c>
      <c r="Y1553" s="11" t="e">
        <f t="shared" si="299"/>
        <v>#VALUE!</v>
      </c>
    </row>
    <row r="1554" spans="1:25" x14ac:dyDescent="0.2">
      <c r="A1554" s="6">
        <f>'01_Data'!A1550</f>
        <v>45714</v>
      </c>
      <c r="B1554">
        <f>0.94*B1553+(1-0.94)*'01_Data'!P1549^2</f>
        <v>1.7954082760531038E-4</v>
      </c>
      <c r="C1554" s="11">
        <f t="shared" si="288"/>
        <v>0.21270704867619741</v>
      </c>
      <c r="D1554">
        <f>0.94*D1553+(1-0.94)*'01_Data'!Q1549^2</f>
        <v>1.6352467325217714E-4</v>
      </c>
      <c r="E1554" s="11">
        <f t="shared" si="289"/>
        <v>0.20299807304392975</v>
      </c>
      <c r="F1554">
        <f>0.94*F1553+(1-0.94)*'01_Data'!R1549^2</f>
        <v>3.2342234497897076E-4</v>
      </c>
      <c r="G1554" s="11">
        <f t="shared" si="290"/>
        <v>0.28548630603708586</v>
      </c>
      <c r="H1554">
        <f>0.94*H1553+(1-0.94)*'01_Data'!S1549^2</f>
        <v>3.8855414498542047E-4</v>
      </c>
      <c r="I1554" s="11">
        <f t="shared" si="291"/>
        <v>0.31291475602202906</v>
      </c>
      <c r="J1554">
        <f>0.94*J1553+(1-0.94)*'01_Data'!T1549^2</f>
        <v>5.2863946877433447E-4</v>
      </c>
      <c r="K1554" s="11">
        <f t="shared" si="292"/>
        <v>0.36498924111695719</v>
      </c>
      <c r="L1554" t="e">
        <f>0.94*L1553+(1-0.94)*'01_Data'!U1549^2</f>
        <v>#DIV/0!</v>
      </c>
      <c r="M1554" s="11" t="e">
        <f t="shared" si="293"/>
        <v>#DIV/0!</v>
      </c>
      <c r="N1554">
        <f>0.94*N1553+(1-0.94)*'01_Data'!V1549^2</f>
        <v>9.3707708846765153E-4</v>
      </c>
      <c r="O1554" s="11">
        <f t="shared" si="294"/>
        <v>0.48594590881480648</v>
      </c>
      <c r="P1554">
        <f>0.94*P1553+(1-0.94)*'01_Data'!W1549^2</f>
        <v>7.5015750235743353E-4</v>
      </c>
      <c r="Q1554" s="11">
        <f t="shared" si="295"/>
        <v>0.43478694850935129</v>
      </c>
      <c r="R1554">
        <f>0.94*R1553+(1-0.94)*'01_Data'!X1549^2</f>
        <v>2.8546636027597513E-4</v>
      </c>
      <c r="S1554" s="11">
        <f t="shared" si="296"/>
        <v>0.26821171262557819</v>
      </c>
      <c r="T1554">
        <f>0.94*T1553+(1-0.94)*'01_Data'!Y1549^2</f>
        <v>4.3762201701196452E-8</v>
      </c>
      <c r="U1554" s="11">
        <f t="shared" si="297"/>
        <v>3.3208545329028653E-3</v>
      </c>
      <c r="V1554" t="e">
        <f>0.94*V1553+(1-0.94)*'01_Data'!AA1549^2</f>
        <v>#VALUE!</v>
      </c>
      <c r="W1554" s="11" t="e">
        <f t="shared" si="298"/>
        <v>#VALUE!</v>
      </c>
      <c r="X1554" t="e">
        <f>0.94*X1553+(1-0.94)*'01_Data'!AB1549^2</f>
        <v>#VALUE!</v>
      </c>
      <c r="Y1554" s="11" t="e">
        <f t="shared" si="299"/>
        <v>#VALUE!</v>
      </c>
    </row>
    <row r="1555" spans="1:25" x14ac:dyDescent="0.2">
      <c r="A1555" s="6">
        <f>'01_Data'!A1551</f>
        <v>45715</v>
      </c>
      <c r="B1555">
        <f>0.94*B1554+(1-0.94)*'01_Data'!P1550^2</f>
        <v>1.6913245549187196E-4</v>
      </c>
      <c r="C1555" s="11">
        <f t="shared" si="288"/>
        <v>0.20644945818275168</v>
      </c>
      <c r="D1555">
        <f>0.94*D1554+(1-0.94)*'01_Data'!Q1550^2</f>
        <v>1.5776358665210534E-4</v>
      </c>
      <c r="E1555" s="11">
        <f t="shared" si="289"/>
        <v>0.19939012973648057</v>
      </c>
      <c r="F1555">
        <f>0.94*F1554+(1-0.94)*'01_Data'!R1550^2</f>
        <v>3.0982016200319584E-4</v>
      </c>
      <c r="G1555" s="11">
        <f t="shared" si="290"/>
        <v>0.27941846901163381</v>
      </c>
      <c r="H1555">
        <f>0.94*H1554+(1-0.94)*'01_Data'!S1550^2</f>
        <v>3.6816298334202679E-4</v>
      </c>
      <c r="I1555" s="11">
        <f t="shared" si="291"/>
        <v>0.30459328916145006</v>
      </c>
      <c r="J1555">
        <f>0.94*J1554+(1-0.94)*'01_Data'!T1550^2</f>
        <v>5.0795781114815566E-4</v>
      </c>
      <c r="K1555" s="11">
        <f t="shared" si="292"/>
        <v>0.35777837890143005</v>
      </c>
      <c r="L1555" t="e">
        <f>0.94*L1554+(1-0.94)*'01_Data'!U1550^2</f>
        <v>#DIV/0!</v>
      </c>
      <c r="M1555" s="11" t="e">
        <f t="shared" si="293"/>
        <v>#DIV/0!</v>
      </c>
      <c r="N1555">
        <f>0.94*N1554+(1-0.94)*'01_Data'!V1550^2</f>
        <v>8.9038672285021139E-4</v>
      </c>
      <c r="O1555" s="11">
        <f t="shared" si="294"/>
        <v>0.47368497354069961</v>
      </c>
      <c r="P1555">
        <f>0.94*P1554+(1-0.94)*'01_Data'!W1550^2</f>
        <v>7.1086899438302495E-4</v>
      </c>
      <c r="Q1555" s="11">
        <f t="shared" si="295"/>
        <v>0.42324813831193908</v>
      </c>
      <c r="R1555">
        <f>0.94*R1554+(1-0.94)*'01_Data'!X1550^2</f>
        <v>2.7786964014195928E-4</v>
      </c>
      <c r="S1555" s="11">
        <f t="shared" si="296"/>
        <v>0.26461887558481867</v>
      </c>
      <c r="T1555">
        <f>0.94*T1554+(1-0.94)*'01_Data'!Y1550^2</f>
        <v>4.3992479830710508E-8</v>
      </c>
      <c r="U1555" s="11">
        <f t="shared" si="297"/>
        <v>3.329580291469039E-3</v>
      </c>
      <c r="V1555" t="e">
        <f>0.94*V1554+(1-0.94)*'01_Data'!AA1550^2</f>
        <v>#VALUE!</v>
      </c>
      <c r="W1555" s="11" t="e">
        <f t="shared" si="298"/>
        <v>#VALUE!</v>
      </c>
      <c r="X1555" t="e">
        <f>0.94*X1554+(1-0.94)*'01_Data'!AB1550^2</f>
        <v>#VALUE!</v>
      </c>
      <c r="Y1555" s="11" t="e">
        <f t="shared" si="299"/>
        <v>#VALUE!</v>
      </c>
    </row>
    <row r="1556" spans="1:25" x14ac:dyDescent="0.2">
      <c r="A1556" s="6">
        <f>'01_Data'!A1552</f>
        <v>45716</v>
      </c>
      <c r="B1556">
        <f>0.94*B1555+(1-0.94)*'01_Data'!P1551^2</f>
        <v>1.6135317735162824E-4</v>
      </c>
      <c r="C1556" s="11">
        <f t="shared" si="288"/>
        <v>0.20164573065802888</v>
      </c>
      <c r="D1556">
        <f>0.94*D1555+(1-0.94)*'01_Data'!Q1551^2</f>
        <v>1.5407625098634462E-4</v>
      </c>
      <c r="E1556" s="11">
        <f t="shared" si="289"/>
        <v>0.19704622617182713</v>
      </c>
      <c r="F1556">
        <f>0.94*F1555+(1-0.94)*'01_Data'!R1551^2</f>
        <v>3.0108811651680594E-4</v>
      </c>
      <c r="G1556" s="11">
        <f t="shared" si="290"/>
        <v>0.2754527279992614</v>
      </c>
      <c r="H1556">
        <f>0.94*H1555+(1-0.94)*'01_Data'!S1551^2</f>
        <v>3.4632731994377217E-4</v>
      </c>
      <c r="I1556" s="11">
        <f t="shared" si="291"/>
        <v>0.29542255266961359</v>
      </c>
      <c r="J1556">
        <f>0.94*J1555+(1-0.94)*'01_Data'!T1551^2</f>
        <v>4.7858119068835611E-4</v>
      </c>
      <c r="K1556" s="11">
        <f t="shared" si="292"/>
        <v>0.34727864900316829</v>
      </c>
      <c r="L1556" t="e">
        <f>0.94*L1555+(1-0.94)*'01_Data'!U1551^2</f>
        <v>#DIV/0!</v>
      </c>
      <c r="M1556" s="11" t="e">
        <f t="shared" si="293"/>
        <v>#DIV/0!</v>
      </c>
      <c r="N1556">
        <f>0.94*N1555+(1-0.94)*'01_Data'!V1551^2</f>
        <v>9.4384515171927767E-4</v>
      </c>
      <c r="O1556" s="11">
        <f t="shared" si="294"/>
        <v>0.48769762992376536</v>
      </c>
      <c r="P1556">
        <f>0.94*P1555+(1-0.94)*'01_Data'!W1551^2</f>
        <v>7.3425060234747212E-4</v>
      </c>
      <c r="Q1556" s="11">
        <f t="shared" si="295"/>
        <v>0.4301524750499095</v>
      </c>
      <c r="R1556">
        <f>0.94*R1555+(1-0.94)*'01_Data'!X1551^2</f>
        <v>2.6919990437915769E-4</v>
      </c>
      <c r="S1556" s="11">
        <f t="shared" si="296"/>
        <v>0.26045801178606071</v>
      </c>
      <c r="T1556">
        <f>0.94*T1555+(1-0.94)*'01_Data'!Y1551^2</f>
        <v>4.2059245934438107E-8</v>
      </c>
      <c r="U1556" s="11">
        <f t="shared" si="297"/>
        <v>3.2555997873630602E-3</v>
      </c>
      <c r="V1556" t="e">
        <f>0.94*V1555+(1-0.94)*'01_Data'!AA1551^2</f>
        <v>#VALUE!</v>
      </c>
      <c r="W1556" s="11" t="e">
        <f t="shared" si="298"/>
        <v>#VALUE!</v>
      </c>
      <c r="X1556" t="e">
        <f>0.94*X1555+(1-0.94)*'01_Data'!AB1551^2</f>
        <v>#VALUE!</v>
      </c>
      <c r="Y1556" s="11" t="e">
        <f t="shared" si="299"/>
        <v>#VALUE!</v>
      </c>
    </row>
    <row r="1557" spans="1:25" x14ac:dyDescent="0.2">
      <c r="A1557" s="6">
        <f>'01_Data'!A1553</f>
        <v>45719</v>
      </c>
      <c r="B1557">
        <f>0.94*B1556+(1-0.94)*'01_Data'!P1552^2</f>
        <v>1.5848458306043936E-4</v>
      </c>
      <c r="C1557" s="11">
        <f t="shared" si="288"/>
        <v>0.19984522744171482</v>
      </c>
      <c r="D1557">
        <f>0.94*D1556+(1-0.94)*'01_Data'!Q1552^2</f>
        <v>1.5401202671806347E-4</v>
      </c>
      <c r="E1557" s="11">
        <f t="shared" si="289"/>
        <v>0.1970051540771256</v>
      </c>
      <c r="F1557">
        <f>0.94*F1556+(1-0.94)*'01_Data'!R1552^2</f>
        <v>3.0271237046399429E-4</v>
      </c>
      <c r="G1557" s="11">
        <f t="shared" si="290"/>
        <v>0.27619470913999528</v>
      </c>
      <c r="H1557">
        <f>0.94*H1556+(1-0.94)*'01_Data'!S1552^2</f>
        <v>3.264589991735596E-4</v>
      </c>
      <c r="I1557" s="11">
        <f t="shared" si="291"/>
        <v>0.28682340872344614</v>
      </c>
      <c r="J1557">
        <f>0.94*J1556+(1-0.94)*'01_Data'!T1552^2</f>
        <v>5.3875262353445137E-4</v>
      </c>
      <c r="K1557" s="11">
        <f t="shared" si="292"/>
        <v>0.36846392107054626</v>
      </c>
      <c r="L1557" t="e">
        <f>0.94*L1556+(1-0.94)*'01_Data'!U1552^2</f>
        <v>#DIV/0!</v>
      </c>
      <c r="M1557" s="11" t="e">
        <f t="shared" si="293"/>
        <v>#DIV/0!</v>
      </c>
      <c r="N1557">
        <f>0.94*N1556+(1-0.94)*'01_Data'!V1552^2</f>
        <v>1.020871933575568E-3</v>
      </c>
      <c r="O1557" s="11">
        <f t="shared" si="294"/>
        <v>0.50720777523717353</v>
      </c>
      <c r="P1557">
        <f>0.94*P1556+(1-0.94)*'01_Data'!W1552^2</f>
        <v>6.9693279758952507E-4</v>
      </c>
      <c r="Q1557" s="11">
        <f t="shared" si="295"/>
        <v>0.41907882909133015</v>
      </c>
      <c r="R1557">
        <f>0.94*R1556+(1-0.94)*'01_Data'!X1552^2</f>
        <v>2.7316183599402488E-4</v>
      </c>
      <c r="S1557" s="11">
        <f t="shared" si="296"/>
        <v>0.26236764791127409</v>
      </c>
      <c r="T1557">
        <f>0.94*T1556+(1-0.94)*'01_Data'!Y1552^2</f>
        <v>4.2389836259390736E-8</v>
      </c>
      <c r="U1557" s="11">
        <f t="shared" si="297"/>
        <v>3.2683694309802963E-3</v>
      </c>
      <c r="V1557" t="e">
        <f>0.94*V1556+(1-0.94)*'01_Data'!AA1552^2</f>
        <v>#VALUE!</v>
      </c>
      <c r="W1557" s="11" t="e">
        <f t="shared" si="298"/>
        <v>#VALUE!</v>
      </c>
      <c r="X1557" t="e">
        <f>0.94*X1556+(1-0.94)*'01_Data'!AB1552^2</f>
        <v>#VALUE!</v>
      </c>
      <c r="Y1557" s="11" t="e">
        <f t="shared" si="299"/>
        <v>#VALUE!</v>
      </c>
    </row>
    <row r="1558" spans="1:25" x14ac:dyDescent="0.2">
      <c r="A1558" s="6">
        <f>'01_Data'!A1554</f>
        <v>45720</v>
      </c>
      <c r="B1558">
        <f>0.94*B1557+(1-0.94)*'01_Data'!P1553^2</f>
        <v>2.1271032935865465E-4</v>
      </c>
      <c r="C1558" s="11">
        <f t="shared" si="288"/>
        <v>0.23152322345367643</v>
      </c>
      <c r="D1558">
        <f>0.94*D1557+(1-0.94)*'01_Data'!Q1553^2</f>
        <v>2.2032547574522062E-4</v>
      </c>
      <c r="E1558" s="11">
        <f t="shared" si="289"/>
        <v>0.23563110976226295</v>
      </c>
      <c r="F1558">
        <f>0.94*F1557+(1-0.94)*'01_Data'!R1553^2</f>
        <v>5.6216169239230174E-4</v>
      </c>
      <c r="G1558" s="11">
        <f t="shared" si="290"/>
        <v>0.37638377553085367</v>
      </c>
      <c r="H1558">
        <f>0.94*H1557+(1-0.94)*'01_Data'!S1553^2</f>
        <v>4.5791889794284343E-4</v>
      </c>
      <c r="I1558" s="11">
        <f t="shared" si="291"/>
        <v>0.33969922325727592</v>
      </c>
      <c r="J1558">
        <f>0.94*J1557+(1-0.94)*'01_Data'!T1553^2</f>
        <v>5.7707985337063878E-4</v>
      </c>
      <c r="K1558" s="11">
        <f t="shared" si="292"/>
        <v>0.38134514950291548</v>
      </c>
      <c r="L1558" t="e">
        <f>0.94*L1557+(1-0.94)*'01_Data'!U1553^2</f>
        <v>#DIV/0!</v>
      </c>
      <c r="M1558" s="11" t="e">
        <f t="shared" si="293"/>
        <v>#DIV/0!</v>
      </c>
      <c r="N1558">
        <f>0.94*N1557+(1-0.94)*'01_Data'!V1553^2</f>
        <v>9.6709049338103371E-4</v>
      </c>
      <c r="O1558" s="11">
        <f t="shared" si="294"/>
        <v>0.49366669356157755</v>
      </c>
      <c r="P1558">
        <f>0.94*P1557+(1-0.94)*'01_Data'!W1553^2</f>
        <v>6.6468538581300918E-4</v>
      </c>
      <c r="Q1558" s="11">
        <f t="shared" si="295"/>
        <v>0.40926851482233317</v>
      </c>
      <c r="R1558">
        <f>0.94*R1557+(1-0.94)*'01_Data'!X1553^2</f>
        <v>2.678162113275866E-4</v>
      </c>
      <c r="S1558" s="11">
        <f t="shared" si="296"/>
        <v>0.25978776964005029</v>
      </c>
      <c r="T1558">
        <f>0.94*T1557+(1-0.94)*'01_Data'!Y1553^2</f>
        <v>4.2436847848232801E-8</v>
      </c>
      <c r="U1558" s="11">
        <f t="shared" si="297"/>
        <v>3.2701812882093657E-3</v>
      </c>
      <c r="V1558" t="e">
        <f>0.94*V1557+(1-0.94)*'01_Data'!AA1553^2</f>
        <v>#VALUE!</v>
      </c>
      <c r="W1558" s="11" t="e">
        <f t="shared" si="298"/>
        <v>#VALUE!</v>
      </c>
      <c r="X1558" t="e">
        <f>0.94*X1557+(1-0.94)*'01_Data'!AB1553^2</f>
        <v>#VALUE!</v>
      </c>
      <c r="Y1558" s="11" t="e">
        <f t="shared" si="299"/>
        <v>#VALUE!</v>
      </c>
    </row>
    <row r="1559" spans="1:25" x14ac:dyDescent="0.2">
      <c r="A1559" s="6">
        <f>'01_Data'!A1555</f>
        <v>45721</v>
      </c>
      <c r="B1559">
        <f>0.94*B1558+(1-0.94)*'01_Data'!P1554^2</f>
        <v>2.0019832145839E-4</v>
      </c>
      <c r="C1559" s="11">
        <f t="shared" si="288"/>
        <v>0.22461072326920253</v>
      </c>
      <c r="D1559">
        <f>0.94*D1558+(1-0.94)*'01_Data'!Q1554^2</f>
        <v>2.1016905184938201E-4</v>
      </c>
      <c r="E1559" s="11">
        <f t="shared" si="289"/>
        <v>0.23013604903631305</v>
      </c>
      <c r="F1559">
        <f>0.94*F1558+(1-0.94)*'01_Data'!R1554^2</f>
        <v>5.5673097025605775E-4</v>
      </c>
      <c r="G1559" s="11">
        <f t="shared" si="290"/>
        <v>0.37456134945363295</v>
      </c>
      <c r="H1559">
        <f>0.94*H1558+(1-0.94)*'01_Data'!S1554^2</f>
        <v>4.3062140499538744E-4</v>
      </c>
      <c r="I1559" s="11">
        <f t="shared" si="291"/>
        <v>0.32941856969338817</v>
      </c>
      <c r="J1559">
        <f>0.94*J1558+(1-0.94)*'01_Data'!T1554^2</f>
        <v>5.4338976881382372E-4</v>
      </c>
      <c r="K1559" s="11">
        <f t="shared" si="292"/>
        <v>0.37004624270634551</v>
      </c>
      <c r="L1559" t="e">
        <f>0.94*L1558+(1-0.94)*'01_Data'!U1554^2</f>
        <v>#DIV/0!</v>
      </c>
      <c r="M1559" s="11" t="e">
        <f t="shared" si="293"/>
        <v>#DIV/0!</v>
      </c>
      <c r="N1559">
        <f>0.94*N1558+(1-0.94)*'01_Data'!V1554^2</f>
        <v>9.3953661187567365E-4</v>
      </c>
      <c r="O1559" s="11">
        <f t="shared" si="294"/>
        <v>0.48658321610251803</v>
      </c>
      <c r="P1559">
        <f>0.94*P1558+(1-0.94)*'01_Data'!W1554^2</f>
        <v>6.248081699483331E-4</v>
      </c>
      <c r="Q1559" s="11">
        <f t="shared" si="295"/>
        <v>0.39680178783238862</v>
      </c>
      <c r="R1559">
        <f>0.94*R1558+(1-0.94)*'01_Data'!X1554^2</f>
        <v>3.0528449807803179E-4</v>
      </c>
      <c r="S1559" s="11">
        <f t="shared" si="296"/>
        <v>0.27736563146082827</v>
      </c>
      <c r="T1559">
        <f>0.94*T1558+(1-0.94)*'01_Data'!Y1554^2</f>
        <v>3.9890636977338834E-8</v>
      </c>
      <c r="U1559" s="11">
        <f t="shared" si="297"/>
        <v>3.170558392190465E-3</v>
      </c>
      <c r="V1559" t="e">
        <f>0.94*V1558+(1-0.94)*'01_Data'!AA1554^2</f>
        <v>#VALUE!</v>
      </c>
      <c r="W1559" s="11" t="e">
        <f t="shared" si="298"/>
        <v>#VALUE!</v>
      </c>
      <c r="X1559" t="e">
        <f>0.94*X1558+(1-0.94)*'01_Data'!AB1554^2</f>
        <v>#VALUE!</v>
      </c>
      <c r="Y1559" s="11" t="e">
        <f t="shared" si="299"/>
        <v>#VALUE!</v>
      </c>
    </row>
    <row r="1560" spans="1:25" x14ac:dyDescent="0.2">
      <c r="A1560" s="6">
        <f>'01_Data'!A1556</f>
        <v>45722</v>
      </c>
      <c r="B1560">
        <f>0.94*B1559+(1-0.94)*'01_Data'!P1555^2</f>
        <v>2.1152005759063629E-4</v>
      </c>
      <c r="C1560" s="11">
        <f t="shared" si="288"/>
        <v>0.23087454279941813</v>
      </c>
      <c r="D1560">
        <f>0.94*D1559+(1-0.94)*'01_Data'!Q1555^2</f>
        <v>2.0126575341258918E-4</v>
      </c>
      <c r="E1560" s="11">
        <f t="shared" si="289"/>
        <v>0.22520872509734716</v>
      </c>
      <c r="F1560">
        <f>0.94*F1559+(1-0.94)*'01_Data'!R1555^2</f>
        <v>5.4639629546943006E-4</v>
      </c>
      <c r="G1560" s="11">
        <f t="shared" si="290"/>
        <v>0.37106854684585755</v>
      </c>
      <c r="H1560">
        <f>0.94*H1559+(1-0.94)*'01_Data'!S1555^2</f>
        <v>4.342615916282076E-4</v>
      </c>
      <c r="I1560" s="11">
        <f t="shared" si="291"/>
        <v>0.33080798220464441</v>
      </c>
      <c r="J1560">
        <f>0.94*J1559+(1-0.94)*'01_Data'!T1555^2</f>
        <v>5.1812836994029321E-4</v>
      </c>
      <c r="K1560" s="11">
        <f t="shared" si="292"/>
        <v>0.36134242654987792</v>
      </c>
      <c r="L1560" t="e">
        <f>0.94*L1559+(1-0.94)*'01_Data'!U1555^2</f>
        <v>#DIV/0!</v>
      </c>
      <c r="M1560" s="11" t="e">
        <f t="shared" si="293"/>
        <v>#DIV/0!</v>
      </c>
      <c r="N1560">
        <f>0.94*N1559+(1-0.94)*'01_Data'!V1555^2</f>
        <v>1.0332876240798647E-3</v>
      </c>
      <c r="O1560" s="11">
        <f t="shared" si="294"/>
        <v>0.51028274639470805</v>
      </c>
      <c r="P1560">
        <f>0.94*P1559+(1-0.94)*'01_Data'!W1555^2</f>
        <v>5.8770808016245018E-4</v>
      </c>
      <c r="Q1560" s="11">
        <f t="shared" si="295"/>
        <v>0.38484079331710336</v>
      </c>
      <c r="R1560">
        <f>0.94*R1559+(1-0.94)*'01_Data'!X1555^2</f>
        <v>2.9997738967779919E-4</v>
      </c>
      <c r="S1560" s="11">
        <f t="shared" si="296"/>
        <v>0.2749441801508179</v>
      </c>
      <c r="T1560">
        <f>0.94*T1559+(1-0.94)*'01_Data'!Y1555^2</f>
        <v>3.821769047016936E-8</v>
      </c>
      <c r="U1560" s="11">
        <f t="shared" si="297"/>
        <v>3.1033623698309355E-3</v>
      </c>
      <c r="V1560" t="e">
        <f>0.94*V1559+(1-0.94)*'01_Data'!AA1555^2</f>
        <v>#VALUE!</v>
      </c>
      <c r="W1560" s="11" t="e">
        <f t="shared" si="298"/>
        <v>#VALUE!</v>
      </c>
      <c r="X1560" t="e">
        <f>0.94*X1559+(1-0.94)*'01_Data'!AB1555^2</f>
        <v>#VALUE!</v>
      </c>
      <c r="Y1560" s="11" t="e">
        <f t="shared" si="299"/>
        <v>#VALUE!</v>
      </c>
    </row>
    <row r="1561" spans="1:25" x14ac:dyDescent="0.2">
      <c r="A1561" s="6">
        <f>'01_Data'!A1557</f>
        <v>45723</v>
      </c>
      <c r="B1561">
        <f>0.94*B1560+(1-0.94)*'01_Data'!P1556^2</f>
        <v>2.2395679278558215E-4</v>
      </c>
      <c r="C1561" s="11">
        <f t="shared" si="288"/>
        <v>0.23756496328786933</v>
      </c>
      <c r="D1561">
        <f>0.94*D1560+(1-0.94)*'01_Data'!Q1556^2</f>
        <v>2.0110266960211452E-4</v>
      </c>
      <c r="E1561" s="11">
        <f t="shared" si="289"/>
        <v>0.22511746431526111</v>
      </c>
      <c r="F1561">
        <f>0.94*F1560+(1-0.94)*'01_Data'!R1556^2</f>
        <v>5.1420974863488267E-4</v>
      </c>
      <c r="G1561" s="11">
        <f t="shared" si="290"/>
        <v>0.35997341104030234</v>
      </c>
      <c r="H1561">
        <f>0.94*H1560+(1-0.94)*'01_Data'!S1556^2</f>
        <v>4.0936000237847301E-4</v>
      </c>
      <c r="I1561" s="11">
        <f t="shared" si="291"/>
        <v>0.32118331307740011</v>
      </c>
      <c r="J1561">
        <f>0.94*J1560+(1-0.94)*'01_Data'!T1556^2</f>
        <v>4.9295889832148062E-4</v>
      </c>
      <c r="K1561" s="11">
        <f t="shared" si="292"/>
        <v>0.35245658225803234</v>
      </c>
      <c r="L1561" t="e">
        <f>0.94*L1560+(1-0.94)*'01_Data'!U1556^2</f>
        <v>#DIV/0!</v>
      </c>
      <c r="M1561" s="11" t="e">
        <f t="shared" si="293"/>
        <v>#DIV/0!</v>
      </c>
      <c r="N1561">
        <f>0.94*N1560+(1-0.94)*'01_Data'!V1556^2</f>
        <v>1.0088400987957233E-3</v>
      </c>
      <c r="O1561" s="11">
        <f t="shared" si="294"/>
        <v>0.50420998095686509</v>
      </c>
      <c r="P1561">
        <f>0.94*P1560+(1-0.94)*'01_Data'!W1556^2</f>
        <v>5.7450533486529381E-4</v>
      </c>
      <c r="Q1561" s="11">
        <f t="shared" si="295"/>
        <v>0.38049355367214049</v>
      </c>
      <c r="R1561">
        <f>0.94*R1560+(1-0.94)*'01_Data'!X1556^2</f>
        <v>3.2854370999509607E-4</v>
      </c>
      <c r="S1561" s="11">
        <f t="shared" si="296"/>
        <v>0.28773775372509636</v>
      </c>
      <c r="T1561">
        <f>0.94*T1560+(1-0.94)*'01_Data'!Y1556^2</f>
        <v>3.6644962873662872E-8</v>
      </c>
      <c r="U1561" s="11">
        <f t="shared" si="297"/>
        <v>3.0388370545593661E-3</v>
      </c>
      <c r="V1561" t="e">
        <f>0.94*V1560+(1-0.94)*'01_Data'!AA1556^2</f>
        <v>#VALUE!</v>
      </c>
      <c r="W1561" s="11" t="e">
        <f t="shared" si="298"/>
        <v>#VALUE!</v>
      </c>
      <c r="X1561" t="e">
        <f>0.94*X1560+(1-0.94)*'01_Data'!AB1556^2</f>
        <v>#VALUE!</v>
      </c>
      <c r="Y1561" s="11" t="e">
        <f t="shared" si="299"/>
        <v>#VALUE!</v>
      </c>
    </row>
    <row r="1562" spans="1:25" x14ac:dyDescent="0.2">
      <c r="A1562" s="6">
        <f>'01_Data'!A1558</f>
        <v>45726</v>
      </c>
      <c r="B1562">
        <f>0.94*B1561+(1-0.94)*'01_Data'!P1557^2</f>
        <v>2.2054255877799195E-4</v>
      </c>
      <c r="C1562" s="11">
        <f t="shared" si="288"/>
        <v>0.2357471628929052</v>
      </c>
      <c r="D1562">
        <f>0.94*D1561+(1-0.94)*'01_Data'!Q1557^2</f>
        <v>2.1787084736129495E-4</v>
      </c>
      <c r="E1562" s="11">
        <f t="shared" si="289"/>
        <v>0.23431485982550559</v>
      </c>
      <c r="F1562">
        <f>0.94*F1561+(1-0.94)*'01_Data'!R1557^2</f>
        <v>5.1414870497245115E-4</v>
      </c>
      <c r="G1562" s="11">
        <f t="shared" si="290"/>
        <v>0.35995204354616145</v>
      </c>
      <c r="H1562">
        <f>0.94*H1561+(1-0.94)*'01_Data'!S1557^2</f>
        <v>4.4984103281300316E-4</v>
      </c>
      <c r="I1562" s="11">
        <f t="shared" si="291"/>
        <v>0.33668967948078954</v>
      </c>
      <c r="J1562">
        <f>0.94*J1561+(1-0.94)*'01_Data'!T1557^2</f>
        <v>4.9240317714048434E-4</v>
      </c>
      <c r="K1562" s="11">
        <f t="shared" si="292"/>
        <v>0.35225786100440976</v>
      </c>
      <c r="L1562" t="e">
        <f>0.94*L1561+(1-0.94)*'01_Data'!U1557^2</f>
        <v>#DIV/0!</v>
      </c>
      <c r="M1562" s="11" t="e">
        <f t="shared" si="293"/>
        <v>#DIV/0!</v>
      </c>
      <c r="N1562">
        <f>0.94*N1561+(1-0.94)*'01_Data'!V1557^2</f>
        <v>9.8229977659607787E-4</v>
      </c>
      <c r="O1562" s="11">
        <f t="shared" si="294"/>
        <v>0.49753345988205827</v>
      </c>
      <c r="P1562">
        <f>0.94*P1561+(1-0.94)*'01_Data'!W1557^2</f>
        <v>5.4009603405041581E-4</v>
      </c>
      <c r="Q1562" s="11">
        <f t="shared" si="295"/>
        <v>0.36892302798917936</v>
      </c>
      <c r="R1562">
        <f>0.94*R1561+(1-0.94)*'01_Data'!X1557^2</f>
        <v>3.2001128474519073E-4</v>
      </c>
      <c r="S1562" s="11">
        <f t="shared" si="296"/>
        <v>0.28397683665360468</v>
      </c>
      <c r="T1562">
        <f>0.94*T1561+(1-0.94)*'01_Data'!Y1557^2</f>
        <v>4.5905391438259011E-8</v>
      </c>
      <c r="U1562" s="11">
        <f t="shared" si="297"/>
        <v>3.4011995887394306E-3</v>
      </c>
      <c r="V1562" t="e">
        <f>0.94*V1561+(1-0.94)*'01_Data'!AA1557^2</f>
        <v>#VALUE!</v>
      </c>
      <c r="W1562" s="11" t="e">
        <f t="shared" si="298"/>
        <v>#VALUE!</v>
      </c>
      <c r="X1562" t="e">
        <f>0.94*X1561+(1-0.94)*'01_Data'!AB1557^2</f>
        <v>#VALUE!</v>
      </c>
      <c r="Y1562" s="11" t="e">
        <f t="shared" si="299"/>
        <v>#VALUE!</v>
      </c>
    </row>
    <row r="1563" spans="1:25" x14ac:dyDescent="0.2">
      <c r="A1563" s="6">
        <f>'01_Data'!A1559</f>
        <v>45727</v>
      </c>
      <c r="B1563">
        <f>0.94*B1562+(1-0.94)*'01_Data'!P1558^2</f>
        <v>2.4535105375985555E-4</v>
      </c>
      <c r="C1563" s="11">
        <f t="shared" si="288"/>
        <v>0.24865330391427257</v>
      </c>
      <c r="D1563">
        <f>0.94*D1562+(1-0.94)*'01_Data'!Q1558^2</f>
        <v>2.0848321449001676E-4</v>
      </c>
      <c r="E1563" s="11">
        <f t="shared" si="289"/>
        <v>0.22921119093858447</v>
      </c>
      <c r="F1563">
        <f>0.94*F1562+(1-0.94)*'01_Data'!R1558^2</f>
        <v>5.2001817368477871E-4</v>
      </c>
      <c r="G1563" s="11">
        <f t="shared" si="290"/>
        <v>0.36200080078442404</v>
      </c>
      <c r="H1563">
        <f>0.94*H1562+(1-0.94)*'01_Data'!S1558^2</f>
        <v>4.2634258273252572E-4</v>
      </c>
      <c r="I1563" s="11">
        <f t="shared" si="291"/>
        <v>0.32777786814944737</v>
      </c>
      <c r="J1563">
        <f>0.94*J1562+(1-0.94)*'01_Data'!T1558^2</f>
        <v>5.0560950374652254E-4</v>
      </c>
      <c r="K1563" s="11">
        <f t="shared" si="292"/>
        <v>0.35695040964274533</v>
      </c>
      <c r="L1563" t="e">
        <f>0.94*L1562+(1-0.94)*'01_Data'!U1558^2</f>
        <v>#DIV/0!</v>
      </c>
      <c r="M1563" s="11" t="e">
        <f t="shared" si="293"/>
        <v>#DIV/0!</v>
      </c>
      <c r="N1563">
        <f>0.94*N1562+(1-0.94)*'01_Data'!V1558^2</f>
        <v>1.4186931241223881E-3</v>
      </c>
      <c r="O1563" s="11">
        <f t="shared" si="294"/>
        <v>0.5979219575152277</v>
      </c>
      <c r="P1563">
        <f>0.94*P1562+(1-0.94)*'01_Data'!W1558^2</f>
        <v>5.6529441988532891E-4</v>
      </c>
      <c r="Q1563" s="11">
        <f t="shared" si="295"/>
        <v>0.37743104510771619</v>
      </c>
      <c r="R1563">
        <f>0.94*R1562+(1-0.94)*'01_Data'!X1558^2</f>
        <v>3.0877689355884473E-4</v>
      </c>
      <c r="S1563" s="11">
        <f t="shared" si="296"/>
        <v>0.27894762443302662</v>
      </c>
      <c r="T1563">
        <f>0.94*T1562+(1-0.94)*'01_Data'!Y1558^2</f>
        <v>4.3870614804321833E-8</v>
      </c>
      <c r="U1563" s="11">
        <f t="shared" si="297"/>
        <v>3.3249654029311494E-3</v>
      </c>
      <c r="V1563" t="e">
        <f>0.94*V1562+(1-0.94)*'01_Data'!AA1558^2</f>
        <v>#VALUE!</v>
      </c>
      <c r="W1563" s="11" t="e">
        <f t="shared" si="298"/>
        <v>#VALUE!</v>
      </c>
      <c r="X1563" t="e">
        <f>0.94*X1562+(1-0.94)*'01_Data'!AB1558^2</f>
        <v>#VALUE!</v>
      </c>
      <c r="Y1563" s="11" t="e">
        <f t="shared" si="299"/>
        <v>#VALUE!</v>
      </c>
    </row>
    <row r="1564" spans="1:25" x14ac:dyDescent="0.2">
      <c r="A1564" s="6">
        <f>'01_Data'!A1560</f>
        <v>45728</v>
      </c>
      <c r="B1564">
        <f>0.94*B1563+(1-0.94)*'01_Data'!P1559^2</f>
        <v>2.6489349557872388E-4</v>
      </c>
      <c r="C1564" s="11">
        <f t="shared" si="288"/>
        <v>0.25836633078990467</v>
      </c>
      <c r="D1564">
        <f>0.94*D1563+(1-0.94)*'01_Data'!Q1559^2</f>
        <v>2.2607393980997149E-4</v>
      </c>
      <c r="E1564" s="11">
        <f t="shared" si="289"/>
        <v>0.23868521703723675</v>
      </c>
      <c r="F1564">
        <f>0.94*F1563+(1-0.94)*'01_Data'!R1559^2</f>
        <v>5.3146246571594401E-4</v>
      </c>
      <c r="G1564" s="11">
        <f t="shared" si="290"/>
        <v>0.36596248627477912</v>
      </c>
      <c r="H1564">
        <f>0.94*H1563+(1-0.94)*'01_Data'!S1559^2</f>
        <v>4.3268994047149456E-4</v>
      </c>
      <c r="I1564" s="11">
        <f t="shared" si="291"/>
        <v>0.330208820292276</v>
      </c>
      <c r="J1564">
        <f>0.94*J1563+(1-0.94)*'01_Data'!T1559^2</f>
        <v>4.8742803907584958E-4</v>
      </c>
      <c r="K1564" s="11">
        <f t="shared" si="292"/>
        <v>0.35047377340838798</v>
      </c>
      <c r="L1564" t="e">
        <f>0.94*L1563+(1-0.94)*'01_Data'!U1559^2</f>
        <v>#DIV/0!</v>
      </c>
      <c r="M1564" s="11" t="e">
        <f t="shared" si="293"/>
        <v>#DIV/0!</v>
      </c>
      <c r="N1564">
        <f>0.94*N1563+(1-0.94)*'01_Data'!V1559^2</f>
        <v>1.385051767365686E-3</v>
      </c>
      <c r="O1564" s="11">
        <f t="shared" si="294"/>
        <v>0.59079018727138055</v>
      </c>
      <c r="P1564">
        <f>0.94*P1563+(1-0.94)*'01_Data'!W1559^2</f>
        <v>5.3729465792613481E-4</v>
      </c>
      <c r="Q1564" s="11">
        <f t="shared" si="295"/>
        <v>0.36796501708367058</v>
      </c>
      <c r="R1564">
        <f>0.94*R1563+(1-0.94)*'01_Data'!X1559^2</f>
        <v>3.5360742721750029E-4</v>
      </c>
      <c r="S1564" s="11">
        <f t="shared" si="296"/>
        <v>0.29851142634547523</v>
      </c>
      <c r="T1564">
        <f>0.94*T1563+(1-0.94)*'01_Data'!Y1559^2</f>
        <v>4.1942858784609036E-8</v>
      </c>
      <c r="U1564" s="11">
        <f t="shared" si="297"/>
        <v>3.2510921878226521E-3</v>
      </c>
      <c r="V1564" t="e">
        <f>0.94*V1563+(1-0.94)*'01_Data'!AA1559^2</f>
        <v>#VALUE!</v>
      </c>
      <c r="W1564" s="11" t="e">
        <f t="shared" si="298"/>
        <v>#VALUE!</v>
      </c>
      <c r="X1564" t="e">
        <f>0.94*X1563+(1-0.94)*'01_Data'!AB1559^2</f>
        <v>#VALUE!</v>
      </c>
      <c r="Y1564" s="11" t="e">
        <f t="shared" si="299"/>
        <v>#VALUE!</v>
      </c>
    </row>
    <row r="1565" spans="1:25" x14ac:dyDescent="0.2">
      <c r="A1565" s="6">
        <f>'01_Data'!A1561</f>
        <v>45729</v>
      </c>
      <c r="B1565">
        <f>0.94*B1564+(1-0.94)*'01_Data'!P1560^2</f>
        <v>2.4900441776807685E-4</v>
      </c>
      <c r="C1565" s="11">
        <f t="shared" si="288"/>
        <v>0.2504977310826495</v>
      </c>
      <c r="D1565">
        <f>0.94*D1564+(1-0.94)*'01_Data'!Q1560^2</f>
        <v>2.1758057247339574E-4</v>
      </c>
      <c r="E1565" s="11">
        <f t="shared" si="289"/>
        <v>0.23415871596696061</v>
      </c>
      <c r="F1565">
        <f>0.94*F1564+(1-0.94)*'01_Data'!R1560^2</f>
        <v>5.3479953613480493E-4</v>
      </c>
      <c r="G1565" s="11">
        <f t="shared" si="290"/>
        <v>0.36710963363274857</v>
      </c>
      <c r="H1565">
        <f>0.94*H1564+(1-0.94)*'01_Data'!S1560^2</f>
        <v>4.0763988266174388E-4</v>
      </c>
      <c r="I1565" s="11">
        <f t="shared" si="291"/>
        <v>0.32050780088908826</v>
      </c>
      <c r="J1565">
        <f>0.94*J1564+(1-0.94)*'01_Data'!T1560^2</f>
        <v>4.7713267454507698E-4</v>
      </c>
      <c r="K1565" s="11">
        <f t="shared" si="292"/>
        <v>0.34675269859852487</v>
      </c>
      <c r="L1565" t="e">
        <f>0.94*L1564+(1-0.94)*'01_Data'!U1560^2</f>
        <v>#DIV/0!</v>
      </c>
      <c r="M1565" s="11" t="e">
        <f t="shared" si="293"/>
        <v>#DIV/0!</v>
      </c>
      <c r="N1565">
        <f>0.94*N1564+(1-0.94)*'01_Data'!V1560^2</f>
        <v>1.3020470622907281E-3</v>
      </c>
      <c r="O1565" s="11">
        <f t="shared" si="294"/>
        <v>0.5728139835036008</v>
      </c>
      <c r="P1565">
        <f>0.94*P1564+(1-0.94)*'01_Data'!W1560^2</f>
        <v>5.0509434795580576E-4</v>
      </c>
      <c r="Q1565" s="11">
        <f t="shared" si="295"/>
        <v>0.35676851834889112</v>
      </c>
      <c r="R1565">
        <f>0.94*R1564+(1-0.94)*'01_Data'!X1560^2</f>
        <v>3.9180037066246967E-4</v>
      </c>
      <c r="S1565" s="11">
        <f t="shared" si="296"/>
        <v>0.31421918052044878</v>
      </c>
      <c r="T1565">
        <f>0.94*T1564+(1-0.94)*'01_Data'!Y1560^2</f>
        <v>4.0145520663550159E-8</v>
      </c>
      <c r="U1565" s="11">
        <f t="shared" si="297"/>
        <v>3.1806715025627279E-3</v>
      </c>
      <c r="V1565" t="e">
        <f>0.94*V1564+(1-0.94)*'01_Data'!AA1560^2</f>
        <v>#VALUE!</v>
      </c>
      <c r="W1565" s="11" t="e">
        <f t="shared" si="298"/>
        <v>#VALUE!</v>
      </c>
      <c r="X1565" t="e">
        <f>0.94*X1564+(1-0.94)*'01_Data'!AB1560^2</f>
        <v>#VALUE!</v>
      </c>
      <c r="Y1565" s="11" t="e">
        <f t="shared" si="299"/>
        <v>#VALUE!</v>
      </c>
    </row>
    <row r="1566" spans="1:25" x14ac:dyDescent="0.2">
      <c r="A1566" s="6">
        <f>'01_Data'!A1562</f>
        <v>45730</v>
      </c>
      <c r="B1566">
        <f>0.94*B1565+(1-0.94)*'01_Data'!P1561^2</f>
        <v>2.3513462149301568E-4</v>
      </c>
      <c r="C1566" s="11">
        <f t="shared" si="288"/>
        <v>0.24342129039227436</v>
      </c>
      <c r="D1566">
        <f>0.94*D1565+(1-0.94)*'01_Data'!Q1561^2</f>
        <v>2.0678628445971661E-4</v>
      </c>
      <c r="E1566" s="11">
        <f t="shared" si="289"/>
        <v>0.22827646327172801</v>
      </c>
      <c r="F1566">
        <f>0.94*F1565+(1-0.94)*'01_Data'!R1561^2</f>
        <v>5.1824189830109954E-4</v>
      </c>
      <c r="G1566" s="11">
        <f t="shared" si="290"/>
        <v>0.36138201168829237</v>
      </c>
      <c r="H1566">
        <f>0.94*H1565+(1-0.94)*'01_Data'!S1561^2</f>
        <v>3.952793332936776E-4</v>
      </c>
      <c r="I1566" s="11">
        <f t="shared" si="291"/>
        <v>0.31561114047195282</v>
      </c>
      <c r="J1566">
        <f>0.94*J1565+(1-0.94)*'01_Data'!T1561^2</f>
        <v>4.6568306518961683E-4</v>
      </c>
      <c r="K1566" s="11">
        <f t="shared" si="292"/>
        <v>0.34256697509798495</v>
      </c>
      <c r="L1566" t="e">
        <f>0.94*L1565+(1-0.94)*'01_Data'!U1561^2</f>
        <v>#DIV/0!</v>
      </c>
      <c r="M1566" s="11" t="e">
        <f t="shared" si="293"/>
        <v>#DIV/0!</v>
      </c>
      <c r="N1566">
        <f>0.94*N1565+(1-0.94)*'01_Data'!V1561^2</f>
        <v>1.2248106978740405E-3</v>
      </c>
      <c r="O1566" s="11">
        <f t="shared" si="294"/>
        <v>0.5555648439779628</v>
      </c>
      <c r="P1566">
        <f>0.94*P1565+(1-0.94)*'01_Data'!W1561^2</f>
        <v>4.9588763391521966E-4</v>
      </c>
      <c r="Q1566" s="11">
        <f t="shared" si="295"/>
        <v>0.35350202792436053</v>
      </c>
      <c r="R1566">
        <f>0.94*R1565+(1-0.94)*'01_Data'!X1561^2</f>
        <v>3.7778925735634463E-4</v>
      </c>
      <c r="S1566" s="11">
        <f t="shared" si="296"/>
        <v>0.30854966027172814</v>
      </c>
      <c r="T1566">
        <f>0.94*T1565+(1-0.94)*'01_Data'!Y1561^2</f>
        <v>4.0612778344360977E-8</v>
      </c>
      <c r="U1566" s="11">
        <f t="shared" si="297"/>
        <v>3.1991280285069818E-3</v>
      </c>
      <c r="V1566" t="e">
        <f>0.94*V1565+(1-0.94)*'01_Data'!AA1561^2</f>
        <v>#VALUE!</v>
      </c>
      <c r="W1566" s="11" t="e">
        <f t="shared" si="298"/>
        <v>#VALUE!</v>
      </c>
      <c r="X1566" t="e">
        <f>0.94*X1565+(1-0.94)*'01_Data'!AB1561^2</f>
        <v>#VALUE!</v>
      </c>
      <c r="Y1566" s="11" t="e">
        <f t="shared" si="299"/>
        <v>#VALUE!</v>
      </c>
    </row>
    <row r="1567" spans="1:25" x14ac:dyDescent="0.2">
      <c r="A1567" s="6">
        <f>'01_Data'!A1563</f>
        <v>45733</v>
      </c>
      <c r="B1567">
        <f>0.94*B1566+(1-0.94)*'01_Data'!P1562^2</f>
        <v>2.7250006636494111E-4</v>
      </c>
      <c r="C1567" s="11">
        <f t="shared" si="288"/>
        <v>0.26204964553298893</v>
      </c>
      <c r="D1567">
        <f>0.94*D1566+(1-0.94)*'01_Data'!Q1562^2</f>
        <v>2.2330461756413542E-4</v>
      </c>
      <c r="E1567" s="11">
        <f t="shared" si="289"/>
        <v>0.23721880959603969</v>
      </c>
      <c r="F1567">
        <f>0.94*F1566+(1-0.94)*'01_Data'!R1562^2</f>
        <v>5.3516453258816712E-4</v>
      </c>
      <c r="G1567" s="11">
        <f t="shared" si="290"/>
        <v>0.36723488697592188</v>
      </c>
      <c r="H1567">
        <f>0.94*H1566+(1-0.94)*'01_Data'!S1562^2</f>
        <v>4.0465341704581383E-4</v>
      </c>
      <c r="I1567" s="11">
        <f t="shared" si="291"/>
        <v>0.3193315848699359</v>
      </c>
      <c r="J1567">
        <f>0.94*J1566+(1-0.94)*'01_Data'!T1562^2</f>
        <v>5.0096914835812091E-4</v>
      </c>
      <c r="K1567" s="11">
        <f t="shared" si="292"/>
        <v>0.35530863398775786</v>
      </c>
      <c r="L1567" t="e">
        <f>0.94*L1566+(1-0.94)*'01_Data'!U1562^2</f>
        <v>#DIV/0!</v>
      </c>
      <c r="M1567" s="11" t="e">
        <f t="shared" si="293"/>
        <v>#DIV/0!</v>
      </c>
      <c r="N1567">
        <f>0.94*N1566+(1-0.94)*'01_Data'!V1562^2</f>
        <v>1.1513220560015979E-3</v>
      </c>
      <c r="O1567" s="11">
        <f t="shared" si="294"/>
        <v>0.53864010072812318</v>
      </c>
      <c r="P1567">
        <f>0.94*P1566+(1-0.94)*'01_Data'!W1562^2</f>
        <v>4.9179773791357354E-4</v>
      </c>
      <c r="Q1567" s="11">
        <f t="shared" si="295"/>
        <v>0.35204123331538956</v>
      </c>
      <c r="R1567">
        <f>0.94*R1566+(1-0.94)*'01_Data'!X1562^2</f>
        <v>4.1041458830532509E-4</v>
      </c>
      <c r="S1567" s="11">
        <f t="shared" si="296"/>
        <v>0.32159676032718665</v>
      </c>
      <c r="T1567">
        <f>0.94*T1566+(1-0.94)*'01_Data'!Y1562^2</f>
        <v>4.1050741660419183E-8</v>
      </c>
      <c r="U1567" s="11">
        <f t="shared" si="297"/>
        <v>3.2163312793345206E-3</v>
      </c>
      <c r="V1567" t="e">
        <f>0.94*V1566+(1-0.94)*'01_Data'!AA1562^2</f>
        <v>#VALUE!</v>
      </c>
      <c r="W1567" s="11" t="e">
        <f t="shared" si="298"/>
        <v>#VALUE!</v>
      </c>
      <c r="X1567" t="e">
        <f>0.94*X1566+(1-0.94)*'01_Data'!AB1562^2</f>
        <v>#VALUE!</v>
      </c>
      <c r="Y1567" s="11" t="e">
        <f t="shared" si="299"/>
        <v>#VALUE!</v>
      </c>
    </row>
    <row r="1568" spans="1:25" x14ac:dyDescent="0.2">
      <c r="A1568" s="6">
        <f>'01_Data'!A1564</f>
        <v>45734</v>
      </c>
      <c r="B1568">
        <f>0.94*B1567+(1-0.94)*'01_Data'!P1563^2</f>
        <v>2.7245581028077163E-4</v>
      </c>
      <c r="C1568" s="11">
        <f t="shared" si="288"/>
        <v>0.26202836524077783</v>
      </c>
      <c r="D1568">
        <f>0.94*D1567+(1-0.94)*'01_Data'!Q1563^2</f>
        <v>2.1686399548490103E-4</v>
      </c>
      <c r="E1568" s="11">
        <f t="shared" si="289"/>
        <v>0.23377281035696829</v>
      </c>
      <c r="F1568">
        <f>0.94*F1567+(1-0.94)*'01_Data'!R1563^2</f>
        <v>5.0408093171572536E-4</v>
      </c>
      <c r="G1568" s="11">
        <f t="shared" si="290"/>
        <v>0.35641043025192576</v>
      </c>
      <c r="H1568">
        <f>0.94*H1567+(1-0.94)*'01_Data'!S1563^2</f>
        <v>3.9491715884365118E-4</v>
      </c>
      <c r="I1568" s="11">
        <f t="shared" si="291"/>
        <v>0.31546651807854365</v>
      </c>
      <c r="J1568">
        <f>0.94*J1567+(1-0.94)*'01_Data'!T1563^2</f>
        <v>4.9055400841208009E-4</v>
      </c>
      <c r="K1568" s="11">
        <f t="shared" si="292"/>
        <v>0.35159580503732435</v>
      </c>
      <c r="L1568" t="e">
        <f>0.94*L1567+(1-0.94)*'01_Data'!U1563^2</f>
        <v>#DIV/0!</v>
      </c>
      <c r="M1568" s="11" t="e">
        <f t="shared" si="293"/>
        <v>#DIV/0!</v>
      </c>
      <c r="N1568">
        <f>0.94*N1567+(1-0.94)*'01_Data'!V1563^2</f>
        <v>1.1385549221029072E-3</v>
      </c>
      <c r="O1568" s="11">
        <f t="shared" si="294"/>
        <v>0.53564525608833002</v>
      </c>
      <c r="P1568">
        <f>0.94*P1567+(1-0.94)*'01_Data'!W1563^2</f>
        <v>4.8234040445932188E-4</v>
      </c>
      <c r="Q1568" s="11">
        <f t="shared" si="295"/>
        <v>0.34863990294249042</v>
      </c>
      <c r="R1568">
        <f>0.94*R1567+(1-0.94)*'01_Data'!X1563^2</f>
        <v>3.9068920341291878E-4</v>
      </c>
      <c r="S1568" s="11">
        <f t="shared" si="296"/>
        <v>0.31377329277689575</v>
      </c>
      <c r="T1568">
        <f>0.94*T1567+(1-0.94)*'01_Data'!Y1563^2</f>
        <v>4.1431318289481124E-8</v>
      </c>
      <c r="U1568" s="11">
        <f t="shared" si="297"/>
        <v>3.2312059991509738E-3</v>
      </c>
      <c r="V1568" t="e">
        <f>0.94*V1567+(1-0.94)*'01_Data'!AA1563^2</f>
        <v>#VALUE!</v>
      </c>
      <c r="W1568" s="11" t="e">
        <f t="shared" si="298"/>
        <v>#VALUE!</v>
      </c>
      <c r="X1568" t="e">
        <f>0.94*X1567+(1-0.94)*'01_Data'!AB1563^2</f>
        <v>#VALUE!</v>
      </c>
      <c r="Y1568" s="11" t="e">
        <f t="shared" si="299"/>
        <v>#VALUE!</v>
      </c>
    </row>
    <row r="1569" spans="1:25" x14ac:dyDescent="0.2">
      <c r="A1569" s="6">
        <f>'01_Data'!A1565</f>
        <v>45735</v>
      </c>
      <c r="B1569">
        <f>0.94*B1568+(1-0.94)*'01_Data'!P1564^2</f>
        <v>2.5617527903342731E-4</v>
      </c>
      <c r="C1569" s="11">
        <f t="shared" si="288"/>
        <v>0.25407906312095785</v>
      </c>
      <c r="D1569">
        <f>0.94*D1568+(1-0.94)*'01_Data'!Q1564^2</f>
        <v>2.1412035865775762E-4</v>
      </c>
      <c r="E1569" s="11">
        <f t="shared" si="289"/>
        <v>0.23228932472620201</v>
      </c>
      <c r="F1569">
        <f>0.94*F1568+(1-0.94)*'01_Data'!R1564^2</f>
        <v>4.8205793739537181E-4</v>
      </c>
      <c r="G1569" s="11">
        <f t="shared" si="290"/>
        <v>0.34853780314857341</v>
      </c>
      <c r="H1569">
        <f>0.94*H1568+(1-0.94)*'01_Data'!S1564^2</f>
        <v>3.7527391798800952E-4</v>
      </c>
      <c r="I1569" s="11">
        <f t="shared" si="291"/>
        <v>0.3075207754493644</v>
      </c>
      <c r="J1569">
        <f>0.94*J1568+(1-0.94)*'01_Data'!T1564^2</f>
        <v>4.63864857158172E-4</v>
      </c>
      <c r="K1569" s="11">
        <f t="shared" si="292"/>
        <v>0.3418975636120552</v>
      </c>
      <c r="L1569" t="e">
        <f>0.94*L1568+(1-0.94)*'01_Data'!U1564^2</f>
        <v>#DIV/0!</v>
      </c>
      <c r="M1569" s="11" t="e">
        <f t="shared" si="293"/>
        <v>#DIV/0!</v>
      </c>
      <c r="N1569">
        <f>0.94*N1568+(1-0.94)*'01_Data'!V1564^2</f>
        <v>1.0726292418640191E-3</v>
      </c>
      <c r="O1569" s="11">
        <f t="shared" si="294"/>
        <v>0.51990630785722614</v>
      </c>
      <c r="P1569">
        <f>0.94*P1568+(1-0.94)*'01_Data'!W1564^2</f>
        <v>4.6181191454280408E-4</v>
      </c>
      <c r="Q1569" s="11">
        <f t="shared" si="295"/>
        <v>0.34114015076620141</v>
      </c>
      <c r="R1569">
        <f>0.94*R1568+(1-0.94)*'01_Data'!X1564^2</f>
        <v>3.7547324319618089E-4</v>
      </c>
      <c r="S1569" s="11">
        <f t="shared" si="296"/>
        <v>0.30760243380935332</v>
      </c>
      <c r="T1569">
        <f>0.94*T1568+(1-0.94)*'01_Data'!Y1564^2</f>
        <v>3.8945439192112254E-8</v>
      </c>
      <c r="U1569" s="11">
        <f t="shared" si="297"/>
        <v>3.1327704474493961E-3</v>
      </c>
      <c r="V1569" t="e">
        <f>0.94*V1568+(1-0.94)*'01_Data'!AA1564^2</f>
        <v>#VALUE!</v>
      </c>
      <c r="W1569" s="11" t="e">
        <f t="shared" si="298"/>
        <v>#VALUE!</v>
      </c>
      <c r="X1569" t="e">
        <f>0.94*X1568+(1-0.94)*'01_Data'!AB1564^2</f>
        <v>#VALUE!</v>
      </c>
      <c r="Y1569" s="11" t="e">
        <f t="shared" si="299"/>
        <v>#VALUE!</v>
      </c>
    </row>
    <row r="1570" spans="1:25" x14ac:dyDescent="0.2">
      <c r="A1570" s="6">
        <f>'01_Data'!A1566</f>
        <v>45736</v>
      </c>
      <c r="B1570">
        <f>0.94*B1569+(1-0.94)*'01_Data'!P1565^2</f>
        <v>2.5513694835351187E-4</v>
      </c>
      <c r="C1570" s="11">
        <f t="shared" si="288"/>
        <v>0.25356362315025593</v>
      </c>
      <c r="D1570">
        <f>0.94*D1569+(1-0.94)*'01_Data'!Q1565^2</f>
        <v>2.2514822893660366E-4</v>
      </c>
      <c r="E1570" s="11">
        <f t="shared" si="289"/>
        <v>0.23819604046252349</v>
      </c>
      <c r="F1570">
        <f>0.94*F1569+(1-0.94)*'01_Data'!R1565^2</f>
        <v>4.5690400235000219E-4</v>
      </c>
      <c r="G1570" s="11">
        <f t="shared" si="290"/>
        <v>0.33932257306610264</v>
      </c>
      <c r="H1570">
        <f>0.94*H1569+(1-0.94)*'01_Data'!S1565^2</f>
        <v>3.5528009024787756E-4</v>
      </c>
      <c r="I1570" s="11">
        <f t="shared" si="291"/>
        <v>0.29921661508423147</v>
      </c>
      <c r="J1570">
        <f>0.94*J1569+(1-0.94)*'01_Data'!T1565^2</f>
        <v>4.484033202242815E-4</v>
      </c>
      <c r="K1570" s="11">
        <f t="shared" si="292"/>
        <v>0.33615121105912876</v>
      </c>
      <c r="L1570" t="e">
        <f>0.94*L1569+(1-0.94)*'01_Data'!U1565^2</f>
        <v>#DIV/0!</v>
      </c>
      <c r="M1570" s="11" t="e">
        <f t="shared" si="293"/>
        <v>#DIV/0!</v>
      </c>
      <c r="N1570">
        <f>0.94*N1569+(1-0.94)*'01_Data'!V1565^2</f>
        <v>1.1580466202645795E-3</v>
      </c>
      <c r="O1570" s="11">
        <f t="shared" si="294"/>
        <v>0.54021083690229144</v>
      </c>
      <c r="P1570">
        <f>0.94*P1569+(1-0.94)*'01_Data'!W1565^2</f>
        <v>4.5455749507240247E-4</v>
      </c>
      <c r="Q1570" s="11">
        <f t="shared" si="295"/>
        <v>0.33845012743127373</v>
      </c>
      <c r="R1570">
        <f>0.94*R1569+(1-0.94)*'01_Data'!X1565^2</f>
        <v>3.6440373556094886E-4</v>
      </c>
      <c r="S1570" s="11">
        <f t="shared" si="296"/>
        <v>0.30303422473601743</v>
      </c>
      <c r="T1570">
        <f>0.94*T1569+(1-0.94)*'01_Data'!Y1565^2</f>
        <v>3.7326846703818395E-8</v>
      </c>
      <c r="U1570" s="11">
        <f t="shared" si="297"/>
        <v>3.0669798449553328E-3</v>
      </c>
      <c r="V1570" t="e">
        <f>0.94*V1569+(1-0.94)*'01_Data'!AA1565^2</f>
        <v>#VALUE!</v>
      </c>
      <c r="W1570" s="11" t="e">
        <f t="shared" si="298"/>
        <v>#VALUE!</v>
      </c>
      <c r="X1570" t="e">
        <f>0.94*X1569+(1-0.94)*'01_Data'!AB1565^2</f>
        <v>#VALUE!</v>
      </c>
      <c r="Y1570" s="11" t="e">
        <f t="shared" si="299"/>
        <v>#VALUE!</v>
      </c>
    </row>
    <row r="1571" spans="1:25" x14ac:dyDescent="0.2">
      <c r="A1571" s="6">
        <f>'01_Data'!A1567</f>
        <v>45737</v>
      </c>
      <c r="B1571">
        <f>0.94*B1570+(1-0.94)*'01_Data'!P1566^2</f>
        <v>2.4090562693149386E-4</v>
      </c>
      <c r="C1571" s="11">
        <f t="shared" si="288"/>
        <v>0.24639037722024873</v>
      </c>
      <c r="D1571">
        <f>0.94*D1570+(1-0.94)*'01_Data'!Q1566^2</f>
        <v>2.1279005225340356E-4</v>
      </c>
      <c r="E1571" s="11">
        <f t="shared" si="289"/>
        <v>0.2315666063314348</v>
      </c>
      <c r="F1571">
        <f>0.94*F1570+(1-0.94)*'01_Data'!R1566^2</f>
        <v>4.3504873137520026E-4</v>
      </c>
      <c r="G1571" s="11">
        <f t="shared" si="290"/>
        <v>0.33110765667158842</v>
      </c>
      <c r="H1571">
        <f>0.94*H1570+(1-0.94)*'01_Data'!S1566^2</f>
        <v>3.3396328483300489E-4</v>
      </c>
      <c r="I1571" s="11">
        <f t="shared" si="291"/>
        <v>0.29010127158962479</v>
      </c>
      <c r="J1571">
        <f>0.94*J1570+(1-0.94)*'01_Data'!T1566^2</f>
        <v>4.3154603131328751E-4</v>
      </c>
      <c r="K1571" s="11">
        <f t="shared" si="292"/>
        <v>0.32977204231248664</v>
      </c>
      <c r="L1571" t="e">
        <f>0.94*L1570+(1-0.94)*'01_Data'!U1566^2</f>
        <v>#DIV/0!</v>
      </c>
      <c r="M1571" s="11" t="e">
        <f t="shared" si="293"/>
        <v>#DIV/0!</v>
      </c>
      <c r="N1571">
        <f>0.94*N1570+(1-0.94)*'01_Data'!V1566^2</f>
        <v>1.1030234282542988E-3</v>
      </c>
      <c r="O1571" s="11">
        <f t="shared" si="294"/>
        <v>0.52722092515385177</v>
      </c>
      <c r="P1571">
        <f>0.94*P1570+(1-0.94)*'01_Data'!W1566^2</f>
        <v>4.4131057205349462E-4</v>
      </c>
      <c r="Q1571" s="11">
        <f t="shared" si="295"/>
        <v>0.33348202973695695</v>
      </c>
      <c r="R1571">
        <f>0.94*R1570+(1-0.94)*'01_Data'!X1566^2</f>
        <v>3.4390169361543703E-4</v>
      </c>
      <c r="S1571" s="11">
        <f t="shared" si="296"/>
        <v>0.29438618648144843</v>
      </c>
      <c r="T1571">
        <f>0.94*T1570+(1-0.94)*'01_Data'!Y1566^2</f>
        <v>3.7928997524890334E-8</v>
      </c>
      <c r="U1571" s="11">
        <f t="shared" si="297"/>
        <v>3.091618892469181E-3</v>
      </c>
      <c r="V1571" t="e">
        <f>0.94*V1570+(1-0.94)*'01_Data'!AA1566^2</f>
        <v>#VALUE!</v>
      </c>
      <c r="W1571" s="11" t="e">
        <f t="shared" si="298"/>
        <v>#VALUE!</v>
      </c>
      <c r="X1571" t="e">
        <f>0.94*X1570+(1-0.94)*'01_Data'!AB1566^2</f>
        <v>#VALUE!</v>
      </c>
      <c r="Y1571" s="11" t="e">
        <f t="shared" si="299"/>
        <v>#VALUE!</v>
      </c>
    </row>
    <row r="1572" spans="1:25" x14ac:dyDescent="0.2">
      <c r="A1572" s="6">
        <f>'01_Data'!A1568</f>
        <v>45740</v>
      </c>
      <c r="B1572">
        <f>0.94*B1571+(1-0.94)*'01_Data'!P1567^2</f>
        <v>2.2716838456045732E-4</v>
      </c>
      <c r="C1572" s="11">
        <f t="shared" si="288"/>
        <v>0.23926226804332365</v>
      </c>
      <c r="D1572">
        <f>0.94*D1571+(1-0.94)*'01_Data'!Q1567^2</f>
        <v>2.000235389014379E-4</v>
      </c>
      <c r="E1572" s="11">
        <f t="shared" si="289"/>
        <v>0.22451265399340492</v>
      </c>
      <c r="F1572">
        <f>0.94*F1571+(1-0.94)*'01_Data'!R1567^2</f>
        <v>4.0982107036238692E-4</v>
      </c>
      <c r="G1572" s="11">
        <f t="shared" si="290"/>
        <v>0.32136413883836124</v>
      </c>
      <c r="H1572">
        <f>0.94*H1571+(1-0.94)*'01_Data'!S1567^2</f>
        <v>3.1393595173796708E-4</v>
      </c>
      <c r="I1572" s="11">
        <f t="shared" si="291"/>
        <v>0.28126830578287293</v>
      </c>
      <c r="J1572">
        <f>0.94*J1571+(1-0.94)*'01_Data'!T1567^2</f>
        <v>4.1893457116721832E-4</v>
      </c>
      <c r="K1572" s="11">
        <f t="shared" si="292"/>
        <v>0.3249177002475227</v>
      </c>
      <c r="L1572" t="e">
        <f>0.94*L1571+(1-0.94)*'01_Data'!U1567^2</f>
        <v>#DIV/0!</v>
      </c>
      <c r="M1572" s="11" t="e">
        <f t="shared" si="293"/>
        <v>#DIV/0!</v>
      </c>
      <c r="N1572">
        <f>0.94*N1571+(1-0.94)*'01_Data'!V1567^2</f>
        <v>1.1711228789943943E-3</v>
      </c>
      <c r="O1572" s="11">
        <f t="shared" si="294"/>
        <v>0.54325221169047011</v>
      </c>
      <c r="P1572">
        <f>0.94*P1571+(1-0.94)*'01_Data'!W1567^2</f>
        <v>6.4440116542652367E-4</v>
      </c>
      <c r="Q1572" s="11">
        <f t="shared" si="295"/>
        <v>0.4029753015849532</v>
      </c>
      <c r="R1572">
        <f>0.94*R1571+(1-0.94)*'01_Data'!X1567^2</f>
        <v>3.3395481683016521E-4</v>
      </c>
      <c r="S1572" s="11">
        <f t="shared" si="296"/>
        <v>0.29009759364945042</v>
      </c>
      <c r="T1572">
        <f>0.94*T1571+(1-0.94)*'01_Data'!Y1567^2</f>
        <v>4.2110824244316862E-8</v>
      </c>
      <c r="U1572" s="11">
        <f t="shared" si="297"/>
        <v>3.2575953876391481E-3</v>
      </c>
      <c r="V1572" t="e">
        <f>0.94*V1571+(1-0.94)*'01_Data'!AA1567^2</f>
        <v>#VALUE!</v>
      </c>
      <c r="W1572" s="11" t="e">
        <f t="shared" si="298"/>
        <v>#VALUE!</v>
      </c>
      <c r="X1572" t="e">
        <f>0.94*X1571+(1-0.94)*'01_Data'!AB1567^2</f>
        <v>#VALUE!</v>
      </c>
      <c r="Y1572" s="11" t="e">
        <f t="shared" si="299"/>
        <v>#VALUE!</v>
      </c>
    </row>
    <row r="1573" spans="1:25" x14ac:dyDescent="0.2">
      <c r="A1573" s="6">
        <f>'01_Data'!A1569</f>
        <v>45741</v>
      </c>
      <c r="B1573">
        <f>0.94*B1572+(1-0.94)*'01_Data'!P1568^2</f>
        <v>2.1394220461245098E-4</v>
      </c>
      <c r="C1573" s="11">
        <f t="shared" si="288"/>
        <v>0.23219266905382188</v>
      </c>
      <c r="D1573">
        <f>0.94*D1572+(1-0.94)*'01_Data'!Q1568^2</f>
        <v>1.8818304594258686E-4</v>
      </c>
      <c r="E1573" s="11">
        <f t="shared" si="289"/>
        <v>0.21776622230624265</v>
      </c>
      <c r="F1573">
        <f>0.94*F1572+(1-0.94)*'01_Data'!R1568^2</f>
        <v>3.8565158130547184E-4</v>
      </c>
      <c r="G1573" s="11">
        <f t="shared" si="290"/>
        <v>0.3117438026472682</v>
      </c>
      <c r="H1573">
        <f>0.94*H1572+(1-0.94)*'01_Data'!S1568^2</f>
        <v>2.9511016075971144E-4</v>
      </c>
      <c r="I1573" s="11">
        <f t="shared" si="291"/>
        <v>0.2727045296863389</v>
      </c>
      <c r="J1573">
        <f>0.94*J1572+(1-0.94)*'01_Data'!T1568^2</f>
        <v>4.4554287963392657E-4</v>
      </c>
      <c r="K1573" s="11">
        <f t="shared" si="292"/>
        <v>0.33507731297082693</v>
      </c>
      <c r="L1573" t="e">
        <f>0.94*L1572+(1-0.94)*'01_Data'!U1568^2</f>
        <v>#DIV/0!</v>
      </c>
      <c r="M1573" s="11" t="e">
        <f t="shared" si="293"/>
        <v>#DIV/0!</v>
      </c>
      <c r="N1573">
        <f>0.94*N1572+(1-0.94)*'01_Data'!V1568^2</f>
        <v>1.1091129665440457E-3</v>
      </c>
      <c r="O1573" s="11">
        <f t="shared" si="294"/>
        <v>0.52867425468723139</v>
      </c>
      <c r="P1573">
        <f>0.94*P1572+(1-0.94)*'01_Data'!W1568^2</f>
        <v>6.0986024442470242E-4</v>
      </c>
      <c r="Q1573" s="11">
        <f t="shared" si="295"/>
        <v>0.39202650624036256</v>
      </c>
      <c r="R1573">
        <f>0.94*R1572+(1-0.94)*'01_Data'!X1568^2</f>
        <v>3.2730428830764663E-4</v>
      </c>
      <c r="S1573" s="11">
        <f t="shared" si="296"/>
        <v>0.28719449969232869</v>
      </c>
      <c r="T1573">
        <f>0.94*T1572+(1-0.94)*'01_Data'!Y1568^2</f>
        <v>3.9584174789657849E-8</v>
      </c>
      <c r="U1573" s="11">
        <f t="shared" si="297"/>
        <v>3.1583559088541272E-3</v>
      </c>
      <c r="V1573" t="e">
        <f>0.94*V1572+(1-0.94)*'01_Data'!AA1568^2</f>
        <v>#VALUE!</v>
      </c>
      <c r="W1573" s="11" t="e">
        <f t="shared" si="298"/>
        <v>#VALUE!</v>
      </c>
      <c r="X1573" t="e">
        <f>0.94*X1572+(1-0.94)*'01_Data'!AB1568^2</f>
        <v>#VALUE!</v>
      </c>
      <c r="Y1573" s="11" t="e">
        <f t="shared" si="299"/>
        <v>#VALUE!</v>
      </c>
    </row>
    <row r="1574" spans="1:25" x14ac:dyDescent="0.2">
      <c r="A1574" s="6">
        <f>'01_Data'!A1570</f>
        <v>45742</v>
      </c>
      <c r="B1574">
        <f>0.94*B1573+(1-0.94)*'01_Data'!P1569^2</f>
        <v>2.0387878851510307E-4</v>
      </c>
      <c r="C1574" s="11">
        <f t="shared" si="288"/>
        <v>0.22666595400678499</v>
      </c>
      <c r="D1574">
        <f>0.94*D1573+(1-0.94)*'01_Data'!Q1569^2</f>
        <v>1.7874669017909961E-4</v>
      </c>
      <c r="E1574" s="11">
        <f t="shared" si="289"/>
        <v>0.21223610890970723</v>
      </c>
      <c r="F1574">
        <f>0.94*F1573+(1-0.94)*'01_Data'!R1569^2</f>
        <v>3.6325459506581414E-4</v>
      </c>
      <c r="G1574" s="11">
        <f t="shared" si="290"/>
        <v>0.30255604101816436</v>
      </c>
      <c r="H1574">
        <f>0.94*H1573+(1-0.94)*'01_Data'!S1569^2</f>
        <v>3.0775566636007627E-4</v>
      </c>
      <c r="I1574" s="11">
        <f t="shared" si="291"/>
        <v>0.27848595641924073</v>
      </c>
      <c r="J1574">
        <f>0.94*J1573+(1-0.94)*'01_Data'!T1569^2</f>
        <v>4.2160932820397716E-4</v>
      </c>
      <c r="K1574" s="11">
        <f t="shared" si="292"/>
        <v>0.3259532952853863</v>
      </c>
      <c r="L1574" t="e">
        <f>0.94*L1573+(1-0.94)*'01_Data'!U1569^2</f>
        <v>#DIV/0!</v>
      </c>
      <c r="M1574" s="11" t="e">
        <f t="shared" si="293"/>
        <v>#DIV/0!</v>
      </c>
      <c r="N1574">
        <f>0.94*N1573+(1-0.94)*'01_Data'!V1569^2</f>
        <v>1.0517219090312793E-3</v>
      </c>
      <c r="O1574" s="11">
        <f t="shared" si="294"/>
        <v>0.51481445305651863</v>
      </c>
      <c r="P1574">
        <f>0.94*P1573+(1-0.94)*'01_Data'!W1569^2</f>
        <v>6.0163933531632132E-4</v>
      </c>
      <c r="Q1574" s="11">
        <f t="shared" si="295"/>
        <v>0.38937528491124473</v>
      </c>
      <c r="R1574">
        <f>0.94*R1573+(1-0.94)*'01_Data'!X1569^2</f>
        <v>3.0766603100918779E-4</v>
      </c>
      <c r="S1574" s="11">
        <f t="shared" si="296"/>
        <v>0.27844539826385228</v>
      </c>
      <c r="T1574">
        <f>0.94*T1573+(1-0.94)*'01_Data'!Y1569^2</f>
        <v>3.7926317939244544E-8</v>
      </c>
      <c r="U1574" s="11">
        <f t="shared" si="297"/>
        <v>3.0915096830981506E-3</v>
      </c>
      <c r="V1574" t="e">
        <f>0.94*V1573+(1-0.94)*'01_Data'!AA1569^2</f>
        <v>#VALUE!</v>
      </c>
      <c r="W1574" s="11" t="e">
        <f t="shared" si="298"/>
        <v>#VALUE!</v>
      </c>
      <c r="X1574" t="e">
        <f>0.94*X1573+(1-0.94)*'01_Data'!AB1569^2</f>
        <v>#VALUE!</v>
      </c>
      <c r="Y1574" s="11" t="e">
        <f t="shared" si="299"/>
        <v>#VALUE!</v>
      </c>
    </row>
    <row r="1575" spans="1:25" x14ac:dyDescent="0.2">
      <c r="A1575" s="6">
        <f>'01_Data'!A1571</f>
        <v>45743</v>
      </c>
      <c r="B1575">
        <f>0.94*B1574+(1-0.94)*'01_Data'!P1570^2</f>
        <v>2.0392695350495067E-4</v>
      </c>
      <c r="C1575" s="11">
        <f t="shared" si="288"/>
        <v>0.22669272657773468</v>
      </c>
      <c r="D1575">
        <f>0.94*D1574+(1-0.94)*'01_Data'!Q1570^2</f>
        <v>1.7689270948685823E-4</v>
      </c>
      <c r="E1575" s="11">
        <f t="shared" si="289"/>
        <v>0.21113257160061372</v>
      </c>
      <c r="F1575">
        <f>0.94*F1574+(1-0.94)*'01_Data'!R1570^2</f>
        <v>3.4385482664895853E-4</v>
      </c>
      <c r="G1575" s="11">
        <f t="shared" si="290"/>
        <v>0.29436612630453518</v>
      </c>
      <c r="H1575">
        <f>0.94*H1574+(1-0.94)*'01_Data'!S1570^2</f>
        <v>3.0276482078280936E-4</v>
      </c>
      <c r="I1575" s="11">
        <f t="shared" si="291"/>
        <v>0.27621863593405127</v>
      </c>
      <c r="J1575">
        <f>0.94*J1574+(1-0.94)*'01_Data'!T1570^2</f>
        <v>3.9653804290193552E-4</v>
      </c>
      <c r="K1575" s="11">
        <f t="shared" si="292"/>
        <v>0.31611324997742146</v>
      </c>
      <c r="L1575" t="e">
        <f>0.94*L1574+(1-0.94)*'01_Data'!U1570^2</f>
        <v>#DIV/0!</v>
      </c>
      <c r="M1575" s="11" t="e">
        <f t="shared" si="293"/>
        <v>#DIV/0!</v>
      </c>
      <c r="N1575">
        <f>0.94*N1574+(1-0.94)*'01_Data'!V1570^2</f>
        <v>1.0159969687026545E-3</v>
      </c>
      <c r="O1575" s="11">
        <f t="shared" si="294"/>
        <v>0.5059952925799498</v>
      </c>
      <c r="P1575">
        <f>0.94*P1574+(1-0.94)*'01_Data'!W1570^2</f>
        <v>5.6654060591373816E-4</v>
      </c>
      <c r="Q1575" s="11">
        <f t="shared" si="295"/>
        <v>0.37784683760786197</v>
      </c>
      <c r="R1575">
        <f>0.94*R1574+(1-0.94)*'01_Data'!X1570^2</f>
        <v>2.8962544656737201E-4</v>
      </c>
      <c r="S1575" s="11">
        <f t="shared" si="296"/>
        <v>0.27015849521156604</v>
      </c>
      <c r="T1575">
        <f>0.94*T1574+(1-0.94)*'01_Data'!Y1570^2</f>
        <v>3.6367775702836702E-8</v>
      </c>
      <c r="U1575" s="11">
        <f t="shared" si="297"/>
        <v>3.0273221627561955E-3</v>
      </c>
      <c r="V1575" t="e">
        <f>0.94*V1574+(1-0.94)*'01_Data'!AA1570^2</f>
        <v>#VALUE!</v>
      </c>
      <c r="W1575" s="11" t="e">
        <f t="shared" si="298"/>
        <v>#VALUE!</v>
      </c>
      <c r="X1575" t="e">
        <f>0.94*X1574+(1-0.94)*'01_Data'!AB1570^2</f>
        <v>#VALUE!</v>
      </c>
      <c r="Y1575" s="11" t="e">
        <f t="shared" si="299"/>
        <v>#VALUE!</v>
      </c>
    </row>
    <row r="1576" spans="1:25" x14ac:dyDescent="0.2">
      <c r="A1576" s="6">
        <f>'01_Data'!A1572</f>
        <v>45744</v>
      </c>
      <c r="B1576">
        <f>0.94*B1575+(1-0.94)*'01_Data'!P1571^2</f>
        <v>1.9231280697514769E-4</v>
      </c>
      <c r="C1576" s="11">
        <f t="shared" si="288"/>
        <v>0.22014274314121104</v>
      </c>
      <c r="D1576">
        <f>0.94*D1575+(1-0.94)*'01_Data'!Q1571^2</f>
        <v>1.7001414342728629E-4</v>
      </c>
      <c r="E1576" s="11">
        <f t="shared" si="289"/>
        <v>0.2069868694958116</v>
      </c>
      <c r="F1576">
        <f>0.94*F1575+(1-0.94)*'01_Data'!R1571^2</f>
        <v>3.2403997666940549E-4</v>
      </c>
      <c r="G1576" s="11">
        <f t="shared" si="290"/>
        <v>0.28575876910549952</v>
      </c>
      <c r="H1576">
        <f>0.94*H1575+(1-0.94)*'01_Data'!S1571^2</f>
        <v>2.8600187641868928E-4</v>
      </c>
      <c r="I1576" s="11">
        <f t="shared" si="291"/>
        <v>0.26846316853063795</v>
      </c>
      <c r="J1576">
        <f>0.94*J1575+(1-0.94)*'01_Data'!T1571^2</f>
        <v>4.0920486244101783E-4</v>
      </c>
      <c r="K1576" s="11">
        <f t="shared" si="292"/>
        <v>0.32112244601574724</v>
      </c>
      <c r="L1576" t="e">
        <f>0.94*L1575+(1-0.94)*'01_Data'!U1571^2</f>
        <v>#DIV/0!</v>
      </c>
      <c r="M1576" s="11" t="e">
        <f t="shared" si="293"/>
        <v>#DIV/0!</v>
      </c>
      <c r="N1576">
        <f>0.94*N1575+(1-0.94)*'01_Data'!V1571^2</f>
        <v>1.1352688142589184E-3</v>
      </c>
      <c r="O1576" s="11">
        <f t="shared" si="294"/>
        <v>0.53487170535862849</v>
      </c>
      <c r="P1576">
        <f>0.94*P1575+(1-0.94)*'01_Data'!W1571^2</f>
        <v>5.9327833829617659E-4</v>
      </c>
      <c r="Q1576" s="11">
        <f t="shared" si="295"/>
        <v>0.38666024006954286</v>
      </c>
      <c r="R1576">
        <f>0.94*R1575+(1-0.94)*'01_Data'!X1571^2</f>
        <v>2.7266729719206521E-4</v>
      </c>
      <c r="S1576" s="11">
        <f t="shared" si="296"/>
        <v>0.26213004194941186</v>
      </c>
      <c r="T1576">
        <f>0.94*T1575+(1-0.94)*'01_Data'!Y1571^2</f>
        <v>3.702313040996598E-8</v>
      </c>
      <c r="U1576" s="11">
        <f t="shared" si="297"/>
        <v>3.054476855913534E-3</v>
      </c>
      <c r="V1576" t="e">
        <f>0.94*V1575+(1-0.94)*'01_Data'!AA1571^2</f>
        <v>#VALUE!</v>
      </c>
      <c r="W1576" s="11" t="e">
        <f t="shared" si="298"/>
        <v>#VALUE!</v>
      </c>
      <c r="X1576" t="e">
        <f>0.94*X1575+(1-0.94)*'01_Data'!AB1571^2</f>
        <v>#VALUE!</v>
      </c>
      <c r="Y1576" s="11" t="e">
        <f t="shared" si="299"/>
        <v>#VALUE!</v>
      </c>
    </row>
    <row r="1577" spans="1:25" x14ac:dyDescent="0.2">
      <c r="A1577" s="6">
        <f>'01_Data'!A1573</f>
        <v>45747</v>
      </c>
      <c r="B1577">
        <f>0.94*B1576+(1-0.94)*'01_Data'!P1572^2</f>
        <v>1.8088458603566091E-4</v>
      </c>
      <c r="C1577" s="11">
        <f t="shared" si="288"/>
        <v>0.21350155896617373</v>
      </c>
      <c r="D1577">
        <f>0.94*D1576+(1-0.94)*'01_Data'!Q1572^2</f>
        <v>1.6049313014049235E-4</v>
      </c>
      <c r="E1577" s="11">
        <f t="shared" si="289"/>
        <v>0.20110760501632971</v>
      </c>
      <c r="F1577">
        <f>0.94*F1576+(1-0.94)*'01_Data'!R1572^2</f>
        <v>3.0575190989266831E-4</v>
      </c>
      <c r="G1577" s="11">
        <f t="shared" si="290"/>
        <v>0.27757788329215355</v>
      </c>
      <c r="H1577">
        <f>0.94*H1576+(1-0.94)*'01_Data'!S1572^2</f>
        <v>2.8031805363493286E-4</v>
      </c>
      <c r="I1577" s="11">
        <f t="shared" si="291"/>
        <v>0.26578214672171474</v>
      </c>
      <c r="J1577">
        <f>0.94*J1576+(1-0.94)*'01_Data'!T1572^2</f>
        <v>3.8501933432229148E-4</v>
      </c>
      <c r="K1577" s="11">
        <f t="shared" si="292"/>
        <v>0.31148815747828595</v>
      </c>
      <c r="L1577" t="e">
        <f>0.94*L1576+(1-0.94)*'01_Data'!U1572^2</f>
        <v>#DIV/0!</v>
      </c>
      <c r="M1577" s="11" t="e">
        <f t="shared" si="293"/>
        <v>#DIV/0!</v>
      </c>
      <c r="N1577">
        <f>0.94*N1576+(1-0.94)*'01_Data'!V1572^2</f>
        <v>1.0681213461380512E-3</v>
      </c>
      <c r="O1577" s="11">
        <f t="shared" si="294"/>
        <v>0.51881266293989869</v>
      </c>
      <c r="P1577">
        <f>0.94*P1576+(1-0.94)*'01_Data'!W1572^2</f>
        <v>5.5986096564656501E-4</v>
      </c>
      <c r="Q1577" s="11">
        <f t="shared" si="295"/>
        <v>0.37561278378528917</v>
      </c>
      <c r="R1577">
        <f>0.94*R1576+(1-0.94)*'01_Data'!X1572^2</f>
        <v>2.6121722374589475E-4</v>
      </c>
      <c r="S1577" s="11">
        <f t="shared" si="296"/>
        <v>0.25656722390820985</v>
      </c>
      <c r="T1577">
        <f>0.94*T1576+(1-0.94)*'01_Data'!Y1572^2</f>
        <v>4.1204758143311542E-8</v>
      </c>
      <c r="U1577" s="11">
        <f t="shared" si="297"/>
        <v>3.2223592369744424E-3</v>
      </c>
      <c r="V1577" t="e">
        <f>0.94*V1576+(1-0.94)*'01_Data'!AA1572^2</f>
        <v>#VALUE!</v>
      </c>
      <c r="W1577" s="11" t="e">
        <f t="shared" si="298"/>
        <v>#VALUE!</v>
      </c>
      <c r="X1577" t="e">
        <f>0.94*X1576+(1-0.94)*'01_Data'!AB1572^2</f>
        <v>#VALUE!</v>
      </c>
      <c r="Y1577" s="11" t="e">
        <f t="shared" si="299"/>
        <v>#VALUE!</v>
      </c>
    </row>
    <row r="1578" spans="1:25" x14ac:dyDescent="0.2">
      <c r="A1578" s="6">
        <f>'01_Data'!A1574</f>
        <v>45748</v>
      </c>
      <c r="B1578">
        <f>0.94*B1577+(1-0.94)*'01_Data'!P1573^2</f>
        <v>1.7620175622925333E-4</v>
      </c>
      <c r="C1578" s="11">
        <f t="shared" si="288"/>
        <v>0.21071982006866807</v>
      </c>
      <c r="D1578">
        <f>0.94*D1577+(1-0.94)*'01_Data'!Q1573^2</f>
        <v>1.5397297327675739E-4</v>
      </c>
      <c r="E1578" s="11">
        <f t="shared" si="289"/>
        <v>0.19698017480381844</v>
      </c>
      <c r="F1578">
        <f>0.94*F1577+(1-0.94)*'01_Data'!R1573^2</f>
        <v>3.2659554258905501E-4</v>
      </c>
      <c r="G1578" s="11">
        <f t="shared" si="290"/>
        <v>0.28688338524989881</v>
      </c>
      <c r="H1578">
        <f>0.94*H1577+(1-0.94)*'01_Data'!S1573^2</f>
        <v>2.7048979770760402E-4</v>
      </c>
      <c r="I1578" s="11">
        <f t="shared" si="291"/>
        <v>0.26108126899936007</v>
      </c>
      <c r="J1578">
        <f>0.94*J1577+(1-0.94)*'01_Data'!T1573^2</f>
        <v>3.9255225116461564E-4</v>
      </c>
      <c r="K1578" s="11">
        <f t="shared" si="292"/>
        <v>0.31452053556720772</v>
      </c>
      <c r="L1578" t="e">
        <f>0.94*L1577+(1-0.94)*'01_Data'!U1573^2</f>
        <v>#DIV/0!</v>
      </c>
      <c r="M1578" s="11" t="e">
        <f t="shared" si="293"/>
        <v>#DIV/0!</v>
      </c>
      <c r="N1578">
        <f>0.94*N1577+(1-0.94)*'01_Data'!V1573^2</f>
        <v>1.0079175769642623E-3</v>
      </c>
      <c r="O1578" s="11">
        <f t="shared" si="294"/>
        <v>0.50397939381982082</v>
      </c>
      <c r="P1578">
        <f>0.94*P1577+(1-0.94)*'01_Data'!W1573^2</f>
        <v>5.4671048423699659E-4</v>
      </c>
      <c r="Q1578" s="11">
        <f t="shared" si="295"/>
        <v>0.37117521742126469</v>
      </c>
      <c r="R1578">
        <f>0.94*R1577+(1-0.94)*'01_Data'!X1573^2</f>
        <v>2.4802542772152825E-4</v>
      </c>
      <c r="S1578" s="11">
        <f t="shared" si="296"/>
        <v>0.25000481552527171</v>
      </c>
      <c r="T1578">
        <f>0.94*T1577+(1-0.94)*'01_Data'!Y1573^2</f>
        <v>3.873247265471285E-8</v>
      </c>
      <c r="U1578" s="11">
        <f t="shared" si="297"/>
        <v>3.1241931932880912E-3</v>
      </c>
      <c r="V1578" t="e">
        <f>0.94*V1577+(1-0.94)*'01_Data'!AA1573^2</f>
        <v>#VALUE!</v>
      </c>
      <c r="W1578" s="11" t="e">
        <f t="shared" si="298"/>
        <v>#VALUE!</v>
      </c>
      <c r="X1578" t="e">
        <f>0.94*X1577+(1-0.94)*'01_Data'!AB1573^2</f>
        <v>#VALUE!</v>
      </c>
      <c r="Y1578" s="11" t="e">
        <f t="shared" si="299"/>
        <v>#VALUE!</v>
      </c>
    </row>
    <row r="1579" spans="1:25" x14ac:dyDescent="0.2">
      <c r="A1579" s="6">
        <f>'01_Data'!A1575</f>
        <v>45749</v>
      </c>
      <c r="B1579">
        <f>0.94*B1578+(1-0.94)*'01_Data'!P1574^2</f>
        <v>1.6568088698879833E-4</v>
      </c>
      <c r="C1579" s="11">
        <f t="shared" si="288"/>
        <v>0.20433204232615398</v>
      </c>
      <c r="D1579">
        <f>0.94*D1578+(1-0.94)*'01_Data'!Q1574^2</f>
        <v>1.4790271541256076E-4</v>
      </c>
      <c r="E1579" s="11">
        <f t="shared" si="289"/>
        <v>0.19305824065282817</v>
      </c>
      <c r="F1579">
        <f>0.94*F1578+(1-0.94)*'01_Data'!R1574^2</f>
        <v>3.0774175221854618E-4</v>
      </c>
      <c r="G1579" s="11">
        <f t="shared" si="290"/>
        <v>0.2784796609432611</v>
      </c>
      <c r="H1579">
        <f>0.94*H1578+(1-0.94)*'01_Data'!S1574^2</f>
        <v>2.5497460521174123E-4</v>
      </c>
      <c r="I1579" s="11">
        <f t="shared" si="291"/>
        <v>0.25348293929445981</v>
      </c>
      <c r="J1579">
        <f>0.94*J1578+(1-0.94)*'01_Data'!T1574^2</f>
        <v>3.6922644148727795E-4</v>
      </c>
      <c r="K1579" s="11">
        <f t="shared" si="292"/>
        <v>0.30503288880839402</v>
      </c>
      <c r="L1579" t="e">
        <f>0.94*L1578+(1-0.94)*'01_Data'!U1574^2</f>
        <v>#DIV/0!</v>
      </c>
      <c r="M1579" s="11" t="e">
        <f t="shared" si="293"/>
        <v>#DIV/0!</v>
      </c>
      <c r="N1579">
        <f>0.94*N1578+(1-0.94)*'01_Data'!V1574^2</f>
        <v>9.5615050812064247E-4</v>
      </c>
      <c r="O1579" s="11">
        <f t="shared" si="294"/>
        <v>0.4908665073585709</v>
      </c>
      <c r="P1579">
        <f>0.94*P1578+(1-0.94)*'01_Data'!W1574^2</f>
        <v>5.2524275674013473E-4</v>
      </c>
      <c r="Q1579" s="11">
        <f t="shared" si="295"/>
        <v>0.36381475327220303</v>
      </c>
      <c r="R1579">
        <f>0.94*R1578+(1-0.94)*'01_Data'!X1574^2</f>
        <v>2.3652185657436318E-4</v>
      </c>
      <c r="S1579" s="11">
        <f t="shared" si="296"/>
        <v>0.24413829657949923</v>
      </c>
      <c r="T1579">
        <f>0.94*T1578+(1-0.94)*'01_Data'!Y1574^2</f>
        <v>3.9578688834268293E-8</v>
      </c>
      <c r="U1579" s="11">
        <f t="shared" si="297"/>
        <v>3.1581370436122003E-3</v>
      </c>
      <c r="V1579" t="e">
        <f>0.94*V1578+(1-0.94)*'01_Data'!AA1574^2</f>
        <v>#VALUE!</v>
      </c>
      <c r="W1579" s="11" t="e">
        <f t="shared" si="298"/>
        <v>#VALUE!</v>
      </c>
      <c r="X1579" t="e">
        <f>0.94*X1578+(1-0.94)*'01_Data'!AB1574^2</f>
        <v>#VALUE!</v>
      </c>
      <c r="Y1579" s="11" t="e">
        <f t="shared" si="299"/>
        <v>#VALUE!</v>
      </c>
    </row>
    <row r="1580" spans="1:25" x14ac:dyDescent="0.2">
      <c r="A1580" s="6">
        <f>'01_Data'!A1576</f>
        <v>45750</v>
      </c>
      <c r="B1580">
        <f>0.94*B1579+(1-0.94)*'01_Data'!P1575^2</f>
        <v>1.563214645155525E-4</v>
      </c>
      <c r="C1580" s="11">
        <f t="shared" si="288"/>
        <v>0.19847672170287184</v>
      </c>
      <c r="D1580">
        <f>0.94*D1579+(1-0.94)*'01_Data'!Q1575^2</f>
        <v>1.4793013275195366E-4</v>
      </c>
      <c r="E1580" s="11">
        <f t="shared" si="289"/>
        <v>0.19307613382676878</v>
      </c>
      <c r="F1580">
        <f>0.94*F1579+(1-0.94)*'01_Data'!R1575^2</f>
        <v>2.9198225695186575E-4</v>
      </c>
      <c r="G1580" s="11">
        <f t="shared" si="290"/>
        <v>0.2712554676902757</v>
      </c>
      <c r="H1580">
        <f>0.94*H1579+(1-0.94)*'01_Data'!S1575^2</f>
        <v>2.4016124857767677E-4</v>
      </c>
      <c r="I1580" s="11">
        <f t="shared" si="291"/>
        <v>0.24600941982284857</v>
      </c>
      <c r="J1580">
        <f>0.94*J1579+(1-0.94)*'01_Data'!T1575^2</f>
        <v>3.6198653697958191E-4</v>
      </c>
      <c r="K1580" s="11">
        <f t="shared" si="292"/>
        <v>0.30202749430946624</v>
      </c>
      <c r="L1580" t="e">
        <f>0.94*L1579+(1-0.94)*'01_Data'!U1575^2</f>
        <v>#DIV/0!</v>
      </c>
      <c r="M1580" s="11" t="e">
        <f t="shared" si="293"/>
        <v>#DIV/0!</v>
      </c>
      <c r="N1580">
        <f>0.94*N1579+(1-0.94)*'01_Data'!V1575^2</f>
        <v>9.0049207027178689E-4</v>
      </c>
      <c r="O1580" s="11">
        <f t="shared" si="294"/>
        <v>0.47636540775804692</v>
      </c>
      <c r="P1580">
        <f>0.94*P1579+(1-0.94)*'01_Data'!W1575^2</f>
        <v>5.1261704973253356E-4</v>
      </c>
      <c r="Q1580" s="11">
        <f t="shared" si="295"/>
        <v>0.35941549289450292</v>
      </c>
      <c r="R1580">
        <f>0.94*R1579+(1-0.94)*'01_Data'!X1575^2</f>
        <v>2.2909424109772132E-4</v>
      </c>
      <c r="S1580" s="11">
        <f t="shared" si="296"/>
        <v>0.24027431980264927</v>
      </c>
      <c r="T1580">
        <f>0.94*T1579+(1-0.94)*'01_Data'!Y1575^2</f>
        <v>3.7919738787170972E-8</v>
      </c>
      <c r="U1580" s="11">
        <f t="shared" si="297"/>
        <v>3.0912415263720638E-3</v>
      </c>
      <c r="V1580" t="e">
        <f>0.94*V1579+(1-0.94)*'01_Data'!AA1575^2</f>
        <v>#VALUE!</v>
      </c>
      <c r="W1580" s="11" t="e">
        <f t="shared" si="298"/>
        <v>#VALUE!</v>
      </c>
      <c r="X1580" t="e">
        <f>0.94*X1579+(1-0.94)*'01_Data'!AB1575^2</f>
        <v>#VALUE!</v>
      </c>
      <c r="Y1580" s="11" t="e">
        <f t="shared" si="299"/>
        <v>#VALUE!</v>
      </c>
    </row>
    <row r="1581" spans="1:25" x14ac:dyDescent="0.2">
      <c r="A1581" s="6">
        <f>'01_Data'!A1577</f>
        <v>45751</v>
      </c>
      <c r="B1581">
        <f>0.94*B1580+(1-0.94)*'01_Data'!P1576^2</f>
        <v>3.220029843536903E-4</v>
      </c>
      <c r="C1581" s="11">
        <f t="shared" si="288"/>
        <v>0.28485917934504057</v>
      </c>
      <c r="D1581">
        <f>0.94*D1580+(1-0.94)*'01_Data'!Q1576^2</f>
        <v>3.8627260416392663E-4</v>
      </c>
      <c r="E1581" s="11">
        <f t="shared" si="289"/>
        <v>0.31199470548281671</v>
      </c>
      <c r="F1581">
        <f>0.94*F1580+(1-0.94)*'01_Data'!R1576^2</f>
        <v>9.7270047668766672E-4</v>
      </c>
      <c r="G1581" s="11">
        <f t="shared" si="290"/>
        <v>0.49509647557349068</v>
      </c>
      <c r="H1581">
        <f>0.94*H1580+(1-0.94)*'01_Data'!S1576^2</f>
        <v>1.0417401501930962E-3</v>
      </c>
      <c r="I1581" s="11">
        <f t="shared" si="291"/>
        <v>0.51236560954913846</v>
      </c>
      <c r="J1581">
        <f>0.94*J1580+(1-0.94)*'01_Data'!T1576^2</f>
        <v>5.8619453838362843E-4</v>
      </c>
      <c r="K1581" s="11">
        <f t="shared" si="292"/>
        <v>0.38434492799134784</v>
      </c>
      <c r="L1581" t="e">
        <f>0.94*L1580+(1-0.94)*'01_Data'!U1576^2</f>
        <v>#DIV/0!</v>
      </c>
      <c r="M1581" s="11" t="e">
        <f t="shared" si="293"/>
        <v>#DIV/0!</v>
      </c>
      <c r="N1581">
        <f>0.94*N1580+(1-0.94)*'01_Data'!V1576^2</f>
        <v>9.5058149966997655E-4</v>
      </c>
      <c r="O1581" s="11">
        <f t="shared" si="294"/>
        <v>0.48943491693669966</v>
      </c>
      <c r="P1581">
        <f>0.94*P1580+(1-0.94)*'01_Data'!W1576^2</f>
        <v>9.1236396763281591E-4</v>
      </c>
      <c r="Q1581" s="11">
        <f t="shared" si="295"/>
        <v>0.47949527614301857</v>
      </c>
      <c r="R1581">
        <f>0.94*R1580+(1-0.94)*'01_Data'!X1576^2</f>
        <v>4.7267133966096068E-4</v>
      </c>
      <c r="S1581" s="11">
        <f t="shared" si="296"/>
        <v>0.34512776995565292</v>
      </c>
      <c r="T1581">
        <f>0.94*T1580+(1-0.94)*'01_Data'!Y1576^2</f>
        <v>3.6375154874994811E-8</v>
      </c>
      <c r="U1581" s="11">
        <f t="shared" si="297"/>
        <v>3.0276292752744174E-3</v>
      </c>
      <c r="V1581" t="e">
        <f>0.94*V1580+(1-0.94)*'01_Data'!AA1576^2</f>
        <v>#VALUE!</v>
      </c>
      <c r="W1581" s="11" t="e">
        <f t="shared" si="298"/>
        <v>#VALUE!</v>
      </c>
      <c r="X1581" t="e">
        <f>0.94*X1580+(1-0.94)*'01_Data'!AB1576^2</f>
        <v>#VALUE!</v>
      </c>
      <c r="Y1581" s="11" t="e">
        <f t="shared" si="299"/>
        <v>#VALUE!</v>
      </c>
    </row>
    <row r="1582" spans="1:25" x14ac:dyDescent="0.2">
      <c r="A1582" s="6">
        <f>'01_Data'!A1578</f>
        <v>45754</v>
      </c>
      <c r="B1582">
        <f>0.94*B1581+(1-0.94)*'01_Data'!P1577^2</f>
        <v>6.3727616533562495E-4</v>
      </c>
      <c r="C1582" s="11">
        <f t="shared" si="288"/>
        <v>0.40074130516403911</v>
      </c>
      <c r="D1582">
        <f>0.94*D1581+(1-0.94)*'01_Data'!Q1577^2</f>
        <v>8.0504650474781431E-4</v>
      </c>
      <c r="E1582" s="11">
        <f t="shared" si="289"/>
        <v>0.45041283196246662</v>
      </c>
      <c r="F1582">
        <f>0.94*F1581+(1-0.94)*'01_Data'!R1577^2</f>
        <v>1.499925776502985E-3</v>
      </c>
      <c r="G1582" s="11">
        <f t="shared" si="290"/>
        <v>0.61480183447900694</v>
      </c>
      <c r="H1582">
        <f>0.94*H1581+(1-0.94)*'01_Data'!S1577^2</f>
        <v>1.3596521207354167E-3</v>
      </c>
      <c r="I1582" s="11">
        <f t="shared" si="291"/>
        <v>0.58534804554668596</v>
      </c>
      <c r="J1582">
        <f>0.94*J1581+(1-0.94)*'01_Data'!T1577^2</f>
        <v>1.270088893783886E-3</v>
      </c>
      <c r="K1582" s="11">
        <f t="shared" si="292"/>
        <v>0.56574057767985786</v>
      </c>
      <c r="L1582" t="e">
        <f>0.94*L1581+(1-0.94)*'01_Data'!U1577^2</f>
        <v>#DIV/0!</v>
      </c>
      <c r="M1582" s="11" t="e">
        <f t="shared" si="293"/>
        <v>#DIV/0!</v>
      </c>
      <c r="N1582">
        <f>0.94*N1581+(1-0.94)*'01_Data'!V1577^2</f>
        <v>1.6363572956806603E-3</v>
      </c>
      <c r="O1582" s="11">
        <f t="shared" si="294"/>
        <v>0.64215421707836384</v>
      </c>
      <c r="P1582">
        <f>0.94*P1581+(1-0.94)*'01_Data'!W1577^2</f>
        <v>1.2079797840379824E-3</v>
      </c>
      <c r="Q1582" s="11">
        <f t="shared" si="295"/>
        <v>0.55173445204878369</v>
      </c>
      <c r="R1582">
        <f>0.94*R1581+(1-0.94)*'01_Data'!X1577^2</f>
        <v>9.601357155954492E-4</v>
      </c>
      <c r="S1582" s="11">
        <f t="shared" si="296"/>
        <v>0.49188840231301778</v>
      </c>
      <c r="T1582">
        <f>0.94*T1581+(1-0.94)*'01_Data'!Y1577^2</f>
        <v>4.0630353037581638E-8</v>
      </c>
      <c r="U1582" s="11">
        <f t="shared" si="297"/>
        <v>3.1998201458004749E-3</v>
      </c>
      <c r="V1582" t="e">
        <f>0.94*V1581+(1-0.94)*'01_Data'!AA1577^2</f>
        <v>#VALUE!</v>
      </c>
      <c r="W1582" s="11" t="e">
        <f t="shared" si="298"/>
        <v>#VALUE!</v>
      </c>
      <c r="X1582" t="e">
        <f>0.94*X1581+(1-0.94)*'01_Data'!AB1577^2</f>
        <v>#VALUE!</v>
      </c>
      <c r="Y1582" s="11" t="e">
        <f t="shared" si="299"/>
        <v>#VALUE!</v>
      </c>
    </row>
    <row r="1583" spans="1:25" x14ac:dyDescent="0.2">
      <c r="A1583" s="6">
        <f>'01_Data'!A1579</f>
        <v>45755</v>
      </c>
      <c r="B1583">
        <f>0.94*B1582+(1-0.94)*'01_Data'!P1578^2</f>
        <v>6.0998683854053678E-4</v>
      </c>
      <c r="C1583" s="11">
        <f t="shared" si="288"/>
        <v>0.39206719234362786</v>
      </c>
      <c r="D1583">
        <f>0.94*D1582+(1-0.94)*'01_Data'!Q1578^2</f>
        <v>7.8601492561584105E-4</v>
      </c>
      <c r="E1583" s="11">
        <f t="shared" si="289"/>
        <v>0.44505703146360015</v>
      </c>
      <c r="F1583">
        <f>0.94*F1582+(1-0.94)*'01_Data'!R1578^2</f>
        <v>1.4130504927960044E-3</v>
      </c>
      <c r="G1583" s="11">
        <f t="shared" si="290"/>
        <v>0.59673170201070524</v>
      </c>
      <c r="H1583">
        <f>0.94*H1582+(1-0.94)*'01_Data'!S1578^2</f>
        <v>1.4004220467260247E-3</v>
      </c>
      <c r="I1583" s="11">
        <f t="shared" si="291"/>
        <v>0.59405921908085746</v>
      </c>
      <c r="J1583">
        <f>0.94*J1582+(1-0.94)*'01_Data'!T1578^2</f>
        <v>1.2307414099002191E-3</v>
      </c>
      <c r="K1583" s="11">
        <f t="shared" si="292"/>
        <v>0.55690828265959125</v>
      </c>
      <c r="L1583" t="e">
        <f>0.94*L1582+(1-0.94)*'01_Data'!U1578^2</f>
        <v>#DIV/0!</v>
      </c>
      <c r="M1583" s="11" t="e">
        <f t="shared" si="293"/>
        <v>#DIV/0!</v>
      </c>
      <c r="N1583">
        <f>0.94*N1582+(1-0.94)*'01_Data'!V1578^2</f>
        <v>2.2350605685625691E-3</v>
      </c>
      <c r="O1583" s="11">
        <f t="shared" si="294"/>
        <v>0.7504900154417562</v>
      </c>
      <c r="P1583">
        <f>0.94*P1582+(1-0.94)*'01_Data'!W1578^2</f>
        <v>1.7873303908635854E-3</v>
      </c>
      <c r="Q1583" s="11">
        <f t="shared" si="295"/>
        <v>0.67112387716249788</v>
      </c>
      <c r="R1583">
        <f>0.94*R1582+(1-0.94)*'01_Data'!X1578^2</f>
        <v>9.2219632282341678E-4</v>
      </c>
      <c r="S1583" s="11">
        <f t="shared" si="296"/>
        <v>0.4820720624050942</v>
      </c>
      <c r="T1583">
        <f>0.94*T1582+(1-0.94)*'01_Data'!Y1578^2</f>
        <v>3.8907520369981476E-8</v>
      </c>
      <c r="U1583" s="11">
        <f t="shared" si="297"/>
        <v>3.1312449813509216E-3</v>
      </c>
      <c r="V1583" t="e">
        <f>0.94*V1582+(1-0.94)*'01_Data'!AA1578^2</f>
        <v>#VALUE!</v>
      </c>
      <c r="W1583" s="11" t="e">
        <f t="shared" si="298"/>
        <v>#VALUE!</v>
      </c>
      <c r="X1583" t="e">
        <f>0.94*X1582+(1-0.94)*'01_Data'!AB1578^2</f>
        <v>#VALUE!</v>
      </c>
      <c r="Y1583" s="11" t="e">
        <f t="shared" si="299"/>
        <v>#VALUE!</v>
      </c>
    </row>
    <row r="1584" spans="1:25" x14ac:dyDescent="0.2">
      <c r="A1584" s="6">
        <f>'01_Data'!A1580</f>
        <v>45756</v>
      </c>
      <c r="B1584">
        <f>0.94*B1583+(1-0.94)*'01_Data'!P1579^2</f>
        <v>6.0062549474261464E-4</v>
      </c>
      <c r="C1584" s="11">
        <f t="shared" si="288"/>
        <v>0.38904707256980986</v>
      </c>
      <c r="D1584">
        <f>0.94*D1583+(1-0.94)*'01_Data'!Q1579^2</f>
        <v>7.71270852929439E-4</v>
      </c>
      <c r="E1584" s="11">
        <f t="shared" si="289"/>
        <v>0.44086307958165272</v>
      </c>
      <c r="F1584">
        <f>0.94*F1583+(1-0.94)*'01_Data'!R1579^2</f>
        <v>1.4050228861970035E-3</v>
      </c>
      <c r="G1584" s="11">
        <f t="shared" si="290"/>
        <v>0.59503425726729797</v>
      </c>
      <c r="H1584">
        <f>0.94*H1583+(1-0.94)*'01_Data'!S1579^2</f>
        <v>1.615141992578663E-3</v>
      </c>
      <c r="I1584" s="11">
        <f t="shared" si="291"/>
        <v>0.63797788529840371</v>
      </c>
      <c r="J1584">
        <f>0.94*J1583+(1-0.94)*'01_Data'!T1579^2</f>
        <v>1.1695693938589336E-3</v>
      </c>
      <c r="K1584" s="11">
        <f t="shared" si="292"/>
        <v>0.54289178226645807</v>
      </c>
      <c r="L1584" t="e">
        <f>0.94*L1583+(1-0.94)*'01_Data'!U1579^2</f>
        <v>#DIV/0!</v>
      </c>
      <c r="M1584" s="11" t="e">
        <f t="shared" si="293"/>
        <v>#DIV/0!</v>
      </c>
      <c r="N1584">
        <f>0.94*N1583+(1-0.94)*'01_Data'!V1579^2</f>
        <v>2.4643953236876629E-3</v>
      </c>
      <c r="O1584" s="11">
        <f t="shared" si="294"/>
        <v>0.78805305758514199</v>
      </c>
      <c r="P1584">
        <f>0.94*P1583+(1-0.94)*'01_Data'!W1579^2</f>
        <v>1.8962531886633461E-3</v>
      </c>
      <c r="Q1584" s="11">
        <f t="shared" si="295"/>
        <v>0.69127115052138788</v>
      </c>
      <c r="R1584">
        <f>0.94*R1583+(1-0.94)*'01_Data'!X1579^2</f>
        <v>8.7855694440449022E-4</v>
      </c>
      <c r="S1584" s="11">
        <f t="shared" si="296"/>
        <v>0.4705277356223877</v>
      </c>
      <c r="T1584">
        <f>0.94*T1583+(1-0.94)*'01_Data'!Y1579^2</f>
        <v>3.9432086853276241E-8</v>
      </c>
      <c r="U1584" s="11">
        <f t="shared" si="297"/>
        <v>3.1522826470711052E-3</v>
      </c>
      <c r="V1584" t="e">
        <f>0.94*V1583+(1-0.94)*'01_Data'!AA1579^2</f>
        <v>#VALUE!</v>
      </c>
      <c r="W1584" s="11" t="e">
        <f t="shared" si="298"/>
        <v>#VALUE!</v>
      </c>
      <c r="X1584" t="e">
        <f>0.94*X1583+(1-0.94)*'01_Data'!AB1579^2</f>
        <v>#VALUE!</v>
      </c>
      <c r="Y1584" s="11" t="e">
        <f t="shared" si="299"/>
        <v>#VALUE!</v>
      </c>
    </row>
    <row r="1585" spans="1:25" x14ac:dyDescent="0.2">
      <c r="A1585" s="6">
        <f>'01_Data'!A1581</f>
        <v>45757</v>
      </c>
      <c r="B1585">
        <f>0.94*B1584+(1-0.94)*'01_Data'!P1580^2</f>
        <v>7.069460945841945E-4</v>
      </c>
      <c r="C1585" s="11">
        <f t="shared" si="288"/>
        <v>0.42207868441229895</v>
      </c>
      <c r="D1585">
        <f>0.94*D1584+(1-0.94)*'01_Data'!Q1580^2</f>
        <v>9.7339470757281635E-4</v>
      </c>
      <c r="E1585" s="11">
        <f t="shared" si="289"/>
        <v>0.49527312294162473</v>
      </c>
      <c r="F1585">
        <f>0.94*F1584+(1-0.94)*'01_Data'!R1580^2</f>
        <v>1.9414455369171153E-3</v>
      </c>
      <c r="G1585" s="11">
        <f t="shared" si="290"/>
        <v>0.69945998835037959</v>
      </c>
      <c r="H1585">
        <f>0.94*H1584+(1-0.94)*'01_Data'!S1580^2</f>
        <v>2.2186461026532205E-3</v>
      </c>
      <c r="I1585" s="11">
        <f t="shared" si="291"/>
        <v>0.74772910727656683</v>
      </c>
      <c r="J1585">
        <f>0.94*J1584+(1-0.94)*'01_Data'!T1580^2</f>
        <v>1.3148538038624648E-3</v>
      </c>
      <c r="K1585" s="11">
        <f t="shared" si="292"/>
        <v>0.57562414696861108</v>
      </c>
      <c r="L1585" t="e">
        <f>0.94*L1584+(1-0.94)*'01_Data'!U1580^2</f>
        <v>#DIV/0!</v>
      </c>
      <c r="M1585" s="11" t="e">
        <f t="shared" si="293"/>
        <v>#DIV/0!</v>
      </c>
      <c r="N1585">
        <f>0.94*N1584+(1-0.94)*'01_Data'!V1580^2</f>
        <v>2.7201749484845909E-3</v>
      </c>
      <c r="O1585" s="11">
        <f t="shared" si="294"/>
        <v>0.82793966387540407</v>
      </c>
      <c r="P1585">
        <f>0.94*P1584+(1-0.94)*'01_Data'!W1580^2</f>
        <v>1.8458423175503949E-3</v>
      </c>
      <c r="Q1585" s="11">
        <f t="shared" si="295"/>
        <v>0.6820207211094832</v>
      </c>
      <c r="R1585">
        <f>0.94*R1584+(1-0.94)*'01_Data'!X1580^2</f>
        <v>1.0650488027633121E-3</v>
      </c>
      <c r="S1585" s="11">
        <f t="shared" si="296"/>
        <v>0.51806592080193292</v>
      </c>
      <c r="T1585">
        <f>0.94*T1584+(1-0.94)*'01_Data'!Y1580^2</f>
        <v>3.7066161642079665E-8</v>
      </c>
      <c r="U1585" s="11">
        <f t="shared" si="297"/>
        <v>3.0562514186179245E-3</v>
      </c>
      <c r="V1585" t="e">
        <f>0.94*V1584+(1-0.94)*'01_Data'!AA1580^2</f>
        <v>#VALUE!</v>
      </c>
      <c r="W1585" s="11" t="e">
        <f t="shared" si="298"/>
        <v>#VALUE!</v>
      </c>
      <c r="X1585" t="e">
        <f>0.94*X1584+(1-0.94)*'01_Data'!AB1580^2</f>
        <v>#VALUE!</v>
      </c>
      <c r="Y1585" s="11" t="e">
        <f t="shared" si="299"/>
        <v>#VALUE!</v>
      </c>
    </row>
    <row r="1586" spans="1:25" x14ac:dyDescent="0.2">
      <c r="A1586" s="6">
        <f>'01_Data'!A1582</f>
        <v>45758</v>
      </c>
      <c r="B1586">
        <f>0.94*B1585+(1-0.94)*'01_Data'!P1581^2</f>
        <v>8.6002028270335483E-4</v>
      </c>
      <c r="C1586" s="11">
        <f t="shared" si="288"/>
        <v>0.46553744343634212</v>
      </c>
      <c r="D1586">
        <f>0.94*D1585+(1-0.94)*'01_Data'!Q1581^2</f>
        <v>1.2864791117001011E-3</v>
      </c>
      <c r="E1586" s="11">
        <f t="shared" si="289"/>
        <v>0.56937925510895238</v>
      </c>
      <c r="F1586">
        <f>0.94*F1585+(1-0.94)*'01_Data'!R1581^2</f>
        <v>2.3564744272306214E-3</v>
      </c>
      <c r="G1586" s="11">
        <f t="shared" si="290"/>
        <v>0.77060466885564394</v>
      </c>
      <c r="H1586">
        <f>0.94*H1585+(1-0.94)*'01_Data'!S1581^2</f>
        <v>2.6632161174184104E-3</v>
      </c>
      <c r="I1586" s="11">
        <f t="shared" si="291"/>
        <v>0.81922552547478611</v>
      </c>
      <c r="J1586">
        <f>0.94*J1585+(1-0.94)*'01_Data'!T1581^2</f>
        <v>1.2681854998589999E-3</v>
      </c>
      <c r="K1586" s="11">
        <f t="shared" si="292"/>
        <v>0.5653165007006854</v>
      </c>
      <c r="L1586" t="e">
        <f>0.94*L1585+(1-0.94)*'01_Data'!U1581^2</f>
        <v>#DIV/0!</v>
      </c>
      <c r="M1586" s="11" t="e">
        <f t="shared" si="293"/>
        <v>#DIV/0!</v>
      </c>
      <c r="N1586">
        <f>0.94*N1585+(1-0.94)*'01_Data'!V1581^2</f>
        <v>2.5874896285337404E-3</v>
      </c>
      <c r="O1586" s="11">
        <f t="shared" si="294"/>
        <v>0.80749451167825448</v>
      </c>
      <c r="P1586">
        <f>0.94*P1585+(1-0.94)*'01_Data'!W1581^2</f>
        <v>1.7996380872345695E-3</v>
      </c>
      <c r="Q1586" s="11">
        <f t="shared" si="295"/>
        <v>0.67343061853698893</v>
      </c>
      <c r="R1586">
        <f>0.94*R1585+(1-0.94)*'01_Data'!X1581^2</f>
        <v>1.1318167893676083E-3</v>
      </c>
      <c r="S1586" s="11">
        <f t="shared" si="296"/>
        <v>0.53405789098246392</v>
      </c>
      <c r="T1586">
        <f>0.94*T1585+(1-0.94)*'01_Data'!Y1581^2</f>
        <v>3.5556712388083444E-8</v>
      </c>
      <c r="U1586" s="11">
        <f t="shared" si="297"/>
        <v>2.9933746043215221E-3</v>
      </c>
      <c r="V1586" t="e">
        <f>0.94*V1585+(1-0.94)*'01_Data'!AA1581^2</f>
        <v>#VALUE!</v>
      </c>
      <c r="W1586" s="11" t="e">
        <f t="shared" si="298"/>
        <v>#VALUE!</v>
      </c>
      <c r="X1586" t="e">
        <f>0.94*X1585+(1-0.94)*'01_Data'!AB1581^2</f>
        <v>#VALUE!</v>
      </c>
      <c r="Y1586" s="11" t="e">
        <f t="shared" si="299"/>
        <v>#VALUE!</v>
      </c>
    </row>
    <row r="1587" spans="1:25" x14ac:dyDescent="0.2">
      <c r="A1587" s="6">
        <f>'01_Data'!A1583</f>
        <v>45761</v>
      </c>
      <c r="B1587">
        <f>0.94*B1586+(1-0.94)*'01_Data'!P1582^2</f>
        <v>8.6839963046172108E-4</v>
      </c>
      <c r="C1587" s="11">
        <f t="shared" si="288"/>
        <v>0.46779985771305416</v>
      </c>
      <c r="D1587">
        <f>0.94*D1586+(1-0.94)*'01_Data'!Q1582^2</f>
        <v>1.2106750161895081E-3</v>
      </c>
      <c r="E1587" s="11">
        <f t="shared" si="289"/>
        <v>0.55234962123618414</v>
      </c>
      <c r="F1587">
        <f>0.94*F1586+(1-0.94)*'01_Data'!R1582^2</f>
        <v>2.2952147755340708E-3</v>
      </c>
      <c r="G1587" s="11">
        <f t="shared" si="290"/>
        <v>0.76052227017661089</v>
      </c>
      <c r="H1587">
        <f>0.94*H1586+(1-0.94)*'01_Data'!S1582^2</f>
        <v>2.5663012250400387E-3</v>
      </c>
      <c r="I1587" s="11">
        <f t="shared" si="291"/>
        <v>0.80418151477765876</v>
      </c>
      <c r="J1587">
        <f>0.94*J1586+(1-0.94)*'01_Data'!T1582^2</f>
        <v>1.2634899843893864E-3</v>
      </c>
      <c r="K1587" s="11">
        <f t="shared" si="292"/>
        <v>0.564268974927849</v>
      </c>
      <c r="L1587" t="e">
        <f>0.94*L1586+(1-0.94)*'01_Data'!U1582^2</f>
        <v>#DIV/0!</v>
      </c>
      <c r="M1587" s="11" t="e">
        <f t="shared" si="293"/>
        <v>#DIV/0!</v>
      </c>
      <c r="N1587">
        <f>0.94*N1586+(1-0.94)*'01_Data'!V1582^2</f>
        <v>3.0280186473197745E-3</v>
      </c>
      <c r="O1587" s="11">
        <f t="shared" si="294"/>
        <v>0.87353345621366052</v>
      </c>
      <c r="P1587">
        <f>0.94*P1586+(1-0.94)*'01_Data'!W1582^2</f>
        <v>1.9824351277248566E-3</v>
      </c>
      <c r="Q1587" s="11">
        <f t="shared" si="295"/>
        <v>0.70680524346291029</v>
      </c>
      <c r="R1587">
        <f>0.94*R1586+(1-0.94)*'01_Data'!X1582^2</f>
        <v>1.1046493232522298E-3</v>
      </c>
      <c r="S1587" s="11">
        <f t="shared" si="296"/>
        <v>0.52760935308195767</v>
      </c>
      <c r="T1587">
        <f>0.94*T1586+(1-0.94)*'01_Data'!Y1582^2</f>
        <v>4.4908977112457029E-8</v>
      </c>
      <c r="U1587" s="11">
        <f t="shared" si="297"/>
        <v>3.3640841595208603E-3</v>
      </c>
      <c r="V1587" t="e">
        <f>0.94*V1586+(1-0.94)*'01_Data'!AA1582^2</f>
        <v>#VALUE!</v>
      </c>
      <c r="W1587" s="11" t="e">
        <f t="shared" si="298"/>
        <v>#VALUE!</v>
      </c>
      <c r="X1587" t="e">
        <f>0.94*X1586+(1-0.94)*'01_Data'!AB1582^2</f>
        <v>#VALUE!</v>
      </c>
      <c r="Y1587" s="11" t="e">
        <f t="shared" si="299"/>
        <v>#VALUE!</v>
      </c>
    </row>
    <row r="1588" spans="1:25" x14ac:dyDescent="0.2">
      <c r="A1588" s="6">
        <f>'01_Data'!A1584</f>
        <v>45762</v>
      </c>
      <c r="B1588">
        <f>0.94*B1587+(1-0.94)*'01_Data'!P1583^2</f>
        <v>8.1664732764198818E-4</v>
      </c>
      <c r="C1588" s="11">
        <f t="shared" si="288"/>
        <v>0.45364647751942377</v>
      </c>
      <c r="D1588">
        <f>0.94*D1587+(1-0.94)*'01_Data'!Q1583^2</f>
        <v>1.1383485732089306E-3</v>
      </c>
      <c r="E1588" s="11">
        <f t="shared" si="289"/>
        <v>0.53559671437439804</v>
      </c>
      <c r="F1588">
        <f>0.94*F1587+(1-0.94)*'01_Data'!R1583^2</f>
        <v>2.1575307978775817E-3</v>
      </c>
      <c r="G1588" s="11">
        <f t="shared" si="290"/>
        <v>0.73735863802165535</v>
      </c>
      <c r="H1588">
        <f>0.94*H1587+(1-0.94)*'01_Data'!S1583^2</f>
        <v>2.414547807949338E-3</v>
      </c>
      <c r="I1588" s="11">
        <f t="shared" si="291"/>
        <v>0.78004233705820947</v>
      </c>
      <c r="J1588">
        <f>0.94*J1587+(1-0.94)*'01_Data'!T1583^2</f>
        <v>1.1898866269573606E-3</v>
      </c>
      <c r="K1588" s="11">
        <f t="shared" si="292"/>
        <v>0.54758691546936633</v>
      </c>
      <c r="L1588" t="e">
        <f>0.94*L1587+(1-0.94)*'01_Data'!U1583^2</f>
        <v>#DIV/0!</v>
      </c>
      <c r="M1588" s="11" t="e">
        <f t="shared" si="293"/>
        <v>#DIV/0!</v>
      </c>
      <c r="N1588">
        <f>0.94*N1587+(1-0.94)*'01_Data'!V1583^2</f>
        <v>2.9135080049355966E-3</v>
      </c>
      <c r="O1588" s="11">
        <f t="shared" si="294"/>
        <v>0.85685705764950693</v>
      </c>
      <c r="P1588">
        <f>0.94*P1587+(1-0.94)*'01_Data'!W1583^2</f>
        <v>1.9540636775816386E-3</v>
      </c>
      <c r="Q1588" s="11">
        <f t="shared" si="295"/>
        <v>0.70172932584478254</v>
      </c>
      <c r="R1588">
        <f>0.94*R1587+(1-0.94)*'01_Data'!X1583^2</f>
        <v>1.0908114893688951E-3</v>
      </c>
      <c r="S1588" s="11">
        <f t="shared" si="296"/>
        <v>0.52429428312824622</v>
      </c>
      <c r="T1588">
        <f>0.94*T1587+(1-0.94)*'01_Data'!Y1583^2</f>
        <v>4.2214438485709607E-8</v>
      </c>
      <c r="U1588" s="11">
        <f t="shared" si="297"/>
        <v>3.2616006037525232E-3</v>
      </c>
      <c r="V1588" t="e">
        <f>0.94*V1587+(1-0.94)*'01_Data'!AA1583^2</f>
        <v>#VALUE!</v>
      </c>
      <c r="W1588" s="11" t="e">
        <f t="shared" si="298"/>
        <v>#VALUE!</v>
      </c>
      <c r="X1588" t="e">
        <f>0.94*X1587+(1-0.94)*'01_Data'!AB1583^2</f>
        <v>#VALUE!</v>
      </c>
      <c r="Y1588" s="11" t="e">
        <f t="shared" si="299"/>
        <v>#VALUE!</v>
      </c>
    </row>
    <row r="1589" spans="1:25" x14ac:dyDescent="0.2">
      <c r="A1589" s="6">
        <f>'01_Data'!A1585</f>
        <v>45763</v>
      </c>
      <c r="B1589">
        <f>0.94*B1588+(1-0.94)*'01_Data'!P1584^2</f>
        <v>7.6812198008324002E-4</v>
      </c>
      <c r="C1589" s="11">
        <f t="shared" si="288"/>
        <v>0.43996220176394296</v>
      </c>
      <c r="D1589">
        <f>0.94*D1588+(1-0.94)*'01_Data'!Q1584^2</f>
        <v>1.0720526567625423E-3</v>
      </c>
      <c r="E1589" s="11">
        <f t="shared" si="289"/>
        <v>0.51976655289096918</v>
      </c>
      <c r="F1589">
        <f>0.94*F1588+(1-0.94)*'01_Data'!R1584^2</f>
        <v>2.0323933180169179E-3</v>
      </c>
      <c r="G1589" s="11">
        <f t="shared" si="290"/>
        <v>0.71565572459127536</v>
      </c>
      <c r="H1589">
        <f>0.94*H1588+(1-0.94)*'01_Data'!S1584^2</f>
        <v>2.2700939219004526E-3</v>
      </c>
      <c r="I1589" s="11">
        <f t="shared" si="291"/>
        <v>0.75634890647036312</v>
      </c>
      <c r="J1589">
        <f>0.94*J1588+(1-0.94)*'01_Data'!T1584^2</f>
        <v>1.1519973079804904E-3</v>
      </c>
      <c r="K1589" s="11">
        <f t="shared" si="292"/>
        <v>0.53879803415666216</v>
      </c>
      <c r="L1589" t="e">
        <f>0.94*L1588+(1-0.94)*'01_Data'!U1584^2</f>
        <v>#DIV/0!</v>
      </c>
      <c r="M1589" s="11" t="e">
        <f t="shared" si="293"/>
        <v>#DIV/0!</v>
      </c>
      <c r="N1589">
        <f>0.94*N1588+(1-0.94)*'01_Data'!V1584^2</f>
        <v>2.7995914505697175E-3</v>
      </c>
      <c r="O1589" s="11">
        <f t="shared" si="294"/>
        <v>0.83993871534985742</v>
      </c>
      <c r="P1589">
        <f>0.94*P1588+(1-0.94)*'01_Data'!W1584^2</f>
        <v>1.8653076504879923E-3</v>
      </c>
      <c r="Q1589" s="11">
        <f t="shared" si="295"/>
        <v>0.68560741530629188</v>
      </c>
      <c r="R1589">
        <f>0.94*R1588+(1-0.94)*'01_Data'!X1584^2</f>
        <v>1.042903343547143E-3</v>
      </c>
      <c r="S1589" s="11">
        <f t="shared" si="296"/>
        <v>0.51265158009498035</v>
      </c>
      <c r="T1589">
        <f>0.94*T1588+(1-0.94)*'01_Data'!Y1584^2</f>
        <v>4.2536219743106251E-8</v>
      </c>
      <c r="U1589" s="11">
        <f t="shared" si="297"/>
        <v>3.2740078459378768E-3</v>
      </c>
      <c r="V1589" t="e">
        <f>0.94*V1588+(1-0.94)*'01_Data'!AA1584^2</f>
        <v>#VALUE!</v>
      </c>
      <c r="W1589" s="11" t="e">
        <f t="shared" si="298"/>
        <v>#VALUE!</v>
      </c>
      <c r="X1589" t="e">
        <f>0.94*X1588+(1-0.94)*'01_Data'!AB1584^2</f>
        <v>#VALUE!</v>
      </c>
      <c r="Y1589" s="11" t="e">
        <f t="shared" si="299"/>
        <v>#VALUE!</v>
      </c>
    </row>
    <row r="1590" spans="1:25" x14ac:dyDescent="0.2">
      <c r="A1590" s="6">
        <f>'01_Data'!A1586</f>
        <v>45764</v>
      </c>
      <c r="B1590">
        <f>0.94*B1589+(1-0.94)*'01_Data'!P1585^2</f>
        <v>7.2867089996160432E-4</v>
      </c>
      <c r="C1590" s="11">
        <f t="shared" si="288"/>
        <v>0.42851495515363791</v>
      </c>
      <c r="D1590">
        <f>0.94*D1589+(1-0.94)*'01_Data'!Q1585^2</f>
        <v>1.0099448834069507E-3</v>
      </c>
      <c r="E1590" s="11">
        <f t="shared" si="289"/>
        <v>0.50448598654328503</v>
      </c>
      <c r="F1590">
        <f>0.94*F1589+(1-0.94)*'01_Data'!R1585^2</f>
        <v>1.9137694840140392E-3</v>
      </c>
      <c r="G1590" s="11">
        <f t="shared" si="290"/>
        <v>0.69445655729609024</v>
      </c>
      <c r="H1590">
        <f>0.94*H1589+(1-0.94)*'01_Data'!S1585^2</f>
        <v>2.1513284612089522E-3</v>
      </c>
      <c r="I1590" s="11">
        <f t="shared" si="291"/>
        <v>0.7362980186206235</v>
      </c>
      <c r="J1590">
        <f>0.94*J1589+(1-0.94)*'01_Data'!T1585^2</f>
        <v>1.0831679983007356E-3</v>
      </c>
      <c r="K1590" s="11">
        <f t="shared" si="292"/>
        <v>0.52245414686055025</v>
      </c>
      <c r="L1590" t="e">
        <f>0.94*L1589+(1-0.94)*'01_Data'!U1585^2</f>
        <v>#DIV/0!</v>
      </c>
      <c r="M1590" s="11" t="e">
        <f t="shared" si="293"/>
        <v>#DIV/0!</v>
      </c>
      <c r="N1590">
        <f>0.94*N1589+(1-0.94)*'01_Data'!V1585^2</f>
        <v>2.649103504509013E-3</v>
      </c>
      <c r="O1590" s="11">
        <f t="shared" si="294"/>
        <v>0.81705206880361758</v>
      </c>
      <c r="P1590">
        <f>0.94*P1589+(1-0.94)*'01_Data'!W1585^2</f>
        <v>1.7686487332121983E-3</v>
      </c>
      <c r="Q1590" s="11">
        <f t="shared" si="295"/>
        <v>0.66760728034487005</v>
      </c>
      <c r="R1590">
        <f>0.94*R1589+(1-0.94)*'01_Data'!X1585^2</f>
        <v>9.8781019994817433E-4</v>
      </c>
      <c r="S1590" s="11">
        <f t="shared" si="296"/>
        <v>0.49892701909892589</v>
      </c>
      <c r="T1590">
        <f>0.94*T1589+(1-0.94)*'01_Data'!Y1585^2</f>
        <v>4.0697475004538283E-8</v>
      </c>
      <c r="U1590" s="11">
        <f t="shared" si="297"/>
        <v>3.2024621311022004E-3</v>
      </c>
      <c r="V1590" t="e">
        <f>0.94*V1589+(1-0.94)*'01_Data'!AA1585^2</f>
        <v>#VALUE!</v>
      </c>
      <c r="W1590" s="11" t="e">
        <f t="shared" si="298"/>
        <v>#VALUE!</v>
      </c>
      <c r="X1590" t="e">
        <f>0.94*X1589+(1-0.94)*'01_Data'!AB1585^2</f>
        <v>#VALUE!</v>
      </c>
      <c r="Y1590" s="11" t="e">
        <f t="shared" si="299"/>
        <v>#VALUE!</v>
      </c>
    </row>
    <row r="1591" spans="1:25" x14ac:dyDescent="0.2">
      <c r="A1591" s="6">
        <f>'01_Data'!A1587</f>
        <v>45768</v>
      </c>
      <c r="B1591">
        <f>0.94*B1590+(1-0.94)*'01_Data'!P1586^2</f>
        <v>7.2508928644349896E-4</v>
      </c>
      <c r="C1591" s="11">
        <f t="shared" si="288"/>
        <v>0.42746052470814394</v>
      </c>
      <c r="D1591">
        <f>0.94*D1590+(1-0.94)*'01_Data'!Q1586^2</f>
        <v>9.6960274581371771E-4</v>
      </c>
      <c r="E1591" s="11">
        <f t="shared" si="289"/>
        <v>0.49430748724357482</v>
      </c>
      <c r="F1591">
        <f>0.94*F1590+(1-0.94)*'01_Data'!R1586^2</f>
        <v>1.8525359771329446E-3</v>
      </c>
      <c r="G1591" s="11">
        <f t="shared" si="290"/>
        <v>0.68325622297751676</v>
      </c>
      <c r="H1591">
        <f>0.94*H1590+(1-0.94)*'01_Data'!S1586^2</f>
        <v>2.084631700936626E-3</v>
      </c>
      <c r="I1591" s="11">
        <f t="shared" si="291"/>
        <v>0.72479458375185846</v>
      </c>
      <c r="J1591">
        <f>0.94*J1590+(1-0.94)*'01_Data'!T1586^2</f>
        <v>1.0364134787909825E-3</v>
      </c>
      <c r="K1591" s="11">
        <f t="shared" si="292"/>
        <v>0.51105400561518699</v>
      </c>
      <c r="L1591" t="e">
        <f>0.94*L1590+(1-0.94)*'01_Data'!U1586^2</f>
        <v>#DIV/0!</v>
      </c>
      <c r="M1591" s="11" t="e">
        <f t="shared" si="293"/>
        <v>#DIV/0!</v>
      </c>
      <c r="N1591">
        <f>0.94*N1590+(1-0.94)*'01_Data'!V1586^2</f>
        <v>2.6082472667141414E-3</v>
      </c>
      <c r="O1591" s="11">
        <f t="shared" si="294"/>
        <v>0.81072702632388149</v>
      </c>
      <c r="P1591">
        <f>0.94*P1590+(1-0.94)*'01_Data'!W1586^2</f>
        <v>1.7341728763191305E-3</v>
      </c>
      <c r="Q1591" s="11">
        <f t="shared" si="295"/>
        <v>0.66106850237507231</v>
      </c>
      <c r="R1591">
        <f>0.94*R1590+(1-0.94)*'01_Data'!X1586^2</f>
        <v>9.5369003303726388E-4</v>
      </c>
      <c r="S1591" s="11">
        <f t="shared" si="296"/>
        <v>0.49023452379997728</v>
      </c>
      <c r="T1591">
        <f>0.94*T1590+(1-0.94)*'01_Data'!Y1586^2</f>
        <v>4.9723745267493326E-8</v>
      </c>
      <c r="U1591" s="11">
        <f t="shared" si="297"/>
        <v>3.5398282172173722E-3</v>
      </c>
      <c r="V1591" t="e">
        <f>0.94*V1590+(1-0.94)*'01_Data'!AA1586^2</f>
        <v>#VALUE!</v>
      </c>
      <c r="W1591" s="11" t="e">
        <f t="shared" si="298"/>
        <v>#VALUE!</v>
      </c>
      <c r="X1591" t="e">
        <f>0.94*X1590+(1-0.94)*'01_Data'!AB1586^2</f>
        <v>#VALUE!</v>
      </c>
      <c r="Y1591" s="11" t="e">
        <f t="shared" si="299"/>
        <v>#VALUE!</v>
      </c>
    </row>
    <row r="1592" spans="1:25" x14ac:dyDescent="0.2">
      <c r="A1592" s="6">
        <f>'01_Data'!A1588</f>
        <v>45769</v>
      </c>
      <c r="B1592">
        <f>0.94*B1591+(1-0.94)*'01_Data'!P1587^2</f>
        <v>6.9471263423108768E-4</v>
      </c>
      <c r="C1592" s="11">
        <f t="shared" si="288"/>
        <v>0.41841078359219436</v>
      </c>
      <c r="D1592">
        <f>0.94*D1591+(1-0.94)*'01_Data'!Q1587^2</f>
        <v>9.6719856557756086E-4</v>
      </c>
      <c r="E1592" s="11">
        <f t="shared" si="289"/>
        <v>0.49369427637511187</v>
      </c>
      <c r="F1592">
        <f>0.94*F1591+(1-0.94)*'01_Data'!R1587^2</f>
        <v>1.7571323019681638E-3</v>
      </c>
      <c r="G1592" s="11">
        <f t="shared" si="290"/>
        <v>0.66543019175265661</v>
      </c>
      <c r="H1592">
        <f>0.94*H1591+(1-0.94)*'01_Data'!S1587^2</f>
        <v>1.9779906315774125E-3</v>
      </c>
      <c r="I1592" s="11">
        <f t="shared" si="291"/>
        <v>0.70601249221066054</v>
      </c>
      <c r="J1592">
        <f>0.94*J1591+(1-0.94)*'01_Data'!T1587^2</f>
        <v>1.0505628753958085E-3</v>
      </c>
      <c r="K1592" s="11">
        <f t="shared" si="292"/>
        <v>0.51453070326244266</v>
      </c>
      <c r="L1592" t="e">
        <f>0.94*L1591+(1-0.94)*'01_Data'!U1587^2</f>
        <v>#DIV/0!</v>
      </c>
      <c r="M1592" s="11" t="e">
        <f t="shared" si="293"/>
        <v>#DIV/0!</v>
      </c>
      <c r="N1592">
        <f>0.94*N1591+(1-0.94)*'01_Data'!V1587^2</f>
        <v>2.5397022822402234E-3</v>
      </c>
      <c r="O1592" s="11">
        <f t="shared" si="294"/>
        <v>0.80000310944679232</v>
      </c>
      <c r="P1592">
        <f>0.94*P1591+(1-0.94)*'01_Data'!W1587^2</f>
        <v>1.6993584583246408E-3</v>
      </c>
      <c r="Q1592" s="11">
        <f t="shared" si="295"/>
        <v>0.65439921416350244</v>
      </c>
      <c r="R1592">
        <f>0.94*R1591+(1-0.94)*'01_Data'!X1587^2</f>
        <v>1.0022069784093686E-3</v>
      </c>
      <c r="S1592" s="11">
        <f t="shared" si="296"/>
        <v>0.50254965780424221</v>
      </c>
      <c r="T1592">
        <f>0.94*T1591+(1-0.94)*'01_Data'!Y1587^2</f>
        <v>4.7452970068157603E-8</v>
      </c>
      <c r="U1592" s="11">
        <f t="shared" si="297"/>
        <v>3.4580555890811986E-3</v>
      </c>
      <c r="V1592" t="e">
        <f>0.94*V1591+(1-0.94)*'01_Data'!AA1587^2</f>
        <v>#VALUE!</v>
      </c>
      <c r="W1592" s="11" t="e">
        <f t="shared" si="298"/>
        <v>#VALUE!</v>
      </c>
      <c r="X1592" t="e">
        <f>0.94*X1591+(1-0.94)*'01_Data'!AB1587^2</f>
        <v>#VALUE!</v>
      </c>
      <c r="Y1592" s="11" t="e">
        <f t="shared" si="299"/>
        <v>#VALUE!</v>
      </c>
    </row>
    <row r="1593" spans="1:25" x14ac:dyDescent="0.2">
      <c r="A1593" s="6">
        <f>'01_Data'!A1589</f>
        <v>45770</v>
      </c>
      <c r="B1593">
        <f>0.94*B1592+(1-0.94)*'01_Data'!P1588^2</f>
        <v>6.9879161026232726E-4</v>
      </c>
      <c r="C1593" s="11">
        <f t="shared" si="288"/>
        <v>0.41963732649289731</v>
      </c>
      <c r="D1593">
        <f>0.94*D1592+(1-0.94)*'01_Data'!Q1588^2</f>
        <v>9.5081017024267116E-4</v>
      </c>
      <c r="E1593" s="11">
        <f t="shared" si="289"/>
        <v>0.48949378229059576</v>
      </c>
      <c r="F1593">
        <f>0.94*F1592+(1-0.94)*'01_Data'!R1588^2</f>
        <v>1.6889924239827758E-3</v>
      </c>
      <c r="G1593" s="11">
        <f t="shared" si="290"/>
        <v>0.652400253558856</v>
      </c>
      <c r="H1593">
        <f>0.94*H1592+(1-0.94)*'01_Data'!S1588^2</f>
        <v>1.8940322144535033E-3</v>
      </c>
      <c r="I1593" s="11">
        <f t="shared" si="291"/>
        <v>0.69086620849646641</v>
      </c>
      <c r="J1593">
        <f>0.94*J1592+(1-0.94)*'01_Data'!T1588^2</f>
        <v>1.0363120607453967E-3</v>
      </c>
      <c r="K1593" s="11">
        <f t="shared" si="292"/>
        <v>0.51102900045676469</v>
      </c>
      <c r="L1593" t="e">
        <f>0.94*L1592+(1-0.94)*'01_Data'!U1588^2</f>
        <v>#DIV/0!</v>
      </c>
      <c r="M1593" s="11" t="e">
        <f t="shared" si="293"/>
        <v>#DIV/0!</v>
      </c>
      <c r="N1593">
        <f>0.94*N1592+(1-0.94)*'01_Data'!V1588^2</f>
        <v>2.3905806644810585E-3</v>
      </c>
      <c r="O1593" s="11">
        <f t="shared" si="294"/>
        <v>0.77616127670042057</v>
      </c>
      <c r="P1593">
        <f>0.94*P1592+(1-0.94)*'01_Data'!W1588^2</f>
        <v>1.6019875417402016E-3</v>
      </c>
      <c r="Q1593" s="11">
        <f t="shared" si="295"/>
        <v>0.63537458283954895</v>
      </c>
      <c r="R1593">
        <f>0.94*R1592+(1-0.94)*'01_Data'!X1588^2</f>
        <v>9.7971839045162532E-4</v>
      </c>
      <c r="S1593" s="11">
        <f t="shared" si="296"/>
        <v>0.496879295597844</v>
      </c>
      <c r="T1593">
        <f>0.94*T1592+(1-0.94)*'01_Data'!Y1588^2</f>
        <v>4.4605791864068142E-8</v>
      </c>
      <c r="U1593" s="11">
        <f t="shared" si="297"/>
        <v>3.3527092850029771E-3</v>
      </c>
      <c r="V1593" t="e">
        <f>0.94*V1592+(1-0.94)*'01_Data'!AA1588^2</f>
        <v>#VALUE!</v>
      </c>
      <c r="W1593" s="11" t="e">
        <f t="shared" si="298"/>
        <v>#VALUE!</v>
      </c>
      <c r="X1593" t="e">
        <f>0.94*X1592+(1-0.94)*'01_Data'!AB1588^2</f>
        <v>#VALUE!</v>
      </c>
      <c r="Y1593" s="11" t="e">
        <f t="shared" si="299"/>
        <v>#VALUE!</v>
      </c>
    </row>
    <row r="1594" spans="1:25" x14ac:dyDescent="0.2">
      <c r="A1594" s="6">
        <f>'01_Data'!A1590</f>
        <v>45771</v>
      </c>
      <c r="B1594">
        <f>0.94*B1593+(1-0.94)*'01_Data'!P1589^2</f>
        <v>6.613267954664598E-4</v>
      </c>
      <c r="C1594" s="11">
        <f t="shared" si="288"/>
        <v>0.40823320842080923</v>
      </c>
      <c r="D1594">
        <f>0.94*D1593+(1-0.94)*'01_Data'!Q1589^2</f>
        <v>8.9499057732747957E-4</v>
      </c>
      <c r="E1594" s="11">
        <f t="shared" si="289"/>
        <v>0.47490801792191806</v>
      </c>
      <c r="F1594">
        <f>0.94*F1593+(1-0.94)*'01_Data'!R1589^2</f>
        <v>1.5878677701700458E-3</v>
      </c>
      <c r="G1594" s="11">
        <f t="shared" si="290"/>
        <v>0.63256831890543763</v>
      </c>
      <c r="H1594">
        <f>0.94*H1593+(1-0.94)*'01_Data'!S1589^2</f>
        <v>1.7811286239429842E-3</v>
      </c>
      <c r="I1594" s="11">
        <f t="shared" si="291"/>
        <v>0.66995851605426449</v>
      </c>
      <c r="J1594">
        <f>0.94*J1593+(1-0.94)*'01_Data'!T1589^2</f>
        <v>9.7748075751750573E-4</v>
      </c>
      <c r="K1594" s="11">
        <f t="shared" si="292"/>
        <v>0.49631154620299889</v>
      </c>
      <c r="L1594" t="e">
        <f>0.94*L1593+(1-0.94)*'01_Data'!U1589^2</f>
        <v>#DIV/0!</v>
      </c>
      <c r="M1594" s="11" t="e">
        <f t="shared" si="293"/>
        <v>#DIV/0!</v>
      </c>
      <c r="N1594">
        <f>0.94*N1593+(1-0.94)*'01_Data'!V1589^2</f>
        <v>2.3831767466946326E-3</v>
      </c>
      <c r="O1594" s="11">
        <f t="shared" si="294"/>
        <v>0.77495841189514647</v>
      </c>
      <c r="P1594">
        <f>0.94*P1593+(1-0.94)*'01_Data'!W1589^2</f>
        <v>1.5344412266755654E-3</v>
      </c>
      <c r="Q1594" s="11">
        <f t="shared" si="295"/>
        <v>0.62183533923559098</v>
      </c>
      <c r="R1594">
        <f>0.94*R1593+(1-0.94)*'01_Data'!X1589^2</f>
        <v>9.2390753833734103E-4</v>
      </c>
      <c r="S1594" s="11">
        <f t="shared" si="296"/>
        <v>0.48251911844092765</v>
      </c>
      <c r="T1594">
        <f>0.94*T1593+(1-0.94)*'01_Data'!Y1589^2</f>
        <v>4.4779110656543948E-8</v>
      </c>
      <c r="U1594" s="11">
        <f t="shared" si="297"/>
        <v>3.3592165582839516E-3</v>
      </c>
      <c r="V1594" t="e">
        <f>0.94*V1593+(1-0.94)*'01_Data'!AA1589^2</f>
        <v>#VALUE!</v>
      </c>
      <c r="W1594" s="11" t="e">
        <f t="shared" si="298"/>
        <v>#VALUE!</v>
      </c>
      <c r="X1594" t="e">
        <f>0.94*X1593+(1-0.94)*'01_Data'!AB1589^2</f>
        <v>#VALUE!</v>
      </c>
      <c r="Y1594" s="11" t="e">
        <f t="shared" si="299"/>
        <v>#VALUE!</v>
      </c>
    </row>
    <row r="1595" spans="1:25" x14ac:dyDescent="0.2">
      <c r="A1595" s="6">
        <f>'01_Data'!A1591</f>
        <v>45772</v>
      </c>
      <c r="B1595">
        <f>0.94*B1594+(1-0.94)*'01_Data'!P1590^2</f>
        <v>6.2981343292764752E-4</v>
      </c>
      <c r="C1595" s="11">
        <f t="shared" si="288"/>
        <v>0.39838798312419915</v>
      </c>
      <c r="D1595">
        <f>0.94*D1594+(1-0.94)*'01_Data'!Q1590^2</f>
        <v>8.5932158907128212E-4</v>
      </c>
      <c r="E1595" s="11">
        <f t="shared" si="289"/>
        <v>0.46534830014298229</v>
      </c>
      <c r="F1595">
        <f>0.94*F1594+(1-0.94)*'01_Data'!R1590^2</f>
        <v>1.5180076475596264E-3</v>
      </c>
      <c r="G1595" s="11">
        <f t="shared" si="290"/>
        <v>0.61849650539435208</v>
      </c>
      <c r="H1595">
        <f>0.94*H1594+(1-0.94)*'01_Data'!S1590^2</f>
        <v>1.685139584992851E-3</v>
      </c>
      <c r="I1595" s="11">
        <f t="shared" si="291"/>
        <v>0.65165571847272119</v>
      </c>
      <c r="J1595">
        <f>0.94*J1594+(1-0.94)*'01_Data'!T1590^2</f>
        <v>9.3861967362920289E-4</v>
      </c>
      <c r="K1595" s="11">
        <f t="shared" si="292"/>
        <v>0.48634571834710255</v>
      </c>
      <c r="L1595" t="e">
        <f>0.94*L1594+(1-0.94)*'01_Data'!U1590^2</f>
        <v>#DIV/0!</v>
      </c>
      <c r="M1595" s="11" t="e">
        <f t="shared" si="293"/>
        <v>#DIV/0!</v>
      </c>
      <c r="N1595">
        <f>0.94*N1594+(1-0.94)*'01_Data'!V1590^2</f>
        <v>2.3218332782617315E-3</v>
      </c>
      <c r="O1595" s="11">
        <f t="shared" si="294"/>
        <v>0.7649195945470062</v>
      </c>
      <c r="P1595">
        <f>0.94*P1594+(1-0.94)*'01_Data'!W1590^2</f>
        <v>1.4711749416488982E-3</v>
      </c>
      <c r="Q1595" s="11">
        <f t="shared" si="295"/>
        <v>0.60888101078578749</v>
      </c>
      <c r="R1595">
        <f>0.94*R1594+(1-0.94)*'01_Data'!X1590^2</f>
        <v>9.16360860906004E-4</v>
      </c>
      <c r="S1595" s="11">
        <f t="shared" si="296"/>
        <v>0.48054441724809688</v>
      </c>
      <c r="T1595">
        <f>0.94*T1594+(1-0.94)*'01_Data'!Y1590^2</f>
        <v>4.2092364017151306E-8</v>
      </c>
      <c r="U1595" s="11">
        <f t="shared" si="297"/>
        <v>3.2568812892585031E-3</v>
      </c>
      <c r="V1595" t="e">
        <f>0.94*V1594+(1-0.94)*'01_Data'!AA1590^2</f>
        <v>#VALUE!</v>
      </c>
      <c r="W1595" s="11" t="e">
        <f t="shared" si="298"/>
        <v>#VALUE!</v>
      </c>
      <c r="X1595" t="e">
        <f>0.94*X1594+(1-0.94)*'01_Data'!AB1590^2</f>
        <v>#VALUE!</v>
      </c>
      <c r="Y1595" s="11" t="e">
        <f t="shared" si="299"/>
        <v>#VALUE!</v>
      </c>
    </row>
    <row r="1596" spans="1:25" x14ac:dyDescent="0.2">
      <c r="A1596" s="6">
        <f>'01_Data'!A1592</f>
        <v>45775</v>
      </c>
      <c r="B1596">
        <f>0.94*B1595+(1-0.94)*'01_Data'!P1591^2</f>
        <v>5.920429370515481E-4</v>
      </c>
      <c r="C1596" s="11">
        <f t="shared" si="288"/>
        <v>0.38625745317985788</v>
      </c>
      <c r="D1596">
        <f>0.94*D1595+(1-0.94)*'01_Data'!Q1591^2</f>
        <v>8.0812189115079657E-4</v>
      </c>
      <c r="E1596" s="11">
        <f t="shared" si="289"/>
        <v>0.45127233082696394</v>
      </c>
      <c r="F1596">
        <f>0.94*F1595+(1-0.94)*'01_Data'!R1591^2</f>
        <v>1.4269727353065991E-3</v>
      </c>
      <c r="G1596" s="11">
        <f t="shared" si="290"/>
        <v>0.59966418043540248</v>
      </c>
      <c r="H1596">
        <f>0.94*H1595+(1-0.94)*'01_Data'!S1591^2</f>
        <v>1.584034901409116E-3</v>
      </c>
      <c r="I1596" s="11">
        <f t="shared" si="291"/>
        <v>0.63180439627712093</v>
      </c>
      <c r="J1596">
        <f>0.94*J1595+(1-0.94)*'01_Data'!T1591^2</f>
        <v>8.8321976530475661E-4</v>
      </c>
      <c r="K1596" s="11">
        <f t="shared" si="292"/>
        <v>0.47177471409222294</v>
      </c>
      <c r="L1596" t="e">
        <f>0.94*L1595+(1-0.94)*'01_Data'!U1591^2</f>
        <v>#DIV/0!</v>
      </c>
      <c r="M1596" s="11" t="e">
        <f t="shared" si="293"/>
        <v>#DIV/0!</v>
      </c>
      <c r="N1596">
        <f>0.94*N1595+(1-0.94)*'01_Data'!V1591^2</f>
        <v>2.1987402029995467E-3</v>
      </c>
      <c r="O1596" s="11">
        <f t="shared" si="294"/>
        <v>0.74436720182708593</v>
      </c>
      <c r="P1596">
        <f>0.94*P1595+(1-0.94)*'01_Data'!W1591^2</f>
        <v>1.4607527212997695E-3</v>
      </c>
      <c r="Q1596" s="11">
        <f t="shared" si="295"/>
        <v>0.60672043460521585</v>
      </c>
      <c r="R1596">
        <f>0.94*R1595+(1-0.94)*'01_Data'!X1591^2</f>
        <v>8.652110915887694E-4</v>
      </c>
      <c r="S1596" s="11">
        <f t="shared" si="296"/>
        <v>0.46694024786943555</v>
      </c>
      <c r="T1596">
        <f>0.94*T1595+(1-0.94)*'01_Data'!Y1591^2</f>
        <v>5.1017432422661941E-8</v>
      </c>
      <c r="U1596" s="11">
        <f t="shared" si="297"/>
        <v>3.585581259783525E-3</v>
      </c>
      <c r="V1596" t="e">
        <f>0.94*V1595+(1-0.94)*'01_Data'!AA1591^2</f>
        <v>#VALUE!</v>
      </c>
      <c r="W1596" s="11" t="e">
        <f t="shared" si="298"/>
        <v>#VALUE!</v>
      </c>
      <c r="X1596" t="e">
        <f>0.94*X1595+(1-0.94)*'01_Data'!AB1591^2</f>
        <v>#VALUE!</v>
      </c>
      <c r="Y1596" s="11" t="e">
        <f t="shared" si="299"/>
        <v>#VALUE!</v>
      </c>
    </row>
    <row r="1597" spans="1:25" x14ac:dyDescent="0.2">
      <c r="A1597" s="6">
        <f>'01_Data'!A1593</f>
        <v>45776</v>
      </c>
      <c r="B1597">
        <f>0.94*B1596+(1-0.94)*'01_Data'!P1592^2</f>
        <v>5.5653867092801462E-4</v>
      </c>
      <c r="C1597" s="11">
        <f t="shared" si="288"/>
        <v>0.37449665562439899</v>
      </c>
      <c r="D1597">
        <f>0.94*D1596+(1-0.94)*'01_Data'!Q1592^2</f>
        <v>7.6542858503919446E-4</v>
      </c>
      <c r="E1597" s="11">
        <f t="shared" si="289"/>
        <v>0.43919016772905678</v>
      </c>
      <c r="F1597">
        <f>0.94*F1596+(1-0.94)*'01_Data'!R1592^2</f>
        <v>1.3516600097467997E-3</v>
      </c>
      <c r="G1597" s="11">
        <f t="shared" si="290"/>
        <v>0.58362515577739926</v>
      </c>
      <c r="H1597">
        <f>0.94*H1596+(1-0.94)*'01_Data'!S1592^2</f>
        <v>1.4898182768758935E-3</v>
      </c>
      <c r="I1597" s="11">
        <f t="shared" si="291"/>
        <v>0.61272686065874826</v>
      </c>
      <c r="J1597">
        <f>0.94*J1596+(1-0.94)*'01_Data'!T1592^2</f>
        <v>8.5138411987470235E-4</v>
      </c>
      <c r="K1597" s="11">
        <f t="shared" si="292"/>
        <v>0.46319412583540498</v>
      </c>
      <c r="L1597" t="e">
        <f>0.94*L1596+(1-0.94)*'01_Data'!U1592^2</f>
        <v>#DIV/0!</v>
      </c>
      <c r="M1597" s="11" t="e">
        <f t="shared" si="293"/>
        <v>#DIV/0!</v>
      </c>
      <c r="N1597">
        <f>0.94*N1596+(1-0.94)*'01_Data'!V1592^2</f>
        <v>2.0830327122530932E-3</v>
      </c>
      <c r="O1597" s="11">
        <f t="shared" si="294"/>
        <v>0.72451655846348983</v>
      </c>
      <c r="P1597">
        <f>0.94*P1596+(1-0.94)*'01_Data'!W1592^2</f>
        <v>1.3965351217556264E-3</v>
      </c>
      <c r="Q1597" s="11">
        <f t="shared" si="295"/>
        <v>0.59323422918980151</v>
      </c>
      <c r="R1597">
        <f>0.94*R1596+(1-0.94)*'01_Data'!X1592^2</f>
        <v>8.1904303819218941E-4</v>
      </c>
      <c r="S1597" s="11">
        <f t="shared" si="296"/>
        <v>0.45431139719847635</v>
      </c>
      <c r="T1597">
        <f>0.94*T1596+(1-0.94)*'01_Data'!Y1592^2</f>
        <v>4.8667948280063721E-8</v>
      </c>
      <c r="U1597" s="11">
        <f t="shared" si="297"/>
        <v>3.5020455403343997E-3</v>
      </c>
      <c r="V1597" t="e">
        <f>0.94*V1596+(1-0.94)*'01_Data'!AA1592^2</f>
        <v>#VALUE!</v>
      </c>
      <c r="W1597" s="11" t="e">
        <f t="shared" si="298"/>
        <v>#VALUE!</v>
      </c>
      <c r="X1597" t="e">
        <f>0.94*X1596+(1-0.94)*'01_Data'!AB1592^2</f>
        <v>#VALUE!</v>
      </c>
      <c r="Y1597" s="11" t="e">
        <f t="shared" si="299"/>
        <v>#VALUE!</v>
      </c>
    </row>
    <row r="1598" spans="1:25" x14ac:dyDescent="0.2">
      <c r="A1598" s="6">
        <f>'01_Data'!A1594</f>
        <v>45777</v>
      </c>
      <c r="B1598">
        <f>0.94*B1597+(1-0.94)*'01_Data'!P1593^2</f>
        <v>5.2351784848539277E-4</v>
      </c>
      <c r="C1598" s="11">
        <f t="shared" si="288"/>
        <v>0.36321687435789513</v>
      </c>
      <c r="D1598">
        <f>0.94*D1597+(1-0.94)*'01_Data'!Q1593^2</f>
        <v>7.214702373573369E-4</v>
      </c>
      <c r="E1598" s="11">
        <f t="shared" si="289"/>
        <v>0.42639242466775712</v>
      </c>
      <c r="F1598">
        <f>0.94*F1597+(1-0.94)*'01_Data'!R1593^2</f>
        <v>1.2783072610379207E-3</v>
      </c>
      <c r="G1598" s="11">
        <f t="shared" si="290"/>
        <v>0.56756799573404071</v>
      </c>
      <c r="H1598">
        <f>0.94*H1597+(1-0.94)*'01_Data'!S1593^2</f>
        <v>1.4013687740670917E-3</v>
      </c>
      <c r="I1598" s="11">
        <f t="shared" si="291"/>
        <v>0.59425998608766117</v>
      </c>
      <c r="J1598">
        <f>0.94*J1597+(1-0.94)*'01_Data'!T1593^2</f>
        <v>8.0035723415603172E-4</v>
      </c>
      <c r="K1598" s="11">
        <f t="shared" si="292"/>
        <v>0.4490991238104568</v>
      </c>
      <c r="L1598" t="e">
        <f>0.94*L1597+(1-0.94)*'01_Data'!U1593^2</f>
        <v>#DIV/0!</v>
      </c>
      <c r="M1598" s="11" t="e">
        <f t="shared" si="293"/>
        <v>#DIV/0!</v>
      </c>
      <c r="N1598">
        <f>0.94*N1597+(1-0.94)*'01_Data'!V1593^2</f>
        <v>2.0006713048959226E-3</v>
      </c>
      <c r="O1598" s="11">
        <f t="shared" si="294"/>
        <v>0.7100487087755124</v>
      </c>
      <c r="P1598">
        <f>0.94*P1597+(1-0.94)*'01_Data'!W1593^2</f>
        <v>1.3773298534289673E-3</v>
      </c>
      <c r="Q1598" s="11">
        <f t="shared" si="295"/>
        <v>0.58914100439886186</v>
      </c>
      <c r="R1598">
        <f>0.94*R1597+(1-0.94)*'01_Data'!X1593^2</f>
        <v>7.8164518175512514E-4</v>
      </c>
      <c r="S1598" s="11">
        <f t="shared" si="296"/>
        <v>0.44381819003088591</v>
      </c>
      <c r="T1598">
        <f>0.94*T1597+(1-0.94)*'01_Data'!Y1593^2</f>
        <v>4.5747871383259892E-8</v>
      </c>
      <c r="U1598" s="11">
        <f t="shared" si="297"/>
        <v>3.3953591251267507E-3</v>
      </c>
      <c r="V1598" t="e">
        <f>0.94*V1597+(1-0.94)*'01_Data'!AA1593^2</f>
        <v>#VALUE!</v>
      </c>
      <c r="W1598" s="11" t="e">
        <f t="shared" si="298"/>
        <v>#VALUE!</v>
      </c>
      <c r="X1598" t="e">
        <f>0.94*X1597+(1-0.94)*'01_Data'!AB1593^2</f>
        <v>#VALUE!</v>
      </c>
      <c r="Y1598" s="11" t="e">
        <f t="shared" si="299"/>
        <v>#VALUE!</v>
      </c>
    </row>
    <row r="1599" spans="1:25" x14ac:dyDescent="0.2">
      <c r="A1599" s="6">
        <f>'01_Data'!A1595</f>
        <v>45778</v>
      </c>
      <c r="B1599">
        <f>0.94*B1598+(1-0.94)*'01_Data'!P1594^2</f>
        <v>5.3117212853619135E-4</v>
      </c>
      <c r="C1599" s="11">
        <f t="shared" si="288"/>
        <v>0.36586251022907529</v>
      </c>
      <c r="D1599">
        <f>0.94*D1598+(1-0.94)*'01_Data'!Q1594^2</f>
        <v>7.1141332065933506E-4</v>
      </c>
      <c r="E1599" s="11">
        <f t="shared" si="289"/>
        <v>0.42341015198758808</v>
      </c>
      <c r="F1599">
        <f>0.94*F1598+(1-0.94)*'01_Data'!R1594^2</f>
        <v>1.2574225042296583E-3</v>
      </c>
      <c r="G1599" s="11">
        <f t="shared" si="290"/>
        <v>0.56291248970499297</v>
      </c>
      <c r="H1599">
        <f>0.94*H1598+(1-0.94)*'01_Data'!S1594^2</f>
        <v>1.3506191292546495E-3</v>
      </c>
      <c r="I1599" s="11">
        <f t="shared" si="291"/>
        <v>0.58340039473090155</v>
      </c>
      <c r="J1599">
        <f>0.94*J1598+(1-0.94)*'01_Data'!T1594^2</f>
        <v>8.0162842128259863E-4</v>
      </c>
      <c r="K1599" s="11">
        <f t="shared" si="292"/>
        <v>0.44945562869232697</v>
      </c>
      <c r="L1599" t="e">
        <f>0.94*L1598+(1-0.94)*'01_Data'!U1594^2</f>
        <v>#DIV/0!</v>
      </c>
      <c r="M1599" s="11" t="e">
        <f t="shared" si="293"/>
        <v>#DIV/0!</v>
      </c>
      <c r="N1599">
        <f>0.94*N1598+(1-0.94)*'01_Data'!V1594^2</f>
        <v>1.8819977551945023E-3</v>
      </c>
      <c r="O1599" s="11">
        <f t="shared" si="294"/>
        <v>0.68866786937464608</v>
      </c>
      <c r="P1599">
        <f>0.94*P1598+(1-0.94)*'01_Data'!W1594^2</f>
        <v>1.2951994937836575E-3</v>
      </c>
      <c r="Q1599" s="11">
        <f t="shared" si="295"/>
        <v>0.57130576089645879</v>
      </c>
      <c r="R1599">
        <f>0.94*R1598+(1-0.94)*'01_Data'!X1594^2</f>
        <v>7.8794577208733045E-4</v>
      </c>
      <c r="S1599" s="11">
        <f t="shared" si="296"/>
        <v>0.44560333769621535</v>
      </c>
      <c r="T1599">
        <f>0.94*T1598+(1-0.94)*'01_Data'!Y1594^2</f>
        <v>4.3714405949173835E-8</v>
      </c>
      <c r="U1599" s="11">
        <f t="shared" si="297"/>
        <v>3.3190405690789329E-3</v>
      </c>
      <c r="V1599" t="e">
        <f>0.94*V1598+(1-0.94)*'01_Data'!AA1594^2</f>
        <v>#VALUE!</v>
      </c>
      <c r="W1599" s="11" t="e">
        <f t="shared" si="298"/>
        <v>#VALUE!</v>
      </c>
      <c r="X1599" t="e">
        <f>0.94*X1598+(1-0.94)*'01_Data'!AB1594^2</f>
        <v>#VALUE!</v>
      </c>
      <c r="Y1599" s="11" t="e">
        <f t="shared" si="299"/>
        <v>#VALUE!</v>
      </c>
    </row>
    <row r="1600" spans="1:25" x14ac:dyDescent="0.2">
      <c r="A1600" s="6">
        <f>'01_Data'!A1596</f>
        <v>45779</v>
      </c>
      <c r="B1600">
        <f>0.94*B1599+(1-0.94)*'01_Data'!P1595^2</f>
        <v>4.9942259309705684E-4</v>
      </c>
      <c r="C1600" s="11">
        <f t="shared" si="288"/>
        <v>0.35475976866107345</v>
      </c>
      <c r="D1600">
        <f>0.94*D1599+(1-0.94)*'01_Data'!Q1595^2</f>
        <v>6.6885799180500436E-4</v>
      </c>
      <c r="E1600" s="11">
        <f t="shared" si="289"/>
        <v>0.41055111001538058</v>
      </c>
      <c r="F1600">
        <f>0.94*F1599+(1-0.94)*'01_Data'!R1595^2</f>
        <v>1.1993616748892269E-3</v>
      </c>
      <c r="G1600" s="11">
        <f t="shared" si="290"/>
        <v>0.5497628052825011</v>
      </c>
      <c r="H1600">
        <f>0.94*H1599+(1-0.94)*'01_Data'!S1595^2</f>
        <v>1.3095145777424937E-3</v>
      </c>
      <c r="I1600" s="11">
        <f t="shared" si="291"/>
        <v>0.57445423977120091</v>
      </c>
      <c r="J1600">
        <f>0.94*J1599+(1-0.94)*'01_Data'!T1595^2</f>
        <v>7.5396367970779316E-4</v>
      </c>
      <c r="K1600" s="11">
        <f t="shared" si="292"/>
        <v>0.43588857209883802</v>
      </c>
      <c r="L1600" t="e">
        <f>0.94*L1599+(1-0.94)*'01_Data'!U1595^2</f>
        <v>#DIV/0!</v>
      </c>
      <c r="M1600" s="11" t="e">
        <f t="shared" si="293"/>
        <v>#DIV/0!</v>
      </c>
      <c r="N1600">
        <f>0.94*N1599+(1-0.94)*'01_Data'!V1595^2</f>
        <v>1.7696108127693002E-3</v>
      </c>
      <c r="O1600" s="11">
        <f t="shared" si="294"/>
        <v>0.66778883250460519</v>
      </c>
      <c r="P1600">
        <f>0.94*P1599+(1-0.94)*'01_Data'!W1595^2</f>
        <v>1.2355692080916266E-3</v>
      </c>
      <c r="Q1600" s="11">
        <f t="shared" si="295"/>
        <v>0.55799949860110976</v>
      </c>
      <c r="R1600">
        <f>0.94*R1599+(1-0.94)*'01_Data'!X1595^2</f>
        <v>7.4069114396826735E-4</v>
      </c>
      <c r="S1600" s="11">
        <f t="shared" si="296"/>
        <v>0.43203491557975193</v>
      </c>
      <c r="T1600">
        <f>0.94*T1599+(1-0.94)*'01_Data'!Y1595^2</f>
        <v>4.4559673384955757E-8</v>
      </c>
      <c r="U1600" s="11">
        <f t="shared" si="297"/>
        <v>3.3509756330073266E-3</v>
      </c>
      <c r="V1600" t="e">
        <f>0.94*V1599+(1-0.94)*'01_Data'!AA1595^2</f>
        <v>#VALUE!</v>
      </c>
      <c r="W1600" s="11" t="e">
        <f t="shared" si="298"/>
        <v>#VALUE!</v>
      </c>
      <c r="X1600" t="e">
        <f>0.94*X1599+(1-0.94)*'01_Data'!AB1595^2</f>
        <v>#VALUE!</v>
      </c>
      <c r="Y1600" s="11" t="e">
        <f t="shared" si="299"/>
        <v>#VALUE!</v>
      </c>
    </row>
    <row r="1601" spans="1:25" x14ac:dyDescent="0.2">
      <c r="A1601" s="6">
        <f>'01_Data'!A1597</f>
        <v>45782</v>
      </c>
      <c r="B1601">
        <f>0.94*B1600+(1-0.94)*'01_Data'!P1596^2</f>
        <v>4.7044461833616009E-4</v>
      </c>
      <c r="C1601" s="11">
        <f t="shared" si="288"/>
        <v>0.34431387398812779</v>
      </c>
      <c r="D1601">
        <f>0.94*D1600+(1-0.94)*'01_Data'!Q1596^2</f>
        <v>6.4467813158602656E-4</v>
      </c>
      <c r="E1601" s="11">
        <f t="shared" si="289"/>
        <v>0.40306189246774332</v>
      </c>
      <c r="F1601">
        <f>0.94*F1600+(1-0.94)*'01_Data'!R1596^2</f>
        <v>1.1315819186893952E-3</v>
      </c>
      <c r="G1601" s="11">
        <f t="shared" si="290"/>
        <v>0.53400247519063759</v>
      </c>
      <c r="H1601">
        <f>0.94*H1600+(1-0.94)*'01_Data'!S1596^2</f>
        <v>1.231999607339773E-3</v>
      </c>
      <c r="I1601" s="11">
        <f t="shared" si="291"/>
        <v>0.55719287598606537</v>
      </c>
      <c r="J1601">
        <f>0.94*J1600+(1-0.94)*'01_Data'!T1596^2</f>
        <v>7.3973694981347045E-4</v>
      </c>
      <c r="K1601" s="11">
        <f t="shared" si="292"/>
        <v>0.43175654176050948</v>
      </c>
      <c r="L1601" t="e">
        <f>0.94*L1600+(1-0.94)*'01_Data'!U1596^2</f>
        <v>#DIV/0!</v>
      </c>
      <c r="M1601" s="11" t="e">
        <f t="shared" si="293"/>
        <v>#DIV/0!</v>
      </c>
      <c r="N1601">
        <f>0.94*N1600+(1-0.94)*'01_Data'!V1596^2</f>
        <v>1.6920386028613761E-3</v>
      </c>
      <c r="O1601" s="11">
        <f t="shared" si="294"/>
        <v>0.65298830611356806</v>
      </c>
      <c r="P1601">
        <f>0.94*P1600+(1-0.94)*'01_Data'!W1596^2</f>
        <v>1.2396572216891231E-3</v>
      </c>
      <c r="Q1601" s="11">
        <f t="shared" si="295"/>
        <v>0.5589218369912371</v>
      </c>
      <c r="R1601">
        <f>0.94*R1600+(1-0.94)*'01_Data'!X1596^2</f>
        <v>7.0051804530404937E-4</v>
      </c>
      <c r="S1601" s="11">
        <f t="shared" si="296"/>
        <v>0.42015538484782089</v>
      </c>
      <c r="T1601">
        <f>0.94*T1600+(1-0.94)*'01_Data'!Y1596^2</f>
        <v>4.8372029032522297E-8</v>
      </c>
      <c r="U1601" s="11">
        <f t="shared" si="297"/>
        <v>3.4913824362558191E-3</v>
      </c>
      <c r="V1601" t="e">
        <f>0.94*V1600+(1-0.94)*'01_Data'!AA1596^2</f>
        <v>#VALUE!</v>
      </c>
      <c r="W1601" s="11" t="e">
        <f t="shared" si="298"/>
        <v>#VALUE!</v>
      </c>
      <c r="X1601" t="e">
        <f>0.94*X1600+(1-0.94)*'01_Data'!AB1596^2</f>
        <v>#VALUE!</v>
      </c>
      <c r="Y1601" s="11" t="e">
        <f t="shared" si="299"/>
        <v>#VALUE!</v>
      </c>
    </row>
    <row r="1602" spans="1:25" x14ac:dyDescent="0.2">
      <c r="A1602" s="6">
        <f>'01_Data'!A1598</f>
        <v>45783</v>
      </c>
      <c r="B1602">
        <f>0.94*B1601+(1-0.94)*'01_Data'!P1597^2</f>
        <v>4.8949667474671918E-4</v>
      </c>
      <c r="C1602" s="11">
        <f t="shared" si="288"/>
        <v>0.35121668815159285</v>
      </c>
      <c r="D1602">
        <f>0.94*D1601+(1-0.94)*'01_Data'!Q1597^2</f>
        <v>6.3477044245522827E-4</v>
      </c>
      <c r="E1602" s="11">
        <f t="shared" si="289"/>
        <v>0.39995268657519673</v>
      </c>
      <c r="F1602">
        <f>0.94*F1601+(1-0.94)*'01_Data'!R1597^2</f>
        <v>1.1718536046375311E-3</v>
      </c>
      <c r="G1602" s="11">
        <f t="shared" si="290"/>
        <v>0.54342166718733065</v>
      </c>
      <c r="H1602">
        <f>0.94*H1601+(1-0.94)*'01_Data'!S1597^2</f>
        <v>1.2813970290806284E-3</v>
      </c>
      <c r="I1602" s="11">
        <f t="shared" si="291"/>
        <v>0.56825350973691169</v>
      </c>
      <c r="J1602">
        <f>0.94*J1601+(1-0.94)*'01_Data'!T1597^2</f>
        <v>6.9543747944189778E-4</v>
      </c>
      <c r="K1602" s="11">
        <f t="shared" si="292"/>
        <v>0.41862900618490145</v>
      </c>
      <c r="L1602" t="e">
        <f>0.94*L1601+(1-0.94)*'01_Data'!U1597^2</f>
        <v>#DIV/0!</v>
      </c>
      <c r="M1602" s="11" t="e">
        <f t="shared" si="293"/>
        <v>#DIV/0!</v>
      </c>
      <c r="N1602">
        <f>0.94*N1601+(1-0.94)*'01_Data'!V1597^2</f>
        <v>1.6762713907481381E-3</v>
      </c>
      <c r="O1602" s="11">
        <f t="shared" si="294"/>
        <v>0.64993875901390186</v>
      </c>
      <c r="P1602">
        <f>0.94*P1601+(1-0.94)*'01_Data'!W1597^2</f>
        <v>1.1973517774421809E-3</v>
      </c>
      <c r="Q1602" s="11">
        <f t="shared" si="295"/>
        <v>0.54930196423773103</v>
      </c>
      <c r="R1602">
        <f>0.94*R1601+(1-0.94)*'01_Data'!X1597^2</f>
        <v>7.0971587655284244E-4</v>
      </c>
      <c r="S1602" s="11">
        <f t="shared" si="296"/>
        <v>0.42290471845477945</v>
      </c>
      <c r="T1602">
        <f>0.94*T1601+(1-0.94)*'01_Data'!Y1597^2</f>
        <v>4.5469707290570959E-8</v>
      </c>
      <c r="U1602" s="11">
        <f t="shared" si="297"/>
        <v>3.3850208621548973E-3</v>
      </c>
      <c r="V1602" t="e">
        <f>0.94*V1601+(1-0.94)*'01_Data'!AA1597^2</f>
        <v>#VALUE!</v>
      </c>
      <c r="W1602" s="11" t="e">
        <f t="shared" si="298"/>
        <v>#VALUE!</v>
      </c>
      <c r="X1602" t="e">
        <f>0.94*X1601+(1-0.94)*'01_Data'!AB1597^2</f>
        <v>#VALUE!</v>
      </c>
      <c r="Y1602" s="11" t="e">
        <f t="shared" si="299"/>
        <v>#VALUE!</v>
      </c>
    </row>
    <row r="1603" spans="1:25" x14ac:dyDescent="0.2">
      <c r="A1603" s="6">
        <f>'01_Data'!A1599</f>
        <v>45784</v>
      </c>
      <c r="B1603">
        <f>0.94*B1602+(1-0.94)*'01_Data'!P1598^2</f>
        <v>4.7163132305967447E-4</v>
      </c>
      <c r="C1603" s="11">
        <f t="shared" si="288"/>
        <v>0.34474786933502283</v>
      </c>
      <c r="D1603">
        <f>0.94*D1602+(1-0.94)*'01_Data'!Q1598^2</f>
        <v>5.9671687548084381E-4</v>
      </c>
      <c r="E1603" s="11">
        <f t="shared" si="289"/>
        <v>0.38777912865595621</v>
      </c>
      <c r="F1603">
        <f>0.94*F1602+(1-0.94)*'01_Data'!R1598^2</f>
        <v>1.1015455023113227E-3</v>
      </c>
      <c r="G1603" s="11">
        <f t="shared" si="290"/>
        <v>0.52686759872139921</v>
      </c>
      <c r="H1603">
        <f>0.94*H1602+(1-0.94)*'01_Data'!S1598^2</f>
        <v>1.2132059614933619E-3</v>
      </c>
      <c r="I1603" s="11">
        <f t="shared" si="291"/>
        <v>0.55292666990870254</v>
      </c>
      <c r="J1603">
        <f>0.94*J1602+(1-0.94)*'01_Data'!T1598^2</f>
        <v>6.549091626525471E-4</v>
      </c>
      <c r="K1603" s="11">
        <f t="shared" si="292"/>
        <v>0.40624759567096747</v>
      </c>
      <c r="L1603" t="e">
        <f>0.94*L1602+(1-0.94)*'01_Data'!U1598^2</f>
        <v>#DIV/0!</v>
      </c>
      <c r="M1603" s="11" t="e">
        <f t="shared" si="293"/>
        <v>#DIV/0!</v>
      </c>
      <c r="N1603">
        <f>0.94*N1602+(1-0.94)*'01_Data'!V1598^2</f>
        <v>1.5849858218506762E-3</v>
      </c>
      <c r="O1603" s="11">
        <f t="shared" si="294"/>
        <v>0.6319940087582876</v>
      </c>
      <c r="P1603">
        <f>0.94*P1602+(1-0.94)*'01_Data'!W1598^2</f>
        <v>1.1255143283323077E-3</v>
      </c>
      <c r="Q1603" s="11">
        <f t="shared" si="295"/>
        <v>0.53256887886896054</v>
      </c>
      <c r="R1603">
        <f>0.94*R1602+(1-0.94)*'01_Data'!X1598^2</f>
        <v>7.0097689908573129E-4</v>
      </c>
      <c r="S1603" s="11">
        <f t="shared" si="296"/>
        <v>0.42029296754716738</v>
      </c>
      <c r="T1603">
        <f>0.94*T1602+(1-0.94)*'01_Data'!Y1598^2</f>
        <v>4.5582986684606016E-8</v>
      </c>
      <c r="U1603" s="11">
        <f t="shared" si="297"/>
        <v>3.3892348169639584E-3</v>
      </c>
      <c r="V1603" t="e">
        <f>0.94*V1602+(1-0.94)*'01_Data'!AA1598^2</f>
        <v>#VALUE!</v>
      </c>
      <c r="W1603" s="11" t="e">
        <f t="shared" si="298"/>
        <v>#VALUE!</v>
      </c>
      <c r="X1603" t="e">
        <f>0.94*X1602+(1-0.94)*'01_Data'!AB1598^2</f>
        <v>#VALUE!</v>
      </c>
      <c r="Y1603" s="11" t="e">
        <f t="shared" si="299"/>
        <v>#VALUE!</v>
      </c>
    </row>
    <row r="1604" spans="1:25" x14ac:dyDescent="0.2">
      <c r="A1604" s="6">
        <f>'01_Data'!A1600</f>
        <v>45785</v>
      </c>
      <c r="B1604">
        <f>0.94*B1603+(1-0.94)*'01_Data'!P1599^2</f>
        <v>4.4338813104533058E-4</v>
      </c>
      <c r="C1604" s="11">
        <f t="shared" si="288"/>
        <v>0.33426607519074281</v>
      </c>
      <c r="D1604">
        <f>0.94*D1603+(1-0.94)*'01_Data'!Q1599^2</f>
        <v>5.6103160272206727E-4</v>
      </c>
      <c r="E1604" s="11">
        <f t="shared" si="289"/>
        <v>0.3760052710880008</v>
      </c>
      <c r="F1604">
        <f>0.94*F1603+(1-0.94)*'01_Data'!R1599^2</f>
        <v>1.0355027967818159E-3</v>
      </c>
      <c r="G1604" s="11">
        <f t="shared" si="290"/>
        <v>0.51082942827231237</v>
      </c>
      <c r="H1604">
        <f>0.94*H1603+(1-0.94)*'01_Data'!S1599^2</f>
        <v>1.1432686159525494E-3</v>
      </c>
      <c r="I1604" s="11">
        <f t="shared" si="291"/>
        <v>0.53675291449608586</v>
      </c>
      <c r="J1604">
        <f>0.94*J1603+(1-0.94)*'01_Data'!T1599^2</f>
        <v>6.3543160501941174E-4</v>
      </c>
      <c r="K1604" s="11">
        <f t="shared" si="292"/>
        <v>0.40016092321076496</v>
      </c>
      <c r="L1604" t="e">
        <f>0.94*L1603+(1-0.94)*'01_Data'!U1599^2</f>
        <v>#DIV/0!</v>
      </c>
      <c r="M1604" s="11" t="e">
        <f t="shared" si="293"/>
        <v>#DIV/0!</v>
      </c>
      <c r="N1604">
        <f>0.94*N1603+(1-0.94)*'01_Data'!V1599^2</f>
        <v>1.5233358313466469E-3</v>
      </c>
      <c r="O1604" s="11">
        <f t="shared" si="294"/>
        <v>0.61958101124821041</v>
      </c>
      <c r="P1604">
        <f>0.94*P1603+(1-0.94)*'01_Data'!W1599^2</f>
        <v>1.069930794394476E-3</v>
      </c>
      <c r="Q1604" s="11">
        <f t="shared" si="295"/>
        <v>0.51925192362417683</v>
      </c>
      <c r="R1604">
        <f>0.94*R1603+(1-0.94)*'01_Data'!X1599^2</f>
        <v>9.2092256963703407E-4</v>
      </c>
      <c r="S1604" s="11">
        <f t="shared" si="296"/>
        <v>0.48173902431558585</v>
      </c>
      <c r="T1604">
        <f>0.94*T1603+(1-0.94)*'01_Data'!Y1599^2</f>
        <v>4.2848007483529651E-8</v>
      </c>
      <c r="U1604" s="11">
        <f t="shared" si="297"/>
        <v>3.2859850708500601E-3</v>
      </c>
      <c r="V1604" t="e">
        <f>0.94*V1603+(1-0.94)*'01_Data'!AA1599^2</f>
        <v>#VALUE!</v>
      </c>
      <c r="W1604" s="11" t="e">
        <f t="shared" si="298"/>
        <v>#VALUE!</v>
      </c>
      <c r="X1604" t="e">
        <f>0.94*X1603+(1-0.94)*'01_Data'!AB1599^2</f>
        <v>#VALUE!</v>
      </c>
      <c r="Y1604" s="11" t="e">
        <f t="shared" si="299"/>
        <v>#VALUE!</v>
      </c>
    </row>
    <row r="1605" spans="1:25" x14ac:dyDescent="0.2">
      <c r="A1605" s="6">
        <f>'01_Data'!A1601</f>
        <v>45786</v>
      </c>
      <c r="B1605">
        <f>0.94*B1604+(1-0.94)*'01_Data'!P1600^2</f>
        <v>4.2831095661002069E-4</v>
      </c>
      <c r="C1605" s="11">
        <f t="shared" si="288"/>
        <v>0.3285336528663772</v>
      </c>
      <c r="D1605">
        <f>0.94*D1604+(1-0.94)*'01_Data'!Q1600^2</f>
        <v>5.3240705621078791E-4</v>
      </c>
      <c r="E1605" s="11">
        <f t="shared" si="289"/>
        <v>0.36628756212178232</v>
      </c>
      <c r="F1605">
        <f>0.94*F1604+(1-0.94)*'01_Data'!R1600^2</f>
        <v>9.8286116935187326E-4</v>
      </c>
      <c r="G1605" s="11">
        <f t="shared" si="290"/>
        <v>0.49767561189661697</v>
      </c>
      <c r="H1605">
        <f>0.94*H1604+(1-0.94)*'01_Data'!S1600^2</f>
        <v>1.293771982265384E-3</v>
      </c>
      <c r="I1605" s="11">
        <f t="shared" si="291"/>
        <v>0.57099084014621182</v>
      </c>
      <c r="J1605">
        <f>0.94*J1604+(1-0.94)*'01_Data'!T1600^2</f>
        <v>5.9953206811786861E-4</v>
      </c>
      <c r="K1605" s="11">
        <f t="shared" si="292"/>
        <v>0.38869278507029542</v>
      </c>
      <c r="L1605" t="e">
        <f>0.94*L1604+(1-0.94)*'01_Data'!U1600^2</f>
        <v>#DIV/0!</v>
      </c>
      <c r="M1605" s="11" t="e">
        <f t="shared" si="293"/>
        <v>#DIV/0!</v>
      </c>
      <c r="N1605">
        <f>0.94*N1604+(1-0.94)*'01_Data'!V1600^2</f>
        <v>1.4324470581263172E-3</v>
      </c>
      <c r="O1605" s="11">
        <f t="shared" si="294"/>
        <v>0.60081333095049738</v>
      </c>
      <c r="P1605">
        <f>0.94*P1604+(1-0.94)*'01_Data'!W1600^2</f>
        <v>1.0176822724929141E-3</v>
      </c>
      <c r="Q1605" s="11">
        <f t="shared" si="295"/>
        <v>0.50641478322439837</v>
      </c>
      <c r="R1605">
        <f>0.94*R1604+(1-0.94)*'01_Data'!X1600^2</f>
        <v>9.127731082617112E-4</v>
      </c>
      <c r="S1605" s="11">
        <f t="shared" si="296"/>
        <v>0.47960277655780026</v>
      </c>
      <c r="T1605">
        <f>0.94*T1604+(1-0.94)*'01_Data'!Y1600^2</f>
        <v>4.3147012038490461E-8</v>
      </c>
      <c r="U1605" s="11">
        <f t="shared" si="297"/>
        <v>3.2974303682867358E-3</v>
      </c>
      <c r="V1605" t="e">
        <f>0.94*V1604+(1-0.94)*'01_Data'!AA1600^2</f>
        <v>#VALUE!</v>
      </c>
      <c r="W1605" s="11" t="e">
        <f t="shared" si="298"/>
        <v>#VALUE!</v>
      </c>
      <c r="X1605" t="e">
        <f>0.94*X1604+(1-0.94)*'01_Data'!AB1600^2</f>
        <v>#VALUE!</v>
      </c>
      <c r="Y1605" s="11" t="e">
        <f t="shared" si="299"/>
        <v>#VALUE!</v>
      </c>
    </row>
    <row r="1606" spans="1:25" x14ac:dyDescent="0.2">
      <c r="A1606" s="6">
        <f>'01_Data'!A1602</f>
        <v>45789</v>
      </c>
      <c r="B1606">
        <f>0.94*B1605+(1-0.94)*'01_Data'!P1601^2</f>
        <v>4.1071723755002561E-4</v>
      </c>
      <c r="C1606" s="11">
        <f t="shared" si="288"/>
        <v>0.32171531493325967</v>
      </c>
      <c r="D1606">
        <f>0.94*D1605+(1-0.94)*'01_Data'!Q1601^2</f>
        <v>5.071099162208783E-4</v>
      </c>
      <c r="E1606" s="11">
        <f t="shared" si="289"/>
        <v>0.35747964821463801</v>
      </c>
      <c r="F1606">
        <f>0.94*F1605+(1-0.94)*'01_Data'!R1601^2</f>
        <v>9.2429293814179098E-4</v>
      </c>
      <c r="G1606" s="11">
        <f t="shared" si="290"/>
        <v>0.48261974722521594</v>
      </c>
      <c r="H1606">
        <f>0.94*H1605+(1-0.94)*'01_Data'!S1601^2</f>
        <v>1.2339515154681912E-3</v>
      </c>
      <c r="I1606" s="11">
        <f t="shared" si="291"/>
        <v>0.55763409319910151</v>
      </c>
      <c r="J1606">
        <f>0.94*J1605+(1-0.94)*'01_Data'!T1601^2</f>
        <v>5.7337843410985639E-4</v>
      </c>
      <c r="K1606" s="11">
        <f t="shared" si="292"/>
        <v>0.38012019861575863</v>
      </c>
      <c r="L1606" t="e">
        <f>0.94*L1605+(1-0.94)*'01_Data'!U1601^2</f>
        <v>#DIV/0!</v>
      </c>
      <c r="M1606" s="11" t="e">
        <f t="shared" si="293"/>
        <v>#DIV/0!</v>
      </c>
      <c r="N1606">
        <f>0.94*N1605+(1-0.94)*'01_Data'!V1601^2</f>
        <v>1.3581430422406322E-3</v>
      </c>
      <c r="O1606" s="11">
        <f t="shared" si="294"/>
        <v>0.58502311633356796</v>
      </c>
      <c r="P1606">
        <f>0.94*P1605+(1-0.94)*'01_Data'!W1601^2</f>
        <v>9.6356660099912483E-4</v>
      </c>
      <c r="Q1606" s="11">
        <f t="shared" si="295"/>
        <v>0.49276645934131869</v>
      </c>
      <c r="R1606">
        <f>0.94*R1605+(1-0.94)*'01_Data'!X1601^2</f>
        <v>8.6378613807037389E-4</v>
      </c>
      <c r="S1606" s="11">
        <f t="shared" si="296"/>
        <v>0.46655557739001924</v>
      </c>
      <c r="T1606">
        <f>0.94*T1605+(1-0.94)*'01_Data'!Y1601^2</f>
        <v>4.7034211724940838E-8</v>
      </c>
      <c r="U1606" s="11">
        <f t="shared" si="297"/>
        <v>3.4427636216686577E-3</v>
      </c>
      <c r="V1606" t="e">
        <f>0.94*V1605+(1-0.94)*'01_Data'!AA1601^2</f>
        <v>#VALUE!</v>
      </c>
      <c r="W1606" s="11" t="e">
        <f t="shared" si="298"/>
        <v>#VALUE!</v>
      </c>
      <c r="X1606" t="e">
        <f>0.94*X1605+(1-0.94)*'01_Data'!AB1601^2</f>
        <v>#VALUE!</v>
      </c>
      <c r="Y1606" s="11" t="e">
        <f t="shared" si="299"/>
        <v>#VALUE!</v>
      </c>
    </row>
    <row r="1607" spans="1:25" x14ac:dyDescent="0.2">
      <c r="A1607" s="6">
        <f>'01_Data'!A1603</f>
        <v>45790</v>
      </c>
      <c r="B1607">
        <f>0.94*B1606+(1-0.94)*'01_Data'!P1602^2</f>
        <v>4.0360322702247725E-4</v>
      </c>
      <c r="C1607" s="11">
        <f t="shared" si="288"/>
        <v>0.31891693779049157</v>
      </c>
      <c r="D1607">
        <f>0.94*D1606+(1-0.94)*'01_Data'!Q1602^2</f>
        <v>5.0665256960936793E-4</v>
      </c>
      <c r="E1607" s="11">
        <f t="shared" si="289"/>
        <v>0.35731841198231129</v>
      </c>
      <c r="F1607">
        <f>0.94*F1606+(1-0.94)*'01_Data'!R1602^2</f>
        <v>9.6822367480198538E-4</v>
      </c>
      <c r="G1607" s="11">
        <f t="shared" si="290"/>
        <v>0.49395583410877975</v>
      </c>
      <c r="H1607">
        <f>0.94*H1606+(1-0.94)*'01_Data'!S1602^2</f>
        <v>1.2536686176545877E-3</v>
      </c>
      <c r="I1607" s="11">
        <f t="shared" si="291"/>
        <v>0.5620716072254105</v>
      </c>
      <c r="J1607">
        <f>0.94*J1606+(1-0.94)*'01_Data'!T1602^2</f>
        <v>5.5124852345278942E-4</v>
      </c>
      <c r="K1607" s="11">
        <f t="shared" si="292"/>
        <v>0.37271252717087866</v>
      </c>
      <c r="L1607" t="e">
        <f>0.94*L1606+(1-0.94)*'01_Data'!U1602^2</f>
        <v>#DIV/0!</v>
      </c>
      <c r="M1607" s="11" t="e">
        <f t="shared" si="293"/>
        <v>#DIV/0!</v>
      </c>
      <c r="N1607">
        <f>0.94*N1606+(1-0.94)*'01_Data'!V1602^2</f>
        <v>1.2817086878051493E-3</v>
      </c>
      <c r="O1607" s="11">
        <f t="shared" si="294"/>
        <v>0.56832261025486008</v>
      </c>
      <c r="P1607">
        <f>0.94*P1606+(1-0.94)*'01_Data'!W1602^2</f>
        <v>9.3970895219132517E-4</v>
      </c>
      <c r="Q1607" s="11">
        <f t="shared" si="295"/>
        <v>0.48662784132457315</v>
      </c>
      <c r="R1607">
        <f>0.94*R1606+(1-0.94)*'01_Data'!X1602^2</f>
        <v>8.2252764579081241E-4</v>
      </c>
      <c r="S1607" s="11">
        <f t="shared" si="296"/>
        <v>0.45527680232940126</v>
      </c>
      <c r="T1607">
        <f>0.94*T1606+(1-0.94)*'01_Data'!Y1602^2</f>
        <v>4.4212159021444386E-8</v>
      </c>
      <c r="U1607" s="11">
        <f t="shared" si="297"/>
        <v>3.3378831725217684E-3</v>
      </c>
      <c r="V1607" t="e">
        <f>0.94*V1606+(1-0.94)*'01_Data'!AA1602^2</f>
        <v>#VALUE!</v>
      </c>
      <c r="W1607" s="11" t="e">
        <f t="shared" si="298"/>
        <v>#VALUE!</v>
      </c>
      <c r="X1607" t="e">
        <f>0.94*X1606+(1-0.94)*'01_Data'!AB1602^2</f>
        <v>#VALUE!</v>
      </c>
      <c r="Y1607" s="11" t="e">
        <f t="shared" si="299"/>
        <v>#VALUE!</v>
      </c>
    </row>
    <row r="1608" spans="1:25" x14ac:dyDescent="0.2">
      <c r="A1608" s="6">
        <f>'01_Data'!A1604</f>
        <v>45791</v>
      </c>
      <c r="B1608">
        <f>0.94*B1607+(1-0.94)*'01_Data'!P1603^2</f>
        <v>3.7983917063630346E-4</v>
      </c>
      <c r="C1608" s="11">
        <f t="shared" ref="C1608:C1671" si="300">SQRT(B1608)*SQRT(252)</f>
        <v>0.30938563476727304</v>
      </c>
      <c r="D1608">
        <f>0.94*D1607+(1-0.94)*'01_Data'!Q1603^2</f>
        <v>4.7783962052612135E-4</v>
      </c>
      <c r="E1608" s="11">
        <f t="shared" ref="E1608:E1671" si="301">SQRT(D1608)*SQRT(252)</f>
        <v>0.34700948743886323</v>
      </c>
      <c r="F1608">
        <f>0.94*F1607+(1-0.94)*'01_Data'!R1603^2</f>
        <v>9.3505792349299094E-4</v>
      </c>
      <c r="G1608" s="11">
        <f t="shared" ref="G1608:G1671" si="302">SQRT(F1608)*SQRT(252)</f>
        <v>0.48542208099779899</v>
      </c>
      <c r="H1608">
        <f>0.94*H1607+(1-0.94)*'01_Data'!S1603^2</f>
        <v>1.18710621520685E-3</v>
      </c>
      <c r="I1608" s="11">
        <f t="shared" ref="I1608:I1671" si="303">SQRT(H1608)*SQRT(252)</f>
        <v>0.54694676727459157</v>
      </c>
      <c r="J1608">
        <f>0.94*J1607+(1-0.94)*'01_Data'!T1603^2</f>
        <v>5.237863820301491E-4</v>
      </c>
      <c r="K1608" s="11">
        <f t="shared" ref="K1608:K1671" si="304">SQRT(J1608)*SQRT(252)</f>
        <v>0.36331001675098029</v>
      </c>
      <c r="L1608" t="e">
        <f>0.94*L1607+(1-0.94)*'01_Data'!U1603^2</f>
        <v>#DIV/0!</v>
      </c>
      <c r="M1608" s="11" t="e">
        <f t="shared" ref="M1608:M1671" si="305">SQRT(L1608)*SQRT(252)</f>
        <v>#DIV/0!</v>
      </c>
      <c r="N1608">
        <f>0.94*N1607+(1-0.94)*'01_Data'!V1603^2</f>
        <v>1.2257293905163762E-3</v>
      </c>
      <c r="O1608" s="11">
        <f t="shared" ref="O1608:O1671" si="306">SQRT(N1608)*SQRT(252)</f>
        <v>0.55577316093000284</v>
      </c>
      <c r="P1608">
        <f>0.94*P1607+(1-0.94)*'01_Data'!W1603^2</f>
        <v>8.8389712953010737E-4</v>
      </c>
      <c r="Q1608" s="11">
        <f t="shared" ref="Q1608:Q1671" si="307">SQRT(P1608)*SQRT(252)</f>
        <v>0.47195558757322398</v>
      </c>
      <c r="R1608">
        <f>0.94*R1607+(1-0.94)*'01_Data'!X1603^2</f>
        <v>8.3312232508499261E-4</v>
      </c>
      <c r="S1608" s="11">
        <f t="shared" ref="S1608:S1671" si="308">SQRT(R1608)*SQRT(252)</f>
        <v>0.45819954814623964</v>
      </c>
      <c r="T1608">
        <f>0.94*T1607+(1-0.94)*'01_Data'!Y1603^2</f>
        <v>4.4426175533404205E-8</v>
      </c>
      <c r="U1608" s="11">
        <f t="shared" ref="U1608:U1671" si="309">SQRT(T1608)*SQRT(252)</f>
        <v>3.3459522163978763E-3</v>
      </c>
      <c r="V1608" t="e">
        <f>0.94*V1607+(1-0.94)*'01_Data'!AA1603^2</f>
        <v>#VALUE!</v>
      </c>
      <c r="W1608" s="11" t="e">
        <f t="shared" ref="W1608:W1671" si="310">SQRT(V1608)*SQRT(252)</f>
        <v>#VALUE!</v>
      </c>
      <c r="X1608" t="e">
        <f>0.94*X1607+(1-0.94)*'01_Data'!AB1603^2</f>
        <v>#VALUE!</v>
      </c>
      <c r="Y1608" s="11" t="e">
        <f t="shared" ref="Y1608:Y1671" si="311">SQRT(X1608)*SQRT(252)</f>
        <v>#VALUE!</v>
      </c>
    </row>
    <row r="1609" spans="1:25" x14ac:dyDescent="0.2">
      <c r="A1609" s="6">
        <f>'01_Data'!A1605</f>
        <v>45792</v>
      </c>
      <c r="B1609">
        <f>0.94*B1608+(1-0.94)*'01_Data'!P1604^2</f>
        <v>3.6190220157597205E-4</v>
      </c>
      <c r="C1609" s="11">
        <f t="shared" si="300"/>
        <v>0.30199230916886766</v>
      </c>
      <c r="D1609">
        <f>0.94*D1608+(1-0.94)*'01_Data'!Q1604^2</f>
        <v>4.505453250562276E-4</v>
      </c>
      <c r="E1609" s="11">
        <f t="shared" si="301"/>
        <v>0.33695314498334833</v>
      </c>
      <c r="F1609">
        <f>0.94*F1608+(1-0.94)*'01_Data'!R1604^2</f>
        <v>8.9657385147650477E-4</v>
      </c>
      <c r="G1609" s="11">
        <f t="shared" si="302"/>
        <v>0.47532789795264407</v>
      </c>
      <c r="H1609">
        <f>0.94*H1608+(1-0.94)*'01_Data'!S1604^2</f>
        <v>1.1259008399108759E-3</v>
      </c>
      <c r="I1609" s="11">
        <f t="shared" si="303"/>
        <v>0.53266031545210946</v>
      </c>
      <c r="J1609">
        <f>0.94*J1608+(1-0.94)*'01_Data'!T1604^2</f>
        <v>4.9266972182944609E-4</v>
      </c>
      <c r="K1609" s="11">
        <f t="shared" si="304"/>
        <v>0.35235318914552261</v>
      </c>
      <c r="L1609" t="e">
        <f>0.94*L1608+(1-0.94)*'01_Data'!U1604^2</f>
        <v>#DIV/0!</v>
      </c>
      <c r="M1609" s="11" t="e">
        <f t="shared" si="305"/>
        <v>#DIV/0!</v>
      </c>
      <c r="N1609">
        <f>0.94*N1608+(1-0.94)*'01_Data'!V1604^2</f>
        <v>1.1761292355919658E-3</v>
      </c>
      <c r="O1609" s="11">
        <f t="shared" si="306"/>
        <v>0.54441213007167222</v>
      </c>
      <c r="P1609">
        <f>0.94*P1608+(1-0.94)*'01_Data'!W1604^2</f>
        <v>8.3526102932754659E-4</v>
      </c>
      <c r="Q1609" s="11">
        <f t="shared" si="307"/>
        <v>0.45878729209791957</v>
      </c>
      <c r="R1609">
        <f>0.94*R1608+(1-0.94)*'01_Data'!X1604^2</f>
        <v>7.8782957884946986E-4</v>
      </c>
      <c r="S1609" s="11">
        <f t="shared" si="308"/>
        <v>0.44557048137198946</v>
      </c>
      <c r="T1609">
        <f>0.94*T1608+(1-0.94)*'01_Data'!Y1604^2</f>
        <v>4.1760605001399949E-8</v>
      </c>
      <c r="U1609" s="11">
        <f t="shared" si="309"/>
        <v>3.2440210326619011E-3</v>
      </c>
      <c r="V1609" t="e">
        <f>0.94*V1608+(1-0.94)*'01_Data'!AA1604^2</f>
        <v>#VALUE!</v>
      </c>
      <c r="W1609" s="11" t="e">
        <f t="shared" si="310"/>
        <v>#VALUE!</v>
      </c>
      <c r="X1609" t="e">
        <f>0.94*X1608+(1-0.94)*'01_Data'!AB1604^2</f>
        <v>#VALUE!</v>
      </c>
      <c r="Y1609" s="11" t="e">
        <f t="shared" si="311"/>
        <v>#VALUE!</v>
      </c>
    </row>
    <row r="1610" spans="1:25" x14ac:dyDescent="0.2">
      <c r="A1610" s="6">
        <f>'01_Data'!A1606</f>
        <v>45793</v>
      </c>
      <c r="B1610">
        <f>0.94*B1609+(1-0.94)*'01_Data'!P1605^2</f>
        <v>3.4629586375877055E-4</v>
      </c>
      <c r="C1610" s="11">
        <f t="shared" si="300"/>
        <v>0.29540913605914454</v>
      </c>
      <c r="D1610">
        <f>0.94*D1609+(1-0.94)*'01_Data'!Q1605^2</f>
        <v>4.2454895450240568E-4</v>
      </c>
      <c r="E1610" s="11">
        <f t="shared" si="301"/>
        <v>0.3270876587928781</v>
      </c>
      <c r="F1610">
        <f>0.94*F1609+(1-0.94)*'01_Data'!R1605^2</f>
        <v>8.4384001629470506E-4</v>
      </c>
      <c r="G1610" s="11">
        <f t="shared" si="302"/>
        <v>0.46113738094657403</v>
      </c>
      <c r="H1610">
        <f>0.94*H1609+(1-0.94)*'01_Data'!S1605^2</f>
        <v>1.0647410187474813E-3</v>
      </c>
      <c r="I1610" s="11">
        <f t="shared" si="303"/>
        <v>0.51799105853708072</v>
      </c>
      <c r="J1610">
        <f>0.94*J1609+(1-0.94)*'01_Data'!T1605^2</f>
        <v>4.6976724768375339E-4</v>
      </c>
      <c r="K1610" s="11">
        <f t="shared" si="304"/>
        <v>0.3440659041757928</v>
      </c>
      <c r="L1610" t="e">
        <f>0.94*L1609+(1-0.94)*'01_Data'!U1605^2</f>
        <v>#DIV/0!</v>
      </c>
      <c r="M1610" s="11" t="e">
        <f t="shared" si="305"/>
        <v>#DIV/0!</v>
      </c>
      <c r="N1610">
        <f>0.94*N1609+(1-0.94)*'01_Data'!V1605^2</f>
        <v>1.1086427317749407E-3</v>
      </c>
      <c r="O1610" s="11">
        <f t="shared" si="306"/>
        <v>0.52856217080612677</v>
      </c>
      <c r="P1610">
        <f>0.94*P1609+(1-0.94)*'01_Data'!W1605^2</f>
        <v>7.8638506862733007E-4</v>
      </c>
      <c r="Q1610" s="11">
        <f t="shared" si="307"/>
        <v>0.44516181023767881</v>
      </c>
      <c r="R1610">
        <f>0.94*R1609+(1-0.94)*'01_Data'!X1605^2</f>
        <v>7.4719745052262323E-4</v>
      </c>
      <c r="S1610" s="11">
        <f t="shared" si="308"/>
        <v>0.43392828616224255</v>
      </c>
      <c r="T1610">
        <f>0.94*T1609+(1-0.94)*'01_Data'!Y1605^2</f>
        <v>3.9964015550309048E-8</v>
      </c>
      <c r="U1610" s="11">
        <f t="shared" si="309"/>
        <v>3.1734731633776079E-3</v>
      </c>
      <c r="V1610" t="e">
        <f>0.94*V1609+(1-0.94)*'01_Data'!AA1605^2</f>
        <v>#VALUE!</v>
      </c>
      <c r="W1610" s="11" t="e">
        <f t="shared" si="310"/>
        <v>#VALUE!</v>
      </c>
      <c r="X1610" t="e">
        <f>0.94*X1609+(1-0.94)*'01_Data'!AB1605^2</f>
        <v>#VALUE!</v>
      </c>
      <c r="Y1610" s="11" t="e">
        <f t="shared" si="311"/>
        <v>#VALUE!</v>
      </c>
    </row>
    <row r="1611" spans="1:25" x14ac:dyDescent="0.2">
      <c r="A1611" s="6">
        <f>'01_Data'!A1607</f>
        <v>45796</v>
      </c>
      <c r="B1611">
        <f>0.94*B1610+(1-0.94)*'01_Data'!P1606^2</f>
        <v>3.2629490047543405E-4</v>
      </c>
      <c r="C1611" s="11">
        <f t="shared" si="300"/>
        <v>0.28675131197574211</v>
      </c>
      <c r="D1611">
        <f>0.94*D1610+(1-0.94)*'01_Data'!Q1606^2</f>
        <v>3.9915199018124276E-4</v>
      </c>
      <c r="E1611" s="11">
        <f t="shared" si="301"/>
        <v>0.31715343530485868</v>
      </c>
      <c r="F1611">
        <f>0.94*F1610+(1-0.94)*'01_Data'!R1606^2</f>
        <v>7.9517076879644609E-4</v>
      </c>
      <c r="G1611" s="11">
        <f t="shared" si="302"/>
        <v>0.44764163539231294</v>
      </c>
      <c r="H1611">
        <f>0.94*H1610+(1-0.94)*'01_Data'!S1606^2</f>
        <v>1.0043568444415816E-3</v>
      </c>
      <c r="I1611" s="11">
        <f t="shared" si="303"/>
        <v>0.50308838666707323</v>
      </c>
      <c r="J1611">
        <f>0.94*J1610+(1-0.94)*'01_Data'!T1606^2</f>
        <v>4.4203872966942087E-4</v>
      </c>
      <c r="K1611" s="11">
        <f t="shared" si="304"/>
        <v>0.33375703719426514</v>
      </c>
      <c r="L1611" t="e">
        <f>0.94*L1610+(1-0.94)*'01_Data'!U1606^2</f>
        <v>#DIV/0!</v>
      </c>
      <c r="M1611" s="11" t="e">
        <f t="shared" si="305"/>
        <v>#DIV/0!</v>
      </c>
      <c r="N1611">
        <f>0.94*N1610+(1-0.94)*'01_Data'!V1606^2</f>
        <v>1.0534532348854232E-3</v>
      </c>
      <c r="O1611" s="11">
        <f t="shared" si="306"/>
        <v>0.51523801799860103</v>
      </c>
      <c r="P1611">
        <f>0.94*P1610+(1-0.94)*'01_Data'!W1606^2</f>
        <v>7.4414100808616328E-4</v>
      </c>
      <c r="Q1611" s="11">
        <f t="shared" si="307"/>
        <v>0.43303987580558118</v>
      </c>
      <c r="R1611">
        <f>0.94*R1610+(1-0.94)*'01_Data'!X1606^2</f>
        <v>7.0243934945649089E-4</v>
      </c>
      <c r="S1611" s="11">
        <f t="shared" si="308"/>
        <v>0.42073116839977009</v>
      </c>
      <c r="T1611">
        <f>0.94*T1610+(1-0.94)*'01_Data'!Y1606^2</f>
        <v>4.9023152633139529E-8</v>
      </c>
      <c r="U1611" s="11">
        <f t="shared" si="309"/>
        <v>3.5148021940859149E-3</v>
      </c>
      <c r="V1611" t="e">
        <f>0.94*V1610+(1-0.94)*'01_Data'!AA1606^2</f>
        <v>#VALUE!</v>
      </c>
      <c r="W1611" s="11" t="e">
        <f t="shared" si="310"/>
        <v>#VALUE!</v>
      </c>
      <c r="X1611" t="e">
        <f>0.94*X1610+(1-0.94)*'01_Data'!AB1606^2</f>
        <v>#VALUE!</v>
      </c>
      <c r="Y1611" s="11" t="e">
        <f t="shared" si="311"/>
        <v>#VALUE!</v>
      </c>
    </row>
    <row r="1612" spans="1:25" x14ac:dyDescent="0.2">
      <c r="A1612" s="6">
        <f>'01_Data'!A1608</f>
        <v>45797</v>
      </c>
      <c r="B1612">
        <f>0.94*B1611+(1-0.94)*'01_Data'!P1607^2</f>
        <v>3.221269243586911E-4</v>
      </c>
      <c r="C1612" s="11">
        <f t="shared" si="300"/>
        <v>0.28491399568710235</v>
      </c>
      <c r="D1612">
        <f>0.94*D1611+(1-0.94)*'01_Data'!Q1607^2</f>
        <v>3.8634288015550135E-4</v>
      </c>
      <c r="E1612" s="11">
        <f t="shared" si="301"/>
        <v>0.31202308536258394</v>
      </c>
      <c r="F1612">
        <f>0.94*F1611+(1-0.94)*'01_Data'!R1607^2</f>
        <v>7.5859534563069576E-4</v>
      </c>
      <c r="G1612" s="11">
        <f t="shared" si="302"/>
        <v>0.43722537334758532</v>
      </c>
      <c r="H1612">
        <f>0.94*H1611+(1-0.94)*'01_Data'!S1607^2</f>
        <v>9.6165204400233868E-4</v>
      </c>
      <c r="I1612" s="11">
        <f t="shared" si="303"/>
        <v>0.49227666518797064</v>
      </c>
      <c r="J1612">
        <f>0.94*J1611+(1-0.94)*'01_Data'!T1607^2</f>
        <v>4.1930277653258197E-4</v>
      </c>
      <c r="K1612" s="11">
        <f t="shared" si="304"/>
        <v>0.32506045543284817</v>
      </c>
      <c r="L1612" t="e">
        <f>0.94*L1611+(1-0.94)*'01_Data'!U1607^2</f>
        <v>#DIV/0!</v>
      </c>
      <c r="M1612" s="11" t="e">
        <f t="shared" si="305"/>
        <v>#DIV/0!</v>
      </c>
      <c r="N1612">
        <f>0.94*N1611+(1-0.94)*'01_Data'!V1607^2</f>
        <v>9.9138333295416227E-4</v>
      </c>
      <c r="O1612" s="11">
        <f t="shared" si="306"/>
        <v>0.49982857051638108</v>
      </c>
      <c r="P1612">
        <f>0.94*P1611+(1-0.94)*'01_Data'!W1607^2</f>
        <v>7.0877335639104601E-4</v>
      </c>
      <c r="Q1612" s="11">
        <f t="shared" si="307"/>
        <v>0.4226238112205033</v>
      </c>
      <c r="R1612">
        <f>0.94*R1611+(1-0.94)*'01_Data'!X1607^2</f>
        <v>6.6075705475207656E-4</v>
      </c>
      <c r="S1612" s="11">
        <f t="shared" si="308"/>
        <v>0.4080573217055703</v>
      </c>
      <c r="T1612">
        <f>0.94*T1611+(1-0.94)*'01_Data'!Y1607^2</f>
        <v>4.6081763475151155E-8</v>
      </c>
      <c r="U1612" s="11">
        <f t="shared" si="309"/>
        <v>3.4077271598146018E-3</v>
      </c>
      <c r="V1612" t="e">
        <f>0.94*V1611+(1-0.94)*'01_Data'!AA1607^2</f>
        <v>#VALUE!</v>
      </c>
      <c r="W1612" s="11" t="e">
        <f t="shared" si="310"/>
        <v>#VALUE!</v>
      </c>
      <c r="X1612" t="e">
        <f>0.94*X1611+(1-0.94)*'01_Data'!AB1607^2</f>
        <v>#VALUE!</v>
      </c>
      <c r="Y1612" s="11" t="e">
        <f t="shared" si="311"/>
        <v>#VALUE!</v>
      </c>
    </row>
    <row r="1613" spans="1:25" x14ac:dyDescent="0.2">
      <c r="A1613" s="6">
        <f>'01_Data'!A1609</f>
        <v>45798</v>
      </c>
      <c r="B1613">
        <f>0.94*B1612+(1-0.94)*'01_Data'!P1608^2</f>
        <v>3.1520428544189926E-4</v>
      </c>
      <c r="C1613" s="11">
        <f t="shared" si="300"/>
        <v>0.28183590958456411</v>
      </c>
      <c r="D1613">
        <f>0.94*D1612+(1-0.94)*'01_Data'!Q1608^2</f>
        <v>3.6786002792203558E-4</v>
      </c>
      <c r="E1613" s="11">
        <f t="shared" si="301"/>
        <v>0.30446794090076706</v>
      </c>
      <c r="F1613">
        <f>0.94*F1612+(1-0.94)*'01_Data'!R1608^2</f>
        <v>7.1691562167749067E-4</v>
      </c>
      <c r="G1613" s="11">
        <f t="shared" si="302"/>
        <v>0.42504439375520253</v>
      </c>
      <c r="H1613">
        <f>0.94*H1612+(1-0.94)*'01_Data'!S1608^2</f>
        <v>9.0964196894800266E-4</v>
      </c>
      <c r="I1613" s="11">
        <f t="shared" si="303"/>
        <v>0.47877946507227803</v>
      </c>
      <c r="J1613">
        <f>0.94*J1612+(1-0.94)*'01_Data'!T1608^2</f>
        <v>3.9421928548421929E-4</v>
      </c>
      <c r="K1613" s="11">
        <f t="shared" si="304"/>
        <v>0.31518765829585277</v>
      </c>
      <c r="L1613" t="e">
        <f>0.94*L1612+(1-0.94)*'01_Data'!U1608^2</f>
        <v>#DIV/0!</v>
      </c>
      <c r="M1613" s="11" t="e">
        <f t="shared" si="305"/>
        <v>#DIV/0!</v>
      </c>
      <c r="N1613">
        <f>0.94*N1612+(1-0.94)*'01_Data'!V1608^2</f>
        <v>9.6088234968929481E-4</v>
      </c>
      <c r="O1613" s="11">
        <f t="shared" si="306"/>
        <v>0.49207961969756714</v>
      </c>
      <c r="P1613">
        <f>0.94*P1612+(1-0.94)*'01_Data'!W1608^2</f>
        <v>6.6637173598862564E-4</v>
      </c>
      <c r="Q1613" s="11">
        <f t="shared" si="307"/>
        <v>0.40978735640467689</v>
      </c>
      <c r="R1613">
        <f>0.94*R1612+(1-0.94)*'01_Data'!X1608^2</f>
        <v>6.2470853962872741E-4</v>
      </c>
      <c r="S1613" s="11">
        <f t="shared" si="308"/>
        <v>0.3967701500698349</v>
      </c>
      <c r="T1613">
        <f>0.94*T1612+(1-0.94)*'01_Data'!Y1608^2</f>
        <v>4.6179225607762222E-8</v>
      </c>
      <c r="U1613" s="11">
        <f t="shared" si="309"/>
        <v>3.4113288984142353E-3</v>
      </c>
      <c r="V1613" t="e">
        <f>0.94*V1612+(1-0.94)*'01_Data'!AA1608^2</f>
        <v>#VALUE!</v>
      </c>
      <c r="W1613" s="11" t="e">
        <f t="shared" si="310"/>
        <v>#VALUE!</v>
      </c>
      <c r="X1613" t="e">
        <f>0.94*X1612+(1-0.94)*'01_Data'!AB1608^2</f>
        <v>#VALUE!</v>
      </c>
      <c r="Y1613" s="11" t="e">
        <f t="shared" si="311"/>
        <v>#VALUE!</v>
      </c>
    </row>
    <row r="1614" spans="1:25" x14ac:dyDescent="0.2">
      <c r="A1614" s="6">
        <f>'01_Data'!A1610</f>
        <v>45799</v>
      </c>
      <c r="B1614">
        <f>0.94*B1613+(1-0.94)*'01_Data'!P1609^2</f>
        <v>3.0547062316263056E-4</v>
      </c>
      <c r="C1614" s="11">
        <f t="shared" si="300"/>
        <v>0.27745017036755071</v>
      </c>
      <c r="D1614">
        <f>0.94*D1613+(1-0.94)*'01_Data'!Q1609^2</f>
        <v>3.552167567919189E-4</v>
      </c>
      <c r="E1614" s="11">
        <f t="shared" si="301"/>
        <v>0.299189944201946</v>
      </c>
      <c r="F1614">
        <f>0.94*F1613+(1-0.94)*'01_Data'!R1609^2</f>
        <v>7.2341699767535135E-4</v>
      </c>
      <c r="G1614" s="11">
        <f t="shared" si="302"/>
        <v>0.42696730953808226</v>
      </c>
      <c r="H1614">
        <f>0.94*H1613+(1-0.94)*'01_Data'!S1609^2</f>
        <v>8.7570649414516974E-4</v>
      </c>
      <c r="I1614" s="11">
        <f t="shared" si="303"/>
        <v>0.46976380929631306</v>
      </c>
      <c r="J1614">
        <f>0.94*J1613+(1-0.94)*'01_Data'!T1609^2</f>
        <v>3.854478629476443E-4</v>
      </c>
      <c r="K1614" s="11">
        <f t="shared" si="304"/>
        <v>0.31166145328353712</v>
      </c>
      <c r="L1614" t="e">
        <f>0.94*L1613+(1-0.94)*'01_Data'!U1609^2</f>
        <v>#DIV/0!</v>
      </c>
      <c r="M1614" s="11" t="e">
        <f t="shared" si="305"/>
        <v>#DIV/0!</v>
      </c>
      <c r="N1614">
        <f>0.94*N1613+(1-0.94)*'01_Data'!V1609^2</f>
        <v>9.2017084007667142E-4</v>
      </c>
      <c r="O1614" s="11">
        <f t="shared" si="306"/>
        <v>0.48154236750188578</v>
      </c>
      <c r="P1614">
        <f>0.94*P1613+(1-0.94)*'01_Data'!W1609^2</f>
        <v>6.4316282323088967E-4</v>
      </c>
      <c r="Q1614" s="11">
        <f t="shared" si="307"/>
        <v>0.40258791767039437</v>
      </c>
      <c r="R1614">
        <f>0.94*R1613+(1-0.94)*'01_Data'!X1609^2</f>
        <v>6.1410432929521336E-4</v>
      </c>
      <c r="S1614" s="11">
        <f t="shared" si="308"/>
        <v>0.39338821917082595</v>
      </c>
      <c r="T1614">
        <f>0.94*T1613+(1-0.94)*'01_Data'!Y1609^2</f>
        <v>4.4116436236586774E-8</v>
      </c>
      <c r="U1614" s="11">
        <f t="shared" si="309"/>
        <v>3.3342678254183284E-3</v>
      </c>
      <c r="V1614" t="e">
        <f>0.94*V1613+(1-0.94)*'01_Data'!AA1609^2</f>
        <v>#VALUE!</v>
      </c>
      <c r="W1614" s="11" t="e">
        <f t="shared" si="310"/>
        <v>#VALUE!</v>
      </c>
      <c r="X1614" t="e">
        <f>0.94*X1613+(1-0.94)*'01_Data'!AB1609^2</f>
        <v>#VALUE!</v>
      </c>
      <c r="Y1614" s="11" t="e">
        <f t="shared" si="311"/>
        <v>#VALUE!</v>
      </c>
    </row>
    <row r="1615" spans="1:25" x14ac:dyDescent="0.2">
      <c r="A1615" s="6">
        <f>'01_Data'!A1611</f>
        <v>45800</v>
      </c>
      <c r="B1615">
        <f>0.94*B1614+(1-0.94)*'01_Data'!P1610^2</f>
        <v>2.8981844535437763E-4</v>
      </c>
      <c r="C1615" s="11">
        <f t="shared" si="300"/>
        <v>0.27024849348202323</v>
      </c>
      <c r="D1615">
        <f>0.94*D1614+(1-0.94)*'01_Data'!Q1610^2</f>
        <v>3.3414221143049225E-4</v>
      </c>
      <c r="E1615" s="11">
        <f t="shared" si="301"/>
        <v>0.29017897456653202</v>
      </c>
      <c r="F1615">
        <f>0.94*F1614+(1-0.94)*'01_Data'!R1610^2</f>
        <v>6.8832961903041265E-4</v>
      </c>
      <c r="G1615" s="11">
        <f t="shared" si="302"/>
        <v>0.41648417016216116</v>
      </c>
      <c r="H1615">
        <f>0.94*H1614+(1-0.94)*'01_Data'!S1610^2</f>
        <v>8.2325273642686991E-4</v>
      </c>
      <c r="I1615" s="11">
        <f t="shared" si="303"/>
        <v>0.45547743037341737</v>
      </c>
      <c r="J1615">
        <f>0.94*J1614+(1-0.94)*'01_Data'!T1610^2</f>
        <v>3.6305387319924865E-4</v>
      </c>
      <c r="K1615" s="11">
        <f t="shared" si="304"/>
        <v>0.30247243849020466</v>
      </c>
      <c r="L1615" t="e">
        <f>0.94*L1614+(1-0.94)*'01_Data'!U1610^2</f>
        <v>#DIV/0!</v>
      </c>
      <c r="M1615" s="11" t="e">
        <f t="shared" si="305"/>
        <v>#DIV/0!</v>
      </c>
      <c r="N1615">
        <f>0.94*N1614+(1-0.94)*'01_Data'!V1610^2</f>
        <v>9.1831820554777574E-4</v>
      </c>
      <c r="O1615" s="11">
        <f t="shared" si="306"/>
        <v>0.48105736435277602</v>
      </c>
      <c r="P1615">
        <f>0.94*P1614+(1-0.94)*'01_Data'!W1610^2</f>
        <v>6.8377358788632224E-4</v>
      </c>
      <c r="Q1615" s="11">
        <f t="shared" si="307"/>
        <v>0.41510353425061708</v>
      </c>
      <c r="R1615">
        <f>0.94*R1614+(1-0.94)*'01_Data'!X1610^2</f>
        <v>5.7997877153580127E-4</v>
      </c>
      <c r="S1615" s="11">
        <f t="shared" si="308"/>
        <v>0.38230177926217129</v>
      </c>
      <c r="T1615">
        <f>0.94*T1614+(1-0.94)*'01_Data'!Y1610^2</f>
        <v>4.4329946588647595E-8</v>
      </c>
      <c r="U1615" s="11">
        <f t="shared" si="309"/>
        <v>3.3423265161170584E-3</v>
      </c>
      <c r="V1615" t="e">
        <f>0.94*V1614+(1-0.94)*'01_Data'!AA1610^2</f>
        <v>#VALUE!</v>
      </c>
      <c r="W1615" s="11" t="e">
        <f t="shared" si="310"/>
        <v>#VALUE!</v>
      </c>
      <c r="X1615" t="e">
        <f>0.94*X1614+(1-0.94)*'01_Data'!AB1610^2</f>
        <v>#VALUE!</v>
      </c>
      <c r="Y1615" s="11" t="e">
        <f t="shared" si="311"/>
        <v>#VALUE!</v>
      </c>
    </row>
    <row r="1616" spans="1:25" x14ac:dyDescent="0.2">
      <c r="A1616" s="6">
        <f>'01_Data'!A1612</f>
        <v>45804</v>
      </c>
      <c r="B1616">
        <f>0.94*B1615+(1-0.94)*'01_Data'!P1611^2</f>
        <v>2.7244973963743536E-4</v>
      </c>
      <c r="C1616" s="11">
        <f t="shared" si="300"/>
        <v>0.26202544607086109</v>
      </c>
      <c r="D1616">
        <f>0.94*D1615+(1-0.94)*'01_Data'!Q1611^2</f>
        <v>3.1916842266442971E-4</v>
      </c>
      <c r="E1616" s="11">
        <f t="shared" si="301"/>
        <v>0.28360261372462048</v>
      </c>
      <c r="F1616">
        <f>0.94*F1615+(1-0.94)*'01_Data'!R1611^2</f>
        <v>6.5425513561635069E-4</v>
      </c>
      <c r="G1616" s="11">
        <f t="shared" si="302"/>
        <v>0.40604469480011729</v>
      </c>
      <c r="H1616">
        <f>0.94*H1615+(1-0.94)*'01_Data'!S1611^2</f>
        <v>7.7541679860907288E-4</v>
      </c>
      <c r="I1616" s="11">
        <f t="shared" si="303"/>
        <v>0.44204641526596095</v>
      </c>
      <c r="J1616">
        <f>0.94*J1615+(1-0.94)*'01_Data'!T1611^2</f>
        <v>3.4169709478445179E-4</v>
      </c>
      <c r="K1616" s="11">
        <f t="shared" si="304"/>
        <v>0.29344108077377623</v>
      </c>
      <c r="L1616" t="e">
        <f>0.94*L1615+(1-0.94)*'01_Data'!U1611^2</f>
        <v>#DIV/0!</v>
      </c>
      <c r="M1616" s="11" t="e">
        <f t="shared" si="305"/>
        <v>#DIV/0!</v>
      </c>
      <c r="N1616">
        <f>0.94*N1615+(1-0.94)*'01_Data'!V1611^2</f>
        <v>1.1193815684821765E-3</v>
      </c>
      <c r="O1616" s="11">
        <f t="shared" si="306"/>
        <v>0.53111595274243883</v>
      </c>
      <c r="P1616">
        <f>0.94*P1615+(1-0.94)*'01_Data'!W1611^2</f>
        <v>6.5596253060645456E-4</v>
      </c>
      <c r="Q1616" s="11">
        <f t="shared" si="307"/>
        <v>0.40657417246158978</v>
      </c>
      <c r="R1616">
        <f>0.94*R1615+(1-0.94)*'01_Data'!X1611^2</f>
        <v>5.4535013027732311E-4</v>
      </c>
      <c r="S1616" s="11">
        <f t="shared" si="308"/>
        <v>0.3707131408918295</v>
      </c>
      <c r="T1616">
        <f>0.94*T1615+(1-0.94)*'01_Data'!Y1611^2</f>
        <v>5.3104644918160875E-8</v>
      </c>
      <c r="U1616" s="11">
        <f t="shared" si="309"/>
        <v>3.6581922474600132E-3</v>
      </c>
      <c r="V1616" t="e">
        <f>0.94*V1615+(1-0.94)*'01_Data'!AA1611^2</f>
        <v>#VALUE!</v>
      </c>
      <c r="W1616" s="11" t="e">
        <f t="shared" si="310"/>
        <v>#VALUE!</v>
      </c>
      <c r="X1616" t="e">
        <f>0.94*X1615+(1-0.94)*'01_Data'!AB1611^2</f>
        <v>#VALUE!</v>
      </c>
      <c r="Y1616" s="11" t="e">
        <f t="shared" si="311"/>
        <v>#VALUE!</v>
      </c>
    </row>
    <row r="1617" spans="1:25" x14ac:dyDescent="0.2">
      <c r="A1617" s="6">
        <f>'01_Data'!A1613</f>
        <v>45805</v>
      </c>
      <c r="B1617">
        <f>0.94*B1616+(1-0.94)*'01_Data'!P1612^2</f>
        <v>2.5745295454515909E-4</v>
      </c>
      <c r="C1617" s="11">
        <f t="shared" si="300"/>
        <v>0.2547118853634045</v>
      </c>
      <c r="D1617">
        <f>0.94*D1616+(1-0.94)*'01_Data'!Q1612^2</f>
        <v>3.0532392880230886E-4</v>
      </c>
      <c r="E1617" s="11">
        <f t="shared" si="301"/>
        <v>0.2773835432360432</v>
      </c>
      <c r="F1617">
        <f>0.94*F1616+(1-0.94)*'01_Data'!R1612^2</f>
        <v>6.1606714901671746E-4</v>
      </c>
      <c r="G1617" s="11">
        <f t="shared" si="302"/>
        <v>0.39401639756768098</v>
      </c>
      <c r="H1617">
        <f>0.94*H1616+(1-0.94)*'01_Data'!S1612^2</f>
        <v>7.3269384343115161E-4</v>
      </c>
      <c r="I1617" s="11">
        <f t="shared" si="303"/>
        <v>0.42969622821785419</v>
      </c>
      <c r="J1617">
        <f>0.94*J1616+(1-0.94)*'01_Data'!T1612^2</f>
        <v>3.2848830586109957E-4</v>
      </c>
      <c r="K1617" s="11">
        <f t="shared" si="304"/>
        <v>0.28771349130167168</v>
      </c>
      <c r="L1617" t="e">
        <f>0.94*L1616+(1-0.94)*'01_Data'!U1612^2</f>
        <v>#DIV/0!</v>
      </c>
      <c r="M1617" s="11" t="e">
        <f t="shared" si="305"/>
        <v>#DIV/0!</v>
      </c>
      <c r="N1617">
        <f>0.94*N1616+(1-0.94)*'01_Data'!V1612^2</f>
        <v>1.0815461038467793E-3</v>
      </c>
      <c r="O1617" s="11">
        <f t="shared" si="306"/>
        <v>0.52206284886916476</v>
      </c>
      <c r="P1617">
        <f>0.94*P1616+(1-0.94)*'01_Data'!W1612^2</f>
        <v>6.4822124981502168E-4</v>
      </c>
      <c r="Q1617" s="11">
        <f t="shared" si="307"/>
        <v>0.40416797863436127</v>
      </c>
      <c r="R1617">
        <f>0.94*R1616+(1-0.94)*'01_Data'!X1612^2</f>
        <v>5.1450495859092663E-4</v>
      </c>
      <c r="S1617" s="11">
        <f t="shared" si="308"/>
        <v>0.36007672733031987</v>
      </c>
      <c r="T1617">
        <f>0.94*T1616+(1-0.94)*'01_Data'!Y1612^2</f>
        <v>4.9918366223071217E-8</v>
      </c>
      <c r="U1617" s="11">
        <f t="shared" si="309"/>
        <v>3.5467489745136947E-3</v>
      </c>
      <c r="V1617" t="e">
        <f>0.94*V1616+(1-0.94)*'01_Data'!AA1612^2</f>
        <v>#VALUE!</v>
      </c>
      <c r="W1617" s="11" t="e">
        <f t="shared" si="310"/>
        <v>#VALUE!</v>
      </c>
      <c r="X1617" t="e">
        <f>0.94*X1616+(1-0.94)*'01_Data'!AB1612^2</f>
        <v>#VALUE!</v>
      </c>
      <c r="Y1617" s="11" t="e">
        <f t="shared" si="311"/>
        <v>#VALUE!</v>
      </c>
    </row>
    <row r="1618" spans="1:25" x14ac:dyDescent="0.2">
      <c r="A1618" s="6">
        <f>'01_Data'!A1614</f>
        <v>45806</v>
      </c>
      <c r="B1618">
        <f>0.94*B1617+(1-0.94)*'01_Data'!P1613^2</f>
        <v>2.5329019837055477E-4</v>
      </c>
      <c r="C1618" s="11">
        <f t="shared" si="300"/>
        <v>0.2526442755919473</v>
      </c>
      <c r="D1618">
        <f>0.94*D1617+(1-0.94)*'01_Data'!Q1613^2</f>
        <v>2.9748856726803468E-4</v>
      </c>
      <c r="E1618" s="11">
        <f t="shared" si="301"/>
        <v>0.27380123986487853</v>
      </c>
      <c r="F1618">
        <f>0.94*F1617+(1-0.94)*'01_Data'!R1613^2</f>
        <v>5.869057470871752E-4</v>
      </c>
      <c r="G1618" s="11">
        <f t="shared" si="302"/>
        <v>0.38457801323784507</v>
      </c>
      <c r="H1618">
        <f>0.94*H1617+(1-0.94)*'01_Data'!S1613^2</f>
        <v>6.9749676734080183E-4</v>
      </c>
      <c r="I1618" s="11">
        <f t="shared" si="303"/>
        <v>0.41924835762335683</v>
      </c>
      <c r="J1618">
        <f>0.94*J1617+(1-0.94)*'01_Data'!T1613^2</f>
        <v>3.1303804040927594E-4</v>
      </c>
      <c r="K1618" s="11">
        <f t="shared" si="304"/>
        <v>0.28086577965842963</v>
      </c>
      <c r="L1618" t="e">
        <f>0.94*L1617+(1-0.94)*'01_Data'!U1613^2</f>
        <v>#DIV/0!</v>
      </c>
      <c r="M1618" s="11" t="e">
        <f t="shared" si="305"/>
        <v>#DIV/0!</v>
      </c>
      <c r="N1618">
        <f>0.94*N1617+(1-0.94)*'01_Data'!V1613^2</f>
        <v>1.2791455005516387E-3</v>
      </c>
      <c r="O1618" s="11">
        <f t="shared" si="306"/>
        <v>0.56775405426911141</v>
      </c>
      <c r="P1618">
        <f>0.94*P1617+(1-0.94)*'01_Data'!W1613^2</f>
        <v>6.9275982346258202E-4</v>
      </c>
      <c r="Q1618" s="11">
        <f t="shared" si="307"/>
        <v>0.41782230135856879</v>
      </c>
      <c r="R1618">
        <f>0.94*R1617+(1-0.94)*'01_Data'!X1613^2</f>
        <v>4.9042930127257993E-4</v>
      </c>
      <c r="S1618" s="11">
        <f t="shared" si="308"/>
        <v>0.35155111139162987</v>
      </c>
      <c r="T1618">
        <f>0.94*T1617+(1-0.94)*'01_Data'!Y1613^2</f>
        <v>4.7644950844236737E-8</v>
      </c>
      <c r="U1618" s="11">
        <f t="shared" si="309"/>
        <v>3.4650436667880043E-3</v>
      </c>
      <c r="V1618" t="e">
        <f>0.94*V1617+(1-0.94)*'01_Data'!AA1613^2</f>
        <v>#VALUE!</v>
      </c>
      <c r="W1618" s="11" t="e">
        <f t="shared" si="310"/>
        <v>#VALUE!</v>
      </c>
      <c r="X1618" t="e">
        <f>0.94*X1617+(1-0.94)*'01_Data'!AB1613^2</f>
        <v>#VALUE!</v>
      </c>
      <c r="Y1618" s="11" t="e">
        <f t="shared" si="311"/>
        <v>#VALUE!</v>
      </c>
    </row>
    <row r="1619" spans="1:25" x14ac:dyDescent="0.2">
      <c r="A1619" s="6">
        <f>'01_Data'!A1615</f>
        <v>45807</v>
      </c>
      <c r="B1619">
        <f>0.94*B1618+(1-0.94)*'01_Data'!P1614^2</f>
        <v>2.4001770728469354E-4</v>
      </c>
      <c r="C1619" s="11">
        <f t="shared" si="300"/>
        <v>0.24593589049942013</v>
      </c>
      <c r="D1619">
        <f>0.94*D1618+(1-0.94)*'01_Data'!Q1614^2</f>
        <v>2.9106411650404394E-4</v>
      </c>
      <c r="E1619" s="11">
        <f t="shared" si="301"/>
        <v>0.27082864944281482</v>
      </c>
      <c r="F1619">
        <f>0.94*F1618+(1-0.94)*'01_Data'!R1614^2</f>
        <v>5.6031311105537399E-4</v>
      </c>
      <c r="G1619" s="11">
        <f t="shared" si="302"/>
        <v>0.37576442618474976</v>
      </c>
      <c r="H1619">
        <f>0.94*H1618+(1-0.94)*'01_Data'!S1614^2</f>
        <v>6.597155526849106E-4</v>
      </c>
      <c r="I1619" s="11">
        <f t="shared" si="303"/>
        <v>0.40773559971701939</v>
      </c>
      <c r="J1619">
        <f>0.94*J1618+(1-0.94)*'01_Data'!T1614^2</f>
        <v>2.9788545653510411E-4</v>
      </c>
      <c r="K1619" s="11">
        <f t="shared" si="304"/>
        <v>0.27398382260061677</v>
      </c>
      <c r="L1619" t="e">
        <f>0.94*L1618+(1-0.94)*'01_Data'!U1614^2</f>
        <v>#DIV/0!</v>
      </c>
      <c r="M1619" s="11" t="e">
        <f t="shared" si="305"/>
        <v>#DIV/0!</v>
      </c>
      <c r="N1619">
        <f>0.94*N1618+(1-0.94)*'01_Data'!V1614^2</f>
        <v>1.2025725630742756E-3</v>
      </c>
      <c r="O1619" s="11">
        <f t="shared" si="306"/>
        <v>0.55049821606860594</v>
      </c>
      <c r="P1619">
        <f>0.94*P1618+(1-0.94)*'01_Data'!W1614^2</f>
        <v>6.6623090541518344E-4</v>
      </c>
      <c r="Q1619" s="11">
        <f t="shared" si="307"/>
        <v>0.4097440520186062</v>
      </c>
      <c r="R1619">
        <f>0.94*R1618+(1-0.94)*'01_Data'!X1614^2</f>
        <v>4.6222858954664985E-4</v>
      </c>
      <c r="S1619" s="11">
        <f t="shared" si="308"/>
        <v>0.34129401484021921</v>
      </c>
      <c r="T1619">
        <f>0.94*T1618+(1-0.94)*'01_Data'!Y1614^2</f>
        <v>4.549298272671732E-8</v>
      </c>
      <c r="U1619" s="11">
        <f t="shared" si="309"/>
        <v>3.3858871285281744E-3</v>
      </c>
      <c r="V1619" t="e">
        <f>0.94*V1618+(1-0.94)*'01_Data'!AA1614^2</f>
        <v>#VALUE!</v>
      </c>
      <c r="W1619" s="11" t="e">
        <f t="shared" si="310"/>
        <v>#VALUE!</v>
      </c>
      <c r="X1619" t="e">
        <f>0.94*X1618+(1-0.94)*'01_Data'!AB1614^2</f>
        <v>#VALUE!</v>
      </c>
      <c r="Y1619" s="11" t="e">
        <f t="shared" si="311"/>
        <v>#VALUE!</v>
      </c>
    </row>
    <row r="1620" spans="1:25" x14ac:dyDescent="0.2">
      <c r="A1620" s="6">
        <f>'01_Data'!A1616</f>
        <v>45810</v>
      </c>
      <c r="B1620">
        <f>0.94*B1619+(1-0.94)*'01_Data'!P1615^2</f>
        <v>2.2648527719356182E-4</v>
      </c>
      <c r="C1620" s="11">
        <f t="shared" si="300"/>
        <v>0.23890226004116744</v>
      </c>
      <c r="D1620">
        <f>0.94*D1619+(1-0.94)*'01_Data'!Q1615^2</f>
        <v>2.7825996777745826E-4</v>
      </c>
      <c r="E1620" s="11">
        <f t="shared" si="301"/>
        <v>0.26480466740584369</v>
      </c>
      <c r="F1620">
        <f>0.94*F1619+(1-0.94)*'01_Data'!R1615^2</f>
        <v>5.2720727577955156E-4</v>
      </c>
      <c r="G1620" s="11">
        <f t="shared" si="302"/>
        <v>0.3644944903512905</v>
      </c>
      <c r="H1620">
        <f>0.94*H1619+(1-0.94)*'01_Data'!S1615^2</f>
        <v>6.3654239315326312E-4</v>
      </c>
      <c r="I1620" s="11">
        <f t="shared" si="303"/>
        <v>0.40051052804467241</v>
      </c>
      <c r="J1620">
        <f>0.94*J1619+(1-0.94)*'01_Data'!T1615^2</f>
        <v>3.0931646377261164E-4</v>
      </c>
      <c r="K1620" s="11">
        <f t="shared" si="304"/>
        <v>0.27919124067688467</v>
      </c>
      <c r="L1620" t="e">
        <f>0.94*L1619+(1-0.94)*'01_Data'!U1615^2</f>
        <v>#DIV/0!</v>
      </c>
      <c r="M1620" s="11" t="e">
        <f t="shared" si="305"/>
        <v>#DIV/0!</v>
      </c>
      <c r="N1620">
        <f>0.94*N1619+(1-0.94)*'01_Data'!V1615^2</f>
        <v>1.2386270598465361E-3</v>
      </c>
      <c r="O1620" s="11">
        <f t="shared" si="306"/>
        <v>0.55868955519261954</v>
      </c>
      <c r="P1620">
        <f>0.94*P1619+(1-0.94)*'01_Data'!W1615^2</f>
        <v>6.2629135593774375E-4</v>
      </c>
      <c r="Q1620" s="11">
        <f t="shared" si="307"/>
        <v>0.39727247789937759</v>
      </c>
      <c r="R1620">
        <f>0.94*R1619+(1-0.94)*'01_Data'!X1615^2</f>
        <v>4.4225754571947589E-4</v>
      </c>
      <c r="S1620" s="11">
        <f t="shared" si="308"/>
        <v>0.3338396344374166</v>
      </c>
      <c r="T1620">
        <f>0.94*T1619+(1-0.94)*'01_Data'!Y1615^2</f>
        <v>4.916542471333687E-8</v>
      </c>
      <c r="U1620" s="11">
        <f t="shared" si="309"/>
        <v>3.5198987240772838E-3</v>
      </c>
      <c r="V1620" t="e">
        <f>0.94*V1619+(1-0.94)*'01_Data'!AA1615^2</f>
        <v>#VALUE!</v>
      </c>
      <c r="W1620" s="11" t="e">
        <f t="shared" si="310"/>
        <v>#VALUE!</v>
      </c>
      <c r="X1620" t="e">
        <f>0.94*X1619+(1-0.94)*'01_Data'!AB1615^2</f>
        <v>#VALUE!</v>
      </c>
      <c r="Y1620" s="11" t="e">
        <f t="shared" si="311"/>
        <v>#VALUE!</v>
      </c>
    </row>
    <row r="1621" spans="1:25" x14ac:dyDescent="0.2">
      <c r="A1621" s="6">
        <f>'01_Data'!A1617</f>
        <v>45811</v>
      </c>
      <c r="B1621">
        <f>0.94*B1620+(1-0.94)*'01_Data'!P1616^2</f>
        <v>2.1609792964727919E-4</v>
      </c>
      <c r="C1621" s="11">
        <f t="shared" si="300"/>
        <v>0.23335954720369673</v>
      </c>
      <c r="D1621">
        <f>0.94*D1620+(1-0.94)*'01_Data'!Q1616^2</f>
        <v>2.6570264007846938E-4</v>
      </c>
      <c r="E1621" s="11">
        <f t="shared" si="301"/>
        <v>0.2587606332110321</v>
      </c>
      <c r="F1621">
        <f>0.94*F1620+(1-0.94)*'01_Data'!R1616^2</f>
        <v>5.1078936041374398E-4</v>
      </c>
      <c r="G1621" s="11">
        <f t="shared" si="302"/>
        <v>0.35877418918347997</v>
      </c>
      <c r="H1621">
        <f>0.94*H1620+(1-0.94)*'01_Data'!S1616^2</f>
        <v>6.1381490129442068E-4</v>
      </c>
      <c r="I1621" s="11">
        <f t="shared" si="303"/>
        <v>0.39329550610983849</v>
      </c>
      <c r="J1621">
        <f>0.94*J1620+(1-0.94)*'01_Data'!T1616^2</f>
        <v>3.3128415715301071E-4</v>
      </c>
      <c r="K1621" s="11">
        <f t="shared" si="304"/>
        <v>0.28893530002849899</v>
      </c>
      <c r="L1621" t="e">
        <f>0.94*L1620+(1-0.94)*'01_Data'!U1616^2</f>
        <v>#DIV/0!</v>
      </c>
      <c r="M1621" s="11" t="e">
        <f t="shared" si="305"/>
        <v>#DIV/0!</v>
      </c>
      <c r="N1621">
        <f>0.94*N1620+(1-0.94)*'01_Data'!V1616^2</f>
        <v>1.1689450107494257E-3</v>
      </c>
      <c r="O1621" s="11">
        <f t="shared" si="306"/>
        <v>0.54274684956142794</v>
      </c>
      <c r="P1621">
        <f>0.94*P1620+(1-0.94)*'01_Data'!W1616^2</f>
        <v>5.8917487976682637E-4</v>
      </c>
      <c r="Q1621" s="11">
        <f t="shared" si="307"/>
        <v>0.38532073614229517</v>
      </c>
      <c r="R1621">
        <f>0.94*R1620+(1-0.94)*'01_Data'!X1616^2</f>
        <v>4.1572209297630731E-4</v>
      </c>
      <c r="S1621" s="11">
        <f t="shared" si="308"/>
        <v>0.323669534293899</v>
      </c>
      <c r="T1621">
        <f>0.94*T1620+(1-0.94)*'01_Data'!Y1616^2</f>
        <v>4.8056130839919438E-8</v>
      </c>
      <c r="U1621" s="11">
        <f t="shared" si="309"/>
        <v>3.4799633578041734E-3</v>
      </c>
      <c r="V1621" t="e">
        <f>0.94*V1620+(1-0.94)*'01_Data'!AA1616^2</f>
        <v>#VALUE!</v>
      </c>
      <c r="W1621" s="11" t="e">
        <f t="shared" si="310"/>
        <v>#VALUE!</v>
      </c>
      <c r="X1621" t="e">
        <f>0.94*X1620+(1-0.94)*'01_Data'!AB1616^2</f>
        <v>#VALUE!</v>
      </c>
      <c r="Y1621" s="11" t="e">
        <f t="shared" si="311"/>
        <v>#VALUE!</v>
      </c>
    </row>
    <row r="1622" spans="1:25" x14ac:dyDescent="0.2">
      <c r="A1622" s="6">
        <f>'01_Data'!A1618</f>
        <v>45812</v>
      </c>
      <c r="B1622">
        <f>0.94*B1621+(1-0.94)*'01_Data'!P1617^2</f>
        <v>2.0628669339896419E-4</v>
      </c>
      <c r="C1622" s="11">
        <f t="shared" si="300"/>
        <v>0.22800054108825923</v>
      </c>
      <c r="D1622">
        <f>0.94*D1621+(1-0.94)*'01_Data'!Q1617^2</f>
        <v>2.5888136719371541E-4</v>
      </c>
      <c r="E1622" s="11">
        <f t="shared" si="301"/>
        <v>0.25541751023141757</v>
      </c>
      <c r="F1622">
        <f>0.94*F1621+(1-0.94)*'01_Data'!R1617^2</f>
        <v>4.9128543452632198E-4</v>
      </c>
      <c r="G1622" s="11">
        <f t="shared" si="302"/>
        <v>0.35185782569190238</v>
      </c>
      <c r="H1622">
        <f>0.94*H1621+(1-0.94)*'01_Data'!S1617^2</f>
        <v>6.2997587324258378E-4</v>
      </c>
      <c r="I1622" s="11">
        <f t="shared" si="303"/>
        <v>0.39843935555756932</v>
      </c>
      <c r="J1622">
        <f>0.94*J1621+(1-0.94)*'01_Data'!T1617^2</f>
        <v>3.126288606335711E-4</v>
      </c>
      <c r="K1622" s="11">
        <f t="shared" si="304"/>
        <v>0.28068215632572713</v>
      </c>
      <c r="L1622" t="e">
        <f>0.94*L1621+(1-0.94)*'01_Data'!U1617^2</f>
        <v>#DIV/0!</v>
      </c>
      <c r="M1622" s="11" t="e">
        <f t="shared" si="305"/>
        <v>#DIV/0!</v>
      </c>
      <c r="N1622">
        <f>0.94*N1621+(1-0.94)*'01_Data'!V1617^2</f>
        <v>1.1123338365710996E-3</v>
      </c>
      <c r="O1622" s="11">
        <f t="shared" si="306"/>
        <v>0.52944133463105914</v>
      </c>
      <c r="P1622">
        <f>0.94*P1621+(1-0.94)*'01_Data'!W1617^2</f>
        <v>5.614721592545203E-4</v>
      </c>
      <c r="Q1622" s="11">
        <f t="shared" si="307"/>
        <v>0.37615287335355974</v>
      </c>
      <c r="R1622">
        <f>0.94*R1621+(1-0.94)*'01_Data'!X1617^2</f>
        <v>4.2459363289949558E-4</v>
      </c>
      <c r="S1622" s="11">
        <f t="shared" si="308"/>
        <v>0.32710486925552312</v>
      </c>
      <c r="T1622">
        <f>0.94*T1621+(1-0.94)*'01_Data'!Y1617^2</f>
        <v>4.8055039788030318E-8</v>
      </c>
      <c r="U1622" s="11">
        <f t="shared" si="309"/>
        <v>3.4799238535611152E-3</v>
      </c>
      <c r="V1622" t="e">
        <f>0.94*V1621+(1-0.94)*'01_Data'!AA1617^2</f>
        <v>#VALUE!</v>
      </c>
      <c r="W1622" s="11" t="e">
        <f t="shared" si="310"/>
        <v>#VALUE!</v>
      </c>
      <c r="X1622" t="e">
        <f>0.94*X1621+(1-0.94)*'01_Data'!AB1617^2</f>
        <v>#VALUE!</v>
      </c>
      <c r="Y1622" s="11" t="e">
        <f t="shared" si="311"/>
        <v>#VALUE!</v>
      </c>
    </row>
    <row r="1623" spans="1:25" x14ac:dyDescent="0.2">
      <c r="A1623" s="6">
        <f>'01_Data'!A1619</f>
        <v>45813</v>
      </c>
      <c r="B1623">
        <f>0.94*B1622+(1-0.94)*'01_Data'!P1618^2</f>
        <v>2.0662213430342537E-4</v>
      </c>
      <c r="C1623" s="11">
        <f t="shared" si="300"/>
        <v>0.22818584058714772</v>
      </c>
      <c r="D1623">
        <f>0.94*D1622+(1-0.94)*'01_Data'!Q1618^2</f>
        <v>2.5822225114167441E-4</v>
      </c>
      <c r="E1623" s="11">
        <f t="shared" si="301"/>
        <v>0.25509215450049016</v>
      </c>
      <c r="F1623">
        <f>0.94*F1622+(1-0.94)*'01_Data'!R1618^2</f>
        <v>4.9231203108402583E-4</v>
      </c>
      <c r="G1623" s="11">
        <f t="shared" si="302"/>
        <v>0.35222525723345643</v>
      </c>
      <c r="H1623">
        <f>0.94*H1622+(1-0.94)*'01_Data'!S1618^2</f>
        <v>6.1257638553677068E-4</v>
      </c>
      <c r="I1623" s="11">
        <f t="shared" si="303"/>
        <v>0.39289852271962822</v>
      </c>
      <c r="J1623">
        <f>0.94*J1622+(1-0.94)*'01_Data'!T1618^2</f>
        <v>3.0593435897421689E-4</v>
      </c>
      <c r="K1623" s="11">
        <f t="shared" si="304"/>
        <v>0.2776606894421727</v>
      </c>
      <c r="L1623" t="e">
        <f>0.94*L1622+(1-0.94)*'01_Data'!U1618^2</f>
        <v>#DIV/0!</v>
      </c>
      <c r="M1623" s="11" t="e">
        <f t="shared" si="305"/>
        <v>#DIV/0!</v>
      </c>
      <c r="N1623">
        <f>0.94*N1622+(1-0.94)*'01_Data'!V1618^2</f>
        <v>1.0633742707503171E-3</v>
      </c>
      <c r="O1623" s="11">
        <f t="shared" si="306"/>
        <v>0.51765849382491536</v>
      </c>
      <c r="P1623">
        <f>0.94*P1622+(1-0.94)*'01_Data'!W1618^2</f>
        <v>5.2802279353034642E-4</v>
      </c>
      <c r="Q1623" s="11">
        <f t="shared" si="307"/>
        <v>0.36477629304773534</v>
      </c>
      <c r="R1623">
        <f>0.94*R1622+(1-0.94)*'01_Data'!X1618^2</f>
        <v>4.2528675555457532E-4</v>
      </c>
      <c r="S1623" s="11">
        <f t="shared" si="308"/>
        <v>0.32737174954438725</v>
      </c>
      <c r="T1623">
        <f>0.94*T1622+(1-0.94)*'01_Data'!Y1618^2</f>
        <v>4.5171737400748494E-8</v>
      </c>
      <c r="U1623" s="11">
        <f t="shared" si="309"/>
        <v>3.3739113540501653E-3</v>
      </c>
      <c r="V1623" t="e">
        <f>0.94*V1622+(1-0.94)*'01_Data'!AA1618^2</f>
        <v>#VALUE!</v>
      </c>
      <c r="W1623" s="11" t="e">
        <f t="shared" si="310"/>
        <v>#VALUE!</v>
      </c>
      <c r="X1623" t="e">
        <f>0.94*X1622+(1-0.94)*'01_Data'!AB1618^2</f>
        <v>#VALUE!</v>
      </c>
      <c r="Y1623" s="11" t="e">
        <f t="shared" si="311"/>
        <v>#VALUE!</v>
      </c>
    </row>
    <row r="1624" spans="1:25" x14ac:dyDescent="0.2">
      <c r="A1624" s="6">
        <f>'01_Data'!A1620</f>
        <v>45814</v>
      </c>
      <c r="B1624">
        <f>0.94*B1623+(1-0.94)*'01_Data'!P1619^2</f>
        <v>1.9549727458735089E-4</v>
      </c>
      <c r="C1624" s="11">
        <f t="shared" si="300"/>
        <v>0.22195790861335046</v>
      </c>
      <c r="D1624">
        <f>0.94*D1623+(1-0.94)*'01_Data'!Q1619^2</f>
        <v>2.434338836048021E-4</v>
      </c>
      <c r="E1624" s="11">
        <f t="shared" si="301"/>
        <v>0.2476799117175435</v>
      </c>
      <c r="F1624">
        <f>0.94*F1623+(1-0.94)*'01_Data'!R1619^2</f>
        <v>4.6571707492976859E-4</v>
      </c>
      <c r="G1624" s="11">
        <f t="shared" si="302"/>
        <v>0.34257948403589744</v>
      </c>
      <c r="H1624">
        <f>0.94*H1623+(1-0.94)*'01_Data'!S1619^2</f>
        <v>5.7609914171028408E-4</v>
      </c>
      <c r="I1624" s="11">
        <f t="shared" si="303"/>
        <v>0.38102097542129043</v>
      </c>
      <c r="J1624">
        <f>0.94*J1623+(1-0.94)*'01_Data'!T1619^2</f>
        <v>2.967697656079683E-4</v>
      </c>
      <c r="K1624" s="11">
        <f t="shared" si="304"/>
        <v>0.27347025603017233</v>
      </c>
      <c r="L1624" t="e">
        <f>0.94*L1623+(1-0.94)*'01_Data'!U1619^2</f>
        <v>#DIV/0!</v>
      </c>
      <c r="M1624" s="11" t="e">
        <f t="shared" si="305"/>
        <v>#DIV/0!</v>
      </c>
      <c r="N1624">
        <f>0.94*N1623+(1-0.94)*'01_Data'!V1619^2</f>
        <v>9.9973484741988682E-4</v>
      </c>
      <c r="O1624" s="11">
        <f t="shared" si="306"/>
        <v>0.5019294587387868</v>
      </c>
      <c r="P1624">
        <f>0.94*P1623+(1-0.94)*'01_Data'!W1619^2</f>
        <v>5.1182691615486871E-4</v>
      </c>
      <c r="Q1624" s="11">
        <f t="shared" si="307"/>
        <v>0.35913838958126842</v>
      </c>
      <c r="R1624">
        <f>0.94*R1623+(1-0.94)*'01_Data'!X1619^2</f>
        <v>4.0356686774031955E-4</v>
      </c>
      <c r="S1624" s="11">
        <f t="shared" si="308"/>
        <v>0.31890257237996772</v>
      </c>
      <c r="T1624">
        <f>0.94*T1623+(1-0.94)*'01_Data'!Y1619^2</f>
        <v>4.3181765513614942E-8</v>
      </c>
      <c r="U1624" s="11">
        <f t="shared" si="309"/>
        <v>3.2987580859212707E-3</v>
      </c>
      <c r="V1624" t="e">
        <f>0.94*V1623+(1-0.94)*'01_Data'!AA1619^2</f>
        <v>#VALUE!</v>
      </c>
      <c r="W1624" s="11" t="e">
        <f t="shared" si="310"/>
        <v>#VALUE!</v>
      </c>
      <c r="X1624" t="e">
        <f>0.94*X1623+(1-0.94)*'01_Data'!AB1619^2</f>
        <v>#VALUE!</v>
      </c>
      <c r="Y1624" s="11" t="e">
        <f t="shared" si="311"/>
        <v>#VALUE!</v>
      </c>
    </row>
    <row r="1625" spans="1:25" x14ac:dyDescent="0.2">
      <c r="A1625" s="6">
        <f>'01_Data'!A1621</f>
        <v>45817</v>
      </c>
      <c r="B1625">
        <f>0.94*B1624+(1-0.94)*'01_Data'!P1620^2</f>
        <v>2.1740968336590713E-4</v>
      </c>
      <c r="C1625" s="11">
        <f t="shared" si="300"/>
        <v>0.23406674306318831</v>
      </c>
      <c r="D1625">
        <f>0.94*D1624+(1-0.94)*'01_Data'!Q1620^2</f>
        <v>2.6307470008413603E-4</v>
      </c>
      <c r="E1625" s="11">
        <f t="shared" si="301"/>
        <v>0.25747781345429022</v>
      </c>
      <c r="F1625">
        <f>0.94*F1624+(1-0.94)*'01_Data'!R1620^2</f>
        <v>4.6595592912331788E-4</v>
      </c>
      <c r="G1625" s="11">
        <f t="shared" si="302"/>
        <v>0.34266732283524803</v>
      </c>
      <c r="H1625">
        <f>0.94*H1624+(1-0.94)*'01_Data'!S1620^2</f>
        <v>5.5901468221830511E-4</v>
      </c>
      <c r="I1625" s="11">
        <f t="shared" si="303"/>
        <v>0.37532878908899714</v>
      </c>
      <c r="J1625">
        <f>0.94*J1624+(1-0.94)*'01_Data'!T1620^2</f>
        <v>2.7961132017277916E-4</v>
      </c>
      <c r="K1625" s="11">
        <f t="shared" si="304"/>
        <v>0.26544689239759495</v>
      </c>
      <c r="L1625" t="e">
        <f>0.94*L1624+(1-0.94)*'01_Data'!U1620^2</f>
        <v>#DIV/0!</v>
      </c>
      <c r="M1625" s="11" t="e">
        <f t="shared" si="305"/>
        <v>#DIV/0!</v>
      </c>
      <c r="N1625">
        <f>0.94*N1624+(1-0.94)*'01_Data'!V1620^2</f>
        <v>9.8668241490153154E-4</v>
      </c>
      <c r="O1625" s="11">
        <f t="shared" si="306"/>
        <v>0.49864212472993691</v>
      </c>
      <c r="P1625">
        <f>0.94*P1624+(1-0.94)*'01_Data'!W1620^2</f>
        <v>4.8209718232468222E-4</v>
      </c>
      <c r="Q1625" s="11">
        <f t="shared" si="307"/>
        <v>0.34855199030534872</v>
      </c>
      <c r="R1625">
        <f>0.94*R1624+(1-0.94)*'01_Data'!X1620^2</f>
        <v>3.9215587923345746E-4</v>
      </c>
      <c r="S1625" s="11">
        <f t="shared" si="308"/>
        <v>0.31436170499415367</v>
      </c>
      <c r="T1625">
        <f>0.94*T1624+(1-0.94)*'01_Data'!Y1620^2</f>
        <v>4.7026557144440673E-8</v>
      </c>
      <c r="U1625" s="11">
        <f t="shared" si="309"/>
        <v>3.4424834640705321E-3</v>
      </c>
      <c r="V1625" t="e">
        <f>0.94*V1624+(1-0.94)*'01_Data'!AA1620^2</f>
        <v>#VALUE!</v>
      </c>
      <c r="W1625" s="11" t="e">
        <f t="shared" si="310"/>
        <v>#VALUE!</v>
      </c>
      <c r="X1625" t="e">
        <f>0.94*X1624+(1-0.94)*'01_Data'!AB1620^2</f>
        <v>#VALUE!</v>
      </c>
      <c r="Y1625" s="11" t="e">
        <f t="shared" si="311"/>
        <v>#VALUE!</v>
      </c>
    </row>
    <row r="1626" spans="1:25" x14ac:dyDescent="0.2">
      <c r="A1626" s="6">
        <f>'01_Data'!A1622</f>
        <v>45818</v>
      </c>
      <c r="B1626">
        <f>0.94*B1625+(1-0.94)*'01_Data'!P1621^2</f>
        <v>2.0705135007921888E-4</v>
      </c>
      <c r="C1626" s="11">
        <f t="shared" si="300"/>
        <v>0.22842272264370539</v>
      </c>
      <c r="D1626">
        <f>0.94*D1625+(1-0.94)*'01_Data'!Q1621^2</f>
        <v>2.4820976960173894E-4</v>
      </c>
      <c r="E1626" s="11">
        <f t="shared" si="301"/>
        <v>0.25009770478682569</v>
      </c>
      <c r="F1626">
        <f>0.94*F1625+(1-0.94)*'01_Data'!R1621^2</f>
        <v>4.4325256275278056E-4</v>
      </c>
      <c r="G1626" s="11">
        <f t="shared" si="302"/>
        <v>0.33421496946381785</v>
      </c>
      <c r="H1626">
        <f>0.94*H1625+(1-0.94)*'01_Data'!S1621^2</f>
        <v>5.414584766811881E-4</v>
      </c>
      <c r="I1626" s="11">
        <f t="shared" si="303"/>
        <v>0.36938805628181781</v>
      </c>
      <c r="J1626">
        <f>0.94*J1625+(1-0.94)*'01_Data'!T1621^2</f>
        <v>4.8369371502032322E-4</v>
      </c>
      <c r="K1626" s="11">
        <f t="shared" si="304"/>
        <v>0.34912865277018074</v>
      </c>
      <c r="L1626" t="e">
        <f>0.94*L1625+(1-0.94)*'01_Data'!U1621^2</f>
        <v>#DIV/0!</v>
      </c>
      <c r="M1626" s="11" t="e">
        <f t="shared" si="305"/>
        <v>#DIV/0!</v>
      </c>
      <c r="N1626">
        <f>0.94*N1625+(1-0.94)*'01_Data'!V1621^2</f>
        <v>9.3186020821770833E-4</v>
      </c>
      <c r="O1626" s="11">
        <f t="shared" si="306"/>
        <v>0.48459134584808933</v>
      </c>
      <c r="P1626">
        <f>0.94*P1625+(1-0.94)*'01_Data'!W1621^2</f>
        <v>4.5317519850655966E-4</v>
      </c>
      <c r="Q1626" s="11">
        <f t="shared" si="307"/>
        <v>0.33793512694547317</v>
      </c>
      <c r="R1626">
        <f>0.94*R1625+(1-0.94)*'01_Data'!X1621^2</f>
        <v>3.7777866494591777E-4</v>
      </c>
      <c r="S1626" s="11">
        <f t="shared" si="308"/>
        <v>0.30854533470200335</v>
      </c>
      <c r="T1626">
        <f>0.94*T1625+(1-0.94)*'01_Data'!Y1621^2</f>
        <v>4.7083460400582534E-8</v>
      </c>
      <c r="U1626" s="11">
        <f t="shared" si="309"/>
        <v>3.4445655779715969E-3</v>
      </c>
      <c r="V1626" t="e">
        <f>0.94*V1625+(1-0.94)*'01_Data'!AA1621^2</f>
        <v>#VALUE!</v>
      </c>
      <c r="W1626" s="11" t="e">
        <f t="shared" si="310"/>
        <v>#VALUE!</v>
      </c>
      <c r="X1626" t="e">
        <f>0.94*X1625+(1-0.94)*'01_Data'!AB1621^2</f>
        <v>#VALUE!</v>
      </c>
      <c r="Y1626" s="11" t="e">
        <f t="shared" si="311"/>
        <v>#VALUE!</v>
      </c>
    </row>
    <row r="1627" spans="1:25" x14ac:dyDescent="0.2">
      <c r="A1627" s="6">
        <f>'01_Data'!A1623</f>
        <v>45819</v>
      </c>
      <c r="B1627">
        <f>0.94*B1626+(1-0.94)*'01_Data'!P1622^2</f>
        <v>2.2161567940773061E-4</v>
      </c>
      <c r="C1627" s="11">
        <f t="shared" si="300"/>
        <v>0.2363200186415618</v>
      </c>
      <c r="D1627">
        <f>0.94*D1626+(1-0.94)*'01_Data'!Q1622^2</f>
        <v>2.5326262124466609E-4</v>
      </c>
      <c r="E1627" s="11">
        <f t="shared" si="301"/>
        <v>0.25263052181724965</v>
      </c>
      <c r="F1627">
        <f>0.94*F1626+(1-0.94)*'01_Data'!R1622^2</f>
        <v>4.9034605046203755E-4</v>
      </c>
      <c r="G1627" s="11">
        <f t="shared" si="302"/>
        <v>0.3515212720681829</v>
      </c>
      <c r="H1627">
        <f>0.94*H1626+(1-0.94)*'01_Data'!S1622^2</f>
        <v>5.3528602163370746E-4</v>
      </c>
      <c r="I1627" s="11">
        <f t="shared" si="303"/>
        <v>0.36727656806784487</v>
      </c>
      <c r="J1627">
        <f>0.94*J1626+(1-0.94)*'01_Data'!T1622^2</f>
        <v>4.5681101880836345E-4</v>
      </c>
      <c r="K1627" s="11">
        <f t="shared" si="304"/>
        <v>0.33928804390916517</v>
      </c>
      <c r="L1627" t="e">
        <f>0.94*L1626+(1-0.94)*'01_Data'!U1622^2</f>
        <v>#DIV/0!</v>
      </c>
      <c r="M1627" s="11" t="e">
        <f t="shared" si="305"/>
        <v>#DIV/0!</v>
      </c>
      <c r="N1627">
        <f>0.94*N1626+(1-0.94)*'01_Data'!V1622^2</f>
        <v>8.7690502010259372E-4</v>
      </c>
      <c r="O1627" s="11">
        <f t="shared" si="306"/>
        <v>0.47008516788540949</v>
      </c>
      <c r="P1627">
        <f>0.94*P1626+(1-0.94)*'01_Data'!W1622^2</f>
        <v>4.2601906060255561E-4</v>
      </c>
      <c r="Q1627" s="11">
        <f t="shared" si="307"/>
        <v>0.32765348048181026</v>
      </c>
      <c r="R1627">
        <f>0.94*R1626+(1-0.94)*'01_Data'!X1622^2</f>
        <v>3.6987925697431405E-4</v>
      </c>
      <c r="S1627" s="11">
        <f t="shared" si="308"/>
        <v>0.30530242835183469</v>
      </c>
      <c r="T1627">
        <f>0.94*T1626+(1-0.94)*'01_Data'!Y1622^2</f>
        <v>4.4963085085556423E-8</v>
      </c>
      <c r="U1627" s="11">
        <f t="shared" si="309"/>
        <v>3.3661101350906833E-3</v>
      </c>
      <c r="V1627" t="e">
        <f>0.94*V1626+(1-0.94)*'01_Data'!AA1622^2</f>
        <v>#VALUE!</v>
      </c>
      <c r="W1627" s="11" t="e">
        <f t="shared" si="310"/>
        <v>#VALUE!</v>
      </c>
      <c r="X1627" t="e">
        <f>0.94*X1626+(1-0.94)*'01_Data'!AB1622^2</f>
        <v>#VALUE!</v>
      </c>
      <c r="Y1627" s="11" t="e">
        <f t="shared" si="311"/>
        <v>#VALUE!</v>
      </c>
    </row>
    <row r="1628" spans="1:25" x14ac:dyDescent="0.2">
      <c r="A1628" s="6">
        <f>'01_Data'!A1624</f>
        <v>45820</v>
      </c>
      <c r="B1628">
        <f>0.94*B1627+(1-0.94)*'01_Data'!P1623^2</f>
        <v>2.3068024777444813E-4</v>
      </c>
      <c r="C1628" s="11">
        <f t="shared" si="300"/>
        <v>0.24110458817525834</v>
      </c>
      <c r="D1628">
        <f>0.94*D1627+(1-0.94)*'01_Data'!Q1623^2</f>
        <v>2.4397869849945476E-4</v>
      </c>
      <c r="E1628" s="11">
        <f t="shared" si="301"/>
        <v>0.24795691565645556</v>
      </c>
      <c r="F1628">
        <f>0.94*F1627+(1-0.94)*'01_Data'!R1623^2</f>
        <v>4.9411466879156686E-4</v>
      </c>
      <c r="G1628" s="11">
        <f t="shared" si="302"/>
        <v>0.35286951771933323</v>
      </c>
      <c r="H1628">
        <f>0.94*H1627+(1-0.94)*'01_Data'!S1623^2</f>
        <v>5.2952060261917712E-4</v>
      </c>
      <c r="I1628" s="11">
        <f t="shared" si="303"/>
        <v>0.36529329566805996</v>
      </c>
      <c r="J1628">
        <f>0.94*J1627+(1-0.94)*'01_Data'!T1623^2</f>
        <v>4.5549570976918737E-4</v>
      </c>
      <c r="K1628" s="11">
        <f t="shared" si="304"/>
        <v>0.33879923090502317</v>
      </c>
      <c r="L1628" t="e">
        <f>0.94*L1627+(1-0.94)*'01_Data'!U1623^2</f>
        <v>#DIV/0!</v>
      </c>
      <c r="M1628" s="11" t="e">
        <f t="shared" si="305"/>
        <v>#DIV/0!</v>
      </c>
      <c r="N1628">
        <f>0.94*N1627+(1-0.94)*'01_Data'!V1623^2</f>
        <v>8.5628649916832196E-4</v>
      </c>
      <c r="O1628" s="11">
        <f t="shared" si="306"/>
        <v>0.46452577731533606</v>
      </c>
      <c r="P1628">
        <f>0.94*P1627+(1-0.94)*'01_Data'!W1623^2</f>
        <v>4.8625517737717702E-4</v>
      </c>
      <c r="Q1628" s="11">
        <f t="shared" si="307"/>
        <v>0.35005186001369654</v>
      </c>
      <c r="R1628">
        <f>0.94*R1627+(1-0.94)*'01_Data'!X1623^2</f>
        <v>3.6004135687682417E-4</v>
      </c>
      <c r="S1628" s="11">
        <f t="shared" si="308"/>
        <v>0.30121490987824573</v>
      </c>
      <c r="T1628">
        <f>0.94*T1627+(1-0.94)*'01_Data'!Y1623^2</f>
        <v>4.2265299980423035E-8</v>
      </c>
      <c r="U1628" s="11">
        <f t="shared" si="309"/>
        <v>3.2635648599448129E-3</v>
      </c>
      <c r="V1628" t="e">
        <f>0.94*V1627+(1-0.94)*'01_Data'!AA1623^2</f>
        <v>#VALUE!</v>
      </c>
      <c r="W1628" s="11" t="e">
        <f t="shared" si="310"/>
        <v>#VALUE!</v>
      </c>
      <c r="X1628" t="e">
        <f>0.94*X1627+(1-0.94)*'01_Data'!AB1623^2</f>
        <v>#VALUE!</v>
      </c>
      <c r="Y1628" s="11" t="e">
        <f t="shared" si="311"/>
        <v>#VALUE!</v>
      </c>
    </row>
    <row r="1629" spans="1:25" x14ac:dyDescent="0.2">
      <c r="A1629" s="6">
        <f>'01_Data'!A1625</f>
        <v>45821</v>
      </c>
      <c r="B1629">
        <f>0.94*B1628+(1-0.94)*'01_Data'!P1624^2</f>
        <v>2.1772187993213186E-4</v>
      </c>
      <c r="C1629" s="11">
        <f t="shared" si="300"/>
        <v>0.23423474068313871</v>
      </c>
      <c r="D1629">
        <f>0.94*D1628+(1-0.94)*'01_Data'!Q1624^2</f>
        <v>2.2944325044663123E-4</v>
      </c>
      <c r="E1629" s="11">
        <f t="shared" si="301"/>
        <v>0.24045727086647034</v>
      </c>
      <c r="F1629">
        <f>0.94*F1628+(1-0.94)*'01_Data'!R1624^2</f>
        <v>4.7665681460690591E-4</v>
      </c>
      <c r="G1629" s="11">
        <f t="shared" si="302"/>
        <v>0.34657974159050364</v>
      </c>
      <c r="H1629">
        <f>0.94*H1628+(1-0.94)*'01_Data'!S1624^2</f>
        <v>4.9794049312046676E-4</v>
      </c>
      <c r="I1629" s="11">
        <f t="shared" si="303"/>
        <v>0.35423298020703498</v>
      </c>
      <c r="J1629">
        <f>0.94*J1628+(1-0.94)*'01_Data'!T1624^2</f>
        <v>4.2816770491891748E-4</v>
      </c>
      <c r="K1629" s="11">
        <f t="shared" si="304"/>
        <v>0.32847870804599683</v>
      </c>
      <c r="L1629" t="e">
        <f>0.94*L1628+(1-0.94)*'01_Data'!U1624^2</f>
        <v>#DIV/0!</v>
      </c>
      <c r="M1629" s="11" t="e">
        <f t="shared" si="305"/>
        <v>#DIV/0!</v>
      </c>
      <c r="N1629">
        <f>0.94*N1628+(1-0.94)*'01_Data'!V1624^2</f>
        <v>8.688588699431734E-4</v>
      </c>
      <c r="O1629" s="11">
        <f t="shared" si="306"/>
        <v>0.46792353566120148</v>
      </c>
      <c r="P1629">
        <f>0.94*P1628+(1-0.94)*'01_Data'!W1624^2</f>
        <v>4.7002122952581734E-4</v>
      </c>
      <c r="Q1629" s="11">
        <f t="shared" si="307"/>
        <v>0.34415890202129884</v>
      </c>
      <c r="R1629">
        <f>0.94*R1628+(1-0.94)*'01_Data'!X1624^2</f>
        <v>3.455637501763058E-4</v>
      </c>
      <c r="S1629" s="11">
        <f t="shared" si="308"/>
        <v>0.29509670456382442</v>
      </c>
      <c r="T1629">
        <f>0.94*T1628+(1-0.94)*'01_Data'!Y1624^2</f>
        <v>4.0448613882376455E-8</v>
      </c>
      <c r="U1629" s="11">
        <f t="shared" si="309"/>
        <v>3.1926557437905621E-3</v>
      </c>
      <c r="V1629" t="e">
        <f>0.94*V1628+(1-0.94)*'01_Data'!AA1624^2</f>
        <v>#VALUE!</v>
      </c>
      <c r="W1629" s="11" t="e">
        <f t="shared" si="310"/>
        <v>#VALUE!</v>
      </c>
      <c r="X1629" t="e">
        <f>0.94*X1628+(1-0.94)*'01_Data'!AB1624^2</f>
        <v>#VALUE!</v>
      </c>
      <c r="Y1629" s="11" t="e">
        <f t="shared" si="311"/>
        <v>#VALUE!</v>
      </c>
    </row>
    <row r="1630" spans="1:25" x14ac:dyDescent="0.2">
      <c r="A1630" s="6">
        <f>'01_Data'!A1626</f>
        <v>45824</v>
      </c>
      <c r="B1630">
        <f>0.94*B1629+(1-0.94)*'01_Data'!P1625^2</f>
        <v>2.3251496985067022E-4</v>
      </c>
      <c r="C1630" s="11">
        <f t="shared" si="300"/>
        <v>0.24206150541209337</v>
      </c>
      <c r="D1630">
        <f>0.94*D1629+(1-0.94)*'01_Data'!Q1625^2</f>
        <v>2.1818313692971292E-4</v>
      </c>
      <c r="E1630" s="11">
        <f t="shared" si="301"/>
        <v>0.23448272965463293</v>
      </c>
      <c r="F1630">
        <f>0.94*F1629+(1-0.94)*'01_Data'!R1625^2</f>
        <v>4.8173063752340368E-4</v>
      </c>
      <c r="G1630" s="11">
        <f t="shared" si="302"/>
        <v>0.34841946078813929</v>
      </c>
      <c r="H1630">
        <f>0.94*H1629+(1-0.94)*'01_Data'!S1625^2</f>
        <v>5.5047695586003928E-4</v>
      </c>
      <c r="I1630" s="11">
        <f t="shared" si="303"/>
        <v>0.37245159803218719</v>
      </c>
      <c r="J1630">
        <f>0.94*J1629+(1-0.94)*'01_Data'!T1625^2</f>
        <v>4.1414166315823436E-4</v>
      </c>
      <c r="K1630" s="11">
        <f t="shared" si="304"/>
        <v>0.32305370933619548</v>
      </c>
      <c r="L1630" t="e">
        <f>0.94*L1629+(1-0.94)*'01_Data'!U1625^2</f>
        <v>#DIV/0!</v>
      </c>
      <c r="M1630" s="11" t="e">
        <f t="shared" si="305"/>
        <v>#DIV/0!</v>
      </c>
      <c r="N1630">
        <f>0.94*N1629+(1-0.94)*'01_Data'!V1625^2</f>
        <v>1.1271565306645484E-3</v>
      </c>
      <c r="O1630" s="11">
        <f t="shared" si="306"/>
        <v>0.53295726444759739</v>
      </c>
      <c r="P1630">
        <f>0.94*P1629+(1-0.94)*'01_Data'!W1625^2</f>
        <v>5.2222560489689307E-4</v>
      </c>
      <c r="Q1630" s="11">
        <f t="shared" si="307"/>
        <v>0.36276831784765479</v>
      </c>
      <c r="R1630">
        <f>0.94*R1629+(1-0.94)*'01_Data'!X1625^2</f>
        <v>3.2782772127443524E-4</v>
      </c>
      <c r="S1630" s="11">
        <f t="shared" si="308"/>
        <v>0.28742405216188444</v>
      </c>
      <c r="T1630">
        <f>0.94*T1629+(1-0.94)*'01_Data'!Y1625^2</f>
        <v>4.9463914393466164E-8</v>
      </c>
      <c r="U1630" s="11">
        <f t="shared" si="309"/>
        <v>3.5305674369927385E-3</v>
      </c>
      <c r="V1630" t="e">
        <f>0.94*V1629+(1-0.94)*'01_Data'!AA1625^2</f>
        <v>#VALUE!</v>
      </c>
      <c r="W1630" s="11" t="e">
        <f t="shared" si="310"/>
        <v>#VALUE!</v>
      </c>
      <c r="X1630" t="e">
        <f>0.94*X1629+(1-0.94)*'01_Data'!AB1625^2</f>
        <v>#VALUE!</v>
      </c>
      <c r="Y1630" s="11" t="e">
        <f t="shared" si="311"/>
        <v>#VALUE!</v>
      </c>
    </row>
    <row r="1631" spans="1:25" x14ac:dyDescent="0.2">
      <c r="A1631" s="6">
        <f>'01_Data'!A1627</f>
        <v>45825</v>
      </c>
      <c r="B1631">
        <f>0.94*B1630+(1-0.94)*'01_Data'!P1626^2</f>
        <v>2.1918049752865526E-4</v>
      </c>
      <c r="C1631" s="11">
        <f t="shared" si="300"/>
        <v>0.23501805330063716</v>
      </c>
      <c r="D1631">
        <f>0.94*D1630+(1-0.94)*'01_Data'!Q1626^2</f>
        <v>2.0513267664424141E-4</v>
      </c>
      <c r="E1631" s="11">
        <f t="shared" si="301"/>
        <v>0.227361902073212</v>
      </c>
      <c r="F1631">
        <f>0.94*F1630+(1-0.94)*'01_Data'!R1626^2</f>
        <v>4.7784889479513676E-4</v>
      </c>
      <c r="G1631" s="11">
        <f t="shared" si="302"/>
        <v>0.34701285493245704</v>
      </c>
      <c r="H1631">
        <f>0.94*H1630+(1-0.94)*'01_Data'!S1626^2</f>
        <v>5.5319314752776876E-4</v>
      </c>
      <c r="I1631" s="11">
        <f t="shared" si="303"/>
        <v>0.3733693522197527</v>
      </c>
      <c r="J1631">
        <f>0.94*J1630+(1-0.94)*'01_Data'!T1626^2</f>
        <v>4.1340224026788978E-4</v>
      </c>
      <c r="K1631" s="11">
        <f t="shared" si="304"/>
        <v>0.32276518484419636</v>
      </c>
      <c r="L1631" t="e">
        <f>0.94*L1630+(1-0.94)*'01_Data'!U1626^2</f>
        <v>#DIV/0!</v>
      </c>
      <c r="M1631" s="11" t="e">
        <f t="shared" si="305"/>
        <v>#DIV/0!</v>
      </c>
      <c r="N1631">
        <f>0.94*N1630+(1-0.94)*'01_Data'!V1626^2</f>
        <v>1.1757724460214304E-3</v>
      </c>
      <c r="O1631" s="11">
        <f t="shared" si="306"/>
        <v>0.54432954760641139</v>
      </c>
      <c r="P1631">
        <f>0.94*P1630+(1-0.94)*'01_Data'!W1626^2</f>
        <v>6.1903721574716527E-4</v>
      </c>
      <c r="Q1631" s="11">
        <f t="shared" si="307"/>
        <v>0.39496503436163266</v>
      </c>
      <c r="R1631">
        <f>0.94*R1630+(1-0.94)*'01_Data'!X1626^2</f>
        <v>3.1337216624166737E-4</v>
      </c>
      <c r="S1631" s="11">
        <f t="shared" si="308"/>
        <v>0.28101563282653902</v>
      </c>
      <c r="T1631">
        <f>0.94*T1630+(1-0.94)*'01_Data'!Y1626^2</f>
        <v>4.6496079529858195E-8</v>
      </c>
      <c r="U1631" s="11">
        <f t="shared" si="309"/>
        <v>3.4230121299119384E-3</v>
      </c>
      <c r="V1631" t="e">
        <f>0.94*V1630+(1-0.94)*'01_Data'!AA1626^2</f>
        <v>#VALUE!</v>
      </c>
      <c r="W1631" s="11" t="e">
        <f t="shared" si="310"/>
        <v>#VALUE!</v>
      </c>
      <c r="X1631" t="e">
        <f>0.94*X1630+(1-0.94)*'01_Data'!AB1626^2</f>
        <v>#VALUE!</v>
      </c>
      <c r="Y1631" s="11" t="e">
        <f t="shared" si="311"/>
        <v>#VALUE!</v>
      </c>
    </row>
    <row r="1632" spans="1:25" x14ac:dyDescent="0.2">
      <c r="A1632" s="6">
        <f>'01_Data'!A1628</f>
        <v>45826</v>
      </c>
      <c r="B1632">
        <f>0.94*B1631+(1-0.94)*'01_Data'!P1627^2</f>
        <v>2.1683968994494501E-4</v>
      </c>
      <c r="C1632" s="11">
        <f t="shared" si="300"/>
        <v>0.23375970967240303</v>
      </c>
      <c r="D1632">
        <f>0.94*D1631+(1-0.94)*'01_Data'!Q1627^2</f>
        <v>2.1477478896646154E-4</v>
      </c>
      <c r="E1632" s="11">
        <f t="shared" si="301"/>
        <v>0.23264403456686422</v>
      </c>
      <c r="F1632">
        <f>0.94*F1631+(1-0.94)*'01_Data'!R1627^2</f>
        <v>4.5083092797943959E-4</v>
      </c>
      <c r="G1632" s="11">
        <f t="shared" si="302"/>
        <v>0.33705992620128961</v>
      </c>
      <c r="H1632">
        <f>0.94*H1631+(1-0.94)*'01_Data'!S1627^2</f>
        <v>5.3216493030338956E-4</v>
      </c>
      <c r="I1632" s="11">
        <f t="shared" si="303"/>
        <v>0.36620426326908617</v>
      </c>
      <c r="J1632">
        <f>0.94*J1631+(1-0.94)*'01_Data'!T1627^2</f>
        <v>3.947630684188793E-4</v>
      </c>
      <c r="K1632" s="11">
        <f t="shared" si="304"/>
        <v>0.31540496705276788</v>
      </c>
      <c r="L1632" t="e">
        <f>0.94*L1631+(1-0.94)*'01_Data'!U1627^2</f>
        <v>#DIV/0!</v>
      </c>
      <c r="M1632" s="11" t="e">
        <f t="shared" si="305"/>
        <v>#DIV/0!</v>
      </c>
      <c r="N1632">
        <f>0.94*N1631+(1-0.94)*'01_Data'!V1627^2</f>
        <v>1.229608800301906E-3</v>
      </c>
      <c r="O1632" s="11">
        <f t="shared" si="306"/>
        <v>0.55665197177058512</v>
      </c>
      <c r="P1632">
        <f>0.94*P1631+(1-0.94)*'01_Data'!W1627^2</f>
        <v>8.3662792390467016E-4</v>
      </c>
      <c r="Q1632" s="11">
        <f t="shared" si="307"/>
        <v>0.45916253856774608</v>
      </c>
      <c r="R1632">
        <f>0.94*R1631+(1-0.94)*'01_Data'!X1627^2</f>
        <v>3.0349148385413723E-4</v>
      </c>
      <c r="S1632" s="11">
        <f t="shared" si="308"/>
        <v>0.27654991218809416</v>
      </c>
      <c r="T1632">
        <f>0.94*T1631+(1-0.94)*'01_Data'!Y1627^2</f>
        <v>4.6579787169998129E-8</v>
      </c>
      <c r="U1632" s="11">
        <f t="shared" si="309"/>
        <v>3.4260919962603937E-3</v>
      </c>
      <c r="V1632" t="e">
        <f>0.94*V1631+(1-0.94)*'01_Data'!AA1627^2</f>
        <v>#VALUE!</v>
      </c>
      <c r="W1632" s="11" t="e">
        <f t="shared" si="310"/>
        <v>#VALUE!</v>
      </c>
      <c r="X1632" t="e">
        <f>0.94*X1631+(1-0.94)*'01_Data'!AB1627^2</f>
        <v>#VALUE!</v>
      </c>
      <c r="Y1632" s="11" t="e">
        <f t="shared" si="311"/>
        <v>#VALUE!</v>
      </c>
    </row>
    <row r="1633" spans="1:25" x14ac:dyDescent="0.2">
      <c r="A1633" s="6">
        <f>'01_Data'!A1629</f>
        <v>45828</v>
      </c>
      <c r="B1633">
        <f>0.94*B1632+(1-0.94)*'01_Data'!P1628^2</f>
        <v>2.0688001433015165E-4</v>
      </c>
      <c r="C1633" s="11">
        <f t="shared" si="300"/>
        <v>0.22832819276470923</v>
      </c>
      <c r="D1633">
        <f>0.94*D1632+(1-0.94)*'01_Data'!Q1628^2</f>
        <v>2.0307328063571997E-4</v>
      </c>
      <c r="E1633" s="11">
        <f t="shared" si="301"/>
        <v>0.22621774183339696</v>
      </c>
      <c r="F1633">
        <f>0.94*F1632+(1-0.94)*'01_Data'!R1628^2</f>
        <v>4.4313803381596493E-4</v>
      </c>
      <c r="G1633" s="11">
        <f t="shared" si="302"/>
        <v>0.33417178893740146</v>
      </c>
      <c r="H1633">
        <f>0.94*H1632+(1-0.94)*'01_Data'!S1628^2</f>
        <v>5.1165586533851479E-4</v>
      </c>
      <c r="I1633" s="11">
        <f t="shared" si="303"/>
        <v>0.35907837315174768</v>
      </c>
      <c r="J1633">
        <f>0.94*J1632+(1-0.94)*'01_Data'!T1628^2</f>
        <v>3.7201276934819096E-4</v>
      </c>
      <c r="K1633" s="11">
        <f t="shared" si="304"/>
        <v>0.30618167462430557</v>
      </c>
      <c r="L1633" t="e">
        <f>0.94*L1632+(1-0.94)*'01_Data'!U1628^2</f>
        <v>#DIV/0!</v>
      </c>
      <c r="M1633" s="11" t="e">
        <f t="shared" si="305"/>
        <v>#DIV/0!</v>
      </c>
      <c r="N1633">
        <f>0.94*N1632+(1-0.94)*'01_Data'!V1628^2</f>
        <v>1.1633432074720181E-3</v>
      </c>
      <c r="O1633" s="11">
        <f t="shared" si="306"/>
        <v>0.54144481554720658</v>
      </c>
      <c r="P1633">
        <f>0.94*P1632+(1-0.94)*'01_Data'!W1628^2</f>
        <v>7.8657994700761743E-4</v>
      </c>
      <c r="Q1633" s="11">
        <f t="shared" si="307"/>
        <v>0.44521696581096237</v>
      </c>
      <c r="R1633">
        <f>0.94*R1632+(1-0.94)*'01_Data'!X1628^2</f>
        <v>2.8574969711252251E-4</v>
      </c>
      <c r="S1633" s="11">
        <f t="shared" si="308"/>
        <v>0.26834478506644333</v>
      </c>
      <c r="T1633">
        <f>0.94*T1632+(1-0.94)*'01_Data'!Y1628^2</f>
        <v>4.662768415542114E-8</v>
      </c>
      <c r="U1633" s="11">
        <f t="shared" si="309"/>
        <v>3.4278530317337309E-3</v>
      </c>
      <c r="V1633" t="e">
        <f>0.94*V1632+(1-0.94)*'01_Data'!AA1628^2</f>
        <v>#VALUE!</v>
      </c>
      <c r="W1633" s="11" t="e">
        <f t="shared" si="310"/>
        <v>#VALUE!</v>
      </c>
      <c r="X1633" t="e">
        <f>0.94*X1632+(1-0.94)*'01_Data'!AB1628^2</f>
        <v>#VALUE!</v>
      </c>
      <c r="Y1633" s="11" t="e">
        <f t="shared" si="311"/>
        <v>#VALUE!</v>
      </c>
    </row>
    <row r="1634" spans="1:25" x14ac:dyDescent="0.2">
      <c r="A1634" s="6">
        <f>'01_Data'!A1630</f>
        <v>45831</v>
      </c>
      <c r="B1634">
        <f>0.94*B1633+(1-0.94)*'01_Data'!P1629^2</f>
        <v>2.0500466474826674E-4</v>
      </c>
      <c r="C1634" s="11">
        <f t="shared" si="300"/>
        <v>0.22729094904233038</v>
      </c>
      <c r="D1634">
        <f>0.94*D1633+(1-0.94)*'01_Data'!Q1629^2</f>
        <v>1.9589649716544641E-4</v>
      </c>
      <c r="E1634" s="11">
        <f t="shared" si="301"/>
        <v>0.22218442178895553</v>
      </c>
      <c r="F1634">
        <f>0.94*F1633+(1-0.94)*'01_Data'!R1629^2</f>
        <v>4.2190121080174897E-4</v>
      </c>
      <c r="G1634" s="11">
        <f t="shared" si="302"/>
        <v>0.32606610544802223</v>
      </c>
      <c r="H1634">
        <f>0.94*H1633+(1-0.94)*'01_Data'!S1629^2</f>
        <v>4.8322981340582892E-4</v>
      </c>
      <c r="I1634" s="11">
        <f t="shared" si="303"/>
        <v>0.34896119122084174</v>
      </c>
      <c r="J1634">
        <f>0.94*J1633+(1-0.94)*'01_Data'!T1629^2</f>
        <v>3.497051525086772E-4</v>
      </c>
      <c r="K1634" s="11">
        <f t="shared" si="304"/>
        <v>0.29685972854563258</v>
      </c>
      <c r="L1634" t="e">
        <f>0.94*L1633+(1-0.94)*'01_Data'!U1629^2</f>
        <v>#DIV/0!</v>
      </c>
      <c r="M1634" s="11" t="e">
        <f t="shared" si="305"/>
        <v>#DIV/0!</v>
      </c>
      <c r="N1634">
        <f>0.94*N1633+(1-0.94)*'01_Data'!V1629^2</f>
        <v>1.1460798579154266E-3</v>
      </c>
      <c r="O1634" s="11">
        <f t="shared" si="306"/>
        <v>0.53741243397849248</v>
      </c>
      <c r="P1634">
        <f>0.94*P1633+(1-0.94)*'01_Data'!W1629^2</f>
        <v>8.0036018876083245E-4</v>
      </c>
      <c r="Q1634" s="11">
        <f t="shared" si="307"/>
        <v>0.44909995275854769</v>
      </c>
      <c r="R1634">
        <f>0.94*R1633+(1-0.94)*'01_Data'!X1629^2</f>
        <v>2.6877480031944109E-4</v>
      </c>
      <c r="S1634" s="11">
        <f t="shared" si="308"/>
        <v>0.26025228083630542</v>
      </c>
      <c r="T1634">
        <f>0.94*T1633+(1-0.94)*'01_Data'!Y1629^2</f>
        <v>4.6700988313067935E-8</v>
      </c>
      <c r="U1634" s="11">
        <f t="shared" si="309"/>
        <v>3.430546465928296E-3</v>
      </c>
      <c r="V1634" t="e">
        <f>0.94*V1633+(1-0.94)*'01_Data'!AA1629^2</f>
        <v>#VALUE!</v>
      </c>
      <c r="W1634" s="11" t="e">
        <f t="shared" si="310"/>
        <v>#VALUE!</v>
      </c>
      <c r="X1634" t="e">
        <f>0.94*X1633+(1-0.94)*'01_Data'!AB1629^2</f>
        <v>#VALUE!</v>
      </c>
      <c r="Y1634" s="11" t="e">
        <f t="shared" si="311"/>
        <v>#VALUE!</v>
      </c>
    </row>
    <row r="1635" spans="1:25" x14ac:dyDescent="0.2">
      <c r="A1635" s="6">
        <f>'01_Data'!A1631</f>
        <v>45832</v>
      </c>
      <c r="B1635">
        <f>0.94*B1634+(1-0.94)*'01_Data'!P1630^2</f>
        <v>2.3371803399265196E-4</v>
      </c>
      <c r="C1635" s="11">
        <f t="shared" si="300"/>
        <v>0.2426869270606645</v>
      </c>
      <c r="D1635">
        <f>0.94*D1634+(1-0.94)*'01_Data'!Q1630^2</f>
        <v>2.0391012554603929E-4</v>
      </c>
      <c r="E1635" s="11">
        <f t="shared" si="301"/>
        <v>0.22668337309472417</v>
      </c>
      <c r="F1635">
        <f>0.94*F1634+(1-0.94)*'01_Data'!R1630^2</f>
        <v>4.5793737396951101E-4</v>
      </c>
      <c r="G1635" s="11">
        <f t="shared" si="302"/>
        <v>0.33970607624874299</v>
      </c>
      <c r="H1635">
        <f>0.94*H1634+(1-0.94)*'01_Data'!S1630^2</f>
        <v>5.3867217018528472E-4</v>
      </c>
      <c r="I1635" s="11">
        <f t="shared" si="303"/>
        <v>0.36843640819915147</v>
      </c>
      <c r="J1635">
        <f>0.94*J1634+(1-0.94)*'01_Data'!T1630^2</f>
        <v>3.351546975620957E-4</v>
      </c>
      <c r="K1635" s="11">
        <f t="shared" si="304"/>
        <v>0.29061827847822669</v>
      </c>
      <c r="L1635" t="e">
        <f>0.94*L1634+(1-0.94)*'01_Data'!U1630^2</f>
        <v>#DIV/0!</v>
      </c>
      <c r="M1635" s="11" t="e">
        <f t="shared" si="305"/>
        <v>#DIV/0!</v>
      </c>
      <c r="N1635">
        <f>0.94*N1634+(1-0.94)*'01_Data'!V1630^2</f>
        <v>1.1045365145880915E-3</v>
      </c>
      <c r="O1635" s="11">
        <f t="shared" si="306"/>
        <v>0.52758241221272639</v>
      </c>
      <c r="P1635">
        <f>0.94*P1634+(1-0.94)*'01_Data'!W1630^2</f>
        <v>7.6423748789452987E-4</v>
      </c>
      <c r="Q1635" s="11">
        <f t="shared" si="307"/>
        <v>0.43884831884082859</v>
      </c>
      <c r="R1635">
        <f>0.94*R1634+(1-0.94)*'01_Data'!X1630^2</f>
        <v>2.6104485599034598E-4</v>
      </c>
      <c r="S1635" s="11">
        <f t="shared" si="308"/>
        <v>0.25648256024448757</v>
      </c>
      <c r="T1635">
        <f>0.94*T1634+(1-0.94)*'01_Data'!Y1630^2</f>
        <v>4.6739133429648276E-8</v>
      </c>
      <c r="U1635" s="11">
        <f t="shared" si="309"/>
        <v>3.4319472059271784E-3</v>
      </c>
      <c r="V1635" t="e">
        <f>0.94*V1634+(1-0.94)*'01_Data'!AA1630^2</f>
        <v>#VALUE!</v>
      </c>
      <c r="W1635" s="11" t="e">
        <f t="shared" si="310"/>
        <v>#VALUE!</v>
      </c>
      <c r="X1635" t="e">
        <f>0.94*X1634+(1-0.94)*'01_Data'!AB1630^2</f>
        <v>#VALUE!</v>
      </c>
      <c r="Y1635" s="11" t="e">
        <f t="shared" si="311"/>
        <v>#VALUE!</v>
      </c>
    </row>
    <row r="1636" spans="1:25" x14ac:dyDescent="0.2">
      <c r="A1636" s="6">
        <f>'01_Data'!A1632</f>
        <v>45833</v>
      </c>
      <c r="B1636">
        <f>0.94*B1635+(1-0.94)*'01_Data'!P1631^2</f>
        <v>2.7698703740359766E-4</v>
      </c>
      <c r="C1636" s="11">
        <f t="shared" si="300"/>
        <v>0.26419828429743181</v>
      </c>
      <c r="D1636">
        <f>0.94*D1635+(1-0.94)*'01_Data'!Q1631^2</f>
        <v>2.2285515181940345E-4</v>
      </c>
      <c r="E1636" s="11">
        <f t="shared" si="301"/>
        <v>0.23697995328400603</v>
      </c>
      <c r="F1636">
        <f>0.94*F1635+(1-0.94)*'01_Data'!R1631^2</f>
        <v>4.6985364204065702E-4</v>
      </c>
      <c r="G1636" s="11">
        <f t="shared" si="302"/>
        <v>0.34409754110461988</v>
      </c>
      <c r="H1636">
        <f>0.94*H1635+(1-0.94)*'01_Data'!S1631^2</f>
        <v>5.7578375301795231E-4</v>
      </c>
      <c r="I1636" s="11">
        <f t="shared" si="303"/>
        <v>0.3809166651126254</v>
      </c>
      <c r="J1636">
        <f>0.94*J1635+(1-0.94)*'01_Data'!T1631^2</f>
        <v>3.7424710321986172E-4</v>
      </c>
      <c r="K1636" s="11">
        <f t="shared" si="304"/>
        <v>0.3070997720797024</v>
      </c>
      <c r="L1636" t="e">
        <f>0.94*L1635+(1-0.94)*'01_Data'!U1631^2</f>
        <v>#DIV/0!</v>
      </c>
      <c r="M1636" s="11" t="e">
        <f t="shared" si="305"/>
        <v>#DIV/0!</v>
      </c>
      <c r="N1636">
        <f>0.94*N1635+(1-0.94)*'01_Data'!V1631^2</f>
        <v>1.241297511128081E-3</v>
      </c>
      <c r="O1636" s="11">
        <f t="shared" si="306"/>
        <v>0.55929149180393978</v>
      </c>
      <c r="P1636">
        <f>0.94*P1635+(1-0.94)*'01_Data'!W1631^2</f>
        <v>8.3965046980886884E-4</v>
      </c>
      <c r="Q1636" s="11">
        <f t="shared" si="307"/>
        <v>0.45999121555942235</v>
      </c>
      <c r="R1636">
        <f>0.94*R1635+(1-0.94)*'01_Data'!X1631^2</f>
        <v>2.4586266154440835E-4</v>
      </c>
      <c r="S1636" s="11">
        <f t="shared" si="308"/>
        <v>0.24891241573933373</v>
      </c>
      <c r="T1636">
        <f>0.94*T1635+(1-0.94)*'01_Data'!Y1631^2</f>
        <v>4.3934785423869379E-8</v>
      </c>
      <c r="U1636" s="11">
        <f t="shared" si="309"/>
        <v>3.3273962683778866E-3</v>
      </c>
      <c r="V1636" t="e">
        <f>0.94*V1635+(1-0.94)*'01_Data'!AA1631^2</f>
        <v>#VALUE!</v>
      </c>
      <c r="W1636" s="11" t="e">
        <f t="shared" si="310"/>
        <v>#VALUE!</v>
      </c>
      <c r="X1636" t="e">
        <f>0.94*X1635+(1-0.94)*'01_Data'!AB1631^2</f>
        <v>#VALUE!</v>
      </c>
      <c r="Y1636" s="11" t="e">
        <f t="shared" si="311"/>
        <v>#VALUE!</v>
      </c>
    </row>
    <row r="1637" spans="1:25" x14ac:dyDescent="0.2">
      <c r="A1637" s="6">
        <f>'01_Data'!A1633</f>
        <v>45834</v>
      </c>
      <c r="B1637">
        <f>0.94*B1636+(1-0.94)*'01_Data'!P1632^2</f>
        <v>2.6037242375381143E-4</v>
      </c>
      <c r="C1637" s="11">
        <f t="shared" si="300"/>
        <v>0.25615200718706166</v>
      </c>
      <c r="D1637">
        <f>0.94*D1636+(1-0.94)*'01_Data'!Q1632^2</f>
        <v>2.0978276311164526E-4</v>
      </c>
      <c r="E1637" s="11">
        <f t="shared" si="301"/>
        <v>0.22992445782068208</v>
      </c>
      <c r="F1637">
        <f>0.94*F1636+(1-0.94)*'01_Data'!R1632^2</f>
        <v>4.4280956216405349E-4</v>
      </c>
      <c r="G1637" s="11">
        <f t="shared" si="302"/>
        <v>0.3340479152237617</v>
      </c>
      <c r="H1637">
        <f>0.94*H1636+(1-0.94)*'01_Data'!S1632^2</f>
        <v>5.4135677360865803E-4</v>
      </c>
      <c r="I1637" s="11">
        <f t="shared" si="303"/>
        <v>0.3693533632571685</v>
      </c>
      <c r="J1637">
        <f>0.94*J1636+(1-0.94)*'01_Data'!T1632^2</f>
        <v>3.6573459785203041E-4</v>
      </c>
      <c r="K1637" s="11">
        <f t="shared" si="304"/>
        <v>0.30358708579040655</v>
      </c>
      <c r="L1637" t="e">
        <f>0.94*L1636+(1-0.94)*'01_Data'!U1632^2</f>
        <v>#DIV/0!</v>
      </c>
      <c r="M1637" s="11" t="e">
        <f t="shared" si="305"/>
        <v>#DIV/0!</v>
      </c>
      <c r="N1637">
        <f>0.94*N1636+(1-0.94)*'01_Data'!V1632^2</f>
        <v>1.1700949053258726E-3</v>
      </c>
      <c r="O1637" s="11">
        <f t="shared" si="306"/>
        <v>0.54301373476379022</v>
      </c>
      <c r="P1637">
        <f>0.94*P1636+(1-0.94)*'01_Data'!W1632^2</f>
        <v>7.9762088794258347E-4</v>
      </c>
      <c r="Q1637" s="11">
        <f t="shared" si="307"/>
        <v>0.44833075263864181</v>
      </c>
      <c r="R1637">
        <f>0.94*R1636+(1-0.94)*'01_Data'!X1632^2</f>
        <v>2.311878136838181E-4</v>
      </c>
      <c r="S1637" s="11">
        <f t="shared" si="308"/>
        <v>0.24136969372380238</v>
      </c>
      <c r="T1637">
        <f>0.94*T1636+(1-0.94)*'01_Data'!Y1632^2</f>
        <v>4.2015892019604845E-8</v>
      </c>
      <c r="U1637" s="11">
        <f t="shared" si="309"/>
        <v>3.2539214478749211E-3</v>
      </c>
      <c r="V1637" t="e">
        <f>0.94*V1636+(1-0.94)*'01_Data'!AA1632^2</f>
        <v>#VALUE!</v>
      </c>
      <c r="W1637" s="11" t="e">
        <f t="shared" si="310"/>
        <v>#VALUE!</v>
      </c>
      <c r="X1637" t="e">
        <f>0.94*X1636+(1-0.94)*'01_Data'!AB1632^2</f>
        <v>#VALUE!</v>
      </c>
      <c r="Y1637" s="11" t="e">
        <f t="shared" si="311"/>
        <v>#VALUE!</v>
      </c>
    </row>
    <row r="1638" spans="1:25" x14ac:dyDescent="0.2">
      <c r="A1638" s="6">
        <f>'01_Data'!A1634</f>
        <v>45835</v>
      </c>
      <c r="B1638">
        <f>0.94*B1637+(1-0.94)*'01_Data'!P1633^2</f>
        <v>2.5796013845609056E-4</v>
      </c>
      <c r="C1638" s="11">
        <f t="shared" si="300"/>
        <v>0.25496265391412681</v>
      </c>
      <c r="D1638">
        <f>0.94*D1637+(1-0.94)*'01_Data'!Q1633^2</f>
        <v>2.0144200151445211E-4</v>
      </c>
      <c r="E1638" s="11">
        <f t="shared" si="301"/>
        <v>0.22530731098133933</v>
      </c>
      <c r="F1638">
        <f>0.94*F1637+(1-0.94)*'01_Data'!R1633^2</f>
        <v>4.4273643921531109E-4</v>
      </c>
      <c r="G1638" s="11">
        <f t="shared" si="302"/>
        <v>0.3340203327377817</v>
      </c>
      <c r="H1638">
        <f>0.94*H1637+(1-0.94)*'01_Data'!S1633^2</f>
        <v>5.268228731068348E-4</v>
      </c>
      <c r="I1638" s="11">
        <f t="shared" si="303"/>
        <v>0.3643615841755582</v>
      </c>
      <c r="J1638">
        <f>0.94*J1637+(1-0.94)*'01_Data'!T1633^2</f>
        <v>3.787044303622415E-4</v>
      </c>
      <c r="K1638" s="11">
        <f t="shared" si="304"/>
        <v>0.30892315622381705</v>
      </c>
      <c r="L1638" t="e">
        <f>0.94*L1637+(1-0.94)*'01_Data'!U1633^2</f>
        <v>#DIV/0!</v>
      </c>
      <c r="M1638" s="11" t="e">
        <f t="shared" si="305"/>
        <v>#DIV/0!</v>
      </c>
      <c r="N1638">
        <f>0.94*N1637+(1-0.94)*'01_Data'!V1633^2</f>
        <v>1.1141317024555085E-3</v>
      </c>
      <c r="O1638" s="11">
        <f t="shared" si="306"/>
        <v>0.52986903006194674</v>
      </c>
      <c r="P1638">
        <f>0.94*P1637+(1-0.94)*'01_Data'!W1633^2</f>
        <v>7.4976717769709698E-4</v>
      </c>
      <c r="Q1638" s="11">
        <f t="shared" si="307"/>
        <v>0.4346738188339257</v>
      </c>
      <c r="R1638">
        <f>0.94*R1637+(1-0.94)*'01_Data'!X1633^2</f>
        <v>2.6588655159261149E-4</v>
      </c>
      <c r="S1638" s="11">
        <f t="shared" si="308"/>
        <v>0.25885017095095403</v>
      </c>
      <c r="T1638">
        <f>0.94*T1637+(1-0.94)*'01_Data'!Y1633^2</f>
        <v>4.0211975422553078E-8</v>
      </c>
      <c r="U1638" s="11">
        <f t="shared" si="309"/>
        <v>3.1833029712051248E-3</v>
      </c>
      <c r="V1638" t="e">
        <f>0.94*V1637+(1-0.94)*'01_Data'!AA1633^2</f>
        <v>#VALUE!</v>
      </c>
      <c r="W1638" s="11" t="e">
        <f t="shared" si="310"/>
        <v>#VALUE!</v>
      </c>
      <c r="X1638" t="e">
        <f>0.94*X1637+(1-0.94)*'01_Data'!AB1633^2</f>
        <v>#VALUE!</v>
      </c>
      <c r="Y1638" s="11" t="e">
        <f t="shared" si="311"/>
        <v>#VALUE!</v>
      </c>
    </row>
    <row r="1639" spans="1:25" x14ac:dyDescent="0.2">
      <c r="A1639" s="6">
        <f>'01_Data'!A1635</f>
        <v>45838</v>
      </c>
      <c r="B1639">
        <f>0.94*B1638+(1-0.94)*'01_Data'!P1634^2</f>
        <v>2.443378488013632E-4</v>
      </c>
      <c r="C1639" s="11">
        <f t="shared" si="300"/>
        <v>0.24813935177223206</v>
      </c>
      <c r="D1639">
        <f>0.94*D1638+(1-0.94)*'01_Data'!Q1634^2</f>
        <v>1.9057610641774213E-4</v>
      </c>
      <c r="E1639" s="11">
        <f t="shared" si="301"/>
        <v>0.21914647799421971</v>
      </c>
      <c r="F1639">
        <f>0.94*F1638+(1-0.94)*'01_Data'!R1634^2</f>
        <v>4.1996767529057144E-4</v>
      </c>
      <c r="G1639" s="11">
        <f t="shared" si="302"/>
        <v>0.32531808153440228</v>
      </c>
      <c r="H1639">
        <f>0.94*H1638+(1-0.94)*'01_Data'!S1634^2</f>
        <v>5.0544756241910794E-4</v>
      </c>
      <c r="I1639" s="11">
        <f t="shared" si="303"/>
        <v>0.35689324136163636</v>
      </c>
      <c r="J1639">
        <f>0.94*J1638+(1-0.94)*'01_Data'!T1634^2</f>
        <v>3.604929095205541E-4</v>
      </c>
      <c r="K1639" s="11">
        <f t="shared" si="304"/>
        <v>0.30140373786530855</v>
      </c>
      <c r="L1639" t="e">
        <f>0.94*L1638+(1-0.94)*'01_Data'!U1634^2</f>
        <v>#DIV/0!</v>
      </c>
      <c r="M1639" s="11" t="e">
        <f t="shared" si="305"/>
        <v>#DIV/0!</v>
      </c>
      <c r="N1639">
        <f>0.94*N1638+(1-0.94)*'01_Data'!V1634^2</f>
        <v>1.081440465856237E-3</v>
      </c>
      <c r="O1639" s="11">
        <f t="shared" si="306"/>
        <v>0.52203735249096084</v>
      </c>
      <c r="P1639">
        <f>0.94*P1638+(1-0.94)*'01_Data'!W1634^2</f>
        <v>7.1459398598902244E-4</v>
      </c>
      <c r="Q1639" s="11">
        <f t="shared" si="307"/>
        <v>0.42435561086102497</v>
      </c>
      <c r="R1639">
        <f>0.94*R1638+(1-0.94)*'01_Data'!X1634^2</f>
        <v>2.5000601828034446E-4</v>
      </c>
      <c r="S1639" s="11">
        <f t="shared" si="308"/>
        <v>0.25100102909479632</v>
      </c>
      <c r="T1639">
        <f>0.94*T1638+(1-0.94)*'01_Data'!Y1634^2</f>
        <v>4.920656400164851E-8</v>
      </c>
      <c r="U1639" s="11">
        <f t="shared" si="309"/>
        <v>3.521371058041942E-3</v>
      </c>
      <c r="V1639" t="e">
        <f>0.94*V1638+(1-0.94)*'01_Data'!AA1634^2</f>
        <v>#VALUE!</v>
      </c>
      <c r="W1639" s="11" t="e">
        <f t="shared" si="310"/>
        <v>#VALUE!</v>
      </c>
      <c r="X1639" t="e">
        <f>0.94*X1638+(1-0.94)*'01_Data'!AB1634^2</f>
        <v>#VALUE!</v>
      </c>
      <c r="Y1639" s="11" t="e">
        <f t="shared" si="311"/>
        <v>#VALUE!</v>
      </c>
    </row>
    <row r="1640" spans="1:25" x14ac:dyDescent="0.2">
      <c r="A1640" s="6">
        <f>'01_Data'!A1636</f>
        <v>45839</v>
      </c>
      <c r="B1640">
        <f>0.94*B1639+(1-0.94)*'01_Data'!P1635^2</f>
        <v>2.4238067725293585E-4</v>
      </c>
      <c r="C1640" s="11">
        <f t="shared" si="300"/>
        <v>0.24714354263815969</v>
      </c>
      <c r="D1640">
        <f>0.94*D1639+(1-0.94)*'01_Data'!Q1635^2</f>
        <v>1.8019042857292882E-4</v>
      </c>
      <c r="E1640" s="11">
        <f t="shared" si="301"/>
        <v>0.2130915014738459</v>
      </c>
      <c r="F1640">
        <f>0.94*F1639+(1-0.94)*'01_Data'!R1635^2</f>
        <v>3.9614063387612516E-4</v>
      </c>
      <c r="G1640" s="11">
        <f t="shared" si="302"/>
        <v>0.31595480647836893</v>
      </c>
      <c r="H1640">
        <f>0.94*H1639+(1-0.94)*'01_Data'!S1635^2</f>
        <v>4.8679449416151556E-4</v>
      </c>
      <c r="I1640" s="11">
        <f t="shared" si="303"/>
        <v>0.35024593149485966</v>
      </c>
      <c r="J1640">
        <f>0.94*J1639+(1-0.94)*'01_Data'!T1635^2</f>
        <v>3.5158311512299294E-4</v>
      </c>
      <c r="K1640" s="11">
        <f t="shared" si="304"/>
        <v>0.29765574916502824</v>
      </c>
      <c r="L1640" t="e">
        <f>0.94*L1639+(1-0.94)*'01_Data'!U1635^2</f>
        <v>#DIV/0!</v>
      </c>
      <c r="M1640" s="11" t="e">
        <f t="shared" si="305"/>
        <v>#DIV/0!</v>
      </c>
      <c r="N1640">
        <f>0.94*N1639+(1-0.94)*'01_Data'!V1635^2</f>
        <v>1.0864890511648748E-3</v>
      </c>
      <c r="O1640" s="11">
        <f t="shared" si="306"/>
        <v>0.52325447049552143</v>
      </c>
      <c r="P1640">
        <f>0.94*P1639+(1-0.94)*'01_Data'!W1635^2</f>
        <v>7.3292979967370052E-4</v>
      </c>
      <c r="Q1640" s="11">
        <f t="shared" si="307"/>
        <v>0.42976541219341108</v>
      </c>
      <c r="R1640">
        <f>0.94*R1639+(1-0.94)*'01_Data'!X1635^2</f>
        <v>2.3589684400167387E-4</v>
      </c>
      <c r="S1640" s="11">
        <f t="shared" si="308"/>
        <v>0.24381551363361156</v>
      </c>
      <c r="T1640">
        <f>0.94*T1639+(1-0.94)*'01_Data'!Y1635^2</f>
        <v>4.6970425484770465E-8</v>
      </c>
      <c r="U1640" s="11">
        <f t="shared" si="309"/>
        <v>3.4404283486452903E-3</v>
      </c>
      <c r="V1640" t="e">
        <f>0.94*V1639+(1-0.94)*'01_Data'!AA1635^2</f>
        <v>#VALUE!</v>
      </c>
      <c r="W1640" s="11" t="e">
        <f t="shared" si="310"/>
        <v>#VALUE!</v>
      </c>
      <c r="X1640" t="e">
        <f>0.94*X1639+(1-0.94)*'01_Data'!AB1635^2</f>
        <v>#VALUE!</v>
      </c>
      <c r="Y1640" s="11" t="e">
        <f t="shared" si="311"/>
        <v>#VALUE!</v>
      </c>
    </row>
    <row r="1641" spans="1:25" x14ac:dyDescent="0.2">
      <c r="A1641" s="6">
        <f>'01_Data'!A1637</f>
        <v>45840</v>
      </c>
      <c r="B1641">
        <f>0.94*B1640+(1-0.94)*'01_Data'!P1636^2</f>
        <v>2.3840300623617628E-4</v>
      </c>
      <c r="C1641" s="11">
        <f t="shared" si="300"/>
        <v>0.24510723688115865</v>
      </c>
      <c r="D1641">
        <f>0.94*D1640+(1-0.94)*'01_Data'!Q1636^2</f>
        <v>1.8568293618473754E-4</v>
      </c>
      <c r="E1641" s="11">
        <f t="shared" si="301"/>
        <v>0.21631481668751648</v>
      </c>
      <c r="F1641">
        <f>0.94*F1640+(1-0.94)*'01_Data'!R1636^2</f>
        <v>4.0916535899739942E-4</v>
      </c>
      <c r="G1641" s="11">
        <f t="shared" si="302"/>
        <v>0.32110694552959246</v>
      </c>
      <c r="H1641">
        <f>0.94*H1640+(1-0.94)*'01_Data'!S1636^2</f>
        <v>4.816663582359542E-4</v>
      </c>
      <c r="I1641" s="11">
        <f t="shared" si="303"/>
        <v>0.34839621449645586</v>
      </c>
      <c r="J1641">
        <f>0.94*J1640+(1-0.94)*'01_Data'!T1636^2</f>
        <v>3.8888679821675774E-4</v>
      </c>
      <c r="K1641" s="11">
        <f t="shared" si="304"/>
        <v>0.3130486753695389</v>
      </c>
      <c r="L1641" t="e">
        <f>0.94*L1640+(1-0.94)*'01_Data'!U1636^2</f>
        <v>#DIV/0!</v>
      </c>
      <c r="M1641" s="11" t="e">
        <f t="shared" si="305"/>
        <v>#DIV/0!</v>
      </c>
      <c r="N1641">
        <f>0.94*N1640+(1-0.94)*'01_Data'!V1636^2</f>
        <v>1.0230932602983346E-3</v>
      </c>
      <c r="O1641" s="11">
        <f t="shared" si="306"/>
        <v>0.50775929493725702</v>
      </c>
      <c r="P1641">
        <f>0.94*P1640+(1-0.94)*'01_Data'!W1636^2</f>
        <v>7.1173348789859022E-4</v>
      </c>
      <c r="Q1641" s="11">
        <f t="shared" si="307"/>
        <v>0.42350541785252849</v>
      </c>
      <c r="R1641">
        <f>0.94*R1640+(1-0.94)*'01_Data'!X1636^2</f>
        <v>2.4076533084508298E-4</v>
      </c>
      <c r="S1641" s="11">
        <f t="shared" si="308"/>
        <v>0.24631862165285212</v>
      </c>
      <c r="T1641">
        <f>0.94*T1640+(1-0.94)*'01_Data'!Y1636^2</f>
        <v>4.5980571807401201E-8</v>
      </c>
      <c r="U1641" s="11">
        <f t="shared" si="309"/>
        <v>3.40398356274896E-3</v>
      </c>
      <c r="V1641" t="e">
        <f>0.94*V1640+(1-0.94)*'01_Data'!AA1636^2</f>
        <v>#VALUE!</v>
      </c>
      <c r="W1641" s="11" t="e">
        <f t="shared" si="310"/>
        <v>#VALUE!</v>
      </c>
      <c r="X1641" t="e">
        <f>0.94*X1640+(1-0.94)*'01_Data'!AB1636^2</f>
        <v>#VALUE!</v>
      </c>
      <c r="Y1641" s="11" t="e">
        <f t="shared" si="311"/>
        <v>#VALUE!</v>
      </c>
    </row>
    <row r="1642" spans="1:25" x14ac:dyDescent="0.2">
      <c r="A1642" s="6">
        <f>'01_Data'!A1638</f>
        <v>45841</v>
      </c>
      <c r="B1642">
        <f>0.94*B1641+(1-0.94)*'01_Data'!P1637^2</f>
        <v>2.4030206884717722E-4</v>
      </c>
      <c r="C1642" s="11">
        <f t="shared" si="300"/>
        <v>0.2460815339465533</v>
      </c>
      <c r="D1642">
        <f>0.94*D1641+(1-0.94)*'01_Data'!Q1637^2</f>
        <v>1.9071897625189233E-4</v>
      </c>
      <c r="E1642" s="11">
        <f t="shared" si="301"/>
        <v>0.21922860674528055</v>
      </c>
      <c r="F1642">
        <f>0.94*F1641+(1-0.94)*'01_Data'!R1637^2</f>
        <v>4.2606820847919662E-4</v>
      </c>
      <c r="G1642" s="11">
        <f t="shared" si="302"/>
        <v>0.3276723798808156</v>
      </c>
      <c r="H1642">
        <f>0.94*H1641+(1-0.94)*'01_Data'!S1637^2</f>
        <v>4.8924442675404075E-4</v>
      </c>
      <c r="I1642" s="11">
        <f t="shared" si="303"/>
        <v>0.35112618179511806</v>
      </c>
      <c r="J1642">
        <f>0.94*J1641+(1-0.94)*'01_Data'!T1637^2</f>
        <v>3.8448336269027844E-4</v>
      </c>
      <c r="K1642" s="11">
        <f t="shared" si="304"/>
        <v>0.31127127621730566</v>
      </c>
      <c r="L1642" t="e">
        <f>0.94*L1641+(1-0.94)*'01_Data'!U1637^2</f>
        <v>#DIV/0!</v>
      </c>
      <c r="M1642" s="11" t="e">
        <f t="shared" si="305"/>
        <v>#DIV/0!</v>
      </c>
      <c r="N1642">
        <f>0.94*N1641+(1-0.94)*'01_Data'!V1637^2</f>
        <v>1.0130851092778914E-3</v>
      </c>
      <c r="O1642" s="11">
        <f t="shared" si="306"/>
        <v>0.50526967803147327</v>
      </c>
      <c r="P1642">
        <f>0.94*P1641+(1-0.94)*'01_Data'!W1637^2</f>
        <v>8.0563744412808424E-4</v>
      </c>
      <c r="Q1642" s="11">
        <f t="shared" si="307"/>
        <v>0.45057811300625472</v>
      </c>
      <c r="R1642">
        <f>0.94*R1641+(1-0.94)*'01_Data'!X1637^2</f>
        <v>2.2784112550591895E-4</v>
      </c>
      <c r="S1642" s="11">
        <f t="shared" si="308"/>
        <v>0.23961628414507138</v>
      </c>
      <c r="T1642">
        <f>0.94*T1641+(1-0.94)*'01_Data'!Y1637^2</f>
        <v>4.395242140800697E-8</v>
      </c>
      <c r="U1642" s="11">
        <f t="shared" si="309"/>
        <v>3.3280640310573589E-3</v>
      </c>
      <c r="V1642" t="e">
        <f>0.94*V1641+(1-0.94)*'01_Data'!AA1637^2</f>
        <v>#VALUE!</v>
      </c>
      <c r="W1642" s="11" t="e">
        <f t="shared" si="310"/>
        <v>#VALUE!</v>
      </c>
      <c r="X1642" t="e">
        <f>0.94*X1641+(1-0.94)*'01_Data'!AB1637^2</f>
        <v>#VALUE!</v>
      </c>
      <c r="Y1642" s="11" t="e">
        <f t="shared" si="311"/>
        <v>#VALUE!</v>
      </c>
    </row>
    <row r="1643" spans="1:25" x14ac:dyDescent="0.2">
      <c r="A1643" s="6">
        <f>'01_Data'!A1639</f>
        <v>45845</v>
      </c>
      <c r="B1643">
        <f>0.94*B1642+(1-0.94)*'01_Data'!P1638^2</f>
        <v>2.3225191686078645E-4</v>
      </c>
      <c r="C1643" s="11">
        <f t="shared" si="300"/>
        <v>0.2419245399890598</v>
      </c>
      <c r="D1643">
        <f>0.94*D1642+(1-0.94)*'01_Data'!Q1638^2</f>
        <v>1.7969159906172454E-4</v>
      </c>
      <c r="E1643" s="11">
        <f t="shared" si="301"/>
        <v>0.21279634151825683</v>
      </c>
      <c r="F1643">
        <f>0.94*F1642+(1-0.94)*'01_Data'!R1638^2</f>
        <v>4.0442145765685704E-4</v>
      </c>
      <c r="G1643" s="11">
        <f t="shared" si="302"/>
        <v>0.31924004656297111</v>
      </c>
      <c r="H1643">
        <f>0.94*H1642+(1-0.94)*'01_Data'!S1638^2</f>
        <v>4.6041630350383535E-4</v>
      </c>
      <c r="I1643" s="11">
        <f t="shared" si="303"/>
        <v>0.34062429226783947</v>
      </c>
      <c r="J1643">
        <f>0.94*J1642+(1-0.94)*'01_Data'!T1638^2</f>
        <v>3.6185469070649145E-4</v>
      </c>
      <c r="K1643" s="11">
        <f t="shared" si="304"/>
        <v>0.30197248559767137</v>
      </c>
      <c r="L1643" t="e">
        <f>0.94*L1642+(1-0.94)*'01_Data'!U1638^2</f>
        <v>#DIV/0!</v>
      </c>
      <c r="M1643" s="11" t="e">
        <f t="shared" si="305"/>
        <v>#DIV/0!</v>
      </c>
      <c r="N1643">
        <f>0.94*N1642+(1-0.94)*'01_Data'!V1638^2</f>
        <v>9.9330938066247219E-4</v>
      </c>
      <c r="O1643" s="11">
        <f t="shared" si="306"/>
        <v>0.50031386541544398</v>
      </c>
      <c r="P1643">
        <f>0.94*P1642+(1-0.94)*'01_Data'!W1638^2</f>
        <v>7.6945925062435559E-4</v>
      </c>
      <c r="Q1643" s="11">
        <f t="shared" si="307"/>
        <v>0.44034501377594548</v>
      </c>
      <c r="R1643">
        <f>0.94*R1642+(1-0.94)*'01_Data'!X1638^2</f>
        <v>2.1508485273201574E-4</v>
      </c>
      <c r="S1643" s="11">
        <f t="shared" si="308"/>
        <v>0.23281190452480727</v>
      </c>
      <c r="T1643">
        <f>0.94*T1642+(1-0.94)*'01_Data'!Y1638^2</f>
        <v>5.9199735829091511E-8</v>
      </c>
      <c r="U1643" s="11">
        <f t="shared" si="309"/>
        <v>3.8624258476935274E-3</v>
      </c>
      <c r="V1643" t="e">
        <f>0.94*V1642+(1-0.94)*'01_Data'!AA1638^2</f>
        <v>#VALUE!</v>
      </c>
      <c r="W1643" s="11" t="e">
        <f t="shared" si="310"/>
        <v>#VALUE!</v>
      </c>
      <c r="X1643" t="e">
        <f>0.94*X1642+(1-0.94)*'01_Data'!AB1638^2</f>
        <v>#VALUE!</v>
      </c>
      <c r="Y1643" s="11" t="e">
        <f t="shared" si="311"/>
        <v>#VALUE!</v>
      </c>
    </row>
    <row r="1644" spans="1:25" x14ac:dyDescent="0.2">
      <c r="A1644" s="6">
        <f>'01_Data'!A1640</f>
        <v>45846</v>
      </c>
      <c r="B1644">
        <f>0.94*B1643+(1-0.94)*'01_Data'!P1639^2</f>
        <v>2.2403496314890565E-4</v>
      </c>
      <c r="C1644" s="11">
        <f t="shared" si="300"/>
        <v>0.23760641976496391</v>
      </c>
      <c r="D1644">
        <f>0.94*D1643+(1-0.94)*'01_Data'!Q1639^2</f>
        <v>1.7149183146733738E-4</v>
      </c>
      <c r="E1644" s="11">
        <f t="shared" si="301"/>
        <v>0.20788444273145845</v>
      </c>
      <c r="F1644">
        <f>0.94*F1643+(1-0.94)*'01_Data'!R1639^2</f>
        <v>3.8899143688917121E-4</v>
      </c>
      <c r="G1644" s="11">
        <f t="shared" si="302"/>
        <v>0.31309078890326869</v>
      </c>
      <c r="H1644">
        <f>0.94*H1643+(1-0.94)*'01_Data'!S1639^2</f>
        <v>4.3918972550141804E-4</v>
      </c>
      <c r="I1644" s="11">
        <f t="shared" si="303"/>
        <v>0.33267974213401896</v>
      </c>
      <c r="J1644">
        <f>0.94*J1643+(1-0.94)*'01_Data'!T1639^2</f>
        <v>3.413226563341554E-4</v>
      </c>
      <c r="K1644" s="11">
        <f t="shared" si="304"/>
        <v>0.29328025742659042</v>
      </c>
      <c r="L1644" t="e">
        <f>0.94*L1643+(1-0.94)*'01_Data'!U1639^2</f>
        <v>#DIV/0!</v>
      </c>
      <c r="M1644" s="11" t="e">
        <f t="shared" si="305"/>
        <v>#DIV/0!</v>
      </c>
      <c r="N1644">
        <f>0.94*N1643+(1-0.94)*'01_Data'!V1639^2</f>
        <v>1.1542365672957235E-3</v>
      </c>
      <c r="O1644" s="11">
        <f t="shared" si="306"/>
        <v>0.53932143936480248</v>
      </c>
      <c r="P1644">
        <f>0.94*P1643+(1-0.94)*'01_Data'!W1639^2</f>
        <v>7.4121101709314556E-4</v>
      </c>
      <c r="Q1644" s="11">
        <f t="shared" si="307"/>
        <v>0.43218650639217404</v>
      </c>
      <c r="R1644">
        <f>0.94*R1643+(1-0.94)*'01_Data'!X1639^2</f>
        <v>2.1128220142390986E-4</v>
      </c>
      <c r="S1644" s="11">
        <f t="shared" si="308"/>
        <v>0.2307446960578407</v>
      </c>
      <c r="T1644">
        <f>0.94*T1643+(1-0.94)*'01_Data'!Y1639^2</f>
        <v>5.6362661580517922E-8</v>
      </c>
      <c r="U1644" s="11">
        <f t="shared" si="309"/>
        <v>3.7687386110329432E-3</v>
      </c>
      <c r="V1644" t="e">
        <f>0.94*V1643+(1-0.94)*'01_Data'!AA1639^2</f>
        <v>#VALUE!</v>
      </c>
      <c r="W1644" s="11" t="e">
        <f t="shared" si="310"/>
        <v>#VALUE!</v>
      </c>
      <c r="X1644" t="e">
        <f>0.94*X1643+(1-0.94)*'01_Data'!AB1639^2</f>
        <v>#VALUE!</v>
      </c>
      <c r="Y1644" s="11" t="e">
        <f t="shared" si="311"/>
        <v>#VALUE!</v>
      </c>
    </row>
    <row r="1645" spans="1:25" x14ac:dyDescent="0.2">
      <c r="A1645" s="6">
        <f>'01_Data'!A1641</f>
        <v>45847</v>
      </c>
      <c r="B1645">
        <f>0.94*B1644+(1-0.94)*'01_Data'!P1640^2</f>
        <v>2.5545092737811587E-4</v>
      </c>
      <c r="C1645" s="11">
        <f t="shared" si="300"/>
        <v>0.25371959660082466</v>
      </c>
      <c r="D1645">
        <f>0.94*D1644+(1-0.94)*'01_Data'!Q1640^2</f>
        <v>2.5178735812371233E-4</v>
      </c>
      <c r="E1645" s="11">
        <f t="shared" si="301"/>
        <v>0.2518936566235353</v>
      </c>
      <c r="F1645">
        <f>0.94*F1644+(1-0.94)*'01_Data'!R1640^2</f>
        <v>4.3668901062391476E-4</v>
      </c>
      <c r="G1645" s="11">
        <f t="shared" si="302"/>
        <v>0.33173126273721404</v>
      </c>
      <c r="H1645">
        <f>0.94*H1644+(1-0.94)*'01_Data'!S1640^2</f>
        <v>5.8704924084138706E-4</v>
      </c>
      <c r="I1645" s="11">
        <f t="shared" si="303"/>
        <v>0.38462502348655053</v>
      </c>
      <c r="J1645">
        <f>0.94*J1644+(1-0.94)*'01_Data'!T1640^2</f>
        <v>3.2420873946883462E-4</v>
      </c>
      <c r="K1645" s="11">
        <f t="shared" si="304"/>
        <v>0.28583317222839327</v>
      </c>
      <c r="L1645" t="e">
        <f>0.94*L1644+(1-0.94)*'01_Data'!U1640^2</f>
        <v>#DIV/0!</v>
      </c>
      <c r="M1645" s="11" t="e">
        <f t="shared" si="305"/>
        <v>#DIV/0!</v>
      </c>
      <c r="N1645">
        <f>0.94*N1644+(1-0.94)*'01_Data'!V1640^2</f>
        <v>1.0969623134067074E-3</v>
      </c>
      <c r="O1645" s="11">
        <f t="shared" si="306"/>
        <v>0.52577038997882941</v>
      </c>
      <c r="P1645">
        <f>0.94*P1644+(1-0.94)*'01_Data'!W1640^2</f>
        <v>6.9985209987994128E-4</v>
      </c>
      <c r="Q1645" s="11">
        <f t="shared" si="307"/>
        <v>0.41995562762004418</v>
      </c>
      <c r="R1645">
        <f>0.94*R1644+(1-0.94)*'01_Data'!X1640^2</f>
        <v>1.9907984100563526E-4</v>
      </c>
      <c r="S1645" s="11">
        <f t="shared" si="308"/>
        <v>0.22398240987501697</v>
      </c>
      <c r="T1645">
        <f>0.94*T1644+(1-0.94)*'01_Data'!Y1640^2</f>
        <v>5.2980901885686847E-8</v>
      </c>
      <c r="U1645" s="11">
        <f t="shared" si="309"/>
        <v>3.6539276505143186E-3</v>
      </c>
      <c r="V1645" t="e">
        <f>0.94*V1644+(1-0.94)*'01_Data'!AA1640^2</f>
        <v>#VALUE!</v>
      </c>
      <c r="W1645" s="11" t="e">
        <f t="shared" si="310"/>
        <v>#VALUE!</v>
      </c>
      <c r="X1645" t="e">
        <f>0.94*X1644+(1-0.94)*'01_Data'!AB1640^2</f>
        <v>#VALUE!</v>
      </c>
      <c r="Y1645" s="11" t="e">
        <f t="shared" si="311"/>
        <v>#VALUE!</v>
      </c>
    </row>
    <row r="1646" spans="1:25" x14ac:dyDescent="0.2">
      <c r="A1646" s="6">
        <f>'01_Data'!A1642</f>
        <v>45848</v>
      </c>
      <c r="B1646">
        <f>0.94*B1645+(1-0.94)*'01_Data'!P1641^2</f>
        <v>2.4082608572346864E-4</v>
      </c>
      <c r="C1646" s="11">
        <f t="shared" si="300"/>
        <v>0.24634969779221186</v>
      </c>
      <c r="D1646">
        <f>0.94*D1645+(1-0.94)*'01_Data'!Q1641^2</f>
        <v>2.3680397240250241E-4</v>
      </c>
      <c r="E1646" s="11">
        <f t="shared" si="301"/>
        <v>0.2442838534275866</v>
      </c>
      <c r="F1646">
        <f>0.94*F1645+(1-0.94)*'01_Data'!R1641^2</f>
        <v>4.2100650480499129E-4</v>
      </c>
      <c r="G1646" s="11">
        <f t="shared" si="302"/>
        <v>0.32572018545195786</v>
      </c>
      <c r="H1646">
        <f>0.94*H1645+(1-0.94)*'01_Data'!S1641^2</f>
        <v>5.5275907811325371E-4</v>
      </c>
      <c r="I1646" s="11">
        <f t="shared" si="303"/>
        <v>0.37322283917860644</v>
      </c>
      <c r="J1646">
        <f>0.94*J1645+(1-0.94)*'01_Data'!T1641^2</f>
        <v>3.0547844782793904E-4</v>
      </c>
      <c r="K1646" s="11">
        <f t="shared" si="304"/>
        <v>0.27745372380388167</v>
      </c>
      <c r="L1646" t="e">
        <f>0.94*L1645+(1-0.94)*'01_Data'!U1641^2</f>
        <v>#DIV/0!</v>
      </c>
      <c r="M1646" s="11" t="e">
        <f t="shared" si="305"/>
        <v>#DIV/0!</v>
      </c>
      <c r="N1646">
        <f>0.94*N1645+(1-0.94)*'01_Data'!V1641^2</f>
        <v>1.0549172842198578E-3</v>
      </c>
      <c r="O1646" s="11">
        <f t="shared" si="306"/>
        <v>0.51559592281495414</v>
      </c>
      <c r="P1646">
        <f>0.94*P1645+(1-0.94)*'01_Data'!W1641^2</f>
        <v>7.0298861750172812E-4</v>
      </c>
      <c r="Q1646" s="11">
        <f t="shared" si="307"/>
        <v>0.42089563030570354</v>
      </c>
      <c r="R1646">
        <f>0.94*R1645+(1-0.94)*'01_Data'!X1641^2</f>
        <v>1.920223307843929E-4</v>
      </c>
      <c r="S1646" s="11">
        <f t="shared" si="308"/>
        <v>0.21997642454969354</v>
      </c>
      <c r="T1646">
        <f>0.94*T1645+(1-0.94)*'01_Data'!Y1641^2</f>
        <v>5.051680162499144E-8</v>
      </c>
      <c r="U1646" s="11">
        <f t="shared" si="309"/>
        <v>3.5679453484460557E-3</v>
      </c>
      <c r="V1646" t="e">
        <f>0.94*V1645+(1-0.94)*'01_Data'!AA1641^2</f>
        <v>#VALUE!</v>
      </c>
      <c r="W1646" s="11" t="e">
        <f t="shared" si="310"/>
        <v>#VALUE!</v>
      </c>
      <c r="X1646" t="e">
        <f>0.94*X1645+(1-0.94)*'01_Data'!AB1641^2</f>
        <v>#VALUE!</v>
      </c>
      <c r="Y1646" s="11" t="e">
        <f t="shared" si="311"/>
        <v>#VALUE!</v>
      </c>
    </row>
    <row r="1647" spans="1:25" x14ac:dyDescent="0.2">
      <c r="A1647" s="6">
        <f>'01_Data'!A1643</f>
        <v>45849</v>
      </c>
      <c r="B1647">
        <f>0.94*B1646+(1-0.94)*'01_Data'!P1642^2</f>
        <v>2.3223397525970073E-4</v>
      </c>
      <c r="C1647" s="11">
        <f t="shared" si="300"/>
        <v>0.24191519540005044</v>
      </c>
      <c r="D1647">
        <f>0.94*D1646+(1-0.94)*'01_Data'!Q1642^2</f>
        <v>2.2595939356800281E-4</v>
      </c>
      <c r="E1647" s="11">
        <f t="shared" si="301"/>
        <v>0.23862474133906716</v>
      </c>
      <c r="F1647">
        <f>0.94*F1646+(1-0.94)*'01_Data'!R1642^2</f>
        <v>4.0044215843579973E-4</v>
      </c>
      <c r="G1647" s="11">
        <f t="shared" si="302"/>
        <v>0.3176655850510432</v>
      </c>
      <c r="H1647">
        <f>0.94*H1646+(1-0.94)*'01_Data'!S1642^2</f>
        <v>5.2184500719967429E-4</v>
      </c>
      <c r="I1647" s="11">
        <f t="shared" si="303"/>
        <v>0.36263610109077382</v>
      </c>
      <c r="J1647">
        <f>0.94*J1646+(1-0.94)*'01_Data'!T1642^2</f>
        <v>2.903989022387635E-4</v>
      </c>
      <c r="K1647" s="11">
        <f t="shared" si="304"/>
        <v>0.27051898891606191</v>
      </c>
      <c r="L1647" t="e">
        <f>0.94*L1646+(1-0.94)*'01_Data'!U1642^2</f>
        <v>#DIV/0!</v>
      </c>
      <c r="M1647" s="11" t="e">
        <f t="shared" si="305"/>
        <v>#DIV/0!</v>
      </c>
      <c r="N1647">
        <f>0.94*N1646+(1-0.94)*'01_Data'!V1642^2</f>
        <v>1.0445668204351708E-3</v>
      </c>
      <c r="O1647" s="11">
        <f t="shared" si="306"/>
        <v>0.51306026814562744</v>
      </c>
      <c r="P1647">
        <f>0.94*P1646+(1-0.94)*'01_Data'!W1642^2</f>
        <v>1.1236573482305936E-3</v>
      </c>
      <c r="Q1647" s="11">
        <f t="shared" si="307"/>
        <v>0.53212935622281687</v>
      </c>
      <c r="R1647">
        <f>0.94*R1646+(1-0.94)*'01_Data'!X1642^2</f>
        <v>1.8830735581539573E-4</v>
      </c>
      <c r="S1647" s="11">
        <f t="shared" si="308"/>
        <v>0.21783813638910826</v>
      </c>
      <c r="T1647">
        <f>0.94*T1646+(1-0.94)*'01_Data'!Y1642^2</f>
        <v>5.0373410473992612E-8</v>
      </c>
      <c r="U1647" s="11">
        <f t="shared" si="309"/>
        <v>3.5628779714503467E-3</v>
      </c>
      <c r="V1647" t="e">
        <f>0.94*V1646+(1-0.94)*'01_Data'!AA1642^2</f>
        <v>#VALUE!</v>
      </c>
      <c r="W1647" s="11" t="e">
        <f t="shared" si="310"/>
        <v>#VALUE!</v>
      </c>
      <c r="X1647" t="e">
        <f>0.94*X1646+(1-0.94)*'01_Data'!AB1642^2</f>
        <v>#VALUE!</v>
      </c>
      <c r="Y1647" s="11" t="e">
        <f t="shared" si="311"/>
        <v>#VALUE!</v>
      </c>
    </row>
    <row r="1648" spans="1:25" x14ac:dyDescent="0.2">
      <c r="A1648" s="6">
        <f>'01_Data'!A1644</f>
        <v>45852</v>
      </c>
      <c r="B1648">
        <f>0.94*B1647+(1-0.94)*'01_Data'!P1643^2</f>
        <v>2.1943087702712782E-4</v>
      </c>
      <c r="C1648" s="11">
        <f t="shared" si="300"/>
        <v>0.23515225070331822</v>
      </c>
      <c r="D1648">
        <f>0.94*D1647+(1-0.94)*'01_Data'!Q1643^2</f>
        <v>2.1565842588061327E-4</v>
      </c>
      <c r="E1648" s="11">
        <f t="shared" si="301"/>
        <v>0.23312212104799182</v>
      </c>
      <c r="F1648">
        <f>0.94*F1647+(1-0.94)*'01_Data'!R1643^2</f>
        <v>3.7679455898410451E-4</v>
      </c>
      <c r="G1648" s="11">
        <f t="shared" si="302"/>
        <v>0.30814319538810903</v>
      </c>
      <c r="H1648">
        <f>0.94*H1647+(1-0.94)*'01_Data'!S1643^2</f>
        <v>4.9651460543086938E-4</v>
      </c>
      <c r="I1648" s="11">
        <f t="shared" si="303"/>
        <v>0.35372543104585952</v>
      </c>
      <c r="J1648">
        <f>0.94*J1647+(1-0.94)*'01_Data'!T1643^2</f>
        <v>2.7406396101351639E-4</v>
      </c>
      <c r="K1648" s="11">
        <f t="shared" si="304"/>
        <v>0.26280052925252284</v>
      </c>
      <c r="L1648" t="e">
        <f>0.94*L1647+(1-0.94)*'01_Data'!U1643^2</f>
        <v>#DIV/0!</v>
      </c>
      <c r="M1648" s="11" t="e">
        <f t="shared" si="305"/>
        <v>#DIV/0!</v>
      </c>
      <c r="N1648">
        <f>0.94*N1647+(1-0.94)*'01_Data'!V1643^2</f>
        <v>1.0495503860233695E-3</v>
      </c>
      <c r="O1648" s="11">
        <f t="shared" si="306"/>
        <v>0.5142827017097592</v>
      </c>
      <c r="P1648">
        <f>0.94*P1647+(1-0.94)*'01_Data'!W1643^2</f>
        <v>1.0568059593727989E-3</v>
      </c>
      <c r="Q1648" s="11">
        <f t="shared" si="307"/>
        <v>0.51605726597146695</v>
      </c>
      <c r="R1648">
        <f>0.94*R1647+(1-0.94)*'01_Data'!X1643^2</f>
        <v>1.7708786748734566E-4</v>
      </c>
      <c r="S1648" s="11">
        <f t="shared" si="308"/>
        <v>0.21124900616762937</v>
      </c>
      <c r="T1648">
        <f>0.94*T1647+(1-0.94)*'01_Data'!Y1643^2</f>
        <v>5.0207831772234867E-8</v>
      </c>
      <c r="U1648" s="11">
        <f t="shared" si="309"/>
        <v>3.5570175156446992E-3</v>
      </c>
      <c r="V1648" t="e">
        <f>0.94*V1647+(1-0.94)*'01_Data'!AA1643^2</f>
        <v>#VALUE!</v>
      </c>
      <c r="W1648" s="11" t="e">
        <f t="shared" si="310"/>
        <v>#VALUE!</v>
      </c>
      <c r="X1648" t="e">
        <f>0.94*X1647+(1-0.94)*'01_Data'!AB1643^2</f>
        <v>#VALUE!</v>
      </c>
      <c r="Y1648" s="11" t="e">
        <f t="shared" si="311"/>
        <v>#VALUE!</v>
      </c>
    </row>
    <row r="1649" spans="1:25" x14ac:dyDescent="0.2">
      <c r="A1649" s="6">
        <f>'01_Data'!A1645</f>
        <v>45853</v>
      </c>
      <c r="B1649">
        <f>0.94*B1648+(1-0.94)*'01_Data'!P1644^2</f>
        <v>2.1666873072995774E-4</v>
      </c>
      <c r="C1649" s="11">
        <f t="shared" si="300"/>
        <v>0.23366754191361144</v>
      </c>
      <c r="D1649">
        <f>0.94*D1648+(1-0.94)*'01_Data'!Q1644^2</f>
        <v>2.3684326758843184E-4</v>
      </c>
      <c r="E1649" s="11">
        <f t="shared" si="301"/>
        <v>0.2443041207844944</v>
      </c>
      <c r="F1649">
        <f>0.94*F1648+(1-0.94)*'01_Data'!R1644^2</f>
        <v>3.6800588784738337E-4</v>
      </c>
      <c r="G1649" s="11">
        <f t="shared" si="302"/>
        <v>0.30452829710478568</v>
      </c>
      <c r="H1649">
        <f>0.94*H1648+(1-0.94)*'01_Data'!S1644^2</f>
        <v>5.1092289573031742E-4</v>
      </c>
      <c r="I1649" s="11">
        <f t="shared" si="303"/>
        <v>0.3588210831654684</v>
      </c>
      <c r="J1649">
        <f>0.94*J1648+(1-0.94)*'01_Data'!T1644^2</f>
        <v>2.9953378065396784E-4</v>
      </c>
      <c r="K1649" s="11">
        <f t="shared" si="304"/>
        <v>0.27474081008252105</v>
      </c>
      <c r="L1649" t="e">
        <f>0.94*L1648+(1-0.94)*'01_Data'!U1644^2</f>
        <v>#DIV/0!</v>
      </c>
      <c r="M1649" s="11" t="e">
        <f t="shared" si="305"/>
        <v>#DIV/0!</v>
      </c>
      <c r="N1649">
        <f>0.94*N1648+(1-0.94)*'01_Data'!V1644^2</f>
        <v>1.0272012034124622E-3</v>
      </c>
      <c r="O1649" s="11">
        <f t="shared" si="306"/>
        <v>0.50877765601482594</v>
      </c>
      <c r="P1649">
        <f>0.94*P1648+(1-0.94)*'01_Data'!W1644^2</f>
        <v>9.9433580259426627E-4</v>
      </c>
      <c r="Q1649" s="11">
        <f t="shared" si="307"/>
        <v>0.50057229473249432</v>
      </c>
      <c r="R1649">
        <f>0.94*R1648+(1-0.94)*'01_Data'!X1644^2</f>
        <v>1.6663910769616229E-4</v>
      </c>
      <c r="S1649" s="11">
        <f t="shared" si="308"/>
        <v>0.20492207089387152</v>
      </c>
      <c r="T1649">
        <f>0.94*T1648+(1-0.94)*'01_Data'!Y1644^2</f>
        <v>4.7909334634714236E-8</v>
      </c>
      <c r="U1649" s="11">
        <f t="shared" si="309"/>
        <v>3.4746442016338865E-3</v>
      </c>
      <c r="V1649" t="e">
        <f>0.94*V1648+(1-0.94)*'01_Data'!AA1644^2</f>
        <v>#VALUE!</v>
      </c>
      <c r="W1649" s="11" t="e">
        <f t="shared" si="310"/>
        <v>#VALUE!</v>
      </c>
      <c r="X1649" t="e">
        <f>0.94*X1648+(1-0.94)*'01_Data'!AB1644^2</f>
        <v>#VALUE!</v>
      </c>
      <c r="Y1649" s="11" t="e">
        <f t="shared" si="311"/>
        <v>#VALUE!</v>
      </c>
    </row>
    <row r="1650" spans="1:25" x14ac:dyDescent="0.2">
      <c r="A1650" s="6">
        <f>'01_Data'!A1646</f>
        <v>45854</v>
      </c>
      <c r="B1650">
        <f>0.94*B1649+(1-0.94)*'01_Data'!P1645^2</f>
        <v>2.0842753267569453E-4</v>
      </c>
      <c r="C1650" s="11">
        <f t="shared" si="300"/>
        <v>0.22918057996757715</v>
      </c>
      <c r="D1650">
        <f>0.94*D1649+(1-0.94)*'01_Data'!Q1645^2</f>
        <v>2.2505214343882551E-4</v>
      </c>
      <c r="E1650" s="11">
        <f t="shared" si="301"/>
        <v>0.23814520811174017</v>
      </c>
      <c r="F1650">
        <f>0.94*F1649+(1-0.94)*'01_Data'!R1645^2</f>
        <v>3.6399050032475658E-4</v>
      </c>
      <c r="G1650" s="11">
        <f t="shared" si="302"/>
        <v>0.30286235500939807</v>
      </c>
      <c r="H1650">
        <f>0.94*H1649+(1-0.94)*'01_Data'!S1645^2</f>
        <v>6.568730084368893E-4</v>
      </c>
      <c r="I1650" s="11">
        <f t="shared" si="303"/>
        <v>0.40685623766398876</v>
      </c>
      <c r="J1650">
        <f>0.94*J1649+(1-0.94)*'01_Data'!T1645^2</f>
        <v>3.2213767438470434E-4</v>
      </c>
      <c r="K1650" s="11">
        <f t="shared" si="304"/>
        <v>0.28491874972515502</v>
      </c>
      <c r="L1650" t="e">
        <f>0.94*L1649+(1-0.94)*'01_Data'!U1645^2</f>
        <v>#DIV/0!</v>
      </c>
      <c r="M1650" s="11" t="e">
        <f t="shared" si="305"/>
        <v>#DIV/0!</v>
      </c>
      <c r="N1650">
        <f>0.94*N1649+(1-0.94)*'01_Data'!V1645^2</f>
        <v>9.8481074197103043E-4</v>
      </c>
      <c r="O1650" s="11">
        <f t="shared" si="306"/>
        <v>0.49816895424815433</v>
      </c>
      <c r="P1650">
        <f>0.94*P1649+(1-0.94)*'01_Data'!W1645^2</f>
        <v>9.8488595933180086E-4</v>
      </c>
      <c r="Q1650" s="11">
        <f t="shared" si="307"/>
        <v>0.49818797832907796</v>
      </c>
      <c r="R1650">
        <f>0.94*R1649+(1-0.94)*'01_Data'!X1645^2</f>
        <v>1.5859026678690909E-4</v>
      </c>
      <c r="S1650" s="11">
        <f t="shared" si="308"/>
        <v>0.19991184864910108</v>
      </c>
      <c r="T1650">
        <f>0.94*T1649+(1-0.94)*'01_Data'!Y1645^2</f>
        <v>4.574859158343335E-8</v>
      </c>
      <c r="U1650" s="11">
        <f t="shared" si="309"/>
        <v>3.3953858512730485E-3</v>
      </c>
      <c r="V1650" t="e">
        <f>0.94*V1649+(1-0.94)*'01_Data'!AA1645^2</f>
        <v>#VALUE!</v>
      </c>
      <c r="W1650" s="11" t="e">
        <f t="shared" si="310"/>
        <v>#VALUE!</v>
      </c>
      <c r="X1650" t="e">
        <f>0.94*X1649+(1-0.94)*'01_Data'!AB1645^2</f>
        <v>#VALUE!</v>
      </c>
      <c r="Y1650" s="11" t="e">
        <f t="shared" si="311"/>
        <v>#VALUE!</v>
      </c>
    </row>
    <row r="1651" spans="1:25" x14ac:dyDescent="0.2">
      <c r="A1651" s="6">
        <f>'01_Data'!A1647</f>
        <v>45855</v>
      </c>
      <c r="B1651">
        <f>0.94*B1650+(1-0.94)*'01_Data'!P1646^2</f>
        <v>1.9811084730565957E-4</v>
      </c>
      <c r="C1651" s="11">
        <f t="shared" si="300"/>
        <v>0.22343664319226203</v>
      </c>
      <c r="D1651">
        <f>0.94*D1650+(1-0.94)*'01_Data'!Q1646^2</f>
        <v>2.1312361183139559E-4</v>
      </c>
      <c r="E1651" s="11">
        <f t="shared" si="301"/>
        <v>0.23174803166696301</v>
      </c>
      <c r="F1651">
        <f>0.94*F1650+(1-0.94)*'01_Data'!R1646^2</f>
        <v>3.4981480421215205E-4</v>
      </c>
      <c r="G1651" s="11">
        <f t="shared" si="302"/>
        <v>0.2969062657834326</v>
      </c>
      <c r="H1651">
        <f>0.94*H1650+(1-0.94)*'01_Data'!S1646^2</f>
        <v>6.1757909306713293E-4</v>
      </c>
      <c r="I1651" s="11">
        <f t="shared" si="303"/>
        <v>0.39449959626458114</v>
      </c>
      <c r="J1651">
        <f>0.94*J1650+(1-0.94)*'01_Data'!T1646^2</f>
        <v>3.1887969350620607E-4</v>
      </c>
      <c r="K1651" s="11">
        <f t="shared" si="304"/>
        <v>0.28347430706073512</v>
      </c>
      <c r="L1651" t="e">
        <f>0.94*L1650+(1-0.94)*'01_Data'!U1646^2</f>
        <v>#DIV/0!</v>
      </c>
      <c r="M1651" s="11" t="e">
        <f t="shared" si="305"/>
        <v>#DIV/0!</v>
      </c>
      <c r="N1651">
        <f>0.94*N1650+(1-0.94)*'01_Data'!V1646^2</f>
        <v>9.2588403435342221E-4</v>
      </c>
      <c r="O1651" s="11">
        <f t="shared" si="306"/>
        <v>0.48303496421797709</v>
      </c>
      <c r="P1651">
        <f>0.94*P1650+(1-0.94)*'01_Data'!W1646^2</f>
        <v>9.9415297475695667E-4</v>
      </c>
      <c r="Q1651" s="11">
        <f t="shared" si="307"/>
        <v>0.50052627267582384</v>
      </c>
      <c r="R1651">
        <f>0.94*R1650+(1-0.94)*'01_Data'!X1646^2</f>
        <v>1.5347379648543715E-4</v>
      </c>
      <c r="S1651" s="11">
        <f t="shared" si="308"/>
        <v>0.19666061302235932</v>
      </c>
      <c r="T1651">
        <f>0.94*T1650+(1-0.94)*'01_Data'!Y1646^2</f>
        <v>4.58580101426418E-8</v>
      </c>
      <c r="U1651" s="11">
        <f t="shared" si="309"/>
        <v>3.3994438598020315E-3</v>
      </c>
      <c r="V1651" t="e">
        <f>0.94*V1650+(1-0.94)*'01_Data'!AA1646^2</f>
        <v>#VALUE!</v>
      </c>
      <c r="W1651" s="11" t="e">
        <f t="shared" si="310"/>
        <v>#VALUE!</v>
      </c>
      <c r="X1651" t="e">
        <f>0.94*X1650+(1-0.94)*'01_Data'!AB1646^2</f>
        <v>#VALUE!</v>
      </c>
      <c r="Y1651" s="11" t="e">
        <f t="shared" si="311"/>
        <v>#VALUE!</v>
      </c>
    </row>
    <row r="1652" spans="1:25" x14ac:dyDescent="0.2">
      <c r="A1652" s="6">
        <f>'01_Data'!A1648</f>
        <v>45856</v>
      </c>
      <c r="B1652">
        <f>0.94*B1651+(1-0.94)*'01_Data'!P1647^2</f>
        <v>1.8778010944756133E-4</v>
      </c>
      <c r="C1652" s="11">
        <f t="shared" si="300"/>
        <v>0.21753295745883072</v>
      </c>
      <c r="D1652">
        <f>0.94*D1651+(1-0.94)*'01_Data'!Q1647^2</f>
        <v>2.0597125418698537E-4</v>
      </c>
      <c r="E1652" s="11">
        <f t="shared" si="301"/>
        <v>0.22782615314120616</v>
      </c>
      <c r="F1652">
        <f>0.94*F1651+(1-0.94)*'01_Data'!R1647^2</f>
        <v>3.4076594535343028E-4</v>
      </c>
      <c r="G1652" s="11">
        <f t="shared" si="302"/>
        <v>0.29304098387267341</v>
      </c>
      <c r="H1652">
        <f>0.94*H1651+(1-0.94)*'01_Data'!S1647^2</f>
        <v>6.0787606948515399E-4</v>
      </c>
      <c r="I1652" s="11">
        <f t="shared" si="303"/>
        <v>0.39138825929025878</v>
      </c>
      <c r="J1652">
        <f>0.94*J1651+(1-0.94)*'01_Data'!T1647^2</f>
        <v>2.9977554534781639E-4</v>
      </c>
      <c r="K1652" s="11">
        <f t="shared" si="304"/>
        <v>0.27485166440763958</v>
      </c>
      <c r="L1652" t="e">
        <f>0.94*L1651+(1-0.94)*'01_Data'!U1647^2</f>
        <v>#DIV/0!</v>
      </c>
      <c r="M1652" s="11" t="e">
        <f t="shared" si="305"/>
        <v>#DIV/0!</v>
      </c>
      <c r="N1652">
        <f>0.94*N1651+(1-0.94)*'01_Data'!V1647^2</f>
        <v>8.7289644801836108E-4</v>
      </c>
      <c r="O1652" s="11">
        <f t="shared" si="306"/>
        <v>0.46900949340138842</v>
      </c>
      <c r="P1652">
        <f>0.94*P1651+(1-0.94)*'01_Data'!W1647^2</f>
        <v>9.6161754310625355E-4</v>
      </c>
      <c r="Q1652" s="11">
        <f t="shared" si="307"/>
        <v>0.49226783447913386</v>
      </c>
      <c r="R1652">
        <f>0.94*R1651+(1-0.94)*'01_Data'!X1647^2</f>
        <v>1.4622603445007401E-4</v>
      </c>
      <c r="S1652" s="11">
        <f t="shared" si="308"/>
        <v>0.19196083111254403</v>
      </c>
      <c r="T1652">
        <f>0.94*T1651+(1-0.94)*'01_Data'!Y1647^2</f>
        <v>4.3106529534083293E-8</v>
      </c>
      <c r="U1652" s="11">
        <f t="shared" si="309"/>
        <v>3.2958831051159852E-3</v>
      </c>
      <c r="V1652" t="e">
        <f>0.94*V1651+(1-0.94)*'01_Data'!AA1647^2</f>
        <v>#VALUE!</v>
      </c>
      <c r="W1652" s="11" t="e">
        <f t="shared" si="310"/>
        <v>#VALUE!</v>
      </c>
      <c r="X1652" t="e">
        <f>0.94*X1651+(1-0.94)*'01_Data'!AB1647^2</f>
        <v>#VALUE!</v>
      </c>
      <c r="Y1652" s="11" t="e">
        <f t="shared" si="311"/>
        <v>#VALUE!</v>
      </c>
    </row>
    <row r="1653" spans="1:25" x14ac:dyDescent="0.2">
      <c r="A1653" s="6">
        <f>'01_Data'!A1649</f>
        <v>45859</v>
      </c>
      <c r="B1653">
        <f>0.94*B1652+(1-0.94)*'01_Data'!P1648^2</f>
        <v>2.5195389923238291E-4</v>
      </c>
      <c r="C1653" s="11">
        <f t="shared" si="300"/>
        <v>0.25197694856188829</v>
      </c>
      <c r="D1653">
        <f>0.94*D1652+(1-0.94)*'01_Data'!Q1648^2</f>
        <v>1.9835620519480194E-4</v>
      </c>
      <c r="E1653" s="11">
        <f t="shared" si="301"/>
        <v>0.22357496216949271</v>
      </c>
      <c r="F1653">
        <f>0.94*F1652+(1-0.94)*'01_Data'!R1648^2</f>
        <v>3.2997721150697287E-4</v>
      </c>
      <c r="G1653" s="11">
        <f t="shared" si="302"/>
        <v>0.28836479899557294</v>
      </c>
      <c r="H1653">
        <f>0.94*H1652+(1-0.94)*'01_Data'!S1648^2</f>
        <v>5.7155827735589932E-4</v>
      </c>
      <c r="I1653" s="11">
        <f t="shared" si="303"/>
        <v>0.37951638422298273</v>
      </c>
      <c r="J1653">
        <f>0.94*J1652+(1-0.94)*'01_Data'!T1648^2</f>
        <v>4.5033778337563816E-4</v>
      </c>
      <c r="K1653" s="11">
        <f t="shared" si="304"/>
        <v>0.33687552806735727</v>
      </c>
      <c r="L1653" t="e">
        <f>0.94*L1652+(1-0.94)*'01_Data'!U1648^2</f>
        <v>#DIV/0!</v>
      </c>
      <c r="M1653" s="11" t="e">
        <f t="shared" si="305"/>
        <v>#DIV/0!</v>
      </c>
      <c r="N1653">
        <f>0.94*N1652+(1-0.94)*'01_Data'!V1648^2</f>
        <v>8.2166233963653853E-4</v>
      </c>
      <c r="O1653" s="11">
        <f t="shared" si="306"/>
        <v>0.4550372617582078</v>
      </c>
      <c r="P1653">
        <f>0.94*P1652+(1-0.94)*'01_Data'!W1648^2</f>
        <v>9.0505718460754813E-4</v>
      </c>
      <c r="Q1653" s="11">
        <f t="shared" si="307"/>
        <v>0.47757136694016966</v>
      </c>
      <c r="R1653">
        <f>0.94*R1652+(1-0.94)*'01_Data'!X1648^2</f>
        <v>1.3841213227960559E-4</v>
      </c>
      <c r="S1653" s="11">
        <f t="shared" si="308"/>
        <v>0.18676149853345206</v>
      </c>
      <c r="T1653">
        <f>0.94*T1652+(1-0.94)*'01_Data'!Y1648^2</f>
        <v>5.1988883851394878E-8</v>
      </c>
      <c r="U1653" s="11">
        <f t="shared" si="309"/>
        <v>3.6195578087041946E-3</v>
      </c>
      <c r="V1653" t="e">
        <f>0.94*V1652+(1-0.94)*'01_Data'!AA1648^2</f>
        <v>#VALUE!</v>
      </c>
      <c r="W1653" s="11" t="e">
        <f t="shared" si="310"/>
        <v>#VALUE!</v>
      </c>
      <c r="X1653" t="e">
        <f>0.94*X1652+(1-0.94)*'01_Data'!AB1648^2</f>
        <v>#VALUE!</v>
      </c>
      <c r="Y1653" s="11" t="e">
        <f t="shared" si="311"/>
        <v>#VALUE!</v>
      </c>
    </row>
    <row r="1654" spans="1:25" x14ac:dyDescent="0.2">
      <c r="A1654" s="6">
        <f>'01_Data'!A1650</f>
        <v>45860</v>
      </c>
      <c r="B1654">
        <f>0.94*B1653+(1-0.94)*'01_Data'!P1649^2</f>
        <v>2.3724065414815925E-4</v>
      </c>
      <c r="C1654" s="11">
        <f t="shared" si="300"/>
        <v>0.24450898724860018</v>
      </c>
      <c r="D1654">
        <f>0.94*D1653+(1-0.94)*'01_Data'!Q1649^2</f>
        <v>1.8680109312882754E-4</v>
      </c>
      <c r="E1654" s="11">
        <f t="shared" si="301"/>
        <v>0.21696514805024456</v>
      </c>
      <c r="F1654">
        <f>0.94*F1653+(1-0.94)*'01_Data'!R1649^2</f>
        <v>3.1312587052740584E-4</v>
      </c>
      <c r="G1654" s="11">
        <f t="shared" si="302"/>
        <v>0.28090517861532255</v>
      </c>
      <c r="H1654">
        <f>0.94*H1653+(1-0.94)*'01_Data'!S1649^2</f>
        <v>5.4955926698780342E-4</v>
      </c>
      <c r="I1654" s="11">
        <f t="shared" si="303"/>
        <v>0.37214101531667598</v>
      </c>
      <c r="J1654">
        <f>0.94*J1653+(1-0.94)*'01_Data'!T1649^2</f>
        <v>7.6837557337317963E-4</v>
      </c>
      <c r="K1654" s="11">
        <f t="shared" si="304"/>
        <v>0.44003482190622289</v>
      </c>
      <c r="L1654" t="e">
        <f>0.94*L1653+(1-0.94)*'01_Data'!U1649^2</f>
        <v>#DIV/0!</v>
      </c>
      <c r="M1654" s="11" t="e">
        <f t="shared" si="305"/>
        <v>#DIV/0!</v>
      </c>
      <c r="N1654">
        <f>0.94*N1653+(1-0.94)*'01_Data'!V1649^2</f>
        <v>7.827831075007763E-4</v>
      </c>
      <c r="O1654" s="11">
        <f t="shared" si="306"/>
        <v>0.44414112969887809</v>
      </c>
      <c r="P1654">
        <f>0.94*P1653+(1-0.94)*'01_Data'!W1649^2</f>
        <v>8.6790103531355993E-4</v>
      </c>
      <c r="Q1654" s="11">
        <f t="shared" si="307"/>
        <v>0.46766554384412062</v>
      </c>
      <c r="R1654">
        <f>0.94*R1653+(1-0.94)*'01_Data'!X1649^2</f>
        <v>1.4063960559875817E-4</v>
      </c>
      <c r="S1654" s="11">
        <f t="shared" si="308"/>
        <v>0.18825828165285866</v>
      </c>
      <c r="T1654">
        <f>0.94*T1653+(1-0.94)*'01_Data'!Y1649^2</f>
        <v>5.172014676891312E-8</v>
      </c>
      <c r="U1654" s="11">
        <f t="shared" si="309"/>
        <v>3.6101907132125455E-3</v>
      </c>
      <c r="V1654" t="e">
        <f>0.94*V1653+(1-0.94)*'01_Data'!AA1649^2</f>
        <v>#VALUE!</v>
      </c>
      <c r="W1654" s="11" t="e">
        <f t="shared" si="310"/>
        <v>#VALUE!</v>
      </c>
      <c r="X1654" t="e">
        <f>0.94*X1653+(1-0.94)*'01_Data'!AB1649^2</f>
        <v>#VALUE!</v>
      </c>
      <c r="Y1654" s="11" t="e">
        <f t="shared" si="311"/>
        <v>#VALUE!</v>
      </c>
    </row>
    <row r="1655" spans="1:25" x14ac:dyDescent="0.2">
      <c r="A1655" s="6">
        <f>'01_Data'!A1651</f>
        <v>45861</v>
      </c>
      <c r="B1655">
        <f>0.94*B1654+(1-0.94)*'01_Data'!P1650^2</f>
        <v>2.2423465214893107E-4</v>
      </c>
      <c r="C1655" s="11">
        <f t="shared" si="300"/>
        <v>0.23771228899981303</v>
      </c>
      <c r="D1655">
        <f>0.94*D1654+(1-0.94)*'01_Data'!Q1650^2</f>
        <v>1.7593928778681162E-4</v>
      </c>
      <c r="E1655" s="11">
        <f t="shared" si="301"/>
        <v>0.210562818470585</v>
      </c>
      <c r="F1655">
        <f>0.94*F1654+(1-0.94)*'01_Data'!R1650^2</f>
        <v>3.2213990873194911E-4</v>
      </c>
      <c r="G1655" s="11">
        <f t="shared" si="302"/>
        <v>0.28491973782181396</v>
      </c>
      <c r="H1655">
        <f>0.94*H1654+(1-0.94)*'01_Data'!S1650^2</f>
        <v>5.2663147513438253E-4</v>
      </c>
      <c r="I1655" s="11">
        <f t="shared" si="303"/>
        <v>0.36429539076670242</v>
      </c>
      <c r="J1655">
        <f>0.94*J1654+(1-0.94)*'01_Data'!T1650^2</f>
        <v>7.3909581222342854E-4</v>
      </c>
      <c r="K1655" s="11">
        <f t="shared" si="304"/>
        <v>0.43156939729353377</v>
      </c>
      <c r="L1655" t="e">
        <f>0.94*L1654+(1-0.94)*'01_Data'!U1650^2</f>
        <v>#DIV/0!</v>
      </c>
      <c r="M1655" s="11" t="e">
        <f t="shared" si="305"/>
        <v>#DIV/0!</v>
      </c>
      <c r="N1655">
        <f>0.94*N1654+(1-0.94)*'01_Data'!V1650^2</f>
        <v>7.4307340388447688E-4</v>
      </c>
      <c r="O1655" s="11">
        <f t="shared" si="306"/>
        <v>0.43272912749072973</v>
      </c>
      <c r="P1655">
        <f>0.94*P1654+(1-0.94)*'01_Data'!W1650^2</f>
        <v>8.2026817824536343E-4</v>
      </c>
      <c r="Q1655" s="11">
        <f t="shared" si="307"/>
        <v>0.45465105401596906</v>
      </c>
      <c r="R1655">
        <f>0.94*R1654+(1-0.94)*'01_Data'!X1650^2</f>
        <v>1.338287809508561E-4</v>
      </c>
      <c r="S1655" s="11">
        <f t="shared" si="308"/>
        <v>0.18364327594446725</v>
      </c>
      <c r="T1655">
        <f>0.94*T1654+(1-0.94)*'01_Data'!Y1650^2</f>
        <v>4.9329354001095397E-8</v>
      </c>
      <c r="U1655" s="11">
        <f t="shared" si="309"/>
        <v>3.525761933011933E-3</v>
      </c>
      <c r="V1655" t="e">
        <f>0.94*V1654+(1-0.94)*'01_Data'!AA1650^2</f>
        <v>#VALUE!</v>
      </c>
      <c r="W1655" s="11" t="e">
        <f t="shared" si="310"/>
        <v>#VALUE!</v>
      </c>
      <c r="X1655" t="e">
        <f>0.94*X1654+(1-0.94)*'01_Data'!AB1650^2</f>
        <v>#VALUE!</v>
      </c>
      <c r="Y1655" s="11" t="e">
        <f t="shared" si="311"/>
        <v>#VALUE!</v>
      </c>
    </row>
    <row r="1656" spans="1:25" x14ac:dyDescent="0.2">
      <c r="A1656" s="6">
        <f>'01_Data'!A1652</f>
        <v>45862</v>
      </c>
      <c r="B1656">
        <f>0.94*B1655+(1-0.94)*'01_Data'!P1651^2</f>
        <v>2.204960998134977E-4</v>
      </c>
      <c r="C1656" s="11">
        <f t="shared" si="300"/>
        <v>0.23572233062016298</v>
      </c>
      <c r="D1656">
        <f>0.94*D1655+(1-0.94)*'01_Data'!Q1651^2</f>
        <v>1.901576977433306E-4</v>
      </c>
      <c r="E1656" s="11">
        <f t="shared" si="301"/>
        <v>0.21890577843291237</v>
      </c>
      <c r="F1656">
        <f>0.94*F1655+(1-0.94)*'01_Data'!R1651^2</f>
        <v>3.3162258064824119E-4</v>
      </c>
      <c r="G1656" s="11">
        <f t="shared" si="302"/>
        <v>0.28908284335698098</v>
      </c>
      <c r="H1656">
        <f>0.94*H1655+(1-0.94)*'01_Data'!S1651^2</f>
        <v>5.1903224932180463E-4</v>
      </c>
      <c r="I1656" s="11">
        <f t="shared" si="303"/>
        <v>0.36165747168985013</v>
      </c>
      <c r="J1656">
        <f>0.94*J1655+(1-0.94)*'01_Data'!T1651^2</f>
        <v>6.951991085306366E-4</v>
      </c>
      <c r="K1656" s="11">
        <f t="shared" si="304"/>
        <v>0.41855725456587234</v>
      </c>
      <c r="L1656" t="e">
        <f>0.94*L1655+(1-0.94)*'01_Data'!U1651^2</f>
        <v>#DIV/0!</v>
      </c>
      <c r="M1656" s="11" t="e">
        <f t="shared" si="305"/>
        <v>#DIV/0!</v>
      </c>
      <c r="N1656">
        <f>0.94*N1655+(1-0.94)*'01_Data'!V1651^2</f>
        <v>7.6099061277055534E-4</v>
      </c>
      <c r="O1656" s="11">
        <f t="shared" si="306"/>
        <v>0.43791509955490232</v>
      </c>
      <c r="P1656">
        <f>0.94*P1655+(1-0.94)*'01_Data'!W1651^2</f>
        <v>8.4659527114438029E-4</v>
      </c>
      <c r="Q1656" s="11">
        <f t="shared" si="307"/>
        <v>0.46188960621384828</v>
      </c>
      <c r="R1656">
        <f>0.94*R1655+(1-0.94)*'01_Data'!X1651^2</f>
        <v>1.2819834524424896E-4</v>
      </c>
      <c r="S1656" s="11">
        <f t="shared" si="308"/>
        <v>0.17973865194095212</v>
      </c>
      <c r="T1656">
        <f>0.94*T1655+(1-0.94)*'01_Data'!Y1651^2</f>
        <v>4.7081853566393932E-8</v>
      </c>
      <c r="U1656" s="11">
        <f t="shared" si="309"/>
        <v>3.4445068005058829E-3</v>
      </c>
      <c r="V1656" t="e">
        <f>0.94*V1655+(1-0.94)*'01_Data'!AA1651^2</f>
        <v>#VALUE!</v>
      </c>
      <c r="W1656" s="11" t="e">
        <f t="shared" si="310"/>
        <v>#VALUE!</v>
      </c>
      <c r="X1656" t="e">
        <f>0.94*X1655+(1-0.94)*'01_Data'!AB1651^2</f>
        <v>#VALUE!</v>
      </c>
      <c r="Y1656" s="11" t="e">
        <f t="shared" si="311"/>
        <v>#VALUE!</v>
      </c>
    </row>
    <row r="1657" spans="1:25" x14ac:dyDescent="0.2">
      <c r="A1657" s="6">
        <f>'01_Data'!A1653</f>
        <v>45863</v>
      </c>
      <c r="B1657">
        <f>0.94*B1656+(1-0.94)*'01_Data'!P1652^2</f>
        <v>2.1091000528198478E-4</v>
      </c>
      <c r="C1657" s="11">
        <f t="shared" si="300"/>
        <v>0.23054136576992029</v>
      </c>
      <c r="D1657">
        <f>0.94*D1656+(1-0.94)*'01_Data'!Q1652^2</f>
        <v>1.9721542880320815E-4</v>
      </c>
      <c r="E1657" s="11">
        <f t="shared" si="301"/>
        <v>0.22293112850925162</v>
      </c>
      <c r="F1657">
        <f>0.94*F1656+(1-0.94)*'01_Data'!R1652^2</f>
        <v>3.1394651342600311E-4</v>
      </c>
      <c r="G1657" s="11">
        <f t="shared" si="302"/>
        <v>0.28127303707137091</v>
      </c>
      <c r="H1657">
        <f>0.94*H1656+(1-0.94)*'01_Data'!S1652^2</f>
        <v>4.8898228160695249E-4</v>
      </c>
      <c r="I1657" s="11">
        <f t="shared" si="303"/>
        <v>0.3510320996218893</v>
      </c>
      <c r="J1657">
        <f>0.94*J1656+(1-0.94)*'01_Data'!T1652^2</f>
        <v>6.6098440367350184E-4</v>
      </c>
      <c r="K1657" s="11">
        <f t="shared" si="304"/>
        <v>0.40812751650154938</v>
      </c>
      <c r="L1657" t="e">
        <f>0.94*L1656+(1-0.94)*'01_Data'!U1652^2</f>
        <v>#DIV/0!</v>
      </c>
      <c r="M1657" s="11" t="e">
        <f t="shared" si="305"/>
        <v>#DIV/0!</v>
      </c>
      <c r="N1657">
        <f>0.94*N1656+(1-0.94)*'01_Data'!V1652^2</f>
        <v>7.1560119673888458E-4</v>
      </c>
      <c r="O1657" s="11">
        <f t="shared" si="306"/>
        <v>0.42465456735822227</v>
      </c>
      <c r="P1657">
        <f>0.94*P1656+(1-0.94)*'01_Data'!W1652^2</f>
        <v>7.9616300154188632E-4</v>
      </c>
      <c r="Q1657" s="11">
        <f t="shared" si="307"/>
        <v>0.44792083718951431</v>
      </c>
      <c r="R1657">
        <f>0.94*R1656+(1-0.94)*'01_Data'!X1652^2</f>
        <v>1.3573080764591792E-4</v>
      </c>
      <c r="S1657" s="11">
        <f t="shared" si="308"/>
        <v>0.18494367663364791</v>
      </c>
      <c r="T1657">
        <f>0.94*T1656+(1-0.94)*'01_Data'!Y1652^2</f>
        <v>4.4256942352410293E-8</v>
      </c>
      <c r="U1657" s="11">
        <f t="shared" si="309"/>
        <v>3.3395732471091862E-3</v>
      </c>
      <c r="V1657" t="e">
        <f>0.94*V1656+(1-0.94)*'01_Data'!AA1652^2</f>
        <v>#VALUE!</v>
      </c>
      <c r="W1657" s="11" t="e">
        <f t="shared" si="310"/>
        <v>#VALUE!</v>
      </c>
      <c r="X1657" t="e">
        <f>0.94*X1656+(1-0.94)*'01_Data'!AB1652^2</f>
        <v>#VALUE!</v>
      </c>
      <c r="Y1657" s="11" t="e">
        <f t="shared" si="311"/>
        <v>#VALUE!</v>
      </c>
    </row>
    <row r="1658" spans="1:25" x14ac:dyDescent="0.2">
      <c r="A1658" s="6">
        <f>'01_Data'!A1654</f>
        <v>45866</v>
      </c>
      <c r="B1658">
        <f>0.94*B1657+(1-0.94)*'01_Data'!P1653^2</f>
        <v>1.9900145831099736E-4</v>
      </c>
      <c r="C1658" s="11">
        <f t="shared" si="300"/>
        <v>0.22393831180566523</v>
      </c>
      <c r="D1658">
        <f>0.94*D1657+(1-0.94)*'01_Data'!Q1653^2</f>
        <v>1.8781964242233163E-4</v>
      </c>
      <c r="E1658" s="11">
        <f t="shared" si="301"/>
        <v>0.21755585464525556</v>
      </c>
      <c r="F1658">
        <f>0.94*F1657+(1-0.94)*'01_Data'!R1653^2</f>
        <v>2.9807698158263666E-4</v>
      </c>
      <c r="G1658" s="11">
        <f t="shared" si="302"/>
        <v>0.27407188720995163</v>
      </c>
      <c r="H1658">
        <f>0.94*H1657+(1-0.94)*'01_Data'!S1653^2</f>
        <v>4.5983607424638083E-4</v>
      </c>
      <c r="I1658" s="11">
        <f t="shared" si="303"/>
        <v>0.34040959256473363</v>
      </c>
      <c r="J1658">
        <f>0.94*J1657+(1-0.94)*'01_Data'!T1653^2</f>
        <v>6.2154333164671834E-4</v>
      </c>
      <c r="K1658" s="11">
        <f t="shared" si="304"/>
        <v>0.39576371685005818</v>
      </c>
      <c r="L1658" t="e">
        <f>0.94*L1657+(1-0.94)*'01_Data'!U1653^2</f>
        <v>#DIV/0!</v>
      </c>
      <c r="M1658" s="11" t="e">
        <f t="shared" si="305"/>
        <v>#DIV/0!</v>
      </c>
      <c r="N1658">
        <f>0.94*N1657+(1-0.94)*'01_Data'!V1653^2</f>
        <v>6.9137495567381311E-4</v>
      </c>
      <c r="O1658" s="11">
        <f t="shared" si="306"/>
        <v>0.41740446671040898</v>
      </c>
      <c r="P1658">
        <f>0.94*P1657+(1-0.94)*'01_Data'!W1653^2</f>
        <v>7.5761529234186394E-4</v>
      </c>
      <c r="Q1658" s="11">
        <f t="shared" si="307"/>
        <v>0.43694284943245121</v>
      </c>
      <c r="R1658">
        <f>0.94*R1657+(1-0.94)*'01_Data'!X1653^2</f>
        <v>1.2758695918716284E-4</v>
      </c>
      <c r="S1658" s="11">
        <f t="shared" si="308"/>
        <v>0.17930954719469078</v>
      </c>
      <c r="T1658">
        <f>0.94*T1657+(1-0.94)*'01_Data'!Y1653^2</f>
        <v>4.8053186935299074E-8</v>
      </c>
      <c r="U1658" s="11">
        <f t="shared" si="309"/>
        <v>3.4798567653993129E-3</v>
      </c>
      <c r="V1658" t="e">
        <f>0.94*V1657+(1-0.94)*'01_Data'!AA1653^2</f>
        <v>#VALUE!</v>
      </c>
      <c r="W1658" s="11" t="e">
        <f t="shared" si="310"/>
        <v>#VALUE!</v>
      </c>
      <c r="X1658" t="e">
        <f>0.94*X1657+(1-0.94)*'01_Data'!AB1653^2</f>
        <v>#VALUE!</v>
      </c>
      <c r="Y1658" s="11" t="e">
        <f t="shared" si="311"/>
        <v>#VALUE!</v>
      </c>
    </row>
    <row r="1659" spans="1:25" x14ac:dyDescent="0.2">
      <c r="A1659" s="6">
        <f>'01_Data'!A1655</f>
        <v>45867</v>
      </c>
      <c r="B1659">
        <f>0.94*B1658+(1-0.94)*'01_Data'!P1654^2</f>
        <v>1.9233600800932859E-4</v>
      </c>
      <c r="C1659" s="11">
        <f t="shared" si="300"/>
        <v>0.22015602198974893</v>
      </c>
      <c r="D1659">
        <f>0.94*D1658+(1-0.94)*'01_Data'!Q1654^2</f>
        <v>1.8169139225840744E-4</v>
      </c>
      <c r="E1659" s="11">
        <f t="shared" si="301"/>
        <v>0.21397717366373145</v>
      </c>
      <c r="F1659">
        <f>0.94*F1658+(1-0.94)*'01_Data'!R1654^2</f>
        <v>3.0810027712616496E-4</v>
      </c>
      <c r="G1659" s="11">
        <f t="shared" si="302"/>
        <v>0.27864183073579168</v>
      </c>
      <c r="H1659">
        <f>0.94*H1658+(1-0.94)*'01_Data'!S1654^2</f>
        <v>4.5302937804624706E-4</v>
      </c>
      <c r="I1659" s="11">
        <f t="shared" si="303"/>
        <v>0.33788075302931103</v>
      </c>
      <c r="J1659">
        <f>0.94*J1658+(1-0.94)*'01_Data'!T1654^2</f>
        <v>5.9552027713206371E-4</v>
      </c>
      <c r="K1659" s="11">
        <f t="shared" si="304"/>
        <v>0.38739012614840879</v>
      </c>
      <c r="L1659" t="e">
        <f>0.94*L1658+(1-0.94)*'01_Data'!U1654^2</f>
        <v>#DIV/0!</v>
      </c>
      <c r="M1659" s="11" t="e">
        <f t="shared" si="305"/>
        <v>#DIV/0!</v>
      </c>
      <c r="N1659">
        <f>0.94*N1658+(1-0.94)*'01_Data'!V1654^2</f>
        <v>7.2346134922733618E-4</v>
      </c>
      <c r="O1659" s="11">
        <f t="shared" si="306"/>
        <v>0.42698039768271417</v>
      </c>
      <c r="P1659">
        <f>0.94*P1658+(1-0.94)*'01_Data'!W1654^2</f>
        <v>7.28780038798332E-4</v>
      </c>
      <c r="Q1659" s="11">
        <f t="shared" si="307"/>
        <v>0.42854704499877216</v>
      </c>
      <c r="R1659">
        <f>0.94*R1658+(1-0.94)*'01_Data'!X1654^2</f>
        <v>1.2061608362551803E-4</v>
      </c>
      <c r="S1659" s="11">
        <f t="shared" si="308"/>
        <v>0.1743423444652232</v>
      </c>
      <c r="T1659">
        <f>0.94*T1658+(1-0.94)*'01_Data'!Y1654^2</f>
        <v>4.588163450183798E-8</v>
      </c>
      <c r="U1659" s="11">
        <f t="shared" si="309"/>
        <v>3.4003193812439402E-3</v>
      </c>
      <c r="V1659" t="e">
        <f>0.94*V1658+(1-0.94)*'01_Data'!AA1654^2</f>
        <v>#VALUE!</v>
      </c>
      <c r="W1659" s="11" t="e">
        <f t="shared" si="310"/>
        <v>#VALUE!</v>
      </c>
      <c r="X1659" t="e">
        <f>0.94*X1658+(1-0.94)*'01_Data'!AB1654^2</f>
        <v>#VALUE!</v>
      </c>
      <c r="Y1659" s="11" t="e">
        <f t="shared" si="311"/>
        <v>#VALUE!</v>
      </c>
    </row>
    <row r="1660" spans="1:25" x14ac:dyDescent="0.2">
      <c r="A1660" s="6">
        <f>'01_Data'!A1656</f>
        <v>45868</v>
      </c>
      <c r="B1660">
        <f>0.94*B1659+(1-0.94)*'01_Data'!P1655^2</f>
        <v>1.9068636968380594E-4</v>
      </c>
      <c r="C1660" s="11">
        <f t="shared" si="300"/>
        <v>0.21920986556338906</v>
      </c>
      <c r="D1660">
        <f>0.94*D1659+(1-0.94)*'01_Data'!Q1655^2</f>
        <v>1.7216538796310189E-4</v>
      </c>
      <c r="E1660" s="11">
        <f t="shared" si="301"/>
        <v>0.20829228926367313</v>
      </c>
      <c r="F1660">
        <f>0.94*F1659+(1-0.94)*'01_Data'!R1655^2</f>
        <v>2.9555289376012242E-4</v>
      </c>
      <c r="G1660" s="11">
        <f t="shared" si="302"/>
        <v>0.27290901272686258</v>
      </c>
      <c r="H1660">
        <f>0.94*H1659+(1-0.94)*'01_Data'!S1655^2</f>
        <v>4.2608187437792003E-4</v>
      </c>
      <c r="I1660" s="11">
        <f t="shared" si="303"/>
        <v>0.32767763479254403</v>
      </c>
      <c r="J1660">
        <f>0.94*J1659+(1-0.94)*'01_Data'!T1655^2</f>
        <v>6.0729024929885491E-4</v>
      </c>
      <c r="K1660" s="11">
        <f t="shared" si="304"/>
        <v>0.39119962017275967</v>
      </c>
      <c r="L1660" t="e">
        <f>0.94*L1659+(1-0.94)*'01_Data'!U1655^2</f>
        <v>#DIV/0!</v>
      </c>
      <c r="M1660" s="11" t="e">
        <f t="shared" si="305"/>
        <v>#DIV/0!</v>
      </c>
      <c r="N1660">
        <f>0.94*N1659+(1-0.94)*'01_Data'!V1655^2</f>
        <v>6.8241665845467786E-4</v>
      </c>
      <c r="O1660" s="11">
        <f t="shared" si="306"/>
        <v>0.41469144906855604</v>
      </c>
      <c r="P1660">
        <f>0.94*P1659+(1-0.94)*'01_Data'!W1655^2</f>
        <v>6.872171656854061E-4</v>
      </c>
      <c r="Q1660" s="11">
        <f t="shared" si="307"/>
        <v>0.41614748077180802</v>
      </c>
      <c r="R1660">
        <f>0.94*R1659+(1-0.94)*'01_Data'!X1655^2</f>
        <v>1.4021268328499918E-4</v>
      </c>
      <c r="S1660" s="11">
        <f t="shared" si="308"/>
        <v>0.18797232825025018</v>
      </c>
      <c r="T1660">
        <f>0.94*T1659+(1-0.94)*'01_Data'!Y1655^2</f>
        <v>4.3840220235388217E-8</v>
      </c>
      <c r="U1660" s="11">
        <f t="shared" si="309"/>
        <v>3.3238133971867059E-3</v>
      </c>
      <c r="V1660" t="e">
        <f>0.94*V1659+(1-0.94)*'01_Data'!AA1655^2</f>
        <v>#VALUE!</v>
      </c>
      <c r="W1660" s="11" t="e">
        <f t="shared" si="310"/>
        <v>#VALUE!</v>
      </c>
      <c r="X1660" t="e">
        <f>0.94*X1659+(1-0.94)*'01_Data'!AB1655^2</f>
        <v>#VALUE!</v>
      </c>
      <c r="Y1660" s="11" t="e">
        <f t="shared" si="311"/>
        <v>#VALUE!</v>
      </c>
    </row>
    <row r="1661" spans="1:25" x14ac:dyDescent="0.2">
      <c r="A1661" s="6">
        <f>'01_Data'!A1657</f>
        <v>45869</v>
      </c>
      <c r="B1661">
        <f>0.94*B1660+(1-0.94)*'01_Data'!P1656^2</f>
        <v>1.8380742977197175E-4</v>
      </c>
      <c r="C1661" s="11">
        <f t="shared" si="300"/>
        <v>0.21521959088925174</v>
      </c>
      <c r="D1661">
        <f>0.94*D1660+(1-0.94)*'01_Data'!Q1656^2</f>
        <v>1.9179449024836086E-4</v>
      </c>
      <c r="E1661" s="11">
        <f t="shared" si="301"/>
        <v>0.21984588134096789</v>
      </c>
      <c r="F1661">
        <f>0.94*F1660+(1-0.94)*'01_Data'!R1656^2</f>
        <v>2.8885681168291461E-4</v>
      </c>
      <c r="G1661" s="11">
        <f t="shared" si="302"/>
        <v>0.26979977120838056</v>
      </c>
      <c r="H1661">
        <f>0.94*H1660+(1-0.94)*'01_Data'!S1656^2</f>
        <v>4.3328256143173888E-4</v>
      </c>
      <c r="I1661" s="11">
        <f t="shared" si="303"/>
        <v>0.330434873281859</v>
      </c>
      <c r="J1661">
        <f>0.94*J1660+(1-0.94)*'01_Data'!T1656^2</f>
        <v>5.7405293505181378E-4</v>
      </c>
      <c r="K1661" s="11">
        <f t="shared" si="304"/>
        <v>0.38034371249313048</v>
      </c>
      <c r="L1661" t="e">
        <f>0.94*L1660+(1-0.94)*'01_Data'!U1656^2</f>
        <v>#DIV/0!</v>
      </c>
      <c r="M1661" s="11" t="e">
        <f t="shared" si="305"/>
        <v>#DIV/0!</v>
      </c>
      <c r="N1661">
        <f>0.94*N1660+(1-0.94)*'01_Data'!V1656^2</f>
        <v>6.5867674340741318E-4</v>
      </c>
      <c r="O1661" s="11">
        <f t="shared" si="306"/>
        <v>0.40741445646745056</v>
      </c>
      <c r="P1661">
        <f>0.94*P1660+(1-0.94)*'01_Data'!W1656^2</f>
        <v>6.564619308940745E-4</v>
      </c>
      <c r="Q1661" s="11">
        <f t="shared" si="307"/>
        <v>0.40672891043704623</v>
      </c>
      <c r="R1661">
        <f>0.94*R1660+(1-0.94)*'01_Data'!X1656^2</f>
        <v>1.3401218052632509E-4</v>
      </c>
      <c r="S1661" s="11">
        <f t="shared" si="308"/>
        <v>0.18376906565750922</v>
      </c>
      <c r="T1661">
        <f>0.94*T1660+(1-0.94)*'01_Data'!Y1656^2</f>
        <v>4.1921135896550833E-8</v>
      </c>
      <c r="U1661" s="11">
        <f t="shared" si="309"/>
        <v>3.2502501820522696E-3</v>
      </c>
      <c r="V1661" t="e">
        <f>0.94*V1660+(1-0.94)*'01_Data'!AA1656^2</f>
        <v>#VALUE!</v>
      </c>
      <c r="W1661" s="11" t="e">
        <f t="shared" si="310"/>
        <v>#VALUE!</v>
      </c>
      <c r="X1661" t="e">
        <f>0.94*X1660+(1-0.94)*'01_Data'!AB1656^2</f>
        <v>#VALUE!</v>
      </c>
      <c r="Y1661" s="11" t="e">
        <f t="shared" si="311"/>
        <v>#VALUE!</v>
      </c>
    </row>
    <row r="1662" spans="1:25" x14ac:dyDescent="0.2">
      <c r="A1662" s="6">
        <f>'01_Data'!A1658</f>
        <v>45870</v>
      </c>
      <c r="B1662">
        <f>0.94*B1661+(1-0.94)*'01_Data'!P1657^2</f>
        <v>1.7310371346976582E-4</v>
      </c>
      <c r="C1662" s="11">
        <f t="shared" si="300"/>
        <v>0.20885912906641402</v>
      </c>
      <c r="D1662">
        <f>0.94*D1661+(1-0.94)*'01_Data'!Q1657^2</f>
        <v>1.8978537721831904E-4</v>
      </c>
      <c r="E1662" s="11">
        <f t="shared" si="301"/>
        <v>0.2186913694205064</v>
      </c>
      <c r="F1662">
        <f>0.94*F1661+(1-0.94)*'01_Data'!R1657^2</f>
        <v>2.8304088539473341E-4</v>
      </c>
      <c r="G1662" s="11">
        <f t="shared" si="302"/>
        <v>0.26706984689304192</v>
      </c>
      <c r="H1662">
        <f>0.94*H1661+(1-0.94)*'01_Data'!S1657^2</f>
        <v>4.1407754441417346E-4</v>
      </c>
      <c r="I1662" s="11">
        <f t="shared" si="303"/>
        <v>0.32302870026109398</v>
      </c>
      <c r="J1662">
        <f>0.94*J1661+(1-0.94)*'01_Data'!T1657^2</f>
        <v>5.4692379720670445E-4</v>
      </c>
      <c r="K1662" s="11">
        <f t="shared" si="304"/>
        <v>0.37124762207465994</v>
      </c>
      <c r="L1662" t="e">
        <f>0.94*L1661+(1-0.94)*'01_Data'!U1657^2</f>
        <v>#DIV/0!</v>
      </c>
      <c r="M1662" s="11" t="e">
        <f t="shared" si="305"/>
        <v>#DIV/0!</v>
      </c>
      <c r="N1662">
        <f>0.94*N1661+(1-0.94)*'01_Data'!V1657^2</f>
        <v>6.3694749714930665E-4</v>
      </c>
      <c r="O1662" s="11">
        <f t="shared" si="306"/>
        <v>0.40063795287219767</v>
      </c>
      <c r="P1662">
        <f>0.94*P1661+(1-0.94)*'01_Data'!W1657^2</f>
        <v>6.2404496812378473E-4</v>
      </c>
      <c r="Q1662" s="11">
        <f t="shared" si="307"/>
        <v>0.39655936751915694</v>
      </c>
      <c r="R1662">
        <f>0.94*R1661+(1-0.94)*'01_Data'!X1657^2</f>
        <v>1.2599010356288993E-4</v>
      </c>
      <c r="S1662" s="11">
        <f t="shared" si="308"/>
        <v>0.17818391088380642</v>
      </c>
      <c r="T1662">
        <f>0.94*T1661+(1-0.94)*'01_Data'!Y1657^2</f>
        <v>4.0117041740268181E-8</v>
      </c>
      <c r="U1662" s="11">
        <f t="shared" si="309"/>
        <v>3.1795431304744996E-3</v>
      </c>
      <c r="V1662" t="e">
        <f>0.94*V1661+(1-0.94)*'01_Data'!AA1657^2</f>
        <v>#VALUE!</v>
      </c>
      <c r="W1662" s="11" t="e">
        <f t="shared" si="310"/>
        <v>#VALUE!</v>
      </c>
      <c r="X1662" t="e">
        <f>0.94*X1661+(1-0.94)*'01_Data'!AB1657^2</f>
        <v>#VALUE!</v>
      </c>
      <c r="Y1662" s="11" t="e">
        <f t="shared" si="311"/>
        <v>#VALUE!</v>
      </c>
    </row>
    <row r="1663" spans="1:25" x14ac:dyDescent="0.2">
      <c r="A1663" s="6">
        <f>'01_Data'!A1659</f>
        <v>45873</v>
      </c>
      <c r="B1663">
        <f>0.94*B1662+(1-0.94)*'01_Data'!P1658^2</f>
        <v>1.8232502645727555E-4</v>
      </c>
      <c r="C1663" s="11">
        <f t="shared" si="300"/>
        <v>0.21434996306795448</v>
      </c>
      <c r="D1663">
        <f>0.94*D1662+(1-0.94)*'01_Data'!Q1658^2</f>
        <v>1.7854883750923208E-4</v>
      </c>
      <c r="E1663" s="11">
        <f t="shared" si="301"/>
        <v>0.21211861552519734</v>
      </c>
      <c r="F1663">
        <f>0.94*F1662+(1-0.94)*'01_Data'!R1658^2</f>
        <v>3.1121616622816758E-4</v>
      </c>
      <c r="G1663" s="11">
        <f t="shared" si="302"/>
        <v>0.28004727081244379</v>
      </c>
      <c r="H1663">
        <f>0.94*H1662+(1-0.94)*'01_Data'!S1658^2</f>
        <v>3.9807008100035897E-4</v>
      </c>
      <c r="I1663" s="11">
        <f t="shared" si="303"/>
        <v>0.31672331839018497</v>
      </c>
      <c r="J1663">
        <f>0.94*J1662+(1-0.94)*'01_Data'!T1658^2</f>
        <v>5.2041111403516144E-4</v>
      </c>
      <c r="K1663" s="11">
        <f t="shared" si="304"/>
        <v>0.36213754394823622</v>
      </c>
      <c r="L1663" t="e">
        <f>0.94*L1662+(1-0.94)*'01_Data'!U1658^2</f>
        <v>#DIV/0!</v>
      </c>
      <c r="M1663" s="11" t="e">
        <f t="shared" si="305"/>
        <v>#DIV/0!</v>
      </c>
      <c r="N1663">
        <f>0.94*N1662+(1-0.94)*'01_Data'!V1658^2</f>
        <v>6.2374650074993132E-4</v>
      </c>
      <c r="O1663" s="11">
        <f t="shared" si="306"/>
        <v>0.39646452324133957</v>
      </c>
      <c r="P1663">
        <f>0.94*P1662+(1-0.94)*'01_Data'!W1658^2</f>
        <v>6.8208814109221253E-4</v>
      </c>
      <c r="Q1663" s="11">
        <f t="shared" si="307"/>
        <v>0.41459162021830298</v>
      </c>
      <c r="R1663">
        <f>0.94*R1662+(1-0.94)*'01_Data'!X1658^2</f>
        <v>1.3011062646942496E-4</v>
      </c>
      <c r="S1663" s="11">
        <f t="shared" si="308"/>
        <v>0.18107423303798664</v>
      </c>
      <c r="T1663">
        <f>0.94*T1662+(1-0.94)*'01_Data'!Y1658^2</f>
        <v>4.8618571745185149E-8</v>
      </c>
      <c r="U1663" s="11">
        <f t="shared" si="309"/>
        <v>3.5002685725222084E-3</v>
      </c>
      <c r="V1663" t="e">
        <f>0.94*V1662+(1-0.94)*'01_Data'!AA1658^2</f>
        <v>#VALUE!</v>
      </c>
      <c r="W1663" s="11" t="e">
        <f t="shared" si="310"/>
        <v>#VALUE!</v>
      </c>
      <c r="X1663" t="e">
        <f>0.94*X1662+(1-0.94)*'01_Data'!AB1658^2</f>
        <v>#VALUE!</v>
      </c>
      <c r="Y1663" s="11" t="e">
        <f t="shared" si="311"/>
        <v>#VALUE!</v>
      </c>
    </row>
    <row r="1664" spans="1:25" x14ac:dyDescent="0.2">
      <c r="A1664" s="6">
        <f>'01_Data'!A1660</f>
        <v>45874</v>
      </c>
      <c r="B1664">
        <f>0.94*B1663+(1-0.94)*'01_Data'!P1659^2</f>
        <v>1.9764780257383E-4</v>
      </c>
      <c r="C1664" s="11">
        <f t="shared" si="300"/>
        <v>0.22317537106187402</v>
      </c>
      <c r="D1664">
        <f>0.94*D1663+(1-0.94)*'01_Data'!Q1659^2</f>
        <v>1.681759672377008E-4</v>
      </c>
      <c r="E1664" s="11">
        <f t="shared" si="301"/>
        <v>0.20586486767756321</v>
      </c>
      <c r="F1664">
        <f>0.94*F1663+(1-0.94)*'01_Data'!R1659^2</f>
        <v>2.9259967554881827E-4</v>
      </c>
      <c r="G1664" s="11">
        <f t="shared" si="302"/>
        <v>0.27154211135347356</v>
      </c>
      <c r="H1664">
        <f>0.94*H1663+(1-0.94)*'01_Data'!S1659^2</f>
        <v>3.8393927100290092E-4</v>
      </c>
      <c r="I1664" s="11">
        <f t="shared" si="303"/>
        <v>0.31105095449577236</v>
      </c>
      <c r="J1664">
        <f>0.94*J1663+(1-0.94)*'01_Data'!T1659^2</f>
        <v>5.0342858985172496E-4</v>
      </c>
      <c r="K1664" s="11">
        <f t="shared" si="304"/>
        <v>0.35617973642900391</v>
      </c>
      <c r="L1664" t="e">
        <f>0.94*L1663+(1-0.94)*'01_Data'!U1659^2</f>
        <v>#DIV/0!</v>
      </c>
      <c r="M1664" s="11" t="e">
        <f t="shared" si="305"/>
        <v>#DIV/0!</v>
      </c>
      <c r="N1664">
        <f>0.94*N1663+(1-0.94)*'01_Data'!V1659^2</f>
        <v>6.169955465342063E-4</v>
      </c>
      <c r="O1664" s="11">
        <f t="shared" si="306"/>
        <v>0.39431317214445172</v>
      </c>
      <c r="P1664">
        <f>0.94*P1663+(1-0.94)*'01_Data'!W1659^2</f>
        <v>6.5697029213621604E-4</v>
      </c>
      <c r="Q1664" s="11">
        <f t="shared" si="307"/>
        <v>0.40688636450282584</v>
      </c>
      <c r="R1664">
        <f>0.94*R1663+(1-0.94)*'01_Data'!X1659^2</f>
        <v>1.2230398888125947E-4</v>
      </c>
      <c r="S1664" s="11">
        <f t="shared" si="308"/>
        <v>0.17555798243907164</v>
      </c>
      <c r="T1664">
        <f>0.94*T1663+(1-0.94)*'01_Data'!Y1659^2</f>
        <v>4.6411870557995849E-8</v>
      </c>
      <c r="U1664" s="11">
        <f t="shared" si="309"/>
        <v>3.4199110194002057E-3</v>
      </c>
      <c r="V1664" t="e">
        <f>0.94*V1663+(1-0.94)*'01_Data'!AA1659^2</f>
        <v>#VALUE!</v>
      </c>
      <c r="W1664" s="11" t="e">
        <f t="shared" si="310"/>
        <v>#VALUE!</v>
      </c>
      <c r="X1664" t="e">
        <f>0.94*X1663+(1-0.94)*'01_Data'!AB1659^2</f>
        <v>#VALUE!</v>
      </c>
      <c r="Y1664" s="11" t="e">
        <f t="shared" si="311"/>
        <v>#VALUE!</v>
      </c>
    </row>
    <row r="1665" spans="1:25" x14ac:dyDescent="0.2">
      <c r="A1665" s="6">
        <f>'01_Data'!A1661</f>
        <v>45875</v>
      </c>
      <c r="B1665">
        <f>0.94*B1664+(1-0.94)*'01_Data'!P1660^2</f>
        <v>1.8587694394597872E-4</v>
      </c>
      <c r="C1665" s="11">
        <f t="shared" si="300"/>
        <v>0.21642779367351747</v>
      </c>
      <c r="D1665">
        <f>0.94*D1664+(1-0.94)*'01_Data'!Q1660^2</f>
        <v>1.684682305791323E-4</v>
      </c>
      <c r="E1665" s="11">
        <f t="shared" si="301"/>
        <v>0.20604367038553101</v>
      </c>
      <c r="F1665">
        <f>0.94*F1664+(1-0.94)*'01_Data'!R1660^2</f>
        <v>2.7589310412019894E-4</v>
      </c>
      <c r="G1665" s="11">
        <f t="shared" si="302"/>
        <v>0.2636760554890985</v>
      </c>
      <c r="H1665">
        <f>0.94*H1664+(1-0.94)*'01_Data'!S1660^2</f>
        <v>3.6247513905259871E-4</v>
      </c>
      <c r="I1665" s="11">
        <f t="shared" si="303"/>
        <v>0.30223126086037971</v>
      </c>
      <c r="J1665">
        <f>0.94*J1664+(1-0.94)*'01_Data'!T1660^2</f>
        <v>4.7908346131207973E-4</v>
      </c>
      <c r="K1665" s="11">
        <f t="shared" si="304"/>
        <v>0.34746083556372814</v>
      </c>
      <c r="L1665" t="e">
        <f>0.94*L1664+(1-0.94)*'01_Data'!U1660^2</f>
        <v>#DIV/0!</v>
      </c>
      <c r="M1665" s="11" t="e">
        <f t="shared" si="305"/>
        <v>#DIV/0!</v>
      </c>
      <c r="N1665">
        <f>0.94*N1664+(1-0.94)*'01_Data'!V1660^2</f>
        <v>8.291572166143885E-4</v>
      </c>
      <c r="O1665" s="11">
        <f t="shared" si="306"/>
        <v>0.45710788506306244</v>
      </c>
      <c r="P1665">
        <f>0.94*P1664+(1-0.94)*'01_Data'!W1660^2</f>
        <v>6.5321012374796445E-4</v>
      </c>
      <c r="Q1665" s="11">
        <f t="shared" si="307"/>
        <v>0.40572028687814843</v>
      </c>
      <c r="R1665">
        <f>0.94*R1664+(1-0.94)*'01_Data'!X1660^2</f>
        <v>1.1565173801757696E-4</v>
      </c>
      <c r="S1665" s="11">
        <f t="shared" si="308"/>
        <v>0.1707168356678081</v>
      </c>
      <c r="T1665">
        <f>0.94*T1664+(1-0.94)*'01_Data'!Y1660^2</f>
        <v>4.3627158324516098E-8</v>
      </c>
      <c r="U1665" s="11">
        <f t="shared" si="309"/>
        <v>3.3157267525805042E-3</v>
      </c>
      <c r="V1665" t="e">
        <f>0.94*V1664+(1-0.94)*'01_Data'!AA1660^2</f>
        <v>#VALUE!</v>
      </c>
      <c r="W1665" s="11" t="e">
        <f t="shared" si="310"/>
        <v>#VALUE!</v>
      </c>
      <c r="X1665" t="e">
        <f>0.94*X1664+(1-0.94)*'01_Data'!AB1660^2</f>
        <v>#VALUE!</v>
      </c>
      <c r="Y1665" s="11" t="e">
        <f t="shared" si="311"/>
        <v>#VALUE!</v>
      </c>
    </row>
    <row r="1666" spans="1:25" x14ac:dyDescent="0.2">
      <c r="A1666" s="6">
        <f>'01_Data'!A1662</f>
        <v>45876</v>
      </c>
      <c r="B1666">
        <f>0.94*B1665+(1-0.94)*'01_Data'!P1661^2</f>
        <v>1.775240050305196E-4</v>
      </c>
      <c r="C1666" s="11">
        <f t="shared" si="300"/>
        <v>0.21150898152960534</v>
      </c>
      <c r="D1666">
        <f>0.94*D1665+(1-0.94)*'01_Data'!Q1661^2</f>
        <v>1.5853356082269808E-4</v>
      </c>
      <c r="E1666" s="11">
        <f t="shared" si="301"/>
        <v>0.19987610494333713</v>
      </c>
      <c r="F1666">
        <f>0.94*F1665+(1-0.94)*'01_Data'!R1661^2</f>
        <v>2.5939557354526889E-4</v>
      </c>
      <c r="G1666" s="11">
        <f t="shared" si="302"/>
        <v>0.25567104750715863</v>
      </c>
      <c r="H1666">
        <f>0.94*H1665+(1-0.94)*'01_Data'!S1661^2</f>
        <v>3.5027337916001687E-4</v>
      </c>
      <c r="I1666" s="11">
        <f t="shared" si="303"/>
        <v>0.29710081041344244</v>
      </c>
      <c r="J1666">
        <f>0.94*J1665+(1-0.94)*'01_Data'!T1661^2</f>
        <v>4.6502546299312847E-4</v>
      </c>
      <c r="K1666" s="11">
        <f t="shared" si="304"/>
        <v>0.34232501613856442</v>
      </c>
      <c r="L1666" t="e">
        <f>0.94*L1665+(1-0.94)*'01_Data'!U1661^2</f>
        <v>#DIV/0!</v>
      </c>
      <c r="M1666" s="11" t="e">
        <f t="shared" si="305"/>
        <v>#DIV/0!</v>
      </c>
      <c r="N1666">
        <f>0.94*N1665+(1-0.94)*'01_Data'!V1661^2</f>
        <v>8.5822356700433777E-4</v>
      </c>
      <c r="O1666" s="11">
        <f t="shared" si="306"/>
        <v>0.46505089924124771</v>
      </c>
      <c r="P1666">
        <f>0.94*P1665+(1-0.94)*'01_Data'!W1661^2</f>
        <v>6.6370988703193809E-4</v>
      </c>
      <c r="Q1666" s="11">
        <f t="shared" si="307"/>
        <v>0.40896808131203638</v>
      </c>
      <c r="R1666">
        <f>0.94*R1665+(1-0.94)*'01_Data'!X1661^2</f>
        <v>1.1191772373495338E-4</v>
      </c>
      <c r="S1666" s="11">
        <f t="shared" si="308"/>
        <v>0.16793828146437681</v>
      </c>
      <c r="T1666">
        <f>0.94*T1665+(1-0.94)*'01_Data'!Y1661^2</f>
        <v>4.7488600290725994E-8</v>
      </c>
      <c r="U1666" s="11">
        <f t="shared" si="309"/>
        <v>3.4593535918236158E-3</v>
      </c>
      <c r="V1666" t="e">
        <f>0.94*V1665+(1-0.94)*'01_Data'!AA1661^2</f>
        <v>#VALUE!</v>
      </c>
      <c r="W1666" s="11" t="e">
        <f t="shared" si="310"/>
        <v>#VALUE!</v>
      </c>
      <c r="X1666" t="e">
        <f>0.94*X1665+(1-0.94)*'01_Data'!AB1661^2</f>
        <v>#VALUE!</v>
      </c>
      <c r="Y1666" s="11" t="e">
        <f t="shared" si="311"/>
        <v>#VALUE!</v>
      </c>
    </row>
    <row r="1667" spans="1:25" x14ac:dyDescent="0.2">
      <c r="A1667" s="6">
        <f>'01_Data'!A1663</f>
        <v>45877</v>
      </c>
      <c r="B1667">
        <f>0.94*B1666+(1-0.94)*'01_Data'!P1662^2</f>
        <v>1.6853943166774077E-4</v>
      </c>
      <c r="C1667" s="11">
        <f t="shared" si="300"/>
        <v>0.20608720673605793</v>
      </c>
      <c r="D1667">
        <f>0.94*D1666+(1-0.94)*'01_Data'!Q1662^2</f>
        <v>1.493916762061646E-4</v>
      </c>
      <c r="E1667" s="11">
        <f t="shared" si="301"/>
        <v>0.19402758155466837</v>
      </c>
      <c r="F1667">
        <f>0.94*F1666+(1-0.94)*'01_Data'!R1662^2</f>
        <v>2.4564180955870794E-4</v>
      </c>
      <c r="G1667" s="11">
        <f t="shared" si="302"/>
        <v>0.24880059487226794</v>
      </c>
      <c r="H1667">
        <f>0.94*H1666+(1-0.94)*'01_Data'!S1662^2</f>
        <v>3.6493022943848315E-4</v>
      </c>
      <c r="I1667" s="11">
        <f t="shared" si="303"/>
        <v>0.3032530590422754</v>
      </c>
      <c r="J1667">
        <f>0.94*J1666+(1-0.94)*'01_Data'!T1662^2</f>
        <v>4.3756678541560215E-4</v>
      </c>
      <c r="K1667" s="11">
        <f t="shared" si="304"/>
        <v>0.33206449663390958</v>
      </c>
      <c r="L1667" t="e">
        <f>0.94*L1666+(1-0.94)*'01_Data'!U1662^2</f>
        <v>#DIV/0!</v>
      </c>
      <c r="M1667" s="11" t="e">
        <f t="shared" si="305"/>
        <v>#DIV/0!</v>
      </c>
      <c r="N1667">
        <f>0.94*N1666+(1-0.94)*'01_Data'!V1662^2</f>
        <v>8.1015523465267155E-4</v>
      </c>
      <c r="O1667" s="11">
        <f t="shared" si="306"/>
        <v>0.45183970513056204</v>
      </c>
      <c r="P1667">
        <f>0.94*P1666+(1-0.94)*'01_Data'!W1662^2</f>
        <v>6.3321690818075535E-4</v>
      </c>
      <c r="Q1667" s="11">
        <f t="shared" si="307"/>
        <v>0.39946296556946348</v>
      </c>
      <c r="R1667">
        <f>0.94*R1666+(1-0.94)*'01_Data'!X1662^2</f>
        <v>1.1618411494815318E-4</v>
      </c>
      <c r="S1667" s="11">
        <f t="shared" si="308"/>
        <v>0.17110931291701981</v>
      </c>
      <c r="T1667">
        <f>0.94*T1666+(1-0.94)*'01_Data'!Y1662^2</f>
        <v>4.4639284273282433E-8</v>
      </c>
      <c r="U1667" s="11">
        <f t="shared" si="309"/>
        <v>3.3539677453528339E-3</v>
      </c>
      <c r="V1667" t="e">
        <f>0.94*V1666+(1-0.94)*'01_Data'!AA1662^2</f>
        <v>#VALUE!</v>
      </c>
      <c r="W1667" s="11" t="e">
        <f t="shared" si="310"/>
        <v>#VALUE!</v>
      </c>
      <c r="X1667" t="e">
        <f>0.94*X1666+(1-0.94)*'01_Data'!AB1662^2</f>
        <v>#VALUE!</v>
      </c>
      <c r="Y1667" s="11" t="e">
        <f t="shared" si="311"/>
        <v>#VALUE!</v>
      </c>
    </row>
    <row r="1668" spans="1:25" x14ac:dyDescent="0.2">
      <c r="A1668" s="6">
        <f>'01_Data'!A1664</f>
        <v>45880</v>
      </c>
      <c r="B1668">
        <f>0.94*B1667+(1-0.94)*'01_Data'!P1663^2</f>
        <v>1.6225777753999372E-4</v>
      </c>
      <c r="C1668" s="11">
        <f t="shared" si="300"/>
        <v>0.20221018752792458</v>
      </c>
      <c r="D1668">
        <f>0.94*D1667+(1-0.94)*'01_Data'!Q1663^2</f>
        <v>1.4907759638850088E-4</v>
      </c>
      <c r="E1668" s="11">
        <f t="shared" si="301"/>
        <v>0.19382351325342914</v>
      </c>
      <c r="F1668">
        <f>0.94*F1667+(1-0.94)*'01_Data'!R1663^2</f>
        <v>2.4274371170278743E-4</v>
      </c>
      <c r="G1668" s="11">
        <f t="shared" si="302"/>
        <v>0.24732855748801522</v>
      </c>
      <c r="H1668">
        <f>0.94*H1667+(1-0.94)*'01_Data'!S1663^2</f>
        <v>3.5958390014716158E-4</v>
      </c>
      <c r="I1668" s="11">
        <f t="shared" si="303"/>
        <v>0.30102349216811092</v>
      </c>
      <c r="J1668">
        <f>0.94*J1667+(1-0.94)*'01_Data'!T1663^2</f>
        <v>4.2849945460771523E-4</v>
      </c>
      <c r="K1668" s="11">
        <f t="shared" si="304"/>
        <v>0.32860593810998645</v>
      </c>
      <c r="L1668" t="e">
        <f>0.94*L1667+(1-0.94)*'01_Data'!U1663^2</f>
        <v>#DIV/0!</v>
      </c>
      <c r="M1668" s="11" t="e">
        <f t="shared" si="305"/>
        <v>#DIV/0!</v>
      </c>
      <c r="N1668">
        <f>0.94*N1667+(1-0.94)*'01_Data'!V1663^2</f>
        <v>8.5969497867316805E-4</v>
      </c>
      <c r="O1668" s="11">
        <f t="shared" si="306"/>
        <v>0.46544938997235602</v>
      </c>
      <c r="P1668">
        <f>0.94*P1667+(1-0.94)*'01_Data'!W1663^2</f>
        <v>6.4387505858768789E-4</v>
      </c>
      <c r="Q1668" s="11">
        <f t="shared" si="307"/>
        <v>0.40281076793464365</v>
      </c>
      <c r="R1668">
        <f>0.94*R1667+(1-0.94)*'01_Data'!X1663^2</f>
        <v>1.0923347691598431E-4</v>
      </c>
      <c r="S1668" s="11">
        <f t="shared" si="308"/>
        <v>0.16591213392283294</v>
      </c>
      <c r="T1668">
        <f>0.94*T1667+(1-0.94)*'01_Data'!Y1663^2</f>
        <v>4.8391628543343195E-8</v>
      </c>
      <c r="U1668" s="11">
        <f t="shared" si="309"/>
        <v>3.4920896885564791E-3</v>
      </c>
      <c r="V1668" t="e">
        <f>0.94*V1667+(1-0.94)*'01_Data'!AA1663^2</f>
        <v>#VALUE!</v>
      </c>
      <c r="W1668" s="11" t="e">
        <f t="shared" si="310"/>
        <v>#VALUE!</v>
      </c>
      <c r="X1668" t="e">
        <f>0.94*X1667+(1-0.94)*'01_Data'!AB1663^2</f>
        <v>#VALUE!</v>
      </c>
      <c r="Y1668" s="11" t="e">
        <f t="shared" si="311"/>
        <v>#VALUE!</v>
      </c>
    </row>
    <row r="1669" spans="1:25" x14ac:dyDescent="0.2">
      <c r="A1669" s="6">
        <f>'01_Data'!A1665</f>
        <v>45881</v>
      </c>
      <c r="B1669">
        <f>0.94*B1668+(1-0.94)*'01_Data'!P1664^2</f>
        <v>1.5751686986458028E-4</v>
      </c>
      <c r="C1669" s="11">
        <f t="shared" si="300"/>
        <v>0.19923416174410008</v>
      </c>
      <c r="D1669">
        <f>0.94*D1668+(1-0.94)*'01_Data'!Q1664^2</f>
        <v>1.4627152694505249E-4</v>
      </c>
      <c r="E1669" s="11">
        <f t="shared" si="301"/>
        <v>0.1919906893319393</v>
      </c>
      <c r="F1669">
        <f>0.94*F1668+(1-0.94)*'01_Data'!R1664^2</f>
        <v>2.2916526799112593E-4</v>
      </c>
      <c r="G1669" s="11">
        <f t="shared" si="302"/>
        <v>0.24031156346244292</v>
      </c>
      <c r="H1669">
        <f>0.94*H1668+(1-0.94)*'01_Data'!S1664^2</f>
        <v>3.4953335053811613E-4</v>
      </c>
      <c r="I1669" s="11">
        <f t="shared" si="303"/>
        <v>0.29678679946319259</v>
      </c>
      <c r="J1669">
        <f>0.94*J1668+(1-0.94)*'01_Data'!T1664^2</f>
        <v>4.0347696885385814E-4</v>
      </c>
      <c r="K1669" s="11">
        <f t="shared" si="304"/>
        <v>0.31886705090236628</v>
      </c>
      <c r="L1669" t="e">
        <f>0.94*L1668+(1-0.94)*'01_Data'!U1664^2</f>
        <v>#DIV/0!</v>
      </c>
      <c r="M1669" s="11" t="e">
        <f t="shared" si="305"/>
        <v>#DIV/0!</v>
      </c>
      <c r="N1669">
        <f>0.94*N1668+(1-0.94)*'01_Data'!V1664^2</f>
        <v>8.8199570218859796E-4</v>
      </c>
      <c r="O1669" s="11">
        <f t="shared" si="306"/>
        <v>0.47144768209370452</v>
      </c>
      <c r="P1669">
        <f>0.94*P1668+(1-0.94)*'01_Data'!W1664^2</f>
        <v>6.8438189821003594E-4</v>
      </c>
      <c r="Q1669" s="11">
        <f t="shared" si="307"/>
        <v>0.41528813894563504</v>
      </c>
      <c r="R1669">
        <f>0.94*R1668+(1-0.94)*'01_Data'!X1664^2</f>
        <v>1.0558993945165148E-4</v>
      </c>
      <c r="S1669" s="11">
        <f t="shared" si="308"/>
        <v>0.16312162561051238</v>
      </c>
      <c r="T1669">
        <f>0.94*T1668+(1-0.94)*'01_Data'!Y1664^2</f>
        <v>4.6212158067492738E-8</v>
      </c>
      <c r="U1669" s="11">
        <f t="shared" si="309"/>
        <v>3.4125450668098392E-3</v>
      </c>
      <c r="V1669" t="e">
        <f>0.94*V1668+(1-0.94)*'01_Data'!AA1664^2</f>
        <v>#VALUE!</v>
      </c>
      <c r="W1669" s="11" t="e">
        <f t="shared" si="310"/>
        <v>#VALUE!</v>
      </c>
      <c r="X1669" t="e">
        <f>0.94*X1668+(1-0.94)*'01_Data'!AB1664^2</f>
        <v>#VALUE!</v>
      </c>
      <c r="Y1669" s="11" t="e">
        <f t="shared" si="311"/>
        <v>#VALUE!</v>
      </c>
    </row>
    <row r="1670" spans="1:25" x14ac:dyDescent="0.2">
      <c r="A1670" s="6">
        <f>'01_Data'!A1666</f>
        <v>45882</v>
      </c>
      <c r="B1670">
        <f>0.94*B1669+(1-0.94)*'01_Data'!P1665^2</f>
        <v>1.4854661830449606E-4</v>
      </c>
      <c r="C1670" s="11">
        <f t="shared" si="300"/>
        <v>0.19347802927653832</v>
      </c>
      <c r="D1670">
        <f>0.94*D1669+(1-0.94)*'01_Data'!Q1665^2</f>
        <v>1.3997658640031528E-4</v>
      </c>
      <c r="E1670" s="11">
        <f t="shared" si="301"/>
        <v>0.18781400313309829</v>
      </c>
      <c r="F1670">
        <f>0.94*F1669+(1-0.94)*'01_Data'!R1665^2</f>
        <v>2.2303520892633029E-4</v>
      </c>
      <c r="G1670" s="11">
        <f t="shared" si="302"/>
        <v>0.23707566861539217</v>
      </c>
      <c r="H1670">
        <f>0.94*H1669+(1-0.94)*'01_Data'!S1665^2</f>
        <v>3.3458124039017399E-4</v>
      </c>
      <c r="I1670" s="11">
        <f t="shared" si="303"/>
        <v>0.29036954485331939</v>
      </c>
      <c r="J1670">
        <f>0.94*J1669+(1-0.94)*'01_Data'!T1665^2</f>
        <v>3.7935733212413991E-4</v>
      </c>
      <c r="K1670" s="11">
        <f t="shared" si="304"/>
        <v>0.30918933955633604</v>
      </c>
      <c r="L1670" t="e">
        <f>0.94*L1669+(1-0.94)*'01_Data'!U1665^2</f>
        <v>#DIV/0!</v>
      </c>
      <c r="M1670" s="11" t="e">
        <f t="shared" si="305"/>
        <v>#DIV/0!</v>
      </c>
      <c r="N1670">
        <f>0.94*N1669+(1-0.94)*'01_Data'!V1665^2</f>
        <v>8.308224904851327E-4</v>
      </c>
      <c r="O1670" s="11">
        <f t="shared" si="306"/>
        <v>0.45756668104469045</v>
      </c>
      <c r="P1670">
        <f>0.94*P1669+(1-0.94)*'01_Data'!W1665^2</f>
        <v>6.6521560911595443E-4</v>
      </c>
      <c r="Q1670" s="11">
        <f t="shared" si="307"/>
        <v>0.40943172018936264</v>
      </c>
      <c r="R1670">
        <f>0.94*R1669+(1-0.94)*'01_Data'!X1665^2</f>
        <v>1.0988991089744047E-4</v>
      </c>
      <c r="S1670" s="11">
        <f t="shared" si="308"/>
        <v>0.16640990819706319</v>
      </c>
      <c r="T1670">
        <f>0.94*T1669+(1-0.94)*'01_Data'!Y1665^2</f>
        <v>4.4148600123035889E-8</v>
      </c>
      <c r="U1670" s="11">
        <f t="shared" si="309"/>
        <v>3.3354830581199249E-3</v>
      </c>
      <c r="V1670" t="e">
        <f>0.94*V1669+(1-0.94)*'01_Data'!AA1665^2</f>
        <v>#VALUE!</v>
      </c>
      <c r="W1670" s="11" t="e">
        <f t="shared" si="310"/>
        <v>#VALUE!</v>
      </c>
      <c r="X1670" t="e">
        <f>0.94*X1669+(1-0.94)*'01_Data'!AB1665^2</f>
        <v>#VALUE!</v>
      </c>
      <c r="Y1670" s="11" t="e">
        <f t="shared" si="311"/>
        <v>#VALUE!</v>
      </c>
    </row>
    <row r="1671" spans="1:25" x14ac:dyDescent="0.2">
      <c r="A1671" s="6">
        <f>'01_Data'!A1667</f>
        <v>45883</v>
      </c>
      <c r="B1671">
        <f>0.94*B1670+(1-0.94)*'01_Data'!P1666^2</f>
        <v>1.5098636340634195E-4</v>
      </c>
      <c r="C1671" s="11">
        <f t="shared" si="300"/>
        <v>0.19506041007441305</v>
      </c>
      <c r="D1671">
        <f>0.94*D1670+(1-0.94)*'01_Data'!Q1666^2</f>
        <v>1.3667489684253092E-4</v>
      </c>
      <c r="E1671" s="11">
        <f t="shared" si="301"/>
        <v>0.18558575916356781</v>
      </c>
      <c r="F1671">
        <f>0.94*F1670+(1-0.94)*'01_Data'!R1666^2</f>
        <v>2.2066227652652883E-4</v>
      </c>
      <c r="G1671" s="11">
        <f t="shared" si="302"/>
        <v>0.23581113986554</v>
      </c>
      <c r="H1671">
        <f>0.94*H1670+(1-0.94)*'01_Data'!S1666^2</f>
        <v>3.2543679493396167E-4</v>
      </c>
      <c r="I1671" s="11">
        <f t="shared" si="303"/>
        <v>0.2863740077649477</v>
      </c>
      <c r="J1671">
        <f>0.94*J1670+(1-0.94)*'01_Data'!T1666^2</f>
        <v>3.5920454426022078E-4</v>
      </c>
      <c r="K1671" s="11">
        <f t="shared" si="304"/>
        <v>0.30086466252050215</v>
      </c>
      <c r="L1671" t="e">
        <f>0.94*L1670+(1-0.94)*'01_Data'!U1666^2</f>
        <v>#DIV/0!</v>
      </c>
      <c r="M1671" s="11" t="e">
        <f t="shared" si="305"/>
        <v>#DIV/0!</v>
      </c>
      <c r="N1671">
        <f>0.94*N1670+(1-0.94)*'01_Data'!V1666^2</f>
        <v>7.9169037190937759E-4</v>
      </c>
      <c r="O1671" s="11">
        <f t="shared" si="306"/>
        <v>0.44666091582000228</v>
      </c>
      <c r="P1671">
        <f>0.94*P1670+(1-0.94)*'01_Data'!W1666^2</f>
        <v>6.3249181117729634E-4</v>
      </c>
      <c r="Q1671" s="11">
        <f t="shared" si="307"/>
        <v>0.39923418743474198</v>
      </c>
      <c r="R1671">
        <f>0.94*R1670+(1-0.94)*'01_Data'!X1666^2</f>
        <v>1.0526836351807722E-4</v>
      </c>
      <c r="S1671" s="11">
        <f t="shared" si="308"/>
        <v>0.16287304137442593</v>
      </c>
      <c r="T1671">
        <f>0.94*T1670+(1-0.94)*'01_Data'!Y1666^2</f>
        <v>4.2208701481475085E-8</v>
      </c>
      <c r="U1671" s="11">
        <f t="shared" si="309"/>
        <v>3.261378968064233E-3</v>
      </c>
      <c r="V1671" t="e">
        <f>0.94*V1670+(1-0.94)*'01_Data'!AA1666^2</f>
        <v>#VALUE!</v>
      </c>
      <c r="W1671" s="11" t="e">
        <f t="shared" si="310"/>
        <v>#VALUE!</v>
      </c>
      <c r="X1671" t="e">
        <f>0.94*X1670+(1-0.94)*'01_Data'!AB1666^2</f>
        <v>#VALUE!</v>
      </c>
      <c r="Y1671" s="11" t="e">
        <f t="shared" si="311"/>
        <v>#VALUE!</v>
      </c>
    </row>
    <row r="1672" spans="1:25" x14ac:dyDescent="0.2">
      <c r="A1672" s="6">
        <f>'01_Data'!A1668</f>
        <v>45884</v>
      </c>
      <c r="B1672">
        <f>0.94*B1671+(1-0.94)*'01_Data'!P1667^2</f>
        <v>1.4217840183718816E-4</v>
      </c>
      <c r="C1672" s="11">
        <f t="shared" ref="C1672:C1735" si="312">SQRT(B1672)*SQRT(252)</f>
        <v>0.18928538576174184</v>
      </c>
      <c r="D1672">
        <f>0.94*D1671+(1-0.94)*'01_Data'!Q1667^2</f>
        <v>1.2972502105775336E-4</v>
      </c>
      <c r="E1672" s="11">
        <f t="shared" ref="E1672:E1735" si="313">SQRT(D1672)*SQRT(252)</f>
        <v>0.1808057114876459</v>
      </c>
      <c r="F1672">
        <f>0.94*F1671+(1-0.94)*'01_Data'!R1667^2</f>
        <v>2.0776870884328577E-4</v>
      </c>
      <c r="G1672" s="11">
        <f t="shared" ref="G1672:G1735" si="314">SQRT(F1672)*SQRT(252)</f>
        <v>0.22881808195269013</v>
      </c>
      <c r="H1672">
        <f>0.94*H1671+(1-0.94)*'01_Data'!S1667^2</f>
        <v>3.0592258445427396E-4</v>
      </c>
      <c r="I1672" s="11">
        <f t="shared" ref="I1672:I1735" si="315">SQRT(H1672)*SQRT(252)</f>
        <v>0.27765534621627047</v>
      </c>
      <c r="J1672">
        <f>0.94*J1671+(1-0.94)*'01_Data'!T1667^2</f>
        <v>3.396546012973955E-4</v>
      </c>
      <c r="K1672" s="11">
        <f t="shared" ref="K1672:K1735" si="316">SQRT(J1672)*SQRT(252)</f>
        <v>0.29256274459839154</v>
      </c>
      <c r="L1672" t="e">
        <f>0.94*L1671+(1-0.94)*'01_Data'!U1667^2</f>
        <v>#DIV/0!</v>
      </c>
      <c r="M1672" s="11" t="e">
        <f t="shared" ref="M1672:M1735" si="317">SQRT(L1672)*SQRT(252)</f>
        <v>#DIV/0!</v>
      </c>
      <c r="N1672">
        <f>0.94*N1671+(1-0.94)*'01_Data'!V1667^2</f>
        <v>7.5173243078573951E-4</v>
      </c>
      <c r="O1672" s="11">
        <f t="shared" ref="O1672:O1735" si="318">SQRT(N1672)*SQRT(252)</f>
        <v>0.43524311890942791</v>
      </c>
      <c r="P1672">
        <f>0.94*P1671+(1-0.94)*'01_Data'!W1667^2</f>
        <v>5.9478275434290333E-4</v>
      </c>
      <c r="Q1672" s="11">
        <f t="shared" ref="Q1672:Q1735" si="319">SQRT(P1672)*SQRT(252)</f>
        <v>0.38715016995270923</v>
      </c>
      <c r="R1672">
        <f>0.94*R1671+(1-0.94)*'01_Data'!X1667^2</f>
        <v>1.0133866287105493E-4</v>
      </c>
      <c r="S1672" s="11">
        <f t="shared" ref="S1672:S1735" si="320">SQRT(R1672)*SQRT(252)</f>
        <v>0.15980407705532998</v>
      </c>
      <c r="T1672">
        <f>0.94*T1671+(1-0.94)*'01_Data'!Y1667^2</f>
        <v>4.0399732899957576E-8</v>
      </c>
      <c r="U1672" s="11">
        <f t="shared" ref="U1672:U1735" si="321">SQRT(T1672)*SQRT(252)</f>
        <v>3.1907260444590524E-3</v>
      </c>
      <c r="V1672" t="e">
        <f>0.94*V1671+(1-0.94)*'01_Data'!AA1667^2</f>
        <v>#VALUE!</v>
      </c>
      <c r="W1672" s="11" t="e">
        <f t="shared" ref="W1672:W1735" si="322">SQRT(V1672)*SQRT(252)</f>
        <v>#VALUE!</v>
      </c>
      <c r="X1672" t="e">
        <f>0.94*X1671+(1-0.94)*'01_Data'!AB1667^2</f>
        <v>#VALUE!</v>
      </c>
      <c r="Y1672" s="11" t="e">
        <f t="shared" ref="Y1672:Y1735" si="323">SQRT(X1672)*SQRT(252)</f>
        <v>#VALUE!</v>
      </c>
    </row>
    <row r="1673" spans="1:25" x14ac:dyDescent="0.2">
      <c r="A1673" s="6">
        <f>'01_Data'!A1669</f>
        <v>45887</v>
      </c>
      <c r="B1673">
        <f>0.94*B1672+(1-0.94)*'01_Data'!P1668^2</f>
        <v>1.337006821620926E-4</v>
      </c>
      <c r="C1673" s="11">
        <f t="shared" si="312"/>
        <v>0.18355536468555567</v>
      </c>
      <c r="D1673">
        <f>0.94*D1672+(1-0.94)*'01_Data'!Q1668^2</f>
        <v>1.2671371046889384E-4</v>
      </c>
      <c r="E1673" s="11">
        <f t="shared" si="313"/>
        <v>0.17869486572971605</v>
      </c>
      <c r="F1673">
        <f>0.94*F1672+(1-0.94)*'01_Data'!R1668^2</f>
        <v>1.9597624029433147E-4</v>
      </c>
      <c r="G1673" s="11">
        <f t="shared" si="314"/>
        <v>0.2222296392342199</v>
      </c>
      <c r="H1673">
        <f>0.94*H1672+(1-0.94)*'01_Data'!S1668^2</f>
        <v>2.8833648300016041E-4</v>
      </c>
      <c r="I1673" s="11">
        <f t="shared" si="315"/>
        <v>0.26955666142026696</v>
      </c>
      <c r="J1673">
        <f>0.94*J1672+(1-0.94)*'01_Data'!T1668^2</f>
        <v>3.2622371346994084E-4</v>
      </c>
      <c r="K1673" s="11">
        <f t="shared" si="316"/>
        <v>0.28672003033346849</v>
      </c>
      <c r="L1673" t="e">
        <f>0.94*L1672+(1-0.94)*'01_Data'!U1668^2</f>
        <v>#DIV/0!</v>
      </c>
      <c r="M1673" s="11" t="e">
        <f t="shared" si="317"/>
        <v>#DIV/0!</v>
      </c>
      <c r="N1673">
        <f>0.94*N1672+(1-0.94)*'01_Data'!V1668^2</f>
        <v>7.1158619162135838E-4</v>
      </c>
      <c r="O1673" s="11">
        <f t="shared" si="318"/>
        <v>0.4234615924597912</v>
      </c>
      <c r="P1673">
        <f>0.94*P1672+(1-0.94)*'01_Data'!W1668^2</f>
        <v>5.5914339170276496E-4</v>
      </c>
      <c r="Q1673" s="11">
        <f t="shared" si="319"/>
        <v>0.37537199510498487</v>
      </c>
      <c r="R1673">
        <f>0.94*R1672+(1-0.94)*'01_Data'!X1668^2</f>
        <v>9.9182601294354125E-5</v>
      </c>
      <c r="S1673" s="11">
        <f t="shared" si="320"/>
        <v>0.15809495730787002</v>
      </c>
      <c r="T1673">
        <f>0.94*T1672+(1-0.94)*'01_Data'!Y1668^2</f>
        <v>4.9428511968947701E-8</v>
      </c>
      <c r="U1673" s="11">
        <f t="shared" si="321"/>
        <v>3.5293037579917689E-3</v>
      </c>
      <c r="V1673" t="e">
        <f>0.94*V1672+(1-0.94)*'01_Data'!AA1668^2</f>
        <v>#VALUE!</v>
      </c>
      <c r="W1673" s="11" t="e">
        <f t="shared" si="322"/>
        <v>#VALUE!</v>
      </c>
      <c r="X1673" t="e">
        <f>0.94*X1672+(1-0.94)*'01_Data'!AB1668^2</f>
        <v>#VALUE!</v>
      </c>
      <c r="Y1673" s="11" t="e">
        <f t="shared" si="323"/>
        <v>#VALUE!</v>
      </c>
    </row>
    <row r="1674" spans="1:25" x14ac:dyDescent="0.2">
      <c r="A1674" s="6">
        <f>'01_Data'!A1670</f>
        <v>45888</v>
      </c>
      <c r="B1674">
        <f>0.94*B1673+(1-0.94)*'01_Data'!P1669^2</f>
        <v>1.2595793870323076E-4</v>
      </c>
      <c r="C1674" s="11">
        <f t="shared" si="312"/>
        <v>0.17816116454832168</v>
      </c>
      <c r="D1674">
        <f>0.94*D1673+(1-0.94)*'01_Data'!Q1669^2</f>
        <v>1.2284364143802867E-4</v>
      </c>
      <c r="E1674" s="11">
        <f t="shared" si="313"/>
        <v>0.17594487103176162</v>
      </c>
      <c r="F1674">
        <f>0.94*F1673+(1-0.94)*'01_Data'!R1669^2</f>
        <v>1.862602945747232E-4</v>
      </c>
      <c r="G1674" s="11">
        <f t="shared" si="314"/>
        <v>0.21665085790928743</v>
      </c>
      <c r="H1674">
        <f>0.94*H1673+(1-0.94)*'01_Data'!S1669^2</f>
        <v>2.7590376629967788E-4</v>
      </c>
      <c r="I1674" s="11">
        <f t="shared" si="315"/>
        <v>0.26368115045925983</v>
      </c>
      <c r="J1674">
        <f>0.94*J1673+(1-0.94)*'01_Data'!T1669^2</f>
        <v>3.0669567058964149E-4</v>
      </c>
      <c r="K1674" s="11">
        <f t="shared" si="316"/>
        <v>0.27800595135462419</v>
      </c>
      <c r="L1674" t="e">
        <f>0.94*L1673+(1-0.94)*'01_Data'!U1669^2</f>
        <v>#DIV/0!</v>
      </c>
      <c r="M1674" s="11" t="e">
        <f t="shared" si="317"/>
        <v>#DIV/0!</v>
      </c>
      <c r="N1674">
        <f>0.94*N1673+(1-0.94)*'01_Data'!V1669^2</f>
        <v>6.7496058456507674E-4</v>
      </c>
      <c r="O1674" s="11">
        <f t="shared" si="318"/>
        <v>0.41241977075596092</v>
      </c>
      <c r="P1674">
        <f>0.94*P1673+(1-0.94)*'01_Data'!W1669^2</f>
        <v>6.2109361874890994E-4</v>
      </c>
      <c r="Q1674" s="11">
        <f t="shared" si="319"/>
        <v>0.39562051504532131</v>
      </c>
      <c r="R1674">
        <f>0.94*R1673+(1-0.94)*'01_Data'!X1669^2</f>
        <v>9.5237847244367758E-5</v>
      </c>
      <c r="S1674" s="11">
        <f t="shared" si="320"/>
        <v>0.15491913214829431</v>
      </c>
      <c r="T1674">
        <f>0.94*T1673+(1-0.94)*'01_Data'!Y1669^2</f>
        <v>4.646280125081084E-8</v>
      </c>
      <c r="U1674" s="11">
        <f t="shared" si="321"/>
        <v>3.4217869476640904E-3</v>
      </c>
      <c r="V1674" t="e">
        <f>0.94*V1673+(1-0.94)*'01_Data'!AA1669^2</f>
        <v>#VALUE!</v>
      </c>
      <c r="W1674" s="11" t="e">
        <f t="shared" si="322"/>
        <v>#VALUE!</v>
      </c>
      <c r="X1674" t="e">
        <f>0.94*X1673+(1-0.94)*'01_Data'!AB1669^2</f>
        <v>#VALUE!</v>
      </c>
      <c r="Y1674" s="11" t="e">
        <f t="shared" si="323"/>
        <v>#VALUE!</v>
      </c>
    </row>
    <row r="1675" spans="1:25" x14ac:dyDescent="0.2">
      <c r="A1675" s="6">
        <f>'01_Data'!A1671</f>
        <v>45889</v>
      </c>
      <c r="B1675">
        <f>0.94*B1674+(1-0.94)*'01_Data'!P1670^2</f>
        <v>1.2096476679456844E-4</v>
      </c>
      <c r="C1675" s="11">
        <f t="shared" si="312"/>
        <v>0.17459416150671034</v>
      </c>
      <c r="D1675">
        <f>0.94*D1674+(1-0.94)*'01_Data'!Q1670^2</f>
        <v>1.2213403029980892E-4</v>
      </c>
      <c r="E1675" s="11">
        <f t="shared" si="313"/>
        <v>0.17543595878710797</v>
      </c>
      <c r="F1675">
        <f>0.94*F1674+(1-0.94)*'01_Data'!R1670^2</f>
        <v>1.754766144806243E-4</v>
      </c>
      <c r="G1675" s="11">
        <f t="shared" si="314"/>
        <v>0.21028577424333139</v>
      </c>
      <c r="H1675">
        <f>0.94*H1674+(1-0.94)*'01_Data'!S1670^2</f>
        <v>2.6127803510124433E-4</v>
      </c>
      <c r="I1675" s="11">
        <f t="shared" si="315"/>
        <v>0.25659708658812469</v>
      </c>
      <c r="J1675">
        <f>0.94*J1674+(1-0.94)*'01_Data'!T1670^2</f>
        <v>2.8853361446269958E-4</v>
      </c>
      <c r="K1675" s="11">
        <f t="shared" si="316"/>
        <v>0.26964879166167294</v>
      </c>
      <c r="L1675" t="e">
        <f>0.94*L1674+(1-0.94)*'01_Data'!U1670^2</f>
        <v>#DIV/0!</v>
      </c>
      <c r="M1675" s="11" t="e">
        <f t="shared" si="317"/>
        <v>#DIV/0!</v>
      </c>
      <c r="N1675">
        <f>0.94*N1674+(1-0.94)*'01_Data'!V1670^2</f>
        <v>6.7550448806759215E-4</v>
      </c>
      <c r="O1675" s="11">
        <f t="shared" si="318"/>
        <v>0.41258590740963663</v>
      </c>
      <c r="P1675">
        <f>0.94*P1674+(1-0.94)*'01_Data'!W1670^2</f>
        <v>6.2364840894461101E-4</v>
      </c>
      <c r="Q1675" s="11">
        <f t="shared" si="319"/>
        <v>0.39643334755547743</v>
      </c>
      <c r="R1675">
        <f>0.94*R1674+(1-0.94)*'01_Data'!X1670^2</f>
        <v>8.9543428538709489E-5</v>
      </c>
      <c r="S1675" s="11">
        <f t="shared" si="320"/>
        <v>0.15021632398562679</v>
      </c>
      <c r="T1675">
        <f>0.94*T1674+(1-0.94)*'01_Data'!Y1670^2</f>
        <v>4.6536348408981328E-8</v>
      </c>
      <c r="U1675" s="11">
        <f t="shared" si="321"/>
        <v>3.4244940938864669E-3</v>
      </c>
      <c r="V1675" t="e">
        <f>0.94*V1674+(1-0.94)*'01_Data'!AA1670^2</f>
        <v>#VALUE!</v>
      </c>
      <c r="W1675" s="11" t="e">
        <f t="shared" si="322"/>
        <v>#VALUE!</v>
      </c>
      <c r="X1675" t="e">
        <f>0.94*X1674+(1-0.94)*'01_Data'!AB1670^2</f>
        <v>#VALUE!</v>
      </c>
      <c r="Y1675" s="11" t="e">
        <f t="shared" si="323"/>
        <v>#VALUE!</v>
      </c>
    </row>
    <row r="1676" spans="1:25" x14ac:dyDescent="0.2">
      <c r="A1676" s="6">
        <f>'01_Data'!A1672</f>
        <v>45890</v>
      </c>
      <c r="B1676">
        <f>0.94*B1675+(1-0.94)*'01_Data'!P1671^2</f>
        <v>1.2004801072462896E-4</v>
      </c>
      <c r="C1676" s="11">
        <f t="shared" si="312"/>
        <v>0.1739313045504072</v>
      </c>
      <c r="D1676">
        <f>0.94*D1675+(1-0.94)*'01_Data'!Q1671^2</f>
        <v>1.18640261042075E-4</v>
      </c>
      <c r="E1676" s="11">
        <f t="shared" si="313"/>
        <v>0.17290848961980701</v>
      </c>
      <c r="F1676">
        <f>0.94*F1675+(1-0.94)*'01_Data'!R1671^2</f>
        <v>1.7355822172825317E-4</v>
      </c>
      <c r="G1676" s="11">
        <f t="shared" si="314"/>
        <v>0.20913314389527021</v>
      </c>
      <c r="H1676">
        <f>0.94*H1675+(1-0.94)*'01_Data'!S1671^2</f>
        <v>2.4856374548232787E-4</v>
      </c>
      <c r="I1676" s="11">
        <f t="shared" si="315"/>
        <v>0.25027597539825236</v>
      </c>
      <c r="J1676">
        <f>0.94*J1675+(1-0.94)*'01_Data'!T1671^2</f>
        <v>3.0594685923759077E-4</v>
      </c>
      <c r="K1676" s="11">
        <f t="shared" si="316"/>
        <v>0.2776663618947619</v>
      </c>
      <c r="L1676" t="e">
        <f>0.94*L1675+(1-0.94)*'01_Data'!U1671^2</f>
        <v>#DIV/0!</v>
      </c>
      <c r="M1676" s="11" t="e">
        <f t="shared" si="317"/>
        <v>#DIV/0!</v>
      </c>
      <c r="N1676">
        <f>0.94*N1675+(1-0.94)*'01_Data'!V1671^2</f>
        <v>6.8652776283886243E-4</v>
      </c>
      <c r="O1676" s="11">
        <f t="shared" si="318"/>
        <v>0.41593869288080587</v>
      </c>
      <c r="P1676">
        <f>0.94*P1675+(1-0.94)*'01_Data'!W1671^2</f>
        <v>5.9788689638509902E-4</v>
      </c>
      <c r="Q1676" s="11">
        <f t="shared" si="319"/>
        <v>0.38815911413883475</v>
      </c>
      <c r="R1676">
        <f>0.94*R1675+(1-0.94)*'01_Data'!X1671^2</f>
        <v>8.4250277051997719E-5</v>
      </c>
      <c r="S1676" s="11">
        <f t="shared" si="320"/>
        <v>0.1457088529125922</v>
      </c>
      <c r="T1676">
        <f>0.94*T1675+(1-0.94)*'01_Data'!Y1671^2</f>
        <v>4.6604233455065496E-8</v>
      </c>
      <c r="U1676" s="11">
        <f t="shared" si="321"/>
        <v>3.4269909294709997E-3</v>
      </c>
      <c r="V1676" t="e">
        <f>0.94*V1675+(1-0.94)*'01_Data'!AA1671^2</f>
        <v>#VALUE!</v>
      </c>
      <c r="W1676" s="11" t="e">
        <f t="shared" si="322"/>
        <v>#VALUE!</v>
      </c>
      <c r="X1676" t="e">
        <f>0.94*X1675+(1-0.94)*'01_Data'!AB1671^2</f>
        <v>#VALUE!</v>
      </c>
      <c r="Y1676" s="11" t="e">
        <f t="shared" si="323"/>
        <v>#VALUE!</v>
      </c>
    </row>
    <row r="1677" spans="1:25" x14ac:dyDescent="0.2">
      <c r="A1677" s="6">
        <f>'01_Data'!A1673</f>
        <v>45891</v>
      </c>
      <c r="B1677">
        <f>0.94*B1676+(1-0.94)*'01_Data'!P1672^2</f>
        <v>1.1532488675011876E-4</v>
      </c>
      <c r="C1677" s="11">
        <f t="shared" si="312"/>
        <v>0.17047542773382307</v>
      </c>
      <c r="D1677">
        <f>0.94*D1676+(1-0.94)*'01_Data'!Q1672^2</f>
        <v>1.2518941878167817E-4</v>
      </c>
      <c r="E1677" s="11">
        <f t="shared" si="313"/>
        <v>0.17761681658272929</v>
      </c>
      <c r="F1677">
        <f>0.94*F1676+(1-0.94)*'01_Data'!R1672^2</f>
        <v>1.6322538151801948E-4</v>
      </c>
      <c r="G1677" s="11">
        <f t="shared" si="314"/>
        <v>0.20281221891824197</v>
      </c>
      <c r="H1677">
        <f>0.94*H1676+(1-0.94)*'01_Data'!S1672^2</f>
        <v>2.3620720763922328E-4</v>
      </c>
      <c r="I1677" s="11">
        <f t="shared" si="315"/>
        <v>0.24397585193023566</v>
      </c>
      <c r="J1677">
        <f>0.94*J1676+(1-0.94)*'01_Data'!T1672^2</f>
        <v>3.0994649707968608E-4</v>
      </c>
      <c r="K1677" s="11">
        <f t="shared" si="316"/>
        <v>0.27947543230860367</v>
      </c>
      <c r="L1677" t="e">
        <f>0.94*L1676+(1-0.94)*'01_Data'!U1672^2</f>
        <v>#DIV/0!</v>
      </c>
      <c r="M1677" s="11" t="e">
        <f t="shared" si="317"/>
        <v>#DIV/0!</v>
      </c>
      <c r="N1677">
        <f>0.94*N1676+(1-0.94)*'01_Data'!V1672^2</f>
        <v>8.9167852667581681E-4</v>
      </c>
      <c r="O1677" s="11">
        <f t="shared" si="318"/>
        <v>0.47402846826145983</v>
      </c>
      <c r="P1677">
        <f>0.94*P1676+(1-0.94)*'01_Data'!W1672^2</f>
        <v>6.792646489459308E-4</v>
      </c>
      <c r="Q1677" s="11">
        <f t="shared" si="319"/>
        <v>0.41373263290967827</v>
      </c>
      <c r="R1677">
        <f>0.94*R1676+(1-0.94)*'01_Data'!X1672^2</f>
        <v>8.254174590119737E-5</v>
      </c>
      <c r="S1677" s="11">
        <f t="shared" si="320"/>
        <v>0.1442238536688773</v>
      </c>
      <c r="T1677">
        <f>0.94*T1676+(1-0.94)*'01_Data'!Y1672^2</f>
        <v>4.3807979447761562E-8</v>
      </c>
      <c r="U1677" s="11">
        <f t="shared" si="321"/>
        <v>3.3225909800690054E-3</v>
      </c>
      <c r="V1677" t="e">
        <f>0.94*V1676+(1-0.94)*'01_Data'!AA1672^2</f>
        <v>#VALUE!</v>
      </c>
      <c r="W1677" s="11" t="e">
        <f t="shared" si="322"/>
        <v>#VALUE!</v>
      </c>
      <c r="X1677" t="e">
        <f>0.94*X1676+(1-0.94)*'01_Data'!AB1672^2</f>
        <v>#VALUE!</v>
      </c>
      <c r="Y1677" s="11" t="e">
        <f t="shared" si="323"/>
        <v>#VALUE!</v>
      </c>
    </row>
    <row r="1678" spans="1:25" x14ac:dyDescent="0.2">
      <c r="A1678" s="6">
        <f>'01_Data'!A1674</f>
        <v>45894</v>
      </c>
      <c r="B1678">
        <f>0.94*B1677+(1-0.94)*'01_Data'!P1673^2</f>
        <v>1.2914978940928339E-4</v>
      </c>
      <c r="C1678" s="11">
        <f t="shared" si="312"/>
        <v>0.18040439831428562</v>
      </c>
      <c r="D1678">
        <f>0.94*D1677+(1-0.94)*'01_Data'!Q1673^2</f>
        <v>1.3454407461858296E-4</v>
      </c>
      <c r="E1678" s="11">
        <f t="shared" si="313"/>
        <v>0.18413339404867035</v>
      </c>
      <c r="F1678">
        <f>0.94*F1677+(1-0.94)*'01_Data'!R1673^2</f>
        <v>1.7959489405306318E-4</v>
      </c>
      <c r="G1678" s="11">
        <f t="shared" si="314"/>
        <v>0.21273907328314637</v>
      </c>
      <c r="H1678">
        <f>0.94*H1677+(1-0.94)*'01_Data'!S1673^2</f>
        <v>2.6941800676014935E-4</v>
      </c>
      <c r="I1678" s="11">
        <f t="shared" si="315"/>
        <v>0.26056350032872533</v>
      </c>
      <c r="J1678">
        <f>0.94*J1677+(1-0.94)*'01_Data'!T1673^2</f>
        <v>3.0111410108118341E-4</v>
      </c>
      <c r="K1678" s="11">
        <f t="shared" si="316"/>
        <v>0.27546461382990417</v>
      </c>
      <c r="L1678" t="e">
        <f>0.94*L1677+(1-0.94)*'01_Data'!U1673^2</f>
        <v>#DIV/0!</v>
      </c>
      <c r="M1678" s="11" t="e">
        <f t="shared" si="317"/>
        <v>#DIV/0!</v>
      </c>
      <c r="N1678">
        <f>0.94*N1677+(1-0.94)*'01_Data'!V1673^2</f>
        <v>8.4865270040936373E-4</v>
      </c>
      <c r="O1678" s="11">
        <f t="shared" si="318"/>
        <v>0.46245051681575583</v>
      </c>
      <c r="P1678">
        <f>0.94*P1677+(1-0.94)*'01_Data'!W1673^2</f>
        <v>6.4889451915435374E-4</v>
      </c>
      <c r="Q1678" s="11">
        <f t="shared" si="319"/>
        <v>0.404377816932256</v>
      </c>
      <c r="R1678">
        <f>0.94*R1677+(1-0.94)*'01_Data'!X1673^2</f>
        <v>7.8081708081523442E-5</v>
      </c>
      <c r="S1678" s="11">
        <f t="shared" si="320"/>
        <v>0.14027327057049718</v>
      </c>
      <c r="T1678">
        <f>0.94*T1677+(1-0.94)*'01_Data'!Y1673^2</f>
        <v>4.7589171990773229E-8</v>
      </c>
      <c r="U1678" s="11">
        <f t="shared" si="321"/>
        <v>3.4630147764158985E-3</v>
      </c>
      <c r="V1678" t="e">
        <f>0.94*V1677+(1-0.94)*'01_Data'!AA1673^2</f>
        <v>#VALUE!</v>
      </c>
      <c r="W1678" s="11" t="e">
        <f t="shared" si="322"/>
        <v>#VALUE!</v>
      </c>
      <c r="X1678" t="e">
        <f>0.94*X1677+(1-0.94)*'01_Data'!AB1673^2</f>
        <v>#VALUE!</v>
      </c>
      <c r="Y1678" s="11" t="e">
        <f t="shared" si="323"/>
        <v>#VALUE!</v>
      </c>
    </row>
    <row r="1679" spans="1:25" x14ac:dyDescent="0.2">
      <c r="A1679" s="6">
        <f>'01_Data'!A1675</f>
        <v>45895</v>
      </c>
      <c r="B1679">
        <f>0.94*B1678+(1-0.94)*'01_Data'!P1674^2</f>
        <v>1.2242187226773742E-4</v>
      </c>
      <c r="C1679" s="11">
        <f t="shared" si="312"/>
        <v>0.17564256833544037</v>
      </c>
      <c r="D1679">
        <f>0.94*D1678+(1-0.94)*'01_Data'!Q1674^2</f>
        <v>1.2647239044394782E-4</v>
      </c>
      <c r="E1679" s="11">
        <f t="shared" si="313"/>
        <v>0.17852462684984066</v>
      </c>
      <c r="F1679">
        <f>0.94*F1678+(1-0.94)*'01_Data'!R1674^2</f>
        <v>1.8119519252743867E-4</v>
      </c>
      <c r="G1679" s="11">
        <f t="shared" si="314"/>
        <v>0.21368478775269556</v>
      </c>
      <c r="H1679">
        <f>0.94*H1678+(1-0.94)*'01_Data'!S1674^2</f>
        <v>2.6242219975619965E-4</v>
      </c>
      <c r="I1679" s="11">
        <f t="shared" si="315"/>
        <v>0.25715830598789208</v>
      </c>
      <c r="J1679">
        <f>0.94*J1678+(1-0.94)*'01_Data'!T1674^2</f>
        <v>2.8642821004449761E-4</v>
      </c>
      <c r="K1679" s="11">
        <f t="shared" si="316"/>
        <v>0.26866318864186328</v>
      </c>
      <c r="L1679" t="e">
        <f>0.94*L1678+(1-0.94)*'01_Data'!U1674^2</f>
        <v>#DIV/0!</v>
      </c>
      <c r="M1679" s="11" t="e">
        <f t="shared" si="317"/>
        <v>#DIV/0!</v>
      </c>
      <c r="N1679">
        <f>0.94*N1678+(1-0.94)*'01_Data'!V1674^2</f>
        <v>7.9945799191085819E-4</v>
      </c>
      <c r="O1679" s="11">
        <f t="shared" si="318"/>
        <v>0.44884675999892915</v>
      </c>
      <c r="P1679">
        <f>0.94*P1678+(1-0.94)*'01_Data'!W1674^2</f>
        <v>6.1193371370554242E-4</v>
      </c>
      <c r="Q1679" s="11">
        <f t="shared" si="319"/>
        <v>0.39269236795970036</v>
      </c>
      <c r="R1679">
        <f>0.94*R1678+(1-0.94)*'01_Data'!X1674^2</f>
        <v>7.3416274170732399E-5</v>
      </c>
      <c r="S1679" s="11">
        <f t="shared" si="320"/>
        <v>0.1360180175235052</v>
      </c>
      <c r="T1679">
        <f>0.94*T1678+(1-0.94)*'01_Data'!Y1674^2</f>
        <v>4.5440829850223196E-8</v>
      </c>
      <c r="U1679" s="11">
        <f t="shared" si="321"/>
        <v>3.3839457918613657E-3</v>
      </c>
      <c r="V1679" t="e">
        <f>0.94*V1678+(1-0.94)*'01_Data'!AA1674^2</f>
        <v>#VALUE!</v>
      </c>
      <c r="W1679" s="11" t="e">
        <f t="shared" si="322"/>
        <v>#VALUE!</v>
      </c>
      <c r="X1679" t="e">
        <f>0.94*X1678+(1-0.94)*'01_Data'!AB1674^2</f>
        <v>#VALUE!</v>
      </c>
      <c r="Y1679" s="11" t="e">
        <f t="shared" si="323"/>
        <v>#VALUE!</v>
      </c>
    </row>
    <row r="1680" spans="1:25" x14ac:dyDescent="0.2">
      <c r="A1680" s="6">
        <f>'01_Data'!A1676</f>
        <v>45896</v>
      </c>
      <c r="B1680">
        <f>0.94*B1679+(1-0.94)*'01_Data'!P1675^2</f>
        <v>1.1537759489784061E-4</v>
      </c>
      <c r="C1680" s="11">
        <f t="shared" si="312"/>
        <v>0.17051438037378502</v>
      </c>
      <c r="D1680">
        <f>0.94*D1679+(1-0.94)*'01_Data'!Q1675^2</f>
        <v>1.2058477610099576E-4</v>
      </c>
      <c r="E1680" s="11">
        <f t="shared" si="313"/>
        <v>0.1743197165482176</v>
      </c>
      <c r="F1680">
        <f>0.94*F1679+(1-0.94)*'01_Data'!R1675^2</f>
        <v>1.7836305623478523E-4</v>
      </c>
      <c r="G1680" s="11">
        <f t="shared" si="314"/>
        <v>0.21200823137596778</v>
      </c>
      <c r="H1680">
        <f>0.94*H1679+(1-0.94)*'01_Data'!S1675^2</f>
        <v>2.5031819445316133E-4</v>
      </c>
      <c r="I1680" s="11">
        <f t="shared" si="315"/>
        <v>0.25115768951436995</v>
      </c>
      <c r="J1680">
        <f>0.94*J1679+(1-0.94)*'01_Data'!T1675^2</f>
        <v>2.7440273626969352E-4</v>
      </c>
      <c r="K1680" s="11">
        <f t="shared" si="316"/>
        <v>0.26296290525464378</v>
      </c>
      <c r="L1680" t="e">
        <f>0.94*L1679+(1-0.94)*'01_Data'!U1675^2</f>
        <v>#DIV/0!</v>
      </c>
      <c r="M1680" s="11" t="e">
        <f t="shared" si="317"/>
        <v>#DIV/0!</v>
      </c>
      <c r="N1680">
        <f>0.94*N1679+(1-0.94)*'01_Data'!V1675^2</f>
        <v>7.7039503970969799E-4</v>
      </c>
      <c r="O1680" s="11">
        <f t="shared" si="318"/>
        <v>0.44061269841760564</v>
      </c>
      <c r="P1680">
        <f>0.94*P1679+(1-0.94)*'01_Data'!W1675^2</f>
        <v>5.781221189053757E-4</v>
      </c>
      <c r="Q1680" s="11">
        <f t="shared" si="319"/>
        <v>0.38168936841907802</v>
      </c>
      <c r="R1680">
        <f>0.94*R1679+(1-0.94)*'01_Data'!X1675^2</f>
        <v>6.996375064952837E-5</v>
      </c>
      <c r="S1680" s="11">
        <f t="shared" si="320"/>
        <v>0.13278126812047378</v>
      </c>
      <c r="T1680">
        <f>0.94*T1679+(1-0.94)*'01_Data'!Y1675^2</f>
        <v>4.3435883411216363E-8</v>
      </c>
      <c r="U1680" s="11">
        <f t="shared" si="321"/>
        <v>3.3084501839421017E-3</v>
      </c>
      <c r="V1680" t="e">
        <f>0.94*V1679+(1-0.94)*'01_Data'!AA1675^2</f>
        <v>#VALUE!</v>
      </c>
      <c r="W1680" s="11" t="e">
        <f t="shared" si="322"/>
        <v>#VALUE!</v>
      </c>
      <c r="X1680" t="e">
        <f>0.94*X1679+(1-0.94)*'01_Data'!AB1675^2</f>
        <v>#VALUE!</v>
      </c>
      <c r="Y1680" s="11" t="e">
        <f t="shared" si="323"/>
        <v>#VALUE!</v>
      </c>
    </row>
    <row r="1681" spans="1:25" x14ac:dyDescent="0.2">
      <c r="A1681" s="6">
        <f>'01_Data'!A1677</f>
        <v>45897</v>
      </c>
      <c r="B1681">
        <f>0.94*B1680+(1-0.94)*'01_Data'!P1676^2</f>
        <v>1.1603254824494519E-4</v>
      </c>
      <c r="C1681" s="11">
        <f t="shared" si="312"/>
        <v>0.170997667111941</v>
      </c>
      <c r="D1681">
        <f>0.94*D1680+(1-0.94)*'01_Data'!Q1676^2</f>
        <v>1.218132156719197E-4</v>
      </c>
      <c r="E1681" s="11">
        <f t="shared" si="313"/>
        <v>0.17520539474948757</v>
      </c>
      <c r="F1681">
        <f>0.94*F1680+(1-0.94)*'01_Data'!R1676^2</f>
        <v>1.7222292897361269E-4</v>
      </c>
      <c r="G1681" s="11">
        <f t="shared" si="314"/>
        <v>0.20832709401647787</v>
      </c>
      <c r="H1681">
        <f>0.94*H1680+(1-0.94)*'01_Data'!S1676^2</f>
        <v>2.544562149267658E-4</v>
      </c>
      <c r="I1681" s="11">
        <f t="shared" si="315"/>
        <v>0.25322512940374814</v>
      </c>
      <c r="J1681">
        <f>0.94*J1680+(1-0.94)*'01_Data'!T1676^2</f>
        <v>2.5793898353913976E-4</v>
      </c>
      <c r="K1681" s="11">
        <f t="shared" si="316"/>
        <v>0.25495219915086675</v>
      </c>
      <c r="L1681" t="e">
        <f>0.94*L1680+(1-0.94)*'01_Data'!U1676^2</f>
        <v>#DIV/0!</v>
      </c>
      <c r="M1681" s="11" t="e">
        <f t="shared" si="317"/>
        <v>#DIV/0!</v>
      </c>
      <c r="N1681">
        <f>0.94*N1680+(1-0.94)*'01_Data'!V1676^2</f>
        <v>7.4983326673159817E-4</v>
      </c>
      <c r="O1681" s="11">
        <f t="shared" si="318"/>
        <v>0.4346929758074804</v>
      </c>
      <c r="P1681">
        <f>0.94*P1680+(1-0.94)*'01_Data'!W1676^2</f>
        <v>5.5689999105101016E-4</v>
      </c>
      <c r="Q1681" s="11">
        <f t="shared" si="319"/>
        <v>0.37461820263416801</v>
      </c>
      <c r="R1681">
        <f>0.94*R1680+(1-0.94)*'01_Data'!X1676^2</f>
        <v>6.5843225520367788E-5</v>
      </c>
      <c r="S1681" s="11">
        <f t="shared" si="320"/>
        <v>0.12881185050736862</v>
      </c>
      <c r="T1681">
        <f>0.94*T1680+(1-0.94)*'01_Data'!Y1676^2</f>
        <v>4.1536430116268064E-8</v>
      </c>
      <c r="U1681" s="11">
        <f t="shared" si="321"/>
        <v>3.2353022098869765E-3</v>
      </c>
      <c r="V1681" t="e">
        <f>0.94*V1680+(1-0.94)*'01_Data'!AA1676^2</f>
        <v>#VALUE!</v>
      </c>
      <c r="W1681" s="11" t="e">
        <f t="shared" si="322"/>
        <v>#VALUE!</v>
      </c>
      <c r="X1681" t="e">
        <f>0.94*X1680+(1-0.94)*'01_Data'!AB1676^2</f>
        <v>#VALUE!</v>
      </c>
      <c r="Y1681" s="11" t="e">
        <f t="shared" si="323"/>
        <v>#VALUE!</v>
      </c>
    </row>
    <row r="1682" spans="1:25" x14ac:dyDescent="0.2">
      <c r="A1682" s="6">
        <f>'01_Data'!A1678</f>
        <v>45898</v>
      </c>
      <c r="B1682">
        <f>0.94*B1681+(1-0.94)*'01_Data'!P1677^2</f>
        <v>1.1076093666278929E-4</v>
      </c>
      <c r="C1682" s="11">
        <f t="shared" si="312"/>
        <v>0.16706811796097693</v>
      </c>
      <c r="D1682">
        <f>0.94*D1681+(1-0.94)*'01_Data'!Q1677^2</f>
        <v>1.1451953935619609E-4</v>
      </c>
      <c r="E1682" s="11">
        <f t="shared" si="313"/>
        <v>0.16987914503482002</v>
      </c>
      <c r="F1682">
        <f>0.94*F1681+(1-0.94)*'01_Data'!R1677^2</f>
        <v>1.6377311802476952E-4</v>
      </c>
      <c r="G1682" s="11">
        <f t="shared" si="314"/>
        <v>0.20315222307974365</v>
      </c>
      <c r="H1682">
        <f>0.94*H1681+(1-0.94)*'01_Data'!S1677^2</f>
        <v>2.5022413907566565E-4</v>
      </c>
      <c r="I1682" s="11">
        <f t="shared" si="315"/>
        <v>0.25111049967507881</v>
      </c>
      <c r="J1682">
        <f>0.94*J1681+(1-0.94)*'01_Data'!T1677^2</f>
        <v>2.427616718845415E-4</v>
      </c>
      <c r="K1682" s="11">
        <f t="shared" si="316"/>
        <v>0.24733770702200758</v>
      </c>
      <c r="L1682" t="e">
        <f>0.94*L1681+(1-0.94)*'01_Data'!U1677^2</f>
        <v>#DIV/0!</v>
      </c>
      <c r="M1682" s="11" t="e">
        <f t="shared" si="317"/>
        <v>#DIV/0!</v>
      </c>
      <c r="N1682">
        <f>0.94*N1681+(1-0.94)*'01_Data'!V1677^2</f>
        <v>7.1048502070313773E-4</v>
      </c>
      <c r="O1682" s="11">
        <f t="shared" si="318"/>
        <v>0.42313381478817164</v>
      </c>
      <c r="P1682">
        <f>0.94*P1681+(1-0.94)*'01_Data'!W1677^2</f>
        <v>5.238338722294161E-4</v>
      </c>
      <c r="Q1682" s="11">
        <f t="shared" si="319"/>
        <v>0.363326486512906</v>
      </c>
      <c r="R1682">
        <f>0.94*R1681+(1-0.94)*'01_Data'!X1677^2</f>
        <v>6.3458969651483199E-5</v>
      </c>
      <c r="S1682" s="11">
        <f t="shared" si="320"/>
        <v>0.12645813675748099</v>
      </c>
      <c r="T1682">
        <f>0.94*T1681+(1-0.94)*'01_Data'!Y1677^2</f>
        <v>3.9765432902185477E-8</v>
      </c>
      <c r="U1682" s="11">
        <f t="shared" si="321"/>
        <v>3.165578792472356E-3</v>
      </c>
      <c r="V1682" t="e">
        <f>0.94*V1681+(1-0.94)*'01_Data'!AA1677^2</f>
        <v>#VALUE!</v>
      </c>
      <c r="W1682" s="11" t="e">
        <f t="shared" si="322"/>
        <v>#VALUE!</v>
      </c>
      <c r="X1682" t="e">
        <f>0.94*X1681+(1-0.94)*'01_Data'!AB1677^2</f>
        <v>#VALUE!</v>
      </c>
      <c r="Y1682" s="11" t="e">
        <f t="shared" si="323"/>
        <v>#VALUE!</v>
      </c>
    </row>
    <row r="1683" spans="1:25" x14ac:dyDescent="0.2">
      <c r="A1683" s="6">
        <f>'01_Data'!A1679</f>
        <v>45902</v>
      </c>
      <c r="B1683">
        <f>0.94*B1682+(1-0.94)*'01_Data'!P1678^2</f>
        <v>1.0820694609902294E-4</v>
      </c>
      <c r="C1683" s="11">
        <f t="shared" si="312"/>
        <v>0.16513070706853339</v>
      </c>
      <c r="D1683">
        <f>0.94*D1682+(1-0.94)*'01_Data'!Q1678^2</f>
        <v>1.114903348476446E-4</v>
      </c>
      <c r="E1683" s="11">
        <f t="shared" si="313"/>
        <v>0.16761731527979573</v>
      </c>
      <c r="F1683">
        <f>0.94*F1682+(1-0.94)*'01_Data'!R1678^2</f>
        <v>1.5561155381901734E-4</v>
      </c>
      <c r="G1683" s="11">
        <f t="shared" si="314"/>
        <v>0.19802553260221867</v>
      </c>
      <c r="H1683">
        <f>0.94*H1682+(1-0.94)*'01_Data'!S1678^2</f>
        <v>2.3547580603381743E-4</v>
      </c>
      <c r="I1683" s="11">
        <f t="shared" si="315"/>
        <v>0.24359783069748794</v>
      </c>
      <c r="J1683">
        <f>0.94*J1682+(1-0.94)*'01_Data'!T1678^2</f>
        <v>2.2830089652576725E-4</v>
      </c>
      <c r="K1683" s="11">
        <f t="shared" si="316"/>
        <v>0.23985792862545394</v>
      </c>
      <c r="L1683" t="e">
        <f>0.94*L1682+(1-0.94)*'01_Data'!U1678^2</f>
        <v>#DIV/0!</v>
      </c>
      <c r="M1683" s="11" t="e">
        <f t="shared" si="317"/>
        <v>#DIV/0!</v>
      </c>
      <c r="N1683">
        <f>0.94*N1682+(1-0.94)*'01_Data'!V1678^2</f>
        <v>6.723467769616132E-4</v>
      </c>
      <c r="O1683" s="11">
        <f t="shared" si="318"/>
        <v>0.41162044141943016</v>
      </c>
      <c r="P1683">
        <f>0.94*P1682+(1-0.94)*'01_Data'!W1678^2</f>
        <v>4.9861067425001457E-4</v>
      </c>
      <c r="Q1683" s="11">
        <f t="shared" si="319"/>
        <v>0.3544712822091568</v>
      </c>
      <c r="R1683">
        <f>0.94*R1682+(1-0.94)*'01_Data'!X1678^2</f>
        <v>6.0340893895928091E-5</v>
      </c>
      <c r="S1683" s="11">
        <f t="shared" si="320"/>
        <v>0.12331222673268812</v>
      </c>
      <c r="T1683">
        <f>0.94*T1682+(1-0.94)*'01_Data'!Y1678^2</f>
        <v>4.8736394685191408E-8</v>
      </c>
      <c r="U1683" s="11">
        <f t="shared" si="321"/>
        <v>3.5045073064081688E-3</v>
      </c>
      <c r="V1683" t="e">
        <f>0.94*V1682+(1-0.94)*'01_Data'!AA1678^2</f>
        <v>#VALUE!</v>
      </c>
      <c r="W1683" s="11" t="e">
        <f t="shared" si="322"/>
        <v>#VALUE!</v>
      </c>
      <c r="X1683" t="e">
        <f>0.94*X1682+(1-0.94)*'01_Data'!AB1678^2</f>
        <v>#VALUE!</v>
      </c>
      <c r="Y1683" s="11" t="e">
        <f t="shared" si="323"/>
        <v>#VALUE!</v>
      </c>
    </row>
    <row r="1684" spans="1:25" x14ac:dyDescent="0.2">
      <c r="A1684" s="6">
        <f>'01_Data'!A1680</f>
        <v>45903</v>
      </c>
      <c r="B1684">
        <f>0.94*B1683+(1-0.94)*'01_Data'!P1679^2</f>
        <v>1.0244688784847297E-4</v>
      </c>
      <c r="C1684" s="11">
        <f t="shared" si="312"/>
        <v>0.16067549824978042</v>
      </c>
      <c r="D1684">
        <f>0.94*D1683+(1-0.94)*'01_Data'!Q1679^2</f>
        <v>1.0829338755357868E-4</v>
      </c>
      <c r="E1684" s="11">
        <f t="shared" si="313"/>
        <v>0.16519665148997975</v>
      </c>
      <c r="F1684">
        <f>0.94*F1683+(1-0.94)*'01_Data'!R1679^2</f>
        <v>1.4627731950882908E-4</v>
      </c>
      <c r="G1684" s="11">
        <f t="shared" si="314"/>
        <v>0.19199449084863068</v>
      </c>
      <c r="H1684">
        <f>0.94*H1683+(1-0.94)*'01_Data'!S1679^2</f>
        <v>2.2642545681029319E-4</v>
      </c>
      <c r="I1684" s="11">
        <f t="shared" si="315"/>
        <v>0.23887070794928766</v>
      </c>
      <c r="J1684">
        <f>0.94*J1683+(1-0.94)*'01_Data'!T1679^2</f>
        <v>2.1555218454572599E-4</v>
      </c>
      <c r="K1684" s="11">
        <f t="shared" si="316"/>
        <v>0.23306469167491448</v>
      </c>
      <c r="L1684" t="e">
        <f>0.94*L1683+(1-0.94)*'01_Data'!U1679^2</f>
        <v>#DIV/0!</v>
      </c>
      <c r="M1684" s="11" t="e">
        <f t="shared" si="317"/>
        <v>#DIV/0!</v>
      </c>
      <c r="N1684">
        <f>0.94*N1683+(1-0.94)*'01_Data'!V1679^2</f>
        <v>6.3201973404744907E-4</v>
      </c>
      <c r="O1684" s="11">
        <f t="shared" si="318"/>
        <v>0.39908517008272459</v>
      </c>
      <c r="P1684">
        <f>0.94*P1683+(1-0.94)*'01_Data'!W1679^2</f>
        <v>4.6963458450120728E-4</v>
      </c>
      <c r="Q1684" s="11">
        <f t="shared" si="319"/>
        <v>0.34401731830578564</v>
      </c>
      <c r="R1684">
        <f>0.94*R1683+(1-0.94)*'01_Data'!X1679^2</f>
        <v>5.6796609382166177E-5</v>
      </c>
      <c r="S1684" s="11">
        <f t="shared" si="320"/>
        <v>0.11963588744313254</v>
      </c>
      <c r="T1684">
        <f>0.94*T1683+(1-0.94)*'01_Data'!Y1679^2</f>
        <v>4.9311451655162341E-8</v>
      </c>
      <c r="U1684" s="11">
        <f t="shared" si="321"/>
        <v>3.5251220996017872E-3</v>
      </c>
      <c r="V1684" t="e">
        <f>0.94*V1683+(1-0.94)*'01_Data'!AA1679^2</f>
        <v>#VALUE!</v>
      </c>
      <c r="W1684" s="11" t="e">
        <f t="shared" si="322"/>
        <v>#VALUE!</v>
      </c>
      <c r="X1684" t="e">
        <f>0.94*X1683+(1-0.94)*'01_Data'!AB1679^2</f>
        <v>#VALUE!</v>
      </c>
      <c r="Y1684" s="11" t="e">
        <f t="shared" si="323"/>
        <v>#VALUE!</v>
      </c>
    </row>
    <row r="1685" spans="1:25" x14ac:dyDescent="0.2">
      <c r="A1685" s="6">
        <f>'01_Data'!A1681</f>
        <v>45904</v>
      </c>
      <c r="B1685">
        <f>0.94*B1684+(1-0.94)*'01_Data'!P1680^2</f>
        <v>1.3242521849718585E-4</v>
      </c>
      <c r="C1685" s="11">
        <f t="shared" si="312"/>
        <v>0.18267773553799826</v>
      </c>
      <c r="D1685">
        <f>0.94*D1684+(1-0.94)*'01_Data'!Q1680^2</f>
        <v>1.3513253616893322E-4</v>
      </c>
      <c r="E1685" s="11">
        <f t="shared" si="313"/>
        <v>0.18453563101626519</v>
      </c>
      <c r="F1685">
        <f>0.94*F1684+(1-0.94)*'01_Data'!R1680^2</f>
        <v>2.5810052648983587E-4</v>
      </c>
      <c r="G1685" s="11">
        <f t="shared" si="314"/>
        <v>0.25503202284309051</v>
      </c>
      <c r="H1685">
        <f>0.94*H1684+(1-0.94)*'01_Data'!S1680^2</f>
        <v>2.9542896522045107E-4</v>
      </c>
      <c r="I1685" s="11">
        <f t="shared" si="315"/>
        <v>0.27285178987053332</v>
      </c>
      <c r="J1685">
        <f>0.94*J1684+(1-0.94)*'01_Data'!T1680^2</f>
        <v>2.0486762008469544E-4</v>
      </c>
      <c r="K1685" s="11">
        <f t="shared" si="316"/>
        <v>0.22721496487102968</v>
      </c>
      <c r="L1685" t="e">
        <f>0.94*L1684+(1-0.94)*'01_Data'!U1680^2</f>
        <v>#DIV/0!</v>
      </c>
      <c r="M1685" s="11" t="e">
        <f t="shared" si="317"/>
        <v>#DIV/0!</v>
      </c>
      <c r="N1685">
        <f>0.94*N1684+(1-0.94)*'01_Data'!V1680^2</f>
        <v>7.0554165651289739E-4</v>
      </c>
      <c r="O1685" s="11">
        <f t="shared" si="318"/>
        <v>0.42165921956154373</v>
      </c>
      <c r="P1685">
        <f>0.94*P1684+(1-0.94)*'01_Data'!W1680^2</f>
        <v>4.6724891200163634E-4</v>
      </c>
      <c r="Q1685" s="11">
        <f t="shared" si="319"/>
        <v>0.34314242789898824</v>
      </c>
      <c r="R1685">
        <f>0.94*R1684+(1-0.94)*'01_Data'!X1680^2</f>
        <v>5.6650034636457895E-5</v>
      </c>
      <c r="S1685" s="11">
        <f t="shared" si="320"/>
        <v>0.11948141582851866</v>
      </c>
      <c r="T1685">
        <f>0.94*T1684+(1-0.94)*'01_Data'!Y1680^2</f>
        <v>4.7072820109915882E-8</v>
      </c>
      <c r="U1685" s="11">
        <f t="shared" si="321"/>
        <v>3.4441763409701898E-3</v>
      </c>
      <c r="V1685" t="e">
        <f>0.94*V1684+(1-0.94)*'01_Data'!AA1680^2</f>
        <v>#VALUE!</v>
      </c>
      <c r="W1685" s="11" t="e">
        <f t="shared" si="322"/>
        <v>#VALUE!</v>
      </c>
      <c r="X1685" t="e">
        <f>0.94*X1684+(1-0.94)*'01_Data'!AB1680^2</f>
        <v>#VALUE!</v>
      </c>
      <c r="Y1685" s="11" t="e">
        <f t="shared" si="323"/>
        <v>#VALUE!</v>
      </c>
    </row>
    <row r="1686" spans="1:25" x14ac:dyDescent="0.2">
      <c r="A1686" s="6">
        <f>'01_Data'!A1682</f>
        <v>45905</v>
      </c>
      <c r="B1686">
        <f>0.94*B1685+(1-0.94)*'01_Data'!P1681^2</f>
        <v>1.2562480833119716E-4</v>
      </c>
      <c r="C1686" s="11">
        <f t="shared" si="312"/>
        <v>0.17792541049400923</v>
      </c>
      <c r="D1686">
        <f>0.94*D1685+(1-0.94)*'01_Data'!Q1681^2</f>
        <v>1.2735419674000161E-4</v>
      </c>
      <c r="E1686" s="11">
        <f t="shared" si="313"/>
        <v>0.17914591141993841</v>
      </c>
      <c r="F1686">
        <f>0.94*F1685+(1-0.94)*'01_Data'!R1681^2</f>
        <v>2.5091692250134968E-4</v>
      </c>
      <c r="G1686" s="11">
        <f t="shared" si="314"/>
        <v>0.25145787812343467</v>
      </c>
      <c r="H1686">
        <f>0.94*H1685+(1-0.94)*'01_Data'!S1681^2</f>
        <v>2.8037644976935564E-4</v>
      </c>
      <c r="I1686" s="11">
        <f t="shared" si="315"/>
        <v>0.265809829280028</v>
      </c>
      <c r="J1686">
        <f>0.94*J1685+(1-0.94)*'01_Data'!T1681^2</f>
        <v>1.9876976667941416E-4</v>
      </c>
      <c r="K1686" s="11">
        <f t="shared" si="316"/>
        <v>0.22380791139549194</v>
      </c>
      <c r="L1686" t="e">
        <f>0.94*L1685+(1-0.94)*'01_Data'!U1681^2</f>
        <v>#DIV/0!</v>
      </c>
      <c r="M1686" s="11" t="e">
        <f t="shared" si="317"/>
        <v>#DIV/0!</v>
      </c>
      <c r="N1686">
        <f>0.94*N1685+(1-0.94)*'01_Data'!V1681^2</f>
        <v>6.6341061466812675E-4</v>
      </c>
      <c r="O1686" s="11">
        <f t="shared" si="318"/>
        <v>0.408875867344073</v>
      </c>
      <c r="P1686">
        <f>0.94*P1685+(1-0.94)*'01_Data'!W1681^2</f>
        <v>4.4030735355435785E-4</v>
      </c>
      <c r="Q1686" s="11">
        <f t="shared" si="319"/>
        <v>0.3331027665686645</v>
      </c>
      <c r="R1686">
        <f>0.94*R1685+(1-0.94)*'01_Data'!X1681^2</f>
        <v>5.4490047886302699E-5</v>
      </c>
      <c r="S1686" s="11">
        <f t="shared" si="320"/>
        <v>0.11718144933114746</v>
      </c>
      <c r="T1686">
        <f>0.94*T1685+(1-0.94)*'01_Data'!Y1681^2</f>
        <v>4.7098424564722576E-8</v>
      </c>
      <c r="U1686" s="11">
        <f t="shared" si="321"/>
        <v>3.4451129140145886E-3</v>
      </c>
      <c r="V1686" t="e">
        <f>0.94*V1685+(1-0.94)*'01_Data'!AA1681^2</f>
        <v>#VALUE!</v>
      </c>
      <c r="W1686" s="11" t="e">
        <f t="shared" si="322"/>
        <v>#VALUE!</v>
      </c>
      <c r="X1686" t="e">
        <f>0.94*X1685+(1-0.94)*'01_Data'!AB1681^2</f>
        <v>#VALUE!</v>
      </c>
      <c r="Y1686" s="11" t="e">
        <f t="shared" si="323"/>
        <v>#VALUE!</v>
      </c>
    </row>
    <row r="1687" spans="1:25" x14ac:dyDescent="0.2">
      <c r="A1687" s="6">
        <f>'01_Data'!A1683</f>
        <v>45908</v>
      </c>
      <c r="B1687">
        <f>0.94*B1686+(1-0.94)*'01_Data'!P1682^2</f>
        <v>1.6719284650519985E-4</v>
      </c>
      <c r="C1687" s="11">
        <f t="shared" si="312"/>
        <v>0.20526226472323247</v>
      </c>
      <c r="D1687">
        <f>0.94*D1686+(1-0.94)*'01_Data'!Q1682^2</f>
        <v>1.5992692920649895E-4</v>
      </c>
      <c r="E1687" s="11">
        <f t="shared" si="313"/>
        <v>0.200752549572945</v>
      </c>
      <c r="F1687">
        <f>0.94*F1686+(1-0.94)*'01_Data'!R1682^2</f>
        <v>2.8945869367250857E-4</v>
      </c>
      <c r="G1687" s="11">
        <f t="shared" si="314"/>
        <v>0.27008071165018832</v>
      </c>
      <c r="H1687">
        <f>0.94*H1686+(1-0.94)*'01_Data'!S1682^2</f>
        <v>2.7729336210400869E-4</v>
      </c>
      <c r="I1687" s="11">
        <f t="shared" si="315"/>
        <v>0.26434433462854878</v>
      </c>
      <c r="J1687">
        <f>0.94*J1686+(1-0.94)*'01_Data'!T1682^2</f>
        <v>1.8836429044849349E-4</v>
      </c>
      <c r="K1687" s="11">
        <f t="shared" si="316"/>
        <v>0.21787106552504937</v>
      </c>
      <c r="L1687" t="e">
        <f>0.94*L1686+(1-0.94)*'01_Data'!U1682^2</f>
        <v>#DIV/0!</v>
      </c>
      <c r="M1687" s="11" t="e">
        <f t="shared" si="317"/>
        <v>#DIV/0!</v>
      </c>
      <c r="N1687">
        <f>0.94*N1686+(1-0.94)*'01_Data'!V1682^2</f>
        <v>6.4157130669999132E-4</v>
      </c>
      <c r="O1687" s="11">
        <f t="shared" si="318"/>
        <v>0.40208950407639071</v>
      </c>
      <c r="P1687">
        <f>0.94*P1686+(1-0.94)*'01_Data'!W1682^2</f>
        <v>4.7087710819999689E-4</v>
      </c>
      <c r="Q1687" s="11">
        <f t="shared" si="319"/>
        <v>0.34447210520795324</v>
      </c>
      <c r="R1687">
        <f>0.94*R1686+(1-0.94)*'01_Data'!X1682^2</f>
        <v>6.443770493651657E-5</v>
      </c>
      <c r="S1687" s="11">
        <f t="shared" si="320"/>
        <v>0.12742959485144015</v>
      </c>
      <c r="T1687">
        <f>0.94*T1686+(1-0.94)*'01_Data'!Y1682^2</f>
        <v>5.070339350752549E-8</v>
      </c>
      <c r="U1687" s="11">
        <f t="shared" si="321"/>
        <v>3.5745286631801436E-3</v>
      </c>
      <c r="V1687" t="e">
        <f>0.94*V1686+(1-0.94)*'01_Data'!AA1682^2</f>
        <v>#VALUE!</v>
      </c>
      <c r="W1687" s="11" t="e">
        <f t="shared" si="322"/>
        <v>#VALUE!</v>
      </c>
      <c r="X1687" t="e">
        <f>0.94*X1686+(1-0.94)*'01_Data'!AB1682^2</f>
        <v>#VALUE!</v>
      </c>
      <c r="Y1687" s="11" t="e">
        <f t="shared" si="323"/>
        <v>#VALUE!</v>
      </c>
    </row>
    <row r="1688" spans="1:25" x14ac:dyDescent="0.2">
      <c r="A1688" s="6">
        <f>'01_Data'!A1684</f>
        <v>45909</v>
      </c>
      <c r="B1688">
        <f>0.94*B1687+(1-0.94)*'01_Data'!P1683^2</f>
        <v>1.59083730567297E-4</v>
      </c>
      <c r="C1688" s="11">
        <f t="shared" si="312"/>
        <v>0.20022262635116655</v>
      </c>
      <c r="D1688">
        <f>0.94*D1687+(1-0.94)*'01_Data'!Q1683^2</f>
        <v>1.5062444385647813E-4</v>
      </c>
      <c r="E1688" s="11">
        <f t="shared" si="313"/>
        <v>0.1948264865254016</v>
      </c>
      <c r="F1688">
        <f>0.94*F1687+(1-0.94)*'01_Data'!R1683^2</f>
        <v>2.890585219964932E-4</v>
      </c>
      <c r="G1688" s="11">
        <f t="shared" si="314"/>
        <v>0.26989395610705386</v>
      </c>
      <c r="H1688">
        <f>0.94*H1687+(1-0.94)*'01_Data'!S1683^2</f>
        <v>2.6874658297123405E-4</v>
      </c>
      <c r="I1688" s="11">
        <f t="shared" si="315"/>
        <v>0.26023861917238761</v>
      </c>
      <c r="J1688">
        <f>0.94*J1687+(1-0.94)*'01_Data'!T1683^2</f>
        <v>1.8329082533453738E-4</v>
      </c>
      <c r="K1688" s="11">
        <f t="shared" si="316"/>
        <v>0.21491693275380475</v>
      </c>
      <c r="L1688" t="e">
        <f>0.94*L1687+(1-0.94)*'01_Data'!U1683^2</f>
        <v>#DIV/0!</v>
      </c>
      <c r="M1688" s="11" t="e">
        <f t="shared" si="317"/>
        <v>#DIV/0!</v>
      </c>
      <c r="N1688">
        <f>0.94*N1687+(1-0.94)*'01_Data'!V1683^2</f>
        <v>6.7313730951049598E-4</v>
      </c>
      <c r="O1688" s="11">
        <f t="shared" si="318"/>
        <v>0.41186235807202021</v>
      </c>
      <c r="P1688">
        <f>0.94*P1687+(1-0.94)*'01_Data'!W1683^2</f>
        <v>1.0551119732655307E-3</v>
      </c>
      <c r="Q1688" s="11">
        <f t="shared" si="319"/>
        <v>0.51564349822616184</v>
      </c>
      <c r="R1688">
        <f>0.94*R1687+(1-0.94)*'01_Data'!X1683^2</f>
        <v>7.2156269761682249E-5</v>
      </c>
      <c r="S1688" s="11">
        <f t="shared" si="320"/>
        <v>0.13484576367073578</v>
      </c>
      <c r="T1688">
        <f>0.94*T1687+(1-0.94)*'01_Data'!Y1683^2</f>
        <v>4.8380303022770867E-8</v>
      </c>
      <c r="U1688" s="11">
        <f t="shared" si="321"/>
        <v>3.4916810223355544E-3</v>
      </c>
      <c r="V1688" t="e">
        <f>0.94*V1687+(1-0.94)*'01_Data'!AA1683^2</f>
        <v>#VALUE!</v>
      </c>
      <c r="W1688" s="11" t="e">
        <f t="shared" si="322"/>
        <v>#VALUE!</v>
      </c>
      <c r="X1688" t="e">
        <f>0.94*X1687+(1-0.94)*'01_Data'!AB1683^2</f>
        <v>#VALUE!</v>
      </c>
      <c r="Y1688" s="11" t="e">
        <f t="shared" si="323"/>
        <v>#VALUE!</v>
      </c>
    </row>
    <row r="1689" spans="1:25" x14ac:dyDescent="0.2">
      <c r="A1689" s="6">
        <f>'01_Data'!A1685</f>
        <v>45910</v>
      </c>
      <c r="B1689">
        <f>0.94*B1688+(1-0.94)*'01_Data'!P1684^2</f>
        <v>1.5269781229859298E-4</v>
      </c>
      <c r="C1689" s="11">
        <f t="shared" si="312"/>
        <v>0.19616281171324354</v>
      </c>
      <c r="D1689">
        <f>0.94*D1688+(1-0.94)*'01_Data'!Q1684^2</f>
        <v>1.4340495869374857E-4</v>
      </c>
      <c r="E1689" s="11">
        <f t="shared" si="313"/>
        <v>0.19010010413154602</v>
      </c>
      <c r="F1689">
        <f>0.94*F1688+(1-0.94)*'01_Data'!R1684^2</f>
        <v>2.7322747918193607E-4</v>
      </c>
      <c r="G1689" s="11">
        <f t="shared" si="314"/>
        <v>0.26239917064245438</v>
      </c>
      <c r="H1689">
        <f>0.94*H1688+(1-0.94)*'01_Data'!S1684^2</f>
        <v>2.5430857617431656E-4</v>
      </c>
      <c r="I1689" s="11">
        <f t="shared" si="315"/>
        <v>0.25315165651428745</v>
      </c>
      <c r="J1689">
        <f>0.94*J1688+(1-0.94)*'01_Data'!T1684^2</f>
        <v>1.7343462526234381E-4</v>
      </c>
      <c r="K1689" s="11">
        <f t="shared" si="316"/>
        <v>0.20905866536958148</v>
      </c>
      <c r="L1689" t="e">
        <f>0.94*L1688+(1-0.94)*'01_Data'!U1684^2</f>
        <v>#DIV/0!</v>
      </c>
      <c r="M1689" s="11" t="e">
        <f t="shared" si="317"/>
        <v>#DIV/0!</v>
      </c>
      <c r="N1689">
        <f>0.94*N1688+(1-0.94)*'01_Data'!V1684^2</f>
        <v>6.5427267012192324E-4</v>
      </c>
      <c r="O1689" s="11">
        <f t="shared" si="318"/>
        <v>0.40605013590777761</v>
      </c>
      <c r="P1689">
        <f>0.94*P1688+(1-0.94)*'01_Data'!W1684^2</f>
        <v>1.035352019672413E-3</v>
      </c>
      <c r="Q1689" s="11">
        <f t="shared" si="319"/>
        <v>0.51079223658690043</v>
      </c>
      <c r="R1689">
        <f>0.94*R1688+(1-0.94)*'01_Data'!X1684^2</f>
        <v>6.7908023439973271E-5</v>
      </c>
      <c r="S1689" s="11">
        <f t="shared" si="320"/>
        <v>0.1308159849057953</v>
      </c>
      <c r="T1689">
        <f>0.94*T1688+(1-0.94)*'01_Data'!Y1684^2</f>
        <v>4.6196440540223506E-8</v>
      </c>
      <c r="U1689" s="11">
        <f t="shared" si="321"/>
        <v>3.4119646856519961E-3</v>
      </c>
      <c r="V1689" t="e">
        <f>0.94*V1688+(1-0.94)*'01_Data'!AA1684^2</f>
        <v>#VALUE!</v>
      </c>
      <c r="W1689" s="11" t="e">
        <f t="shared" si="322"/>
        <v>#VALUE!</v>
      </c>
      <c r="X1689" t="e">
        <f>0.94*X1688+(1-0.94)*'01_Data'!AB1684^2</f>
        <v>#VALUE!</v>
      </c>
      <c r="Y1689" s="11" t="e">
        <f t="shared" si="323"/>
        <v>#VALUE!</v>
      </c>
    </row>
    <row r="1690" spans="1:25" x14ac:dyDescent="0.2">
      <c r="A1690" s="6">
        <f>'01_Data'!A1686</f>
        <v>45911</v>
      </c>
      <c r="B1690">
        <f>0.94*B1689+(1-0.94)*'01_Data'!P1685^2</f>
        <v>1.600317361906032E-4</v>
      </c>
      <c r="C1690" s="11">
        <f t="shared" si="312"/>
        <v>0.20081831968232383</v>
      </c>
      <c r="D1690">
        <f>0.94*D1689+(1-0.94)*'01_Data'!Q1685^2</f>
        <v>1.5602598393819089E-4</v>
      </c>
      <c r="E1690" s="11">
        <f t="shared" si="313"/>
        <v>0.19828905151930126</v>
      </c>
      <c r="F1690">
        <f>0.94*F1689+(1-0.94)*'01_Data'!R1685^2</f>
        <v>2.9873666985672106E-4</v>
      </c>
      <c r="G1690" s="11">
        <f t="shared" si="314"/>
        <v>0.27437500032600226</v>
      </c>
      <c r="H1690">
        <f>0.94*H1689+(1-0.94)*'01_Data'!S1685^2</f>
        <v>2.9641079294687352E-4</v>
      </c>
      <c r="I1690" s="11">
        <f t="shared" si="315"/>
        <v>0.27330481119550776</v>
      </c>
      <c r="J1690">
        <f>0.94*J1689+(1-0.94)*'01_Data'!T1685^2</f>
        <v>1.7049711789241065E-4</v>
      </c>
      <c r="K1690" s="11">
        <f t="shared" si="316"/>
        <v>0.20728066409795073</v>
      </c>
      <c r="L1690" t="e">
        <f>0.94*L1689+(1-0.94)*'01_Data'!U1685^2</f>
        <v>#DIV/0!</v>
      </c>
      <c r="M1690" s="11" t="e">
        <f t="shared" si="317"/>
        <v>#DIV/0!</v>
      </c>
      <c r="N1690">
        <f>0.94*N1689+(1-0.94)*'01_Data'!V1685^2</f>
        <v>6.1577397578748306E-4</v>
      </c>
      <c r="O1690" s="11">
        <f t="shared" si="318"/>
        <v>0.39392263440737413</v>
      </c>
      <c r="P1690">
        <f>0.94*P1689+(1-0.94)*'01_Data'!W1685^2</f>
        <v>9.7329710413522467E-4</v>
      </c>
      <c r="Q1690" s="11">
        <f t="shared" si="319"/>
        <v>0.49524829150848837</v>
      </c>
      <c r="R1690">
        <f>0.94*R1689+(1-0.94)*'01_Data'!X1685^2</f>
        <v>7.6375862919946707E-5</v>
      </c>
      <c r="S1690" s="11">
        <f t="shared" si="320"/>
        <v>0.13873253928270243</v>
      </c>
      <c r="T1690">
        <f>0.94*T1689+(1-0.94)*'01_Data'!Y1685^2</f>
        <v>4.4143452431442272E-8</v>
      </c>
      <c r="U1690" s="11">
        <f t="shared" si="321"/>
        <v>3.3352885951178877E-3</v>
      </c>
      <c r="V1690" t="e">
        <f>0.94*V1689+(1-0.94)*'01_Data'!AA1685^2</f>
        <v>#VALUE!</v>
      </c>
      <c r="W1690" s="11" t="e">
        <f t="shared" si="322"/>
        <v>#VALUE!</v>
      </c>
      <c r="X1690" t="e">
        <f>0.94*X1689+(1-0.94)*'01_Data'!AB1685^2</f>
        <v>#VALUE!</v>
      </c>
      <c r="Y1690" s="11" t="e">
        <f t="shared" si="323"/>
        <v>#VALUE!</v>
      </c>
    </row>
    <row r="1691" spans="1:25" x14ac:dyDescent="0.2">
      <c r="A1691" s="6">
        <f>'01_Data'!A1687</f>
        <v>45912</v>
      </c>
      <c r="B1691">
        <f>0.94*B1690+(1-0.94)*'01_Data'!P1686^2</f>
        <v>1.51046149830649E-4</v>
      </c>
      <c r="C1691" s="11">
        <f t="shared" si="312"/>
        <v>0.19509902551607877</v>
      </c>
      <c r="D1691">
        <f>0.94*D1690+(1-0.94)*'01_Data'!Q1686^2</f>
        <v>1.4717284159660769E-4</v>
      </c>
      <c r="E1691" s="11">
        <f t="shared" si="313"/>
        <v>0.19258129733269827</v>
      </c>
      <c r="F1691">
        <f>0.94*F1690+(1-0.94)*'01_Data'!R1686^2</f>
        <v>2.8105643539421543E-4</v>
      </c>
      <c r="G1691" s="11">
        <f t="shared" si="314"/>
        <v>0.26613196297953823</v>
      </c>
      <c r="H1691">
        <f>0.94*H1690+(1-0.94)*'01_Data'!S1686^2</f>
        <v>2.809928030270049E-4</v>
      </c>
      <c r="I1691" s="11">
        <f t="shared" si="315"/>
        <v>0.2661018345724156</v>
      </c>
      <c r="J1691">
        <f>0.94*J1690+(1-0.94)*'01_Data'!T1686^2</f>
        <v>1.6026825555472403E-4</v>
      </c>
      <c r="K1691" s="11">
        <f t="shared" si="316"/>
        <v>0.20096666489691881</v>
      </c>
      <c r="L1691" t="e">
        <f>0.94*L1690+(1-0.94)*'01_Data'!U1686^2</f>
        <v>#DIV/0!</v>
      </c>
      <c r="M1691" s="11" t="e">
        <f t="shared" si="317"/>
        <v>#DIV/0!</v>
      </c>
      <c r="N1691">
        <f>0.94*N1690+(1-0.94)*'01_Data'!V1686^2</f>
        <v>6.0220498142132719E-4</v>
      </c>
      <c r="O1691" s="11">
        <f t="shared" si="318"/>
        <v>0.38955828231238321</v>
      </c>
      <c r="P1691">
        <f>0.94*P1690+(1-0.94)*'01_Data'!W1686^2</f>
        <v>9.3628365024948294E-4</v>
      </c>
      <c r="Q1691" s="11">
        <f t="shared" si="319"/>
        <v>0.48574013614572736</v>
      </c>
      <c r="R1691">
        <f>0.94*R1690+(1-0.94)*'01_Data'!X1686^2</f>
        <v>7.2756706224348091E-5</v>
      </c>
      <c r="S1691" s="11">
        <f t="shared" si="320"/>
        <v>0.13540564969208529</v>
      </c>
      <c r="T1691">
        <f>0.94*T1690+(1-0.94)*'01_Data'!Y1686^2</f>
        <v>4.2213486285666618E-8</v>
      </c>
      <c r="U1691" s="11">
        <f t="shared" si="321"/>
        <v>3.2615638187820256E-3</v>
      </c>
      <c r="V1691" t="e">
        <f>0.94*V1690+(1-0.94)*'01_Data'!AA1686^2</f>
        <v>#VALUE!</v>
      </c>
      <c r="W1691" s="11" t="e">
        <f t="shared" si="322"/>
        <v>#VALUE!</v>
      </c>
      <c r="X1691" t="e">
        <f>0.94*X1690+(1-0.94)*'01_Data'!AB1686^2</f>
        <v>#VALUE!</v>
      </c>
      <c r="Y1691" s="11" t="e">
        <f t="shared" si="323"/>
        <v>#VALUE!</v>
      </c>
    </row>
    <row r="1692" spans="1:25" x14ac:dyDescent="0.2">
      <c r="A1692" s="6">
        <f>'01_Data'!A1688</f>
        <v>45915</v>
      </c>
      <c r="B1692">
        <f>0.94*B1691+(1-0.94)*'01_Data'!P1687^2</f>
        <v>1.4198528990048959E-4</v>
      </c>
      <c r="C1692" s="11">
        <f t="shared" si="312"/>
        <v>0.18915679489493201</v>
      </c>
      <c r="D1692">
        <f>0.94*D1691+(1-0.94)*'01_Data'!Q1687^2</f>
        <v>1.4147880145338871E-4</v>
      </c>
      <c r="E1692" s="11">
        <f t="shared" si="313"/>
        <v>0.18881911440914545</v>
      </c>
      <c r="F1692">
        <f>0.94*F1691+(1-0.94)*'01_Data'!R1687^2</f>
        <v>2.8412099669841137E-4</v>
      </c>
      <c r="G1692" s="11">
        <f t="shared" si="314"/>
        <v>0.26757894380537434</v>
      </c>
      <c r="H1692">
        <f>0.94*H1691+(1-0.94)*'01_Data'!S1687^2</f>
        <v>2.6763166523078414E-4</v>
      </c>
      <c r="I1692" s="11">
        <f t="shared" si="315"/>
        <v>0.25969824727586749</v>
      </c>
      <c r="J1692">
        <f>0.94*J1691+(1-0.94)*'01_Data'!T1687^2</f>
        <v>1.5168190517035929E-4</v>
      </c>
      <c r="K1692" s="11">
        <f t="shared" si="316"/>
        <v>0.19550918163332009</v>
      </c>
      <c r="L1692" t="e">
        <f>0.94*L1691+(1-0.94)*'01_Data'!U1687^2</f>
        <v>#DIV/0!</v>
      </c>
      <c r="M1692" s="11" t="e">
        <f t="shared" si="317"/>
        <v>#DIV/0!</v>
      </c>
      <c r="N1692">
        <f>0.94*N1691+(1-0.94)*'01_Data'!V1687^2</f>
        <v>5.7102346717751459E-4</v>
      </c>
      <c r="O1692" s="11">
        <f t="shared" si="318"/>
        <v>0.37933878489911055</v>
      </c>
      <c r="P1692">
        <f>0.94*P1691+(1-0.94)*'01_Data'!W1687^2</f>
        <v>8.8305598646858119E-4</v>
      </c>
      <c r="Q1692" s="11">
        <f t="shared" si="319"/>
        <v>0.47173097056487873</v>
      </c>
      <c r="R1692">
        <f>0.94*R1691+(1-0.94)*'01_Data'!X1687^2</f>
        <v>6.870604286496306E-5</v>
      </c>
      <c r="S1692" s="11">
        <f t="shared" si="320"/>
        <v>0.13158238028691643</v>
      </c>
      <c r="T1692">
        <f>0.94*T1691+(1-0.94)*'01_Data'!Y1687^2</f>
        <v>4.610171857172942E-8</v>
      </c>
      <c r="U1692" s="11">
        <f t="shared" si="321"/>
        <v>3.4084649154826011E-3</v>
      </c>
      <c r="V1692" t="e">
        <f>0.94*V1691+(1-0.94)*'01_Data'!AA1687^2</f>
        <v>#VALUE!</v>
      </c>
      <c r="W1692" s="11" t="e">
        <f t="shared" si="322"/>
        <v>#VALUE!</v>
      </c>
      <c r="X1692" t="e">
        <f>0.94*X1691+(1-0.94)*'01_Data'!AB1687^2</f>
        <v>#VALUE!</v>
      </c>
      <c r="Y1692" s="11" t="e">
        <f t="shared" si="323"/>
        <v>#VALUE!</v>
      </c>
    </row>
    <row r="1693" spans="1:25" x14ac:dyDescent="0.2">
      <c r="A1693" s="6">
        <f>'01_Data'!A1689</f>
        <v>45916</v>
      </c>
      <c r="B1693">
        <f>0.94*B1692+(1-0.94)*'01_Data'!P1688^2</f>
        <v>1.3363805118391583E-4</v>
      </c>
      <c r="C1693" s="11">
        <f t="shared" si="312"/>
        <v>0.18351236715367927</v>
      </c>
      <c r="D1693">
        <f>0.94*D1692+(1-0.94)*'01_Data'!Q1688^2</f>
        <v>1.3308720538278505E-4</v>
      </c>
      <c r="E1693" s="11">
        <f t="shared" si="313"/>
        <v>0.18313376465431447</v>
      </c>
      <c r="F1693">
        <f>0.94*F1692+(1-0.94)*'01_Data'!R1688^2</f>
        <v>2.671440210792574E-4</v>
      </c>
      <c r="G1693" s="11">
        <f t="shared" si="314"/>
        <v>0.25946154495796264</v>
      </c>
      <c r="H1693">
        <f>0.94*H1692+(1-0.94)*'01_Data'!S1688^2</f>
        <v>2.5272943232625941E-4</v>
      </c>
      <c r="I1693" s="11">
        <f t="shared" si="315"/>
        <v>0.25236445262004981</v>
      </c>
      <c r="J1693">
        <f>0.94*J1692+(1-0.94)*'01_Data'!T1688^2</f>
        <v>1.5425233196306515E-4</v>
      </c>
      <c r="K1693" s="11">
        <f t="shared" si="316"/>
        <v>0.19715878792154415</v>
      </c>
      <c r="L1693" t="e">
        <f>0.94*L1692+(1-0.94)*'01_Data'!U1688^2</f>
        <v>#DIV/0!</v>
      </c>
      <c r="M1693" s="11" t="e">
        <f t="shared" si="317"/>
        <v>#DIV/0!</v>
      </c>
      <c r="N1693">
        <f>0.94*N1692+(1-0.94)*'01_Data'!V1688^2</f>
        <v>5.989379488410112E-4</v>
      </c>
      <c r="O1693" s="11">
        <f t="shared" si="318"/>
        <v>0.38850014557003043</v>
      </c>
      <c r="P1693">
        <f>0.94*P1692+(1-0.94)*'01_Data'!W1688^2</f>
        <v>9.0845270471851924E-4</v>
      </c>
      <c r="Q1693" s="11">
        <f t="shared" si="319"/>
        <v>0.47846638501473315</v>
      </c>
      <c r="R1693">
        <f>0.94*R1692+(1-0.94)*'01_Data'!X1688^2</f>
        <v>6.617158568664007E-5</v>
      </c>
      <c r="S1693" s="11">
        <f t="shared" si="320"/>
        <v>0.12913264340604702</v>
      </c>
      <c r="T1693">
        <f>0.94*T1692+(1-0.94)*'01_Data'!Y1688^2</f>
        <v>4.4053629282649014E-8</v>
      </c>
      <c r="U1693" s="11">
        <f t="shared" si="321"/>
        <v>3.3318935426011964E-3</v>
      </c>
      <c r="V1693" t="e">
        <f>0.94*V1692+(1-0.94)*'01_Data'!AA1688^2</f>
        <v>#VALUE!</v>
      </c>
      <c r="W1693" s="11" t="e">
        <f t="shared" si="322"/>
        <v>#VALUE!</v>
      </c>
      <c r="X1693" t="e">
        <f>0.94*X1692+(1-0.94)*'01_Data'!AB1688^2</f>
        <v>#VALUE!</v>
      </c>
      <c r="Y1693" s="11" t="e">
        <f t="shared" si="323"/>
        <v>#VALUE!</v>
      </c>
    </row>
    <row r="1694" spans="1:25" x14ac:dyDescent="0.2">
      <c r="A1694" s="6">
        <f>'01_Data'!A1690</f>
        <v>45917</v>
      </c>
      <c r="B1694">
        <f>0.94*B1693+(1-0.94)*'01_Data'!P1689^2</f>
        <v>1.5090027389425356E-4</v>
      </c>
      <c r="C1694" s="11">
        <f t="shared" si="312"/>
        <v>0.19500479230355314</v>
      </c>
      <c r="D1694">
        <f>0.94*D1693+(1-0.94)*'01_Data'!Q1689^2</f>
        <v>1.3699044051780127E-4</v>
      </c>
      <c r="E1694" s="11">
        <f t="shared" si="313"/>
        <v>0.18579986816595412</v>
      </c>
      <c r="F1694">
        <f>0.94*F1693+(1-0.94)*'01_Data'!R1689^2</f>
        <v>2.8468353834345758E-4</v>
      </c>
      <c r="G1694" s="11">
        <f t="shared" si="314"/>
        <v>0.26784370752838549</v>
      </c>
      <c r="H1694">
        <f>0.94*H1693+(1-0.94)*'01_Data'!S1689^2</f>
        <v>3.8242317725896863E-4</v>
      </c>
      <c r="I1694" s="11">
        <f t="shared" si="315"/>
        <v>0.31043621030617563</v>
      </c>
      <c r="J1694">
        <f>0.94*J1693+(1-0.94)*'01_Data'!T1689^2</f>
        <v>1.4974329554694811E-4</v>
      </c>
      <c r="K1694" s="11">
        <f t="shared" si="316"/>
        <v>0.19425578621454478</v>
      </c>
      <c r="L1694" t="e">
        <f>0.94*L1693+(1-0.94)*'01_Data'!U1689^2</f>
        <v>#DIV/0!</v>
      </c>
      <c r="M1694" s="11" t="e">
        <f t="shared" si="317"/>
        <v>#DIV/0!</v>
      </c>
      <c r="N1694">
        <f>0.94*N1693+(1-0.94)*'01_Data'!V1689^2</f>
        <v>5.74516397630146E-4</v>
      </c>
      <c r="O1694" s="11">
        <f t="shared" si="318"/>
        <v>0.38049721707628403</v>
      </c>
      <c r="P1694">
        <f>0.94*P1693+(1-0.94)*'01_Data'!W1689^2</f>
        <v>8.5459613362614075E-4</v>
      </c>
      <c r="Q1694" s="11">
        <f t="shared" si="319"/>
        <v>0.46406704868347148</v>
      </c>
      <c r="R1694">
        <f>0.94*R1693+(1-0.94)*'01_Data'!X1689^2</f>
        <v>6.2512811518625045E-5</v>
      </c>
      <c r="S1694" s="11">
        <f t="shared" si="320"/>
        <v>0.12551186598363326</v>
      </c>
      <c r="T1694">
        <f>0.94*T1693+(1-0.94)*'01_Data'!Y1689^2</f>
        <v>4.212826828486144E-8</v>
      </c>
      <c r="U1694" s="11">
        <f t="shared" si="321"/>
        <v>3.258270032975334E-3</v>
      </c>
      <c r="V1694" t="e">
        <f>0.94*V1693+(1-0.94)*'01_Data'!AA1689^2</f>
        <v>#VALUE!</v>
      </c>
      <c r="W1694" s="11" t="e">
        <f t="shared" si="322"/>
        <v>#VALUE!</v>
      </c>
      <c r="X1694" t="e">
        <f>0.94*X1693+(1-0.94)*'01_Data'!AB1689^2</f>
        <v>#VALUE!</v>
      </c>
      <c r="Y1694" s="11" t="e">
        <f t="shared" si="323"/>
        <v>#VALUE!</v>
      </c>
    </row>
    <row r="1695" spans="1:25" x14ac:dyDescent="0.2">
      <c r="A1695" s="6">
        <f>'01_Data'!A1691</f>
        <v>45918</v>
      </c>
      <c r="B1695">
        <f>0.94*B1694+(1-0.94)*'01_Data'!P1690^2</f>
        <v>1.4353483343717646E-4</v>
      </c>
      <c r="C1695" s="11">
        <f t="shared" si="312"/>
        <v>0.19018616675817532</v>
      </c>
      <c r="D1695">
        <f>0.94*D1694+(1-0.94)*'01_Data'!Q1690^2</f>
        <v>1.2948149487910601E-4</v>
      </c>
      <c r="E1695" s="11">
        <f t="shared" si="313"/>
        <v>0.18063592308711665</v>
      </c>
      <c r="F1695">
        <f>0.94*F1694+(1-0.94)*'01_Data'!R1690^2</f>
        <v>2.7110854820748537E-4</v>
      </c>
      <c r="G1695" s="11">
        <f t="shared" si="314"/>
        <v>0.26137971257977599</v>
      </c>
      <c r="H1695">
        <f>0.94*H1694+(1-0.94)*'01_Data'!S1690^2</f>
        <v>3.6812619903049383E-4</v>
      </c>
      <c r="I1695" s="11">
        <f t="shared" si="315"/>
        <v>0.30457807234875667</v>
      </c>
      <c r="J1695">
        <f>0.94*J1694+(1-0.94)*'01_Data'!T1690^2</f>
        <v>1.4095019366876902E-4</v>
      </c>
      <c r="K1695" s="11">
        <f t="shared" si="316"/>
        <v>0.18846604151552024</v>
      </c>
      <c r="L1695" t="e">
        <f>0.94*L1694+(1-0.94)*'01_Data'!U1690^2</f>
        <v>#DIV/0!</v>
      </c>
      <c r="M1695" s="11" t="e">
        <f t="shared" si="317"/>
        <v>#DIV/0!</v>
      </c>
      <c r="N1695">
        <f>0.94*N1694+(1-0.94)*'01_Data'!V1690^2</f>
        <v>5.431218732001922E-4</v>
      </c>
      <c r="O1695" s="11">
        <f t="shared" si="318"/>
        <v>0.36995501354414495</v>
      </c>
      <c r="P1695">
        <f>0.94*P1694+(1-0.94)*'01_Data'!W1690^2</f>
        <v>8.0594731887443456E-4</v>
      </c>
      <c r="Q1695" s="11">
        <f t="shared" si="319"/>
        <v>0.45066475828087282</v>
      </c>
      <c r="R1695">
        <f>0.94*R1694+(1-0.94)*'01_Data'!X1690^2</f>
        <v>5.9248565388249815E-5</v>
      </c>
      <c r="S1695" s="11">
        <f t="shared" si="320"/>
        <v>0.12219099180315608</v>
      </c>
      <c r="T1695">
        <f>0.94*T1694+(1-0.94)*'01_Data'!Y1690^2</f>
        <v>4.0303700512784189E-8</v>
      </c>
      <c r="U1695" s="11">
        <f t="shared" si="321"/>
        <v>3.1869315225184266E-3</v>
      </c>
      <c r="V1695" t="e">
        <f>0.94*V1694+(1-0.94)*'01_Data'!AA1690^2</f>
        <v>#VALUE!</v>
      </c>
      <c r="W1695" s="11" t="e">
        <f t="shared" si="322"/>
        <v>#VALUE!</v>
      </c>
      <c r="X1695" t="e">
        <f>0.94*X1694+(1-0.94)*'01_Data'!AB1690^2</f>
        <v>#VALUE!</v>
      </c>
      <c r="Y1695" s="11" t="e">
        <f t="shared" si="323"/>
        <v>#VALUE!</v>
      </c>
    </row>
    <row r="1696" spans="1:25" x14ac:dyDescent="0.2">
      <c r="A1696" s="6">
        <f>'01_Data'!A1692</f>
        <v>45919</v>
      </c>
      <c r="B1696">
        <f>0.94*B1695+(1-0.94)*'01_Data'!P1691^2</f>
        <v>1.4337177026582917E-4</v>
      </c>
      <c r="C1696" s="11">
        <f t="shared" si="312"/>
        <v>0.19007810528040561</v>
      </c>
      <c r="D1696">
        <f>0.94*D1695+(1-0.94)*'01_Data'!Q1691^2</f>
        <v>1.2539925946975194E-4</v>
      </c>
      <c r="E1696" s="11">
        <f t="shared" si="313"/>
        <v>0.17776561362191928</v>
      </c>
      <c r="F1696">
        <f>0.94*F1695+(1-0.94)*'01_Data'!R1691^2</f>
        <v>2.5563301369888248E-4</v>
      </c>
      <c r="G1696" s="11">
        <f t="shared" si="314"/>
        <v>0.25381000660359787</v>
      </c>
      <c r="H1696">
        <f>0.94*H1695+(1-0.94)*'01_Data'!S1691^2</f>
        <v>3.4681431575798918E-4</v>
      </c>
      <c r="I1696" s="11">
        <f t="shared" si="315"/>
        <v>0.29563018717819273</v>
      </c>
      <c r="J1696">
        <f>0.94*J1695+(1-0.94)*'01_Data'!T1691^2</f>
        <v>1.3353811773338366E-4</v>
      </c>
      <c r="K1696" s="11">
        <f t="shared" si="316"/>
        <v>0.18344373979183015</v>
      </c>
      <c r="L1696" t="e">
        <f>0.94*L1695+(1-0.94)*'01_Data'!U1691^2</f>
        <v>#DIV/0!</v>
      </c>
      <c r="M1696" s="11" t="e">
        <f t="shared" si="317"/>
        <v>#DIV/0!</v>
      </c>
      <c r="N1696">
        <f>0.94*N1695+(1-0.94)*'01_Data'!V1691^2</f>
        <v>5.1070359059029091E-4</v>
      </c>
      <c r="O1696" s="11">
        <f t="shared" si="318"/>
        <v>0.35874406591434138</v>
      </c>
      <c r="P1696">
        <f>0.94*P1695+(1-0.94)*'01_Data'!W1691^2</f>
        <v>7.6301300371904254E-4</v>
      </c>
      <c r="Q1696" s="11">
        <f t="shared" si="319"/>
        <v>0.43849660994949408</v>
      </c>
      <c r="R1696">
        <f>0.94*R1695+(1-0.94)*'01_Data'!X1691^2</f>
        <v>5.7283369522222066E-5</v>
      </c>
      <c r="S1696" s="11">
        <f t="shared" si="320"/>
        <v>0.1201474474119195</v>
      </c>
      <c r="T1696">
        <f>0.94*T1695+(1-0.94)*'01_Data'!Y1691^2</f>
        <v>3.8603022865069149E-8</v>
      </c>
      <c r="U1696" s="11">
        <f t="shared" si="321"/>
        <v>3.1189680604323967E-3</v>
      </c>
      <c r="V1696" t="e">
        <f>0.94*V1695+(1-0.94)*'01_Data'!AA1691^2</f>
        <v>#VALUE!</v>
      </c>
      <c r="W1696" s="11" t="e">
        <f t="shared" si="322"/>
        <v>#VALUE!</v>
      </c>
      <c r="X1696" t="e">
        <f>0.94*X1695+(1-0.94)*'01_Data'!AB1691^2</f>
        <v>#VALUE!</v>
      </c>
      <c r="Y1696" s="11" t="e">
        <f t="shared" si="323"/>
        <v>#VALUE!</v>
      </c>
    </row>
    <row r="1697" spans="1:25" x14ac:dyDescent="0.2">
      <c r="A1697" s="6">
        <f>'01_Data'!A1693</f>
        <v>45922</v>
      </c>
      <c r="B1697">
        <f>0.94*B1696+(1-0.94)*'01_Data'!P1692^2</f>
        <v>1.4052092303048908E-4</v>
      </c>
      <c r="C1697" s="11">
        <f t="shared" si="312"/>
        <v>0.18817883144414319</v>
      </c>
      <c r="D1697">
        <f>0.94*D1696+(1-0.94)*'01_Data'!Q1692^2</f>
        <v>1.34600280692679E-4</v>
      </c>
      <c r="E1697" s="11">
        <f t="shared" si="313"/>
        <v>0.18417185109173201</v>
      </c>
      <c r="F1697">
        <f>0.94*F1696+(1-0.94)*'01_Data'!R1692^2</f>
        <v>2.5728718371380321E-4</v>
      </c>
      <c r="G1697" s="11">
        <f t="shared" si="314"/>
        <v>0.25462986921388153</v>
      </c>
      <c r="H1697">
        <f>0.94*H1696+(1-0.94)*'01_Data'!S1692^2</f>
        <v>3.6963216274692732E-4</v>
      </c>
      <c r="I1697" s="11">
        <f t="shared" si="315"/>
        <v>0.30520043416126674</v>
      </c>
      <c r="J1697">
        <f>0.94*J1696+(1-0.94)*'01_Data'!T1692^2</f>
        <v>1.3444588804676873E-4</v>
      </c>
      <c r="K1697" s="11">
        <f t="shared" si="316"/>
        <v>0.18406619403841035</v>
      </c>
      <c r="L1697" t="e">
        <f>0.94*L1696+(1-0.94)*'01_Data'!U1692^2</f>
        <v>#DIV/0!</v>
      </c>
      <c r="M1697" s="11" t="e">
        <f t="shared" si="317"/>
        <v>#DIV/0!</v>
      </c>
      <c r="N1697">
        <f>0.94*N1696+(1-0.94)*'01_Data'!V1692^2</f>
        <v>5.27232075152477E-4</v>
      </c>
      <c r="O1697" s="11">
        <f t="shared" si="318"/>
        <v>0.36450306300280139</v>
      </c>
      <c r="P1697">
        <f>0.94*P1696+(1-0.94)*'01_Data'!W1692^2</f>
        <v>7.3017047484279923E-4</v>
      </c>
      <c r="Q1697" s="11">
        <f t="shared" si="319"/>
        <v>0.42895566164859672</v>
      </c>
      <c r="R1697">
        <f>0.94*R1696+(1-0.94)*'01_Data'!X1692^2</f>
        <v>5.7743576679567874E-5</v>
      </c>
      <c r="S1697" s="11">
        <f t="shared" si="320"/>
        <v>0.1206291064513499</v>
      </c>
      <c r="T1697">
        <f>0.94*T1696+(1-0.94)*'01_Data'!Y1692^2</f>
        <v>4.7702821394231374E-8</v>
      </c>
      <c r="U1697" s="11">
        <f t="shared" si="321"/>
        <v>3.4671473852933205E-3</v>
      </c>
      <c r="V1697" t="e">
        <f>0.94*V1696+(1-0.94)*'01_Data'!AA1692^2</f>
        <v>#VALUE!</v>
      </c>
      <c r="W1697" s="11" t="e">
        <f t="shared" si="322"/>
        <v>#VALUE!</v>
      </c>
      <c r="X1697" t="e">
        <f>0.94*X1696+(1-0.94)*'01_Data'!AB1692^2</f>
        <v>#VALUE!</v>
      </c>
      <c r="Y1697" s="11" t="e">
        <f t="shared" si="323"/>
        <v>#VALUE!</v>
      </c>
    </row>
    <row r="1698" spans="1:25" x14ac:dyDescent="0.2">
      <c r="A1698" s="6">
        <f>'01_Data'!A1694</f>
        <v>45923</v>
      </c>
      <c r="B1698">
        <f>0.94*B1697+(1-0.94)*'01_Data'!P1693^2</f>
        <v>1.3512799351242353E-4</v>
      </c>
      <c r="C1698" s="11">
        <f t="shared" si="312"/>
        <v>0.1845325292871984</v>
      </c>
      <c r="D1698">
        <f>0.94*D1697+(1-0.94)*'01_Data'!Q1693^2</f>
        <v>1.2658727522701232E-4</v>
      </c>
      <c r="E1698" s="11">
        <f t="shared" si="313"/>
        <v>0.17860569239866658</v>
      </c>
      <c r="F1698">
        <f>0.94*F1697+(1-0.94)*'01_Data'!R1693^2</f>
        <v>2.4190743679432787E-4</v>
      </c>
      <c r="G1698" s="11">
        <f t="shared" si="314"/>
        <v>0.24690215485525968</v>
      </c>
      <c r="H1698">
        <f>0.94*H1697+(1-0.94)*'01_Data'!S1693^2</f>
        <v>3.5074138990689893E-4</v>
      </c>
      <c r="I1698" s="11">
        <f t="shared" si="315"/>
        <v>0.2972992268011112</v>
      </c>
      <c r="J1698">
        <f>0.94*J1697+(1-0.94)*'01_Data'!T1693^2</f>
        <v>1.2692939719019579E-4</v>
      </c>
      <c r="K1698" s="11">
        <f t="shared" si="316"/>
        <v>0.17884688449041919</v>
      </c>
      <c r="L1698" t="e">
        <f>0.94*L1697+(1-0.94)*'01_Data'!U1693^2</f>
        <v>#DIV/0!</v>
      </c>
      <c r="M1698" s="11" t="e">
        <f t="shared" si="317"/>
        <v>#DIV/0!</v>
      </c>
      <c r="N1698">
        <f>0.94*N1697+(1-0.94)*'01_Data'!V1693^2</f>
        <v>4.9671616345558437E-4</v>
      </c>
      <c r="O1698" s="11">
        <f t="shared" si="318"/>
        <v>0.3537972204396288</v>
      </c>
      <c r="P1698">
        <f>0.94*P1697+(1-0.94)*'01_Data'!W1693^2</f>
        <v>7.0400847754544492E-4</v>
      </c>
      <c r="Q1698" s="11">
        <f t="shared" si="319"/>
        <v>0.42120082661534763</v>
      </c>
      <c r="R1698">
        <f>0.94*R1697+(1-0.94)*'01_Data'!X1693^2</f>
        <v>6.0131894248912676E-5</v>
      </c>
      <c r="S1698" s="11">
        <f t="shared" si="320"/>
        <v>0.12309848638681954</v>
      </c>
      <c r="T1698">
        <f>0.94*T1697+(1-0.94)*'01_Data'!Y1693^2</f>
        <v>4.5557414046593954E-8</v>
      </c>
      <c r="U1698" s="11">
        <f t="shared" si="321"/>
        <v>3.3882839815667278E-3</v>
      </c>
      <c r="V1698" t="e">
        <f>0.94*V1697+(1-0.94)*'01_Data'!AA1693^2</f>
        <v>#VALUE!</v>
      </c>
      <c r="W1698" s="11" t="e">
        <f t="shared" si="322"/>
        <v>#VALUE!</v>
      </c>
      <c r="X1698" t="e">
        <f>0.94*X1697+(1-0.94)*'01_Data'!AB1693^2</f>
        <v>#VALUE!</v>
      </c>
      <c r="Y1698" s="11" t="e">
        <f t="shared" si="323"/>
        <v>#VALUE!</v>
      </c>
    </row>
    <row r="1699" spans="1:25" x14ac:dyDescent="0.2">
      <c r="A1699" s="6">
        <f>'01_Data'!A1695</f>
        <v>45924</v>
      </c>
      <c r="B1699">
        <f>0.94*B1698+(1-0.94)*'01_Data'!P1694^2</f>
        <v>1.4452872863713519E-4</v>
      </c>
      <c r="C1699" s="11">
        <f t="shared" si="312"/>
        <v>0.19084349508578508</v>
      </c>
      <c r="D1699">
        <f>0.94*D1698+(1-0.94)*'01_Data'!Q1694^2</f>
        <v>1.2357597031285847E-4</v>
      </c>
      <c r="E1699" s="11">
        <f t="shared" si="313"/>
        <v>0.17646853690910552</v>
      </c>
      <c r="F1699">
        <f>0.94*F1698+(1-0.94)*'01_Data'!R1694^2</f>
        <v>2.4226384435412532E-4</v>
      </c>
      <c r="G1699" s="11">
        <f t="shared" si="314"/>
        <v>0.24708397110545149</v>
      </c>
      <c r="H1699">
        <f>0.94*H1698+(1-0.94)*'01_Data'!S1694^2</f>
        <v>3.420012285411215E-4</v>
      </c>
      <c r="I1699" s="11">
        <f t="shared" si="315"/>
        <v>0.29357164303175232</v>
      </c>
      <c r="J1699">
        <f>0.94*J1698+(1-0.94)*'01_Data'!T1694^2</f>
        <v>1.3800667416029777E-4</v>
      </c>
      <c r="K1699" s="11">
        <f t="shared" si="316"/>
        <v>0.18648775264985912</v>
      </c>
      <c r="L1699" t="e">
        <f>0.94*L1698+(1-0.94)*'01_Data'!U1694^2</f>
        <v>#DIV/0!</v>
      </c>
      <c r="M1699" s="11" t="e">
        <f t="shared" si="317"/>
        <v>#DIV/0!</v>
      </c>
      <c r="N1699">
        <f>0.94*N1698+(1-0.94)*'01_Data'!V1694^2</f>
        <v>5.5640538832150651E-4</v>
      </c>
      <c r="O1699" s="11">
        <f t="shared" si="318"/>
        <v>0.37445180979268833</v>
      </c>
      <c r="P1699">
        <f>0.94*P1698+(1-0.94)*'01_Data'!W1694^2</f>
        <v>6.8308481174968953E-4</v>
      </c>
      <c r="Q1699" s="11">
        <f t="shared" si="319"/>
        <v>0.41489441133970673</v>
      </c>
      <c r="R1699">
        <f>0.94*R1698+(1-0.94)*'01_Data'!X1694^2</f>
        <v>5.6605490127796582E-5</v>
      </c>
      <c r="S1699" s="11">
        <f t="shared" si="320"/>
        <v>0.11943443185365241</v>
      </c>
      <c r="T1699">
        <f>0.94*T1698+(1-0.94)*'01_Data'!Y1694^2</f>
        <v>4.2823969203798318E-8</v>
      </c>
      <c r="U1699" s="11">
        <f t="shared" si="321"/>
        <v>3.2850632017294855E-3</v>
      </c>
      <c r="V1699" t="e">
        <f>0.94*V1698+(1-0.94)*'01_Data'!AA1694^2</f>
        <v>#VALUE!</v>
      </c>
      <c r="W1699" s="11" t="e">
        <f t="shared" si="322"/>
        <v>#VALUE!</v>
      </c>
      <c r="X1699" t="e">
        <f>0.94*X1698+(1-0.94)*'01_Data'!AB1694^2</f>
        <v>#VALUE!</v>
      </c>
      <c r="Y1699" s="11" t="e">
        <f t="shared" si="323"/>
        <v>#VALUE!</v>
      </c>
    </row>
    <row r="1700" spans="1:25" x14ac:dyDescent="0.2">
      <c r="A1700" s="6">
        <f>'01_Data'!A1696</f>
        <v>45925</v>
      </c>
      <c r="B1700">
        <f>0.94*B1699+(1-0.94)*'01_Data'!P1695^2</f>
        <v>1.3756722793269838E-4</v>
      </c>
      <c r="C1700" s="11">
        <f t="shared" si="312"/>
        <v>0.1861906051309786</v>
      </c>
      <c r="D1700">
        <f>0.94*D1699+(1-0.94)*'01_Data'!Q1695^2</f>
        <v>1.235783447220972E-4</v>
      </c>
      <c r="E1700" s="11">
        <f t="shared" si="313"/>
        <v>0.17647023224886541</v>
      </c>
      <c r="F1700">
        <f>0.94*F1699+(1-0.94)*'01_Data'!R1695^2</f>
        <v>2.5904403105807489E-4</v>
      </c>
      <c r="G1700" s="11">
        <f t="shared" si="314"/>
        <v>0.25549774133372471</v>
      </c>
      <c r="H1700">
        <f>0.94*H1699+(1-0.94)*'01_Data'!S1695^2</f>
        <v>3.2757091509698377E-4</v>
      </c>
      <c r="I1700" s="11">
        <f t="shared" si="315"/>
        <v>0.28731145226816129</v>
      </c>
      <c r="J1700">
        <f>0.94*J1699+(1-0.94)*'01_Data'!T1695^2</f>
        <v>1.3284598964507686E-4</v>
      </c>
      <c r="K1700" s="11">
        <f t="shared" si="316"/>
        <v>0.18296772772967196</v>
      </c>
      <c r="L1700" t="e">
        <f>0.94*L1699+(1-0.94)*'01_Data'!U1695^2</f>
        <v>#DIV/0!</v>
      </c>
      <c r="M1700" s="11" t="e">
        <f t="shared" si="317"/>
        <v>#DIV/0!</v>
      </c>
      <c r="N1700">
        <f>0.94*N1699+(1-0.94)*'01_Data'!V1695^2</f>
        <v>5.3595304876239368E-4</v>
      </c>
      <c r="O1700" s="11">
        <f t="shared" si="318"/>
        <v>0.36750533096558369</v>
      </c>
      <c r="P1700">
        <f>0.94*P1699+(1-0.94)*'01_Data'!W1695^2</f>
        <v>6.5417859852254657E-4</v>
      </c>
      <c r="Q1700" s="11">
        <f t="shared" si="319"/>
        <v>0.40602094382886422</v>
      </c>
      <c r="R1700">
        <f>0.94*R1699+(1-0.94)*'01_Data'!X1695^2</f>
        <v>7.0153014421340049E-5</v>
      </c>
      <c r="S1700" s="11">
        <f t="shared" si="320"/>
        <v>0.13296074471127822</v>
      </c>
      <c r="T1700">
        <f>0.94*T1699+(1-0.94)*'01_Data'!Y1695^2</f>
        <v>4.312063895694609E-8</v>
      </c>
      <c r="U1700" s="11">
        <f t="shared" si="321"/>
        <v>3.2964224573240634E-3</v>
      </c>
      <c r="V1700" t="e">
        <f>0.94*V1699+(1-0.94)*'01_Data'!AA1695^2</f>
        <v>#VALUE!</v>
      </c>
      <c r="W1700" s="11" t="e">
        <f t="shared" si="322"/>
        <v>#VALUE!</v>
      </c>
      <c r="X1700" t="e">
        <f>0.94*X1699+(1-0.94)*'01_Data'!AB1695^2</f>
        <v>#VALUE!</v>
      </c>
      <c r="Y1700" s="11" t="e">
        <f t="shared" si="323"/>
        <v>#VALUE!</v>
      </c>
    </row>
    <row r="1701" spans="1:25" x14ac:dyDescent="0.2">
      <c r="A1701" s="6">
        <f>'01_Data'!A1697</f>
        <v>45926</v>
      </c>
      <c r="B1701">
        <f>0.94*B1700+(1-0.94)*'01_Data'!P1696^2</f>
        <v>1.3412006659842572E-4</v>
      </c>
      <c r="C1701" s="11">
        <f t="shared" si="312"/>
        <v>0.18384302212160047</v>
      </c>
      <c r="D1701">
        <f>0.94*D1700+(1-0.94)*'01_Data'!Q1696^2</f>
        <v>1.2172537586111083E-4</v>
      </c>
      <c r="E1701" s="11">
        <f t="shared" si="313"/>
        <v>0.1751422128357408</v>
      </c>
      <c r="F1701">
        <f>0.94*F1700+(1-0.94)*'01_Data'!R1696^2</f>
        <v>2.5252494281034971E-4</v>
      </c>
      <c r="G1701" s="11">
        <f t="shared" si="314"/>
        <v>0.25226233485839322</v>
      </c>
      <c r="H1701">
        <f>0.94*H1700+(1-0.94)*'01_Data'!S1696^2</f>
        <v>3.0818868190951132E-4</v>
      </c>
      <c r="I1701" s="11">
        <f t="shared" si="315"/>
        <v>0.278681803929135</v>
      </c>
      <c r="J1701">
        <f>0.94*J1700+(1-0.94)*'01_Data'!T1696^2</f>
        <v>1.2596374423205507E-4</v>
      </c>
      <c r="K1701" s="11">
        <f t="shared" si="316"/>
        <v>0.17816527031517079</v>
      </c>
      <c r="L1701" t="e">
        <f>0.94*L1700+(1-0.94)*'01_Data'!U1696^2</f>
        <v>#DIV/0!</v>
      </c>
      <c r="M1701" s="11" t="e">
        <f t="shared" si="317"/>
        <v>#DIV/0!</v>
      </c>
      <c r="N1701">
        <f>0.94*N1700+(1-0.94)*'01_Data'!V1696^2</f>
        <v>5.3943702468562435E-4</v>
      </c>
      <c r="O1701" s="11">
        <f t="shared" si="318"/>
        <v>0.3686978847522418</v>
      </c>
      <c r="P1701">
        <f>0.94*P1700+(1-0.94)*'01_Data'!W1696^2</f>
        <v>6.1765194852555388E-4</v>
      </c>
      <c r="Q1701" s="11">
        <f t="shared" si="319"/>
        <v>0.39452286502614725</v>
      </c>
      <c r="R1701">
        <f>0.94*R1700+(1-0.94)*'01_Data'!X1696^2</f>
        <v>6.5963549125562613E-5</v>
      </c>
      <c r="S1701" s="11">
        <f t="shared" si="320"/>
        <v>0.12892949383148056</v>
      </c>
      <c r="T1701">
        <f>0.94*T1700+(1-0.94)*'01_Data'!Y1696^2</f>
        <v>4.0533400619529319E-8</v>
      </c>
      <c r="U1701" s="11">
        <f t="shared" si="321"/>
        <v>3.1960001495809401E-3</v>
      </c>
      <c r="V1701" t="e">
        <f>0.94*V1700+(1-0.94)*'01_Data'!AA1696^2</f>
        <v>#VALUE!</v>
      </c>
      <c r="W1701" s="11" t="e">
        <f t="shared" si="322"/>
        <v>#VALUE!</v>
      </c>
      <c r="X1701" t="e">
        <f>0.94*X1700+(1-0.94)*'01_Data'!AB1696^2</f>
        <v>#VALUE!</v>
      </c>
      <c r="Y1701" s="11" t="e">
        <f t="shared" si="323"/>
        <v>#VALUE!</v>
      </c>
    </row>
    <row r="1702" spans="1:25" x14ac:dyDescent="0.2">
      <c r="A1702" s="6">
        <f>'01_Data'!A1698</f>
        <v>45929</v>
      </c>
      <c r="B1702">
        <f>0.94*B1701+(1-0.94)*'01_Data'!P1697^2</f>
        <v>1.3783848856192954E-4</v>
      </c>
      <c r="C1702" s="11">
        <f t="shared" si="312"/>
        <v>0.18637408381426387</v>
      </c>
      <c r="D1702">
        <f>0.94*D1701+(1-0.94)*'01_Data'!Q1697^2</f>
        <v>1.1515269679639603E-4</v>
      </c>
      <c r="E1702" s="11">
        <f t="shared" si="313"/>
        <v>0.17034811297073943</v>
      </c>
      <c r="F1702">
        <f>0.94*F1701+(1-0.94)*'01_Data'!R1697^2</f>
        <v>2.5492522361683813E-4</v>
      </c>
      <c r="G1702" s="11">
        <f t="shared" si="314"/>
        <v>0.25345839175581308</v>
      </c>
      <c r="H1702">
        <f>0.94*H1701+(1-0.94)*'01_Data'!S1697^2</f>
        <v>2.9589542243667338E-4</v>
      </c>
      <c r="I1702" s="11">
        <f t="shared" si="315"/>
        <v>0.27306710979911458</v>
      </c>
      <c r="J1702">
        <f>0.94*J1701+(1-0.94)*'01_Data'!T1697^2</f>
        <v>1.1910073096705085E-4</v>
      </c>
      <c r="K1702" s="11">
        <f t="shared" si="316"/>
        <v>0.17324371331652072</v>
      </c>
      <c r="L1702" t="e">
        <f>0.94*L1701+(1-0.94)*'01_Data'!U1697^2</f>
        <v>#DIV/0!</v>
      </c>
      <c r="M1702" s="11" t="e">
        <f t="shared" si="317"/>
        <v>#DIV/0!</v>
      </c>
      <c r="N1702">
        <f>0.94*N1701+(1-0.94)*'01_Data'!V1697^2</f>
        <v>5.0708206953467517E-4</v>
      </c>
      <c r="O1702" s="11">
        <f t="shared" si="318"/>
        <v>0.35746983302474372</v>
      </c>
      <c r="P1702">
        <f>0.94*P1701+(1-0.94)*'01_Data'!W1697^2</f>
        <v>5.808518367302199E-4</v>
      </c>
      <c r="Q1702" s="11">
        <f t="shared" si="319"/>
        <v>0.38258941811819025</v>
      </c>
      <c r="R1702">
        <f>0.94*R1701+(1-0.94)*'01_Data'!X1697^2</f>
        <v>6.2498981045088899E-5</v>
      </c>
      <c r="S1702" s="11">
        <f t="shared" si="320"/>
        <v>0.12549798095333009</v>
      </c>
      <c r="T1702">
        <f>0.94*T1701+(1-0.94)*'01_Data'!Y1697^2</f>
        <v>4.4502853947382563E-8</v>
      </c>
      <c r="U1702" s="11">
        <f t="shared" si="321"/>
        <v>3.3488384844211892E-3</v>
      </c>
      <c r="V1702" t="e">
        <f>0.94*V1701+(1-0.94)*'01_Data'!AA1697^2</f>
        <v>#VALUE!</v>
      </c>
      <c r="W1702" s="11" t="e">
        <f t="shared" si="322"/>
        <v>#VALUE!</v>
      </c>
      <c r="X1702" t="e">
        <f>0.94*X1701+(1-0.94)*'01_Data'!AB1697^2</f>
        <v>#VALUE!</v>
      </c>
      <c r="Y1702" s="11" t="e">
        <f t="shared" si="323"/>
        <v>#VALUE!</v>
      </c>
    </row>
    <row r="1703" spans="1:25" x14ac:dyDescent="0.2">
      <c r="A1703" s="6">
        <f>'01_Data'!A1699</f>
        <v>45930</v>
      </c>
      <c r="B1703">
        <f>0.94*B1702+(1-0.94)*'01_Data'!P1698^2</f>
        <v>1.6989803735135286E-4</v>
      </c>
      <c r="C1703" s="11">
        <f t="shared" si="312"/>
        <v>0.20691617967800616</v>
      </c>
      <c r="D1703">
        <f>0.94*D1702+(1-0.94)*'01_Data'!Q1698^2</f>
        <v>1.4780126416601684E-4</v>
      </c>
      <c r="E1703" s="11">
        <f t="shared" si="313"/>
        <v>0.19299201685519596</v>
      </c>
      <c r="F1703">
        <f>0.94*F1702+(1-0.94)*'01_Data'!R1698^2</f>
        <v>2.8359358908793474E-4</v>
      </c>
      <c r="G1703" s="11">
        <f t="shared" si="314"/>
        <v>0.26733047796717746</v>
      </c>
      <c r="H1703">
        <f>0.94*H1702+(1-0.94)*'01_Data'!S1698^2</f>
        <v>2.8857110913375211E-4</v>
      </c>
      <c r="I1703" s="11">
        <f t="shared" si="315"/>
        <v>0.2696663113955941</v>
      </c>
      <c r="J1703">
        <f>0.94*J1702+(1-0.94)*'01_Data'!T1698^2</f>
        <v>1.21381404032154E-4</v>
      </c>
      <c r="K1703" s="11">
        <f t="shared" si="316"/>
        <v>0.17489457915013493</v>
      </c>
      <c r="L1703" t="e">
        <f>0.94*L1702+(1-0.94)*'01_Data'!U1698^2</f>
        <v>#DIV/0!</v>
      </c>
      <c r="M1703" s="11" t="e">
        <f t="shared" si="317"/>
        <v>#DIV/0!</v>
      </c>
      <c r="N1703">
        <f>0.94*N1702+(1-0.94)*'01_Data'!V1698^2</f>
        <v>4.8558897272118898E-4</v>
      </c>
      <c r="O1703" s="11">
        <f t="shared" si="318"/>
        <v>0.34981197967728267</v>
      </c>
      <c r="P1703">
        <f>0.94*P1702+(1-0.94)*'01_Data'!W1698^2</f>
        <v>5.5516235492934665E-4</v>
      </c>
      <c r="Q1703" s="11">
        <f t="shared" si="319"/>
        <v>0.37403330525796141</v>
      </c>
      <c r="R1703">
        <f>0.94*R1702+(1-0.94)*'01_Data'!X1698^2</f>
        <v>7.2246768786982384E-5</v>
      </c>
      <c r="S1703" s="11">
        <f t="shared" si="320"/>
        <v>0.13493029954135416</v>
      </c>
      <c r="T1703">
        <f>0.94*T1702+(1-0.94)*'01_Data'!Y1698^2</f>
        <v>4.2548507079198386E-8</v>
      </c>
      <c r="U1703" s="11">
        <f t="shared" si="321"/>
        <v>3.2744806892021812E-3</v>
      </c>
      <c r="V1703" t="e">
        <f>0.94*V1702+(1-0.94)*'01_Data'!AA1698^2</f>
        <v>#VALUE!</v>
      </c>
      <c r="W1703" s="11" t="e">
        <f t="shared" si="322"/>
        <v>#VALUE!</v>
      </c>
      <c r="X1703" t="e">
        <f>0.94*X1702+(1-0.94)*'01_Data'!AB1698^2</f>
        <v>#VALUE!</v>
      </c>
      <c r="Y1703" s="11" t="e">
        <f t="shared" si="323"/>
        <v>#VALUE!</v>
      </c>
    </row>
    <row r="1704" spans="1:25" x14ac:dyDescent="0.2">
      <c r="A1704" s="6">
        <f>'01_Data'!A1700</f>
        <v>45931</v>
      </c>
      <c r="B1704">
        <f>0.94*B1703+(1-0.94)*'01_Data'!P1699^2</f>
        <v>1.6977157236968066E-4</v>
      </c>
      <c r="C1704" s="11">
        <f t="shared" si="312"/>
        <v>0.2068391554739081</v>
      </c>
      <c r="D1704">
        <f>0.94*D1703+(1-0.94)*'01_Data'!Q1699^2</f>
        <v>1.4055717161947948E-4</v>
      </c>
      <c r="E1704" s="11">
        <f t="shared" si="313"/>
        <v>0.18820310105869359</v>
      </c>
      <c r="F1704">
        <f>0.94*F1703+(1-0.94)*'01_Data'!R1699^2</f>
        <v>2.7708464706576808E-4</v>
      </c>
      <c r="G1704" s="11">
        <f t="shared" si="314"/>
        <v>0.26424483166293633</v>
      </c>
      <c r="H1704">
        <f>0.94*H1703+(1-0.94)*'01_Data'!S1699^2</f>
        <v>2.9033048956935087E-4</v>
      </c>
      <c r="I1704" s="11">
        <f t="shared" si="315"/>
        <v>0.27048712237642003</v>
      </c>
      <c r="J1704">
        <f>0.94*J1703+(1-0.94)*'01_Data'!T1699^2</f>
        <v>1.1434841786971051E-4</v>
      </c>
      <c r="K1704" s="11">
        <f t="shared" si="316"/>
        <v>0.1697521761367643</v>
      </c>
      <c r="L1704" t="e">
        <f>0.94*L1703+(1-0.94)*'01_Data'!U1699^2</f>
        <v>#DIV/0!</v>
      </c>
      <c r="M1704" s="11" t="e">
        <f t="shared" si="317"/>
        <v>#DIV/0!</v>
      </c>
      <c r="N1704">
        <f>0.94*N1703+(1-0.94)*'01_Data'!V1699^2</f>
        <v>4.5649987347387165E-4</v>
      </c>
      <c r="O1704" s="11">
        <f t="shared" si="318"/>
        <v>0.33917247546847856</v>
      </c>
      <c r="P1704">
        <f>0.94*P1703+(1-0.94)*'01_Data'!W1699^2</f>
        <v>5.4252104044447754E-4</v>
      </c>
      <c r="Q1704" s="11">
        <f t="shared" si="319"/>
        <v>0.36975032412698217</v>
      </c>
      <c r="R1704">
        <f>0.94*R1703+(1-0.94)*'01_Data'!X1699^2</f>
        <v>6.8237415440132874E-5</v>
      </c>
      <c r="S1704" s="11">
        <f t="shared" si="320"/>
        <v>0.13113286655493156</v>
      </c>
      <c r="T1704">
        <f>0.94*T1703+(1-0.94)*'01_Data'!Y1699^2</f>
        <v>3.9995596654446481E-8</v>
      </c>
      <c r="U1704" s="11">
        <f t="shared" si="321"/>
        <v>3.1747268161088308E-3</v>
      </c>
      <c r="V1704" t="e">
        <f>0.94*V1703+(1-0.94)*'01_Data'!AA1699^2</f>
        <v>#VALUE!</v>
      </c>
      <c r="W1704" s="11" t="e">
        <f t="shared" si="322"/>
        <v>#VALUE!</v>
      </c>
      <c r="X1704" t="e">
        <f>0.94*X1703+(1-0.94)*'01_Data'!AB1699^2</f>
        <v>#VALUE!</v>
      </c>
      <c r="Y1704" s="11" t="e">
        <f t="shared" si="323"/>
        <v>#VALUE!</v>
      </c>
    </row>
    <row r="1705" spans="1:25" x14ac:dyDescent="0.2">
      <c r="A1705" s="6">
        <f>'01_Data'!A1701</f>
        <v>45932</v>
      </c>
      <c r="B1705">
        <f>0.94*B1704+(1-0.94)*'01_Data'!P1700^2</f>
        <v>1.6232973041430538E-4</v>
      </c>
      <c r="C1705" s="11">
        <f t="shared" si="312"/>
        <v>0.2022550174023007</v>
      </c>
      <c r="D1705">
        <f>0.94*D1704+(1-0.94)*'01_Data'!Q1700^2</f>
        <v>1.3338353896165243E-4</v>
      </c>
      <c r="E1705" s="11">
        <f t="shared" si="313"/>
        <v>0.18333753521397742</v>
      </c>
      <c r="F1705">
        <f>0.94*F1704+(1-0.94)*'01_Data'!R1700^2</f>
        <v>2.6548848088164622E-4</v>
      </c>
      <c r="G1705" s="11">
        <f t="shared" si="314"/>
        <v>0.25865633025730272</v>
      </c>
      <c r="H1705">
        <f>0.94*H1704+(1-0.94)*'01_Data'!S1700^2</f>
        <v>2.7878939096400844E-4</v>
      </c>
      <c r="I1705" s="11">
        <f t="shared" si="315"/>
        <v>0.26505645912320291</v>
      </c>
      <c r="J1705">
        <f>0.94*J1704+(1-0.94)*'01_Data'!T1700^2</f>
        <v>1.1654871036637761E-4</v>
      </c>
      <c r="K1705" s="11">
        <f t="shared" si="316"/>
        <v>0.17137758024994743</v>
      </c>
      <c r="L1705" t="e">
        <f>0.94*L1704+(1-0.94)*'01_Data'!U1700^2</f>
        <v>#DIV/0!</v>
      </c>
      <c r="M1705" s="11" t="e">
        <f t="shared" si="317"/>
        <v>#DIV/0!</v>
      </c>
      <c r="N1705">
        <f>0.94*N1704+(1-0.94)*'01_Data'!V1700^2</f>
        <v>4.2984586656020975E-4</v>
      </c>
      <c r="O1705" s="11">
        <f t="shared" si="318"/>
        <v>0.32912179869035241</v>
      </c>
      <c r="P1705">
        <f>0.94*P1704+(1-0.94)*'01_Data'!W1700^2</f>
        <v>5.1433166795554247E-4</v>
      </c>
      <c r="Q1705" s="11">
        <f t="shared" si="319"/>
        <v>0.36001608342516689</v>
      </c>
      <c r="R1705">
        <f>0.94*R1704+(1-0.94)*'01_Data'!X1700^2</f>
        <v>7.0092469005766345E-5</v>
      </c>
      <c r="S1705" s="11">
        <f t="shared" si="320"/>
        <v>0.13290335657707492</v>
      </c>
      <c r="T1705">
        <f>0.94*T1704+(1-0.94)*'01_Data'!Y1700^2</f>
        <v>4.0757713556567672E-8</v>
      </c>
      <c r="U1705" s="11">
        <f t="shared" si="321"/>
        <v>3.2048313241503138E-3</v>
      </c>
      <c r="V1705" t="e">
        <f>0.94*V1704+(1-0.94)*'01_Data'!AA1700^2</f>
        <v>#VALUE!</v>
      </c>
      <c r="W1705" s="11" t="e">
        <f t="shared" si="322"/>
        <v>#VALUE!</v>
      </c>
      <c r="X1705" t="e">
        <f>0.94*X1704+(1-0.94)*'01_Data'!AB1700^2</f>
        <v>#VALUE!</v>
      </c>
      <c r="Y1705" s="11" t="e">
        <f t="shared" si="323"/>
        <v>#VALUE!</v>
      </c>
    </row>
    <row r="1706" spans="1:25" x14ac:dyDescent="0.2">
      <c r="A1706" s="6">
        <f>'01_Data'!A1702</f>
        <v>45933</v>
      </c>
      <c r="B1706">
        <f>0.94*B1705+(1-0.94)*'01_Data'!P1701^2</f>
        <v>1.5494929190929294E-4</v>
      </c>
      <c r="C1706" s="11">
        <f t="shared" si="312"/>
        <v>0.19760369824763357</v>
      </c>
      <c r="D1706">
        <f>0.94*D1705+(1-0.94)*'01_Data'!Q1701^2</f>
        <v>1.2908620676318046E-4</v>
      </c>
      <c r="E1706" s="11">
        <f t="shared" si="313"/>
        <v>0.18035998476469628</v>
      </c>
      <c r="F1706">
        <f>0.94*F1705+(1-0.94)*'01_Data'!R1701^2</f>
        <v>2.7867693697093199E-4</v>
      </c>
      <c r="G1706" s="11">
        <f t="shared" si="314"/>
        <v>0.26500299642961567</v>
      </c>
      <c r="H1706">
        <f>0.94*H1705+(1-0.94)*'01_Data'!S1701^2</f>
        <v>6.0815262408968557E-4</v>
      </c>
      <c r="I1706" s="11">
        <f t="shared" si="315"/>
        <v>0.3914772806570016</v>
      </c>
      <c r="J1706">
        <f>0.94*J1705+(1-0.94)*'01_Data'!T1701^2</f>
        <v>1.0966998327242545E-4</v>
      </c>
      <c r="K1706" s="11">
        <f t="shared" si="316"/>
        <v>0.16624330297684539</v>
      </c>
      <c r="L1706" t="e">
        <f>0.94*L1705+(1-0.94)*'01_Data'!U1701^2</f>
        <v>#DIV/0!</v>
      </c>
      <c r="M1706" s="11" t="e">
        <f t="shared" si="317"/>
        <v>#DIV/0!</v>
      </c>
      <c r="N1706">
        <f>0.94*N1705+(1-0.94)*'01_Data'!V1701^2</f>
        <v>4.0739221516403618E-4</v>
      </c>
      <c r="O1706" s="11">
        <f t="shared" si="318"/>
        <v>0.32041042152423371</v>
      </c>
      <c r="P1706">
        <f>0.94*P1705+(1-0.94)*'01_Data'!W1701^2</f>
        <v>4.8446830919989051E-4</v>
      </c>
      <c r="Q1706" s="11">
        <f t="shared" si="319"/>
        <v>0.34940809080267793</v>
      </c>
      <c r="R1706">
        <f>0.94*R1705+(1-0.94)*'01_Data'!X1701^2</f>
        <v>6.6907974097225219E-5</v>
      </c>
      <c r="S1706" s="11">
        <f t="shared" si="320"/>
        <v>0.12984917971439311</v>
      </c>
      <c r="T1706">
        <f>0.94*T1705+(1-0.94)*'01_Data'!Y1701^2</f>
        <v>3.9027590280232571E-8</v>
      </c>
      <c r="U1706" s="11">
        <f t="shared" si="321"/>
        <v>3.1360728229138123E-3</v>
      </c>
      <c r="V1706" t="e">
        <f>0.94*V1705+(1-0.94)*'01_Data'!AA1701^2</f>
        <v>#VALUE!</v>
      </c>
      <c r="W1706" s="11" t="e">
        <f t="shared" si="322"/>
        <v>#VALUE!</v>
      </c>
      <c r="X1706" t="e">
        <f>0.94*X1705+(1-0.94)*'01_Data'!AB1701^2</f>
        <v>#VALUE!</v>
      </c>
      <c r="Y1706" s="11" t="e">
        <f t="shared" si="323"/>
        <v>#VALUE!</v>
      </c>
    </row>
    <row r="1707" spans="1:25" x14ac:dyDescent="0.2">
      <c r="A1707" s="6">
        <f>'01_Data'!A1703</f>
        <v>45936</v>
      </c>
      <c r="B1707">
        <f>0.94*B1706+(1-0.94)*'01_Data'!P1702^2</f>
        <v>1.6412568118356549E-4</v>
      </c>
      <c r="C1707" s="11">
        <f t="shared" si="312"/>
        <v>0.20337077385469748</v>
      </c>
      <c r="D1707">
        <f>0.94*D1706+(1-0.94)*'01_Data'!Q1702^2</f>
        <v>1.214235941044766E-4</v>
      </c>
      <c r="E1707" s="11">
        <f t="shared" si="313"/>
        <v>0.17492497167165158</v>
      </c>
      <c r="F1707">
        <f>0.94*F1706+(1-0.94)*'01_Data'!R1702^2</f>
        <v>2.6610727671139606E-4</v>
      </c>
      <c r="G1707" s="11">
        <f t="shared" si="314"/>
        <v>0.25895759060369677</v>
      </c>
      <c r="H1707">
        <f>0.94*H1706+(1-0.94)*'01_Data'!S1702^2</f>
        <v>5.8328973423618039E-4</v>
      </c>
      <c r="I1707" s="11">
        <f t="shared" si="315"/>
        <v>0.38339146186048206</v>
      </c>
      <c r="J1707">
        <f>0.94*J1706+(1-0.94)*'01_Data'!T1702^2</f>
        <v>1.0335734897245685E-4</v>
      </c>
      <c r="K1707" s="11">
        <f t="shared" si="316"/>
        <v>0.16138789279577057</v>
      </c>
      <c r="L1707" t="e">
        <f>0.94*L1706+(1-0.94)*'01_Data'!U1702^2</f>
        <v>#DIV/0!</v>
      </c>
      <c r="M1707" s="11" t="e">
        <f t="shared" si="317"/>
        <v>#DIV/0!</v>
      </c>
      <c r="N1707">
        <f>0.94*N1706+(1-0.94)*'01_Data'!V1702^2</f>
        <v>4.0709088891484259E-4</v>
      </c>
      <c r="O1707" s="11">
        <f t="shared" si="318"/>
        <v>0.32029190437246513</v>
      </c>
      <c r="P1707">
        <f>0.94*P1706+(1-0.94)*'01_Data'!W1702^2</f>
        <v>4.7399554995620135E-4</v>
      </c>
      <c r="Q1707" s="11">
        <f t="shared" si="319"/>
        <v>0.34561087741702051</v>
      </c>
      <c r="R1707">
        <f>0.94*R1706+(1-0.94)*'01_Data'!X1702^2</f>
        <v>6.5934832911200699E-5</v>
      </c>
      <c r="S1707" s="11">
        <f t="shared" si="320"/>
        <v>0.12890142704261492</v>
      </c>
      <c r="T1707">
        <f>0.94*T1706+(1-0.94)*'01_Data'!Y1702^2</f>
        <v>3.954635596896234E-8</v>
      </c>
      <c r="U1707" s="11">
        <f t="shared" si="321"/>
        <v>3.1568467977047144E-3</v>
      </c>
      <c r="V1707" t="e">
        <f>0.94*V1706+(1-0.94)*'01_Data'!AA1702^2</f>
        <v>#VALUE!</v>
      </c>
      <c r="W1707" s="11" t="e">
        <f t="shared" si="322"/>
        <v>#VALUE!</v>
      </c>
      <c r="X1707" t="e">
        <f>0.94*X1706+(1-0.94)*'01_Data'!AB1702^2</f>
        <v>#VALUE!</v>
      </c>
      <c r="Y1707" s="11" t="e">
        <f t="shared" si="323"/>
        <v>#VALUE!</v>
      </c>
    </row>
    <row r="1708" spans="1:25" x14ac:dyDescent="0.2">
      <c r="A1708" s="6">
        <f>'01_Data'!A1704</f>
        <v>45937</v>
      </c>
      <c r="B1708">
        <f>0.94*B1707+(1-0.94)*'01_Data'!P1703^2</f>
        <v>1.5837717156104826E-4</v>
      </c>
      <c r="C1708" s="11">
        <f t="shared" si="312"/>
        <v>0.19977749431150688</v>
      </c>
      <c r="D1708">
        <f>0.94*D1707+(1-0.94)*'01_Data'!Q1703^2</f>
        <v>1.1469859206270688E-4</v>
      </c>
      <c r="E1708" s="11">
        <f t="shared" si="313"/>
        <v>0.17001189723017074</v>
      </c>
      <c r="F1708">
        <f>0.94*F1707+(1-0.94)*'01_Data'!R1703^2</f>
        <v>2.5391771360316239E-4</v>
      </c>
      <c r="G1708" s="11">
        <f t="shared" si="314"/>
        <v>0.25295703949089243</v>
      </c>
      <c r="H1708">
        <f>0.94*H1707+(1-0.94)*'01_Data'!S1703^2</f>
        <v>5.5720793906468646E-4</v>
      </c>
      <c r="I1708" s="11">
        <f t="shared" si="315"/>
        <v>0.37472176430559911</v>
      </c>
      <c r="J1708">
        <f>0.94*J1707+(1-0.94)*'01_Data'!T1703^2</f>
        <v>9.8219420955016548E-5</v>
      </c>
      <c r="K1708" s="11">
        <f t="shared" si="316"/>
        <v>0.15732544003009866</v>
      </c>
      <c r="L1708" t="e">
        <f>0.94*L1707+(1-0.94)*'01_Data'!U1703^2</f>
        <v>#DIV/0!</v>
      </c>
      <c r="M1708" s="11" t="e">
        <f t="shared" si="317"/>
        <v>#DIV/0!</v>
      </c>
      <c r="N1708">
        <f>0.94*N1707+(1-0.94)*'01_Data'!V1703^2</f>
        <v>3.8631530918153322E-4</v>
      </c>
      <c r="O1708" s="11">
        <f t="shared" si="318"/>
        <v>0.31201195155594019</v>
      </c>
      <c r="P1708">
        <f>0.94*P1707+(1-0.94)*'01_Data'!W1703^2</f>
        <v>4.664736847722546E-4</v>
      </c>
      <c r="Q1708" s="11">
        <f t="shared" si="319"/>
        <v>0.34285765058199907</v>
      </c>
      <c r="R1708">
        <f>0.94*R1707+(1-0.94)*'01_Data'!X1703^2</f>
        <v>6.6179824882734646E-5</v>
      </c>
      <c r="S1708" s="11">
        <f t="shared" si="320"/>
        <v>0.1291406824763178</v>
      </c>
      <c r="T1708">
        <f>0.94*T1707+(1-0.94)*'01_Data'!Y1703^2</f>
        <v>4.0061993457753062E-8</v>
      </c>
      <c r="U1708" s="11">
        <f t="shared" si="321"/>
        <v>3.1773609098359871E-3</v>
      </c>
      <c r="V1708" t="e">
        <f>0.94*V1707+(1-0.94)*'01_Data'!AA1703^2</f>
        <v>#VALUE!</v>
      </c>
      <c r="W1708" s="11" t="e">
        <f t="shared" si="322"/>
        <v>#VALUE!</v>
      </c>
      <c r="X1708" t="e">
        <f>0.94*X1707+(1-0.94)*'01_Data'!AB1703^2</f>
        <v>#VALUE!</v>
      </c>
      <c r="Y1708" s="11" t="e">
        <f t="shared" si="323"/>
        <v>#VALUE!</v>
      </c>
    </row>
    <row r="1709" spans="1:25" x14ac:dyDescent="0.2">
      <c r="A1709" s="6">
        <f>'01_Data'!A1705</f>
        <v>45938</v>
      </c>
      <c r="B1709">
        <f>0.94*B1708+(1-0.94)*'01_Data'!P1704^2</f>
        <v>1.4889110279255423E-4</v>
      </c>
      <c r="C1709" s="11">
        <f t="shared" si="312"/>
        <v>0.19370224031673891</v>
      </c>
      <c r="D1709">
        <f>0.94*D1708+(1-0.94)*'01_Data'!Q1704^2</f>
        <v>1.0980886384512559E-4</v>
      </c>
      <c r="E1709" s="11">
        <f t="shared" si="313"/>
        <v>0.16634853076889994</v>
      </c>
      <c r="F1709">
        <f>0.94*F1708+(1-0.94)*'01_Data'!R1704^2</f>
        <v>2.393623832809665E-4</v>
      </c>
      <c r="G1709" s="11">
        <f t="shared" si="314"/>
        <v>0.24559991976139478</v>
      </c>
      <c r="H1709">
        <f>0.94*H1708+(1-0.94)*'01_Data'!S1704^2</f>
        <v>5.2391845796169987E-4</v>
      </c>
      <c r="I1709" s="11">
        <f t="shared" si="315"/>
        <v>0.36335581928235083</v>
      </c>
      <c r="J1709">
        <f>0.94*J1708+(1-0.94)*'01_Data'!T1704^2</f>
        <v>9.7055007846883298E-5</v>
      </c>
      <c r="K1709" s="11">
        <f t="shared" si="316"/>
        <v>0.15639009552210967</v>
      </c>
      <c r="L1709" t="e">
        <f>0.94*L1708+(1-0.94)*'01_Data'!U1704^2</f>
        <v>#DIV/0!</v>
      </c>
      <c r="M1709" s="11" t="e">
        <f t="shared" si="317"/>
        <v>#DIV/0!</v>
      </c>
      <c r="N1709">
        <f>0.94*N1708+(1-0.94)*'01_Data'!V1704^2</f>
        <v>4.91848326252396E-4</v>
      </c>
      <c r="O1709" s="11">
        <f t="shared" si="318"/>
        <v>0.35205933905465969</v>
      </c>
      <c r="P1709">
        <f>0.94*P1708+(1-0.94)*'01_Data'!W1704^2</f>
        <v>5.1011583954300749E-4</v>
      </c>
      <c r="Q1709" s="11">
        <f t="shared" si="319"/>
        <v>0.35853757343525083</v>
      </c>
      <c r="R1709">
        <f>0.94*R1708+(1-0.94)*'01_Data'!X1704^2</f>
        <v>6.2230540663769769E-5</v>
      </c>
      <c r="S1709" s="11">
        <f t="shared" si="320"/>
        <v>0.12522817673059841</v>
      </c>
      <c r="T1709">
        <f>0.94*T1708+(1-0.94)*'01_Data'!Y1704^2</f>
        <v>3.7658273850287873E-8</v>
      </c>
      <c r="U1709" s="11">
        <f t="shared" si="321"/>
        <v>3.0805656964707868E-3</v>
      </c>
      <c r="V1709" t="e">
        <f>0.94*V1708+(1-0.94)*'01_Data'!AA1704^2</f>
        <v>#VALUE!</v>
      </c>
      <c r="W1709" s="11" t="e">
        <f t="shared" si="322"/>
        <v>#VALUE!</v>
      </c>
      <c r="X1709" t="e">
        <f>0.94*X1708+(1-0.94)*'01_Data'!AB1704^2</f>
        <v>#VALUE!</v>
      </c>
      <c r="Y1709" s="11" t="e">
        <f t="shared" si="323"/>
        <v>#VALUE!</v>
      </c>
    </row>
    <row r="1710" spans="1:25" x14ac:dyDescent="0.2">
      <c r="A1710" s="6">
        <f>'01_Data'!A1706</f>
        <v>45939</v>
      </c>
      <c r="B1710">
        <f>0.94*B1709+(1-0.94)*'01_Data'!P1705^2</f>
        <v>1.4022281463326234E-4</v>
      </c>
      <c r="C1710" s="11">
        <f t="shared" si="312"/>
        <v>0.18797911928611144</v>
      </c>
      <c r="D1710">
        <f>0.94*D1709+(1-0.94)*'01_Data'!Q1705^2</f>
        <v>1.0666921776282924E-4</v>
      </c>
      <c r="E1710" s="11">
        <f t="shared" si="313"/>
        <v>0.16395317281538951</v>
      </c>
      <c r="F1710">
        <f>0.94*F1709+(1-0.94)*'01_Data'!R1705^2</f>
        <v>2.3972168696374124E-4</v>
      </c>
      <c r="G1710" s="11">
        <f t="shared" si="314"/>
        <v>0.24578418402098781</v>
      </c>
      <c r="H1710">
        <f>0.94*H1709+(1-0.94)*'01_Data'!S1705^2</f>
        <v>4.9495550527947857E-4</v>
      </c>
      <c r="I1710" s="11">
        <f t="shared" si="315"/>
        <v>0.35316962968300175</v>
      </c>
      <c r="J1710">
        <f>0.94*J1709+(1-0.94)*'01_Data'!T1705^2</f>
        <v>9.1404761965183272E-5</v>
      </c>
      <c r="K1710" s="11">
        <f t="shared" si="316"/>
        <v>0.15176956221596671</v>
      </c>
      <c r="L1710" t="e">
        <f>0.94*L1709+(1-0.94)*'01_Data'!U1705^2</f>
        <v>#DIV/0!</v>
      </c>
      <c r="M1710" s="11" t="e">
        <f t="shared" si="317"/>
        <v>#DIV/0!</v>
      </c>
      <c r="N1710">
        <f>0.94*N1709+(1-0.94)*'01_Data'!V1705^2</f>
        <v>4.741512897760936E-4</v>
      </c>
      <c r="O1710" s="11">
        <f t="shared" si="318"/>
        <v>0.34566765110952397</v>
      </c>
      <c r="P1710">
        <f>0.94*P1709+(1-0.94)*'01_Data'!W1705^2</f>
        <v>4.8058889469256396E-4</v>
      </c>
      <c r="Q1710" s="11">
        <f t="shared" si="319"/>
        <v>0.34800632388295205</v>
      </c>
      <c r="R1710">
        <f>0.94*R1709+(1-0.94)*'01_Data'!X1705^2</f>
        <v>5.8496708223943579E-5</v>
      </c>
      <c r="S1710" s="11">
        <f t="shared" si="320"/>
        <v>0.1214132219835788</v>
      </c>
      <c r="T1710">
        <f>0.94*T1709+(1-0.94)*'01_Data'!Y1705^2</f>
        <v>3.8256695583406835E-8</v>
      </c>
      <c r="U1710" s="11">
        <f t="shared" si="321"/>
        <v>3.1049456174011363E-3</v>
      </c>
      <c r="V1710" t="e">
        <f>0.94*V1709+(1-0.94)*'01_Data'!AA1705^2</f>
        <v>#VALUE!</v>
      </c>
      <c r="W1710" s="11" t="e">
        <f t="shared" si="322"/>
        <v>#VALUE!</v>
      </c>
      <c r="X1710" t="e">
        <f>0.94*X1709+(1-0.94)*'01_Data'!AB1705^2</f>
        <v>#VALUE!</v>
      </c>
      <c r="Y1710" s="11" t="e">
        <f t="shared" si="323"/>
        <v>#VALUE!</v>
      </c>
    </row>
    <row r="1711" spans="1:25" x14ac:dyDescent="0.2">
      <c r="A1711" s="6">
        <f>'01_Data'!A1707</f>
        <v>45940</v>
      </c>
      <c r="B1711">
        <f>0.94*B1710+(1-0.94)*'01_Data'!P1706^2</f>
        <v>1.3755177682717152E-4</v>
      </c>
      <c r="C1711" s="11">
        <f t="shared" si="312"/>
        <v>0.18618014867446858</v>
      </c>
      <c r="D1711">
        <f>0.94*D1710+(1-0.94)*'01_Data'!Q1706^2</f>
        <v>1.1161886735467063E-4</v>
      </c>
      <c r="E1711" s="11">
        <f t="shared" si="313"/>
        <v>0.16771390691703836</v>
      </c>
      <c r="F1711">
        <f>0.94*F1710+(1-0.94)*'01_Data'!R1706^2</f>
        <v>2.4788702384065907E-4</v>
      </c>
      <c r="G1711" s="11">
        <f t="shared" si="314"/>
        <v>0.24993505157909743</v>
      </c>
      <c r="H1711">
        <f>0.94*H1710+(1-0.94)*'01_Data'!S1706^2</f>
        <v>4.7334745080321913E-4</v>
      </c>
      <c r="I1711" s="11">
        <f t="shared" si="315"/>
        <v>0.34537451788227114</v>
      </c>
      <c r="J1711">
        <f>0.94*J1710+(1-0.94)*'01_Data'!T1706^2</f>
        <v>1.0683035132444331E-4</v>
      </c>
      <c r="K1711" s="11">
        <f t="shared" si="316"/>
        <v>0.16407695918001319</v>
      </c>
      <c r="L1711" t="e">
        <f>0.94*L1710+(1-0.94)*'01_Data'!U1706^2</f>
        <v>#DIV/0!</v>
      </c>
      <c r="M1711" s="11" t="e">
        <f t="shared" si="317"/>
        <v>#DIV/0!</v>
      </c>
      <c r="N1711">
        <f>0.94*N1710+(1-0.94)*'01_Data'!V1706^2</f>
        <v>5.0991919292883584E-4</v>
      </c>
      <c r="O1711" s="11">
        <f t="shared" si="318"/>
        <v>0.35846845972563146</v>
      </c>
      <c r="P1711">
        <f>0.94*P1710+(1-0.94)*'01_Data'!W1706^2</f>
        <v>4.9259672029437025E-4</v>
      </c>
      <c r="Q1711" s="11">
        <f t="shared" si="319"/>
        <v>0.35232708314034178</v>
      </c>
      <c r="R1711">
        <f>0.94*R1710+(1-0.94)*'01_Data'!X1706^2</f>
        <v>5.5528079386629988E-5</v>
      </c>
      <c r="S1711" s="11">
        <f t="shared" si="320"/>
        <v>0.11829233282605749</v>
      </c>
      <c r="T1711">
        <f>0.94*T1710+(1-0.94)*'01_Data'!Y1706^2</f>
        <v>3.5961293848402425E-8</v>
      </c>
      <c r="U1711" s="11">
        <f t="shared" si="321"/>
        <v>3.0103564655697191E-3</v>
      </c>
      <c r="V1711" t="e">
        <f>0.94*V1710+(1-0.94)*'01_Data'!AA1706^2</f>
        <v>#VALUE!</v>
      </c>
      <c r="W1711" s="11" t="e">
        <f t="shared" si="322"/>
        <v>#VALUE!</v>
      </c>
      <c r="X1711" t="e">
        <f>0.94*X1710+(1-0.94)*'01_Data'!AB1706^2</f>
        <v>#VALUE!</v>
      </c>
      <c r="Y1711" s="11" t="e">
        <f t="shared" si="323"/>
        <v>#VALUE!</v>
      </c>
    </row>
    <row r="1712" spans="1:25" x14ac:dyDescent="0.2">
      <c r="A1712" s="6">
        <f>'01_Data'!A1708</f>
        <v>45943</v>
      </c>
      <c r="B1712">
        <f>0.94*B1711+(1-0.94)*'01_Data'!P1707^2</f>
        <v>1.5210509126247634E-4</v>
      </c>
      <c r="C1712" s="11">
        <f t="shared" si="312"/>
        <v>0.19578172283986073</v>
      </c>
      <c r="D1712">
        <f>0.94*D1711+(1-0.94)*'01_Data'!Q1707^2</f>
        <v>1.2487145005536491E-4</v>
      </c>
      <c r="E1712" s="11">
        <f t="shared" si="313"/>
        <v>0.17739110861018925</v>
      </c>
      <c r="F1712">
        <f>0.94*F1711+(1-0.94)*'01_Data'!R1707^2</f>
        <v>3.7130314904117656E-4</v>
      </c>
      <c r="G1712" s="11">
        <f t="shared" si="314"/>
        <v>0.30588951201107978</v>
      </c>
      <c r="H1712">
        <f>0.94*H1711+(1-0.94)*'01_Data'!S1707^2</f>
        <v>6.2450088225746386E-4</v>
      </c>
      <c r="I1712" s="11">
        <f t="shared" si="315"/>
        <v>0.39670420003937557</v>
      </c>
      <c r="J1712">
        <f>0.94*J1711+(1-0.94)*'01_Data'!T1707^2</f>
        <v>1.1875966660968799E-4</v>
      </c>
      <c r="K1712" s="11">
        <f t="shared" si="316"/>
        <v>0.17299547966823114</v>
      </c>
      <c r="L1712" t="e">
        <f>0.94*L1711+(1-0.94)*'01_Data'!U1707^2</f>
        <v>#DIV/0!</v>
      </c>
      <c r="M1712" s="11" t="e">
        <f t="shared" si="317"/>
        <v>#DIV/0!</v>
      </c>
      <c r="N1712">
        <f>0.94*N1711+(1-0.94)*'01_Data'!V1707^2</f>
        <v>4.8708536617083069E-4</v>
      </c>
      <c r="O1712" s="11">
        <f t="shared" si="318"/>
        <v>0.35035055626479222</v>
      </c>
      <c r="P1712">
        <f>0.94*P1711+(1-0.94)*'01_Data'!W1707^2</f>
        <v>5.0330415668225874E-4</v>
      </c>
      <c r="Q1712" s="11">
        <f t="shared" si="319"/>
        <v>0.35613571497945723</v>
      </c>
      <c r="R1712">
        <f>0.94*R1711+(1-0.94)*'01_Data'!X1707^2</f>
        <v>7.6325052454356287E-5</v>
      </c>
      <c r="S1712" s="11">
        <f t="shared" si="320"/>
        <v>0.13868638440199452</v>
      </c>
      <c r="T1712">
        <f>0.94*T1711+(1-0.94)*'01_Data'!Y1707^2</f>
        <v>4.5227808017973283E-8</v>
      </c>
      <c r="U1712" s="11">
        <f t="shared" si="321"/>
        <v>3.3760046831320108E-3</v>
      </c>
      <c r="V1712" t="e">
        <f>0.94*V1711+(1-0.94)*'01_Data'!AA1707^2</f>
        <v>#VALUE!</v>
      </c>
      <c r="W1712" s="11" t="e">
        <f t="shared" si="322"/>
        <v>#VALUE!</v>
      </c>
      <c r="X1712" t="e">
        <f>0.94*X1711+(1-0.94)*'01_Data'!AB1707^2</f>
        <v>#VALUE!</v>
      </c>
      <c r="Y1712" s="11" t="e">
        <f t="shared" si="323"/>
        <v>#VALUE!</v>
      </c>
    </row>
    <row r="1713" spans="1:25" x14ac:dyDescent="0.2">
      <c r="A1713" s="6">
        <f>'01_Data'!A1709</f>
        <v>45944</v>
      </c>
      <c r="B1713">
        <f>0.94*B1712+(1-0.94)*'01_Data'!P1708^2</f>
        <v>1.5398626300563756E-4</v>
      </c>
      <c r="C1713" s="11">
        <f t="shared" si="312"/>
        <v>0.1969886755055241</v>
      </c>
      <c r="D1713">
        <f>0.94*D1712+(1-0.94)*'01_Data'!Q1708^2</f>
        <v>1.4188771347803806E-4</v>
      </c>
      <c r="E1713" s="11">
        <f t="shared" si="313"/>
        <v>0.18909178669753374</v>
      </c>
      <c r="F1713">
        <f>0.94*F1712+(1-0.94)*'01_Data'!R1708^2</f>
        <v>3.590484042923851E-4</v>
      </c>
      <c r="G1713" s="11">
        <f t="shared" si="314"/>
        <v>0.30079926509498167</v>
      </c>
      <c r="H1713">
        <f>0.94*H1712+(1-0.94)*'01_Data'!S1708^2</f>
        <v>5.8947763885342712E-4</v>
      </c>
      <c r="I1713" s="11">
        <f t="shared" si="315"/>
        <v>0.38541972574203259</v>
      </c>
      <c r="J1713">
        <f>0.94*J1712+(1-0.94)*'01_Data'!T1708^2</f>
        <v>1.1179319787542024E-4</v>
      </c>
      <c r="K1713" s="11">
        <f t="shared" si="316"/>
        <v>0.16784482674365003</v>
      </c>
      <c r="L1713" t="e">
        <f>0.94*L1712+(1-0.94)*'01_Data'!U1708^2</f>
        <v>#DIV/0!</v>
      </c>
      <c r="M1713" s="11" t="e">
        <f t="shared" si="317"/>
        <v>#DIV/0!</v>
      </c>
      <c r="N1713">
        <f>0.94*N1712+(1-0.94)*'01_Data'!V1708^2</f>
        <v>4.5827786183839041E-4</v>
      </c>
      <c r="O1713" s="11">
        <f t="shared" si="318"/>
        <v>0.33983234275635743</v>
      </c>
      <c r="P1713">
        <f>0.94*P1712+(1-0.94)*'01_Data'!W1708^2</f>
        <v>4.7313871834910769E-4</v>
      </c>
      <c r="Q1713" s="11">
        <f t="shared" si="319"/>
        <v>0.34529835942844439</v>
      </c>
      <c r="R1713">
        <f>0.94*R1712+(1-0.94)*'01_Data'!X1708^2</f>
        <v>8.3538877416235424E-5</v>
      </c>
      <c r="S1713" s="11">
        <f t="shared" si="320"/>
        <v>0.14509237439952288</v>
      </c>
      <c r="T1713">
        <f>0.94*T1712+(1-0.94)*'01_Data'!Y1708^2</f>
        <v>4.3242399434013166E-8</v>
      </c>
      <c r="U1713" s="11">
        <f t="shared" si="321"/>
        <v>3.3010732584072291E-3</v>
      </c>
      <c r="V1713" t="e">
        <f>0.94*V1712+(1-0.94)*'01_Data'!AA1708^2</f>
        <v>#VALUE!</v>
      </c>
      <c r="W1713" s="11" t="e">
        <f t="shared" si="322"/>
        <v>#VALUE!</v>
      </c>
      <c r="X1713" t="e">
        <f>0.94*X1712+(1-0.94)*'01_Data'!AB1708^2</f>
        <v>#VALUE!</v>
      </c>
      <c r="Y1713" s="11" t="e">
        <f t="shared" si="323"/>
        <v>#VALUE!</v>
      </c>
    </row>
    <row r="1714" spans="1:25" x14ac:dyDescent="0.2">
      <c r="A1714" s="6">
        <f>'01_Data'!A1710</f>
        <v>45945</v>
      </c>
      <c r="B1714">
        <f>0.94*B1713+(1-0.94)*'01_Data'!P1709^2</f>
        <v>1.4475897025135545E-4</v>
      </c>
      <c r="C1714" s="11">
        <f t="shared" si="312"/>
        <v>0.19099544628954265</v>
      </c>
      <c r="D1714">
        <f>0.94*D1713+(1-0.94)*'01_Data'!Q1709^2</f>
        <v>1.338993887169777E-4</v>
      </c>
      <c r="E1714" s="11">
        <f t="shared" si="313"/>
        <v>0.18369171444754492</v>
      </c>
      <c r="F1714">
        <f>0.94*F1713+(1-0.94)*'01_Data'!R1709^2</f>
        <v>3.4035836933053178E-4</v>
      </c>
      <c r="G1714" s="11">
        <f t="shared" si="314"/>
        <v>0.29286568435256122</v>
      </c>
      <c r="H1714">
        <f>0.94*H1713+(1-0.94)*'01_Data'!S1709^2</f>
        <v>5.5476530378032081E-4</v>
      </c>
      <c r="I1714" s="11">
        <f t="shared" si="315"/>
        <v>0.37389952735011694</v>
      </c>
      <c r="J1714">
        <f>0.94*J1713+(1-0.94)*'01_Data'!T1709^2</f>
        <v>1.0579652251652612E-4</v>
      </c>
      <c r="K1714" s="11">
        <f t="shared" si="316"/>
        <v>0.16328111854762811</v>
      </c>
      <c r="L1714" t="e">
        <f>0.94*L1713+(1-0.94)*'01_Data'!U1709^2</f>
        <v>#DIV/0!</v>
      </c>
      <c r="M1714" s="11" t="e">
        <f t="shared" si="317"/>
        <v>#DIV/0!</v>
      </c>
      <c r="N1714">
        <f>0.94*N1713+(1-0.94)*'01_Data'!V1709^2</f>
        <v>5.0354425066655118E-4</v>
      </c>
      <c r="O1714" s="11">
        <f t="shared" si="318"/>
        <v>0.35622064955301358</v>
      </c>
      <c r="P1714">
        <f>0.94*P1713+(1-0.94)*'01_Data'!W1709^2</f>
        <v>4.5642463776739633E-4</v>
      </c>
      <c r="Q1714" s="11">
        <f t="shared" si="319"/>
        <v>0.33914452482294905</v>
      </c>
      <c r="R1714">
        <f>0.94*R1713+(1-0.94)*'01_Data'!X1709^2</f>
        <v>7.8548415949532475E-5</v>
      </c>
      <c r="S1714" s="11">
        <f t="shared" si="320"/>
        <v>0.14069186479424525</v>
      </c>
      <c r="T1714">
        <f>0.94*T1713+(1-0.94)*'01_Data'!Y1709^2</f>
        <v>4.0647855467972374E-8</v>
      </c>
      <c r="U1714" s="11">
        <f t="shared" si="321"/>
        <v>3.2005092685272823E-3</v>
      </c>
      <c r="V1714" t="e">
        <f>0.94*V1713+(1-0.94)*'01_Data'!AA1709^2</f>
        <v>#VALUE!</v>
      </c>
      <c r="W1714" s="11" t="e">
        <f t="shared" si="322"/>
        <v>#VALUE!</v>
      </c>
      <c r="X1714" t="e">
        <f>0.94*X1713+(1-0.94)*'01_Data'!AB1709^2</f>
        <v>#VALUE!</v>
      </c>
      <c r="Y1714" s="11" t="e">
        <f t="shared" si="323"/>
        <v>#VALUE!</v>
      </c>
    </row>
    <row r="1715" spans="1:25" x14ac:dyDescent="0.2">
      <c r="A1715" s="6">
        <f>'01_Data'!A1711</f>
        <v>45946</v>
      </c>
      <c r="B1715">
        <f>0.94*B1714+(1-0.94)*'01_Data'!P1710^2</f>
        <v>1.38286888306699E-4</v>
      </c>
      <c r="C1715" s="11">
        <f t="shared" si="312"/>
        <v>0.18667698265530261</v>
      </c>
      <c r="D1715">
        <f>0.94*D1714+(1-0.94)*'01_Data'!Q1710^2</f>
        <v>1.2606846979879347E-4</v>
      </c>
      <c r="E1715" s="11">
        <f t="shared" si="313"/>
        <v>0.17823931774245533</v>
      </c>
      <c r="F1715">
        <f>0.94*F1714+(1-0.94)*'01_Data'!R1710^2</f>
        <v>3.2137054610225643E-4</v>
      </c>
      <c r="G1715" s="11">
        <f t="shared" si="314"/>
        <v>0.28457929934865017</v>
      </c>
      <c r="H1715">
        <f>0.94*H1714+(1-0.94)*'01_Data'!S1710^2</f>
        <v>5.2690070022942605E-4</v>
      </c>
      <c r="I1715" s="11">
        <f t="shared" si="315"/>
        <v>0.36438849660467515</v>
      </c>
      <c r="J1715">
        <f>0.94*J1714+(1-0.94)*'01_Data'!T1710^2</f>
        <v>1.0060275367575704E-4</v>
      </c>
      <c r="K1715" s="11">
        <f t="shared" si="316"/>
        <v>0.15922278080190277</v>
      </c>
      <c r="L1715" t="e">
        <f>0.94*L1714+(1-0.94)*'01_Data'!U1710^2</f>
        <v>#DIV/0!</v>
      </c>
      <c r="M1715" s="11" t="e">
        <f t="shared" si="317"/>
        <v>#DIV/0!</v>
      </c>
      <c r="N1715">
        <f>0.94*N1714+(1-0.94)*'01_Data'!V1710^2</f>
        <v>5.3719914032623623E-4</v>
      </c>
      <c r="O1715" s="11">
        <f t="shared" si="318"/>
        <v>0.36793230812502936</v>
      </c>
      <c r="P1715">
        <f>0.94*P1714+(1-0.94)*'01_Data'!W1710^2</f>
        <v>4.5722796112724506E-4</v>
      </c>
      <c r="Q1715" s="11">
        <f t="shared" si="319"/>
        <v>0.33944284674163594</v>
      </c>
      <c r="R1715">
        <f>0.94*R1714+(1-0.94)*'01_Data'!X1710^2</f>
        <v>1.0323477011372823E-4</v>
      </c>
      <c r="S1715" s="11">
        <f t="shared" si="320"/>
        <v>0.16129216369265903</v>
      </c>
      <c r="T1715">
        <f>0.94*T1714+(1-0.94)*'01_Data'!Y1710^2</f>
        <v>3.8922449599371092E-8</v>
      </c>
      <c r="U1715" s="11">
        <f t="shared" si="321"/>
        <v>3.131845669735582E-3</v>
      </c>
      <c r="V1715" t="e">
        <f>0.94*V1714+(1-0.94)*'01_Data'!AA1710^2</f>
        <v>#VALUE!</v>
      </c>
      <c r="W1715" s="11" t="e">
        <f t="shared" si="322"/>
        <v>#VALUE!</v>
      </c>
      <c r="X1715" t="e">
        <f>0.94*X1714+(1-0.94)*'01_Data'!AB1710^2</f>
        <v>#VALUE!</v>
      </c>
      <c r="Y1715" s="11" t="e">
        <f t="shared" si="323"/>
        <v>#VALUE!</v>
      </c>
    </row>
    <row r="1716" spans="1:25" x14ac:dyDescent="0.2">
      <c r="A1716" s="6">
        <f>'01_Data'!A1712</f>
        <v>45947</v>
      </c>
      <c r="B1716">
        <f>0.94*B1715+(1-0.94)*'01_Data'!P1711^2</f>
        <v>1.3456210697123267E-4</v>
      </c>
      <c r="C1716" s="11">
        <f t="shared" si="312"/>
        <v>0.18414573293115058</v>
      </c>
      <c r="D1716">
        <f>0.94*D1715+(1-0.94)*'01_Data'!Q1711^2</f>
        <v>1.1892026145769501E-4</v>
      </c>
      <c r="E1716" s="11">
        <f t="shared" si="313"/>
        <v>0.17311240824198346</v>
      </c>
      <c r="F1716">
        <f>0.94*F1715+(1-0.94)*'01_Data'!R1711^2</f>
        <v>3.0750852225910468E-4</v>
      </c>
      <c r="G1716" s="11">
        <f t="shared" si="314"/>
        <v>0.27837411447419885</v>
      </c>
      <c r="H1716">
        <f>0.94*H1715+(1-0.94)*'01_Data'!S1711^2</f>
        <v>5.1991754414738292E-4</v>
      </c>
      <c r="I1716" s="11">
        <f t="shared" si="315"/>
        <v>0.36196577341668718</v>
      </c>
      <c r="J1716">
        <f>0.94*J1715+(1-0.94)*'01_Data'!T1711^2</f>
        <v>1.2679578887226148E-4</v>
      </c>
      <c r="K1716" s="11">
        <f t="shared" si="316"/>
        <v>0.17875273087650967</v>
      </c>
      <c r="L1716" t="e">
        <f>0.94*L1715+(1-0.94)*'01_Data'!U1711^2</f>
        <v>#DIV/0!</v>
      </c>
      <c r="M1716" s="11" t="e">
        <f t="shared" si="317"/>
        <v>#DIV/0!</v>
      </c>
      <c r="N1716">
        <f>0.94*N1715+(1-0.94)*'01_Data'!V1711^2</f>
        <v>5.1332654657252437E-4</v>
      </c>
      <c r="O1716" s="11">
        <f t="shared" si="318"/>
        <v>0.35966413462600932</v>
      </c>
      <c r="P1716">
        <f>0.94*P1715+(1-0.94)*'01_Data'!W1711^2</f>
        <v>4.5633765702346777E-4</v>
      </c>
      <c r="Q1716" s="11">
        <f t="shared" si="319"/>
        <v>0.33911220793406111</v>
      </c>
      <c r="R1716">
        <f>0.94*R1715+(1-0.94)*'01_Data'!X1711^2</f>
        <v>1.0734376876140897E-4</v>
      </c>
      <c r="S1716" s="11">
        <f t="shared" si="320"/>
        <v>0.16447075645194517</v>
      </c>
      <c r="T1716">
        <f>0.94*T1715+(1-0.94)*'01_Data'!Y1711^2</f>
        <v>3.7300412506826428E-8</v>
      </c>
      <c r="U1716" s="11">
        <f t="shared" si="321"/>
        <v>3.0658936628200693E-3</v>
      </c>
      <c r="V1716" t="e">
        <f>0.94*V1715+(1-0.94)*'01_Data'!AA1711^2</f>
        <v>#VALUE!</v>
      </c>
      <c r="W1716" s="11" t="e">
        <f t="shared" si="322"/>
        <v>#VALUE!</v>
      </c>
      <c r="X1716" t="e">
        <f>0.94*X1715+(1-0.94)*'01_Data'!AB1711^2</f>
        <v>#VALUE!</v>
      </c>
      <c r="Y1716" s="11" t="e">
        <f t="shared" si="323"/>
        <v>#VALUE!</v>
      </c>
    </row>
    <row r="1717" spans="1:25" x14ac:dyDescent="0.2">
      <c r="A1717" s="6">
        <f>'01_Data'!A1713</f>
        <v>45950</v>
      </c>
      <c r="B1717">
        <f>0.94*B1716+(1-0.94)*'01_Data'!P1712^2</f>
        <v>1.3885826158237721E-4</v>
      </c>
      <c r="C1717" s="11">
        <f t="shared" si="312"/>
        <v>0.18706224076162206</v>
      </c>
      <c r="D1717">
        <f>0.94*D1716+(1-0.94)*'01_Data'!Q1712^2</f>
        <v>1.1663378776170886E-4</v>
      </c>
      <c r="E1717" s="11">
        <f t="shared" si="313"/>
        <v>0.17144011933019246</v>
      </c>
      <c r="F1717">
        <f>0.94*F1716+(1-0.94)*'01_Data'!R1712^2</f>
        <v>2.9053436359713456E-4</v>
      </c>
      <c r="G1717" s="11">
        <f t="shared" si="314"/>
        <v>0.27058207558239689</v>
      </c>
      <c r="H1717">
        <f>0.94*H1716+(1-0.94)*'01_Data'!S1712^2</f>
        <v>4.894227621765493E-4</v>
      </c>
      <c r="I1717" s="11">
        <f t="shared" si="315"/>
        <v>0.35119017080278658</v>
      </c>
      <c r="J1717">
        <f>0.94*J1716+(1-0.94)*'01_Data'!T1712^2</f>
        <v>1.2072214474739822E-4</v>
      </c>
      <c r="K1717" s="11">
        <f t="shared" si="316"/>
        <v>0.17441897969069867</v>
      </c>
      <c r="L1717" t="e">
        <f>0.94*L1716+(1-0.94)*'01_Data'!U1712^2</f>
        <v>#DIV/0!</v>
      </c>
      <c r="M1717" s="11" t="e">
        <f t="shared" si="317"/>
        <v>#DIV/0!</v>
      </c>
      <c r="N1717">
        <f>0.94*N1716+(1-0.94)*'01_Data'!V1712^2</f>
        <v>4.9620569775363731E-4</v>
      </c>
      <c r="O1717" s="11">
        <f t="shared" si="318"/>
        <v>0.35361537839001944</v>
      </c>
      <c r="P1717">
        <f>0.94*P1716+(1-0.94)*'01_Data'!W1712^2</f>
        <v>4.8567380228643818E-4</v>
      </c>
      <c r="Q1717" s="11">
        <f t="shared" si="319"/>
        <v>0.34984253340064647</v>
      </c>
      <c r="R1717">
        <f>0.94*R1716+(1-0.94)*'01_Data'!X1712^2</f>
        <v>1.1246981982831896E-4</v>
      </c>
      <c r="S1717" s="11">
        <f t="shared" si="320"/>
        <v>0.16835199611746923</v>
      </c>
      <c r="T1717">
        <f>0.94*T1716+(1-0.94)*'01_Data'!Y1712^2</f>
        <v>3.791469423225979E-8</v>
      </c>
      <c r="U1717" s="11">
        <f t="shared" si="321"/>
        <v>3.0910359018506187E-3</v>
      </c>
      <c r="V1717" t="e">
        <f>0.94*V1716+(1-0.94)*'01_Data'!AA1712^2</f>
        <v>#VALUE!</v>
      </c>
      <c r="W1717" s="11" t="e">
        <f t="shared" si="322"/>
        <v>#VALUE!</v>
      </c>
      <c r="X1717" t="e">
        <f>0.94*X1716+(1-0.94)*'01_Data'!AB1712^2</f>
        <v>#VALUE!</v>
      </c>
      <c r="Y1717" s="11" t="e">
        <f t="shared" si="323"/>
        <v>#VALUE!</v>
      </c>
    </row>
    <row r="1718" spans="1:25" x14ac:dyDescent="0.2">
      <c r="A1718" s="6">
        <f>'01_Data'!A1714</f>
        <v>45951</v>
      </c>
      <c r="B1718">
        <f>0.94*B1717+(1-0.94)*'01_Data'!P1713^2</f>
        <v>1.3153047908497157E-4</v>
      </c>
      <c r="C1718" s="11">
        <f t="shared" si="312"/>
        <v>0.18205955270024377</v>
      </c>
      <c r="D1718">
        <f>0.94*D1717+(1-0.94)*'01_Data'!Q1713^2</f>
        <v>1.1460853267758712E-4</v>
      </c>
      <c r="E1718" s="11">
        <f t="shared" si="313"/>
        <v>0.1699451388970922</v>
      </c>
      <c r="F1718">
        <f>0.94*F1717+(1-0.94)*'01_Data'!R1713^2</f>
        <v>2.7578286044912945E-4</v>
      </c>
      <c r="G1718" s="11">
        <f t="shared" si="314"/>
        <v>0.26362336928500973</v>
      </c>
      <c r="H1718">
        <f>0.94*H1717+(1-0.94)*'01_Data'!S1713^2</f>
        <v>4.606612814932861E-4</v>
      </c>
      <c r="I1718" s="11">
        <f t="shared" si="315"/>
        <v>0.34071489978618213</v>
      </c>
      <c r="J1718">
        <f>0.94*J1717+(1-0.94)*'01_Data'!T1713^2</f>
        <v>1.203746352588996E-4</v>
      </c>
      <c r="K1718" s="11">
        <f t="shared" si="316"/>
        <v>0.17416775845500998</v>
      </c>
      <c r="L1718" t="e">
        <f>0.94*L1717+(1-0.94)*'01_Data'!U1713^2</f>
        <v>#DIV/0!</v>
      </c>
      <c r="M1718" s="11" t="e">
        <f t="shared" si="317"/>
        <v>#DIV/0!</v>
      </c>
      <c r="N1718">
        <f>0.94*N1717+(1-0.94)*'01_Data'!V1713^2</f>
        <v>4.6922608056979421E-4</v>
      </c>
      <c r="O1718" s="11">
        <f t="shared" si="318"/>
        <v>0.3438676668481469</v>
      </c>
      <c r="P1718">
        <f>0.94*P1717+(1-0.94)*'01_Data'!W1713^2</f>
        <v>4.605135287903241E-4</v>
      </c>
      <c r="Q1718" s="11">
        <f t="shared" si="319"/>
        <v>0.34066025488037449</v>
      </c>
      <c r="R1718">
        <f>0.94*R1717+(1-0.94)*'01_Data'!X1713^2</f>
        <v>1.2799170432911027E-4</v>
      </c>
      <c r="S1718" s="11">
        <f t="shared" si="320"/>
        <v>0.17959373455367478</v>
      </c>
      <c r="T1718">
        <f>0.94*T1717+(1-0.94)*'01_Data'!Y1713^2</f>
        <v>3.8490875666275395E-8</v>
      </c>
      <c r="U1718" s="11">
        <f t="shared" si="321"/>
        <v>3.1144342452364285E-3</v>
      </c>
      <c r="V1718" t="e">
        <f>0.94*V1717+(1-0.94)*'01_Data'!AA1713^2</f>
        <v>#VALUE!</v>
      </c>
      <c r="W1718" s="11" t="e">
        <f t="shared" si="322"/>
        <v>#VALUE!</v>
      </c>
      <c r="X1718" t="e">
        <f>0.94*X1717+(1-0.94)*'01_Data'!AB1713^2</f>
        <v>#VALUE!</v>
      </c>
      <c r="Y1718" s="11" t="e">
        <f t="shared" si="323"/>
        <v>#VALUE!</v>
      </c>
    </row>
    <row r="1719" spans="1:25" x14ac:dyDescent="0.2">
      <c r="A1719" s="6">
        <f>'01_Data'!A1715</f>
        <v>45952</v>
      </c>
      <c r="B1719">
        <f>0.94*B1718+(1-0.94)*'01_Data'!P1714^2</f>
        <v>1.2363911813032322E-4</v>
      </c>
      <c r="C1719" s="11">
        <f t="shared" si="312"/>
        <v>0.17651361921631276</v>
      </c>
      <c r="D1719">
        <f>0.94*D1718+(1-0.94)*'01_Data'!Q1714^2</f>
        <v>1.0893417620285962E-4</v>
      </c>
      <c r="E1719" s="11">
        <f t="shared" si="313"/>
        <v>0.16568467763532216</v>
      </c>
      <c r="F1719">
        <f>0.94*F1718+(1-0.94)*'01_Data'!R1714^2</f>
        <v>2.6260506530656068E-4</v>
      </c>
      <c r="G1719" s="11">
        <f t="shared" si="314"/>
        <v>0.25724788912108354</v>
      </c>
      <c r="H1719">
        <f>0.94*H1718+(1-0.94)*'01_Data'!S1714^2</f>
        <v>4.3353596510227325E-4</v>
      </c>
      <c r="I1719" s="11">
        <f t="shared" si="315"/>
        <v>0.33053148595220527</v>
      </c>
      <c r="J1719">
        <f>0.94*J1718+(1-0.94)*'01_Data'!T1714^2</f>
        <v>1.1414025527744617E-4</v>
      </c>
      <c r="K1719" s="11">
        <f t="shared" si="316"/>
        <v>0.16959759529520588</v>
      </c>
      <c r="L1719" t="e">
        <f>0.94*L1718+(1-0.94)*'01_Data'!U1714^2</f>
        <v>#DIV/0!</v>
      </c>
      <c r="M1719" s="11" t="e">
        <f t="shared" si="317"/>
        <v>#DIV/0!</v>
      </c>
      <c r="N1719">
        <f>0.94*N1718+(1-0.94)*'01_Data'!V1714^2</f>
        <v>4.9425441020270683E-4</v>
      </c>
      <c r="O1719" s="11">
        <f t="shared" si="318"/>
        <v>0.35291941200659693</v>
      </c>
      <c r="P1719">
        <f>0.94*P1718+(1-0.94)*'01_Data'!W1714^2</f>
        <v>4.5333673602080868E-4</v>
      </c>
      <c r="Q1719" s="11">
        <f t="shared" si="319"/>
        <v>0.33799535126572938</v>
      </c>
      <c r="R1719">
        <f>0.94*R1718+(1-0.94)*'01_Data'!X1714^2</f>
        <v>1.2033345161369414E-4</v>
      </c>
      <c r="S1719" s="11">
        <f t="shared" si="320"/>
        <v>0.17413796199178089</v>
      </c>
      <c r="T1719">
        <f>0.94*T1718+(1-0.94)*'01_Data'!Y1714^2</f>
        <v>3.618142312629887E-8</v>
      </c>
      <c r="U1719" s="11">
        <f t="shared" si="321"/>
        <v>3.0195560315760522E-3</v>
      </c>
      <c r="V1719" t="e">
        <f>0.94*V1718+(1-0.94)*'01_Data'!AA1714^2</f>
        <v>#VALUE!</v>
      </c>
      <c r="W1719" s="11" t="e">
        <f t="shared" si="322"/>
        <v>#VALUE!</v>
      </c>
      <c r="X1719" t="e">
        <f>0.94*X1718+(1-0.94)*'01_Data'!AB1714^2</f>
        <v>#VALUE!</v>
      </c>
      <c r="Y1719" s="11" t="e">
        <f t="shared" si="323"/>
        <v>#VALUE!</v>
      </c>
    </row>
    <row r="1720" spans="1:25" x14ac:dyDescent="0.2">
      <c r="A1720" s="6">
        <f>'01_Data'!A1716</f>
        <v>45953</v>
      </c>
      <c r="B1720">
        <f>0.94*B1719+(1-0.94)*'01_Data'!P1715^2</f>
        <v>1.3478269182430537E-4</v>
      </c>
      <c r="C1720" s="11">
        <f t="shared" si="312"/>
        <v>0.18429660425445976</v>
      </c>
      <c r="D1720">
        <f>0.94*D1719+(1-0.94)*'01_Data'!Q1715^2</f>
        <v>1.1034395385077069E-4</v>
      </c>
      <c r="E1720" s="11">
        <f t="shared" si="313"/>
        <v>0.16675333990776384</v>
      </c>
      <c r="F1720">
        <f>0.94*F1719+(1-0.94)*'01_Data'!R1715^2</f>
        <v>2.547915360656671E-4</v>
      </c>
      <c r="G1720" s="11">
        <f t="shared" si="314"/>
        <v>0.25339192388185561</v>
      </c>
      <c r="H1720">
        <f>0.94*H1719+(1-0.94)*'01_Data'!S1715^2</f>
        <v>4.3115442209008174E-4</v>
      </c>
      <c r="I1720" s="11">
        <f t="shared" si="315"/>
        <v>0.32962238147113221</v>
      </c>
      <c r="J1720">
        <f>0.94*J1719+(1-0.94)*'01_Data'!T1715^2</f>
        <v>1.1332780711182495E-4</v>
      </c>
      <c r="K1720" s="11">
        <f t="shared" si="316"/>
        <v>0.16899292113038311</v>
      </c>
      <c r="L1720" t="e">
        <f>0.94*L1719+(1-0.94)*'01_Data'!U1715^2</f>
        <v>#DIV/0!</v>
      </c>
      <c r="M1720" s="11" t="e">
        <f t="shared" si="317"/>
        <v>#DIV/0!</v>
      </c>
      <c r="N1720">
        <f>0.94*N1719+(1-0.94)*'01_Data'!V1715^2</f>
        <v>5.2893695044882569E-4</v>
      </c>
      <c r="O1720" s="11">
        <f t="shared" si="318"/>
        <v>0.36509192200472479</v>
      </c>
      <c r="P1720">
        <f>0.94*P1719+(1-0.94)*'01_Data'!W1715^2</f>
        <v>4.7005608202626778E-4</v>
      </c>
      <c r="Q1720" s="11">
        <f t="shared" si="319"/>
        <v>0.34417166163212726</v>
      </c>
      <c r="R1720">
        <f>0.94*R1719+(1-0.94)*'01_Data'!X1715^2</f>
        <v>1.1787475662425926E-4</v>
      </c>
      <c r="S1720" s="11">
        <f t="shared" si="320"/>
        <v>0.17234975680085349</v>
      </c>
      <c r="T1720">
        <f>0.94*T1719+(1-0.94)*'01_Data'!Y1715^2</f>
        <v>3.688950903496607E-8</v>
      </c>
      <c r="U1720" s="11">
        <f t="shared" si="321"/>
        <v>3.048959868022446E-3</v>
      </c>
      <c r="V1720" t="e">
        <f>0.94*V1719+(1-0.94)*'01_Data'!AA1715^2</f>
        <v>#VALUE!</v>
      </c>
      <c r="W1720" s="11" t="e">
        <f t="shared" si="322"/>
        <v>#VALUE!</v>
      </c>
      <c r="X1720" t="e">
        <f>0.94*X1719+(1-0.94)*'01_Data'!AB1715^2</f>
        <v>#VALUE!</v>
      </c>
      <c r="Y1720" s="11" t="e">
        <f t="shared" si="323"/>
        <v>#VALUE!</v>
      </c>
    </row>
    <row r="1721" spans="1:25" x14ac:dyDescent="0.2">
      <c r="A1721" s="6">
        <f>'01_Data'!A1717</f>
        <v>45954</v>
      </c>
      <c r="B1721">
        <f>0.94*B1720+(1-0.94)*'01_Data'!P1716^2</f>
        <v>1.339702333923653E-4</v>
      </c>
      <c r="C1721" s="11">
        <f t="shared" si="312"/>
        <v>0.18374030264173416</v>
      </c>
      <c r="D1721">
        <f>0.94*D1720+(1-0.94)*'01_Data'!Q1716^2</f>
        <v>1.0613733932153438E-4</v>
      </c>
      <c r="E1721" s="11">
        <f t="shared" si="313"/>
        <v>0.16354390697615934</v>
      </c>
      <c r="F1721">
        <f>0.94*F1720+(1-0.94)*'01_Data'!R1716^2</f>
        <v>2.9382608990914042E-4</v>
      </c>
      <c r="G1721" s="11">
        <f t="shared" si="314"/>
        <v>0.27211059269551308</v>
      </c>
      <c r="H1721">
        <f>0.94*H1720+(1-0.94)*'01_Data'!S1716^2</f>
        <v>4.4963084483494448E-4</v>
      </c>
      <c r="I1721" s="11">
        <f t="shared" si="315"/>
        <v>0.33661101125543419</v>
      </c>
      <c r="J1721">
        <f>0.94*J1720+(1-0.94)*'01_Data'!T1716^2</f>
        <v>1.1681634405019243E-4</v>
      </c>
      <c r="K1721" s="11">
        <f t="shared" si="316"/>
        <v>0.17157423670425725</v>
      </c>
      <c r="L1721" t="e">
        <f>0.94*L1720+(1-0.94)*'01_Data'!U1716^2</f>
        <v>#DIV/0!</v>
      </c>
      <c r="M1721" s="11" t="e">
        <f t="shared" si="317"/>
        <v>#DIV/0!</v>
      </c>
      <c r="N1721">
        <f>0.94*N1720+(1-0.94)*'01_Data'!V1716^2</f>
        <v>5.5752289024406268E-4</v>
      </c>
      <c r="O1721" s="11">
        <f t="shared" si="318"/>
        <v>0.37482765151667219</v>
      </c>
      <c r="P1721">
        <f>0.94*P1720+(1-0.94)*'01_Data'!W1716^2</f>
        <v>5.0263779449081407E-4</v>
      </c>
      <c r="Q1721" s="11">
        <f t="shared" si="319"/>
        <v>0.35589987947691859</v>
      </c>
      <c r="R1721">
        <f>0.94*R1720+(1-0.94)*'01_Data'!X1716^2</f>
        <v>1.1155949127523721E-4</v>
      </c>
      <c r="S1721" s="11">
        <f t="shared" si="320"/>
        <v>0.16766929295896665</v>
      </c>
      <c r="T1721">
        <f>0.94*T1720+(1-0.94)*'01_Data'!Y1716^2</f>
        <v>3.5388359183680806E-8</v>
      </c>
      <c r="U1721" s="11">
        <f t="shared" si="321"/>
        <v>2.9862797113277191E-3</v>
      </c>
      <c r="V1721" t="e">
        <f>0.94*V1720+(1-0.94)*'01_Data'!AA1716^2</f>
        <v>#VALUE!</v>
      </c>
      <c r="W1721" s="11" t="e">
        <f t="shared" si="322"/>
        <v>#VALUE!</v>
      </c>
      <c r="X1721" t="e">
        <f>0.94*X1720+(1-0.94)*'01_Data'!AB1716^2</f>
        <v>#VALUE!</v>
      </c>
      <c r="Y1721" s="11" t="e">
        <f t="shared" si="323"/>
        <v>#VALUE!</v>
      </c>
    </row>
    <row r="1722" spans="1:25" x14ac:dyDescent="0.2">
      <c r="A1722" s="6">
        <f>'01_Data'!A1718</f>
        <v>45957</v>
      </c>
      <c r="B1722">
        <f>0.94*B1721+(1-0.94)*'01_Data'!P1717^2</f>
        <v>1.2749259789686122E-4</v>
      </c>
      <c r="C1722" s="11">
        <f t="shared" si="312"/>
        <v>0.1792432276824121</v>
      </c>
      <c r="D1722">
        <f>0.94*D1721+(1-0.94)*'01_Data'!Q1717^2</f>
        <v>1.0223232993924573E-4</v>
      </c>
      <c r="E1722" s="11">
        <f t="shared" si="313"/>
        <v>0.16050715605445737</v>
      </c>
      <c r="F1722">
        <f>0.94*F1721+(1-0.94)*'01_Data'!R1717^2</f>
        <v>3.0799408522656454E-4</v>
      </c>
      <c r="G1722" s="11">
        <f t="shared" si="314"/>
        <v>0.27859380732007355</v>
      </c>
      <c r="H1722">
        <f>0.94*H1721+(1-0.94)*'01_Data'!S1717^2</f>
        <v>4.2581270379301868E-4</v>
      </c>
      <c r="I1722" s="11">
        <f t="shared" si="315"/>
        <v>0.32757411582089435</v>
      </c>
      <c r="J1722">
        <f>0.94*J1721+(1-0.94)*'01_Data'!T1717^2</f>
        <v>1.1449729011490233E-4</v>
      </c>
      <c r="K1722" s="11">
        <f t="shared" si="316"/>
        <v>0.16986264188736555</v>
      </c>
      <c r="L1722" t="e">
        <f>0.94*L1721+(1-0.94)*'01_Data'!U1717^2</f>
        <v>#DIV/0!</v>
      </c>
      <c r="M1722" s="11" t="e">
        <f t="shared" si="317"/>
        <v>#DIV/0!</v>
      </c>
      <c r="N1722">
        <f>0.94*N1721+(1-0.94)*'01_Data'!V1717^2</f>
        <v>5.9274365076425581E-4</v>
      </c>
      <c r="O1722" s="11">
        <f t="shared" si="318"/>
        <v>0.3864859635130265</v>
      </c>
      <c r="P1722">
        <f>0.94*P1721+(1-0.94)*'01_Data'!W1717^2</f>
        <v>4.7250592309040616E-4</v>
      </c>
      <c r="Q1722" s="11">
        <f t="shared" si="319"/>
        <v>0.34506737402829374</v>
      </c>
      <c r="R1722">
        <f>0.94*R1721+(1-0.94)*'01_Data'!X1717^2</f>
        <v>1.0793268892632942E-4</v>
      </c>
      <c r="S1722" s="11">
        <f t="shared" si="320"/>
        <v>0.16492130732393256</v>
      </c>
      <c r="T1722">
        <f>0.94*T1721+(1-0.94)*'01_Data'!Y1717^2</f>
        <v>3.9672251363607577E-8</v>
      </c>
      <c r="U1722" s="11">
        <f t="shared" si="321"/>
        <v>3.1618676986283141E-3</v>
      </c>
      <c r="V1722" t="e">
        <f>0.94*V1721+(1-0.94)*'01_Data'!AA1717^2</f>
        <v>#VALUE!</v>
      </c>
      <c r="W1722" s="11" t="e">
        <f t="shared" si="322"/>
        <v>#VALUE!</v>
      </c>
      <c r="X1722" t="e">
        <f>0.94*X1721+(1-0.94)*'01_Data'!AB1717^2</f>
        <v>#VALUE!</v>
      </c>
      <c r="Y1722" s="11" t="e">
        <f t="shared" si="323"/>
        <v>#VALUE!</v>
      </c>
    </row>
    <row r="1723" spans="1:25" x14ac:dyDescent="0.2">
      <c r="A1723" s="6">
        <f>'01_Data'!A1719</f>
        <v>45958</v>
      </c>
      <c r="B1723">
        <f>0.94*B1722+(1-0.94)*'01_Data'!P1718^2</f>
        <v>1.2119960710870946E-4</v>
      </c>
      <c r="C1723" s="11">
        <f t="shared" si="312"/>
        <v>0.17476355738939051</v>
      </c>
      <c r="D1723">
        <f>0.94*D1722+(1-0.94)*'01_Data'!Q1718^2</f>
        <v>9.6293236327360697E-5</v>
      </c>
      <c r="E1723" s="11">
        <f t="shared" si="313"/>
        <v>0.15577514421272382</v>
      </c>
      <c r="F1723">
        <f>0.94*F1722+(1-0.94)*'01_Data'!R1718^2</f>
        <v>2.9286220304679722E-4</v>
      </c>
      <c r="G1723" s="11">
        <f t="shared" si="314"/>
        <v>0.27166390111274058</v>
      </c>
      <c r="H1723">
        <f>0.94*H1722+(1-0.94)*'01_Data'!S1718^2</f>
        <v>4.0269348684196678E-4</v>
      </c>
      <c r="I1723" s="11">
        <f t="shared" si="315"/>
        <v>0.31855730832014456</v>
      </c>
      <c r="J1723">
        <f>0.94*J1722+(1-0.94)*'01_Data'!T1718^2</f>
        <v>1.0768228054294706E-4</v>
      </c>
      <c r="K1723" s="11">
        <f t="shared" si="316"/>
        <v>0.1647298840430074</v>
      </c>
      <c r="L1723" t="e">
        <f>0.94*L1722+(1-0.94)*'01_Data'!U1718^2</f>
        <v>#DIV/0!</v>
      </c>
      <c r="M1723" s="11" t="e">
        <f t="shared" si="317"/>
        <v>#DIV/0!</v>
      </c>
      <c r="N1723">
        <f>0.94*N1722+(1-0.94)*'01_Data'!V1718^2</f>
        <v>5.668028490334496E-4</v>
      </c>
      <c r="O1723" s="11">
        <f t="shared" si="318"/>
        <v>0.37793427729756046</v>
      </c>
      <c r="P1723">
        <f>0.94*P1722+(1-0.94)*'01_Data'!W1718^2</f>
        <v>4.4469073694289259E-4</v>
      </c>
      <c r="Q1723" s="11">
        <f t="shared" si="319"/>
        <v>0.33475672616036994</v>
      </c>
      <c r="R1723">
        <f>0.94*R1722+(1-0.94)*'01_Data'!X1718^2</f>
        <v>1.0832847955620517E-4</v>
      </c>
      <c r="S1723" s="11">
        <f t="shared" si="320"/>
        <v>0.16522341495128259</v>
      </c>
      <c r="T1723">
        <f>0.94*T1722+(1-0.94)*'01_Data'!Y1718^2</f>
        <v>3.729191628179112E-8</v>
      </c>
      <c r="U1723" s="11">
        <f t="shared" si="321"/>
        <v>3.0655444708911602E-3</v>
      </c>
      <c r="V1723" t="e">
        <f>0.94*V1722+(1-0.94)*'01_Data'!AA1718^2</f>
        <v>#VALUE!</v>
      </c>
      <c r="W1723" s="11" t="e">
        <f t="shared" si="322"/>
        <v>#VALUE!</v>
      </c>
      <c r="X1723" t="e">
        <f>0.94*X1722+(1-0.94)*'01_Data'!AB1718^2</f>
        <v>#VALUE!</v>
      </c>
      <c r="Y1723" s="11" t="e">
        <f t="shared" si="323"/>
        <v>#VALUE!</v>
      </c>
    </row>
    <row r="1724" spans="1:25" x14ac:dyDescent="0.2">
      <c r="A1724" s="6">
        <f>'01_Data'!A1720</f>
        <v>45959</v>
      </c>
      <c r="B1724">
        <f>0.94*B1723+(1-0.94)*'01_Data'!P1719^2</f>
        <v>1.1765284997573899E-4</v>
      </c>
      <c r="C1724" s="11">
        <f t="shared" si="312"/>
        <v>0.17218745074449018</v>
      </c>
      <c r="D1724">
        <f>0.94*D1723+(1-0.94)*'01_Data'!Q1719^2</f>
        <v>9.3830616667482948E-5</v>
      </c>
      <c r="E1724" s="11">
        <f t="shared" si="313"/>
        <v>0.15377033329028619</v>
      </c>
      <c r="F1724">
        <f>0.94*F1723+(1-0.94)*'01_Data'!R1719^2</f>
        <v>3.0342883758894537E-4</v>
      </c>
      <c r="G1724" s="11">
        <f t="shared" si="314"/>
        <v>0.27652136820219558</v>
      </c>
      <c r="H1724">
        <f>0.94*H1723+(1-0.94)*'01_Data'!S1719^2</f>
        <v>4.5359385334022982E-4</v>
      </c>
      <c r="I1724" s="11">
        <f t="shared" si="315"/>
        <v>0.3380911874653611</v>
      </c>
      <c r="J1724">
        <f>0.94*J1723+(1-0.94)*'01_Data'!T1719^2</f>
        <v>1.1946910216826416E-4</v>
      </c>
      <c r="K1724" s="11">
        <f t="shared" si="316"/>
        <v>0.17351142252428967</v>
      </c>
      <c r="L1724" t="e">
        <f>0.94*L1723+(1-0.94)*'01_Data'!U1719^2</f>
        <v>#DIV/0!</v>
      </c>
      <c r="M1724" s="11" t="e">
        <f t="shared" si="317"/>
        <v>#DIV/0!</v>
      </c>
      <c r="N1724">
        <f>0.94*N1723+(1-0.94)*'01_Data'!V1719^2</f>
        <v>5.4859228097049013E-4</v>
      </c>
      <c r="O1724" s="11">
        <f t="shared" si="318"/>
        <v>0.37181346775575991</v>
      </c>
      <c r="P1724">
        <f>0.94*P1723+(1-0.94)*'01_Data'!W1719^2</f>
        <v>4.4336129924118009E-4</v>
      </c>
      <c r="Q1724" s="11">
        <f t="shared" si="319"/>
        <v>0.33425596091734455</v>
      </c>
      <c r="R1724">
        <f>0.94*R1723+(1-0.94)*'01_Data'!X1719^2</f>
        <v>1.0316616162683778E-4</v>
      </c>
      <c r="S1724" s="11">
        <f t="shared" si="320"/>
        <v>0.16123855844667903</v>
      </c>
      <c r="T1724">
        <f>0.94*T1723+(1-0.94)*'01_Data'!Y1719^2</f>
        <v>3.5766001623375593E-8</v>
      </c>
      <c r="U1724" s="11">
        <f t="shared" si="321"/>
        <v>3.0021712824372048E-3</v>
      </c>
      <c r="V1724" t="e">
        <f>0.94*V1723+(1-0.94)*'01_Data'!AA1719^2</f>
        <v>#VALUE!</v>
      </c>
      <c r="W1724" s="11" t="e">
        <f t="shared" si="322"/>
        <v>#VALUE!</v>
      </c>
      <c r="X1724" t="e">
        <f>0.94*X1723+(1-0.94)*'01_Data'!AB1719^2</f>
        <v>#VALUE!</v>
      </c>
      <c r="Y1724" s="11" t="e">
        <f t="shared" si="323"/>
        <v>#VALUE!</v>
      </c>
    </row>
    <row r="1725" spans="1:25" x14ac:dyDescent="0.2">
      <c r="A1725" s="6">
        <f>'01_Data'!A1721</f>
        <v>45960</v>
      </c>
      <c r="B1725">
        <f>0.94*B1724+(1-0.94)*'01_Data'!P1720^2</f>
        <v>1.196245641865534E-4</v>
      </c>
      <c r="C1725" s="11">
        <f t="shared" si="312"/>
        <v>0.17362427876023404</v>
      </c>
      <c r="D1725">
        <f>0.94*D1724+(1-0.94)*'01_Data'!Q1720^2</f>
        <v>9.0562347416112972E-5</v>
      </c>
      <c r="E1725" s="11">
        <f t="shared" si="313"/>
        <v>0.15106856572053787</v>
      </c>
      <c r="F1725">
        <f>0.94*F1724+(1-0.94)*'01_Data'!R1720^2</f>
        <v>2.9828263468033295E-4</v>
      </c>
      <c r="G1725" s="11">
        <f t="shared" si="314"/>
        <v>0.27416641650545731</v>
      </c>
      <c r="H1725">
        <f>0.94*H1724+(1-0.94)*'01_Data'!S1720^2</f>
        <v>4.2864184795319665E-4</v>
      </c>
      <c r="I1725" s="11">
        <f t="shared" si="315"/>
        <v>0.3286605325928344</v>
      </c>
      <c r="J1725">
        <f>0.94*J1724+(1-0.94)*'01_Data'!T1720^2</f>
        <v>1.4350319696119045E-4</v>
      </c>
      <c r="K1725" s="11">
        <f t="shared" si="316"/>
        <v>0.19016520616090632</v>
      </c>
      <c r="L1725" t="e">
        <f>0.94*L1724+(1-0.94)*'01_Data'!U1720^2</f>
        <v>#DIV/0!</v>
      </c>
      <c r="M1725" s="11" t="e">
        <f t="shared" si="317"/>
        <v>#DIV/0!</v>
      </c>
      <c r="N1725">
        <f>0.94*N1724+(1-0.94)*'01_Data'!V1720^2</f>
        <v>5.4272836529732616E-4</v>
      </c>
      <c r="O1725" s="11">
        <f t="shared" si="318"/>
        <v>0.3698209675706966</v>
      </c>
      <c r="P1725">
        <f>0.94*P1724+(1-0.94)*'01_Data'!W1720^2</f>
        <v>4.2223934287319954E-4</v>
      </c>
      <c r="Q1725" s="11">
        <f t="shared" si="319"/>
        <v>0.32619674186608044</v>
      </c>
      <c r="R1725">
        <f>0.94*R1724+(1-0.94)*'01_Data'!X1720^2</f>
        <v>9.7726283068907323E-5</v>
      </c>
      <c r="S1725" s="11">
        <f t="shared" si="320"/>
        <v>0.15692999500848984</v>
      </c>
      <c r="T1725">
        <f>0.94*T1724+(1-0.94)*'01_Data'!Y1720^2</f>
        <v>4.0065270849994765E-8</v>
      </c>
      <c r="U1725" s="11">
        <f t="shared" si="321"/>
        <v>3.177490873975672E-3</v>
      </c>
      <c r="V1725" t="e">
        <f>0.94*V1724+(1-0.94)*'01_Data'!AA1720^2</f>
        <v>#VALUE!</v>
      </c>
      <c r="W1725" s="11" t="e">
        <f t="shared" si="322"/>
        <v>#VALUE!</v>
      </c>
      <c r="X1725" t="e">
        <f>0.94*X1724+(1-0.94)*'01_Data'!AB1720^2</f>
        <v>#VALUE!</v>
      </c>
      <c r="Y1725" s="11" t="e">
        <f t="shared" si="323"/>
        <v>#VALUE!</v>
      </c>
    </row>
    <row r="1726" spans="1:25" x14ac:dyDescent="0.2">
      <c r="A1726" s="6">
        <f>'01_Data'!A1722</f>
        <v>45961</v>
      </c>
      <c r="B1726">
        <f>0.94*B1725+(1-0.94)*'01_Data'!P1721^2</f>
        <v>1.2636294531699998E-4</v>
      </c>
      <c r="C1726" s="11">
        <f t="shared" si="312"/>
        <v>0.17844736540471534</v>
      </c>
      <c r="D1726">
        <f>0.94*D1725+(1-0.94)*'01_Data'!Q1721^2</f>
        <v>9.1419822563376394E-5</v>
      </c>
      <c r="E1726" s="11">
        <f t="shared" si="313"/>
        <v>0.15178206509983599</v>
      </c>
      <c r="F1726">
        <f>0.94*F1725+(1-0.94)*'01_Data'!R1721^2</f>
        <v>2.8041350964891452E-4</v>
      </c>
      <c r="G1726" s="11">
        <f t="shared" si="314"/>
        <v>0.26582739593865501</v>
      </c>
      <c r="H1726">
        <f>0.94*H1725+(1-0.94)*'01_Data'!S1721^2</f>
        <v>4.0344696613087204E-4</v>
      </c>
      <c r="I1726" s="11">
        <f t="shared" si="315"/>
        <v>0.31885519513562854</v>
      </c>
      <c r="J1726">
        <f>0.94*J1725+(1-0.94)*'01_Data'!T1721^2</f>
        <v>1.3509732110045144E-4</v>
      </c>
      <c r="K1726" s="11">
        <f t="shared" si="316"/>
        <v>0.18451158477806689</v>
      </c>
      <c r="L1726" t="e">
        <f>0.94*L1725+(1-0.94)*'01_Data'!U1721^2</f>
        <v>#DIV/0!</v>
      </c>
      <c r="M1726" s="11" t="e">
        <f t="shared" si="317"/>
        <v>#DIV/0!</v>
      </c>
      <c r="N1726">
        <f>0.94*N1725+(1-0.94)*'01_Data'!V1721^2</f>
        <v>5.2452752963367915E-4</v>
      </c>
      <c r="O1726" s="11">
        <f t="shared" si="318"/>
        <v>0.36356696421386692</v>
      </c>
      <c r="P1726">
        <f>0.94*P1725+(1-0.94)*'01_Data'!W1721^2</f>
        <v>4.0943594368975355E-4</v>
      </c>
      <c r="Q1726" s="11">
        <f t="shared" si="319"/>
        <v>0.32121310342172826</v>
      </c>
      <c r="R1726">
        <f>0.94*R1725+(1-0.94)*'01_Data'!X1721^2</f>
        <v>9.7276001678163029E-5</v>
      </c>
      <c r="S1726" s="11">
        <f t="shared" si="320"/>
        <v>0.15656804406677974</v>
      </c>
      <c r="T1726">
        <f>0.94*T1725+(1-0.94)*'01_Data'!Y1721^2</f>
        <v>3.7661354598995074E-8</v>
      </c>
      <c r="U1726" s="11">
        <f t="shared" si="321"/>
        <v>3.0806917013792142E-3</v>
      </c>
      <c r="V1726" t="e">
        <f>0.94*V1725+(1-0.94)*'01_Data'!AA1721^2</f>
        <v>#VALUE!</v>
      </c>
      <c r="W1726" s="11" t="e">
        <f t="shared" si="322"/>
        <v>#VALUE!</v>
      </c>
      <c r="X1726" t="e">
        <f>0.94*X1725+(1-0.94)*'01_Data'!AB1721^2</f>
        <v>#VALUE!</v>
      </c>
      <c r="Y1726" s="11" t="e">
        <f t="shared" si="323"/>
        <v>#VALUE!</v>
      </c>
    </row>
    <row r="1727" spans="1:25" x14ac:dyDescent="0.2">
      <c r="A1727" s="6">
        <f>'01_Data'!A1723</f>
        <v>45964</v>
      </c>
      <c r="B1727">
        <f>0.94*B1726+(1-0.94)*'01_Data'!P1722^2</f>
        <v>1.1927911794577703E-4</v>
      </c>
      <c r="C1727" s="11">
        <f t="shared" si="312"/>
        <v>0.17337340546443625</v>
      </c>
      <c r="D1727">
        <f>0.94*D1726+(1-0.94)*'01_Data'!Q1722^2</f>
        <v>1.2964433060492302E-4</v>
      </c>
      <c r="E1727" s="11">
        <f t="shared" si="313"/>
        <v>0.18074947112630951</v>
      </c>
      <c r="F1727">
        <f>0.94*F1726+(1-0.94)*'01_Data'!R1722^2</f>
        <v>2.6756033120515149E-4</v>
      </c>
      <c r="G1727" s="11">
        <f t="shared" si="314"/>
        <v>0.25966363523546804</v>
      </c>
      <c r="H1727">
        <f>0.94*H1726+(1-0.94)*'01_Data'!S1722^2</f>
        <v>3.8818676777165447E-4</v>
      </c>
      <c r="I1727" s="11">
        <f t="shared" si="315"/>
        <v>0.31276679088173176</v>
      </c>
      <c r="J1727">
        <f>0.94*J1726+(1-0.94)*'01_Data'!T1722^2</f>
        <v>1.2729968831724751E-4</v>
      </c>
      <c r="K1727" s="11">
        <f t="shared" si="316"/>
        <v>0.17910756951046589</v>
      </c>
      <c r="L1727" t="e">
        <f>0.94*L1726+(1-0.94)*'01_Data'!U1722^2</f>
        <v>#DIV/0!</v>
      </c>
      <c r="M1727" s="11" t="e">
        <f t="shared" si="317"/>
        <v>#DIV/0!</v>
      </c>
      <c r="N1727">
        <f>0.94*N1726+(1-0.94)*'01_Data'!V1722^2</f>
        <v>5.3719105436731134E-4</v>
      </c>
      <c r="O1727" s="11">
        <f t="shared" si="318"/>
        <v>0.36792953904322834</v>
      </c>
      <c r="P1727">
        <f>0.94*P1726+(1-0.94)*'01_Data'!W1722^2</f>
        <v>3.8985766166509762E-4</v>
      </c>
      <c r="Q1727" s="11">
        <f t="shared" si="319"/>
        <v>0.31343919783524943</v>
      </c>
      <c r="R1727">
        <f>0.94*R1726+(1-0.94)*'01_Data'!X1722^2</f>
        <v>9.2206539950237033E-5</v>
      </c>
      <c r="S1727" s="11">
        <f t="shared" si="320"/>
        <v>0.1524337497651348</v>
      </c>
      <c r="T1727">
        <f>0.94*T1726+(1-0.94)*'01_Data'!Y1722^2</f>
        <v>3.8245280495017892E-8</v>
      </c>
      <c r="U1727" s="11">
        <f t="shared" si="321"/>
        <v>3.1044823537498983E-3</v>
      </c>
      <c r="V1727" t="e">
        <f>0.94*V1726+(1-0.94)*'01_Data'!AA1722^2</f>
        <v>#VALUE!</v>
      </c>
      <c r="W1727" s="11" t="e">
        <f t="shared" si="322"/>
        <v>#VALUE!</v>
      </c>
      <c r="X1727" t="e">
        <f>0.94*X1726+(1-0.94)*'01_Data'!AB1722^2</f>
        <v>#VALUE!</v>
      </c>
      <c r="Y1727" s="11" t="e">
        <f t="shared" si="323"/>
        <v>#VALUE!</v>
      </c>
    </row>
    <row r="1728" spans="1:25" x14ac:dyDescent="0.2">
      <c r="A1728" s="6">
        <f>'01_Data'!A1724</f>
        <v>45965</v>
      </c>
      <c r="B1728">
        <f>0.94*B1727+(1-0.94)*'01_Data'!P1723^2</f>
        <v>1.137829090707014E-4</v>
      </c>
      <c r="C1728" s="11">
        <f t="shared" si="312"/>
        <v>0.16933190215023497</v>
      </c>
      <c r="D1728">
        <f>0.94*D1727+(1-0.94)*'01_Data'!Q1723^2</f>
        <v>1.5530881857696603E-4</v>
      </c>
      <c r="E1728" s="11">
        <f t="shared" si="313"/>
        <v>0.19783281396521518</v>
      </c>
      <c r="F1728">
        <f>0.94*F1727+(1-0.94)*'01_Data'!R1723^2</f>
        <v>2.5214778482660609E-4</v>
      </c>
      <c r="G1728" s="11">
        <f t="shared" si="314"/>
        <v>0.25207388158296912</v>
      </c>
      <c r="H1728">
        <f>0.94*H1727+(1-0.94)*'01_Data'!S1723^2</f>
        <v>3.6768640269538538E-4</v>
      </c>
      <c r="I1728" s="11">
        <f t="shared" si="315"/>
        <v>0.3043960799340838</v>
      </c>
      <c r="J1728">
        <f>0.94*J1727+(1-0.94)*'01_Data'!T1723^2</f>
        <v>1.2737393625943509E-4</v>
      </c>
      <c r="K1728" s="11">
        <f t="shared" si="316"/>
        <v>0.17915979442212376</v>
      </c>
      <c r="L1728" t="e">
        <f>0.94*L1727+(1-0.94)*'01_Data'!U1723^2</f>
        <v>#DIV/0!</v>
      </c>
      <c r="M1728" s="11" t="e">
        <f t="shared" si="317"/>
        <v>#DIV/0!</v>
      </c>
      <c r="N1728">
        <f>0.94*N1727+(1-0.94)*'01_Data'!V1723^2</f>
        <v>5.6821872146733303E-4</v>
      </c>
      <c r="O1728" s="11">
        <f t="shared" si="318"/>
        <v>0.37840602242798399</v>
      </c>
      <c r="P1728">
        <f>0.94*P1727+(1-0.94)*'01_Data'!W1723^2</f>
        <v>3.6656709419197317E-4</v>
      </c>
      <c r="Q1728" s="11">
        <f t="shared" si="319"/>
        <v>0.30393240652549253</v>
      </c>
      <c r="R1728">
        <f>0.94*R1727+(1-0.94)*'01_Data'!X1723^2</f>
        <v>8.6674147553222804E-5</v>
      </c>
      <c r="S1728" s="11">
        <f t="shared" si="320"/>
        <v>0.14779000366537701</v>
      </c>
      <c r="T1728">
        <f>0.94*T1727+(1-0.94)*'01_Data'!Y1723^2</f>
        <v>3.7162894410380752E-8</v>
      </c>
      <c r="U1728" s="11">
        <f t="shared" si="321"/>
        <v>3.0602368194987705E-3</v>
      </c>
      <c r="V1728" t="e">
        <f>0.94*V1727+(1-0.94)*'01_Data'!AA1723^2</f>
        <v>#VALUE!</v>
      </c>
      <c r="W1728" s="11" t="e">
        <f t="shared" si="322"/>
        <v>#VALUE!</v>
      </c>
      <c r="X1728" t="e">
        <f>0.94*X1727+(1-0.94)*'01_Data'!AB1723^2</f>
        <v>#VALUE!</v>
      </c>
      <c r="Y1728" s="11" t="e">
        <f t="shared" si="323"/>
        <v>#VALUE!</v>
      </c>
    </row>
    <row r="1729" spans="1:25" x14ac:dyDescent="0.2">
      <c r="A1729" s="6">
        <f>'01_Data'!A1725</f>
        <v>45966</v>
      </c>
      <c r="B1729">
        <f>0.94*B1728+(1-0.94)*'01_Data'!P1724^2</f>
        <v>1.0762314911645062E-4</v>
      </c>
      <c r="C1729" s="11">
        <f t="shared" si="312"/>
        <v>0.16468464888187229</v>
      </c>
      <c r="D1729">
        <f>0.94*D1728+(1-0.94)*'01_Data'!Q1724^2</f>
        <v>1.4706318150943534E-4</v>
      </c>
      <c r="E1729" s="11">
        <f t="shared" si="313"/>
        <v>0.19250953675176125</v>
      </c>
      <c r="F1729">
        <f>0.94*F1728+(1-0.94)*'01_Data'!R1724^2</f>
        <v>2.403757940250529E-4</v>
      </c>
      <c r="G1729" s="11">
        <f t="shared" si="314"/>
        <v>0.24611928021655138</v>
      </c>
      <c r="H1729">
        <f>0.94*H1728+(1-0.94)*'01_Data'!S1724^2</f>
        <v>3.7143765838488043E-4</v>
      </c>
      <c r="I1729" s="11">
        <f t="shared" si="315"/>
        <v>0.30594491320005612</v>
      </c>
      <c r="J1729">
        <f>0.94*J1728+(1-0.94)*'01_Data'!T1724^2</f>
        <v>1.3105639406618788E-4</v>
      </c>
      <c r="K1729" s="11">
        <f t="shared" si="316"/>
        <v>0.18173115116754021</v>
      </c>
      <c r="L1729" t="e">
        <f>0.94*L1728+(1-0.94)*'01_Data'!U1724^2</f>
        <v>#DIV/0!</v>
      </c>
      <c r="M1729" s="11" t="e">
        <f t="shared" si="317"/>
        <v>#DIV/0!</v>
      </c>
      <c r="N1729">
        <f>0.94*N1728+(1-0.94)*'01_Data'!V1724^2</f>
        <v>6.3210506273398066E-4</v>
      </c>
      <c r="O1729" s="11">
        <f t="shared" si="318"/>
        <v>0.39911210932388802</v>
      </c>
      <c r="P1729">
        <f>0.94*P1728+(1-0.94)*'01_Data'!W1724^2</f>
        <v>3.5698794541099273E-4</v>
      </c>
      <c r="Q1729" s="11">
        <f t="shared" si="319"/>
        <v>0.29993493001577892</v>
      </c>
      <c r="R1729">
        <f>0.94*R1728+(1-0.94)*'01_Data'!X1724^2</f>
        <v>9.837182907843653E-5</v>
      </c>
      <c r="S1729" s="11">
        <f t="shared" si="320"/>
        <v>0.15744745449757519</v>
      </c>
      <c r="T1729">
        <f>0.94*T1728+(1-0.94)*'01_Data'!Y1724^2</f>
        <v>3.5643588447865639E-8</v>
      </c>
      <c r="U1729" s="11">
        <f t="shared" si="321"/>
        <v>2.9970292439117341E-3</v>
      </c>
      <c r="V1729" t="e">
        <f>0.94*V1728+(1-0.94)*'01_Data'!AA1724^2</f>
        <v>#VALUE!</v>
      </c>
      <c r="W1729" s="11" t="e">
        <f t="shared" si="322"/>
        <v>#VALUE!</v>
      </c>
      <c r="X1729" t="e">
        <f>0.94*X1728+(1-0.94)*'01_Data'!AB1724^2</f>
        <v>#VALUE!</v>
      </c>
      <c r="Y1729" s="11" t="e">
        <f t="shared" si="323"/>
        <v>#VALUE!</v>
      </c>
    </row>
    <row r="1730" spans="1:25" x14ac:dyDescent="0.2">
      <c r="A1730" s="6">
        <f>'01_Data'!A1726</f>
        <v>45967</v>
      </c>
      <c r="B1730">
        <f>0.94*B1729+(1-0.94)*'01_Data'!P1725^2</f>
        <v>1.0214425779406075E-4</v>
      </c>
      <c r="C1730" s="11">
        <f t="shared" si="312"/>
        <v>0.16043800349076684</v>
      </c>
      <c r="D1730">
        <f>0.94*D1729+(1-0.94)*'01_Data'!Q1725^2</f>
        <v>1.3960466934000477E-4</v>
      </c>
      <c r="E1730" s="11">
        <f t="shared" si="313"/>
        <v>0.18756432676199705</v>
      </c>
      <c r="F1730">
        <f>0.94*F1729+(1-0.94)*'01_Data'!R1725^2</f>
        <v>2.2629657424140526E-4</v>
      </c>
      <c r="G1730" s="11">
        <f t="shared" si="314"/>
        <v>0.23880271503656347</v>
      </c>
      <c r="H1730">
        <f>0.94*H1729+(1-0.94)*'01_Data'!S1725^2</f>
        <v>3.5325403065971294E-4</v>
      </c>
      <c r="I1730" s="11">
        <f t="shared" si="315"/>
        <v>0.29836222235103366</v>
      </c>
      <c r="J1730">
        <f>0.94*J1729+(1-0.94)*'01_Data'!T1725^2</f>
        <v>1.2496312656903348E-4</v>
      </c>
      <c r="K1730" s="11">
        <f t="shared" si="316"/>
        <v>0.17745621402305539</v>
      </c>
      <c r="L1730" t="e">
        <f>0.94*L1729+(1-0.94)*'01_Data'!U1725^2</f>
        <v>#DIV/0!</v>
      </c>
      <c r="M1730" s="11" t="e">
        <f t="shared" si="317"/>
        <v>#DIV/0!</v>
      </c>
      <c r="N1730">
        <f>0.94*N1729+(1-0.94)*'01_Data'!V1725^2</f>
        <v>5.9445536535389918E-4</v>
      </c>
      <c r="O1730" s="11">
        <f t="shared" si="318"/>
        <v>0.38704360486795619</v>
      </c>
      <c r="P1730">
        <f>0.94*P1729+(1-0.94)*'01_Data'!W1725^2</f>
        <v>3.4062214960608453E-4</v>
      </c>
      <c r="Q1730" s="11">
        <f t="shared" si="319"/>
        <v>0.29297914891803017</v>
      </c>
      <c r="R1730">
        <f>0.94*R1729+(1-0.94)*'01_Data'!X1725^2</f>
        <v>1.2025467769507312E-4</v>
      </c>
      <c r="S1730" s="11">
        <f t="shared" si="320"/>
        <v>0.17408095467097609</v>
      </c>
      <c r="T1730">
        <f>0.94*T1729+(1-0.94)*'01_Data'!Y1725^2</f>
        <v>3.4229855587658865E-8</v>
      </c>
      <c r="U1730" s="11">
        <f t="shared" si="321"/>
        <v>2.9369922723919508E-3</v>
      </c>
      <c r="V1730" t="e">
        <f>0.94*V1729+(1-0.94)*'01_Data'!AA1725^2</f>
        <v>#VALUE!</v>
      </c>
      <c r="W1730" s="11" t="e">
        <f t="shared" si="322"/>
        <v>#VALUE!</v>
      </c>
      <c r="X1730" t="e">
        <f>0.94*X1729+(1-0.94)*'01_Data'!AB1725^2</f>
        <v>#VALUE!</v>
      </c>
      <c r="Y1730" s="11" t="e">
        <f t="shared" si="323"/>
        <v>#VALUE!</v>
      </c>
    </row>
    <row r="1731" spans="1:25" x14ac:dyDescent="0.2">
      <c r="A1731" s="6">
        <f>'01_Data'!A1727</f>
        <v>45968</v>
      </c>
      <c r="B1731">
        <f>0.94*B1730+(1-0.94)*'01_Data'!P1726^2</f>
        <v>9.911501636279201E-5</v>
      </c>
      <c r="C1731" s="11">
        <f t="shared" si="312"/>
        <v>0.15804108365682509</v>
      </c>
      <c r="D1731">
        <f>0.94*D1730+(1-0.94)*'01_Data'!Q1726^2</f>
        <v>1.314298275681872E-4</v>
      </c>
      <c r="E1731" s="11">
        <f t="shared" si="313"/>
        <v>0.18198988034279043</v>
      </c>
      <c r="F1731">
        <f>0.94*F1730+(1-0.94)*'01_Data'!R1726^2</f>
        <v>2.4595395284539344E-4</v>
      </c>
      <c r="G1731" s="11">
        <f t="shared" si="314"/>
        <v>0.24895862330322915</v>
      </c>
      <c r="H1731">
        <f>0.94*H1730+(1-0.94)*'01_Data'!S1726^2</f>
        <v>3.4339127260993589E-4</v>
      </c>
      <c r="I1731" s="11">
        <f t="shared" si="315"/>
        <v>0.29416764046662897</v>
      </c>
      <c r="J1731">
        <f>0.94*J1730+(1-0.94)*'01_Data'!T1726^2</f>
        <v>1.2554440119750447E-4</v>
      </c>
      <c r="K1731" s="11">
        <f t="shared" si="316"/>
        <v>0.17786846010963026</v>
      </c>
      <c r="L1731" t="e">
        <f>0.94*L1730+(1-0.94)*'01_Data'!U1726^2</f>
        <v>#DIV/0!</v>
      </c>
      <c r="M1731" s="11" t="e">
        <f t="shared" si="317"/>
        <v>#DIV/0!</v>
      </c>
      <c r="N1731">
        <f>0.94*N1730+(1-0.94)*'01_Data'!V1726^2</f>
        <v>5.7527802947423884E-4</v>
      </c>
      <c r="O1731" s="11">
        <f t="shared" si="318"/>
        <v>0.38074934461861937</v>
      </c>
      <c r="P1731">
        <f>0.94*P1730+(1-0.94)*'01_Data'!W1726^2</f>
        <v>3.7608708189279533E-4</v>
      </c>
      <c r="Q1731" s="11">
        <f t="shared" si="319"/>
        <v>0.30785377151658289</v>
      </c>
      <c r="R1731">
        <f>0.94*R1730+(1-0.94)*'01_Data'!X1726^2</f>
        <v>1.1337612422966894E-4</v>
      </c>
      <c r="S1731" s="11">
        <f t="shared" si="320"/>
        <v>0.16902894221368295</v>
      </c>
      <c r="T1731">
        <f>0.94*T1730+(1-0.94)*'01_Data'!Y1726^2</f>
        <v>3.2886221234977238E-8</v>
      </c>
      <c r="U1731" s="11">
        <f t="shared" si="321"/>
        <v>2.8787719171921669E-3</v>
      </c>
      <c r="V1731" t="e">
        <f>0.94*V1730+(1-0.94)*'01_Data'!AA1726^2</f>
        <v>#VALUE!</v>
      </c>
      <c r="W1731" s="11" t="e">
        <f t="shared" si="322"/>
        <v>#VALUE!</v>
      </c>
      <c r="X1731" t="e">
        <f>0.94*X1730+(1-0.94)*'01_Data'!AB1726^2</f>
        <v>#VALUE!</v>
      </c>
      <c r="Y1731" s="11" t="e">
        <f t="shared" si="323"/>
        <v>#VALUE!</v>
      </c>
    </row>
    <row r="1732" spans="1:25" x14ac:dyDescent="0.2">
      <c r="A1732" s="6">
        <f>'01_Data'!A1728</f>
        <v>45971</v>
      </c>
      <c r="B1732">
        <f>0.94*B1731+(1-0.94)*'01_Data'!P1727^2</f>
        <v>1.2624117794854294E-4</v>
      </c>
      <c r="C1732" s="11">
        <f t="shared" si="312"/>
        <v>0.17836136589248475</v>
      </c>
      <c r="D1732">
        <f>0.94*D1731+(1-0.94)*'01_Data'!Q1727^2</f>
        <v>1.3449275278191978E-4</v>
      </c>
      <c r="E1732" s="11">
        <f t="shared" si="313"/>
        <v>0.18409827185784169</v>
      </c>
      <c r="F1732">
        <f>0.94*F1731+(1-0.94)*'01_Data'!R1727^2</f>
        <v>2.4223939580265315E-4</v>
      </c>
      <c r="G1732" s="11">
        <f t="shared" si="314"/>
        <v>0.24707150329867789</v>
      </c>
      <c r="H1732">
        <f>0.94*H1731+(1-0.94)*'01_Data'!S1727^2</f>
        <v>3.5954930137480773E-4</v>
      </c>
      <c r="I1732" s="11">
        <f t="shared" si="315"/>
        <v>0.30100900974298356</v>
      </c>
      <c r="J1732">
        <f>0.94*J1731+(1-0.94)*'01_Data'!T1727^2</f>
        <v>1.1826301267618058E-4</v>
      </c>
      <c r="K1732" s="11">
        <f t="shared" si="316"/>
        <v>0.17263336639942325</v>
      </c>
      <c r="L1732" t="e">
        <f>0.94*L1731+(1-0.94)*'01_Data'!U1727^2</f>
        <v>#DIV/0!</v>
      </c>
      <c r="M1732" s="11" t="e">
        <f t="shared" si="317"/>
        <v>#DIV/0!</v>
      </c>
      <c r="N1732">
        <f>0.94*N1731+(1-0.94)*'01_Data'!V1727^2</f>
        <v>5.4114682019693896E-4</v>
      </c>
      <c r="O1732" s="11">
        <f t="shared" si="318"/>
        <v>0.36928173349033744</v>
      </c>
      <c r="P1732">
        <f>0.94*P1731+(1-0.94)*'01_Data'!W1727^2</f>
        <v>3.6232091382200658E-4</v>
      </c>
      <c r="Q1732" s="11">
        <f t="shared" si="319"/>
        <v>0.30216695762962847</v>
      </c>
      <c r="R1732">
        <f>0.94*R1731+(1-0.94)*'01_Data'!X1727^2</f>
        <v>1.0824307591990616E-4</v>
      </c>
      <c r="S1732" s="11">
        <f t="shared" si="320"/>
        <v>0.16515827297418786</v>
      </c>
      <c r="T1732">
        <f>0.94*T1731+(1-0.94)*'01_Data'!Y1727^2</f>
        <v>3.7388881887855373E-8</v>
      </c>
      <c r="U1732" s="11">
        <f t="shared" si="321"/>
        <v>3.0695273635756295E-3</v>
      </c>
      <c r="V1732" t="e">
        <f>0.94*V1731+(1-0.94)*'01_Data'!AA1727^2</f>
        <v>#VALUE!</v>
      </c>
      <c r="W1732" s="11" t="e">
        <f t="shared" si="322"/>
        <v>#VALUE!</v>
      </c>
      <c r="X1732" t="e">
        <f>0.94*X1731+(1-0.94)*'01_Data'!AB1727^2</f>
        <v>#VALUE!</v>
      </c>
      <c r="Y1732" s="11" t="e">
        <f t="shared" si="323"/>
        <v>#VALUE!</v>
      </c>
    </row>
    <row r="1733" spans="1:25" x14ac:dyDescent="0.2">
      <c r="A1733" s="6">
        <f>'01_Data'!A1729</f>
        <v>45972</v>
      </c>
      <c r="B1733">
        <f>0.94*B1732+(1-0.94)*'01_Data'!P1728^2</f>
        <v>1.2299669191848065E-4</v>
      </c>
      <c r="C1733" s="11">
        <f t="shared" si="312"/>
        <v>0.17605444147608751</v>
      </c>
      <c r="D1733">
        <f>0.94*D1732+(1-0.94)*'01_Data'!Q1728^2</f>
        <v>1.2741011854109944E-4</v>
      </c>
      <c r="E1733" s="11">
        <f t="shared" si="313"/>
        <v>0.17918523899126584</v>
      </c>
      <c r="F1733">
        <f>0.94*F1732+(1-0.94)*'01_Data'!R1728^2</f>
        <v>2.4305476491460291E-4</v>
      </c>
      <c r="G1733" s="11">
        <f t="shared" si="314"/>
        <v>0.24748697088630733</v>
      </c>
      <c r="H1733">
        <f>0.94*H1732+(1-0.94)*'01_Data'!S1728^2</f>
        <v>3.4632015996097372E-4</v>
      </c>
      <c r="I1733" s="11">
        <f t="shared" si="315"/>
        <v>0.2954194988658761</v>
      </c>
      <c r="J1733">
        <f>0.94*J1732+(1-0.94)*'01_Data'!T1728^2</f>
        <v>1.2934078336009151E-4</v>
      </c>
      <c r="K1733" s="11">
        <f t="shared" si="316"/>
        <v>0.18053774510263237</v>
      </c>
      <c r="L1733" t="e">
        <f>0.94*L1732+(1-0.94)*'01_Data'!U1728^2</f>
        <v>#DIV/0!</v>
      </c>
      <c r="M1733" s="11" t="e">
        <f t="shared" si="317"/>
        <v>#DIV/0!</v>
      </c>
      <c r="N1733">
        <f>0.94*N1732+(1-0.94)*'01_Data'!V1728^2</f>
        <v>5.2905178024859002E-4</v>
      </c>
      <c r="O1733" s="11">
        <f t="shared" si="318"/>
        <v>0.36513154974973705</v>
      </c>
      <c r="P1733">
        <f>0.94*P1732+(1-0.94)*'01_Data'!W1728^2</f>
        <v>3.4497984084522708E-4</v>
      </c>
      <c r="Q1733" s="11">
        <f t="shared" si="319"/>
        <v>0.2948472823225563</v>
      </c>
      <c r="R1733">
        <f>0.94*R1732+(1-0.94)*'01_Data'!X1728^2</f>
        <v>1.1433831237420369E-4</v>
      </c>
      <c r="S1733" s="11">
        <f t="shared" si="320"/>
        <v>0.16974467508083821</v>
      </c>
      <c r="T1733">
        <f>0.94*T1732+(1-0.94)*'01_Data'!Y1728^2</f>
        <v>3.7983384999709696E-8</v>
      </c>
      <c r="U1733" s="11">
        <f t="shared" si="321"/>
        <v>3.0938346788293076E-3</v>
      </c>
      <c r="V1733" t="e">
        <f>0.94*V1732+(1-0.94)*'01_Data'!AA1728^2</f>
        <v>#VALUE!</v>
      </c>
      <c r="W1733" s="11" t="e">
        <f t="shared" si="322"/>
        <v>#VALUE!</v>
      </c>
      <c r="X1733" t="e">
        <f>0.94*X1732+(1-0.94)*'01_Data'!AB1728^2</f>
        <v>#VALUE!</v>
      </c>
      <c r="Y1733" s="11" t="e">
        <f t="shared" si="323"/>
        <v>#VALUE!</v>
      </c>
    </row>
    <row r="1734" spans="1:25" x14ac:dyDescent="0.2">
      <c r="A1734" s="6">
        <f>'01_Data'!A1730</f>
        <v>45973</v>
      </c>
      <c r="B1734">
        <f>0.94*B1733+(1-0.94)*'01_Data'!P1729^2</f>
        <v>1.2592786214594216E-4</v>
      </c>
      <c r="C1734" s="11">
        <f t="shared" si="312"/>
        <v>0.17813989239015898</v>
      </c>
      <c r="D1734">
        <f>0.94*D1733+(1-0.94)*'01_Data'!Q1729^2</f>
        <v>1.2062426229563222E-4</v>
      </c>
      <c r="E1734" s="11">
        <f t="shared" si="313"/>
        <v>0.17434825522069133</v>
      </c>
      <c r="F1734">
        <f>0.94*F1733+(1-0.94)*'01_Data'!R1729^2</f>
        <v>2.7384806146120812E-4</v>
      </c>
      <c r="G1734" s="11">
        <f t="shared" si="314"/>
        <v>0.26269699558279008</v>
      </c>
      <c r="H1734">
        <f>0.94*H1733+(1-0.94)*'01_Data'!S1729^2</f>
        <v>3.256264333044195E-4</v>
      </c>
      <c r="I1734" s="11">
        <f t="shared" si="315"/>
        <v>0.2864574334743536</v>
      </c>
      <c r="J1734">
        <f>0.94*J1733+(1-0.94)*'01_Data'!T1729^2</f>
        <v>1.218512312202883E-4</v>
      </c>
      <c r="K1734" s="11">
        <f t="shared" si="316"/>
        <v>0.17523273172416351</v>
      </c>
      <c r="L1734" t="e">
        <f>0.94*L1733+(1-0.94)*'01_Data'!U1729^2</f>
        <v>#DIV/0!</v>
      </c>
      <c r="M1734" s="11" t="e">
        <f t="shared" si="317"/>
        <v>#DIV/0!</v>
      </c>
      <c r="N1734">
        <f>0.94*N1733+(1-0.94)*'01_Data'!V1729^2</f>
        <v>4.9730867343367462E-4</v>
      </c>
      <c r="O1734" s="11">
        <f t="shared" si="318"/>
        <v>0.35400817180580169</v>
      </c>
      <c r="P1734">
        <f>0.94*P1733+(1-0.94)*'01_Data'!W1729^2</f>
        <v>3.7904396472759319E-4</v>
      </c>
      <c r="Q1734" s="11">
        <f t="shared" si="319"/>
        <v>0.30906161054287135</v>
      </c>
      <c r="R1734">
        <f>0.94*R1733+(1-0.94)*'01_Data'!X1729^2</f>
        <v>1.0749947107725783E-4</v>
      </c>
      <c r="S1734" s="11">
        <f t="shared" si="320"/>
        <v>0.16458999578184871</v>
      </c>
      <c r="T1734">
        <f>0.94*T1733+(1-0.94)*'01_Data'!Y1729^2</f>
        <v>3.6413763761763535E-8</v>
      </c>
      <c r="U1734" s="11">
        <f t="shared" si="321"/>
        <v>3.0292356243719985E-3</v>
      </c>
      <c r="V1734" t="e">
        <f>0.94*V1733+(1-0.94)*'01_Data'!AA1729^2</f>
        <v>#VALUE!</v>
      </c>
      <c r="W1734" s="11" t="e">
        <f t="shared" si="322"/>
        <v>#VALUE!</v>
      </c>
      <c r="X1734" t="e">
        <f>0.94*X1733+(1-0.94)*'01_Data'!AB1729^2</f>
        <v>#VALUE!</v>
      </c>
      <c r="Y1734" s="11" t="e">
        <f t="shared" si="323"/>
        <v>#VALUE!</v>
      </c>
    </row>
    <row r="1735" spans="1:25" x14ac:dyDescent="0.2">
      <c r="A1735" s="6">
        <f>'01_Data'!A1731</f>
        <v>45974</v>
      </c>
      <c r="B1735">
        <f>0.94*B1734+(1-0.94)*'01_Data'!P1730^2</f>
        <v>1.3005768169200668E-4</v>
      </c>
      <c r="C1735" s="11">
        <f t="shared" si="312"/>
        <v>0.18103738781363835</v>
      </c>
      <c r="D1735">
        <f>0.94*D1734+(1-0.94)*'01_Data'!Q1730^2</f>
        <v>1.3474137969145527E-4</v>
      </c>
      <c r="E1735" s="11">
        <f t="shared" si="313"/>
        <v>0.18426835778897779</v>
      </c>
      <c r="F1735">
        <f>0.94*F1734+(1-0.94)*'01_Data'!R1730^2</f>
        <v>2.7690987068570505E-4</v>
      </c>
      <c r="G1735" s="11">
        <f t="shared" si="314"/>
        <v>0.26416147980505728</v>
      </c>
      <c r="H1735">
        <f>0.94*H1734+(1-0.94)*'01_Data'!S1730^2</f>
        <v>3.0630788944035087E-4</v>
      </c>
      <c r="I1735" s="11">
        <f t="shared" si="315"/>
        <v>0.27783014260329714</v>
      </c>
      <c r="J1735">
        <f>0.94*J1734+(1-0.94)*'01_Data'!T1730^2</f>
        <v>1.1772454256304439E-4</v>
      </c>
      <c r="K1735" s="11">
        <f t="shared" si="316"/>
        <v>0.17223990456885185</v>
      </c>
      <c r="L1735" t="e">
        <f>0.94*L1734+(1-0.94)*'01_Data'!U1730^2</f>
        <v>#DIV/0!</v>
      </c>
      <c r="M1735" s="11" t="e">
        <f t="shared" si="317"/>
        <v>#DIV/0!</v>
      </c>
      <c r="N1735">
        <f>0.94*N1734+(1-0.94)*'01_Data'!V1730^2</f>
        <v>5.2834201855159614E-4</v>
      </c>
      <c r="O1735" s="11">
        <f t="shared" si="318"/>
        <v>0.3648865421949708</v>
      </c>
      <c r="P1735">
        <f>0.94*P1734+(1-0.94)*'01_Data'!W1730^2</f>
        <v>3.5898546793428944E-4</v>
      </c>
      <c r="Q1735" s="11">
        <f t="shared" si="319"/>
        <v>0.30077290090605058</v>
      </c>
      <c r="R1735">
        <f>0.94*R1734+(1-0.94)*'01_Data'!X1730^2</f>
        <v>1.0416513916224878E-4</v>
      </c>
      <c r="S1735" s="11">
        <f t="shared" si="320"/>
        <v>0.16201732953263578</v>
      </c>
      <c r="T1735">
        <f>0.94*T1734+(1-0.94)*'01_Data'!Y1730^2</f>
        <v>3.4938319798093532E-8</v>
      </c>
      <c r="U1735" s="11">
        <f t="shared" si="321"/>
        <v>2.9672304577028677E-3</v>
      </c>
      <c r="V1735" t="e">
        <f>0.94*V1734+(1-0.94)*'01_Data'!AA1730^2</f>
        <v>#VALUE!</v>
      </c>
      <c r="W1735" s="11" t="e">
        <f t="shared" si="322"/>
        <v>#VALUE!</v>
      </c>
      <c r="X1735" t="e">
        <f>0.94*X1734+(1-0.94)*'01_Data'!AB1730^2</f>
        <v>#VALUE!</v>
      </c>
      <c r="Y1735" s="11" t="e">
        <f t="shared" si="323"/>
        <v>#VALUE!</v>
      </c>
    </row>
    <row r="1736" spans="1:25" x14ac:dyDescent="0.2">
      <c r="A1736" s="6">
        <f>'01_Data'!A1732</f>
        <v>45975</v>
      </c>
      <c r="B1736">
        <f>0.94*B1735+(1-0.94)*'01_Data'!P1731^2</f>
        <v>1.2417379861334496E-4</v>
      </c>
      <c r="C1736" s="11">
        <f t="shared" ref="C1736:C1799" si="324">SQRT(B1736)*SQRT(252)</f>
        <v>0.1768948762699557</v>
      </c>
      <c r="D1736">
        <f>0.94*D1735+(1-0.94)*'01_Data'!Q1731^2</f>
        <v>1.3950308109482825E-4</v>
      </c>
      <c r="E1736" s="11">
        <f t="shared" ref="E1736:E1799" si="325">SQRT(D1736)*SQRT(252)</f>
        <v>0.18749607045454772</v>
      </c>
      <c r="F1736">
        <f>0.94*F1735+(1-0.94)*'01_Data'!R1731^2</f>
        <v>2.6121808171423837E-4</v>
      </c>
      <c r="G1736" s="11">
        <f t="shared" ref="G1736:G1799" si="326">SQRT(F1736)*SQRT(252)</f>
        <v>0.25656764525557013</v>
      </c>
      <c r="H1736">
        <f>0.94*H1735+(1-0.94)*'01_Data'!S1731^2</f>
        <v>2.8820551914843771E-4</v>
      </c>
      <c r="I1736" s="11">
        <f t="shared" ref="I1736:I1799" si="327">SQRT(H1736)*SQRT(252)</f>
        <v>0.26949543748532429</v>
      </c>
      <c r="J1736">
        <f>0.94*J1735+(1-0.94)*'01_Data'!T1731^2</f>
        <v>1.1074343569890487E-4</v>
      </c>
      <c r="K1736" s="11">
        <f t="shared" ref="K1736:K1799" si="328">SQRT(J1736)*SQRT(252)</f>
        <v>0.16705491850323961</v>
      </c>
      <c r="L1736" t="e">
        <f>0.94*L1735+(1-0.94)*'01_Data'!U1731^2</f>
        <v>#DIV/0!</v>
      </c>
      <c r="M1736" s="11" t="e">
        <f t="shared" ref="M1736:M1799" si="329">SQRT(L1736)*SQRT(252)</f>
        <v>#DIV/0!</v>
      </c>
      <c r="N1736">
        <f>0.94*N1735+(1-0.94)*'01_Data'!V1731^2</f>
        <v>4.9942461540613907E-4</v>
      </c>
      <c r="O1736" s="11">
        <f t="shared" ref="O1736:O1799" si="330">SQRT(N1736)*SQRT(252)</f>
        <v>0.35476048692370893</v>
      </c>
      <c r="P1736">
        <f>0.94*P1735+(1-0.94)*'01_Data'!W1731^2</f>
        <v>3.6191967135191182E-4</v>
      </c>
      <c r="Q1736" s="11">
        <f t="shared" ref="Q1736:Q1799" si="331">SQRT(P1736)*SQRT(252)</f>
        <v>0.30199959798099363</v>
      </c>
      <c r="R1736">
        <f>0.94*R1735+(1-0.94)*'01_Data'!X1731^2</f>
        <v>9.8457495703618868E-5</v>
      </c>
      <c r="S1736" s="11">
        <f t="shared" ref="S1736:S1799" si="332">SQRT(R1736)*SQRT(252)</f>
        <v>0.1575159957506283</v>
      </c>
      <c r="T1736">
        <f>0.94*T1735+(1-0.94)*'01_Data'!Y1731^2</f>
        <v>3.3565795307112615E-8</v>
      </c>
      <c r="U1736" s="11">
        <f t="shared" ref="U1736:U1799" si="333">SQRT(T1736)*SQRT(252)</f>
        <v>2.9083638729348119E-3</v>
      </c>
      <c r="V1736" t="e">
        <f>0.94*V1735+(1-0.94)*'01_Data'!AA1731^2</f>
        <v>#VALUE!</v>
      </c>
      <c r="W1736" s="11" t="e">
        <f t="shared" ref="W1736:W1799" si="334">SQRT(V1736)*SQRT(252)</f>
        <v>#VALUE!</v>
      </c>
      <c r="X1736" t="e">
        <f>0.94*X1735+(1-0.94)*'01_Data'!AB1731^2</f>
        <v>#VALUE!</v>
      </c>
      <c r="Y1736" s="11" t="e">
        <f t="shared" ref="Y1736:Y1799" si="335">SQRT(X1736)*SQRT(252)</f>
        <v>#VALUE!</v>
      </c>
    </row>
    <row r="1737" spans="1:25" x14ac:dyDescent="0.2">
      <c r="A1737" s="6">
        <f>'01_Data'!A1733</f>
        <v>45978</v>
      </c>
      <c r="B1737">
        <f>0.94*B1736+(1-0.94)*'01_Data'!P1732^2</f>
        <v>1.2672206832835977E-4</v>
      </c>
      <c r="C1737" s="11">
        <f t="shared" si="324"/>
        <v>0.1787007588644958</v>
      </c>
      <c r="D1737">
        <f>0.94*D1736+(1-0.94)*'01_Data'!Q1732^2</f>
        <v>1.4131584754268131E-4</v>
      </c>
      <c r="E1737" s="11">
        <f t="shared" si="325"/>
        <v>0.18871034306777065</v>
      </c>
      <c r="F1737">
        <f>0.94*F1736+(1-0.94)*'01_Data'!R1732^2</f>
        <v>2.7346665071280025E-4</v>
      </c>
      <c r="G1737" s="11">
        <f t="shared" si="326"/>
        <v>0.26251399196923897</v>
      </c>
      <c r="H1737">
        <f>0.94*H1736+(1-0.94)*'01_Data'!S1732^2</f>
        <v>2.8919636443953359E-4</v>
      </c>
      <c r="I1737" s="11">
        <f t="shared" si="327"/>
        <v>0.26995830018497757</v>
      </c>
      <c r="J1737">
        <f>0.94*J1736+(1-0.94)*'01_Data'!T1732^2</f>
        <v>1.0876812150770205E-4</v>
      </c>
      <c r="K1737" s="11">
        <f t="shared" si="328"/>
        <v>0.16555834808290679</v>
      </c>
      <c r="L1737" t="e">
        <f>0.94*L1736+(1-0.94)*'01_Data'!U1732^2</f>
        <v>#DIV/0!</v>
      </c>
      <c r="M1737" s="11" t="e">
        <f t="shared" si="329"/>
        <v>#DIV/0!</v>
      </c>
      <c r="N1737">
        <f>0.94*N1736+(1-0.94)*'01_Data'!V1732^2</f>
        <v>4.8684170553435529E-4</v>
      </c>
      <c r="O1737" s="11">
        <f t="shared" si="330"/>
        <v>0.3502629152431892</v>
      </c>
      <c r="P1737">
        <f>0.94*P1736+(1-0.94)*'01_Data'!W1732^2</f>
        <v>3.4033147788787405E-4</v>
      </c>
      <c r="Q1737" s="11">
        <f t="shared" si="331"/>
        <v>0.29285411458223404</v>
      </c>
      <c r="R1737">
        <f>0.94*R1736+(1-0.94)*'01_Data'!X1732^2</f>
        <v>1.2317681558724554E-4</v>
      </c>
      <c r="S1737" s="11">
        <f t="shared" si="332"/>
        <v>0.1761833066098655</v>
      </c>
      <c r="T1737">
        <f>0.94*T1736+(1-0.94)*'01_Data'!Y1732^2</f>
        <v>4.3009297413499684E-8</v>
      </c>
      <c r="U1737" s="11">
        <f t="shared" si="333"/>
        <v>3.2921638701926613E-3</v>
      </c>
      <c r="V1737" t="e">
        <f>0.94*V1736+(1-0.94)*'01_Data'!AA1732^2</f>
        <v>#VALUE!</v>
      </c>
      <c r="W1737" s="11" t="e">
        <f t="shared" si="334"/>
        <v>#VALUE!</v>
      </c>
      <c r="X1737" t="e">
        <f>0.94*X1736+(1-0.94)*'01_Data'!AB1732^2</f>
        <v>#VALUE!</v>
      </c>
      <c r="Y1737" s="11" t="e">
        <f t="shared" si="335"/>
        <v>#VALUE!</v>
      </c>
    </row>
    <row r="1738" spans="1:25" x14ac:dyDescent="0.2">
      <c r="A1738" s="6">
        <f>'01_Data'!A1734</f>
        <v>45979</v>
      </c>
      <c r="B1738">
        <f>0.94*B1737+(1-0.94)*'01_Data'!P1733^2</f>
        <v>1.3019829582155558E-4</v>
      </c>
      <c r="C1738" s="11">
        <f t="shared" si="324"/>
        <v>0.18113522723929767</v>
      </c>
      <c r="D1738">
        <f>0.94*D1737+(1-0.94)*'01_Data'!Q1733^2</f>
        <v>1.5211364497245768E-4</v>
      </c>
      <c r="E1738" s="11">
        <f t="shared" si="325"/>
        <v>0.19578722770665952</v>
      </c>
      <c r="F1738">
        <f>0.94*F1737+(1-0.94)*'01_Data'!R1733^2</f>
        <v>2.8153059892152733E-4</v>
      </c>
      <c r="G1738" s="11">
        <f t="shared" si="326"/>
        <v>0.26635636078048686</v>
      </c>
      <c r="H1738">
        <f>0.94*H1737+(1-0.94)*'01_Data'!S1733^2</f>
        <v>3.1037756263053648E-4</v>
      </c>
      <c r="I1738" s="11">
        <f t="shared" si="327"/>
        <v>0.27966970837560368</v>
      </c>
      <c r="J1738">
        <f>0.94*J1737+(1-0.94)*'01_Data'!T1733^2</f>
        <v>1.022425551953364E-4</v>
      </c>
      <c r="K1738" s="11">
        <f t="shared" si="328"/>
        <v>0.16051518279971144</v>
      </c>
      <c r="L1738" t="e">
        <f>0.94*L1737+(1-0.94)*'01_Data'!U1733^2</f>
        <v>#DIV/0!</v>
      </c>
      <c r="M1738" s="11" t="e">
        <f t="shared" si="329"/>
        <v>#DIV/0!</v>
      </c>
      <c r="N1738">
        <f>0.94*N1737+(1-0.94)*'01_Data'!V1733^2</f>
        <v>4.6064799588796553E-4</v>
      </c>
      <c r="O1738" s="11">
        <f t="shared" si="330"/>
        <v>0.34070998659236179</v>
      </c>
      <c r="P1738">
        <f>0.94*P1737+(1-0.94)*'01_Data'!W1733^2</f>
        <v>3.2114685421721928E-4</v>
      </c>
      <c r="Q1738" s="11">
        <f t="shared" si="331"/>
        <v>0.28448024054886356</v>
      </c>
      <c r="R1738">
        <f>0.94*R1737+(1-0.94)*'01_Data'!X1733^2</f>
        <v>1.1680619086381777E-4</v>
      </c>
      <c r="S1738" s="11">
        <f t="shared" si="332"/>
        <v>0.17156678028593436</v>
      </c>
      <c r="T1738">
        <f>0.94*T1737+(1-0.94)*'01_Data'!Y1733^2</f>
        <v>4.0428739568689699E-8</v>
      </c>
      <c r="U1738" s="11">
        <f t="shared" si="333"/>
        <v>3.1918712961693501E-3</v>
      </c>
      <c r="V1738" t="e">
        <f>0.94*V1737+(1-0.94)*'01_Data'!AA1733^2</f>
        <v>#VALUE!</v>
      </c>
      <c r="W1738" s="11" t="e">
        <f t="shared" si="334"/>
        <v>#VALUE!</v>
      </c>
      <c r="X1738" t="e">
        <f>0.94*X1737+(1-0.94)*'01_Data'!AB1733^2</f>
        <v>#VALUE!</v>
      </c>
      <c r="Y1738" s="11" t="e">
        <f t="shared" si="335"/>
        <v>#VALUE!</v>
      </c>
    </row>
    <row r="1739" spans="1:25" x14ac:dyDescent="0.2">
      <c r="A1739" s="6">
        <f>'01_Data'!A1735</f>
        <v>45980</v>
      </c>
      <c r="B1739">
        <f>0.94*B1738+(1-0.94)*'01_Data'!P1734^2</f>
        <v>1.3019332264610045E-4</v>
      </c>
      <c r="C1739" s="11">
        <f t="shared" si="324"/>
        <v>0.18113176780128137</v>
      </c>
      <c r="D1739">
        <f>0.94*D1738+(1-0.94)*'01_Data'!Q1734^2</f>
        <v>1.4365043165706691E-4</v>
      </c>
      <c r="E1739" s="11">
        <f t="shared" si="325"/>
        <v>0.19026273617705824</v>
      </c>
      <c r="F1739">
        <f>0.94*F1738+(1-0.94)*'01_Data'!R1734^2</f>
        <v>2.7158875541381843E-4</v>
      </c>
      <c r="G1739" s="11">
        <f t="shared" si="326"/>
        <v>0.26161109755566997</v>
      </c>
      <c r="H1739">
        <f>0.94*H1738+(1-0.94)*'01_Data'!S1734^2</f>
        <v>3.1507134343890285E-4</v>
      </c>
      <c r="I1739" s="11">
        <f t="shared" si="327"/>
        <v>0.28177646911444454</v>
      </c>
      <c r="J1739">
        <f>0.94*J1738+(1-0.94)*'01_Data'!T1734^2</f>
        <v>1.060319999615866E-4</v>
      </c>
      <c r="K1739" s="11">
        <f t="shared" si="328"/>
        <v>0.16346272966740713</v>
      </c>
      <c r="L1739" t="e">
        <f>0.94*L1738+(1-0.94)*'01_Data'!U1734^2</f>
        <v>#DIV/0!</v>
      </c>
      <c r="M1739" s="11" t="e">
        <f t="shared" si="329"/>
        <v>#DIV/0!</v>
      </c>
      <c r="N1739">
        <f>0.94*N1738+(1-0.94)*'01_Data'!V1734^2</f>
        <v>4.5334187510918977E-4</v>
      </c>
      <c r="O1739" s="11">
        <f t="shared" si="330"/>
        <v>0.3379972670414893</v>
      </c>
      <c r="P1739">
        <f>0.94*P1738+(1-0.94)*'01_Data'!W1734^2</f>
        <v>3.0976696665179371E-4</v>
      </c>
      <c r="Q1739" s="11">
        <f t="shared" si="331"/>
        <v>0.27939448025373015</v>
      </c>
      <c r="R1739">
        <f>0.94*R1738+(1-0.94)*'01_Data'!X1734^2</f>
        <v>1.0998633415955291E-4</v>
      </c>
      <c r="S1739" s="11">
        <f t="shared" si="332"/>
        <v>0.16648290064810661</v>
      </c>
      <c r="T1739">
        <f>0.94*T1738+(1-0.94)*'01_Data'!Y1734^2</f>
        <v>4.0865500972028087E-8</v>
      </c>
      <c r="U1739" s="11">
        <f t="shared" si="333"/>
        <v>3.2090662574884737E-3</v>
      </c>
      <c r="V1739" t="e">
        <f>0.94*V1738+(1-0.94)*'01_Data'!AA1734^2</f>
        <v>#VALUE!</v>
      </c>
      <c r="W1739" s="11" t="e">
        <f t="shared" si="334"/>
        <v>#VALUE!</v>
      </c>
      <c r="X1739" t="e">
        <f>0.94*X1738+(1-0.94)*'01_Data'!AB1734^2</f>
        <v>#VALUE!</v>
      </c>
      <c r="Y1739" s="11" t="e">
        <f t="shared" si="335"/>
        <v>#VALUE!</v>
      </c>
    </row>
    <row r="1740" spans="1:25" x14ac:dyDescent="0.2">
      <c r="A1740" s="6">
        <f>'01_Data'!A1736</f>
        <v>45981</v>
      </c>
      <c r="B1740">
        <f>0.94*B1739+(1-0.94)*'01_Data'!P1735^2</f>
        <v>1.3450542364402181E-4</v>
      </c>
      <c r="C1740" s="11">
        <f t="shared" si="324"/>
        <v>0.18410694380792242</v>
      </c>
      <c r="D1740">
        <f>0.94*D1739+(1-0.94)*'01_Data'!Q1735^2</f>
        <v>1.4452246484771721E-4</v>
      </c>
      <c r="E1740" s="11">
        <f t="shared" si="325"/>
        <v>0.19083935951900682</v>
      </c>
      <c r="F1740">
        <f>0.94*F1739+(1-0.94)*'01_Data'!R1735^2</f>
        <v>2.7727053271003443E-4</v>
      </c>
      <c r="G1740" s="11">
        <f t="shared" si="326"/>
        <v>0.26433345275036357</v>
      </c>
      <c r="H1740">
        <f>0.94*H1739+(1-0.94)*'01_Data'!S1735^2</f>
        <v>3.3514191028628397E-4</v>
      </c>
      <c r="I1740" s="11">
        <f t="shared" si="327"/>
        <v>0.29061273439432</v>
      </c>
      <c r="J1740">
        <f>0.94*J1739+(1-0.94)*'01_Data'!T1735^2</f>
        <v>1.1053602398219058E-4</v>
      </c>
      <c r="K1740" s="11">
        <f t="shared" si="328"/>
        <v>0.16689840635402134</v>
      </c>
      <c r="L1740" t="e">
        <f>0.94*L1739+(1-0.94)*'01_Data'!U1735^2</f>
        <v>#DIV/0!</v>
      </c>
      <c r="M1740" s="11" t="e">
        <f t="shared" si="329"/>
        <v>#DIV/0!</v>
      </c>
      <c r="N1740">
        <f>0.94*N1739+(1-0.94)*'01_Data'!V1735^2</f>
        <v>4.5616111694585948E-4</v>
      </c>
      <c r="O1740" s="11">
        <f t="shared" si="330"/>
        <v>0.33904660663448111</v>
      </c>
      <c r="P1740">
        <f>0.94*P1739+(1-0.94)*'01_Data'!W1735^2</f>
        <v>3.1313657646015955E-4</v>
      </c>
      <c r="Q1740" s="11">
        <f t="shared" si="331"/>
        <v>0.280909980719732</v>
      </c>
      <c r="R1740">
        <f>0.94*R1739+(1-0.94)*'01_Data'!X1735^2</f>
        <v>1.0391000313364865E-4</v>
      </c>
      <c r="S1740" s="11">
        <f t="shared" si="332"/>
        <v>0.16181878997718241</v>
      </c>
      <c r="T1740">
        <f>0.94*T1739+(1-0.94)*'01_Data'!Y1735^2</f>
        <v>3.8413570913706402E-8</v>
      </c>
      <c r="U1740" s="11">
        <f t="shared" si="333"/>
        <v>3.1113051715082551E-3</v>
      </c>
      <c r="V1740" t="e">
        <f>0.94*V1739+(1-0.94)*'01_Data'!AA1735^2</f>
        <v>#VALUE!</v>
      </c>
      <c r="W1740" s="11" t="e">
        <f t="shared" si="334"/>
        <v>#VALUE!</v>
      </c>
      <c r="X1740" t="e">
        <f>0.94*X1739+(1-0.94)*'01_Data'!AB1735^2</f>
        <v>#VALUE!</v>
      </c>
      <c r="Y1740" s="11" t="e">
        <f t="shared" si="335"/>
        <v>#VALUE!</v>
      </c>
    </row>
    <row r="1741" spans="1:25" x14ac:dyDescent="0.2">
      <c r="A1741" s="6">
        <f>'01_Data'!A1737</f>
        <v>45982</v>
      </c>
      <c r="B1741">
        <f>0.94*B1740+(1-0.94)*'01_Data'!P1736^2</f>
        <v>1.2691086691719113E-4</v>
      </c>
      <c r="C1741" s="11">
        <f t="shared" si="324"/>
        <v>0.17883382919104587</v>
      </c>
      <c r="D1741">
        <f>0.94*D1740+(1-0.94)*'01_Data'!Q1736^2</f>
        <v>1.4093484809509155E-4</v>
      </c>
      <c r="E1741" s="11">
        <f t="shared" si="325"/>
        <v>0.1884557818692838</v>
      </c>
      <c r="F1741">
        <f>0.94*F1740+(1-0.94)*'01_Data'!R1736^2</f>
        <v>2.6266170861088397E-4</v>
      </c>
      <c r="G1741" s="11">
        <f t="shared" si="326"/>
        <v>0.25727563151208621</v>
      </c>
      <c r="H1741">
        <f>0.94*H1740+(1-0.94)*'01_Data'!S1736^2</f>
        <v>3.1705686652885412E-4</v>
      </c>
      <c r="I1741" s="11">
        <f t="shared" si="327"/>
        <v>0.282662927115091</v>
      </c>
      <c r="J1741">
        <f>0.94*J1740+(1-0.94)*'01_Data'!T1736^2</f>
        <v>1.0679486330317841E-4</v>
      </c>
      <c r="K1741" s="11">
        <f t="shared" si="328"/>
        <v>0.16404970451787154</v>
      </c>
      <c r="L1741" t="e">
        <f>0.94*L1740+(1-0.94)*'01_Data'!U1736^2</f>
        <v>#DIV/0!</v>
      </c>
      <c r="M1741" s="11" t="e">
        <f t="shared" si="329"/>
        <v>#DIV/0!</v>
      </c>
      <c r="N1741">
        <f>0.94*N1740+(1-0.94)*'01_Data'!V1736^2</f>
        <v>4.3299130974706602E-4</v>
      </c>
      <c r="O1741" s="11">
        <f t="shared" si="330"/>
        <v>0.33032379577659954</v>
      </c>
      <c r="P1741">
        <f>0.94*P1740+(1-0.94)*'01_Data'!W1736^2</f>
        <v>3.0877035641082342E-4</v>
      </c>
      <c r="Q1741" s="11">
        <f t="shared" si="331"/>
        <v>0.27894467160268094</v>
      </c>
      <c r="R1741">
        <f>0.94*R1740+(1-0.94)*'01_Data'!X1736^2</f>
        <v>1.1438952601215452E-4</v>
      </c>
      <c r="S1741" s="11">
        <f t="shared" si="332"/>
        <v>0.1697826862641269</v>
      </c>
      <c r="T1741">
        <f>0.94*T1740+(1-0.94)*'01_Data'!Y1736^2</f>
        <v>3.8941021174102687E-8</v>
      </c>
      <c r="U1741" s="11">
        <f t="shared" si="333"/>
        <v>3.132592749763984E-3</v>
      </c>
      <c r="V1741" t="e">
        <f>0.94*V1740+(1-0.94)*'01_Data'!AA1736^2</f>
        <v>#VALUE!</v>
      </c>
      <c r="W1741" s="11" t="e">
        <f t="shared" si="334"/>
        <v>#VALUE!</v>
      </c>
      <c r="X1741" t="e">
        <f>0.94*X1740+(1-0.94)*'01_Data'!AB1736^2</f>
        <v>#VALUE!</v>
      </c>
      <c r="Y1741" s="11" t="e">
        <f t="shared" si="335"/>
        <v>#VALUE!</v>
      </c>
    </row>
    <row r="1742" spans="1:25" x14ac:dyDescent="0.2">
      <c r="A1742" s="6">
        <f>'01_Data'!A1738</f>
        <v>45985</v>
      </c>
      <c r="B1742">
        <f>0.94*B1741+(1-0.94)*'01_Data'!P1737^2</f>
        <v>1.1931197907153847E-4</v>
      </c>
      <c r="C1742" s="11">
        <f t="shared" si="324"/>
        <v>0.1733972858092874</v>
      </c>
      <c r="D1742">
        <f>0.94*D1741+(1-0.94)*'01_Data'!Q1737^2</f>
        <v>1.3276859115697915E-4</v>
      </c>
      <c r="E1742" s="11">
        <f t="shared" si="325"/>
        <v>0.18291441980215431</v>
      </c>
      <c r="F1742">
        <f>0.94*F1741+(1-0.94)*'01_Data'!R1737^2</f>
        <v>2.4698063123575252E-4</v>
      </c>
      <c r="G1742" s="11">
        <f t="shared" si="326"/>
        <v>0.24947769253263835</v>
      </c>
      <c r="H1742">
        <f>0.94*H1741+(1-0.94)*'01_Data'!S1737^2</f>
        <v>2.998921968259285E-4</v>
      </c>
      <c r="I1742" s="11">
        <f t="shared" si="327"/>
        <v>0.27490513563797603</v>
      </c>
      <c r="J1742">
        <f>0.94*J1741+(1-0.94)*'01_Data'!T1737^2</f>
        <v>1.1038527730047839E-4</v>
      </c>
      <c r="K1742" s="11">
        <f t="shared" si="328"/>
        <v>0.16678456127507893</v>
      </c>
      <c r="L1742" t="e">
        <f>0.94*L1741+(1-0.94)*'01_Data'!U1737^2</f>
        <v>#DIV/0!</v>
      </c>
      <c r="M1742" s="11" t="e">
        <f t="shared" si="329"/>
        <v>#DIV/0!</v>
      </c>
      <c r="N1742">
        <f>0.94*N1741+(1-0.94)*'01_Data'!V1737^2</f>
        <v>4.8376561013607338E-4</v>
      </c>
      <c r="O1742" s="11">
        <f t="shared" si="330"/>
        <v>0.34915459864405407</v>
      </c>
      <c r="P1742">
        <f>0.94*P1741+(1-0.94)*'01_Data'!W1737^2</f>
        <v>3.3576042885274661E-4</v>
      </c>
      <c r="Q1742" s="11">
        <f t="shared" si="331"/>
        <v>0.29088077982378302</v>
      </c>
      <c r="R1742">
        <f>0.94*R1741+(1-0.94)*'01_Data'!X1737^2</f>
        <v>1.1121676281367494E-4</v>
      </c>
      <c r="S1742" s="11">
        <f t="shared" si="332"/>
        <v>0.1674115415048977</v>
      </c>
      <c r="T1742">
        <f>0.94*T1741+(1-0.94)*'01_Data'!Y1737^2</f>
        <v>3.9464552740582723E-8</v>
      </c>
      <c r="U1742" s="11">
        <f t="shared" si="333"/>
        <v>3.1535800751886492E-3</v>
      </c>
      <c r="V1742" t="e">
        <f>0.94*V1741+(1-0.94)*'01_Data'!AA1737^2</f>
        <v>#VALUE!</v>
      </c>
      <c r="W1742" s="11" t="e">
        <f t="shared" si="334"/>
        <v>#VALUE!</v>
      </c>
      <c r="X1742" t="e">
        <f>0.94*X1741+(1-0.94)*'01_Data'!AB1737^2</f>
        <v>#VALUE!</v>
      </c>
      <c r="Y1742" s="11" t="e">
        <f t="shared" si="335"/>
        <v>#VALUE!</v>
      </c>
    </row>
    <row r="1743" spans="1:25" x14ac:dyDescent="0.2">
      <c r="A1743" s="6">
        <f>'01_Data'!A1739</f>
        <v>45986</v>
      </c>
      <c r="B1743">
        <f>0.94*B1742+(1-0.94)*'01_Data'!P1738^2</f>
        <v>1.1759834553816353E-4</v>
      </c>
      <c r="C1743" s="11">
        <f t="shared" si="324"/>
        <v>0.17214756192179201</v>
      </c>
      <c r="D1743">
        <f>0.94*D1742+(1-0.94)*'01_Data'!Q1738^2</f>
        <v>1.249438315426297E-4</v>
      </c>
      <c r="E1743" s="11">
        <f t="shared" si="325"/>
        <v>0.17744251336346284</v>
      </c>
      <c r="F1743">
        <f>0.94*F1742+(1-0.94)*'01_Data'!R1738^2</f>
        <v>2.3244512795045174E-4</v>
      </c>
      <c r="G1743" s="11">
        <f t="shared" si="326"/>
        <v>0.24202514795680602</v>
      </c>
      <c r="H1743">
        <f>0.94*H1742+(1-0.94)*'01_Data'!S1738^2</f>
        <v>2.8190216312913363E-4</v>
      </c>
      <c r="I1743" s="11">
        <f t="shared" si="327"/>
        <v>0.26653207144458557</v>
      </c>
      <c r="J1743">
        <f>0.94*J1742+(1-0.94)*'01_Data'!T1738^2</f>
        <v>1.049701831435239E-4</v>
      </c>
      <c r="K1743" s="11">
        <f t="shared" si="328"/>
        <v>0.1626422028631192</v>
      </c>
      <c r="L1743" t="e">
        <f>0.94*L1742+(1-0.94)*'01_Data'!U1738^2</f>
        <v>#DIV/0!</v>
      </c>
      <c r="M1743" s="11" t="e">
        <f t="shared" si="329"/>
        <v>#DIV/0!</v>
      </c>
      <c r="N1743">
        <f>0.94*N1742+(1-0.94)*'01_Data'!V1738^2</f>
        <v>5.3673962621227176E-4</v>
      </c>
      <c r="O1743" s="11">
        <f t="shared" si="330"/>
        <v>0.36777491187612632</v>
      </c>
      <c r="P1743">
        <f>0.94*P1742+(1-0.94)*'01_Data'!W1738^2</f>
        <v>3.5949979468442254E-4</v>
      </c>
      <c r="Q1743" s="11">
        <f t="shared" si="331"/>
        <v>0.30098828591902793</v>
      </c>
      <c r="R1743">
        <f>0.94*R1742+(1-0.94)*'01_Data'!X1738^2</f>
        <v>1.0463162744415789E-4</v>
      </c>
      <c r="S1743" s="11">
        <f t="shared" si="332"/>
        <v>0.1623797096805133</v>
      </c>
      <c r="T1743">
        <f>0.94*T1742+(1-0.94)*'01_Data'!Y1738^2</f>
        <v>3.7096679576147759E-8</v>
      </c>
      <c r="U1743" s="11">
        <f t="shared" si="333"/>
        <v>3.0575093218482979E-3</v>
      </c>
      <c r="V1743" t="e">
        <f>0.94*V1742+(1-0.94)*'01_Data'!AA1738^2</f>
        <v>#VALUE!</v>
      </c>
      <c r="W1743" s="11" t="e">
        <f t="shared" si="334"/>
        <v>#VALUE!</v>
      </c>
      <c r="X1743" t="e">
        <f>0.94*X1742+(1-0.94)*'01_Data'!AB1738^2</f>
        <v>#VALUE!</v>
      </c>
      <c r="Y1743" s="11" t="e">
        <f t="shared" si="335"/>
        <v>#VALUE!</v>
      </c>
    </row>
    <row r="1744" spans="1:25" x14ac:dyDescent="0.2">
      <c r="A1744" s="6">
        <f>'01_Data'!A1740</f>
        <v>45987</v>
      </c>
      <c r="B1744">
        <f>0.94*B1743+(1-0.94)*'01_Data'!P1739^2</f>
        <v>1.2017280347167651E-4</v>
      </c>
      <c r="C1744" s="11">
        <f t="shared" si="324"/>
        <v>0.17402168392146561</v>
      </c>
      <c r="D1744">
        <f>0.94*D1743+(1-0.94)*'01_Data'!Q1739^2</f>
        <v>1.2146234443796595E-4</v>
      </c>
      <c r="E1744" s="11">
        <f t="shared" si="325"/>
        <v>0.17495288165208203</v>
      </c>
      <c r="F1744">
        <f>0.94*F1743+(1-0.94)*'01_Data'!R1739^2</f>
        <v>2.2548932465646764E-4</v>
      </c>
      <c r="G1744" s="11">
        <f t="shared" si="326"/>
        <v>0.23837640364228554</v>
      </c>
      <c r="H1744">
        <f>0.94*H1743+(1-0.94)*'01_Data'!S1739^2</f>
        <v>2.6500189481712362E-4</v>
      </c>
      <c r="I1744" s="11">
        <f t="shared" si="327"/>
        <v>0.25841918948467263</v>
      </c>
      <c r="J1744">
        <f>0.94*J1743+(1-0.94)*'01_Data'!T1739^2</f>
        <v>9.8827810165804162E-5</v>
      </c>
      <c r="K1744" s="11">
        <f t="shared" si="328"/>
        <v>0.15781193922445363</v>
      </c>
      <c r="L1744" t="e">
        <f>0.94*L1743+(1-0.94)*'01_Data'!U1739^2</f>
        <v>#DIV/0!</v>
      </c>
      <c r="M1744" s="11" t="e">
        <f t="shared" si="329"/>
        <v>#DIV/0!</v>
      </c>
      <c r="N1744">
        <f>0.94*N1743+(1-0.94)*'01_Data'!V1739^2</f>
        <v>5.9880764586674499E-4</v>
      </c>
      <c r="O1744" s="11">
        <f t="shared" si="330"/>
        <v>0.38845788286301997</v>
      </c>
      <c r="P1744">
        <f>0.94*P1743+(1-0.94)*'01_Data'!W1739^2</f>
        <v>3.6788652066725562E-4</v>
      </c>
      <c r="Q1744" s="11">
        <f t="shared" si="331"/>
        <v>0.30447890437294411</v>
      </c>
      <c r="R1744">
        <f>0.94*R1743+(1-0.94)*'01_Data'!X1739^2</f>
        <v>1.0917271757110021E-4</v>
      </c>
      <c r="S1744" s="11">
        <f t="shared" si="332"/>
        <v>0.16586598454148838</v>
      </c>
      <c r="T1744">
        <f>0.94*T1743+(1-0.94)*'01_Data'!Y1739^2</f>
        <v>3.7729623221773875E-8</v>
      </c>
      <c r="U1744" s="11">
        <f t="shared" si="333"/>
        <v>3.0834826174128203E-3</v>
      </c>
      <c r="V1744" t="e">
        <f>0.94*V1743+(1-0.94)*'01_Data'!AA1739^2</f>
        <v>#VALUE!</v>
      </c>
      <c r="W1744" s="11" t="e">
        <f t="shared" si="334"/>
        <v>#VALUE!</v>
      </c>
      <c r="X1744" t="e">
        <f>0.94*X1743+(1-0.94)*'01_Data'!AB1739^2</f>
        <v>#VALUE!</v>
      </c>
      <c r="Y1744" s="11" t="e">
        <f t="shared" si="335"/>
        <v>#VALUE!</v>
      </c>
    </row>
    <row r="1745" spans="1:25" x14ac:dyDescent="0.2">
      <c r="A1745" s="6">
        <f>'01_Data'!A1741</f>
        <v>45989</v>
      </c>
      <c r="B1745">
        <f>0.94*B1744+(1-0.94)*'01_Data'!P1740^2</f>
        <v>1.1327110799999905E-4</v>
      </c>
      <c r="C1745" s="11">
        <f t="shared" si="324"/>
        <v>0.16895064136013146</v>
      </c>
      <c r="D1745">
        <f>0.94*D1744+(1-0.94)*'01_Data'!Q1740^2</f>
        <v>1.1676945181756044E-4</v>
      </c>
      <c r="E1745" s="11">
        <f t="shared" si="325"/>
        <v>0.17153979671791977</v>
      </c>
      <c r="F1745">
        <f>0.94*F1744+(1-0.94)*'01_Data'!R1740^2</f>
        <v>2.1371713661964123E-4</v>
      </c>
      <c r="G1745" s="11">
        <f t="shared" si="326"/>
        <v>0.23207050314107047</v>
      </c>
      <c r="H1745">
        <f>0.94*H1744+(1-0.94)*'01_Data'!S1740^2</f>
        <v>2.4910521223353007E-4</v>
      </c>
      <c r="I1745" s="11">
        <f t="shared" si="327"/>
        <v>0.25054842542480604</v>
      </c>
      <c r="J1745">
        <f>0.94*J1744+(1-0.94)*'01_Data'!T1740^2</f>
        <v>9.4000056788179161E-5</v>
      </c>
      <c r="K1745" s="11">
        <f t="shared" si="328"/>
        <v>0.1539091105510689</v>
      </c>
      <c r="L1745" t="e">
        <f>0.94*L1744+(1-0.94)*'01_Data'!U1740^2</f>
        <v>#DIV/0!</v>
      </c>
      <c r="M1745" s="11" t="e">
        <f t="shared" si="329"/>
        <v>#DIV/0!</v>
      </c>
      <c r="N1745">
        <f>0.94*N1744+(1-0.94)*'01_Data'!V1740^2</f>
        <v>5.8637350471696977E-4</v>
      </c>
      <c r="O1745" s="11">
        <f t="shared" si="330"/>
        <v>0.38440359414120523</v>
      </c>
      <c r="P1745">
        <f>0.94*P1744+(1-0.94)*'01_Data'!W1740^2</f>
        <v>3.6169701147029619E-4</v>
      </c>
      <c r="Q1745" s="11">
        <f t="shared" si="331"/>
        <v>0.30190668573338125</v>
      </c>
      <c r="R1745">
        <f>0.94*R1744+(1-0.94)*'01_Data'!X1740^2</f>
        <v>1.0836440412495929E-4</v>
      </c>
      <c r="S1745" s="11">
        <f t="shared" si="332"/>
        <v>0.1652508088920891</v>
      </c>
      <c r="T1745">
        <f>0.94*T1744+(1-0.94)*'01_Data'!Y1740^2</f>
        <v>3.6187569316283238E-8</v>
      </c>
      <c r="U1745" s="11">
        <f t="shared" si="333"/>
        <v>3.0198124888316125E-3</v>
      </c>
      <c r="V1745" t="e">
        <f>0.94*V1744+(1-0.94)*'01_Data'!AA1740^2</f>
        <v>#VALUE!</v>
      </c>
      <c r="W1745" s="11" t="e">
        <f t="shared" si="334"/>
        <v>#VALUE!</v>
      </c>
      <c r="X1745" t="e">
        <f>0.94*X1744+(1-0.94)*'01_Data'!AB1740^2</f>
        <v>#VALUE!</v>
      </c>
      <c r="Y1745" s="11" t="e">
        <f t="shared" si="335"/>
        <v>#VALUE!</v>
      </c>
    </row>
    <row r="1746" spans="1:25" x14ac:dyDescent="0.2">
      <c r="A1746" s="6">
        <f>'01_Data'!A1742</f>
        <v>45992</v>
      </c>
      <c r="B1746">
        <f>0.94*B1745+(1-0.94)*'01_Data'!P1741^2</f>
        <v>1.1243924951813699E-4</v>
      </c>
      <c r="C1746" s="11">
        <f t="shared" si="324"/>
        <v>0.16832911476797624</v>
      </c>
      <c r="D1746">
        <f>0.94*D1745+(1-0.94)*'01_Data'!Q1741^2</f>
        <v>1.1673200308839447E-4</v>
      </c>
      <c r="E1746" s="11">
        <f t="shared" si="325"/>
        <v>0.17151228754312448</v>
      </c>
      <c r="F1746">
        <f>0.94*F1745+(1-0.94)*'01_Data'!R1741^2</f>
        <v>2.2077848126639198E-4</v>
      </c>
      <c r="G1746" s="11">
        <f t="shared" si="326"/>
        <v>0.23587322289554358</v>
      </c>
      <c r="H1746">
        <f>0.94*H1745+(1-0.94)*'01_Data'!S1741^2</f>
        <v>2.4576415899651538E-4</v>
      </c>
      <c r="I1746" s="11">
        <f t="shared" si="327"/>
        <v>0.24886254854260792</v>
      </c>
      <c r="J1746">
        <f>0.94*J1745+(1-0.94)*'01_Data'!T1741^2</f>
        <v>9.8330928345067095E-5</v>
      </c>
      <c r="K1746" s="11">
        <f t="shared" si="328"/>
        <v>0.15741471958796266</v>
      </c>
      <c r="L1746" t="e">
        <f>0.94*L1745+(1-0.94)*'01_Data'!U1741^2</f>
        <v>#DIV/0!</v>
      </c>
      <c r="M1746" s="11" t="e">
        <f t="shared" si="329"/>
        <v>#DIV/0!</v>
      </c>
      <c r="N1746">
        <f>0.94*N1745+(1-0.94)*'01_Data'!V1741^2</f>
        <v>5.5119109443395157E-4</v>
      </c>
      <c r="O1746" s="11">
        <f t="shared" si="330"/>
        <v>0.3726931120873524</v>
      </c>
      <c r="P1746">
        <f>0.94*P1745+(1-0.94)*'01_Data'!W1741^2</f>
        <v>3.4607501451645103E-4</v>
      </c>
      <c r="Q1746" s="11">
        <f t="shared" si="331"/>
        <v>0.2953149228504135</v>
      </c>
      <c r="R1746">
        <f>0.94*R1745+(1-0.94)*'01_Data'!X1741^2</f>
        <v>1.190029528985884E-4</v>
      </c>
      <c r="S1746" s="11">
        <f t="shared" si="332"/>
        <v>0.17317258481192765</v>
      </c>
      <c r="T1746">
        <f>0.94*T1745+(1-0.94)*'01_Data'!Y1741^2</f>
        <v>4.0421843333224709E-8</v>
      </c>
      <c r="U1746" s="11">
        <f t="shared" si="333"/>
        <v>3.1915990537617076E-3</v>
      </c>
      <c r="V1746" t="e">
        <f>0.94*V1745+(1-0.94)*'01_Data'!AA1741^2</f>
        <v>#VALUE!</v>
      </c>
      <c r="W1746" s="11" t="e">
        <f t="shared" si="334"/>
        <v>#VALUE!</v>
      </c>
      <c r="X1746" t="e">
        <f>0.94*X1745+(1-0.94)*'01_Data'!AB1741^2</f>
        <v>#VALUE!</v>
      </c>
      <c r="Y1746" s="11" t="e">
        <f t="shared" si="335"/>
        <v>#VALUE!</v>
      </c>
    </row>
    <row r="1747" spans="1:25" x14ac:dyDescent="0.2">
      <c r="A1747" s="6">
        <f>'01_Data'!A1743</f>
        <v>45993</v>
      </c>
      <c r="B1747">
        <f>0.94*B1746+(1-0.94)*'01_Data'!P1742^2</f>
        <v>1.0793006471782381E-4</v>
      </c>
      <c r="C1747" s="11">
        <f t="shared" si="324"/>
        <v>0.1649193024145191</v>
      </c>
      <c r="D1747">
        <f>0.94*D1746+(1-0.94)*'01_Data'!Q1742^2</f>
        <v>1.1490208902995176E-4</v>
      </c>
      <c r="E1747" s="11">
        <f t="shared" si="325"/>
        <v>0.17016264700441119</v>
      </c>
      <c r="F1747">
        <f>0.94*F1746+(1-0.94)*'01_Data'!R1742^2</f>
        <v>2.2600670182109202E-4</v>
      </c>
      <c r="G1747" s="11">
        <f t="shared" si="326"/>
        <v>0.23864972000594342</v>
      </c>
      <c r="H1747">
        <f>0.94*H1746+(1-0.94)*'01_Data'!S1742^2</f>
        <v>2.3491778808792127E-4</v>
      </c>
      <c r="I1747" s="11">
        <f t="shared" si="327"/>
        <v>0.24330902695575471</v>
      </c>
      <c r="J1747">
        <f>0.94*J1746+(1-0.94)*'01_Data'!T1742^2</f>
        <v>9.9224388106657622E-5</v>
      </c>
      <c r="K1747" s="11">
        <f t="shared" si="328"/>
        <v>0.15812825744590284</v>
      </c>
      <c r="L1747" t="e">
        <f>0.94*L1746+(1-0.94)*'01_Data'!U1742^2</f>
        <v>#DIV/0!</v>
      </c>
      <c r="M1747" s="11" t="e">
        <f t="shared" si="329"/>
        <v>#DIV/0!</v>
      </c>
      <c r="N1747">
        <f>0.94*N1746+(1-0.94)*'01_Data'!V1742^2</f>
        <v>5.6823246154568438E-4</v>
      </c>
      <c r="O1747" s="11">
        <f t="shared" si="330"/>
        <v>0.37841059751216338</v>
      </c>
      <c r="P1747">
        <f>0.94*P1746+(1-0.94)*'01_Data'!W1742^2</f>
        <v>3.8432066403264322E-4</v>
      </c>
      <c r="Q1747" s="11">
        <f t="shared" si="331"/>
        <v>0.31120541019755121</v>
      </c>
      <c r="R1747">
        <f>0.94*R1746+(1-0.94)*'01_Data'!X1742^2</f>
        <v>1.1493029663507416E-4</v>
      </c>
      <c r="S1747" s="11">
        <f t="shared" si="332"/>
        <v>0.17018353255247315</v>
      </c>
      <c r="T1747">
        <f>0.94*T1746+(1-0.94)*'01_Data'!Y1742^2</f>
        <v>3.8870649785063271E-8</v>
      </c>
      <c r="U1747" s="11">
        <f t="shared" si="333"/>
        <v>3.1297609726360807E-3</v>
      </c>
      <c r="V1747" t="e">
        <f>0.94*V1746+(1-0.94)*'01_Data'!AA1742^2</f>
        <v>#VALUE!</v>
      </c>
      <c r="W1747" s="11" t="e">
        <f t="shared" si="334"/>
        <v>#VALUE!</v>
      </c>
      <c r="X1747" t="e">
        <f>0.94*X1746+(1-0.94)*'01_Data'!AB1742^2</f>
        <v>#VALUE!</v>
      </c>
      <c r="Y1747" s="11" t="e">
        <f t="shared" si="335"/>
        <v>#VALUE!</v>
      </c>
    </row>
    <row r="1748" spans="1:25" x14ac:dyDescent="0.2">
      <c r="A1748" s="6">
        <f>'01_Data'!A1744</f>
        <v>45994</v>
      </c>
      <c r="B1748">
        <f>0.94*B1747+(1-0.94)*'01_Data'!P1743^2</f>
        <v>1.0842180665280205E-4</v>
      </c>
      <c r="C1748" s="11">
        <f t="shared" si="324"/>
        <v>0.16529457122514979</v>
      </c>
      <c r="D1748">
        <f>0.94*D1747+(1-0.94)*'01_Data'!Q1743^2</f>
        <v>1.217360524949457E-4</v>
      </c>
      <c r="E1748" s="11">
        <f t="shared" si="325"/>
        <v>0.17514989360181271</v>
      </c>
      <c r="F1748">
        <f>0.94*F1747+(1-0.94)*'01_Data'!R1743^2</f>
        <v>2.1945090546725054E-4</v>
      </c>
      <c r="G1748" s="11">
        <f t="shared" si="326"/>
        <v>0.2351629821586449</v>
      </c>
      <c r="H1748">
        <f>0.94*H1747+(1-0.94)*'01_Data'!S1743^2</f>
        <v>2.2519682445000354E-4</v>
      </c>
      <c r="I1748" s="11">
        <f t="shared" si="327"/>
        <v>0.23822174493820017</v>
      </c>
      <c r="J1748">
        <f>0.94*J1747+(1-0.94)*'01_Data'!T1743^2</f>
        <v>9.5976294811734342E-5</v>
      </c>
      <c r="K1748" s="11">
        <f t="shared" si="328"/>
        <v>0.15551857217887854</v>
      </c>
      <c r="L1748" t="e">
        <f>0.94*L1747+(1-0.94)*'01_Data'!U1743^2</f>
        <v>#DIV/0!</v>
      </c>
      <c r="M1748" s="11" t="e">
        <f t="shared" si="329"/>
        <v>#DIV/0!</v>
      </c>
      <c r="N1748">
        <f>0.94*N1747+(1-0.94)*'01_Data'!V1743^2</f>
        <v>5.5696257295874863E-4</v>
      </c>
      <c r="O1748" s="11">
        <f t="shared" si="330"/>
        <v>0.37463925099434608</v>
      </c>
      <c r="P1748">
        <f>0.94*P1747+(1-0.94)*'01_Data'!W1743^2</f>
        <v>3.7322220499621655E-4</v>
      </c>
      <c r="Q1748" s="11">
        <f t="shared" si="331"/>
        <v>0.30667897818247436</v>
      </c>
      <c r="R1748">
        <f>0.94*R1747+(1-0.94)*'01_Data'!X1743^2</f>
        <v>1.2040366542616508E-4</v>
      </c>
      <c r="S1748" s="11">
        <f t="shared" si="332"/>
        <v>0.17418875878596071</v>
      </c>
      <c r="T1748">
        <f>0.94*T1747+(1-0.94)*'01_Data'!Y1743^2</f>
        <v>4.2981665170217911E-8</v>
      </c>
      <c r="U1748" s="11">
        <f t="shared" si="333"/>
        <v>3.2911061397188205E-3</v>
      </c>
      <c r="V1748" t="e">
        <f>0.94*V1747+(1-0.94)*'01_Data'!AA1743^2</f>
        <v>#VALUE!</v>
      </c>
      <c r="W1748" s="11" t="e">
        <f t="shared" si="334"/>
        <v>#VALUE!</v>
      </c>
      <c r="X1748" t="e">
        <f>0.94*X1747+(1-0.94)*'01_Data'!AB1743^2</f>
        <v>#VALUE!</v>
      </c>
      <c r="Y1748" s="11" t="e">
        <f t="shared" si="335"/>
        <v>#VALUE!</v>
      </c>
    </row>
    <row r="1749" spans="1:25" x14ac:dyDescent="0.2">
      <c r="A1749" s="6">
        <f>'01_Data'!A1745</f>
        <v>45995</v>
      </c>
      <c r="B1749">
        <f>0.94*B1748+(1-0.94)*'01_Data'!P1744^2</f>
        <v>1.2776880150843444E-4</v>
      </c>
      <c r="C1749" s="11">
        <f t="shared" si="324"/>
        <v>0.17943728146660462</v>
      </c>
      <c r="D1749">
        <f>0.94*D1748+(1-0.94)*'01_Data'!Q1744^2</f>
        <v>1.1916259812117316E-4</v>
      </c>
      <c r="E1749" s="11">
        <f t="shared" si="325"/>
        <v>0.1732887034013921</v>
      </c>
      <c r="F1749">
        <f>0.94*F1748+(1-0.94)*'01_Data'!R1744^2</f>
        <v>2.5275866065393722E-4</v>
      </c>
      <c r="G1749" s="11">
        <f t="shared" si="326"/>
        <v>0.25237904525691546</v>
      </c>
      <c r="H1749">
        <f>0.94*H1748+(1-0.94)*'01_Data'!S1744^2</f>
        <v>2.1912316082595376E-4</v>
      </c>
      <c r="I1749" s="11">
        <f t="shared" si="327"/>
        <v>0.2349873114194474</v>
      </c>
      <c r="J1749">
        <f>0.94*J1748+(1-0.94)*'01_Data'!T1744^2</f>
        <v>9.1142387929199129E-5</v>
      </c>
      <c r="K1749" s="11">
        <f t="shared" si="328"/>
        <v>0.15155158118000017</v>
      </c>
      <c r="L1749" t="e">
        <f>0.94*L1748+(1-0.94)*'01_Data'!U1744^2</f>
        <v>#DIV/0!</v>
      </c>
      <c r="M1749" s="11" t="e">
        <f t="shared" si="329"/>
        <v>#DIV/0!</v>
      </c>
      <c r="N1749">
        <f>0.94*N1748+(1-0.94)*'01_Data'!V1744^2</f>
        <v>5.3336662219344516E-4</v>
      </c>
      <c r="O1749" s="11">
        <f t="shared" si="330"/>
        <v>0.36661749657203785</v>
      </c>
      <c r="P1749">
        <f>0.94*P1748+(1-0.94)*'01_Data'!W1744^2</f>
        <v>3.5182451915466846E-4</v>
      </c>
      <c r="Q1749" s="11">
        <f t="shared" si="331"/>
        <v>0.29775791983921512</v>
      </c>
      <c r="R1749">
        <f>0.94*R1748+(1-0.94)*'01_Data'!X1744^2</f>
        <v>1.1629661753703239E-4</v>
      </c>
      <c r="S1749" s="11">
        <f t="shared" si="332"/>
        <v>0.1711921365581146</v>
      </c>
      <c r="T1749">
        <f>0.94*T1748+(1-0.94)*'01_Data'!Y1744^2</f>
        <v>4.1123212761902846E-8</v>
      </c>
      <c r="U1749" s="11">
        <f t="shared" si="333"/>
        <v>3.2191690878236759E-3</v>
      </c>
      <c r="V1749" t="e">
        <f>0.94*V1748+(1-0.94)*'01_Data'!AA1744^2</f>
        <v>#VALUE!</v>
      </c>
      <c r="W1749" s="11" t="e">
        <f t="shared" si="334"/>
        <v>#VALUE!</v>
      </c>
      <c r="X1749" t="e">
        <f>0.94*X1748+(1-0.94)*'01_Data'!AB1744^2</f>
        <v>#VALUE!</v>
      </c>
      <c r="Y1749" s="11" t="e">
        <f t="shared" si="335"/>
        <v>#VALUE!</v>
      </c>
    </row>
    <row r="1750" spans="1:25" x14ac:dyDescent="0.2">
      <c r="A1750" s="6">
        <f>'01_Data'!A1746</f>
        <v>45996</v>
      </c>
      <c r="B1750">
        <f>0.94*B1749+(1-0.94)*'01_Data'!P1745^2</f>
        <v>1.2199653297337973E-4</v>
      </c>
      <c r="C1750" s="11">
        <f t="shared" si="324"/>
        <v>0.17533717891334882</v>
      </c>
      <c r="D1750">
        <f>0.94*D1749+(1-0.94)*'01_Data'!Q1745^2</f>
        <v>1.131797361227644E-4</v>
      </c>
      <c r="E1750" s="11">
        <f t="shared" si="325"/>
        <v>0.16888248429880651</v>
      </c>
      <c r="F1750">
        <f>0.94*F1749+(1-0.94)*'01_Data'!R1745^2</f>
        <v>2.4963696854494229E-4</v>
      </c>
      <c r="G1750" s="11">
        <f t="shared" si="326"/>
        <v>0.25081570140907339</v>
      </c>
      <c r="H1750">
        <f>0.94*H1749+(1-0.94)*'01_Data'!S1745^2</f>
        <v>2.075790605010658E-4</v>
      </c>
      <c r="I1750" s="11">
        <f t="shared" si="327"/>
        <v>0.22871362715472068</v>
      </c>
      <c r="J1750">
        <f>0.94*J1749+(1-0.94)*'01_Data'!T1745^2</f>
        <v>8.6107967549863153E-5</v>
      </c>
      <c r="K1750" s="11">
        <f t="shared" si="328"/>
        <v>0.14730650977660667</v>
      </c>
      <c r="L1750" t="e">
        <f>0.94*L1749+(1-0.94)*'01_Data'!U1745^2</f>
        <v>#DIV/0!</v>
      </c>
      <c r="M1750" s="11" t="e">
        <f t="shared" si="329"/>
        <v>#DIV/0!</v>
      </c>
      <c r="N1750">
        <f>0.94*N1749+(1-0.94)*'01_Data'!V1745^2</f>
        <v>5.155395406704075E-4</v>
      </c>
      <c r="O1750" s="11">
        <f t="shared" si="330"/>
        <v>0.3604385720881475</v>
      </c>
      <c r="P1750">
        <f>0.94*P1749+(1-0.94)*'01_Data'!W1745^2</f>
        <v>3.3848111049482435E-4</v>
      </c>
      <c r="Q1750" s="11">
        <f t="shared" si="331"/>
        <v>0.29205691199609668</v>
      </c>
      <c r="R1750">
        <f>0.94*R1749+(1-0.94)*'01_Data'!X1745^2</f>
        <v>1.1104835966955058E-4</v>
      </c>
      <c r="S1750" s="11">
        <f t="shared" si="332"/>
        <v>0.16728474717297676</v>
      </c>
      <c r="T1750">
        <f>0.94*T1749+(1-0.94)*'01_Data'!Y1745^2</f>
        <v>3.9376109632851633E-8</v>
      </c>
      <c r="U1750" s="11">
        <f t="shared" si="333"/>
        <v>3.1500443850013627E-3</v>
      </c>
      <c r="V1750" t="e">
        <f>0.94*V1749+(1-0.94)*'01_Data'!AA1745^2</f>
        <v>#VALUE!</v>
      </c>
      <c r="W1750" s="11" t="e">
        <f t="shared" si="334"/>
        <v>#VALUE!</v>
      </c>
      <c r="X1750" t="e">
        <f>0.94*X1749+(1-0.94)*'01_Data'!AB1745^2</f>
        <v>#VALUE!</v>
      </c>
      <c r="Y1750" s="11" t="e">
        <f t="shared" si="335"/>
        <v>#VALUE!</v>
      </c>
    </row>
    <row r="1751" spans="1:25" x14ac:dyDescent="0.2">
      <c r="A1751" s="6">
        <f>'01_Data'!A1747</f>
        <v>45999</v>
      </c>
      <c r="B1751">
        <f>0.94*B1750+(1-0.94)*'01_Data'!P1746^2</f>
        <v>1.1625883632989924E-4</v>
      </c>
      <c r="C1751" s="11">
        <f t="shared" si="324"/>
        <v>0.17116432675979718</v>
      </c>
      <c r="D1751">
        <f>0.94*D1750+(1-0.94)*'01_Data'!Q1746^2</f>
        <v>1.1980672365228932E-4</v>
      </c>
      <c r="E1751" s="11">
        <f t="shared" si="325"/>
        <v>0.17375642250108889</v>
      </c>
      <c r="F1751">
        <f>0.94*F1750+(1-0.94)*'01_Data'!R1746^2</f>
        <v>2.368931766672067E-4</v>
      </c>
      <c r="G1751" s="11">
        <f t="shared" si="326"/>
        <v>0.2443298600665422</v>
      </c>
      <c r="H1751">
        <f>0.94*H1750+(1-0.94)*'01_Data'!S1746^2</f>
        <v>1.9703340882389815E-4</v>
      </c>
      <c r="I1751" s="11">
        <f t="shared" si="327"/>
        <v>0.22282822761854554</v>
      </c>
      <c r="J1751">
        <f>0.94*J1750+(1-0.94)*'01_Data'!T1746^2</f>
        <v>8.7794383592173982E-5</v>
      </c>
      <c r="K1751" s="11">
        <f t="shared" si="328"/>
        <v>0.14874200706333046</v>
      </c>
      <c r="L1751" t="e">
        <f>0.94*L1750+(1-0.94)*'01_Data'!U1746^2</f>
        <v>#DIV/0!</v>
      </c>
      <c r="M1751" s="11" t="e">
        <f t="shared" si="329"/>
        <v>#DIV/0!</v>
      </c>
      <c r="N1751">
        <f>0.94*N1750+(1-0.94)*'01_Data'!V1746^2</f>
        <v>4.8677164184736865E-4</v>
      </c>
      <c r="O1751" s="11">
        <f t="shared" si="330"/>
        <v>0.35023771034190038</v>
      </c>
      <c r="P1751">
        <f>0.94*P1750+(1-0.94)*'01_Data'!W1746^2</f>
        <v>3.1822019370358971E-4</v>
      </c>
      <c r="Q1751" s="11">
        <f t="shared" si="331"/>
        <v>0.28318101774890314</v>
      </c>
      <c r="R1751">
        <f>0.94*R1750+(1-0.94)*'01_Data'!X1746^2</f>
        <v>1.0438545808937754E-4</v>
      </c>
      <c r="S1751" s="11">
        <f t="shared" si="332"/>
        <v>0.16218857986468452</v>
      </c>
      <c r="T1751">
        <f>0.94*T1750+(1-0.94)*'01_Data'!Y1746^2</f>
        <v>3.9864738390444955E-8</v>
      </c>
      <c r="U1751" s="11">
        <f t="shared" si="333"/>
        <v>3.1695289988249247E-3</v>
      </c>
      <c r="V1751" t="e">
        <f>0.94*V1750+(1-0.94)*'01_Data'!AA1746^2</f>
        <v>#VALUE!</v>
      </c>
      <c r="W1751" s="11" t="e">
        <f t="shared" si="334"/>
        <v>#VALUE!</v>
      </c>
      <c r="X1751" t="e">
        <f>0.94*X1750+(1-0.94)*'01_Data'!AB1746^2</f>
        <v>#VALUE!</v>
      </c>
      <c r="Y1751" s="11" t="e">
        <f t="shared" si="335"/>
        <v>#VALUE!</v>
      </c>
    </row>
    <row r="1752" spans="1:25" x14ac:dyDescent="0.2">
      <c r="A1752" s="6">
        <f>'01_Data'!A1748</f>
        <v>46000</v>
      </c>
      <c r="B1752">
        <f>0.94*B1751+(1-0.94)*'01_Data'!P1747^2</f>
        <v>1.1067543811919908E-4</v>
      </c>
      <c r="C1752" s="11">
        <f t="shared" si="324"/>
        <v>0.16700362393085416</v>
      </c>
      <c r="D1752">
        <f>0.94*D1751+(1-0.94)*'01_Data'!Q1747^2</f>
        <v>1.1709436331193522E-4</v>
      </c>
      <c r="E1752" s="11">
        <f t="shared" si="325"/>
        <v>0.1717782860393236</v>
      </c>
      <c r="F1752">
        <f>0.94*F1751+(1-0.94)*'01_Data'!R1747^2</f>
        <v>2.2720287486633917E-4</v>
      </c>
      <c r="G1752" s="11">
        <f t="shared" si="326"/>
        <v>0.23928043059623047</v>
      </c>
      <c r="H1752">
        <f>0.94*H1751+(1-0.94)*'01_Data'!S1747^2</f>
        <v>2.2435379544200935E-4</v>
      </c>
      <c r="I1752" s="11">
        <f t="shared" si="327"/>
        <v>0.23777543281715702</v>
      </c>
      <c r="J1752">
        <f>0.94*J1751+(1-0.94)*'01_Data'!T1747^2</f>
        <v>1.172618834668058E-4</v>
      </c>
      <c r="K1752" s="11">
        <f t="shared" si="328"/>
        <v>0.17190111876784009</v>
      </c>
      <c r="L1752" t="e">
        <f>0.94*L1751+(1-0.94)*'01_Data'!U1747^2</f>
        <v>#DIV/0!</v>
      </c>
      <c r="M1752" s="11" t="e">
        <f t="shared" si="329"/>
        <v>#DIV/0!</v>
      </c>
      <c r="N1752">
        <f>0.94*N1751+(1-0.94)*'01_Data'!V1747^2</f>
        <v>4.5941000770964249E-4</v>
      </c>
      <c r="O1752" s="11">
        <f t="shared" si="330"/>
        <v>0.34025185075592157</v>
      </c>
      <c r="P1752">
        <f>0.94*P1751+(1-0.94)*'01_Data'!W1747^2</f>
        <v>3.0110557177229615E-4</v>
      </c>
      <c r="Q1752" s="11">
        <f t="shared" si="331"/>
        <v>0.27546071241942766</v>
      </c>
      <c r="R1752">
        <f>0.94*R1751+(1-0.94)*'01_Data'!X1747^2</f>
        <v>9.8122330604014888E-5</v>
      </c>
      <c r="S1752" s="11">
        <f t="shared" si="332"/>
        <v>0.15724766234259813</v>
      </c>
      <c r="T1752">
        <f>0.94*T1751+(1-0.94)*'01_Data'!Y1747^2</f>
        <v>3.8192672031944357E-8</v>
      </c>
      <c r="U1752" s="11">
        <f t="shared" si="333"/>
        <v>3.1023464268276004E-3</v>
      </c>
      <c r="V1752" t="e">
        <f>0.94*V1751+(1-0.94)*'01_Data'!AA1747^2</f>
        <v>#VALUE!</v>
      </c>
      <c r="W1752" s="11" t="e">
        <f t="shared" si="334"/>
        <v>#VALUE!</v>
      </c>
      <c r="X1752" t="e">
        <f>0.94*X1751+(1-0.94)*'01_Data'!AB1747^2</f>
        <v>#VALUE!</v>
      </c>
      <c r="Y1752" s="11" t="e">
        <f t="shared" si="335"/>
        <v>#VALUE!</v>
      </c>
    </row>
    <row r="1753" spans="1:25" x14ac:dyDescent="0.2">
      <c r="A1753" s="6">
        <f>'01_Data'!A1749</f>
        <v>46001</v>
      </c>
      <c r="B1753">
        <f>0.94*B1752+(1-0.94)*'01_Data'!P1748^2</f>
        <v>1.2657617539188617E-4</v>
      </c>
      <c r="C1753" s="11">
        <f t="shared" si="324"/>
        <v>0.17859786168584249</v>
      </c>
      <c r="D1753">
        <f>0.94*D1752+(1-0.94)*'01_Data'!Q1748^2</f>
        <v>1.1020024933316311E-4</v>
      </c>
      <c r="E1753" s="11">
        <f t="shared" si="325"/>
        <v>0.16664472038428674</v>
      </c>
      <c r="F1753">
        <f>0.94*F1752+(1-0.94)*'01_Data'!R1748^2</f>
        <v>2.1566184031462235E-4</v>
      </c>
      <c r="G1753" s="11">
        <f t="shared" si="326"/>
        <v>0.23312396650555867</v>
      </c>
      <c r="H1753">
        <f>0.94*H1752+(1-0.94)*'01_Data'!S1748^2</f>
        <v>2.1215282790511302E-4</v>
      </c>
      <c r="I1753" s="11">
        <f t="shared" si="327"/>
        <v>0.2312196199116513</v>
      </c>
      <c r="J1753">
        <f>0.94*J1752+(1-0.94)*'01_Data'!T1748^2</f>
        <v>1.1673138262452952E-4</v>
      </c>
      <c r="K1753" s="11">
        <f t="shared" si="328"/>
        <v>0.1715118317241742</v>
      </c>
      <c r="L1753" t="e">
        <f>0.94*L1752+(1-0.94)*'01_Data'!U1748^2</f>
        <v>#DIV/0!</v>
      </c>
      <c r="M1753" s="11" t="e">
        <f t="shared" si="329"/>
        <v>#DIV/0!</v>
      </c>
      <c r="N1753">
        <f>0.94*N1752+(1-0.94)*'01_Data'!V1748^2</f>
        <v>4.9664676378490446E-4</v>
      </c>
      <c r="O1753" s="11">
        <f t="shared" si="330"/>
        <v>0.35377250384080999</v>
      </c>
      <c r="P1753">
        <f>0.94*P1752+(1-0.94)*'01_Data'!W1748^2</f>
        <v>2.969592001346896E-4</v>
      </c>
      <c r="Q1753" s="11">
        <f t="shared" si="331"/>
        <v>0.27355752308050635</v>
      </c>
      <c r="R1753">
        <f>0.94*R1752+(1-0.94)*'01_Data'!X1748^2</f>
        <v>9.5855344679575513E-5</v>
      </c>
      <c r="S1753" s="11">
        <f t="shared" si="332"/>
        <v>0.1554205483816507</v>
      </c>
      <c r="T1753">
        <f>0.94*T1752+(1-0.94)*'01_Data'!Y1748^2</f>
        <v>3.8750440206087226E-8</v>
      </c>
      <c r="U1753" s="11">
        <f t="shared" si="333"/>
        <v>3.1249177480269755E-3</v>
      </c>
      <c r="V1753" t="e">
        <f>0.94*V1752+(1-0.94)*'01_Data'!AA1748^2</f>
        <v>#VALUE!</v>
      </c>
      <c r="W1753" s="11" t="e">
        <f t="shared" si="334"/>
        <v>#VALUE!</v>
      </c>
      <c r="X1753" t="e">
        <f>0.94*X1752+(1-0.94)*'01_Data'!AB1748^2</f>
        <v>#VALUE!</v>
      </c>
      <c r="Y1753" s="11" t="e">
        <f t="shared" si="335"/>
        <v>#VALUE!</v>
      </c>
    </row>
    <row r="1754" spans="1:25" x14ac:dyDescent="0.2">
      <c r="A1754" s="6">
        <f>'01_Data'!A1750</f>
        <v>46002</v>
      </c>
      <c r="B1754">
        <f>0.94*B1753+(1-0.94)*'01_Data'!P1749^2</f>
        <v>1.2604543424906201E-4</v>
      </c>
      <c r="C1754" s="11">
        <f t="shared" si="324"/>
        <v>0.17822303282899107</v>
      </c>
      <c r="D1754">
        <f>0.94*D1753+(1-0.94)*'01_Data'!Q1749^2</f>
        <v>1.2634171087360285E-4</v>
      </c>
      <c r="E1754" s="11">
        <f t="shared" si="325"/>
        <v>0.17843237133476628</v>
      </c>
      <c r="F1754">
        <f>0.94*F1753+(1-0.94)*'01_Data'!R1749^2</f>
        <v>2.780594415364072E-4</v>
      </c>
      <c r="G1754" s="11">
        <f t="shared" si="326"/>
        <v>0.26470923532656471</v>
      </c>
      <c r="H1754">
        <f>0.94*H1753+(1-0.94)*'01_Data'!S1749^2</f>
        <v>2.0615806970174856E-4</v>
      </c>
      <c r="I1754" s="11">
        <f t="shared" si="327"/>
        <v>0.22792944865646617</v>
      </c>
      <c r="J1754">
        <f>0.94*J1753+(1-0.94)*'01_Data'!T1749^2</f>
        <v>1.6255712382738728E-4</v>
      </c>
      <c r="K1754" s="11">
        <f t="shared" si="328"/>
        <v>0.20239662844153702</v>
      </c>
      <c r="L1754" t="e">
        <f>0.94*L1753+(1-0.94)*'01_Data'!U1749^2</f>
        <v>#DIV/0!</v>
      </c>
      <c r="M1754" s="11" t="e">
        <f t="shared" si="329"/>
        <v>#DIV/0!</v>
      </c>
      <c r="N1754">
        <f>0.94*N1753+(1-0.94)*'01_Data'!V1749^2</f>
        <v>4.6703340255911056E-4</v>
      </c>
      <c r="O1754" s="11">
        <f t="shared" si="330"/>
        <v>0.34306328489783905</v>
      </c>
      <c r="P1754">
        <f>0.94*P1753+(1-0.94)*'01_Data'!W1749^2</f>
        <v>2.8161123162414974E-4</v>
      </c>
      <c r="Q1754" s="11">
        <f t="shared" si="331"/>
        <v>0.26639450138710774</v>
      </c>
      <c r="R1754">
        <f>0.94*R1753+(1-0.94)*'01_Data'!X1749^2</f>
        <v>1.0069894166961417E-4</v>
      </c>
      <c r="S1754" s="11">
        <f t="shared" si="332"/>
        <v>0.15929888041270968</v>
      </c>
      <c r="T1754">
        <f>0.94*T1753+(1-0.94)*'01_Data'!Y1749^2</f>
        <v>3.642541379372199E-8</v>
      </c>
      <c r="U1754" s="11">
        <f t="shared" si="333"/>
        <v>3.0297201646386322E-3</v>
      </c>
      <c r="V1754" t="e">
        <f>0.94*V1753+(1-0.94)*'01_Data'!AA1749^2</f>
        <v>#VALUE!</v>
      </c>
      <c r="W1754" s="11" t="e">
        <f t="shared" si="334"/>
        <v>#VALUE!</v>
      </c>
      <c r="X1754" t="e">
        <f>0.94*X1753+(1-0.94)*'01_Data'!AB1749^2</f>
        <v>#VALUE!</v>
      </c>
      <c r="Y1754" s="11" t="e">
        <f t="shared" si="335"/>
        <v>#VALUE!</v>
      </c>
    </row>
    <row r="1755" spans="1:25" x14ac:dyDescent="0.2">
      <c r="A1755" s="6">
        <f>'01_Data'!A1751</f>
        <v>46003</v>
      </c>
      <c r="B1755">
        <f>0.94*B1754+(1-0.94)*'01_Data'!P1750^2</f>
        <v>1.1848270819411828E-4</v>
      </c>
      <c r="C1755" s="11">
        <f t="shared" si="324"/>
        <v>0.17279364127454983</v>
      </c>
      <c r="D1755">
        <f>0.94*D1754+(1-0.94)*'01_Data'!Q1750^2</f>
        <v>1.2001291733801263E-4</v>
      </c>
      <c r="E1755" s="11">
        <f t="shared" si="325"/>
        <v>0.1739058802029971</v>
      </c>
      <c r="F1755">
        <f>0.94*F1754+(1-0.94)*'01_Data'!R1750^2</f>
        <v>2.6142778381471897E-4</v>
      </c>
      <c r="G1755" s="11">
        <f t="shared" si="326"/>
        <v>0.25667060899391886</v>
      </c>
      <c r="H1755">
        <f>0.94*H1754+(1-0.94)*'01_Data'!S1750^2</f>
        <v>2.0434011046222025E-4</v>
      </c>
      <c r="I1755" s="11">
        <f t="shared" si="327"/>
        <v>0.22692225064210761</v>
      </c>
      <c r="J1755">
        <f>0.94*J1754+(1-0.94)*'01_Data'!T1750^2</f>
        <v>1.555896721193515E-4</v>
      </c>
      <c r="K1755" s="11">
        <f t="shared" si="328"/>
        <v>0.19801160919015981</v>
      </c>
      <c r="L1755" t="e">
        <f>0.94*L1754+(1-0.94)*'01_Data'!U1750^2</f>
        <v>#DIV/0!</v>
      </c>
      <c r="M1755" s="11" t="e">
        <f t="shared" si="329"/>
        <v>#DIV/0!</v>
      </c>
      <c r="N1755">
        <f>0.94*N1754+(1-0.94)*'01_Data'!V1750^2</f>
        <v>4.4232630791005508E-4</v>
      </c>
      <c r="O1755" s="11">
        <f t="shared" si="330"/>
        <v>0.33386558611712874</v>
      </c>
      <c r="P1755">
        <f>0.94*P1754+(1-0.94)*'01_Data'!W1750^2</f>
        <v>2.9260686900288825E-4</v>
      </c>
      <c r="Q1755" s="11">
        <f t="shared" si="331"/>
        <v>0.2715454492138063</v>
      </c>
      <c r="R1755">
        <f>0.94*R1754+(1-0.94)*'01_Data'!X1750^2</f>
        <v>9.5011487911692984E-5</v>
      </c>
      <c r="S1755" s="11">
        <f t="shared" si="332"/>
        <v>0.15473491834019443</v>
      </c>
      <c r="T1755">
        <f>0.94*T1754+(1-0.94)*'01_Data'!Y1750^2</f>
        <v>3.4959235682473313E-8</v>
      </c>
      <c r="U1755" s="11">
        <f t="shared" si="333"/>
        <v>2.9681184935887038E-3</v>
      </c>
      <c r="V1755" t="e">
        <f>0.94*V1754+(1-0.94)*'01_Data'!AA1750^2</f>
        <v>#VALUE!</v>
      </c>
      <c r="W1755" s="11" t="e">
        <f t="shared" si="334"/>
        <v>#VALUE!</v>
      </c>
      <c r="X1755" t="e">
        <f>0.94*X1754+(1-0.94)*'01_Data'!AB1750^2</f>
        <v>#VALUE!</v>
      </c>
      <c r="Y1755" s="11" t="e">
        <f t="shared" si="335"/>
        <v>#VALUE!</v>
      </c>
    </row>
    <row r="1756" spans="1:25" x14ac:dyDescent="0.2">
      <c r="A1756" s="6">
        <f>'01_Data'!A1752</f>
        <v>46006</v>
      </c>
      <c r="B1756">
        <f>0.94*B1755+(1-0.94)*'01_Data'!P1751^2</f>
        <v>1.1356338338964795E-4</v>
      </c>
      <c r="C1756" s="11">
        <f t="shared" si="324"/>
        <v>0.16916847405527807</v>
      </c>
      <c r="D1756">
        <f>0.94*D1755+(1-0.94)*'01_Data'!Q1751^2</f>
        <v>1.1422640162696786E-4</v>
      </c>
      <c r="E1756" s="11">
        <f t="shared" si="325"/>
        <v>0.16966158436722176</v>
      </c>
      <c r="F1756">
        <f>0.94*F1755+(1-0.94)*'01_Data'!R1751^2</f>
        <v>2.5463181853072525E-4</v>
      </c>
      <c r="G1756" s="11">
        <f t="shared" si="326"/>
        <v>0.25331249134170775</v>
      </c>
      <c r="H1756">
        <f>0.94*H1755+(1-0.94)*'01_Data'!S1751^2</f>
        <v>1.9267909745991141E-4</v>
      </c>
      <c r="I1756" s="11">
        <f t="shared" si="327"/>
        <v>0.22035229193248179</v>
      </c>
      <c r="J1756">
        <f>0.94*J1755+(1-0.94)*'01_Data'!T1751^2</f>
        <v>1.5455204551447548E-4</v>
      </c>
      <c r="K1756" s="11">
        <f t="shared" si="328"/>
        <v>0.19735023554495146</v>
      </c>
      <c r="L1756" t="e">
        <f>0.94*L1755+(1-0.94)*'01_Data'!U1751^2</f>
        <v>#DIV/0!</v>
      </c>
      <c r="M1756" s="11" t="e">
        <f t="shared" si="329"/>
        <v>#DIV/0!</v>
      </c>
      <c r="N1756">
        <f>0.94*N1755+(1-0.94)*'01_Data'!V1751^2</f>
        <v>4.169316387148565E-4</v>
      </c>
      <c r="O1756" s="11">
        <f t="shared" si="330"/>
        <v>0.32414005145329361</v>
      </c>
      <c r="P1756">
        <f>0.94*P1755+(1-0.94)*'01_Data'!W1751^2</f>
        <v>3.0785764071991162E-4</v>
      </c>
      <c r="Q1756" s="11">
        <f t="shared" si="331"/>
        <v>0.27853209054149891</v>
      </c>
      <c r="R1756">
        <f>0.94*R1755+(1-0.94)*'01_Data'!X1751^2</f>
        <v>9.4276043525203437E-5</v>
      </c>
      <c r="S1756" s="11">
        <f t="shared" si="332"/>
        <v>0.1541348856305777</v>
      </c>
      <c r="T1756">
        <f>0.94*T1755+(1-0.94)*'01_Data'!Y1751^2</f>
        <v>4.4306919546322968E-8</v>
      </c>
      <c r="U1756" s="11">
        <f t="shared" si="333"/>
        <v>3.3414583231986283E-3</v>
      </c>
      <c r="V1756" t="e">
        <f>0.94*V1755+(1-0.94)*'01_Data'!AA1751^2</f>
        <v>#VALUE!</v>
      </c>
      <c r="W1756" s="11" t="e">
        <f t="shared" si="334"/>
        <v>#VALUE!</v>
      </c>
      <c r="X1756" t="e">
        <f>0.94*X1755+(1-0.94)*'01_Data'!AB1751^2</f>
        <v>#VALUE!</v>
      </c>
      <c r="Y1756" s="11" t="e">
        <f t="shared" si="335"/>
        <v>#VALUE!</v>
      </c>
    </row>
    <row r="1757" spans="1:25" x14ac:dyDescent="0.2">
      <c r="A1757" s="6">
        <f>'01_Data'!A1753</f>
        <v>46007</v>
      </c>
      <c r="B1757">
        <f>0.94*B1756+(1-0.94)*'01_Data'!P1752^2</f>
        <v>1.1156781348064377E-4</v>
      </c>
      <c r="C1757" s="11">
        <f t="shared" si="324"/>
        <v>0.16767554680728564</v>
      </c>
      <c r="D1757">
        <f>0.94*D1756+(1-0.94)*'01_Data'!Q1752^2</f>
        <v>1.0746926075880143E-4</v>
      </c>
      <c r="E1757" s="11">
        <f t="shared" si="325"/>
        <v>0.16456686699095285</v>
      </c>
      <c r="F1757">
        <f>0.94*F1756+(1-0.94)*'01_Data'!R1752^2</f>
        <v>2.4862105111513147E-4</v>
      </c>
      <c r="G1757" s="11">
        <f t="shared" si="326"/>
        <v>0.25030482392677356</v>
      </c>
      <c r="H1757">
        <f>0.94*H1756+(1-0.94)*'01_Data'!S1752^2</f>
        <v>2.0926429111356513E-4</v>
      </c>
      <c r="I1757" s="11">
        <f t="shared" si="327"/>
        <v>0.22964015624585005</v>
      </c>
      <c r="J1757">
        <f>0.94*J1756+(1-0.94)*'01_Data'!T1752^2</f>
        <v>1.4575026775600047E-4</v>
      </c>
      <c r="K1757" s="11">
        <f t="shared" si="328"/>
        <v>0.19164829108163767</v>
      </c>
      <c r="L1757" t="e">
        <f>0.94*L1756+(1-0.94)*'01_Data'!U1752^2</f>
        <v>#DIV/0!</v>
      </c>
      <c r="M1757" s="11" t="e">
        <f t="shared" si="329"/>
        <v>#DIV/0!</v>
      </c>
      <c r="N1757">
        <f>0.94*N1756+(1-0.94)*'01_Data'!V1752^2</f>
        <v>3.9331125201685913E-4</v>
      </c>
      <c r="O1757" s="11">
        <f t="shared" si="330"/>
        <v>0.3148244518906505</v>
      </c>
      <c r="P1757">
        <f>0.94*P1756+(1-0.94)*'01_Data'!W1752^2</f>
        <v>2.8956573244619049E-4</v>
      </c>
      <c r="Q1757" s="11">
        <f t="shared" si="331"/>
        <v>0.27013064353464239</v>
      </c>
      <c r="R1757">
        <f>0.94*R1756+(1-0.94)*'01_Data'!X1752^2</f>
        <v>8.941013030265579E-5</v>
      </c>
      <c r="S1757" s="11">
        <f t="shared" si="332"/>
        <v>0.15010447307215485</v>
      </c>
      <c r="T1757">
        <f>0.94*T1756+(1-0.94)*'01_Data'!Y1752^2</f>
        <v>4.1648504373543586E-8</v>
      </c>
      <c r="U1757" s="11">
        <f t="shared" si="333"/>
        <v>3.2396640415532263E-3</v>
      </c>
      <c r="V1757" t="e">
        <f>0.94*V1756+(1-0.94)*'01_Data'!AA1752^2</f>
        <v>#VALUE!</v>
      </c>
      <c r="W1757" s="11" t="e">
        <f t="shared" si="334"/>
        <v>#VALUE!</v>
      </c>
      <c r="X1757" t="e">
        <f>0.94*X1756+(1-0.94)*'01_Data'!AB1752^2</f>
        <v>#VALUE!</v>
      </c>
      <c r="Y1757" s="11" t="e">
        <f t="shared" si="335"/>
        <v>#VALUE!</v>
      </c>
    </row>
    <row r="1758" spans="1:25" x14ac:dyDescent="0.2">
      <c r="A1758" s="6">
        <f>'01_Data'!A1754</f>
        <v>46008</v>
      </c>
      <c r="B1758">
        <f>0.94*B1757+(1-0.94)*'01_Data'!P1753^2</f>
        <v>1.4701813333330933E-4</v>
      </c>
      <c r="C1758" s="11">
        <f t="shared" si="324"/>
        <v>0.19248004987528955</v>
      </c>
      <c r="D1758">
        <f>0.94*D1757+(1-0.94)*'01_Data'!Q1753^2</f>
        <v>1.2641091124629915E-4</v>
      </c>
      <c r="E1758" s="11">
        <f t="shared" si="325"/>
        <v>0.17848123048115561</v>
      </c>
      <c r="F1758">
        <f>0.94*F1757+(1-0.94)*'01_Data'!R1753^2</f>
        <v>3.2397235012154575E-4</v>
      </c>
      <c r="G1758" s="11">
        <f t="shared" si="326"/>
        <v>0.28572894888447953</v>
      </c>
      <c r="H1758">
        <f>0.94*H1757+(1-0.94)*'01_Data'!S1753^2</f>
        <v>2.5857145306952241E-4</v>
      </c>
      <c r="I1758" s="11">
        <f t="shared" si="327"/>
        <v>0.25526458072658587</v>
      </c>
      <c r="J1758">
        <f>0.94*J1757+(1-0.94)*'01_Data'!T1753^2</f>
        <v>1.3734516946923967E-4</v>
      </c>
      <c r="K1758" s="11">
        <f t="shared" si="328"/>
        <v>0.18604027173235477</v>
      </c>
      <c r="L1758" t="e">
        <f>0.94*L1757+(1-0.94)*'01_Data'!U1753^2</f>
        <v>#DIV/0!</v>
      </c>
      <c r="M1758" s="11" t="e">
        <f t="shared" si="329"/>
        <v>#DIV/0!</v>
      </c>
      <c r="N1758">
        <f>0.94*N1757+(1-0.94)*'01_Data'!V1753^2</f>
        <v>3.7763946082479053E-4</v>
      </c>
      <c r="O1758" s="11">
        <f t="shared" si="330"/>
        <v>0.3084884829744009</v>
      </c>
      <c r="P1758">
        <f>0.94*P1757+(1-0.94)*'01_Data'!W1753^2</f>
        <v>2.8286634181647166E-4</v>
      </c>
      <c r="Q1758" s="11">
        <f t="shared" si="331"/>
        <v>0.2669874868561275</v>
      </c>
      <c r="R1758">
        <f>0.94*R1757+(1-0.94)*'01_Data'!X1753^2</f>
        <v>8.8400653800247008E-5</v>
      </c>
      <c r="S1758" s="11">
        <f t="shared" si="332"/>
        <v>0.14925469760668256</v>
      </c>
      <c r="T1758">
        <f>0.94*T1757+(1-0.94)*'01_Data'!Y1753^2</f>
        <v>3.9868155415184856E-8</v>
      </c>
      <c r="U1758" s="11">
        <f t="shared" si="333"/>
        <v>3.1696648347461888E-3</v>
      </c>
      <c r="V1758" t="e">
        <f>0.94*V1757+(1-0.94)*'01_Data'!AA1753^2</f>
        <v>#VALUE!</v>
      </c>
      <c r="W1758" s="11" t="e">
        <f t="shared" si="334"/>
        <v>#VALUE!</v>
      </c>
      <c r="X1758" t="e">
        <f>0.94*X1757+(1-0.94)*'01_Data'!AB1753^2</f>
        <v>#VALUE!</v>
      </c>
      <c r="Y1758" s="11" t="e">
        <f t="shared" si="335"/>
        <v>#VALUE!</v>
      </c>
    </row>
    <row r="1759" spans="1:25" x14ac:dyDescent="0.2">
      <c r="A1759" s="6">
        <f>'01_Data'!A1755</f>
        <v>46009</v>
      </c>
      <c r="B1759">
        <f>0.94*B1758+(1-0.94)*'01_Data'!P1754^2</f>
        <v>1.7140605766271405E-4</v>
      </c>
      <c r="C1759" s="11">
        <f t="shared" si="324"/>
        <v>0.2078324482149117</v>
      </c>
      <c r="D1759">
        <f>0.94*D1758+(1-0.94)*'01_Data'!Q1754^2</f>
        <v>1.3980753126541858E-4</v>
      </c>
      <c r="E1759" s="11">
        <f t="shared" si="325"/>
        <v>0.1877005537522079</v>
      </c>
      <c r="F1759">
        <f>0.94*F1758+(1-0.94)*'01_Data'!R1754^2</f>
        <v>4.2671767607456343E-4</v>
      </c>
      <c r="G1759" s="11">
        <f t="shared" si="326"/>
        <v>0.32792202483332833</v>
      </c>
      <c r="H1759">
        <f>0.94*H1758+(1-0.94)*'01_Data'!S1754^2</f>
        <v>3.5398661483860183E-4</v>
      </c>
      <c r="I1759" s="11">
        <f t="shared" si="327"/>
        <v>0.29867143643028149</v>
      </c>
      <c r="J1759">
        <f>0.94*J1758+(1-0.94)*'01_Data'!T1754^2</f>
        <v>1.3101113559674918E-4</v>
      </c>
      <c r="K1759" s="11">
        <f t="shared" si="328"/>
        <v>0.18169976931845785</v>
      </c>
      <c r="L1759" t="e">
        <f>0.94*L1758+(1-0.94)*'01_Data'!U1754^2</f>
        <v>#DIV/0!</v>
      </c>
      <c r="M1759" s="11" t="e">
        <f t="shared" si="329"/>
        <v>#DIV/0!</v>
      </c>
      <c r="N1759">
        <f>0.94*N1758+(1-0.94)*'01_Data'!V1754^2</f>
        <v>3.7750830038274334E-4</v>
      </c>
      <c r="O1759" s="11">
        <f t="shared" si="330"/>
        <v>0.30843490674119772</v>
      </c>
      <c r="P1759">
        <f>0.94*P1758+(1-0.94)*'01_Data'!W1754^2</f>
        <v>2.7025575013171511E-4</v>
      </c>
      <c r="Q1759" s="11">
        <f t="shared" si="331"/>
        <v>0.26096829124089427</v>
      </c>
      <c r="R1759">
        <f>0.94*R1758+(1-0.94)*'01_Data'!X1754^2</f>
        <v>8.3298719693711528E-5</v>
      </c>
      <c r="S1759" s="11">
        <f t="shared" si="332"/>
        <v>0.1448836683785143</v>
      </c>
      <c r="T1759">
        <f>0.94*T1758+(1-0.94)*'01_Data'!Y1754^2</f>
        <v>3.8194470148611364E-8</v>
      </c>
      <c r="U1759" s="11">
        <f t="shared" si="333"/>
        <v>3.1024194554331408E-3</v>
      </c>
      <c r="V1759" t="e">
        <f>0.94*V1758+(1-0.94)*'01_Data'!AA1754^2</f>
        <v>#VALUE!</v>
      </c>
      <c r="W1759" s="11" t="e">
        <f t="shared" si="334"/>
        <v>#VALUE!</v>
      </c>
      <c r="X1759" t="e">
        <f>0.94*X1758+(1-0.94)*'01_Data'!AB1754^2</f>
        <v>#VALUE!</v>
      </c>
      <c r="Y1759" s="11" t="e">
        <f t="shared" si="335"/>
        <v>#VALUE!</v>
      </c>
    </row>
    <row r="1760" spans="1:25" x14ac:dyDescent="0.2">
      <c r="A1760" s="6">
        <f>'01_Data'!A1756</f>
        <v>46010</v>
      </c>
      <c r="B1760">
        <f>0.94*B1759+(1-0.94)*'01_Data'!P1755^2</f>
        <v>1.6444039259060157E-4</v>
      </c>
      <c r="C1760" s="11">
        <f t="shared" si="324"/>
        <v>0.20356566246013003</v>
      </c>
      <c r="D1760">
        <f>0.94*D1759+(1-0.94)*'01_Data'!Q1755^2</f>
        <v>1.4051844830833093E-4</v>
      </c>
      <c r="E1760" s="11">
        <f t="shared" si="325"/>
        <v>0.18817717442266849</v>
      </c>
      <c r="F1760">
        <f>0.94*F1759+(1-0.94)*'01_Data'!R1755^2</f>
        <v>4.521682716536653E-4</v>
      </c>
      <c r="G1760" s="11">
        <f t="shared" si="326"/>
        <v>0.33755948284224468</v>
      </c>
      <c r="H1760">
        <f>0.94*H1759+(1-0.94)*'01_Data'!S1755^2</f>
        <v>3.6285020085993774E-4</v>
      </c>
      <c r="I1760" s="11">
        <f t="shared" si="327"/>
        <v>0.30238758343672828</v>
      </c>
      <c r="J1760">
        <f>0.94*J1759+(1-0.94)*'01_Data'!T1755^2</f>
        <v>1.235655735366147E-4</v>
      </c>
      <c r="K1760" s="11">
        <f t="shared" si="328"/>
        <v>0.17646111336843284</v>
      </c>
      <c r="L1760" t="e">
        <f>0.94*L1759+(1-0.94)*'01_Data'!U1755^2</f>
        <v>#DIV/0!</v>
      </c>
      <c r="M1760" s="11" t="e">
        <f t="shared" si="329"/>
        <v>#DIV/0!</v>
      </c>
      <c r="N1760">
        <f>0.94*N1759+(1-0.94)*'01_Data'!V1755^2</f>
        <v>4.5771200023367E-4</v>
      </c>
      <c r="O1760" s="11">
        <f t="shared" si="330"/>
        <v>0.33962247284136671</v>
      </c>
      <c r="P1760">
        <f>0.94*P1759+(1-0.94)*'01_Data'!W1755^2</f>
        <v>2.7044463844557874E-4</v>
      </c>
      <c r="Q1760" s="11">
        <f t="shared" si="331"/>
        <v>0.26105947385277145</v>
      </c>
      <c r="R1760">
        <f>0.94*R1759+(1-0.94)*'01_Data'!X1755^2</f>
        <v>8.5618947329973207E-5</v>
      </c>
      <c r="S1760" s="11">
        <f t="shared" si="332"/>
        <v>0.14688762618802598</v>
      </c>
      <c r="T1760">
        <f>0.94*T1759+(1-0.94)*'01_Data'!Y1755^2</f>
        <v>3.750790625836331E-8</v>
      </c>
      <c r="U1760" s="11">
        <f t="shared" si="333"/>
        <v>3.0744092728697582E-3</v>
      </c>
      <c r="V1760" t="e">
        <f>0.94*V1759+(1-0.94)*'01_Data'!AA1755^2</f>
        <v>#VALUE!</v>
      </c>
      <c r="W1760" s="11" t="e">
        <f t="shared" si="334"/>
        <v>#VALUE!</v>
      </c>
      <c r="X1760" t="e">
        <f>0.94*X1759+(1-0.94)*'01_Data'!AB1755^2</f>
        <v>#VALUE!</v>
      </c>
      <c r="Y1760" s="11" t="e">
        <f t="shared" si="335"/>
        <v>#VALUE!</v>
      </c>
    </row>
    <row r="1761" spans="1:25" x14ac:dyDescent="0.2">
      <c r="A1761" s="6">
        <f>'01_Data'!A1757</f>
        <v>46013</v>
      </c>
      <c r="B1761">
        <f>0.94*B1760+(1-0.94)*'01_Data'!P1756^2</f>
        <v>1.5467323150220155E-4</v>
      </c>
      <c r="C1761" s="11">
        <f t="shared" si="324"/>
        <v>0.19742759264741794</v>
      </c>
      <c r="D1761">
        <f>0.94*D1760+(1-0.94)*'01_Data'!Q1756^2</f>
        <v>1.3209723380379254E-4</v>
      </c>
      <c r="E1761" s="11">
        <f t="shared" si="325"/>
        <v>0.18245137138030978</v>
      </c>
      <c r="F1761">
        <f>0.94*F1760+(1-0.94)*'01_Data'!R1756^2</f>
        <v>4.2563341140183374E-4</v>
      </c>
      <c r="G1761" s="11">
        <f t="shared" si="326"/>
        <v>0.32750514449892559</v>
      </c>
      <c r="H1761">
        <f>0.94*H1760+(1-0.94)*'01_Data'!S1756^2</f>
        <v>3.4154056976763622E-4</v>
      </c>
      <c r="I1761" s="11">
        <f t="shared" si="327"/>
        <v>0.29337386315322012</v>
      </c>
      <c r="J1761">
        <f>0.94*J1760+(1-0.94)*'01_Data'!T1756^2</f>
        <v>1.1616511055100884E-4</v>
      </c>
      <c r="K1761" s="11">
        <f t="shared" si="328"/>
        <v>0.17109531805065337</v>
      </c>
      <c r="L1761" t="e">
        <f>0.94*L1760+(1-0.94)*'01_Data'!U1756^2</f>
        <v>#DIV/0!</v>
      </c>
      <c r="M1761" s="11" t="e">
        <f t="shared" si="329"/>
        <v>#DIV/0!</v>
      </c>
      <c r="N1761">
        <f>0.94*N1760+(1-0.94)*'01_Data'!V1756^2</f>
        <v>4.4009408218280909E-4</v>
      </c>
      <c r="O1761" s="11">
        <f t="shared" si="330"/>
        <v>0.33302208441793751</v>
      </c>
      <c r="P1761">
        <f>0.94*P1760+(1-0.94)*'01_Data'!W1756^2</f>
        <v>2.5601802957959615E-4</v>
      </c>
      <c r="Q1761" s="11">
        <f t="shared" si="331"/>
        <v>0.2540010697892004</v>
      </c>
      <c r="R1761">
        <f>0.94*R1760+(1-0.94)*'01_Data'!X1756^2</f>
        <v>8.7799961308059296E-5</v>
      </c>
      <c r="S1761" s="11">
        <f t="shared" si="332"/>
        <v>0.14874673189563173</v>
      </c>
      <c r="T1761">
        <f>0.94*T1760+(1-0.94)*'01_Data'!Y1756^2</f>
        <v>4.1761698481245332E-8</v>
      </c>
      <c r="U1761" s="11">
        <f t="shared" si="333"/>
        <v>3.2440635038904256E-3</v>
      </c>
      <c r="V1761" t="e">
        <f>0.94*V1760+(1-0.94)*'01_Data'!AA1756^2</f>
        <v>#VALUE!</v>
      </c>
      <c r="W1761" s="11" t="e">
        <f t="shared" si="334"/>
        <v>#VALUE!</v>
      </c>
      <c r="X1761" t="e">
        <f>0.94*X1760+(1-0.94)*'01_Data'!AB1756^2</f>
        <v>#VALUE!</v>
      </c>
      <c r="Y1761" s="11" t="e">
        <f t="shared" si="335"/>
        <v>#VALUE!</v>
      </c>
    </row>
    <row r="1762" spans="1:25" x14ac:dyDescent="0.2">
      <c r="A1762" s="6">
        <f>'01_Data'!A1758</f>
        <v>46014</v>
      </c>
      <c r="B1762">
        <f>0.94*B1761+(1-0.94)*'01_Data'!P1757^2</f>
        <v>1.5466890988437149E-4</v>
      </c>
      <c r="C1762" s="11">
        <f t="shared" si="324"/>
        <v>0.19742483453421361</v>
      </c>
      <c r="D1762">
        <f>0.94*D1761+(1-0.94)*'01_Data'!Q1757^2</f>
        <v>1.3556440903732034E-4</v>
      </c>
      <c r="E1762" s="11">
        <f t="shared" si="325"/>
        <v>0.18483027640893882</v>
      </c>
      <c r="F1762">
        <f>0.94*F1761+(1-0.94)*'01_Data'!R1757^2</f>
        <v>4.1322352079380651E-4</v>
      </c>
      <c r="G1762" s="11">
        <f t="shared" si="326"/>
        <v>0.32269540938792307</v>
      </c>
      <c r="H1762">
        <f>0.94*H1761+(1-0.94)*'01_Data'!S1757^2</f>
        <v>3.3693484279914145E-4</v>
      </c>
      <c r="I1762" s="11">
        <f t="shared" si="327"/>
        <v>0.29138905330396964</v>
      </c>
      <c r="J1762">
        <f>0.94*J1761+(1-0.94)*'01_Data'!T1757^2</f>
        <v>1.094492000500453E-4</v>
      </c>
      <c r="K1762" s="11">
        <f t="shared" si="328"/>
        <v>0.16607588148979194</v>
      </c>
      <c r="L1762" t="e">
        <f>0.94*L1761+(1-0.94)*'01_Data'!U1757^2</f>
        <v>#DIV/0!</v>
      </c>
      <c r="M1762" s="11" t="e">
        <f t="shared" si="329"/>
        <v>#DIV/0!</v>
      </c>
      <c r="N1762">
        <f>0.94*N1761+(1-0.94)*'01_Data'!V1757^2</f>
        <v>4.1550948783432008E-4</v>
      </c>
      <c r="O1762" s="11">
        <f t="shared" si="330"/>
        <v>0.32358675951628285</v>
      </c>
      <c r="P1762">
        <f>0.94*P1761+(1-0.94)*'01_Data'!W1757^2</f>
        <v>2.4071405746239167E-4</v>
      </c>
      <c r="Q1762" s="11">
        <f t="shared" si="331"/>
        <v>0.24629239225059857</v>
      </c>
      <c r="R1762">
        <f>0.94*R1761+(1-0.94)*'01_Data'!X1757^2</f>
        <v>8.4353478290886494E-5</v>
      </c>
      <c r="S1762" s="11">
        <f t="shared" si="332"/>
        <v>0.14579806764598563</v>
      </c>
      <c r="T1762">
        <f>0.94*T1761+(1-0.94)*'01_Data'!Y1757^2</f>
        <v>3.9255996572370612E-8</v>
      </c>
      <c r="U1762" s="11">
        <f t="shared" si="333"/>
        <v>3.1452362607978109E-3</v>
      </c>
      <c r="V1762" t="e">
        <f>0.94*V1761+(1-0.94)*'01_Data'!AA1757^2</f>
        <v>#VALUE!</v>
      </c>
      <c r="W1762" s="11" t="e">
        <f t="shared" si="334"/>
        <v>#VALUE!</v>
      </c>
      <c r="X1762" t="e">
        <f>0.94*X1761+(1-0.94)*'01_Data'!AB1757^2</f>
        <v>#VALUE!</v>
      </c>
      <c r="Y1762" s="11" t="e">
        <f t="shared" si="335"/>
        <v>#VALUE!</v>
      </c>
    </row>
    <row r="1763" spans="1:25" x14ac:dyDescent="0.2">
      <c r="A1763" s="6">
        <f>'01_Data'!A1759</f>
        <v>46015</v>
      </c>
      <c r="B1763">
        <f>0.94*B1762+(1-0.94)*'01_Data'!P1758^2</f>
        <v>1.5224760329136868E-4</v>
      </c>
      <c r="C1763" s="11">
        <f t="shared" si="324"/>
        <v>0.19587341838397804</v>
      </c>
      <c r="D1763">
        <f>0.94*D1762+(1-0.94)*'01_Data'!Q1758^2</f>
        <v>1.2877195926226288E-4</v>
      </c>
      <c r="E1763" s="11">
        <f t="shared" si="325"/>
        <v>0.18014031679246667</v>
      </c>
      <c r="F1763">
        <f>0.94*F1762+(1-0.94)*'01_Data'!R1758^2</f>
        <v>3.9076343992844477E-4</v>
      </c>
      <c r="G1763" s="11">
        <f t="shared" si="326"/>
        <v>0.31380310205918632</v>
      </c>
      <c r="H1763">
        <f>0.94*H1762+(1-0.94)*'01_Data'!S1758^2</f>
        <v>3.1779259250830073E-4</v>
      </c>
      <c r="I1763" s="11">
        <f t="shared" si="327"/>
        <v>0.28299069474470673</v>
      </c>
      <c r="J1763">
        <f>0.94*J1762+(1-0.94)*'01_Data'!T1758^2</f>
        <v>1.1185529707528452E-4</v>
      </c>
      <c r="K1763" s="11">
        <f t="shared" si="328"/>
        <v>0.16789143772977735</v>
      </c>
      <c r="L1763" t="e">
        <f>0.94*L1762+(1-0.94)*'01_Data'!U1758^2</f>
        <v>#DIV/0!</v>
      </c>
      <c r="M1763" s="11" t="e">
        <f t="shared" si="329"/>
        <v>#DIV/0!</v>
      </c>
      <c r="N1763">
        <f>0.94*N1762+(1-0.94)*'01_Data'!V1758^2</f>
        <v>4.0449139227447493E-4</v>
      </c>
      <c r="O1763" s="11">
        <f t="shared" si="330"/>
        <v>0.31926764767694155</v>
      </c>
      <c r="P1763">
        <f>0.94*P1762+(1-0.94)*'01_Data'!W1758^2</f>
        <v>2.3034047562723502E-4</v>
      </c>
      <c r="Q1763" s="11">
        <f t="shared" si="331"/>
        <v>0.24092695959162236</v>
      </c>
      <c r="R1763">
        <f>0.94*R1762+(1-0.94)*'01_Data'!X1758^2</f>
        <v>8.0102402760062172E-5</v>
      </c>
      <c r="S1763" s="11">
        <f t="shared" si="332"/>
        <v>0.14207675916748547</v>
      </c>
      <c r="T1763">
        <f>0.94*T1762+(1-0.94)*'01_Data'!Y1758^2</f>
        <v>3.6900636778028373E-8</v>
      </c>
      <c r="U1763" s="11">
        <f t="shared" si="333"/>
        <v>3.0494196936569997E-3</v>
      </c>
      <c r="V1763" t="e">
        <f>0.94*V1762+(1-0.94)*'01_Data'!AA1758^2</f>
        <v>#VALUE!</v>
      </c>
      <c r="W1763" s="11" t="e">
        <f t="shared" si="334"/>
        <v>#VALUE!</v>
      </c>
      <c r="X1763" t="e">
        <f>0.94*X1762+(1-0.94)*'01_Data'!AB1758^2</f>
        <v>#VALUE!</v>
      </c>
      <c r="Y1763" s="11" t="e">
        <f t="shared" si="335"/>
        <v>#VALUE!</v>
      </c>
    </row>
    <row r="1764" spans="1:25" x14ac:dyDescent="0.2">
      <c r="A1764" s="6">
        <f>'01_Data'!A1760</f>
        <v>46017</v>
      </c>
      <c r="B1764">
        <f>0.94*B1763+(1-0.94)*'01_Data'!P1759^2</f>
        <v>1.4328136006674355E-4</v>
      </c>
      <c r="C1764" s="11">
        <f t="shared" si="324"/>
        <v>0.19001816422863205</v>
      </c>
      <c r="D1764">
        <f>0.94*D1763+(1-0.94)*'01_Data'!Q1759^2</f>
        <v>1.2104590641963881E-4</v>
      </c>
      <c r="E1764" s="11">
        <f t="shared" si="325"/>
        <v>0.17465270801722194</v>
      </c>
      <c r="F1764">
        <f>0.94*F1763+(1-0.94)*'01_Data'!R1759^2</f>
        <v>3.7341347073376898E-4</v>
      </c>
      <c r="G1764" s="11">
        <f t="shared" si="326"/>
        <v>0.30675755023293194</v>
      </c>
      <c r="H1764">
        <f>0.94*H1763+(1-0.94)*'01_Data'!S1759^2</f>
        <v>2.9909889517536783E-4</v>
      </c>
      <c r="I1764" s="11">
        <f t="shared" si="327"/>
        <v>0.27454129304021407</v>
      </c>
      <c r="J1764">
        <f>0.94*J1763+(1-0.94)*'01_Data'!T1759^2</f>
        <v>1.0823049350945564E-4</v>
      </c>
      <c r="K1764" s="11">
        <f t="shared" si="328"/>
        <v>0.16514867351687335</v>
      </c>
      <c r="L1764" t="e">
        <f>0.94*L1763+(1-0.94)*'01_Data'!U1759^2</f>
        <v>#DIV/0!</v>
      </c>
      <c r="M1764" s="11" t="e">
        <f t="shared" si="329"/>
        <v>#DIV/0!</v>
      </c>
      <c r="N1764">
        <f>0.94*N1763+(1-0.94)*'01_Data'!V1759^2</f>
        <v>3.8105408966868705E-4</v>
      </c>
      <c r="O1764" s="11">
        <f t="shared" si="330"/>
        <v>0.30988002613351695</v>
      </c>
      <c r="P1764">
        <f>0.94*P1763+(1-0.94)*'01_Data'!W1759^2</f>
        <v>2.1764050048740853E-4</v>
      </c>
      <c r="Q1764" s="11">
        <f t="shared" si="331"/>
        <v>0.23419096080512361</v>
      </c>
      <c r="R1764">
        <f>0.94*R1763+(1-0.94)*'01_Data'!X1759^2</f>
        <v>7.5498363715937781E-5</v>
      </c>
      <c r="S1764" s="11">
        <f t="shared" si="332"/>
        <v>0.13793327247773224</v>
      </c>
      <c r="T1764">
        <f>0.94*T1763+(1-0.94)*'01_Data'!Y1759^2</f>
        <v>4.1143040506727256E-8</v>
      </c>
      <c r="U1764" s="11">
        <f t="shared" si="333"/>
        <v>3.2199450628380712E-3</v>
      </c>
      <c r="V1764" t="e">
        <f>0.94*V1763+(1-0.94)*'01_Data'!AA1759^2</f>
        <v>#VALUE!</v>
      </c>
      <c r="W1764" s="11" t="e">
        <f t="shared" si="334"/>
        <v>#VALUE!</v>
      </c>
      <c r="X1764" t="e">
        <f>0.94*X1763+(1-0.94)*'01_Data'!AB1759^2</f>
        <v>#VALUE!</v>
      </c>
      <c r="Y1764" s="11" t="e">
        <f t="shared" si="335"/>
        <v>#VALUE!</v>
      </c>
    </row>
    <row r="1765" spans="1:25" x14ac:dyDescent="0.2">
      <c r="A1765" s="6">
        <f>'01_Data'!A1761</f>
        <v>46020</v>
      </c>
      <c r="B1765">
        <f>0.94*B1764+(1-0.94)*'01_Data'!P1760^2</f>
        <v>1.3473563070564627E-4</v>
      </c>
      <c r="C1765" s="11">
        <f t="shared" si="324"/>
        <v>0.18426442667488172</v>
      </c>
      <c r="D1765">
        <f>0.94*D1764+(1-0.94)*'01_Data'!Q1760^2</f>
        <v>1.1439529993336119E-4</v>
      </c>
      <c r="E1765" s="11">
        <f t="shared" si="325"/>
        <v>0.16978697118214645</v>
      </c>
      <c r="F1765">
        <f>0.94*F1764+(1-0.94)*'01_Data'!R1760^2</f>
        <v>3.5149135469792516E-4</v>
      </c>
      <c r="G1765" s="11">
        <f t="shared" si="326"/>
        <v>0.29761690372671568</v>
      </c>
      <c r="H1765">
        <f>0.94*H1764+(1-0.94)*'01_Data'!S1760^2</f>
        <v>2.8199998590767381E-4</v>
      </c>
      <c r="I1765" s="11">
        <f t="shared" si="327"/>
        <v>0.26657831203744581</v>
      </c>
      <c r="J1765">
        <f>0.94*J1764+(1-0.94)*'01_Data'!T1760^2</f>
        <v>1.034691112429045E-4</v>
      </c>
      <c r="K1765" s="11">
        <f t="shared" si="328"/>
        <v>0.16147512512214363</v>
      </c>
      <c r="L1765" t="e">
        <f>0.94*L1764+(1-0.94)*'01_Data'!U1760^2</f>
        <v>#DIV/0!</v>
      </c>
      <c r="M1765" s="11" t="e">
        <f t="shared" si="329"/>
        <v>#DIV/0!</v>
      </c>
      <c r="N1765">
        <f>0.94*N1764+(1-0.94)*'01_Data'!V1760^2</f>
        <v>3.7672579156232378E-4</v>
      </c>
      <c r="O1765" s="11">
        <f t="shared" si="330"/>
        <v>0.30811507505103608</v>
      </c>
      <c r="P1765">
        <f>0.94*P1764+(1-0.94)*'01_Data'!W1760^2</f>
        <v>2.090083967056929E-4</v>
      </c>
      <c r="Q1765" s="11">
        <f t="shared" si="331"/>
        <v>0.22949970799509664</v>
      </c>
      <c r="R1765">
        <f>0.94*R1764+(1-0.94)*'01_Data'!X1760^2</f>
        <v>7.5388914888467574E-5</v>
      </c>
      <c r="S1765" s="11">
        <f t="shared" si="332"/>
        <v>0.13783325633494201</v>
      </c>
      <c r="T1765">
        <f>0.94*T1764+(1-0.94)*'01_Data'!Y1760^2</f>
        <v>4.5170181397696158E-8</v>
      </c>
      <c r="U1765" s="11">
        <f t="shared" si="333"/>
        <v>3.3738532440252098E-3</v>
      </c>
      <c r="V1765" t="e">
        <f>0.94*V1764+(1-0.94)*'01_Data'!AA1760^2</f>
        <v>#VALUE!</v>
      </c>
      <c r="W1765" s="11" t="e">
        <f t="shared" si="334"/>
        <v>#VALUE!</v>
      </c>
      <c r="X1765" t="e">
        <f>0.94*X1764+(1-0.94)*'01_Data'!AB1760^2</f>
        <v>#VALUE!</v>
      </c>
      <c r="Y1765" s="11" t="e">
        <f t="shared" si="335"/>
        <v>#VALUE!</v>
      </c>
    </row>
    <row r="1766" spans="1:25" x14ac:dyDescent="0.2">
      <c r="A1766" s="6">
        <f>'01_Data'!A1762</f>
        <v>46021</v>
      </c>
      <c r="B1766">
        <f>0.94*B1765+(1-0.94)*'01_Data'!P1761^2</f>
        <v>1.3507865052964427E-4</v>
      </c>
      <c r="C1766" s="11">
        <f t="shared" si="324"/>
        <v>0.18449883450436849</v>
      </c>
      <c r="D1766">
        <f>0.94*D1765+(1-0.94)*'01_Data'!Q1761^2</f>
        <v>1.1002383962049687E-4</v>
      </c>
      <c r="E1766" s="11">
        <f t="shared" si="325"/>
        <v>0.16651128365478784</v>
      </c>
      <c r="F1766">
        <f>0.94*F1765+(1-0.94)*'01_Data'!R1761^2</f>
        <v>3.3880905497026719E-4</v>
      </c>
      <c r="G1766" s="11">
        <f t="shared" si="326"/>
        <v>0.29219836045485836</v>
      </c>
      <c r="H1766">
        <f>0.94*H1765+(1-0.94)*'01_Data'!S1761^2</f>
        <v>2.7676205385951836E-4</v>
      </c>
      <c r="I1766" s="11">
        <f t="shared" si="327"/>
        <v>0.26409096457962861</v>
      </c>
      <c r="J1766">
        <f>0.94*J1765+(1-0.94)*'01_Data'!T1761^2</f>
        <v>1.150722447319757E-4</v>
      </c>
      <c r="K1766" s="11">
        <f t="shared" si="328"/>
        <v>0.17028859525070339</v>
      </c>
      <c r="L1766" t="e">
        <f>0.94*L1765+(1-0.94)*'01_Data'!U1761^2</f>
        <v>#DIV/0!</v>
      </c>
      <c r="M1766" s="11" t="e">
        <f t="shared" si="329"/>
        <v>#DIV/0!</v>
      </c>
      <c r="N1766">
        <f>0.94*N1765+(1-0.94)*'01_Data'!V1761^2</f>
        <v>3.6685479150842489E-4</v>
      </c>
      <c r="O1766" s="11">
        <f t="shared" si="330"/>
        <v>0.30405165261863498</v>
      </c>
      <c r="P1766">
        <f>0.94*P1765+(1-0.94)*'01_Data'!W1761^2</f>
        <v>1.9719995584170676E-4</v>
      </c>
      <c r="Q1766" s="11">
        <f t="shared" si="331"/>
        <v>0.22292238306664072</v>
      </c>
      <c r="R1766">
        <f>0.94*R1765+(1-0.94)*'01_Data'!X1761^2</f>
        <v>7.0956988816050907E-5</v>
      </c>
      <c r="S1766" s="11">
        <f t="shared" si="332"/>
        <v>0.13372045909899063</v>
      </c>
      <c r="T1766">
        <f>0.94*T1765+(1-0.94)*'01_Data'!Y1761^2</f>
        <v>4.2459970513834387E-8</v>
      </c>
      <c r="U1766" s="11">
        <f t="shared" si="333"/>
        <v>3.2710720825879498E-3</v>
      </c>
      <c r="V1766" t="e">
        <f>0.94*V1765+(1-0.94)*'01_Data'!AA1761^2</f>
        <v>#VALUE!</v>
      </c>
      <c r="W1766" s="11" t="e">
        <f t="shared" si="334"/>
        <v>#VALUE!</v>
      </c>
      <c r="X1766" t="e">
        <f>0.94*X1765+(1-0.94)*'01_Data'!AB1761^2</f>
        <v>#VALUE!</v>
      </c>
      <c r="Y1766" s="11" t="e">
        <f t="shared" si="335"/>
        <v>#VALUE!</v>
      </c>
    </row>
    <row r="1767" spans="1:25" x14ac:dyDescent="0.2">
      <c r="A1767" s="6">
        <f>'01_Data'!A1763</f>
        <v>46022</v>
      </c>
      <c r="B1767">
        <f>0.94*B1766+(1-0.94)*'01_Data'!P1762^2</f>
        <v>1.2784471238997484E-4</v>
      </c>
      <c r="C1767" s="11">
        <f t="shared" si="324"/>
        <v>0.17949057780918101</v>
      </c>
      <c r="D1767">
        <f>0.94*D1766+(1-0.94)*'01_Data'!Q1762^2</f>
        <v>1.0796822058042726E-4</v>
      </c>
      <c r="E1767" s="11">
        <f t="shared" si="325"/>
        <v>0.16494845129999758</v>
      </c>
      <c r="F1767">
        <f>0.94*F1766+(1-0.94)*'01_Data'!R1762^2</f>
        <v>3.3335582412078124E-4</v>
      </c>
      <c r="G1767" s="11">
        <f t="shared" si="326"/>
        <v>0.28983731243309047</v>
      </c>
      <c r="H1767">
        <f>0.94*H1766+(1-0.94)*'01_Data'!S1762^2</f>
        <v>2.9964199805833694E-4</v>
      </c>
      <c r="I1767" s="11">
        <f t="shared" si="327"/>
        <v>0.27479043562449718</v>
      </c>
      <c r="J1767">
        <f>0.94*J1766+(1-0.94)*'01_Data'!T1762^2</f>
        <v>1.0930428415906025E-4</v>
      </c>
      <c r="K1767" s="11">
        <f t="shared" si="328"/>
        <v>0.16596589893132618</v>
      </c>
      <c r="L1767" t="e">
        <f>0.94*L1766+(1-0.94)*'01_Data'!U1762^2</f>
        <v>#DIV/0!</v>
      </c>
      <c r="M1767" s="11" t="e">
        <f t="shared" si="329"/>
        <v>#DIV/0!</v>
      </c>
      <c r="N1767">
        <f>0.94*N1766+(1-0.94)*'01_Data'!V1762^2</f>
        <v>3.6582698975574918E-4</v>
      </c>
      <c r="O1767" s="11">
        <f t="shared" si="330"/>
        <v>0.30362542946605903</v>
      </c>
      <c r="P1767">
        <f>0.94*P1766+(1-0.94)*'01_Data'!W1762^2</f>
        <v>2.0519280651605534E-4</v>
      </c>
      <c r="Q1767" s="11">
        <f t="shared" si="331"/>
        <v>0.2273952225576561</v>
      </c>
      <c r="R1767">
        <f>0.94*R1766+(1-0.94)*'01_Data'!X1762^2</f>
        <v>8.2949608564058489E-5</v>
      </c>
      <c r="S1767" s="11">
        <f t="shared" si="332"/>
        <v>0.14457974048303843</v>
      </c>
      <c r="T1767">
        <f>0.94*T1766+(1-0.94)*'01_Data'!Y1762^2</f>
        <v>4.0628969346284353E-8</v>
      </c>
      <c r="U1767" s="11">
        <f t="shared" si="333"/>
        <v>3.1997656594293989E-3</v>
      </c>
      <c r="V1767" t="e">
        <f>0.94*V1766+(1-0.94)*'01_Data'!AA1762^2</f>
        <v>#VALUE!</v>
      </c>
      <c r="W1767" s="11" t="e">
        <f t="shared" si="334"/>
        <v>#VALUE!</v>
      </c>
      <c r="X1767" t="e">
        <f>0.94*X1766+(1-0.94)*'01_Data'!AB1762^2</f>
        <v>#VALUE!</v>
      </c>
      <c r="Y1767" s="11" t="e">
        <f t="shared" si="335"/>
        <v>#VALUE!</v>
      </c>
    </row>
    <row r="1768" spans="1:25" x14ac:dyDescent="0.2">
      <c r="A1768" s="6">
        <f>'01_Data'!A1764</f>
        <v>46024</v>
      </c>
      <c r="B1768">
        <f>0.94*B1767+(1-0.94)*'01_Data'!P1763^2</f>
        <v>1.2191512491577029E-4</v>
      </c>
      <c r="C1768" s="11">
        <f t="shared" si="324"/>
        <v>0.17527866806538131</v>
      </c>
      <c r="D1768">
        <f>0.94*D1767+(1-0.94)*'01_Data'!Q1763^2</f>
        <v>1.0151595799311099E-4</v>
      </c>
      <c r="E1768" s="11">
        <f t="shared" si="325"/>
        <v>0.15994380705192673</v>
      </c>
      <c r="F1768">
        <f>0.94*F1767+(1-0.94)*'01_Data'!R1763^2</f>
        <v>3.1499046309459681E-4</v>
      </c>
      <c r="G1768" s="11">
        <f t="shared" si="326"/>
        <v>0.2817403000989358</v>
      </c>
      <c r="H1768">
        <f>0.94*H1767+(1-0.94)*'01_Data'!S1763^2</f>
        <v>2.8573204085725445E-4</v>
      </c>
      <c r="I1768" s="11">
        <f t="shared" si="327"/>
        <v>0.26833649452884362</v>
      </c>
      <c r="J1768">
        <f>0.94*J1767+(1-0.94)*'01_Data'!T1763^2</f>
        <v>1.041860891233466E-4</v>
      </c>
      <c r="K1768" s="11">
        <f t="shared" si="328"/>
        <v>0.16203362138483279</v>
      </c>
      <c r="L1768" t="e">
        <f>0.94*L1767+(1-0.94)*'01_Data'!U1763^2</f>
        <v>#DIV/0!</v>
      </c>
      <c r="M1768" s="11" t="e">
        <f t="shared" si="329"/>
        <v>#DIV/0!</v>
      </c>
      <c r="N1768">
        <f>0.94*N1767+(1-0.94)*'01_Data'!V1763^2</f>
        <v>3.4514271452542689E-4</v>
      </c>
      <c r="O1768" s="11">
        <f t="shared" si="330"/>
        <v>0.29491687652694204</v>
      </c>
      <c r="P1768">
        <f>0.94*P1767+(1-0.94)*'01_Data'!W1763^2</f>
        <v>1.9327436029688351E-4</v>
      </c>
      <c r="Q1768" s="11">
        <f t="shared" si="331"/>
        <v>0.22069240765104414</v>
      </c>
      <c r="R1768">
        <f>0.94*R1767+(1-0.94)*'01_Data'!X1763^2</f>
        <v>7.8523063606596844E-5</v>
      </c>
      <c r="S1768" s="11">
        <f t="shared" si="332"/>
        <v>0.14066915805841165</v>
      </c>
      <c r="T1768">
        <f>0.94*T1767+(1-0.94)*'01_Data'!Y1763^2</f>
        <v>3.890767164735672E-8</v>
      </c>
      <c r="U1768" s="11">
        <f t="shared" si="333"/>
        <v>3.1312510686838727E-3</v>
      </c>
      <c r="V1768" t="e">
        <f>0.94*V1767+(1-0.94)*'01_Data'!AA1763^2</f>
        <v>#VALUE!</v>
      </c>
      <c r="W1768" s="11" t="e">
        <f t="shared" si="334"/>
        <v>#VALUE!</v>
      </c>
      <c r="X1768" t="e">
        <f>0.94*X1767+(1-0.94)*'01_Data'!AB1763^2</f>
        <v>#VALUE!</v>
      </c>
      <c r="Y1768" s="11" t="e">
        <f t="shared" si="335"/>
        <v>#VALUE!</v>
      </c>
    </row>
    <row r="1769" spans="1:25" x14ac:dyDescent="0.2">
      <c r="A1769" s="6">
        <f>'01_Data'!A1765</f>
        <v>46027</v>
      </c>
      <c r="B1769">
        <f>0.94*B1768+(1-0.94)*'01_Data'!P1764^2</f>
        <v>1.3629137432768273E-4</v>
      </c>
      <c r="C1769" s="11">
        <f t="shared" si="324"/>
        <v>0.1853251907609326</v>
      </c>
      <c r="D1769">
        <f>0.94*D1768+(1-0.94)*'01_Data'!Q1764^2</f>
        <v>1.2618076059235959E-4</v>
      </c>
      <c r="E1769" s="11">
        <f t="shared" si="325"/>
        <v>0.17831868009065854</v>
      </c>
      <c r="F1769">
        <f>0.94*F1768+(1-0.94)*'01_Data'!R1764^2</f>
        <v>3.5937573408194491E-4</v>
      </c>
      <c r="G1769" s="11">
        <f t="shared" si="326"/>
        <v>0.30093634707135347</v>
      </c>
      <c r="H1769">
        <f>0.94*H1768+(1-0.94)*'01_Data'!S1764^2</f>
        <v>3.232410867716001E-4</v>
      </c>
      <c r="I1769" s="11">
        <f t="shared" si="327"/>
        <v>0.28540629612263851</v>
      </c>
      <c r="J1769">
        <f>0.94*J1768+(1-0.94)*'01_Data'!T1764^2</f>
        <v>1.1607946356860987E-4</v>
      </c>
      <c r="K1769" s="11">
        <f t="shared" si="328"/>
        <v>0.17103223327574743</v>
      </c>
      <c r="L1769" t="e">
        <f>0.94*L1768+(1-0.94)*'01_Data'!U1764^2</f>
        <v>#DIV/0!</v>
      </c>
      <c r="M1769" s="11" t="e">
        <f t="shared" si="329"/>
        <v>#DIV/0!</v>
      </c>
      <c r="N1769">
        <f>0.94*N1768+(1-0.94)*'01_Data'!V1764^2</f>
        <v>5.2982930894276492E-4</v>
      </c>
      <c r="O1769" s="11">
        <f t="shared" si="330"/>
        <v>0.36539976170432398</v>
      </c>
      <c r="P1769">
        <f>0.94*P1768+(1-0.94)*'01_Data'!W1764^2</f>
        <v>2.1255004194837022E-4</v>
      </c>
      <c r="Q1769" s="11">
        <f t="shared" si="331"/>
        <v>0.23143597510108341</v>
      </c>
      <c r="R1769">
        <f>0.94*R1768+(1-0.94)*'01_Data'!X1764^2</f>
        <v>7.6006762495221683E-5</v>
      </c>
      <c r="S1769" s="11">
        <f t="shared" si="332"/>
        <v>0.13839690801746932</v>
      </c>
      <c r="T1769">
        <f>0.94*T1768+(1-0.94)*'01_Data'!Y1764^2</f>
        <v>4.8087921531521848E-8</v>
      </c>
      <c r="U1769" s="11">
        <f t="shared" si="333"/>
        <v>3.4811142219041747E-3</v>
      </c>
      <c r="V1769" t="e">
        <f>0.94*V1768+(1-0.94)*'01_Data'!AA1764^2</f>
        <v>#VALUE!</v>
      </c>
      <c r="W1769" s="11" t="e">
        <f t="shared" si="334"/>
        <v>#VALUE!</v>
      </c>
      <c r="X1769" t="e">
        <f>0.94*X1768+(1-0.94)*'01_Data'!AB1764^2</f>
        <v>#VALUE!</v>
      </c>
      <c r="Y1769" s="11" t="e">
        <f t="shared" si="335"/>
        <v>#VALUE!</v>
      </c>
    </row>
    <row r="1770" spans="1:25" x14ac:dyDescent="0.2">
      <c r="A1770" s="6">
        <f>'01_Data'!A1766</f>
        <v>46028</v>
      </c>
      <c r="B1770">
        <f>0.94*B1769+(1-0.94)*'01_Data'!P1765^2</f>
        <v>1.5677282022855604E-4</v>
      </c>
      <c r="C1770" s="11">
        <f t="shared" si="324"/>
        <v>0.19876305164088251</v>
      </c>
      <c r="D1770">
        <f>0.94*D1769+(1-0.94)*'01_Data'!Q1765^2</f>
        <v>2.6703428213885756E-4</v>
      </c>
      <c r="E1770" s="11">
        <f t="shared" si="325"/>
        <v>0.25940824793940553</v>
      </c>
      <c r="F1770">
        <f>0.94*F1769+(1-0.94)*'01_Data'!R1765^2</f>
        <v>3.7690368017269968E-4</v>
      </c>
      <c r="G1770" s="11">
        <f t="shared" si="326"/>
        <v>0.30818781189969263</v>
      </c>
      <c r="H1770">
        <f>0.94*H1769+(1-0.94)*'01_Data'!S1765^2</f>
        <v>3.492507576241307E-4</v>
      </c>
      <c r="I1770" s="11">
        <f t="shared" si="327"/>
        <v>0.29666680117815836</v>
      </c>
      <c r="J1770">
        <f>0.94*J1769+(1-0.94)*'01_Data'!T1765^2</f>
        <v>1.1040675366703991E-4</v>
      </c>
      <c r="K1770" s="11">
        <f t="shared" si="328"/>
        <v>0.16680078514231897</v>
      </c>
      <c r="L1770" t="e">
        <f>0.94*L1769+(1-0.94)*'01_Data'!U1765^2</f>
        <v>#DIV/0!</v>
      </c>
      <c r="M1770" s="11" t="e">
        <f t="shared" si="329"/>
        <v>#DIV/0!</v>
      </c>
      <c r="N1770">
        <f>0.94*N1769+(1-0.94)*'01_Data'!V1765^2</f>
        <v>5.0422724443834738E-4</v>
      </c>
      <c r="O1770" s="11">
        <f t="shared" si="330"/>
        <v>0.35646215170542794</v>
      </c>
      <c r="P1770">
        <f>0.94*P1769+(1-0.94)*'01_Data'!W1765^2</f>
        <v>2.0058660694387777E-4</v>
      </c>
      <c r="Q1770" s="11">
        <f t="shared" si="331"/>
        <v>0.22482843447806419</v>
      </c>
      <c r="R1770">
        <f>0.94*R1769+(1-0.94)*'01_Data'!X1765^2</f>
        <v>7.7814096135241339E-5</v>
      </c>
      <c r="S1770" s="11">
        <f t="shared" si="332"/>
        <v>0.14003268270686245</v>
      </c>
      <c r="T1770">
        <f>0.94*T1769+(1-0.94)*'01_Data'!Y1765^2</f>
        <v>4.5202646239630535E-8</v>
      </c>
      <c r="U1770" s="11">
        <f t="shared" si="333"/>
        <v>3.3750654589780769E-3</v>
      </c>
      <c r="V1770" t="e">
        <f>0.94*V1769+(1-0.94)*'01_Data'!AA1765^2</f>
        <v>#VALUE!</v>
      </c>
      <c r="W1770" s="11" t="e">
        <f t="shared" si="334"/>
        <v>#VALUE!</v>
      </c>
      <c r="X1770" t="e">
        <f>0.94*X1769+(1-0.94)*'01_Data'!AB1765^2</f>
        <v>#VALUE!</v>
      </c>
      <c r="Y1770" s="11" t="e">
        <f t="shared" si="335"/>
        <v>#VALUE!</v>
      </c>
    </row>
    <row r="1771" spans="1:25" x14ac:dyDescent="0.2">
      <c r="A1771" s="6">
        <f>'01_Data'!A1767</f>
        <v>46029</v>
      </c>
      <c r="B1771">
        <f>0.94*B1770+(1-0.94)*'01_Data'!P1766^2</f>
        <v>2.208085689323699E-4</v>
      </c>
      <c r="C1771" s="11">
        <f t="shared" si="324"/>
        <v>0.23588929473580869</v>
      </c>
      <c r="D1771">
        <f>0.94*D1770+(1-0.94)*'01_Data'!Q1766^2</f>
        <v>3.759922998572842E-4</v>
      </c>
      <c r="E1771" s="11">
        <f t="shared" si="325"/>
        <v>0.30781497618542808</v>
      </c>
      <c r="F1771">
        <f>0.94*F1770+(1-0.94)*'01_Data'!R1766^2</f>
        <v>3.8149567196854546E-4</v>
      </c>
      <c r="G1771" s="11">
        <f t="shared" si="326"/>
        <v>0.31005952547224452</v>
      </c>
      <c r="H1771">
        <f>0.94*H1770+(1-0.94)*'01_Data'!S1766^2</f>
        <v>3.3736423786359394E-4</v>
      </c>
      <c r="I1771" s="11">
        <f t="shared" si="327"/>
        <v>0.2915746695816111</v>
      </c>
      <c r="J1771">
        <f>0.94*J1770+(1-0.94)*'01_Data'!T1766^2</f>
        <v>1.3024855210842958E-4</v>
      </c>
      <c r="K1771" s="11">
        <f t="shared" si="328"/>
        <v>0.18117018278768793</v>
      </c>
      <c r="L1771" t="e">
        <f>0.94*L1770+(1-0.94)*'01_Data'!U1766^2</f>
        <v>#DIV/0!</v>
      </c>
      <c r="M1771" s="11" t="e">
        <f t="shared" si="329"/>
        <v>#DIV/0!</v>
      </c>
      <c r="N1771">
        <f>0.94*N1770+(1-0.94)*'01_Data'!V1766^2</f>
        <v>5.6376355563570303E-4</v>
      </c>
      <c r="O1771" s="11">
        <f t="shared" si="330"/>
        <v>0.37691964132981609</v>
      </c>
      <c r="P1771">
        <f>0.94*P1770+(1-0.94)*'01_Data'!W1766^2</f>
        <v>3.0398923782627664E-4</v>
      </c>
      <c r="Q1771" s="11">
        <f t="shared" si="331"/>
        <v>0.27677660293496936</v>
      </c>
      <c r="R1771">
        <f>0.94*R1770+(1-0.94)*'01_Data'!X1766^2</f>
        <v>7.9646246116552529E-5</v>
      </c>
      <c r="S1771" s="11">
        <f t="shared" si="332"/>
        <v>0.14167164155670406</v>
      </c>
      <c r="T1771">
        <f>0.94*T1770+(1-0.94)*'01_Data'!Y1766^2</f>
        <v>4.3206144110465024E-8</v>
      </c>
      <c r="U1771" s="11">
        <f t="shared" si="333"/>
        <v>3.2996891241202082E-3</v>
      </c>
      <c r="V1771" t="e">
        <f>0.94*V1770+(1-0.94)*'01_Data'!AA1766^2</f>
        <v>#VALUE!</v>
      </c>
      <c r="W1771" s="11" t="e">
        <f t="shared" si="334"/>
        <v>#VALUE!</v>
      </c>
      <c r="X1771" t="e">
        <f>0.94*X1770+(1-0.94)*'01_Data'!AB1766^2</f>
        <v>#VALUE!</v>
      </c>
      <c r="Y1771" s="11" t="e">
        <f t="shared" si="335"/>
        <v>#VALUE!</v>
      </c>
    </row>
    <row r="1772" spans="1:25" x14ac:dyDescent="0.2">
      <c r="A1772" s="6">
        <f>'01_Data'!A1768</f>
        <v>46030</v>
      </c>
      <c r="B1772">
        <f>0.94*B1771+(1-0.94)*'01_Data'!P1767^2</f>
        <v>2.3497488338411048E-4</v>
      </c>
      <c r="C1772" s="11">
        <f t="shared" si="324"/>
        <v>0.24333859252653667</v>
      </c>
      <c r="D1772">
        <f>0.94*D1771+(1-0.94)*'01_Data'!Q1767^2</f>
        <v>3.5786710101298356E-4</v>
      </c>
      <c r="E1772" s="11">
        <f t="shared" si="325"/>
        <v>0.30030402837003678</v>
      </c>
      <c r="F1772">
        <f>0.94*F1771+(1-0.94)*'01_Data'!R1767^2</f>
        <v>4.2469194979365615E-4</v>
      </c>
      <c r="G1772" s="11">
        <f t="shared" si="326"/>
        <v>0.32714273849193315</v>
      </c>
      <c r="H1772">
        <f>0.94*H1771+(1-0.94)*'01_Data'!S1767^2</f>
        <v>3.3685035515941802E-4</v>
      </c>
      <c r="I1772" s="11">
        <f t="shared" si="327"/>
        <v>0.29135251757994701</v>
      </c>
      <c r="J1772">
        <f>0.94*J1771+(1-0.94)*'01_Data'!T1767^2</f>
        <v>1.2587826404966164E-4</v>
      </c>
      <c r="K1772" s="11">
        <f t="shared" si="328"/>
        <v>0.17810480774115767</v>
      </c>
      <c r="L1772" t="e">
        <f>0.94*L1771+(1-0.94)*'01_Data'!U1767^2</f>
        <v>#DIV/0!</v>
      </c>
      <c r="M1772" s="11" t="e">
        <f t="shared" si="329"/>
        <v>#DIV/0!</v>
      </c>
      <c r="N1772">
        <f>0.94*N1771+(1-0.94)*'01_Data'!V1767^2</f>
        <v>1.0273374351962732E-3</v>
      </c>
      <c r="O1772" s="11">
        <f t="shared" si="330"/>
        <v>0.50881139302246448</v>
      </c>
      <c r="P1772">
        <f>0.94*P1771+(1-0.94)*'01_Data'!W1767^2</f>
        <v>6.8208778373976672E-4</v>
      </c>
      <c r="Q1772" s="11">
        <f t="shared" si="331"/>
        <v>0.41459151161404789</v>
      </c>
      <c r="R1772">
        <f>0.94*R1771+(1-0.94)*'01_Data'!X1767^2</f>
        <v>9.1169541080770081E-5</v>
      </c>
      <c r="S1772" s="11">
        <f t="shared" si="332"/>
        <v>0.15157415463183049</v>
      </c>
      <c r="T1772">
        <f>0.94*T1771+(1-0.94)*'01_Data'!Y1767^2</f>
        <v>4.3475464378892944E-8</v>
      </c>
      <c r="U1772" s="11">
        <f t="shared" si="333"/>
        <v>3.3099572540262545E-3</v>
      </c>
      <c r="V1772" t="e">
        <f>0.94*V1771+(1-0.94)*'01_Data'!AA1767^2</f>
        <v>#VALUE!</v>
      </c>
      <c r="W1772" s="11" t="e">
        <f t="shared" si="334"/>
        <v>#VALUE!</v>
      </c>
      <c r="X1772" t="e">
        <f>0.94*X1771+(1-0.94)*'01_Data'!AB1767^2</f>
        <v>#VALUE!</v>
      </c>
      <c r="Y1772" s="11" t="e">
        <f t="shared" si="335"/>
        <v>#VALUE!</v>
      </c>
    </row>
    <row r="1773" spans="1:25" x14ac:dyDescent="0.2">
      <c r="A1773" s="6">
        <f>'01_Data'!A1769</f>
        <v>46031</v>
      </c>
      <c r="B1773">
        <f>0.94*B1772+(1-0.94)*'01_Data'!P1768^2</f>
        <v>3.0135704162083073E-4</v>
      </c>
      <c r="C1773" s="11">
        <f t="shared" si="324"/>
        <v>0.27557571462022801</v>
      </c>
      <c r="D1773">
        <f>0.94*D1772+(1-0.94)*'01_Data'!Q1768^2</f>
        <v>3.7621056738586543E-4</v>
      </c>
      <c r="E1773" s="11">
        <f t="shared" si="325"/>
        <v>0.30790430815634606</v>
      </c>
      <c r="F1773">
        <f>0.94*F1772+(1-0.94)*'01_Data'!R1768^2</f>
        <v>5.4700693148311682E-4</v>
      </c>
      <c r="G1773" s="11">
        <f t="shared" si="326"/>
        <v>0.3712758364528258</v>
      </c>
      <c r="H1773">
        <f>0.94*H1772+(1-0.94)*'01_Data'!S1768^2</f>
        <v>4.864934481792937E-4</v>
      </c>
      <c r="I1773" s="11">
        <f t="shared" si="327"/>
        <v>0.35013761429069862</v>
      </c>
      <c r="J1773">
        <f>0.94*J1772+(1-0.94)*'01_Data'!T1768^2</f>
        <v>1.1861356143676386E-4</v>
      </c>
      <c r="K1773" s="11">
        <f t="shared" si="328"/>
        <v>0.17288903227811905</v>
      </c>
      <c r="L1773" t="e">
        <f>0.94*L1772+(1-0.94)*'01_Data'!U1768^2</f>
        <v>#DIV/0!</v>
      </c>
      <c r="M1773" s="11" t="e">
        <f t="shared" si="329"/>
        <v>#DIV/0!</v>
      </c>
      <c r="N1773">
        <f>0.94*N1772+(1-0.94)*'01_Data'!V1768^2</f>
        <v>1.025634858480865E-3</v>
      </c>
      <c r="O1773" s="11">
        <f t="shared" si="330"/>
        <v>0.5083895989663616</v>
      </c>
      <c r="P1773">
        <f>0.94*P1772+(1-0.94)*'01_Data'!W1768^2</f>
        <v>6.4125605173404477E-4</v>
      </c>
      <c r="Q1773" s="11">
        <f t="shared" si="331"/>
        <v>0.4019907026747998</v>
      </c>
      <c r="R1773">
        <f>0.94*R1772+(1-0.94)*'01_Data'!X1768^2</f>
        <v>1.1512270448116886E-4</v>
      </c>
      <c r="S1773" s="11">
        <f t="shared" si="332"/>
        <v>0.170325927354747</v>
      </c>
      <c r="T1773">
        <f>0.94*T1772+(1-0.94)*'01_Data'!Y1768^2</f>
        <v>4.0866936516159363E-8</v>
      </c>
      <c r="U1773" s="11">
        <f t="shared" si="333"/>
        <v>3.2091226218504271E-3</v>
      </c>
      <c r="V1773" t="e">
        <f>0.94*V1772+(1-0.94)*'01_Data'!AA1768^2</f>
        <v>#VALUE!</v>
      </c>
      <c r="W1773" s="11" t="e">
        <f t="shared" si="334"/>
        <v>#VALUE!</v>
      </c>
      <c r="X1773" t="e">
        <f>0.94*X1772+(1-0.94)*'01_Data'!AB1768^2</f>
        <v>#VALUE!</v>
      </c>
      <c r="Y1773" s="11" t="e">
        <f t="shared" si="335"/>
        <v>#VALUE!</v>
      </c>
    </row>
    <row r="1774" spans="1:25" x14ac:dyDescent="0.2">
      <c r="A1774" s="6">
        <f>'01_Data'!A1770</f>
        <v>46034</v>
      </c>
      <c r="B1774">
        <f>0.94*B1773+(1-0.94)*'01_Data'!P1769^2</f>
        <v>2.9459648410481331E-4</v>
      </c>
      <c r="C1774" s="11">
        <f t="shared" si="324"/>
        <v>0.27246708791047214</v>
      </c>
      <c r="D1774">
        <f>0.94*D1773+(1-0.94)*'01_Data'!Q1769^2</f>
        <v>3.7264938399843349E-4</v>
      </c>
      <c r="E1774" s="11">
        <f t="shared" si="325"/>
        <v>0.30644354254512407</v>
      </c>
      <c r="F1774">
        <f>0.94*F1773+(1-0.94)*'01_Data'!R1769^2</f>
        <v>5.2331279567430905E-4</v>
      </c>
      <c r="G1774" s="11">
        <f t="shared" si="326"/>
        <v>0.36314573453356974</v>
      </c>
      <c r="H1774">
        <f>0.94*H1773+(1-0.94)*'01_Data'!S1769^2</f>
        <v>4.6173577035912947E-4</v>
      </c>
      <c r="I1774" s="11">
        <f t="shared" si="327"/>
        <v>0.34111202577819011</v>
      </c>
      <c r="J1774">
        <f>0.94*J1773+(1-0.94)*'01_Data'!T1769^2</f>
        <v>1.1996046293096975E-4</v>
      </c>
      <c r="K1774" s="11">
        <f t="shared" si="328"/>
        <v>0.17386787126609787</v>
      </c>
      <c r="L1774" t="e">
        <f>0.94*L1773+(1-0.94)*'01_Data'!U1769^2</f>
        <v>#DIV/0!</v>
      </c>
      <c r="M1774" s="11" t="e">
        <f t="shared" si="329"/>
        <v>#DIV/0!</v>
      </c>
      <c r="N1774">
        <f>0.94*N1773+(1-0.94)*'01_Data'!V1769^2</f>
        <v>9.9383796696210567E-4</v>
      </c>
      <c r="O1774" s="11">
        <f t="shared" si="330"/>
        <v>0.50044696789415222</v>
      </c>
      <c r="P1774">
        <f>0.94*P1773+(1-0.94)*'01_Data'!W1769^2</f>
        <v>6.3935265896258755E-4</v>
      </c>
      <c r="Q1774" s="11">
        <f t="shared" si="331"/>
        <v>0.40139365971396718</v>
      </c>
      <c r="R1774">
        <f>0.94*R1773+(1-0.94)*'01_Data'!X1769^2</f>
        <v>1.0924434737360525E-4</v>
      </c>
      <c r="S1774" s="11">
        <f t="shared" si="332"/>
        <v>0.16592038915741647</v>
      </c>
      <c r="T1774">
        <f>0.94*T1773+(1-0.94)*'01_Data'!Y1769^2</f>
        <v>4.1275359712935094E-8</v>
      </c>
      <c r="U1774" s="11">
        <f t="shared" si="333"/>
        <v>3.2251187028789568E-3</v>
      </c>
      <c r="V1774" t="e">
        <f>0.94*V1773+(1-0.94)*'01_Data'!AA1769^2</f>
        <v>#VALUE!</v>
      </c>
      <c r="W1774" s="11" t="e">
        <f t="shared" si="334"/>
        <v>#VALUE!</v>
      </c>
      <c r="X1774" t="e">
        <f>0.94*X1773+(1-0.94)*'01_Data'!AB1769^2</f>
        <v>#VALUE!</v>
      </c>
      <c r="Y1774" s="11" t="e">
        <f t="shared" si="335"/>
        <v>#VALUE!</v>
      </c>
    </row>
    <row r="1775" spans="1:25" x14ac:dyDescent="0.2">
      <c r="A1775" s="6">
        <f>'01_Data'!A1771</f>
        <v>46035</v>
      </c>
      <c r="B1775">
        <f>0.94*B1774+(1-0.94)*'01_Data'!P1770^2</f>
        <v>2.7822637524967792E-4</v>
      </c>
      <c r="C1775" s="11">
        <f t="shared" si="324"/>
        <v>0.26478868284524326</v>
      </c>
      <c r="D1775">
        <f>0.94*D1774+(1-0.94)*'01_Data'!Q1770^2</f>
        <v>3.5041095156568589E-4</v>
      </c>
      <c r="E1775" s="11">
        <f t="shared" si="325"/>
        <v>0.29715914893294615</v>
      </c>
      <c r="F1775">
        <f>0.94*F1774+(1-0.94)*'01_Data'!R1770^2</f>
        <v>5.1794202321751729E-4</v>
      </c>
      <c r="G1775" s="11">
        <f t="shared" si="326"/>
        <v>0.36127744165781289</v>
      </c>
      <c r="H1775">
        <f>0.94*H1774+(1-0.94)*'01_Data'!S1770^2</f>
        <v>4.3467447045693021E-4</v>
      </c>
      <c r="I1775" s="11">
        <f t="shared" si="327"/>
        <v>0.33096520444775823</v>
      </c>
      <c r="J1775">
        <f>0.94*J1774+(1-0.94)*'01_Data'!T1770^2</f>
        <v>1.1363742688266532E-4</v>
      </c>
      <c r="K1775" s="11">
        <f t="shared" si="328"/>
        <v>0.1692236141158546</v>
      </c>
      <c r="L1775" t="e">
        <f>0.94*L1774+(1-0.94)*'01_Data'!U1770^2</f>
        <v>#DIV/0!</v>
      </c>
      <c r="M1775" s="11" t="e">
        <f t="shared" si="329"/>
        <v>#DIV/0!</v>
      </c>
      <c r="N1775">
        <f>0.94*N1774+(1-0.94)*'01_Data'!V1770^2</f>
        <v>9.3765044047987365E-4</v>
      </c>
      <c r="O1775" s="11">
        <f t="shared" si="330"/>
        <v>0.48609454944581326</v>
      </c>
      <c r="P1775">
        <f>0.94*P1774+(1-0.94)*'01_Data'!W1770^2</f>
        <v>6.0127840690425976E-4</v>
      </c>
      <c r="Q1775" s="11">
        <f t="shared" si="331"/>
        <v>0.38925847266292546</v>
      </c>
      <c r="R1775">
        <f>0.94*R1774+(1-0.94)*'01_Data'!X1770^2</f>
        <v>1.1013628106808073E-4</v>
      </c>
      <c r="S1775" s="11">
        <f t="shared" si="332"/>
        <v>0.16659634698623002</v>
      </c>
      <c r="T1775">
        <f>0.94*T1774+(1-0.94)*'01_Data'!Y1770^2</f>
        <v>3.9528227888741284E-8</v>
      </c>
      <c r="U1775" s="11">
        <f t="shared" si="333"/>
        <v>3.156123164257505E-3</v>
      </c>
      <c r="V1775" t="e">
        <f>0.94*V1774+(1-0.94)*'01_Data'!AA1770^2</f>
        <v>#VALUE!</v>
      </c>
      <c r="W1775" s="11" t="e">
        <f t="shared" si="334"/>
        <v>#VALUE!</v>
      </c>
      <c r="X1775" t="e">
        <f>0.94*X1774+(1-0.94)*'01_Data'!AB1770^2</f>
        <v>#VALUE!</v>
      </c>
      <c r="Y1775" s="11" t="e">
        <f t="shared" si="335"/>
        <v>#VALUE!</v>
      </c>
    </row>
    <row r="1776" spans="1:25" x14ac:dyDescent="0.2">
      <c r="A1776" s="6">
        <f>'01_Data'!A1772</f>
        <v>46036</v>
      </c>
      <c r="B1776">
        <f>0.94*B1775+(1-0.94)*'01_Data'!P1771^2</f>
        <v>2.856152909820126E-4</v>
      </c>
      <c r="C1776" s="11">
        <f t="shared" si="324"/>
        <v>0.26828166789303209</v>
      </c>
      <c r="D1776">
        <f>0.94*D1775+(1-0.94)*'01_Data'!Q1771^2</f>
        <v>3.3466610796309957E-4</v>
      </c>
      <c r="E1776" s="11">
        <f t="shared" si="325"/>
        <v>0.2904063690876994</v>
      </c>
      <c r="F1776">
        <f>0.94*F1775+(1-0.94)*'01_Data'!R1771^2</f>
        <v>4.9286700684432624E-4</v>
      </c>
      <c r="G1776" s="11">
        <f t="shared" si="326"/>
        <v>0.35242373036555047</v>
      </c>
      <c r="H1776">
        <f>0.94*H1775+(1-0.94)*'01_Data'!S1771^2</f>
        <v>4.1988187262944108E-4</v>
      </c>
      <c r="I1776" s="11">
        <f t="shared" si="327"/>
        <v>0.32528484733018104</v>
      </c>
      <c r="J1776">
        <f>0.94*J1775+(1-0.94)*'01_Data'!T1771^2</f>
        <v>1.0691923538237666E-4</v>
      </c>
      <c r="K1776" s="11">
        <f t="shared" si="328"/>
        <v>0.16414520192914236</v>
      </c>
      <c r="L1776" t="e">
        <f>0.94*L1775+(1-0.94)*'01_Data'!U1771^2</f>
        <v>#DIV/0!</v>
      </c>
      <c r="M1776" s="11" t="e">
        <f t="shared" si="329"/>
        <v>#DIV/0!</v>
      </c>
      <c r="N1776">
        <f>0.94*N1775+(1-0.94)*'01_Data'!V1771^2</f>
        <v>9.4912332307283374E-4</v>
      </c>
      <c r="O1776" s="11">
        <f t="shared" si="330"/>
        <v>0.48905938025392592</v>
      </c>
      <c r="P1776">
        <f>0.94*P1775+(1-0.94)*'01_Data'!W1771^2</f>
        <v>1.0488688098117735E-3</v>
      </c>
      <c r="Q1776" s="11">
        <f t="shared" si="331"/>
        <v>0.51411568744064495</v>
      </c>
      <c r="R1776">
        <f>0.94*R1775+(1-0.94)*'01_Data'!X1771^2</f>
        <v>1.1608467754627859E-4</v>
      </c>
      <c r="S1776" s="11">
        <f t="shared" si="332"/>
        <v>0.17103607438684451</v>
      </c>
      <c r="T1776">
        <f>0.94*T1775+(1-0.94)*'01_Data'!Y1771^2</f>
        <v>3.7871252292566176E-8</v>
      </c>
      <c r="U1776" s="11">
        <f t="shared" si="333"/>
        <v>3.0892645690724961E-3</v>
      </c>
      <c r="V1776" t="e">
        <f>0.94*V1775+(1-0.94)*'01_Data'!AA1771^2</f>
        <v>#VALUE!</v>
      </c>
      <c r="W1776" s="11" t="e">
        <f t="shared" si="334"/>
        <v>#VALUE!</v>
      </c>
      <c r="X1776" t="e">
        <f>0.94*X1775+(1-0.94)*'01_Data'!AB1771^2</f>
        <v>#VALUE!</v>
      </c>
      <c r="Y1776" s="11" t="e">
        <f t="shared" si="335"/>
        <v>#VALUE!</v>
      </c>
    </row>
    <row r="1777" spans="1:25" x14ac:dyDescent="0.2">
      <c r="A1777" s="6">
        <f>'01_Data'!A1773</f>
        <v>46037</v>
      </c>
      <c r="B1777">
        <f>0.94*B1776+(1-0.94)*'01_Data'!P1772^2</f>
        <v>3.1725968348607017E-4</v>
      </c>
      <c r="C1777" s="11">
        <f t="shared" si="324"/>
        <v>0.28275332047296931</v>
      </c>
      <c r="D1777">
        <f>0.94*D1776+(1-0.94)*'01_Data'!Q1772^2</f>
        <v>3.394500024450757E-4</v>
      </c>
      <c r="E1777" s="11">
        <f t="shared" si="325"/>
        <v>0.29247461533637253</v>
      </c>
      <c r="F1777">
        <f>0.94*F1776+(1-0.94)*'01_Data'!R1772^2</f>
        <v>5.5660987814227223E-4</v>
      </c>
      <c r="G1777" s="11">
        <f t="shared" si="326"/>
        <v>0.37452061263948161</v>
      </c>
      <c r="H1777">
        <f>0.94*H1776+(1-0.94)*'01_Data'!S1772^2</f>
        <v>4.2657860955657253E-4</v>
      </c>
      <c r="I1777" s="11">
        <f t="shared" si="327"/>
        <v>0.32786858588199064</v>
      </c>
      <c r="J1777">
        <f>0.94*J1776+(1-0.94)*'01_Data'!T1772^2</f>
        <v>1.5689673732071407E-4</v>
      </c>
      <c r="K1777" s="11">
        <f t="shared" si="328"/>
        <v>0.19884158972614344</v>
      </c>
      <c r="L1777" t="e">
        <f>0.94*L1776+(1-0.94)*'01_Data'!U1772^2</f>
        <v>#DIV/0!</v>
      </c>
      <c r="M1777" s="11" t="e">
        <f t="shared" si="329"/>
        <v>#DIV/0!</v>
      </c>
      <c r="N1777">
        <f>0.94*N1776+(1-0.94)*'01_Data'!V1772^2</f>
        <v>8.9274033814792789E-4</v>
      </c>
      <c r="O1777" s="11">
        <f t="shared" si="330"/>
        <v>0.47431062102094851</v>
      </c>
      <c r="P1777">
        <f>0.94*P1776+(1-0.94)*'01_Data'!W1772^2</f>
        <v>9.9671402014659609E-4</v>
      </c>
      <c r="Q1777" s="11">
        <f t="shared" si="331"/>
        <v>0.5011705628595341</v>
      </c>
      <c r="R1777">
        <f>0.94*R1776+(1-0.94)*'01_Data'!X1772^2</f>
        <v>1.1109171477097452E-4</v>
      </c>
      <c r="S1777" s="11">
        <f t="shared" si="332"/>
        <v>0.16731739934114914</v>
      </c>
      <c r="T1777">
        <f>0.94*T1776+(1-0.94)*'01_Data'!Y1772^2</f>
        <v>3.6313539246230319E-8</v>
      </c>
      <c r="U1777" s="11">
        <f t="shared" si="333"/>
        <v>3.0250639480926748E-3</v>
      </c>
      <c r="V1777" t="e">
        <f>0.94*V1776+(1-0.94)*'01_Data'!AA1772^2</f>
        <v>#VALUE!</v>
      </c>
      <c r="W1777" s="11" t="e">
        <f t="shared" si="334"/>
        <v>#VALUE!</v>
      </c>
      <c r="X1777" t="e">
        <f>0.94*X1776+(1-0.94)*'01_Data'!AB1772^2</f>
        <v>#VALUE!</v>
      </c>
      <c r="Y1777" s="11" t="e">
        <f t="shared" si="335"/>
        <v>#VALUE!</v>
      </c>
    </row>
    <row r="1778" spans="1:25" x14ac:dyDescent="0.2">
      <c r="A1778" s="6">
        <f>'01_Data'!A1774</f>
        <v>46038</v>
      </c>
      <c r="B1778">
        <f>0.94*B1777+(1-0.94)*'01_Data'!P1773^2</f>
        <v>3.0230979586236333E-4</v>
      </c>
      <c r="C1778" s="11">
        <f t="shared" si="324"/>
        <v>0.27601099354430714</v>
      </c>
      <c r="D1778">
        <f>0.94*D1777+(1-0.94)*'01_Data'!Q1773^2</f>
        <v>3.2160173060576737E-4</v>
      </c>
      <c r="E1778" s="11">
        <f t="shared" si="325"/>
        <v>0.28468163992897993</v>
      </c>
      <c r="F1778">
        <f>0.94*F1777+(1-0.94)*'01_Data'!R1773^2</f>
        <v>5.3522963097275139E-4</v>
      </c>
      <c r="G1778" s="11">
        <f t="shared" si="326"/>
        <v>0.3672572218556544</v>
      </c>
      <c r="H1778">
        <f>0.94*H1777+(1-0.94)*'01_Data'!S1773^2</f>
        <v>4.4245692895498849E-4</v>
      </c>
      <c r="I1778" s="11">
        <f t="shared" si="327"/>
        <v>0.33391487851944707</v>
      </c>
      <c r="J1778">
        <f>0.94*J1777+(1-0.94)*'01_Data'!T1773^2</f>
        <v>1.609978546267474E-4</v>
      </c>
      <c r="K1778" s="11">
        <f t="shared" si="328"/>
        <v>0.20142358195092339</v>
      </c>
      <c r="L1778" t="e">
        <f>0.94*L1777+(1-0.94)*'01_Data'!U1773^2</f>
        <v>#DIV/0!</v>
      </c>
      <c r="M1778" s="11" t="e">
        <f t="shared" si="329"/>
        <v>#DIV/0!</v>
      </c>
      <c r="N1778">
        <f>0.94*N1777+(1-0.94)*'01_Data'!V1773^2</f>
        <v>8.4144345876272549E-4</v>
      </c>
      <c r="O1778" s="11">
        <f t="shared" si="330"/>
        <v>0.46048208608827212</v>
      </c>
      <c r="P1778">
        <f>0.94*P1777+(1-0.94)*'01_Data'!W1773^2</f>
        <v>9.5158702270429715E-4</v>
      </c>
      <c r="Q1778" s="11">
        <f t="shared" si="331"/>
        <v>0.48969371011019008</v>
      </c>
      <c r="R1778">
        <f>0.94*R1777+(1-0.94)*'01_Data'!X1773^2</f>
        <v>1.0474098734868927E-4</v>
      </c>
      <c r="S1778" s="11">
        <f t="shared" si="332"/>
        <v>0.16246454632278914</v>
      </c>
      <c r="T1778">
        <f>0.94*T1777+(1-0.94)*'01_Data'!Y1773^2</f>
        <v>3.4134726891456496E-8</v>
      </c>
      <c r="U1778" s="11">
        <f t="shared" si="333"/>
        <v>2.9329083137130348E-3</v>
      </c>
      <c r="V1778" t="e">
        <f>0.94*V1777+(1-0.94)*'01_Data'!AA1773^2</f>
        <v>#VALUE!</v>
      </c>
      <c r="W1778" s="11" t="e">
        <f t="shared" si="334"/>
        <v>#VALUE!</v>
      </c>
      <c r="X1778" t="e">
        <f>0.94*X1777+(1-0.94)*'01_Data'!AB1773^2</f>
        <v>#VALUE!</v>
      </c>
      <c r="Y1778" s="11" t="e">
        <f t="shared" si="335"/>
        <v>#VALUE!</v>
      </c>
    </row>
    <row r="1779" spans="1:25" x14ac:dyDescent="0.2">
      <c r="A1779" s="6">
        <f>'01_Data'!A1775</f>
        <v>46042</v>
      </c>
      <c r="B1779">
        <f>0.94*B1778+(1-0.94)*'01_Data'!P1774^2</f>
        <v>2.8623759285376213E-4</v>
      </c>
      <c r="C1779" s="11">
        <f t="shared" si="324"/>
        <v>0.26857377645471658</v>
      </c>
      <c r="D1779">
        <f>0.94*D1778+(1-0.94)*'01_Data'!Q1774^2</f>
        <v>3.0232733193281025E-4</v>
      </c>
      <c r="E1779" s="11">
        <f t="shared" si="325"/>
        <v>0.2760189987067343</v>
      </c>
      <c r="F1779">
        <f>0.94*F1778+(1-0.94)*'01_Data'!R1774^2</f>
        <v>5.064983235015363E-4</v>
      </c>
      <c r="G1779" s="11">
        <f t="shared" si="326"/>
        <v>0.35726401655132739</v>
      </c>
      <c r="H1779">
        <f>0.94*H1778+(1-0.94)*'01_Data'!S1774^2</f>
        <v>4.2310022510155478E-4</v>
      </c>
      <c r="I1779" s="11">
        <f t="shared" si="327"/>
        <v>0.326529105480035</v>
      </c>
      <c r="J1779">
        <f>0.94*J1778+(1-0.94)*'01_Data'!T1774^2</f>
        <v>1.7378893127140393E-4</v>
      </c>
      <c r="K1779" s="11">
        <f t="shared" si="328"/>
        <v>0.2092720972332284</v>
      </c>
      <c r="L1779" t="e">
        <f>0.94*L1778+(1-0.94)*'01_Data'!U1774^2</f>
        <v>#DIV/0!</v>
      </c>
      <c r="M1779" s="11" t="e">
        <f t="shared" si="329"/>
        <v>#DIV/0!</v>
      </c>
      <c r="N1779">
        <f>0.94*N1778+(1-0.94)*'01_Data'!V1774^2</f>
        <v>8.011267556888703E-4</v>
      </c>
      <c r="O1779" s="11">
        <f t="shared" si="330"/>
        <v>0.44931497018638866</v>
      </c>
      <c r="P1779">
        <f>0.94*P1778+(1-0.94)*'01_Data'!W1774^2</f>
        <v>9.0326392403450751E-4</v>
      </c>
      <c r="Q1779" s="11">
        <f t="shared" si="331"/>
        <v>0.47709800760084492</v>
      </c>
      <c r="R1779">
        <f>0.94*R1778+(1-0.94)*'01_Data'!X1774^2</f>
        <v>1.0084981643548502E-4</v>
      </c>
      <c r="S1779" s="11">
        <f t="shared" si="332"/>
        <v>0.15941817255803126</v>
      </c>
      <c r="T1779">
        <f>0.94*T1778+(1-0.94)*'01_Data'!Y1774^2</f>
        <v>4.3513401213753462E-8</v>
      </c>
      <c r="U1779" s="11">
        <f t="shared" si="333"/>
        <v>3.3114010789793906E-3</v>
      </c>
      <c r="V1779" t="e">
        <f>0.94*V1778+(1-0.94)*'01_Data'!AA1774^2</f>
        <v>#VALUE!</v>
      </c>
      <c r="W1779" s="11" t="e">
        <f t="shared" si="334"/>
        <v>#VALUE!</v>
      </c>
      <c r="X1779" t="e">
        <f>0.94*X1778+(1-0.94)*'01_Data'!AB1774^2</f>
        <v>#VALUE!</v>
      </c>
      <c r="Y1779" s="11" t="e">
        <f t="shared" si="335"/>
        <v>#VALUE!</v>
      </c>
    </row>
    <row r="1780" spans="1:25" x14ac:dyDescent="0.2">
      <c r="A1780" s="6">
        <f>'01_Data'!A1776</f>
        <v>46043</v>
      </c>
      <c r="B1780">
        <f>0.94*B1779+(1-0.94)*'01_Data'!P1775^2</f>
        <v>2.702136272233066E-4</v>
      </c>
      <c r="C1780" s="11">
        <f t="shared" si="324"/>
        <v>0.26094795278038352</v>
      </c>
      <c r="D1780">
        <f>0.94*D1779+(1-0.94)*'01_Data'!Q1775^2</f>
        <v>2.8619971144838897E-4</v>
      </c>
      <c r="E1780" s="11">
        <f t="shared" si="325"/>
        <v>0.26855600400101659</v>
      </c>
      <c r="F1780">
        <f>0.94*F1779+(1-0.94)*'01_Data'!R1775^2</f>
        <v>5.2171110556326907E-4</v>
      </c>
      <c r="G1780" s="11">
        <f t="shared" si="326"/>
        <v>0.36258957321183938</v>
      </c>
      <c r="H1780">
        <f>0.94*H1779+(1-0.94)*'01_Data'!S1775^2</f>
        <v>4.0475240515237517E-4</v>
      </c>
      <c r="I1780" s="11">
        <f t="shared" si="327"/>
        <v>0.31937064063310289</v>
      </c>
      <c r="J1780">
        <f>0.94*J1779+(1-0.94)*'01_Data'!T1775^2</f>
        <v>1.8251153511908351E-4</v>
      </c>
      <c r="K1780" s="11">
        <f t="shared" si="328"/>
        <v>0.21445956926658472</v>
      </c>
      <c r="L1780" t="e">
        <f>0.94*L1779+(1-0.94)*'01_Data'!U1775^2</f>
        <v>#DIV/0!</v>
      </c>
      <c r="M1780" s="11" t="e">
        <f t="shared" si="329"/>
        <v>#DIV/0!</v>
      </c>
      <c r="N1780">
        <f>0.94*N1779+(1-0.94)*'01_Data'!V1775^2</f>
        <v>7.6511125587776685E-4</v>
      </c>
      <c r="O1780" s="11">
        <f t="shared" si="330"/>
        <v>0.4390991191988402</v>
      </c>
      <c r="P1780">
        <f>0.94*P1779+(1-0.94)*'01_Data'!W1775^2</f>
        <v>8.6726716191110607E-4</v>
      </c>
      <c r="Q1780" s="11">
        <f t="shared" si="331"/>
        <v>0.46749473237845018</v>
      </c>
      <c r="R1780">
        <f>0.94*R1779+(1-0.94)*'01_Data'!X1775^2</f>
        <v>9.6403442912149832E-5</v>
      </c>
      <c r="S1780" s="11">
        <f t="shared" si="332"/>
        <v>0.15586426021978791</v>
      </c>
      <c r="T1780">
        <f>0.94*T1779+(1-0.94)*'01_Data'!Y1775^2</f>
        <v>4.090259714092825E-8</v>
      </c>
      <c r="U1780" s="11">
        <f t="shared" si="333"/>
        <v>3.2105224620790178E-3</v>
      </c>
      <c r="V1780" t="e">
        <f>0.94*V1779+(1-0.94)*'01_Data'!AA1775^2</f>
        <v>#VALUE!</v>
      </c>
      <c r="W1780" s="11" t="e">
        <f t="shared" si="334"/>
        <v>#VALUE!</v>
      </c>
      <c r="X1780" t="e">
        <f>0.94*X1779+(1-0.94)*'01_Data'!AB1775^2</f>
        <v>#VALUE!</v>
      </c>
      <c r="Y1780" s="11" t="e">
        <f t="shared" si="335"/>
        <v>#VALUE!</v>
      </c>
    </row>
    <row r="1781" spans="1:25" x14ac:dyDescent="0.2">
      <c r="A1781" s="6">
        <f>'01_Data'!A1777</f>
        <v>46044</v>
      </c>
      <c r="B1781">
        <f>0.94*B1780+(1-0.94)*'01_Data'!P1776^2</f>
        <v>2.8815339233343416E-4</v>
      </c>
      <c r="C1781" s="11">
        <f t="shared" si="324"/>
        <v>0.26947106499219065</v>
      </c>
      <c r="D1781">
        <f>0.94*D1780+(1-0.94)*'01_Data'!Q1776^2</f>
        <v>2.734798478946239E-4</v>
      </c>
      <c r="E1781" s="11">
        <f t="shared" si="325"/>
        <v>0.26252032620245852</v>
      </c>
      <c r="F1781">
        <f>0.94*F1780+(1-0.94)*'01_Data'!R1776^2</f>
        <v>5.0758641287908192E-4</v>
      </c>
      <c r="G1781" s="11">
        <f t="shared" si="326"/>
        <v>0.35764755842243445</v>
      </c>
      <c r="H1781">
        <f>0.94*H1780+(1-0.94)*'01_Data'!S1776^2</f>
        <v>4.3311924892695998E-4</v>
      </c>
      <c r="I1781" s="11">
        <f t="shared" si="327"/>
        <v>0.33037259379312006</v>
      </c>
      <c r="J1781">
        <f>0.94*J1780+(1-0.94)*'01_Data'!T1776^2</f>
        <v>1.974286486259575E-4</v>
      </c>
      <c r="K1781" s="11">
        <f t="shared" si="328"/>
        <v>0.22305160715345967</v>
      </c>
      <c r="L1781" t="e">
        <f>0.94*L1780+(1-0.94)*'01_Data'!U1776^2</f>
        <v>#DIV/0!</v>
      </c>
      <c r="M1781" s="11" t="e">
        <f t="shared" si="329"/>
        <v>#DIV/0!</v>
      </c>
      <c r="N1781">
        <f>0.94*N1780+(1-0.94)*'01_Data'!V1776^2</f>
        <v>7.3697477667605642E-4</v>
      </c>
      <c r="O1781" s="11">
        <f t="shared" si="330"/>
        <v>0.430949699758993</v>
      </c>
      <c r="P1781">
        <f>0.94*P1780+(1-0.94)*'01_Data'!W1776^2</f>
        <v>8.2485589344416543E-4</v>
      </c>
      <c r="Q1781" s="11">
        <f t="shared" si="331"/>
        <v>0.45592070050385919</v>
      </c>
      <c r="R1781">
        <f>0.94*R1780+(1-0.94)*'01_Data'!X1776^2</f>
        <v>9.9212497205774421E-5</v>
      </c>
      <c r="S1781" s="11">
        <f t="shared" si="332"/>
        <v>0.15811878223618836</v>
      </c>
      <c r="T1781">
        <f>0.94*T1780+(1-0.94)*'01_Data'!Y1776^2</f>
        <v>3.9162224239496404E-8</v>
      </c>
      <c r="U1781" s="11">
        <f t="shared" si="333"/>
        <v>3.1414774403699121E-3</v>
      </c>
      <c r="V1781" t="e">
        <f>0.94*V1780+(1-0.94)*'01_Data'!AA1776^2</f>
        <v>#VALUE!</v>
      </c>
      <c r="W1781" s="11" t="e">
        <f t="shared" si="334"/>
        <v>#VALUE!</v>
      </c>
      <c r="X1781" t="e">
        <f>0.94*X1780+(1-0.94)*'01_Data'!AB1776^2</f>
        <v>#VALUE!</v>
      </c>
      <c r="Y1781" s="11" t="e">
        <f t="shared" si="335"/>
        <v>#VALUE!</v>
      </c>
    </row>
    <row r="1782" spans="1:25" x14ac:dyDescent="0.2">
      <c r="A1782" s="6">
        <f>'01_Data'!A1778</f>
        <v>46045</v>
      </c>
      <c r="B1782">
        <f>0.94*B1781+(1-0.94)*'01_Data'!P1777^2</f>
        <v>2.7086721277295718E-4</v>
      </c>
      <c r="C1782" s="11">
        <f t="shared" si="324"/>
        <v>0.26126334916858357</v>
      </c>
      <c r="D1782">
        <f>0.94*D1781+(1-0.94)*'01_Data'!Q1777^2</f>
        <v>2.5708163074622802E-4</v>
      </c>
      <c r="E1782" s="11">
        <f t="shared" si="325"/>
        <v>0.25452813390281531</v>
      </c>
      <c r="F1782">
        <f>0.94*F1781+(1-0.94)*'01_Data'!R1777^2</f>
        <v>4.7759590677715953E-4</v>
      </c>
      <c r="G1782" s="11">
        <f t="shared" si="326"/>
        <v>0.34692098308958513</v>
      </c>
      <c r="H1782">
        <f>0.94*H1781+(1-0.94)*'01_Data'!S1777^2</f>
        <v>4.112738700349141E-4</v>
      </c>
      <c r="I1782" s="11">
        <f t="shared" si="327"/>
        <v>0.32193324657263711</v>
      </c>
      <c r="J1782">
        <f>0.94*J1781+(1-0.94)*'01_Data'!T1777^2</f>
        <v>1.8594690143943437E-4</v>
      </c>
      <c r="K1782" s="11">
        <f t="shared" si="328"/>
        <v>0.21646851771732875</v>
      </c>
      <c r="L1782" t="e">
        <f>0.94*L1781+(1-0.94)*'01_Data'!U1777^2</f>
        <v>#DIV/0!</v>
      </c>
      <c r="M1782" s="11" t="e">
        <f t="shared" si="329"/>
        <v>#DIV/0!</v>
      </c>
      <c r="N1782">
        <f>0.94*N1781+(1-0.94)*'01_Data'!V1777^2</f>
        <v>7.9374964153102389E-4</v>
      </c>
      <c r="O1782" s="11">
        <f t="shared" si="330"/>
        <v>0.44724144448588177</v>
      </c>
      <c r="P1782">
        <f>0.94*P1781+(1-0.94)*'01_Data'!W1777^2</f>
        <v>8.2762980049949175E-4</v>
      </c>
      <c r="Q1782" s="11">
        <f t="shared" si="331"/>
        <v>0.45668666471211083</v>
      </c>
      <c r="R1782">
        <f>0.94*R1781+(1-0.94)*'01_Data'!X1777^2</f>
        <v>1.329897102019383E-4</v>
      </c>
      <c r="S1782" s="11">
        <f t="shared" si="332"/>
        <v>0.18306667356700526</v>
      </c>
      <c r="T1782">
        <f>0.94*T1781+(1-0.94)*'01_Data'!Y1777^2</f>
        <v>3.7540606753919468E-8</v>
      </c>
      <c r="U1782" s="11">
        <f t="shared" si="333"/>
        <v>3.0757491610968065E-3</v>
      </c>
      <c r="V1782" t="e">
        <f>0.94*V1781+(1-0.94)*'01_Data'!AA1777^2</f>
        <v>#VALUE!</v>
      </c>
      <c r="W1782" s="11" t="e">
        <f t="shared" si="334"/>
        <v>#VALUE!</v>
      </c>
      <c r="X1782" t="e">
        <f>0.94*X1781+(1-0.94)*'01_Data'!AB1777^2</f>
        <v>#VALUE!</v>
      </c>
      <c r="Y1782" s="11" t="e">
        <f t="shared" si="335"/>
        <v>#VALUE!</v>
      </c>
    </row>
    <row r="1783" spans="1:25" x14ac:dyDescent="0.2">
      <c r="A1783" s="6">
        <f>'01_Data'!A1779</f>
        <v>46048</v>
      </c>
      <c r="B1783">
        <f>0.94*B1782+(1-0.94)*'01_Data'!P1778^2</f>
        <v>2.6049930108171379E-4</v>
      </c>
      <c r="C1783" s="11">
        <f t="shared" si="324"/>
        <v>0.25621440996281197</v>
      </c>
      <c r="D1783">
        <f>0.94*D1782+(1-0.94)*'01_Data'!Q1778^2</f>
        <v>2.4166450181852279E-4</v>
      </c>
      <c r="E1783" s="11">
        <f t="shared" si="325"/>
        <v>0.24677814825925684</v>
      </c>
      <c r="F1783">
        <f>0.94*F1782+(1-0.94)*'01_Data'!R1778^2</f>
        <v>4.6254646334464009E-4</v>
      </c>
      <c r="G1783" s="11">
        <f t="shared" si="326"/>
        <v>0.34141134832171194</v>
      </c>
      <c r="H1783">
        <f>0.94*H1782+(1-0.94)*'01_Data'!S1778^2</f>
        <v>4.1505200669863829E-4</v>
      </c>
      <c r="I1783" s="11">
        <f t="shared" si="327"/>
        <v>0.32340857392477534</v>
      </c>
      <c r="J1783">
        <f>0.94*J1782+(1-0.94)*'01_Data'!T1778^2</f>
        <v>1.7522887707661032E-4</v>
      </c>
      <c r="K1783" s="11">
        <f t="shared" si="328"/>
        <v>0.21013728137411936</v>
      </c>
      <c r="L1783" t="e">
        <f>0.94*L1782+(1-0.94)*'01_Data'!U1778^2</f>
        <v>#DIV/0!</v>
      </c>
      <c r="M1783" s="11" t="e">
        <f t="shared" si="329"/>
        <v>#DIV/0!</v>
      </c>
      <c r="N1783">
        <f>0.94*N1782+(1-0.94)*'01_Data'!V1778^2</f>
        <v>7.9729839328394273E-4</v>
      </c>
      <c r="O1783" s="11">
        <f t="shared" si="330"/>
        <v>0.44824010876711334</v>
      </c>
      <c r="P1783">
        <f>0.94*P1782+(1-0.94)*'01_Data'!W1778^2</f>
        <v>8.1520560307354786E-4</v>
      </c>
      <c r="Q1783" s="11">
        <f t="shared" si="331"/>
        <v>0.45324586261160077</v>
      </c>
      <c r="R1783">
        <f>0.94*R1782+(1-0.94)*'01_Data'!X1778^2</f>
        <v>1.2766270454377584E-4</v>
      </c>
      <c r="S1783" s="11">
        <f t="shared" si="332"/>
        <v>0.17936276521349551</v>
      </c>
      <c r="T1783">
        <f>0.94*T1782+(1-0.94)*'01_Data'!Y1778^2</f>
        <v>4.1708000669945038E-8</v>
      </c>
      <c r="U1783" s="11">
        <f t="shared" si="333"/>
        <v>3.2419772005407672E-3</v>
      </c>
      <c r="V1783" t="e">
        <f>0.94*V1782+(1-0.94)*'01_Data'!AA1778^2</f>
        <v>#VALUE!</v>
      </c>
      <c r="W1783" s="11" t="e">
        <f t="shared" si="334"/>
        <v>#VALUE!</v>
      </c>
      <c r="X1783" t="e">
        <f>0.94*X1782+(1-0.94)*'01_Data'!AB1778^2</f>
        <v>#VALUE!</v>
      </c>
      <c r="Y1783" s="11" t="e">
        <f t="shared" si="335"/>
        <v>#VALUE!</v>
      </c>
    </row>
    <row r="1784" spans="1:25" x14ac:dyDescent="0.2">
      <c r="A1784" s="6">
        <f>'01_Data'!A1780</f>
        <v>46049</v>
      </c>
      <c r="B1784">
        <f>0.94*B1783+(1-0.94)*'01_Data'!P1779^2</f>
        <v>2.4492502542954595E-4</v>
      </c>
      <c r="C1784" s="11">
        <f t="shared" si="324"/>
        <v>0.24843732893477499</v>
      </c>
      <c r="D1784">
        <f>0.94*D1783+(1-0.94)*'01_Data'!Q1779^2</f>
        <v>2.2847166928161364E-4</v>
      </c>
      <c r="E1784" s="11">
        <f t="shared" si="325"/>
        <v>0.23994762065702308</v>
      </c>
      <c r="F1784">
        <f>0.94*F1783+(1-0.94)*'01_Data'!R1779^2</f>
        <v>4.3485573285397509E-4</v>
      </c>
      <c r="G1784" s="11">
        <f t="shared" si="326"/>
        <v>0.33103420469673783</v>
      </c>
      <c r="H1784">
        <f>0.94*H1783+(1-0.94)*'01_Data'!S1779^2</f>
        <v>3.9115201061520769E-4</v>
      </c>
      <c r="I1784" s="11">
        <f t="shared" si="327"/>
        <v>0.3139590843964104</v>
      </c>
      <c r="J1784">
        <f>0.94*J1783+(1-0.94)*'01_Data'!T1779^2</f>
        <v>1.6570387738521608E-4</v>
      </c>
      <c r="K1784" s="11">
        <f t="shared" si="328"/>
        <v>0.20434621870999828</v>
      </c>
      <c r="L1784" t="e">
        <f>0.94*L1783+(1-0.94)*'01_Data'!U1779^2</f>
        <v>#DIV/0!</v>
      </c>
      <c r="M1784" s="11" t="e">
        <f t="shared" si="329"/>
        <v>#DIV/0!</v>
      </c>
      <c r="N1784">
        <f>0.94*N1783+(1-0.94)*'01_Data'!V1779^2</f>
        <v>7.8262697539235513E-4</v>
      </c>
      <c r="O1784" s="11">
        <f t="shared" si="330"/>
        <v>0.44409683380865655</v>
      </c>
      <c r="P1784">
        <f>0.94*P1783+(1-0.94)*'01_Data'!W1779^2</f>
        <v>7.8909525219325312E-4</v>
      </c>
      <c r="Q1784" s="11">
        <f t="shared" si="331"/>
        <v>0.44592824933244563</v>
      </c>
      <c r="R1784">
        <f>0.94*R1783+(1-0.94)*'01_Data'!X1779^2</f>
        <v>1.2017066960665994E-4</v>
      </c>
      <c r="S1784" s="11">
        <f t="shared" si="332"/>
        <v>0.17402013889454951</v>
      </c>
      <c r="T1784">
        <f>0.94*T1783+(1-0.94)*'01_Data'!Y1779^2</f>
        <v>3.9205520629748336E-8</v>
      </c>
      <c r="U1784" s="11">
        <f t="shared" si="333"/>
        <v>3.1432135146528912E-3</v>
      </c>
      <c r="V1784" t="e">
        <f>0.94*V1783+(1-0.94)*'01_Data'!AA1779^2</f>
        <v>#VALUE!</v>
      </c>
      <c r="W1784" s="11" t="e">
        <f t="shared" si="334"/>
        <v>#VALUE!</v>
      </c>
      <c r="X1784" t="e">
        <f>0.94*X1783+(1-0.94)*'01_Data'!AB1779^2</f>
        <v>#VALUE!</v>
      </c>
      <c r="Y1784" s="11" t="e">
        <f t="shared" si="335"/>
        <v>#VALUE!</v>
      </c>
    </row>
    <row r="1785" spans="1:25" x14ac:dyDescent="0.2">
      <c r="A1785" s="6">
        <f>'01_Data'!A1781</f>
        <v>46050</v>
      </c>
      <c r="B1785">
        <f>0.94*B1784+(1-0.94)*'01_Data'!P1780^2</f>
        <v>2.4310724933896251E-4</v>
      </c>
      <c r="C1785" s="11">
        <f t="shared" si="324"/>
        <v>0.24751369019393363</v>
      </c>
      <c r="D1785">
        <f>0.94*D1784+(1-0.94)*'01_Data'!Q1780^2</f>
        <v>2.1985422284843622E-4</v>
      </c>
      <c r="E1785" s="11">
        <f t="shared" si="325"/>
        <v>0.23537897985547887</v>
      </c>
      <c r="F1785">
        <f>0.94*F1784+(1-0.94)*'01_Data'!R1780^2</f>
        <v>4.2106844204460153E-4</v>
      </c>
      <c r="G1785" s="11">
        <f t="shared" si="326"/>
        <v>0.32574414406899105</v>
      </c>
      <c r="H1785">
        <f>0.94*H1784+(1-0.94)*'01_Data'!S1780^2</f>
        <v>3.7985266514029307E-4</v>
      </c>
      <c r="I1785" s="11">
        <f t="shared" si="327"/>
        <v>0.30939113047298866</v>
      </c>
      <c r="J1785">
        <f>0.94*J1784+(1-0.94)*'01_Data'!T1780^2</f>
        <v>1.5662076163840569E-4</v>
      </c>
      <c r="K1785" s="11">
        <f t="shared" si="328"/>
        <v>0.19866663517782304</v>
      </c>
      <c r="L1785" t="e">
        <f>0.94*L1784+(1-0.94)*'01_Data'!U1780^2</f>
        <v>#DIV/0!</v>
      </c>
      <c r="M1785" s="11" t="e">
        <f t="shared" si="329"/>
        <v>#DIV/0!</v>
      </c>
      <c r="N1785">
        <f>0.94*N1784+(1-0.94)*'01_Data'!V1780^2</f>
        <v>7.4644589783319428E-4</v>
      </c>
      <c r="O1785" s="11">
        <f t="shared" si="330"/>
        <v>0.43371000248318575</v>
      </c>
      <c r="P1785">
        <f>0.94*P1784+(1-0.94)*'01_Data'!W1780^2</f>
        <v>8.5949689802260773E-4</v>
      </c>
      <c r="Q1785" s="11">
        <f t="shared" si="331"/>
        <v>0.46539576523825094</v>
      </c>
      <c r="R1785">
        <f>0.94*R1784+(1-0.94)*'01_Data'!X1780^2</f>
        <v>1.1297898095759775E-4</v>
      </c>
      <c r="S1785" s="11">
        <f t="shared" si="332"/>
        <v>0.16873263822187642</v>
      </c>
      <c r="T1785">
        <f>0.94*T1784+(1-0.94)*'01_Data'!Y1780^2</f>
        <v>3.7566192858299454E-8</v>
      </c>
      <c r="U1785" s="11">
        <f t="shared" si="333"/>
        <v>3.076797133431365E-3</v>
      </c>
      <c r="V1785" t="e">
        <f>0.94*V1784+(1-0.94)*'01_Data'!AA1780^2</f>
        <v>#VALUE!</v>
      </c>
      <c r="W1785" s="11" t="e">
        <f t="shared" si="334"/>
        <v>#VALUE!</v>
      </c>
      <c r="X1785" t="e">
        <f>0.94*X1784+(1-0.94)*'01_Data'!AB1780^2</f>
        <v>#VALUE!</v>
      </c>
      <c r="Y1785" s="11" t="e">
        <f t="shared" si="335"/>
        <v>#VALUE!</v>
      </c>
    </row>
    <row r="1786" spans="1:25" x14ac:dyDescent="0.2">
      <c r="A1786" s="6">
        <f>'01_Data'!A1782</f>
        <v>46051</v>
      </c>
      <c r="B1786">
        <f>0.94*B1785+(1-0.94)*'01_Data'!P1781^2</f>
        <v>2.3031394866414171E-4</v>
      </c>
      <c r="C1786" s="11">
        <f t="shared" si="324"/>
        <v>0.24091308611896473</v>
      </c>
      <c r="D1786">
        <f>0.94*D1785+(1-0.94)*'01_Data'!Q1781^2</f>
        <v>2.0828051080072613E-4</v>
      </c>
      <c r="E1786" s="11">
        <f t="shared" si="325"/>
        <v>0.22909973531582919</v>
      </c>
      <c r="F1786">
        <f>0.94*F1785+(1-0.94)*'01_Data'!R1781^2</f>
        <v>4.0949490231129864E-4</v>
      </c>
      <c r="G1786" s="11">
        <f t="shared" si="326"/>
        <v>0.32123622987211026</v>
      </c>
      <c r="H1786">
        <f>0.94*H1785+(1-0.94)*'01_Data'!S1781^2</f>
        <v>3.594172103720813E-4</v>
      </c>
      <c r="I1786" s="11">
        <f t="shared" si="327"/>
        <v>0.30095371241067037</v>
      </c>
      <c r="J1786">
        <f>0.94*J1785+(1-0.94)*'01_Data'!T1781^2</f>
        <v>1.5470386983604625E-4</v>
      </c>
      <c r="K1786" s="11">
        <f t="shared" si="328"/>
        <v>0.19744714532928467</v>
      </c>
      <c r="L1786" t="e">
        <f>0.94*L1785+(1-0.94)*'01_Data'!U1781^2</f>
        <v>#DIV/0!</v>
      </c>
      <c r="M1786" s="11" t="e">
        <f t="shared" si="329"/>
        <v>#DIV/0!</v>
      </c>
      <c r="N1786">
        <f>0.94*N1785+(1-0.94)*'01_Data'!V1781^2</f>
        <v>7.8393285337732344E-4</v>
      </c>
      <c r="O1786" s="11">
        <f t="shared" si="330"/>
        <v>0.44446718557288967</v>
      </c>
      <c r="P1786">
        <f>0.94*P1785+(1-0.94)*'01_Data'!W1781^2</f>
        <v>9.0791254143175889E-4</v>
      </c>
      <c r="Q1786" s="11">
        <f t="shared" si="331"/>
        <v>0.47832411651599094</v>
      </c>
      <c r="R1786">
        <f>0.94*R1785+(1-0.94)*'01_Data'!X1781^2</f>
        <v>1.2161629798232033E-4</v>
      </c>
      <c r="S1786" s="11">
        <f t="shared" si="332"/>
        <v>0.17506372294551698</v>
      </c>
      <c r="T1786">
        <f>0.94*T1785+(1-0.94)*'01_Data'!Y1781^2</f>
        <v>3.6039542230112187E-8</v>
      </c>
      <c r="U1786" s="11">
        <f t="shared" si="333"/>
        <v>3.0136298117035328E-3</v>
      </c>
      <c r="V1786" t="e">
        <f>0.94*V1785+(1-0.94)*'01_Data'!AA1781^2</f>
        <v>#VALUE!</v>
      </c>
      <c r="W1786" s="11" t="e">
        <f t="shared" si="334"/>
        <v>#VALUE!</v>
      </c>
      <c r="X1786" t="e">
        <f>0.94*X1785+(1-0.94)*'01_Data'!AB1781^2</f>
        <v>#VALUE!</v>
      </c>
      <c r="Y1786" s="11" t="e">
        <f t="shared" si="335"/>
        <v>#VALUE!</v>
      </c>
    </row>
    <row r="1787" spans="1:25" x14ac:dyDescent="0.2">
      <c r="A1787" s="6">
        <f>'01_Data'!A1783</f>
        <v>46052</v>
      </c>
      <c r="B1787">
        <f>0.94*B1786+(1-0.94)*'01_Data'!P1782^2</f>
        <v>2.4313961536056547E-4</v>
      </c>
      <c r="C1787" s="11">
        <f t="shared" si="324"/>
        <v>0.24753016598156782</v>
      </c>
      <c r="D1787">
        <f>0.94*D1786+(1-0.94)*'01_Data'!Q1782^2</f>
        <v>1.9905818974366509E-4</v>
      </c>
      <c r="E1787" s="11">
        <f t="shared" si="325"/>
        <v>0.22397022975253567</v>
      </c>
      <c r="F1787">
        <f>0.94*F1786+(1-0.94)*'01_Data'!R1782^2</f>
        <v>3.9636944036597962E-4</v>
      </c>
      <c r="G1787" s="11">
        <f t="shared" si="326"/>
        <v>0.31604603932374614</v>
      </c>
      <c r="H1787">
        <f>0.94*H1786+(1-0.94)*'01_Data'!S1782^2</f>
        <v>3.4810904642632322E-4</v>
      </c>
      <c r="I1787" s="11">
        <f t="shared" si="327"/>
        <v>0.29618149790193421</v>
      </c>
      <c r="J1787">
        <f>0.94*J1786+(1-0.94)*'01_Data'!T1782^2</f>
        <v>1.7859783438188071E-4</v>
      </c>
      <c r="K1787" s="11">
        <f t="shared" si="328"/>
        <v>0.2121477180274017</v>
      </c>
      <c r="L1787" t="e">
        <f>0.94*L1786+(1-0.94)*'01_Data'!U1782^2</f>
        <v>#DIV/0!</v>
      </c>
      <c r="M1787" s="11" t="e">
        <f t="shared" si="329"/>
        <v>#DIV/0!</v>
      </c>
      <c r="N1787">
        <f>0.94*N1786+(1-0.94)*'01_Data'!V1782^2</f>
        <v>7.4161698721675936E-4</v>
      </c>
      <c r="O1787" s="11">
        <f t="shared" si="330"/>
        <v>0.43230484704502603</v>
      </c>
      <c r="P1787">
        <f>0.94*P1786+(1-0.94)*'01_Data'!W1782^2</f>
        <v>8.6490328380979195E-4</v>
      </c>
      <c r="Q1787" s="11">
        <f t="shared" si="331"/>
        <v>0.46685718107368512</v>
      </c>
      <c r="R1787">
        <f>0.94*R1786+(1-0.94)*'01_Data'!X1782^2</f>
        <v>1.2924238012587035E-4</v>
      </c>
      <c r="S1787" s="11">
        <f t="shared" si="332"/>
        <v>0.18046905494216822</v>
      </c>
      <c r="T1787">
        <f>0.94*T1786+(1-0.94)*'01_Data'!Y1782^2</f>
        <v>3.6727623434169546E-8</v>
      </c>
      <c r="U1787" s="11">
        <f t="shared" si="333"/>
        <v>3.0422624977819923E-3</v>
      </c>
      <c r="V1787" t="e">
        <f>0.94*V1786+(1-0.94)*'01_Data'!AA1782^2</f>
        <v>#VALUE!</v>
      </c>
      <c r="W1787" s="11" t="e">
        <f t="shared" si="334"/>
        <v>#VALUE!</v>
      </c>
      <c r="X1787" t="e">
        <f>0.94*X1786+(1-0.94)*'01_Data'!AB1782^2</f>
        <v>#VALUE!</v>
      </c>
      <c r="Y1787" s="11" t="e">
        <f t="shared" si="335"/>
        <v>#VALUE!</v>
      </c>
    </row>
    <row r="1788" spans="1:25" x14ac:dyDescent="0.2">
      <c r="A1788" s="6">
        <f>'01_Data'!A1784</f>
        <v>46055</v>
      </c>
      <c r="B1788">
        <f>0.94*B1787+(1-0.94)*'01_Data'!P1783^2</f>
        <v>2.3094272515701778E-4</v>
      </c>
      <c r="C1788" s="11">
        <f t="shared" si="324"/>
        <v>0.24124171848908821</v>
      </c>
      <c r="D1788">
        <f>0.94*D1787+(1-0.94)*'01_Data'!Q1783^2</f>
        <v>2.5170698015525783E-4</v>
      </c>
      <c r="E1788" s="11">
        <f t="shared" si="325"/>
        <v>0.25185344746325189</v>
      </c>
      <c r="F1788">
        <f>0.94*F1787+(1-0.94)*'01_Data'!R1783^2</f>
        <v>3.8403700808842467E-4</v>
      </c>
      <c r="G1788" s="11">
        <f t="shared" si="326"/>
        <v>0.31109054315148027</v>
      </c>
      <c r="H1788">
        <f>0.94*H1787+(1-0.94)*'01_Data'!S1783^2</f>
        <v>3.2724877002701853E-4</v>
      </c>
      <c r="I1788" s="11">
        <f t="shared" si="327"/>
        <v>0.28717014128702284</v>
      </c>
      <c r="J1788">
        <f>0.94*J1787+(1-0.94)*'01_Data'!T1783^2</f>
        <v>1.7075975274779637E-4</v>
      </c>
      <c r="K1788" s="11">
        <f t="shared" si="328"/>
        <v>0.20744025089756493</v>
      </c>
      <c r="L1788" t="e">
        <f>0.94*L1787+(1-0.94)*'01_Data'!U1783^2</f>
        <v>#DIV/0!</v>
      </c>
      <c r="M1788" s="11" t="e">
        <f t="shared" si="329"/>
        <v>#DIV/0!</v>
      </c>
      <c r="N1788">
        <f>0.94*N1787+(1-0.94)*'01_Data'!V1783^2</f>
        <v>7.0252598624045699E-4</v>
      </c>
      <c r="O1788" s="11">
        <f t="shared" si="330"/>
        <v>0.42075711346642158</v>
      </c>
      <c r="P1788">
        <f>0.94*P1787+(1-0.94)*'01_Data'!W1783^2</f>
        <v>8.1393945641200678E-4</v>
      </c>
      <c r="Q1788" s="11">
        <f t="shared" si="331"/>
        <v>0.45289374362627899</v>
      </c>
      <c r="R1788">
        <f>0.94*R1787+(1-0.94)*'01_Data'!X1783^2</f>
        <v>1.22610282087781E-4</v>
      </c>
      <c r="S1788" s="11">
        <f t="shared" si="332"/>
        <v>0.175777675164171</v>
      </c>
      <c r="T1788">
        <f>0.94*T1787+(1-0.94)*'01_Data'!Y1783^2</f>
        <v>3.7373177589238609E-8</v>
      </c>
      <c r="U1788" s="11">
        <f t="shared" si="333"/>
        <v>3.0688826553793369E-3</v>
      </c>
      <c r="V1788" t="e">
        <f>0.94*V1787+(1-0.94)*'01_Data'!AA1783^2</f>
        <v>#VALUE!</v>
      </c>
      <c r="W1788" s="11" t="e">
        <f t="shared" si="334"/>
        <v>#VALUE!</v>
      </c>
      <c r="X1788" t="e">
        <f>0.94*X1787+(1-0.94)*'01_Data'!AB1783^2</f>
        <v>#VALUE!</v>
      </c>
      <c r="Y1788" s="11" t="e">
        <f t="shared" si="335"/>
        <v>#VALUE!</v>
      </c>
    </row>
    <row r="1789" spans="1:25" x14ac:dyDescent="0.2">
      <c r="A1789" s="6">
        <f>'01_Data'!A1785</f>
        <v>46056</v>
      </c>
      <c r="B1789">
        <f>0.94*B1788+(1-0.94)*'01_Data'!P1784^2</f>
        <v>2.4467804101551495E-4</v>
      </c>
      <c r="C1789" s="11">
        <f t="shared" si="324"/>
        <v>0.24831203421483578</v>
      </c>
      <c r="D1789">
        <f>0.94*D1788+(1-0.94)*'01_Data'!Q1784^2</f>
        <v>2.5265749005577091E-4</v>
      </c>
      <c r="E1789" s="11">
        <f t="shared" si="325"/>
        <v>0.25232853087602736</v>
      </c>
      <c r="F1789">
        <f>0.94*F1788+(1-0.94)*'01_Data'!R1784^2</f>
        <v>3.9466081529351067E-4</v>
      </c>
      <c r="G1789" s="11">
        <f t="shared" si="326"/>
        <v>0.31536411567260586</v>
      </c>
      <c r="H1789">
        <f>0.94*H1788+(1-0.94)*'01_Data'!S1784^2</f>
        <v>3.8390478015136573E-4</v>
      </c>
      <c r="I1789" s="11">
        <f t="shared" si="327"/>
        <v>0.31103698268557095</v>
      </c>
      <c r="J1789">
        <f>0.94*J1788+(1-0.94)*'01_Data'!T1784^2</f>
        <v>1.7981627447372187E-4</v>
      </c>
      <c r="K1789" s="11">
        <f t="shared" si="328"/>
        <v>0.21287015095446782</v>
      </c>
      <c r="L1789" t="e">
        <f>0.94*L1788+(1-0.94)*'01_Data'!U1784^2</f>
        <v>#DIV/0!</v>
      </c>
      <c r="M1789" s="11" t="e">
        <f t="shared" si="329"/>
        <v>#DIV/0!</v>
      </c>
      <c r="N1789">
        <f>0.94*N1788+(1-0.94)*'01_Data'!V1784^2</f>
        <v>6.6040387525873403E-4</v>
      </c>
      <c r="O1789" s="11">
        <f t="shared" si="330"/>
        <v>0.40794825231296311</v>
      </c>
      <c r="P1789">
        <f>0.94*P1788+(1-0.94)*'01_Data'!W1784^2</f>
        <v>7.6525130914635836E-4</v>
      </c>
      <c r="Q1789" s="11">
        <f t="shared" si="331"/>
        <v>0.43913930580726013</v>
      </c>
      <c r="R1789">
        <f>0.94*R1788+(1-0.94)*'01_Data'!X1784^2</f>
        <v>1.3248256659594769E-4</v>
      </c>
      <c r="S1789" s="11">
        <f t="shared" si="332"/>
        <v>0.18271728648975397</v>
      </c>
      <c r="T1789">
        <f>0.94*T1788+(1-0.94)*'01_Data'!Y1784^2</f>
        <v>3.65344499371691E-8</v>
      </c>
      <c r="U1789" s="11">
        <f t="shared" si="333"/>
        <v>3.0342513712885775E-3</v>
      </c>
      <c r="V1789" t="e">
        <f>0.94*V1788+(1-0.94)*'01_Data'!AA1784^2</f>
        <v>#VALUE!</v>
      </c>
      <c r="W1789" s="11" t="e">
        <f t="shared" si="334"/>
        <v>#VALUE!</v>
      </c>
      <c r="X1789" t="e">
        <f>0.94*X1788+(1-0.94)*'01_Data'!AB1784^2</f>
        <v>#VALUE!</v>
      </c>
      <c r="Y1789" s="11" t="e">
        <f t="shared" si="335"/>
        <v>#VALUE!</v>
      </c>
    </row>
    <row r="1790" spans="1:25" x14ac:dyDescent="0.2">
      <c r="A1790" s="6">
        <f>'01_Data'!A1786</f>
        <v>46057</v>
      </c>
      <c r="B1790">
        <f>0.94*B1789+(1-0.94)*'01_Data'!P1785^2</f>
        <v>3.156753318100076E-4</v>
      </c>
      <c r="C1790" s="11">
        <f t="shared" si="324"/>
        <v>0.28204642103051392</v>
      </c>
      <c r="D1790">
        <f>0.94*D1789+(1-0.94)*'01_Data'!Q1785^2</f>
        <v>2.6863440797127999E-4</v>
      </c>
      <c r="E1790" s="11">
        <f t="shared" si="325"/>
        <v>0.26018430161860756</v>
      </c>
      <c r="F1790">
        <f>0.94*F1789+(1-0.94)*'01_Data'!R1785^2</f>
        <v>4.2567057478731617E-4</v>
      </c>
      <c r="G1790" s="11">
        <f t="shared" si="326"/>
        <v>0.32751944193651111</v>
      </c>
      <c r="H1790">
        <f>0.94*H1789+(1-0.94)*'01_Data'!S1785^2</f>
        <v>4.2538084218807134E-4</v>
      </c>
      <c r="I1790" s="11">
        <f t="shared" si="327"/>
        <v>0.32740795993896354</v>
      </c>
      <c r="J1790">
        <f>0.94*J1789+(1-0.94)*'01_Data'!T1785^2</f>
        <v>1.8304543793448564E-4</v>
      </c>
      <c r="K1790" s="11">
        <f t="shared" si="328"/>
        <v>0.21477302055772829</v>
      </c>
      <c r="L1790" t="e">
        <f>0.94*L1789+(1-0.94)*'01_Data'!U1785^2</f>
        <v>#DIV/0!</v>
      </c>
      <c r="M1790" s="11" t="e">
        <f t="shared" si="329"/>
        <v>#DIV/0!</v>
      </c>
      <c r="N1790">
        <f>0.94*N1789+(1-0.94)*'01_Data'!V1785^2</f>
        <v>6.264909892704576E-4</v>
      </c>
      <c r="O1790" s="11">
        <f t="shared" si="330"/>
        <v>0.39733578909551465</v>
      </c>
      <c r="P1790">
        <f>0.94*P1789+(1-0.94)*'01_Data'!W1785^2</f>
        <v>7.419790548990363E-4</v>
      </c>
      <c r="Q1790" s="11">
        <f t="shared" si="331"/>
        <v>0.43241036277424844</v>
      </c>
      <c r="R1790">
        <f>0.94*R1789+(1-0.94)*'01_Data'!X1785^2</f>
        <v>1.3762818698887427E-4</v>
      </c>
      <c r="S1790" s="11">
        <f t="shared" si="332"/>
        <v>0.18623185313258395</v>
      </c>
      <c r="T1790">
        <f>0.94*T1789+(1-0.94)*'01_Data'!Y1785^2</f>
        <v>3.4342382940938951E-8</v>
      </c>
      <c r="U1790" s="11">
        <f t="shared" si="333"/>
        <v>2.9418158509867025E-3</v>
      </c>
      <c r="V1790" t="e">
        <f>0.94*V1789+(1-0.94)*'01_Data'!AA1785^2</f>
        <v>#VALUE!</v>
      </c>
      <c r="W1790" s="11" t="e">
        <f t="shared" si="334"/>
        <v>#VALUE!</v>
      </c>
      <c r="X1790" t="e">
        <f>0.94*X1789+(1-0.94)*'01_Data'!AB1785^2</f>
        <v>#VALUE!</v>
      </c>
      <c r="Y1790" s="11" t="e">
        <f t="shared" si="335"/>
        <v>#VALUE!</v>
      </c>
    </row>
    <row r="1791" spans="1:25" x14ac:dyDescent="0.2">
      <c r="A1791" s="6">
        <f>'01_Data'!A1787</f>
        <v>46058</v>
      </c>
      <c r="B1791">
        <f>0.94*B1790+(1-0.94)*'01_Data'!P1786^2</f>
        <v>3.3887623727852777E-4</v>
      </c>
      <c r="C1791" s="11">
        <f t="shared" si="324"/>
        <v>0.29222732896529202</v>
      </c>
      <c r="D1791">
        <f>0.94*D1790+(1-0.94)*'01_Data'!Q1786^2</f>
        <v>2.7143867128616537E-4</v>
      </c>
      <c r="E1791" s="11">
        <f t="shared" si="325"/>
        <v>0.2615388024062848</v>
      </c>
      <c r="F1791">
        <f>0.94*F1790+(1-0.94)*'01_Data'!R1786^2</f>
        <v>4.3830782101373549E-4</v>
      </c>
      <c r="G1791" s="11">
        <f t="shared" si="326"/>
        <v>0.33234555946403344</v>
      </c>
      <c r="H1791">
        <f>0.94*H1790+(1-0.94)*'01_Data'!S1786^2</f>
        <v>4.5791903905794898E-4</v>
      </c>
      <c r="I1791" s="11">
        <f t="shared" si="327"/>
        <v>0.3396992755991734</v>
      </c>
      <c r="J1791">
        <f>0.94*J1790+(1-0.94)*'01_Data'!T1786^2</f>
        <v>1.8324663742341903E-4</v>
      </c>
      <c r="K1791" s="11">
        <f t="shared" si="328"/>
        <v>0.21489102501198509</v>
      </c>
      <c r="L1791" t="e">
        <f>0.94*L1790+(1-0.94)*'01_Data'!U1786^2</f>
        <v>#DIV/0!</v>
      </c>
      <c r="M1791" s="11" t="e">
        <f t="shared" si="329"/>
        <v>#DIV/0!</v>
      </c>
      <c r="N1791">
        <f>0.94*N1790+(1-0.94)*'01_Data'!V1786^2</f>
        <v>6.1911608481705319E-4</v>
      </c>
      <c r="O1791" s="11">
        <f t="shared" si="330"/>
        <v>0.394990194022456</v>
      </c>
      <c r="P1791">
        <f>0.94*P1790+(1-0.94)*'01_Data'!W1786^2</f>
        <v>7.0062293701038099E-4</v>
      </c>
      <c r="Q1791" s="11">
        <f t="shared" si="331"/>
        <v>0.42018683954476255</v>
      </c>
      <c r="R1791">
        <f>0.94*R1790+(1-0.94)*'01_Data'!X1786^2</f>
        <v>1.2965344385383558E-4</v>
      </c>
      <c r="S1791" s="11">
        <f t="shared" si="332"/>
        <v>0.18075582383748129</v>
      </c>
      <c r="T1791">
        <f>0.94*T1790+(1-0.94)*'01_Data'!Y1786^2</f>
        <v>3.5157767218832601E-8</v>
      </c>
      <c r="U1791" s="11">
        <f t="shared" si="333"/>
        <v>2.9765344511941761E-3</v>
      </c>
      <c r="V1791" t="e">
        <f>0.94*V1790+(1-0.94)*'01_Data'!AA1786^2</f>
        <v>#VALUE!</v>
      </c>
      <c r="W1791" s="11" t="e">
        <f t="shared" si="334"/>
        <v>#VALUE!</v>
      </c>
      <c r="X1791" t="e">
        <f>0.94*X1790+(1-0.94)*'01_Data'!AB1786^2</f>
        <v>#VALUE!</v>
      </c>
      <c r="Y1791" s="11" t="e">
        <f t="shared" si="335"/>
        <v>#VALUE!</v>
      </c>
    </row>
    <row r="1792" spans="1:25" x14ac:dyDescent="0.2">
      <c r="A1792" s="6">
        <f>'01_Data'!A1788</f>
        <v>46059</v>
      </c>
      <c r="B1792">
        <f>0.94*B1791+(1-0.94)*'01_Data'!P1787^2</f>
        <v>3.2488896554222236E-4</v>
      </c>
      <c r="C1792" s="11">
        <f t="shared" si="324"/>
        <v>0.28613287003879867</v>
      </c>
      <c r="D1792">
        <f>0.94*D1791+(1-0.94)*'01_Data'!Q1787^2</f>
        <v>2.6254083152382334E-4</v>
      </c>
      <c r="E1792" s="11">
        <f t="shared" si="325"/>
        <v>0.25721642549418083</v>
      </c>
      <c r="F1792">
        <f>0.94*F1791+(1-0.94)*'01_Data'!R1787^2</f>
        <v>4.4819616655848336E-4</v>
      </c>
      <c r="G1792" s="11">
        <f t="shared" si="326"/>
        <v>0.33607355440846254</v>
      </c>
      <c r="H1792">
        <f>0.94*H1791+(1-0.94)*'01_Data'!S1787^2</f>
        <v>5.0340244955753705E-4</v>
      </c>
      <c r="I1792" s="11">
        <f t="shared" si="327"/>
        <v>0.35617048907580673</v>
      </c>
      <c r="J1792">
        <f>0.94*J1791+(1-0.94)*'01_Data'!T1787^2</f>
        <v>1.8693913448849318E-4</v>
      </c>
      <c r="K1792" s="11">
        <f t="shared" si="328"/>
        <v>0.21704529916840007</v>
      </c>
      <c r="L1792" t="e">
        <f>0.94*L1791+(1-0.94)*'01_Data'!U1787^2</f>
        <v>#DIV/0!</v>
      </c>
      <c r="M1792" s="11" t="e">
        <f t="shared" si="329"/>
        <v>#DIV/0!</v>
      </c>
      <c r="N1792">
        <f>0.94*N1791+(1-0.94)*'01_Data'!V1787^2</f>
        <v>5.8501016084112022E-4</v>
      </c>
      <c r="O1792" s="11">
        <f t="shared" si="330"/>
        <v>0.38395645655720168</v>
      </c>
      <c r="P1792">
        <f>0.94*P1791+(1-0.94)*'01_Data'!W1787^2</f>
        <v>6.7010519003262705E-4</v>
      </c>
      <c r="Q1792" s="11">
        <f t="shared" si="331"/>
        <v>0.41093370254607009</v>
      </c>
      <c r="R1792">
        <f>0.94*R1791+(1-0.94)*'01_Data'!X1787^2</f>
        <v>1.2769291505450347E-4</v>
      </c>
      <c r="S1792" s="11">
        <f t="shared" si="332"/>
        <v>0.17938398644732723</v>
      </c>
      <c r="T1792">
        <f>0.94*T1791+(1-0.94)*'01_Data'!Y1787^2</f>
        <v>3.3048301185702642E-8</v>
      </c>
      <c r="U1792" s="11">
        <f t="shared" si="333"/>
        <v>2.885857220791955E-3</v>
      </c>
      <c r="V1792" t="e">
        <f>0.94*V1791+(1-0.94)*'01_Data'!AA1787^2</f>
        <v>#VALUE!</v>
      </c>
      <c r="W1792" s="11" t="e">
        <f t="shared" si="334"/>
        <v>#VALUE!</v>
      </c>
      <c r="X1792" t="e">
        <f>0.94*X1791+(1-0.94)*'01_Data'!AB1787^2</f>
        <v>#VALUE!</v>
      </c>
      <c r="Y1792" s="11" t="e">
        <f t="shared" si="335"/>
        <v>#VALUE!</v>
      </c>
    </row>
    <row r="1793" spans="1:25" x14ac:dyDescent="0.2">
      <c r="A1793" s="6">
        <f>'01_Data'!A1789</f>
        <v>46062</v>
      </c>
      <c r="B1793">
        <f>0.94*B1792+(1-0.94)*'01_Data'!P1788^2</f>
        <v>3.2970178959093019E-4</v>
      </c>
      <c r="C1793" s="11">
        <f t="shared" si="324"/>
        <v>0.2882444292209555</v>
      </c>
      <c r="D1793">
        <f>0.94*D1792+(1-0.94)*'01_Data'!Q1788^2</f>
        <v>2.517061184781563E-4</v>
      </c>
      <c r="E1793" s="11">
        <f t="shared" si="325"/>
        <v>0.25185301637362889</v>
      </c>
      <c r="F1793">
        <f>0.94*F1792+(1-0.94)*'01_Data'!R1788^2</f>
        <v>4.5831837596123999E-4</v>
      </c>
      <c r="G1793" s="11">
        <f t="shared" si="326"/>
        <v>0.33984736388889719</v>
      </c>
      <c r="H1793">
        <f>0.94*H1792+(1-0.94)*'01_Data'!S1788^2</f>
        <v>5.1596803941707714E-4</v>
      </c>
      <c r="I1793" s="11">
        <f t="shared" si="327"/>
        <v>0.36058833305183824</v>
      </c>
      <c r="J1793">
        <f>0.94*J1792+(1-0.94)*'01_Data'!T1788^2</f>
        <v>1.8881615200983936E-4</v>
      </c>
      <c r="K1793" s="11">
        <f t="shared" si="328"/>
        <v>0.2181322312416932</v>
      </c>
      <c r="L1793" t="e">
        <f>0.94*L1792+(1-0.94)*'01_Data'!U1788^2</f>
        <v>#DIV/0!</v>
      </c>
      <c r="M1793" s="11" t="e">
        <f t="shared" si="329"/>
        <v>#DIV/0!</v>
      </c>
      <c r="N1793">
        <f>0.94*N1792+(1-0.94)*'01_Data'!V1788^2</f>
        <v>6.8682809250953151E-4</v>
      </c>
      <c r="O1793" s="11">
        <f t="shared" si="330"/>
        <v>0.41602966157763549</v>
      </c>
      <c r="P1793">
        <f>0.94*P1792+(1-0.94)*'01_Data'!W1788^2</f>
        <v>7.52966679672371E-4</v>
      </c>
      <c r="Q1793" s="11">
        <f t="shared" si="331"/>
        <v>0.43560027924398476</v>
      </c>
      <c r="R1793">
        <f>0.94*R1792+(1-0.94)*'01_Data'!X1788^2</f>
        <v>1.2138467726573583E-4</v>
      </c>
      <c r="S1793" s="11">
        <f t="shared" si="332"/>
        <v>0.17489693728297653</v>
      </c>
      <c r="T1793">
        <f>0.94*T1792+(1-0.94)*'01_Data'!Y1788^2</f>
        <v>3.7554379799882354E-8</v>
      </c>
      <c r="U1793" s="11">
        <f t="shared" si="333"/>
        <v>3.0763133308508014E-3</v>
      </c>
      <c r="V1793" t="e">
        <f>0.94*V1792+(1-0.94)*'01_Data'!AA1788^2</f>
        <v>#VALUE!</v>
      </c>
      <c r="W1793" s="11" t="e">
        <f t="shared" si="334"/>
        <v>#VALUE!</v>
      </c>
      <c r="X1793" t="e">
        <f>0.94*X1792+(1-0.94)*'01_Data'!AB1788^2</f>
        <v>#VALUE!</v>
      </c>
      <c r="Y1793" s="11" t="e">
        <f t="shared" si="335"/>
        <v>#VALUE!</v>
      </c>
    </row>
    <row r="1794" spans="1:25" x14ac:dyDescent="0.2">
      <c r="A1794" s="6">
        <f>'01_Data'!A1790</f>
        <v>46063</v>
      </c>
      <c r="B1794">
        <f>0.94*B1793+(1-0.94)*'01_Data'!P1789^2</f>
        <v>3.2234019557619961E-4</v>
      </c>
      <c r="C1794" s="11">
        <f t="shared" si="324"/>
        <v>0.28500829687081447</v>
      </c>
      <c r="D1794">
        <f>0.94*D1793+(1-0.94)*'01_Data'!Q1789^2</f>
        <v>2.4210462208697231E-4</v>
      </c>
      <c r="E1794" s="11">
        <f t="shared" si="325"/>
        <v>0.2470027626685925</v>
      </c>
      <c r="F1794">
        <f>0.94*F1793+(1-0.94)*'01_Data'!R1789^2</f>
        <v>4.3680096063003531E-4</v>
      </c>
      <c r="G1794" s="11">
        <f t="shared" si="326"/>
        <v>0.33177378148185388</v>
      </c>
      <c r="H1794">
        <f>0.94*H1793+(1-0.94)*'01_Data'!S1789^2</f>
        <v>4.8841051827095393E-4</v>
      </c>
      <c r="I1794" s="11">
        <f t="shared" si="327"/>
        <v>0.35082680998504145</v>
      </c>
      <c r="J1794">
        <f>0.94*J1793+(1-0.94)*'01_Data'!T1789^2</f>
        <v>1.8591005703444917E-4</v>
      </c>
      <c r="K1794" s="11">
        <f t="shared" si="328"/>
        <v>0.2164470706031412</v>
      </c>
      <c r="L1794" t="e">
        <f>0.94*L1793+(1-0.94)*'01_Data'!U1789^2</f>
        <v>#DIV/0!</v>
      </c>
      <c r="M1794" s="11" t="e">
        <f t="shared" si="329"/>
        <v>#DIV/0!</v>
      </c>
      <c r="N1794">
        <f>0.94*N1793+(1-0.94)*'01_Data'!V1789^2</f>
        <v>6.5073620547401645E-4</v>
      </c>
      <c r="O1794" s="11">
        <f t="shared" si="330"/>
        <v>0.40495126099254486</v>
      </c>
      <c r="P1794">
        <f>0.94*P1793+(1-0.94)*'01_Data'!W1789^2</f>
        <v>7.1450192339888316E-4</v>
      </c>
      <c r="Q1794" s="11">
        <f t="shared" si="331"/>
        <v>0.42432827468425738</v>
      </c>
      <c r="R1794">
        <f>0.94*R1793+(1-0.94)*'01_Data'!X1789^2</f>
        <v>1.1634359670798646E-4</v>
      </c>
      <c r="S1794" s="11">
        <f t="shared" si="332"/>
        <v>0.17122671044674245</v>
      </c>
      <c r="T1794">
        <f>0.94*T1793+(1-0.94)*'01_Data'!Y1789^2</f>
        <v>3.5301117011889412E-8</v>
      </c>
      <c r="U1794" s="11">
        <f t="shared" si="333"/>
        <v>2.982596433813353E-3</v>
      </c>
      <c r="V1794" t="e">
        <f>0.94*V1793+(1-0.94)*'01_Data'!AA1789^2</f>
        <v>#VALUE!</v>
      </c>
      <c r="W1794" s="11" t="e">
        <f t="shared" si="334"/>
        <v>#VALUE!</v>
      </c>
      <c r="X1794" t="e">
        <f>0.94*X1793+(1-0.94)*'01_Data'!AB1789^2</f>
        <v>#VALUE!</v>
      </c>
      <c r="Y1794" s="11" t="e">
        <f t="shared" si="335"/>
        <v>#VALUE!</v>
      </c>
    </row>
    <row r="1795" spans="1:25" x14ac:dyDescent="0.2">
      <c r="A1795" s="6">
        <f>'01_Data'!A1791</f>
        <v>46064</v>
      </c>
      <c r="B1795">
        <f>0.94*B1794+(1-0.94)*'01_Data'!P1790^2</f>
        <v>3.0337779454334883E-4</v>
      </c>
      <c r="C1795" s="11">
        <f t="shared" si="324"/>
        <v>0.27649810889936283</v>
      </c>
      <c r="D1795">
        <f>0.94*D1794+(1-0.94)*'01_Data'!Q1790^2</f>
        <v>2.2778687002333737E-4</v>
      </c>
      <c r="E1795" s="11">
        <f t="shared" si="325"/>
        <v>0.23958775270426705</v>
      </c>
      <c r="F1795">
        <f>0.94*F1794+(1-0.94)*'01_Data'!R1790^2</f>
        <v>4.1798634683020032E-4</v>
      </c>
      <c r="G1795" s="11">
        <f t="shared" si="326"/>
        <v>0.32454977954269276</v>
      </c>
      <c r="H1795">
        <f>0.94*H1794+(1-0.94)*'01_Data'!S1790^2</f>
        <v>4.6333384194323325E-4</v>
      </c>
      <c r="I1795" s="11">
        <f t="shared" si="327"/>
        <v>0.34170181177408876</v>
      </c>
      <c r="J1795">
        <f>0.94*J1794+(1-0.94)*'01_Data'!T1790^2</f>
        <v>1.8418174663705926E-4</v>
      </c>
      <c r="K1795" s="11">
        <f t="shared" si="328"/>
        <v>0.21543862270386649</v>
      </c>
      <c r="L1795" t="e">
        <f>0.94*L1794+(1-0.94)*'01_Data'!U1790^2</f>
        <v>#DIV/0!</v>
      </c>
      <c r="M1795" s="11" t="e">
        <f t="shared" si="329"/>
        <v>#DIV/0!</v>
      </c>
      <c r="N1795">
        <f>0.94*N1794+(1-0.94)*'01_Data'!V1790^2</f>
        <v>6.1186974671954971E-4</v>
      </c>
      <c r="O1795" s="11">
        <f t="shared" si="330"/>
        <v>0.39267184285778184</v>
      </c>
      <c r="P1795">
        <f>0.94*P1794+(1-0.94)*'01_Data'!W1790^2</f>
        <v>6.740370006705882E-4</v>
      </c>
      <c r="Q1795" s="11">
        <f t="shared" si="331"/>
        <v>0.41213750638468738</v>
      </c>
      <c r="R1795">
        <f>0.94*R1794+(1-0.94)*'01_Data'!X1790^2</f>
        <v>1.1002376213246814E-4</v>
      </c>
      <c r="S1795" s="11">
        <f t="shared" si="332"/>
        <v>0.16651122501916191</v>
      </c>
      <c r="T1795">
        <f>0.94*T1794+(1-0.94)*'01_Data'!Y1790^2</f>
        <v>3.389412289303457E-8</v>
      </c>
      <c r="U1795" s="11">
        <f t="shared" si="333"/>
        <v>2.922553501485424E-3</v>
      </c>
      <c r="V1795" t="e">
        <f>0.94*V1794+(1-0.94)*'01_Data'!AA1790^2</f>
        <v>#VALUE!</v>
      </c>
      <c r="W1795" s="11" t="e">
        <f t="shared" si="334"/>
        <v>#VALUE!</v>
      </c>
      <c r="X1795" t="e">
        <f>0.94*X1794+(1-0.94)*'01_Data'!AB1790^2</f>
        <v>#VALUE!</v>
      </c>
      <c r="Y1795" s="11" t="e">
        <f t="shared" si="335"/>
        <v>#VALUE!</v>
      </c>
    </row>
    <row r="1796" spans="1:25" x14ac:dyDescent="0.2">
      <c r="A1796" s="6">
        <f>'01_Data'!A1792</f>
        <v>46065</v>
      </c>
      <c r="B1796">
        <f>0.94*B1795+(1-0.94)*'01_Data'!P1791^2</f>
        <v>3.2527440337789881E-4</v>
      </c>
      <c r="C1796" s="11">
        <f t="shared" si="324"/>
        <v>0.28630254915251896</v>
      </c>
      <c r="D1796">
        <f>0.94*D1795+(1-0.94)*'01_Data'!Q1791^2</f>
        <v>2.3657271592539069E-4</v>
      </c>
      <c r="E1796" s="11">
        <f t="shared" si="325"/>
        <v>0.24416454372655841</v>
      </c>
      <c r="F1796">
        <f>0.94*F1795+(1-0.94)*'01_Data'!R1791^2</f>
        <v>4.6197773949083914E-4</v>
      </c>
      <c r="G1796" s="11">
        <f t="shared" si="326"/>
        <v>0.3412013926579015</v>
      </c>
      <c r="H1796">
        <f>0.94*H1795+(1-0.94)*'01_Data'!S1791^2</f>
        <v>4.6136505197157275E-4</v>
      </c>
      <c r="I1796" s="11">
        <f t="shared" si="327"/>
        <v>0.34097506227998015</v>
      </c>
      <c r="J1796">
        <f>0.94*J1795+(1-0.94)*'01_Data'!T1791^2</f>
        <v>1.7448530663084674E-4</v>
      </c>
      <c r="K1796" s="11">
        <f t="shared" si="328"/>
        <v>0.20969095657889822</v>
      </c>
      <c r="L1796" t="e">
        <f>0.94*L1795+(1-0.94)*'01_Data'!U1791^2</f>
        <v>#DIV/0!</v>
      </c>
      <c r="M1796" s="11" t="e">
        <f t="shared" si="329"/>
        <v>#DIV/0!</v>
      </c>
      <c r="N1796">
        <f>0.94*N1795+(1-0.94)*'01_Data'!V1791^2</f>
        <v>6.5365758006702456E-4</v>
      </c>
      <c r="O1796" s="11">
        <f t="shared" si="330"/>
        <v>0.40585922458026036</v>
      </c>
      <c r="P1796">
        <f>0.94*P1795+(1-0.94)*'01_Data'!W1791^2</f>
        <v>6.7217711793543869E-4</v>
      </c>
      <c r="Q1796" s="11">
        <f t="shared" si="331"/>
        <v>0.41156850428541125</v>
      </c>
      <c r="R1796">
        <f>0.94*R1795+(1-0.94)*'01_Data'!X1791^2</f>
        <v>1.0524170945261781E-4</v>
      </c>
      <c r="S1796" s="11">
        <f t="shared" si="332"/>
        <v>0.16285242025238583</v>
      </c>
      <c r="T1796">
        <f>0.94*T1795+(1-0.94)*'01_Data'!Y1791^2</f>
        <v>3.4732628661950985E-8</v>
      </c>
      <c r="U1796" s="11">
        <f t="shared" si="333"/>
        <v>2.958483128701539E-3</v>
      </c>
      <c r="V1796" t="e">
        <f>0.94*V1795+(1-0.94)*'01_Data'!AA1791^2</f>
        <v>#VALUE!</v>
      </c>
      <c r="W1796" s="11" t="e">
        <f t="shared" si="334"/>
        <v>#VALUE!</v>
      </c>
      <c r="X1796" t="e">
        <f>0.94*X1795+(1-0.94)*'01_Data'!AB1791^2</f>
        <v>#VALUE!</v>
      </c>
      <c r="Y1796" s="11" t="e">
        <f t="shared" si="335"/>
        <v>#VALUE!</v>
      </c>
    </row>
    <row r="1797" spans="1:25" x14ac:dyDescent="0.2">
      <c r="A1797" s="6">
        <f>'01_Data'!A1793</f>
        <v>46066</v>
      </c>
      <c r="B1797">
        <f>0.94*B1796+(1-0.94)*'01_Data'!P1792^2</f>
        <v>3.6055187760983314E-4</v>
      </c>
      <c r="C1797" s="11">
        <f t="shared" si="324"/>
        <v>0.30142838810848255</v>
      </c>
      <c r="D1797">
        <f>0.94*D1796+(1-0.94)*'01_Data'!Q1792^2</f>
        <v>2.430836575827648E-4</v>
      </c>
      <c r="E1797" s="11">
        <f t="shared" si="325"/>
        <v>0.2475016802182497</v>
      </c>
      <c r="F1797">
        <f>0.94*F1796+(1-0.94)*'01_Data'!R1792^2</f>
        <v>4.3496176816679838E-4</v>
      </c>
      <c r="G1797" s="11">
        <f t="shared" si="326"/>
        <v>0.33107456196155149</v>
      </c>
      <c r="H1797">
        <f>0.94*H1796+(1-0.94)*'01_Data'!S1792^2</f>
        <v>5.1918681224061161E-4</v>
      </c>
      <c r="I1797" s="11">
        <f t="shared" si="327"/>
        <v>0.3617113167771146</v>
      </c>
      <c r="J1797">
        <f>0.94*J1796+(1-0.94)*'01_Data'!T1792^2</f>
        <v>1.6773249029033079E-4</v>
      </c>
      <c r="K1797" s="11">
        <f t="shared" si="328"/>
        <v>0.20559325755764307</v>
      </c>
      <c r="L1797" t="e">
        <f>0.94*L1796+(1-0.94)*'01_Data'!U1792^2</f>
        <v>#DIV/0!</v>
      </c>
      <c r="M1797" s="11" t="e">
        <f t="shared" si="329"/>
        <v>#DIV/0!</v>
      </c>
      <c r="N1797">
        <f>0.94*N1796+(1-0.94)*'01_Data'!V1792^2</f>
        <v>6.2684493280347063E-4</v>
      </c>
      <c r="O1797" s="11">
        <f t="shared" si="330"/>
        <v>0.39744801303626442</v>
      </c>
      <c r="P1797">
        <f>0.94*P1796+(1-0.94)*'01_Data'!W1792^2</f>
        <v>6.8877682301700393E-4</v>
      </c>
      <c r="Q1797" s="11">
        <f t="shared" si="331"/>
        <v>0.41661944193746531</v>
      </c>
      <c r="R1797">
        <f>0.94*R1796+(1-0.94)*'01_Data'!X1792^2</f>
        <v>9.9378314614322167E-5</v>
      </c>
      <c r="S1797" s="11">
        <f t="shared" si="332"/>
        <v>0.15825086187066784</v>
      </c>
      <c r="T1797">
        <f>0.94*T1796+(1-0.94)*'01_Data'!Y1792^2</f>
        <v>3.2648670942233922E-8</v>
      </c>
      <c r="U1797" s="11">
        <f t="shared" si="333"/>
        <v>2.8683558143024986E-3</v>
      </c>
      <c r="V1797" t="e">
        <f>0.94*V1796+(1-0.94)*'01_Data'!AA1792^2</f>
        <v>#VALUE!</v>
      </c>
      <c r="W1797" s="11" t="e">
        <f t="shared" si="334"/>
        <v>#VALUE!</v>
      </c>
      <c r="X1797" t="e">
        <f>0.94*X1796+(1-0.94)*'01_Data'!AB1792^2</f>
        <v>#VALUE!</v>
      </c>
      <c r="Y1797" s="11" t="e">
        <f t="shared" si="335"/>
        <v>#VALUE!</v>
      </c>
    </row>
    <row r="1798" spans="1:25" x14ac:dyDescent="0.2">
      <c r="A1798" s="6">
        <f>'01_Data'!A1794</f>
        <v>46070</v>
      </c>
      <c r="B1798">
        <f>0.94*B1797+(1-0.94)*'01_Data'!P1793^2</f>
        <v>3.4482352666968395E-4</v>
      </c>
      <c r="C1798" s="11">
        <f t="shared" si="324"/>
        <v>0.29478047547414049</v>
      </c>
      <c r="D1798">
        <f>0.94*D1797+(1-0.94)*'01_Data'!Q1793^2</f>
        <v>2.3171317294561902E-4</v>
      </c>
      <c r="E1798" s="11">
        <f t="shared" si="325"/>
        <v>0.24164378655842986</v>
      </c>
      <c r="F1798">
        <f>0.94*F1797+(1-0.94)*'01_Data'!R1793^2</f>
        <v>4.1061268353539872E-4</v>
      </c>
      <c r="G1798" s="11">
        <f t="shared" si="326"/>
        <v>0.32167436368308944</v>
      </c>
      <c r="H1798">
        <f>0.94*H1797+(1-0.94)*'01_Data'!S1793^2</f>
        <v>4.9766788067935966E-4</v>
      </c>
      <c r="I1798" s="11">
        <f t="shared" si="327"/>
        <v>0.35413599920256433</v>
      </c>
      <c r="J1798">
        <f>0.94*J1797+(1-0.94)*'01_Data'!T1793^2</f>
        <v>1.6966490178735636E-4</v>
      </c>
      <c r="K1798" s="11">
        <f t="shared" si="328"/>
        <v>0.20677416485241526</v>
      </c>
      <c r="L1798" t="e">
        <f>0.94*L1797+(1-0.94)*'01_Data'!U1793^2</f>
        <v>#DIV/0!</v>
      </c>
      <c r="M1798" s="11" t="e">
        <f t="shared" si="329"/>
        <v>#DIV/0!</v>
      </c>
      <c r="N1798">
        <f>0.94*N1797+(1-0.94)*'01_Data'!V1793^2</f>
        <v>6.8810462148789938E-4</v>
      </c>
      <c r="O1798" s="11">
        <f t="shared" si="330"/>
        <v>0.41641609552819964</v>
      </c>
      <c r="P1798">
        <f>0.94*P1797+(1-0.94)*'01_Data'!W1793^2</f>
        <v>7.4170333278596125E-4</v>
      </c>
      <c r="Q1798" s="11">
        <f t="shared" si="331"/>
        <v>0.4323300126778874</v>
      </c>
      <c r="R1798">
        <f>0.94*R1797+(1-0.94)*'01_Data'!X1793^2</f>
        <v>1.354898273319571E-4</v>
      </c>
      <c r="S1798" s="11">
        <f t="shared" si="332"/>
        <v>0.18477942658113536</v>
      </c>
      <c r="T1798">
        <f>0.94*T1797+(1-0.94)*'01_Data'!Y1793^2</f>
        <v>4.217082644798468E-8</v>
      </c>
      <c r="U1798" s="11">
        <f t="shared" si="333"/>
        <v>3.2599153769526197E-3</v>
      </c>
      <c r="V1798" t="e">
        <f>0.94*V1797+(1-0.94)*'01_Data'!AA1793^2</f>
        <v>#VALUE!</v>
      </c>
      <c r="W1798" s="11" t="e">
        <f t="shared" si="334"/>
        <v>#VALUE!</v>
      </c>
      <c r="X1798" t="e">
        <f>0.94*X1797+(1-0.94)*'01_Data'!AB1793^2</f>
        <v>#VALUE!</v>
      </c>
      <c r="Y1798" s="11" t="e">
        <f t="shared" si="335"/>
        <v>#VALUE!</v>
      </c>
    </row>
    <row r="1799" spans="1:25" x14ac:dyDescent="0.2">
      <c r="A1799" s="6">
        <f>'01_Data'!A1795</f>
        <v>46071</v>
      </c>
      <c r="B1799">
        <f>0.94*B1798+(1-0.94)*'01_Data'!P1794^2</f>
        <v>3.3825499444360967E-4</v>
      </c>
      <c r="C1799" s="11">
        <f t="shared" si="324"/>
        <v>0.2919593440871342</v>
      </c>
      <c r="D1799">
        <f>0.94*D1798+(1-0.94)*'01_Data'!Q1794^2</f>
        <v>2.2144127902955259E-4</v>
      </c>
      <c r="E1799" s="11">
        <f t="shared" si="325"/>
        <v>0.23622701436424931</v>
      </c>
      <c r="F1799">
        <f>0.94*F1798+(1-0.94)*'01_Data'!R1794^2</f>
        <v>4.2073425039778446E-4</v>
      </c>
      <c r="G1799" s="11">
        <f t="shared" si="326"/>
        <v>0.3256148508594805</v>
      </c>
      <c r="H1799">
        <f>0.94*H1798+(1-0.94)*'01_Data'!S1794^2</f>
        <v>4.6828701645779645E-4</v>
      </c>
      <c r="I1799" s="11">
        <f t="shared" si="327"/>
        <v>0.34352340261962461</v>
      </c>
      <c r="J1799">
        <f>0.94*J1798+(1-0.94)*'01_Data'!T1794^2</f>
        <v>1.6341639234226132E-4</v>
      </c>
      <c r="K1799" s="11">
        <f t="shared" si="328"/>
        <v>0.20293085243562611</v>
      </c>
      <c r="L1799" t="e">
        <f>0.94*L1798+(1-0.94)*'01_Data'!U1794^2</f>
        <v>#DIV/0!</v>
      </c>
      <c r="M1799" s="11" t="e">
        <f t="shared" si="329"/>
        <v>#DIV/0!</v>
      </c>
      <c r="N1799">
        <f>0.94*N1798+(1-0.94)*'01_Data'!V1794^2</f>
        <v>6.6898427984964407E-4</v>
      </c>
      <c r="O1799" s="11">
        <f t="shared" si="330"/>
        <v>0.41058986656042834</v>
      </c>
      <c r="P1799">
        <f>0.94*P1798+(1-0.94)*'01_Data'!W1794^2</f>
        <v>7.0011903775194005E-4</v>
      </c>
      <c r="Q1799" s="11">
        <f t="shared" si="331"/>
        <v>0.42003570980749827</v>
      </c>
      <c r="R1799">
        <f>0.94*R1798+(1-0.94)*'01_Data'!X1794^2</f>
        <v>1.3073065297509328E-4</v>
      </c>
      <c r="S1799" s="11">
        <f t="shared" si="332"/>
        <v>0.18150516397536329</v>
      </c>
      <c r="T1799">
        <f>0.94*T1798+(1-0.94)*'01_Data'!Y1794^2</f>
        <v>4.0350562583462269E-8</v>
      </c>
      <c r="U1799" s="11">
        <f t="shared" si="333"/>
        <v>3.1887837447893033E-3</v>
      </c>
      <c r="V1799" t="e">
        <f>0.94*V1798+(1-0.94)*'01_Data'!AA1794^2</f>
        <v>#VALUE!</v>
      </c>
      <c r="W1799" s="11" t="e">
        <f t="shared" si="334"/>
        <v>#VALUE!</v>
      </c>
      <c r="X1799" t="e">
        <f>0.94*X1798+(1-0.94)*'01_Data'!AB1794^2</f>
        <v>#VALUE!</v>
      </c>
      <c r="Y1799" s="11" t="e">
        <f t="shared" si="335"/>
        <v>#VALUE!</v>
      </c>
    </row>
    <row r="1800" spans="1:25" x14ac:dyDescent="0.2">
      <c r="A1800" s="6">
        <f>'01_Data'!A1796</f>
        <v>46072</v>
      </c>
      <c r="B1800">
        <f>0.94*B1799+(1-0.94)*'01_Data'!P1795^2</f>
        <v>3.7286793626899477E-4</v>
      </c>
      <c r="C1800" s="11">
        <f t="shared" ref="C1800:C1863" si="336">SQRT(B1800)*SQRT(252)</f>
        <v>0.30653339123134155</v>
      </c>
      <c r="D1800">
        <f>0.94*D1799+(1-0.94)*'01_Data'!Q1795^2</f>
        <v>2.2807561411001206E-4</v>
      </c>
      <c r="E1800" s="11">
        <f t="shared" ref="E1800:E1863" si="337">SQRT(D1800)*SQRT(252)</f>
        <v>0.23973955609311337</v>
      </c>
      <c r="F1800">
        <f>0.94*F1799+(1-0.94)*'01_Data'!R1795^2</f>
        <v>4.2896724526363822E-4</v>
      </c>
      <c r="G1800" s="11">
        <f t="shared" ref="G1800:G1863" si="338">SQRT(F1800)*SQRT(252)</f>
        <v>0.32878525789097784</v>
      </c>
      <c r="H1800">
        <f>0.94*H1799+(1-0.94)*'01_Data'!S1795^2</f>
        <v>4.7814028883032457E-4</v>
      </c>
      <c r="I1800" s="11">
        <f t="shared" ref="I1800:I1863" si="339">SQRT(H1800)*SQRT(252)</f>
        <v>0.34711864367279643</v>
      </c>
      <c r="J1800">
        <f>0.94*J1799+(1-0.94)*'01_Data'!T1795^2</f>
        <v>1.8077629708753337E-4</v>
      </c>
      <c r="K1800" s="11">
        <f t="shared" ref="K1800:K1863" si="340">SQRT(J1800)*SQRT(252)</f>
        <v>0.21343764163347198</v>
      </c>
      <c r="L1800" t="e">
        <f>0.94*L1799+(1-0.94)*'01_Data'!U1795^2</f>
        <v>#DIV/0!</v>
      </c>
      <c r="M1800" s="11" t="e">
        <f t="shared" ref="M1800:M1863" si="341">SQRT(L1800)*SQRT(252)</f>
        <v>#DIV/0!</v>
      </c>
      <c r="N1800">
        <f>0.94*N1799+(1-0.94)*'01_Data'!V1795^2</f>
        <v>8.0598098726234802E-4</v>
      </c>
      <c r="O1800" s="11">
        <f t="shared" ref="O1800:O1863" si="342">SQRT(N1800)*SQRT(252)</f>
        <v>0.45067417142555632</v>
      </c>
      <c r="P1800">
        <f>0.94*P1799+(1-0.94)*'01_Data'!W1795^2</f>
        <v>6.6439168147185439E-4</v>
      </c>
      <c r="Q1800" s="11">
        <f t="shared" ref="Q1800:Q1863" si="343">SQRT(P1800)*SQRT(252)</f>
        <v>0.40917808315073195</v>
      </c>
      <c r="R1800">
        <f>0.94*R1799+(1-0.94)*'01_Data'!X1795^2</f>
        <v>1.3357088470537638E-4</v>
      </c>
      <c r="S1800" s="11">
        <f t="shared" ref="S1800:S1863" si="344">SQRT(R1800)*SQRT(252)</f>
        <v>0.18346624470390963</v>
      </c>
      <c r="T1800">
        <f>0.94*T1799+(1-0.94)*'01_Data'!Y1795^2</f>
        <v>3.8653771766087521E-8</v>
      </c>
      <c r="U1800" s="11">
        <f t="shared" ref="U1800:U1863" si="345">SQRT(T1800)*SQRT(252)</f>
        <v>3.121017540010638E-3</v>
      </c>
      <c r="V1800" t="e">
        <f>0.94*V1799+(1-0.94)*'01_Data'!AA1795^2</f>
        <v>#VALUE!</v>
      </c>
      <c r="W1800" s="11" t="e">
        <f t="shared" ref="W1800:W1863" si="346">SQRT(V1800)*SQRT(252)</f>
        <v>#VALUE!</v>
      </c>
      <c r="X1800" t="e">
        <f>0.94*X1799+(1-0.94)*'01_Data'!AB1795^2</f>
        <v>#VALUE!</v>
      </c>
      <c r="Y1800" s="11" t="e">
        <f t="shared" ref="Y1800:Y1863" si="347">SQRT(X1800)*SQRT(252)</f>
        <v>#VALUE!</v>
      </c>
    </row>
    <row r="1801" spans="1:25" x14ac:dyDescent="0.2">
      <c r="A1801" s="6">
        <f>'01_Data'!A1797</f>
        <v>46073</v>
      </c>
      <c r="B1801">
        <f>0.94*B1800+(1-0.94)*'01_Data'!P1796^2</f>
        <v>3.5071768016683638E-4</v>
      </c>
      <c r="C1801" s="11">
        <f t="shared" si="336"/>
        <v>0.29728917807757949</v>
      </c>
      <c r="D1801">
        <f>0.94*D1800+(1-0.94)*'01_Data'!Q1796^2</f>
        <v>2.1585348108762106E-4</v>
      </c>
      <c r="E1801" s="11">
        <f t="shared" si="337"/>
        <v>0.2332275224626813</v>
      </c>
      <c r="F1801">
        <f>0.94*F1800+(1-0.94)*'01_Data'!R1796^2</f>
        <v>4.0879913484067102E-4</v>
      </c>
      <c r="G1801" s="11">
        <f t="shared" si="338"/>
        <v>0.32096320969832209</v>
      </c>
      <c r="H1801">
        <f>0.94*H1800+(1-0.94)*'01_Data'!S1796^2</f>
        <v>9.3198670195922284E-4</v>
      </c>
      <c r="I1801" s="11">
        <f t="shared" si="339"/>
        <v>0.48462423473627914</v>
      </c>
      <c r="J1801">
        <f>0.94*J1800+(1-0.94)*'01_Data'!T1796^2</f>
        <v>1.771634540550815E-4</v>
      </c>
      <c r="K1801" s="11">
        <f t="shared" si="340"/>
        <v>0.21129408515592796</v>
      </c>
      <c r="L1801" t="e">
        <f>0.94*L1800+(1-0.94)*'01_Data'!U1796^2</f>
        <v>#DIV/0!</v>
      </c>
      <c r="M1801" s="11" t="e">
        <f t="shared" si="341"/>
        <v>#DIV/0!</v>
      </c>
      <c r="N1801">
        <f>0.94*N1800+(1-0.94)*'01_Data'!V1796^2</f>
        <v>7.7316661632617872E-4</v>
      </c>
      <c r="O1801" s="11">
        <f t="shared" si="342"/>
        <v>0.44140456195444677</v>
      </c>
      <c r="P1801">
        <f>0.94*P1800+(1-0.94)*'01_Data'!W1796^2</f>
        <v>6.5836538951389537E-4</v>
      </c>
      <c r="Q1801" s="11">
        <f t="shared" si="343"/>
        <v>0.40731815348386041</v>
      </c>
      <c r="R1801">
        <f>0.94*R1800+(1-0.94)*'01_Data'!X1796^2</f>
        <v>1.2582595098569455E-4</v>
      </c>
      <c r="S1801" s="11">
        <f t="shared" si="344"/>
        <v>0.17806779509050769</v>
      </c>
      <c r="T1801">
        <f>0.94*T1800+(1-0.94)*'01_Data'!Y1796^2</f>
        <v>3.6334545460122264E-8</v>
      </c>
      <c r="U1801" s="11">
        <f t="shared" si="345"/>
        <v>3.0259387726705262E-3</v>
      </c>
      <c r="V1801" t="e">
        <f>0.94*V1800+(1-0.94)*'01_Data'!AA1796^2</f>
        <v>#VALUE!</v>
      </c>
      <c r="W1801" s="11" t="e">
        <f t="shared" si="346"/>
        <v>#VALUE!</v>
      </c>
      <c r="X1801" t="e">
        <f>0.94*X1800+(1-0.94)*'01_Data'!AB1796^2</f>
        <v>#VALUE!</v>
      </c>
      <c r="Y1801" s="11" t="e">
        <f t="shared" si="347"/>
        <v>#VALUE!</v>
      </c>
    </row>
    <row r="1802" spans="1:25" x14ac:dyDescent="0.2">
      <c r="A1802" s="6">
        <f>'01_Data'!A1798</f>
        <v>46076</v>
      </c>
      <c r="B1802">
        <f>0.94*B1801+(1-0.94)*'01_Data'!P1797^2</f>
        <v>3.664153163407917E-4</v>
      </c>
      <c r="C1802" s="11">
        <f t="shared" si="336"/>
        <v>0.30386947809524983</v>
      </c>
      <c r="D1802">
        <f>0.94*D1801+(1-0.94)*'01_Data'!Q1797^2</f>
        <v>2.0417777320882929E-4</v>
      </c>
      <c r="E1802" s="11">
        <f t="shared" si="337"/>
        <v>0.2268320939563557</v>
      </c>
      <c r="F1802">
        <f>0.94*F1801+(1-0.94)*'01_Data'!R1797^2</f>
        <v>3.8973699304427491E-4</v>
      </c>
      <c r="G1802" s="11">
        <f t="shared" si="338"/>
        <v>0.31339068628017219</v>
      </c>
      <c r="H1802">
        <f>0.94*H1801+(1-0.94)*'01_Data'!S1797^2</f>
        <v>8.7822549072989775E-4</v>
      </c>
      <c r="I1802" s="11">
        <f t="shared" si="339"/>
        <v>0.47043896911707289</v>
      </c>
      <c r="J1802">
        <f>0.94*J1801+(1-0.94)*'01_Data'!T1797^2</f>
        <v>1.6662547651420513E-4</v>
      </c>
      <c r="K1802" s="11">
        <f t="shared" si="340"/>
        <v>0.20491368934646534</v>
      </c>
      <c r="L1802" t="e">
        <f>0.94*L1801+(1-0.94)*'01_Data'!U1797^2</f>
        <v>#DIV/0!</v>
      </c>
      <c r="M1802" s="11" t="e">
        <f t="shared" si="341"/>
        <v>#DIV/0!</v>
      </c>
      <c r="N1802">
        <f>0.94*N1801+(1-0.94)*'01_Data'!V1797^2</f>
        <v>7.6816029879981892E-4</v>
      </c>
      <c r="O1802" s="11">
        <f t="shared" si="342"/>
        <v>0.43997317565682842</v>
      </c>
      <c r="P1802">
        <f>0.94*P1801+(1-0.94)*'01_Data'!W1797^2</f>
        <v>6.2589474970811102E-4</v>
      </c>
      <c r="Q1802" s="11">
        <f t="shared" si="343"/>
        <v>0.39714666928786396</v>
      </c>
      <c r="R1802">
        <f>0.94*R1801+(1-0.94)*'01_Data'!X1797^2</f>
        <v>1.193468591589215E-4</v>
      </c>
      <c r="S1802" s="11">
        <f t="shared" si="344"/>
        <v>0.17342262974608655</v>
      </c>
      <c r="T1802">
        <f>0.94*T1801+(1-0.94)*'01_Data'!Y1797^2</f>
        <v>4.0583228409163057E-8</v>
      </c>
      <c r="U1802" s="11">
        <f t="shared" si="345"/>
        <v>3.1979639708897742E-3</v>
      </c>
      <c r="V1802" t="e">
        <f>0.94*V1801+(1-0.94)*'01_Data'!AA1797^2</f>
        <v>#VALUE!</v>
      </c>
      <c r="W1802" s="11" t="e">
        <f t="shared" si="346"/>
        <v>#VALUE!</v>
      </c>
      <c r="X1802" t="e">
        <f>0.94*X1801+(1-0.94)*'01_Data'!AB1797^2</f>
        <v>#VALUE!</v>
      </c>
      <c r="Y1802" s="11" t="e">
        <f t="shared" si="347"/>
        <v>#VALUE!</v>
      </c>
    </row>
    <row r="1803" spans="1:25" x14ac:dyDescent="0.2">
      <c r="A1803" s="6">
        <f>'01_Data'!A1799</f>
        <v>46077</v>
      </c>
      <c r="B1803">
        <f>0.94*B1802+(1-0.94)*'01_Data'!P1798^2</f>
        <v>3.7715392354206262E-4</v>
      </c>
      <c r="C1803" s="11">
        <f t="shared" si="336"/>
        <v>0.30829010482433555</v>
      </c>
      <c r="D1803">
        <f>0.94*D1802+(1-0.94)*'01_Data'!Q1798^2</f>
        <v>1.9362140330323412E-4</v>
      </c>
      <c r="E1803" s="11">
        <f t="shared" si="337"/>
        <v>0.22089045618227829</v>
      </c>
      <c r="F1803">
        <f>0.94*F1802+(1-0.94)*'01_Data'!R1798^2</f>
        <v>3.6844003987038411E-4</v>
      </c>
      <c r="G1803" s="11">
        <f t="shared" si="338"/>
        <v>0.30470787657580628</v>
      </c>
      <c r="H1803">
        <f>0.94*H1802+(1-0.94)*'01_Data'!S1798^2</f>
        <v>8.3321598519532939E-4</v>
      </c>
      <c r="I1803" s="11">
        <f t="shared" si="339"/>
        <v>0.45822530295611458</v>
      </c>
      <c r="J1803">
        <f>0.94*J1802+(1-0.94)*'01_Data'!T1798^2</f>
        <v>1.6817462012300017E-4</v>
      </c>
      <c r="K1803" s="11">
        <f t="shared" si="340"/>
        <v>0.20586404317169146</v>
      </c>
      <c r="L1803" t="e">
        <f>0.94*L1802+(1-0.94)*'01_Data'!U1798^2</f>
        <v>#DIV/0!</v>
      </c>
      <c r="M1803" s="11" t="e">
        <f t="shared" si="341"/>
        <v>#DIV/0!</v>
      </c>
      <c r="N1803">
        <f>0.94*N1802+(1-0.94)*'01_Data'!V1798^2</f>
        <v>7.2881176494369346E-4</v>
      </c>
      <c r="O1803" s="11">
        <f t="shared" si="342"/>
        <v>0.42855637291470861</v>
      </c>
      <c r="P1803">
        <f>0.94*P1802+(1-0.94)*'01_Data'!W1798^2</f>
        <v>5.885696284623845E-4</v>
      </c>
      <c r="Q1803" s="11">
        <f t="shared" si="343"/>
        <v>0.38512276792280264</v>
      </c>
      <c r="R1803">
        <f>0.94*R1802+(1-0.94)*'01_Data'!X1798^2</f>
        <v>1.164860905725811E-4</v>
      </c>
      <c r="S1803" s="11">
        <f t="shared" si="344"/>
        <v>0.17133153482149877</v>
      </c>
      <c r="T1803">
        <f>0.94*T1802+(1-0.94)*'01_Data'!Y1798^2</f>
        <v>3.8148234704613271E-8</v>
      </c>
      <c r="U1803" s="11">
        <f t="shared" si="345"/>
        <v>3.1005411052850993E-3</v>
      </c>
      <c r="V1803" t="e">
        <f>0.94*V1802+(1-0.94)*'01_Data'!AA1798^2</f>
        <v>#VALUE!</v>
      </c>
      <c r="W1803" s="11" t="e">
        <f t="shared" si="346"/>
        <v>#VALUE!</v>
      </c>
      <c r="X1803" t="e">
        <f>0.94*X1802+(1-0.94)*'01_Data'!AB1798^2</f>
        <v>#VALUE!</v>
      </c>
      <c r="Y1803" s="11" t="e">
        <f t="shared" si="347"/>
        <v>#VALUE!</v>
      </c>
    </row>
    <row r="1804" spans="1:25" x14ac:dyDescent="0.2">
      <c r="A1804" s="6">
        <f>'01_Data'!A1800</f>
        <v>46078</v>
      </c>
      <c r="B1804">
        <f>0.94*B1803+(1-0.94)*'01_Data'!P1799^2</f>
        <v>3.6052398818478554E-4</v>
      </c>
      <c r="C1804" s="11">
        <f t="shared" si="336"/>
        <v>0.30141672983191553</v>
      </c>
      <c r="D1804">
        <f>0.94*D1803+(1-0.94)*'01_Data'!Q1799^2</f>
        <v>1.8232783081435097E-4</v>
      </c>
      <c r="E1804" s="11">
        <f t="shared" si="337"/>
        <v>0.21435161152931986</v>
      </c>
      <c r="F1804">
        <f>0.94*F1803+(1-0.94)*'01_Data'!R1799^2</f>
        <v>3.4882267783167847E-4</v>
      </c>
      <c r="G1804" s="11">
        <f t="shared" si="338"/>
        <v>0.29648493184912955</v>
      </c>
      <c r="H1804">
        <f>0.94*H1803+(1-0.94)*'01_Data'!S1799^2</f>
        <v>7.8829769770134102E-4</v>
      </c>
      <c r="I1804" s="11">
        <f t="shared" si="339"/>
        <v>0.44570283802185728</v>
      </c>
      <c r="J1804">
        <f>0.94*J1803+(1-0.94)*'01_Data'!T1799^2</f>
        <v>1.6502867910404544E-4</v>
      </c>
      <c r="K1804" s="11">
        <f t="shared" si="340"/>
        <v>0.203929466076434</v>
      </c>
      <c r="L1804" t="e">
        <f>0.94*L1803+(1-0.94)*'01_Data'!U1799^2</f>
        <v>#DIV/0!</v>
      </c>
      <c r="M1804" s="11" t="e">
        <f t="shared" si="341"/>
        <v>#DIV/0!</v>
      </c>
      <c r="N1804">
        <f>0.94*N1803+(1-0.94)*'01_Data'!V1799^2</f>
        <v>7.8080943328903924E-4</v>
      </c>
      <c r="O1804" s="11">
        <f t="shared" si="342"/>
        <v>0.44358085755455895</v>
      </c>
      <c r="P1804">
        <f>0.94*P1803+(1-0.94)*'01_Data'!W1799^2</f>
        <v>5.8132764155417521E-4</v>
      </c>
      <c r="Q1804" s="11">
        <f t="shared" si="343"/>
        <v>0.38274608511603642</v>
      </c>
      <c r="R1804">
        <f>0.94*R1803+(1-0.94)*'01_Data'!X1799^2</f>
        <v>1.0956475699924703E-4</v>
      </c>
      <c r="S1804" s="11">
        <f t="shared" si="344"/>
        <v>0.16616353018580898</v>
      </c>
      <c r="T1804">
        <f>0.94*T1803+(1-0.94)*'01_Data'!Y1799^2</f>
        <v>3.8724596974811045E-8</v>
      </c>
      <c r="U1804" s="11">
        <f t="shared" si="345"/>
        <v>3.123875547721513E-3</v>
      </c>
      <c r="V1804" t="e">
        <f>0.94*V1803+(1-0.94)*'01_Data'!AA1799^2</f>
        <v>#VALUE!</v>
      </c>
      <c r="W1804" s="11" t="e">
        <f t="shared" si="346"/>
        <v>#VALUE!</v>
      </c>
      <c r="X1804" t="e">
        <f>0.94*X1803+(1-0.94)*'01_Data'!AB1799^2</f>
        <v>#VALUE!</v>
      </c>
      <c r="Y1804" s="11" t="e">
        <f t="shared" si="347"/>
        <v>#VALUE!</v>
      </c>
    </row>
    <row r="1805" spans="1:25" x14ac:dyDescent="0.2">
      <c r="A1805" s="6">
        <f>'01_Data'!A1801</f>
        <v>46079</v>
      </c>
      <c r="B1805">
        <f>0.94*B1804+(1-0.94)*'01_Data'!P1800^2</f>
        <v>3.3900042037001218E-4</v>
      </c>
      <c r="C1805" s="11">
        <f t="shared" si="336"/>
        <v>0.29228086822993238</v>
      </c>
      <c r="D1805">
        <f>0.94*D1804+(1-0.94)*'01_Data'!Q1800^2</f>
        <v>1.7359250831508295E-4</v>
      </c>
      <c r="E1805" s="11">
        <f t="shared" si="337"/>
        <v>0.20915380009792056</v>
      </c>
      <c r="F1805">
        <f>0.94*F1804+(1-0.94)*'01_Data'!R1800^2</f>
        <v>3.2955236234533282E-4</v>
      </c>
      <c r="G1805" s="11">
        <f t="shared" si="338"/>
        <v>0.28817910283541359</v>
      </c>
      <c r="H1805">
        <f>0.94*H1804+(1-0.94)*'01_Data'!S1800^2</f>
        <v>7.6412644467493051E-4</v>
      </c>
      <c r="I1805" s="11">
        <f t="shared" si="339"/>
        <v>0.43881643549220267</v>
      </c>
      <c r="J1805">
        <f>0.94*J1804+(1-0.94)*'01_Data'!T1800^2</f>
        <v>1.5522342798903019E-4</v>
      </c>
      <c r="K1805" s="11">
        <f t="shared" si="340"/>
        <v>0.19777842110107871</v>
      </c>
      <c r="L1805" t="e">
        <f>0.94*L1804+(1-0.94)*'01_Data'!U1800^2</f>
        <v>#DIV/0!</v>
      </c>
      <c r="M1805" s="11" t="e">
        <f t="shared" si="341"/>
        <v>#DIV/0!</v>
      </c>
      <c r="N1805">
        <f>0.94*N1804+(1-0.94)*'01_Data'!V1800^2</f>
        <v>7.3412278020188316E-4</v>
      </c>
      <c r="O1805" s="11">
        <f t="shared" si="342"/>
        <v>0.43011503183552485</v>
      </c>
      <c r="P1805">
        <f>0.94*P1804+(1-0.94)*'01_Data'!W1800^2</f>
        <v>5.4849644039354237E-4</v>
      </c>
      <c r="Q1805" s="11">
        <f t="shared" si="343"/>
        <v>0.37178098792053998</v>
      </c>
      <c r="R1805">
        <f>0.94*R1804+(1-0.94)*'01_Data'!X1800^2</f>
        <v>1.1056178071908508E-4</v>
      </c>
      <c r="S1805" s="11">
        <f t="shared" si="344"/>
        <v>0.16691785027734285</v>
      </c>
      <c r="T1805">
        <f>0.94*T1804+(1-0.94)*'01_Data'!Y1800^2</f>
        <v>3.7110022190600432E-8</v>
      </c>
      <c r="U1805" s="11">
        <f t="shared" si="345"/>
        <v>3.0580591217357635E-3</v>
      </c>
      <c r="V1805" t="e">
        <f>0.94*V1804+(1-0.94)*'01_Data'!AA1800^2</f>
        <v>#VALUE!</v>
      </c>
      <c r="W1805" s="11" t="e">
        <f t="shared" si="346"/>
        <v>#VALUE!</v>
      </c>
      <c r="X1805" t="e">
        <f>0.94*X1804+(1-0.94)*'01_Data'!AB1800^2</f>
        <v>#VALUE!</v>
      </c>
      <c r="Y1805" s="11" t="e">
        <f t="shared" si="347"/>
        <v>#VALUE!</v>
      </c>
    </row>
    <row r="1806" spans="1:25" x14ac:dyDescent="0.2">
      <c r="A1806" s="6">
        <f>'01_Data'!A1802</f>
        <v>46080</v>
      </c>
      <c r="B1806">
        <f>0.94*B1805+(1-0.94)*'01_Data'!P1801^2</f>
        <v>3.1939314030902922E-4</v>
      </c>
      <c r="C1806" s="11">
        <f t="shared" si="336"/>
        <v>0.28370243452934163</v>
      </c>
      <c r="D1806">
        <f>0.94*D1805+(1-0.94)*'01_Data'!Q1801^2</f>
        <v>1.6318332462285495E-4</v>
      </c>
      <c r="E1806" s="11">
        <f t="shared" si="337"/>
        <v>0.20278608878559559</v>
      </c>
      <c r="F1806">
        <f>0.94*F1805+(1-0.94)*'01_Data'!R1801^2</f>
        <v>3.1212489772302227E-4</v>
      </c>
      <c r="G1806" s="11">
        <f t="shared" si="338"/>
        <v>0.28045583293310483</v>
      </c>
      <c r="H1806">
        <f>0.94*H1805+(1-0.94)*'01_Data'!S1801^2</f>
        <v>7.2377796036564258E-4</v>
      </c>
      <c r="I1806" s="11">
        <f t="shared" si="339"/>
        <v>0.42707381798951566</v>
      </c>
      <c r="J1806">
        <f>0.94*J1805+(1-0.94)*'01_Data'!T1801^2</f>
        <v>3.0952288420215817E-4</v>
      </c>
      <c r="K1806" s="11">
        <f t="shared" si="340"/>
        <v>0.27928438341401024</v>
      </c>
      <c r="L1806" t="e">
        <f>0.94*L1805+(1-0.94)*'01_Data'!U1801^2</f>
        <v>#DIV/0!</v>
      </c>
      <c r="M1806" s="11" t="e">
        <f t="shared" si="341"/>
        <v>#DIV/0!</v>
      </c>
      <c r="N1806">
        <f>0.94*N1805+(1-0.94)*'01_Data'!V1801^2</f>
        <v>7.1975659400284767E-4</v>
      </c>
      <c r="O1806" s="11">
        <f t="shared" si="342"/>
        <v>0.42588573783201245</v>
      </c>
      <c r="P1806">
        <f>0.94*P1805+(1-0.94)*'01_Data'!W1801^2</f>
        <v>6.2435581920704231E-4</v>
      </c>
      <c r="Q1806" s="11">
        <f t="shared" si="343"/>
        <v>0.39665812287179331</v>
      </c>
      <c r="R1806">
        <f>0.94*R1805+(1-0.94)*'01_Data'!X1801^2</f>
        <v>1.056549513227155E-4</v>
      </c>
      <c r="S1806" s="11">
        <f t="shared" si="344"/>
        <v>0.16317183498791787</v>
      </c>
      <c r="T1806">
        <f>0.94*T1805+(1-0.94)*'01_Data'!Y1801^2</f>
        <v>3.5606557447929965E-8</v>
      </c>
      <c r="U1806" s="11">
        <f t="shared" si="345"/>
        <v>2.9954719956758651E-3</v>
      </c>
      <c r="V1806" t="e">
        <f>0.94*V1805+(1-0.94)*'01_Data'!AA1801^2</f>
        <v>#VALUE!</v>
      </c>
      <c r="W1806" s="11" t="e">
        <f t="shared" si="346"/>
        <v>#VALUE!</v>
      </c>
      <c r="X1806" t="e">
        <f>0.94*X1805+(1-0.94)*'01_Data'!AB1801^2</f>
        <v>#VALUE!</v>
      </c>
      <c r="Y1806" s="11" t="e">
        <f t="shared" si="347"/>
        <v>#VALUE!</v>
      </c>
    </row>
    <row r="1807" spans="1:25" x14ac:dyDescent="0.2">
      <c r="A1807" s="6">
        <f>'01_Data'!A1803</f>
        <v>46083</v>
      </c>
      <c r="B1807">
        <f>0.94*B1806+(1-0.94)*'01_Data'!P1802^2</f>
        <v>3.4176350864569704E-4</v>
      </c>
      <c r="C1807" s="11">
        <f t="shared" si="336"/>
        <v>0.29346959668544148</v>
      </c>
      <c r="D1807">
        <f>0.94*D1806+(1-0.94)*'01_Data'!Q1802^2</f>
        <v>1.6518498200261724E-4</v>
      </c>
      <c r="E1807" s="11">
        <f t="shared" si="337"/>
        <v>0.20402601663675038</v>
      </c>
      <c r="F1807">
        <f>0.94*F1806+(1-0.94)*'01_Data'!R1802^2</f>
        <v>3.2978531000005988E-4</v>
      </c>
      <c r="G1807" s="11">
        <f t="shared" si="338"/>
        <v>0.28828093610229433</v>
      </c>
      <c r="H1807">
        <f>0.94*H1806+(1-0.94)*'01_Data'!S1802^2</f>
        <v>7.4018328620675388E-4</v>
      </c>
      <c r="I1807" s="11">
        <f t="shared" si="339"/>
        <v>0.43188677697297234</v>
      </c>
      <c r="J1807">
        <f>0.94*J1806+(1-0.94)*'01_Data'!T1802^2</f>
        <v>3.0230161029553464E-4</v>
      </c>
      <c r="K1807" s="11">
        <f t="shared" si="340"/>
        <v>0.27600725677864835</v>
      </c>
      <c r="L1807" t="e">
        <f>0.94*L1806+(1-0.94)*'01_Data'!U1802^2</f>
        <v>#DIV/0!</v>
      </c>
      <c r="M1807" s="11" t="e">
        <f t="shared" si="341"/>
        <v>#DIV/0!</v>
      </c>
      <c r="N1807">
        <f>0.94*N1806+(1-0.94)*'01_Data'!V1802^2</f>
        <v>6.956083158917957E-4</v>
      </c>
      <c r="O1807" s="11">
        <f t="shared" si="342"/>
        <v>0.4186804218072927</v>
      </c>
      <c r="P1807">
        <f>0.94*P1806+(1-0.94)*'01_Data'!W1802^2</f>
        <v>6.291053635775688E-4</v>
      </c>
      <c r="Q1807" s="11">
        <f t="shared" si="343"/>
        <v>0.39816397579583634</v>
      </c>
      <c r="R1807">
        <f>0.94*R1806+(1-0.94)*'01_Data'!X1802^2</f>
        <v>1.0314955843798571E-4</v>
      </c>
      <c r="S1807" s="11">
        <f t="shared" si="344"/>
        <v>0.16122558334945605</v>
      </c>
      <c r="T1807">
        <f>0.94*T1806+(1-0.94)*'01_Data'!Y1802^2</f>
        <v>3.6332917445157651E-8</v>
      </c>
      <c r="U1807" s="11">
        <f t="shared" si="345"/>
        <v>3.0258709814167109E-3</v>
      </c>
      <c r="V1807" t="e">
        <f>0.94*V1806+(1-0.94)*'01_Data'!AA1802^2</f>
        <v>#VALUE!</v>
      </c>
      <c r="W1807" s="11" t="e">
        <f t="shared" si="346"/>
        <v>#VALUE!</v>
      </c>
      <c r="X1807" t="e">
        <f>0.94*X1806+(1-0.94)*'01_Data'!AB1802^2</f>
        <v>#VALUE!</v>
      </c>
      <c r="Y1807" s="11" t="e">
        <f t="shared" si="347"/>
        <v>#VALUE!</v>
      </c>
    </row>
    <row r="1808" spans="1:25" x14ac:dyDescent="0.2">
      <c r="A1808" s="6">
        <f>'01_Data'!A1804</f>
        <v>46084</v>
      </c>
      <c r="B1808">
        <f>0.94*B1807+(1-0.94)*'01_Data'!P1803^2</f>
        <v>3.2880502308298024E-4</v>
      </c>
      <c r="C1808" s="11">
        <f t="shared" si="336"/>
        <v>0.28785215965302574</v>
      </c>
      <c r="D1808">
        <f>0.94*D1807+(1-0.94)*'01_Data'!Q1803^2</f>
        <v>1.6894038884377886E-4</v>
      </c>
      <c r="E1808" s="11">
        <f t="shared" si="337"/>
        <v>0.20633220298497343</v>
      </c>
      <c r="F1808">
        <f>0.94*F1807+(1-0.94)*'01_Data'!R1803^2</f>
        <v>4.1217167820517986E-4</v>
      </c>
      <c r="G1808" s="11">
        <f t="shared" si="338"/>
        <v>0.32228444409823032</v>
      </c>
      <c r="H1808">
        <f>0.94*H1807+(1-0.94)*'01_Data'!S1803^2</f>
        <v>7.2239395801753411E-4</v>
      </c>
      <c r="I1808" s="11">
        <f t="shared" si="339"/>
        <v>0.42666529905819456</v>
      </c>
      <c r="J1808">
        <f>0.94*J1807+(1-0.94)*'01_Data'!T1803^2</f>
        <v>4.6227813986099865E-4</v>
      </c>
      <c r="K1808" s="11">
        <f t="shared" si="340"/>
        <v>0.34131230749120617</v>
      </c>
      <c r="L1808" t="e">
        <f>0.94*L1807+(1-0.94)*'01_Data'!U1803^2</f>
        <v>#DIV/0!</v>
      </c>
      <c r="M1808" s="11" t="e">
        <f t="shared" si="341"/>
        <v>#DIV/0!</v>
      </c>
      <c r="N1808">
        <f>0.94*N1807+(1-0.94)*'01_Data'!V1803^2</f>
        <v>7.6513772571620831E-4</v>
      </c>
      <c r="O1808" s="11">
        <f t="shared" si="342"/>
        <v>0.43910671468389606</v>
      </c>
      <c r="P1808">
        <f>0.94*P1807+(1-0.94)*'01_Data'!W1803^2</f>
        <v>5.9756174531565786E-4</v>
      </c>
      <c r="Q1808" s="11">
        <f t="shared" si="343"/>
        <v>0.38805355277274012</v>
      </c>
      <c r="R1808">
        <f>0.94*R1807+(1-0.94)*'01_Data'!X1803^2</f>
        <v>1.0823195948619816E-4</v>
      </c>
      <c r="S1808" s="11">
        <f t="shared" si="344"/>
        <v>0.16514979197843979</v>
      </c>
      <c r="T1808">
        <f>0.94*T1807+(1-0.94)*'01_Data'!Y1803^2</f>
        <v>3.5355486097804741E-8</v>
      </c>
      <c r="U1808" s="11">
        <f t="shared" si="345"/>
        <v>2.984892376057602E-3</v>
      </c>
      <c r="V1808" t="e">
        <f>0.94*V1807+(1-0.94)*'01_Data'!AA1803^2</f>
        <v>#VALUE!</v>
      </c>
      <c r="W1808" s="11" t="e">
        <f t="shared" si="346"/>
        <v>#VALUE!</v>
      </c>
      <c r="X1808" t="e">
        <f>0.94*X1807+(1-0.94)*'01_Data'!AB1803^2</f>
        <v>#VALUE!</v>
      </c>
      <c r="Y1808" s="11" t="e">
        <f t="shared" si="347"/>
        <v>#VALUE!</v>
      </c>
    </row>
    <row r="1809" spans="1:25" x14ac:dyDescent="0.2">
      <c r="A1809" s="6">
        <f>'01_Data'!A1805</f>
        <v>46085</v>
      </c>
      <c r="B1809">
        <f>0.94*B1808+(1-0.94)*'01_Data'!P1804^2</f>
        <v>3.2371331255175471E-4</v>
      </c>
      <c r="C1809" s="11">
        <f t="shared" si="336"/>
        <v>0.28561469633588921</v>
      </c>
      <c r="D1809">
        <f>0.94*D1808+(1-0.94)*'01_Data'!Q1804^2</f>
        <v>1.5995884170869832E-4</v>
      </c>
      <c r="E1809" s="11">
        <f t="shared" si="337"/>
        <v>0.20077257808423934</v>
      </c>
      <c r="F1809">
        <f>0.94*F1808+(1-0.94)*'01_Data'!R1804^2</f>
        <v>3.8777704636755184E-4</v>
      </c>
      <c r="G1809" s="11">
        <f t="shared" si="338"/>
        <v>0.3126016885504988</v>
      </c>
      <c r="H1809">
        <f>0.94*H1808+(1-0.94)*'01_Data'!S1804^2</f>
        <v>6.8484214710204773E-4</v>
      </c>
      <c r="I1809" s="11">
        <f t="shared" si="339"/>
        <v>0.41542775673962379</v>
      </c>
      <c r="J1809">
        <f>0.94*J1808+(1-0.94)*'01_Data'!T1804^2</f>
        <v>4.4255348163067104E-4</v>
      </c>
      <c r="K1809" s="11">
        <f t="shared" si="340"/>
        <v>0.33395130988054095</v>
      </c>
      <c r="L1809" t="e">
        <f>0.94*L1808+(1-0.94)*'01_Data'!U1804^2</f>
        <v>#DIV/0!</v>
      </c>
      <c r="M1809" s="11" t="e">
        <f t="shared" si="341"/>
        <v>#DIV/0!</v>
      </c>
      <c r="N1809">
        <f>0.94*N1808+(1-0.94)*'01_Data'!V1804^2</f>
        <v>9.6991507608185632E-4</v>
      </c>
      <c r="O1809" s="11">
        <f t="shared" si="342"/>
        <v>0.49438709446407259</v>
      </c>
      <c r="P1809">
        <f>0.94*P1808+(1-0.94)*'01_Data'!W1804^2</f>
        <v>5.7403399644818086E-4</v>
      </c>
      <c r="Q1809" s="11">
        <f t="shared" si="343"/>
        <v>0.38033743847397083</v>
      </c>
      <c r="R1809">
        <f>0.94*R1808+(1-0.94)*'01_Data'!X1804^2</f>
        <v>1.1133189119467881E-4</v>
      </c>
      <c r="S1809" s="11">
        <f t="shared" si="344"/>
        <v>0.16749816888867491</v>
      </c>
      <c r="T1809">
        <f>0.94*T1808+(1-0.94)*'01_Data'!Y1804^2</f>
        <v>3.3956614438052777E-8</v>
      </c>
      <c r="U1809" s="11">
        <f t="shared" si="345"/>
        <v>2.9252464577175885E-3</v>
      </c>
      <c r="V1809" t="e">
        <f>0.94*V1808+(1-0.94)*'01_Data'!AA1804^2</f>
        <v>#VALUE!</v>
      </c>
      <c r="W1809" s="11" t="e">
        <f t="shared" si="346"/>
        <v>#VALUE!</v>
      </c>
      <c r="X1809" t="e">
        <f>0.94*X1808+(1-0.94)*'01_Data'!AB1804^2</f>
        <v>#VALUE!</v>
      </c>
      <c r="Y1809" s="11" t="e">
        <f t="shared" si="347"/>
        <v>#VALUE!</v>
      </c>
    </row>
    <row r="1810" spans="1:25" x14ac:dyDescent="0.2">
      <c r="A1810" s="6">
        <f>'01_Data'!A1806</f>
        <v>46086</v>
      </c>
      <c r="B1810">
        <f>0.94*B1809+(1-0.94)*'01_Data'!P1805^2</f>
        <v>3.1494689021393585E-4</v>
      </c>
      <c r="C1810" s="11">
        <f t="shared" si="336"/>
        <v>0.28172081274537003</v>
      </c>
      <c r="D1810">
        <f>0.94*D1809+(1-0.94)*'01_Data'!Q1805^2</f>
        <v>1.6318841700990367E-4</v>
      </c>
      <c r="E1810" s="11">
        <f t="shared" si="337"/>
        <v>0.20278925288706925</v>
      </c>
      <c r="F1810">
        <f>0.94*F1809+(1-0.94)*'01_Data'!R1805^2</f>
        <v>4.0056463629535029E-4</v>
      </c>
      <c r="G1810" s="11">
        <f t="shared" si="338"/>
        <v>0.31771416138791847</v>
      </c>
      <c r="H1810">
        <f>0.94*H1809+(1-0.94)*'01_Data'!S1805^2</f>
        <v>6.438535772854986E-4</v>
      </c>
      <c r="I1810" s="11">
        <f t="shared" si="339"/>
        <v>0.40280404848504897</v>
      </c>
      <c r="J1810">
        <f>0.94*J1809+(1-0.94)*'01_Data'!T1805^2</f>
        <v>4.2429322363736959E-4</v>
      </c>
      <c r="K1810" s="11">
        <f t="shared" si="340"/>
        <v>0.32698913186315098</v>
      </c>
      <c r="L1810" t="e">
        <f>0.94*L1809+(1-0.94)*'01_Data'!U1805^2</f>
        <v>#DIV/0!</v>
      </c>
      <c r="M1810" s="11" t="e">
        <f t="shared" si="341"/>
        <v>#DIV/0!</v>
      </c>
      <c r="N1810">
        <f>0.94*N1809+(1-0.94)*'01_Data'!V1805^2</f>
        <v>9.4465555848902291E-4</v>
      </c>
      <c r="O1810" s="11">
        <f t="shared" si="342"/>
        <v>0.48790695910105014</v>
      </c>
      <c r="P1810">
        <f>0.94*P1809+(1-0.94)*'01_Data'!W1805^2</f>
        <v>5.4532381211212333E-4</v>
      </c>
      <c r="Q1810" s="11">
        <f t="shared" si="343"/>
        <v>0.37070419562267581</v>
      </c>
      <c r="R1810">
        <f>0.94*R1809+(1-0.94)*'01_Data'!X1805^2</f>
        <v>1.0634778191716077E-4</v>
      </c>
      <c r="S1810" s="11">
        <f t="shared" si="344"/>
        <v>0.16370595909472727</v>
      </c>
      <c r="T1810">
        <f>0.94*T1809+(1-0.94)*'01_Data'!Y1805^2</f>
        <v>3.2641516551574892E-8</v>
      </c>
      <c r="U1810" s="11">
        <f t="shared" si="345"/>
        <v>2.8680415218397511E-3</v>
      </c>
      <c r="V1810" t="e">
        <f>0.94*V1809+(1-0.94)*'01_Data'!AA1805^2</f>
        <v>#VALUE!</v>
      </c>
      <c r="W1810" s="11" t="e">
        <f t="shared" si="346"/>
        <v>#VALUE!</v>
      </c>
      <c r="X1810" t="e">
        <f>0.94*X1809+(1-0.94)*'01_Data'!AB1805^2</f>
        <v>#VALUE!</v>
      </c>
      <c r="Y1810" s="11" t="e">
        <f t="shared" si="347"/>
        <v>#VALUE!</v>
      </c>
    </row>
    <row r="1811" spans="1:25" x14ac:dyDescent="0.2">
      <c r="A1811" s="6">
        <f>'01_Data'!A1807</f>
        <v>46087</v>
      </c>
      <c r="B1811">
        <f>0.94*B1810+(1-0.94)*'01_Data'!P1806^2</f>
        <v>2.9839727422727294E-4</v>
      </c>
      <c r="C1811" s="11">
        <f t="shared" si="336"/>
        <v>0.27421909690113266</v>
      </c>
      <c r="D1811">
        <f>0.94*D1810+(1-0.94)*'01_Data'!Q1806^2</f>
        <v>1.7883317469661166E-4</v>
      </c>
      <c r="E1811" s="11">
        <f t="shared" si="337"/>
        <v>0.21228744669326574</v>
      </c>
      <c r="F1811">
        <f>0.94*F1810+(1-0.94)*'01_Data'!R1806^2</f>
        <v>3.826100986073711E-4</v>
      </c>
      <c r="G1811" s="11">
        <f t="shared" si="338"/>
        <v>0.31051206876554333</v>
      </c>
      <c r="H1811">
        <f>0.94*H1810+(1-0.94)*'01_Data'!S1806^2</f>
        <v>6.0810097499740192E-4</v>
      </c>
      <c r="I1811" s="11">
        <f t="shared" si="339"/>
        <v>0.39146065664297003</v>
      </c>
      <c r="J1811">
        <f>0.94*J1810+(1-0.94)*'01_Data'!T1806^2</f>
        <v>3.9913847666995725E-4</v>
      </c>
      <c r="K1811" s="11">
        <f t="shared" si="340"/>
        <v>0.3171480665569778</v>
      </c>
      <c r="L1811" t="e">
        <f>0.94*L1810+(1-0.94)*'01_Data'!U1806^2</f>
        <v>#DIV/0!</v>
      </c>
      <c r="M1811" s="11" t="e">
        <f t="shared" si="341"/>
        <v>#DIV/0!</v>
      </c>
      <c r="N1811">
        <f>0.94*N1810+(1-0.94)*'01_Data'!V1806^2</f>
        <v>9.7556438183967126E-4</v>
      </c>
      <c r="O1811" s="11">
        <f t="shared" si="342"/>
        <v>0.49582479186058975</v>
      </c>
      <c r="P1811">
        <f>0.94*P1810+(1-0.94)*'01_Data'!W1806^2</f>
        <v>5.3314294935944296E-4</v>
      </c>
      <c r="Q1811" s="11">
        <f t="shared" si="343"/>
        <v>0.36654061608310157</v>
      </c>
      <c r="R1811">
        <f>0.94*R1810+(1-0.94)*'01_Data'!X1806^2</f>
        <v>1.0135449579713095E-4</v>
      </c>
      <c r="S1811" s="11">
        <f t="shared" si="344"/>
        <v>0.15981656028358576</v>
      </c>
      <c r="T1811">
        <f>0.94*T1810+(1-0.94)*'01_Data'!Y1806^2</f>
        <v>3.1390796244531564E-8</v>
      </c>
      <c r="U1811" s="11">
        <f t="shared" si="345"/>
        <v>2.8125576711637316E-3</v>
      </c>
      <c r="V1811" t="e">
        <f>0.94*V1810+(1-0.94)*'01_Data'!AA1806^2</f>
        <v>#VALUE!</v>
      </c>
      <c r="W1811" s="11" t="e">
        <f t="shared" si="346"/>
        <v>#VALUE!</v>
      </c>
      <c r="X1811" t="e">
        <f>0.94*X1810+(1-0.94)*'01_Data'!AB1806^2</f>
        <v>#VALUE!</v>
      </c>
      <c r="Y1811" s="11" t="e">
        <f t="shared" si="347"/>
        <v>#VALUE!</v>
      </c>
    </row>
    <row r="1812" spans="1:25" x14ac:dyDescent="0.2">
      <c r="A1812" s="6">
        <f>'01_Data'!A1808</f>
        <v>46090</v>
      </c>
      <c r="B1812">
        <f>0.94*B1811+(1-0.94)*'01_Data'!P1807^2</f>
        <v>2.8102641581225808E-4</v>
      </c>
      <c r="C1812" s="11">
        <f t="shared" si="336"/>
        <v>0.26611774984898895</v>
      </c>
      <c r="D1812">
        <f>0.94*D1811+(1-0.94)*'01_Data'!Q1807^2</f>
        <v>1.6810584573542165E-4</v>
      </c>
      <c r="E1812" s="11">
        <f t="shared" si="337"/>
        <v>0.20582194519857755</v>
      </c>
      <c r="F1812">
        <f>0.94*F1811+(1-0.94)*'01_Data'!R1807^2</f>
        <v>3.5992769321598956E-4</v>
      </c>
      <c r="G1812" s="11">
        <f t="shared" si="338"/>
        <v>0.30116735993535115</v>
      </c>
      <c r="H1812">
        <f>0.94*H1811+(1-0.94)*'01_Data'!S1807^2</f>
        <v>5.9038301890379269E-4</v>
      </c>
      <c r="I1812" s="11">
        <f t="shared" si="339"/>
        <v>0.38571559569682401</v>
      </c>
      <c r="J1812">
        <f>0.94*J1811+(1-0.94)*'01_Data'!T1807^2</f>
        <v>4.0484690337542356E-4</v>
      </c>
      <c r="K1812" s="11">
        <f t="shared" si="340"/>
        <v>0.31940792045690841</v>
      </c>
      <c r="L1812" t="e">
        <f>0.94*L1811+(1-0.94)*'01_Data'!U1807^2</f>
        <v>#DIV/0!</v>
      </c>
      <c r="M1812" s="11" t="e">
        <f t="shared" si="341"/>
        <v>#DIV/0!</v>
      </c>
      <c r="N1812">
        <f>0.94*N1811+(1-0.94)*'01_Data'!V1807^2</f>
        <v>9.2347261214487239E-4</v>
      </c>
      <c r="O1812" s="11">
        <f t="shared" si="342"/>
        <v>0.48240553299118355</v>
      </c>
      <c r="P1812">
        <f>0.94*P1811+(1-0.94)*'01_Data'!W1807^2</f>
        <v>5.2126736072892379E-4</v>
      </c>
      <c r="Q1812" s="11">
        <f t="shared" si="343"/>
        <v>0.3624353389277718</v>
      </c>
      <c r="R1812">
        <f>0.94*R1811+(1-0.94)*'01_Data'!X1807^2</f>
        <v>9.6113523254422341E-5</v>
      </c>
      <c r="S1812" s="11">
        <f t="shared" si="344"/>
        <v>0.15562971393700636</v>
      </c>
      <c r="T1812">
        <f>0.94*T1811+(1-0.94)*'01_Data'!Y1807^2</f>
        <v>3.2394966390946167E-8</v>
      </c>
      <c r="U1812" s="11">
        <f t="shared" si="345"/>
        <v>2.8571894460323131E-3</v>
      </c>
      <c r="V1812" t="e">
        <f>0.94*V1811+(1-0.94)*'01_Data'!AA1807^2</f>
        <v>#VALUE!</v>
      </c>
      <c r="W1812" s="11" t="e">
        <f t="shared" si="346"/>
        <v>#VALUE!</v>
      </c>
      <c r="X1812" t="e">
        <f>0.94*X1811+(1-0.94)*'01_Data'!AB1807^2</f>
        <v>#VALUE!</v>
      </c>
      <c r="Y1812" s="11" t="e">
        <f t="shared" si="347"/>
        <v>#VALUE!</v>
      </c>
    </row>
    <row r="1813" spans="1:25" x14ac:dyDescent="0.2">
      <c r="A1813" s="6">
        <f>'01_Data'!A1809</f>
        <v>46091</v>
      </c>
      <c r="B1813">
        <f>0.94*B1812+(1-0.94)*'01_Data'!P1808^2</f>
        <v>2.6572865502680083E-4</v>
      </c>
      <c r="C1813" s="11">
        <f t="shared" si="336"/>
        <v>0.25877330052915781</v>
      </c>
      <c r="D1813">
        <f>0.94*D1812+(1-0.94)*'01_Data'!Q1808^2</f>
        <v>1.5843636714775875E-4</v>
      </c>
      <c r="E1813" s="11">
        <f t="shared" si="337"/>
        <v>0.19981482557917271</v>
      </c>
      <c r="F1813">
        <f>0.94*F1812+(1-0.94)*'01_Data'!R1808^2</f>
        <v>3.3833903856313912E-4</v>
      </c>
      <c r="G1813" s="11">
        <f t="shared" si="338"/>
        <v>0.291995612497707</v>
      </c>
      <c r="H1813">
        <f>0.94*H1812+(1-0.94)*'01_Data'!S1808^2</f>
        <v>5.6882385636831414E-4</v>
      </c>
      <c r="I1813" s="11">
        <f t="shared" si="339"/>
        <v>0.37860746401096634</v>
      </c>
      <c r="J1813">
        <f>0.94*J1812+(1-0.94)*'01_Data'!T1808^2</f>
        <v>3.9829781885443504E-4</v>
      </c>
      <c r="K1813" s="11">
        <f t="shared" si="340"/>
        <v>0.31681390492103978</v>
      </c>
      <c r="L1813" t="e">
        <f>0.94*L1812+(1-0.94)*'01_Data'!U1808^2</f>
        <v>#DIV/0!</v>
      </c>
      <c r="M1813" s="11" t="e">
        <f t="shared" si="341"/>
        <v>#DIV/0!</v>
      </c>
      <c r="N1813">
        <f>0.94*N1812+(1-0.94)*'01_Data'!V1808^2</f>
        <v>9.1037069206986352E-4</v>
      </c>
      <c r="O1813" s="11">
        <f t="shared" si="342"/>
        <v>0.47897120414655997</v>
      </c>
      <c r="P1813">
        <f>0.94*P1812+(1-0.94)*'01_Data'!W1808^2</f>
        <v>4.9331672296906422E-4</v>
      </c>
      <c r="Q1813" s="11">
        <f t="shared" si="343"/>
        <v>0.35258447808745663</v>
      </c>
      <c r="R1813">
        <f>0.94*R1812+(1-0.94)*'01_Data'!X1808^2</f>
        <v>9.4221807758877653E-5</v>
      </c>
      <c r="S1813" s="11">
        <f t="shared" si="344"/>
        <v>0.15409054336732406</v>
      </c>
      <c r="T1813">
        <f>0.94*T1812+(1-0.94)*'01_Data'!Y1808^2</f>
        <v>3.1158574989259048E-8</v>
      </c>
      <c r="U1813" s="11">
        <f t="shared" si="345"/>
        <v>2.802135060501774E-3</v>
      </c>
      <c r="V1813" t="e">
        <f>0.94*V1812+(1-0.94)*'01_Data'!AA1808^2</f>
        <v>#VALUE!</v>
      </c>
      <c r="W1813" s="11" t="e">
        <f t="shared" si="346"/>
        <v>#VALUE!</v>
      </c>
      <c r="X1813" t="e">
        <f>0.94*X1812+(1-0.94)*'01_Data'!AB1808^2</f>
        <v>#VALUE!</v>
      </c>
      <c r="Y1813" s="11" t="e">
        <f t="shared" si="347"/>
        <v>#VALUE!</v>
      </c>
    </row>
    <row r="1814" spans="1:25" x14ac:dyDescent="0.2">
      <c r="A1814" s="6">
        <f>'01_Data'!A1810</f>
        <v>46092</v>
      </c>
      <c r="B1814">
        <f>0.94*B1813+(1-0.94)*'01_Data'!P1809^2</f>
        <v>2.6415174071160198E-4</v>
      </c>
      <c r="C1814" s="11">
        <f t="shared" si="336"/>
        <v>0.2580043384505844</v>
      </c>
      <c r="D1814">
        <f>0.94*D1813+(1-0.94)*'01_Data'!Q1809^2</f>
        <v>1.657996363397305E-4</v>
      </c>
      <c r="E1814" s="11">
        <f t="shared" si="337"/>
        <v>0.20440525521035924</v>
      </c>
      <c r="F1814">
        <f>0.94*F1813+(1-0.94)*'01_Data'!R1809^2</f>
        <v>3.5528992782764317E-4</v>
      </c>
      <c r="G1814" s="11">
        <f t="shared" si="338"/>
        <v>0.29922075765656048</v>
      </c>
      <c r="H1814">
        <f>0.94*H1813+(1-0.94)*'01_Data'!S1809^2</f>
        <v>5.9016772219706382E-4</v>
      </c>
      <c r="I1814" s="11">
        <f t="shared" si="339"/>
        <v>0.385645259265118</v>
      </c>
      <c r="J1814">
        <f>0.94*J1813+(1-0.94)*'01_Data'!T1809^2</f>
        <v>3.9912622376637373E-4</v>
      </c>
      <c r="K1814" s="11">
        <f t="shared" si="340"/>
        <v>0.31714319855410139</v>
      </c>
      <c r="L1814" t="e">
        <f>0.94*L1813+(1-0.94)*'01_Data'!U1809^2</f>
        <v>#DIV/0!</v>
      </c>
      <c r="M1814" s="11" t="e">
        <f t="shared" si="341"/>
        <v>#DIV/0!</v>
      </c>
      <c r="N1814">
        <f>0.94*N1813+(1-0.94)*'01_Data'!V1809^2</f>
        <v>8.5874650568100593E-4</v>
      </c>
      <c r="O1814" s="11">
        <f t="shared" si="342"/>
        <v>0.46519256166840578</v>
      </c>
      <c r="P1814">
        <f>0.94*P1813+(1-0.94)*'01_Data'!W1809^2</f>
        <v>4.7395695391487497E-4</v>
      </c>
      <c r="Q1814" s="11">
        <f t="shared" si="343"/>
        <v>0.34559680610003979</v>
      </c>
      <c r="R1814">
        <f>0.94*R1813+(1-0.94)*'01_Data'!X1809^2</f>
        <v>1.0340077603812899E-4</v>
      </c>
      <c r="S1814" s="11">
        <f t="shared" si="344"/>
        <v>0.16142179394867506</v>
      </c>
      <c r="T1814">
        <f>0.94*T1813+(1-0.94)*'01_Data'!Y1809^2</f>
        <v>3.0010570785073022E-8</v>
      </c>
      <c r="U1814" s="11">
        <f t="shared" si="345"/>
        <v>2.7500297885365535E-3</v>
      </c>
      <c r="V1814" t="e">
        <f>0.94*V1813+(1-0.94)*'01_Data'!AA1809^2</f>
        <v>#VALUE!</v>
      </c>
      <c r="W1814" s="11" t="e">
        <f t="shared" si="346"/>
        <v>#VALUE!</v>
      </c>
      <c r="X1814" t="e">
        <f>0.94*X1813+(1-0.94)*'01_Data'!AB1809^2</f>
        <v>#VALUE!</v>
      </c>
      <c r="Y1814" s="11" t="e">
        <f t="shared" si="347"/>
        <v>#VALUE!</v>
      </c>
    </row>
    <row r="1815" spans="1:25" x14ac:dyDescent="0.2">
      <c r="A1815" s="6">
        <f>'01_Data'!A1811</f>
        <v>46093</v>
      </c>
      <c r="B1815">
        <f>0.94*B1814+(1-0.94)*'01_Data'!P1810^2</f>
        <v>2.8010689890366376E-4</v>
      </c>
      <c r="C1815" s="11">
        <f t="shared" si="336"/>
        <v>0.26568202521759593</v>
      </c>
      <c r="D1815">
        <f>0.94*D1814+(1-0.94)*'01_Data'!Q1810^2</f>
        <v>2.0664777204133783E-4</v>
      </c>
      <c r="E1815" s="11">
        <f t="shared" si="337"/>
        <v>0.22819999683264053</v>
      </c>
      <c r="F1815">
        <f>0.94*F1814+(1-0.94)*'01_Data'!R1810^2</f>
        <v>3.7122376373627665E-4</v>
      </c>
      <c r="G1815" s="11">
        <f t="shared" si="338"/>
        <v>0.3058568103893417</v>
      </c>
      <c r="H1815">
        <f>0.94*H1814+(1-0.94)*'01_Data'!S1810^2</f>
        <v>6.7771959363533622E-4</v>
      </c>
      <c r="I1815" s="11">
        <f t="shared" si="339"/>
        <v>0.41326182692828617</v>
      </c>
      <c r="J1815">
        <f>0.94*J1814+(1-0.94)*'01_Data'!T1810^2</f>
        <v>3.9545837035695724E-4</v>
      </c>
      <c r="K1815" s="11">
        <f t="shared" si="340"/>
        <v>0.31568260853261021</v>
      </c>
      <c r="L1815" t="e">
        <f>0.94*L1814+(1-0.94)*'01_Data'!U1810^2</f>
        <v>#DIV/0!</v>
      </c>
      <c r="M1815" s="11" t="e">
        <f t="shared" si="341"/>
        <v>#DIV/0!</v>
      </c>
      <c r="N1815">
        <f>0.94*N1814+(1-0.94)*'01_Data'!V1810^2</f>
        <v>9.6106392065682688E-4</v>
      </c>
      <c r="O1815" s="11">
        <f t="shared" si="342"/>
        <v>0.49212610985957694</v>
      </c>
      <c r="P1815">
        <f>0.94*P1814+(1-0.94)*'01_Data'!W1810^2</f>
        <v>4.9034368820586617E-4</v>
      </c>
      <c r="Q1815" s="11">
        <f t="shared" si="343"/>
        <v>0.35152042533525457</v>
      </c>
      <c r="R1815">
        <f>0.94*R1814+(1-0.94)*'01_Data'!X1810^2</f>
        <v>1.3260482421108781E-4</v>
      </c>
      <c r="S1815" s="11">
        <f t="shared" si="344"/>
        <v>0.18280157466825644</v>
      </c>
      <c r="T1815">
        <f>0.94*T1814+(1-0.94)*'01_Data'!Y1810^2</f>
        <v>2.8209936537968639E-8</v>
      </c>
      <c r="U1815" s="11">
        <f t="shared" si="345"/>
        <v>2.6662528026367076E-3</v>
      </c>
      <c r="V1815" t="e">
        <f>0.94*V1814+(1-0.94)*'01_Data'!AA1810^2</f>
        <v>#VALUE!</v>
      </c>
      <c r="W1815" s="11" t="e">
        <f t="shared" si="346"/>
        <v>#VALUE!</v>
      </c>
      <c r="X1815" t="e">
        <f>0.94*X1814+(1-0.94)*'01_Data'!AB1810^2</f>
        <v>#VALUE!</v>
      </c>
      <c r="Y1815" s="11" t="e">
        <f t="shared" si="347"/>
        <v>#VALUE!</v>
      </c>
    </row>
    <row r="1816" spans="1:25" x14ac:dyDescent="0.2">
      <c r="A1816" s="6">
        <f>'01_Data'!A1812</f>
        <v>46094</v>
      </c>
      <c r="B1816">
        <f>0.94*B1815+(1-0.94)*'01_Data'!P1811^2</f>
        <v>2.7310394555581183E-4</v>
      </c>
      <c r="C1816" s="11">
        <f t="shared" si="336"/>
        <v>0.26233984501036928</v>
      </c>
      <c r="D1816">
        <f>0.94*D1815+(1-0.94)*'01_Data'!Q1811^2</f>
        <v>2.3686356508880011E-4</v>
      </c>
      <c r="E1816" s="11">
        <f t="shared" si="337"/>
        <v>0.24431458900847003</v>
      </c>
      <c r="F1816">
        <f>0.94*F1815+(1-0.94)*'01_Data'!R1811^2</f>
        <v>3.9342483688481028E-4</v>
      </c>
      <c r="G1816" s="11">
        <f t="shared" si="338"/>
        <v>0.3148699078905004</v>
      </c>
      <c r="H1816">
        <f>0.94*H1815+(1-0.94)*'01_Data'!S1811^2</f>
        <v>7.8504530696206932E-4</v>
      </c>
      <c r="I1816" s="11">
        <f t="shared" si="339"/>
        <v>0.44478243822619778</v>
      </c>
      <c r="J1816">
        <f>0.94*J1815+(1-0.94)*'01_Data'!T1811^2</f>
        <v>3.8343054618473425E-4</v>
      </c>
      <c r="K1816" s="11">
        <f t="shared" si="340"/>
        <v>0.31084481279016551</v>
      </c>
      <c r="L1816" t="e">
        <f>0.94*L1815+(1-0.94)*'01_Data'!U1811^2</f>
        <v>#DIV/0!</v>
      </c>
      <c r="M1816" s="11" t="e">
        <f t="shared" si="341"/>
        <v>#DIV/0!</v>
      </c>
      <c r="N1816">
        <f>0.94*N1815+(1-0.94)*'01_Data'!V1811^2</f>
        <v>1.0769141364610059E-3</v>
      </c>
      <c r="O1816" s="11">
        <f t="shared" si="342"/>
        <v>0.52094372286089929</v>
      </c>
      <c r="P1816">
        <f>0.94*P1815+(1-0.94)*'01_Data'!W1811^2</f>
        <v>8.7499094061588897E-4</v>
      </c>
      <c r="Q1816" s="11">
        <f t="shared" si="343"/>
        <v>0.46957184438081895</v>
      </c>
      <c r="R1816">
        <f>0.94*R1815+(1-0.94)*'01_Data'!X1811^2</f>
        <v>1.3087261888479444E-4</v>
      </c>
      <c r="S1816" s="11">
        <f t="shared" si="344"/>
        <v>0.18160368927686521</v>
      </c>
      <c r="T1816">
        <f>0.94*T1815+(1-0.94)*'01_Data'!Y1811^2</f>
        <v>2.940243233377277E-8</v>
      </c>
      <c r="U1816" s="11">
        <f t="shared" si="345"/>
        <v>2.7220236861773888E-3</v>
      </c>
      <c r="V1816" t="e">
        <f>0.94*V1815+(1-0.94)*'01_Data'!AA1811^2</f>
        <v>#VALUE!</v>
      </c>
      <c r="W1816" s="11" t="e">
        <f t="shared" si="346"/>
        <v>#VALUE!</v>
      </c>
      <c r="X1816" t="e">
        <f>0.94*X1815+(1-0.94)*'01_Data'!AB1811^2</f>
        <v>#VALUE!</v>
      </c>
      <c r="Y1816" s="11" t="e">
        <f t="shared" si="347"/>
        <v>#VALUE!</v>
      </c>
    </row>
    <row r="1817" spans="1:25" x14ac:dyDescent="0.2">
      <c r="A1817" s="6">
        <f>'01_Data'!A1813</f>
        <v>46097</v>
      </c>
      <c r="B1817">
        <f>0.94*B1816+(1-0.94)*'01_Data'!P1812^2</f>
        <v>2.7350918422651898E-4</v>
      </c>
      <c r="C1817" s="11">
        <f t="shared" si="336"/>
        <v>0.26253440617390095</v>
      </c>
      <c r="D1817">
        <f>0.94*D1816+(1-0.94)*'01_Data'!Q1812^2</f>
        <v>2.2268657404333388E-4</v>
      </c>
      <c r="E1817" s="11">
        <f t="shared" si="337"/>
        <v>0.23689030511804435</v>
      </c>
      <c r="F1817">
        <f>0.94*F1816+(1-0.94)*'01_Data'!R1812^2</f>
        <v>3.8069438066046262E-4</v>
      </c>
      <c r="G1817" s="11">
        <f t="shared" si="338"/>
        <v>0.30973373068885568</v>
      </c>
      <c r="H1817">
        <f>0.94*H1816+(1-0.94)*'01_Data'!S1812^2</f>
        <v>7.4292780768573524E-4</v>
      </c>
      <c r="I1817" s="11">
        <f t="shared" si="339"/>
        <v>0.43268673140830799</v>
      </c>
      <c r="J1817">
        <f>0.94*J1816+(1-0.94)*'01_Data'!T1812^2</f>
        <v>3.6273424281739729E-4</v>
      </c>
      <c r="K1817" s="11">
        <f t="shared" si="340"/>
        <v>0.30233926174082015</v>
      </c>
      <c r="L1817" t="e">
        <f>0.94*L1816+(1-0.94)*'01_Data'!U1812^2</f>
        <v>#DIV/0!</v>
      </c>
      <c r="M1817" s="11" t="e">
        <f t="shared" si="341"/>
        <v>#DIV/0!</v>
      </c>
      <c r="N1817">
        <f>0.94*N1816+(1-0.94)*'01_Data'!V1812^2</f>
        <v>1.034789574167683E-3</v>
      </c>
      <c r="O1817" s="11">
        <f t="shared" si="342"/>
        <v>0.51065347613646594</v>
      </c>
      <c r="P1817">
        <f>0.94*P1816+(1-0.94)*'01_Data'!W1812^2</f>
        <v>8.3671233907728717E-4</v>
      </c>
      <c r="Q1817" s="11">
        <f t="shared" si="343"/>
        <v>0.45918570257301827</v>
      </c>
      <c r="R1817">
        <f>0.94*R1816+(1-0.94)*'01_Data'!X1812^2</f>
        <v>1.2924434587807866E-4</v>
      </c>
      <c r="S1817" s="11">
        <f t="shared" si="344"/>
        <v>0.18047042738708141</v>
      </c>
      <c r="T1817">
        <f>0.94*T1816+(1-0.94)*'01_Data'!Y1812^2</f>
        <v>3.4083012720850196E-8</v>
      </c>
      <c r="U1817" s="11">
        <f t="shared" si="345"/>
        <v>2.9306857910144941E-3</v>
      </c>
      <c r="V1817" t="e">
        <f>0.94*V1816+(1-0.94)*'01_Data'!AA1812^2</f>
        <v>#VALUE!</v>
      </c>
      <c r="W1817" s="11" t="e">
        <f t="shared" si="346"/>
        <v>#VALUE!</v>
      </c>
      <c r="X1817" t="e">
        <f>0.94*X1816+(1-0.94)*'01_Data'!AB1812^2</f>
        <v>#VALUE!</v>
      </c>
      <c r="Y1817" s="11" t="e">
        <f t="shared" si="347"/>
        <v>#VALUE!</v>
      </c>
    </row>
    <row r="1818" spans="1:25" x14ac:dyDescent="0.2">
      <c r="A1818" s="6">
        <f>'01_Data'!A1814</f>
        <v>46098</v>
      </c>
      <c r="B1818">
        <f>0.94*B1817+(1-0.94)*'01_Data'!P1813^2</f>
        <v>2.6011026192254651E-4</v>
      </c>
      <c r="C1818" s="11">
        <f t="shared" si="336"/>
        <v>0.25602301850513698</v>
      </c>
      <c r="D1818">
        <f>0.94*D1817+(1-0.94)*'01_Data'!Q1813^2</f>
        <v>2.0932599908268492E-4</v>
      </c>
      <c r="E1818" s="11">
        <f t="shared" si="337"/>
        <v>0.22967401195789786</v>
      </c>
      <c r="F1818">
        <f>0.94*F1817+(1-0.94)*'01_Data'!R1813^2</f>
        <v>3.5917097361201227E-4</v>
      </c>
      <c r="G1818" s="11">
        <f t="shared" si="338"/>
        <v>0.3008506030411558</v>
      </c>
      <c r="H1818">
        <f>0.94*H1817+(1-0.94)*'01_Data'!S1813^2</f>
        <v>7.0553874796012886E-4</v>
      </c>
      <c r="I1818" s="11">
        <f t="shared" si="339"/>
        <v>0.42165835042834438</v>
      </c>
      <c r="J1818">
        <f>0.94*J1817+(1-0.94)*'01_Data'!T1813^2</f>
        <v>3.4187918439027904E-4</v>
      </c>
      <c r="K1818" s="11">
        <f t="shared" si="340"/>
        <v>0.2935192574029008</v>
      </c>
      <c r="L1818" t="e">
        <f>0.94*L1817+(1-0.94)*'01_Data'!U1813^2</f>
        <v>#DIV/0!</v>
      </c>
      <c r="M1818" s="11" t="e">
        <f t="shared" si="341"/>
        <v>#DIV/0!</v>
      </c>
      <c r="N1818">
        <f>0.94*N1817+(1-0.94)*'01_Data'!V1813^2</f>
        <v>1.1427068192571969E-3</v>
      </c>
      <c r="O1818" s="11">
        <f t="shared" si="342"/>
        <v>0.53662101939153817</v>
      </c>
      <c r="P1818">
        <f>0.94*P1817+(1-0.94)*'01_Data'!W1813^2</f>
        <v>8.4093789718477888E-4</v>
      </c>
      <c r="Q1818" s="11">
        <f t="shared" si="343"/>
        <v>0.46034373036956233</v>
      </c>
      <c r="R1818">
        <f>0.94*R1817+(1-0.94)*'01_Data'!X1813^2</f>
        <v>1.2150676089873495E-4</v>
      </c>
      <c r="S1818" s="11">
        <f t="shared" si="344"/>
        <v>0.17498486719279815</v>
      </c>
      <c r="T1818">
        <f>0.94*T1817+(1-0.94)*'01_Data'!Y1813^2</f>
        <v>3.2038031957599181E-8</v>
      </c>
      <c r="U1818" s="11">
        <f t="shared" si="345"/>
        <v>2.8414052955034403E-3</v>
      </c>
      <c r="V1818" t="e">
        <f>0.94*V1817+(1-0.94)*'01_Data'!AA1813^2</f>
        <v>#VALUE!</v>
      </c>
      <c r="W1818" s="11" t="e">
        <f t="shared" si="346"/>
        <v>#VALUE!</v>
      </c>
      <c r="X1818" t="e">
        <f>0.94*X1817+(1-0.94)*'01_Data'!AB1813^2</f>
        <v>#VALUE!</v>
      </c>
      <c r="Y1818" s="11" t="e">
        <f t="shared" si="347"/>
        <v>#VALUE!</v>
      </c>
    </row>
    <row r="1819" spans="1:25" x14ac:dyDescent="0.2">
      <c r="A1819" s="6">
        <f>'01_Data'!A1815</f>
        <v>46099</v>
      </c>
      <c r="B1819">
        <f>0.94*B1818+(1-0.94)*'01_Data'!P1814^2</f>
        <v>2.5050222745951704E-4</v>
      </c>
      <c r="C1819" s="11">
        <f t="shared" si="336"/>
        <v>0.25124999765133987</v>
      </c>
      <c r="D1819">
        <f>0.94*D1818+(1-0.94)*'01_Data'!Q1814^2</f>
        <v>1.9873248756924495E-4</v>
      </c>
      <c r="E1819" s="11">
        <f t="shared" si="337"/>
        <v>0.2237869229142975</v>
      </c>
      <c r="F1819">
        <f>0.94*F1818+(1-0.94)*'01_Data'!R1814^2</f>
        <v>3.47290806037998E-4</v>
      </c>
      <c r="G1819" s="11">
        <f t="shared" si="338"/>
        <v>0.29583320152000436</v>
      </c>
      <c r="H1819">
        <f>0.94*H1818+(1-0.94)*'01_Data'!S1814^2</f>
        <v>6.6738909840149626E-4</v>
      </c>
      <c r="I1819" s="11">
        <f t="shared" si="339"/>
        <v>0.41010005217894951</v>
      </c>
      <c r="J1819">
        <f>0.94*J1818+(1-0.94)*'01_Data'!T1814^2</f>
        <v>3.2140830078732519E-4</v>
      </c>
      <c r="K1819" s="11">
        <f t="shared" si="340"/>
        <v>0.28459601507822618</v>
      </c>
      <c r="L1819" t="e">
        <f>0.94*L1818+(1-0.94)*'01_Data'!U1814^2</f>
        <v>#DIV/0!</v>
      </c>
      <c r="M1819" s="11" t="e">
        <f t="shared" si="341"/>
        <v>#DIV/0!</v>
      </c>
      <c r="N1819">
        <f>0.94*N1818+(1-0.94)*'01_Data'!V1814^2</f>
        <v>1.091060960603511E-3</v>
      </c>
      <c r="O1819" s="11">
        <f t="shared" si="342"/>
        <v>0.5243542333881599</v>
      </c>
      <c r="P1819">
        <f>0.94*P1818+(1-0.94)*'01_Data'!W1814^2</f>
        <v>8.4992322732328914E-4</v>
      </c>
      <c r="Q1819" s="11">
        <f t="shared" si="343"/>
        <v>0.46279655712361223</v>
      </c>
      <c r="R1819">
        <f>0.94*R1818+(1-0.94)*'01_Data'!X1814^2</f>
        <v>1.1464234056720267E-4</v>
      </c>
      <c r="S1819" s="11">
        <f t="shared" si="344"/>
        <v>0.16997020275017347</v>
      </c>
      <c r="T1819">
        <f>0.94*T1818+(1-0.94)*'01_Data'!Y1814^2</f>
        <v>3.0821974969589378E-8</v>
      </c>
      <c r="U1819" s="11">
        <f t="shared" si="345"/>
        <v>2.7869585020836828E-3</v>
      </c>
      <c r="V1819" t="e">
        <f>0.94*V1818+(1-0.94)*'01_Data'!AA1814^2</f>
        <v>#VALUE!</v>
      </c>
      <c r="W1819" s="11" t="e">
        <f t="shared" si="346"/>
        <v>#VALUE!</v>
      </c>
      <c r="X1819" t="e">
        <f>0.94*X1818+(1-0.94)*'01_Data'!AB1814^2</f>
        <v>#VALUE!</v>
      </c>
      <c r="Y1819" s="11" t="e">
        <f t="shared" si="347"/>
        <v>#VALUE!</v>
      </c>
    </row>
    <row r="1820" spans="1:25" x14ac:dyDescent="0.2">
      <c r="A1820" s="6">
        <f>'01_Data'!A1816</f>
        <v>46100</v>
      </c>
      <c r="B1820">
        <f>0.94*B1819+(1-0.94)*'01_Data'!P1815^2</f>
        <v>2.3904040119140265E-4</v>
      </c>
      <c r="C1820" s="11">
        <f t="shared" si="336"/>
        <v>0.2454346778681315</v>
      </c>
      <c r="D1820">
        <f>0.94*D1819+(1-0.94)*'01_Data'!Q1815^2</f>
        <v>1.8743358193548922E-4</v>
      </c>
      <c r="E1820" s="11">
        <f t="shared" si="337"/>
        <v>0.21733214821499208</v>
      </c>
      <c r="F1820">
        <f>0.94*F1819+(1-0.94)*'01_Data'!R1815^2</f>
        <v>3.2885605479408115E-4</v>
      </c>
      <c r="G1820" s="11">
        <f t="shared" si="338"/>
        <v>0.28787449662675652</v>
      </c>
      <c r="H1820">
        <f>0.94*H1819+(1-0.94)*'01_Data'!S1815^2</f>
        <v>6.3486730997518474E-4</v>
      </c>
      <c r="I1820" s="11">
        <f t="shared" si="339"/>
        <v>0.39998320228947937</v>
      </c>
      <c r="J1820">
        <f>0.94*J1819+(1-0.94)*'01_Data'!T1815^2</f>
        <v>4.9624417443197197E-4</v>
      </c>
      <c r="K1820" s="11">
        <f t="shared" si="340"/>
        <v>0.35362908810907645</v>
      </c>
      <c r="L1820" t="e">
        <f>0.94*L1819+(1-0.94)*'01_Data'!U1815^2</f>
        <v>#DIV/0!</v>
      </c>
      <c r="M1820" s="11" t="e">
        <f t="shared" si="341"/>
        <v>#DIV/0!</v>
      </c>
      <c r="N1820">
        <f>0.94*N1819+(1-0.94)*'01_Data'!V1815^2</f>
        <v>1.0696792923612418E-3</v>
      </c>
      <c r="O1820" s="11">
        <f t="shared" si="342"/>
        <v>0.51919089136369956</v>
      </c>
      <c r="P1820">
        <f>0.94*P1819+(1-0.94)*'01_Data'!W1815^2</f>
        <v>8.6634075214499142E-4</v>
      </c>
      <c r="Q1820" s="11">
        <f t="shared" si="343"/>
        <v>0.4672449780795272</v>
      </c>
      <c r="R1820">
        <f>0.94*R1819+(1-0.94)*'01_Data'!X1815^2</f>
        <v>1.1065579681995135E-4</v>
      </c>
      <c r="S1820" s="11">
        <f t="shared" si="344"/>
        <v>0.1669888044110375</v>
      </c>
      <c r="T1820">
        <f>0.94*T1819+(1-0.94)*'01_Data'!Y1815^2</f>
        <v>3.1853968926866429E-8</v>
      </c>
      <c r="U1820" s="11">
        <f t="shared" si="345"/>
        <v>2.8332314006396194E-3</v>
      </c>
      <c r="V1820" t="e">
        <f>0.94*V1819+(1-0.94)*'01_Data'!AA1815^2</f>
        <v>#VALUE!</v>
      </c>
      <c r="W1820" s="11" t="e">
        <f t="shared" si="346"/>
        <v>#VALUE!</v>
      </c>
      <c r="X1820" t="e">
        <f>0.94*X1819+(1-0.94)*'01_Data'!AB1815^2</f>
        <v>#VALUE!</v>
      </c>
      <c r="Y1820" s="11" t="e">
        <f t="shared" si="347"/>
        <v>#VALUE!</v>
      </c>
    </row>
    <row r="1821" spans="1:25" x14ac:dyDescent="0.2">
      <c r="A1821" s="6">
        <f>'01_Data'!A1817</f>
        <v>46101</v>
      </c>
      <c r="B1821">
        <f>0.94*B1820+(1-0.94)*'01_Data'!P1816^2</f>
        <v>2.2548010033728732E-4</v>
      </c>
      <c r="C1821" s="11">
        <f t="shared" si="336"/>
        <v>0.23837152784046253</v>
      </c>
      <c r="D1821">
        <f>0.94*D1820+(1-0.94)*'01_Data'!Q1816^2</f>
        <v>1.8819831495037772E-4</v>
      </c>
      <c r="E1821" s="11">
        <f t="shared" si="337"/>
        <v>0.21777505680746634</v>
      </c>
      <c r="F1821">
        <f>0.94*F1820+(1-0.94)*'01_Data'!R1816^2</f>
        <v>3.3075194154129161E-4</v>
      </c>
      <c r="G1821" s="11">
        <f t="shared" si="338"/>
        <v>0.28870311613906335</v>
      </c>
      <c r="H1821">
        <f>0.94*H1820+(1-0.94)*'01_Data'!S1816^2</f>
        <v>6.2161427497778201E-4</v>
      </c>
      <c r="I1821" s="11">
        <f t="shared" si="339"/>
        <v>0.39578630256036035</v>
      </c>
      <c r="J1821">
        <f>0.94*J1820+(1-0.94)*'01_Data'!T1816^2</f>
        <v>6.6225132068954771E-4</v>
      </c>
      <c r="K1821" s="11">
        <f t="shared" si="340"/>
        <v>0.40851846079922272</v>
      </c>
      <c r="L1821" t="e">
        <f>0.94*L1820+(1-0.94)*'01_Data'!U1816^2</f>
        <v>#DIV/0!</v>
      </c>
      <c r="M1821" s="11" t="e">
        <f t="shared" si="341"/>
        <v>#DIV/0!</v>
      </c>
      <c r="N1821">
        <f>0.94*N1820+(1-0.94)*'01_Data'!V1816^2</f>
        <v>1.0349123021262045E-3</v>
      </c>
      <c r="O1821" s="11">
        <f t="shared" si="342"/>
        <v>0.51068375746229044</v>
      </c>
      <c r="P1821">
        <f>0.94*P1820+(1-0.94)*'01_Data'!W1816^2</f>
        <v>8.1891569330092603E-4</v>
      </c>
      <c r="Q1821" s="11">
        <f t="shared" si="343"/>
        <v>0.45427607763543237</v>
      </c>
      <c r="R1821">
        <f>0.94*R1820+(1-0.94)*'01_Data'!X1816^2</f>
        <v>1.1927926193433193E-4</v>
      </c>
      <c r="S1821" s="11">
        <f t="shared" si="344"/>
        <v>0.1733735101088158</v>
      </c>
      <c r="T1821">
        <f>0.94*T1820+(1-0.94)*'01_Data'!Y1816^2</f>
        <v>2.9942730791254443E-8</v>
      </c>
      <c r="U1821" s="11">
        <f t="shared" si="345"/>
        <v>2.7469197584560276E-3</v>
      </c>
      <c r="V1821" t="e">
        <f>0.94*V1820+(1-0.94)*'01_Data'!AA1816^2</f>
        <v>#VALUE!</v>
      </c>
      <c r="W1821" s="11" t="e">
        <f t="shared" si="346"/>
        <v>#VALUE!</v>
      </c>
      <c r="X1821" t="e">
        <f>0.94*X1820+(1-0.94)*'01_Data'!AB1816^2</f>
        <v>#VALUE!</v>
      </c>
      <c r="Y1821" s="11" t="e">
        <f t="shared" si="347"/>
        <v>#VALUE!</v>
      </c>
    </row>
    <row r="1822" spans="1:25" x14ac:dyDescent="0.2">
      <c r="A1822" s="6">
        <f>'01_Data'!A1818</f>
        <v>46104</v>
      </c>
      <c r="B1822">
        <f>0.94*B1821+(1-0.94)*'01_Data'!P1817^2</f>
        <v>2.1736858195635323E-4</v>
      </c>
      <c r="C1822" s="11">
        <f t="shared" si="336"/>
        <v>0.23404461679987648</v>
      </c>
      <c r="D1822">
        <f>0.94*D1821+(1-0.94)*'01_Data'!Q1817^2</f>
        <v>1.7703059013878263E-4</v>
      </c>
      <c r="E1822" s="11">
        <f t="shared" si="337"/>
        <v>0.21121484018641595</v>
      </c>
      <c r="F1822">
        <f>0.94*F1821+(1-0.94)*'01_Data'!R1817^2</f>
        <v>3.1394536462819113E-4</v>
      </c>
      <c r="G1822" s="11">
        <f t="shared" si="338"/>
        <v>0.28127252245163264</v>
      </c>
      <c r="H1822">
        <f>0.94*H1821+(1-0.94)*'01_Data'!S1817^2</f>
        <v>6.0549784150902986E-4</v>
      </c>
      <c r="I1822" s="11">
        <f t="shared" si="339"/>
        <v>0.39062188374472251</v>
      </c>
      <c r="J1822">
        <f>0.94*J1821+(1-0.94)*'01_Data'!T1817^2</f>
        <v>6.232440511310122E-4</v>
      </c>
      <c r="K1822" s="11">
        <f t="shared" si="340"/>
        <v>0.39630480805185181</v>
      </c>
      <c r="L1822" t="e">
        <f>0.94*L1821+(1-0.94)*'01_Data'!U1817^2</f>
        <v>#DIV/0!</v>
      </c>
      <c r="M1822" s="11" t="e">
        <f t="shared" si="341"/>
        <v>#DIV/0!</v>
      </c>
      <c r="N1822">
        <f>0.94*N1821+(1-0.94)*'01_Data'!V1817^2</f>
        <v>1.001411097725258E-3</v>
      </c>
      <c r="O1822" s="11">
        <f t="shared" si="342"/>
        <v>0.50235007377999363</v>
      </c>
      <c r="P1822">
        <f>0.94*P1821+(1-0.94)*'01_Data'!W1817^2</f>
        <v>7.8754997324281123E-4</v>
      </c>
      <c r="Q1822" s="11">
        <f t="shared" si="343"/>
        <v>0.44549140649084179</v>
      </c>
      <c r="R1822">
        <f>0.94*R1821+(1-0.94)*'01_Data'!X1817^2</f>
        <v>1.1253867601480921E-4</v>
      </c>
      <c r="S1822" s="11">
        <f t="shared" si="344"/>
        <v>0.16840352239704465</v>
      </c>
      <c r="T1822">
        <f>0.94*T1821+(1-0.94)*'01_Data'!Y1817^2</f>
        <v>3.4582452847172188E-8</v>
      </c>
      <c r="U1822" s="11">
        <f t="shared" si="345"/>
        <v>2.9520803033602242E-3</v>
      </c>
      <c r="V1822" t="e">
        <f>0.94*V1821+(1-0.94)*'01_Data'!AA1817^2</f>
        <v>#VALUE!</v>
      </c>
      <c r="W1822" s="11" t="e">
        <f t="shared" si="346"/>
        <v>#VALUE!</v>
      </c>
      <c r="X1822" t="e">
        <f>0.94*X1821+(1-0.94)*'01_Data'!AB1817^2</f>
        <v>#VALUE!</v>
      </c>
      <c r="Y1822" s="11" t="e">
        <f t="shared" si="347"/>
        <v>#VALUE!</v>
      </c>
    </row>
    <row r="1823" spans="1:25" x14ac:dyDescent="0.2">
      <c r="A1823" s="6">
        <f>'01_Data'!A1819</f>
        <v>46105</v>
      </c>
      <c r="B1823">
        <f>0.94*B1822+(1-0.94)*'01_Data'!P1818^2</f>
        <v>2.0929758685775521E-4</v>
      </c>
      <c r="C1823" s="11">
        <f t="shared" si="336"/>
        <v>0.22965842437880288</v>
      </c>
      <c r="D1823">
        <f>0.94*D1822+(1-0.94)*'01_Data'!Q1818^2</f>
        <v>1.8396089747493337E-4</v>
      </c>
      <c r="E1823" s="11">
        <f t="shared" si="337"/>
        <v>0.21530941958884015</v>
      </c>
      <c r="F1823">
        <f>0.94*F1822+(1-0.94)*'01_Data'!R1818^2</f>
        <v>2.953795967615928E-4</v>
      </c>
      <c r="G1823" s="11">
        <f t="shared" si="338"/>
        <v>0.27282899109867592</v>
      </c>
      <c r="H1823">
        <f>0.94*H1822+(1-0.94)*'01_Data'!S1818^2</f>
        <v>5.7178989496572659E-4</v>
      </c>
      <c r="I1823" s="11">
        <f t="shared" si="339"/>
        <v>0.37959327382260488</v>
      </c>
      <c r="J1823">
        <f>0.94*J1822+(1-0.94)*'01_Data'!T1818^2</f>
        <v>6.1546165713020082E-4</v>
      </c>
      <c r="K1823" s="11">
        <f t="shared" si="340"/>
        <v>0.39382272356583314</v>
      </c>
      <c r="L1823" t="e">
        <f>0.94*L1822+(1-0.94)*'01_Data'!U1818^2</f>
        <v>#DIV/0!</v>
      </c>
      <c r="M1823" s="11" t="e">
        <f t="shared" si="341"/>
        <v>#DIV/0!</v>
      </c>
      <c r="N1823">
        <f>0.94*N1822+(1-0.94)*'01_Data'!V1818^2</f>
        <v>1.0932141833728355E-3</v>
      </c>
      <c r="O1823" s="11">
        <f t="shared" si="342"/>
        <v>0.52487138825616564</v>
      </c>
      <c r="P1823">
        <f>0.94*P1822+(1-0.94)*'01_Data'!W1818^2</f>
        <v>8.3131893317629887E-4</v>
      </c>
      <c r="Q1823" s="11">
        <f t="shared" si="343"/>
        <v>0.45770336590462968</v>
      </c>
      <c r="R1823">
        <f>0.94*R1822+(1-0.94)*'01_Data'!X1818^2</f>
        <v>1.0620034177953834E-4</v>
      </c>
      <c r="S1823" s="11">
        <f t="shared" si="344"/>
        <v>0.16359243909314286</v>
      </c>
      <c r="T1823">
        <f>0.94*T1822+(1-0.94)*'01_Data'!Y1818^2</f>
        <v>3.3227125553364673E-8</v>
      </c>
      <c r="U1823" s="11">
        <f t="shared" si="345"/>
        <v>2.89365437456651E-3</v>
      </c>
      <c r="V1823" t="e">
        <f>0.94*V1822+(1-0.94)*'01_Data'!AA1818^2</f>
        <v>#VALUE!</v>
      </c>
      <c r="W1823" s="11" t="e">
        <f t="shared" si="346"/>
        <v>#VALUE!</v>
      </c>
      <c r="X1823" t="e">
        <f>0.94*X1822+(1-0.94)*'01_Data'!AB1818^2</f>
        <v>#VALUE!</v>
      </c>
      <c r="Y1823" s="11" t="e">
        <f t="shared" si="347"/>
        <v>#VALUE!</v>
      </c>
    </row>
    <row r="1824" spans="1:25" x14ac:dyDescent="0.2">
      <c r="A1824" s="6">
        <f>'01_Data'!A1820</f>
        <v>46106</v>
      </c>
      <c r="B1824">
        <f>0.94*B1823+(1-0.94)*'01_Data'!P1819^2</f>
        <v>2.3740701726881165E-4</v>
      </c>
      <c r="C1824" s="11">
        <f t="shared" si="336"/>
        <v>0.24459470221519627</v>
      </c>
      <c r="D1824">
        <f>0.94*D1823+(1-0.94)*'01_Data'!Q1819^2</f>
        <v>1.7645292287481223E-4</v>
      </c>
      <c r="E1824" s="11">
        <f t="shared" si="337"/>
        <v>0.21086995178178583</v>
      </c>
      <c r="F1824">
        <f>0.94*F1823+(1-0.94)*'01_Data'!R1819^2</f>
        <v>2.9467170873920045E-4</v>
      </c>
      <c r="G1824" s="11">
        <f t="shared" si="338"/>
        <v>0.27250187265829667</v>
      </c>
      <c r="H1824">
        <f>0.94*H1823+(1-0.94)*'01_Data'!S1819^2</f>
        <v>5.5183418579575364E-4</v>
      </c>
      <c r="I1824" s="11">
        <f t="shared" si="339"/>
        <v>0.37291046488470919</v>
      </c>
      <c r="J1824">
        <f>0.94*J1823+(1-0.94)*'01_Data'!T1819^2</f>
        <v>6.1715757840299598E-4</v>
      </c>
      <c r="K1824" s="11">
        <f t="shared" si="340"/>
        <v>0.39436494488931823</v>
      </c>
      <c r="L1824" t="e">
        <f>0.94*L1823+(1-0.94)*'01_Data'!U1819^2</f>
        <v>#DIV/0!</v>
      </c>
      <c r="M1824" s="11" t="e">
        <f t="shared" si="341"/>
        <v>#DIV/0!</v>
      </c>
      <c r="N1824">
        <f>0.94*N1823+(1-0.94)*'01_Data'!V1819^2</f>
        <v>1.1573180728206068E-3</v>
      </c>
      <c r="O1824" s="11">
        <f t="shared" si="342"/>
        <v>0.54004088211059809</v>
      </c>
      <c r="P1824">
        <f>0.94*P1823+(1-0.94)*'01_Data'!W1819^2</f>
        <v>1.0041451941614056E-3</v>
      </c>
      <c r="Q1824" s="11">
        <f t="shared" si="343"/>
        <v>0.50303537542470533</v>
      </c>
      <c r="R1824">
        <f>0.94*R1823+(1-0.94)*'01_Data'!X1819^2</f>
        <v>1.0351539042769797E-4</v>
      </c>
      <c r="S1824" s="11">
        <f t="shared" si="344"/>
        <v>0.16151123300804773</v>
      </c>
      <c r="T1824">
        <f>0.94*T1823+(1-0.94)*'01_Data'!Y1819^2</f>
        <v>3.1938643776570918E-8</v>
      </c>
      <c r="U1824" s="11">
        <f t="shared" si="345"/>
        <v>2.8369945773116792E-3</v>
      </c>
      <c r="V1824" t="e">
        <f>0.94*V1823+(1-0.94)*'01_Data'!AA1819^2</f>
        <v>#VALUE!</v>
      </c>
      <c r="W1824" s="11" t="e">
        <f t="shared" si="346"/>
        <v>#VALUE!</v>
      </c>
      <c r="X1824" t="e">
        <f>0.94*X1823+(1-0.94)*'01_Data'!AB1819^2</f>
        <v>#VALUE!</v>
      </c>
      <c r="Y1824" s="11" t="e">
        <f t="shared" si="347"/>
        <v>#VALUE!</v>
      </c>
    </row>
    <row r="1825" spans="1:25" x14ac:dyDescent="0.2">
      <c r="A1825" s="6">
        <f>'01_Data'!A1821</f>
        <v>46107</v>
      </c>
      <c r="B1825">
        <f>0.94*B1824+(1-0.94)*'01_Data'!P1820^2</f>
        <v>2.3315003588577089E-4</v>
      </c>
      <c r="C1825" s="11">
        <f t="shared" si="336"/>
        <v>0.2423918501996597</v>
      </c>
      <c r="D1825">
        <f>0.94*D1824+(1-0.94)*'01_Data'!Q1820^2</f>
        <v>1.6966970448871729E-4</v>
      </c>
      <c r="E1825" s="11">
        <f t="shared" si="337"/>
        <v>0.20677709140801059</v>
      </c>
      <c r="F1825">
        <f>0.94*F1824+(1-0.94)*'01_Data'!R1820^2</f>
        <v>2.7762604854035181E-4</v>
      </c>
      <c r="G1825" s="11">
        <f t="shared" si="338"/>
        <v>0.26450286242717425</v>
      </c>
      <c r="H1825">
        <f>0.94*H1824+(1-0.94)*'01_Data'!S1820^2</f>
        <v>5.2442583664586448E-4</v>
      </c>
      <c r="I1825" s="11">
        <f t="shared" si="339"/>
        <v>0.36353171915908228</v>
      </c>
      <c r="J1825">
        <f>0.94*J1824+(1-0.94)*'01_Data'!T1820^2</f>
        <v>6.544877480332363E-4</v>
      </c>
      <c r="K1825" s="11">
        <f t="shared" si="340"/>
        <v>0.40611687049958362</v>
      </c>
      <c r="L1825" t="e">
        <f>0.94*L1824+(1-0.94)*'01_Data'!U1820^2</f>
        <v>#DIV/0!</v>
      </c>
      <c r="M1825" s="11" t="e">
        <f t="shared" si="341"/>
        <v>#DIV/0!</v>
      </c>
      <c r="N1825">
        <f>0.94*N1824+(1-0.94)*'01_Data'!V1820^2</f>
        <v>1.2311211180799008E-3</v>
      </c>
      <c r="O1825" s="11">
        <f t="shared" si="342"/>
        <v>0.55699418466994344</v>
      </c>
      <c r="P1825">
        <f>0.94*P1824+(1-0.94)*'01_Data'!W1820^2</f>
        <v>1.0261193830998383E-3</v>
      </c>
      <c r="Q1825" s="11">
        <f t="shared" si="343"/>
        <v>0.50850967005668557</v>
      </c>
      <c r="R1825">
        <f>0.94*R1824+(1-0.94)*'01_Data'!X1820^2</f>
        <v>9.8104075773953418E-5</v>
      </c>
      <c r="S1825" s="11">
        <f t="shared" si="344"/>
        <v>0.15723303436312697</v>
      </c>
      <c r="T1825">
        <f>0.94*T1824+(1-0.94)*'01_Data'!Y1820^2</f>
        <v>3.072747090638522E-8</v>
      </c>
      <c r="U1825" s="11">
        <f t="shared" si="345"/>
        <v>2.7826826388233847E-3</v>
      </c>
      <c r="V1825" t="e">
        <f>0.94*V1824+(1-0.94)*'01_Data'!AA1820^2</f>
        <v>#VALUE!</v>
      </c>
      <c r="W1825" s="11" t="e">
        <f t="shared" si="346"/>
        <v>#VALUE!</v>
      </c>
      <c r="X1825" t="e">
        <f>0.94*X1824+(1-0.94)*'01_Data'!AB1820^2</f>
        <v>#VALUE!</v>
      </c>
      <c r="Y1825" s="11" t="e">
        <f t="shared" si="347"/>
        <v>#VALUE!</v>
      </c>
    </row>
    <row r="1826" spans="1:25" x14ac:dyDescent="0.2">
      <c r="A1826" s="6">
        <f>'01_Data'!A1822</f>
        <v>46108</v>
      </c>
      <c r="B1826">
        <f>0.94*B1825+(1-0.94)*'01_Data'!P1821^2</f>
        <v>2.2962196494398464E-4</v>
      </c>
      <c r="C1826" s="11">
        <f t="shared" si="336"/>
        <v>0.2405508993246214</v>
      </c>
      <c r="D1826">
        <f>0.94*D1825+(1-0.94)*'01_Data'!Q1821^2</f>
        <v>1.6929925150772302E-4</v>
      </c>
      <c r="E1826" s="11">
        <f t="shared" si="337"/>
        <v>0.20655123185288973</v>
      </c>
      <c r="F1826">
        <f>0.94*F1825+(1-0.94)*'01_Data'!R1821^2</f>
        <v>3.2614006312875883E-4</v>
      </c>
      <c r="G1826" s="11">
        <f t="shared" si="338"/>
        <v>0.28668326757668861</v>
      </c>
      <c r="H1826">
        <f>0.94*H1825+(1-0.94)*'01_Data'!S1821^2</f>
        <v>5.8790825632665255E-4</v>
      </c>
      <c r="I1826" s="11">
        <f t="shared" si="339"/>
        <v>0.38490632703856204</v>
      </c>
      <c r="J1826">
        <f>0.94*J1825+(1-0.94)*'01_Data'!T1821^2</f>
        <v>6.5079487980247935E-4</v>
      </c>
      <c r="K1826" s="11">
        <f t="shared" si="340"/>
        <v>0.40496951701359551</v>
      </c>
      <c r="L1826" t="e">
        <f>0.94*L1825+(1-0.94)*'01_Data'!U1821^2</f>
        <v>#DIV/0!</v>
      </c>
      <c r="M1826" s="11" t="e">
        <f t="shared" si="341"/>
        <v>#DIV/0!</v>
      </c>
      <c r="N1826">
        <f>0.94*N1825+(1-0.94)*'01_Data'!V1821^2</f>
        <v>1.1589696646005611E-3</v>
      </c>
      <c r="O1826" s="11">
        <f t="shared" si="342"/>
        <v>0.54042608697151306</v>
      </c>
      <c r="P1826">
        <f>0.94*P1825+(1-0.94)*'01_Data'!W1821^2</f>
        <v>9.9046064554492337E-4</v>
      </c>
      <c r="Q1826" s="11">
        <f t="shared" si="343"/>
        <v>0.49959591939618636</v>
      </c>
      <c r="R1826">
        <f>0.94*R1825+(1-0.94)*'01_Data'!X1821^2</f>
        <v>1.0673048424883914E-4</v>
      </c>
      <c r="S1826" s="11">
        <f t="shared" si="344"/>
        <v>0.16400025009342964</v>
      </c>
      <c r="T1826">
        <f>0.94*T1825+(1-0.94)*'01_Data'!Y1821^2</f>
        <v>3.1732656412284922E-8</v>
      </c>
      <c r="U1826" s="11">
        <f t="shared" si="345"/>
        <v>2.8278312212534542E-3</v>
      </c>
      <c r="V1826" t="e">
        <f>0.94*V1825+(1-0.94)*'01_Data'!AA1821^2</f>
        <v>#VALUE!</v>
      </c>
      <c r="W1826" s="11" t="e">
        <f t="shared" si="346"/>
        <v>#VALUE!</v>
      </c>
      <c r="X1826" t="e">
        <f>0.94*X1825+(1-0.94)*'01_Data'!AB1821^2</f>
        <v>#VALUE!</v>
      </c>
      <c r="Y1826" s="11" t="e">
        <f t="shared" si="347"/>
        <v>#VALUE!</v>
      </c>
    </row>
    <row r="1827" spans="1:25" x14ac:dyDescent="0.2">
      <c r="A1827" s="6">
        <f>'01_Data'!A1823</f>
        <v>46111</v>
      </c>
      <c r="B1827">
        <f>0.94*B1826+(1-0.94)*'01_Data'!P1822^2</f>
        <v>2.8141028685386722E-4</v>
      </c>
      <c r="C1827" s="11">
        <f t="shared" si="336"/>
        <v>0.26629944101926795</v>
      </c>
      <c r="D1827">
        <f>0.94*D1826+(1-0.94)*'01_Data'!Q1822^2</f>
        <v>1.7457978439910411E-4</v>
      </c>
      <c r="E1827" s="11">
        <f t="shared" si="337"/>
        <v>0.20974771910219725</v>
      </c>
      <c r="F1827">
        <f>0.94*F1826+(1-0.94)*'01_Data'!R1822^2</f>
        <v>3.0758967084136275E-4</v>
      </c>
      <c r="G1827" s="11">
        <f t="shared" si="338"/>
        <v>0.27841084219552836</v>
      </c>
      <c r="H1827">
        <f>0.94*H1826+(1-0.94)*'01_Data'!S1822^2</f>
        <v>5.6578672312540589E-4</v>
      </c>
      <c r="I1827" s="11">
        <f t="shared" si="339"/>
        <v>0.37759535779403097</v>
      </c>
      <c r="J1827">
        <f>0.94*J1826+(1-0.94)*'01_Data'!T1822^2</f>
        <v>6.328008359265104E-4</v>
      </c>
      <c r="K1827" s="11">
        <f t="shared" si="340"/>
        <v>0.39933170504416582</v>
      </c>
      <c r="L1827" t="e">
        <f>0.94*L1826+(1-0.94)*'01_Data'!U1822^2</f>
        <v>#DIV/0!</v>
      </c>
      <c r="M1827" s="11" t="e">
        <f t="shared" si="341"/>
        <v>#DIV/0!</v>
      </c>
      <c r="N1827">
        <f>0.94*N1826+(1-0.94)*'01_Data'!V1822^2</f>
        <v>1.0897714187283471E-3</v>
      </c>
      <c r="O1827" s="11">
        <f t="shared" si="342"/>
        <v>0.5240442705721946</v>
      </c>
      <c r="P1827">
        <f>0.94*P1826+(1-0.94)*'01_Data'!W1822^2</f>
        <v>9.6577213042804417E-4</v>
      </c>
      <c r="Q1827" s="11">
        <f t="shared" si="343"/>
        <v>0.49333008915721649</v>
      </c>
      <c r="R1827">
        <f>0.94*R1826+(1-0.94)*'01_Data'!X1822^2</f>
        <v>1.0862709864545697E-4</v>
      </c>
      <c r="S1827" s="11">
        <f t="shared" si="344"/>
        <v>0.165450986272839</v>
      </c>
      <c r="T1827">
        <f>0.94*T1826+(1-0.94)*'01_Data'!Y1822^2</f>
        <v>3.625655907755249E-8</v>
      </c>
      <c r="U1827" s="11">
        <f t="shared" si="345"/>
        <v>3.0226896776783469E-3</v>
      </c>
      <c r="V1827" t="e">
        <f>0.94*V1826+(1-0.94)*'01_Data'!AA1822^2</f>
        <v>#VALUE!</v>
      </c>
      <c r="W1827" s="11" t="e">
        <f t="shared" si="346"/>
        <v>#VALUE!</v>
      </c>
      <c r="X1827" t="e">
        <f>0.94*X1826+(1-0.94)*'01_Data'!AB1822^2</f>
        <v>#VALUE!</v>
      </c>
      <c r="Y1827" s="11" t="e">
        <f t="shared" si="347"/>
        <v>#VALUE!</v>
      </c>
    </row>
    <row r="1828" spans="1:25" x14ac:dyDescent="0.2">
      <c r="A1828" s="6">
        <f>'01_Data'!A1824</f>
        <v>46112</v>
      </c>
      <c r="B1828">
        <f>0.94*B1827+(1-0.94)*'01_Data'!P1823^2</f>
        <v>2.6499716191653481E-4</v>
      </c>
      <c r="C1828" s="11">
        <f t="shared" si="336"/>
        <v>0.25841688180722017</v>
      </c>
      <c r="D1828">
        <f>0.94*D1827+(1-0.94)*'01_Data'!Q1823^2</f>
        <v>1.6436608130823943E-4</v>
      </c>
      <c r="E1828" s="11">
        <f t="shared" si="337"/>
        <v>0.20351966118701245</v>
      </c>
      <c r="F1828">
        <f>0.94*F1827+(1-0.94)*'01_Data'!R1823^2</f>
        <v>2.9192866074865241E-4</v>
      </c>
      <c r="G1828" s="11">
        <f t="shared" si="338"/>
        <v>0.2712305707486905</v>
      </c>
      <c r="H1828">
        <f>0.94*H1827+(1-0.94)*'01_Data'!S1823^2</f>
        <v>5.4357641761244001E-4</v>
      </c>
      <c r="I1828" s="11">
        <f t="shared" si="339"/>
        <v>0.37010979078961809</v>
      </c>
      <c r="J1828">
        <f>0.94*J1827+(1-0.94)*'01_Data'!T1823^2</f>
        <v>6.0219150574293209E-4</v>
      </c>
      <c r="K1828" s="11">
        <f t="shared" si="340"/>
        <v>0.38955392367067604</v>
      </c>
      <c r="L1828" t="e">
        <f>0.94*L1827+(1-0.94)*'01_Data'!U1823^2</f>
        <v>#DIV/0!</v>
      </c>
      <c r="M1828" s="11" t="e">
        <f t="shared" si="341"/>
        <v>#DIV/0!</v>
      </c>
      <c r="N1828">
        <f>0.94*N1827+(1-0.94)*'01_Data'!V1823^2</f>
        <v>1.0279950262056491E-3</v>
      </c>
      <c r="O1828" s="11">
        <f t="shared" si="342"/>
        <v>0.50897421015590127</v>
      </c>
      <c r="P1828">
        <f>0.94*P1827+(1-0.94)*'01_Data'!W1823^2</f>
        <v>9.5303707618712942E-4</v>
      </c>
      <c r="Q1828" s="11">
        <f t="shared" si="343"/>
        <v>0.49006667219793332</v>
      </c>
      <c r="R1828">
        <f>0.94*R1827+(1-0.94)*'01_Data'!X1823^2</f>
        <v>1.0310600605372038E-4</v>
      </c>
      <c r="S1828" s="11">
        <f t="shared" si="344"/>
        <v>0.16119154297151428</v>
      </c>
      <c r="T1828">
        <f>0.94*T1827+(1-0.94)*'01_Data'!Y1823^2</f>
        <v>3.4799843772280761E-8</v>
      </c>
      <c r="U1828" s="11">
        <f t="shared" si="345"/>
        <v>2.9613443958132857E-3</v>
      </c>
      <c r="V1828" t="e">
        <f>0.94*V1827+(1-0.94)*'01_Data'!AA1823^2</f>
        <v>#VALUE!</v>
      </c>
      <c r="W1828" s="11" t="e">
        <f t="shared" si="346"/>
        <v>#VALUE!</v>
      </c>
      <c r="X1828" t="e">
        <f>0.94*X1827+(1-0.94)*'01_Data'!AB1823^2</f>
        <v>#VALUE!</v>
      </c>
      <c r="Y1828" s="11" t="e">
        <f t="shared" si="347"/>
        <v>#VALUE!</v>
      </c>
    </row>
    <row r="1829" spans="1:25" x14ac:dyDescent="0.2">
      <c r="A1829" s="6">
        <f>'01_Data'!A1825</f>
        <v>46113</v>
      </c>
      <c r="B1829">
        <f>0.94*B1828+(1-0.94)*'01_Data'!P1824^2</f>
        <v>2.5585406452340915E-4</v>
      </c>
      <c r="C1829" s="11">
        <f t="shared" si="336"/>
        <v>0.25391972010834274</v>
      </c>
      <c r="D1829">
        <f>0.94*D1828+(1-0.94)*'01_Data'!Q1824^2</f>
        <v>1.7448172565367415E-4</v>
      </c>
      <c r="E1829" s="11">
        <f t="shared" si="337"/>
        <v>0.20968880481495883</v>
      </c>
      <c r="F1829">
        <f>0.94*F1828+(1-0.94)*'01_Data'!R1824^2</f>
        <v>2.7712228040471765E-4</v>
      </c>
      <c r="G1829" s="11">
        <f t="shared" si="338"/>
        <v>0.26426277577818041</v>
      </c>
      <c r="H1829">
        <f>0.94*H1828+(1-0.94)*'01_Data'!S1824^2</f>
        <v>5.3238817374403008E-4</v>
      </c>
      <c r="I1829" s="11">
        <f t="shared" si="339"/>
        <v>0.36628106664622401</v>
      </c>
      <c r="J1829">
        <f>0.94*J1828+(1-0.94)*'01_Data'!T1824^2</f>
        <v>6.3634399673320101E-4</v>
      </c>
      <c r="K1829" s="11">
        <f t="shared" si="340"/>
        <v>0.40044810797001734</v>
      </c>
      <c r="L1829" t="e">
        <f>0.94*L1828+(1-0.94)*'01_Data'!U1824^2</f>
        <v>#DIV/0!</v>
      </c>
      <c r="M1829" s="11" t="e">
        <f t="shared" si="341"/>
        <v>#DIV/0!</v>
      </c>
      <c r="N1829">
        <f>0.94*N1828+(1-0.94)*'01_Data'!V1824^2</f>
        <v>1.0776870482952095E-3</v>
      </c>
      <c r="O1829" s="11">
        <f t="shared" si="342"/>
        <v>0.5211306325388988</v>
      </c>
      <c r="P1829">
        <f>0.94*P1828+(1-0.94)*'01_Data'!W1824^2</f>
        <v>9.0676485711556256E-4</v>
      </c>
      <c r="Q1829" s="11">
        <f t="shared" si="343"/>
        <v>0.478021698245092</v>
      </c>
      <c r="R1829">
        <f>0.94*R1828+(1-0.94)*'01_Data'!X1824^2</f>
        <v>1.102655329297141E-4</v>
      </c>
      <c r="S1829" s="11">
        <f t="shared" si="344"/>
        <v>0.16669407397471561</v>
      </c>
      <c r="T1829">
        <f>0.94*T1828+(1-0.94)*'01_Data'!Y1824^2</f>
        <v>3.2711853145943914E-8</v>
      </c>
      <c r="U1829" s="11">
        <f t="shared" si="345"/>
        <v>2.8711299156913587E-3</v>
      </c>
      <c r="V1829" t="e">
        <f>0.94*V1828+(1-0.94)*'01_Data'!AA1824^2</f>
        <v>#VALUE!</v>
      </c>
      <c r="W1829" s="11" t="e">
        <f t="shared" si="346"/>
        <v>#VALUE!</v>
      </c>
      <c r="X1829" t="e">
        <f>0.94*X1828+(1-0.94)*'01_Data'!AB1824^2</f>
        <v>#VALUE!</v>
      </c>
      <c r="Y1829" s="11" t="e">
        <f t="shared" si="347"/>
        <v>#VALUE!</v>
      </c>
    </row>
    <row r="1830" spans="1:25" x14ac:dyDescent="0.2">
      <c r="A1830" s="6">
        <f>'01_Data'!A1826</f>
        <v>46114</v>
      </c>
      <c r="B1830">
        <f>0.94*B1829+(1-0.94)*'01_Data'!P1825^2</f>
        <v>4.1390761546999347E-4</v>
      </c>
      <c r="C1830" s="11">
        <f t="shared" si="336"/>
        <v>0.32296241127790454</v>
      </c>
      <c r="D1830">
        <f>0.94*D1829+(1-0.94)*'01_Data'!Q1825^2</f>
        <v>2.9628675045508337E-4</v>
      </c>
      <c r="E1830" s="11">
        <f t="shared" si="337"/>
        <v>0.27324761868071429</v>
      </c>
      <c r="F1830">
        <f>0.94*F1829+(1-0.94)*'01_Data'!R1825^2</f>
        <v>3.0688972194404558E-4</v>
      </c>
      <c r="G1830" s="11">
        <f t="shared" si="338"/>
        <v>0.27809388689775166</v>
      </c>
      <c r="H1830">
        <f>0.94*H1829+(1-0.94)*'01_Data'!S1825^2</f>
        <v>6.1424140600932584E-4</v>
      </c>
      <c r="I1830" s="11">
        <f t="shared" si="339"/>
        <v>0.39343212160975133</v>
      </c>
      <c r="J1830">
        <f>0.94*J1829+(1-0.94)*'01_Data'!T1825^2</f>
        <v>6.4624332747532888E-4</v>
      </c>
      <c r="K1830" s="11">
        <f t="shared" si="340"/>
        <v>0.40355088715524207</v>
      </c>
      <c r="L1830" t="e">
        <f>0.94*L1829+(1-0.94)*'01_Data'!U1825^2</f>
        <v>#DIV/0!</v>
      </c>
      <c r="M1830" s="11" t="e">
        <f t="shared" si="341"/>
        <v>#DIV/0!</v>
      </c>
      <c r="N1830">
        <f>0.94*N1829+(1-0.94)*'01_Data'!V1825^2</f>
        <v>1.0130703000819814E-3</v>
      </c>
      <c r="O1830" s="11">
        <f t="shared" si="342"/>
        <v>0.50526598502240316</v>
      </c>
      <c r="P1830">
        <f>0.94*P1829+(1-0.94)*'01_Data'!W1825^2</f>
        <v>8.5576006301011504E-4</v>
      </c>
      <c r="Q1830" s="11">
        <f t="shared" si="343"/>
        <v>0.46438296251967409</v>
      </c>
      <c r="R1830">
        <f>0.94*R1829+(1-0.94)*'01_Data'!X1825^2</f>
        <v>1.1646380874557433E-4</v>
      </c>
      <c r="S1830" s="11">
        <f t="shared" si="344"/>
        <v>0.17131514761948149</v>
      </c>
      <c r="T1830">
        <f>0.94*T1829+(1-0.94)*'01_Data'!Y1825^2</f>
        <v>3.4887188706363413E-8</v>
      </c>
      <c r="U1830" s="11">
        <f t="shared" si="345"/>
        <v>2.9650584402341183E-3</v>
      </c>
      <c r="V1830" t="e">
        <f>0.94*V1829+(1-0.94)*'01_Data'!AA1825^2</f>
        <v>#VALUE!</v>
      </c>
      <c r="W1830" s="11" t="e">
        <f t="shared" si="346"/>
        <v>#VALUE!</v>
      </c>
      <c r="X1830" t="e">
        <f>0.94*X1829+(1-0.94)*'01_Data'!AB1825^2</f>
        <v>#VALUE!</v>
      </c>
      <c r="Y1830" s="11" t="e">
        <f t="shared" si="347"/>
        <v>#VALUE!</v>
      </c>
    </row>
    <row r="1834" spans="1:25" ht="16" x14ac:dyDescent="0.2">
      <c r="A1834" s="9" t="s">
        <v>306</v>
      </c>
    </row>
    <row r="1835" spans="1:25" x14ac:dyDescent="0.2">
      <c r="A1835" s="5" t="s">
        <v>307</v>
      </c>
      <c r="B1835" s="5" t="s">
        <v>308</v>
      </c>
      <c r="C1835" s="5" t="s">
        <v>240</v>
      </c>
      <c r="D1835" s="5" t="s">
        <v>309</v>
      </c>
      <c r="E1835" s="5" t="s">
        <v>310</v>
      </c>
      <c r="F1835" s="5" t="s">
        <v>311</v>
      </c>
      <c r="G1835" s="5" t="s">
        <v>312</v>
      </c>
      <c r="H1835" s="5" t="s">
        <v>313</v>
      </c>
    </row>
    <row r="1836" spans="1:25" x14ac:dyDescent="0.2">
      <c r="A1836" t="s">
        <v>12</v>
      </c>
      <c r="B1836" s="22">
        <v>1.0000000000000001E-5</v>
      </c>
      <c r="C1836" s="7">
        <v>0.05</v>
      </c>
      <c r="D1836" s="7">
        <v>0.04</v>
      </c>
      <c r="E1836" s="7">
        <v>0.9</v>
      </c>
      <c r="F1836" s="7">
        <v>0.97</v>
      </c>
      <c r="G1836">
        <v>22.8</v>
      </c>
      <c r="H1836" s="12">
        <v>376.19</v>
      </c>
    </row>
    <row r="1837" spans="1:25" x14ac:dyDescent="0.2">
      <c r="A1837" t="s">
        <v>10</v>
      </c>
      <c r="B1837" s="22">
        <v>1.0000000000000001E-5</v>
      </c>
      <c r="C1837" s="7">
        <v>0.05</v>
      </c>
      <c r="D1837" s="7">
        <v>0.04</v>
      </c>
      <c r="E1837" s="7">
        <v>0.9</v>
      </c>
      <c r="F1837" s="7">
        <v>0.97</v>
      </c>
      <c r="G1837">
        <v>22.8</v>
      </c>
      <c r="H1837" s="12">
        <v>3974.66</v>
      </c>
    </row>
    <row r="1838" spans="1:25" x14ac:dyDescent="0.2">
      <c r="A1838" t="s">
        <v>9</v>
      </c>
      <c r="B1838" s="22">
        <v>1.517411502160044E-5</v>
      </c>
      <c r="C1838" s="7">
        <v>5.0200000000000002E-2</v>
      </c>
      <c r="D1838" s="7">
        <v>4.02E-2</v>
      </c>
      <c r="E1838" s="7">
        <v>0.90010000000000001</v>
      </c>
      <c r="F1838" s="7">
        <v>0.97040000000000004</v>
      </c>
      <c r="G1838">
        <v>23.1</v>
      </c>
      <c r="H1838" s="12">
        <v>4399.6099999999997</v>
      </c>
    </row>
    <row r="1839" spans="1:25" x14ac:dyDescent="0.2">
      <c r="A1839" t="s">
        <v>7</v>
      </c>
      <c r="B1839" s="22">
        <v>1.0000000000000001E-5</v>
      </c>
      <c r="C1839" s="7">
        <v>0.05</v>
      </c>
      <c r="D1839" s="7">
        <v>0.04</v>
      </c>
      <c r="E1839" s="7">
        <v>0.9</v>
      </c>
      <c r="F1839" s="7">
        <v>0.97</v>
      </c>
      <c r="G1839">
        <v>22.8</v>
      </c>
      <c r="H1839" s="12">
        <v>4820.3900000000003</v>
      </c>
    </row>
    <row r="1840" spans="1:25" x14ac:dyDescent="0.2">
      <c r="A1840" t="s">
        <v>15</v>
      </c>
      <c r="B1840" s="22">
        <v>8.5981033580702948E-6</v>
      </c>
      <c r="C1840" s="7">
        <v>0.11310000000000001</v>
      </c>
      <c r="D1840" s="7">
        <v>0.1045</v>
      </c>
      <c r="E1840" s="7">
        <v>0.84389999999999998</v>
      </c>
      <c r="F1840" s="7">
        <v>1.0093000000000001</v>
      </c>
      <c r="G1840" t="s">
        <v>153</v>
      </c>
      <c r="H1840" s="12">
        <v>4823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F40"/>
  <sheetViews>
    <sheetView tabSelected="1" workbookViewId="0">
      <selection activeCell="G46" sqref="G46"/>
    </sheetView>
  </sheetViews>
  <sheetFormatPr baseColWidth="10" defaultColWidth="8.83203125" defaultRowHeight="15" x14ac:dyDescent="0.2"/>
  <cols>
    <col min="1" max="1" width="25" customWidth="1"/>
    <col min="2" max="3" width="23" customWidth="1"/>
    <col min="4" max="4" width="22" customWidth="1"/>
    <col min="5" max="5" width="13" customWidth="1"/>
    <col min="6" max="6" width="14" customWidth="1"/>
  </cols>
  <sheetData>
    <row r="1" spans="1:6" ht="19" x14ac:dyDescent="0.25">
      <c r="A1" s="1" t="s">
        <v>314</v>
      </c>
    </row>
    <row r="3" spans="1:6" ht="16" x14ac:dyDescent="0.2">
      <c r="A3" s="9" t="s">
        <v>315</v>
      </c>
    </row>
    <row r="4" spans="1:6" x14ac:dyDescent="0.2">
      <c r="A4" s="5" t="s">
        <v>316</v>
      </c>
      <c r="B4" s="5" t="s">
        <v>317</v>
      </c>
      <c r="C4" s="5" t="s">
        <v>166</v>
      </c>
      <c r="D4" s="5" t="s">
        <v>172</v>
      </c>
    </row>
    <row r="5" spans="1:6" x14ac:dyDescent="0.2">
      <c r="A5" t="s">
        <v>318</v>
      </c>
      <c r="B5" s="11">
        <v>6.5852858252608282E-3</v>
      </c>
      <c r="C5" s="11">
        <v>0.1448776124221734</v>
      </c>
      <c r="D5" s="12">
        <v>-0.1747317183898095</v>
      </c>
    </row>
    <row r="6" spans="1:6" x14ac:dyDescent="0.2">
      <c r="A6" t="s">
        <v>319</v>
      </c>
      <c r="B6" s="11">
        <v>0.2467487806548633</v>
      </c>
      <c r="C6" s="11">
        <v>0.19305326322776689</v>
      </c>
      <c r="D6" s="12">
        <v>1.1128989847811159</v>
      </c>
    </row>
    <row r="7" spans="1:6" x14ac:dyDescent="0.2">
      <c r="A7" t="s">
        <v>320</v>
      </c>
      <c r="B7" s="11">
        <v>-1.7505235752508241E-2</v>
      </c>
      <c r="C7" s="11">
        <v>0.14590763895333489</v>
      </c>
      <c r="D7" s="12">
        <v>-0.3386062313592047</v>
      </c>
    </row>
    <row r="8" spans="1:6" x14ac:dyDescent="0.2">
      <c r="A8" t="s">
        <v>321</v>
      </c>
      <c r="B8" s="11">
        <v>6.3252888408951352E-2</v>
      </c>
      <c r="C8" s="11">
        <v>0.22835285805910979</v>
      </c>
      <c r="D8" s="12">
        <v>0.1373001795354607</v>
      </c>
    </row>
    <row r="9" spans="1:6" x14ac:dyDescent="0.2">
      <c r="A9" t="s">
        <v>322</v>
      </c>
      <c r="B9" s="11">
        <v>9.0545599914210073E-2</v>
      </c>
      <c r="C9" s="11">
        <v>0.24713314590906679</v>
      </c>
      <c r="D9" s="12">
        <v>0.2373036595252539</v>
      </c>
    </row>
    <row r="12" spans="1:6" ht="16" x14ac:dyDescent="0.2">
      <c r="A12" s="9" t="s">
        <v>323</v>
      </c>
    </row>
    <row r="13" spans="1:6" x14ac:dyDescent="0.2">
      <c r="A13" s="5" t="s">
        <v>156</v>
      </c>
      <c r="B13" s="5" t="s">
        <v>318</v>
      </c>
      <c r="C13" s="5" t="s">
        <v>319</v>
      </c>
      <c r="D13" s="5" t="s">
        <v>320</v>
      </c>
      <c r="E13" s="5" t="s">
        <v>321</v>
      </c>
      <c r="F13" s="5" t="s">
        <v>322</v>
      </c>
    </row>
    <row r="14" spans="1:6" x14ac:dyDescent="0.2">
      <c r="A14" t="s">
        <v>7</v>
      </c>
      <c r="B14" s="11">
        <v>0.1804</v>
      </c>
      <c r="C14" s="11">
        <v>0</v>
      </c>
      <c r="D14" s="11">
        <v>0.1694</v>
      </c>
      <c r="E14" s="11">
        <v>0.1288</v>
      </c>
      <c r="F14" s="11">
        <v>0.1</v>
      </c>
    </row>
    <row r="15" spans="1:6" x14ac:dyDescent="0.2">
      <c r="A15" t="s">
        <v>8</v>
      </c>
      <c r="B15" s="11">
        <v>0.11210000000000001</v>
      </c>
      <c r="C15" s="11">
        <v>0.23930000000000001</v>
      </c>
      <c r="D15" s="11">
        <v>0.15820000000000001</v>
      </c>
      <c r="E15" s="11">
        <v>0.1273</v>
      </c>
      <c r="F15" s="11">
        <v>0.1</v>
      </c>
    </row>
    <row r="16" spans="1:6" x14ac:dyDescent="0.2">
      <c r="A16" t="s">
        <v>9</v>
      </c>
      <c r="B16" s="11">
        <v>0</v>
      </c>
      <c r="C16" s="11">
        <v>0</v>
      </c>
      <c r="D16" s="11">
        <v>0</v>
      </c>
      <c r="E16" s="11">
        <v>9.06E-2</v>
      </c>
      <c r="F16" s="11">
        <v>0.1</v>
      </c>
    </row>
    <row r="17" spans="1:6" x14ac:dyDescent="0.2">
      <c r="A17" t="s">
        <v>10</v>
      </c>
      <c r="B17" s="11">
        <v>0</v>
      </c>
      <c r="C17" s="11">
        <v>0</v>
      </c>
      <c r="D17" s="11">
        <v>0</v>
      </c>
      <c r="E17" s="11">
        <v>8.5400000000000004E-2</v>
      </c>
      <c r="F17" s="11">
        <v>0.1</v>
      </c>
    </row>
    <row r="18" spans="1:6" x14ac:dyDescent="0.2">
      <c r="A18" t="s">
        <v>11</v>
      </c>
      <c r="B18" s="11">
        <v>6.4600000000000005E-2</v>
      </c>
      <c r="C18" s="11">
        <v>9.8900000000000002E-2</v>
      </c>
      <c r="D18" s="11">
        <v>0</v>
      </c>
      <c r="E18" s="11">
        <v>0.12039999999999999</v>
      </c>
      <c r="F18" s="11">
        <v>0.1</v>
      </c>
    </row>
    <row r="19" spans="1:6" x14ac:dyDescent="0.2">
      <c r="A19" t="s">
        <v>12</v>
      </c>
      <c r="B19" s="11">
        <v>0</v>
      </c>
      <c r="C19" s="11">
        <v>6.1699999999999998E-2</v>
      </c>
      <c r="D19" s="11">
        <v>0</v>
      </c>
      <c r="E19" s="11">
        <v>4.6199999999999998E-2</v>
      </c>
      <c r="F19" s="11">
        <v>0.1</v>
      </c>
    </row>
    <row r="20" spans="1:6" x14ac:dyDescent="0.2">
      <c r="A20" t="s">
        <v>13</v>
      </c>
      <c r="B20" s="11">
        <v>0</v>
      </c>
      <c r="C20" s="11">
        <v>0</v>
      </c>
      <c r="D20" s="11">
        <v>8.6E-3</v>
      </c>
      <c r="E20" s="11">
        <v>9.1499999999999998E-2</v>
      </c>
      <c r="F20" s="11">
        <v>0.1</v>
      </c>
    </row>
    <row r="21" spans="1:6" x14ac:dyDescent="0.2">
      <c r="A21" t="s">
        <v>14</v>
      </c>
      <c r="B21" s="11">
        <v>7.8E-2</v>
      </c>
      <c r="C21" s="11">
        <v>0.3</v>
      </c>
      <c r="D21" s="11">
        <v>6.3799999999999996E-2</v>
      </c>
      <c r="E21" s="11">
        <v>0.1027</v>
      </c>
      <c r="F21" s="11">
        <v>0.1</v>
      </c>
    </row>
    <row r="22" spans="1:6" x14ac:dyDescent="0.2">
      <c r="A22" t="s">
        <v>15</v>
      </c>
      <c r="B22" s="11">
        <v>0.26490000000000002</v>
      </c>
      <c r="C22" s="11">
        <v>0</v>
      </c>
      <c r="D22" s="11">
        <v>0.3</v>
      </c>
      <c r="E22" s="11">
        <v>0.1424</v>
      </c>
      <c r="F22" s="11">
        <v>0.1</v>
      </c>
    </row>
    <row r="23" spans="1:6" x14ac:dyDescent="0.2">
      <c r="A23" t="s">
        <v>16</v>
      </c>
      <c r="B23" s="11">
        <v>0.3</v>
      </c>
      <c r="C23" s="11">
        <v>0.3</v>
      </c>
      <c r="D23" s="11">
        <v>0.3</v>
      </c>
      <c r="E23" s="11">
        <v>6.4699999999999994E-2</v>
      </c>
      <c r="F23" s="11">
        <v>0.1</v>
      </c>
    </row>
    <row r="26" spans="1:6" ht="16" x14ac:dyDescent="0.2">
      <c r="A26" s="9" t="s">
        <v>324</v>
      </c>
    </row>
    <row r="27" spans="1:6" x14ac:dyDescent="0.2">
      <c r="A27" s="5" t="s">
        <v>325</v>
      </c>
      <c r="B27" s="5" t="s">
        <v>326</v>
      </c>
    </row>
    <row r="28" spans="1:6" x14ac:dyDescent="0.2">
      <c r="A28" s="11">
        <v>6.5852858252608282E-3</v>
      </c>
      <c r="B28" s="11">
        <v>0.14487728394267529</v>
      </c>
    </row>
    <row r="29" spans="1:6" x14ac:dyDescent="0.2">
      <c r="A29" s="11">
        <v>3.6522606816704287E-2</v>
      </c>
      <c r="B29" s="11">
        <v>0.1452967504681385</v>
      </c>
    </row>
    <row r="30" spans="1:6" x14ac:dyDescent="0.2">
      <c r="A30" s="11">
        <v>6.6459927808147745E-2</v>
      </c>
      <c r="B30" s="11">
        <v>0.14654487895762761</v>
      </c>
    </row>
    <row r="31" spans="1:6" x14ac:dyDescent="0.2">
      <c r="A31" s="11">
        <v>9.6397248799591218E-2</v>
      </c>
      <c r="B31" s="11">
        <v>0.14859742201358089</v>
      </c>
    </row>
    <row r="32" spans="1:6" x14ac:dyDescent="0.2">
      <c r="A32" s="11">
        <v>0.12633456979103469</v>
      </c>
      <c r="B32" s="11">
        <v>0.15142333003075839</v>
      </c>
    </row>
    <row r="33" spans="1:2" x14ac:dyDescent="0.2">
      <c r="A33" s="11">
        <v>0.15627189078247811</v>
      </c>
      <c r="B33" s="11">
        <v>0.15498035012115019</v>
      </c>
    </row>
    <row r="34" spans="1:2" x14ac:dyDescent="0.2">
      <c r="A34" s="11">
        <v>0.18620921177392161</v>
      </c>
      <c r="B34" s="11">
        <v>0.16125122035350731</v>
      </c>
    </row>
    <row r="35" spans="1:2" x14ac:dyDescent="0.2">
      <c r="A35" s="11">
        <v>0.21614653276536511</v>
      </c>
      <c r="B35" s="11">
        <v>0.1734979908519898</v>
      </c>
    </row>
    <row r="36" spans="1:2" x14ac:dyDescent="0.2">
      <c r="A36" s="11">
        <v>0.2460838537568085</v>
      </c>
      <c r="B36" s="11">
        <v>0.19245990820406181</v>
      </c>
    </row>
    <row r="37" spans="1:2" x14ac:dyDescent="0.2">
      <c r="A37" s="11">
        <v>0.27602117474825189</v>
      </c>
      <c r="B37" s="11">
        <v>0.22404749461502579</v>
      </c>
    </row>
    <row r="38" spans="1:2" x14ac:dyDescent="0.2">
      <c r="A38" s="11">
        <v>0.30595849573969552</v>
      </c>
      <c r="B38" s="11">
        <v>0.25860999279575952</v>
      </c>
    </row>
    <row r="39" spans="1:2" x14ac:dyDescent="0.2">
      <c r="A39" s="11">
        <v>0.33589581673113889</v>
      </c>
      <c r="B39" s="11">
        <v>0.29680334894858712</v>
      </c>
    </row>
    <row r="40" spans="1:2" x14ac:dyDescent="0.2">
      <c r="A40" s="11">
        <v>0.36583313772258241</v>
      </c>
      <c r="B40" s="11">
        <v>0.34251854408486759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192"/>
  <sheetViews>
    <sheetView topLeftCell="A13" workbookViewId="0"/>
  </sheetViews>
  <sheetFormatPr baseColWidth="10" defaultColWidth="8.83203125" defaultRowHeight="15" x14ac:dyDescent="0.2"/>
  <cols>
    <col min="1" max="3" width="25" customWidth="1"/>
    <col min="4" max="5" width="21" customWidth="1"/>
    <col min="6" max="6" width="23" customWidth="1"/>
    <col min="7" max="7" width="16" customWidth="1"/>
    <col min="8" max="9" width="12" customWidth="1"/>
    <col min="10" max="10" width="22" customWidth="1"/>
    <col min="11" max="11" width="18" customWidth="1"/>
  </cols>
  <sheetData>
    <row r="1" spans="1:2" ht="19" x14ac:dyDescent="0.25">
      <c r="A1" s="1" t="s">
        <v>327</v>
      </c>
    </row>
    <row r="2" spans="1:2" x14ac:dyDescent="0.2">
      <c r="A2" s="2" t="s">
        <v>328</v>
      </c>
    </row>
    <row r="3" spans="1:2" ht="105" x14ac:dyDescent="0.2">
      <c r="A3" s="10" t="s">
        <v>329</v>
      </c>
    </row>
    <row r="4" spans="1:2" ht="30" x14ac:dyDescent="0.2">
      <c r="A4" s="10" t="s">
        <v>330</v>
      </c>
    </row>
    <row r="6" spans="1:2" ht="16" x14ac:dyDescent="0.2">
      <c r="A6" s="9" t="s">
        <v>331</v>
      </c>
    </row>
    <row r="7" spans="1:2" x14ac:dyDescent="0.2">
      <c r="A7" s="23" t="s">
        <v>332</v>
      </c>
    </row>
    <row r="8" spans="1:2" x14ac:dyDescent="0.2">
      <c r="A8" s="17" t="s">
        <v>333</v>
      </c>
      <c r="B8" s="24">
        <v>340</v>
      </c>
    </row>
    <row r="9" spans="1:2" x14ac:dyDescent="0.2">
      <c r="A9" s="17" t="s">
        <v>334</v>
      </c>
      <c r="B9" s="25">
        <v>0.22</v>
      </c>
    </row>
    <row r="10" spans="1:2" x14ac:dyDescent="0.2">
      <c r="A10" s="17" t="s">
        <v>335</v>
      </c>
      <c r="B10" s="25">
        <v>0.06</v>
      </c>
    </row>
    <row r="11" spans="1:2" x14ac:dyDescent="0.2">
      <c r="A11" s="17" t="s">
        <v>336</v>
      </c>
      <c r="B11" s="25">
        <v>0.04</v>
      </c>
    </row>
    <row r="12" spans="1:2" x14ac:dyDescent="0.2">
      <c r="A12" s="17" t="s">
        <v>337</v>
      </c>
      <c r="B12" s="25">
        <v>5.0000000000000001E-3</v>
      </c>
    </row>
    <row r="13" spans="1:2" x14ac:dyDescent="0.2">
      <c r="A13" s="17" t="s">
        <v>338</v>
      </c>
      <c r="B13" s="26">
        <v>4.0999999999999996</v>
      </c>
    </row>
    <row r="14" spans="1:2" x14ac:dyDescent="0.2">
      <c r="A14" s="17" t="s">
        <v>339</v>
      </c>
      <c r="B14" s="24">
        <v>460</v>
      </c>
    </row>
    <row r="15" spans="1:2" x14ac:dyDescent="0.2">
      <c r="A15" s="17" t="s">
        <v>340</v>
      </c>
      <c r="B15" s="24">
        <v>27.5</v>
      </c>
    </row>
    <row r="16" spans="1:2" x14ac:dyDescent="0.2">
      <c r="A16" s="17" t="s">
        <v>341</v>
      </c>
      <c r="B16" s="25">
        <v>0.04</v>
      </c>
    </row>
    <row r="17" spans="1:11" x14ac:dyDescent="0.2">
      <c r="A17" s="17" t="s">
        <v>342</v>
      </c>
      <c r="B17" s="25">
        <v>3.1899999999999998E-2</v>
      </c>
    </row>
    <row r="18" spans="1:11" x14ac:dyDescent="0.2">
      <c r="A18" s="17" t="s">
        <v>343</v>
      </c>
      <c r="B18" s="25">
        <v>5.5E-2</v>
      </c>
    </row>
    <row r="19" spans="1:11" x14ac:dyDescent="0.2">
      <c r="A19" s="17" t="s">
        <v>344</v>
      </c>
      <c r="B19" s="25">
        <v>0.02</v>
      </c>
    </row>
    <row r="20" spans="1:11" x14ac:dyDescent="0.2">
      <c r="A20" s="13" t="s">
        <v>345</v>
      </c>
      <c r="D20" s="13" t="s">
        <v>346</v>
      </c>
      <c r="E20" s="13" t="s">
        <v>347</v>
      </c>
      <c r="F20" s="13" t="s">
        <v>348</v>
      </c>
      <c r="G20" s="13" t="s">
        <v>349</v>
      </c>
      <c r="H20" s="13" t="s">
        <v>350</v>
      </c>
    </row>
    <row r="21" spans="1:11" x14ac:dyDescent="0.2">
      <c r="A21" s="17" t="s">
        <v>351</v>
      </c>
      <c r="B21" s="27" t="s">
        <v>352</v>
      </c>
      <c r="D21" s="27">
        <v>75</v>
      </c>
      <c r="E21" s="27">
        <v>72</v>
      </c>
      <c r="F21" s="27">
        <v>70</v>
      </c>
      <c r="G21" s="27">
        <v>70</v>
      </c>
      <c r="H21" s="27">
        <v>68</v>
      </c>
    </row>
    <row r="22" spans="1:11" x14ac:dyDescent="0.2">
      <c r="A22" t="s">
        <v>353</v>
      </c>
      <c r="D22" s="25">
        <v>0</v>
      </c>
      <c r="E22" s="25">
        <v>0.01</v>
      </c>
      <c r="F22" s="25">
        <v>0.01</v>
      </c>
      <c r="G22" s="25">
        <v>0</v>
      </c>
      <c r="H22" s="25">
        <v>0</v>
      </c>
    </row>
    <row r="23" spans="1:11" x14ac:dyDescent="0.2">
      <c r="A23" t="s">
        <v>354</v>
      </c>
      <c r="D23" s="25">
        <v>0.16</v>
      </c>
      <c r="E23" s="25">
        <v>0.16</v>
      </c>
      <c r="F23" s="25">
        <v>0.16</v>
      </c>
      <c r="G23" s="25">
        <v>0.16</v>
      </c>
      <c r="H23" s="25">
        <v>0.16</v>
      </c>
    </row>
    <row r="25" spans="1:11" x14ac:dyDescent="0.2">
      <c r="A25" s="13" t="s">
        <v>355</v>
      </c>
    </row>
    <row r="26" spans="1:11" x14ac:dyDescent="0.2">
      <c r="A26" t="s">
        <v>356</v>
      </c>
      <c r="B26" s="28">
        <f>'06_Regression'!B220</f>
        <v>0.79179999999999995</v>
      </c>
    </row>
    <row r="27" spans="1:11" x14ac:dyDescent="0.2">
      <c r="A27" t="s">
        <v>357</v>
      </c>
      <c r="B27" s="11">
        <f>B17+B26*B18</f>
        <v>7.5448999999999988E-2</v>
      </c>
    </row>
    <row r="28" spans="1:11" ht="19" x14ac:dyDescent="0.25">
      <c r="A28" t="s">
        <v>358</v>
      </c>
      <c r="B28" s="29">
        <f>B14/(B14+B15)*B27+B15/(B14+B15)*B16*(1-B9)</f>
        <v>7.2952902564102542E-2</v>
      </c>
    </row>
    <row r="30" spans="1:11" x14ac:dyDescent="0.2">
      <c r="A30" s="5" t="s">
        <v>359</v>
      </c>
      <c r="B30" s="5" t="s">
        <v>360</v>
      </c>
      <c r="C30" s="5" t="s">
        <v>361</v>
      </c>
      <c r="D30" s="5" t="s">
        <v>362</v>
      </c>
      <c r="E30" s="5" t="s">
        <v>363</v>
      </c>
      <c r="F30" s="5" t="s">
        <v>364</v>
      </c>
      <c r="G30" s="5" t="s">
        <v>365</v>
      </c>
      <c r="H30" s="5" t="s">
        <v>366</v>
      </c>
      <c r="I30" s="5" t="s">
        <v>367</v>
      </c>
      <c r="J30" s="5" t="s">
        <v>368</v>
      </c>
      <c r="K30" s="5" t="s">
        <v>369</v>
      </c>
    </row>
    <row r="31" spans="1:11" x14ac:dyDescent="0.2">
      <c r="A31" t="s">
        <v>346</v>
      </c>
      <c r="B31" s="30">
        <f>D21</f>
        <v>75</v>
      </c>
      <c r="C31" s="31">
        <f>B8*(1+D22)*(B31/75)</f>
        <v>340</v>
      </c>
      <c r="D31" s="31">
        <f>C31*D23</f>
        <v>54.4</v>
      </c>
      <c r="E31" s="31">
        <f>C31*B11</f>
        <v>13.6</v>
      </c>
      <c r="F31" s="31">
        <f>D31-E31</f>
        <v>40.799999999999997</v>
      </c>
      <c r="G31" s="31">
        <f>F31*(1-B9)</f>
        <v>31.823999999999998</v>
      </c>
      <c r="H31" s="31">
        <f>C31*B10</f>
        <v>20.399999999999999</v>
      </c>
      <c r="I31" s="31">
        <f>C31*B12</f>
        <v>1.7</v>
      </c>
      <c r="J31" s="31">
        <f>G31+E31-H31-I31</f>
        <v>23.324000000000002</v>
      </c>
      <c r="K31" s="31">
        <f>J31/(1+B28)^1</f>
        <v>21.738139618487619</v>
      </c>
    </row>
    <row r="32" spans="1:11" x14ac:dyDescent="0.2">
      <c r="A32" t="s">
        <v>347</v>
      </c>
      <c r="B32" s="30">
        <f>E21</f>
        <v>72</v>
      </c>
      <c r="C32" s="31">
        <f>C31*(1+E22)*(B32/B31)</f>
        <v>329.66399999999999</v>
      </c>
      <c r="D32" s="31">
        <f>C32*E23</f>
        <v>52.74624</v>
      </c>
      <c r="E32" s="31">
        <f>C32*B11</f>
        <v>13.18656</v>
      </c>
      <c r="F32" s="31">
        <f>D32-E32</f>
        <v>39.55968</v>
      </c>
      <c r="G32" s="31">
        <f>F32*(1-B9)</f>
        <v>30.8565504</v>
      </c>
      <c r="H32" s="31">
        <f>C32*B10</f>
        <v>19.77984</v>
      </c>
      <c r="I32" s="31">
        <f>C32*B12</f>
        <v>1.64832</v>
      </c>
      <c r="J32" s="31">
        <f>G32+E32-H32-I32</f>
        <v>22.614950400000005</v>
      </c>
      <c r="K32" s="31">
        <f>J32/(1+B28)^2</f>
        <v>19.644198849470335</v>
      </c>
    </row>
    <row r="33" spans="1:11" x14ac:dyDescent="0.2">
      <c r="A33" t="s">
        <v>348</v>
      </c>
      <c r="B33" s="30">
        <f>F21</f>
        <v>70</v>
      </c>
      <c r="C33" s="31">
        <f>C32*(1+F22)*(B33/B32)</f>
        <v>323.71173333333331</v>
      </c>
      <c r="D33" s="31">
        <f>C33*F23</f>
        <v>51.793877333333334</v>
      </c>
      <c r="E33" s="31">
        <f>C33*B11</f>
        <v>12.948469333333334</v>
      </c>
      <c r="F33" s="31">
        <f>D33-E33</f>
        <v>38.845407999999999</v>
      </c>
      <c r="G33" s="31">
        <f>F33*(1-B9)</f>
        <v>30.299418240000001</v>
      </c>
      <c r="H33" s="31">
        <f>C33*B10</f>
        <v>19.422704</v>
      </c>
      <c r="I33" s="31">
        <f>C33*B12</f>
        <v>1.6185586666666667</v>
      </c>
      <c r="J33" s="31">
        <f>G33+E33-H33-I33</f>
        <v>22.206624906666672</v>
      </c>
      <c r="K33" s="31">
        <f>J33/(1+B28)^3</f>
        <v>17.977967047483627</v>
      </c>
    </row>
    <row r="34" spans="1:11" x14ac:dyDescent="0.2">
      <c r="A34" t="s">
        <v>349</v>
      </c>
      <c r="B34" s="30">
        <f>G21</f>
        <v>70</v>
      </c>
      <c r="C34" s="31">
        <f>C33*(1+G22)*(B34/B33)</f>
        <v>323.71173333333331</v>
      </c>
      <c r="D34" s="31">
        <f>C34*G23</f>
        <v>51.793877333333334</v>
      </c>
      <c r="E34" s="31">
        <f>C34*B11</f>
        <v>12.948469333333334</v>
      </c>
      <c r="F34" s="31">
        <f>D34-E34</f>
        <v>38.845407999999999</v>
      </c>
      <c r="G34" s="31">
        <f>F34*(1-B9)</f>
        <v>30.299418240000001</v>
      </c>
      <c r="H34" s="31">
        <f>C34*B10</f>
        <v>19.422704</v>
      </c>
      <c r="I34" s="31">
        <f>C34*B12</f>
        <v>1.6185586666666667</v>
      </c>
      <c r="J34" s="31">
        <f>G34+E34-H34-I34</f>
        <v>22.206624906666672</v>
      </c>
      <c r="K34" s="31">
        <f>J34/(1+B28)^4</f>
        <v>16.755597570518297</v>
      </c>
    </row>
    <row r="35" spans="1:11" x14ac:dyDescent="0.2">
      <c r="A35" t="s">
        <v>350</v>
      </c>
      <c r="B35" s="30">
        <f>H21</f>
        <v>68</v>
      </c>
      <c r="C35" s="31">
        <f>C34*(1+H22)*(B35/B34)</f>
        <v>314.46282666666667</v>
      </c>
      <c r="D35" s="31">
        <f>C35*H23</f>
        <v>50.314052266666671</v>
      </c>
      <c r="E35" s="31">
        <f>C35*B11</f>
        <v>12.578513066666668</v>
      </c>
      <c r="F35" s="31">
        <f>D35-E35</f>
        <v>37.735539200000005</v>
      </c>
      <c r="G35" s="31">
        <f>F35*(1-B9)</f>
        <v>29.433720576000006</v>
      </c>
      <c r="H35" s="31">
        <f>C35*B10</f>
        <v>18.867769599999999</v>
      </c>
      <c r="I35" s="31">
        <f>C35*B12</f>
        <v>1.5723141333333335</v>
      </c>
      <c r="J35" s="31">
        <f>G35+E35-H35-I35</f>
        <v>21.572149909333341</v>
      </c>
      <c r="K35" s="31">
        <f>J35/(1+B28)^5</f>
        <v>15.170159074515562</v>
      </c>
    </row>
    <row r="37" spans="1:11" x14ac:dyDescent="0.2">
      <c r="A37" s="13" t="s">
        <v>370</v>
      </c>
    </row>
    <row r="38" spans="1:11" x14ac:dyDescent="0.2">
      <c r="A38" t="s">
        <v>371</v>
      </c>
      <c r="B38" s="31">
        <f>J35*(1+B19)/(B28-B19)</f>
        <v>415.53138434448221</v>
      </c>
    </row>
    <row r="39" spans="1:11" x14ac:dyDescent="0.2">
      <c r="A39" t="s">
        <v>372</v>
      </c>
      <c r="B39" s="31">
        <f>K31+K32+K33+K34+K35</f>
        <v>91.286062160475439</v>
      </c>
    </row>
    <row r="40" spans="1:11" x14ac:dyDescent="0.2">
      <c r="A40" t="s">
        <v>373</v>
      </c>
      <c r="B40" s="31">
        <f>B38/(1+B28)^5</f>
        <v>292.21367492129889</v>
      </c>
    </row>
    <row r="41" spans="1:11" x14ac:dyDescent="0.2">
      <c r="A41" t="s">
        <v>374</v>
      </c>
      <c r="B41" s="31">
        <f>B39+B40</f>
        <v>383.49973708177436</v>
      </c>
    </row>
    <row r="42" spans="1:11" x14ac:dyDescent="0.2">
      <c r="A42" t="s">
        <v>339</v>
      </c>
      <c r="B42" s="31">
        <f>B41-B15</f>
        <v>355.99973708177436</v>
      </c>
    </row>
    <row r="43" spans="1:11" ht="19" x14ac:dyDescent="0.25">
      <c r="A43" t="s">
        <v>375</v>
      </c>
      <c r="B43" s="32">
        <f>B42/B13</f>
        <v>86.829204166286431</v>
      </c>
    </row>
    <row r="44" spans="1:11" x14ac:dyDescent="0.2">
      <c r="A44" t="s">
        <v>376</v>
      </c>
      <c r="B44" s="33">
        <f>'01_Data'!B1826</f>
        <v>160.69</v>
      </c>
    </row>
    <row r="45" spans="1:11" x14ac:dyDescent="0.2">
      <c r="A45" t="s">
        <v>377</v>
      </c>
      <c r="B45" s="11">
        <f>(B43-B44)/B44</f>
        <v>-0.45964774306872591</v>
      </c>
    </row>
    <row r="47" spans="1:11" ht="16" x14ac:dyDescent="0.2">
      <c r="A47" s="9" t="s">
        <v>378</v>
      </c>
    </row>
    <row r="48" spans="1:11" x14ac:dyDescent="0.2">
      <c r="A48" s="23" t="s">
        <v>332</v>
      </c>
    </row>
    <row r="49" spans="1:8" x14ac:dyDescent="0.2">
      <c r="A49" s="17" t="s">
        <v>333</v>
      </c>
      <c r="B49" s="24">
        <v>195</v>
      </c>
    </row>
    <row r="50" spans="1:8" x14ac:dyDescent="0.2">
      <c r="A50" s="17" t="s">
        <v>334</v>
      </c>
      <c r="B50" s="25">
        <v>0.22</v>
      </c>
    </row>
    <row r="51" spans="1:8" x14ac:dyDescent="0.2">
      <c r="A51" s="17" t="s">
        <v>335</v>
      </c>
      <c r="B51" s="25">
        <v>7.0000000000000007E-2</v>
      </c>
    </row>
    <row r="52" spans="1:8" x14ac:dyDescent="0.2">
      <c r="A52" s="17" t="s">
        <v>336</v>
      </c>
      <c r="B52" s="25">
        <v>0.05</v>
      </c>
    </row>
    <row r="53" spans="1:8" x14ac:dyDescent="0.2">
      <c r="A53" s="17" t="s">
        <v>337</v>
      </c>
      <c r="B53" s="25">
        <v>5.0000000000000001E-3</v>
      </c>
    </row>
    <row r="54" spans="1:8" x14ac:dyDescent="0.2">
      <c r="A54" s="17" t="s">
        <v>338</v>
      </c>
      <c r="B54" s="26">
        <v>1.85</v>
      </c>
    </row>
    <row r="55" spans="1:8" x14ac:dyDescent="0.2">
      <c r="A55" s="17" t="s">
        <v>339</v>
      </c>
      <c r="B55" s="24">
        <v>270</v>
      </c>
    </row>
    <row r="56" spans="1:8" x14ac:dyDescent="0.2">
      <c r="A56" s="17" t="s">
        <v>340</v>
      </c>
      <c r="B56" s="24">
        <v>36</v>
      </c>
    </row>
    <row r="57" spans="1:8" x14ac:dyDescent="0.2">
      <c r="A57" s="17" t="s">
        <v>341</v>
      </c>
      <c r="B57" s="25">
        <v>3.7999999999999999E-2</v>
      </c>
    </row>
    <row r="58" spans="1:8" x14ac:dyDescent="0.2">
      <c r="A58" s="17" t="s">
        <v>342</v>
      </c>
      <c r="B58" s="25">
        <v>3.1899999999999998E-2</v>
      </c>
    </row>
    <row r="59" spans="1:8" x14ac:dyDescent="0.2">
      <c r="A59" s="17" t="s">
        <v>343</v>
      </c>
      <c r="B59" s="25">
        <v>5.5E-2</v>
      </c>
    </row>
    <row r="60" spans="1:8" x14ac:dyDescent="0.2">
      <c r="A60" s="17" t="s">
        <v>344</v>
      </c>
      <c r="B60" s="25">
        <v>0.02</v>
      </c>
    </row>
    <row r="61" spans="1:8" x14ac:dyDescent="0.2">
      <c r="A61" s="13" t="s">
        <v>345</v>
      </c>
      <c r="D61" s="13" t="s">
        <v>346</v>
      </c>
      <c r="E61" s="13" t="s">
        <v>347</v>
      </c>
      <c r="F61" s="13" t="s">
        <v>348</v>
      </c>
      <c r="G61" s="13" t="s">
        <v>349</v>
      </c>
      <c r="H61" s="13" t="s">
        <v>350</v>
      </c>
    </row>
    <row r="62" spans="1:8" x14ac:dyDescent="0.2">
      <c r="A62" s="17" t="s">
        <v>351</v>
      </c>
      <c r="B62" s="27" t="s">
        <v>352</v>
      </c>
      <c r="D62" s="27">
        <v>75</v>
      </c>
      <c r="E62" s="27">
        <v>72</v>
      </c>
      <c r="F62" s="27">
        <v>70</v>
      </c>
      <c r="G62" s="27">
        <v>70</v>
      </c>
      <c r="H62" s="27">
        <v>68</v>
      </c>
    </row>
    <row r="63" spans="1:8" x14ac:dyDescent="0.2">
      <c r="A63" t="s">
        <v>353</v>
      </c>
      <c r="D63" s="25">
        <v>0.05</v>
      </c>
      <c r="E63" s="25">
        <v>0.03</v>
      </c>
      <c r="F63" s="25">
        <v>0.02</v>
      </c>
      <c r="G63" s="25">
        <v>0.01</v>
      </c>
      <c r="H63" s="25">
        <v>0.01</v>
      </c>
    </row>
    <row r="64" spans="1:8" x14ac:dyDescent="0.2">
      <c r="A64" t="s">
        <v>354</v>
      </c>
      <c r="D64" s="25">
        <v>0.23</v>
      </c>
      <c r="E64" s="25">
        <v>0.24</v>
      </c>
      <c r="F64" s="25">
        <v>0.24</v>
      </c>
      <c r="G64" s="25">
        <v>0.24</v>
      </c>
      <c r="H64" s="25">
        <v>0.24</v>
      </c>
    </row>
    <row r="66" spans="1:11" x14ac:dyDescent="0.2">
      <c r="A66" s="13" t="s">
        <v>355</v>
      </c>
    </row>
    <row r="67" spans="1:11" x14ac:dyDescent="0.2">
      <c r="A67" t="s">
        <v>356</v>
      </c>
      <c r="B67" s="28">
        <f>'06_Regression'!B221</f>
        <v>0.92559999999999998</v>
      </c>
    </row>
    <row r="68" spans="1:11" x14ac:dyDescent="0.2">
      <c r="A68" t="s">
        <v>357</v>
      </c>
      <c r="B68" s="11">
        <f>B58+B67*B59</f>
        <v>8.2807999999999993E-2</v>
      </c>
    </row>
    <row r="69" spans="1:11" ht="19" x14ac:dyDescent="0.25">
      <c r="A69" t="s">
        <v>358</v>
      </c>
      <c r="B69" s="29">
        <f>B55/(B55+B56)*B68+B56/(B55+B56)*B57*(1-B50)</f>
        <v>7.6552941176470574E-2</v>
      </c>
    </row>
    <row r="71" spans="1:11" x14ac:dyDescent="0.2">
      <c r="A71" s="5" t="s">
        <v>359</v>
      </c>
      <c r="B71" s="5" t="s">
        <v>360</v>
      </c>
      <c r="C71" s="5" t="s">
        <v>361</v>
      </c>
      <c r="D71" s="5" t="s">
        <v>362</v>
      </c>
      <c r="E71" s="5" t="s">
        <v>363</v>
      </c>
      <c r="F71" s="5" t="s">
        <v>364</v>
      </c>
      <c r="G71" s="5" t="s">
        <v>365</v>
      </c>
      <c r="H71" s="5" t="s">
        <v>366</v>
      </c>
      <c r="I71" s="5" t="s">
        <v>367</v>
      </c>
      <c r="J71" s="5" t="s">
        <v>368</v>
      </c>
      <c r="K71" s="5" t="s">
        <v>369</v>
      </c>
    </row>
    <row r="72" spans="1:11" x14ac:dyDescent="0.2">
      <c r="A72" t="s">
        <v>346</v>
      </c>
      <c r="B72" s="30">
        <f>D62</f>
        <v>75</v>
      </c>
      <c r="C72" s="31">
        <f>B49*(1+D63)*(B72/75)</f>
        <v>204.75</v>
      </c>
      <c r="D72" s="31">
        <f>C72*D64</f>
        <v>47.092500000000001</v>
      </c>
      <c r="E72" s="31">
        <f>C72*B52</f>
        <v>10.237500000000001</v>
      </c>
      <c r="F72" s="31">
        <f>D72-E72</f>
        <v>36.855000000000004</v>
      </c>
      <c r="G72" s="31">
        <f>F72*(1-B50)</f>
        <v>28.746900000000004</v>
      </c>
      <c r="H72" s="31">
        <f>C72*B51</f>
        <v>14.332500000000001</v>
      </c>
      <c r="I72" s="31">
        <f>C72*B53</f>
        <v>1.0237499999999999</v>
      </c>
      <c r="J72" s="31">
        <f>G72+E72-H72-I72</f>
        <v>23.628150000000005</v>
      </c>
      <c r="K72" s="31">
        <f>J72/(1+B69)^1</f>
        <v>21.947968461429188</v>
      </c>
    </row>
    <row r="73" spans="1:11" x14ac:dyDescent="0.2">
      <c r="A73" t="s">
        <v>347</v>
      </c>
      <c r="B73" s="30">
        <f>E62</f>
        <v>72</v>
      </c>
      <c r="C73" s="31">
        <f>C72*(1+E63)*(B73/B72)</f>
        <v>202.45680000000002</v>
      </c>
      <c r="D73" s="31">
        <f>C73*E64</f>
        <v>48.589632000000002</v>
      </c>
      <c r="E73" s="31">
        <f>C73*B52</f>
        <v>10.122840000000002</v>
      </c>
      <c r="F73" s="31">
        <f>D73-E73</f>
        <v>38.466791999999998</v>
      </c>
      <c r="G73" s="31">
        <f>F73*(1-B50)</f>
        <v>30.004097760000001</v>
      </c>
      <c r="H73" s="31">
        <f>C73*B51</f>
        <v>14.171976000000003</v>
      </c>
      <c r="I73" s="31">
        <f>C73*B53</f>
        <v>1.0122840000000002</v>
      </c>
      <c r="J73" s="31">
        <f>G73+E73-H73-I73</f>
        <v>24.942677760000002</v>
      </c>
      <c r="K73" s="31">
        <f>J73/(1+B69)^2</f>
        <v>21.52148785995384</v>
      </c>
    </row>
    <row r="74" spans="1:11" x14ac:dyDescent="0.2">
      <c r="A74" t="s">
        <v>348</v>
      </c>
      <c r="B74" s="30">
        <f>F62</f>
        <v>70</v>
      </c>
      <c r="C74" s="31">
        <f>C73*(1+F63)*(B74/B73)</f>
        <v>200.76966000000002</v>
      </c>
      <c r="D74" s="31">
        <f>C74*F64</f>
        <v>48.184718400000001</v>
      </c>
      <c r="E74" s="31">
        <f>C74*B52</f>
        <v>10.038483000000001</v>
      </c>
      <c r="F74" s="31">
        <f>D74-E74</f>
        <v>38.146235400000002</v>
      </c>
      <c r="G74" s="31">
        <f>F74*(1-B50)</f>
        <v>29.754063612000003</v>
      </c>
      <c r="H74" s="31">
        <f>C74*B51</f>
        <v>14.053876200000003</v>
      </c>
      <c r="I74" s="31">
        <f>C74*B53</f>
        <v>1.0038483</v>
      </c>
      <c r="J74" s="31">
        <f>G74+E74-H74-I74</f>
        <v>24.734822111999996</v>
      </c>
      <c r="K74" s="31">
        <f>J74/(1+B69)^3</f>
        <v>19.824517040903341</v>
      </c>
    </row>
    <row r="75" spans="1:11" x14ac:dyDescent="0.2">
      <c r="A75" t="s">
        <v>349</v>
      </c>
      <c r="B75" s="30">
        <f>G62</f>
        <v>70</v>
      </c>
      <c r="C75" s="31">
        <f>C74*(1+G63)*(B75/B74)</f>
        <v>202.77735660000002</v>
      </c>
      <c r="D75" s="31">
        <f>C75*G64</f>
        <v>48.666565584000004</v>
      </c>
      <c r="E75" s="31">
        <f>C75*B52</f>
        <v>10.138867830000002</v>
      </c>
      <c r="F75" s="31">
        <f>D75-E75</f>
        <v>38.527697754000002</v>
      </c>
      <c r="G75" s="31">
        <f>F75*(1-B50)</f>
        <v>30.051604248120004</v>
      </c>
      <c r="H75" s="31">
        <f>C75*B51</f>
        <v>14.194414962000003</v>
      </c>
      <c r="I75" s="31">
        <f>C75*B53</f>
        <v>1.013886783</v>
      </c>
      <c r="J75" s="31">
        <f>G75+E75-H75-I75</f>
        <v>24.982170333120006</v>
      </c>
      <c r="K75" s="31">
        <f>J75/(1+B69)^4</f>
        <v>18.598957325248922</v>
      </c>
    </row>
    <row r="76" spans="1:11" x14ac:dyDescent="0.2">
      <c r="A76" t="s">
        <v>350</v>
      </c>
      <c r="B76" s="30">
        <f>H62</f>
        <v>68</v>
      </c>
      <c r="C76" s="31">
        <f>C75*(1+H63)*(B76/B75)</f>
        <v>198.95355501840001</v>
      </c>
      <c r="D76" s="31">
        <f>C76*H64</f>
        <v>47.748853204416001</v>
      </c>
      <c r="E76" s="31">
        <f>C76*B52</f>
        <v>9.9476777509200005</v>
      </c>
      <c r="F76" s="31">
        <f>D76-E76</f>
        <v>37.801175453496001</v>
      </c>
      <c r="G76" s="31">
        <f>F76*(1-B50)</f>
        <v>29.484916853726883</v>
      </c>
      <c r="H76" s="31">
        <f>C76*B51</f>
        <v>13.926748851288002</v>
      </c>
      <c r="I76" s="31">
        <f>C76*B53</f>
        <v>0.99476777509200009</v>
      </c>
      <c r="J76" s="31">
        <f>G76+E76-H76-I76</f>
        <v>24.511077978266876</v>
      </c>
      <c r="K76" s="31">
        <f>J76/(1+B69)^5</f>
        <v>16.95061471852085</v>
      </c>
    </row>
    <row r="78" spans="1:11" x14ac:dyDescent="0.2">
      <c r="A78" s="13" t="s">
        <v>370</v>
      </c>
    </row>
    <row r="79" spans="1:11" x14ac:dyDescent="0.2">
      <c r="A79" t="s">
        <v>371</v>
      </c>
      <c r="B79" s="31">
        <f>J76*(1+B60)/(B69-B60)</f>
        <v>442.08663630450155</v>
      </c>
    </row>
    <row r="80" spans="1:11" x14ac:dyDescent="0.2">
      <c r="A80" t="s">
        <v>372</v>
      </c>
      <c r="B80" s="31">
        <f>K72+K73+K74+K75+K76</f>
        <v>98.843545406056137</v>
      </c>
    </row>
    <row r="81" spans="1:2" x14ac:dyDescent="0.2">
      <c r="A81" t="s">
        <v>373</v>
      </c>
      <c r="B81" s="31">
        <f>B79/(1+B69)^5</f>
        <v>305.7246299346283</v>
      </c>
    </row>
    <row r="82" spans="1:2" x14ac:dyDescent="0.2">
      <c r="A82" t="s">
        <v>374</v>
      </c>
      <c r="B82" s="31">
        <f>B80+B81</f>
        <v>404.56817534068443</v>
      </c>
    </row>
    <row r="83" spans="1:2" x14ac:dyDescent="0.2">
      <c r="A83" t="s">
        <v>339</v>
      </c>
      <c r="B83" s="31">
        <f>B82-B56</f>
        <v>368.56817534068443</v>
      </c>
    </row>
    <row r="84" spans="1:2" ht="19" x14ac:dyDescent="0.25">
      <c r="A84" t="s">
        <v>375</v>
      </c>
      <c r="B84" s="32">
        <f>B83/B54</f>
        <v>199.22604072469429</v>
      </c>
    </row>
    <row r="85" spans="1:2" x14ac:dyDescent="0.2">
      <c r="A85" t="s">
        <v>376</v>
      </c>
      <c r="B85" s="33">
        <f>'01_Data'!C1826</f>
        <v>198.97</v>
      </c>
    </row>
    <row r="86" spans="1:2" x14ac:dyDescent="0.2">
      <c r="A86" t="s">
        <v>377</v>
      </c>
      <c r="B86" s="11">
        <f>(B84-B85)/B85</f>
        <v>1.2868308021022632E-3</v>
      </c>
    </row>
    <row r="88" spans="1:2" ht="16" x14ac:dyDescent="0.2">
      <c r="A88" s="9" t="s">
        <v>379</v>
      </c>
    </row>
    <row r="89" spans="1:2" x14ac:dyDescent="0.2">
      <c r="A89" s="23" t="s">
        <v>332</v>
      </c>
    </row>
    <row r="90" spans="1:2" x14ac:dyDescent="0.2">
      <c r="A90" s="17" t="s">
        <v>333</v>
      </c>
      <c r="B90" s="24">
        <v>55</v>
      </c>
    </row>
    <row r="91" spans="1:2" x14ac:dyDescent="0.2">
      <c r="A91" s="17" t="s">
        <v>334</v>
      </c>
      <c r="B91" s="25">
        <v>0.21</v>
      </c>
    </row>
    <row r="92" spans="1:2" x14ac:dyDescent="0.2">
      <c r="A92" s="17" t="s">
        <v>335</v>
      </c>
      <c r="B92" s="25">
        <v>0.1</v>
      </c>
    </row>
    <row r="93" spans="1:2" x14ac:dyDescent="0.2">
      <c r="A93" s="17" t="s">
        <v>336</v>
      </c>
      <c r="B93" s="25">
        <v>0.08</v>
      </c>
    </row>
    <row r="94" spans="1:2" x14ac:dyDescent="0.2">
      <c r="A94" s="17" t="s">
        <v>337</v>
      </c>
      <c r="B94" s="25">
        <v>5.0000000000000001E-3</v>
      </c>
    </row>
    <row r="95" spans="1:2" x14ac:dyDescent="0.2">
      <c r="A95" s="17" t="s">
        <v>338</v>
      </c>
      <c r="B95" s="26">
        <v>1.3</v>
      </c>
    </row>
    <row r="96" spans="1:2" x14ac:dyDescent="0.2">
      <c r="A96" s="17" t="s">
        <v>339</v>
      </c>
      <c r="B96" s="24">
        <v>120</v>
      </c>
    </row>
    <row r="97" spans="1:11" x14ac:dyDescent="0.2">
      <c r="A97" s="17" t="s">
        <v>340</v>
      </c>
      <c r="B97" s="24">
        <v>10</v>
      </c>
    </row>
    <row r="98" spans="1:11" x14ac:dyDescent="0.2">
      <c r="A98" s="17" t="s">
        <v>341</v>
      </c>
      <c r="B98" s="25">
        <v>4.4999999999999998E-2</v>
      </c>
    </row>
    <row r="99" spans="1:11" x14ac:dyDescent="0.2">
      <c r="A99" s="17" t="s">
        <v>342</v>
      </c>
      <c r="B99" s="25">
        <v>3.1899999999999998E-2</v>
      </c>
    </row>
    <row r="100" spans="1:11" x14ac:dyDescent="0.2">
      <c r="A100" s="17" t="s">
        <v>343</v>
      </c>
      <c r="B100" s="25">
        <v>5.5E-2</v>
      </c>
    </row>
    <row r="101" spans="1:11" x14ac:dyDescent="0.2">
      <c r="A101" s="17" t="s">
        <v>344</v>
      </c>
      <c r="B101" s="25">
        <v>0.02</v>
      </c>
    </row>
    <row r="102" spans="1:11" x14ac:dyDescent="0.2">
      <c r="A102" s="13" t="s">
        <v>345</v>
      </c>
      <c r="D102" s="13" t="s">
        <v>346</v>
      </c>
      <c r="E102" s="13" t="s">
        <v>347</v>
      </c>
      <c r="F102" s="13" t="s">
        <v>348</v>
      </c>
      <c r="G102" s="13" t="s">
        <v>349</v>
      </c>
      <c r="H102" s="13" t="s">
        <v>350</v>
      </c>
    </row>
    <row r="103" spans="1:11" x14ac:dyDescent="0.2">
      <c r="A103" s="17" t="s">
        <v>351</v>
      </c>
      <c r="B103" s="27" t="s">
        <v>352</v>
      </c>
      <c r="D103" s="27">
        <v>75</v>
      </c>
      <c r="E103" s="27">
        <v>72</v>
      </c>
      <c r="F103" s="27">
        <v>70</v>
      </c>
      <c r="G103" s="27">
        <v>70</v>
      </c>
      <c r="H103" s="27">
        <v>68</v>
      </c>
    </row>
    <row r="104" spans="1:11" x14ac:dyDescent="0.2">
      <c r="A104" t="s">
        <v>353</v>
      </c>
      <c r="D104" s="25">
        <v>0.03</v>
      </c>
      <c r="E104" s="25">
        <v>0.02</v>
      </c>
      <c r="F104" s="25">
        <v>0.02</v>
      </c>
      <c r="G104" s="25">
        <v>0.01</v>
      </c>
      <c r="H104" s="25">
        <v>0.01</v>
      </c>
    </row>
    <row r="105" spans="1:11" x14ac:dyDescent="0.2">
      <c r="A105" t="s">
        <v>354</v>
      </c>
      <c r="D105" s="25">
        <v>0.45</v>
      </c>
      <c r="E105" s="25">
        <v>0.44</v>
      </c>
      <c r="F105" s="25">
        <v>0.43</v>
      </c>
      <c r="G105" s="25">
        <v>0.42</v>
      </c>
      <c r="H105" s="25">
        <v>0.42</v>
      </c>
    </row>
    <row r="107" spans="1:11" x14ac:dyDescent="0.2">
      <c r="A107" s="13" t="s">
        <v>355</v>
      </c>
    </row>
    <row r="108" spans="1:11" x14ac:dyDescent="0.2">
      <c r="A108" t="s">
        <v>356</v>
      </c>
      <c r="B108" s="28">
        <f>'06_Regression'!B222</f>
        <v>1.0744</v>
      </c>
    </row>
    <row r="109" spans="1:11" x14ac:dyDescent="0.2">
      <c r="A109" t="s">
        <v>357</v>
      </c>
      <c r="B109" s="11">
        <f>B99+B108*B100</f>
        <v>9.099199999999999E-2</v>
      </c>
    </row>
    <row r="110" spans="1:11" ht="19" x14ac:dyDescent="0.25">
      <c r="A110" t="s">
        <v>358</v>
      </c>
      <c r="B110" s="29">
        <f>B96/(B96+B97)*B109+B97/(B96+B97)*B98*(1-B91)</f>
        <v>8.6727230769230765E-2</v>
      </c>
    </row>
    <row r="112" spans="1:11" x14ac:dyDescent="0.2">
      <c r="A112" s="5" t="s">
        <v>359</v>
      </c>
      <c r="B112" s="5" t="s">
        <v>360</v>
      </c>
      <c r="C112" s="5" t="s">
        <v>361</v>
      </c>
      <c r="D112" s="5" t="s">
        <v>362</v>
      </c>
      <c r="E112" s="5" t="s">
        <v>363</v>
      </c>
      <c r="F112" s="5" t="s">
        <v>364</v>
      </c>
      <c r="G112" s="5" t="s">
        <v>365</v>
      </c>
      <c r="H112" s="5" t="s">
        <v>366</v>
      </c>
      <c r="I112" s="5" t="s">
        <v>367</v>
      </c>
      <c r="J112" s="5" t="s">
        <v>368</v>
      </c>
      <c r="K112" s="5" t="s">
        <v>369</v>
      </c>
    </row>
    <row r="113" spans="1:11" x14ac:dyDescent="0.2">
      <c r="A113" t="s">
        <v>346</v>
      </c>
      <c r="B113" s="30">
        <f>D103</f>
        <v>75</v>
      </c>
      <c r="C113" s="31">
        <f>B90*(1+D104)*(B113/75)</f>
        <v>56.65</v>
      </c>
      <c r="D113" s="31">
        <f>C113*D105</f>
        <v>25.4925</v>
      </c>
      <c r="E113" s="31">
        <f>C113*B93</f>
        <v>4.532</v>
      </c>
      <c r="F113" s="31">
        <f>D113-E113</f>
        <v>20.9605</v>
      </c>
      <c r="G113" s="31">
        <f>F113*(1-B91)</f>
        <v>16.558795</v>
      </c>
      <c r="H113" s="31">
        <f>C113*B92</f>
        <v>5.665</v>
      </c>
      <c r="I113" s="31">
        <f>C113*B94</f>
        <v>0.28325</v>
      </c>
      <c r="J113" s="31">
        <f>G113+E113-H113-I113</f>
        <v>15.142545</v>
      </c>
      <c r="K113" s="31">
        <f>J113/(1+B110)^1</f>
        <v>13.93408076218121</v>
      </c>
    </row>
    <row r="114" spans="1:11" x14ac:dyDescent="0.2">
      <c r="A114" t="s">
        <v>347</v>
      </c>
      <c r="B114" s="30">
        <f>E103</f>
        <v>72</v>
      </c>
      <c r="C114" s="31">
        <f>C113*(1+E104)*(B114/B113)</f>
        <v>55.471679999999999</v>
      </c>
      <c r="D114" s="31">
        <f>C114*E105</f>
        <v>24.407539199999999</v>
      </c>
      <c r="E114" s="31">
        <f>C114*B93</f>
        <v>4.4377344000000001</v>
      </c>
      <c r="F114" s="31">
        <f>D114-E114</f>
        <v>19.969804799999999</v>
      </c>
      <c r="G114" s="31">
        <f>F114*(1-B91)</f>
        <v>15.776145791999999</v>
      </c>
      <c r="H114" s="31">
        <f>C114*B92</f>
        <v>5.5471680000000001</v>
      </c>
      <c r="I114" s="31">
        <f>C114*B94</f>
        <v>0.2773584</v>
      </c>
      <c r="J114" s="31">
        <f>G114+E114-H114-I114</f>
        <v>14.389353791999998</v>
      </c>
      <c r="K114" s="31">
        <f>J114/(1+B110)^2</f>
        <v>12.184289002656028</v>
      </c>
    </row>
    <row r="115" spans="1:11" x14ac:dyDescent="0.2">
      <c r="A115" t="s">
        <v>348</v>
      </c>
      <c r="B115" s="30">
        <f>F103</f>
        <v>70</v>
      </c>
      <c r="C115" s="31">
        <f>C114*(1+F104)*(B115/B114)</f>
        <v>55.009416000000002</v>
      </c>
      <c r="D115" s="31">
        <f>C115*F105</f>
        <v>23.654048880000001</v>
      </c>
      <c r="E115" s="31">
        <f>C115*B93</f>
        <v>4.40075328</v>
      </c>
      <c r="F115" s="31">
        <f>D115-E115</f>
        <v>19.253295600000001</v>
      </c>
      <c r="G115" s="31">
        <f>F115*(1-B91)</f>
        <v>15.210103524000001</v>
      </c>
      <c r="H115" s="31">
        <f>C115*B92</f>
        <v>5.5009416000000009</v>
      </c>
      <c r="I115" s="31">
        <f>C115*B94</f>
        <v>0.27504708</v>
      </c>
      <c r="J115" s="31">
        <f>G115+E115-H115-I115</f>
        <v>13.834868124</v>
      </c>
      <c r="K115" s="31">
        <f>J115/(1+B110)^3</f>
        <v>10.779866314532295</v>
      </c>
    </row>
    <row r="116" spans="1:11" x14ac:dyDescent="0.2">
      <c r="A116" t="s">
        <v>349</v>
      </c>
      <c r="B116" s="30">
        <f>G103</f>
        <v>70</v>
      </c>
      <c r="C116" s="31">
        <f>C115*(1+G104)*(B116/B115)</f>
        <v>55.559510160000002</v>
      </c>
      <c r="D116" s="31">
        <f>C116*G105</f>
        <v>23.334994267199999</v>
      </c>
      <c r="E116" s="31">
        <f>C116*B93</f>
        <v>4.4447608128000002</v>
      </c>
      <c r="F116" s="31">
        <f>D116-E116</f>
        <v>18.890233454399997</v>
      </c>
      <c r="G116" s="31">
        <f>F116*(1-B91)</f>
        <v>14.923284428975998</v>
      </c>
      <c r="H116" s="31">
        <f>C116*B92</f>
        <v>5.5559510160000007</v>
      </c>
      <c r="I116" s="31">
        <f>C116*B94</f>
        <v>0.27779755080000001</v>
      </c>
      <c r="J116" s="31">
        <f>G116+E116-H116-I116</f>
        <v>13.534296674975996</v>
      </c>
      <c r="K116" s="31">
        <f>J116/(1+B110)^4</f>
        <v>9.7040604625891689</v>
      </c>
    </row>
    <row r="117" spans="1:11" x14ac:dyDescent="0.2">
      <c r="A117" t="s">
        <v>350</v>
      </c>
      <c r="B117" s="30">
        <f>H103</f>
        <v>68</v>
      </c>
      <c r="C117" s="31">
        <f>C116*(1+H104)*(B117/B116)</f>
        <v>54.511816539839998</v>
      </c>
      <c r="D117" s="31">
        <f>C117*H105</f>
        <v>22.894962946732797</v>
      </c>
      <c r="E117" s="31">
        <f>C117*B93</f>
        <v>4.3609453231871997</v>
      </c>
      <c r="F117" s="31">
        <f>D117-E117</f>
        <v>18.534017623545598</v>
      </c>
      <c r="G117" s="31">
        <f>F117*(1-B91)</f>
        <v>14.641873922601023</v>
      </c>
      <c r="H117" s="31">
        <f>C117*B92</f>
        <v>5.4511816539840003</v>
      </c>
      <c r="I117" s="31">
        <f>C117*B94</f>
        <v>0.27255908269919998</v>
      </c>
      <c r="J117" s="31">
        <f>G117+E117-H117-I117</f>
        <v>13.279078509105023</v>
      </c>
      <c r="K117" s="31">
        <f>J117/(1+B110)^5</f>
        <v>8.7612322012142521</v>
      </c>
    </row>
    <row r="119" spans="1:11" x14ac:dyDescent="0.2">
      <c r="A119" s="13" t="s">
        <v>370</v>
      </c>
    </row>
    <row r="120" spans="1:11" x14ac:dyDescent="0.2">
      <c r="A120" t="s">
        <v>371</v>
      </c>
      <c r="B120" s="31">
        <f>J117*(1+B101)/(B110-B101)</f>
        <v>202.98549667271419</v>
      </c>
    </row>
    <row r="121" spans="1:11" x14ac:dyDescent="0.2">
      <c r="A121" t="s">
        <v>372</v>
      </c>
      <c r="B121" s="31">
        <f>K113+K114+K115+K116+K117</f>
        <v>55.363528743172964</v>
      </c>
    </row>
    <row r="122" spans="1:11" x14ac:dyDescent="0.2">
      <c r="A122" t="s">
        <v>373</v>
      </c>
      <c r="B122" s="31">
        <f>B120/(1+B110)^5</f>
        <v>133.92518679734138</v>
      </c>
    </row>
    <row r="123" spans="1:11" x14ac:dyDescent="0.2">
      <c r="A123" t="s">
        <v>374</v>
      </c>
      <c r="B123" s="31">
        <f>B121+B122</f>
        <v>189.28871554051435</v>
      </c>
    </row>
    <row r="124" spans="1:11" x14ac:dyDescent="0.2">
      <c r="A124" t="s">
        <v>339</v>
      </c>
      <c r="B124" s="31">
        <f>B123-B97</f>
        <v>179.28871554051435</v>
      </c>
    </row>
    <row r="125" spans="1:11" ht="19" x14ac:dyDescent="0.25">
      <c r="A125" t="s">
        <v>375</v>
      </c>
      <c r="B125" s="32">
        <f>B124/B95</f>
        <v>137.9143965696264</v>
      </c>
    </row>
    <row r="126" spans="1:11" x14ac:dyDescent="0.2">
      <c r="A126" t="s">
        <v>376</v>
      </c>
      <c r="B126" s="33">
        <f>'01_Data'!D1826</f>
        <v>130.52000000000001</v>
      </c>
    </row>
    <row r="127" spans="1:11" x14ac:dyDescent="0.2">
      <c r="A127" t="s">
        <v>377</v>
      </c>
      <c r="B127" s="11">
        <f>(B125-B126)/B126</f>
        <v>5.665336017182343E-2</v>
      </c>
    </row>
    <row r="129" spans="1:8" ht="16" x14ac:dyDescent="0.2">
      <c r="A129" s="9" t="s">
        <v>380</v>
      </c>
    </row>
    <row r="130" spans="1:8" x14ac:dyDescent="0.2">
      <c r="A130" s="23" t="s">
        <v>332</v>
      </c>
    </row>
    <row r="131" spans="1:8" x14ac:dyDescent="0.2">
      <c r="A131" s="17" t="s">
        <v>333</v>
      </c>
      <c r="B131" s="24">
        <v>26</v>
      </c>
    </row>
    <row r="132" spans="1:8" x14ac:dyDescent="0.2">
      <c r="A132" s="17" t="s">
        <v>334</v>
      </c>
      <c r="B132" s="25">
        <v>0.21</v>
      </c>
    </row>
    <row r="133" spans="1:8" x14ac:dyDescent="0.2">
      <c r="A133" s="17" t="s">
        <v>335</v>
      </c>
      <c r="B133" s="25">
        <v>0.08</v>
      </c>
    </row>
    <row r="134" spans="1:8" x14ac:dyDescent="0.2">
      <c r="A134" s="17" t="s">
        <v>336</v>
      </c>
      <c r="B134" s="25">
        <v>0.06</v>
      </c>
    </row>
    <row r="135" spans="1:8" x14ac:dyDescent="0.2">
      <c r="A135" s="17" t="s">
        <v>337</v>
      </c>
      <c r="B135" s="25">
        <v>5.0000000000000001E-3</v>
      </c>
    </row>
    <row r="136" spans="1:8" x14ac:dyDescent="0.2">
      <c r="A136" s="17" t="s">
        <v>338</v>
      </c>
      <c r="B136" s="26">
        <v>0.9</v>
      </c>
    </row>
    <row r="137" spans="1:8" x14ac:dyDescent="0.2">
      <c r="A137" s="17" t="s">
        <v>339</v>
      </c>
      <c r="B137" s="24">
        <v>35</v>
      </c>
    </row>
    <row r="138" spans="1:8" x14ac:dyDescent="0.2">
      <c r="A138" s="17" t="s">
        <v>340</v>
      </c>
      <c r="B138" s="24">
        <v>15.6</v>
      </c>
    </row>
    <row r="139" spans="1:8" x14ac:dyDescent="0.2">
      <c r="A139" s="17" t="s">
        <v>341</v>
      </c>
      <c r="B139" s="25">
        <v>5.5E-2</v>
      </c>
    </row>
    <row r="140" spans="1:8" x14ac:dyDescent="0.2">
      <c r="A140" s="17" t="s">
        <v>342</v>
      </c>
      <c r="B140" s="25">
        <v>3.1899999999999998E-2</v>
      </c>
    </row>
    <row r="141" spans="1:8" x14ac:dyDescent="0.2">
      <c r="A141" s="17" t="s">
        <v>343</v>
      </c>
      <c r="B141" s="25">
        <v>5.5E-2</v>
      </c>
    </row>
    <row r="142" spans="1:8" x14ac:dyDescent="0.2">
      <c r="A142" s="17" t="s">
        <v>344</v>
      </c>
      <c r="B142" s="25">
        <v>0.02</v>
      </c>
    </row>
    <row r="143" spans="1:8" x14ac:dyDescent="0.2">
      <c r="A143" s="13" t="s">
        <v>345</v>
      </c>
      <c r="D143" s="13" t="s">
        <v>346</v>
      </c>
      <c r="E143" s="13" t="s">
        <v>347</v>
      </c>
      <c r="F143" s="13" t="s">
        <v>348</v>
      </c>
      <c r="G143" s="13" t="s">
        <v>349</v>
      </c>
      <c r="H143" s="13" t="s">
        <v>350</v>
      </c>
    </row>
    <row r="144" spans="1:8" x14ac:dyDescent="0.2">
      <c r="A144" s="17" t="s">
        <v>351</v>
      </c>
      <c r="B144" s="27" t="s">
        <v>352</v>
      </c>
      <c r="D144" s="27">
        <v>75</v>
      </c>
      <c r="E144" s="27">
        <v>72</v>
      </c>
      <c r="F144" s="27">
        <v>70</v>
      </c>
      <c r="G144" s="27">
        <v>70</v>
      </c>
      <c r="H144" s="27">
        <v>68</v>
      </c>
    </row>
    <row r="145" spans="1:11" x14ac:dyDescent="0.2">
      <c r="A145" t="s">
        <v>353</v>
      </c>
      <c r="D145" s="25">
        <v>0.02</v>
      </c>
      <c r="E145" s="25">
        <v>0.02</v>
      </c>
      <c r="F145" s="25">
        <v>0.01</v>
      </c>
      <c r="G145" s="25">
        <v>0.01</v>
      </c>
      <c r="H145" s="25">
        <v>0</v>
      </c>
    </row>
    <row r="146" spans="1:11" x14ac:dyDescent="0.2">
      <c r="A146" t="s">
        <v>354</v>
      </c>
      <c r="D146" s="25">
        <v>0.46</v>
      </c>
      <c r="E146" s="25">
        <v>0.45</v>
      </c>
      <c r="F146" s="25">
        <v>0.44</v>
      </c>
      <c r="G146" s="25">
        <v>0.43</v>
      </c>
      <c r="H146" s="25">
        <v>0.42</v>
      </c>
    </row>
    <row r="148" spans="1:11" x14ac:dyDescent="0.2">
      <c r="A148" s="13" t="s">
        <v>355</v>
      </c>
    </row>
    <row r="149" spans="1:11" x14ac:dyDescent="0.2">
      <c r="A149" t="s">
        <v>356</v>
      </c>
      <c r="B149" s="28">
        <f>'06_Regression'!B223</f>
        <v>1.3236000000000001</v>
      </c>
    </row>
    <row r="150" spans="1:11" x14ac:dyDescent="0.2">
      <c r="A150" t="s">
        <v>357</v>
      </c>
      <c r="B150" s="11">
        <f>B140+B149*B141</f>
        <v>0.104698</v>
      </c>
    </row>
    <row r="151" spans="1:11" ht="19" x14ac:dyDescent="0.25">
      <c r="A151" t="s">
        <v>358</v>
      </c>
      <c r="B151" s="29">
        <f>B137/(B137+B138)*B150+B138/(B137+B138)*B139*(1-B132)</f>
        <v>8.5815217391304349E-2</v>
      </c>
    </row>
    <row r="153" spans="1:11" x14ac:dyDescent="0.2">
      <c r="A153" s="5" t="s">
        <v>359</v>
      </c>
      <c r="B153" s="5" t="s">
        <v>360</v>
      </c>
      <c r="C153" s="5" t="s">
        <v>361</v>
      </c>
      <c r="D153" s="5" t="s">
        <v>362</v>
      </c>
      <c r="E153" s="5" t="s">
        <v>363</v>
      </c>
      <c r="F153" s="5" t="s">
        <v>364</v>
      </c>
      <c r="G153" s="5" t="s">
        <v>365</v>
      </c>
      <c r="H153" s="5" t="s">
        <v>366</v>
      </c>
      <c r="I153" s="5" t="s">
        <v>367</v>
      </c>
      <c r="J153" s="5" t="s">
        <v>368</v>
      </c>
      <c r="K153" s="5" t="s">
        <v>369</v>
      </c>
    </row>
    <row r="154" spans="1:11" x14ac:dyDescent="0.2">
      <c r="A154" t="s">
        <v>346</v>
      </c>
      <c r="B154" s="30">
        <f>D144</f>
        <v>75</v>
      </c>
      <c r="C154" s="31">
        <f>B131*(1+D145)*(B154/75)</f>
        <v>26.52</v>
      </c>
      <c r="D154" s="31">
        <f>C154*D146</f>
        <v>12.199200000000001</v>
      </c>
      <c r="E154" s="31">
        <f>C154*B134</f>
        <v>1.5911999999999999</v>
      </c>
      <c r="F154" s="31">
        <f>D154-E154</f>
        <v>10.608000000000001</v>
      </c>
      <c r="G154" s="31">
        <f>F154*(1-B132)</f>
        <v>8.3803200000000011</v>
      </c>
      <c r="H154" s="31">
        <f>C154*B133</f>
        <v>2.1215999999999999</v>
      </c>
      <c r="I154" s="31">
        <f>C154*B135</f>
        <v>0.1326</v>
      </c>
      <c r="J154" s="31">
        <f>G154+E154-H154-I154</f>
        <v>7.7173200000000017</v>
      </c>
      <c r="K154" s="31">
        <f>J154/(1+B151)^1</f>
        <v>7.107397167025379</v>
      </c>
    </row>
    <row r="155" spans="1:11" x14ac:dyDescent="0.2">
      <c r="A155" t="s">
        <v>347</v>
      </c>
      <c r="B155" s="30">
        <f>E144</f>
        <v>72</v>
      </c>
      <c r="C155" s="31">
        <f>C154*(1+E145)*(B155/B154)</f>
        <v>25.968384</v>
      </c>
      <c r="D155" s="31">
        <f>C155*E146</f>
        <v>11.685772800000001</v>
      </c>
      <c r="E155" s="31">
        <f>C155*B134</f>
        <v>1.55810304</v>
      </c>
      <c r="F155" s="31">
        <f>D155-E155</f>
        <v>10.12766976</v>
      </c>
      <c r="G155" s="31">
        <f>F155*(1-B132)</f>
        <v>8.0008591104000004</v>
      </c>
      <c r="H155" s="31">
        <f>C155*B133</f>
        <v>2.07747072</v>
      </c>
      <c r="I155" s="31">
        <f>C155*B135</f>
        <v>0.12984192</v>
      </c>
      <c r="J155" s="31">
        <f>G155+E155-H155-I155</f>
        <v>7.3516495104000015</v>
      </c>
      <c r="K155" s="31">
        <f>J155/(1+B151)^2</f>
        <v>6.235523871066734</v>
      </c>
    </row>
    <row r="156" spans="1:11" x14ac:dyDescent="0.2">
      <c r="A156" t="s">
        <v>348</v>
      </c>
      <c r="B156" s="30">
        <f>F144</f>
        <v>70</v>
      </c>
      <c r="C156" s="31">
        <f>C155*(1+F145)*(B156/B155)</f>
        <v>25.499510400000002</v>
      </c>
      <c r="D156" s="31">
        <f>C156*F146</f>
        <v>11.219784576</v>
      </c>
      <c r="E156" s="31">
        <f>C156*B134</f>
        <v>1.5299706240000002</v>
      </c>
      <c r="F156" s="31">
        <f>D156-E156</f>
        <v>9.6898139519999997</v>
      </c>
      <c r="G156" s="31">
        <f>F156*(1-B132)</f>
        <v>7.6549530220799999</v>
      </c>
      <c r="H156" s="31">
        <f>C156*B133</f>
        <v>2.0399608320000002</v>
      </c>
      <c r="I156" s="31">
        <f>C156*B135</f>
        <v>0.12749755200000001</v>
      </c>
      <c r="J156" s="31">
        <f>G156+E156-H156-I156</f>
        <v>7.0174652620799991</v>
      </c>
      <c r="K156" s="31">
        <f>J156/(1+B151)^3</f>
        <v>5.481665110836043</v>
      </c>
    </row>
    <row r="157" spans="1:11" x14ac:dyDescent="0.2">
      <c r="A157" t="s">
        <v>349</v>
      </c>
      <c r="B157" s="30">
        <f>G144</f>
        <v>70</v>
      </c>
      <c r="C157" s="31">
        <f>C156*(1+G145)*(B157/B156)</f>
        <v>25.754505504000001</v>
      </c>
      <c r="D157" s="31">
        <f>C157*G146</f>
        <v>11.07443736672</v>
      </c>
      <c r="E157" s="31">
        <f>C157*B134</f>
        <v>1.5452703302399999</v>
      </c>
      <c r="F157" s="31">
        <f>D157-E157</f>
        <v>9.5291670364800005</v>
      </c>
      <c r="G157" s="31">
        <f>F157*(1-B132)</f>
        <v>7.5280419588192009</v>
      </c>
      <c r="H157" s="31">
        <f>C157*B133</f>
        <v>2.0603604403200002</v>
      </c>
      <c r="I157" s="31">
        <f>C157*B135</f>
        <v>0.12877252752000001</v>
      </c>
      <c r="J157" s="31">
        <f>G157+E157-H157-I157</f>
        <v>6.8841793212192011</v>
      </c>
      <c r="K157" s="31">
        <f>J157/(1+B151)^4</f>
        <v>4.9525455542648276</v>
      </c>
    </row>
    <row r="158" spans="1:11" x14ac:dyDescent="0.2">
      <c r="A158" t="s">
        <v>350</v>
      </c>
      <c r="B158" s="30">
        <f>H144</f>
        <v>68</v>
      </c>
      <c r="C158" s="31">
        <f>C157*(1+H145)*(B158/B157)</f>
        <v>25.0186624896</v>
      </c>
      <c r="D158" s="31">
        <f>C158*H146</f>
        <v>10.507838245632</v>
      </c>
      <c r="E158" s="31">
        <f>C158*B134</f>
        <v>1.501119749376</v>
      </c>
      <c r="F158" s="31">
        <f>D158-E158</f>
        <v>9.0067184962559992</v>
      </c>
      <c r="G158" s="31">
        <f>F158*(1-B132)</f>
        <v>7.1153076120422396</v>
      </c>
      <c r="H158" s="31">
        <f>C158*B133</f>
        <v>2.0014929991680002</v>
      </c>
      <c r="I158" s="31">
        <f>C158*B135</f>
        <v>0.12509331244800001</v>
      </c>
      <c r="J158" s="31">
        <f>G158+E158-H158-I158</f>
        <v>6.489841049802239</v>
      </c>
      <c r="K158" s="31">
        <f>J158/(1+B151)^5</f>
        <v>4.2998612397180409</v>
      </c>
    </row>
    <row r="160" spans="1:11" x14ac:dyDescent="0.2">
      <c r="A160" s="13" t="s">
        <v>370</v>
      </c>
    </row>
    <row r="161" spans="1:6" x14ac:dyDescent="0.2">
      <c r="A161" t="s">
        <v>371</v>
      </c>
      <c r="B161" s="31">
        <f>J158*(1+B142)/(B151-B142)</f>
        <v>100.57913858190622</v>
      </c>
    </row>
    <row r="162" spans="1:6" x14ac:dyDescent="0.2">
      <c r="A162" t="s">
        <v>372</v>
      </c>
      <c r="B162" s="31">
        <f>K154+K155+K156+K157+K158</f>
        <v>28.076992942911023</v>
      </c>
    </row>
    <row r="163" spans="1:6" x14ac:dyDescent="0.2">
      <c r="A163" t="s">
        <v>373</v>
      </c>
      <c r="B163" s="31">
        <f>B161/(1+B151)^5</f>
        <v>66.638972540898592</v>
      </c>
    </row>
    <row r="164" spans="1:6" x14ac:dyDescent="0.2">
      <c r="A164" t="s">
        <v>374</v>
      </c>
      <c r="B164" s="31">
        <f>B162+B163</f>
        <v>94.715965483809612</v>
      </c>
    </row>
    <row r="165" spans="1:6" x14ac:dyDescent="0.2">
      <c r="A165" t="s">
        <v>339</v>
      </c>
      <c r="B165" s="31">
        <f>B164-B138</f>
        <v>79.115965483809617</v>
      </c>
    </row>
    <row r="166" spans="1:6" ht="19" x14ac:dyDescent="0.25">
      <c r="A166" t="s">
        <v>375</v>
      </c>
      <c r="B166" s="32">
        <f>B165/B136</f>
        <v>87.906628315344022</v>
      </c>
    </row>
    <row r="167" spans="1:6" x14ac:dyDescent="0.2">
      <c r="A167" t="s">
        <v>376</v>
      </c>
      <c r="B167" s="33">
        <f>'01_Data'!E1826</f>
        <v>62.97</v>
      </c>
    </row>
    <row r="168" spans="1:6" x14ac:dyDescent="0.2">
      <c r="A168" t="s">
        <v>377</v>
      </c>
      <c r="B168" s="11">
        <f>(B166-B167)/B167</f>
        <v>0.39600807234149632</v>
      </c>
    </row>
    <row r="170" spans="1:6" ht="16" x14ac:dyDescent="0.2">
      <c r="A170" s="9" t="s">
        <v>381</v>
      </c>
    </row>
    <row r="171" spans="1:6" x14ac:dyDescent="0.2">
      <c r="A171" t="s">
        <v>382</v>
      </c>
    </row>
    <row r="172" spans="1:6" x14ac:dyDescent="0.2">
      <c r="A172" t="s">
        <v>383</v>
      </c>
      <c r="B172" s="11">
        <v>0.01</v>
      </c>
      <c r="C172" s="11">
        <v>1.4999999999999999E-2</v>
      </c>
      <c r="D172" s="11">
        <v>0.02</v>
      </c>
      <c r="E172" s="11">
        <v>2.5000000000000001E-2</v>
      </c>
      <c r="F172" s="11">
        <v>0.03</v>
      </c>
    </row>
    <row r="173" spans="1:6" x14ac:dyDescent="0.2">
      <c r="A173" s="11">
        <v>0.06</v>
      </c>
      <c r="B173" s="19">
        <v>-17.333333191133789</v>
      </c>
      <c r="C173" s="19">
        <v>-17.333333178441048</v>
      </c>
      <c r="D173" s="19">
        <v>-17.333333162575119</v>
      </c>
      <c r="E173" s="19">
        <v>-17.333333142176059</v>
      </c>
      <c r="F173" s="19">
        <v>-17.333333114977322</v>
      </c>
    </row>
    <row r="174" spans="1:6" x14ac:dyDescent="0.2">
      <c r="A174" s="11">
        <v>7.0000000000000007E-2</v>
      </c>
      <c r="B174" s="19">
        <v>-17.333333214298079</v>
      </c>
      <c r="C174" s="19">
        <v>-17.333333205962951</v>
      </c>
      <c r="D174" s="19">
        <v>-17.33333319596079</v>
      </c>
      <c r="E174" s="19">
        <v>-17.333333183735931</v>
      </c>
      <c r="F174" s="19">
        <v>-17.33333316845485</v>
      </c>
    </row>
    <row r="175" spans="1:6" x14ac:dyDescent="0.2">
      <c r="A175" s="11">
        <v>0.08</v>
      </c>
      <c r="B175" s="19">
        <v>-17.333333230860681</v>
      </c>
      <c r="C175" s="19">
        <v>-17.333333225036231</v>
      </c>
      <c r="D175" s="19">
        <v>-17.33333321824103</v>
      </c>
      <c r="E175" s="19">
        <v>-17.333333210210348</v>
      </c>
      <c r="F175" s="19">
        <v>-17.33333320057352</v>
      </c>
    </row>
    <row r="176" spans="1:6" x14ac:dyDescent="0.2">
      <c r="A176" s="11">
        <v>0.09</v>
      </c>
      <c r="B176" s="19">
        <v>-17.333333243296519</v>
      </c>
      <c r="C176" s="19">
        <v>-17.333333239039511</v>
      </c>
      <c r="D176" s="19">
        <v>-17.333333234174361</v>
      </c>
      <c r="E176" s="19">
        <v>-17.333333228560729</v>
      </c>
      <c r="F176" s="19">
        <v>-17.33333322201149</v>
      </c>
    </row>
    <row r="177" spans="1:6" x14ac:dyDescent="0.2">
      <c r="A177" s="11">
        <v>0.1</v>
      </c>
      <c r="B177" s="19">
        <v>-17.333333252980609</v>
      </c>
      <c r="C177" s="19">
        <v>-17.333333249761541</v>
      </c>
      <c r="D177" s="19">
        <v>-17.3333332461401</v>
      </c>
      <c r="E177" s="19">
        <v>-17.333333242035788</v>
      </c>
      <c r="F177" s="19">
        <v>-17.333333237345158</v>
      </c>
    </row>
    <row r="178" spans="1:6" x14ac:dyDescent="0.2">
      <c r="A178" s="11">
        <v>0.11</v>
      </c>
      <c r="B178" s="19">
        <v>-17.33333326073797</v>
      </c>
      <c r="C178" s="19">
        <v>-17.333333258237928</v>
      </c>
      <c r="D178" s="19">
        <v>-17.333333255460111</v>
      </c>
      <c r="E178" s="19">
        <v>-17.333333252355501</v>
      </c>
      <c r="F178" s="19">
        <v>-17.3333332488628</v>
      </c>
    </row>
    <row r="179" spans="1:6" x14ac:dyDescent="0.2">
      <c r="A179" s="11">
        <v>0.12</v>
      </c>
      <c r="B179" s="19">
        <v>-17.33333326709365</v>
      </c>
      <c r="C179" s="19">
        <v>-17.3333332651098</v>
      </c>
      <c r="D179" s="19">
        <v>-17.333333262927582</v>
      </c>
      <c r="E179" s="19">
        <v>-17.333333260515641</v>
      </c>
      <c r="F179" s="19">
        <v>-17.333333257835712</v>
      </c>
    </row>
    <row r="182" spans="1:6" ht="16" x14ac:dyDescent="0.2">
      <c r="A182" s="9" t="s">
        <v>384</v>
      </c>
    </row>
    <row r="183" spans="1:6" x14ac:dyDescent="0.2">
      <c r="A183" s="5" t="s">
        <v>156</v>
      </c>
      <c r="B183" s="5" t="s">
        <v>157</v>
      </c>
      <c r="C183" s="5" t="s">
        <v>385</v>
      </c>
      <c r="D183" s="5" t="s">
        <v>386</v>
      </c>
      <c r="E183" s="5" t="s">
        <v>110</v>
      </c>
      <c r="F183" s="5" t="s">
        <v>387</v>
      </c>
    </row>
    <row r="184" spans="1:6" x14ac:dyDescent="0.2">
      <c r="A184" t="s">
        <v>7</v>
      </c>
      <c r="B184" s="12">
        <v>14</v>
      </c>
      <c r="C184" s="12">
        <v>14.5</v>
      </c>
      <c r="D184" s="19">
        <v>116</v>
      </c>
      <c r="E184" s="12">
        <v>9</v>
      </c>
      <c r="F184" s="12">
        <v>7.75</v>
      </c>
    </row>
    <row r="185" spans="1:6" x14ac:dyDescent="0.2">
      <c r="A185" t="s">
        <v>8</v>
      </c>
      <c r="B185" s="12">
        <v>15</v>
      </c>
      <c r="C185" s="12">
        <v>14.5</v>
      </c>
      <c r="D185" s="19">
        <v>137.75</v>
      </c>
      <c r="E185" s="12">
        <v>6.5</v>
      </c>
      <c r="F185" s="12">
        <v>7.75</v>
      </c>
    </row>
    <row r="186" spans="1:6" x14ac:dyDescent="0.2">
      <c r="A186" t="s">
        <v>9</v>
      </c>
      <c r="B186" s="12">
        <v>12</v>
      </c>
      <c r="C186" s="12">
        <v>13</v>
      </c>
      <c r="D186" s="19">
        <v>97.5</v>
      </c>
      <c r="E186" s="12">
        <v>5</v>
      </c>
      <c r="F186" s="12">
        <v>4.5</v>
      </c>
    </row>
    <row r="187" spans="1:6" x14ac:dyDescent="0.2">
      <c r="A187" t="s">
        <v>10</v>
      </c>
      <c r="B187" s="12">
        <v>14</v>
      </c>
      <c r="C187" s="12">
        <v>13</v>
      </c>
      <c r="D187" s="19">
        <v>32.5</v>
      </c>
      <c r="E187" s="12">
        <v>4</v>
      </c>
      <c r="F187" s="12">
        <v>4.5</v>
      </c>
    </row>
    <row r="188" spans="1:6" x14ac:dyDescent="0.2">
      <c r="A188" t="s">
        <v>11</v>
      </c>
      <c r="B188" s="12">
        <v>10</v>
      </c>
      <c r="C188" s="12">
        <v>24.5</v>
      </c>
      <c r="D188" s="19">
        <v>490</v>
      </c>
      <c r="E188" s="12">
        <v>10</v>
      </c>
      <c r="F188" s="12">
        <v>9</v>
      </c>
    </row>
    <row r="189" spans="1:6" x14ac:dyDescent="0.2">
      <c r="A189" t="s">
        <v>12</v>
      </c>
      <c r="B189" s="12">
        <v>39</v>
      </c>
      <c r="C189" s="12">
        <v>24.5</v>
      </c>
      <c r="D189" s="19">
        <v>13.23</v>
      </c>
      <c r="E189" s="12">
        <v>8</v>
      </c>
      <c r="F189" s="12">
        <v>9</v>
      </c>
    </row>
    <row r="190" spans="1:6" x14ac:dyDescent="0.2">
      <c r="A190" t="s">
        <v>13</v>
      </c>
      <c r="B190" s="12">
        <v>7</v>
      </c>
      <c r="C190" s="12">
        <v>8</v>
      </c>
      <c r="D190" s="19">
        <v>16</v>
      </c>
      <c r="E190" s="12">
        <v>6</v>
      </c>
      <c r="F190" s="12">
        <v>7</v>
      </c>
    </row>
    <row r="191" spans="1:6" x14ac:dyDescent="0.2">
      <c r="A191" t="s">
        <v>14</v>
      </c>
      <c r="B191" s="12">
        <v>9</v>
      </c>
      <c r="C191" s="12">
        <v>8</v>
      </c>
      <c r="D191" s="19">
        <v>48</v>
      </c>
      <c r="E191" s="12">
        <v>8</v>
      </c>
      <c r="F191" s="12">
        <v>7</v>
      </c>
    </row>
    <row r="192" spans="1:6" x14ac:dyDescent="0.2">
      <c r="A192" t="s">
        <v>15</v>
      </c>
      <c r="B192" s="12">
        <v>11</v>
      </c>
      <c r="C192" s="12">
        <v>11</v>
      </c>
      <c r="D192" s="19">
        <v>19.8</v>
      </c>
      <c r="E192" s="12">
        <v>7</v>
      </c>
      <c r="F192" s="12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R79"/>
  <sheetViews>
    <sheetView topLeftCell="A54" workbookViewId="0">
      <selection activeCell="D45" sqref="D45"/>
    </sheetView>
  </sheetViews>
  <sheetFormatPr baseColWidth="10" defaultColWidth="8.83203125" defaultRowHeight="15" x14ac:dyDescent="0.2"/>
  <cols>
    <col min="1" max="5" width="25" customWidth="1"/>
    <col min="6" max="6" width="22" customWidth="1"/>
    <col min="7" max="9" width="25" customWidth="1"/>
    <col min="10" max="10" width="18" customWidth="1"/>
    <col min="11" max="16" width="25" customWidth="1"/>
    <col min="17" max="17" width="17" customWidth="1"/>
    <col min="18" max="18" width="18" customWidth="1"/>
  </cols>
  <sheetData>
    <row r="1" spans="1:16" ht="19" x14ac:dyDescent="0.25">
      <c r="A1" s="1" t="s">
        <v>388</v>
      </c>
    </row>
    <row r="2" spans="1:16" x14ac:dyDescent="0.2">
      <c r="A2" s="17" t="s">
        <v>389</v>
      </c>
      <c r="B2" s="27">
        <v>10000000</v>
      </c>
    </row>
    <row r="3" spans="1:16" x14ac:dyDescent="0.2">
      <c r="A3" s="2" t="s">
        <v>390</v>
      </c>
    </row>
    <row r="4" spans="1:16" ht="105" x14ac:dyDescent="0.2">
      <c r="A4" s="10" t="s">
        <v>391</v>
      </c>
    </row>
    <row r="5" spans="1:16" ht="45" x14ac:dyDescent="0.2">
      <c r="A5" s="10" t="s">
        <v>392</v>
      </c>
    </row>
    <row r="6" spans="1:16" ht="16" x14ac:dyDescent="0.2">
      <c r="A6" s="9" t="s">
        <v>393</v>
      </c>
    </row>
    <row r="7" spans="1:16" x14ac:dyDescent="0.2">
      <c r="A7" s="5" t="s">
        <v>307</v>
      </c>
      <c r="B7" s="5" t="s">
        <v>394</v>
      </c>
      <c r="C7" s="5" t="s">
        <v>395</v>
      </c>
      <c r="D7" s="5" t="s">
        <v>396</v>
      </c>
      <c r="E7" s="5" t="s">
        <v>397</v>
      </c>
      <c r="F7" s="5" t="s">
        <v>398</v>
      </c>
      <c r="G7" s="5" t="s">
        <v>399</v>
      </c>
      <c r="H7" s="5" t="s">
        <v>400</v>
      </c>
      <c r="I7" s="5" t="s">
        <v>401</v>
      </c>
      <c r="K7" s="5" t="s">
        <v>402</v>
      </c>
      <c r="L7" s="5" t="s">
        <v>403</v>
      </c>
      <c r="M7" s="5" t="s">
        <v>404</v>
      </c>
      <c r="N7" s="5" t="s">
        <v>405</v>
      </c>
      <c r="O7" s="5" t="s">
        <v>406</v>
      </c>
      <c r="P7" s="5" t="s">
        <v>407</v>
      </c>
    </row>
    <row r="8" spans="1:16" x14ac:dyDescent="0.2">
      <c r="A8" t="s">
        <v>7</v>
      </c>
      <c r="B8" s="11">
        <f t="shared" ref="B8:B17" si="0">-K8+1.645*L8</f>
        <v>3.1599884602551566E-2</v>
      </c>
      <c r="C8" s="11">
        <f>-PERCENTILE('01_Data'!P4:P1826,0.05)</f>
        <v>2.9265921642425818E-2</v>
      </c>
      <c r="D8" s="11">
        <f t="shared" ref="D8:D17" si="1">-K8+ABS(O8)*L8</f>
        <v>3.0728853261537698E-2</v>
      </c>
      <c r="E8" s="11">
        <f>-AVERAGEIF('01_Data'!P4:P1826,"&lt;-"&amp;B8)</f>
        <v>4.7811786392585008E-2</v>
      </c>
      <c r="F8" s="11">
        <f t="shared" ref="F8:F17" si="2">-K8+2.326*L8</f>
        <v>4.4946912886039567E-2</v>
      </c>
      <c r="G8" s="11">
        <f>-PERCENTILE('01_Data'!P4:P1826,0.01)</f>
        <v>5.1003671320761668E-2</v>
      </c>
      <c r="H8" s="11">
        <f t="shared" ref="H8:H17" si="3">-K8+ABS(P8)*L8</f>
        <v>7.2124526573286191E-2</v>
      </c>
      <c r="I8" s="11">
        <f>-AVERAGEIF('01_Data'!P4:P1826,"&lt;-"&amp;F8)</f>
        <v>6.2455946050490256E-2</v>
      </c>
      <c r="K8" s="28">
        <f>AVERAGE('01_Data'!P4:P1826)</f>
        <v>6.407343788548312E-4</v>
      </c>
      <c r="L8" s="7">
        <f>_xlfn.STDEV.S('01_Data'!P4:P1826)</f>
        <v>1.9599160475019087E-2</v>
      </c>
      <c r="M8" s="7">
        <f>SKEW('01_Data'!P4:P1826)</f>
        <v>-0.22353143024623076</v>
      </c>
      <c r="N8" s="7">
        <f>KURT('01_Data'!P4:P1826)</f>
        <v>5.3132666908738866</v>
      </c>
      <c r="O8" s="7">
        <f t="shared" ref="O8:O17" si="4">-1.645+(-1.645^2-1)/6*M8+(-1.645^3-3*-1.645)/24*N8-(2*-1.645^3-5*-1.645)/36*M8^2</f>
        <v>-1.6005577218665012</v>
      </c>
      <c r="P8" s="7">
        <f t="shared" ref="P8:P17" si="5">-2.326+(-2.326^2-1)/6*M8+(-2.326^3-3*-2.326)/24*N8-(2*-2.326^3-5*-2.326)/36*M8^2</f>
        <v>-3.7126723384344427</v>
      </c>
    </row>
    <row r="9" spans="1:16" x14ac:dyDescent="0.2">
      <c r="A9" t="s">
        <v>8</v>
      </c>
      <c r="B9" s="11">
        <f t="shared" si="0"/>
        <v>3.291319542780672E-2</v>
      </c>
      <c r="C9" s="11">
        <f>-PERCENTILE('01_Data'!Q4:Q1826,0.05)</f>
        <v>2.6837070909536458E-2</v>
      </c>
      <c r="D9" s="11">
        <f t="shared" si="1"/>
        <v>2.8163699569045842E-2</v>
      </c>
      <c r="E9" s="11">
        <f>-AVERAGEIF('01_Data'!Q4:Q1826,"&lt;-"&amp;B9)</f>
        <v>5.7473500705214724E-2</v>
      </c>
      <c r="F9" s="11">
        <f t="shared" si="2"/>
        <v>4.674396835115846E-2</v>
      </c>
      <c r="G9" s="11">
        <f>-PERCENTILE('01_Data'!Q4:Q1826,0.01)</f>
        <v>4.8267576380388151E-2</v>
      </c>
      <c r="H9" s="11">
        <f t="shared" si="3"/>
        <v>0.17888221015931738</v>
      </c>
      <c r="I9" s="11">
        <f>-AVERAGEIF('01_Data'!Q4:Q1826,"&lt;-"&amp;F9)</f>
        <v>8.4250929553035786E-2</v>
      </c>
      <c r="K9" s="28">
        <f>AVERAGE('01_Data'!Q4:Q1826)</f>
        <v>4.9594034152308732E-4</v>
      </c>
      <c r="L9" s="7">
        <f>_xlfn.STDEV.S('01_Data'!Q4:Q1826)</f>
        <v>2.0309505026948213E-2</v>
      </c>
      <c r="M9" s="7">
        <f>SKEW('01_Data'!Q4:Q1826)</f>
        <v>-1.1294610587522351</v>
      </c>
      <c r="N9" s="7">
        <f>KURT('01_Data'!Q4:Q1826)</f>
        <v>26.352214073015432</v>
      </c>
      <c r="O9" s="7">
        <f t="shared" si="4"/>
        <v>-1.4111441845845636</v>
      </c>
      <c r="P9" s="7">
        <f t="shared" si="5"/>
        <v>-8.8322265984733619</v>
      </c>
    </row>
    <row r="10" spans="1:16" x14ac:dyDescent="0.2">
      <c r="A10" t="s">
        <v>9</v>
      </c>
      <c r="B10" s="11">
        <f t="shared" si="0"/>
        <v>4.1627081401075766E-2</v>
      </c>
      <c r="C10" s="11">
        <f>-PERCENTILE('01_Data'!R4:R1826,0.05)</f>
        <v>3.5291696930721601E-2</v>
      </c>
      <c r="D10" s="11">
        <f t="shared" si="1"/>
        <v>3.7866623536128012E-2</v>
      </c>
      <c r="E10" s="11">
        <f>-AVERAGEIF('01_Data'!R4:R1826,"&lt;-"&amp;B10)</f>
        <v>7.1994711398789296E-2</v>
      </c>
      <c r="F10" s="11">
        <f t="shared" si="2"/>
        <v>5.9080704119494266E-2</v>
      </c>
      <c r="G10" s="11">
        <f>-PERCENTILE('01_Data'!R4:R1826,0.01)</f>
        <v>7.0276861778629546E-2</v>
      </c>
      <c r="H10" s="11">
        <f t="shared" si="3"/>
        <v>0.16409699656568494</v>
      </c>
      <c r="I10" s="11">
        <f>-AVERAGEIF('01_Data'!R4:R1826,"&lt;-"&amp;F10)</f>
        <v>9.2123419906857615E-2</v>
      </c>
      <c r="K10" s="28">
        <f>AVERAGE('01_Data'!R4:R1826)</f>
        <v>5.3328478365026618E-4</v>
      </c>
      <c r="L10" s="7">
        <f>_xlfn.STDEV.S('01_Data'!R4:R1826)</f>
        <v>2.5629401936003667E-2</v>
      </c>
      <c r="M10" s="7">
        <f>SKEW('01_Data'!R4:R1826)</f>
        <v>-0.65836001645456599</v>
      </c>
      <c r="N10" s="7">
        <f>KURT('01_Data'!R4:R1826)</f>
        <v>16.167114899840552</v>
      </c>
      <c r="O10" s="7">
        <f t="shared" si="4"/>
        <v>-1.498275629515758</v>
      </c>
      <c r="P10" s="7">
        <f t="shared" si="5"/>
        <v>-6.4234928993042919</v>
      </c>
    </row>
    <row r="11" spans="1:16" x14ac:dyDescent="0.2">
      <c r="A11" t="s">
        <v>10</v>
      </c>
      <c r="B11" s="11">
        <f t="shared" si="0"/>
        <v>5.9999566636364819E-2</v>
      </c>
      <c r="C11" s="11">
        <f>-PERCENTILE('01_Data'!S4:S1826,0.05)</f>
        <v>4.8516923408332385E-2</v>
      </c>
      <c r="D11" s="11">
        <f t="shared" si="1"/>
        <v>2.1169882372770715E-2</v>
      </c>
      <c r="E11" s="11">
        <f>-AVERAGEIF('01_Data'!S4:S1826,"&lt;-"&amp;B11)</f>
        <v>0.10372212085358984</v>
      </c>
      <c r="F11" s="11">
        <f t="shared" si="2"/>
        <v>8.4878639322407121E-2</v>
      </c>
      <c r="G11" s="11">
        <f>-PERCENTILE('01_Data'!S4:S1826,0.01)</f>
        <v>8.582955022784601E-2</v>
      </c>
      <c r="H11" s="11">
        <f t="shared" si="3"/>
        <v>0.77638152054248277</v>
      </c>
      <c r="I11" s="11">
        <f>-AVERAGEIF('01_Data'!S4:S1826,"&lt;-"&amp;F11)</f>
        <v>0.14742567301163659</v>
      </c>
      <c r="K11" s="28">
        <f>AVERAGE('01_Data'!S4:S1826)</f>
        <v>9.7459161784352072E-5</v>
      </c>
      <c r="L11" s="7">
        <f>_xlfn.STDEV.S('01_Data'!S4:S1826)</f>
        <v>3.65331463818536E-2</v>
      </c>
      <c r="M11" s="7">
        <f>SKEW('01_Data'!S4:S1826)</f>
        <v>-4.0133522871151595</v>
      </c>
      <c r="N11" s="7">
        <f>KURT('01_Data'!S4:S1826)</f>
        <v>94.331669247815441</v>
      </c>
      <c r="O11" s="7">
        <f t="shared" si="4"/>
        <v>-0.58213823994964686</v>
      </c>
      <c r="P11" s="7">
        <f t="shared" si="5"/>
        <v>-21.254095434001613</v>
      </c>
    </row>
    <row r="12" spans="1:16" x14ac:dyDescent="0.2">
      <c r="A12" t="s">
        <v>11</v>
      </c>
      <c r="B12" s="11">
        <f t="shared" si="0"/>
        <v>3.3988914350767105E-2</v>
      </c>
      <c r="C12" s="11">
        <f>-PERCENTILE('01_Data'!T4:T1826,0.05)</f>
        <v>3.0042842742927317E-2</v>
      </c>
      <c r="D12" s="11">
        <f t="shared" si="1"/>
        <v>3.4861918867215735E-2</v>
      </c>
      <c r="E12" s="11">
        <f>-AVERAGEIF('01_Data'!T4:T1826,"&lt;-"&amp;B12)</f>
        <v>5.4869237578905612E-2</v>
      </c>
      <c r="F12" s="11">
        <f t="shared" si="2"/>
        <v>4.84201997060432E-2</v>
      </c>
      <c r="G12" s="11">
        <f>-PERCENTILE('01_Data'!T4:T1826,0.01)</f>
        <v>5.8727671331168442E-2</v>
      </c>
      <c r="H12" s="11">
        <f t="shared" si="3"/>
        <v>0.10314301208243275</v>
      </c>
      <c r="I12" s="11">
        <f>-AVERAGEIF('01_Data'!T4:T1826,"&lt;-"&amp;F12)</f>
        <v>7.7311952278813781E-2</v>
      </c>
      <c r="K12" s="28">
        <f>AVERAGE('01_Data'!T4:T1826)</f>
        <v>8.7079843840935861E-4</v>
      </c>
      <c r="L12" s="7">
        <f>_xlfn.STDEV.S('01_Data'!T4:T1826)</f>
        <v>2.1191314765456815E-2</v>
      </c>
      <c r="M12" s="7">
        <f>SKEW('01_Data'!T4:T1826)</f>
        <v>-0.87082105871797155</v>
      </c>
      <c r="N12" s="7">
        <f>KURT('01_Data'!T4:T1826)</f>
        <v>9.5353371015359283</v>
      </c>
      <c r="O12" s="7">
        <f t="shared" si="4"/>
        <v>-1.6861963356738809</v>
      </c>
      <c r="P12" s="7">
        <f t="shared" si="5"/>
        <v>-4.9083226629426129</v>
      </c>
    </row>
    <row r="13" spans="1:16" x14ac:dyDescent="0.2">
      <c r="A13" t="s">
        <v>12</v>
      </c>
      <c r="B13" s="11">
        <f t="shared" si="0"/>
        <v>9.7428819517021148E-2</v>
      </c>
      <c r="C13" s="11">
        <f>-PERCENTILE('01_Data'!U4:U1826,0.05)</f>
        <v>8.1008692420948408E-2</v>
      </c>
      <c r="D13" s="11">
        <f t="shared" si="1"/>
        <v>0.10890608948948949</v>
      </c>
      <c r="E13" s="11">
        <f>-AVERAGEIF('01_Data'!U4:U1826,"&lt;-"&amp;B13)</f>
        <v>0.17959605583393129</v>
      </c>
      <c r="F13" s="11">
        <f t="shared" si="2"/>
        <v>0.13708742321114203</v>
      </c>
      <c r="G13" s="11">
        <f>-PERCENTILE('01_Data'!U4:U1826,0.01)</f>
        <v>0.1828530506064146</v>
      </c>
      <c r="H13" s="11">
        <f t="shared" si="3"/>
        <v>0.32046192305280291</v>
      </c>
      <c r="I13" s="11">
        <f>-AVERAGEIF('01_Data'!U4:U1826,"&lt;-"&amp;F13)</f>
        <v>0.24818900156144336</v>
      </c>
      <c r="K13" s="28">
        <f>AVERAGE('01_Data'!U4:U1826)</f>
        <v>-1.630870799210713E-3</v>
      </c>
      <c r="L13" s="7">
        <f>_xlfn.STDEV.S('01_Data'!U4:U1826)</f>
        <v>5.8235835086814847E-2</v>
      </c>
      <c r="M13" s="7">
        <f>SKEW('01_Data'!U4:U1826)</f>
        <v>-1.8553033646476231</v>
      </c>
      <c r="N13" s="7">
        <f>KURT('01_Data'!U4:U1826)</f>
        <v>13.183407189322892</v>
      </c>
      <c r="O13" s="7">
        <f t="shared" si="4"/>
        <v>-1.842082603097537</v>
      </c>
      <c r="P13" s="7">
        <f t="shared" si="5"/>
        <v>-5.4748257971796237</v>
      </c>
    </row>
    <row r="14" spans="1:16" x14ac:dyDescent="0.2">
      <c r="A14" t="s">
        <v>13</v>
      </c>
      <c r="B14" s="11">
        <f t="shared" si="0"/>
        <v>5.4543266344730203E-2</v>
      </c>
      <c r="C14" s="11">
        <f>-PERCENTILE('01_Data'!V4:V1826,0.05)</f>
        <v>4.967303603858416E-2</v>
      </c>
      <c r="D14" s="11">
        <f t="shared" si="1"/>
        <v>5.0309741082029152E-2</v>
      </c>
      <c r="E14" s="11">
        <f>-AVERAGEIF('01_Data'!V4:V1826,"&lt;-"&amp;B14)</f>
        <v>8.0376502753939927E-2</v>
      </c>
      <c r="F14" s="11">
        <f t="shared" si="2"/>
        <v>7.7668178541457147E-2</v>
      </c>
      <c r="G14" s="11">
        <f>-PERCENTILE('01_Data'!V4:V1826,0.01)</f>
        <v>8.9437513314846756E-2</v>
      </c>
      <c r="H14" s="11">
        <f t="shared" si="3"/>
        <v>0.10977118140193451</v>
      </c>
      <c r="I14" s="11">
        <f>-AVERAGEIF('01_Data'!V4:V1826,"&lt;-"&amp;F14)</f>
        <v>0.10436020792451658</v>
      </c>
      <c r="K14" s="28">
        <f>AVERAGE('01_Data'!V4:V1826)</f>
        <v>1.3164701657188461E-3</v>
      </c>
      <c r="L14" s="7">
        <f>_xlfn.STDEV.S('01_Data'!V4:V1826)</f>
        <v>3.3957286632491826E-2</v>
      </c>
      <c r="M14" s="7">
        <f>SKEW('01_Data'!V4:V1826)</f>
        <v>0.12182438494591682</v>
      </c>
      <c r="N14" s="7">
        <f>KURT('01_Data'!V4:V1826)</f>
        <v>4.4543652345825198</v>
      </c>
      <c r="O14" s="7">
        <f t="shared" si="4"/>
        <v>-1.5203279286263636</v>
      </c>
      <c r="P14" s="7">
        <f t="shared" si="5"/>
        <v>-3.2713936413682654</v>
      </c>
    </row>
    <row r="15" spans="1:16" x14ac:dyDescent="0.2">
      <c r="A15" t="s">
        <v>14</v>
      </c>
      <c r="B15" s="11">
        <f t="shared" si="0"/>
        <v>5.66765690386066E-2</v>
      </c>
      <c r="C15" s="11">
        <f>-PERCENTILE('01_Data'!W4:W1826,0.05)</f>
        <v>5.3436284334847033E-2</v>
      </c>
      <c r="D15" s="11">
        <f t="shared" si="1"/>
        <v>5.3618070457393065E-2</v>
      </c>
      <c r="E15" s="11">
        <f>-AVERAGEIF('01_Data'!W4:W1826,"&lt;-"&amp;B15)</f>
        <v>8.2159132123821851E-2</v>
      </c>
      <c r="F15" s="11">
        <f t="shared" si="2"/>
        <v>8.0496346181024581E-2</v>
      </c>
      <c r="G15" s="11">
        <f>-PERCENTILE('01_Data'!W4:W1826,0.01)</f>
        <v>9.5066598366412083E-2</v>
      </c>
      <c r="H15" s="11">
        <f t="shared" si="3"/>
        <v>0.12293868562538864</v>
      </c>
      <c r="I15" s="11">
        <f>-AVERAGEIF('01_Data'!W4:W1826,"&lt;-"&amp;F15)</f>
        <v>0.1084210820338133</v>
      </c>
      <c r="K15" s="28">
        <f>AVERAGE('01_Data'!W4:W1826)</f>
        <v>8.6165915416516498E-4</v>
      </c>
      <c r="L15" s="7">
        <f>_xlfn.STDEV.S('01_Data'!W4:W1826)</f>
        <v>3.4977646317794389E-2</v>
      </c>
      <c r="M15" s="7">
        <f>SKEW('01_Data'!W4:W1826)</f>
        <v>-4.9901623347911754E-2</v>
      </c>
      <c r="N15" s="7">
        <f>KURT('01_Data'!W4:W1826)</f>
        <v>5.0414826018180872</v>
      </c>
      <c r="O15" s="7">
        <f t="shared" si="4"/>
        <v>-1.5575584793949508</v>
      </c>
      <c r="P15" s="7">
        <f t="shared" si="5"/>
        <v>-3.5394132485287355</v>
      </c>
    </row>
    <row r="16" spans="1:16" x14ac:dyDescent="0.2">
      <c r="A16" t="s">
        <v>15</v>
      </c>
      <c r="B16" s="11">
        <f t="shared" si="0"/>
        <v>3.6563265951754374E-2</v>
      </c>
      <c r="C16" s="11">
        <f>-PERCENTILE('01_Data'!X4:X1826,0.05)</f>
        <v>2.993216830574813E-2</v>
      </c>
      <c r="D16" s="11">
        <f t="shared" si="1"/>
        <v>3.3184640238541931E-2</v>
      </c>
      <c r="E16" s="11">
        <f>-AVERAGEIF('01_Data'!X4:X1826,"&lt;-"&amp;B16)</f>
        <v>6.4470788726385994E-2</v>
      </c>
      <c r="F16" s="11">
        <f t="shared" si="2"/>
        <v>5.1925591087275021E-2</v>
      </c>
      <c r="G16" s="11">
        <f>-PERCENTILE('01_Data'!X4:X1826,0.01)</f>
        <v>6.2736947392552395E-2</v>
      </c>
      <c r="H16" s="11">
        <f t="shared" si="3"/>
        <v>0.21522304092197472</v>
      </c>
      <c r="I16" s="11">
        <f>-AVERAGEIF('01_Data'!X4:X1826,"&lt;-"&amp;F16)</f>
        <v>9.5847247107095343E-2</v>
      </c>
      <c r="K16" s="28">
        <f>AVERAGE('01_Data'!X4:X1826)</f>
        <v>5.4543426547244451E-4</v>
      </c>
      <c r="L16" s="7">
        <f>_xlfn.STDEV.S('01_Data'!X4:X1826)</f>
        <v>2.2558480375213873E-2</v>
      </c>
      <c r="M16" s="7">
        <f>SKEW('01_Data'!X4:X1826)</f>
        <v>-1.8935112458599692</v>
      </c>
      <c r="N16" s="7">
        <f>KURT('01_Data'!X4:X1826)</f>
        <v>30.802747090185701</v>
      </c>
      <c r="O16" s="7">
        <f t="shared" si="4"/>
        <v>-1.4952281334107635</v>
      </c>
      <c r="P16" s="7">
        <f t="shared" si="5"/>
        <v>-9.5648497415864391</v>
      </c>
    </row>
    <row r="17" spans="1:16" x14ac:dyDescent="0.2">
      <c r="A17" t="s">
        <v>16</v>
      </c>
      <c r="B17" s="11">
        <f t="shared" si="0"/>
        <v>1.5701917114601229E-4</v>
      </c>
      <c r="C17" s="11">
        <f>-PERCENTILE('01_Data'!Y4:Y1826,0.05)</f>
        <v>1.093684008739664E-4</v>
      </c>
      <c r="D17" s="11">
        <f t="shared" si="1"/>
        <v>1.1588059924655911E-4</v>
      </c>
      <c r="E17" s="11">
        <f>-AVERAGEIF('01_Data'!Y4:Y1826,"&lt;-"&amp;B17)</f>
        <v>2.2154143293342491E-4</v>
      </c>
      <c r="F17" s="11">
        <f t="shared" si="2"/>
        <v>2.6420784488708973E-4</v>
      </c>
      <c r="G17" s="11">
        <f>-PERCENTILE('01_Data'!Y4:Y1826,0.01)</f>
        <v>2.1863364199773563E-4</v>
      </c>
      <c r="H17" s="11">
        <f t="shared" si="3"/>
        <v>1.7711755420785866E-4</v>
      </c>
      <c r="I17" s="11">
        <f>-AVERAGEIF('01_Data'!Y4:Y1826,"&lt;-"&amp;F17)</f>
        <v>3.0015153488406404E-4</v>
      </c>
      <c r="K17" s="28">
        <f>AVERAGE('01_Data'!Y4:Y1826)</f>
        <v>1.019020745281029E-4</v>
      </c>
      <c r="L17" s="7">
        <f>_xlfn.STDEV.S('01_Data'!Y4:Y1826)</f>
        <v>1.5739893354049553E-4</v>
      </c>
      <c r="M17" s="7">
        <f>SKEW('01_Data'!Y4:Y1826)</f>
        <v>0.79554910322533212</v>
      </c>
      <c r="N17" s="7">
        <f>KURT('01_Data'!Y4:Y1826)</f>
        <v>1.1535795599880996</v>
      </c>
      <c r="O17" s="7">
        <f t="shared" si="4"/>
        <v>-1.3836350023212258</v>
      </c>
      <c r="P17" s="7">
        <f t="shared" si="5"/>
        <v>-1.7726907194334673</v>
      </c>
    </row>
    <row r="18" spans="1:16" ht="16" x14ac:dyDescent="0.2">
      <c r="A18" s="9" t="s">
        <v>408</v>
      </c>
      <c r="B18" s="11">
        <v>1.441720996526643E-2</v>
      </c>
      <c r="C18" s="11">
        <v>1.299613969548559E-2</v>
      </c>
      <c r="D18" s="11">
        <v>8.6681202715761362E-3</v>
      </c>
      <c r="E18" s="11">
        <v>2.231557734117251E-2</v>
      </c>
      <c r="F18" s="11">
        <v>2.0636820691392371E-2</v>
      </c>
      <c r="G18" s="11">
        <v>2.253019399579775E-2</v>
      </c>
      <c r="H18" s="11">
        <v>2.4118362175598439E-2</v>
      </c>
      <c r="I18" s="11">
        <v>4.7029277630431042E-2</v>
      </c>
    </row>
    <row r="19" spans="1:16" ht="16" x14ac:dyDescent="0.2">
      <c r="A19" s="9" t="s">
        <v>409</v>
      </c>
      <c r="B19" s="11">
        <v>1.9211809701892329E-2</v>
      </c>
      <c r="C19" s="11">
        <v>1.659200646426429E-2</v>
      </c>
      <c r="D19" s="11">
        <v>1.577462468841348E-2</v>
      </c>
      <c r="E19" s="11">
        <v>2.6755490751328499E-2</v>
      </c>
      <c r="F19" s="11">
        <v>2.7499606046755779E-2</v>
      </c>
      <c r="G19" s="11">
        <v>3.1591180224999682E-2</v>
      </c>
      <c r="H19" s="11">
        <v>3.028297410723968E-2</v>
      </c>
      <c r="I19" s="11">
        <v>5.225291759724237E-2</v>
      </c>
    </row>
    <row r="20" spans="1:16" ht="16" x14ac:dyDescent="0.2">
      <c r="A20" s="9" t="s">
        <v>410</v>
      </c>
      <c r="B20" s="11">
        <v>1.453937753576289E-2</v>
      </c>
      <c r="C20" s="11">
        <v>1.2053946562144381E-2</v>
      </c>
      <c r="D20" s="11">
        <v>8.9016632371818685E-3</v>
      </c>
      <c r="E20" s="11">
        <v>2.2675762119853421E-2</v>
      </c>
      <c r="F20" s="11">
        <v>2.0803207406270761E-2</v>
      </c>
      <c r="G20" s="11">
        <v>2.2865768853567541E-2</v>
      </c>
      <c r="H20" s="11">
        <v>2.411960403610704E-2</v>
      </c>
      <c r="I20" s="11">
        <v>4.7610210698683937E-2</v>
      </c>
    </row>
    <row r="21" spans="1:16" ht="16" x14ac:dyDescent="0.2">
      <c r="A21" s="9" t="s">
        <v>411</v>
      </c>
      <c r="B21" s="11">
        <v>2.2714204490966922E-2</v>
      </c>
      <c r="C21" s="11">
        <v>1.8006485212005111E-2</v>
      </c>
      <c r="D21" s="11">
        <v>1.5587689825052341E-2</v>
      </c>
      <c r="E21" s="11">
        <v>3.402199104603524E-2</v>
      </c>
      <c r="F21" s="11">
        <v>3.2517416054029517E-2</v>
      </c>
      <c r="G21" s="11">
        <v>3.6267557013573259E-2</v>
      </c>
      <c r="H21" s="11">
        <v>3.9620119391136799E-2</v>
      </c>
      <c r="I21" s="11">
        <v>7.0863963934040985E-2</v>
      </c>
    </row>
    <row r="22" spans="1:16" ht="16" x14ac:dyDescent="0.2">
      <c r="A22" s="9" t="s">
        <v>412</v>
      </c>
      <c r="B22" s="11">
        <v>2.4780868004864069E-2</v>
      </c>
      <c r="C22" s="11">
        <v>2.095113928587608E-2</v>
      </c>
      <c r="D22" s="11">
        <v>1.8108387604471029E-2</v>
      </c>
      <c r="E22" s="11">
        <v>3.7793290546008808E-2</v>
      </c>
      <c r="F22" s="11">
        <v>3.5390319247049433E-2</v>
      </c>
      <c r="G22" s="11">
        <v>5.0282068322104127E-2</v>
      </c>
      <c r="H22" s="11">
        <v>4.0544033671582463E-2</v>
      </c>
      <c r="I22" s="11">
        <v>7.2590780645536493E-2</v>
      </c>
    </row>
    <row r="25" spans="1:16" ht="16" x14ac:dyDescent="0.2">
      <c r="A25" s="9" t="s">
        <v>413</v>
      </c>
    </row>
    <row r="26" spans="1:16" x14ac:dyDescent="0.2">
      <c r="A26" s="5" t="s">
        <v>307</v>
      </c>
      <c r="B26" s="5" t="s">
        <v>394</v>
      </c>
      <c r="C26" s="5" t="s">
        <v>395</v>
      </c>
      <c r="D26" s="5" t="s">
        <v>396</v>
      </c>
      <c r="E26" s="5" t="s">
        <v>397</v>
      </c>
      <c r="F26" s="5" t="s">
        <v>398</v>
      </c>
      <c r="G26" s="5" t="s">
        <v>399</v>
      </c>
      <c r="H26" s="5" t="s">
        <v>400</v>
      </c>
      <c r="I26" s="5" t="s">
        <v>401</v>
      </c>
    </row>
    <row r="27" spans="1:16" x14ac:dyDescent="0.2">
      <c r="A27" t="s">
        <v>7</v>
      </c>
      <c r="B27" s="30">
        <f t="shared" ref="B27:I36" si="6">B8*$B$2</f>
        <v>315998.84602551564</v>
      </c>
      <c r="C27" s="30">
        <f t="shared" si="6"/>
        <v>292659.21642425819</v>
      </c>
      <c r="D27" s="30">
        <f t="shared" si="6"/>
        <v>307288.53261537699</v>
      </c>
      <c r="E27" s="30">
        <f t="shared" si="6"/>
        <v>478117.86392585008</v>
      </c>
      <c r="F27" s="30">
        <f t="shared" si="6"/>
        <v>449469.12886039569</v>
      </c>
      <c r="G27" s="30">
        <f t="shared" si="6"/>
        <v>510036.7132076167</v>
      </c>
      <c r="H27" s="30">
        <f t="shared" si="6"/>
        <v>721245.26573286194</v>
      </c>
      <c r="I27" s="30">
        <f t="shared" si="6"/>
        <v>624559.46050490253</v>
      </c>
    </row>
    <row r="28" spans="1:16" x14ac:dyDescent="0.2">
      <c r="A28" t="s">
        <v>8</v>
      </c>
      <c r="B28" s="30">
        <f t="shared" si="6"/>
        <v>329131.95427806722</v>
      </c>
      <c r="C28" s="30">
        <f t="shared" si="6"/>
        <v>268370.70909536455</v>
      </c>
      <c r="D28" s="30">
        <f t="shared" si="6"/>
        <v>281636.9956904584</v>
      </c>
      <c r="E28" s="30">
        <f t="shared" si="6"/>
        <v>574735.00705214718</v>
      </c>
      <c r="F28" s="30">
        <f t="shared" si="6"/>
        <v>467439.68351158459</v>
      </c>
      <c r="G28" s="30">
        <f t="shared" si="6"/>
        <v>482675.76380388153</v>
      </c>
      <c r="H28" s="30">
        <f t="shared" si="6"/>
        <v>1788822.1015931738</v>
      </c>
      <c r="I28" s="30">
        <f t="shared" si="6"/>
        <v>842509.29553035786</v>
      </c>
    </row>
    <row r="29" spans="1:16" x14ac:dyDescent="0.2">
      <c r="A29" t="s">
        <v>9</v>
      </c>
      <c r="B29" s="30">
        <f t="shared" si="6"/>
        <v>416270.81401075766</v>
      </c>
      <c r="C29" s="30">
        <f t="shared" si="6"/>
        <v>352916.969307216</v>
      </c>
      <c r="D29" s="30">
        <f t="shared" si="6"/>
        <v>378666.23536128009</v>
      </c>
      <c r="E29" s="30">
        <f t="shared" si="6"/>
        <v>719947.11398789298</v>
      </c>
      <c r="F29" s="30">
        <f t="shared" si="6"/>
        <v>590807.04119494266</v>
      </c>
      <c r="G29" s="30">
        <f t="shared" si="6"/>
        <v>702768.61778629548</v>
      </c>
      <c r="H29" s="30">
        <f t="shared" si="6"/>
        <v>1640969.9656568493</v>
      </c>
      <c r="I29" s="30">
        <f t="shared" si="6"/>
        <v>921234.1990685761</v>
      </c>
    </row>
    <row r="30" spans="1:16" x14ac:dyDescent="0.2">
      <c r="A30" t="s">
        <v>10</v>
      </c>
      <c r="B30" s="30">
        <f t="shared" si="6"/>
        <v>599995.66636364814</v>
      </c>
      <c r="C30" s="30">
        <f t="shared" si="6"/>
        <v>485169.23408332386</v>
      </c>
      <c r="D30" s="30">
        <f t="shared" si="6"/>
        <v>211698.82372770715</v>
      </c>
      <c r="E30" s="30">
        <f t="shared" si="6"/>
        <v>1037221.2085358984</v>
      </c>
      <c r="F30" s="30">
        <f t="shared" si="6"/>
        <v>848786.39322407125</v>
      </c>
      <c r="G30" s="30">
        <f t="shared" si="6"/>
        <v>858295.50227846007</v>
      </c>
      <c r="H30" s="30">
        <f t="shared" si="6"/>
        <v>7763815.2054248275</v>
      </c>
      <c r="I30" s="30">
        <f t="shared" si="6"/>
        <v>1474256.7301163659</v>
      </c>
    </row>
    <row r="31" spans="1:16" x14ac:dyDescent="0.2">
      <c r="A31" t="s">
        <v>11</v>
      </c>
      <c r="B31" s="30">
        <f t="shared" si="6"/>
        <v>339889.14350767108</v>
      </c>
      <c r="C31" s="30">
        <f t="shared" si="6"/>
        <v>300428.42742927314</v>
      </c>
      <c r="D31" s="30">
        <f t="shared" si="6"/>
        <v>348619.18867215735</v>
      </c>
      <c r="E31" s="30">
        <f t="shared" si="6"/>
        <v>548692.37578905607</v>
      </c>
      <c r="F31" s="30">
        <f t="shared" si="6"/>
        <v>484201.99706043198</v>
      </c>
      <c r="G31" s="30">
        <f t="shared" si="6"/>
        <v>587276.71331168443</v>
      </c>
      <c r="H31" s="30">
        <f t="shared" si="6"/>
        <v>1031430.1208243275</v>
      </c>
      <c r="I31" s="30">
        <f t="shared" si="6"/>
        <v>773119.52278813778</v>
      </c>
    </row>
    <row r="32" spans="1:16" x14ac:dyDescent="0.2">
      <c r="A32" t="s">
        <v>12</v>
      </c>
      <c r="B32" s="30">
        <f t="shared" si="6"/>
        <v>974288.19517021149</v>
      </c>
      <c r="C32" s="30">
        <f t="shared" si="6"/>
        <v>810086.92420948413</v>
      </c>
      <c r="D32" s="30">
        <f t="shared" si="6"/>
        <v>1089060.8948948949</v>
      </c>
      <c r="E32" s="30">
        <f t="shared" si="6"/>
        <v>1795960.5583393129</v>
      </c>
      <c r="F32" s="30">
        <f t="shared" si="6"/>
        <v>1370874.2321114202</v>
      </c>
      <c r="G32" s="30">
        <f t="shared" si="6"/>
        <v>1828530.5060641461</v>
      </c>
      <c r="H32" s="30">
        <f t="shared" si="6"/>
        <v>3204619.2305280291</v>
      </c>
      <c r="I32" s="30">
        <f t="shared" si="6"/>
        <v>2481890.0156144337</v>
      </c>
    </row>
    <row r="33" spans="1:9" x14ac:dyDescent="0.2">
      <c r="A33" t="s">
        <v>13</v>
      </c>
      <c r="B33" s="30">
        <f t="shared" si="6"/>
        <v>545432.66344730207</v>
      </c>
      <c r="C33" s="30">
        <f t="shared" si="6"/>
        <v>496730.36038584163</v>
      </c>
      <c r="D33" s="30">
        <f t="shared" si="6"/>
        <v>503097.41082029155</v>
      </c>
      <c r="E33" s="30">
        <f t="shared" si="6"/>
        <v>803765.02753939922</v>
      </c>
      <c r="F33" s="30">
        <f t="shared" si="6"/>
        <v>776681.78541457152</v>
      </c>
      <c r="G33" s="30">
        <f t="shared" si="6"/>
        <v>894375.13314846752</v>
      </c>
      <c r="H33" s="30">
        <f t="shared" si="6"/>
        <v>1097711.814019345</v>
      </c>
      <c r="I33" s="30">
        <f t="shared" si="6"/>
        <v>1043602.0792451658</v>
      </c>
    </row>
    <row r="34" spans="1:9" x14ac:dyDescent="0.2">
      <c r="A34" t="s">
        <v>14</v>
      </c>
      <c r="B34" s="30">
        <f t="shared" si="6"/>
        <v>566765.69038606598</v>
      </c>
      <c r="C34" s="30">
        <f t="shared" si="6"/>
        <v>534362.84334847028</v>
      </c>
      <c r="D34" s="30">
        <f t="shared" si="6"/>
        <v>536180.70457393059</v>
      </c>
      <c r="E34" s="30">
        <f t="shared" si="6"/>
        <v>821591.32123821846</v>
      </c>
      <c r="F34" s="30">
        <f t="shared" si="6"/>
        <v>804963.46181024576</v>
      </c>
      <c r="G34" s="30">
        <f t="shared" si="6"/>
        <v>950665.98366412078</v>
      </c>
      <c r="H34" s="30">
        <f t="shared" si="6"/>
        <v>1229386.8562538864</v>
      </c>
      <c r="I34" s="30">
        <f t="shared" si="6"/>
        <v>1084210.820338133</v>
      </c>
    </row>
    <row r="35" spans="1:9" x14ac:dyDescent="0.2">
      <c r="A35" t="s">
        <v>15</v>
      </c>
      <c r="B35" s="30">
        <f t="shared" si="6"/>
        <v>365632.65951754374</v>
      </c>
      <c r="C35" s="30">
        <f t="shared" si="6"/>
        <v>299321.68305748131</v>
      </c>
      <c r="D35" s="30">
        <f t="shared" si="6"/>
        <v>331846.40238541929</v>
      </c>
      <c r="E35" s="30">
        <f t="shared" si="6"/>
        <v>644707.88726385997</v>
      </c>
      <c r="F35" s="30">
        <f t="shared" si="6"/>
        <v>519255.91087275022</v>
      </c>
      <c r="G35" s="30">
        <f t="shared" si="6"/>
        <v>627369.47392552393</v>
      </c>
      <c r="H35" s="30">
        <f t="shared" si="6"/>
        <v>2152230.4092197474</v>
      </c>
      <c r="I35" s="30">
        <f t="shared" si="6"/>
        <v>958472.47107095341</v>
      </c>
    </row>
    <row r="36" spans="1:9" x14ac:dyDescent="0.2">
      <c r="A36" t="s">
        <v>16</v>
      </c>
      <c r="B36" s="30">
        <f t="shared" si="6"/>
        <v>1570.1917114601229</v>
      </c>
      <c r="C36" s="30">
        <f t="shared" si="6"/>
        <v>1093.684008739664</v>
      </c>
      <c r="D36" s="30">
        <f t="shared" si="6"/>
        <v>1158.8059924655911</v>
      </c>
      <c r="E36" s="30">
        <f t="shared" si="6"/>
        <v>2215.414329334249</v>
      </c>
      <c r="F36" s="30">
        <f t="shared" si="6"/>
        <v>2642.0784488708973</v>
      </c>
      <c r="G36" s="30">
        <f t="shared" si="6"/>
        <v>2186.3364199773564</v>
      </c>
      <c r="H36" s="30">
        <f t="shared" si="6"/>
        <v>1771.1755420785867</v>
      </c>
      <c r="I36" s="30">
        <f t="shared" si="6"/>
        <v>3001.5153488406404</v>
      </c>
    </row>
    <row r="39" spans="1:9" ht="16" x14ac:dyDescent="0.2">
      <c r="A39" s="9" t="s">
        <v>414</v>
      </c>
    </row>
    <row r="40" spans="1:9" x14ac:dyDescent="0.2">
      <c r="A40" s="17" t="s">
        <v>415</v>
      </c>
    </row>
    <row r="41" spans="1:9" x14ac:dyDescent="0.2">
      <c r="A41" s="5" t="s">
        <v>307</v>
      </c>
      <c r="B41" s="5" t="s">
        <v>416</v>
      </c>
      <c r="C41" s="5" t="s">
        <v>417</v>
      </c>
      <c r="D41" s="5" t="s">
        <v>418</v>
      </c>
      <c r="E41" s="5" t="s">
        <v>419</v>
      </c>
      <c r="F41" s="5" t="s">
        <v>420</v>
      </c>
      <c r="G41" s="5" t="s">
        <v>421</v>
      </c>
      <c r="H41" s="5" t="s">
        <v>422</v>
      </c>
      <c r="I41" s="5" t="s">
        <v>423</v>
      </c>
    </row>
    <row r="42" spans="1:9" x14ac:dyDescent="0.2">
      <c r="A42" t="s">
        <v>7</v>
      </c>
      <c r="B42" s="11">
        <f t="shared" ref="B42:I51" si="7">B8*SQRT(10)</f>
        <v>9.9927609142547572E-2</v>
      </c>
      <c r="C42" s="11">
        <f t="shared" si="7"/>
        <v>9.2546970214081453E-2</v>
      </c>
      <c r="D42" s="11">
        <f t="shared" si="7"/>
        <v>9.7173166191552904E-2</v>
      </c>
      <c r="E42" s="11">
        <f t="shared" si="7"/>
        <v>0.15119414400201409</v>
      </c>
      <c r="F42" s="11">
        <f t="shared" si="7"/>
        <v>0.1421346185130572</v>
      </c>
      <c r="G42" s="11">
        <f t="shared" si="7"/>
        <v>0.1612877704042153</v>
      </c>
      <c r="H42" s="11">
        <f t="shared" si="7"/>
        <v>0.22807777913292357</v>
      </c>
      <c r="I42" s="11">
        <f t="shared" si="7"/>
        <v>0.19750304294014687</v>
      </c>
    </row>
    <row r="43" spans="1:9" x14ac:dyDescent="0.2">
      <c r="A43" t="s">
        <v>8</v>
      </c>
      <c r="B43" s="11">
        <f t="shared" si="7"/>
        <v>0.10408066262610924</v>
      </c>
      <c r="C43" s="11">
        <f t="shared" si="7"/>
        <v>8.4866269801581837E-2</v>
      </c>
      <c r="D43" s="11">
        <f t="shared" si="7"/>
        <v>8.9061437974887483E-2</v>
      </c>
      <c r="E43" s="11">
        <f t="shared" si="7"/>
        <v>0.18174716733177212</v>
      </c>
      <c r="F43" s="11">
        <f t="shared" si="7"/>
        <v>0.14781740686448616</v>
      </c>
      <c r="G43" s="11">
        <f t="shared" si="7"/>
        <v>0.15263547849817238</v>
      </c>
      <c r="H43" s="11">
        <f t="shared" si="7"/>
        <v>0.56567521698835443</v>
      </c>
      <c r="I43" s="11">
        <f t="shared" si="7"/>
        <v>0.26642483237398501</v>
      </c>
    </row>
    <row r="44" spans="1:9" x14ac:dyDescent="0.2">
      <c r="A44" t="s">
        <v>9</v>
      </c>
      <c r="B44" s="11">
        <f t="shared" si="7"/>
        <v>0.13163638957263255</v>
      </c>
      <c r="C44" s="11">
        <f t="shared" si="7"/>
        <v>0.11160214479345389</v>
      </c>
      <c r="D44" s="11">
        <f t="shared" si="7"/>
        <v>0.11974477767430378</v>
      </c>
      <c r="E44" s="11">
        <f t="shared" si="7"/>
        <v>0.22766726750666116</v>
      </c>
      <c r="F44" s="11">
        <f t="shared" si="7"/>
        <v>0.18682959078409467</v>
      </c>
      <c r="G44" s="11">
        <f t="shared" si="7"/>
        <v>0.22223495002930127</v>
      </c>
      <c r="H44" s="11">
        <f t="shared" si="7"/>
        <v>0.51892026634039279</v>
      </c>
      <c r="I44" s="11">
        <f t="shared" si="7"/>
        <v>0.2913198327497668</v>
      </c>
    </row>
    <row r="45" spans="1:9" x14ac:dyDescent="0.2">
      <c r="A45" t="s">
        <v>10</v>
      </c>
      <c r="B45" s="11">
        <f t="shared" si="7"/>
        <v>0.18973528919396052</v>
      </c>
      <c r="C45" s="11">
        <f t="shared" si="7"/>
        <v>0.15342398303426982</v>
      </c>
      <c r="D45" s="11">
        <f t="shared" si="7"/>
        <v>6.6945046095805191E-2</v>
      </c>
      <c r="E45" s="11">
        <f t="shared" si="7"/>
        <v>0.32799814564059193</v>
      </c>
      <c r="F45" s="11">
        <f t="shared" si="7"/>
        <v>0.26840982495473742</v>
      </c>
      <c r="G45" s="11">
        <f t="shared" si="7"/>
        <v>0.27141686926781727</v>
      </c>
      <c r="H45" s="11">
        <f t="shared" si="7"/>
        <v>2.4551339381790509</v>
      </c>
      <c r="I45" s="11">
        <f t="shared" si="7"/>
        <v>0.46620091229998678</v>
      </c>
    </row>
    <row r="46" spans="1:9" x14ac:dyDescent="0.2">
      <c r="A46" t="s">
        <v>11</v>
      </c>
      <c r="B46" s="11">
        <f t="shared" si="7"/>
        <v>0.10748238454480726</v>
      </c>
      <c r="C46" s="11">
        <f t="shared" si="7"/>
        <v>9.5003810453910778E-2</v>
      </c>
      <c r="D46" s="11">
        <f t="shared" si="7"/>
        <v>0.11024306722439886</v>
      </c>
      <c r="E46" s="11">
        <f t="shared" si="7"/>
        <v>0.17351176422624456</v>
      </c>
      <c r="F46" s="11">
        <f t="shared" si="7"/>
        <v>0.15311811583131196</v>
      </c>
      <c r="G46" s="11">
        <f t="shared" si="7"/>
        <v>0.18571320308426495</v>
      </c>
      <c r="H46" s="11">
        <f t="shared" si="7"/>
        <v>0.32616684291075432</v>
      </c>
      <c r="I46" s="11">
        <f t="shared" si="7"/>
        <v>0.24448185955529667</v>
      </c>
    </row>
    <row r="47" spans="1:9" x14ac:dyDescent="0.2">
      <c r="A47" t="s">
        <v>12</v>
      </c>
      <c r="B47" s="11">
        <f t="shared" si="7"/>
        <v>0.30809697941525299</v>
      </c>
      <c r="C47" s="11">
        <f t="shared" si="7"/>
        <v>0.25617197832221666</v>
      </c>
      <c r="D47" s="11">
        <f t="shared" si="7"/>
        <v>0.34439129384891098</v>
      </c>
      <c r="E47" s="11">
        <f t="shared" si="7"/>
        <v>0.56793259521799389</v>
      </c>
      <c r="F47" s="11">
        <f t="shared" si="7"/>
        <v>0.43350849591064261</v>
      </c>
      <c r="G47" s="11">
        <f t="shared" si="7"/>
        <v>0.57823211702630306</v>
      </c>
      <c r="H47" s="11">
        <f t="shared" si="7"/>
        <v>1.0133895802044768</v>
      </c>
      <c r="I47" s="11">
        <f t="shared" si="7"/>
        <v>0.78484253513724744</v>
      </c>
    </row>
    <row r="48" spans="1:9" x14ac:dyDescent="0.2">
      <c r="A48" t="s">
        <v>13</v>
      </c>
      <c r="B48" s="11">
        <f t="shared" si="7"/>
        <v>0.17248095267455416</v>
      </c>
      <c r="C48" s="11">
        <f t="shared" si="7"/>
        <v>0.15707993217755351</v>
      </c>
      <c r="D48" s="11">
        <f t="shared" si="7"/>
        <v>0.15909337031255616</v>
      </c>
      <c r="E48" s="11">
        <f t="shared" si="7"/>
        <v>0.25417281906124645</v>
      </c>
      <c r="F48" s="11">
        <f t="shared" si="7"/>
        <v>0.24560834590761904</v>
      </c>
      <c r="G48" s="11">
        <f t="shared" si="7"/>
        <v>0.2828262503365519</v>
      </c>
      <c r="H48" s="11">
        <f t="shared" si="7"/>
        <v>0.34712695467762822</v>
      </c>
      <c r="I48" s="11">
        <f t="shared" si="7"/>
        <v>0.33001595413022589</v>
      </c>
    </row>
    <row r="49" spans="1:9" x14ac:dyDescent="0.2">
      <c r="A49" t="s">
        <v>14</v>
      </c>
      <c r="B49" s="11">
        <f t="shared" si="7"/>
        <v>0.1792270481257765</v>
      </c>
      <c r="C49" s="11">
        <f t="shared" si="7"/>
        <v>0.1689803681944923</v>
      </c>
      <c r="D49" s="11">
        <f t="shared" si="7"/>
        <v>0.16955522638874826</v>
      </c>
      <c r="E49" s="11">
        <f t="shared" si="7"/>
        <v>0.25980998809398409</v>
      </c>
      <c r="F49" s="11">
        <f t="shared" si="7"/>
        <v>0.2545517972534343</v>
      </c>
      <c r="G49" s="11">
        <f t="shared" si="7"/>
        <v>0.30062698024230472</v>
      </c>
      <c r="H49" s="11">
        <f t="shared" si="7"/>
        <v>0.38876625912362994</v>
      </c>
      <c r="I49" s="11">
        <f t="shared" si="7"/>
        <v>0.34285756560681108</v>
      </c>
    </row>
    <row r="50" spans="1:9" x14ac:dyDescent="0.2">
      <c r="A50" t="s">
        <v>15</v>
      </c>
      <c r="B50" s="11">
        <f t="shared" si="7"/>
        <v>0.11562319910202801</v>
      </c>
      <c r="C50" s="11">
        <f t="shared" si="7"/>
        <v>9.4653827153667325E-2</v>
      </c>
      <c r="D50" s="11">
        <f t="shared" si="7"/>
        <v>0.10493904648706583</v>
      </c>
      <c r="E50" s="11">
        <f t="shared" si="7"/>
        <v>0.20387453492288585</v>
      </c>
      <c r="F50" s="11">
        <f t="shared" si="7"/>
        <v>0.1642031366863281</v>
      </c>
      <c r="G50" s="11">
        <f t="shared" si="7"/>
        <v>0.1983916472066273</v>
      </c>
      <c r="H50" s="11">
        <f t="shared" si="7"/>
        <v>0.68059501426106561</v>
      </c>
      <c r="I50" s="11">
        <f t="shared" si="7"/>
        <v>0.30309560831540594</v>
      </c>
    </row>
    <row r="51" spans="1:9" x14ac:dyDescent="0.2">
      <c r="A51" t="s">
        <v>16</v>
      </c>
      <c r="B51" s="11">
        <f t="shared" si="7"/>
        <v>4.9653821713319004E-4</v>
      </c>
      <c r="C51" s="11">
        <f t="shared" si="7"/>
        <v>3.458532508120838E-4</v>
      </c>
      <c r="D51" s="11">
        <f t="shared" si="7"/>
        <v>3.6644663024431863E-4</v>
      </c>
      <c r="E51" s="11">
        <f t="shared" si="7"/>
        <v>7.0057552416706093E-4</v>
      </c>
      <c r="F51" s="11">
        <f t="shared" si="7"/>
        <v>8.3549856552767629E-4</v>
      </c>
      <c r="G51" s="11">
        <f t="shared" si="7"/>
        <v>6.9138028185069058E-4</v>
      </c>
      <c r="H51" s="11">
        <f t="shared" si="7"/>
        <v>5.6009488489517343E-4</v>
      </c>
      <c r="I51" s="11">
        <f t="shared" si="7"/>
        <v>9.4916249342912571E-4</v>
      </c>
    </row>
    <row r="53" spans="1:9" ht="16" x14ac:dyDescent="0.2">
      <c r="A53" s="9" t="s">
        <v>424</v>
      </c>
    </row>
    <row r="54" spans="1:9" x14ac:dyDescent="0.2">
      <c r="A54" s="5" t="s">
        <v>307</v>
      </c>
      <c r="B54" s="5" t="s">
        <v>416</v>
      </c>
      <c r="C54" s="5" t="s">
        <v>417</v>
      </c>
      <c r="D54" s="5" t="s">
        <v>418</v>
      </c>
      <c r="E54" s="5" t="s">
        <v>419</v>
      </c>
      <c r="F54" s="5" t="s">
        <v>420</v>
      </c>
      <c r="G54" s="5" t="s">
        <v>421</v>
      </c>
      <c r="H54" s="5" t="s">
        <v>422</v>
      </c>
      <c r="I54" s="5" t="s">
        <v>423</v>
      </c>
    </row>
    <row r="55" spans="1:9" x14ac:dyDescent="0.2">
      <c r="A55" t="s">
        <v>7</v>
      </c>
      <c r="B55" s="30">
        <f t="shared" ref="B55:I64" si="8">B8*SQRT(10)*$B$2</f>
        <v>999276.09142547566</v>
      </c>
      <c r="C55" s="30">
        <f t="shared" si="8"/>
        <v>925469.70214081451</v>
      </c>
      <c r="D55" s="30">
        <f t="shared" si="8"/>
        <v>971731.66191552905</v>
      </c>
      <c r="E55" s="30">
        <f t="shared" si="8"/>
        <v>1511941.440020141</v>
      </c>
      <c r="F55" s="30">
        <f t="shared" si="8"/>
        <v>1421346.1851305719</v>
      </c>
      <c r="G55" s="30">
        <f t="shared" si="8"/>
        <v>1612877.704042153</v>
      </c>
      <c r="H55" s="30">
        <f t="shared" si="8"/>
        <v>2280777.7913292358</v>
      </c>
      <c r="I55" s="30">
        <f t="shared" si="8"/>
        <v>1975030.4294014687</v>
      </c>
    </row>
    <row r="56" spans="1:9" x14ac:dyDescent="0.2">
      <c r="A56" t="s">
        <v>8</v>
      </c>
      <c r="B56" s="30">
        <f t="shared" si="8"/>
        <v>1040806.6262610924</v>
      </c>
      <c r="C56" s="30">
        <f t="shared" si="8"/>
        <v>848662.69801581837</v>
      </c>
      <c r="D56" s="30">
        <f t="shared" si="8"/>
        <v>890614.37974887481</v>
      </c>
      <c r="E56" s="30">
        <f t="shared" si="8"/>
        <v>1817471.6733177213</v>
      </c>
      <c r="F56" s="30">
        <f t="shared" si="8"/>
        <v>1478174.0686448617</v>
      </c>
      <c r="G56" s="30">
        <f t="shared" si="8"/>
        <v>1526354.7849817239</v>
      </c>
      <c r="H56" s="30">
        <f t="shared" si="8"/>
        <v>5656752.1698835446</v>
      </c>
      <c r="I56" s="30">
        <f t="shared" si="8"/>
        <v>2664248.32373985</v>
      </c>
    </row>
    <row r="57" spans="1:9" x14ac:dyDescent="0.2">
      <c r="A57" t="s">
        <v>9</v>
      </c>
      <c r="B57" s="30">
        <f t="shared" si="8"/>
        <v>1316363.8957263255</v>
      </c>
      <c r="C57" s="30">
        <f t="shared" si="8"/>
        <v>1116021.4479345388</v>
      </c>
      <c r="D57" s="30">
        <f t="shared" si="8"/>
        <v>1197447.7767430379</v>
      </c>
      <c r="E57" s="30">
        <f t="shared" si="8"/>
        <v>2276672.6750666117</v>
      </c>
      <c r="F57" s="30">
        <f t="shared" si="8"/>
        <v>1868295.9078409467</v>
      </c>
      <c r="G57" s="30">
        <f t="shared" si="8"/>
        <v>2222349.5002930127</v>
      </c>
      <c r="H57" s="30">
        <f t="shared" si="8"/>
        <v>5189202.6634039283</v>
      </c>
      <c r="I57" s="30">
        <f t="shared" si="8"/>
        <v>2913198.3274976681</v>
      </c>
    </row>
    <row r="58" spans="1:9" x14ac:dyDescent="0.2">
      <c r="A58" t="s">
        <v>10</v>
      </c>
      <c r="B58" s="30">
        <f t="shared" si="8"/>
        <v>1897352.8919396051</v>
      </c>
      <c r="C58" s="30">
        <f t="shared" si="8"/>
        <v>1534239.8303426981</v>
      </c>
      <c r="D58" s="30">
        <f t="shared" si="8"/>
        <v>669450.46095805196</v>
      </c>
      <c r="E58" s="30">
        <f t="shared" si="8"/>
        <v>3279981.4564059195</v>
      </c>
      <c r="F58" s="30">
        <f t="shared" si="8"/>
        <v>2684098.249547374</v>
      </c>
      <c r="G58" s="30">
        <f t="shared" si="8"/>
        <v>2714168.6926781726</v>
      </c>
      <c r="H58" s="30">
        <f t="shared" si="8"/>
        <v>24551339.381790508</v>
      </c>
      <c r="I58" s="30">
        <f t="shared" si="8"/>
        <v>4662009.1229998674</v>
      </c>
    </row>
    <row r="59" spans="1:9" x14ac:dyDescent="0.2">
      <c r="A59" t="s">
        <v>11</v>
      </c>
      <c r="B59" s="30">
        <f t="shared" si="8"/>
        <v>1074823.8454480725</v>
      </c>
      <c r="C59" s="30">
        <f t="shared" si="8"/>
        <v>950038.10453910776</v>
      </c>
      <c r="D59" s="30">
        <f t="shared" si="8"/>
        <v>1102430.6722439886</v>
      </c>
      <c r="E59" s="30">
        <f t="shared" si="8"/>
        <v>1735117.6422624455</v>
      </c>
      <c r="F59" s="30">
        <f t="shared" si="8"/>
        <v>1531181.1583131196</v>
      </c>
      <c r="G59" s="30">
        <f t="shared" si="8"/>
        <v>1857132.0308426495</v>
      </c>
      <c r="H59" s="30">
        <f t="shared" si="8"/>
        <v>3261668.4291075431</v>
      </c>
      <c r="I59" s="30">
        <f t="shared" si="8"/>
        <v>2444818.5955529665</v>
      </c>
    </row>
    <row r="60" spans="1:9" x14ac:dyDescent="0.2">
      <c r="A60" t="s">
        <v>12</v>
      </c>
      <c r="B60" s="30">
        <f t="shared" si="8"/>
        <v>3080969.7941525299</v>
      </c>
      <c r="C60" s="30">
        <f t="shared" si="8"/>
        <v>2561719.7832221668</v>
      </c>
      <c r="D60" s="30">
        <f t="shared" si="8"/>
        <v>3443912.9384891097</v>
      </c>
      <c r="E60" s="30">
        <f t="shared" si="8"/>
        <v>5679325.9521799386</v>
      </c>
      <c r="F60" s="30">
        <f t="shared" si="8"/>
        <v>4335084.9591064258</v>
      </c>
      <c r="G60" s="30">
        <f t="shared" si="8"/>
        <v>5782321.1702630306</v>
      </c>
      <c r="H60" s="30">
        <f t="shared" si="8"/>
        <v>10133895.802044768</v>
      </c>
      <c r="I60" s="30">
        <f t="shared" si="8"/>
        <v>7848425.3513724748</v>
      </c>
    </row>
    <row r="61" spans="1:9" x14ac:dyDescent="0.2">
      <c r="A61" t="s">
        <v>13</v>
      </c>
      <c r="B61" s="30">
        <f t="shared" si="8"/>
        <v>1724809.5267455415</v>
      </c>
      <c r="C61" s="30">
        <f t="shared" si="8"/>
        <v>1570799.3217755351</v>
      </c>
      <c r="D61" s="30">
        <f t="shared" si="8"/>
        <v>1590933.7031255616</v>
      </c>
      <c r="E61" s="30">
        <f t="shared" si="8"/>
        <v>2541728.1906124647</v>
      </c>
      <c r="F61" s="30">
        <f t="shared" si="8"/>
        <v>2456083.4590761904</v>
      </c>
      <c r="G61" s="30">
        <f t="shared" si="8"/>
        <v>2828262.503365519</v>
      </c>
      <c r="H61" s="30">
        <f t="shared" si="8"/>
        <v>3471269.5467762821</v>
      </c>
      <c r="I61" s="30">
        <f t="shared" si="8"/>
        <v>3300159.5413022591</v>
      </c>
    </row>
    <row r="62" spans="1:9" x14ac:dyDescent="0.2">
      <c r="A62" t="s">
        <v>14</v>
      </c>
      <c r="B62" s="30">
        <f t="shared" si="8"/>
        <v>1792270.4812577651</v>
      </c>
      <c r="C62" s="30">
        <f t="shared" si="8"/>
        <v>1689803.681944923</v>
      </c>
      <c r="D62" s="30">
        <f t="shared" si="8"/>
        <v>1695552.2638874827</v>
      </c>
      <c r="E62" s="30">
        <f t="shared" si="8"/>
        <v>2598099.8809398408</v>
      </c>
      <c r="F62" s="30">
        <f t="shared" si="8"/>
        <v>2545517.9725343431</v>
      </c>
      <c r="G62" s="30">
        <f t="shared" si="8"/>
        <v>3006269.8024230474</v>
      </c>
      <c r="H62" s="30">
        <f t="shared" si="8"/>
        <v>3887662.5912362994</v>
      </c>
      <c r="I62" s="30">
        <f t="shared" si="8"/>
        <v>3428575.6560681108</v>
      </c>
    </row>
    <row r="63" spans="1:9" x14ac:dyDescent="0.2">
      <c r="A63" t="s">
        <v>15</v>
      </c>
      <c r="B63" s="30">
        <f t="shared" si="8"/>
        <v>1156231.9910202802</v>
      </c>
      <c r="C63" s="30">
        <f t="shared" si="8"/>
        <v>946538.2715366733</v>
      </c>
      <c r="D63" s="30">
        <f t="shared" si="8"/>
        <v>1049390.4648706582</v>
      </c>
      <c r="E63" s="30">
        <f t="shared" si="8"/>
        <v>2038745.3492288585</v>
      </c>
      <c r="F63" s="30">
        <f t="shared" si="8"/>
        <v>1642031.366863281</v>
      </c>
      <c r="G63" s="30">
        <f t="shared" si="8"/>
        <v>1983916.472066273</v>
      </c>
      <c r="H63" s="30">
        <f t="shared" si="8"/>
        <v>6805950.1426106561</v>
      </c>
      <c r="I63" s="30">
        <f t="shared" si="8"/>
        <v>3030956.0831540595</v>
      </c>
    </row>
    <row r="64" spans="1:9" x14ac:dyDescent="0.2">
      <c r="A64" t="s">
        <v>16</v>
      </c>
      <c r="B64" s="30">
        <f t="shared" si="8"/>
        <v>4965.3821713319003</v>
      </c>
      <c r="C64" s="30">
        <f t="shared" si="8"/>
        <v>3458.532508120838</v>
      </c>
      <c r="D64" s="30">
        <f t="shared" si="8"/>
        <v>3664.4663024431861</v>
      </c>
      <c r="E64" s="30">
        <f t="shared" si="8"/>
        <v>7005.7552416706094</v>
      </c>
      <c r="F64" s="30">
        <f t="shared" si="8"/>
        <v>8354.9856552767633</v>
      </c>
      <c r="G64" s="30">
        <f t="shared" si="8"/>
        <v>6913.8028185069061</v>
      </c>
      <c r="H64" s="30">
        <f t="shared" si="8"/>
        <v>5600.9488489517344</v>
      </c>
      <c r="I64" s="30">
        <f t="shared" si="8"/>
        <v>9491.6249342912579</v>
      </c>
    </row>
    <row r="67" spans="1:18" ht="16" x14ac:dyDescent="0.2">
      <c r="A67" s="9" t="s">
        <v>425</v>
      </c>
    </row>
    <row r="68" spans="1:18" x14ac:dyDescent="0.2">
      <c r="A68" s="17" t="s">
        <v>426</v>
      </c>
    </row>
    <row r="69" spans="1:18" x14ac:dyDescent="0.2">
      <c r="A69" s="5" t="s">
        <v>307</v>
      </c>
      <c r="B69" s="5" t="s">
        <v>427</v>
      </c>
      <c r="C69" s="5" t="s">
        <v>428</v>
      </c>
      <c r="D69" s="5" t="s">
        <v>429</v>
      </c>
      <c r="E69" s="5" t="s">
        <v>430</v>
      </c>
      <c r="F69" s="5" t="s">
        <v>431</v>
      </c>
      <c r="G69" s="5" t="s">
        <v>432</v>
      </c>
      <c r="H69" s="5" t="s">
        <v>433</v>
      </c>
      <c r="I69" s="5" t="s">
        <v>434</v>
      </c>
      <c r="J69" s="5" t="s">
        <v>435</v>
      </c>
      <c r="K69" s="5" t="s">
        <v>436</v>
      </c>
      <c r="L69" s="5" t="s">
        <v>437</v>
      </c>
      <c r="M69" s="5" t="s">
        <v>438</v>
      </c>
      <c r="N69" s="5" t="s">
        <v>439</v>
      </c>
      <c r="O69" s="5" t="s">
        <v>440</v>
      </c>
      <c r="P69" s="5" t="s">
        <v>441</v>
      </c>
      <c r="Q69" s="5" t="s">
        <v>442</v>
      </c>
      <c r="R69" s="5" t="s">
        <v>443</v>
      </c>
    </row>
    <row r="70" spans="1:18" x14ac:dyDescent="0.2">
      <c r="A70" t="s">
        <v>7</v>
      </c>
      <c r="B70">
        <f>COUNT('01_Data'!P4:P1826)</f>
        <v>1822</v>
      </c>
      <c r="C70" s="11">
        <v>0.05</v>
      </c>
      <c r="D70">
        <f>COUNTIF('01_Data'!P4:P1826,"&lt;-"&amp;B8)</f>
        <v>78</v>
      </c>
      <c r="E70" s="11">
        <f t="shared" ref="E70:E79" si="9">D70/B70</f>
        <v>4.2810098792535674E-2</v>
      </c>
      <c r="F70" s="12">
        <f t="shared" ref="F70:F79" si="10">E70/C70</f>
        <v>0.85620197585071345</v>
      </c>
      <c r="G70" s="11">
        <v>0.05</v>
      </c>
      <c r="H70">
        <f>COUNTIF('01_Data'!P4:P1826,"&lt;-"&amp;C8)</f>
        <v>92</v>
      </c>
      <c r="I70" s="11">
        <f t="shared" ref="I70:I79" si="11">H70/B70</f>
        <v>5.0493962678375415E-2</v>
      </c>
      <c r="J70" s="12">
        <f t="shared" ref="J70:J79" si="12">I70/G70</f>
        <v>1.0098792535675083</v>
      </c>
      <c r="K70" s="11">
        <v>0.01</v>
      </c>
      <c r="L70">
        <f>COUNTIF('01_Data'!P4:P1826,"&lt;-"&amp;F8)</f>
        <v>34</v>
      </c>
      <c r="M70" s="11">
        <f t="shared" ref="M70:M79" si="13">L70/B70</f>
        <v>1.8660812294182216E-2</v>
      </c>
      <c r="N70" s="12">
        <f t="shared" ref="N70:N79" si="14">M70/K70</f>
        <v>1.8660812294182216</v>
      </c>
      <c r="O70" s="11">
        <v>0.01</v>
      </c>
      <c r="P70">
        <f>COUNTIF('01_Data'!P4:P1826,"&lt;-"&amp;G8)</f>
        <v>19</v>
      </c>
      <c r="Q70" s="11">
        <f t="shared" ref="Q70:Q79" si="15">P70/B70</f>
        <v>1.0428100987925357E-2</v>
      </c>
      <c r="R70" s="12">
        <f t="shared" ref="R70:R79" si="16">Q70/O70</f>
        <v>1.0428100987925357</v>
      </c>
    </row>
    <row r="71" spans="1:18" x14ac:dyDescent="0.2">
      <c r="A71" t="s">
        <v>8</v>
      </c>
      <c r="B71">
        <f>COUNT('01_Data'!Q4:Q1826)</f>
        <v>1822</v>
      </c>
      <c r="C71" s="11">
        <v>0.05</v>
      </c>
      <c r="D71">
        <f>COUNTIF('01_Data'!Q4:Q1826,"&lt;-"&amp;B9)</f>
        <v>56</v>
      </c>
      <c r="E71" s="11">
        <f t="shared" si="9"/>
        <v>3.0735455543358946E-2</v>
      </c>
      <c r="F71" s="12">
        <f t="shared" si="10"/>
        <v>0.61470911086717894</v>
      </c>
      <c r="G71" s="11">
        <v>0.05</v>
      </c>
      <c r="H71">
        <f>COUNTIF('01_Data'!Q4:Q1826,"&lt;-"&amp;C9)</f>
        <v>92</v>
      </c>
      <c r="I71" s="11">
        <f t="shared" si="11"/>
        <v>5.0493962678375415E-2</v>
      </c>
      <c r="J71" s="12">
        <f t="shared" si="12"/>
        <v>1.0098792535675083</v>
      </c>
      <c r="K71" s="11">
        <v>0.01</v>
      </c>
      <c r="L71">
        <f>COUNTIF('01_Data'!Q4:Q1826,"&lt;-"&amp;F9)</f>
        <v>22</v>
      </c>
      <c r="M71" s="11">
        <f t="shared" si="13"/>
        <v>1.2074643249176729E-2</v>
      </c>
      <c r="N71" s="12">
        <f t="shared" si="14"/>
        <v>1.2074643249176729</v>
      </c>
      <c r="O71" s="11">
        <v>0.01</v>
      </c>
      <c r="P71">
        <f>COUNTIF('01_Data'!Q4:Q1826,"&lt;-"&amp;G9)</f>
        <v>19</v>
      </c>
      <c r="Q71" s="11">
        <f t="shared" si="15"/>
        <v>1.0428100987925357E-2</v>
      </c>
      <c r="R71" s="12">
        <f t="shared" si="16"/>
        <v>1.0428100987925357</v>
      </c>
    </row>
    <row r="72" spans="1:18" x14ac:dyDescent="0.2">
      <c r="A72" t="s">
        <v>9</v>
      </c>
      <c r="B72">
        <f>COUNT('01_Data'!R4:R1826)</f>
        <v>1822</v>
      </c>
      <c r="C72" s="11">
        <v>0.05</v>
      </c>
      <c r="D72">
        <f>COUNTIF('01_Data'!R4:R1826,"&lt;-"&amp;B10)</f>
        <v>56</v>
      </c>
      <c r="E72" s="11">
        <f t="shared" si="9"/>
        <v>3.0735455543358946E-2</v>
      </c>
      <c r="F72" s="12">
        <f t="shared" si="10"/>
        <v>0.61470911086717894</v>
      </c>
      <c r="G72" s="11">
        <v>0.05</v>
      </c>
      <c r="H72">
        <f>COUNTIF('01_Data'!R4:R1826,"&lt;-"&amp;C10)</f>
        <v>92</v>
      </c>
      <c r="I72" s="11">
        <f t="shared" si="11"/>
        <v>5.0493962678375415E-2</v>
      </c>
      <c r="J72" s="12">
        <f t="shared" si="12"/>
        <v>1.0098792535675083</v>
      </c>
      <c r="K72" s="11">
        <v>0.01</v>
      </c>
      <c r="L72">
        <f>COUNTIF('01_Data'!R4:R1826,"&lt;-"&amp;F10)</f>
        <v>30</v>
      </c>
      <c r="M72" s="11">
        <f t="shared" si="13"/>
        <v>1.6465422612513721E-2</v>
      </c>
      <c r="N72" s="12">
        <f t="shared" si="14"/>
        <v>1.646542261251372</v>
      </c>
      <c r="O72" s="11">
        <v>0.01</v>
      </c>
      <c r="P72">
        <f>COUNTIF('01_Data'!R4:R1826,"&lt;-"&amp;G10)</f>
        <v>19</v>
      </c>
      <c r="Q72" s="11">
        <f t="shared" si="15"/>
        <v>1.0428100987925357E-2</v>
      </c>
      <c r="R72" s="12">
        <f t="shared" si="16"/>
        <v>1.0428100987925357</v>
      </c>
    </row>
    <row r="73" spans="1:18" x14ac:dyDescent="0.2">
      <c r="A73" t="s">
        <v>10</v>
      </c>
      <c r="B73">
        <f>COUNT('01_Data'!S4:S1826)</f>
        <v>1822</v>
      </c>
      <c r="C73" s="11">
        <v>0.05</v>
      </c>
      <c r="D73">
        <f>COUNTIF('01_Data'!S4:S1826,"&lt;-"&amp;B11)</f>
        <v>48</v>
      </c>
      <c r="E73" s="11">
        <f t="shared" si="9"/>
        <v>2.6344676180021953E-2</v>
      </c>
      <c r="F73" s="12">
        <f t="shared" si="10"/>
        <v>0.52689352360043906</v>
      </c>
      <c r="G73" s="11">
        <v>0.05</v>
      </c>
      <c r="H73">
        <f>COUNTIF('01_Data'!S4:S1826,"&lt;-"&amp;C11)</f>
        <v>92</v>
      </c>
      <c r="I73" s="11">
        <f t="shared" si="11"/>
        <v>5.0493962678375415E-2</v>
      </c>
      <c r="J73" s="12">
        <f t="shared" si="12"/>
        <v>1.0098792535675083</v>
      </c>
      <c r="K73" s="11">
        <v>0.01</v>
      </c>
      <c r="L73">
        <f>COUNTIF('01_Data'!S4:S1826,"&lt;-"&amp;F11)</f>
        <v>20</v>
      </c>
      <c r="M73" s="11">
        <f t="shared" si="13"/>
        <v>1.0976948408342482E-2</v>
      </c>
      <c r="N73" s="12">
        <f t="shared" si="14"/>
        <v>1.0976948408342482</v>
      </c>
      <c r="O73" s="11">
        <v>0.01</v>
      </c>
      <c r="P73">
        <f>COUNTIF('01_Data'!S4:S1826,"&lt;-"&amp;G11)</f>
        <v>19</v>
      </c>
      <c r="Q73" s="11">
        <f t="shared" si="15"/>
        <v>1.0428100987925357E-2</v>
      </c>
      <c r="R73" s="12">
        <f t="shared" si="16"/>
        <v>1.0428100987925357</v>
      </c>
    </row>
    <row r="74" spans="1:18" x14ac:dyDescent="0.2">
      <c r="A74" t="s">
        <v>11</v>
      </c>
      <c r="B74">
        <f>COUNT('01_Data'!T4:T1826)</f>
        <v>1822</v>
      </c>
      <c r="C74" s="11">
        <v>0.05</v>
      </c>
      <c r="D74">
        <f>COUNTIF('01_Data'!T4:T1826,"&lt;-"&amp;B12)</f>
        <v>69</v>
      </c>
      <c r="E74" s="11">
        <f t="shared" si="9"/>
        <v>3.7870472008781561E-2</v>
      </c>
      <c r="F74" s="12">
        <f t="shared" si="10"/>
        <v>0.75740944017563117</v>
      </c>
      <c r="G74" s="11">
        <v>0.05</v>
      </c>
      <c r="H74">
        <f>COUNTIF('01_Data'!T4:T1826,"&lt;-"&amp;C12)</f>
        <v>92</v>
      </c>
      <c r="I74" s="11">
        <f t="shared" si="11"/>
        <v>5.0493962678375415E-2</v>
      </c>
      <c r="J74" s="12">
        <f t="shared" si="12"/>
        <v>1.0098792535675083</v>
      </c>
      <c r="K74" s="11">
        <v>0.01</v>
      </c>
      <c r="L74">
        <f>COUNTIF('01_Data'!T4:T1826,"&lt;-"&amp;F12)</f>
        <v>28</v>
      </c>
      <c r="M74" s="11">
        <f t="shared" si="13"/>
        <v>1.5367727771679473E-2</v>
      </c>
      <c r="N74" s="12">
        <f t="shared" si="14"/>
        <v>1.5367727771679474</v>
      </c>
      <c r="O74" s="11">
        <v>0.01</v>
      </c>
      <c r="P74">
        <f>COUNTIF('01_Data'!T4:T1826,"&lt;-"&amp;G12)</f>
        <v>19</v>
      </c>
      <c r="Q74" s="11">
        <f t="shared" si="15"/>
        <v>1.0428100987925357E-2</v>
      </c>
      <c r="R74" s="12">
        <f t="shared" si="16"/>
        <v>1.0428100987925357</v>
      </c>
    </row>
    <row r="75" spans="1:18" x14ac:dyDescent="0.2">
      <c r="A75" t="s">
        <v>12</v>
      </c>
      <c r="B75">
        <f>COUNT('01_Data'!U4:U1826)</f>
        <v>298</v>
      </c>
      <c r="C75" s="11">
        <v>0.05</v>
      </c>
      <c r="D75">
        <f>COUNTIF('01_Data'!U4:U1826,"&lt;-"&amp;B13)</f>
        <v>10</v>
      </c>
      <c r="E75" s="11">
        <f t="shared" si="9"/>
        <v>3.3557046979865772E-2</v>
      </c>
      <c r="F75" s="12">
        <f t="shared" si="10"/>
        <v>0.67114093959731536</v>
      </c>
      <c r="G75" s="11">
        <v>0.05</v>
      </c>
      <c r="H75">
        <f>COUNTIF('01_Data'!U4:U1826,"&lt;-"&amp;C13)</f>
        <v>15</v>
      </c>
      <c r="I75" s="11">
        <f t="shared" si="11"/>
        <v>5.0335570469798654E-2</v>
      </c>
      <c r="J75" s="12">
        <f t="shared" si="12"/>
        <v>1.006711409395973</v>
      </c>
      <c r="K75" s="11">
        <v>0.01</v>
      </c>
      <c r="L75">
        <f>COUNTIF('01_Data'!U4:U1826,"&lt;-"&amp;F13)</f>
        <v>5</v>
      </c>
      <c r="M75" s="11">
        <f t="shared" si="13"/>
        <v>1.6778523489932886E-2</v>
      </c>
      <c r="N75" s="12">
        <f t="shared" si="14"/>
        <v>1.6778523489932886</v>
      </c>
      <c r="O75" s="11">
        <v>0.01</v>
      </c>
      <c r="P75">
        <f>COUNTIF('01_Data'!U4:U1826,"&lt;-"&amp;G13)</f>
        <v>3</v>
      </c>
      <c r="Q75" s="11">
        <f t="shared" si="15"/>
        <v>1.0067114093959731E-2</v>
      </c>
      <c r="R75" s="12">
        <f t="shared" si="16"/>
        <v>1.006711409395973</v>
      </c>
    </row>
    <row r="76" spans="1:18" x14ac:dyDescent="0.2">
      <c r="A76" t="s">
        <v>13</v>
      </c>
      <c r="B76">
        <f>COUNT('01_Data'!V4:V1826)</f>
        <v>1822</v>
      </c>
      <c r="C76" s="11">
        <v>0.05</v>
      </c>
      <c r="D76">
        <f>COUNTIF('01_Data'!V4:V1826,"&lt;-"&amp;B14)</f>
        <v>74</v>
      </c>
      <c r="E76" s="11">
        <f t="shared" si="9"/>
        <v>4.0614709110867182E-2</v>
      </c>
      <c r="F76" s="12">
        <f t="shared" si="10"/>
        <v>0.81229418221734362</v>
      </c>
      <c r="G76" s="11">
        <v>0.05</v>
      </c>
      <c r="H76">
        <f>COUNTIF('01_Data'!V4:V1826,"&lt;-"&amp;C14)</f>
        <v>92</v>
      </c>
      <c r="I76" s="11">
        <f t="shared" si="11"/>
        <v>5.0493962678375415E-2</v>
      </c>
      <c r="J76" s="12">
        <f t="shared" si="12"/>
        <v>1.0098792535675083</v>
      </c>
      <c r="K76" s="11">
        <v>0.01</v>
      </c>
      <c r="L76">
        <f>COUNTIF('01_Data'!V4:V1826,"&lt;-"&amp;F14)</f>
        <v>30</v>
      </c>
      <c r="M76" s="11">
        <f t="shared" si="13"/>
        <v>1.6465422612513721E-2</v>
      </c>
      <c r="N76" s="12">
        <f t="shared" si="14"/>
        <v>1.646542261251372</v>
      </c>
      <c r="O76" s="11">
        <v>0.01</v>
      </c>
      <c r="P76">
        <f>COUNTIF('01_Data'!V4:V1826,"&lt;-"&amp;G14)</f>
        <v>19</v>
      </c>
      <c r="Q76" s="11">
        <f t="shared" si="15"/>
        <v>1.0428100987925357E-2</v>
      </c>
      <c r="R76" s="12">
        <f t="shared" si="16"/>
        <v>1.0428100987925357</v>
      </c>
    </row>
    <row r="77" spans="1:18" x14ac:dyDescent="0.2">
      <c r="A77" t="s">
        <v>14</v>
      </c>
      <c r="B77">
        <f>COUNT('01_Data'!W4:W1826)</f>
        <v>1822</v>
      </c>
      <c r="C77" s="11">
        <v>0.05</v>
      </c>
      <c r="D77">
        <f>COUNTIF('01_Data'!W4:W1826,"&lt;-"&amp;B15)</f>
        <v>85</v>
      </c>
      <c r="E77" s="11">
        <f t="shared" si="9"/>
        <v>4.6652030735455541E-2</v>
      </c>
      <c r="F77" s="12">
        <f t="shared" si="10"/>
        <v>0.93304061470911082</v>
      </c>
      <c r="G77" s="11">
        <v>0.05</v>
      </c>
      <c r="H77">
        <f>COUNTIF('01_Data'!W4:W1826,"&lt;-"&amp;C15)</f>
        <v>92</v>
      </c>
      <c r="I77" s="11">
        <f t="shared" si="11"/>
        <v>5.0493962678375415E-2</v>
      </c>
      <c r="J77" s="12">
        <f t="shared" si="12"/>
        <v>1.0098792535675083</v>
      </c>
      <c r="K77" s="11">
        <v>0.01</v>
      </c>
      <c r="L77">
        <f>COUNTIF('01_Data'!W4:W1826,"&lt;-"&amp;F15)</f>
        <v>31</v>
      </c>
      <c r="M77" s="11">
        <f t="shared" si="13"/>
        <v>1.7014270032930844E-2</v>
      </c>
      <c r="N77" s="12">
        <f t="shared" si="14"/>
        <v>1.7014270032930843</v>
      </c>
      <c r="O77" s="11">
        <v>0.01</v>
      </c>
      <c r="P77">
        <f>COUNTIF('01_Data'!W4:W1826,"&lt;-"&amp;G15)</f>
        <v>19</v>
      </c>
      <c r="Q77" s="11">
        <f t="shared" si="15"/>
        <v>1.0428100987925357E-2</v>
      </c>
      <c r="R77" s="12">
        <f t="shared" si="16"/>
        <v>1.0428100987925357</v>
      </c>
    </row>
    <row r="78" spans="1:18" x14ac:dyDescent="0.2">
      <c r="A78" t="s">
        <v>15</v>
      </c>
      <c r="B78">
        <f>COUNT('01_Data'!X4:X1826)</f>
        <v>1822</v>
      </c>
      <c r="C78" s="11">
        <v>0.05</v>
      </c>
      <c r="D78">
        <f>COUNTIF('01_Data'!X4:X1826,"&lt;-"&amp;B16)</f>
        <v>59</v>
      </c>
      <c r="E78" s="11">
        <f t="shared" si="9"/>
        <v>3.2381997804610319E-2</v>
      </c>
      <c r="F78" s="12">
        <f t="shared" si="10"/>
        <v>0.64763995609220637</v>
      </c>
      <c r="G78" s="11">
        <v>0.05</v>
      </c>
      <c r="H78">
        <f>COUNTIF('01_Data'!X4:X1826,"&lt;-"&amp;C16)</f>
        <v>92</v>
      </c>
      <c r="I78" s="11">
        <f t="shared" si="11"/>
        <v>5.0493962678375415E-2</v>
      </c>
      <c r="J78" s="12">
        <f t="shared" si="12"/>
        <v>1.0098792535675083</v>
      </c>
      <c r="K78" s="11">
        <v>0.01</v>
      </c>
      <c r="L78">
        <f>COUNTIF('01_Data'!X4:X1826,"&lt;-"&amp;F16)</f>
        <v>24</v>
      </c>
      <c r="M78" s="11">
        <f t="shared" si="13"/>
        <v>1.3172338090010977E-2</v>
      </c>
      <c r="N78" s="12">
        <f t="shared" si="14"/>
        <v>1.3172338090010975</v>
      </c>
      <c r="O78" s="11">
        <v>0.01</v>
      </c>
      <c r="P78">
        <f>COUNTIF('01_Data'!X4:X1826,"&lt;-"&amp;G16)</f>
        <v>19</v>
      </c>
      <c r="Q78" s="11">
        <f t="shared" si="15"/>
        <v>1.0428100987925357E-2</v>
      </c>
      <c r="R78" s="12">
        <f t="shared" si="16"/>
        <v>1.0428100987925357</v>
      </c>
    </row>
    <row r="79" spans="1:18" x14ac:dyDescent="0.2">
      <c r="A79" t="s">
        <v>16</v>
      </c>
      <c r="B79">
        <f>COUNT('01_Data'!Y4:Y1826)</f>
        <v>1822</v>
      </c>
      <c r="C79" s="11">
        <v>0.05</v>
      </c>
      <c r="D79">
        <f>COUNTIF('01_Data'!Y4:Y1826,"&lt;-"&amp;B17)</f>
        <v>39</v>
      </c>
      <c r="E79" s="11">
        <f t="shared" si="9"/>
        <v>2.1405049396267837E-2</v>
      </c>
      <c r="F79" s="12">
        <f t="shared" si="10"/>
        <v>0.42810098792535672</v>
      </c>
      <c r="G79" s="11">
        <v>0.05</v>
      </c>
      <c r="H79">
        <f>COUNTIF('01_Data'!Y4:Y1826,"&lt;-"&amp;C17)</f>
        <v>92</v>
      </c>
      <c r="I79" s="11">
        <f t="shared" si="11"/>
        <v>5.0493962678375415E-2</v>
      </c>
      <c r="J79" s="12">
        <f t="shared" si="12"/>
        <v>1.0098792535675083</v>
      </c>
      <c r="K79" s="11">
        <v>0.01</v>
      </c>
      <c r="L79">
        <f>COUNTIF('01_Data'!Y4:Y1826,"&lt;-"&amp;F17)</f>
        <v>2</v>
      </c>
      <c r="M79" s="11">
        <f t="shared" si="13"/>
        <v>1.0976948408342481E-3</v>
      </c>
      <c r="N79" s="12">
        <f t="shared" si="14"/>
        <v>0.10976948408342481</v>
      </c>
      <c r="O79" s="11">
        <v>0.01</v>
      </c>
      <c r="P79">
        <f>COUNTIF('01_Data'!Y4:Y1826,"&lt;-"&amp;G17)</f>
        <v>19</v>
      </c>
      <c r="Q79" s="11">
        <f t="shared" si="15"/>
        <v>1.0428100987925357E-2</v>
      </c>
      <c r="R79" s="12">
        <f t="shared" si="16"/>
        <v>1.0428100987925357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K36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25" customWidth="1"/>
    <col min="2" max="2" width="14" customWidth="1"/>
    <col min="3" max="4" width="13" customWidth="1"/>
    <col min="5" max="5" width="25" customWidth="1"/>
    <col min="6" max="8" width="14" customWidth="1"/>
    <col min="9" max="10" width="11" customWidth="1"/>
    <col min="11" max="11" width="10" customWidth="1"/>
  </cols>
  <sheetData>
    <row r="1" spans="1:11" ht="19" x14ac:dyDescent="0.25">
      <c r="A1" s="1" t="s">
        <v>444</v>
      </c>
    </row>
    <row r="2" spans="1:11" x14ac:dyDescent="0.2">
      <c r="A2" s="2" t="s">
        <v>445</v>
      </c>
    </row>
    <row r="3" spans="1:11" ht="135" x14ac:dyDescent="0.2">
      <c r="A3" s="10" t="s">
        <v>446</v>
      </c>
    </row>
    <row r="4" spans="1:11" ht="34" x14ac:dyDescent="0.2">
      <c r="A4" s="34" t="s">
        <v>447</v>
      </c>
    </row>
    <row r="5" spans="1:11" x14ac:dyDescent="0.2">
      <c r="A5" t="s">
        <v>448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13" t="s">
        <v>14</v>
      </c>
      <c r="J5" s="13" t="s">
        <v>15</v>
      </c>
      <c r="K5" s="13" t="s">
        <v>16</v>
      </c>
    </row>
    <row r="6" spans="1:11" x14ac:dyDescent="0.2">
      <c r="A6" s="13" t="s">
        <v>7</v>
      </c>
      <c r="B6" s="21">
        <v>1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</row>
    <row r="7" spans="1:11" x14ac:dyDescent="0.2">
      <c r="A7" s="13" t="s">
        <v>8</v>
      </c>
      <c r="B7" s="21">
        <v>0.856101</v>
      </c>
      <c r="C7" s="21">
        <v>0.51680899999999996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</row>
    <row r="8" spans="1:11" x14ac:dyDescent="0.2">
      <c r="A8" s="13" t="s">
        <v>9</v>
      </c>
      <c r="B8" s="21">
        <v>0.812392</v>
      </c>
      <c r="C8" s="21">
        <v>0.245421</v>
      </c>
      <c r="D8" s="21">
        <v>0.52895000000000003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</row>
    <row r="9" spans="1:11" x14ac:dyDescent="0.2">
      <c r="A9" s="13" t="s">
        <v>10</v>
      </c>
      <c r="B9" s="21">
        <v>0.74418200000000001</v>
      </c>
      <c r="C9" s="21">
        <v>0.21979000000000001</v>
      </c>
      <c r="D9" s="21">
        <v>0.306114</v>
      </c>
      <c r="E9" s="21">
        <v>0.55152500000000004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</row>
    <row r="10" spans="1:11" x14ac:dyDescent="0.2">
      <c r="A10" s="13" t="s">
        <v>11</v>
      </c>
      <c r="B10" s="21">
        <v>0.42335699999999998</v>
      </c>
      <c r="C10" s="21">
        <v>0.20533799999999999</v>
      </c>
      <c r="D10" s="21">
        <v>0.17585600000000001</v>
      </c>
      <c r="E10" s="21">
        <v>4.2882000000000003E-2</v>
      </c>
      <c r="F10" s="21">
        <v>0.86362099999999997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</row>
    <row r="11" spans="1:11" x14ac:dyDescent="0.2">
      <c r="A11" s="13" t="s">
        <v>12</v>
      </c>
      <c r="B11" s="21">
        <v>0.33612399999999998</v>
      </c>
      <c r="C11" s="21">
        <v>5.8706000000000001E-2</v>
      </c>
      <c r="D11" s="21">
        <v>0.21798799999999999</v>
      </c>
      <c r="E11" s="21">
        <v>0.115781</v>
      </c>
      <c r="F11" s="21">
        <v>0.28252300000000002</v>
      </c>
      <c r="G11" s="21">
        <v>0.86187599999999998</v>
      </c>
      <c r="H11" s="21">
        <v>0</v>
      </c>
      <c r="I11" s="21">
        <v>0</v>
      </c>
      <c r="J11" s="21">
        <v>0</v>
      </c>
      <c r="K11" s="21">
        <v>0</v>
      </c>
    </row>
    <row r="12" spans="1:11" x14ac:dyDescent="0.2">
      <c r="A12" s="13" t="s">
        <v>13</v>
      </c>
      <c r="B12" s="21">
        <v>0.24066299999999999</v>
      </c>
      <c r="C12" s="21">
        <v>9.7497E-2</v>
      </c>
      <c r="D12" s="21">
        <v>4.9626999999999998E-2</v>
      </c>
      <c r="E12" s="21">
        <v>5.8491000000000001E-2</v>
      </c>
      <c r="F12" s="21">
        <v>0.183309</v>
      </c>
      <c r="G12" s="21">
        <v>-2.248E-2</v>
      </c>
      <c r="H12" s="21">
        <v>0.94476700000000002</v>
      </c>
      <c r="I12" s="21">
        <v>0</v>
      </c>
      <c r="J12" s="21">
        <v>0</v>
      </c>
      <c r="K12" s="21">
        <v>0</v>
      </c>
    </row>
    <row r="13" spans="1:11" x14ac:dyDescent="0.2">
      <c r="A13" s="13" t="s">
        <v>14</v>
      </c>
      <c r="B13" s="21">
        <v>0.28983500000000001</v>
      </c>
      <c r="C13" s="21">
        <v>2.5003000000000001E-2</v>
      </c>
      <c r="D13" s="21">
        <v>4.8709000000000002E-2</v>
      </c>
      <c r="E13" s="21">
        <v>7.5840000000000005E-2</v>
      </c>
      <c r="F13" s="21">
        <v>0.156199</v>
      </c>
      <c r="G13" s="21">
        <v>1.1297E-2</v>
      </c>
      <c r="H13" s="21">
        <v>0.68399600000000005</v>
      </c>
      <c r="I13" s="21">
        <v>0.64410400000000001</v>
      </c>
      <c r="J13" s="21">
        <v>0</v>
      </c>
      <c r="K13" s="21">
        <v>0</v>
      </c>
    </row>
    <row r="14" spans="1:11" x14ac:dyDescent="0.2">
      <c r="A14" s="13" t="s">
        <v>15</v>
      </c>
      <c r="B14" s="21">
        <v>0.48301899999999998</v>
      </c>
      <c r="C14" s="21">
        <v>0.21421499999999999</v>
      </c>
      <c r="D14" s="21">
        <v>0.24310999999999999</v>
      </c>
      <c r="E14" s="21">
        <v>2.2929999999999999E-2</v>
      </c>
      <c r="F14" s="21">
        <v>0.32200800000000002</v>
      </c>
      <c r="G14" s="21">
        <v>0.189216</v>
      </c>
      <c r="H14" s="21">
        <v>5.1534999999999997E-2</v>
      </c>
      <c r="I14" s="21">
        <v>-6.0708999999999999E-2</v>
      </c>
      <c r="J14" s="21">
        <v>0.71787400000000001</v>
      </c>
      <c r="K14" s="21">
        <v>0</v>
      </c>
    </row>
    <row r="15" spans="1:11" x14ac:dyDescent="0.2">
      <c r="A15" s="13" t="s">
        <v>16</v>
      </c>
      <c r="B15" s="21">
        <v>-1.8730000000000001E-3</v>
      </c>
      <c r="C15" s="21">
        <v>-7.6443999999999998E-2</v>
      </c>
      <c r="D15" s="21">
        <v>-5.4809999999999998E-2</v>
      </c>
      <c r="E15" s="21">
        <v>7.5359999999999996E-2</v>
      </c>
      <c r="F15" s="21">
        <v>5.2199999999999998E-3</v>
      </c>
      <c r="G15" s="21">
        <v>2.9950000000000001E-2</v>
      </c>
      <c r="H15" s="21">
        <v>4.9217999999999998E-2</v>
      </c>
      <c r="I15" s="21">
        <v>3.4146999999999997E-2</v>
      </c>
      <c r="J15" s="21">
        <v>-5.4498999999999999E-2</v>
      </c>
      <c r="K15" s="21">
        <v>0.98893200000000003</v>
      </c>
    </row>
    <row r="18" spans="1:9" ht="16" x14ac:dyDescent="0.2">
      <c r="A18" s="9" t="s">
        <v>449</v>
      </c>
    </row>
    <row r="19" spans="1:9" x14ac:dyDescent="0.2">
      <c r="A19" s="5" t="s">
        <v>316</v>
      </c>
      <c r="B19" s="5" t="s">
        <v>450</v>
      </c>
      <c r="C19" s="5" t="s">
        <v>451</v>
      </c>
      <c r="D19" s="5" t="s">
        <v>452</v>
      </c>
      <c r="E19" s="5" t="s">
        <v>453</v>
      </c>
      <c r="F19" s="5" t="s">
        <v>454</v>
      </c>
      <c r="G19" s="5" t="s">
        <v>455</v>
      </c>
      <c r="H19" s="5" t="s">
        <v>456</v>
      </c>
      <c r="I19" s="5" t="s">
        <v>457</v>
      </c>
    </row>
    <row r="20" spans="1:9" x14ac:dyDescent="0.2">
      <c r="A20" t="s">
        <v>318</v>
      </c>
      <c r="B20" s="30">
        <v>6579</v>
      </c>
      <c r="C20" s="30">
        <v>93575</v>
      </c>
      <c r="D20" s="30">
        <v>146165</v>
      </c>
      <c r="E20" s="30">
        <v>211709</v>
      </c>
      <c r="F20" s="30">
        <v>186254</v>
      </c>
      <c r="G20" s="30">
        <v>374126</v>
      </c>
      <c r="H20" s="30">
        <v>372985</v>
      </c>
      <c r="I20" s="11">
        <v>0.47289999999999999</v>
      </c>
    </row>
    <row r="21" spans="1:9" x14ac:dyDescent="0.2">
      <c r="A21" t="s">
        <v>319</v>
      </c>
      <c r="B21" s="30">
        <v>9193</v>
      </c>
      <c r="C21" s="30">
        <v>123820</v>
      </c>
      <c r="D21" s="30">
        <v>196075</v>
      </c>
      <c r="E21" s="30">
        <v>278003</v>
      </c>
      <c r="F21" s="30">
        <v>245454</v>
      </c>
      <c r="G21" s="30">
        <v>419183</v>
      </c>
      <c r="H21" s="30">
        <v>427500</v>
      </c>
      <c r="I21" s="11">
        <v>0.47039999999999998</v>
      </c>
    </row>
    <row r="22" spans="1:9" x14ac:dyDescent="0.2">
      <c r="A22" t="s">
        <v>320</v>
      </c>
      <c r="B22" s="30">
        <v>6328</v>
      </c>
      <c r="C22" s="30">
        <v>94246</v>
      </c>
      <c r="D22" s="30">
        <v>146716</v>
      </c>
      <c r="E22" s="30">
        <v>212564</v>
      </c>
      <c r="F22" s="30">
        <v>187275</v>
      </c>
      <c r="G22" s="30">
        <v>381722</v>
      </c>
      <c r="H22" s="30">
        <v>373724</v>
      </c>
      <c r="I22" s="11">
        <v>0.47249999999999998</v>
      </c>
    </row>
    <row r="23" spans="1:9" x14ac:dyDescent="0.2">
      <c r="A23" t="s">
        <v>321</v>
      </c>
      <c r="B23" s="30">
        <v>10497</v>
      </c>
      <c r="C23" s="30">
        <v>147838</v>
      </c>
      <c r="D23" s="30">
        <v>231978</v>
      </c>
      <c r="E23" s="30">
        <v>332944</v>
      </c>
      <c r="F23" s="30">
        <v>294411</v>
      </c>
      <c r="G23" s="30">
        <v>578630</v>
      </c>
      <c r="H23" s="30">
        <v>571590</v>
      </c>
      <c r="I23" s="11">
        <v>0.47460000000000002</v>
      </c>
    </row>
    <row r="24" spans="1:9" x14ac:dyDescent="0.2">
      <c r="A24" t="s">
        <v>322</v>
      </c>
      <c r="B24" s="30">
        <v>9326</v>
      </c>
      <c r="C24" s="30">
        <v>159870</v>
      </c>
      <c r="D24" s="30">
        <v>253910</v>
      </c>
      <c r="E24" s="30">
        <v>363362</v>
      </c>
      <c r="F24" s="30">
        <v>319576</v>
      </c>
      <c r="G24" s="30">
        <v>610514</v>
      </c>
      <c r="H24" s="30">
        <v>558660</v>
      </c>
      <c r="I24" s="11">
        <v>0.48020000000000002</v>
      </c>
    </row>
    <row r="27" spans="1:9" ht="16" x14ac:dyDescent="0.2">
      <c r="A27" s="9" t="s">
        <v>458</v>
      </c>
    </row>
    <row r="28" spans="1:9" x14ac:dyDescent="0.2">
      <c r="A28" t="s">
        <v>459</v>
      </c>
      <c r="B28" s="35">
        <v>2.6800000000000001E-2</v>
      </c>
    </row>
    <row r="29" spans="1:9" x14ac:dyDescent="0.2">
      <c r="A29" t="s">
        <v>460</v>
      </c>
      <c r="B29" s="35">
        <v>0</v>
      </c>
    </row>
    <row r="30" spans="1:9" x14ac:dyDescent="0.2">
      <c r="A30" t="s">
        <v>461</v>
      </c>
      <c r="B30" s="19">
        <v>6578.91</v>
      </c>
      <c r="C30" s="19">
        <v>5944.34</v>
      </c>
      <c r="D30" t="s">
        <v>462</v>
      </c>
      <c r="E30" s="36" t="s">
        <v>463</v>
      </c>
    </row>
    <row r="32" spans="1:9" ht="16" x14ac:dyDescent="0.2">
      <c r="A32" s="9" t="s">
        <v>464</v>
      </c>
    </row>
    <row r="33" spans="1:5" x14ac:dyDescent="0.2">
      <c r="A33" s="5" t="s">
        <v>465</v>
      </c>
      <c r="B33" s="5" t="s">
        <v>466</v>
      </c>
      <c r="C33" s="5" t="s">
        <v>467</v>
      </c>
      <c r="D33" s="5" t="s">
        <v>468</v>
      </c>
      <c r="E33" s="5" t="s">
        <v>469</v>
      </c>
    </row>
    <row r="34" spans="1:5" x14ac:dyDescent="0.2">
      <c r="A34" t="s">
        <v>470</v>
      </c>
      <c r="B34" s="11">
        <v>0.3</v>
      </c>
      <c r="C34" s="12">
        <v>15</v>
      </c>
      <c r="D34" s="14">
        <v>-0.5</v>
      </c>
      <c r="E34" s="30">
        <v>842611</v>
      </c>
    </row>
    <row r="35" spans="1:5" x14ac:dyDescent="0.2">
      <c r="A35" t="s">
        <v>471</v>
      </c>
      <c r="B35" s="11">
        <v>0.5</v>
      </c>
      <c r="C35" s="12">
        <v>25</v>
      </c>
      <c r="D35" s="14">
        <v>-1</v>
      </c>
      <c r="E35" s="30">
        <v>2238159</v>
      </c>
    </row>
    <row r="36" spans="1:5" x14ac:dyDescent="0.2">
      <c r="A36" t="s">
        <v>472</v>
      </c>
      <c r="B36" s="11">
        <v>-0.2</v>
      </c>
      <c r="C36" s="12">
        <v>-10</v>
      </c>
      <c r="D36" s="14">
        <v>0.3</v>
      </c>
      <c r="E36" s="30">
        <v>-262620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M34"/>
  <sheetViews>
    <sheetView workbookViewId="0">
      <selection activeCell="G10" sqref="G10"/>
    </sheetView>
  </sheetViews>
  <sheetFormatPr baseColWidth="10" defaultColWidth="8.83203125" defaultRowHeight="15" x14ac:dyDescent="0.2"/>
  <cols>
    <col min="1" max="1" width="25" customWidth="1"/>
    <col min="2" max="2" width="10" customWidth="1"/>
    <col min="3" max="3" width="15" customWidth="1"/>
    <col min="4" max="4" width="11" customWidth="1"/>
    <col min="5" max="13" width="25" customWidth="1"/>
  </cols>
  <sheetData>
    <row r="1" spans="1:13" ht="19" x14ac:dyDescent="0.25">
      <c r="A1" s="1" t="s">
        <v>473</v>
      </c>
    </row>
    <row r="2" spans="1:13" x14ac:dyDescent="0.2">
      <c r="A2" s="2" t="s">
        <v>474</v>
      </c>
    </row>
    <row r="3" spans="1:13" ht="105" x14ac:dyDescent="0.2">
      <c r="A3" s="10" t="s">
        <v>475</v>
      </c>
    </row>
    <row r="4" spans="1:13" ht="45" x14ac:dyDescent="0.2">
      <c r="A4" s="10" t="s">
        <v>476</v>
      </c>
    </row>
    <row r="6" spans="1:13" x14ac:dyDescent="0.2">
      <c r="A6" s="5" t="s">
        <v>477</v>
      </c>
      <c r="B6" s="5" t="s">
        <v>478</v>
      </c>
      <c r="C6" s="5" t="s">
        <v>479</v>
      </c>
      <c r="D6" s="5" t="s">
        <v>480</v>
      </c>
      <c r="E6" s="5" t="s">
        <v>481</v>
      </c>
      <c r="F6" s="5" t="s">
        <v>482</v>
      </c>
      <c r="G6" s="5" t="s">
        <v>483</v>
      </c>
      <c r="H6" s="5" t="s">
        <v>484</v>
      </c>
      <c r="I6" s="5" t="s">
        <v>485</v>
      </c>
      <c r="J6" s="5" t="s">
        <v>486</v>
      </c>
      <c r="K6" s="5" t="s">
        <v>487</v>
      </c>
    </row>
    <row r="7" spans="1:13" x14ac:dyDescent="0.2">
      <c r="A7" t="s">
        <v>7</v>
      </c>
      <c r="B7" s="11">
        <v>4.2500000000000003E-2</v>
      </c>
      <c r="C7">
        <v>2030</v>
      </c>
      <c r="D7" t="s">
        <v>488</v>
      </c>
      <c r="E7" s="19">
        <v>98.5</v>
      </c>
      <c r="F7" s="11">
        <v>4.6654228956403122E-2</v>
      </c>
      <c r="G7" s="12">
        <v>3.7179338364506012</v>
      </c>
      <c r="H7" s="12">
        <v>3.6331821798217381</v>
      </c>
      <c r="I7" s="7">
        <v>3.5786844471244118E-2</v>
      </c>
      <c r="J7" s="12">
        <v>15.581809006052159</v>
      </c>
      <c r="K7" s="37">
        <v>36</v>
      </c>
    </row>
    <row r="8" spans="1:13" x14ac:dyDescent="0.2">
      <c r="A8" t="s">
        <v>8</v>
      </c>
      <c r="B8" s="11">
        <v>3.5000000000000003E-2</v>
      </c>
      <c r="C8">
        <v>2029</v>
      </c>
      <c r="D8" t="s">
        <v>488</v>
      </c>
      <c r="E8" s="19">
        <v>97</v>
      </c>
      <c r="F8" s="11">
        <v>4.581692531283018E-2</v>
      </c>
      <c r="G8" s="12">
        <v>2.8716052002645571</v>
      </c>
      <c r="H8" s="12">
        <v>2.8072944013066601</v>
      </c>
      <c r="I8" s="7">
        <v>2.7230755692674601E-2</v>
      </c>
      <c r="J8" s="12">
        <v>9.4644674306375567</v>
      </c>
      <c r="K8" s="37">
        <v>27</v>
      </c>
    </row>
    <row r="9" spans="1:13" x14ac:dyDescent="0.2">
      <c r="A9" t="s">
        <v>9</v>
      </c>
      <c r="B9" s="11">
        <v>0.05</v>
      </c>
      <c r="C9">
        <v>2031</v>
      </c>
      <c r="D9" t="s">
        <v>489</v>
      </c>
      <c r="E9" s="19">
        <v>99</v>
      </c>
      <c r="F9" s="11">
        <v>5.2298767822536028E-2</v>
      </c>
      <c r="G9" s="12">
        <v>4.4822961533350494</v>
      </c>
      <c r="H9" s="12">
        <v>4.3680737167627024</v>
      </c>
      <c r="I9" s="7">
        <v>4.3243929795950743E-2</v>
      </c>
      <c r="J9" s="12">
        <v>22.541329765165148</v>
      </c>
      <c r="K9" s="37">
        <v>92</v>
      </c>
    </row>
    <row r="10" spans="1:13" x14ac:dyDescent="0.2">
      <c r="A10" t="s">
        <v>10</v>
      </c>
      <c r="B10" s="11">
        <v>6.1249999999999999E-2</v>
      </c>
      <c r="C10">
        <v>2028</v>
      </c>
      <c r="D10" t="s">
        <v>490</v>
      </c>
      <c r="E10" s="19">
        <v>101</v>
      </c>
      <c r="F10" s="11">
        <v>5.5895835818759371E-2</v>
      </c>
      <c r="G10" s="12">
        <v>1.913100877792717</v>
      </c>
      <c r="H10" s="12">
        <v>1.8610873610051599</v>
      </c>
      <c r="I10" s="7">
        <v>1.8796982346152121E-2</v>
      </c>
      <c r="J10" s="12">
        <v>4.4583138021538664</v>
      </c>
      <c r="K10" s="37">
        <v>128</v>
      </c>
    </row>
    <row r="11" spans="1:13" x14ac:dyDescent="0.2">
      <c r="A11" t="s">
        <v>12</v>
      </c>
      <c r="B11" s="11">
        <v>8.3750000000000005E-2</v>
      </c>
      <c r="C11">
        <v>2031</v>
      </c>
      <c r="D11" t="s">
        <v>491</v>
      </c>
      <c r="E11" s="19">
        <v>95</v>
      </c>
      <c r="F11" s="11">
        <v>9.6593557848170392E-2</v>
      </c>
      <c r="G11" s="12">
        <v>4.1612775271607498</v>
      </c>
      <c r="H11" s="12">
        <v>3.9695605393652542</v>
      </c>
      <c r="I11" s="7">
        <v>3.7710825123969907E-2</v>
      </c>
      <c r="J11" s="12">
        <v>19.512758907009019</v>
      </c>
      <c r="K11" s="37">
        <v>535</v>
      </c>
    </row>
    <row r="12" spans="1:13" x14ac:dyDescent="0.2">
      <c r="A12" t="s">
        <v>15</v>
      </c>
      <c r="B12" s="11">
        <v>5.5E-2</v>
      </c>
      <c r="C12">
        <v>2032</v>
      </c>
      <c r="D12" t="s">
        <v>490</v>
      </c>
      <c r="E12" s="19">
        <v>100.5</v>
      </c>
      <c r="F12" s="11">
        <v>5.401324615154144E-2</v>
      </c>
      <c r="G12" s="12">
        <v>5.1934559491369816</v>
      </c>
      <c r="H12" s="12">
        <v>5.0568865209293001</v>
      </c>
      <c r="I12" s="7">
        <v>5.0821709535339467E-2</v>
      </c>
      <c r="J12" s="12">
        <v>30.420636295617861</v>
      </c>
      <c r="K12" s="37">
        <v>109</v>
      </c>
    </row>
    <row r="15" spans="1:13" ht="16" x14ac:dyDescent="0.2">
      <c r="A15" s="9" t="s">
        <v>492</v>
      </c>
    </row>
    <row r="16" spans="1:13" x14ac:dyDescent="0.2">
      <c r="A16" s="5" t="s">
        <v>477</v>
      </c>
      <c r="B16" s="5" t="s">
        <v>493</v>
      </c>
      <c r="C16" s="5" t="s">
        <v>494</v>
      </c>
      <c r="D16" s="5" t="s">
        <v>486</v>
      </c>
      <c r="E16" s="5" t="s">
        <v>495</v>
      </c>
      <c r="F16" s="5" t="s">
        <v>496</v>
      </c>
      <c r="G16" s="5" t="s">
        <v>497</v>
      </c>
      <c r="H16" s="5" t="s">
        <v>498</v>
      </c>
      <c r="I16" s="5" t="s">
        <v>499</v>
      </c>
      <c r="J16" s="5" t="s">
        <v>500</v>
      </c>
      <c r="K16" s="5" t="s">
        <v>501</v>
      </c>
      <c r="L16" s="5" t="s">
        <v>502</v>
      </c>
      <c r="M16" s="5" t="s">
        <v>503</v>
      </c>
    </row>
    <row r="17" spans="1:13" x14ac:dyDescent="0.2">
      <c r="A17" t="s">
        <v>7</v>
      </c>
      <c r="B17" s="19">
        <v>98.5</v>
      </c>
      <c r="C17" s="7">
        <v>3.6332</v>
      </c>
      <c r="D17" s="7">
        <v>15.581799999999999</v>
      </c>
      <c r="E17" s="19">
        <f t="shared" ref="E17:E22" si="0">B17+(-C17*-0.02*B17+0.5*D17*-0.02^2*B17)</f>
        <v>105.96436546</v>
      </c>
      <c r="F17" s="19">
        <f t="shared" ref="F17:F22" si="1">B17+(-C17*-0.015*B17+0.5*D17*-0.015^2*B17)</f>
        <v>104.04071882125</v>
      </c>
      <c r="G17" s="19">
        <f t="shared" ref="G17:G22" si="2">B17+(-C17*-0.01*B17+0.5*D17*-0.01^2*B17)</f>
        <v>102.155442365</v>
      </c>
      <c r="H17" s="19">
        <f t="shared" ref="H17:H22" si="3">B17+(-C17*-0.005*B17+0.5*D17*-0.005^2*B17)</f>
        <v>100.30853609125001</v>
      </c>
      <c r="I17" s="19">
        <f t="shared" ref="I17:I22" si="4">B17+(-C17*0*B17+0.5*D17*0^2*B17)</f>
        <v>98.5</v>
      </c>
      <c r="J17" s="19">
        <f t="shared" ref="J17:J22" si="5">B17+(-C17*0.005*B17+0.5*D17*0.005^2*B17)</f>
        <v>96.729834091249998</v>
      </c>
      <c r="K17" s="19">
        <f t="shared" ref="K17:K22" si="6">B17+(-C17*0.01*B17+0.5*D17*0.01^2*B17)</f>
        <v>94.998038364999999</v>
      </c>
      <c r="L17" s="19">
        <f t="shared" ref="L17:L22" si="7">B17+(-C17*0.015*B17+0.5*D17*0.015^2*B17)</f>
        <v>93.304612821250004</v>
      </c>
      <c r="M17" s="19">
        <f t="shared" ref="M17:M22" si="8">B17+(-C17*0.02*B17+0.5*D17*0.02^2*B17)</f>
        <v>91.649557459999997</v>
      </c>
    </row>
    <row r="18" spans="1:13" x14ac:dyDescent="0.2">
      <c r="A18" t="s">
        <v>8</v>
      </c>
      <c r="B18" s="19">
        <v>97</v>
      </c>
      <c r="C18" s="7">
        <v>2.8073000000000001</v>
      </c>
      <c r="D18" s="7">
        <v>9.4644999999999992</v>
      </c>
      <c r="E18" s="19">
        <f t="shared" si="0"/>
        <v>102.6297733</v>
      </c>
      <c r="F18" s="19">
        <f t="shared" si="1"/>
        <v>101.18790285625001</v>
      </c>
      <c r="G18" s="19">
        <f t="shared" si="2"/>
        <v>99.768983825000007</v>
      </c>
      <c r="H18" s="19">
        <f t="shared" si="3"/>
        <v>98.37301620625</v>
      </c>
      <c r="I18" s="19">
        <f t="shared" si="4"/>
        <v>97</v>
      </c>
      <c r="J18" s="19">
        <f t="shared" si="5"/>
        <v>95.649935206250007</v>
      </c>
      <c r="K18" s="19">
        <f t="shared" si="6"/>
        <v>94.322821825000005</v>
      </c>
      <c r="L18" s="19">
        <f t="shared" si="7"/>
        <v>93.018659856249997</v>
      </c>
      <c r="M18" s="19">
        <f t="shared" si="8"/>
        <v>91.737449299999994</v>
      </c>
    </row>
    <row r="19" spans="1:13" x14ac:dyDescent="0.2">
      <c r="A19" t="s">
        <v>9</v>
      </c>
      <c r="B19" s="19">
        <v>99</v>
      </c>
      <c r="C19" s="7">
        <v>4.3681000000000001</v>
      </c>
      <c r="D19" s="7">
        <v>22.5413</v>
      </c>
      <c r="E19" s="19">
        <f t="shared" si="0"/>
        <v>108.09515574</v>
      </c>
      <c r="F19" s="19">
        <f t="shared" si="1"/>
        <v>105.73768222875</v>
      </c>
      <c r="G19" s="19">
        <f t="shared" si="2"/>
        <v>103.435998435</v>
      </c>
      <c r="H19" s="19">
        <f t="shared" si="3"/>
        <v>101.19010435875001</v>
      </c>
      <c r="I19" s="19">
        <f t="shared" si="4"/>
        <v>99</v>
      </c>
      <c r="J19" s="19">
        <f t="shared" si="5"/>
        <v>96.86568535875</v>
      </c>
      <c r="K19" s="19">
        <f t="shared" si="6"/>
        <v>94.787160435000004</v>
      </c>
      <c r="L19" s="19">
        <f t="shared" si="7"/>
        <v>92.76442522875</v>
      </c>
      <c r="M19" s="19">
        <f t="shared" si="8"/>
        <v>90.79747974</v>
      </c>
    </row>
    <row r="20" spans="1:13" x14ac:dyDescent="0.2">
      <c r="A20" t="s">
        <v>10</v>
      </c>
      <c r="B20" s="19">
        <v>101</v>
      </c>
      <c r="C20" s="7">
        <v>1.8611</v>
      </c>
      <c r="D20" s="7">
        <v>4.4583000000000004</v>
      </c>
      <c r="E20" s="19">
        <f t="shared" si="0"/>
        <v>104.84947966</v>
      </c>
      <c r="F20" s="19">
        <f t="shared" si="1"/>
        <v>103.87022393375</v>
      </c>
      <c r="G20" s="19">
        <f t="shared" si="2"/>
        <v>102.902225415</v>
      </c>
      <c r="H20" s="19">
        <f t="shared" si="3"/>
        <v>101.94548410375</v>
      </c>
      <c r="I20" s="19">
        <f t="shared" si="4"/>
        <v>101</v>
      </c>
      <c r="J20" s="19">
        <f t="shared" si="5"/>
        <v>100.06577310375</v>
      </c>
      <c r="K20" s="19">
        <f t="shared" si="6"/>
        <v>99.142803415000003</v>
      </c>
      <c r="L20" s="19">
        <f t="shared" si="7"/>
        <v>98.231090933749996</v>
      </c>
      <c r="M20" s="19">
        <f t="shared" si="8"/>
        <v>97.330635659999999</v>
      </c>
    </row>
    <row r="21" spans="1:13" x14ac:dyDescent="0.2">
      <c r="A21" t="s">
        <v>12</v>
      </c>
      <c r="B21" s="19">
        <v>95</v>
      </c>
      <c r="C21" s="7">
        <v>3.9695999999999998</v>
      </c>
      <c r="D21" s="7">
        <v>19.512799999999999</v>
      </c>
      <c r="E21" s="19">
        <f t="shared" si="0"/>
        <v>102.9129832</v>
      </c>
      <c r="F21" s="19">
        <f t="shared" si="1"/>
        <v>100.86522305</v>
      </c>
      <c r="G21" s="19">
        <f t="shared" si="2"/>
        <v>98.863805799999994</v>
      </c>
      <c r="H21" s="19">
        <f t="shared" si="3"/>
        <v>96.908731450000005</v>
      </c>
      <c r="I21" s="19">
        <f t="shared" si="4"/>
        <v>95</v>
      </c>
      <c r="J21" s="19">
        <f t="shared" si="5"/>
        <v>93.137611449999994</v>
      </c>
      <c r="K21" s="19">
        <f t="shared" si="6"/>
        <v>91.321565800000002</v>
      </c>
      <c r="L21" s="19">
        <f t="shared" si="7"/>
        <v>89.551863049999994</v>
      </c>
      <c r="M21" s="19">
        <f t="shared" si="8"/>
        <v>87.8285032</v>
      </c>
    </row>
    <row r="22" spans="1:13" x14ac:dyDescent="0.2">
      <c r="A22" t="s">
        <v>15</v>
      </c>
      <c r="B22" s="19">
        <v>100.5</v>
      </c>
      <c r="C22" s="7">
        <v>5.0568999999999997</v>
      </c>
      <c r="D22" s="7">
        <v>30.4206</v>
      </c>
      <c r="E22" s="19">
        <f t="shared" si="0"/>
        <v>111.27582305999999</v>
      </c>
      <c r="F22" s="19">
        <f t="shared" si="1"/>
        <v>108.46721965875</v>
      </c>
      <c r="G22" s="19">
        <f t="shared" si="2"/>
        <v>105.735048015</v>
      </c>
      <c r="H22" s="19">
        <f t="shared" si="3"/>
        <v>103.07930812875</v>
      </c>
      <c r="I22" s="19">
        <f t="shared" si="4"/>
        <v>100.5</v>
      </c>
      <c r="J22" s="19">
        <f t="shared" si="5"/>
        <v>97.997123628750003</v>
      </c>
      <c r="K22" s="19">
        <f t="shared" si="6"/>
        <v>95.570679014999996</v>
      </c>
      <c r="L22" s="19">
        <f t="shared" si="7"/>
        <v>93.220666158750007</v>
      </c>
      <c r="M22" s="19">
        <f t="shared" si="8"/>
        <v>90.947085060000006</v>
      </c>
    </row>
    <row r="25" spans="1:13" ht="16" x14ac:dyDescent="0.2">
      <c r="A25" s="9" t="s">
        <v>504</v>
      </c>
    </row>
    <row r="26" spans="1:13" x14ac:dyDescent="0.2">
      <c r="A26" s="38" t="s">
        <v>505</v>
      </c>
    </row>
    <row r="27" spans="1:13" x14ac:dyDescent="0.2">
      <c r="A27" t="s">
        <v>506</v>
      </c>
    </row>
    <row r="28" spans="1:13" x14ac:dyDescent="0.2">
      <c r="A28" s="5" t="s">
        <v>477</v>
      </c>
      <c r="B28" s="5" t="s">
        <v>507</v>
      </c>
      <c r="C28" s="5" t="s">
        <v>508</v>
      </c>
      <c r="D28" s="5" t="s">
        <v>225</v>
      </c>
      <c r="E28" s="5" t="s">
        <v>509</v>
      </c>
    </row>
    <row r="29" spans="1:13" x14ac:dyDescent="0.2">
      <c r="A29" t="s">
        <v>7</v>
      </c>
      <c r="B29" s="7">
        <v>-1.8700000000000001E-2</v>
      </c>
      <c r="C29" s="7">
        <v>0.1832</v>
      </c>
      <c r="D29" s="7">
        <v>5.1299999999999998E-2</v>
      </c>
      <c r="E29" t="s">
        <v>510</v>
      </c>
    </row>
    <row r="30" spans="1:13" x14ac:dyDescent="0.2">
      <c r="A30" t="s">
        <v>8</v>
      </c>
      <c r="B30" s="7">
        <v>-1.3299999999999999E-2</v>
      </c>
      <c r="C30" s="7">
        <v>0.1416</v>
      </c>
      <c r="D30" s="7">
        <v>4.1200000000000001E-2</v>
      </c>
      <c r="E30" t="s">
        <v>510</v>
      </c>
    </row>
    <row r="31" spans="1:13" x14ac:dyDescent="0.2">
      <c r="A31" t="s">
        <v>9</v>
      </c>
      <c r="B31" s="7">
        <v>-6.0199999999999997E-2</v>
      </c>
      <c r="C31" s="7">
        <v>0.15</v>
      </c>
      <c r="D31" s="7">
        <v>4.6399999999999997E-2</v>
      </c>
      <c r="E31" t="s">
        <v>511</v>
      </c>
    </row>
    <row r="32" spans="1:13" x14ac:dyDescent="0.2">
      <c r="A32" t="s">
        <v>10</v>
      </c>
      <c r="B32" s="7">
        <v>-0.125</v>
      </c>
      <c r="C32" s="7">
        <v>6.3700000000000007E-2</v>
      </c>
      <c r="D32" s="7">
        <v>5.0700000000000002E-2</v>
      </c>
      <c r="E32" t="s">
        <v>511</v>
      </c>
    </row>
    <row r="33" spans="1:5" x14ac:dyDescent="0.2">
      <c r="A33" t="s">
        <v>12</v>
      </c>
      <c r="B33" s="7">
        <v>-4.4953000000000003</v>
      </c>
      <c r="C33" s="7">
        <v>-0.46129999999999999</v>
      </c>
      <c r="D33" s="7">
        <v>0.1318</v>
      </c>
      <c r="E33" t="s">
        <v>512</v>
      </c>
    </row>
    <row r="34" spans="1:5" x14ac:dyDescent="0.2">
      <c r="A34" t="s">
        <v>15</v>
      </c>
      <c r="B34" s="7">
        <v>-0.05</v>
      </c>
      <c r="C34" s="7">
        <v>0.15620000000000001</v>
      </c>
      <c r="D34" s="7">
        <v>2.92E-2</v>
      </c>
      <c r="E34" t="s">
        <v>513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P240"/>
  <sheetViews>
    <sheetView topLeftCell="A129" workbookViewId="0">
      <selection activeCell="B192" sqref="B192"/>
    </sheetView>
  </sheetViews>
  <sheetFormatPr baseColWidth="10" defaultColWidth="8.83203125" defaultRowHeight="15" x14ac:dyDescent="0.2"/>
  <cols>
    <col min="1" max="2" width="25" customWidth="1"/>
    <col min="3" max="3" width="11" customWidth="1"/>
    <col min="4" max="4" width="13" customWidth="1"/>
    <col min="5" max="5" width="12" customWidth="1"/>
    <col min="6" max="13" width="10" customWidth="1"/>
    <col min="14" max="14" width="13" customWidth="1"/>
    <col min="15" max="15" width="12" customWidth="1"/>
    <col min="16" max="16" width="13" customWidth="1"/>
  </cols>
  <sheetData>
    <row r="1" spans="1:2" ht="19" x14ac:dyDescent="0.25">
      <c r="A1" s="1" t="s">
        <v>514</v>
      </c>
    </row>
    <row r="2" spans="1:2" x14ac:dyDescent="0.2">
      <c r="A2" s="2" t="s">
        <v>515</v>
      </c>
    </row>
    <row r="3" spans="1:2" ht="135" x14ac:dyDescent="0.2">
      <c r="A3" s="10" t="s">
        <v>516</v>
      </c>
    </row>
    <row r="4" spans="1:2" ht="45" x14ac:dyDescent="0.2">
      <c r="A4" s="10" t="s">
        <v>517</v>
      </c>
    </row>
    <row r="6" spans="1:2" ht="16" x14ac:dyDescent="0.2">
      <c r="A6" s="9" t="s">
        <v>518</v>
      </c>
    </row>
    <row r="7" spans="1:2" x14ac:dyDescent="0.2">
      <c r="A7" t="s">
        <v>519</v>
      </c>
      <c r="B7" s="33">
        <f>'01_Data'!B1826</f>
        <v>160.69</v>
      </c>
    </row>
    <row r="8" spans="1:2" x14ac:dyDescent="0.2">
      <c r="A8" t="s">
        <v>520</v>
      </c>
      <c r="B8" s="39">
        <f>'07_Volatility'!C1830</f>
        <v>0.32296241127790454</v>
      </c>
    </row>
    <row r="9" spans="1:2" x14ac:dyDescent="0.2">
      <c r="A9" t="s">
        <v>521</v>
      </c>
      <c r="B9" s="11">
        <v>0.31112730529135801</v>
      </c>
    </row>
    <row r="10" spans="1:2" x14ac:dyDescent="0.2">
      <c r="A10" t="s">
        <v>522</v>
      </c>
      <c r="B10" s="11">
        <v>3.1899999999999998E-2</v>
      </c>
    </row>
    <row r="11" spans="1:2" x14ac:dyDescent="0.2">
      <c r="A11" t="s">
        <v>523</v>
      </c>
      <c r="B11" s="11">
        <v>3.5000000000000003E-2</v>
      </c>
    </row>
    <row r="12" spans="1:2" x14ac:dyDescent="0.2">
      <c r="A12" s="13" t="s">
        <v>524</v>
      </c>
    </row>
    <row r="13" spans="1:2" x14ac:dyDescent="0.2">
      <c r="A13" t="s">
        <v>525</v>
      </c>
      <c r="B13" s="19">
        <f>B7</f>
        <v>160.69</v>
      </c>
    </row>
    <row r="14" spans="1:2" x14ac:dyDescent="0.2">
      <c r="A14" t="s">
        <v>526</v>
      </c>
      <c r="B14" s="7">
        <v>8.2191780821917804E-2</v>
      </c>
    </row>
    <row r="15" spans="1:2" x14ac:dyDescent="0.2">
      <c r="A15" t="s">
        <v>527</v>
      </c>
      <c r="B15" s="7">
        <f>(LN(B7/B13)+(B10-B11+B8^2/2)*B14)/(B8*SQRT(B14))</f>
        <v>4.3543378153679285E-2</v>
      </c>
    </row>
    <row r="16" spans="1:2" x14ac:dyDescent="0.2">
      <c r="A16" t="s">
        <v>528</v>
      </c>
      <c r="B16" s="7">
        <f>B15-B8*SQRT(B14)</f>
        <v>-4.9047067416209567E-2</v>
      </c>
    </row>
    <row r="17" spans="1:16" x14ac:dyDescent="0.2">
      <c r="A17" t="s">
        <v>529</v>
      </c>
      <c r="B17" s="19">
        <f>B7*EXP(-B11*B14)*_xlfn.NORM.S.DIST(B15,TRUE)-B13*EXP(-B10*B14)*_xlfn.NORM.S.DIST(B16,TRUE)</f>
        <v>5.8968033390811314</v>
      </c>
    </row>
    <row r="18" spans="1:16" x14ac:dyDescent="0.2">
      <c r="A18" t="s">
        <v>530</v>
      </c>
      <c r="B18" s="19">
        <f>B13*EXP(-B10*B14)*_xlfn.NORM.S.DIST(-B16,TRUE)-B7*EXP(-B11*B14)*_xlfn.NORM.S.DIST(-B15,TRUE)</f>
        <v>5.9376338602765344</v>
      </c>
    </row>
    <row r="19" spans="1:16" x14ac:dyDescent="0.2">
      <c r="A19" t="s">
        <v>531</v>
      </c>
      <c r="B19" s="7">
        <f>EXP(-B11*B14)*_xlfn.NORM.S.DIST(B15,TRUE)</f>
        <v>0.51587963281174531</v>
      </c>
    </row>
    <row r="20" spans="1:16" x14ac:dyDescent="0.2">
      <c r="A20" t="s">
        <v>532</v>
      </c>
      <c r="B20" s="7">
        <f>EXP(-B11*B14)*(_xlfn.NORM.S.DIST(B15,TRUE)-1)</f>
        <v>-0.4812477886315577</v>
      </c>
    </row>
    <row r="21" spans="1:16" x14ac:dyDescent="0.2">
      <c r="A21" t="s">
        <v>533</v>
      </c>
      <c r="B21" s="21">
        <f>EXP(-B11*B14)*_xlfn.NORM.S.DIST(B15,FALSE)/(B7*B8*SQRT(B14))</f>
        <v>2.6711235970459161E-2</v>
      </c>
    </row>
    <row r="22" spans="1:16" x14ac:dyDescent="0.2">
      <c r="A22" t="s">
        <v>534</v>
      </c>
      <c r="B22" s="7">
        <f>B7*EXP(-B11*B14)*_xlfn.NORM.S.DIST(B15,FALSE)*SQRT(B14)/100</f>
        <v>0.18308470080011841</v>
      </c>
    </row>
    <row r="24" spans="1:16" ht="16" x14ac:dyDescent="0.2">
      <c r="A24" s="9" t="s">
        <v>535</v>
      </c>
    </row>
    <row r="25" spans="1:16" x14ac:dyDescent="0.2">
      <c r="A25" s="5" t="s">
        <v>479</v>
      </c>
      <c r="B25" s="5" t="s">
        <v>536</v>
      </c>
      <c r="C25" s="5" t="s">
        <v>537</v>
      </c>
      <c r="D25" s="5" t="s">
        <v>538</v>
      </c>
      <c r="E25" s="5" t="s">
        <v>539</v>
      </c>
      <c r="F25" s="5" t="s">
        <v>540</v>
      </c>
      <c r="G25" s="5" t="s">
        <v>541</v>
      </c>
      <c r="H25" s="5" t="s">
        <v>533</v>
      </c>
      <c r="I25" s="5" t="s">
        <v>542</v>
      </c>
      <c r="J25" s="5" t="s">
        <v>543</v>
      </c>
      <c r="K25" s="5" t="s">
        <v>544</v>
      </c>
      <c r="L25" s="5" t="s">
        <v>545</v>
      </c>
      <c r="M25" s="5" t="s">
        <v>546</v>
      </c>
      <c r="N25" s="5" t="s">
        <v>547</v>
      </c>
      <c r="O25" s="5" t="s">
        <v>548</v>
      </c>
      <c r="P25" s="5" t="s">
        <v>549</v>
      </c>
    </row>
    <row r="26" spans="1:16" x14ac:dyDescent="0.2">
      <c r="A26" t="s">
        <v>550</v>
      </c>
      <c r="B26" s="19">
        <v>144.62</v>
      </c>
      <c r="C26" s="12">
        <v>0.9</v>
      </c>
      <c r="D26" s="19">
        <v>16.89</v>
      </c>
      <c r="E26" s="19">
        <v>0.9</v>
      </c>
      <c r="F26" s="7">
        <v>0.87880000000000003</v>
      </c>
      <c r="G26" s="7">
        <v>-0.11840000000000001</v>
      </c>
      <c r="H26" s="21">
        <v>1.3305000000000001E-2</v>
      </c>
      <c r="I26" s="7">
        <v>9.1200000000000003E-2</v>
      </c>
      <c r="J26" s="7">
        <v>-4.6399999999999997E-2</v>
      </c>
      <c r="K26" s="7">
        <v>-4.9200000000000001E-2</v>
      </c>
      <c r="L26" s="7">
        <v>0.1022</v>
      </c>
      <c r="M26" s="7">
        <v>-1.6400000000000001E-2</v>
      </c>
      <c r="N26" s="19">
        <v>16.78</v>
      </c>
      <c r="O26" s="19">
        <v>0.79</v>
      </c>
      <c r="P26" s="19">
        <v>0.11</v>
      </c>
    </row>
    <row r="27" spans="1:16" x14ac:dyDescent="0.2">
      <c r="A27" t="s">
        <v>550</v>
      </c>
      <c r="B27" s="19">
        <v>147.83000000000001</v>
      </c>
      <c r="C27" s="12">
        <v>0.92</v>
      </c>
      <c r="D27" s="19">
        <v>14.21</v>
      </c>
      <c r="E27" s="19">
        <v>1.43</v>
      </c>
      <c r="F27" s="7">
        <v>0.82509999999999994</v>
      </c>
      <c r="G27" s="7">
        <v>-0.1721</v>
      </c>
      <c r="H27" s="21">
        <v>1.7121999999999998E-2</v>
      </c>
      <c r="I27" s="7">
        <v>0.1174</v>
      </c>
      <c r="J27" s="7">
        <v>-6.08E-2</v>
      </c>
      <c r="K27" s="7">
        <v>-6.3299999999999995E-2</v>
      </c>
      <c r="L27" s="7">
        <v>9.7299999999999998E-2</v>
      </c>
      <c r="M27" s="7">
        <v>-2.3900000000000001E-2</v>
      </c>
      <c r="N27" s="19">
        <v>14.08</v>
      </c>
      <c r="O27" s="19">
        <v>1.3</v>
      </c>
      <c r="P27" s="19">
        <v>0.14000000000000001</v>
      </c>
    </row>
    <row r="28" spans="1:16" x14ac:dyDescent="0.2">
      <c r="A28" t="s">
        <v>550</v>
      </c>
      <c r="B28" s="19">
        <v>151.05000000000001</v>
      </c>
      <c r="C28" s="12">
        <v>0.94</v>
      </c>
      <c r="D28" s="19">
        <v>11.75</v>
      </c>
      <c r="E28" s="19">
        <v>2.1800000000000002</v>
      </c>
      <c r="F28" s="7">
        <v>0.75949999999999995</v>
      </c>
      <c r="G28" s="7">
        <v>-0.23760000000000001</v>
      </c>
      <c r="H28" s="21">
        <v>2.0753000000000001E-2</v>
      </c>
      <c r="I28" s="7">
        <v>0.14219999999999999</v>
      </c>
      <c r="J28" s="7">
        <v>-7.4499999999999997E-2</v>
      </c>
      <c r="K28" s="7">
        <v>-7.6700000000000004E-2</v>
      </c>
      <c r="L28" s="7">
        <v>9.0700000000000003E-2</v>
      </c>
      <c r="M28" s="7">
        <v>-3.32E-2</v>
      </c>
      <c r="N28" s="19">
        <v>11.59</v>
      </c>
      <c r="O28" s="19">
        <v>2.0099999999999998</v>
      </c>
      <c r="P28" s="19">
        <v>0.17</v>
      </c>
    </row>
    <row r="29" spans="1:16" x14ac:dyDescent="0.2">
      <c r="A29" t="s">
        <v>550</v>
      </c>
      <c r="B29" s="19">
        <v>154.26</v>
      </c>
      <c r="C29" s="12">
        <v>0.96</v>
      </c>
      <c r="D29" s="19">
        <v>9.5299999999999994</v>
      </c>
      <c r="E29" s="19">
        <v>3.16</v>
      </c>
      <c r="F29" s="7">
        <v>0.68400000000000005</v>
      </c>
      <c r="G29" s="7">
        <v>-0.31309999999999999</v>
      </c>
      <c r="H29" s="21">
        <v>2.3775999999999999E-2</v>
      </c>
      <c r="I29" s="7">
        <v>0.16300000000000001</v>
      </c>
      <c r="J29" s="7">
        <v>-8.5999999999999993E-2</v>
      </c>
      <c r="K29" s="7">
        <v>-8.7900000000000006E-2</v>
      </c>
      <c r="L29" s="7">
        <v>8.2500000000000004E-2</v>
      </c>
      <c r="M29" s="7">
        <v>-4.3999999999999997E-2</v>
      </c>
      <c r="N29" s="19">
        <v>9.34</v>
      </c>
      <c r="O29" s="19">
        <v>2.97</v>
      </c>
      <c r="P29" s="19">
        <v>0.19</v>
      </c>
    </row>
    <row r="30" spans="1:16" x14ac:dyDescent="0.2">
      <c r="A30" t="s">
        <v>550</v>
      </c>
      <c r="B30" s="19">
        <v>157.47999999999999</v>
      </c>
      <c r="C30" s="12">
        <v>0.98</v>
      </c>
      <c r="D30" s="19">
        <v>7.58</v>
      </c>
      <c r="E30" s="19">
        <v>4.41</v>
      </c>
      <c r="F30" s="7">
        <v>0.60150000000000003</v>
      </c>
      <c r="G30" s="7">
        <v>-0.39560000000000001</v>
      </c>
      <c r="H30" s="21">
        <v>2.5836000000000001E-2</v>
      </c>
      <c r="I30" s="7">
        <v>0.17710000000000001</v>
      </c>
      <c r="J30" s="7">
        <v>-9.3799999999999994E-2</v>
      </c>
      <c r="K30" s="7">
        <v>-9.5500000000000002E-2</v>
      </c>
      <c r="L30" s="7">
        <v>7.3200000000000001E-2</v>
      </c>
      <c r="M30" s="7">
        <v>-5.5899999999999998E-2</v>
      </c>
      <c r="N30" s="19">
        <v>7.37</v>
      </c>
      <c r="O30" s="19">
        <v>4.2</v>
      </c>
      <c r="P30" s="19">
        <v>0.21</v>
      </c>
    </row>
    <row r="31" spans="1:16" x14ac:dyDescent="0.2">
      <c r="A31" t="s">
        <v>550</v>
      </c>
      <c r="B31" s="19">
        <v>160.69</v>
      </c>
      <c r="C31" s="12">
        <v>1</v>
      </c>
      <c r="D31" s="19">
        <v>5.9</v>
      </c>
      <c r="E31" s="19">
        <v>5.94</v>
      </c>
      <c r="F31" s="7">
        <v>0.51590000000000003</v>
      </c>
      <c r="G31" s="7">
        <v>-0.48120000000000002</v>
      </c>
      <c r="H31" s="21">
        <v>2.6710999999999999E-2</v>
      </c>
      <c r="I31" s="7">
        <v>0.18310000000000001</v>
      </c>
      <c r="J31" s="7">
        <v>-9.7299999999999998E-2</v>
      </c>
      <c r="K31" s="7">
        <v>-9.8699999999999996E-2</v>
      </c>
      <c r="L31" s="7">
        <v>6.3299999999999995E-2</v>
      </c>
      <c r="M31" s="7">
        <v>-6.8400000000000002E-2</v>
      </c>
      <c r="N31" s="19">
        <v>5.68</v>
      </c>
      <c r="O31" s="19">
        <v>5.72</v>
      </c>
      <c r="P31" s="19">
        <v>0.22</v>
      </c>
    </row>
    <row r="32" spans="1:16" x14ac:dyDescent="0.2">
      <c r="A32" t="s">
        <v>550</v>
      </c>
      <c r="B32" s="19">
        <v>163.9</v>
      </c>
      <c r="C32" s="12">
        <v>1.02</v>
      </c>
      <c r="D32" s="19">
        <v>4.49</v>
      </c>
      <c r="E32" s="19">
        <v>7.74</v>
      </c>
      <c r="F32" s="7">
        <v>0.43109999999999998</v>
      </c>
      <c r="G32" s="7">
        <v>-0.56599999999999995</v>
      </c>
      <c r="H32" s="21">
        <v>2.6352E-2</v>
      </c>
      <c r="I32" s="7">
        <v>0.18060000000000001</v>
      </c>
      <c r="J32" s="7">
        <v>-9.6199999999999994E-2</v>
      </c>
      <c r="K32" s="7">
        <v>-9.7299999999999998E-2</v>
      </c>
      <c r="L32" s="7">
        <v>5.3199999999999997E-2</v>
      </c>
      <c r="M32" s="7">
        <v>-8.1100000000000005E-2</v>
      </c>
      <c r="N32" s="19">
        <v>4.28</v>
      </c>
      <c r="O32" s="19">
        <v>7.53</v>
      </c>
      <c r="P32" s="19">
        <v>0.21</v>
      </c>
    </row>
    <row r="33" spans="1:16" x14ac:dyDescent="0.2">
      <c r="A33" t="s">
        <v>550</v>
      </c>
      <c r="B33" s="19">
        <v>167.12</v>
      </c>
      <c r="C33" s="12">
        <v>1.04</v>
      </c>
      <c r="D33" s="19">
        <v>3.35</v>
      </c>
      <c r="E33" s="19">
        <v>9.8000000000000007</v>
      </c>
      <c r="F33" s="7">
        <v>0.35089999999999999</v>
      </c>
      <c r="G33" s="7">
        <v>-0.6462</v>
      </c>
      <c r="H33" s="21">
        <v>2.4874E-2</v>
      </c>
      <c r="I33" s="7">
        <v>0.17050000000000001</v>
      </c>
      <c r="J33" s="7">
        <v>-9.0999999999999998E-2</v>
      </c>
      <c r="K33" s="7">
        <v>-9.1800000000000007E-2</v>
      </c>
      <c r="L33" s="7">
        <v>4.36E-2</v>
      </c>
      <c r="M33" s="7">
        <v>-9.3399999999999997E-2</v>
      </c>
      <c r="N33" s="19">
        <v>3.15</v>
      </c>
      <c r="O33" s="19">
        <v>9.6</v>
      </c>
      <c r="P33" s="19">
        <v>0.2</v>
      </c>
    </row>
    <row r="34" spans="1:16" x14ac:dyDescent="0.2">
      <c r="A34" t="s">
        <v>550</v>
      </c>
      <c r="B34" s="19">
        <v>170.33</v>
      </c>
      <c r="C34" s="12">
        <v>1.06</v>
      </c>
      <c r="D34" s="19">
        <v>2.44</v>
      </c>
      <c r="E34" s="19">
        <v>12.1</v>
      </c>
      <c r="F34" s="7">
        <v>0.2782</v>
      </c>
      <c r="G34" s="7">
        <v>-0.71889999999999998</v>
      </c>
      <c r="H34" s="21">
        <v>2.2520999999999999E-2</v>
      </c>
      <c r="I34" s="7">
        <v>0.15440000000000001</v>
      </c>
      <c r="J34" s="7">
        <v>-8.2500000000000004E-2</v>
      </c>
      <c r="K34" s="7">
        <v>-8.3000000000000004E-2</v>
      </c>
      <c r="L34" s="7">
        <v>3.4700000000000002E-2</v>
      </c>
      <c r="M34" s="7">
        <v>-0.10489999999999999</v>
      </c>
      <c r="N34" s="19">
        <v>2.2599999999999998</v>
      </c>
      <c r="O34" s="19">
        <v>11.92</v>
      </c>
      <c r="P34" s="19">
        <v>0.18</v>
      </c>
    </row>
    <row r="35" spans="1:16" x14ac:dyDescent="0.2">
      <c r="A35" t="s">
        <v>550</v>
      </c>
      <c r="B35" s="19">
        <v>173.55</v>
      </c>
      <c r="C35" s="12">
        <v>1.08</v>
      </c>
      <c r="D35" s="19">
        <v>1.74</v>
      </c>
      <c r="E35" s="19">
        <v>14.61</v>
      </c>
      <c r="F35" s="7">
        <v>0.21479999999999999</v>
      </c>
      <c r="G35" s="7">
        <v>-0.7823</v>
      </c>
      <c r="H35" s="21">
        <v>1.9605999999999998E-2</v>
      </c>
      <c r="I35" s="7">
        <v>0.13439999999999999</v>
      </c>
      <c r="J35" s="7">
        <v>-7.1900000000000006E-2</v>
      </c>
      <c r="K35" s="7">
        <v>-7.2099999999999997E-2</v>
      </c>
      <c r="L35" s="7">
        <v>2.69E-2</v>
      </c>
      <c r="M35" s="7">
        <v>-0.1153</v>
      </c>
      <c r="N35" s="19">
        <v>1.59</v>
      </c>
      <c r="O35" s="19">
        <v>14.45</v>
      </c>
      <c r="P35" s="19">
        <v>0.16</v>
      </c>
    </row>
    <row r="36" spans="1:16" x14ac:dyDescent="0.2">
      <c r="A36" t="s">
        <v>550</v>
      </c>
      <c r="B36" s="19">
        <v>176.76</v>
      </c>
      <c r="C36" s="12">
        <v>1.1000000000000001</v>
      </c>
      <c r="D36" s="19">
        <v>1.22</v>
      </c>
      <c r="E36" s="19">
        <v>17.29</v>
      </c>
      <c r="F36" s="7">
        <v>0.16159999999999999</v>
      </c>
      <c r="G36" s="7">
        <v>-0.83550000000000002</v>
      </c>
      <c r="H36" s="21">
        <v>1.6445999999999999E-2</v>
      </c>
      <c r="I36" s="7">
        <v>0.11269999999999999</v>
      </c>
      <c r="J36" s="7">
        <v>-6.0400000000000002E-2</v>
      </c>
      <c r="K36" s="7">
        <v>-6.0299999999999999E-2</v>
      </c>
      <c r="L36" s="7">
        <v>2.0299999999999999E-2</v>
      </c>
      <c r="M36" s="7">
        <v>-0.1246</v>
      </c>
      <c r="N36" s="19">
        <v>1.0900000000000001</v>
      </c>
      <c r="O36" s="19">
        <v>17.16</v>
      </c>
      <c r="P36" s="19">
        <v>0.13</v>
      </c>
    </row>
    <row r="37" spans="1:16" x14ac:dyDescent="0.2">
      <c r="A37" t="s">
        <v>551</v>
      </c>
      <c r="B37" s="19">
        <v>144.62</v>
      </c>
      <c r="C37" s="12">
        <v>0.9</v>
      </c>
      <c r="D37" s="19">
        <v>18.28</v>
      </c>
      <c r="E37" s="19">
        <v>2.38</v>
      </c>
      <c r="F37" s="7">
        <v>0.80220000000000002</v>
      </c>
      <c r="G37" s="7">
        <v>-0.19209999999999999</v>
      </c>
      <c r="H37" s="21">
        <v>1.2954E-2</v>
      </c>
      <c r="I37" s="7">
        <v>0.17760000000000001</v>
      </c>
      <c r="J37" s="7">
        <v>-4.5100000000000001E-2</v>
      </c>
      <c r="K37" s="7">
        <v>-4.7800000000000002E-2</v>
      </c>
      <c r="L37" s="7">
        <v>0.18179999999999999</v>
      </c>
      <c r="M37" s="7">
        <v>-5.4699999999999999E-2</v>
      </c>
      <c r="N37" s="19">
        <v>18.079999999999998</v>
      </c>
      <c r="O37" s="19">
        <v>2.17</v>
      </c>
      <c r="P37" s="19">
        <v>0.21</v>
      </c>
    </row>
    <row r="38" spans="1:16" x14ac:dyDescent="0.2">
      <c r="A38" t="s">
        <v>551</v>
      </c>
      <c r="B38" s="19">
        <v>147.83000000000001</v>
      </c>
      <c r="C38" s="12">
        <v>0.92</v>
      </c>
      <c r="D38" s="19">
        <v>15.91</v>
      </c>
      <c r="E38" s="19">
        <v>3.2</v>
      </c>
      <c r="F38" s="7">
        <v>0.75319999999999998</v>
      </c>
      <c r="G38" s="7">
        <v>-0.24110000000000001</v>
      </c>
      <c r="H38" s="21">
        <v>1.4772E-2</v>
      </c>
      <c r="I38" s="7">
        <v>0.20250000000000001</v>
      </c>
      <c r="J38" s="7">
        <v>-5.21E-2</v>
      </c>
      <c r="K38" s="7">
        <v>-5.45E-2</v>
      </c>
      <c r="L38" s="7">
        <v>0.17280000000000001</v>
      </c>
      <c r="M38" s="7">
        <v>-6.8900000000000003E-2</v>
      </c>
      <c r="N38" s="19">
        <v>15.67</v>
      </c>
      <c r="O38" s="19">
        <v>2.97</v>
      </c>
      <c r="P38" s="19">
        <v>0.24</v>
      </c>
    </row>
    <row r="39" spans="1:16" x14ac:dyDescent="0.2">
      <c r="A39" t="s">
        <v>551</v>
      </c>
      <c r="B39" s="19">
        <v>151.05000000000001</v>
      </c>
      <c r="C39" s="12">
        <v>0.94</v>
      </c>
      <c r="D39" s="19">
        <v>13.72</v>
      </c>
      <c r="E39" s="19">
        <v>4.21</v>
      </c>
      <c r="F39" s="7">
        <v>0.69930000000000003</v>
      </c>
      <c r="G39" s="7">
        <v>-0.2949</v>
      </c>
      <c r="H39" s="21">
        <v>1.6344999999999998E-2</v>
      </c>
      <c r="I39" s="7">
        <v>0.22409999999999999</v>
      </c>
      <c r="J39" s="7">
        <v>-5.8200000000000002E-2</v>
      </c>
      <c r="K39" s="7">
        <v>-6.0299999999999999E-2</v>
      </c>
      <c r="L39" s="7">
        <v>0.16220000000000001</v>
      </c>
      <c r="M39" s="7">
        <v>-8.48E-2</v>
      </c>
      <c r="N39" s="19">
        <v>13.45</v>
      </c>
      <c r="O39" s="19">
        <v>3.94</v>
      </c>
      <c r="P39" s="19">
        <v>0.26</v>
      </c>
    </row>
    <row r="40" spans="1:16" x14ac:dyDescent="0.2">
      <c r="A40" t="s">
        <v>551</v>
      </c>
      <c r="B40" s="19">
        <v>154.26</v>
      </c>
      <c r="C40" s="12">
        <v>0.96</v>
      </c>
      <c r="D40" s="19">
        <v>11.72</v>
      </c>
      <c r="E40" s="19">
        <v>5.4</v>
      </c>
      <c r="F40" s="7">
        <v>0.64180000000000004</v>
      </c>
      <c r="G40" s="7">
        <v>-0.35239999999999999</v>
      </c>
      <c r="H40" s="21">
        <v>1.7582E-2</v>
      </c>
      <c r="I40" s="7">
        <v>0.24099999999999999</v>
      </c>
      <c r="J40" s="7">
        <v>-6.3E-2</v>
      </c>
      <c r="K40" s="7">
        <v>-6.4899999999999999E-2</v>
      </c>
      <c r="L40" s="7">
        <v>0.15029999999999999</v>
      </c>
      <c r="M40" s="7">
        <v>-0.10199999999999999</v>
      </c>
      <c r="N40" s="19">
        <v>11.43</v>
      </c>
      <c r="O40" s="19">
        <v>5.12</v>
      </c>
      <c r="P40" s="19">
        <v>0.28000000000000003</v>
      </c>
    </row>
    <row r="41" spans="1:16" x14ac:dyDescent="0.2">
      <c r="A41" t="s">
        <v>551</v>
      </c>
      <c r="B41" s="19">
        <v>157.47999999999999</v>
      </c>
      <c r="C41" s="12">
        <v>0.98</v>
      </c>
      <c r="D41" s="19">
        <v>9.91</v>
      </c>
      <c r="E41" s="19">
        <v>6.79</v>
      </c>
      <c r="F41" s="7">
        <v>0.58209999999999995</v>
      </c>
      <c r="G41" s="7">
        <v>-0.41220000000000001</v>
      </c>
      <c r="H41" s="21">
        <v>1.8416999999999999E-2</v>
      </c>
      <c r="I41" s="7">
        <v>0.2525</v>
      </c>
      <c r="J41" s="7">
        <v>-6.6299999999999998E-2</v>
      </c>
      <c r="K41" s="7">
        <v>-6.7900000000000002E-2</v>
      </c>
      <c r="L41" s="7">
        <v>0.13750000000000001</v>
      </c>
      <c r="M41" s="7">
        <v>-0.12</v>
      </c>
      <c r="N41" s="19">
        <v>9.61</v>
      </c>
      <c r="O41" s="19">
        <v>6.5</v>
      </c>
      <c r="P41" s="19">
        <v>0.3</v>
      </c>
    </row>
    <row r="42" spans="1:16" x14ac:dyDescent="0.2">
      <c r="A42" t="s">
        <v>551</v>
      </c>
      <c r="B42" s="19">
        <v>160.69</v>
      </c>
      <c r="C42" s="12">
        <v>1</v>
      </c>
      <c r="D42" s="19">
        <v>8.3000000000000007</v>
      </c>
      <c r="E42" s="19">
        <v>8.3800000000000008</v>
      </c>
      <c r="F42" s="7">
        <v>0.52149999999999996</v>
      </c>
      <c r="G42" s="7">
        <v>-0.47270000000000001</v>
      </c>
      <c r="H42" s="21">
        <v>1.8815999999999999E-2</v>
      </c>
      <c r="I42" s="7">
        <v>0.25790000000000002</v>
      </c>
      <c r="J42" s="7">
        <v>-6.8000000000000005E-2</v>
      </c>
      <c r="K42" s="7">
        <v>-6.93E-2</v>
      </c>
      <c r="L42" s="7">
        <v>0.1241</v>
      </c>
      <c r="M42" s="7">
        <v>-0.1386</v>
      </c>
      <c r="N42" s="19">
        <v>8</v>
      </c>
      <c r="O42" s="19">
        <v>8.08</v>
      </c>
      <c r="P42" s="19">
        <v>0.31</v>
      </c>
    </row>
    <row r="43" spans="1:16" x14ac:dyDescent="0.2">
      <c r="A43" t="s">
        <v>551</v>
      </c>
      <c r="B43" s="19">
        <v>163.9</v>
      </c>
      <c r="C43" s="12">
        <v>1.02</v>
      </c>
      <c r="D43" s="19">
        <v>6.89</v>
      </c>
      <c r="E43" s="19">
        <v>10.17</v>
      </c>
      <c r="F43" s="7">
        <v>0.46160000000000001</v>
      </c>
      <c r="G43" s="7">
        <v>-0.53259999999999996</v>
      </c>
      <c r="H43" s="21">
        <v>1.8776000000000001E-2</v>
      </c>
      <c r="I43" s="7">
        <v>0.25740000000000002</v>
      </c>
      <c r="J43" s="7">
        <v>-6.8000000000000005E-2</v>
      </c>
      <c r="K43" s="7">
        <v>-6.9099999999999995E-2</v>
      </c>
      <c r="L43" s="7">
        <v>0.1106</v>
      </c>
      <c r="M43" s="7">
        <v>-0.15740000000000001</v>
      </c>
      <c r="N43" s="19">
        <v>6.58</v>
      </c>
      <c r="O43" s="19">
        <v>9.86</v>
      </c>
      <c r="P43" s="19">
        <v>0.3</v>
      </c>
    </row>
    <row r="44" spans="1:16" x14ac:dyDescent="0.2">
      <c r="A44" t="s">
        <v>551</v>
      </c>
      <c r="B44" s="19">
        <v>167.12</v>
      </c>
      <c r="C44" s="12">
        <v>1.04</v>
      </c>
      <c r="D44" s="19">
        <v>5.66</v>
      </c>
      <c r="E44" s="19">
        <v>12.13</v>
      </c>
      <c r="F44" s="7">
        <v>0.40360000000000001</v>
      </c>
      <c r="G44" s="7">
        <v>-0.59060000000000001</v>
      </c>
      <c r="H44" s="21">
        <v>1.8325000000000001E-2</v>
      </c>
      <c r="I44" s="7">
        <v>0.25119999999999998</v>
      </c>
      <c r="J44" s="7">
        <v>-6.6600000000000006E-2</v>
      </c>
      <c r="K44" s="7">
        <v>-6.7400000000000002E-2</v>
      </c>
      <c r="L44" s="7">
        <v>9.7299999999999998E-2</v>
      </c>
      <c r="M44" s="7">
        <v>-0.17599999999999999</v>
      </c>
      <c r="N44" s="19">
        <v>5.36</v>
      </c>
      <c r="O44" s="19">
        <v>11.84</v>
      </c>
      <c r="P44" s="19">
        <v>0.3</v>
      </c>
    </row>
    <row r="45" spans="1:16" x14ac:dyDescent="0.2">
      <c r="A45" t="s">
        <v>551</v>
      </c>
      <c r="B45" s="19">
        <v>170.33</v>
      </c>
      <c r="C45" s="12">
        <v>1.06</v>
      </c>
      <c r="D45" s="19">
        <v>4.6100000000000003</v>
      </c>
      <c r="E45" s="19">
        <v>14.28</v>
      </c>
      <c r="F45" s="7">
        <v>0.34870000000000001</v>
      </c>
      <c r="G45" s="7">
        <v>-0.64559999999999995</v>
      </c>
      <c r="H45" s="21">
        <v>1.7514999999999999E-2</v>
      </c>
      <c r="I45" s="7">
        <v>0.24010000000000001</v>
      </c>
      <c r="J45" s="7">
        <v>-6.3700000000000007E-2</v>
      </c>
      <c r="K45" s="7">
        <v>-6.4299999999999996E-2</v>
      </c>
      <c r="L45" s="7">
        <v>8.4500000000000006E-2</v>
      </c>
      <c r="M45" s="7">
        <v>-0.19400000000000001</v>
      </c>
      <c r="N45" s="19">
        <v>4.32</v>
      </c>
      <c r="O45" s="19">
        <v>14</v>
      </c>
      <c r="P45" s="19">
        <v>0.28000000000000003</v>
      </c>
    </row>
    <row r="46" spans="1:16" x14ac:dyDescent="0.2">
      <c r="A46" t="s">
        <v>551</v>
      </c>
      <c r="B46" s="19">
        <v>173.55</v>
      </c>
      <c r="C46" s="12">
        <v>1.08</v>
      </c>
      <c r="D46" s="19">
        <v>3.71</v>
      </c>
      <c r="E46" s="19">
        <v>16.579999999999998</v>
      </c>
      <c r="F46" s="7">
        <v>0.29770000000000002</v>
      </c>
      <c r="G46" s="7">
        <v>-0.6966</v>
      </c>
      <c r="H46" s="21">
        <v>1.6414000000000002E-2</v>
      </c>
      <c r="I46" s="7">
        <v>0.22500000000000001</v>
      </c>
      <c r="J46" s="7">
        <v>-5.9799999999999999E-2</v>
      </c>
      <c r="K46" s="7">
        <v>-6.0100000000000001E-2</v>
      </c>
      <c r="L46" s="7">
        <v>7.2499999999999995E-2</v>
      </c>
      <c r="M46" s="7">
        <v>-0.21129999999999999</v>
      </c>
      <c r="N46" s="19">
        <v>3.45</v>
      </c>
      <c r="O46" s="19">
        <v>16.32</v>
      </c>
      <c r="P46" s="19">
        <v>0.26</v>
      </c>
    </row>
    <row r="47" spans="1:16" x14ac:dyDescent="0.2">
      <c r="A47" t="s">
        <v>551</v>
      </c>
      <c r="B47" s="19">
        <v>176.76</v>
      </c>
      <c r="C47" s="12">
        <v>1.1000000000000001</v>
      </c>
      <c r="D47" s="19">
        <v>2.97</v>
      </c>
      <c r="E47" s="19">
        <v>19.03</v>
      </c>
      <c r="F47" s="7">
        <v>0.25119999999999998</v>
      </c>
      <c r="G47" s="7">
        <v>-0.74309999999999998</v>
      </c>
      <c r="H47" s="21">
        <v>1.5099E-2</v>
      </c>
      <c r="I47" s="7">
        <v>0.20699999999999999</v>
      </c>
      <c r="J47" s="7">
        <v>-5.5100000000000003E-2</v>
      </c>
      <c r="K47" s="7">
        <v>-5.5100000000000003E-2</v>
      </c>
      <c r="L47" s="7">
        <v>6.1499999999999999E-2</v>
      </c>
      <c r="M47" s="7">
        <v>-0.2276</v>
      </c>
      <c r="N47" s="19">
        <v>2.72</v>
      </c>
      <c r="O47" s="19">
        <v>18.79</v>
      </c>
      <c r="P47" s="19">
        <v>0.24</v>
      </c>
    </row>
    <row r="48" spans="1:16" x14ac:dyDescent="0.2">
      <c r="A48" t="s">
        <v>552</v>
      </c>
      <c r="B48" s="19">
        <v>144.62</v>
      </c>
      <c r="C48" s="12">
        <v>0.9</v>
      </c>
      <c r="D48" s="19">
        <v>19.57</v>
      </c>
      <c r="E48" s="19">
        <v>3.75</v>
      </c>
      <c r="F48" s="7">
        <v>0.76139999999999997</v>
      </c>
      <c r="G48" s="7">
        <v>-0.23</v>
      </c>
      <c r="H48" s="21">
        <v>1.1736999999999999E-2</v>
      </c>
      <c r="I48" s="7">
        <v>0.24129999999999999</v>
      </c>
      <c r="J48" s="7">
        <v>-4.0599999999999997E-2</v>
      </c>
      <c r="K48" s="7">
        <v>-4.3299999999999998E-2</v>
      </c>
      <c r="L48" s="7">
        <v>0.25340000000000001</v>
      </c>
      <c r="M48" s="7">
        <v>-0.1004</v>
      </c>
      <c r="N48" s="19">
        <v>19.28</v>
      </c>
      <c r="O48" s="19">
        <v>3.46</v>
      </c>
      <c r="P48" s="19">
        <v>0.28000000000000003</v>
      </c>
    </row>
    <row r="49" spans="1:16" x14ac:dyDescent="0.2">
      <c r="A49" t="s">
        <v>552</v>
      </c>
      <c r="B49" s="19">
        <v>147.83000000000001</v>
      </c>
      <c r="C49" s="12">
        <v>0.92</v>
      </c>
      <c r="D49" s="19">
        <v>17.36</v>
      </c>
      <c r="E49" s="19">
        <v>4.7300000000000004</v>
      </c>
      <c r="F49" s="7">
        <v>0.71799999999999997</v>
      </c>
      <c r="G49" s="7">
        <v>-0.27339999999999998</v>
      </c>
      <c r="H49" s="21">
        <v>1.2855E-2</v>
      </c>
      <c r="I49" s="7">
        <v>0.26429999999999998</v>
      </c>
      <c r="J49" s="7">
        <v>-4.4900000000000002E-2</v>
      </c>
      <c r="K49" s="7">
        <v>-4.7399999999999998E-2</v>
      </c>
      <c r="L49" s="7">
        <v>0.2417</v>
      </c>
      <c r="M49" s="7">
        <v>-0.12</v>
      </c>
      <c r="N49" s="19">
        <v>17.05</v>
      </c>
      <c r="O49" s="19">
        <v>4.42</v>
      </c>
      <c r="P49" s="19">
        <v>0.31</v>
      </c>
    </row>
    <row r="50" spans="1:16" x14ac:dyDescent="0.2">
      <c r="A50" t="s">
        <v>552</v>
      </c>
      <c r="B50" s="19">
        <v>151.05000000000001</v>
      </c>
      <c r="C50" s="12">
        <v>0.94</v>
      </c>
      <c r="D50" s="19">
        <v>15.31</v>
      </c>
      <c r="E50" s="19">
        <v>5.86</v>
      </c>
      <c r="F50" s="7">
        <v>0.67190000000000005</v>
      </c>
      <c r="G50" s="7">
        <v>-0.31950000000000001</v>
      </c>
      <c r="H50" s="21">
        <v>1.3799000000000001E-2</v>
      </c>
      <c r="I50" s="7">
        <v>0.28370000000000001</v>
      </c>
      <c r="J50" s="7">
        <v>-4.87E-2</v>
      </c>
      <c r="K50" s="7">
        <v>-5.0799999999999998E-2</v>
      </c>
      <c r="L50" s="7">
        <v>0.22850000000000001</v>
      </c>
      <c r="M50" s="7">
        <v>-0.1411</v>
      </c>
      <c r="N50" s="19">
        <v>14.97</v>
      </c>
      <c r="O50" s="19">
        <v>5.53</v>
      </c>
      <c r="P50" s="19">
        <v>0.33</v>
      </c>
    </row>
    <row r="51" spans="1:16" x14ac:dyDescent="0.2">
      <c r="A51" t="s">
        <v>552</v>
      </c>
      <c r="B51" s="19">
        <v>154.26</v>
      </c>
      <c r="C51" s="12">
        <v>0.96</v>
      </c>
      <c r="D51" s="19">
        <v>13.42</v>
      </c>
      <c r="E51" s="19">
        <v>7.16</v>
      </c>
      <c r="F51" s="7">
        <v>0.62390000000000001</v>
      </c>
      <c r="G51" s="7">
        <v>-0.36749999999999999</v>
      </c>
      <c r="H51" s="21">
        <v>1.4534999999999999E-2</v>
      </c>
      <c r="I51" s="7">
        <v>0.2989</v>
      </c>
      <c r="J51" s="7">
        <v>-5.16E-2</v>
      </c>
      <c r="K51" s="7">
        <v>-5.3499999999999999E-2</v>
      </c>
      <c r="L51" s="7">
        <v>0.21410000000000001</v>
      </c>
      <c r="M51" s="7">
        <v>-0.1633</v>
      </c>
      <c r="N51" s="19">
        <v>13.07</v>
      </c>
      <c r="O51" s="19">
        <v>6.81</v>
      </c>
      <c r="P51" s="19">
        <v>0.35</v>
      </c>
    </row>
    <row r="52" spans="1:16" x14ac:dyDescent="0.2">
      <c r="A52" t="s">
        <v>552</v>
      </c>
      <c r="B52" s="19">
        <v>157.47999999999999</v>
      </c>
      <c r="C52" s="12">
        <v>0.98</v>
      </c>
      <c r="D52" s="19">
        <v>11.69</v>
      </c>
      <c r="E52" s="19">
        <v>8.6199999999999992</v>
      </c>
      <c r="F52" s="7">
        <v>0.57479999999999998</v>
      </c>
      <c r="G52" s="7">
        <v>-0.41660000000000003</v>
      </c>
      <c r="H52" s="21">
        <v>1.504E-2</v>
      </c>
      <c r="I52" s="7">
        <v>0.30930000000000002</v>
      </c>
      <c r="J52" s="7">
        <v>-5.3699999999999998E-2</v>
      </c>
      <c r="K52" s="7">
        <v>-5.5300000000000002E-2</v>
      </c>
      <c r="L52" s="7">
        <v>0.19889999999999999</v>
      </c>
      <c r="M52" s="7">
        <v>-0.18629999999999999</v>
      </c>
      <c r="N52" s="19">
        <v>11.32</v>
      </c>
      <c r="O52" s="19">
        <v>8.26</v>
      </c>
      <c r="P52" s="19">
        <v>0.37</v>
      </c>
    </row>
    <row r="53" spans="1:16" x14ac:dyDescent="0.2">
      <c r="A53" t="s">
        <v>552</v>
      </c>
      <c r="B53" s="19">
        <v>160.69</v>
      </c>
      <c r="C53" s="12">
        <v>1</v>
      </c>
      <c r="D53" s="19">
        <v>10.119999999999999</v>
      </c>
      <c r="E53" s="19">
        <v>10.25</v>
      </c>
      <c r="F53" s="7">
        <v>0.52549999999999997</v>
      </c>
      <c r="G53" s="7">
        <v>-0.46589999999999998</v>
      </c>
      <c r="H53" s="21">
        <v>1.5304E-2</v>
      </c>
      <c r="I53" s="7">
        <v>0.31469999999999998</v>
      </c>
      <c r="J53" s="7">
        <v>-5.4899999999999997E-2</v>
      </c>
      <c r="K53" s="7">
        <v>-5.62E-2</v>
      </c>
      <c r="L53" s="7">
        <v>0.18329999999999999</v>
      </c>
      <c r="M53" s="7">
        <v>-0.2099</v>
      </c>
      <c r="N53" s="19">
        <v>9.75</v>
      </c>
      <c r="O53" s="19">
        <v>9.8699999999999992</v>
      </c>
      <c r="P53" s="19">
        <v>0.37</v>
      </c>
    </row>
    <row r="54" spans="1:16" x14ac:dyDescent="0.2">
      <c r="A54" t="s">
        <v>552</v>
      </c>
      <c r="B54" s="19">
        <v>163.9</v>
      </c>
      <c r="C54" s="12">
        <v>1.02</v>
      </c>
      <c r="D54" s="19">
        <v>8.7200000000000006</v>
      </c>
      <c r="E54" s="19">
        <v>12.03</v>
      </c>
      <c r="F54" s="7">
        <v>0.47670000000000001</v>
      </c>
      <c r="G54" s="7">
        <v>-0.51470000000000005</v>
      </c>
      <c r="H54" s="21">
        <v>1.533E-2</v>
      </c>
      <c r="I54" s="7">
        <v>0.31519999999999998</v>
      </c>
      <c r="J54" s="7">
        <v>-5.5100000000000003E-2</v>
      </c>
      <c r="K54" s="7">
        <v>-5.62E-2</v>
      </c>
      <c r="L54" s="7">
        <v>0.16739999999999999</v>
      </c>
      <c r="M54" s="7">
        <v>-0.2336</v>
      </c>
      <c r="N54" s="19">
        <v>8.34</v>
      </c>
      <c r="O54" s="19">
        <v>11.65</v>
      </c>
      <c r="P54" s="19">
        <v>0.37</v>
      </c>
    </row>
    <row r="55" spans="1:16" x14ac:dyDescent="0.2">
      <c r="A55" t="s">
        <v>552</v>
      </c>
      <c r="B55" s="19">
        <v>167.12</v>
      </c>
      <c r="C55" s="12">
        <v>1.04</v>
      </c>
      <c r="D55" s="19">
        <v>7.46</v>
      </c>
      <c r="E55" s="19">
        <v>13.96</v>
      </c>
      <c r="F55" s="7">
        <v>0.42909999999999998</v>
      </c>
      <c r="G55" s="7">
        <v>-0.56230000000000002</v>
      </c>
      <c r="H55" s="21">
        <v>1.5129999999999999E-2</v>
      </c>
      <c r="I55" s="7">
        <v>0.31109999999999999</v>
      </c>
      <c r="J55" s="7">
        <v>-5.4600000000000003E-2</v>
      </c>
      <c r="K55" s="7">
        <v>-5.5399999999999998E-2</v>
      </c>
      <c r="L55" s="7">
        <v>0.15160000000000001</v>
      </c>
      <c r="M55" s="7">
        <v>-0.25719999999999998</v>
      </c>
      <c r="N55" s="19">
        <v>7.09</v>
      </c>
      <c r="O55" s="19">
        <v>13.59</v>
      </c>
      <c r="P55" s="19">
        <v>0.37</v>
      </c>
    </row>
    <row r="56" spans="1:16" x14ac:dyDescent="0.2">
      <c r="A56" t="s">
        <v>552</v>
      </c>
      <c r="B56" s="19">
        <v>170.33</v>
      </c>
      <c r="C56" s="12">
        <v>1.06</v>
      </c>
      <c r="D56" s="19">
        <v>6.35</v>
      </c>
      <c r="E56" s="19">
        <v>16.04</v>
      </c>
      <c r="F56" s="7">
        <v>0.38340000000000002</v>
      </c>
      <c r="G56" s="7">
        <v>-0.60799999999999998</v>
      </c>
      <c r="H56" s="21">
        <v>1.4725E-2</v>
      </c>
      <c r="I56" s="7">
        <v>0.30280000000000001</v>
      </c>
      <c r="J56" s="7">
        <v>-5.3199999999999997E-2</v>
      </c>
      <c r="K56" s="7">
        <v>-5.3800000000000001E-2</v>
      </c>
      <c r="L56" s="7">
        <v>0.1363</v>
      </c>
      <c r="M56" s="7">
        <v>-0.28050000000000003</v>
      </c>
      <c r="N56" s="19">
        <v>5.99</v>
      </c>
      <c r="O56" s="19">
        <v>15.68</v>
      </c>
      <c r="P56" s="19">
        <v>0.36</v>
      </c>
    </row>
    <row r="57" spans="1:16" x14ac:dyDescent="0.2">
      <c r="A57" t="s">
        <v>552</v>
      </c>
      <c r="B57" s="19">
        <v>173.55</v>
      </c>
      <c r="C57" s="12">
        <v>1.08</v>
      </c>
      <c r="D57" s="19">
        <v>5.37</v>
      </c>
      <c r="E57" s="19">
        <v>18.25</v>
      </c>
      <c r="F57" s="7">
        <v>0.34</v>
      </c>
      <c r="G57" s="7">
        <v>-0.65139999999999998</v>
      </c>
      <c r="H57" s="21">
        <v>1.4142E-2</v>
      </c>
      <c r="I57" s="7">
        <v>0.2908</v>
      </c>
      <c r="J57" s="7">
        <v>-5.1200000000000002E-2</v>
      </c>
      <c r="K57" s="7">
        <v>-5.1499999999999997E-2</v>
      </c>
      <c r="L57" s="7">
        <v>0.1215</v>
      </c>
      <c r="M57" s="7">
        <v>-0.30309999999999998</v>
      </c>
      <c r="N57" s="19">
        <v>5.03</v>
      </c>
      <c r="O57" s="19">
        <v>17.91</v>
      </c>
      <c r="P57" s="19">
        <v>0.34</v>
      </c>
    </row>
    <row r="58" spans="1:16" x14ac:dyDescent="0.2">
      <c r="A58" t="s">
        <v>552</v>
      </c>
      <c r="B58" s="19">
        <v>176.76</v>
      </c>
      <c r="C58" s="12">
        <v>1.1000000000000001</v>
      </c>
      <c r="D58" s="19">
        <v>4.5199999999999996</v>
      </c>
      <c r="E58" s="19">
        <v>20.59</v>
      </c>
      <c r="F58" s="7">
        <v>0.29930000000000001</v>
      </c>
      <c r="G58" s="7">
        <v>-0.69210000000000005</v>
      </c>
      <c r="H58" s="21">
        <v>1.3415E-2</v>
      </c>
      <c r="I58" s="7">
        <v>0.27579999999999999</v>
      </c>
      <c r="J58" s="7">
        <v>-4.87E-2</v>
      </c>
      <c r="K58" s="7">
        <v>-4.8599999999999997E-2</v>
      </c>
      <c r="L58" s="7">
        <v>0.1075</v>
      </c>
      <c r="M58" s="7">
        <v>-0.32500000000000001</v>
      </c>
      <c r="N58" s="19">
        <v>4.2</v>
      </c>
      <c r="O58" s="19">
        <v>20.260000000000002</v>
      </c>
      <c r="P58" s="19">
        <v>0.32</v>
      </c>
    </row>
    <row r="60" spans="1:16" ht="16" x14ac:dyDescent="0.2">
      <c r="A60" s="9" t="s">
        <v>553</v>
      </c>
    </row>
    <row r="61" spans="1:16" x14ac:dyDescent="0.2">
      <c r="A61" t="s">
        <v>554</v>
      </c>
      <c r="B61" s="7">
        <v>-4.0800000000000003E-2</v>
      </c>
    </row>
    <row r="62" spans="1:16" x14ac:dyDescent="0.2">
      <c r="A62" t="s">
        <v>555</v>
      </c>
      <c r="B62" s="7">
        <v>-4.0800000000000003E-2</v>
      </c>
    </row>
    <row r="63" spans="1:16" x14ac:dyDescent="0.2">
      <c r="A63" t="s">
        <v>556</v>
      </c>
      <c r="B63" s="35">
        <v>0</v>
      </c>
    </row>
    <row r="65" spans="1:2" ht="16" x14ac:dyDescent="0.2">
      <c r="A65" s="9" t="s">
        <v>557</v>
      </c>
    </row>
    <row r="66" spans="1:2" x14ac:dyDescent="0.2">
      <c r="A66" t="s">
        <v>519</v>
      </c>
      <c r="B66" s="33">
        <f>'01_Data'!C1826</f>
        <v>198.97</v>
      </c>
    </row>
    <row r="67" spans="1:2" x14ac:dyDescent="0.2">
      <c r="A67" t="s">
        <v>520</v>
      </c>
      <c r="B67" s="39">
        <f>'07_Volatility'!E1830</f>
        <v>0.27324761868071429</v>
      </c>
    </row>
    <row r="68" spans="1:2" x14ac:dyDescent="0.2">
      <c r="A68" t="s">
        <v>521</v>
      </c>
      <c r="B68" s="11">
        <v>0.32240344041365099</v>
      </c>
    </row>
    <row r="69" spans="1:2" x14ac:dyDescent="0.2">
      <c r="A69" t="s">
        <v>522</v>
      </c>
      <c r="B69" s="11">
        <v>3.1899999999999998E-2</v>
      </c>
    </row>
    <row r="70" spans="1:2" x14ac:dyDescent="0.2">
      <c r="A70" t="s">
        <v>523</v>
      </c>
      <c r="B70" s="11">
        <v>4.2999999999999997E-2</v>
      </c>
    </row>
    <row r="71" spans="1:2" x14ac:dyDescent="0.2">
      <c r="A71" s="13" t="s">
        <v>524</v>
      </c>
    </row>
    <row r="72" spans="1:2" x14ac:dyDescent="0.2">
      <c r="A72" t="s">
        <v>525</v>
      </c>
      <c r="B72" s="19">
        <f>B66</f>
        <v>198.97</v>
      </c>
    </row>
    <row r="73" spans="1:2" x14ac:dyDescent="0.2">
      <c r="A73" t="s">
        <v>526</v>
      </c>
      <c r="B73" s="7">
        <v>8.2191780821917804E-2</v>
      </c>
    </row>
    <row r="74" spans="1:2" x14ac:dyDescent="0.2">
      <c r="A74" t="s">
        <v>527</v>
      </c>
      <c r="B74" s="7">
        <f>(LN(B66/B72)+(B69-B70+B67^2/2)*B73)/(B67*SQRT(B73))</f>
        <v>2.7522721430338081E-2</v>
      </c>
    </row>
    <row r="75" spans="1:2" x14ac:dyDescent="0.2">
      <c r="A75" t="s">
        <v>528</v>
      </c>
      <c r="B75" s="7">
        <f>B74-B67*SQRT(B73)</f>
        <v>-5.081493608358241E-2</v>
      </c>
    </row>
    <row r="76" spans="1:2" x14ac:dyDescent="0.2">
      <c r="A76" t="s">
        <v>529</v>
      </c>
      <c r="B76" s="19">
        <f>B66*EXP(-B70*B73)*_xlfn.NORM.S.DIST(B74,TRUE)-B72*EXP(-B69*B73)*_xlfn.NORM.S.DIST(B75,TRUE)</f>
        <v>6.1074919975856545</v>
      </c>
    </row>
    <row r="77" spans="1:2" x14ac:dyDescent="0.2">
      <c r="A77" t="s">
        <v>530</v>
      </c>
      <c r="B77" s="19">
        <f>B72*EXP(-B69*B73)*_xlfn.NORM.S.DIST(-B75,TRUE)-B66*EXP(-B70*B73)*_xlfn.NORM.S.DIST(-B74,TRUE)</f>
        <v>6.2884601656005543</v>
      </c>
    </row>
    <row r="78" spans="1:2" x14ac:dyDescent="0.2">
      <c r="A78" t="s">
        <v>531</v>
      </c>
      <c r="B78" s="7">
        <f>EXP(-B70*B73)*_xlfn.NORM.S.DIST(B74,TRUE)</f>
        <v>0.50917585438397972</v>
      </c>
    </row>
    <row r="79" spans="1:2" x14ac:dyDescent="0.2">
      <c r="A79" t="s">
        <v>532</v>
      </c>
      <c r="B79" s="7">
        <f>EXP(-B70*B73)*(_xlfn.NORM.S.DIST(B74,TRUE)-1)</f>
        <v>-0.48729613713894904</v>
      </c>
    </row>
    <row r="80" spans="1:2" x14ac:dyDescent="0.2">
      <c r="A80" t="s">
        <v>533</v>
      </c>
      <c r="B80" s="21">
        <f>EXP(-B70*B73)*_xlfn.NORM.S.DIST(B74,FALSE)/(B66*B67*SQRT(B73))</f>
        <v>2.5494851816624614E-2</v>
      </c>
    </row>
    <row r="81" spans="1:16" x14ac:dyDescent="0.2">
      <c r="A81" t="s">
        <v>534</v>
      </c>
      <c r="B81" s="7">
        <f>B66*EXP(-B70*B73)*_xlfn.NORM.S.DIST(B74,FALSE)*SQRT(B73)/100</f>
        <v>0.22667961587885521</v>
      </c>
    </row>
    <row r="83" spans="1:16" ht="16" x14ac:dyDescent="0.2">
      <c r="A83" s="9" t="s">
        <v>558</v>
      </c>
    </row>
    <row r="84" spans="1:16" x14ac:dyDescent="0.2">
      <c r="A84" s="5" t="s">
        <v>479</v>
      </c>
      <c r="B84" s="5" t="s">
        <v>536</v>
      </c>
      <c r="C84" s="5" t="s">
        <v>537</v>
      </c>
      <c r="D84" s="5" t="s">
        <v>538</v>
      </c>
      <c r="E84" s="5" t="s">
        <v>539</v>
      </c>
      <c r="F84" s="5" t="s">
        <v>540</v>
      </c>
      <c r="G84" s="5" t="s">
        <v>541</v>
      </c>
      <c r="H84" s="5" t="s">
        <v>533</v>
      </c>
      <c r="I84" s="5" t="s">
        <v>542</v>
      </c>
      <c r="J84" s="5" t="s">
        <v>543</v>
      </c>
      <c r="K84" s="5" t="s">
        <v>544</v>
      </c>
      <c r="L84" s="5" t="s">
        <v>545</v>
      </c>
      <c r="M84" s="5" t="s">
        <v>546</v>
      </c>
      <c r="N84" s="5" t="s">
        <v>547</v>
      </c>
      <c r="O84" s="5" t="s">
        <v>548</v>
      </c>
      <c r="P84" s="5" t="s">
        <v>549</v>
      </c>
    </row>
    <row r="85" spans="1:16" x14ac:dyDescent="0.2">
      <c r="A85" t="s">
        <v>550</v>
      </c>
      <c r="B85" s="19">
        <v>179.07</v>
      </c>
      <c r="C85" s="12">
        <v>0.9</v>
      </c>
      <c r="D85" s="19">
        <v>20.29</v>
      </c>
      <c r="E85" s="19">
        <v>0.62</v>
      </c>
      <c r="F85" s="7">
        <v>0.91180000000000005</v>
      </c>
      <c r="G85" s="7">
        <v>-8.4699999999999998E-2</v>
      </c>
      <c r="H85" s="21">
        <v>9.9439999999999997E-3</v>
      </c>
      <c r="I85" s="7">
        <v>8.8400000000000006E-2</v>
      </c>
      <c r="J85" s="7">
        <v>-3.3000000000000002E-2</v>
      </c>
      <c r="K85" s="7">
        <v>-4.07E-2</v>
      </c>
      <c r="L85" s="7">
        <v>0.13239999999999999</v>
      </c>
      <c r="M85" s="7">
        <v>-1.44E-2</v>
      </c>
      <c r="N85" s="19">
        <v>20.79</v>
      </c>
      <c r="O85" s="19">
        <v>1.1200000000000001</v>
      </c>
      <c r="P85" s="19">
        <v>-0.5</v>
      </c>
    </row>
    <row r="86" spans="1:16" x14ac:dyDescent="0.2">
      <c r="A86" t="s">
        <v>550</v>
      </c>
      <c r="B86" s="19">
        <v>183.05</v>
      </c>
      <c r="C86" s="12">
        <v>0.92</v>
      </c>
      <c r="D86" s="19">
        <v>16.82</v>
      </c>
      <c r="E86" s="19">
        <v>1.1200000000000001</v>
      </c>
      <c r="F86" s="7">
        <v>0.85950000000000004</v>
      </c>
      <c r="G86" s="7">
        <v>-0.13700000000000001</v>
      </c>
      <c r="H86" s="21">
        <v>1.4050999999999999E-2</v>
      </c>
      <c r="I86" s="7">
        <v>0.1249</v>
      </c>
      <c r="J86" s="7">
        <v>-5.0200000000000002E-2</v>
      </c>
      <c r="K86" s="7">
        <v>-5.7599999999999998E-2</v>
      </c>
      <c r="L86" s="7">
        <v>0.12670000000000001</v>
      </c>
      <c r="M86" s="7">
        <v>-2.3300000000000001E-2</v>
      </c>
      <c r="N86" s="19">
        <v>17.489999999999998</v>
      </c>
      <c r="O86" s="19">
        <v>1.79</v>
      </c>
      <c r="P86" s="19">
        <v>-0.67</v>
      </c>
    </row>
    <row r="87" spans="1:16" x14ac:dyDescent="0.2">
      <c r="A87" t="s">
        <v>550</v>
      </c>
      <c r="B87" s="19">
        <v>187.03</v>
      </c>
      <c r="C87" s="12">
        <v>0.94</v>
      </c>
      <c r="D87" s="19">
        <v>13.61</v>
      </c>
      <c r="E87" s="19">
        <v>1.88</v>
      </c>
      <c r="F87" s="7">
        <v>0.7903</v>
      </c>
      <c r="G87" s="7">
        <v>-0.20610000000000001</v>
      </c>
      <c r="H87" s="21">
        <v>1.8262E-2</v>
      </c>
      <c r="I87" s="7">
        <v>0.16239999999999999</v>
      </c>
      <c r="J87" s="7">
        <v>-6.8000000000000005E-2</v>
      </c>
      <c r="K87" s="7">
        <v>-7.4999999999999997E-2</v>
      </c>
      <c r="L87" s="7">
        <v>0.1181</v>
      </c>
      <c r="M87" s="7">
        <v>-3.5299999999999998E-2</v>
      </c>
      <c r="N87" s="19">
        <v>14.44</v>
      </c>
      <c r="O87" s="19">
        <v>2.72</v>
      </c>
      <c r="P87" s="19">
        <v>-0.84</v>
      </c>
    </row>
    <row r="88" spans="1:16" x14ac:dyDescent="0.2">
      <c r="A88" t="s">
        <v>550</v>
      </c>
      <c r="B88" s="19">
        <v>191.01</v>
      </c>
      <c r="C88" s="12">
        <v>0.96</v>
      </c>
      <c r="D88" s="19">
        <v>10.72</v>
      </c>
      <c r="E88" s="19">
        <v>2.97</v>
      </c>
      <c r="F88" s="7">
        <v>0.70589999999999997</v>
      </c>
      <c r="G88" s="7">
        <v>-0.29060000000000002</v>
      </c>
      <c r="H88" s="21">
        <v>2.1940999999999999E-2</v>
      </c>
      <c r="I88" s="7">
        <v>0.1951</v>
      </c>
      <c r="J88" s="7">
        <v>-8.3599999999999994E-2</v>
      </c>
      <c r="K88" s="7">
        <v>-9.0300000000000005E-2</v>
      </c>
      <c r="L88" s="7">
        <v>0.1066</v>
      </c>
      <c r="M88" s="7">
        <v>-0.05</v>
      </c>
      <c r="N88" s="19">
        <v>11.7</v>
      </c>
      <c r="O88" s="19">
        <v>3.94</v>
      </c>
      <c r="P88" s="19">
        <v>-0.98</v>
      </c>
    </row>
    <row r="89" spans="1:16" x14ac:dyDescent="0.2">
      <c r="A89" t="s">
        <v>550</v>
      </c>
      <c r="B89" s="19">
        <v>194.99</v>
      </c>
      <c r="C89" s="12">
        <v>0.98</v>
      </c>
      <c r="D89" s="19">
        <v>8.2100000000000009</v>
      </c>
      <c r="E89" s="19">
        <v>4.43</v>
      </c>
      <c r="F89" s="7">
        <v>0.61019999999999996</v>
      </c>
      <c r="G89" s="7">
        <v>-0.38629999999999998</v>
      </c>
      <c r="H89" s="21">
        <v>2.4486999999999998E-2</v>
      </c>
      <c r="I89" s="7">
        <v>0.2177</v>
      </c>
      <c r="J89" s="7">
        <v>-9.4700000000000006E-2</v>
      </c>
      <c r="K89" s="7">
        <v>-0.1011</v>
      </c>
      <c r="L89" s="7">
        <v>9.2999999999999999E-2</v>
      </c>
      <c r="M89" s="7">
        <v>-6.6799999999999998E-2</v>
      </c>
      <c r="N89" s="19">
        <v>9.2899999999999991</v>
      </c>
      <c r="O89" s="19">
        <v>5.5</v>
      </c>
      <c r="P89" s="19">
        <v>-1.08</v>
      </c>
    </row>
    <row r="90" spans="1:16" x14ac:dyDescent="0.2">
      <c r="A90" t="s">
        <v>550</v>
      </c>
      <c r="B90" s="19">
        <v>198.97</v>
      </c>
      <c r="C90" s="12">
        <v>1</v>
      </c>
      <c r="D90" s="19">
        <v>6.11</v>
      </c>
      <c r="E90" s="19">
        <v>6.29</v>
      </c>
      <c r="F90" s="7">
        <v>0.50919999999999999</v>
      </c>
      <c r="G90" s="7">
        <v>-0.48730000000000001</v>
      </c>
      <c r="H90" s="21">
        <v>2.5495E-2</v>
      </c>
      <c r="I90" s="7">
        <v>0.22670000000000001</v>
      </c>
      <c r="J90" s="7">
        <v>-9.9599999999999994E-2</v>
      </c>
      <c r="K90" s="7">
        <v>-0.1056</v>
      </c>
      <c r="L90" s="7">
        <v>7.8200000000000006E-2</v>
      </c>
      <c r="M90" s="7">
        <v>-8.4900000000000003E-2</v>
      </c>
      <c r="N90" s="19">
        <v>7.22</v>
      </c>
      <c r="O90" s="19">
        <v>7.4</v>
      </c>
      <c r="P90" s="19">
        <v>-1.1100000000000001</v>
      </c>
    </row>
    <row r="91" spans="1:16" x14ac:dyDescent="0.2">
      <c r="A91" t="s">
        <v>550</v>
      </c>
      <c r="B91" s="19">
        <v>202.95</v>
      </c>
      <c r="C91" s="12">
        <v>1.02</v>
      </c>
      <c r="D91" s="19">
        <v>4.4000000000000004</v>
      </c>
      <c r="E91" s="19">
        <v>8.5500000000000007</v>
      </c>
      <c r="F91" s="7">
        <v>0.40939999999999999</v>
      </c>
      <c r="G91" s="7">
        <v>-0.58699999999999997</v>
      </c>
      <c r="H91" s="21">
        <v>2.4865999999999999E-2</v>
      </c>
      <c r="I91" s="7">
        <v>0.22109999999999999</v>
      </c>
      <c r="J91" s="7">
        <v>-9.7799999999999998E-2</v>
      </c>
      <c r="K91" s="7">
        <v>-0.10349999999999999</v>
      </c>
      <c r="L91" s="7">
        <v>6.3299999999999995E-2</v>
      </c>
      <c r="M91" s="7">
        <v>-0.10299999999999999</v>
      </c>
      <c r="N91" s="19">
        <v>5.49</v>
      </c>
      <c r="O91" s="19">
        <v>9.64</v>
      </c>
      <c r="P91" s="19">
        <v>-1.0900000000000001</v>
      </c>
    </row>
    <row r="92" spans="1:16" x14ac:dyDescent="0.2">
      <c r="A92" t="s">
        <v>550</v>
      </c>
      <c r="B92" s="19">
        <v>206.93</v>
      </c>
      <c r="C92" s="12">
        <v>1.04</v>
      </c>
      <c r="D92" s="19">
        <v>3.07</v>
      </c>
      <c r="E92" s="19">
        <v>11.19</v>
      </c>
      <c r="F92" s="7">
        <v>0.31690000000000002</v>
      </c>
      <c r="G92" s="7">
        <v>-0.67949999999999999</v>
      </c>
      <c r="H92" s="21">
        <v>2.2804000000000001E-2</v>
      </c>
      <c r="I92" s="7">
        <v>0.20280000000000001</v>
      </c>
      <c r="J92" s="7">
        <v>-9.01E-2</v>
      </c>
      <c r="K92" s="7">
        <v>-9.5500000000000002E-2</v>
      </c>
      <c r="L92" s="7">
        <v>4.9299999999999997E-2</v>
      </c>
      <c r="M92" s="7">
        <v>-0.1203</v>
      </c>
      <c r="N92" s="19">
        <v>4.09</v>
      </c>
      <c r="O92" s="19">
        <v>12.21</v>
      </c>
      <c r="P92" s="19">
        <v>-1.02</v>
      </c>
    </row>
    <row r="93" spans="1:16" x14ac:dyDescent="0.2">
      <c r="A93" t="s">
        <v>550</v>
      </c>
      <c r="B93" s="19">
        <v>210.91</v>
      </c>
      <c r="C93" s="12">
        <v>1.06</v>
      </c>
      <c r="D93" s="19">
        <v>2.08</v>
      </c>
      <c r="E93" s="19">
        <v>14.17</v>
      </c>
      <c r="F93" s="7">
        <v>0.2361</v>
      </c>
      <c r="G93" s="7">
        <v>-0.76039999999999996</v>
      </c>
      <c r="H93" s="21">
        <v>1.9733000000000001E-2</v>
      </c>
      <c r="I93" s="7">
        <v>0.17549999999999999</v>
      </c>
      <c r="J93" s="7">
        <v>-7.8299999999999995E-2</v>
      </c>
      <c r="K93" s="7">
        <v>-8.3299999999999999E-2</v>
      </c>
      <c r="L93" s="7">
        <v>3.6900000000000002E-2</v>
      </c>
      <c r="M93" s="7">
        <v>-0.13600000000000001</v>
      </c>
      <c r="N93" s="19">
        <v>2.98</v>
      </c>
      <c r="O93" s="19">
        <v>15.07</v>
      </c>
      <c r="P93" s="19">
        <v>-0.9</v>
      </c>
    </row>
    <row r="94" spans="1:16" x14ac:dyDescent="0.2">
      <c r="A94" t="s">
        <v>550</v>
      </c>
      <c r="B94" s="19">
        <v>214.89</v>
      </c>
      <c r="C94" s="12">
        <v>1.08</v>
      </c>
      <c r="D94" s="19">
        <v>1.36</v>
      </c>
      <c r="E94" s="19">
        <v>17.420000000000002</v>
      </c>
      <c r="F94" s="7">
        <v>0.16919999999999999</v>
      </c>
      <c r="G94" s="7">
        <v>-0.82730000000000004</v>
      </c>
      <c r="H94" s="21">
        <v>1.6166E-2</v>
      </c>
      <c r="I94" s="7">
        <v>0.14369999999999999</v>
      </c>
      <c r="J94" s="7">
        <v>-6.4299999999999996E-2</v>
      </c>
      <c r="K94" s="7">
        <v>-6.8900000000000003E-2</v>
      </c>
      <c r="L94" s="7">
        <v>2.6599999999999999E-2</v>
      </c>
      <c r="M94" s="7">
        <v>-0.14960000000000001</v>
      </c>
      <c r="N94" s="19">
        <v>2.12</v>
      </c>
      <c r="O94" s="19">
        <v>18.18</v>
      </c>
      <c r="P94" s="19">
        <v>-0.76</v>
      </c>
    </row>
    <row r="95" spans="1:16" x14ac:dyDescent="0.2">
      <c r="A95" t="s">
        <v>550</v>
      </c>
      <c r="B95" s="19">
        <v>218.87</v>
      </c>
      <c r="C95" s="12">
        <v>1.1000000000000001</v>
      </c>
      <c r="D95" s="19">
        <v>0.86</v>
      </c>
      <c r="E95" s="19">
        <v>20.89</v>
      </c>
      <c r="F95" s="7">
        <v>0.1168</v>
      </c>
      <c r="G95" s="7">
        <v>-0.87970000000000004</v>
      </c>
      <c r="H95" s="21">
        <v>1.2577E-2</v>
      </c>
      <c r="I95" s="7">
        <v>0.1118</v>
      </c>
      <c r="J95" s="7">
        <v>-5.0099999999999999E-2</v>
      </c>
      <c r="K95" s="7">
        <v>-5.4399999999999997E-2</v>
      </c>
      <c r="L95" s="7">
        <v>1.84E-2</v>
      </c>
      <c r="M95" s="7">
        <v>-0.161</v>
      </c>
      <c r="N95" s="19">
        <v>1.48</v>
      </c>
      <c r="O95" s="19">
        <v>21.51</v>
      </c>
      <c r="P95" s="19">
        <v>-0.62</v>
      </c>
    </row>
    <row r="96" spans="1:16" x14ac:dyDescent="0.2">
      <c r="A96" t="s">
        <v>551</v>
      </c>
      <c r="B96" s="19">
        <v>179.07</v>
      </c>
      <c r="C96" s="12">
        <v>0.9</v>
      </c>
      <c r="D96" s="19">
        <v>21.39</v>
      </c>
      <c r="E96" s="19">
        <v>1.96</v>
      </c>
      <c r="F96" s="7">
        <v>0.83299999999999996</v>
      </c>
      <c r="G96" s="7">
        <v>-0.16</v>
      </c>
      <c r="H96" s="21">
        <v>1.1009E-2</v>
      </c>
      <c r="I96" s="7">
        <v>0.1958</v>
      </c>
      <c r="J96" s="7">
        <v>-3.7699999999999997E-2</v>
      </c>
      <c r="K96" s="7">
        <v>-4.5400000000000003E-2</v>
      </c>
      <c r="L96" s="7">
        <v>0.23730000000000001</v>
      </c>
      <c r="M96" s="7">
        <v>-5.5500000000000001E-2</v>
      </c>
      <c r="N96" s="19">
        <v>22.42</v>
      </c>
      <c r="O96" s="19">
        <v>2.99</v>
      </c>
      <c r="P96" s="19">
        <v>-1.03</v>
      </c>
    </row>
    <row r="97" spans="1:16" x14ac:dyDescent="0.2">
      <c r="A97" t="s">
        <v>551</v>
      </c>
      <c r="B97" s="19">
        <v>183.05</v>
      </c>
      <c r="C97" s="12">
        <v>0.92</v>
      </c>
      <c r="D97" s="19">
        <v>18.29</v>
      </c>
      <c r="E97" s="19">
        <v>2.82</v>
      </c>
      <c r="F97" s="7">
        <v>0.7802</v>
      </c>
      <c r="G97" s="7">
        <v>-0.21279999999999999</v>
      </c>
      <c r="H97" s="21">
        <v>1.3136999999999999E-2</v>
      </c>
      <c r="I97" s="7">
        <v>0.2336</v>
      </c>
      <c r="J97" s="7">
        <v>-4.6899999999999997E-2</v>
      </c>
      <c r="K97" s="7">
        <v>-5.4199999999999998E-2</v>
      </c>
      <c r="L97" s="7">
        <v>0.22509999999999999</v>
      </c>
      <c r="M97" s="7">
        <v>-7.4200000000000002E-2</v>
      </c>
      <c r="N97" s="19">
        <v>19.489999999999998</v>
      </c>
      <c r="O97" s="19">
        <v>4.0199999999999996</v>
      </c>
      <c r="P97" s="19">
        <v>-1.2</v>
      </c>
    </row>
    <row r="98" spans="1:16" x14ac:dyDescent="0.2">
      <c r="A98" t="s">
        <v>551</v>
      </c>
      <c r="B98" s="19">
        <v>187.03</v>
      </c>
      <c r="C98" s="12">
        <v>0.94</v>
      </c>
      <c r="D98" s="19">
        <v>15.44</v>
      </c>
      <c r="E98" s="19">
        <v>3.93</v>
      </c>
      <c r="F98" s="7">
        <v>0.7198</v>
      </c>
      <c r="G98" s="7">
        <v>-0.2732</v>
      </c>
      <c r="H98" s="21">
        <v>1.5034E-2</v>
      </c>
      <c r="I98" s="7">
        <v>0.26729999999999998</v>
      </c>
      <c r="J98" s="7">
        <v>-5.5199999999999999E-2</v>
      </c>
      <c r="K98" s="7">
        <v>-6.2199999999999998E-2</v>
      </c>
      <c r="L98" s="7">
        <v>0.21</v>
      </c>
      <c r="M98" s="7">
        <v>-9.5799999999999996E-2</v>
      </c>
      <c r="N98" s="19">
        <v>16.79</v>
      </c>
      <c r="O98" s="19">
        <v>5.27</v>
      </c>
      <c r="P98" s="19">
        <v>-1.34</v>
      </c>
    </row>
    <row r="99" spans="1:16" x14ac:dyDescent="0.2">
      <c r="A99" t="s">
        <v>551</v>
      </c>
      <c r="B99" s="19">
        <v>191.01</v>
      </c>
      <c r="C99" s="12">
        <v>0.96</v>
      </c>
      <c r="D99" s="19">
        <v>12.86</v>
      </c>
      <c r="E99" s="19">
        <v>5.31</v>
      </c>
      <c r="F99" s="7">
        <v>0.65349999999999997</v>
      </c>
      <c r="G99" s="7">
        <v>-0.33939999999999998</v>
      </c>
      <c r="H99" s="21">
        <v>1.6539999999999999E-2</v>
      </c>
      <c r="I99" s="7">
        <v>0.29409999999999997</v>
      </c>
      <c r="J99" s="7">
        <v>-6.1899999999999997E-2</v>
      </c>
      <c r="K99" s="7">
        <v>-6.8599999999999994E-2</v>
      </c>
      <c r="L99" s="7">
        <v>0.19259999999999999</v>
      </c>
      <c r="M99" s="7">
        <v>-0.1197</v>
      </c>
      <c r="N99" s="19">
        <v>14.32</v>
      </c>
      <c r="O99" s="19">
        <v>6.77</v>
      </c>
      <c r="P99" s="19">
        <v>-1.46</v>
      </c>
    </row>
    <row r="100" spans="1:16" x14ac:dyDescent="0.2">
      <c r="A100" t="s">
        <v>551</v>
      </c>
      <c r="B100" s="19">
        <v>194.99</v>
      </c>
      <c r="C100" s="12">
        <v>0.98</v>
      </c>
      <c r="D100" s="19">
        <v>10.57</v>
      </c>
      <c r="E100" s="19">
        <v>6.97</v>
      </c>
      <c r="F100" s="7">
        <v>0.58340000000000003</v>
      </c>
      <c r="G100" s="7">
        <v>-0.40949999999999998</v>
      </c>
      <c r="H100" s="21">
        <v>1.7536E-2</v>
      </c>
      <c r="I100" s="7">
        <v>0.31180000000000002</v>
      </c>
      <c r="J100" s="7">
        <v>-6.6600000000000006E-2</v>
      </c>
      <c r="K100" s="7">
        <v>-7.2900000000000006E-2</v>
      </c>
      <c r="L100" s="7">
        <v>0.17349999999999999</v>
      </c>
      <c r="M100" s="7">
        <v>-0.1454</v>
      </c>
      <c r="N100" s="19">
        <v>12.1</v>
      </c>
      <c r="O100" s="19">
        <v>8.5</v>
      </c>
      <c r="P100" s="19">
        <v>-1.54</v>
      </c>
    </row>
    <row r="101" spans="1:16" x14ac:dyDescent="0.2">
      <c r="A101" t="s">
        <v>551</v>
      </c>
      <c r="B101" s="19">
        <v>198.97</v>
      </c>
      <c r="C101" s="12">
        <v>1</v>
      </c>
      <c r="D101" s="19">
        <v>8.56</v>
      </c>
      <c r="E101" s="19">
        <v>8.92</v>
      </c>
      <c r="F101" s="7">
        <v>0.51190000000000002</v>
      </c>
      <c r="G101" s="7">
        <v>-0.48110000000000003</v>
      </c>
      <c r="H101" s="21">
        <v>1.7957000000000001E-2</v>
      </c>
      <c r="I101" s="7">
        <v>0.31929999999999997</v>
      </c>
      <c r="J101" s="7">
        <v>-6.8900000000000003E-2</v>
      </c>
      <c r="K101" s="7">
        <v>-7.4800000000000005E-2</v>
      </c>
      <c r="L101" s="7">
        <v>0.15340000000000001</v>
      </c>
      <c r="M101" s="7">
        <v>-0.17199999999999999</v>
      </c>
      <c r="N101" s="19">
        <v>10.130000000000001</v>
      </c>
      <c r="O101" s="19">
        <v>10.49</v>
      </c>
      <c r="P101" s="19">
        <v>-1.57</v>
      </c>
    </row>
    <row r="102" spans="1:16" x14ac:dyDescent="0.2">
      <c r="A102" t="s">
        <v>551</v>
      </c>
      <c r="B102" s="19">
        <v>202.95</v>
      </c>
      <c r="C102" s="12">
        <v>1.02</v>
      </c>
      <c r="D102" s="19">
        <v>6.83</v>
      </c>
      <c r="E102" s="19">
        <v>11.15</v>
      </c>
      <c r="F102" s="7">
        <v>0.44130000000000003</v>
      </c>
      <c r="G102" s="7">
        <v>-0.55169999999999997</v>
      </c>
      <c r="H102" s="21">
        <v>1.7795999999999999E-2</v>
      </c>
      <c r="I102" s="7">
        <v>0.3165</v>
      </c>
      <c r="J102" s="7">
        <v>-6.88E-2</v>
      </c>
      <c r="K102" s="7">
        <v>-7.4399999999999994E-2</v>
      </c>
      <c r="L102" s="7">
        <v>0.1331</v>
      </c>
      <c r="M102" s="7">
        <v>-0.1988</v>
      </c>
      <c r="N102" s="19">
        <v>8.39</v>
      </c>
      <c r="O102" s="19">
        <v>12.71</v>
      </c>
      <c r="P102" s="19">
        <v>-1.56</v>
      </c>
    </row>
    <row r="103" spans="1:16" x14ac:dyDescent="0.2">
      <c r="A103" t="s">
        <v>551</v>
      </c>
      <c r="B103" s="19">
        <v>206.93</v>
      </c>
      <c r="C103" s="12">
        <v>1.04</v>
      </c>
      <c r="D103" s="19">
        <v>5.38</v>
      </c>
      <c r="E103" s="19">
        <v>13.65</v>
      </c>
      <c r="F103" s="7">
        <v>0.37369999999999998</v>
      </c>
      <c r="G103" s="7">
        <v>-0.61929999999999996</v>
      </c>
      <c r="H103" s="21">
        <v>1.7100000000000001E-2</v>
      </c>
      <c r="I103" s="7">
        <v>0.30409999999999998</v>
      </c>
      <c r="J103" s="7">
        <v>-6.6500000000000004E-2</v>
      </c>
      <c r="K103" s="7">
        <v>-7.1800000000000003E-2</v>
      </c>
      <c r="L103" s="7">
        <v>0.1134</v>
      </c>
      <c r="M103" s="7">
        <v>-0.22500000000000001</v>
      </c>
      <c r="N103" s="19">
        <v>6.89</v>
      </c>
      <c r="O103" s="19">
        <v>15.16</v>
      </c>
      <c r="P103" s="19">
        <v>-1.51</v>
      </c>
    </row>
    <row r="104" spans="1:16" x14ac:dyDescent="0.2">
      <c r="A104" t="s">
        <v>551</v>
      </c>
      <c r="B104" s="19">
        <v>210.91</v>
      </c>
      <c r="C104" s="12">
        <v>1.06</v>
      </c>
      <c r="D104" s="19">
        <v>4.17</v>
      </c>
      <c r="E104" s="19">
        <v>16.41</v>
      </c>
      <c r="F104" s="7">
        <v>0.31090000000000001</v>
      </c>
      <c r="G104" s="7">
        <v>-0.68200000000000005</v>
      </c>
      <c r="H104" s="21">
        <v>1.5960999999999999E-2</v>
      </c>
      <c r="I104" s="7">
        <v>0.2838</v>
      </c>
      <c r="J104" s="7">
        <v>-6.2399999999999997E-2</v>
      </c>
      <c r="K104" s="7">
        <v>-6.7299999999999999E-2</v>
      </c>
      <c r="L104" s="7">
        <v>9.4799999999999995E-2</v>
      </c>
      <c r="M104" s="7">
        <v>-0.25</v>
      </c>
      <c r="N104" s="19">
        <v>5.6</v>
      </c>
      <c r="O104" s="19">
        <v>17.829999999999998</v>
      </c>
      <c r="P104" s="19">
        <v>-1.43</v>
      </c>
    </row>
    <row r="105" spans="1:16" x14ac:dyDescent="0.2">
      <c r="A105" t="s">
        <v>551</v>
      </c>
      <c r="B105" s="19">
        <v>214.89</v>
      </c>
      <c r="C105" s="12">
        <v>1.08</v>
      </c>
      <c r="D105" s="19">
        <v>3.19</v>
      </c>
      <c r="E105" s="19">
        <v>19.38</v>
      </c>
      <c r="F105" s="7">
        <v>0.25419999999999998</v>
      </c>
      <c r="G105" s="7">
        <v>-0.73880000000000001</v>
      </c>
      <c r="H105" s="21">
        <v>1.4494E-2</v>
      </c>
      <c r="I105" s="7">
        <v>0.25769999999999998</v>
      </c>
      <c r="J105" s="7">
        <v>-5.6899999999999999E-2</v>
      </c>
      <c r="K105" s="7">
        <v>-6.1499999999999999E-2</v>
      </c>
      <c r="L105" s="7">
        <v>7.7899999999999997E-2</v>
      </c>
      <c r="M105" s="7">
        <v>-0.27350000000000002</v>
      </c>
      <c r="N105" s="19">
        <v>4.51</v>
      </c>
      <c r="O105" s="19">
        <v>20.7</v>
      </c>
      <c r="P105" s="19">
        <v>-1.32</v>
      </c>
    </row>
    <row r="106" spans="1:16" x14ac:dyDescent="0.2">
      <c r="A106" t="s">
        <v>551</v>
      </c>
      <c r="B106" s="19">
        <v>218.87</v>
      </c>
      <c r="C106" s="12">
        <v>1.1000000000000001</v>
      </c>
      <c r="D106" s="19">
        <v>2.41</v>
      </c>
      <c r="E106" s="19">
        <v>22.56</v>
      </c>
      <c r="F106" s="7">
        <v>0.20430000000000001</v>
      </c>
      <c r="G106" s="7">
        <v>-0.78869999999999996</v>
      </c>
      <c r="H106" s="21">
        <v>1.2825E-2</v>
      </c>
      <c r="I106" s="7">
        <v>0.2281</v>
      </c>
      <c r="J106" s="7">
        <v>-5.0500000000000003E-2</v>
      </c>
      <c r="K106" s="7">
        <v>-5.4699999999999999E-2</v>
      </c>
      <c r="L106" s="7">
        <v>6.2899999999999998E-2</v>
      </c>
      <c r="M106" s="7">
        <v>-0.29499999999999998</v>
      </c>
      <c r="N106" s="19">
        <v>3.59</v>
      </c>
      <c r="O106" s="19">
        <v>23.75</v>
      </c>
      <c r="P106" s="19">
        <v>-1.19</v>
      </c>
    </row>
    <row r="107" spans="1:16" x14ac:dyDescent="0.2">
      <c r="A107" t="s">
        <v>552</v>
      </c>
      <c r="B107" s="19">
        <v>179.07</v>
      </c>
      <c r="C107" s="12">
        <v>0.9</v>
      </c>
      <c r="D107" s="19">
        <v>22.49</v>
      </c>
      <c r="E107" s="19">
        <v>3.29</v>
      </c>
      <c r="F107" s="7">
        <v>0.78669999999999995</v>
      </c>
      <c r="G107" s="7">
        <v>-0.20280000000000001</v>
      </c>
      <c r="H107" s="21">
        <v>1.0411E-2</v>
      </c>
      <c r="I107" s="7">
        <v>0.2777</v>
      </c>
      <c r="J107" s="7">
        <v>-3.5400000000000001E-2</v>
      </c>
      <c r="K107" s="7">
        <v>-4.3099999999999999E-2</v>
      </c>
      <c r="L107" s="7">
        <v>0.33050000000000002</v>
      </c>
      <c r="M107" s="7">
        <v>-0.1076</v>
      </c>
      <c r="N107" s="19">
        <v>23.92</v>
      </c>
      <c r="O107" s="19">
        <v>4.71</v>
      </c>
      <c r="P107" s="19">
        <v>-1.43</v>
      </c>
    </row>
    <row r="108" spans="1:16" x14ac:dyDescent="0.2">
      <c r="A108" t="s">
        <v>552</v>
      </c>
      <c r="B108" s="19">
        <v>183.05</v>
      </c>
      <c r="C108" s="12">
        <v>0.92</v>
      </c>
      <c r="D108" s="19">
        <v>19.62</v>
      </c>
      <c r="E108" s="19">
        <v>4.3600000000000003</v>
      </c>
      <c r="F108" s="7">
        <v>0.73819999999999997</v>
      </c>
      <c r="G108" s="7">
        <v>-0.25119999999999998</v>
      </c>
      <c r="H108" s="21">
        <v>1.1743E-2</v>
      </c>
      <c r="I108" s="7">
        <v>0.31319999999999998</v>
      </c>
      <c r="J108" s="7">
        <v>-4.1399999999999999E-2</v>
      </c>
      <c r="K108" s="7">
        <v>-4.87E-2</v>
      </c>
      <c r="L108" s="7">
        <v>0.31380000000000002</v>
      </c>
      <c r="M108" s="7">
        <v>-0.13400000000000001</v>
      </c>
      <c r="N108" s="19">
        <v>21.2</v>
      </c>
      <c r="O108" s="19">
        <v>5.94</v>
      </c>
      <c r="P108" s="19">
        <v>-1.58</v>
      </c>
    </row>
    <row r="109" spans="1:16" x14ac:dyDescent="0.2">
      <c r="A109" t="s">
        <v>552</v>
      </c>
      <c r="B109" s="19">
        <v>187.03</v>
      </c>
      <c r="C109" s="12">
        <v>0.94</v>
      </c>
      <c r="D109" s="19">
        <v>16.96</v>
      </c>
      <c r="E109" s="19">
        <v>5.66</v>
      </c>
      <c r="F109" s="7">
        <v>0.6855</v>
      </c>
      <c r="G109" s="7">
        <v>-0.30399999999999999</v>
      </c>
      <c r="H109" s="21">
        <v>1.2879E-2</v>
      </c>
      <c r="I109" s="7">
        <v>0.34350000000000003</v>
      </c>
      <c r="J109" s="7">
        <v>-4.65E-2</v>
      </c>
      <c r="K109" s="7">
        <v>-5.3499999999999999E-2</v>
      </c>
      <c r="L109" s="7">
        <v>0.29449999999999998</v>
      </c>
      <c r="M109" s="7">
        <v>-0.16309999999999999</v>
      </c>
      <c r="N109" s="19">
        <v>18.670000000000002</v>
      </c>
      <c r="O109" s="19">
        <v>7.37</v>
      </c>
      <c r="P109" s="19">
        <v>-1.71</v>
      </c>
    </row>
    <row r="110" spans="1:16" x14ac:dyDescent="0.2">
      <c r="A110" t="s">
        <v>552</v>
      </c>
      <c r="B110" s="19">
        <v>191.01</v>
      </c>
      <c r="C110" s="12">
        <v>0.96</v>
      </c>
      <c r="D110" s="19">
        <v>14.54</v>
      </c>
      <c r="E110" s="19">
        <v>7.18</v>
      </c>
      <c r="F110" s="7">
        <v>0.62960000000000005</v>
      </c>
      <c r="G110" s="7">
        <v>-0.3599</v>
      </c>
      <c r="H110" s="21">
        <v>1.376E-2</v>
      </c>
      <c r="I110" s="7">
        <v>0.36699999999999999</v>
      </c>
      <c r="J110" s="7">
        <v>-5.0599999999999999E-2</v>
      </c>
      <c r="K110" s="7">
        <v>-5.7299999999999997E-2</v>
      </c>
      <c r="L110" s="7">
        <v>0.27300000000000002</v>
      </c>
      <c r="M110" s="7">
        <v>-0.1943</v>
      </c>
      <c r="N110" s="19">
        <v>16.350000000000001</v>
      </c>
      <c r="O110" s="19">
        <v>8.99</v>
      </c>
      <c r="P110" s="19">
        <v>-1.81</v>
      </c>
    </row>
    <row r="111" spans="1:16" x14ac:dyDescent="0.2">
      <c r="A111" t="s">
        <v>552</v>
      </c>
      <c r="B111" s="19">
        <v>194.99</v>
      </c>
      <c r="C111" s="12">
        <v>0.98</v>
      </c>
      <c r="D111" s="19">
        <v>12.35</v>
      </c>
      <c r="E111" s="19">
        <v>8.94</v>
      </c>
      <c r="F111" s="7">
        <v>0.57179999999999997</v>
      </c>
      <c r="G111" s="7">
        <v>-0.41760000000000003</v>
      </c>
      <c r="H111" s="21">
        <v>1.4342000000000001E-2</v>
      </c>
      <c r="I111" s="7">
        <v>0.38250000000000001</v>
      </c>
      <c r="J111" s="7">
        <v>-5.3499999999999999E-2</v>
      </c>
      <c r="K111" s="7">
        <v>-5.9799999999999999E-2</v>
      </c>
      <c r="L111" s="7">
        <v>0.25009999999999999</v>
      </c>
      <c r="M111" s="7">
        <v>-0.22689999999999999</v>
      </c>
      <c r="N111" s="19">
        <v>14.23</v>
      </c>
      <c r="O111" s="19">
        <v>10.82</v>
      </c>
      <c r="P111" s="19">
        <v>-1.88</v>
      </c>
    </row>
    <row r="112" spans="1:16" x14ac:dyDescent="0.2">
      <c r="A112" t="s">
        <v>552</v>
      </c>
      <c r="B112" s="19">
        <v>198.97</v>
      </c>
      <c r="C112" s="12">
        <v>1</v>
      </c>
      <c r="D112" s="19">
        <v>10.4</v>
      </c>
      <c r="E112" s="19">
        <v>10.94</v>
      </c>
      <c r="F112" s="7">
        <v>0.51349999999999996</v>
      </c>
      <c r="G112" s="7">
        <v>-0.47589999999999999</v>
      </c>
      <c r="H112" s="21">
        <v>1.4605E-2</v>
      </c>
      <c r="I112" s="7">
        <v>0.3896</v>
      </c>
      <c r="J112" s="7">
        <v>-5.5100000000000003E-2</v>
      </c>
      <c r="K112" s="7">
        <v>-6.1100000000000002E-2</v>
      </c>
      <c r="L112" s="7">
        <v>0.2263</v>
      </c>
      <c r="M112" s="7">
        <v>-0.26050000000000001</v>
      </c>
      <c r="N112" s="19">
        <v>12.31</v>
      </c>
      <c r="O112" s="19">
        <v>12.85</v>
      </c>
      <c r="P112" s="19">
        <v>-1.91</v>
      </c>
    </row>
    <row r="113" spans="1:16" x14ac:dyDescent="0.2">
      <c r="A113" t="s">
        <v>552</v>
      </c>
      <c r="B113" s="19">
        <v>202.95</v>
      </c>
      <c r="C113" s="12">
        <v>1.02</v>
      </c>
      <c r="D113" s="19">
        <v>8.67</v>
      </c>
      <c r="E113" s="19">
        <v>13.16</v>
      </c>
      <c r="F113" s="7">
        <v>0.45600000000000002</v>
      </c>
      <c r="G113" s="7">
        <v>-0.53349999999999997</v>
      </c>
      <c r="H113" s="21">
        <v>1.4551E-2</v>
      </c>
      <c r="I113" s="7">
        <v>0.3881</v>
      </c>
      <c r="J113" s="7">
        <v>-5.5399999999999998E-2</v>
      </c>
      <c r="K113" s="7">
        <v>-6.0999999999999999E-2</v>
      </c>
      <c r="L113" s="7">
        <v>0.20230000000000001</v>
      </c>
      <c r="M113" s="7">
        <v>-0.29420000000000002</v>
      </c>
      <c r="N113" s="19">
        <v>10.59</v>
      </c>
      <c r="O113" s="19">
        <v>15.07</v>
      </c>
      <c r="P113" s="19">
        <v>-1.91</v>
      </c>
    </row>
    <row r="114" spans="1:16" x14ac:dyDescent="0.2">
      <c r="A114" t="s">
        <v>552</v>
      </c>
      <c r="B114" s="19">
        <v>206.93</v>
      </c>
      <c r="C114" s="12">
        <v>1.04</v>
      </c>
      <c r="D114" s="19">
        <v>7.17</v>
      </c>
      <c r="E114" s="19">
        <v>15.61</v>
      </c>
      <c r="F114" s="7">
        <v>0.40039999999999998</v>
      </c>
      <c r="G114" s="7">
        <v>-0.58909999999999996</v>
      </c>
      <c r="H114" s="21">
        <v>1.4201E-2</v>
      </c>
      <c r="I114" s="7">
        <v>0.37880000000000003</v>
      </c>
      <c r="J114" s="7">
        <v>-5.45E-2</v>
      </c>
      <c r="K114" s="7">
        <v>-5.9700000000000003E-2</v>
      </c>
      <c r="L114" s="7">
        <v>0.1787</v>
      </c>
      <c r="M114" s="7">
        <v>-0.32750000000000001</v>
      </c>
      <c r="N114" s="19">
        <v>9.0500000000000007</v>
      </c>
      <c r="O114" s="19">
        <v>17.48</v>
      </c>
      <c r="P114" s="19">
        <v>-1.87</v>
      </c>
    </row>
    <row r="115" spans="1:16" x14ac:dyDescent="0.2">
      <c r="A115" t="s">
        <v>552</v>
      </c>
      <c r="B115" s="19">
        <v>210.91</v>
      </c>
      <c r="C115" s="12">
        <v>1.06</v>
      </c>
      <c r="D115" s="19">
        <v>5.88</v>
      </c>
      <c r="E115" s="19">
        <v>18.27</v>
      </c>
      <c r="F115" s="7">
        <v>0.34760000000000002</v>
      </c>
      <c r="G115" s="7">
        <v>-0.64180000000000004</v>
      </c>
      <c r="H115" s="21">
        <v>1.3594E-2</v>
      </c>
      <c r="I115" s="7">
        <v>0.36259999999999998</v>
      </c>
      <c r="J115" s="7">
        <v>-5.2400000000000002E-2</v>
      </c>
      <c r="K115" s="7">
        <v>-5.7299999999999997E-2</v>
      </c>
      <c r="L115" s="7">
        <v>0.156</v>
      </c>
      <c r="M115" s="7">
        <v>-0.3599</v>
      </c>
      <c r="N115" s="19">
        <v>7.69</v>
      </c>
      <c r="O115" s="19">
        <v>20.07</v>
      </c>
      <c r="P115" s="19">
        <v>-1.81</v>
      </c>
    </row>
    <row r="116" spans="1:16" x14ac:dyDescent="0.2">
      <c r="A116" t="s">
        <v>552</v>
      </c>
      <c r="B116" s="19">
        <v>214.89</v>
      </c>
      <c r="C116" s="12">
        <v>1.08</v>
      </c>
      <c r="D116" s="19">
        <v>4.78</v>
      </c>
      <c r="E116" s="19">
        <v>21.11</v>
      </c>
      <c r="F116" s="7">
        <v>0.29849999999999999</v>
      </c>
      <c r="G116" s="7">
        <v>-0.69089999999999996</v>
      </c>
      <c r="H116" s="21">
        <v>1.2775E-2</v>
      </c>
      <c r="I116" s="7">
        <v>0.34079999999999999</v>
      </c>
      <c r="J116" s="7">
        <v>-4.9500000000000002E-2</v>
      </c>
      <c r="K116" s="7">
        <v>-5.4100000000000002E-2</v>
      </c>
      <c r="L116" s="7">
        <v>0.13469999999999999</v>
      </c>
      <c r="M116" s="7">
        <v>-0.39100000000000001</v>
      </c>
      <c r="N116" s="19">
        <v>6.5</v>
      </c>
      <c r="O116" s="19">
        <v>22.83</v>
      </c>
      <c r="P116" s="19">
        <v>-1.72</v>
      </c>
    </row>
    <row r="117" spans="1:16" x14ac:dyDescent="0.2">
      <c r="A117" t="s">
        <v>552</v>
      </c>
      <c r="B117" s="19">
        <v>218.87</v>
      </c>
      <c r="C117" s="12">
        <v>1.1000000000000001</v>
      </c>
      <c r="D117" s="19">
        <v>3.85</v>
      </c>
      <c r="E117" s="19">
        <v>24.13</v>
      </c>
      <c r="F117" s="7">
        <v>0.25359999999999999</v>
      </c>
      <c r="G117" s="7">
        <v>-0.73580000000000001</v>
      </c>
      <c r="H117" s="21">
        <v>1.18E-2</v>
      </c>
      <c r="I117" s="7">
        <v>0.31480000000000002</v>
      </c>
      <c r="J117" s="7">
        <v>-4.5900000000000003E-2</v>
      </c>
      <c r="K117" s="7">
        <v>-5.0099999999999999E-2</v>
      </c>
      <c r="L117" s="7">
        <v>0.1149</v>
      </c>
      <c r="M117" s="7">
        <v>-0.42049999999999998</v>
      </c>
      <c r="N117" s="19">
        <v>5.46</v>
      </c>
      <c r="O117" s="19">
        <v>25.74</v>
      </c>
      <c r="P117" s="19">
        <v>-1.61</v>
      </c>
    </row>
    <row r="119" spans="1:16" ht="16" x14ac:dyDescent="0.2">
      <c r="A119" s="9" t="s">
        <v>553</v>
      </c>
    </row>
    <row r="120" spans="1:16" x14ac:dyDescent="0.2">
      <c r="A120" t="s">
        <v>554</v>
      </c>
      <c r="B120" s="7">
        <v>-0.18099999999999999</v>
      </c>
    </row>
    <row r="121" spans="1:16" x14ac:dyDescent="0.2">
      <c r="A121" t="s">
        <v>555</v>
      </c>
      <c r="B121" s="7">
        <v>-0.18099999999999999</v>
      </c>
    </row>
    <row r="122" spans="1:16" x14ac:dyDescent="0.2">
      <c r="A122" t="s">
        <v>556</v>
      </c>
      <c r="B122" s="35">
        <v>0</v>
      </c>
    </row>
    <row r="124" spans="1:16" ht="16" x14ac:dyDescent="0.2">
      <c r="A124" s="9" t="s">
        <v>559</v>
      </c>
    </row>
    <row r="125" spans="1:16" x14ac:dyDescent="0.2">
      <c r="A125" t="s">
        <v>519</v>
      </c>
      <c r="B125" s="33">
        <f>'01_Data'!D1826</f>
        <v>130.52000000000001</v>
      </c>
    </row>
    <row r="126" spans="1:16" x14ac:dyDescent="0.2">
      <c r="A126" t="s">
        <v>520</v>
      </c>
      <c r="B126" s="39">
        <f>'07_Volatility'!G1830</f>
        <v>0.27809388689775166</v>
      </c>
    </row>
    <row r="127" spans="1:16" x14ac:dyDescent="0.2">
      <c r="A127" t="s">
        <v>521</v>
      </c>
      <c r="B127" s="11">
        <v>0.40685396948538</v>
      </c>
    </row>
    <row r="128" spans="1:16" x14ac:dyDescent="0.2">
      <c r="A128" t="s">
        <v>522</v>
      </c>
      <c r="B128" s="11">
        <v>3.1899999999999998E-2</v>
      </c>
    </row>
    <row r="129" spans="1:16" x14ac:dyDescent="0.2">
      <c r="A129" t="s">
        <v>523</v>
      </c>
      <c r="B129" s="11">
        <v>0.03</v>
      </c>
    </row>
    <row r="130" spans="1:16" x14ac:dyDescent="0.2">
      <c r="A130" s="13" t="s">
        <v>524</v>
      </c>
    </row>
    <row r="131" spans="1:16" x14ac:dyDescent="0.2">
      <c r="A131" t="s">
        <v>525</v>
      </c>
      <c r="B131" s="19">
        <f>B125</f>
        <v>130.52000000000001</v>
      </c>
    </row>
    <row r="132" spans="1:16" x14ac:dyDescent="0.2">
      <c r="A132" t="s">
        <v>526</v>
      </c>
      <c r="B132" s="7">
        <v>8.2191780821917804E-2</v>
      </c>
    </row>
    <row r="133" spans="1:16" x14ac:dyDescent="0.2">
      <c r="A133" t="s">
        <v>527</v>
      </c>
      <c r="B133" s="7">
        <f>(LN(B125/B131)+(B128-B129+B126^2/2)*B132)/(B126*SQRT(B132))</f>
        <v>4.1822257737261885E-2</v>
      </c>
    </row>
    <row r="134" spans="1:16" x14ac:dyDescent="0.2">
      <c r="A134" t="s">
        <v>528</v>
      </c>
      <c r="B134" s="7">
        <f>B133-B126*SQRT(B132)</f>
        <v>-3.7904781692006541E-2</v>
      </c>
    </row>
    <row r="135" spans="1:16" x14ac:dyDescent="0.2">
      <c r="A135" t="s">
        <v>529</v>
      </c>
      <c r="B135" s="19">
        <f>B125*EXP(-B129*B132)*_xlfn.NORM.S.DIST(B133,TRUE)-B131*EXP(-B128*B132)*_xlfn.NORM.S.DIST(B134,TRUE)</f>
        <v>4.1499125646190791</v>
      </c>
    </row>
    <row r="136" spans="1:16" x14ac:dyDescent="0.2">
      <c r="A136" t="s">
        <v>530</v>
      </c>
      <c r="B136" s="19">
        <f>B131*EXP(-B128*B132)*_xlfn.NORM.S.DIST(-B134,TRUE)-B125*EXP(-B129*B132)*_xlfn.NORM.S.DIST(-B133,TRUE)</f>
        <v>4.1295817732841442</v>
      </c>
    </row>
    <row r="137" spans="1:16" x14ac:dyDescent="0.2">
      <c r="A137" t="s">
        <v>531</v>
      </c>
      <c r="B137" s="7">
        <f>EXP(-B129*B132)*_xlfn.NORM.S.DIST(B133,TRUE)</f>
        <v>0.5154073686911923</v>
      </c>
    </row>
    <row r="138" spans="1:16" x14ac:dyDescent="0.2">
      <c r="A138" t="s">
        <v>532</v>
      </c>
      <c r="B138" s="7">
        <f>EXP(-B129*B132)*(_xlfn.NORM.S.DIST(B133,TRUE)-1)</f>
        <v>-0.48212991535705974</v>
      </c>
    </row>
    <row r="139" spans="1:16" x14ac:dyDescent="0.2">
      <c r="A139" t="s">
        <v>533</v>
      </c>
      <c r="B139" s="21">
        <f>EXP(-B129*B132)*_xlfn.NORM.S.DIST(B133,FALSE)/(B125*B126*SQRT(B132))</f>
        <v>3.8209969208908089E-2</v>
      </c>
    </row>
    <row r="140" spans="1:16" x14ac:dyDescent="0.2">
      <c r="A140" t="s">
        <v>534</v>
      </c>
      <c r="B140" s="7">
        <f>B125*EXP(-B129*B132)*_xlfn.NORM.S.DIST(B133,FALSE)*SQRT(B132)/100</f>
        <v>0.14878208840163046</v>
      </c>
    </row>
    <row r="142" spans="1:16" ht="16" x14ac:dyDescent="0.2">
      <c r="A142" s="9" t="s">
        <v>560</v>
      </c>
    </row>
    <row r="143" spans="1:16" x14ac:dyDescent="0.2">
      <c r="A143" s="5" t="s">
        <v>479</v>
      </c>
      <c r="B143" s="5" t="s">
        <v>536</v>
      </c>
      <c r="C143" s="5" t="s">
        <v>537</v>
      </c>
      <c r="D143" s="5" t="s">
        <v>538</v>
      </c>
      <c r="E143" s="5" t="s">
        <v>539</v>
      </c>
      <c r="F143" s="5" t="s">
        <v>540</v>
      </c>
      <c r="G143" s="5" t="s">
        <v>541</v>
      </c>
      <c r="H143" s="5" t="s">
        <v>533</v>
      </c>
      <c r="I143" s="5" t="s">
        <v>542</v>
      </c>
      <c r="J143" s="5" t="s">
        <v>543</v>
      </c>
      <c r="K143" s="5" t="s">
        <v>544</v>
      </c>
      <c r="L143" s="5" t="s">
        <v>545</v>
      </c>
      <c r="M143" s="5" t="s">
        <v>546</v>
      </c>
      <c r="N143" s="5" t="s">
        <v>547</v>
      </c>
      <c r="O143" s="5" t="s">
        <v>548</v>
      </c>
      <c r="P143" s="5" t="s">
        <v>549</v>
      </c>
    </row>
    <row r="144" spans="1:16" x14ac:dyDescent="0.2">
      <c r="A144" t="s">
        <v>550</v>
      </c>
      <c r="B144" s="19">
        <v>117.47</v>
      </c>
      <c r="C144" s="12">
        <v>0.9</v>
      </c>
      <c r="D144" s="19">
        <v>13.46</v>
      </c>
      <c r="E144" s="19">
        <v>0.43</v>
      </c>
      <c r="F144" s="7">
        <v>0.91139999999999999</v>
      </c>
      <c r="G144" s="7">
        <v>-8.6199999999999999E-2</v>
      </c>
      <c r="H144" s="21">
        <v>1.5099E-2</v>
      </c>
      <c r="I144" s="7">
        <v>5.8799999999999998E-2</v>
      </c>
      <c r="J144" s="7">
        <v>-2.6700000000000002E-2</v>
      </c>
      <c r="K144" s="7">
        <v>-2.7199999999999998E-2</v>
      </c>
      <c r="L144" s="7">
        <v>8.6699999999999999E-2</v>
      </c>
      <c r="M144" s="7">
        <v>-9.5999999999999992E-3</v>
      </c>
      <c r="N144" s="19">
        <v>14.47</v>
      </c>
      <c r="O144" s="19">
        <v>1.43</v>
      </c>
      <c r="P144" s="19">
        <v>-1.01</v>
      </c>
    </row>
    <row r="145" spans="1:16" x14ac:dyDescent="0.2">
      <c r="A145" t="s">
        <v>550</v>
      </c>
      <c r="B145" s="19">
        <v>120.08</v>
      </c>
      <c r="C145" s="12">
        <v>0.92</v>
      </c>
      <c r="D145" s="19">
        <v>11.19</v>
      </c>
      <c r="E145" s="19">
        <v>0.76</v>
      </c>
      <c r="F145" s="7">
        <v>0.85950000000000004</v>
      </c>
      <c r="G145" s="7">
        <v>-0.13800000000000001</v>
      </c>
      <c r="H145" s="21">
        <v>2.1167999999999999E-2</v>
      </c>
      <c r="I145" s="7">
        <v>8.2400000000000001E-2</v>
      </c>
      <c r="J145" s="7">
        <v>-3.78E-2</v>
      </c>
      <c r="K145" s="7">
        <v>-3.7999999999999999E-2</v>
      </c>
      <c r="L145" s="7">
        <v>8.3000000000000004E-2</v>
      </c>
      <c r="M145" s="7">
        <v>-1.54E-2</v>
      </c>
      <c r="N145" s="19">
        <v>12.46</v>
      </c>
      <c r="O145" s="19">
        <v>2.02</v>
      </c>
      <c r="P145" s="19">
        <v>-1.27</v>
      </c>
    </row>
    <row r="146" spans="1:16" x14ac:dyDescent="0.2">
      <c r="A146" t="s">
        <v>550</v>
      </c>
      <c r="B146" s="19">
        <v>122.69</v>
      </c>
      <c r="C146" s="12">
        <v>0.94</v>
      </c>
      <c r="D146" s="19">
        <v>9.09</v>
      </c>
      <c r="E146" s="19">
        <v>1.26</v>
      </c>
      <c r="F146" s="7">
        <v>0.7913</v>
      </c>
      <c r="G146" s="7">
        <v>-0.20619999999999999</v>
      </c>
      <c r="H146" s="21">
        <v>2.7370999999999999E-2</v>
      </c>
      <c r="I146" s="7">
        <v>0.1066</v>
      </c>
      <c r="J146" s="7">
        <v>-4.9099999999999998E-2</v>
      </c>
      <c r="K146" s="7">
        <v>-4.9099999999999998E-2</v>
      </c>
      <c r="L146" s="7">
        <v>7.7399999999999997E-2</v>
      </c>
      <c r="M146" s="7">
        <v>-2.3199999999999998E-2</v>
      </c>
      <c r="N146" s="19">
        <v>10.6</v>
      </c>
      <c r="O146" s="19">
        <v>2.77</v>
      </c>
      <c r="P146" s="19">
        <v>-1.51</v>
      </c>
    </row>
    <row r="147" spans="1:16" x14ac:dyDescent="0.2">
      <c r="A147" t="s">
        <v>550</v>
      </c>
      <c r="B147" s="19">
        <v>125.3</v>
      </c>
      <c r="C147" s="12">
        <v>0.96</v>
      </c>
      <c r="D147" s="19">
        <v>7.19</v>
      </c>
      <c r="E147" s="19">
        <v>1.97</v>
      </c>
      <c r="F147" s="7">
        <v>0.70840000000000003</v>
      </c>
      <c r="G147" s="7">
        <v>-0.28910000000000002</v>
      </c>
      <c r="H147" s="21">
        <v>3.2806000000000002E-2</v>
      </c>
      <c r="I147" s="7">
        <v>0.12770000000000001</v>
      </c>
      <c r="J147" s="7">
        <v>-5.91E-2</v>
      </c>
      <c r="K147" s="7">
        <v>-5.8799999999999998E-2</v>
      </c>
      <c r="L147" s="7">
        <v>7.0099999999999996E-2</v>
      </c>
      <c r="M147" s="7">
        <v>-3.2599999999999997E-2</v>
      </c>
      <c r="N147" s="19">
        <v>8.91</v>
      </c>
      <c r="O147" s="19">
        <v>3.68</v>
      </c>
      <c r="P147" s="19">
        <v>-1.71</v>
      </c>
    </row>
    <row r="148" spans="1:16" x14ac:dyDescent="0.2">
      <c r="A148" t="s">
        <v>550</v>
      </c>
      <c r="B148" s="19">
        <v>127.91</v>
      </c>
      <c r="C148" s="12">
        <v>0.98</v>
      </c>
      <c r="D148" s="19">
        <v>5.54</v>
      </c>
      <c r="E148" s="19">
        <v>2.92</v>
      </c>
      <c r="F148" s="7">
        <v>0.61460000000000004</v>
      </c>
      <c r="G148" s="7">
        <v>-0.38300000000000001</v>
      </c>
      <c r="H148" s="21">
        <v>3.6613E-2</v>
      </c>
      <c r="I148" s="7">
        <v>0.1426</v>
      </c>
      <c r="J148" s="7">
        <v>-6.6000000000000003E-2</v>
      </c>
      <c r="K148" s="7">
        <v>-6.5600000000000006E-2</v>
      </c>
      <c r="L148" s="7">
        <v>6.1400000000000003E-2</v>
      </c>
      <c r="M148" s="7">
        <v>-4.3499999999999997E-2</v>
      </c>
      <c r="N148" s="19">
        <v>7.4</v>
      </c>
      <c r="O148" s="19">
        <v>4.7699999999999996</v>
      </c>
      <c r="P148" s="19">
        <v>-1.85</v>
      </c>
    </row>
    <row r="149" spans="1:16" x14ac:dyDescent="0.2">
      <c r="A149" t="s">
        <v>550</v>
      </c>
      <c r="B149" s="19">
        <v>130.52000000000001</v>
      </c>
      <c r="C149" s="12">
        <v>1</v>
      </c>
      <c r="D149" s="19">
        <v>4.1500000000000004</v>
      </c>
      <c r="E149" s="19">
        <v>4.13</v>
      </c>
      <c r="F149" s="7">
        <v>0.51539999999999997</v>
      </c>
      <c r="G149" s="7">
        <v>-0.48209999999999997</v>
      </c>
      <c r="H149" s="21">
        <v>3.8210000000000001E-2</v>
      </c>
      <c r="I149" s="7">
        <v>0.14879999999999999</v>
      </c>
      <c r="J149" s="7">
        <v>-6.8900000000000003E-2</v>
      </c>
      <c r="K149" s="7">
        <v>-6.83E-2</v>
      </c>
      <c r="L149" s="7">
        <v>5.1900000000000002E-2</v>
      </c>
      <c r="M149" s="7">
        <v>-5.5100000000000003E-2</v>
      </c>
      <c r="N149" s="19">
        <v>6.06</v>
      </c>
      <c r="O149" s="19">
        <v>6.04</v>
      </c>
      <c r="P149" s="19">
        <v>-1.91</v>
      </c>
    </row>
    <row r="150" spans="1:16" x14ac:dyDescent="0.2">
      <c r="A150" t="s">
        <v>550</v>
      </c>
      <c r="B150" s="19">
        <v>133.13</v>
      </c>
      <c r="C150" s="12">
        <v>1.02</v>
      </c>
      <c r="D150" s="19">
        <v>3.02</v>
      </c>
      <c r="E150" s="19">
        <v>5.6</v>
      </c>
      <c r="F150" s="7">
        <v>0.41710000000000003</v>
      </c>
      <c r="G150" s="7">
        <v>-0.58040000000000003</v>
      </c>
      <c r="H150" s="21">
        <v>3.7435999999999997E-2</v>
      </c>
      <c r="I150" s="7">
        <v>0.14580000000000001</v>
      </c>
      <c r="J150" s="7">
        <v>-6.7599999999999993E-2</v>
      </c>
      <c r="K150" s="7">
        <v>-6.6699999999999995E-2</v>
      </c>
      <c r="L150" s="7">
        <v>4.2299999999999997E-2</v>
      </c>
      <c r="M150" s="7">
        <v>-6.6900000000000001E-2</v>
      </c>
      <c r="N150" s="19">
        <v>4.91</v>
      </c>
      <c r="O150" s="19">
        <v>7.49</v>
      </c>
      <c r="P150" s="19">
        <v>-1.89</v>
      </c>
    </row>
    <row r="151" spans="1:16" x14ac:dyDescent="0.2">
      <c r="A151" t="s">
        <v>550</v>
      </c>
      <c r="B151" s="19">
        <v>135.74</v>
      </c>
      <c r="C151" s="12">
        <v>1.04</v>
      </c>
      <c r="D151" s="19">
        <v>2.13</v>
      </c>
      <c r="E151" s="19">
        <v>7.31</v>
      </c>
      <c r="F151" s="7">
        <v>0.32550000000000001</v>
      </c>
      <c r="G151" s="7">
        <v>-0.67200000000000004</v>
      </c>
      <c r="H151" s="21">
        <v>3.4558999999999999E-2</v>
      </c>
      <c r="I151" s="7">
        <v>0.1346</v>
      </c>
      <c r="J151" s="7">
        <v>-6.2399999999999997E-2</v>
      </c>
      <c r="K151" s="7">
        <v>-6.13E-2</v>
      </c>
      <c r="L151" s="7">
        <v>3.32E-2</v>
      </c>
      <c r="M151" s="7">
        <v>-7.8100000000000003E-2</v>
      </c>
      <c r="N151" s="19">
        <v>3.93</v>
      </c>
      <c r="O151" s="19">
        <v>9.11</v>
      </c>
      <c r="P151" s="19">
        <v>-1.8</v>
      </c>
    </row>
    <row r="152" spans="1:16" x14ac:dyDescent="0.2">
      <c r="A152" t="s">
        <v>550</v>
      </c>
      <c r="B152" s="19">
        <v>138.35</v>
      </c>
      <c r="C152" s="12">
        <v>1.06</v>
      </c>
      <c r="D152" s="19">
        <v>1.45</v>
      </c>
      <c r="E152" s="19">
        <v>9.24</v>
      </c>
      <c r="F152" s="7">
        <v>0.24479999999999999</v>
      </c>
      <c r="G152" s="7">
        <v>-0.75270000000000004</v>
      </c>
      <c r="H152" s="21">
        <v>3.0162000000000001E-2</v>
      </c>
      <c r="I152" s="7">
        <v>0.1174</v>
      </c>
      <c r="J152" s="7">
        <v>-5.45E-2</v>
      </c>
      <c r="K152" s="7">
        <v>-5.3100000000000001E-2</v>
      </c>
      <c r="L152" s="7">
        <v>2.5100000000000001E-2</v>
      </c>
      <c r="M152" s="7">
        <v>-8.8300000000000003E-2</v>
      </c>
      <c r="N152" s="19">
        <v>3.1</v>
      </c>
      <c r="O152" s="19">
        <v>10.89</v>
      </c>
      <c r="P152" s="19">
        <v>-1.65</v>
      </c>
    </row>
    <row r="153" spans="1:16" x14ac:dyDescent="0.2">
      <c r="A153" t="s">
        <v>550</v>
      </c>
      <c r="B153" s="19">
        <v>140.96</v>
      </c>
      <c r="C153" s="12">
        <v>1.08</v>
      </c>
      <c r="D153" s="19">
        <v>0.96</v>
      </c>
      <c r="E153" s="19">
        <v>11.36</v>
      </c>
      <c r="F153" s="7">
        <v>0.1774</v>
      </c>
      <c r="G153" s="7">
        <v>-0.82010000000000005</v>
      </c>
      <c r="H153" s="21">
        <v>2.4967E-2</v>
      </c>
      <c r="I153" s="7">
        <v>9.7199999999999995E-2</v>
      </c>
      <c r="J153" s="7">
        <v>-4.5100000000000001E-2</v>
      </c>
      <c r="K153" s="7">
        <v>-4.3499999999999997E-2</v>
      </c>
      <c r="L153" s="7">
        <v>1.8200000000000001E-2</v>
      </c>
      <c r="M153" s="7">
        <v>-9.7299999999999998E-2</v>
      </c>
      <c r="N153" s="19">
        <v>2.42</v>
      </c>
      <c r="O153" s="19">
        <v>12.81</v>
      </c>
      <c r="P153" s="19">
        <v>-1.45</v>
      </c>
    </row>
    <row r="154" spans="1:16" x14ac:dyDescent="0.2">
      <c r="A154" t="s">
        <v>550</v>
      </c>
      <c r="B154" s="19">
        <v>143.57</v>
      </c>
      <c r="C154" s="12">
        <v>1.1000000000000001</v>
      </c>
      <c r="D154" s="19">
        <v>0.62</v>
      </c>
      <c r="E154" s="19">
        <v>13.62</v>
      </c>
      <c r="F154" s="7">
        <v>0.124</v>
      </c>
      <c r="G154" s="7">
        <v>-0.87350000000000005</v>
      </c>
      <c r="H154" s="21">
        <v>1.9658999999999999E-2</v>
      </c>
      <c r="I154" s="7">
        <v>7.6499999999999999E-2</v>
      </c>
      <c r="J154" s="7">
        <v>-3.5499999999999997E-2</v>
      </c>
      <c r="K154" s="7">
        <v>-3.3700000000000001E-2</v>
      </c>
      <c r="L154" s="7">
        <v>1.2800000000000001E-2</v>
      </c>
      <c r="M154" s="7">
        <v>-0.10489999999999999</v>
      </c>
      <c r="N154" s="19">
        <v>1.86</v>
      </c>
      <c r="O154" s="19">
        <v>14.86</v>
      </c>
      <c r="P154" s="19">
        <v>-1.24</v>
      </c>
    </row>
    <row r="155" spans="1:16" x14ac:dyDescent="0.2">
      <c r="A155" t="s">
        <v>551</v>
      </c>
      <c r="B155" s="19">
        <v>117.47</v>
      </c>
      <c r="C155" s="12">
        <v>0.9</v>
      </c>
      <c r="D155" s="19">
        <v>14.33</v>
      </c>
      <c r="E155" s="19">
        <v>1.3</v>
      </c>
      <c r="F155" s="7">
        <v>0.8357</v>
      </c>
      <c r="G155" s="7">
        <v>-0.15939999999999999</v>
      </c>
      <c r="H155" s="21">
        <v>1.6466000000000001E-2</v>
      </c>
      <c r="I155" s="7">
        <v>0.12820000000000001</v>
      </c>
      <c r="J155" s="7">
        <v>-2.9000000000000001E-2</v>
      </c>
      <c r="K155" s="7">
        <v>-2.9499999999999998E-2</v>
      </c>
      <c r="L155" s="7">
        <v>0.15570000000000001</v>
      </c>
      <c r="M155" s="7">
        <v>-3.6299999999999999E-2</v>
      </c>
      <c r="N155" s="19">
        <v>16.23</v>
      </c>
      <c r="O155" s="19">
        <v>3.2</v>
      </c>
      <c r="P155" s="19">
        <v>-1.9</v>
      </c>
    </row>
    <row r="156" spans="1:16" x14ac:dyDescent="0.2">
      <c r="A156" t="s">
        <v>551</v>
      </c>
      <c r="B156" s="19">
        <v>120.08</v>
      </c>
      <c r="C156" s="12">
        <v>0.92</v>
      </c>
      <c r="D156" s="19">
        <v>12.29</v>
      </c>
      <c r="E156" s="19">
        <v>1.87</v>
      </c>
      <c r="F156" s="7">
        <v>0.78390000000000004</v>
      </c>
      <c r="G156" s="7">
        <v>-0.2112</v>
      </c>
      <c r="H156" s="21">
        <v>1.9609000000000001E-2</v>
      </c>
      <c r="I156" s="7">
        <v>0.1527</v>
      </c>
      <c r="J156" s="7">
        <v>-3.4799999999999998E-2</v>
      </c>
      <c r="K156" s="7">
        <v>-3.5099999999999999E-2</v>
      </c>
      <c r="L156" s="7">
        <v>0.14799999999999999</v>
      </c>
      <c r="M156" s="7">
        <v>-4.8399999999999999E-2</v>
      </c>
      <c r="N156" s="19">
        <v>14.44</v>
      </c>
      <c r="O156" s="19">
        <v>4.01</v>
      </c>
      <c r="P156" s="19">
        <v>-2.15</v>
      </c>
    </row>
    <row r="157" spans="1:16" x14ac:dyDescent="0.2">
      <c r="A157" t="s">
        <v>551</v>
      </c>
      <c r="B157" s="19">
        <v>122.69</v>
      </c>
      <c r="C157" s="12">
        <v>0.94</v>
      </c>
      <c r="D157" s="19">
        <v>10.42</v>
      </c>
      <c r="E157" s="19">
        <v>2.59</v>
      </c>
      <c r="F157" s="7">
        <v>0.7248</v>
      </c>
      <c r="G157" s="7">
        <v>-0.27029999999999998</v>
      </c>
      <c r="H157" s="21">
        <v>2.2423999999999999E-2</v>
      </c>
      <c r="I157" s="7">
        <v>0.17460000000000001</v>
      </c>
      <c r="J157" s="7">
        <v>-4.0099999999999997E-2</v>
      </c>
      <c r="K157" s="7">
        <v>-4.0099999999999997E-2</v>
      </c>
      <c r="L157" s="7">
        <v>0.1384</v>
      </c>
      <c r="M157" s="7">
        <v>-6.2199999999999998E-2</v>
      </c>
      <c r="N157" s="19">
        <v>12.78</v>
      </c>
      <c r="O157" s="19">
        <v>4.9400000000000004</v>
      </c>
      <c r="P157" s="19">
        <v>-2.36</v>
      </c>
    </row>
    <row r="158" spans="1:16" x14ac:dyDescent="0.2">
      <c r="A158" t="s">
        <v>551</v>
      </c>
      <c r="B158" s="19">
        <v>125.3</v>
      </c>
      <c r="C158" s="12">
        <v>0.96</v>
      </c>
      <c r="D158" s="19">
        <v>8.7100000000000009</v>
      </c>
      <c r="E158" s="19">
        <v>3.48</v>
      </c>
      <c r="F158" s="7">
        <v>0.65990000000000004</v>
      </c>
      <c r="G158" s="7">
        <v>-0.33510000000000001</v>
      </c>
      <c r="H158" s="21">
        <v>2.4686E-2</v>
      </c>
      <c r="I158" s="7">
        <v>0.19220000000000001</v>
      </c>
      <c r="J158" s="7">
        <v>-4.4200000000000003E-2</v>
      </c>
      <c r="K158" s="7">
        <v>-4.3999999999999997E-2</v>
      </c>
      <c r="L158" s="7">
        <v>0.1273</v>
      </c>
      <c r="M158" s="7">
        <v>-7.7600000000000002E-2</v>
      </c>
      <c r="N158" s="19">
        <v>11.24</v>
      </c>
      <c r="O158" s="19">
        <v>6.01</v>
      </c>
      <c r="P158" s="19">
        <v>-2.5299999999999998</v>
      </c>
    </row>
    <row r="159" spans="1:16" x14ac:dyDescent="0.2">
      <c r="A159" t="s">
        <v>551</v>
      </c>
      <c r="B159" s="19">
        <v>127.91</v>
      </c>
      <c r="C159" s="12">
        <v>0.98</v>
      </c>
      <c r="D159" s="19">
        <v>7.19</v>
      </c>
      <c r="E159" s="19">
        <v>4.5599999999999996</v>
      </c>
      <c r="F159" s="7">
        <v>0.59130000000000005</v>
      </c>
      <c r="G159" s="7">
        <v>-0.40379999999999999</v>
      </c>
      <c r="H159" s="21">
        <v>2.622E-2</v>
      </c>
      <c r="I159" s="7">
        <v>0.20419999999999999</v>
      </c>
      <c r="J159" s="7">
        <v>-4.7100000000000003E-2</v>
      </c>
      <c r="K159" s="7">
        <v>-4.6600000000000003E-2</v>
      </c>
      <c r="L159" s="7">
        <v>0.115</v>
      </c>
      <c r="M159" s="7">
        <v>-9.4100000000000003E-2</v>
      </c>
      <c r="N159" s="19">
        <v>9.83</v>
      </c>
      <c r="O159" s="19">
        <v>7.2</v>
      </c>
      <c r="P159" s="19">
        <v>-2.64</v>
      </c>
    </row>
    <row r="160" spans="1:16" x14ac:dyDescent="0.2">
      <c r="A160" t="s">
        <v>551</v>
      </c>
      <c r="B160" s="19">
        <v>130.52000000000001</v>
      </c>
      <c r="C160" s="12">
        <v>1</v>
      </c>
      <c r="D160" s="19">
        <v>5.86</v>
      </c>
      <c r="E160" s="19">
        <v>5.82</v>
      </c>
      <c r="F160" s="7">
        <v>0.52100000000000002</v>
      </c>
      <c r="G160" s="7">
        <v>-0.47410000000000002</v>
      </c>
      <c r="H160" s="21">
        <v>2.6928000000000001E-2</v>
      </c>
      <c r="I160" s="7">
        <v>0.2097</v>
      </c>
      <c r="J160" s="7">
        <v>-4.8399999999999999E-2</v>
      </c>
      <c r="K160" s="7">
        <v>-4.7800000000000002E-2</v>
      </c>
      <c r="L160" s="7">
        <v>0.1022</v>
      </c>
      <c r="M160" s="7">
        <v>-0.1113</v>
      </c>
      <c r="N160" s="19">
        <v>8.56</v>
      </c>
      <c r="O160" s="19">
        <v>8.52</v>
      </c>
      <c r="P160" s="19">
        <v>-2.7</v>
      </c>
    </row>
    <row r="161" spans="1:16" x14ac:dyDescent="0.2">
      <c r="A161" t="s">
        <v>551</v>
      </c>
      <c r="B161" s="19">
        <v>133.13</v>
      </c>
      <c r="C161" s="12">
        <v>1.02</v>
      </c>
      <c r="D161" s="19">
        <v>4.71</v>
      </c>
      <c r="E161" s="19">
        <v>7.26</v>
      </c>
      <c r="F161" s="7">
        <v>0.45140000000000002</v>
      </c>
      <c r="G161" s="7">
        <v>-0.54369999999999996</v>
      </c>
      <c r="H161" s="21">
        <v>2.6793000000000001E-2</v>
      </c>
      <c r="I161" s="7">
        <v>0.2087</v>
      </c>
      <c r="J161" s="7">
        <v>-4.8300000000000003E-2</v>
      </c>
      <c r="K161" s="7">
        <v>-4.7399999999999998E-2</v>
      </c>
      <c r="L161" s="7">
        <v>8.9099999999999999E-2</v>
      </c>
      <c r="M161" s="7">
        <v>-0.12859999999999999</v>
      </c>
      <c r="N161" s="19">
        <v>7.4</v>
      </c>
      <c r="O161" s="19">
        <v>9.9600000000000009</v>
      </c>
      <c r="P161" s="19">
        <v>-2.7</v>
      </c>
    </row>
    <row r="162" spans="1:16" x14ac:dyDescent="0.2">
      <c r="A162" t="s">
        <v>551</v>
      </c>
      <c r="B162" s="19">
        <v>135.74</v>
      </c>
      <c r="C162" s="12">
        <v>1.04</v>
      </c>
      <c r="D162" s="19">
        <v>3.73</v>
      </c>
      <c r="E162" s="19">
        <v>8.8800000000000008</v>
      </c>
      <c r="F162" s="7">
        <v>0.38450000000000001</v>
      </c>
      <c r="G162" s="7">
        <v>-0.61060000000000003</v>
      </c>
      <c r="H162" s="21">
        <v>2.5874000000000001E-2</v>
      </c>
      <c r="I162" s="7">
        <v>0.20150000000000001</v>
      </c>
      <c r="J162" s="7">
        <v>-4.6600000000000003E-2</v>
      </c>
      <c r="K162" s="7">
        <v>-4.5499999999999999E-2</v>
      </c>
      <c r="L162" s="7">
        <v>7.6399999999999996E-2</v>
      </c>
      <c r="M162" s="7">
        <v>-0.14560000000000001</v>
      </c>
      <c r="N162" s="19">
        <v>6.37</v>
      </c>
      <c r="O162" s="19">
        <v>11.52</v>
      </c>
      <c r="P162" s="19">
        <v>-2.64</v>
      </c>
    </row>
    <row r="163" spans="1:16" x14ac:dyDescent="0.2">
      <c r="A163" t="s">
        <v>551</v>
      </c>
      <c r="B163" s="19">
        <v>138.35</v>
      </c>
      <c r="C163" s="12">
        <v>1.06</v>
      </c>
      <c r="D163" s="19">
        <v>2.91</v>
      </c>
      <c r="E163" s="19">
        <v>10.66</v>
      </c>
      <c r="F163" s="7">
        <v>0.32200000000000001</v>
      </c>
      <c r="G163" s="7">
        <v>-0.67310000000000003</v>
      </c>
      <c r="H163" s="21">
        <v>2.4294E-2</v>
      </c>
      <c r="I163" s="7">
        <v>0.18920000000000001</v>
      </c>
      <c r="J163" s="7">
        <v>-4.3799999999999999E-2</v>
      </c>
      <c r="K163" s="7">
        <v>-4.2500000000000003E-2</v>
      </c>
      <c r="L163" s="7">
        <v>6.4299999999999996E-2</v>
      </c>
      <c r="M163" s="7">
        <v>-0.16189999999999999</v>
      </c>
      <c r="N163" s="19">
        <v>5.45</v>
      </c>
      <c r="O163" s="19">
        <v>13.2</v>
      </c>
      <c r="P163" s="19">
        <v>-2.54</v>
      </c>
    </row>
    <row r="164" spans="1:16" x14ac:dyDescent="0.2">
      <c r="A164" t="s">
        <v>551</v>
      </c>
      <c r="B164" s="19">
        <v>140.96</v>
      </c>
      <c r="C164" s="12">
        <v>1.08</v>
      </c>
      <c r="D164" s="19">
        <v>2.25</v>
      </c>
      <c r="E164" s="19">
        <v>12.59</v>
      </c>
      <c r="F164" s="7">
        <v>0.26519999999999999</v>
      </c>
      <c r="G164" s="7">
        <v>-0.72989999999999999</v>
      </c>
      <c r="H164" s="21">
        <v>2.2211000000000002E-2</v>
      </c>
      <c r="I164" s="7">
        <v>0.17299999999999999</v>
      </c>
      <c r="J164" s="7">
        <v>-4.0099999999999997E-2</v>
      </c>
      <c r="K164" s="7">
        <v>-3.85E-2</v>
      </c>
      <c r="L164" s="7">
        <v>5.3199999999999997E-2</v>
      </c>
      <c r="M164" s="7">
        <v>-0.17730000000000001</v>
      </c>
      <c r="N164" s="19">
        <v>4.6399999999999997</v>
      </c>
      <c r="O164" s="19">
        <v>14.99</v>
      </c>
      <c r="P164" s="19">
        <v>-2.4</v>
      </c>
    </row>
    <row r="165" spans="1:16" x14ac:dyDescent="0.2">
      <c r="A165" t="s">
        <v>551</v>
      </c>
      <c r="B165" s="19">
        <v>143.57</v>
      </c>
      <c r="C165" s="12">
        <v>1.1000000000000001</v>
      </c>
      <c r="D165" s="19">
        <v>1.71</v>
      </c>
      <c r="E165" s="19">
        <v>14.65</v>
      </c>
      <c r="F165" s="7">
        <v>0.21479999999999999</v>
      </c>
      <c r="G165" s="7">
        <v>-0.78029999999999999</v>
      </c>
      <c r="H165" s="21">
        <v>1.9803999999999999E-2</v>
      </c>
      <c r="I165" s="7">
        <v>0.1542</v>
      </c>
      <c r="J165" s="7">
        <v>-3.5700000000000003E-2</v>
      </c>
      <c r="K165" s="7">
        <v>-3.39E-2</v>
      </c>
      <c r="L165" s="7">
        <v>4.3299999999999998E-2</v>
      </c>
      <c r="M165" s="7">
        <v>-0.1915</v>
      </c>
      <c r="N165" s="19">
        <v>3.93</v>
      </c>
      <c r="O165" s="19">
        <v>16.88</v>
      </c>
      <c r="P165" s="19">
        <v>-2.2200000000000002</v>
      </c>
    </row>
    <row r="166" spans="1:16" x14ac:dyDescent="0.2">
      <c r="A166" t="s">
        <v>552</v>
      </c>
      <c r="B166" s="19">
        <v>117.47</v>
      </c>
      <c r="C166" s="12">
        <v>0.9</v>
      </c>
      <c r="D166" s="19">
        <v>15.17</v>
      </c>
      <c r="E166" s="19">
        <v>2.16</v>
      </c>
      <c r="F166" s="7">
        <v>0.79239999999999999</v>
      </c>
      <c r="G166" s="7">
        <v>-0.20030000000000001</v>
      </c>
      <c r="H166" s="21">
        <v>1.5499000000000001E-2</v>
      </c>
      <c r="I166" s="7">
        <v>0.18099999999999999</v>
      </c>
      <c r="J166" s="7">
        <v>-2.7199999999999998E-2</v>
      </c>
      <c r="K166" s="7">
        <v>-2.76E-2</v>
      </c>
      <c r="L166" s="7">
        <v>0.21759999999999999</v>
      </c>
      <c r="M166" s="7">
        <v>-6.9800000000000001E-2</v>
      </c>
      <c r="N166" s="19">
        <v>17.73</v>
      </c>
      <c r="O166" s="19">
        <v>4.72</v>
      </c>
      <c r="P166" s="19">
        <v>-2.56</v>
      </c>
    </row>
    <row r="167" spans="1:16" x14ac:dyDescent="0.2">
      <c r="A167" t="s">
        <v>552</v>
      </c>
      <c r="B167" s="19">
        <v>120.08</v>
      </c>
      <c r="C167" s="12">
        <v>0.92</v>
      </c>
      <c r="D167" s="19">
        <v>13.28</v>
      </c>
      <c r="E167" s="19">
        <v>2.86</v>
      </c>
      <c r="F167" s="7">
        <v>0.745</v>
      </c>
      <c r="G167" s="7">
        <v>-0.24759999999999999</v>
      </c>
      <c r="H167" s="21">
        <v>1.7479999999999999E-2</v>
      </c>
      <c r="I167" s="7">
        <v>0.20419999999999999</v>
      </c>
      <c r="J167" s="7">
        <v>-3.09E-2</v>
      </c>
      <c r="K167" s="7">
        <v>-3.1099999999999999E-2</v>
      </c>
      <c r="L167" s="7">
        <v>0.20699999999999999</v>
      </c>
      <c r="M167" s="7">
        <v>-8.6699999999999999E-2</v>
      </c>
      <c r="N167" s="19">
        <v>16.059999999999999</v>
      </c>
      <c r="O167" s="19">
        <v>5.64</v>
      </c>
      <c r="P167" s="19">
        <v>-2.78</v>
      </c>
    </row>
    <row r="168" spans="1:16" x14ac:dyDescent="0.2">
      <c r="A168" t="s">
        <v>552</v>
      </c>
      <c r="B168" s="19">
        <v>122.69</v>
      </c>
      <c r="C168" s="12">
        <v>0.94</v>
      </c>
      <c r="D168" s="19">
        <v>11.52</v>
      </c>
      <c r="E168" s="19">
        <v>3.69</v>
      </c>
      <c r="F168" s="7">
        <v>0.69350000000000001</v>
      </c>
      <c r="G168" s="7">
        <v>-0.29909999999999998</v>
      </c>
      <c r="H168" s="21">
        <v>1.9188E-2</v>
      </c>
      <c r="I168" s="7">
        <v>0.22409999999999999</v>
      </c>
      <c r="J168" s="7">
        <v>-3.4099999999999998E-2</v>
      </c>
      <c r="K168" s="7">
        <v>-3.4099999999999998E-2</v>
      </c>
      <c r="L168" s="7">
        <v>0.1948</v>
      </c>
      <c r="M168" s="7">
        <v>-0.10539999999999999</v>
      </c>
      <c r="N168" s="19">
        <v>14.5</v>
      </c>
      <c r="O168" s="19">
        <v>6.67</v>
      </c>
      <c r="P168" s="19">
        <v>-2.98</v>
      </c>
    </row>
    <row r="169" spans="1:16" x14ac:dyDescent="0.2">
      <c r="A169" t="s">
        <v>552</v>
      </c>
      <c r="B169" s="19">
        <v>125.3</v>
      </c>
      <c r="C169" s="12">
        <v>0.96</v>
      </c>
      <c r="D169" s="19">
        <v>9.92</v>
      </c>
      <c r="E169" s="19">
        <v>4.68</v>
      </c>
      <c r="F169" s="7">
        <v>0.63880000000000003</v>
      </c>
      <c r="G169" s="7">
        <v>-0.3538</v>
      </c>
      <c r="H169" s="21">
        <v>2.0532000000000002E-2</v>
      </c>
      <c r="I169" s="7">
        <v>0.23980000000000001</v>
      </c>
      <c r="J169" s="7">
        <v>-3.6600000000000001E-2</v>
      </c>
      <c r="K169" s="7">
        <v>-3.6400000000000002E-2</v>
      </c>
      <c r="L169" s="7">
        <v>0.18110000000000001</v>
      </c>
      <c r="M169" s="7">
        <v>-0.12540000000000001</v>
      </c>
      <c r="N169" s="19">
        <v>13.05</v>
      </c>
      <c r="O169" s="19">
        <v>7.81</v>
      </c>
      <c r="P169" s="19">
        <v>-3.13</v>
      </c>
    </row>
    <row r="170" spans="1:16" x14ac:dyDescent="0.2">
      <c r="A170" t="s">
        <v>552</v>
      </c>
      <c r="B170" s="19">
        <v>127.91</v>
      </c>
      <c r="C170" s="12">
        <v>0.98</v>
      </c>
      <c r="D170" s="19">
        <v>8.4600000000000009</v>
      </c>
      <c r="E170" s="19">
        <v>5.81</v>
      </c>
      <c r="F170" s="7">
        <v>0.58220000000000005</v>
      </c>
      <c r="G170" s="7">
        <v>-0.41039999999999999</v>
      </c>
      <c r="H170" s="21">
        <v>2.1451999999999999E-2</v>
      </c>
      <c r="I170" s="7">
        <v>0.25059999999999999</v>
      </c>
      <c r="J170" s="7">
        <v>-3.8399999999999997E-2</v>
      </c>
      <c r="K170" s="7">
        <v>-3.7900000000000003E-2</v>
      </c>
      <c r="L170" s="7">
        <v>0.16650000000000001</v>
      </c>
      <c r="M170" s="7">
        <v>-0.1464</v>
      </c>
      <c r="N170" s="19">
        <v>11.7</v>
      </c>
      <c r="O170" s="19">
        <v>9.0500000000000007</v>
      </c>
      <c r="P170" s="19">
        <v>-3.23</v>
      </c>
    </row>
    <row r="171" spans="1:16" x14ac:dyDescent="0.2">
      <c r="A171" t="s">
        <v>552</v>
      </c>
      <c r="B171" s="19">
        <v>130.52000000000001</v>
      </c>
      <c r="C171" s="12">
        <v>1</v>
      </c>
      <c r="D171" s="19">
        <v>7.16</v>
      </c>
      <c r="E171" s="19">
        <v>7.1</v>
      </c>
      <c r="F171" s="7">
        <v>0.52500000000000002</v>
      </c>
      <c r="G171" s="7">
        <v>-0.4677</v>
      </c>
      <c r="H171" s="21">
        <v>2.1913999999999999E-2</v>
      </c>
      <c r="I171" s="7">
        <v>0.25600000000000001</v>
      </c>
      <c r="J171" s="7">
        <v>-3.9300000000000002E-2</v>
      </c>
      <c r="K171" s="7">
        <v>-3.8600000000000002E-2</v>
      </c>
      <c r="L171" s="7">
        <v>0.15129999999999999</v>
      </c>
      <c r="M171" s="7">
        <v>-0.16800000000000001</v>
      </c>
      <c r="N171" s="19">
        <v>10.45</v>
      </c>
      <c r="O171" s="19">
        <v>10.39</v>
      </c>
      <c r="P171" s="19">
        <v>-3.29</v>
      </c>
    </row>
    <row r="172" spans="1:16" x14ac:dyDescent="0.2">
      <c r="A172" t="s">
        <v>552</v>
      </c>
      <c r="B172" s="19">
        <v>133.13</v>
      </c>
      <c r="C172" s="12">
        <v>1.02</v>
      </c>
      <c r="D172" s="19">
        <v>6.01</v>
      </c>
      <c r="E172" s="19">
        <v>8.5399999999999991</v>
      </c>
      <c r="F172" s="7">
        <v>0.46820000000000001</v>
      </c>
      <c r="G172" s="7">
        <v>-0.52439999999999998</v>
      </c>
      <c r="H172" s="21">
        <v>2.1916000000000001E-2</v>
      </c>
      <c r="I172" s="7">
        <v>0.25600000000000001</v>
      </c>
      <c r="J172" s="7">
        <v>-3.9300000000000002E-2</v>
      </c>
      <c r="K172" s="7">
        <v>-3.85E-2</v>
      </c>
      <c r="L172" s="7">
        <v>0.13589999999999999</v>
      </c>
      <c r="M172" s="7">
        <v>-0.1898</v>
      </c>
      <c r="N172" s="19">
        <v>9.31</v>
      </c>
      <c r="O172" s="19">
        <v>11.84</v>
      </c>
      <c r="P172" s="19">
        <v>-3.3</v>
      </c>
    </row>
    <row r="173" spans="1:16" x14ac:dyDescent="0.2">
      <c r="A173" t="s">
        <v>552</v>
      </c>
      <c r="B173" s="19">
        <v>135.74</v>
      </c>
      <c r="C173" s="12">
        <v>1.04</v>
      </c>
      <c r="D173" s="19">
        <v>5</v>
      </c>
      <c r="E173" s="19">
        <v>10.119999999999999</v>
      </c>
      <c r="F173" s="7">
        <v>0.41310000000000002</v>
      </c>
      <c r="G173" s="7">
        <v>-0.57950000000000002</v>
      </c>
      <c r="H173" s="21">
        <v>2.1485000000000001E-2</v>
      </c>
      <c r="I173" s="7">
        <v>0.251</v>
      </c>
      <c r="J173" s="7">
        <v>-3.8600000000000002E-2</v>
      </c>
      <c r="K173" s="7">
        <v>-3.7499999999999999E-2</v>
      </c>
      <c r="L173" s="7">
        <v>0.1206</v>
      </c>
      <c r="M173" s="7">
        <v>-0.2114</v>
      </c>
      <c r="N173" s="19">
        <v>8.26</v>
      </c>
      <c r="O173" s="19">
        <v>13.38</v>
      </c>
      <c r="P173" s="19">
        <v>-3.27</v>
      </c>
    </row>
    <row r="174" spans="1:16" x14ac:dyDescent="0.2">
      <c r="A174" t="s">
        <v>552</v>
      </c>
      <c r="B174" s="19">
        <v>138.35</v>
      </c>
      <c r="C174" s="12">
        <v>1.06</v>
      </c>
      <c r="D174" s="19">
        <v>4.12</v>
      </c>
      <c r="E174" s="19">
        <v>11.83</v>
      </c>
      <c r="F174" s="7">
        <v>0.36070000000000002</v>
      </c>
      <c r="G174" s="7">
        <v>-0.63200000000000001</v>
      </c>
      <c r="H174" s="21">
        <v>2.0669E-2</v>
      </c>
      <c r="I174" s="7">
        <v>0.2414</v>
      </c>
      <c r="J174" s="7">
        <v>-3.7199999999999997E-2</v>
      </c>
      <c r="K174" s="7">
        <v>-3.5799999999999998E-2</v>
      </c>
      <c r="L174" s="7">
        <v>0.10589999999999999</v>
      </c>
      <c r="M174" s="7">
        <v>-0.2326</v>
      </c>
      <c r="N174" s="19">
        <v>7.31</v>
      </c>
      <c r="O174" s="19">
        <v>15.02</v>
      </c>
      <c r="P174" s="19">
        <v>-3.19</v>
      </c>
    </row>
    <row r="175" spans="1:16" x14ac:dyDescent="0.2">
      <c r="A175" t="s">
        <v>552</v>
      </c>
      <c r="B175" s="19">
        <v>140.96</v>
      </c>
      <c r="C175" s="12">
        <v>1.08</v>
      </c>
      <c r="D175" s="19">
        <v>3.37</v>
      </c>
      <c r="E175" s="19">
        <v>13.67</v>
      </c>
      <c r="F175" s="7">
        <v>0.31159999999999999</v>
      </c>
      <c r="G175" s="7">
        <v>-0.68110000000000004</v>
      </c>
      <c r="H175" s="21">
        <v>1.9533999999999999E-2</v>
      </c>
      <c r="I175" s="7">
        <v>0.22819999999999999</v>
      </c>
      <c r="J175" s="7">
        <v>-3.5200000000000002E-2</v>
      </c>
      <c r="K175" s="7">
        <v>-3.3599999999999998E-2</v>
      </c>
      <c r="L175" s="7">
        <v>9.1999999999999998E-2</v>
      </c>
      <c r="M175" s="7">
        <v>-0.25290000000000001</v>
      </c>
      <c r="N175" s="19">
        <v>6.45</v>
      </c>
      <c r="O175" s="19">
        <v>16.75</v>
      </c>
      <c r="P175" s="19">
        <v>-3.08</v>
      </c>
    </row>
    <row r="176" spans="1:16" x14ac:dyDescent="0.2">
      <c r="A176" t="s">
        <v>552</v>
      </c>
      <c r="B176" s="19">
        <v>143.57</v>
      </c>
      <c r="C176" s="12">
        <v>1.1000000000000001</v>
      </c>
      <c r="D176" s="19">
        <v>2.74</v>
      </c>
      <c r="E176" s="19">
        <v>15.63</v>
      </c>
      <c r="F176" s="7">
        <v>0.26640000000000003</v>
      </c>
      <c r="G176" s="7">
        <v>-0.72619999999999996</v>
      </c>
      <c r="H176" s="21">
        <v>1.8155000000000001E-2</v>
      </c>
      <c r="I176" s="7">
        <v>0.21210000000000001</v>
      </c>
      <c r="J176" s="7">
        <v>-3.27E-2</v>
      </c>
      <c r="K176" s="7">
        <v>-3.09E-2</v>
      </c>
      <c r="L176" s="7">
        <v>7.9000000000000001E-2</v>
      </c>
      <c r="M176" s="7">
        <v>-0.27229999999999999</v>
      </c>
      <c r="N176" s="19">
        <v>5.68</v>
      </c>
      <c r="O176" s="19">
        <v>18.57</v>
      </c>
      <c r="P176" s="19">
        <v>-2.94</v>
      </c>
    </row>
    <row r="178" spans="1:2" ht="16" x14ac:dyDescent="0.2">
      <c r="A178" s="9" t="s">
        <v>553</v>
      </c>
    </row>
    <row r="179" spans="1:2" x14ac:dyDescent="0.2">
      <c r="A179" t="s">
        <v>554</v>
      </c>
      <c r="B179" s="7">
        <v>2.0299999999999999E-2</v>
      </c>
    </row>
    <row r="180" spans="1:2" x14ac:dyDescent="0.2">
      <c r="A180" t="s">
        <v>555</v>
      </c>
      <c r="B180" s="7">
        <v>2.0299999999999999E-2</v>
      </c>
    </row>
    <row r="181" spans="1:2" x14ac:dyDescent="0.2">
      <c r="A181" t="s">
        <v>556</v>
      </c>
      <c r="B181" s="35">
        <v>0</v>
      </c>
    </row>
    <row r="183" spans="1:2" ht="16" x14ac:dyDescent="0.2">
      <c r="A183" s="9" t="s">
        <v>561</v>
      </c>
    </row>
    <row r="184" spans="1:2" x14ac:dyDescent="0.2">
      <c r="A184" t="s">
        <v>519</v>
      </c>
      <c r="B184" s="33">
        <f>'01_Data'!E1826</f>
        <v>62.97</v>
      </c>
    </row>
    <row r="185" spans="1:2" x14ac:dyDescent="0.2">
      <c r="A185" t="s">
        <v>520</v>
      </c>
      <c r="B185" s="39">
        <f>'07_Volatility'!I1830</f>
        <v>0.39343212160975133</v>
      </c>
    </row>
    <row r="186" spans="1:2" x14ac:dyDescent="0.2">
      <c r="A186" t="s">
        <v>521</v>
      </c>
      <c r="B186" s="11">
        <v>0.57994384696150303</v>
      </c>
    </row>
    <row r="187" spans="1:2" x14ac:dyDescent="0.2">
      <c r="A187" t="s">
        <v>522</v>
      </c>
      <c r="B187" s="11">
        <v>3.1899999999999998E-2</v>
      </c>
    </row>
    <row r="188" spans="1:2" x14ac:dyDescent="0.2">
      <c r="A188" t="s">
        <v>523</v>
      </c>
      <c r="B188" s="11">
        <v>0.02</v>
      </c>
    </row>
    <row r="189" spans="1:2" x14ac:dyDescent="0.2">
      <c r="A189" s="13" t="s">
        <v>524</v>
      </c>
    </row>
    <row r="190" spans="1:2" x14ac:dyDescent="0.2">
      <c r="A190" t="s">
        <v>525</v>
      </c>
      <c r="B190" s="19">
        <f>B184</f>
        <v>62.97</v>
      </c>
    </row>
    <row r="191" spans="1:2" x14ac:dyDescent="0.2">
      <c r="A191" t="s">
        <v>526</v>
      </c>
      <c r="B191" s="7">
        <v>8.2191780821917804E-2</v>
      </c>
    </row>
    <row r="192" spans="1:2" x14ac:dyDescent="0.2">
      <c r="A192" t="s">
        <v>527</v>
      </c>
      <c r="B192" s="7">
        <f>(LN(B184/B190)+(B187-B188+B185^2/2)*B191)/(B185*SQRT(B191))</f>
        <v>6.5068184163333334E-2</v>
      </c>
    </row>
    <row r="193" spans="1:16" x14ac:dyDescent="0.2">
      <c r="A193" t="s">
        <v>528</v>
      </c>
      <c r="B193" s="7">
        <f>B192-B185*SQRT(B191)</f>
        <v>-4.7725299441195954E-2</v>
      </c>
    </row>
    <row r="194" spans="1:16" x14ac:dyDescent="0.2">
      <c r="A194" t="s">
        <v>529</v>
      </c>
      <c r="B194" s="19">
        <f>B184*EXP(-B188*B191)*_xlfn.NORM.S.DIST(B192,TRUE)-B190*EXP(-B187*B191)*_xlfn.NORM.S.DIST(B193,TRUE)</f>
        <v>2.8568302160975136</v>
      </c>
    </row>
    <row r="195" spans="1:16" x14ac:dyDescent="0.2">
      <c r="A195" t="s">
        <v>530</v>
      </c>
      <c r="B195" s="19">
        <f>B190*EXP(-B187*B191)*_xlfn.NORM.S.DIST(-B193,TRUE)-B184*EXP(-B188*B191)*_xlfn.NORM.S.DIST(-B192,TRUE)</f>
        <v>2.7953716015658685</v>
      </c>
    </row>
    <row r="196" spans="1:16" x14ac:dyDescent="0.2">
      <c r="A196" t="s">
        <v>531</v>
      </c>
      <c r="B196" s="7">
        <f>EXP(-B188*B191)*_xlfn.NORM.S.DIST(B192,TRUE)</f>
        <v>0.52507629502129571</v>
      </c>
    </row>
    <row r="197" spans="1:16" x14ac:dyDescent="0.2">
      <c r="A197" t="s">
        <v>532</v>
      </c>
      <c r="B197" s="7">
        <f>EXP(-B188*B191)*(_xlfn.NORM.S.DIST(B192,TRUE)-1)</f>
        <v>-0.47328121972000947</v>
      </c>
    </row>
    <row r="198" spans="1:16" x14ac:dyDescent="0.2">
      <c r="A198" t="s">
        <v>533</v>
      </c>
      <c r="B198" s="21">
        <f>EXP(-B188*B191)*_xlfn.NORM.S.DIST(B192,FALSE)/(B184*B185*SQRT(B191))</f>
        <v>5.5957600185494928E-2</v>
      </c>
    </row>
    <row r="199" spans="1:16" x14ac:dyDescent="0.2">
      <c r="A199" t="s">
        <v>534</v>
      </c>
      <c r="B199" s="7">
        <f>B184*EXP(-B188*B191)*_xlfn.NORM.S.DIST(B192,FALSE)*SQRT(B191)/100</f>
        <v>7.1750457176566085E-2</v>
      </c>
    </row>
    <row r="201" spans="1:16" ht="16" x14ac:dyDescent="0.2">
      <c r="A201" s="9" t="s">
        <v>562</v>
      </c>
    </row>
    <row r="202" spans="1:16" x14ac:dyDescent="0.2">
      <c r="A202" s="5" t="s">
        <v>479</v>
      </c>
      <c r="B202" s="5" t="s">
        <v>536</v>
      </c>
      <c r="C202" s="5" t="s">
        <v>537</v>
      </c>
      <c r="D202" s="5" t="s">
        <v>538</v>
      </c>
      <c r="E202" s="5" t="s">
        <v>539</v>
      </c>
      <c r="F202" s="5" t="s">
        <v>540</v>
      </c>
      <c r="G202" s="5" t="s">
        <v>541</v>
      </c>
      <c r="H202" s="5" t="s">
        <v>533</v>
      </c>
      <c r="I202" s="5" t="s">
        <v>542</v>
      </c>
      <c r="J202" s="5" t="s">
        <v>543</v>
      </c>
      <c r="K202" s="5" t="s">
        <v>544</v>
      </c>
      <c r="L202" s="5" t="s">
        <v>545</v>
      </c>
      <c r="M202" s="5" t="s">
        <v>546</v>
      </c>
      <c r="N202" s="5" t="s">
        <v>547</v>
      </c>
      <c r="O202" s="5" t="s">
        <v>548</v>
      </c>
      <c r="P202" s="5" t="s">
        <v>549</v>
      </c>
    </row>
    <row r="203" spans="1:16" x14ac:dyDescent="0.2">
      <c r="A203" t="s">
        <v>550</v>
      </c>
      <c r="B203" s="19">
        <v>56.67</v>
      </c>
      <c r="C203" s="12">
        <v>0.9</v>
      </c>
      <c r="D203" s="19">
        <v>6.97</v>
      </c>
      <c r="E203" s="19">
        <v>0.62</v>
      </c>
      <c r="F203" s="7">
        <v>0.83979999999999999</v>
      </c>
      <c r="G203" s="7">
        <v>-0.15859999999999999</v>
      </c>
      <c r="H203" s="21">
        <v>3.4040000000000001E-2</v>
      </c>
      <c r="I203" s="7">
        <v>4.36E-2</v>
      </c>
      <c r="J203" s="7">
        <v>-2.9700000000000001E-2</v>
      </c>
      <c r="K203" s="7">
        <v>-2.8199999999999999E-2</v>
      </c>
      <c r="L203" s="7">
        <v>3.7699999999999997E-2</v>
      </c>
      <c r="M203" s="7">
        <v>-8.6999999999999994E-3</v>
      </c>
      <c r="N203" s="19">
        <v>7.91</v>
      </c>
      <c r="O203" s="19">
        <v>1.56</v>
      </c>
      <c r="P203" s="19">
        <v>-0.94</v>
      </c>
    </row>
    <row r="204" spans="1:16" x14ac:dyDescent="0.2">
      <c r="A204" t="s">
        <v>550</v>
      </c>
      <c r="B204" s="19">
        <v>57.93</v>
      </c>
      <c r="C204" s="12">
        <v>0.92</v>
      </c>
      <c r="D204" s="19">
        <v>5.98</v>
      </c>
      <c r="E204" s="19">
        <v>0.89</v>
      </c>
      <c r="F204" s="7">
        <v>0.78810000000000002</v>
      </c>
      <c r="G204" s="7">
        <v>-0.21029999999999999</v>
      </c>
      <c r="H204" s="21">
        <v>4.0578999999999997E-2</v>
      </c>
      <c r="I204" s="7">
        <v>5.1999999999999998E-2</v>
      </c>
      <c r="J204" s="7">
        <v>-3.5200000000000002E-2</v>
      </c>
      <c r="K204" s="7">
        <v>-3.3599999999999998E-2</v>
      </c>
      <c r="L204" s="7">
        <v>3.5900000000000001E-2</v>
      </c>
      <c r="M204" s="7">
        <v>-1.1599999999999999E-2</v>
      </c>
      <c r="N204" s="19">
        <v>7.04</v>
      </c>
      <c r="O204" s="19">
        <v>1.96</v>
      </c>
      <c r="P204" s="19">
        <v>-1.06</v>
      </c>
    </row>
    <row r="205" spans="1:16" x14ac:dyDescent="0.2">
      <c r="A205" t="s">
        <v>550</v>
      </c>
      <c r="B205" s="19">
        <v>59.19</v>
      </c>
      <c r="C205" s="12">
        <v>0.94</v>
      </c>
      <c r="D205" s="19">
        <v>5.07</v>
      </c>
      <c r="E205" s="19">
        <v>1.24</v>
      </c>
      <c r="F205" s="7">
        <v>0.72909999999999997</v>
      </c>
      <c r="G205" s="7">
        <v>-0.26929999999999998</v>
      </c>
      <c r="H205" s="21">
        <v>4.6453000000000001E-2</v>
      </c>
      <c r="I205" s="7">
        <v>5.96E-2</v>
      </c>
      <c r="J205" s="7">
        <v>-4.0099999999999997E-2</v>
      </c>
      <c r="K205" s="7">
        <v>-3.8399999999999997E-2</v>
      </c>
      <c r="L205" s="7">
        <v>3.3599999999999998E-2</v>
      </c>
      <c r="M205" s="7">
        <v>-1.4999999999999999E-2</v>
      </c>
      <c r="N205" s="19">
        <v>6.24</v>
      </c>
      <c r="O205" s="19">
        <v>2.41</v>
      </c>
      <c r="P205" s="19">
        <v>-1.17</v>
      </c>
    </row>
    <row r="206" spans="1:16" x14ac:dyDescent="0.2">
      <c r="A206" t="s">
        <v>550</v>
      </c>
      <c r="B206" s="19">
        <v>60.45</v>
      </c>
      <c r="C206" s="12">
        <v>0.96</v>
      </c>
      <c r="D206" s="19">
        <v>4.24</v>
      </c>
      <c r="E206" s="19">
        <v>1.67</v>
      </c>
      <c r="F206" s="7">
        <v>0.66420000000000001</v>
      </c>
      <c r="G206" s="7">
        <v>-0.33410000000000001</v>
      </c>
      <c r="H206" s="21">
        <v>5.1189999999999999E-2</v>
      </c>
      <c r="I206" s="7">
        <v>6.5600000000000006E-2</v>
      </c>
      <c r="J206" s="7">
        <v>-4.3999999999999997E-2</v>
      </c>
      <c r="K206" s="7">
        <v>-4.2200000000000001E-2</v>
      </c>
      <c r="L206" s="7">
        <v>3.09E-2</v>
      </c>
      <c r="M206" s="7">
        <v>-1.8700000000000001E-2</v>
      </c>
      <c r="N206" s="19">
        <v>5.49</v>
      </c>
      <c r="O206" s="19">
        <v>2.92</v>
      </c>
      <c r="P206" s="19">
        <v>-1.25</v>
      </c>
    </row>
    <row r="207" spans="1:16" x14ac:dyDescent="0.2">
      <c r="A207" t="s">
        <v>550</v>
      </c>
      <c r="B207" s="19">
        <v>61.71</v>
      </c>
      <c r="C207" s="12">
        <v>0.98</v>
      </c>
      <c r="D207" s="19">
        <v>3.51</v>
      </c>
      <c r="E207" s="19">
        <v>2.19</v>
      </c>
      <c r="F207" s="7">
        <v>0.59550000000000003</v>
      </c>
      <c r="G207" s="7">
        <v>-0.40289999999999998</v>
      </c>
      <c r="H207" s="21">
        <v>5.4428999999999998E-2</v>
      </c>
      <c r="I207" s="7">
        <v>6.9800000000000001E-2</v>
      </c>
      <c r="J207" s="7">
        <v>-4.6699999999999998E-2</v>
      </c>
      <c r="K207" s="7">
        <v>-4.4699999999999997E-2</v>
      </c>
      <c r="L207" s="7">
        <v>2.7900000000000001E-2</v>
      </c>
      <c r="M207" s="7">
        <v>-2.2700000000000001E-2</v>
      </c>
      <c r="N207" s="19">
        <v>4.8099999999999996</v>
      </c>
      <c r="O207" s="19">
        <v>3.5</v>
      </c>
      <c r="P207" s="19">
        <v>-1.31</v>
      </c>
    </row>
    <row r="208" spans="1:16" x14ac:dyDescent="0.2">
      <c r="A208" t="s">
        <v>550</v>
      </c>
      <c r="B208" s="19">
        <v>62.97</v>
      </c>
      <c r="C208" s="12">
        <v>1</v>
      </c>
      <c r="D208" s="19">
        <v>2.86</v>
      </c>
      <c r="E208" s="19">
        <v>2.8</v>
      </c>
      <c r="F208" s="7">
        <v>0.52510000000000001</v>
      </c>
      <c r="G208" s="7">
        <v>-0.4733</v>
      </c>
      <c r="H208" s="21">
        <v>5.5958000000000001E-2</v>
      </c>
      <c r="I208" s="7">
        <v>7.1800000000000003E-2</v>
      </c>
      <c r="J208" s="7">
        <v>-4.7899999999999998E-2</v>
      </c>
      <c r="K208" s="7">
        <v>-4.58E-2</v>
      </c>
      <c r="L208" s="7">
        <v>2.4799999999999999E-2</v>
      </c>
      <c r="M208" s="7">
        <v>-2.6800000000000001E-2</v>
      </c>
      <c r="N208" s="19">
        <v>4.1900000000000004</v>
      </c>
      <c r="O208" s="19">
        <v>4.13</v>
      </c>
      <c r="P208" s="19">
        <v>-1.34</v>
      </c>
    </row>
    <row r="209" spans="1:16" x14ac:dyDescent="0.2">
      <c r="A209" t="s">
        <v>550</v>
      </c>
      <c r="B209" s="19">
        <v>64.23</v>
      </c>
      <c r="C209" s="12">
        <v>1.02</v>
      </c>
      <c r="D209" s="19">
        <v>2.2999999999999998</v>
      </c>
      <c r="E209" s="19">
        <v>3.49</v>
      </c>
      <c r="F209" s="7">
        <v>0.45529999999999998</v>
      </c>
      <c r="G209" s="7">
        <v>-0.54310000000000003</v>
      </c>
      <c r="H209" s="21">
        <v>5.5735E-2</v>
      </c>
      <c r="I209" s="7">
        <v>7.1499999999999994E-2</v>
      </c>
      <c r="J209" s="7">
        <v>-4.7600000000000003E-2</v>
      </c>
      <c r="K209" s="7">
        <v>-4.5400000000000003E-2</v>
      </c>
      <c r="L209" s="7">
        <v>2.1700000000000001E-2</v>
      </c>
      <c r="M209" s="7">
        <v>-3.1E-2</v>
      </c>
      <c r="N209" s="19">
        <v>3.63</v>
      </c>
      <c r="O209" s="19">
        <v>4.83</v>
      </c>
      <c r="P209" s="19">
        <v>-1.34</v>
      </c>
    </row>
    <row r="210" spans="1:16" x14ac:dyDescent="0.2">
      <c r="A210" t="s">
        <v>550</v>
      </c>
      <c r="B210" s="19">
        <v>65.489999999999995</v>
      </c>
      <c r="C210" s="12">
        <v>1.04</v>
      </c>
      <c r="D210" s="19">
        <v>1.82</v>
      </c>
      <c r="E210" s="19">
        <v>4.2699999999999996</v>
      </c>
      <c r="F210" s="7">
        <v>0.3881</v>
      </c>
      <c r="G210" s="7">
        <v>-0.61029999999999995</v>
      </c>
      <c r="H210" s="21">
        <v>5.3879999999999997E-2</v>
      </c>
      <c r="I210" s="7">
        <v>6.9099999999999995E-2</v>
      </c>
      <c r="J210" s="7">
        <v>-4.5900000000000003E-2</v>
      </c>
      <c r="K210" s="7">
        <v>-4.3700000000000003E-2</v>
      </c>
      <c r="L210" s="7">
        <v>1.8599999999999998E-2</v>
      </c>
      <c r="M210" s="7">
        <v>-3.5099999999999999E-2</v>
      </c>
      <c r="N210" s="19">
        <v>3.13</v>
      </c>
      <c r="O210" s="19">
        <v>5.58</v>
      </c>
      <c r="P210" s="19">
        <v>-1.31</v>
      </c>
    </row>
    <row r="211" spans="1:16" x14ac:dyDescent="0.2">
      <c r="A211" t="s">
        <v>550</v>
      </c>
      <c r="B211" s="19">
        <v>66.75</v>
      </c>
      <c r="C211" s="12">
        <v>1.06</v>
      </c>
      <c r="D211" s="19">
        <v>1.42</v>
      </c>
      <c r="E211" s="19">
        <v>5.13</v>
      </c>
      <c r="F211" s="7">
        <v>0.32529999999999998</v>
      </c>
      <c r="G211" s="7">
        <v>-0.67310000000000003</v>
      </c>
      <c r="H211" s="21">
        <v>5.0642E-2</v>
      </c>
      <c r="I211" s="7">
        <v>6.4899999999999999E-2</v>
      </c>
      <c r="J211" s="7">
        <v>-4.3099999999999999E-2</v>
      </c>
      <c r="K211" s="7">
        <v>-4.07E-2</v>
      </c>
      <c r="L211" s="7">
        <v>1.5699999999999999E-2</v>
      </c>
      <c r="M211" s="7">
        <v>-3.9100000000000003E-2</v>
      </c>
      <c r="N211" s="19">
        <v>2.69</v>
      </c>
      <c r="O211" s="19">
        <v>6.39</v>
      </c>
      <c r="P211" s="19">
        <v>-1.26</v>
      </c>
    </row>
    <row r="212" spans="1:16" x14ac:dyDescent="0.2">
      <c r="A212" t="s">
        <v>550</v>
      </c>
      <c r="B212" s="19">
        <v>68.010000000000005</v>
      </c>
      <c r="C212" s="12">
        <v>1.08</v>
      </c>
      <c r="D212" s="19">
        <v>1.1000000000000001</v>
      </c>
      <c r="E212" s="19">
        <v>6.06</v>
      </c>
      <c r="F212" s="7">
        <v>0.2681</v>
      </c>
      <c r="G212" s="7">
        <v>-0.73029999999999995</v>
      </c>
      <c r="H212" s="21">
        <v>4.6350000000000002E-2</v>
      </c>
      <c r="I212" s="7">
        <v>5.9400000000000001E-2</v>
      </c>
      <c r="J212" s="7">
        <v>-3.9399999999999998E-2</v>
      </c>
      <c r="K212" s="7">
        <v>-3.6900000000000002E-2</v>
      </c>
      <c r="L212" s="7">
        <v>1.2999999999999999E-2</v>
      </c>
      <c r="M212" s="7">
        <v>-4.2799999999999998E-2</v>
      </c>
      <c r="N212" s="19">
        <v>2.29</v>
      </c>
      <c r="O212" s="19">
        <v>7.25</v>
      </c>
      <c r="P212" s="19">
        <v>-1.19</v>
      </c>
    </row>
    <row r="213" spans="1:16" x14ac:dyDescent="0.2">
      <c r="A213" t="s">
        <v>550</v>
      </c>
      <c r="B213" s="19">
        <v>69.27</v>
      </c>
      <c r="C213" s="12">
        <v>1.1000000000000001</v>
      </c>
      <c r="D213" s="19">
        <v>0.84</v>
      </c>
      <c r="E213" s="19">
        <v>7.06</v>
      </c>
      <c r="F213" s="7">
        <v>0.21740000000000001</v>
      </c>
      <c r="G213" s="7">
        <v>-0.78100000000000003</v>
      </c>
      <c r="H213" s="21">
        <v>4.1369999999999997E-2</v>
      </c>
      <c r="I213" s="7">
        <v>5.2999999999999999E-2</v>
      </c>
      <c r="J213" s="7">
        <v>-3.5200000000000002E-2</v>
      </c>
      <c r="K213" s="7">
        <v>-3.2599999999999997E-2</v>
      </c>
      <c r="L213" s="7">
        <v>1.06E-2</v>
      </c>
      <c r="M213" s="7">
        <v>-4.6199999999999998E-2</v>
      </c>
      <c r="N213" s="19">
        <v>1.94</v>
      </c>
      <c r="O213" s="19">
        <v>8.16</v>
      </c>
      <c r="P213" s="19">
        <v>-1.1100000000000001</v>
      </c>
    </row>
    <row r="214" spans="1:16" x14ac:dyDescent="0.2">
      <c r="A214" t="s">
        <v>551</v>
      </c>
      <c r="B214" s="19">
        <v>56.67</v>
      </c>
      <c r="C214" s="12">
        <v>0.9</v>
      </c>
      <c r="D214" s="19">
        <v>7.8</v>
      </c>
      <c r="E214" s="19">
        <v>1.42</v>
      </c>
      <c r="F214" s="7">
        <v>0.77159999999999995</v>
      </c>
      <c r="G214" s="7">
        <v>-0.22509999999999999</v>
      </c>
      <c r="H214" s="21">
        <v>2.9825000000000001E-2</v>
      </c>
      <c r="I214" s="7">
        <v>7.6499999999999999E-2</v>
      </c>
      <c r="J214" s="7">
        <v>-2.5999999999999999E-2</v>
      </c>
      <c r="K214" s="7">
        <v>-2.4500000000000001E-2</v>
      </c>
      <c r="L214" s="7">
        <v>6.7000000000000004E-2</v>
      </c>
      <c r="M214" s="7">
        <v>-2.5600000000000001E-2</v>
      </c>
      <c r="N214" s="19">
        <v>9.34</v>
      </c>
      <c r="O214" s="19">
        <v>2.95</v>
      </c>
      <c r="P214" s="19">
        <v>-1.53</v>
      </c>
    </row>
    <row r="215" spans="1:16" x14ac:dyDescent="0.2">
      <c r="A215" t="s">
        <v>551</v>
      </c>
      <c r="B215" s="19">
        <v>57.93</v>
      </c>
      <c r="C215" s="12">
        <v>0.92</v>
      </c>
      <c r="D215" s="19">
        <v>6.93</v>
      </c>
      <c r="E215" s="19">
        <v>1.79</v>
      </c>
      <c r="F215" s="7">
        <v>0.72819999999999996</v>
      </c>
      <c r="G215" s="7">
        <v>-0.26850000000000002</v>
      </c>
      <c r="H215" s="21">
        <v>3.2771000000000002E-2</v>
      </c>
      <c r="I215" s="7">
        <v>8.4000000000000005E-2</v>
      </c>
      <c r="J215" s="7">
        <v>-2.8400000000000002E-2</v>
      </c>
      <c r="K215" s="7">
        <v>-2.6800000000000001E-2</v>
      </c>
      <c r="L215" s="7">
        <v>6.4000000000000001E-2</v>
      </c>
      <c r="M215" s="7">
        <v>-3.0700000000000002E-2</v>
      </c>
      <c r="N215" s="19">
        <v>8.57</v>
      </c>
      <c r="O215" s="19">
        <v>3.43</v>
      </c>
      <c r="P215" s="19">
        <v>-1.64</v>
      </c>
    </row>
    <row r="216" spans="1:16" x14ac:dyDescent="0.2">
      <c r="A216" t="s">
        <v>551</v>
      </c>
      <c r="B216" s="19">
        <v>59.19</v>
      </c>
      <c r="C216" s="12">
        <v>0.94</v>
      </c>
      <c r="D216" s="19">
        <v>6.11</v>
      </c>
      <c r="E216" s="19">
        <v>2.23</v>
      </c>
      <c r="F216" s="7">
        <v>0.68210000000000004</v>
      </c>
      <c r="G216" s="7">
        <v>-0.31459999999999999</v>
      </c>
      <c r="H216" s="21">
        <v>3.5281E-2</v>
      </c>
      <c r="I216" s="7">
        <v>9.0499999999999997E-2</v>
      </c>
      <c r="J216" s="7">
        <v>-3.0499999999999999E-2</v>
      </c>
      <c r="K216" s="7">
        <v>-2.8799999999999999E-2</v>
      </c>
      <c r="L216" s="7">
        <v>6.0600000000000001E-2</v>
      </c>
      <c r="M216" s="7">
        <v>-3.6200000000000003E-2</v>
      </c>
      <c r="N216" s="19">
        <v>7.84</v>
      </c>
      <c r="O216" s="19">
        <v>3.96</v>
      </c>
      <c r="P216" s="19">
        <v>-1.73</v>
      </c>
    </row>
    <row r="217" spans="1:16" x14ac:dyDescent="0.2">
      <c r="A217" t="s">
        <v>551</v>
      </c>
      <c r="B217" s="19">
        <v>60.45</v>
      </c>
      <c r="C217" s="12">
        <v>0.96</v>
      </c>
      <c r="D217" s="19">
        <v>5.36</v>
      </c>
      <c r="E217" s="19">
        <v>2.73</v>
      </c>
      <c r="F217" s="7">
        <v>0.63400000000000001</v>
      </c>
      <c r="G217" s="7">
        <v>-0.36270000000000002</v>
      </c>
      <c r="H217" s="21">
        <v>3.7262000000000003E-2</v>
      </c>
      <c r="I217" s="7">
        <v>9.5600000000000004E-2</v>
      </c>
      <c r="J217" s="7">
        <v>-3.2199999999999999E-2</v>
      </c>
      <c r="K217" s="7">
        <v>-3.0300000000000001E-2</v>
      </c>
      <c r="L217" s="7">
        <v>5.6800000000000003E-2</v>
      </c>
      <c r="M217" s="7">
        <v>-4.2000000000000003E-2</v>
      </c>
      <c r="N217" s="19">
        <v>7.16</v>
      </c>
      <c r="O217" s="19">
        <v>4.53</v>
      </c>
      <c r="P217" s="19">
        <v>-1.8</v>
      </c>
    </row>
    <row r="218" spans="1:16" x14ac:dyDescent="0.2">
      <c r="A218" t="s">
        <v>551</v>
      </c>
      <c r="B218" s="19">
        <v>61.71</v>
      </c>
      <c r="C218" s="12">
        <v>0.98</v>
      </c>
      <c r="D218" s="19">
        <v>4.67</v>
      </c>
      <c r="E218" s="19">
        <v>3.3</v>
      </c>
      <c r="F218" s="7">
        <v>0.58460000000000001</v>
      </c>
      <c r="G218" s="7">
        <v>-0.41210000000000002</v>
      </c>
      <c r="H218" s="21">
        <v>3.8651999999999999E-2</v>
      </c>
      <c r="I218" s="7">
        <v>9.9099999999999994E-2</v>
      </c>
      <c r="J218" s="7">
        <v>-3.3300000000000003E-2</v>
      </c>
      <c r="K218" s="7">
        <v>-3.1399999999999997E-2</v>
      </c>
      <c r="L218" s="7">
        <v>5.28E-2</v>
      </c>
      <c r="M218" s="7">
        <v>-4.8099999999999997E-2</v>
      </c>
      <c r="N218" s="19">
        <v>6.52</v>
      </c>
      <c r="O218" s="19">
        <v>5.15</v>
      </c>
      <c r="P218" s="19">
        <v>-1.85</v>
      </c>
    </row>
    <row r="219" spans="1:16" x14ac:dyDescent="0.2">
      <c r="A219" t="s">
        <v>551</v>
      </c>
      <c r="B219" s="19">
        <v>62.97</v>
      </c>
      <c r="C219" s="12">
        <v>1</v>
      </c>
      <c r="D219" s="19">
        <v>4.05</v>
      </c>
      <c r="E219" s="19">
        <v>3.92</v>
      </c>
      <c r="F219" s="7">
        <v>0.53490000000000004</v>
      </c>
      <c r="G219" s="7">
        <v>-0.46179999999999999</v>
      </c>
      <c r="H219" s="21">
        <v>3.9419999999999997E-2</v>
      </c>
      <c r="I219" s="7">
        <v>0.1011</v>
      </c>
      <c r="J219" s="7">
        <v>-3.39E-2</v>
      </c>
      <c r="K219" s="7">
        <v>-3.1899999999999998E-2</v>
      </c>
      <c r="L219" s="7">
        <v>4.87E-2</v>
      </c>
      <c r="M219" s="7">
        <v>-5.4300000000000001E-2</v>
      </c>
      <c r="N219" s="19">
        <v>5.93</v>
      </c>
      <c r="O219" s="19">
        <v>5.81</v>
      </c>
      <c r="P219" s="19">
        <v>-1.88</v>
      </c>
    </row>
    <row r="220" spans="1:16" x14ac:dyDescent="0.2">
      <c r="A220" t="s">
        <v>551</v>
      </c>
      <c r="B220" s="19">
        <v>64.23</v>
      </c>
      <c r="C220" s="12">
        <v>1.02</v>
      </c>
      <c r="D220" s="19">
        <v>3.49</v>
      </c>
      <c r="E220" s="19">
        <v>4.62</v>
      </c>
      <c r="F220" s="7">
        <v>0.48559999999999998</v>
      </c>
      <c r="G220" s="7">
        <v>-0.5111</v>
      </c>
      <c r="H220" s="21">
        <v>3.9565999999999997E-2</v>
      </c>
      <c r="I220" s="7">
        <v>0.10150000000000001</v>
      </c>
      <c r="J220" s="7">
        <v>-3.4000000000000002E-2</v>
      </c>
      <c r="K220" s="7">
        <v>-3.1800000000000002E-2</v>
      </c>
      <c r="L220" s="7">
        <v>4.4499999999999998E-2</v>
      </c>
      <c r="M220" s="7">
        <v>-6.0499999999999998E-2</v>
      </c>
      <c r="N220" s="19">
        <v>5.38</v>
      </c>
      <c r="O220" s="19">
        <v>6.51</v>
      </c>
      <c r="P220" s="19">
        <v>-1.89</v>
      </c>
    </row>
    <row r="221" spans="1:16" x14ac:dyDescent="0.2">
      <c r="A221" t="s">
        <v>551</v>
      </c>
      <c r="B221" s="19">
        <v>65.489999999999995</v>
      </c>
      <c r="C221" s="12">
        <v>1.04</v>
      </c>
      <c r="D221" s="19">
        <v>2.98</v>
      </c>
      <c r="E221" s="19">
        <v>5.37</v>
      </c>
      <c r="F221" s="7">
        <v>0.43740000000000001</v>
      </c>
      <c r="G221" s="7">
        <v>-0.55930000000000002</v>
      </c>
      <c r="H221" s="21">
        <v>3.9121000000000003E-2</v>
      </c>
      <c r="I221" s="7">
        <v>0.1003</v>
      </c>
      <c r="J221" s="7">
        <v>-3.3500000000000002E-2</v>
      </c>
      <c r="K221" s="7">
        <v>-3.1300000000000001E-2</v>
      </c>
      <c r="L221" s="7">
        <v>4.0399999999999998E-2</v>
      </c>
      <c r="M221" s="7">
        <v>-6.6699999999999995E-2</v>
      </c>
      <c r="N221" s="19">
        <v>4.87</v>
      </c>
      <c r="O221" s="19">
        <v>7.25</v>
      </c>
      <c r="P221" s="19">
        <v>-1.88</v>
      </c>
    </row>
    <row r="222" spans="1:16" x14ac:dyDescent="0.2">
      <c r="A222" t="s">
        <v>551</v>
      </c>
      <c r="B222" s="19">
        <v>66.75</v>
      </c>
      <c r="C222" s="12">
        <v>1.06</v>
      </c>
      <c r="D222" s="19">
        <v>2.54</v>
      </c>
      <c r="E222" s="19">
        <v>6.18</v>
      </c>
      <c r="F222" s="7">
        <v>0.39100000000000001</v>
      </c>
      <c r="G222" s="7">
        <v>-0.60570000000000002</v>
      </c>
      <c r="H222" s="21">
        <v>3.8136000000000003E-2</v>
      </c>
      <c r="I222" s="7">
        <v>9.7799999999999998E-2</v>
      </c>
      <c r="J222" s="7">
        <v>-3.2599999999999997E-2</v>
      </c>
      <c r="K222" s="7">
        <v>-3.0300000000000001E-2</v>
      </c>
      <c r="L222" s="7">
        <v>3.6299999999999999E-2</v>
      </c>
      <c r="M222" s="7">
        <v>-7.2800000000000004E-2</v>
      </c>
      <c r="N222" s="19">
        <v>4.4000000000000004</v>
      </c>
      <c r="O222" s="19">
        <v>8.0299999999999994</v>
      </c>
      <c r="P222" s="19">
        <v>-1.86</v>
      </c>
    </row>
    <row r="223" spans="1:16" x14ac:dyDescent="0.2">
      <c r="A223" t="s">
        <v>551</v>
      </c>
      <c r="B223" s="19">
        <v>68.010000000000005</v>
      </c>
      <c r="C223" s="12">
        <v>1.08</v>
      </c>
      <c r="D223" s="19">
        <v>2.15</v>
      </c>
      <c r="E223" s="19">
        <v>7.04</v>
      </c>
      <c r="F223" s="7">
        <v>0.34699999999999998</v>
      </c>
      <c r="G223" s="7">
        <v>-0.64980000000000004</v>
      </c>
      <c r="H223" s="21">
        <v>3.6680999999999998E-2</v>
      </c>
      <c r="I223" s="7">
        <v>9.4100000000000003E-2</v>
      </c>
      <c r="J223" s="7">
        <v>-3.1399999999999997E-2</v>
      </c>
      <c r="K223" s="7">
        <v>-2.8899999999999999E-2</v>
      </c>
      <c r="L223" s="7">
        <v>3.2399999999999998E-2</v>
      </c>
      <c r="M223" s="7">
        <v>-7.8799999999999995E-2</v>
      </c>
      <c r="N223" s="19">
        <v>3.96</v>
      </c>
      <c r="O223" s="19">
        <v>8.85</v>
      </c>
      <c r="P223" s="19">
        <v>-1.82</v>
      </c>
    </row>
    <row r="224" spans="1:16" x14ac:dyDescent="0.2">
      <c r="A224" t="s">
        <v>551</v>
      </c>
      <c r="B224" s="19">
        <v>69.27</v>
      </c>
      <c r="C224" s="12">
        <v>1.1000000000000001</v>
      </c>
      <c r="D224" s="19">
        <v>1.81</v>
      </c>
      <c r="E224" s="19">
        <v>7.95</v>
      </c>
      <c r="F224" s="7">
        <v>0.30559999999999998</v>
      </c>
      <c r="G224" s="7">
        <v>-0.69110000000000005</v>
      </c>
      <c r="H224" s="21">
        <v>3.4839000000000002E-2</v>
      </c>
      <c r="I224" s="7">
        <v>8.9300000000000004E-2</v>
      </c>
      <c r="J224" s="7">
        <v>-2.98E-2</v>
      </c>
      <c r="K224" s="7">
        <v>-2.7199999999999998E-2</v>
      </c>
      <c r="L224" s="7">
        <v>2.87E-2</v>
      </c>
      <c r="M224" s="7">
        <v>-8.4599999999999995E-2</v>
      </c>
      <c r="N224" s="19">
        <v>3.57</v>
      </c>
      <c r="O224" s="19">
        <v>9.7100000000000009</v>
      </c>
      <c r="P224" s="19">
        <v>-1.76</v>
      </c>
    </row>
    <row r="225" spans="1:16" x14ac:dyDescent="0.2">
      <c r="A225" t="s">
        <v>552</v>
      </c>
      <c r="B225" s="19">
        <v>56.67</v>
      </c>
      <c r="C225" s="12">
        <v>0.9</v>
      </c>
      <c r="D225" s="19">
        <v>8.5299999999999994</v>
      </c>
      <c r="E225" s="19">
        <v>2.1</v>
      </c>
      <c r="F225" s="7">
        <v>0.73909999999999998</v>
      </c>
      <c r="G225" s="7">
        <v>-0.25590000000000002</v>
      </c>
      <c r="H225" s="21">
        <v>2.6089999999999999E-2</v>
      </c>
      <c r="I225" s="7">
        <v>0.1004</v>
      </c>
      <c r="J225" s="7">
        <v>-2.2700000000000001E-2</v>
      </c>
      <c r="K225" s="7">
        <v>-2.12E-2</v>
      </c>
      <c r="L225" s="7">
        <v>9.3700000000000006E-2</v>
      </c>
      <c r="M225" s="7">
        <v>-4.4900000000000002E-2</v>
      </c>
      <c r="N225" s="19">
        <v>10.49</v>
      </c>
      <c r="O225" s="19">
        <v>4.0599999999999996</v>
      </c>
      <c r="P225" s="19">
        <v>-1.96</v>
      </c>
    </row>
    <row r="226" spans="1:16" x14ac:dyDescent="0.2">
      <c r="A226" t="s">
        <v>552</v>
      </c>
      <c r="B226" s="19">
        <v>57.93</v>
      </c>
      <c r="C226" s="12">
        <v>0.92</v>
      </c>
      <c r="D226" s="19">
        <v>7.71</v>
      </c>
      <c r="E226" s="19">
        <v>2.5299999999999998</v>
      </c>
      <c r="F226" s="7">
        <v>0.70179999999999998</v>
      </c>
      <c r="G226" s="7">
        <v>-0.29330000000000001</v>
      </c>
      <c r="H226" s="21">
        <v>2.7899E-2</v>
      </c>
      <c r="I226" s="7">
        <v>0.10730000000000001</v>
      </c>
      <c r="J226" s="7">
        <v>-2.4199999999999999E-2</v>
      </c>
      <c r="K226" s="7">
        <v>-2.2599999999999999E-2</v>
      </c>
      <c r="L226" s="7">
        <v>8.9899999999999994E-2</v>
      </c>
      <c r="M226" s="7">
        <v>-5.1799999999999999E-2</v>
      </c>
      <c r="N226" s="19">
        <v>9.77</v>
      </c>
      <c r="O226" s="19">
        <v>4.59</v>
      </c>
      <c r="P226" s="19">
        <v>-2.06</v>
      </c>
    </row>
    <row r="227" spans="1:16" x14ac:dyDescent="0.2">
      <c r="A227" t="s">
        <v>552</v>
      </c>
      <c r="B227" s="19">
        <v>59.19</v>
      </c>
      <c r="C227" s="12">
        <v>0.94</v>
      </c>
      <c r="D227" s="19">
        <v>6.95</v>
      </c>
      <c r="E227" s="19">
        <v>3.01</v>
      </c>
      <c r="F227" s="7">
        <v>0.66290000000000004</v>
      </c>
      <c r="G227" s="7">
        <v>-0.3322</v>
      </c>
      <c r="H227" s="21">
        <v>2.9426999999999998E-2</v>
      </c>
      <c r="I227" s="7">
        <v>0.1132</v>
      </c>
      <c r="J227" s="7">
        <v>-2.5499999999999998E-2</v>
      </c>
      <c r="K227" s="7">
        <v>-2.3800000000000002E-2</v>
      </c>
      <c r="L227" s="7">
        <v>8.5800000000000001E-2</v>
      </c>
      <c r="M227" s="7">
        <v>-5.8999999999999997E-2</v>
      </c>
      <c r="N227" s="19">
        <v>9.09</v>
      </c>
      <c r="O227" s="19">
        <v>5.16</v>
      </c>
      <c r="P227" s="19">
        <v>-2.14</v>
      </c>
    </row>
    <row r="228" spans="1:16" x14ac:dyDescent="0.2">
      <c r="A228" t="s">
        <v>552</v>
      </c>
      <c r="B228" s="19">
        <v>60.45</v>
      </c>
      <c r="C228" s="12">
        <v>0.96</v>
      </c>
      <c r="D228" s="19">
        <v>6.23</v>
      </c>
      <c r="E228" s="19">
        <v>3.55</v>
      </c>
      <c r="F228" s="7">
        <v>0.62309999999999999</v>
      </c>
      <c r="G228" s="7">
        <v>-0.372</v>
      </c>
      <c r="H228" s="21">
        <v>3.0641999999999999E-2</v>
      </c>
      <c r="I228" s="7">
        <v>0.1179</v>
      </c>
      <c r="J228" s="7">
        <v>-2.6499999999999999E-2</v>
      </c>
      <c r="K228" s="7">
        <v>-2.47E-2</v>
      </c>
      <c r="L228" s="7">
        <v>8.14E-2</v>
      </c>
      <c r="M228" s="7">
        <v>-6.6500000000000004E-2</v>
      </c>
      <c r="N228" s="19">
        <v>8.44</v>
      </c>
      <c r="O228" s="19">
        <v>5.76</v>
      </c>
      <c r="P228" s="19">
        <v>-2.21</v>
      </c>
    </row>
    <row r="229" spans="1:16" x14ac:dyDescent="0.2">
      <c r="A229" t="s">
        <v>552</v>
      </c>
      <c r="B229" s="19">
        <v>61.71</v>
      </c>
      <c r="C229" s="12">
        <v>0.98</v>
      </c>
      <c r="D229" s="19">
        <v>5.57</v>
      </c>
      <c r="E229" s="19">
        <v>4.1399999999999997</v>
      </c>
      <c r="F229" s="7">
        <v>0.5827</v>
      </c>
      <c r="G229" s="7">
        <v>-0.41239999999999999</v>
      </c>
      <c r="H229" s="21">
        <v>3.1524999999999997E-2</v>
      </c>
      <c r="I229" s="7">
        <v>0.12130000000000001</v>
      </c>
      <c r="J229" s="7">
        <v>-2.7199999999999998E-2</v>
      </c>
      <c r="K229" s="7">
        <v>-2.53E-2</v>
      </c>
      <c r="L229" s="7">
        <v>7.6700000000000004E-2</v>
      </c>
      <c r="M229" s="7">
        <v>-7.4200000000000002E-2</v>
      </c>
      <c r="N229" s="19">
        <v>7.83</v>
      </c>
      <c r="O229" s="19">
        <v>6.4</v>
      </c>
      <c r="P229" s="19">
        <v>-2.2599999999999998</v>
      </c>
    </row>
    <row r="230" spans="1:16" x14ac:dyDescent="0.2">
      <c r="A230" t="s">
        <v>552</v>
      </c>
      <c r="B230" s="19">
        <v>62.97</v>
      </c>
      <c r="C230" s="12">
        <v>1</v>
      </c>
      <c r="D230" s="19">
        <v>4.96</v>
      </c>
      <c r="E230" s="19">
        <v>4.78</v>
      </c>
      <c r="F230" s="7">
        <v>0.54220000000000002</v>
      </c>
      <c r="G230" s="7">
        <v>-0.45290000000000002</v>
      </c>
      <c r="H230" s="21">
        <v>3.2065000000000003E-2</v>
      </c>
      <c r="I230" s="7">
        <v>0.12330000000000001</v>
      </c>
      <c r="J230" s="7">
        <v>-2.76E-2</v>
      </c>
      <c r="K230" s="7">
        <v>-2.5600000000000001E-2</v>
      </c>
      <c r="L230" s="7">
        <v>7.1999999999999995E-2</v>
      </c>
      <c r="M230" s="7">
        <v>-8.2100000000000006E-2</v>
      </c>
      <c r="N230" s="19">
        <v>7.26</v>
      </c>
      <c r="O230" s="19">
        <v>7.07</v>
      </c>
      <c r="P230" s="19">
        <v>-2.29</v>
      </c>
    </row>
    <row r="231" spans="1:16" x14ac:dyDescent="0.2">
      <c r="A231" t="s">
        <v>552</v>
      </c>
      <c r="B231" s="19">
        <v>64.23</v>
      </c>
      <c r="C231" s="12">
        <v>1.02</v>
      </c>
      <c r="D231" s="19">
        <v>4.4000000000000004</v>
      </c>
      <c r="E231" s="19">
        <v>5.47</v>
      </c>
      <c r="F231" s="7">
        <v>0.502</v>
      </c>
      <c r="G231" s="7">
        <v>-0.49299999999999999</v>
      </c>
      <c r="H231" s="21">
        <v>3.2266999999999997E-2</v>
      </c>
      <c r="I231" s="7">
        <v>0.1241</v>
      </c>
      <c r="J231" s="7">
        <v>-2.7799999999999998E-2</v>
      </c>
      <c r="K231" s="7">
        <v>-2.5600000000000001E-2</v>
      </c>
      <c r="L231" s="7">
        <v>6.7100000000000007E-2</v>
      </c>
      <c r="M231" s="7">
        <v>-0.09</v>
      </c>
      <c r="N231" s="19">
        <v>6.71</v>
      </c>
      <c r="O231" s="19">
        <v>7.78</v>
      </c>
      <c r="P231" s="19">
        <v>-2.31</v>
      </c>
    </row>
    <row r="232" spans="1:16" x14ac:dyDescent="0.2">
      <c r="A232" t="s">
        <v>552</v>
      </c>
      <c r="B232" s="19">
        <v>65.489999999999995</v>
      </c>
      <c r="C232" s="12">
        <v>1.04</v>
      </c>
      <c r="D232" s="19">
        <v>3.89</v>
      </c>
      <c r="E232" s="19">
        <v>6.21</v>
      </c>
      <c r="F232" s="7">
        <v>0.46260000000000001</v>
      </c>
      <c r="G232" s="7">
        <v>-0.53249999999999997</v>
      </c>
      <c r="H232" s="21">
        <v>3.2145E-2</v>
      </c>
      <c r="I232" s="7">
        <v>0.1236</v>
      </c>
      <c r="J232" s="7">
        <v>-2.76E-2</v>
      </c>
      <c r="K232" s="7">
        <v>-2.5399999999999999E-2</v>
      </c>
      <c r="L232" s="7">
        <v>6.2199999999999998E-2</v>
      </c>
      <c r="M232" s="7">
        <v>-9.8000000000000004E-2</v>
      </c>
      <c r="N232" s="19">
        <v>6.21</v>
      </c>
      <c r="O232" s="19">
        <v>8.52</v>
      </c>
      <c r="P232" s="19">
        <v>-2.31</v>
      </c>
    </row>
    <row r="233" spans="1:16" x14ac:dyDescent="0.2">
      <c r="A233" t="s">
        <v>552</v>
      </c>
      <c r="B233" s="19">
        <v>66.75</v>
      </c>
      <c r="C233" s="12">
        <v>1.06</v>
      </c>
      <c r="D233" s="19">
        <v>3.43</v>
      </c>
      <c r="E233" s="19">
        <v>7</v>
      </c>
      <c r="F233" s="7">
        <v>0.42430000000000001</v>
      </c>
      <c r="G233" s="7">
        <v>-0.57079999999999997</v>
      </c>
      <c r="H233" s="21">
        <v>3.1718999999999997E-2</v>
      </c>
      <c r="I233" s="7">
        <v>0.122</v>
      </c>
      <c r="J233" s="7">
        <v>-2.7199999999999998E-2</v>
      </c>
      <c r="K233" s="7">
        <v>-2.4899999999999999E-2</v>
      </c>
      <c r="L233" s="7">
        <v>5.74E-2</v>
      </c>
      <c r="M233" s="7">
        <v>-0.10589999999999999</v>
      </c>
      <c r="N233" s="19">
        <v>5.73</v>
      </c>
      <c r="O233" s="19">
        <v>9.3000000000000007</v>
      </c>
      <c r="P233" s="19">
        <v>-2.2999999999999998</v>
      </c>
    </row>
    <row r="234" spans="1:16" x14ac:dyDescent="0.2">
      <c r="A234" t="s">
        <v>552</v>
      </c>
      <c r="B234" s="19">
        <v>68.010000000000005</v>
      </c>
      <c r="C234" s="12">
        <v>1.08</v>
      </c>
      <c r="D234" s="19">
        <v>3.01</v>
      </c>
      <c r="E234" s="19">
        <v>7.83</v>
      </c>
      <c r="F234" s="7">
        <v>0.38729999999999998</v>
      </c>
      <c r="G234" s="7">
        <v>-0.60770000000000002</v>
      </c>
      <c r="H234" s="21">
        <v>3.1018E-2</v>
      </c>
      <c r="I234" s="7">
        <v>0.1193</v>
      </c>
      <c r="J234" s="7">
        <v>-2.6599999999999999E-2</v>
      </c>
      <c r="K234" s="7">
        <v>-2.41E-2</v>
      </c>
      <c r="L234" s="7">
        <v>5.2699999999999997E-2</v>
      </c>
      <c r="M234" s="7">
        <v>-0.1137</v>
      </c>
      <c r="N234" s="19">
        <v>5.29</v>
      </c>
      <c r="O234" s="19">
        <v>10.1</v>
      </c>
      <c r="P234" s="19">
        <v>-2.27</v>
      </c>
    </row>
    <row r="235" spans="1:16" x14ac:dyDescent="0.2">
      <c r="A235" t="s">
        <v>552</v>
      </c>
      <c r="B235" s="19">
        <v>69.27</v>
      </c>
      <c r="C235" s="12">
        <v>1.1000000000000001</v>
      </c>
      <c r="D235" s="19">
        <v>2.64</v>
      </c>
      <c r="E235" s="19">
        <v>8.6999999999999993</v>
      </c>
      <c r="F235" s="7">
        <v>0.35199999999999998</v>
      </c>
      <c r="G235" s="7">
        <v>-0.64300000000000002</v>
      </c>
      <c r="H235" s="21">
        <v>3.0077E-2</v>
      </c>
      <c r="I235" s="7">
        <v>0.1157</v>
      </c>
      <c r="J235" s="7">
        <v>-2.58E-2</v>
      </c>
      <c r="K235" s="7">
        <v>-2.3199999999999998E-2</v>
      </c>
      <c r="L235" s="7">
        <v>4.82E-2</v>
      </c>
      <c r="M235" s="7">
        <v>-0.12130000000000001</v>
      </c>
      <c r="N235" s="19">
        <v>4.87</v>
      </c>
      <c r="O235" s="19">
        <v>10.93</v>
      </c>
      <c r="P235" s="19">
        <v>-2.23</v>
      </c>
    </row>
    <row r="237" spans="1:16" ht="16" x14ac:dyDescent="0.2">
      <c r="A237" s="9" t="s">
        <v>553</v>
      </c>
    </row>
    <row r="238" spans="1:16" x14ac:dyDescent="0.2">
      <c r="A238" t="s">
        <v>554</v>
      </c>
      <c r="B238" s="7">
        <v>6.1499999999999999E-2</v>
      </c>
    </row>
    <row r="239" spans="1:16" x14ac:dyDescent="0.2">
      <c r="A239" t="s">
        <v>555</v>
      </c>
      <c r="B239" s="7">
        <v>6.1499999999999999E-2</v>
      </c>
    </row>
    <row r="240" spans="1:16" x14ac:dyDescent="0.2">
      <c r="A240" t="s">
        <v>556</v>
      </c>
      <c r="B240" s="35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I35"/>
  <sheetViews>
    <sheetView topLeftCell="A3" workbookViewId="0">
      <selection activeCell="C36" sqref="C36"/>
    </sheetView>
  </sheetViews>
  <sheetFormatPr baseColWidth="10" defaultColWidth="8.83203125" defaultRowHeight="15" x14ac:dyDescent="0.2"/>
  <cols>
    <col min="1" max="1" width="25" customWidth="1"/>
    <col min="2" max="2" width="23" customWidth="1"/>
    <col min="3" max="3" width="25" customWidth="1"/>
    <col min="4" max="4" width="21" customWidth="1"/>
    <col min="5" max="5" width="23" customWidth="1"/>
    <col min="6" max="6" width="18" customWidth="1"/>
    <col min="7" max="7" width="21" customWidth="1"/>
    <col min="8" max="8" width="13" customWidth="1"/>
    <col min="9" max="9" width="16" customWidth="1"/>
  </cols>
  <sheetData>
    <row r="1" spans="1:4" ht="19" x14ac:dyDescent="0.25">
      <c r="A1" s="1" t="s">
        <v>563</v>
      </c>
    </row>
    <row r="2" spans="1:4" ht="30" x14ac:dyDescent="0.2">
      <c r="A2" s="2" t="s">
        <v>564</v>
      </c>
    </row>
    <row r="3" spans="1:4" ht="150" x14ac:dyDescent="0.2">
      <c r="A3" s="10" t="s">
        <v>565</v>
      </c>
    </row>
    <row r="4" spans="1:4" ht="75" x14ac:dyDescent="0.2">
      <c r="A4" s="10" t="s">
        <v>566</v>
      </c>
    </row>
    <row r="6" spans="1:4" ht="16" x14ac:dyDescent="0.2">
      <c r="A6" s="9" t="s">
        <v>567</v>
      </c>
    </row>
    <row r="7" spans="1:4" x14ac:dyDescent="0.2">
      <c r="A7" s="5" t="s">
        <v>568</v>
      </c>
      <c r="B7" s="5" t="s">
        <v>569</v>
      </c>
      <c r="C7" s="5" t="s">
        <v>570</v>
      </c>
      <c r="D7" s="5" t="s">
        <v>571</v>
      </c>
    </row>
    <row r="8" spans="1:4" x14ac:dyDescent="0.2">
      <c r="A8" t="s">
        <v>572</v>
      </c>
      <c r="B8" s="30">
        <v>82</v>
      </c>
      <c r="C8" s="30">
        <v>100</v>
      </c>
      <c r="D8" s="30">
        <v>135</v>
      </c>
    </row>
    <row r="9" spans="1:4" x14ac:dyDescent="0.2">
      <c r="A9" t="s">
        <v>573</v>
      </c>
      <c r="B9" s="40">
        <v>5</v>
      </c>
      <c r="C9" s="40">
        <v>12</v>
      </c>
      <c r="D9" s="40">
        <v>30</v>
      </c>
    </row>
    <row r="10" spans="1:4" x14ac:dyDescent="0.2">
      <c r="A10" t="s">
        <v>574</v>
      </c>
      <c r="B10" s="41">
        <v>-0.1</v>
      </c>
      <c r="C10" s="41">
        <v>-0.4</v>
      </c>
      <c r="D10" s="41">
        <v>-0.8</v>
      </c>
    </row>
    <row r="11" spans="1:4" x14ac:dyDescent="0.2">
      <c r="A11" t="s">
        <v>575</v>
      </c>
      <c r="B11" s="11">
        <v>0.02</v>
      </c>
      <c r="C11" s="11">
        <v>0.01</v>
      </c>
      <c r="D11" s="11">
        <v>-0.03</v>
      </c>
    </row>
    <row r="12" spans="1:4" x14ac:dyDescent="0.2">
      <c r="A12" t="s">
        <v>576</v>
      </c>
      <c r="B12" s="41">
        <v>0.25</v>
      </c>
      <c r="C12" s="41">
        <v>1</v>
      </c>
      <c r="D12" s="41">
        <v>3</v>
      </c>
    </row>
    <row r="13" spans="1:4" x14ac:dyDescent="0.2">
      <c r="A13" t="s">
        <v>577</v>
      </c>
      <c r="B13" s="40">
        <v>8</v>
      </c>
      <c r="C13" s="40">
        <v>20</v>
      </c>
      <c r="D13" s="40">
        <v>45</v>
      </c>
    </row>
    <row r="16" spans="1:4" ht="16" x14ac:dyDescent="0.2">
      <c r="A16" s="9" t="s">
        <v>578</v>
      </c>
    </row>
    <row r="17" spans="1:9" x14ac:dyDescent="0.2">
      <c r="A17" s="5" t="s">
        <v>307</v>
      </c>
      <c r="B17" s="5" t="s">
        <v>579</v>
      </c>
      <c r="C17" s="5" t="s">
        <v>580</v>
      </c>
      <c r="D17" s="5" t="s">
        <v>581</v>
      </c>
      <c r="E17" s="5" t="s">
        <v>582</v>
      </c>
      <c r="F17" s="5" t="s">
        <v>583</v>
      </c>
      <c r="G17" s="5" t="s">
        <v>584</v>
      </c>
      <c r="H17" s="5" t="s">
        <v>585</v>
      </c>
      <c r="I17" s="5" t="s">
        <v>586</v>
      </c>
    </row>
    <row r="18" spans="1:9" x14ac:dyDescent="0.2">
      <c r="A18" t="s">
        <v>7</v>
      </c>
      <c r="B18" s="11">
        <v>-4.3105025825272453E-2</v>
      </c>
      <c r="C18" s="11">
        <v>0.10234830642123779</v>
      </c>
      <c r="D18" s="11">
        <v>0.3792309838634933</v>
      </c>
      <c r="E18" s="11">
        <v>7.1154041914320981E-2</v>
      </c>
      <c r="F18" s="33">
        <f>'01_Data'!B1826</f>
        <v>160.69</v>
      </c>
      <c r="G18" s="19">
        <f>F18*EXP(0.071154)</f>
        <v>172.54033635070607</v>
      </c>
      <c r="H18" t="s">
        <v>587</v>
      </c>
      <c r="I18" s="42" t="s">
        <v>588</v>
      </c>
    </row>
    <row r="19" spans="1:9" x14ac:dyDescent="0.2">
      <c r="A19" t="s">
        <v>8</v>
      </c>
      <c r="B19" s="11">
        <v>-2.8494185371980729E-2</v>
      </c>
      <c r="C19" s="11">
        <v>0.1219538515417163</v>
      </c>
      <c r="D19" s="11">
        <v>0.43780689370153741</v>
      </c>
      <c r="E19" s="11">
        <v>9.4107789408840944E-2</v>
      </c>
      <c r="F19" s="33">
        <f>'01_Data'!C1826</f>
        <v>198.97</v>
      </c>
      <c r="G19" s="19">
        <f>F19*EXP(0.094108)</f>
        <v>218.60404060667273</v>
      </c>
      <c r="H19" t="s">
        <v>587</v>
      </c>
      <c r="I19" s="35" t="s">
        <v>589</v>
      </c>
    </row>
    <row r="20" spans="1:9" x14ac:dyDescent="0.2">
      <c r="A20" t="s">
        <v>9</v>
      </c>
      <c r="B20" s="11">
        <v>-5.7721705529205643E-2</v>
      </c>
      <c r="C20" s="11">
        <v>0.12136620732893</v>
      </c>
      <c r="D20" s="11">
        <v>0.48598640816108413</v>
      </c>
      <c r="E20" s="11">
        <v>8.6515281024685267E-2</v>
      </c>
      <c r="F20" s="33">
        <f>'01_Data'!D1826</f>
        <v>130.52000000000001</v>
      </c>
      <c r="G20" s="19">
        <f>F20*EXP(0.086515)</f>
        <v>142.31479522044256</v>
      </c>
      <c r="H20" t="s">
        <v>587</v>
      </c>
      <c r="I20" s="35" t="s">
        <v>589</v>
      </c>
    </row>
    <row r="21" spans="1:9" x14ac:dyDescent="0.2">
      <c r="A21" t="s">
        <v>10</v>
      </c>
      <c r="B21" s="11">
        <v>-8.3917099658389935E-2</v>
      </c>
      <c r="C21" s="11">
        <v>0.11476105335679319</v>
      </c>
      <c r="D21" s="11">
        <v>0.60834062047517101</v>
      </c>
      <c r="E21" s="11">
        <v>8.9458911916958289E-2</v>
      </c>
      <c r="F21" s="33">
        <f>'01_Data'!E1826</f>
        <v>62.97</v>
      </c>
      <c r="G21" s="19">
        <f>F21*EXP(0.089459)</f>
        <v>68.86288974231924</v>
      </c>
      <c r="H21" t="s">
        <v>587</v>
      </c>
      <c r="I21" s="35" t="s">
        <v>589</v>
      </c>
    </row>
    <row r="22" spans="1:9" x14ac:dyDescent="0.2">
      <c r="A22" t="s">
        <v>11</v>
      </c>
      <c r="B22" s="11">
        <v>-1.6020851781632529E-2</v>
      </c>
      <c r="C22" s="11">
        <v>0.13854936704765969</v>
      </c>
      <c r="D22" s="11">
        <v>0.41433930154886822</v>
      </c>
      <c r="E22" s="11">
        <v>0.1026327478081948</v>
      </c>
      <c r="F22" s="33">
        <f>'01_Data'!F1826</f>
        <v>281.16000000000003</v>
      </c>
      <c r="G22" s="19">
        <f>F22*EXP(0.102633)</f>
        <v>311.54908507790236</v>
      </c>
      <c r="H22" t="s">
        <v>587</v>
      </c>
      <c r="I22" s="35" t="s">
        <v>589</v>
      </c>
    </row>
    <row r="23" spans="1:9" x14ac:dyDescent="0.2">
      <c r="A23" t="s">
        <v>12</v>
      </c>
      <c r="B23" s="11">
        <v>-0.18443640907479561</v>
      </c>
      <c r="C23" s="11">
        <v>-9.5673555314935137E-3</v>
      </c>
      <c r="D23" s="11">
        <v>0.50473211561127473</v>
      </c>
      <c r="E23" s="11">
        <v>-1.9856961631729311E-2</v>
      </c>
      <c r="F23" s="33">
        <f>'01_Data'!G1826</f>
        <v>14.64</v>
      </c>
      <c r="G23" s="19">
        <f>F23*EXP(-0.019857)</f>
        <v>14.352160789467119</v>
      </c>
      <c r="H23" t="s">
        <v>587</v>
      </c>
      <c r="I23" s="42" t="s">
        <v>588</v>
      </c>
    </row>
    <row r="24" spans="1:9" x14ac:dyDescent="0.2">
      <c r="A24" t="s">
        <v>13</v>
      </c>
      <c r="B24" s="11">
        <v>1.3577743949595171E-3</v>
      </c>
      <c r="C24" s="11">
        <v>0.16469813237022729</v>
      </c>
      <c r="D24" s="11">
        <v>0.41672432145895888</v>
      </c>
      <c r="E24" s="11">
        <v>0.12083188174590311</v>
      </c>
      <c r="F24" s="33">
        <f>'01_Data'!H1826</f>
        <v>36.6</v>
      </c>
      <c r="G24" s="19">
        <f>F24*EXP(0.120832)</f>
        <v>41.300732686684853</v>
      </c>
      <c r="H24" t="s">
        <v>587</v>
      </c>
      <c r="I24" s="35" t="s">
        <v>589</v>
      </c>
    </row>
    <row r="25" spans="1:9" x14ac:dyDescent="0.2">
      <c r="A25" t="s">
        <v>14</v>
      </c>
      <c r="B25" s="11">
        <v>-1.6867888343680141E-2</v>
      </c>
      <c r="C25" s="11">
        <v>5.8776224661058307E-2</v>
      </c>
      <c r="D25" s="11">
        <v>0.15658055520244329</v>
      </c>
      <c r="E25" s="11">
        <v>3.5624817739896827E-2</v>
      </c>
      <c r="F25" s="33">
        <f>'01_Data'!I1826</f>
        <v>76.430000000000007</v>
      </c>
      <c r="G25" s="19">
        <f>F25*EXP(0.035625)</f>
        <v>79.20190006519708</v>
      </c>
      <c r="H25" t="s">
        <v>587</v>
      </c>
      <c r="I25" s="42" t="s">
        <v>588</v>
      </c>
    </row>
    <row r="26" spans="1:9" x14ac:dyDescent="0.2">
      <c r="A26" t="s">
        <v>15</v>
      </c>
      <c r="B26" s="11">
        <v>-5.6383873017163223E-2</v>
      </c>
      <c r="C26" s="11">
        <v>4.7434106836944767E-2</v>
      </c>
      <c r="D26" s="11">
        <v>0.24721425286279761</v>
      </c>
      <c r="E26" s="11">
        <v>2.5492138813768689E-2</v>
      </c>
      <c r="F26" s="33">
        <f>'01_Data'!J1826</f>
        <v>18.93</v>
      </c>
      <c r="G26" s="19">
        <f>F26*EXP(0.025492)</f>
        <v>19.418766914942793</v>
      </c>
      <c r="H26" t="s">
        <v>587</v>
      </c>
      <c r="I26" s="42" t="s">
        <v>588</v>
      </c>
    </row>
    <row r="27" spans="1:9" x14ac:dyDescent="0.2">
      <c r="A27" t="s">
        <v>16</v>
      </c>
      <c r="B27" s="11">
        <v>3.1899999999999998E-2</v>
      </c>
      <c r="C27" s="11">
        <v>3.1899999999999998E-2</v>
      </c>
      <c r="D27" s="11">
        <v>3.1899999999999998E-2</v>
      </c>
      <c r="E27" s="11">
        <v>3.1899999999999998E-2</v>
      </c>
    </row>
    <row r="30" spans="1:9" ht="16" x14ac:dyDescent="0.2">
      <c r="A30" s="9" t="s">
        <v>590</v>
      </c>
    </row>
    <row r="31" spans="1:9" x14ac:dyDescent="0.2">
      <c r="A31" t="s">
        <v>591</v>
      </c>
    </row>
    <row r="32" spans="1:9" x14ac:dyDescent="0.2">
      <c r="A32" s="5" t="s">
        <v>465</v>
      </c>
      <c r="B32" s="5" t="s">
        <v>592</v>
      </c>
      <c r="C32" s="5" t="s">
        <v>593</v>
      </c>
      <c r="D32" s="5" t="s">
        <v>594</v>
      </c>
      <c r="E32" s="5" t="s">
        <v>595</v>
      </c>
    </row>
    <row r="33" spans="1:5" x14ac:dyDescent="0.2">
      <c r="A33" t="s">
        <v>579</v>
      </c>
      <c r="B33" s="11">
        <v>0.5</v>
      </c>
      <c r="C33" s="11">
        <v>0.25</v>
      </c>
      <c r="D33" s="30">
        <v>259063</v>
      </c>
      <c r="E33" s="30">
        <v>819230</v>
      </c>
    </row>
    <row r="34" spans="1:5" x14ac:dyDescent="0.2">
      <c r="A34" t="s">
        <v>580</v>
      </c>
      <c r="B34" s="11">
        <v>0.35</v>
      </c>
      <c r="C34" s="11">
        <v>0.32</v>
      </c>
      <c r="D34" s="30">
        <v>331601</v>
      </c>
      <c r="E34" s="30">
        <v>1048614</v>
      </c>
    </row>
    <row r="35" spans="1:5" x14ac:dyDescent="0.2">
      <c r="A35" t="s">
        <v>581</v>
      </c>
      <c r="B35" s="11">
        <v>0.15</v>
      </c>
      <c r="C35" s="11">
        <v>0.5</v>
      </c>
      <c r="D35" s="30">
        <v>518126</v>
      </c>
      <c r="E35" s="30">
        <v>1638459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K75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25" customWidth="1"/>
    <col min="2" max="2" width="24" customWidth="1"/>
    <col min="3" max="3" width="15" customWidth="1"/>
    <col min="4" max="4" width="13" customWidth="1"/>
    <col min="5" max="5" width="21" customWidth="1"/>
    <col min="6" max="6" width="15" customWidth="1"/>
    <col min="7" max="11" width="10" customWidth="1"/>
  </cols>
  <sheetData>
    <row r="1" spans="1:5" ht="19" x14ac:dyDescent="0.25">
      <c r="A1" s="1" t="s">
        <v>596</v>
      </c>
    </row>
    <row r="2" spans="1:5" ht="30" x14ac:dyDescent="0.2">
      <c r="A2" s="2" t="s">
        <v>597</v>
      </c>
    </row>
    <row r="3" spans="1:5" ht="120" x14ac:dyDescent="0.2">
      <c r="A3" s="10" t="s">
        <v>598</v>
      </c>
    </row>
    <row r="4" spans="1:5" ht="45" x14ac:dyDescent="0.2">
      <c r="A4" s="10" t="s">
        <v>599</v>
      </c>
    </row>
    <row r="6" spans="1:5" ht="16" x14ac:dyDescent="0.2">
      <c r="A6" s="9" t="s">
        <v>600</v>
      </c>
    </row>
    <row r="7" spans="1:5" x14ac:dyDescent="0.2">
      <c r="A7" s="5" t="s">
        <v>307</v>
      </c>
      <c r="B7" s="5" t="s">
        <v>601</v>
      </c>
      <c r="C7" s="5" t="s">
        <v>602</v>
      </c>
      <c r="D7" s="5" t="s">
        <v>603</v>
      </c>
      <c r="E7" s="5" t="s">
        <v>604</v>
      </c>
    </row>
    <row r="8" spans="1:5" x14ac:dyDescent="0.2">
      <c r="A8" t="s">
        <v>7</v>
      </c>
      <c r="B8" s="7">
        <v>3.85E-2</v>
      </c>
      <c r="C8">
        <v>92</v>
      </c>
      <c r="D8" s="7">
        <v>1.66E-2</v>
      </c>
      <c r="E8" s="12">
        <v>3.46</v>
      </c>
    </row>
    <row r="9" spans="1:5" x14ac:dyDescent="0.2">
      <c r="A9" t="s">
        <v>8</v>
      </c>
      <c r="B9" s="7">
        <v>3.6200000000000003E-2</v>
      </c>
      <c r="C9">
        <v>92</v>
      </c>
      <c r="D9" s="7">
        <v>2.29E-2</v>
      </c>
      <c r="E9" s="12">
        <v>2.4700000000000002</v>
      </c>
    </row>
    <row r="10" spans="1:5" x14ac:dyDescent="0.2">
      <c r="A10" t="s">
        <v>9</v>
      </c>
      <c r="B10" s="7">
        <v>4.6600000000000003E-2</v>
      </c>
      <c r="C10">
        <v>92</v>
      </c>
      <c r="D10" s="7">
        <v>2.7699999999999999E-2</v>
      </c>
      <c r="E10" s="12">
        <v>2.42</v>
      </c>
    </row>
    <row r="11" spans="1:5" x14ac:dyDescent="0.2">
      <c r="A11" t="s">
        <v>10</v>
      </c>
      <c r="B11" s="7">
        <v>6.4699999999999994E-2</v>
      </c>
      <c r="C11">
        <v>92</v>
      </c>
      <c r="D11" s="7">
        <v>4.0500000000000001E-2</v>
      </c>
      <c r="E11" s="12">
        <v>2.68</v>
      </c>
    </row>
    <row r="12" spans="1:5" x14ac:dyDescent="0.2">
      <c r="A12" t="s">
        <v>11</v>
      </c>
      <c r="B12" s="7">
        <v>4.24E-2</v>
      </c>
      <c r="C12">
        <v>92</v>
      </c>
      <c r="D12" s="7">
        <v>1.8599999999999998E-2</v>
      </c>
      <c r="E12" s="12">
        <v>3.46</v>
      </c>
    </row>
    <row r="13" spans="1:5" x14ac:dyDescent="0.2">
      <c r="A13" t="s">
        <v>12</v>
      </c>
      <c r="B13" s="7">
        <v>0.1019</v>
      </c>
      <c r="C13">
        <v>15</v>
      </c>
      <c r="D13" s="7">
        <v>6.59E-2</v>
      </c>
      <c r="E13" s="12">
        <v>2.4500000000000002</v>
      </c>
    </row>
    <row r="14" spans="1:5" x14ac:dyDescent="0.2">
      <c r="A14" t="s">
        <v>13</v>
      </c>
      <c r="B14" s="7">
        <v>6.59E-2</v>
      </c>
      <c r="C14">
        <v>92</v>
      </c>
      <c r="D14" s="7">
        <v>2.7799999999999998E-2</v>
      </c>
      <c r="E14" s="12">
        <v>3.59</v>
      </c>
    </row>
    <row r="15" spans="1:5" x14ac:dyDescent="0.2">
      <c r="A15" t="s">
        <v>14</v>
      </c>
      <c r="B15" s="7">
        <v>7.1900000000000006E-2</v>
      </c>
      <c r="C15">
        <v>92</v>
      </c>
      <c r="D15" s="7">
        <v>2.6700000000000002E-2</v>
      </c>
      <c r="E15" s="12">
        <v>4.2</v>
      </c>
    </row>
    <row r="16" spans="1:5" x14ac:dyDescent="0.2">
      <c r="A16" t="s">
        <v>15</v>
      </c>
      <c r="B16" s="7">
        <v>4.1000000000000002E-2</v>
      </c>
      <c r="C16">
        <v>92</v>
      </c>
      <c r="D16" s="7">
        <v>2.5999999999999999E-2</v>
      </c>
      <c r="E16" s="12">
        <v>2.6</v>
      </c>
    </row>
    <row r="17" spans="1:11" x14ac:dyDescent="0.2">
      <c r="A17" t="s">
        <v>16</v>
      </c>
      <c r="B17" s="7">
        <v>4.0000000000000002E-4</v>
      </c>
      <c r="C17">
        <v>92</v>
      </c>
      <c r="D17" s="7">
        <v>1E-4</v>
      </c>
      <c r="E17" s="12">
        <v>3.89</v>
      </c>
    </row>
    <row r="20" spans="1:11" ht="16" x14ac:dyDescent="0.2">
      <c r="A20" s="9" t="s">
        <v>605</v>
      </c>
    </row>
    <row r="21" spans="1:11" x14ac:dyDescent="0.2">
      <c r="A21" t="s">
        <v>606</v>
      </c>
    </row>
    <row r="22" spans="1:11" x14ac:dyDescent="0.2">
      <c r="A22" s="5" t="s">
        <v>607</v>
      </c>
      <c r="B22" s="5" t="s">
        <v>7</v>
      </c>
      <c r="C22" s="5" t="s">
        <v>8</v>
      </c>
      <c r="D22" s="5" t="s">
        <v>9</v>
      </c>
      <c r="E22" s="5" t="s">
        <v>10</v>
      </c>
      <c r="F22" s="5" t="s">
        <v>11</v>
      </c>
      <c r="G22" s="5" t="s">
        <v>12</v>
      </c>
      <c r="H22" s="5" t="s">
        <v>13</v>
      </c>
      <c r="I22" s="5" t="s">
        <v>14</v>
      </c>
      <c r="J22" s="5" t="s">
        <v>15</v>
      </c>
      <c r="K22" s="5" t="s">
        <v>16</v>
      </c>
    </row>
    <row r="23" spans="1:11" x14ac:dyDescent="0.2">
      <c r="A23" t="s">
        <v>608</v>
      </c>
      <c r="B23" s="21">
        <v>1.3442000000000001E-2</v>
      </c>
      <c r="C23" s="21">
        <v>1.4385E-2</v>
      </c>
      <c r="D23" s="21">
        <v>1.7981E-2</v>
      </c>
      <c r="E23" s="21">
        <v>2.7490000000000001E-2</v>
      </c>
      <c r="F23" s="21">
        <v>1.4838E-2</v>
      </c>
      <c r="G23" s="21">
        <v>4.0718999999999998E-2</v>
      </c>
      <c r="H23" s="21">
        <v>2.1507999999999999E-2</v>
      </c>
      <c r="I23" s="21">
        <v>2.5534999999999999E-2</v>
      </c>
      <c r="J23" s="21">
        <v>1.6750999999999999E-2</v>
      </c>
      <c r="K23" s="21">
        <v>1.16E-4</v>
      </c>
    </row>
    <row r="24" spans="1:11" x14ac:dyDescent="0.2">
      <c r="A24" t="s">
        <v>609</v>
      </c>
      <c r="B24" s="21">
        <v>1.3556E-2</v>
      </c>
      <c r="C24" s="21">
        <v>1.4668E-2</v>
      </c>
      <c r="D24" s="21">
        <v>1.8010000000000002E-2</v>
      </c>
      <c r="E24" s="21">
        <v>2.7979E-2</v>
      </c>
      <c r="F24" s="21">
        <v>1.4963000000000001E-2</v>
      </c>
      <c r="G24" s="21">
        <v>4.0485E-2</v>
      </c>
      <c r="H24" s="21">
        <v>2.1929000000000001E-2</v>
      </c>
      <c r="I24" s="21">
        <v>2.5857000000000002E-2</v>
      </c>
      <c r="J24" s="21">
        <v>1.7125999999999999E-2</v>
      </c>
      <c r="K24" s="21">
        <v>1.22E-4</v>
      </c>
    </row>
    <row r="25" spans="1:11" x14ac:dyDescent="0.2">
      <c r="A25" t="s">
        <v>610</v>
      </c>
      <c r="B25" s="21">
        <v>1.3362000000000001E-2</v>
      </c>
      <c r="C25" s="21">
        <v>1.5008000000000001E-2</v>
      </c>
      <c r="D25" s="21">
        <v>1.8290000000000001E-2</v>
      </c>
      <c r="E25" s="21">
        <v>2.8634E-2</v>
      </c>
      <c r="F25" s="21">
        <v>1.5065E-2</v>
      </c>
      <c r="G25" s="21">
        <v>3.9611E-2</v>
      </c>
      <c r="H25" s="21">
        <v>2.1933999999999999E-2</v>
      </c>
      <c r="I25" s="21">
        <v>2.5850000000000001E-2</v>
      </c>
      <c r="J25" s="21">
        <v>1.7337000000000002E-2</v>
      </c>
      <c r="K25" s="21">
        <v>1.2899999999999999E-4</v>
      </c>
    </row>
    <row r="26" spans="1:11" x14ac:dyDescent="0.2">
      <c r="A26" t="s">
        <v>611</v>
      </c>
      <c r="B26" s="21">
        <v>1.3572000000000001E-2</v>
      </c>
      <c r="C26" s="21">
        <v>1.4696000000000001E-2</v>
      </c>
      <c r="D26" s="21">
        <v>1.8504E-2</v>
      </c>
      <c r="E26" s="21">
        <v>2.9242000000000001E-2</v>
      </c>
      <c r="F26" s="21">
        <v>1.55E-2</v>
      </c>
      <c r="G26" s="21">
        <v>4.1006000000000001E-2</v>
      </c>
      <c r="H26" s="21">
        <v>2.1971999999999998E-2</v>
      </c>
      <c r="I26" s="21">
        <v>2.5783E-2</v>
      </c>
      <c r="J26" s="21">
        <v>1.7471E-2</v>
      </c>
      <c r="K26" s="21">
        <v>1.36E-4</v>
      </c>
    </row>
    <row r="27" spans="1:11" x14ac:dyDescent="0.2">
      <c r="A27" t="s">
        <v>612</v>
      </c>
      <c r="B27" s="21">
        <v>1.3615E-2</v>
      </c>
      <c r="C27" s="21">
        <v>1.5138E-2</v>
      </c>
      <c r="D27" s="21">
        <v>1.8433000000000001E-2</v>
      </c>
      <c r="E27" s="21">
        <v>2.9078E-2</v>
      </c>
      <c r="F27" s="21">
        <v>1.5910000000000001E-2</v>
      </c>
      <c r="G27" s="21">
        <v>4.2532E-2</v>
      </c>
      <c r="H27" s="21">
        <v>2.2207999999999999E-2</v>
      </c>
      <c r="I27" s="21">
        <v>2.5420000000000002E-2</v>
      </c>
      <c r="J27" s="21">
        <v>1.7419E-2</v>
      </c>
      <c r="K27" s="21">
        <v>1.44E-4</v>
      </c>
    </row>
    <row r="28" spans="1:11" x14ac:dyDescent="0.2">
      <c r="A28" t="s">
        <v>613</v>
      </c>
      <c r="B28" s="21">
        <v>1.3564E-2</v>
      </c>
      <c r="C28" s="21">
        <v>1.5339999999999999E-2</v>
      </c>
      <c r="D28" s="21">
        <v>1.8849999999999999E-2</v>
      </c>
      <c r="E28" s="21">
        <v>2.9909999999999999E-2</v>
      </c>
      <c r="F28" s="21">
        <v>1.6095999999999999E-2</v>
      </c>
      <c r="G28" s="21">
        <v>4.3131999999999997E-2</v>
      </c>
      <c r="H28" s="21">
        <v>2.2110999999999999E-2</v>
      </c>
      <c r="I28" s="21">
        <v>2.5623E-2</v>
      </c>
      <c r="J28" s="21">
        <v>1.7330000000000002E-2</v>
      </c>
      <c r="K28" s="21">
        <v>1.54E-4</v>
      </c>
    </row>
    <row r="29" spans="1:11" x14ac:dyDescent="0.2">
      <c r="A29" t="s">
        <v>614</v>
      </c>
      <c r="B29" s="21">
        <v>1.3741E-2</v>
      </c>
      <c r="C29" s="21">
        <v>1.5685999999999999E-2</v>
      </c>
      <c r="D29" s="21">
        <v>1.9001000000000001E-2</v>
      </c>
      <c r="E29" s="21">
        <v>3.0603000000000002E-2</v>
      </c>
      <c r="F29" s="21">
        <v>1.6345999999999999E-2</v>
      </c>
      <c r="G29" s="21">
        <v>4.3663E-2</v>
      </c>
      <c r="H29" s="21">
        <v>2.2924E-2</v>
      </c>
      <c r="I29" s="21">
        <v>2.5392000000000001E-2</v>
      </c>
      <c r="J29" s="21">
        <v>1.7724E-2</v>
      </c>
      <c r="K29" s="21">
        <v>1.65E-4</v>
      </c>
    </row>
    <row r="30" spans="1:11" x14ac:dyDescent="0.2">
      <c r="A30" t="s">
        <v>615</v>
      </c>
      <c r="B30" s="21">
        <v>1.3962E-2</v>
      </c>
      <c r="C30" s="21">
        <v>1.5814999999999999E-2</v>
      </c>
      <c r="D30" s="21">
        <v>1.9434E-2</v>
      </c>
      <c r="E30" s="21">
        <v>3.0796E-2</v>
      </c>
      <c r="F30" s="21">
        <v>1.6695000000000002E-2</v>
      </c>
      <c r="G30" s="21">
        <v>4.3400000000000001E-2</v>
      </c>
      <c r="H30" s="21">
        <v>2.3231000000000002E-2</v>
      </c>
      <c r="I30" s="21">
        <v>2.5402000000000001E-2</v>
      </c>
      <c r="J30" s="21">
        <v>1.8166000000000002E-2</v>
      </c>
      <c r="K30" s="21">
        <v>1.7799999999999999E-4</v>
      </c>
    </row>
    <row r="31" spans="1:11" x14ac:dyDescent="0.2">
      <c r="A31" t="s">
        <v>616</v>
      </c>
      <c r="B31" s="21">
        <v>1.3615E-2</v>
      </c>
      <c r="C31" s="21">
        <v>1.6229E-2</v>
      </c>
      <c r="D31" s="21">
        <v>1.9612000000000001E-2</v>
      </c>
      <c r="E31" s="21">
        <v>3.1405000000000002E-2</v>
      </c>
      <c r="F31" s="21">
        <v>1.6854999999999998E-2</v>
      </c>
      <c r="G31" s="21">
        <v>4.342E-2</v>
      </c>
      <c r="H31" s="21">
        <v>2.3595000000000001E-2</v>
      </c>
      <c r="I31" s="21">
        <v>2.5520000000000001E-2</v>
      </c>
      <c r="J31" s="21">
        <v>1.8793000000000001E-2</v>
      </c>
      <c r="K31" s="21">
        <v>1.4200000000000001E-4</v>
      </c>
    </row>
    <row r="32" spans="1:11" x14ac:dyDescent="0.2">
      <c r="A32" t="s">
        <v>617</v>
      </c>
      <c r="B32" s="21">
        <v>1.4041E-2</v>
      </c>
      <c r="C32" s="21">
        <v>1.6879999999999999E-2</v>
      </c>
      <c r="D32" s="21">
        <v>2.0414000000000002E-2</v>
      </c>
      <c r="E32" s="21">
        <v>3.2479000000000001E-2</v>
      </c>
      <c r="F32" s="21">
        <v>1.7246000000000001E-2</v>
      </c>
      <c r="G32" s="21">
        <v>4.4734000000000003E-2</v>
      </c>
      <c r="H32" s="21">
        <v>2.3836E-2</v>
      </c>
      <c r="I32" s="21">
        <v>2.5746999999999999E-2</v>
      </c>
      <c r="J32" s="21">
        <v>1.9289000000000001E-2</v>
      </c>
      <c r="K32" s="21">
        <v>9.2E-5</v>
      </c>
    </row>
    <row r="33" spans="1:11" x14ac:dyDescent="0.2">
      <c r="A33" t="s">
        <v>618</v>
      </c>
      <c r="B33" s="21">
        <v>1.4631E-2</v>
      </c>
      <c r="C33" s="21">
        <v>1.7873E-2</v>
      </c>
      <c r="D33" s="21">
        <v>2.1461000000000001E-2</v>
      </c>
      <c r="E33" s="21">
        <v>3.1597E-2</v>
      </c>
      <c r="F33" s="21">
        <v>1.7124E-2</v>
      </c>
      <c r="G33" s="21">
        <v>4.8447999999999998E-2</v>
      </c>
      <c r="H33" s="21">
        <v>2.4223000000000001E-2</v>
      </c>
      <c r="I33" s="21">
        <v>2.547E-2</v>
      </c>
      <c r="J33" s="21">
        <v>2.0521000000000001E-2</v>
      </c>
      <c r="K33" s="21">
        <v>1.01E-4</v>
      </c>
    </row>
    <row r="34" spans="1:11" x14ac:dyDescent="0.2">
      <c r="A34" t="s">
        <v>619</v>
      </c>
      <c r="B34" s="21">
        <v>1.4759E-2</v>
      </c>
      <c r="C34" s="21">
        <v>1.8745000000000001E-2</v>
      </c>
      <c r="D34" s="21">
        <v>2.273E-2</v>
      </c>
      <c r="E34" s="21">
        <v>3.2718999999999998E-2</v>
      </c>
      <c r="F34" s="21">
        <v>1.7767999999999999E-2</v>
      </c>
      <c r="G34" s="21">
        <v>5.1658000000000003E-2</v>
      </c>
      <c r="H34" s="21">
        <v>2.5697000000000001E-2</v>
      </c>
      <c r="I34" s="21">
        <v>2.5558999999999998E-2</v>
      </c>
      <c r="J34" s="21">
        <v>2.1557E-2</v>
      </c>
      <c r="K34" s="21">
        <v>1.12E-4</v>
      </c>
    </row>
    <row r="35" spans="1:11" x14ac:dyDescent="0.2">
      <c r="A35" t="s">
        <v>620</v>
      </c>
      <c r="B35" s="21">
        <v>1.5216E-2</v>
      </c>
      <c r="C35" s="21">
        <v>1.9550000000000001E-2</v>
      </c>
      <c r="D35" s="21">
        <v>2.3358E-2</v>
      </c>
      <c r="E35" s="21">
        <v>3.4054000000000001E-2</v>
      </c>
      <c r="F35" s="21">
        <v>1.7926999999999998E-2</v>
      </c>
      <c r="G35" s="21">
        <v>5.5065000000000003E-2</v>
      </c>
      <c r="H35" s="21">
        <v>2.6053E-2</v>
      </c>
      <c r="I35" s="21">
        <v>2.5919000000000001E-2</v>
      </c>
      <c r="J35" s="21">
        <v>2.2603999999999999E-2</v>
      </c>
      <c r="K35" s="21">
        <v>1.26E-4</v>
      </c>
    </row>
    <row r="36" spans="1:11" x14ac:dyDescent="0.2">
      <c r="A36" t="s">
        <v>621</v>
      </c>
      <c r="B36" s="21">
        <v>1.4874999999999999E-2</v>
      </c>
      <c r="C36" s="21">
        <v>2.0570999999999999E-2</v>
      </c>
      <c r="D36" s="21">
        <v>2.4916000000000001E-2</v>
      </c>
      <c r="E36" s="21">
        <v>3.6256999999999998E-2</v>
      </c>
      <c r="F36" s="21">
        <v>1.9089999999999999E-2</v>
      </c>
      <c r="G36" s="21">
        <v>5.4559000000000003E-2</v>
      </c>
      <c r="H36" s="21">
        <v>2.5172E-2</v>
      </c>
      <c r="I36" s="21">
        <v>2.6461999999999999E-2</v>
      </c>
      <c r="J36" s="21">
        <v>2.3649E-2</v>
      </c>
      <c r="K36" s="21">
        <v>1.4300000000000001E-4</v>
      </c>
    </row>
    <row r="37" spans="1:11" x14ac:dyDescent="0.2">
      <c r="A37" t="s">
        <v>622</v>
      </c>
      <c r="B37" s="21">
        <v>1.5758999999999999E-2</v>
      </c>
      <c r="C37" s="21">
        <v>2.1947000000000001E-2</v>
      </c>
      <c r="D37" s="21">
        <v>2.5509E-2</v>
      </c>
      <c r="E37" s="21">
        <v>3.8602999999999998E-2</v>
      </c>
      <c r="F37" s="21">
        <v>1.8387000000000001E-2</v>
      </c>
      <c r="G37" s="21">
        <v>5.6205999999999999E-2</v>
      </c>
      <c r="H37" s="21">
        <v>2.5666000000000001E-2</v>
      </c>
      <c r="I37" s="21">
        <v>2.6693000000000001E-2</v>
      </c>
      <c r="J37" s="21">
        <v>2.4639000000000001E-2</v>
      </c>
      <c r="K37" s="21">
        <v>1.66E-4</v>
      </c>
    </row>
    <row r="38" spans="1:11" x14ac:dyDescent="0.2">
      <c r="A38" t="s">
        <v>623</v>
      </c>
      <c r="B38" s="21">
        <v>1.6638E-2</v>
      </c>
      <c r="C38" s="21">
        <v>2.2926999999999999E-2</v>
      </c>
      <c r="D38" s="21">
        <v>2.7653E-2</v>
      </c>
      <c r="E38" s="21">
        <v>4.0529999999999997E-2</v>
      </c>
      <c r="F38" s="21">
        <v>1.8585999999999998E-2</v>
      </c>
      <c r="G38" s="21">
        <v>6.5895999999999996E-2</v>
      </c>
      <c r="H38" s="21">
        <v>2.7823000000000001E-2</v>
      </c>
      <c r="I38" s="21">
        <v>2.6726E-2</v>
      </c>
      <c r="J38" s="21">
        <v>2.5975000000000002E-2</v>
      </c>
      <c r="K38" s="21">
        <v>7.2999999999999999E-5</v>
      </c>
    </row>
    <row r="39" spans="1:11" x14ac:dyDescent="0.2">
      <c r="A39" t="s">
        <v>624</v>
      </c>
      <c r="B39" s="21">
        <v>1.7979999999999999E-2</v>
      </c>
      <c r="C39" s="21">
        <v>2.5655000000000001E-2</v>
      </c>
      <c r="D39" s="21">
        <v>3.1157000000000001E-2</v>
      </c>
      <c r="E39" s="21">
        <v>4.4426E-2</v>
      </c>
      <c r="F39" s="21">
        <v>2.0351000000000001E-2</v>
      </c>
      <c r="G39" s="21">
        <v>7.1804999999999994E-2</v>
      </c>
      <c r="H39" s="21">
        <v>2.828E-2</v>
      </c>
      <c r="I39" s="21">
        <v>2.7806000000000001E-2</v>
      </c>
      <c r="J39" s="21">
        <v>2.9090000000000001E-2</v>
      </c>
      <c r="K39" s="21">
        <v>9.1000000000000003E-5</v>
      </c>
    </row>
    <row r="40" spans="1:11" x14ac:dyDescent="0.2">
      <c r="A40" t="s">
        <v>625</v>
      </c>
      <c r="B40" s="21">
        <v>1.8338E-2</v>
      </c>
      <c r="C40" s="21">
        <v>2.8212000000000001E-2</v>
      </c>
      <c r="D40" s="21">
        <v>3.3695000000000003E-2</v>
      </c>
      <c r="E40" s="21">
        <v>4.8395000000000001E-2</v>
      </c>
      <c r="F40" s="21">
        <v>2.0632000000000001E-2</v>
      </c>
      <c r="G40" s="21">
        <v>8.6732000000000004E-2</v>
      </c>
      <c r="H40" s="21">
        <v>2.8816999999999999E-2</v>
      </c>
      <c r="I40" s="21">
        <v>2.6710999999999999E-2</v>
      </c>
      <c r="J40" s="21">
        <v>3.1054999999999999E-2</v>
      </c>
      <c r="K40" s="21">
        <v>1.2E-4</v>
      </c>
    </row>
    <row r="41" spans="1:11" x14ac:dyDescent="0.2">
      <c r="A41" t="s">
        <v>626</v>
      </c>
      <c r="B41" s="21">
        <v>2.1028999999999999E-2</v>
      </c>
      <c r="C41" s="21">
        <v>3.5425999999999999E-2</v>
      </c>
      <c r="D41" s="21">
        <v>3.6316000000000001E-2</v>
      </c>
      <c r="E41" s="21">
        <v>5.5199999999999999E-2</v>
      </c>
      <c r="F41" s="21">
        <v>2.1876E-2</v>
      </c>
      <c r="G41" s="21">
        <v>0.101878</v>
      </c>
      <c r="H41" s="21">
        <v>2.9101999999999999E-2</v>
      </c>
      <c r="I41" s="21">
        <v>2.8053000000000002E-2</v>
      </c>
      <c r="J41" s="21">
        <v>3.1650999999999999E-2</v>
      </c>
      <c r="K41" s="21">
        <v>4.1999999999999998E-5</v>
      </c>
    </row>
    <row r="42" spans="1:11" x14ac:dyDescent="0.2">
      <c r="A42" t="s">
        <v>627</v>
      </c>
      <c r="B42" s="21">
        <v>2.5659999999999999E-2</v>
      </c>
      <c r="C42" s="21">
        <v>4.2131000000000002E-2</v>
      </c>
      <c r="D42" s="21">
        <v>4.1300999999999997E-2</v>
      </c>
      <c r="E42" s="21">
        <v>7.4149000000000007E-2</v>
      </c>
      <c r="F42" s="21">
        <v>2.9558000000000001E-2</v>
      </c>
      <c r="G42" s="21">
        <v>0.12225900000000001</v>
      </c>
      <c r="H42" s="21">
        <v>3.3147000000000003E-2</v>
      </c>
      <c r="I42" s="21">
        <v>3.8223E-2</v>
      </c>
      <c r="J42" s="21">
        <v>3.8801000000000002E-2</v>
      </c>
      <c r="K42" s="21">
        <v>8.1000000000000004E-5</v>
      </c>
    </row>
    <row r="45" spans="1:11" ht="16" x14ac:dyDescent="0.2">
      <c r="A45" s="9" t="s">
        <v>628</v>
      </c>
    </row>
    <row r="46" spans="1:11" x14ac:dyDescent="0.2">
      <c r="B46" s="13" t="s">
        <v>7</v>
      </c>
      <c r="C46" s="13" t="s">
        <v>8</v>
      </c>
      <c r="D46" s="13" t="s">
        <v>9</v>
      </c>
      <c r="E46" s="13" t="s">
        <v>10</v>
      </c>
      <c r="F46" s="13" t="s">
        <v>11</v>
      </c>
      <c r="G46" s="13" t="s">
        <v>12</v>
      </c>
      <c r="H46" s="13" t="s">
        <v>13</v>
      </c>
      <c r="I46" s="13" t="s">
        <v>14</v>
      </c>
      <c r="J46" s="13" t="s">
        <v>15</v>
      </c>
      <c r="K46" s="13" t="s">
        <v>16</v>
      </c>
    </row>
    <row r="47" spans="1:11" x14ac:dyDescent="0.2">
      <c r="A47" s="13" t="s">
        <v>7</v>
      </c>
      <c r="B47" s="14">
        <v>1</v>
      </c>
      <c r="C47" s="14">
        <v>0.58699999999999997</v>
      </c>
      <c r="D47" s="14">
        <v>0.65200000000000002</v>
      </c>
      <c r="E47" s="14">
        <v>0.51100000000000001</v>
      </c>
      <c r="F47" s="14">
        <v>0.40200000000000002</v>
      </c>
      <c r="G47" s="14">
        <v>0.33300000000000002</v>
      </c>
      <c r="H47" s="14">
        <v>0.29299999999999998</v>
      </c>
      <c r="I47" s="14">
        <v>0.37</v>
      </c>
      <c r="J47" s="14">
        <v>0.38</v>
      </c>
      <c r="K47" s="14">
        <v>0.109</v>
      </c>
    </row>
    <row r="48" spans="1:11" x14ac:dyDescent="0.2">
      <c r="A48" s="13" t="s">
        <v>8</v>
      </c>
      <c r="B48" s="14">
        <v>0.58699999999999997</v>
      </c>
      <c r="C48" s="14">
        <v>1</v>
      </c>
      <c r="D48" s="14">
        <v>0.54300000000000004</v>
      </c>
      <c r="E48" s="14">
        <v>0.435</v>
      </c>
      <c r="F48" s="14">
        <v>0.37</v>
      </c>
      <c r="G48" s="14">
        <v>0.26700000000000002</v>
      </c>
      <c r="H48" s="14">
        <v>0.217</v>
      </c>
      <c r="I48" s="14">
        <v>0.28299999999999997</v>
      </c>
      <c r="J48" s="14">
        <v>0.39100000000000001</v>
      </c>
      <c r="K48" s="14">
        <v>0.109</v>
      </c>
    </row>
    <row r="49" spans="1:11" x14ac:dyDescent="0.2">
      <c r="A49" s="13" t="s">
        <v>9</v>
      </c>
      <c r="B49" s="14">
        <v>0.65200000000000002</v>
      </c>
      <c r="C49" s="14">
        <v>0.54300000000000004</v>
      </c>
      <c r="D49" s="14">
        <v>1</v>
      </c>
      <c r="E49" s="14">
        <v>0.56499999999999995</v>
      </c>
      <c r="F49" s="14">
        <v>0.41299999999999998</v>
      </c>
      <c r="G49" s="14">
        <v>0.4</v>
      </c>
      <c r="H49" s="14">
        <v>0.23899999999999999</v>
      </c>
      <c r="I49" s="14">
        <v>0.33700000000000002</v>
      </c>
      <c r="J49" s="14">
        <v>0.40200000000000002</v>
      </c>
      <c r="K49" s="14">
        <v>8.6999999999999994E-2</v>
      </c>
    </row>
    <row r="50" spans="1:11" x14ac:dyDescent="0.2">
      <c r="A50" s="13" t="s">
        <v>10</v>
      </c>
      <c r="B50" s="14">
        <v>0.51100000000000001</v>
      </c>
      <c r="C50" s="14">
        <v>0.435</v>
      </c>
      <c r="D50" s="14">
        <v>0.56499999999999995</v>
      </c>
      <c r="E50" s="14">
        <v>1</v>
      </c>
      <c r="F50" s="14">
        <v>0.37</v>
      </c>
      <c r="G50" s="14">
        <v>0.4</v>
      </c>
      <c r="H50" s="14">
        <v>0.20699999999999999</v>
      </c>
      <c r="I50" s="14">
        <v>0.34799999999999998</v>
      </c>
      <c r="J50" s="14">
        <v>0.44600000000000001</v>
      </c>
      <c r="K50" s="14">
        <v>7.5999999999999998E-2</v>
      </c>
    </row>
    <row r="51" spans="1:11" x14ac:dyDescent="0.2">
      <c r="A51" s="13" t="s">
        <v>11</v>
      </c>
      <c r="B51" s="14">
        <v>0.40200000000000002</v>
      </c>
      <c r="C51" s="14">
        <v>0.37</v>
      </c>
      <c r="D51" s="14">
        <v>0.41299999999999998</v>
      </c>
      <c r="E51" s="14">
        <v>0.37</v>
      </c>
      <c r="F51" s="14">
        <v>1</v>
      </c>
      <c r="G51" s="14">
        <v>0.4</v>
      </c>
      <c r="H51" s="14">
        <v>0.23899999999999999</v>
      </c>
      <c r="I51" s="14">
        <v>0.25</v>
      </c>
      <c r="J51" s="14">
        <v>0.34799999999999998</v>
      </c>
      <c r="K51" s="14">
        <v>0.16300000000000001</v>
      </c>
    </row>
    <row r="52" spans="1:11" x14ac:dyDescent="0.2">
      <c r="A52" s="13" t="s">
        <v>12</v>
      </c>
      <c r="B52" s="14">
        <v>0.33300000000000002</v>
      </c>
      <c r="C52" s="14">
        <v>0.26700000000000002</v>
      </c>
      <c r="D52" s="14">
        <v>0.4</v>
      </c>
      <c r="E52" s="14">
        <v>0.4</v>
      </c>
      <c r="F52" s="14">
        <v>0.4</v>
      </c>
      <c r="G52" s="14">
        <v>1</v>
      </c>
      <c r="H52" s="14">
        <v>6.7000000000000004E-2</v>
      </c>
      <c r="I52" s="14">
        <v>0.13300000000000001</v>
      </c>
      <c r="J52" s="14">
        <v>0.33300000000000002</v>
      </c>
      <c r="K52" s="14">
        <v>6.7000000000000004E-2</v>
      </c>
    </row>
    <row r="53" spans="1:11" x14ac:dyDescent="0.2">
      <c r="A53" s="13" t="s">
        <v>13</v>
      </c>
      <c r="B53" s="14">
        <v>0.29299999999999998</v>
      </c>
      <c r="C53" s="14">
        <v>0.217</v>
      </c>
      <c r="D53" s="14">
        <v>0.23899999999999999</v>
      </c>
      <c r="E53" s="14">
        <v>0.20699999999999999</v>
      </c>
      <c r="F53" s="14">
        <v>0.23899999999999999</v>
      </c>
      <c r="G53" s="14">
        <v>6.7000000000000004E-2</v>
      </c>
      <c r="H53" s="14">
        <v>1</v>
      </c>
      <c r="I53" s="14">
        <v>0.46700000000000003</v>
      </c>
      <c r="J53" s="14">
        <v>0.22800000000000001</v>
      </c>
      <c r="K53" s="14">
        <v>6.5000000000000002E-2</v>
      </c>
    </row>
    <row r="54" spans="1:11" x14ac:dyDescent="0.2">
      <c r="A54" s="13" t="s">
        <v>14</v>
      </c>
      <c r="B54" s="14">
        <v>0.37</v>
      </c>
      <c r="C54" s="14">
        <v>0.28299999999999997</v>
      </c>
      <c r="D54" s="14">
        <v>0.33700000000000002</v>
      </c>
      <c r="E54" s="14">
        <v>0.34799999999999998</v>
      </c>
      <c r="F54" s="14">
        <v>0.25</v>
      </c>
      <c r="G54" s="14">
        <v>0.13300000000000001</v>
      </c>
      <c r="H54" s="14">
        <v>0.46700000000000003</v>
      </c>
      <c r="I54" s="14">
        <v>1</v>
      </c>
      <c r="J54" s="14">
        <v>0.32600000000000001</v>
      </c>
      <c r="K54" s="14">
        <v>0.12</v>
      </c>
    </row>
    <row r="55" spans="1:11" x14ac:dyDescent="0.2">
      <c r="A55" s="13" t="s">
        <v>15</v>
      </c>
      <c r="B55" s="14">
        <v>0.38</v>
      </c>
      <c r="C55" s="14">
        <v>0.39100000000000001</v>
      </c>
      <c r="D55" s="14">
        <v>0.40200000000000002</v>
      </c>
      <c r="E55" s="14">
        <v>0.44600000000000001</v>
      </c>
      <c r="F55" s="14">
        <v>0.34799999999999998</v>
      </c>
      <c r="G55" s="14">
        <v>0.33300000000000002</v>
      </c>
      <c r="H55" s="14">
        <v>0.22800000000000001</v>
      </c>
      <c r="I55" s="14">
        <v>0.32600000000000001</v>
      </c>
      <c r="J55" s="14">
        <v>1</v>
      </c>
      <c r="K55" s="14">
        <v>0.109</v>
      </c>
    </row>
    <row r="56" spans="1:11" x14ac:dyDescent="0.2">
      <c r="A56" s="13" t="s">
        <v>16</v>
      </c>
      <c r="B56" s="14">
        <v>0.111</v>
      </c>
      <c r="C56" s="14">
        <v>0.111</v>
      </c>
      <c r="D56" s="14">
        <v>8.8999999999999996E-2</v>
      </c>
      <c r="E56" s="14">
        <v>7.8E-2</v>
      </c>
      <c r="F56" s="14">
        <v>0.16700000000000001</v>
      </c>
      <c r="G56" s="14">
        <v>0.5</v>
      </c>
      <c r="H56" s="14">
        <v>6.7000000000000004E-2</v>
      </c>
      <c r="I56" s="14">
        <v>0.122</v>
      </c>
      <c r="J56" s="14">
        <v>0.111</v>
      </c>
      <c r="K56" s="14">
        <v>1</v>
      </c>
    </row>
    <row r="59" spans="1:11" ht="16" x14ac:dyDescent="0.2">
      <c r="A59" s="9" t="s">
        <v>629</v>
      </c>
    </row>
    <row r="60" spans="1:11" x14ac:dyDescent="0.2">
      <c r="A60" s="5" t="s">
        <v>307</v>
      </c>
      <c r="B60" s="5" t="s">
        <v>171</v>
      </c>
      <c r="C60" s="5" t="s">
        <v>630</v>
      </c>
      <c r="D60" s="5" t="s">
        <v>631</v>
      </c>
      <c r="E60" s="5" t="s">
        <v>632</v>
      </c>
      <c r="F60" s="5" t="s">
        <v>633</v>
      </c>
    </row>
    <row r="61" spans="1:11" x14ac:dyDescent="0.2">
      <c r="A61" t="s">
        <v>7</v>
      </c>
      <c r="B61" s="11">
        <v>-0.60347367797041984</v>
      </c>
      <c r="C61" s="6">
        <v>43578</v>
      </c>
      <c r="D61" s="6">
        <v>43913</v>
      </c>
      <c r="E61">
        <v>335</v>
      </c>
      <c r="F61" t="s">
        <v>634</v>
      </c>
    </row>
    <row r="62" spans="1:11" x14ac:dyDescent="0.2">
      <c r="A62" t="s">
        <v>8</v>
      </c>
      <c r="B62" s="11">
        <v>-0.55773924341482284</v>
      </c>
      <c r="C62" s="6">
        <v>43670</v>
      </c>
      <c r="D62" s="6">
        <v>43913</v>
      </c>
      <c r="E62">
        <v>243</v>
      </c>
      <c r="F62" t="s">
        <v>635</v>
      </c>
    </row>
    <row r="63" spans="1:11" x14ac:dyDescent="0.2">
      <c r="A63" t="s">
        <v>9</v>
      </c>
      <c r="B63" s="11">
        <v>-0.67112245251234526</v>
      </c>
      <c r="C63" s="6">
        <v>43516</v>
      </c>
      <c r="D63" s="6">
        <v>43908</v>
      </c>
      <c r="E63">
        <v>392</v>
      </c>
      <c r="F63" t="s">
        <v>636</v>
      </c>
    </row>
    <row r="64" spans="1:11" x14ac:dyDescent="0.2">
      <c r="A64" t="s">
        <v>10</v>
      </c>
      <c r="B64" s="11">
        <v>-0.85853504450788298</v>
      </c>
      <c r="C64" s="6">
        <v>43563</v>
      </c>
      <c r="D64" s="6">
        <v>44132</v>
      </c>
      <c r="E64">
        <v>569</v>
      </c>
      <c r="F64" t="s">
        <v>637</v>
      </c>
    </row>
    <row r="65" spans="1:6" x14ac:dyDescent="0.2">
      <c r="A65" t="s">
        <v>11</v>
      </c>
      <c r="B65" s="11">
        <v>-0.5747290321552303</v>
      </c>
      <c r="C65" s="6">
        <v>43647</v>
      </c>
      <c r="D65" s="6">
        <v>43908</v>
      </c>
      <c r="E65">
        <v>261</v>
      </c>
      <c r="F65" t="s">
        <v>638</v>
      </c>
    </row>
    <row r="66" spans="1:6" x14ac:dyDescent="0.2">
      <c r="A66" t="s">
        <v>12</v>
      </c>
      <c r="B66" s="11">
        <v>-0.72196285763801926</v>
      </c>
      <c r="C66" s="6">
        <v>45691</v>
      </c>
      <c r="D66" s="6">
        <v>46007</v>
      </c>
      <c r="E66">
        <v>316</v>
      </c>
      <c r="F66" t="s">
        <v>639</v>
      </c>
    </row>
    <row r="67" spans="1:6" x14ac:dyDescent="0.2">
      <c r="A67" t="s">
        <v>13</v>
      </c>
      <c r="B67" s="11">
        <v>-0.52037233998678889</v>
      </c>
      <c r="C67" s="6">
        <v>45440</v>
      </c>
      <c r="D67" s="6">
        <v>45751</v>
      </c>
      <c r="E67">
        <v>311</v>
      </c>
      <c r="F67" t="s">
        <v>640</v>
      </c>
    </row>
    <row r="68" spans="1:6" x14ac:dyDescent="0.2">
      <c r="A68" t="s">
        <v>14</v>
      </c>
      <c r="B68" s="11">
        <v>-0.77366440351452392</v>
      </c>
      <c r="C68" s="6">
        <v>43832</v>
      </c>
      <c r="D68" s="6">
        <v>44139</v>
      </c>
      <c r="E68">
        <v>307</v>
      </c>
      <c r="F68" t="s">
        <v>641</v>
      </c>
    </row>
    <row r="69" spans="1:6" x14ac:dyDescent="0.2">
      <c r="A69" t="s">
        <v>15</v>
      </c>
      <c r="B69" s="11">
        <v>-0.68524815079933155</v>
      </c>
      <c r="C69" s="6">
        <v>43560</v>
      </c>
      <c r="D69" s="6">
        <v>43920</v>
      </c>
      <c r="E69">
        <v>360</v>
      </c>
      <c r="F69" t="s">
        <v>642</v>
      </c>
    </row>
    <row r="70" spans="1:6" x14ac:dyDescent="0.2">
      <c r="A70" t="s">
        <v>16</v>
      </c>
      <c r="B70" s="11">
        <v>-2.0850889970183669E-3</v>
      </c>
      <c r="C70" s="6">
        <v>43910</v>
      </c>
      <c r="D70" s="6">
        <v>44606</v>
      </c>
      <c r="E70">
        <v>696</v>
      </c>
      <c r="F70" t="s">
        <v>643</v>
      </c>
    </row>
    <row r="73" spans="1:6" ht="16" x14ac:dyDescent="0.2">
      <c r="A73" s="9" t="s">
        <v>644</v>
      </c>
    </row>
    <row r="74" spans="1:6" x14ac:dyDescent="0.2">
      <c r="A74" t="s">
        <v>645</v>
      </c>
    </row>
    <row r="75" spans="1:6" x14ac:dyDescent="0.2">
      <c r="A75" t="s">
        <v>646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M64"/>
  <sheetViews>
    <sheetView topLeftCell="A30" workbookViewId="0">
      <selection activeCell="D12" sqref="D12"/>
    </sheetView>
  </sheetViews>
  <sheetFormatPr baseColWidth="10" defaultColWidth="8.83203125" defaultRowHeight="15" x14ac:dyDescent="0.2"/>
  <cols>
    <col min="1" max="1" width="25" customWidth="1"/>
    <col min="2" max="3" width="23" customWidth="1"/>
    <col min="4" max="4" width="20" customWidth="1"/>
    <col min="5" max="6" width="22" customWidth="1"/>
    <col min="7" max="11" width="10" customWidth="1"/>
    <col min="12" max="12" width="11" customWidth="1"/>
    <col min="13" max="13" width="17" customWidth="1"/>
  </cols>
  <sheetData>
    <row r="1" spans="1:13" ht="19" x14ac:dyDescent="0.25">
      <c r="A1" s="1" t="s">
        <v>647</v>
      </c>
    </row>
    <row r="2" spans="1:13" x14ac:dyDescent="0.2">
      <c r="A2" s="2" t="s">
        <v>648</v>
      </c>
    </row>
    <row r="3" spans="1:13" ht="150" x14ac:dyDescent="0.2">
      <c r="A3" s="10" t="s">
        <v>649</v>
      </c>
    </row>
    <row r="4" spans="1:13" ht="60" x14ac:dyDescent="0.2">
      <c r="A4" s="10" t="s">
        <v>650</v>
      </c>
    </row>
    <row r="6" spans="1:13" ht="16" x14ac:dyDescent="0.2">
      <c r="A6" s="9" t="s">
        <v>651</v>
      </c>
    </row>
    <row r="7" spans="1:13" x14ac:dyDescent="0.2">
      <c r="A7" t="s">
        <v>652</v>
      </c>
    </row>
    <row r="8" spans="1:13" x14ac:dyDescent="0.2">
      <c r="A8" s="5" t="s">
        <v>156</v>
      </c>
      <c r="B8" s="5" t="s">
        <v>653</v>
      </c>
      <c r="C8" s="5" t="s">
        <v>654</v>
      </c>
      <c r="D8" s="5" t="s">
        <v>655</v>
      </c>
      <c r="E8" s="5" t="s">
        <v>656</v>
      </c>
      <c r="F8" s="5" t="s">
        <v>657</v>
      </c>
      <c r="G8" s="5" t="s">
        <v>658</v>
      </c>
      <c r="H8" s="5" t="s">
        <v>659</v>
      </c>
      <c r="I8" s="5" t="s">
        <v>660</v>
      </c>
      <c r="J8" s="5" t="s">
        <v>661</v>
      </c>
      <c r="K8" s="5" t="s">
        <v>662</v>
      </c>
      <c r="L8" s="5" t="s">
        <v>663</v>
      </c>
      <c r="M8" s="5" t="s">
        <v>664</v>
      </c>
    </row>
    <row r="9" spans="1:13" x14ac:dyDescent="0.2">
      <c r="A9" t="s">
        <v>9</v>
      </c>
      <c r="B9" s="7">
        <v>0.35580000000000001</v>
      </c>
      <c r="C9" s="7">
        <v>1.0500000000000001E-2</v>
      </c>
      <c r="D9" s="7">
        <v>-8.3999999999999995E-3</v>
      </c>
      <c r="E9" s="7">
        <v>4.87E-2</v>
      </c>
      <c r="F9" s="7">
        <v>-8.9999999999999993E-3</v>
      </c>
      <c r="G9" s="7">
        <v>7.7000000000000002E-3</v>
      </c>
      <c r="H9" s="7">
        <v>-1.9800000000000002E-2</v>
      </c>
      <c r="I9" s="7">
        <v>-5.8999999999999999E-3</v>
      </c>
      <c r="J9" s="7">
        <v>-5.1000000000000004E-3</v>
      </c>
      <c r="K9" s="7">
        <v>-4.3299999999999998E-2</v>
      </c>
      <c r="L9" s="7">
        <v>4.1200000000000001E-2</v>
      </c>
      <c r="M9" s="7">
        <v>0.37240000000000001</v>
      </c>
    </row>
    <row r="10" spans="1:13" x14ac:dyDescent="0.2">
      <c r="A10" t="s">
        <v>10</v>
      </c>
      <c r="B10" s="7">
        <v>0.49199999999999999</v>
      </c>
      <c r="C10" s="7">
        <v>-2.8500000000000001E-2</v>
      </c>
      <c r="D10" s="7">
        <v>6.7299999999999999E-2</v>
      </c>
      <c r="E10" s="7">
        <v>4.7800000000000002E-2</v>
      </c>
      <c r="F10" s="7">
        <v>1.04E-2</v>
      </c>
      <c r="G10" s="7">
        <v>-2.23E-2</v>
      </c>
      <c r="H10" s="7">
        <v>2.12E-2</v>
      </c>
      <c r="I10" s="7">
        <v>-2.3400000000000001E-2</v>
      </c>
      <c r="J10" s="7">
        <v>-1.9E-3</v>
      </c>
      <c r="K10" s="7">
        <v>-6.5100000000000005E-2</v>
      </c>
      <c r="L10" s="7">
        <v>1.35E-2</v>
      </c>
      <c r="M10" s="7">
        <v>0.51100000000000001</v>
      </c>
    </row>
    <row r="11" spans="1:13" x14ac:dyDescent="0.2">
      <c r="A11" t="s">
        <v>7</v>
      </c>
      <c r="B11" s="7">
        <v>0.25650000000000001</v>
      </c>
      <c r="C11" s="7">
        <v>-1.29E-2</v>
      </c>
      <c r="D11" s="7">
        <v>1.5900000000000001E-2</v>
      </c>
      <c r="E11" s="7">
        <v>3.5499999999999997E-2</v>
      </c>
      <c r="F11" s="7">
        <v>1.7999999999999999E-2</v>
      </c>
      <c r="G11" s="7">
        <v>-2.2000000000000001E-3</v>
      </c>
      <c r="H11" s="7">
        <v>-2.1399999999999999E-2</v>
      </c>
      <c r="I11" s="7">
        <v>-1.8499999999999999E-2</v>
      </c>
      <c r="J11" s="7">
        <v>-1.38E-2</v>
      </c>
      <c r="K11" s="7">
        <v>-1.9699999999999999E-2</v>
      </c>
      <c r="L11" s="7">
        <v>2.52E-2</v>
      </c>
      <c r="M11" s="7">
        <v>0.26250000000000001</v>
      </c>
    </row>
    <row r="12" spans="1:13" x14ac:dyDescent="0.2">
      <c r="A12" t="s">
        <v>8</v>
      </c>
      <c r="B12" s="7">
        <v>0.2321</v>
      </c>
      <c r="C12" s="7">
        <v>2.64E-2</v>
      </c>
      <c r="D12" s="7">
        <v>-1.6999999999999999E-3</v>
      </c>
      <c r="E12" s="7">
        <v>0.06</v>
      </c>
      <c r="F12" s="7">
        <v>-1.95E-2</v>
      </c>
      <c r="G12" s="7">
        <v>1.9800000000000002E-2</v>
      </c>
      <c r="H12" s="7">
        <v>-4.4200000000000003E-2</v>
      </c>
      <c r="I12" s="7">
        <v>1.54E-2</v>
      </c>
      <c r="J12" s="7">
        <v>5.1000000000000004E-3</v>
      </c>
      <c r="K12" s="7">
        <v>-4.2799999999999998E-2</v>
      </c>
      <c r="L12" s="7">
        <v>3.8800000000000001E-2</v>
      </c>
      <c r="M12" s="7">
        <v>0.28920000000000001</v>
      </c>
    </row>
    <row r="15" spans="1:13" ht="16" x14ac:dyDescent="0.2">
      <c r="A15" s="9" t="s">
        <v>665</v>
      </c>
    </row>
    <row r="16" spans="1:13" x14ac:dyDescent="0.2">
      <c r="A16" t="s">
        <v>666</v>
      </c>
    </row>
    <row r="17" spans="1:7" x14ac:dyDescent="0.2">
      <c r="A17" s="5" t="s">
        <v>307</v>
      </c>
      <c r="B17" s="5" t="s">
        <v>667</v>
      </c>
      <c r="C17" s="5" t="s">
        <v>211</v>
      </c>
      <c r="D17" s="5" t="s">
        <v>225</v>
      </c>
    </row>
    <row r="18" spans="1:7" x14ac:dyDescent="0.2">
      <c r="A18" t="s">
        <v>13</v>
      </c>
      <c r="B18" s="7">
        <v>5.9999999999999995E-4</v>
      </c>
      <c r="C18" s="7">
        <v>4.0000000000000002E-4</v>
      </c>
      <c r="D18" s="7">
        <v>1.5E-3</v>
      </c>
    </row>
    <row r="19" spans="1:7" x14ac:dyDescent="0.2">
      <c r="A19" t="s">
        <v>14</v>
      </c>
      <c r="B19" s="7">
        <v>1E-3</v>
      </c>
      <c r="C19" s="7">
        <v>4.0000000000000002E-4</v>
      </c>
      <c r="D19" s="7">
        <v>3.3999999999999998E-3</v>
      </c>
    </row>
    <row r="22" spans="1:7" ht="16" x14ac:dyDescent="0.2">
      <c r="A22" s="9" t="s">
        <v>668</v>
      </c>
    </row>
    <row r="23" spans="1:7" x14ac:dyDescent="0.2">
      <c r="A23" t="s">
        <v>669</v>
      </c>
    </row>
    <row r="24" spans="1:7" x14ac:dyDescent="0.2">
      <c r="A24" s="5" t="s">
        <v>307</v>
      </c>
      <c r="B24" s="5" t="s">
        <v>667</v>
      </c>
      <c r="C24" s="5" t="s">
        <v>225</v>
      </c>
    </row>
    <row r="25" spans="1:7" x14ac:dyDescent="0.2">
      <c r="A25" t="s">
        <v>11</v>
      </c>
      <c r="B25" s="7">
        <v>5.0000000000000001E-4</v>
      </c>
      <c r="C25" s="7">
        <v>1.46E-2</v>
      </c>
    </row>
    <row r="26" spans="1:7" x14ac:dyDescent="0.2">
      <c r="A26" t="s">
        <v>12</v>
      </c>
      <c r="B26" s="7">
        <v>4.1000000000000003E-3</v>
      </c>
      <c r="C26" s="7">
        <v>2.5000000000000001E-2</v>
      </c>
    </row>
    <row r="29" spans="1:7" ht="16" x14ac:dyDescent="0.2">
      <c r="A29" s="9" t="s">
        <v>670</v>
      </c>
    </row>
    <row r="30" spans="1:7" x14ac:dyDescent="0.2">
      <c r="A30" s="5" t="s">
        <v>671</v>
      </c>
      <c r="B30" s="5" t="s">
        <v>672</v>
      </c>
      <c r="C30" s="5" t="s">
        <v>673</v>
      </c>
      <c r="D30" s="5" t="s">
        <v>674</v>
      </c>
      <c r="E30" s="5" t="s">
        <v>675</v>
      </c>
      <c r="F30" s="5" t="s">
        <v>676</v>
      </c>
      <c r="G30" s="5" t="s">
        <v>677</v>
      </c>
    </row>
    <row r="31" spans="1:7" x14ac:dyDescent="0.2">
      <c r="A31" t="s">
        <v>678</v>
      </c>
      <c r="B31" s="14">
        <v>0.23100000000000001</v>
      </c>
      <c r="C31" s="14">
        <v>8.0000000000000002E-3</v>
      </c>
      <c r="D31" s="14">
        <v>-5.8999999999999997E-2</v>
      </c>
      <c r="E31" s="14">
        <v>2.5999999999999999E-2</v>
      </c>
      <c r="F31" s="14">
        <v>1.7999999999999999E-2</v>
      </c>
      <c r="G31" s="14">
        <v>1.2E-2</v>
      </c>
    </row>
    <row r="32" spans="1:7" x14ac:dyDescent="0.2">
      <c r="A32" t="s">
        <v>679</v>
      </c>
      <c r="B32" s="14">
        <v>0.159</v>
      </c>
      <c r="C32" s="14">
        <v>-3.0000000000000001E-3</v>
      </c>
      <c r="D32" s="14">
        <v>-1.9E-2</v>
      </c>
      <c r="E32" s="14">
        <v>7.0000000000000001E-3</v>
      </c>
      <c r="F32" s="14">
        <v>2.1999999999999999E-2</v>
      </c>
      <c r="G32" s="14">
        <v>2.3E-2</v>
      </c>
    </row>
    <row r="34" spans="1:10" x14ac:dyDescent="0.2">
      <c r="A34" s="13" t="s">
        <v>680</v>
      </c>
    </row>
    <row r="35" spans="1:10" x14ac:dyDescent="0.2">
      <c r="A35" s="5" t="s">
        <v>681</v>
      </c>
      <c r="B35" s="5" t="s">
        <v>7</v>
      </c>
      <c r="C35" s="5" t="s">
        <v>8</v>
      </c>
      <c r="D35" s="5" t="s">
        <v>9</v>
      </c>
      <c r="E35" s="5" t="s">
        <v>10</v>
      </c>
      <c r="F35" s="5" t="s">
        <v>11</v>
      </c>
      <c r="G35" s="5" t="s">
        <v>12</v>
      </c>
      <c r="H35" s="5" t="s">
        <v>13</v>
      </c>
      <c r="I35" s="5" t="s">
        <v>14</v>
      </c>
      <c r="J35" s="5" t="s">
        <v>15</v>
      </c>
    </row>
    <row r="36" spans="1:10" x14ac:dyDescent="0.2">
      <c r="A36">
        <v>0</v>
      </c>
      <c r="B36" s="7">
        <v>9.9199999999999997E-2</v>
      </c>
      <c r="C36" s="7">
        <v>6.1499999999999999E-2</v>
      </c>
      <c r="D36" s="7">
        <v>6.2100000000000002E-2</v>
      </c>
      <c r="E36" s="7">
        <v>0.1028</v>
      </c>
      <c r="F36" s="7">
        <v>-5.0000000000000001E-4</v>
      </c>
      <c r="G36" s="7">
        <v>-9.4600000000000004E-2</v>
      </c>
      <c r="H36" s="7">
        <v>2.8999999999999998E-3</v>
      </c>
      <c r="I36" s="7">
        <v>3.95E-2</v>
      </c>
      <c r="J36" s="7">
        <v>5.2900000000000003E-2</v>
      </c>
    </row>
    <row r="37" spans="1:10" x14ac:dyDescent="0.2">
      <c r="A37">
        <v>5</v>
      </c>
      <c r="B37" s="7">
        <v>1.2500000000000001E-2</v>
      </c>
      <c r="C37" s="7">
        <v>1.2E-2</v>
      </c>
      <c r="D37" s="7">
        <v>1.4E-2</v>
      </c>
      <c r="E37" s="7">
        <v>-3.4799999999999998E-2</v>
      </c>
      <c r="F37" s="7">
        <v>-8.2000000000000007E-3</v>
      </c>
      <c r="G37" s="7">
        <v>-5.8599999999999999E-2</v>
      </c>
      <c r="H37" s="7">
        <v>-3.6600000000000001E-2</v>
      </c>
      <c r="I37" s="7">
        <v>-4.4299999999999999E-2</v>
      </c>
      <c r="J37" s="7">
        <v>-7.7000000000000002E-3</v>
      </c>
    </row>
    <row r="38" spans="1:10" x14ac:dyDescent="0.2">
      <c r="A38">
        <v>10</v>
      </c>
      <c r="B38" s="7">
        <v>-5.1999999999999998E-3</v>
      </c>
      <c r="C38" s="7">
        <v>-1.3899999999999999E-2</v>
      </c>
      <c r="D38" s="7">
        <v>-8.6E-3</v>
      </c>
      <c r="E38" s="7">
        <v>-4.0000000000000001E-3</v>
      </c>
      <c r="F38" s="7">
        <v>-8.8000000000000005E-3</v>
      </c>
      <c r="G38" s="7">
        <v>-3.3500000000000002E-2</v>
      </c>
      <c r="H38" s="7">
        <v>-1.8599999999999998E-2</v>
      </c>
      <c r="I38" s="7">
        <v>-4.1000000000000003E-3</v>
      </c>
      <c r="J38" s="7">
        <v>-0.01</v>
      </c>
    </row>
    <row r="39" spans="1:10" x14ac:dyDescent="0.2">
      <c r="A39">
        <v>20</v>
      </c>
      <c r="B39" s="7">
        <v>3.5499999999999997E-2</v>
      </c>
      <c r="C39" s="7">
        <v>2.2599999999999999E-2</v>
      </c>
      <c r="D39" s="7">
        <v>2.2599999999999999E-2</v>
      </c>
      <c r="E39" s="7">
        <v>1.2999999999999999E-2</v>
      </c>
      <c r="F39" s="7">
        <v>2.0199999999999999E-2</v>
      </c>
      <c r="G39" s="7">
        <v>4.8399999999999999E-2</v>
      </c>
      <c r="H39" s="7">
        <v>2.4199999999999999E-2</v>
      </c>
      <c r="I39" s="7">
        <v>9.9000000000000008E-3</v>
      </c>
      <c r="J39" s="7">
        <v>6.7000000000000002E-3</v>
      </c>
    </row>
    <row r="40" spans="1:10" x14ac:dyDescent="0.2">
      <c r="A40">
        <v>40</v>
      </c>
      <c r="B40" s="7">
        <v>3.3E-3</v>
      </c>
      <c r="C40" s="7">
        <v>5.1000000000000004E-3</v>
      </c>
      <c r="D40" s="7">
        <v>1.7100000000000001E-2</v>
      </c>
      <c r="E40" s="7">
        <v>1.4200000000000001E-2</v>
      </c>
      <c r="F40" s="7">
        <v>4.7399999999999998E-2</v>
      </c>
      <c r="G40" s="7">
        <v>1.55E-2</v>
      </c>
      <c r="H40" s="7">
        <v>-7.0000000000000001E-3</v>
      </c>
      <c r="I40" s="7">
        <v>-6.4999999999999997E-3</v>
      </c>
      <c r="J40" s="7">
        <v>1.8599999999999998E-2</v>
      </c>
    </row>
    <row r="41" spans="1:10" x14ac:dyDescent="0.2">
      <c r="A41">
        <v>60</v>
      </c>
      <c r="B41" s="7">
        <v>-7.0000000000000001E-3</v>
      </c>
      <c r="C41" s="7">
        <v>-2.1299999999999999E-2</v>
      </c>
      <c r="D41" s="7">
        <v>-1.5E-3</v>
      </c>
      <c r="E41" s="7">
        <v>5.7999999999999996E-3</v>
      </c>
      <c r="F41" s="7">
        <v>1.2999999999999999E-2</v>
      </c>
      <c r="G41" s="7">
        <v>2.7199999999999998E-2</v>
      </c>
      <c r="H41" s="7">
        <v>1.67E-2</v>
      </c>
      <c r="I41" s="7">
        <v>3.7000000000000002E-3</v>
      </c>
      <c r="J41" s="7">
        <v>1.5E-3</v>
      </c>
    </row>
    <row r="44" spans="1:10" ht="16" x14ac:dyDescent="0.2">
      <c r="A44" s="9" t="s">
        <v>682</v>
      </c>
    </row>
    <row r="45" spans="1:10" x14ac:dyDescent="0.2">
      <c r="A45" s="5" t="s">
        <v>307</v>
      </c>
      <c r="B45" s="5" t="s">
        <v>683</v>
      </c>
      <c r="C45" s="5" t="s">
        <v>684</v>
      </c>
      <c r="D45" s="5" t="s">
        <v>685</v>
      </c>
      <c r="E45" s="5" t="s">
        <v>686</v>
      </c>
      <c r="F45" s="5" t="s">
        <v>687</v>
      </c>
    </row>
    <row r="46" spans="1:10" x14ac:dyDescent="0.2">
      <c r="A46" t="s">
        <v>7</v>
      </c>
      <c r="B46" s="11">
        <v>0.28090754803775508</v>
      </c>
      <c r="C46" s="11">
        <v>0.59278891276796164</v>
      </c>
      <c r="D46" s="43">
        <v>2.11</v>
      </c>
      <c r="E46" s="11">
        <v>0.18109969265418399</v>
      </c>
      <c r="F46" s="11">
        <v>-0.1118945962750892</v>
      </c>
    </row>
    <row r="47" spans="1:10" x14ac:dyDescent="0.2">
      <c r="A47" t="s">
        <v>8</v>
      </c>
      <c r="B47" s="11">
        <v>0.262319980057591</v>
      </c>
      <c r="C47" s="11">
        <v>0.77651200899932582</v>
      </c>
      <c r="D47" s="43">
        <v>2.96</v>
      </c>
      <c r="E47" s="11">
        <v>0.1216056807291455</v>
      </c>
      <c r="F47" s="11">
        <v>0.15698092449431009</v>
      </c>
    </row>
    <row r="48" spans="1:10" x14ac:dyDescent="0.2">
      <c r="A48" t="s">
        <v>9</v>
      </c>
      <c r="B48" s="11">
        <v>0.34737106313635091</v>
      </c>
      <c r="C48" s="11">
        <v>0.89550983584379795</v>
      </c>
      <c r="D48" s="43">
        <v>2.58</v>
      </c>
      <c r="E48" s="11">
        <v>0.16665096600881649</v>
      </c>
      <c r="F48" s="11">
        <v>-0.35221607898735158</v>
      </c>
    </row>
    <row r="49" spans="1:6" x14ac:dyDescent="0.2">
      <c r="A49" t="s">
        <v>10</v>
      </c>
      <c r="B49" s="11">
        <v>0.46113246523787982</v>
      </c>
      <c r="C49" s="11">
        <v>1.443448730301258</v>
      </c>
      <c r="D49" s="43">
        <v>3.13</v>
      </c>
      <c r="E49" s="11">
        <v>0.1282091008093903</v>
      </c>
      <c r="F49" s="11">
        <v>-1.456086636657475</v>
      </c>
    </row>
    <row r="50" spans="1:6" x14ac:dyDescent="0.2">
      <c r="A50" t="s">
        <v>11</v>
      </c>
      <c r="B50" s="11">
        <v>0.29664803661559042</v>
      </c>
      <c r="C50" s="11">
        <v>0.68603268778833182</v>
      </c>
      <c r="D50" s="43">
        <v>2.31</v>
      </c>
      <c r="E50" s="11">
        <v>0.21198946183789641</v>
      </c>
      <c r="F50" s="11">
        <v>0.28616521208547441</v>
      </c>
    </row>
    <row r="51" spans="1:6" x14ac:dyDescent="0.2">
      <c r="A51" t="s">
        <v>12</v>
      </c>
      <c r="B51" s="11">
        <v>0.92152362729061643</v>
      </c>
      <c r="C51" s="11">
        <v>0.9268272600946571</v>
      </c>
      <c r="D51" s="43">
        <v>1.01</v>
      </c>
      <c r="E51" s="11">
        <v>-1.0554309730181179</v>
      </c>
      <c r="F51" s="11">
        <v>3.4022106304214401</v>
      </c>
    </row>
    <row r="52" spans="1:6" x14ac:dyDescent="0.2">
      <c r="A52" t="s">
        <v>13</v>
      </c>
      <c r="B52" s="11">
        <v>0.4976878929835431</v>
      </c>
      <c r="C52" s="11">
        <v>0.94690993487367725</v>
      </c>
      <c r="D52" s="43">
        <v>1.9</v>
      </c>
      <c r="E52" s="11">
        <v>0.3618330895315503</v>
      </c>
      <c r="F52" s="11">
        <v>-0.19139344702706981</v>
      </c>
    </row>
    <row r="53" spans="1:6" x14ac:dyDescent="0.2">
      <c r="A53" t="s">
        <v>14</v>
      </c>
      <c r="B53" s="11">
        <v>0.50415053526412013</v>
      </c>
      <c r="C53" s="11">
        <v>1.0382419235831319</v>
      </c>
      <c r="D53" s="43">
        <v>2.06</v>
      </c>
      <c r="E53" s="11">
        <v>0.2229668409193232</v>
      </c>
      <c r="F53" s="11">
        <v>7.2565469908756286E-2</v>
      </c>
    </row>
    <row r="54" spans="1:6" x14ac:dyDescent="0.2">
      <c r="A54" t="s">
        <v>15</v>
      </c>
      <c r="B54" s="11">
        <v>0.29967884484310942</v>
      </c>
      <c r="C54" s="11">
        <v>0.81670703434206682</v>
      </c>
      <c r="D54" s="43">
        <v>2.73</v>
      </c>
      <c r="E54" s="11">
        <v>0.23213594827955791</v>
      </c>
      <c r="F54" s="11">
        <v>-1.1818500190320169</v>
      </c>
    </row>
    <row r="55" spans="1:6" x14ac:dyDescent="0.2">
      <c r="A55" t="s">
        <v>16</v>
      </c>
      <c r="B55" s="11">
        <v>2.5008468003042171E-3</v>
      </c>
      <c r="C55" s="11">
        <v>2.4504993242143742E-3</v>
      </c>
      <c r="D55" s="43">
        <v>0.98</v>
      </c>
      <c r="E55" s="11">
        <v>2.604846153214355E-2</v>
      </c>
      <c r="F55" s="11">
        <v>2.025006046303739E-2</v>
      </c>
    </row>
    <row r="58" spans="1:6" ht="16" x14ac:dyDescent="0.2">
      <c r="A58" s="9" t="s">
        <v>688</v>
      </c>
    </row>
    <row r="59" spans="1:6" x14ac:dyDescent="0.2">
      <c r="A59" s="5" t="s">
        <v>689</v>
      </c>
      <c r="B59" s="5" t="s">
        <v>690</v>
      </c>
      <c r="C59" s="5" t="s">
        <v>691</v>
      </c>
      <c r="D59" s="5" t="s">
        <v>692</v>
      </c>
      <c r="E59" s="5" t="s">
        <v>693</v>
      </c>
    </row>
    <row r="60" spans="1:6" x14ac:dyDescent="0.2">
      <c r="A60" t="s">
        <v>694</v>
      </c>
      <c r="B60" t="s">
        <v>695</v>
      </c>
      <c r="C60" t="s">
        <v>696</v>
      </c>
      <c r="D60" t="s">
        <v>697</v>
      </c>
      <c r="E60" t="s">
        <v>698</v>
      </c>
    </row>
    <row r="61" spans="1:6" x14ac:dyDescent="0.2">
      <c r="A61" t="s">
        <v>699</v>
      </c>
      <c r="B61" t="s">
        <v>700</v>
      </c>
      <c r="C61" t="s">
        <v>701</v>
      </c>
      <c r="D61" t="s">
        <v>702</v>
      </c>
      <c r="E61" t="s">
        <v>703</v>
      </c>
    </row>
    <row r="62" spans="1:6" x14ac:dyDescent="0.2">
      <c r="A62" t="s">
        <v>704</v>
      </c>
      <c r="B62" t="s">
        <v>705</v>
      </c>
      <c r="C62" t="s">
        <v>701</v>
      </c>
      <c r="D62" t="s">
        <v>706</v>
      </c>
      <c r="E62" t="s">
        <v>707</v>
      </c>
    </row>
    <row r="63" spans="1:6" x14ac:dyDescent="0.2">
      <c r="A63" t="s">
        <v>708</v>
      </c>
      <c r="B63" t="s">
        <v>709</v>
      </c>
      <c r="C63" t="s">
        <v>710</v>
      </c>
      <c r="D63" t="s">
        <v>711</v>
      </c>
      <c r="E63" t="s">
        <v>712</v>
      </c>
    </row>
    <row r="64" spans="1:6" x14ac:dyDescent="0.2">
      <c r="A64" t="s">
        <v>713</v>
      </c>
      <c r="B64" t="s">
        <v>714</v>
      </c>
      <c r="C64" t="s">
        <v>715</v>
      </c>
      <c r="D64" t="s">
        <v>716</v>
      </c>
      <c r="E64" t="s">
        <v>717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A1:D1528"/>
  <sheetViews>
    <sheetView workbookViewId="0"/>
  </sheetViews>
  <sheetFormatPr baseColWidth="10" defaultColWidth="8.83203125" defaultRowHeight="15" x14ac:dyDescent="0.2"/>
  <cols>
    <col min="1" max="1" width="25" customWidth="1"/>
    <col min="2" max="2" width="22" customWidth="1"/>
    <col min="3" max="4" width="10" customWidth="1"/>
  </cols>
  <sheetData>
    <row r="1" spans="1:4" ht="19" x14ac:dyDescent="0.25">
      <c r="A1" s="1" t="s">
        <v>718</v>
      </c>
    </row>
    <row r="2" spans="1:4" x14ac:dyDescent="0.2">
      <c r="A2" s="2" t="s">
        <v>719</v>
      </c>
    </row>
    <row r="3" spans="1:4" ht="105" x14ac:dyDescent="0.2">
      <c r="A3" s="10" t="s">
        <v>720</v>
      </c>
    </row>
    <row r="4" spans="1:4" ht="45" x14ac:dyDescent="0.2">
      <c r="A4" s="10" t="s">
        <v>721</v>
      </c>
    </row>
    <row r="6" spans="1:4" ht="16" x14ac:dyDescent="0.2">
      <c r="A6" s="9" t="s">
        <v>722</v>
      </c>
    </row>
    <row r="7" spans="1:4" x14ac:dyDescent="0.2">
      <c r="A7" t="s">
        <v>723</v>
      </c>
      <c r="B7" s="33">
        <f>'01_Data'!B1826</f>
        <v>160.69</v>
      </c>
    </row>
    <row r="8" spans="1:4" x14ac:dyDescent="0.2">
      <c r="A8" t="s">
        <v>724</v>
      </c>
      <c r="B8" s="33">
        <f>'01_Data'!C1826</f>
        <v>198.97</v>
      </c>
    </row>
    <row r="9" spans="1:4" x14ac:dyDescent="0.2">
      <c r="A9" t="s">
        <v>725</v>
      </c>
      <c r="B9" s="7">
        <f>LN(B7)-LN(B8)</f>
        <v>-0.2136770165374946</v>
      </c>
    </row>
    <row r="10" spans="1:4" x14ac:dyDescent="0.2">
      <c r="A10" t="s">
        <v>726</v>
      </c>
      <c r="B10">
        <v>0.3</v>
      </c>
    </row>
    <row r="11" spans="1:4" x14ac:dyDescent="0.2">
      <c r="A11" t="s">
        <v>312</v>
      </c>
      <c r="B11">
        <v>363.8</v>
      </c>
    </row>
    <row r="12" spans="1:4" x14ac:dyDescent="0.2">
      <c r="A12" t="s">
        <v>727</v>
      </c>
      <c r="B12" s="36" t="s">
        <v>728</v>
      </c>
    </row>
    <row r="13" spans="1:4" x14ac:dyDescent="0.2">
      <c r="A13" t="s">
        <v>729</v>
      </c>
      <c r="B13">
        <v>0.84799999999999998</v>
      </c>
    </row>
    <row r="14" spans="1:4" x14ac:dyDescent="0.2">
      <c r="A14" t="s">
        <v>730</v>
      </c>
      <c r="B14" s="42" t="s">
        <v>731</v>
      </c>
    </row>
    <row r="16" spans="1:4" x14ac:dyDescent="0.2">
      <c r="A16" s="13" t="s">
        <v>6</v>
      </c>
      <c r="B16" s="13" t="s">
        <v>732</v>
      </c>
      <c r="C16" s="13" t="s">
        <v>733</v>
      </c>
      <c r="D16" s="13" t="s">
        <v>734</v>
      </c>
    </row>
    <row r="17" spans="1:4" x14ac:dyDescent="0.2">
      <c r="A17" s="6">
        <v>43552</v>
      </c>
      <c r="B17" s="14">
        <v>1.335</v>
      </c>
      <c r="C17">
        <v>2</v>
      </c>
      <c r="D17">
        <v>-2</v>
      </c>
    </row>
    <row r="18" spans="1:4" x14ac:dyDescent="0.2">
      <c r="A18" s="6">
        <v>43559</v>
      </c>
      <c r="B18" s="14">
        <v>1.3009999999999999</v>
      </c>
      <c r="C18">
        <v>2</v>
      </c>
      <c r="D18">
        <v>-2</v>
      </c>
    </row>
    <row r="19" spans="1:4" x14ac:dyDescent="0.2">
      <c r="A19" s="6">
        <v>43566</v>
      </c>
      <c r="B19" s="14">
        <v>0.40899999999999997</v>
      </c>
      <c r="C19">
        <v>2</v>
      </c>
      <c r="D19">
        <v>-2</v>
      </c>
    </row>
    <row r="20" spans="1:4" x14ac:dyDescent="0.2">
      <c r="A20" s="6">
        <v>43573</v>
      </c>
      <c r="B20" s="14">
        <v>2.351</v>
      </c>
      <c r="C20">
        <v>2</v>
      </c>
      <c r="D20">
        <v>-2</v>
      </c>
    </row>
    <row r="21" spans="1:4" x14ac:dyDescent="0.2">
      <c r="A21" s="6">
        <v>43581</v>
      </c>
      <c r="B21" s="14">
        <v>2.238</v>
      </c>
      <c r="C21">
        <v>2</v>
      </c>
      <c r="D21">
        <v>-2</v>
      </c>
    </row>
    <row r="22" spans="1:4" x14ac:dyDescent="0.2">
      <c r="A22" s="6">
        <v>43588</v>
      </c>
      <c r="B22" s="14">
        <v>0.27500000000000002</v>
      </c>
      <c r="C22">
        <v>2</v>
      </c>
      <c r="D22">
        <v>-2</v>
      </c>
    </row>
    <row r="23" spans="1:4" x14ac:dyDescent="0.2">
      <c r="A23" s="6">
        <v>43595</v>
      </c>
      <c r="B23" s="14">
        <v>-1.746</v>
      </c>
      <c r="C23">
        <v>2</v>
      </c>
      <c r="D23">
        <v>-2</v>
      </c>
    </row>
    <row r="24" spans="1:4" x14ac:dyDescent="0.2">
      <c r="A24" s="6">
        <v>43602</v>
      </c>
      <c r="B24" s="14">
        <v>-1.708</v>
      </c>
      <c r="C24">
        <v>2</v>
      </c>
      <c r="D24">
        <v>-2</v>
      </c>
    </row>
    <row r="25" spans="1:4" x14ac:dyDescent="0.2">
      <c r="A25" s="6">
        <v>43609</v>
      </c>
      <c r="B25" s="14">
        <v>-1.706</v>
      </c>
      <c r="C25">
        <v>2</v>
      </c>
      <c r="D25">
        <v>-2</v>
      </c>
    </row>
    <row r="26" spans="1:4" x14ac:dyDescent="0.2">
      <c r="A26" s="6">
        <v>43619</v>
      </c>
      <c r="B26" s="14">
        <v>-1.5940000000000001</v>
      </c>
      <c r="C26">
        <v>2</v>
      </c>
      <c r="D26">
        <v>-2</v>
      </c>
    </row>
    <row r="27" spans="1:4" x14ac:dyDescent="0.2">
      <c r="A27" s="6">
        <v>43626</v>
      </c>
      <c r="B27" s="14">
        <v>-1.6819999999999999</v>
      </c>
      <c r="C27">
        <v>2</v>
      </c>
      <c r="D27">
        <v>-2</v>
      </c>
    </row>
    <row r="28" spans="1:4" x14ac:dyDescent="0.2">
      <c r="A28" s="6">
        <v>43633</v>
      </c>
      <c r="B28" s="14">
        <v>-1.175</v>
      </c>
      <c r="C28">
        <v>2</v>
      </c>
      <c r="D28">
        <v>-2</v>
      </c>
    </row>
    <row r="29" spans="1:4" x14ac:dyDescent="0.2">
      <c r="A29" s="6">
        <v>43640</v>
      </c>
      <c r="B29" s="14">
        <v>-1.1000000000000001</v>
      </c>
      <c r="C29">
        <v>2</v>
      </c>
      <c r="D29">
        <v>-2</v>
      </c>
    </row>
    <row r="30" spans="1:4" x14ac:dyDescent="0.2">
      <c r="A30" s="6">
        <v>43647</v>
      </c>
      <c r="B30" s="14">
        <v>-1.0569999999999999</v>
      </c>
      <c r="C30">
        <v>2</v>
      </c>
      <c r="D30">
        <v>-2</v>
      </c>
    </row>
    <row r="31" spans="1:4" x14ac:dyDescent="0.2">
      <c r="A31" s="6">
        <v>43655</v>
      </c>
      <c r="B31" s="14">
        <v>-0.66300000000000003</v>
      </c>
      <c r="C31">
        <v>2</v>
      </c>
      <c r="D31">
        <v>-2</v>
      </c>
    </row>
    <row r="32" spans="1:4" x14ac:dyDescent="0.2">
      <c r="A32" s="6">
        <v>43662</v>
      </c>
      <c r="B32" s="14">
        <v>-1.0189999999999999</v>
      </c>
      <c r="C32">
        <v>2</v>
      </c>
      <c r="D32">
        <v>-2</v>
      </c>
    </row>
    <row r="33" spans="1:4" x14ac:dyDescent="0.2">
      <c r="A33" s="6">
        <v>43669</v>
      </c>
      <c r="B33" s="14">
        <v>-1.5349999999999999</v>
      </c>
      <c r="C33">
        <v>2</v>
      </c>
      <c r="D33">
        <v>-2</v>
      </c>
    </row>
    <row r="34" spans="1:4" x14ac:dyDescent="0.2">
      <c r="A34" s="6">
        <v>43676</v>
      </c>
      <c r="B34" s="14">
        <v>-1.085</v>
      </c>
      <c r="C34">
        <v>2</v>
      </c>
      <c r="D34">
        <v>-2</v>
      </c>
    </row>
    <row r="35" spans="1:4" x14ac:dyDescent="0.2">
      <c r="A35" s="6">
        <v>43683</v>
      </c>
      <c r="B35" s="14">
        <v>-1.986</v>
      </c>
      <c r="C35">
        <v>2</v>
      </c>
      <c r="D35">
        <v>-2</v>
      </c>
    </row>
    <row r="36" spans="1:4" x14ac:dyDescent="0.2">
      <c r="A36" s="6">
        <v>43690</v>
      </c>
      <c r="B36" s="14">
        <v>-2.2930000000000001</v>
      </c>
      <c r="C36">
        <v>2</v>
      </c>
      <c r="D36">
        <v>-2</v>
      </c>
    </row>
    <row r="37" spans="1:4" x14ac:dyDescent="0.2">
      <c r="A37" s="6">
        <v>43697</v>
      </c>
      <c r="B37" s="14">
        <v>-0.93700000000000006</v>
      </c>
      <c r="C37">
        <v>2</v>
      </c>
      <c r="D37">
        <v>-2</v>
      </c>
    </row>
    <row r="38" spans="1:4" x14ac:dyDescent="0.2">
      <c r="A38" s="6">
        <v>43704</v>
      </c>
      <c r="B38" s="14">
        <v>-1.806</v>
      </c>
      <c r="C38">
        <v>2</v>
      </c>
      <c r="D38">
        <v>-2</v>
      </c>
    </row>
    <row r="39" spans="1:4" x14ac:dyDescent="0.2">
      <c r="A39" s="6">
        <v>43712</v>
      </c>
      <c r="B39" s="14">
        <v>-0.745</v>
      </c>
      <c r="C39">
        <v>2</v>
      </c>
      <c r="D39">
        <v>-2</v>
      </c>
    </row>
    <row r="40" spans="1:4" x14ac:dyDescent="0.2">
      <c r="A40" s="6">
        <v>43719</v>
      </c>
      <c r="B40" s="14">
        <v>-0.49199999999999999</v>
      </c>
      <c r="C40">
        <v>2</v>
      </c>
      <c r="D40">
        <v>-2</v>
      </c>
    </row>
    <row r="41" spans="1:4" x14ac:dyDescent="0.2">
      <c r="A41" s="6">
        <v>43726</v>
      </c>
      <c r="B41" s="14">
        <v>-0.92500000000000004</v>
      </c>
      <c r="C41">
        <v>2</v>
      </c>
      <c r="D41">
        <v>-2</v>
      </c>
    </row>
    <row r="42" spans="1:4" x14ac:dyDescent="0.2">
      <c r="A42" s="6">
        <v>43733</v>
      </c>
      <c r="B42" s="14">
        <v>-1.4279999999999999</v>
      </c>
      <c r="C42">
        <v>2</v>
      </c>
      <c r="D42">
        <v>-2</v>
      </c>
    </row>
    <row r="43" spans="1:4" x14ac:dyDescent="0.2">
      <c r="A43" s="6">
        <v>43740</v>
      </c>
      <c r="B43" s="14">
        <v>0.50800000000000001</v>
      </c>
      <c r="C43">
        <v>2</v>
      </c>
      <c r="D43">
        <v>-2</v>
      </c>
    </row>
    <row r="44" spans="1:4" x14ac:dyDescent="0.2">
      <c r="A44" s="6">
        <v>43747</v>
      </c>
      <c r="B44" s="14">
        <v>0.51500000000000001</v>
      </c>
      <c r="C44">
        <v>2</v>
      </c>
      <c r="D44">
        <v>-2</v>
      </c>
    </row>
    <row r="45" spans="1:4" x14ac:dyDescent="0.2">
      <c r="A45" s="6">
        <v>43754</v>
      </c>
      <c r="B45" s="14">
        <v>0.17199999999999999</v>
      </c>
      <c r="C45">
        <v>2</v>
      </c>
      <c r="D45">
        <v>-2</v>
      </c>
    </row>
    <row r="46" spans="1:4" x14ac:dyDescent="0.2">
      <c r="A46" s="6">
        <v>43761</v>
      </c>
      <c r="B46" s="14">
        <v>0.10299999999999999</v>
      </c>
      <c r="C46">
        <v>2</v>
      </c>
      <c r="D46">
        <v>-2</v>
      </c>
    </row>
    <row r="47" spans="1:4" x14ac:dyDescent="0.2">
      <c r="A47" s="6">
        <v>43768</v>
      </c>
      <c r="B47" s="14">
        <v>-0.997</v>
      </c>
      <c r="C47">
        <v>2</v>
      </c>
      <c r="D47">
        <v>-2</v>
      </c>
    </row>
    <row r="48" spans="1:4" x14ac:dyDescent="0.2">
      <c r="A48" s="6">
        <v>43775</v>
      </c>
      <c r="B48" s="14">
        <v>0.82199999999999995</v>
      </c>
      <c r="C48">
        <v>2</v>
      </c>
      <c r="D48">
        <v>-2</v>
      </c>
    </row>
    <row r="49" spans="1:4" x14ac:dyDescent="0.2">
      <c r="A49" s="6">
        <v>43782</v>
      </c>
      <c r="B49" s="14">
        <v>-2.69</v>
      </c>
      <c r="C49">
        <v>2</v>
      </c>
      <c r="D49">
        <v>-2</v>
      </c>
    </row>
    <row r="50" spans="1:4" x14ac:dyDescent="0.2">
      <c r="A50" s="6">
        <v>43789</v>
      </c>
      <c r="B50" s="14">
        <v>-0.96099999999999997</v>
      </c>
      <c r="C50">
        <v>2</v>
      </c>
      <c r="D50">
        <v>-2</v>
      </c>
    </row>
    <row r="51" spans="1:4" x14ac:dyDescent="0.2">
      <c r="A51" s="6">
        <v>43796</v>
      </c>
      <c r="B51" s="14">
        <v>-0.72699999999999998</v>
      </c>
      <c r="C51">
        <v>2</v>
      </c>
      <c r="D51">
        <v>-2</v>
      </c>
    </row>
    <row r="52" spans="1:4" x14ac:dyDescent="0.2">
      <c r="A52" s="6">
        <v>43804</v>
      </c>
      <c r="B52" s="14">
        <v>0.10100000000000001</v>
      </c>
      <c r="C52">
        <v>2</v>
      </c>
      <c r="D52">
        <v>-2</v>
      </c>
    </row>
    <row r="53" spans="1:4" x14ac:dyDescent="0.2">
      <c r="A53" s="6">
        <v>43811</v>
      </c>
      <c r="B53" s="14">
        <v>0.58699999999999997</v>
      </c>
      <c r="C53">
        <v>2</v>
      </c>
      <c r="D53">
        <v>-2</v>
      </c>
    </row>
    <row r="54" spans="1:4" x14ac:dyDescent="0.2">
      <c r="A54" s="6">
        <v>43818</v>
      </c>
      <c r="B54" s="14">
        <v>-8.5000000000000006E-2</v>
      </c>
      <c r="C54">
        <v>2</v>
      </c>
      <c r="D54">
        <v>-2</v>
      </c>
    </row>
    <row r="55" spans="1:4" x14ac:dyDescent="0.2">
      <c r="A55" s="6">
        <v>43826</v>
      </c>
      <c r="B55" s="14">
        <v>-0.83</v>
      </c>
      <c r="C55">
        <v>2</v>
      </c>
      <c r="D55">
        <v>-2</v>
      </c>
    </row>
    <row r="56" spans="1:4" x14ac:dyDescent="0.2">
      <c r="A56" s="6">
        <v>43836</v>
      </c>
      <c r="B56" s="14">
        <v>0.30499999999999999</v>
      </c>
      <c r="C56">
        <v>2</v>
      </c>
      <c r="D56">
        <v>-2</v>
      </c>
    </row>
    <row r="57" spans="1:4" x14ac:dyDescent="0.2">
      <c r="A57" s="6">
        <v>43843</v>
      </c>
      <c r="B57" s="14">
        <v>1.9410000000000001</v>
      </c>
      <c r="C57">
        <v>2</v>
      </c>
      <c r="D57">
        <v>-2</v>
      </c>
    </row>
    <row r="58" spans="1:4" x14ac:dyDescent="0.2">
      <c r="A58" s="6">
        <v>43851</v>
      </c>
      <c r="B58" s="14">
        <v>1.496</v>
      </c>
      <c r="C58">
        <v>2</v>
      </c>
      <c r="D58">
        <v>-2</v>
      </c>
    </row>
    <row r="59" spans="1:4" x14ac:dyDescent="0.2">
      <c r="A59" s="6">
        <v>43858</v>
      </c>
      <c r="B59" s="14">
        <v>-0.72599999999999998</v>
      </c>
      <c r="C59">
        <v>2</v>
      </c>
      <c r="D59">
        <v>-2</v>
      </c>
    </row>
    <row r="60" spans="1:4" x14ac:dyDescent="0.2">
      <c r="A60" s="6">
        <v>43865</v>
      </c>
      <c r="B60" s="14">
        <v>-3.2890000000000001</v>
      </c>
      <c r="C60">
        <v>2</v>
      </c>
      <c r="D60">
        <v>-2</v>
      </c>
    </row>
    <row r="61" spans="1:4" x14ac:dyDescent="0.2">
      <c r="A61" s="6">
        <v>43872</v>
      </c>
      <c r="B61" s="14">
        <v>-3.2210000000000001</v>
      </c>
      <c r="C61">
        <v>2</v>
      </c>
      <c r="D61">
        <v>-2</v>
      </c>
    </row>
    <row r="62" spans="1:4" x14ac:dyDescent="0.2">
      <c r="A62" s="6">
        <v>43880</v>
      </c>
      <c r="B62" s="14">
        <v>-2.6339999999999999</v>
      </c>
      <c r="C62">
        <v>2</v>
      </c>
      <c r="D62">
        <v>-2</v>
      </c>
    </row>
    <row r="63" spans="1:4" x14ac:dyDescent="0.2">
      <c r="A63" s="6">
        <v>43887</v>
      </c>
      <c r="B63" s="14">
        <v>-2.0939999999999999</v>
      </c>
      <c r="C63">
        <v>2</v>
      </c>
      <c r="D63">
        <v>-2</v>
      </c>
    </row>
    <row r="64" spans="1:4" x14ac:dyDescent="0.2">
      <c r="A64" s="6">
        <v>43894</v>
      </c>
      <c r="B64" s="14">
        <v>-2.1219999999999999</v>
      </c>
      <c r="C64">
        <v>2</v>
      </c>
      <c r="D64">
        <v>-2</v>
      </c>
    </row>
    <row r="65" spans="1:4" x14ac:dyDescent="0.2">
      <c r="A65" s="6">
        <v>43901</v>
      </c>
      <c r="B65" s="14">
        <v>-2.4420000000000002</v>
      </c>
      <c r="C65">
        <v>2</v>
      </c>
      <c r="D65">
        <v>-2</v>
      </c>
    </row>
    <row r="66" spans="1:4" x14ac:dyDescent="0.2">
      <c r="A66" s="6">
        <v>43908</v>
      </c>
      <c r="B66" s="14">
        <v>1.238</v>
      </c>
      <c r="C66">
        <v>2</v>
      </c>
      <c r="D66">
        <v>-2</v>
      </c>
    </row>
    <row r="67" spans="1:4" x14ac:dyDescent="0.2">
      <c r="A67" s="6">
        <v>43915</v>
      </c>
      <c r="B67" s="14">
        <v>-0.58599999999999997</v>
      </c>
      <c r="C67">
        <v>2</v>
      </c>
      <c r="D67">
        <v>-2</v>
      </c>
    </row>
    <row r="68" spans="1:4" x14ac:dyDescent="0.2">
      <c r="A68" s="6">
        <v>43922</v>
      </c>
      <c r="B68" s="14">
        <v>-0.16700000000000001</v>
      </c>
      <c r="C68">
        <v>2</v>
      </c>
      <c r="D68">
        <v>-2</v>
      </c>
    </row>
    <row r="69" spans="1:4" x14ac:dyDescent="0.2">
      <c r="A69" s="6">
        <v>43929</v>
      </c>
      <c r="B69" s="14">
        <v>-1.159</v>
      </c>
      <c r="C69">
        <v>2</v>
      </c>
      <c r="D69">
        <v>-2</v>
      </c>
    </row>
    <row r="70" spans="1:4" x14ac:dyDescent="0.2">
      <c r="A70" s="6">
        <v>43937</v>
      </c>
      <c r="B70" s="14">
        <v>-1.6160000000000001</v>
      </c>
      <c r="C70">
        <v>2</v>
      </c>
      <c r="D70">
        <v>-2</v>
      </c>
    </row>
    <row r="71" spans="1:4" x14ac:dyDescent="0.2">
      <c r="A71" s="6">
        <v>43944</v>
      </c>
      <c r="B71" s="14">
        <v>-1.0529999999999999</v>
      </c>
      <c r="C71">
        <v>2</v>
      </c>
      <c r="D71">
        <v>-2</v>
      </c>
    </row>
    <row r="72" spans="1:4" x14ac:dyDescent="0.2">
      <c r="A72" s="6">
        <v>43951</v>
      </c>
      <c r="B72" s="14">
        <v>-0.72899999999999998</v>
      </c>
      <c r="C72">
        <v>2</v>
      </c>
      <c r="D72">
        <v>-2</v>
      </c>
    </row>
    <row r="73" spans="1:4" x14ac:dyDescent="0.2">
      <c r="A73" s="6">
        <v>43958</v>
      </c>
      <c r="B73" s="14">
        <v>-1.5209999999999999</v>
      </c>
      <c r="C73">
        <v>2</v>
      </c>
      <c r="D73">
        <v>-2</v>
      </c>
    </row>
    <row r="74" spans="1:4" x14ac:dyDescent="0.2">
      <c r="A74" s="6">
        <v>43965</v>
      </c>
      <c r="B74" s="14">
        <v>-1.282</v>
      </c>
      <c r="C74">
        <v>2</v>
      </c>
      <c r="D74">
        <v>-2</v>
      </c>
    </row>
    <row r="75" spans="1:4" x14ac:dyDescent="0.2">
      <c r="A75" s="6">
        <v>43972</v>
      </c>
      <c r="B75" s="14">
        <v>-0.85399999999999998</v>
      </c>
      <c r="C75">
        <v>2</v>
      </c>
      <c r="D75">
        <v>-2</v>
      </c>
    </row>
    <row r="76" spans="1:4" x14ac:dyDescent="0.2">
      <c r="A76" s="6">
        <v>43980</v>
      </c>
      <c r="B76" s="14">
        <v>-0.29799999999999999</v>
      </c>
      <c r="C76">
        <v>2</v>
      </c>
      <c r="D76">
        <v>-2</v>
      </c>
    </row>
    <row r="77" spans="1:4" x14ac:dyDescent="0.2">
      <c r="A77" s="6">
        <v>43987</v>
      </c>
      <c r="B77" s="14">
        <v>0.873</v>
      </c>
      <c r="C77">
        <v>2</v>
      </c>
      <c r="D77">
        <v>-2</v>
      </c>
    </row>
    <row r="78" spans="1:4" x14ac:dyDescent="0.2">
      <c r="A78" s="6">
        <v>43994</v>
      </c>
      <c r="B78" s="14">
        <v>0.26400000000000001</v>
      </c>
      <c r="C78">
        <v>2</v>
      </c>
      <c r="D78">
        <v>-2</v>
      </c>
    </row>
    <row r="79" spans="1:4" x14ac:dyDescent="0.2">
      <c r="A79" s="6">
        <v>44001</v>
      </c>
      <c r="B79" s="14">
        <v>0.41</v>
      </c>
      <c r="C79">
        <v>2</v>
      </c>
      <c r="D79">
        <v>-2</v>
      </c>
    </row>
    <row r="80" spans="1:4" x14ac:dyDescent="0.2">
      <c r="A80" s="6">
        <v>44008</v>
      </c>
      <c r="B80" s="14">
        <v>0.371</v>
      </c>
      <c r="C80">
        <v>2</v>
      </c>
      <c r="D80">
        <v>-2</v>
      </c>
    </row>
    <row r="81" spans="1:4" x14ac:dyDescent="0.2">
      <c r="A81" s="6">
        <v>44018</v>
      </c>
      <c r="B81" s="14">
        <v>0.20899999999999999</v>
      </c>
      <c r="C81">
        <v>2</v>
      </c>
      <c r="D81">
        <v>-2</v>
      </c>
    </row>
    <row r="82" spans="1:4" x14ac:dyDescent="0.2">
      <c r="A82" s="6">
        <v>44025</v>
      </c>
      <c r="B82" s="14">
        <v>5.8000000000000003E-2</v>
      </c>
      <c r="C82">
        <v>2</v>
      </c>
      <c r="D82">
        <v>-2</v>
      </c>
    </row>
    <row r="83" spans="1:4" x14ac:dyDescent="0.2">
      <c r="A83" s="6">
        <v>44032</v>
      </c>
      <c r="B83" s="14">
        <v>-6.0999999999999999E-2</v>
      </c>
      <c r="C83">
        <v>2</v>
      </c>
      <c r="D83">
        <v>-2</v>
      </c>
    </row>
    <row r="84" spans="1:4" x14ac:dyDescent="0.2">
      <c r="A84" s="6">
        <v>44039</v>
      </c>
      <c r="B84" s="14">
        <v>-1.0760000000000001</v>
      </c>
      <c r="C84">
        <v>2</v>
      </c>
      <c r="D84">
        <v>-2</v>
      </c>
    </row>
    <row r="85" spans="1:4" x14ac:dyDescent="0.2">
      <c r="A85" s="6">
        <v>44046</v>
      </c>
      <c r="B85" s="14">
        <v>-5.0999999999999997E-2</v>
      </c>
      <c r="C85">
        <v>2</v>
      </c>
      <c r="D85">
        <v>-2</v>
      </c>
    </row>
    <row r="86" spans="1:4" x14ac:dyDescent="0.2">
      <c r="A86" s="6">
        <v>44053</v>
      </c>
      <c r="B86" s="14">
        <v>-0.371</v>
      </c>
      <c r="C86">
        <v>2</v>
      </c>
      <c r="D86">
        <v>-2</v>
      </c>
    </row>
    <row r="87" spans="1:4" x14ac:dyDescent="0.2">
      <c r="A87" s="6">
        <v>44060</v>
      </c>
      <c r="B87" s="14">
        <v>-1.998</v>
      </c>
      <c r="C87">
        <v>2</v>
      </c>
      <c r="D87">
        <v>-2</v>
      </c>
    </row>
    <row r="88" spans="1:4" x14ac:dyDescent="0.2">
      <c r="A88" s="6">
        <v>44067</v>
      </c>
      <c r="B88" s="14">
        <v>-1.169</v>
      </c>
      <c r="C88">
        <v>2</v>
      </c>
      <c r="D88">
        <v>-2</v>
      </c>
    </row>
    <row r="89" spans="1:4" x14ac:dyDescent="0.2">
      <c r="A89" s="6">
        <v>44074</v>
      </c>
      <c r="B89" s="14">
        <v>-1.506</v>
      </c>
      <c r="C89">
        <v>2</v>
      </c>
      <c r="D89">
        <v>-2</v>
      </c>
    </row>
    <row r="90" spans="1:4" x14ac:dyDescent="0.2">
      <c r="A90" s="6">
        <v>44082</v>
      </c>
      <c r="B90" s="14">
        <v>-0.68100000000000005</v>
      </c>
      <c r="C90">
        <v>2</v>
      </c>
      <c r="D90">
        <v>-2</v>
      </c>
    </row>
    <row r="91" spans="1:4" x14ac:dyDescent="0.2">
      <c r="A91" s="6">
        <v>44089</v>
      </c>
      <c r="B91" s="14">
        <v>-1.228</v>
      </c>
      <c r="C91">
        <v>2</v>
      </c>
      <c r="D91">
        <v>-2</v>
      </c>
    </row>
    <row r="92" spans="1:4" x14ac:dyDescent="0.2">
      <c r="A92" s="6">
        <v>44096</v>
      </c>
      <c r="B92" s="14">
        <v>-1.55</v>
      </c>
      <c r="C92">
        <v>2</v>
      </c>
      <c r="D92">
        <v>-2</v>
      </c>
    </row>
    <row r="93" spans="1:4" x14ac:dyDescent="0.2">
      <c r="A93" s="6">
        <v>44103</v>
      </c>
      <c r="B93" s="14">
        <v>-0.79500000000000004</v>
      </c>
      <c r="C93">
        <v>2</v>
      </c>
      <c r="D93">
        <v>-2</v>
      </c>
    </row>
    <row r="94" spans="1:4" x14ac:dyDescent="0.2">
      <c r="A94" s="6">
        <v>44110</v>
      </c>
      <c r="B94" s="14">
        <v>-2.0379999999999998</v>
      </c>
      <c r="C94">
        <v>2</v>
      </c>
      <c r="D94">
        <v>-2</v>
      </c>
    </row>
    <row r="95" spans="1:4" x14ac:dyDescent="0.2">
      <c r="A95" s="6">
        <v>44117</v>
      </c>
      <c r="B95" s="14">
        <v>-1.302</v>
      </c>
      <c r="C95">
        <v>2</v>
      </c>
      <c r="D95">
        <v>-2</v>
      </c>
    </row>
    <row r="96" spans="1:4" x14ac:dyDescent="0.2">
      <c r="A96" s="6">
        <v>44124</v>
      </c>
      <c r="B96" s="14">
        <v>-0.77900000000000003</v>
      </c>
      <c r="C96">
        <v>2</v>
      </c>
      <c r="D96">
        <v>-2</v>
      </c>
    </row>
    <row r="97" spans="1:4" x14ac:dyDescent="0.2">
      <c r="A97" s="6">
        <v>44131</v>
      </c>
      <c r="B97" s="14">
        <v>-0.46100000000000002</v>
      </c>
      <c r="C97">
        <v>2</v>
      </c>
      <c r="D97">
        <v>-2</v>
      </c>
    </row>
    <row r="98" spans="1:4" x14ac:dyDescent="0.2">
      <c r="A98" s="6">
        <v>44138</v>
      </c>
      <c r="B98" s="14">
        <v>-1.1559999999999999</v>
      </c>
      <c r="C98">
        <v>2</v>
      </c>
      <c r="D98">
        <v>-2</v>
      </c>
    </row>
    <row r="99" spans="1:4" x14ac:dyDescent="0.2">
      <c r="A99" s="6">
        <v>44145</v>
      </c>
      <c r="B99" s="14">
        <v>-2.512</v>
      </c>
      <c r="C99">
        <v>2</v>
      </c>
      <c r="D99">
        <v>-2</v>
      </c>
    </row>
    <row r="100" spans="1:4" x14ac:dyDescent="0.2">
      <c r="A100" s="6">
        <v>44152</v>
      </c>
      <c r="B100" s="14">
        <v>-2.2429999999999999</v>
      </c>
      <c r="C100">
        <v>2</v>
      </c>
      <c r="D100">
        <v>-2</v>
      </c>
    </row>
    <row r="101" spans="1:4" x14ac:dyDescent="0.2">
      <c r="A101" s="6">
        <v>44159</v>
      </c>
      <c r="B101" s="14">
        <v>-1.9079999999999999</v>
      </c>
      <c r="C101">
        <v>2</v>
      </c>
      <c r="D101">
        <v>-2</v>
      </c>
    </row>
    <row r="102" spans="1:4" x14ac:dyDescent="0.2">
      <c r="A102" s="6">
        <v>44167</v>
      </c>
      <c r="B102" s="14">
        <v>-1.1539999999999999</v>
      </c>
      <c r="C102">
        <v>2</v>
      </c>
      <c r="D102">
        <v>-2</v>
      </c>
    </row>
    <row r="103" spans="1:4" x14ac:dyDescent="0.2">
      <c r="A103" s="6">
        <v>44174</v>
      </c>
      <c r="B103" s="14">
        <v>1.135</v>
      </c>
      <c r="C103">
        <v>2</v>
      </c>
      <c r="D103">
        <v>-2</v>
      </c>
    </row>
    <row r="104" spans="1:4" x14ac:dyDescent="0.2">
      <c r="A104" s="6">
        <v>44181</v>
      </c>
      <c r="B104" s="14">
        <v>2.383</v>
      </c>
      <c r="C104">
        <v>2</v>
      </c>
      <c r="D104">
        <v>-2</v>
      </c>
    </row>
    <row r="105" spans="1:4" x14ac:dyDescent="0.2">
      <c r="A105" s="6">
        <v>44188</v>
      </c>
      <c r="B105" s="14">
        <v>1.7170000000000001</v>
      </c>
      <c r="C105">
        <v>2</v>
      </c>
      <c r="D105">
        <v>-2</v>
      </c>
    </row>
    <row r="106" spans="1:4" x14ac:dyDescent="0.2">
      <c r="A106" s="6">
        <v>44196</v>
      </c>
      <c r="B106" s="14">
        <v>1.46</v>
      </c>
      <c r="C106">
        <v>2</v>
      </c>
      <c r="D106">
        <v>-2</v>
      </c>
    </row>
    <row r="107" spans="1:4" x14ac:dyDescent="0.2">
      <c r="A107" s="6">
        <v>44204</v>
      </c>
      <c r="B107" s="14">
        <v>1.6639999999999999</v>
      </c>
      <c r="C107">
        <v>2</v>
      </c>
      <c r="D107">
        <v>-2</v>
      </c>
    </row>
    <row r="108" spans="1:4" x14ac:dyDescent="0.2">
      <c r="A108" s="6">
        <v>44211</v>
      </c>
      <c r="B108" s="14">
        <v>1.966</v>
      </c>
      <c r="C108">
        <v>2</v>
      </c>
      <c r="D108">
        <v>-2</v>
      </c>
    </row>
    <row r="109" spans="1:4" x14ac:dyDescent="0.2">
      <c r="A109" s="6">
        <v>44221</v>
      </c>
      <c r="B109" s="14">
        <v>1.458</v>
      </c>
      <c r="C109">
        <v>2</v>
      </c>
      <c r="D109">
        <v>-2</v>
      </c>
    </row>
    <row r="110" spans="1:4" x14ac:dyDescent="0.2">
      <c r="A110" s="6">
        <v>44228</v>
      </c>
      <c r="B110" s="14">
        <v>1.329</v>
      </c>
      <c r="C110">
        <v>2</v>
      </c>
      <c r="D110">
        <v>-2</v>
      </c>
    </row>
    <row r="111" spans="1:4" x14ac:dyDescent="0.2">
      <c r="A111" s="6">
        <v>44235</v>
      </c>
      <c r="B111" s="14">
        <v>2.218</v>
      </c>
      <c r="C111">
        <v>2</v>
      </c>
      <c r="D111">
        <v>-2</v>
      </c>
    </row>
    <row r="112" spans="1:4" x14ac:dyDescent="0.2">
      <c r="A112" s="6">
        <v>44243</v>
      </c>
      <c r="B112" s="14">
        <v>1.6319999999999999</v>
      </c>
      <c r="C112">
        <v>2</v>
      </c>
      <c r="D112">
        <v>-2</v>
      </c>
    </row>
    <row r="113" spans="1:4" x14ac:dyDescent="0.2">
      <c r="A113" s="6">
        <v>44250</v>
      </c>
      <c r="B113" s="14">
        <v>1.3120000000000001</v>
      </c>
      <c r="C113">
        <v>2</v>
      </c>
      <c r="D113">
        <v>-2</v>
      </c>
    </row>
    <row r="114" spans="1:4" x14ac:dyDescent="0.2">
      <c r="A114" s="6">
        <v>44257</v>
      </c>
      <c r="B114" s="14">
        <v>1.06</v>
      </c>
      <c r="C114">
        <v>2</v>
      </c>
      <c r="D114">
        <v>-2</v>
      </c>
    </row>
    <row r="115" spans="1:4" x14ac:dyDescent="0.2">
      <c r="A115" s="6">
        <v>44264</v>
      </c>
      <c r="B115" s="14">
        <v>0.91600000000000004</v>
      </c>
      <c r="C115">
        <v>2</v>
      </c>
      <c r="D115">
        <v>-2</v>
      </c>
    </row>
    <row r="116" spans="1:4" x14ac:dyDescent="0.2">
      <c r="A116" s="6">
        <v>44271</v>
      </c>
      <c r="B116" s="14">
        <v>0.83</v>
      </c>
      <c r="C116">
        <v>2</v>
      </c>
      <c r="D116">
        <v>-2</v>
      </c>
    </row>
    <row r="117" spans="1:4" x14ac:dyDescent="0.2">
      <c r="A117" s="6">
        <v>44278</v>
      </c>
      <c r="B117" s="14">
        <v>0.41199999999999998</v>
      </c>
      <c r="C117">
        <v>2</v>
      </c>
      <c r="D117">
        <v>-2</v>
      </c>
    </row>
    <row r="118" spans="1:4" x14ac:dyDescent="0.2">
      <c r="A118" s="6">
        <v>44285</v>
      </c>
      <c r="B118" s="14">
        <v>-2.4E-2</v>
      </c>
      <c r="C118">
        <v>2</v>
      </c>
      <c r="D118">
        <v>-2</v>
      </c>
    </row>
    <row r="119" spans="1:4" x14ac:dyDescent="0.2">
      <c r="A119" s="6">
        <v>44293</v>
      </c>
      <c r="B119" s="14">
        <v>0.22600000000000001</v>
      </c>
      <c r="C119">
        <v>2</v>
      </c>
      <c r="D119">
        <v>-2</v>
      </c>
    </row>
    <row r="120" spans="1:4" x14ac:dyDescent="0.2">
      <c r="A120" s="6">
        <v>44300</v>
      </c>
      <c r="B120" s="14">
        <v>0.54400000000000004</v>
      </c>
      <c r="C120">
        <v>2</v>
      </c>
      <c r="D120">
        <v>-2</v>
      </c>
    </row>
    <row r="121" spans="1:4" x14ac:dyDescent="0.2">
      <c r="A121" s="6">
        <v>44307</v>
      </c>
      <c r="B121" s="14">
        <v>4.2000000000000003E-2</v>
      </c>
      <c r="C121">
        <v>2</v>
      </c>
      <c r="D121">
        <v>-2</v>
      </c>
    </row>
    <row r="122" spans="1:4" x14ac:dyDescent="0.2">
      <c r="A122" s="6">
        <v>44314</v>
      </c>
      <c r="B122" s="14">
        <v>0.60799999999999998</v>
      </c>
      <c r="C122">
        <v>2</v>
      </c>
      <c r="D122">
        <v>-2</v>
      </c>
    </row>
    <row r="123" spans="1:4" x14ac:dyDescent="0.2">
      <c r="A123" s="6">
        <v>44321</v>
      </c>
      <c r="B123" s="14">
        <v>1.6259999999999999</v>
      </c>
      <c r="C123">
        <v>2</v>
      </c>
      <c r="D123">
        <v>-2</v>
      </c>
    </row>
    <row r="124" spans="1:4" x14ac:dyDescent="0.2">
      <c r="A124" s="6">
        <v>44328</v>
      </c>
      <c r="B124" s="14">
        <v>2.165</v>
      </c>
      <c r="C124">
        <v>2</v>
      </c>
      <c r="D124">
        <v>-2</v>
      </c>
    </row>
    <row r="125" spans="1:4" x14ac:dyDescent="0.2">
      <c r="A125" s="6">
        <v>44335</v>
      </c>
      <c r="B125" s="14">
        <v>2.2210000000000001</v>
      </c>
      <c r="C125">
        <v>2</v>
      </c>
      <c r="D125">
        <v>-2</v>
      </c>
    </row>
    <row r="126" spans="1:4" x14ac:dyDescent="0.2">
      <c r="A126" s="6">
        <v>44342</v>
      </c>
      <c r="B126" s="14">
        <v>1.405</v>
      </c>
      <c r="C126">
        <v>2</v>
      </c>
      <c r="D126">
        <v>-2</v>
      </c>
    </row>
    <row r="127" spans="1:4" x14ac:dyDescent="0.2">
      <c r="A127" s="6">
        <v>44350</v>
      </c>
      <c r="B127" s="14">
        <v>1.4450000000000001</v>
      </c>
      <c r="C127">
        <v>2</v>
      </c>
      <c r="D127">
        <v>-2</v>
      </c>
    </row>
    <row r="128" spans="1:4" x14ac:dyDescent="0.2">
      <c r="A128" s="6">
        <v>44357</v>
      </c>
      <c r="B128" s="14">
        <v>1.911</v>
      </c>
      <c r="C128">
        <v>2</v>
      </c>
      <c r="D128">
        <v>-2</v>
      </c>
    </row>
    <row r="129" spans="1:4" x14ac:dyDescent="0.2">
      <c r="A129" s="6">
        <v>44364</v>
      </c>
      <c r="B129" s="14">
        <v>1.5289999999999999</v>
      </c>
      <c r="C129">
        <v>2</v>
      </c>
      <c r="D129">
        <v>-2</v>
      </c>
    </row>
    <row r="130" spans="1:4" x14ac:dyDescent="0.2">
      <c r="A130" s="6">
        <v>44371</v>
      </c>
      <c r="B130" s="14">
        <v>2.3839999999999999</v>
      </c>
      <c r="C130">
        <v>2</v>
      </c>
      <c r="D130">
        <v>-2</v>
      </c>
    </row>
    <row r="131" spans="1:4" x14ac:dyDescent="0.2">
      <c r="A131" s="6">
        <v>44378</v>
      </c>
      <c r="B131" s="14">
        <v>1.54</v>
      </c>
      <c r="C131">
        <v>2</v>
      </c>
      <c r="D131">
        <v>-2</v>
      </c>
    </row>
    <row r="132" spans="1:4" x14ac:dyDescent="0.2">
      <c r="A132" s="6">
        <v>44386</v>
      </c>
      <c r="B132" s="14">
        <v>0.97699999999999998</v>
      </c>
      <c r="C132">
        <v>2</v>
      </c>
      <c r="D132">
        <v>-2</v>
      </c>
    </row>
    <row r="133" spans="1:4" x14ac:dyDescent="0.2">
      <c r="A133" s="6">
        <v>44393</v>
      </c>
      <c r="B133" s="14">
        <v>0.439</v>
      </c>
      <c r="C133">
        <v>2</v>
      </c>
      <c r="D133">
        <v>-2</v>
      </c>
    </row>
    <row r="134" spans="1:4" x14ac:dyDescent="0.2">
      <c r="A134" s="6">
        <v>44400</v>
      </c>
      <c r="B134" s="14">
        <v>2.5000000000000001E-2</v>
      </c>
      <c r="C134">
        <v>2</v>
      </c>
      <c r="D134">
        <v>-2</v>
      </c>
    </row>
    <row r="135" spans="1:4" x14ac:dyDescent="0.2">
      <c r="A135" s="6">
        <v>44407</v>
      </c>
      <c r="B135" s="14">
        <v>-1.0289999999999999</v>
      </c>
      <c r="C135">
        <v>2</v>
      </c>
      <c r="D135">
        <v>-2</v>
      </c>
    </row>
    <row r="136" spans="1:4" x14ac:dyDescent="0.2">
      <c r="A136" s="6">
        <v>44414</v>
      </c>
      <c r="B136" s="14">
        <v>-0.86499999999999999</v>
      </c>
      <c r="C136">
        <v>2</v>
      </c>
      <c r="D136">
        <v>-2</v>
      </c>
    </row>
    <row r="137" spans="1:4" x14ac:dyDescent="0.2">
      <c r="A137" s="6">
        <v>44421</v>
      </c>
      <c r="B137" s="14">
        <v>-1.0760000000000001</v>
      </c>
      <c r="C137">
        <v>2</v>
      </c>
      <c r="D137">
        <v>-2</v>
      </c>
    </row>
    <row r="138" spans="1:4" x14ac:dyDescent="0.2">
      <c r="A138" s="6">
        <v>44428</v>
      </c>
      <c r="B138" s="14">
        <v>-1.421</v>
      </c>
      <c r="C138">
        <v>2</v>
      </c>
      <c r="D138">
        <v>-2</v>
      </c>
    </row>
    <row r="139" spans="1:4" x14ac:dyDescent="0.2">
      <c r="A139" s="6">
        <v>44435</v>
      </c>
      <c r="B139" s="14">
        <v>-0.92700000000000005</v>
      </c>
      <c r="C139">
        <v>2</v>
      </c>
      <c r="D139">
        <v>-2</v>
      </c>
    </row>
    <row r="140" spans="1:4" x14ac:dyDescent="0.2">
      <c r="A140" s="6">
        <v>44442</v>
      </c>
      <c r="B140" s="14">
        <v>-1.0309999999999999</v>
      </c>
      <c r="C140">
        <v>2</v>
      </c>
      <c r="D140">
        <v>-2</v>
      </c>
    </row>
    <row r="141" spans="1:4" x14ac:dyDescent="0.2">
      <c r="A141" s="6">
        <v>44452</v>
      </c>
      <c r="B141" s="14">
        <v>-0.72099999999999997</v>
      </c>
      <c r="C141">
        <v>2</v>
      </c>
      <c r="D141">
        <v>-2</v>
      </c>
    </row>
    <row r="142" spans="1:4" x14ac:dyDescent="0.2">
      <c r="A142" s="6">
        <v>44459</v>
      </c>
      <c r="B142" s="14">
        <v>-0.53500000000000003</v>
      </c>
      <c r="C142">
        <v>2</v>
      </c>
      <c r="D142">
        <v>-2</v>
      </c>
    </row>
    <row r="143" spans="1:4" x14ac:dyDescent="0.2">
      <c r="A143" s="6">
        <v>44466</v>
      </c>
      <c r="B143" s="14">
        <v>0.63700000000000001</v>
      </c>
      <c r="C143">
        <v>2</v>
      </c>
      <c r="D143">
        <v>-2</v>
      </c>
    </row>
    <row r="144" spans="1:4" x14ac:dyDescent="0.2">
      <c r="A144" s="6">
        <v>44473</v>
      </c>
      <c r="B144" s="14">
        <v>2.4689999999999999</v>
      </c>
      <c r="C144">
        <v>2</v>
      </c>
      <c r="D144">
        <v>-2</v>
      </c>
    </row>
    <row r="145" spans="1:4" x14ac:dyDescent="0.2">
      <c r="A145" s="6">
        <v>44480</v>
      </c>
      <c r="B145" s="14">
        <v>0.745</v>
      </c>
      <c r="C145">
        <v>2</v>
      </c>
      <c r="D145">
        <v>-2</v>
      </c>
    </row>
    <row r="146" spans="1:4" x14ac:dyDescent="0.2">
      <c r="A146" s="6">
        <v>44487</v>
      </c>
      <c r="B146" s="14">
        <v>0.33700000000000002</v>
      </c>
      <c r="C146">
        <v>2</v>
      </c>
      <c r="D146">
        <v>-2</v>
      </c>
    </row>
    <row r="147" spans="1:4" x14ac:dyDescent="0.2">
      <c r="A147" s="6">
        <v>44494</v>
      </c>
      <c r="B147" s="14">
        <v>-0.41899999999999998</v>
      </c>
      <c r="C147">
        <v>2</v>
      </c>
      <c r="D147">
        <v>-2</v>
      </c>
    </row>
    <row r="148" spans="1:4" x14ac:dyDescent="0.2">
      <c r="A148" s="6">
        <v>44501</v>
      </c>
      <c r="B148" s="14">
        <v>0.68200000000000005</v>
      </c>
      <c r="C148">
        <v>2</v>
      </c>
      <c r="D148">
        <v>-2</v>
      </c>
    </row>
    <row r="149" spans="1:4" x14ac:dyDescent="0.2">
      <c r="A149" s="6">
        <v>44508</v>
      </c>
      <c r="B149" s="14">
        <v>0.33300000000000002</v>
      </c>
      <c r="C149">
        <v>2</v>
      </c>
      <c r="D149">
        <v>-2</v>
      </c>
    </row>
    <row r="150" spans="1:4" x14ac:dyDescent="0.2">
      <c r="A150" s="6">
        <v>44515</v>
      </c>
      <c r="B150" s="14">
        <v>-1.6659999999999999</v>
      </c>
      <c r="C150">
        <v>2</v>
      </c>
      <c r="D150">
        <v>-2</v>
      </c>
    </row>
    <row r="151" spans="1:4" x14ac:dyDescent="0.2">
      <c r="A151" s="6">
        <v>44522</v>
      </c>
      <c r="B151" s="14">
        <v>-3.3079999999999998</v>
      </c>
      <c r="C151">
        <v>2</v>
      </c>
      <c r="D151">
        <v>-2</v>
      </c>
    </row>
    <row r="152" spans="1:4" x14ac:dyDescent="0.2">
      <c r="A152" s="6">
        <v>44530</v>
      </c>
      <c r="B152" s="14">
        <v>-2.9950000000000001</v>
      </c>
      <c r="C152">
        <v>2</v>
      </c>
      <c r="D152">
        <v>-2</v>
      </c>
    </row>
    <row r="153" spans="1:4" x14ac:dyDescent="0.2">
      <c r="A153" s="6">
        <v>44537</v>
      </c>
      <c r="B153" s="14">
        <v>-2.298</v>
      </c>
      <c r="C153">
        <v>2</v>
      </c>
      <c r="D153">
        <v>-2</v>
      </c>
    </row>
    <row r="154" spans="1:4" x14ac:dyDescent="0.2">
      <c r="A154" s="6">
        <v>44544</v>
      </c>
      <c r="B154" s="14">
        <v>-1.7210000000000001</v>
      </c>
      <c r="C154">
        <v>2</v>
      </c>
      <c r="D154">
        <v>-2</v>
      </c>
    </row>
    <row r="155" spans="1:4" x14ac:dyDescent="0.2">
      <c r="A155" s="6">
        <v>44551</v>
      </c>
      <c r="B155" s="14">
        <v>-1.655</v>
      </c>
      <c r="C155">
        <v>2</v>
      </c>
      <c r="D155">
        <v>-2</v>
      </c>
    </row>
    <row r="156" spans="1:4" x14ac:dyDescent="0.2">
      <c r="A156" s="6">
        <v>44559</v>
      </c>
      <c r="B156" s="14">
        <v>-1.657</v>
      </c>
      <c r="C156">
        <v>2</v>
      </c>
      <c r="D156">
        <v>-2</v>
      </c>
    </row>
    <row r="157" spans="1:4" x14ac:dyDescent="0.2">
      <c r="A157" s="6">
        <v>44566</v>
      </c>
      <c r="B157" s="14">
        <v>-2.9000000000000001E-2</v>
      </c>
      <c r="C157">
        <v>2</v>
      </c>
      <c r="D157">
        <v>-2</v>
      </c>
    </row>
    <row r="158" spans="1:4" x14ac:dyDescent="0.2">
      <c r="A158" s="6">
        <v>44573</v>
      </c>
      <c r="B158" s="14">
        <v>0.72599999999999998</v>
      </c>
      <c r="C158">
        <v>2</v>
      </c>
      <c r="D158">
        <v>-2</v>
      </c>
    </row>
    <row r="159" spans="1:4" x14ac:dyDescent="0.2">
      <c r="A159" s="6">
        <v>44581</v>
      </c>
      <c r="B159" s="14">
        <v>1.345</v>
      </c>
      <c r="C159">
        <v>2</v>
      </c>
      <c r="D159">
        <v>-2</v>
      </c>
    </row>
    <row r="160" spans="1:4" x14ac:dyDescent="0.2">
      <c r="A160" s="6">
        <v>44588</v>
      </c>
      <c r="B160" s="14">
        <v>0.55600000000000005</v>
      </c>
      <c r="C160">
        <v>2</v>
      </c>
      <c r="D160">
        <v>-2</v>
      </c>
    </row>
    <row r="161" spans="1:4" x14ac:dyDescent="0.2">
      <c r="A161" s="6">
        <v>44595</v>
      </c>
      <c r="B161" s="14">
        <v>2.1859999999999999</v>
      </c>
      <c r="C161">
        <v>2</v>
      </c>
      <c r="D161">
        <v>-2</v>
      </c>
    </row>
    <row r="162" spans="1:4" x14ac:dyDescent="0.2">
      <c r="A162" s="6">
        <v>44602</v>
      </c>
      <c r="B162" s="14">
        <v>1.387</v>
      </c>
      <c r="C162">
        <v>2</v>
      </c>
      <c r="D162">
        <v>-2</v>
      </c>
    </row>
    <row r="163" spans="1:4" x14ac:dyDescent="0.2">
      <c r="A163" s="6">
        <v>44609</v>
      </c>
      <c r="B163" s="14">
        <v>1.345</v>
      </c>
      <c r="C163">
        <v>2</v>
      </c>
      <c r="D163">
        <v>-2</v>
      </c>
    </row>
    <row r="164" spans="1:4" x14ac:dyDescent="0.2">
      <c r="A164" s="6">
        <v>44617</v>
      </c>
      <c r="B164" s="14">
        <v>4.2000000000000003E-2</v>
      </c>
      <c r="C164">
        <v>2</v>
      </c>
      <c r="D164">
        <v>-2</v>
      </c>
    </row>
    <row r="165" spans="1:4" x14ac:dyDescent="0.2">
      <c r="A165" s="6">
        <v>44624</v>
      </c>
      <c r="B165" s="14">
        <v>-0.93</v>
      </c>
      <c r="C165">
        <v>2</v>
      </c>
      <c r="D165">
        <v>-2</v>
      </c>
    </row>
    <row r="166" spans="1:4" x14ac:dyDescent="0.2">
      <c r="A166" s="6">
        <v>44631</v>
      </c>
      <c r="B166" s="14">
        <v>-2.0350000000000001</v>
      </c>
      <c r="C166">
        <v>2</v>
      </c>
      <c r="D166">
        <v>-2</v>
      </c>
    </row>
    <row r="167" spans="1:4" x14ac:dyDescent="0.2">
      <c r="A167" s="6">
        <v>44638</v>
      </c>
      <c r="B167" s="14">
        <v>-1.99</v>
      </c>
      <c r="C167">
        <v>2</v>
      </c>
      <c r="D167">
        <v>-2</v>
      </c>
    </row>
    <row r="168" spans="1:4" x14ac:dyDescent="0.2">
      <c r="A168" s="6">
        <v>44645</v>
      </c>
      <c r="B168" s="14">
        <v>-1.2869999999999999</v>
      </c>
      <c r="C168">
        <v>2</v>
      </c>
      <c r="D168">
        <v>-2</v>
      </c>
    </row>
    <row r="169" spans="1:4" x14ac:dyDescent="0.2">
      <c r="A169" s="6">
        <v>44652</v>
      </c>
      <c r="B169" s="14">
        <v>-1.0680000000000001</v>
      </c>
      <c r="C169">
        <v>2</v>
      </c>
      <c r="D169">
        <v>-2</v>
      </c>
    </row>
    <row r="170" spans="1:4" x14ac:dyDescent="0.2">
      <c r="A170" s="6">
        <v>44659</v>
      </c>
      <c r="B170" s="14">
        <v>-0.79200000000000004</v>
      </c>
      <c r="C170">
        <v>2</v>
      </c>
      <c r="D170">
        <v>-2</v>
      </c>
    </row>
    <row r="171" spans="1:4" x14ac:dyDescent="0.2">
      <c r="A171" s="6">
        <v>44669</v>
      </c>
      <c r="B171" s="14">
        <v>-0.71299999999999997</v>
      </c>
      <c r="C171">
        <v>2</v>
      </c>
      <c r="D171">
        <v>-2</v>
      </c>
    </row>
    <row r="172" spans="1:4" x14ac:dyDescent="0.2">
      <c r="A172" s="6">
        <v>44676</v>
      </c>
      <c r="B172" s="14">
        <v>-0.26100000000000001</v>
      </c>
      <c r="C172">
        <v>2</v>
      </c>
      <c r="D172">
        <v>-2</v>
      </c>
    </row>
    <row r="173" spans="1:4" x14ac:dyDescent="0.2">
      <c r="A173" s="6">
        <v>44683</v>
      </c>
      <c r="B173" s="14">
        <v>0.39600000000000002</v>
      </c>
      <c r="C173">
        <v>2</v>
      </c>
      <c r="D173">
        <v>-2</v>
      </c>
    </row>
    <row r="174" spans="1:4" x14ac:dyDescent="0.2">
      <c r="A174" s="6">
        <v>44690</v>
      </c>
      <c r="B174" s="14">
        <v>0.224</v>
      </c>
      <c r="C174">
        <v>2</v>
      </c>
      <c r="D174">
        <v>-2</v>
      </c>
    </row>
    <row r="175" spans="1:4" x14ac:dyDescent="0.2">
      <c r="A175" s="6">
        <v>44697</v>
      </c>
      <c r="B175" s="14">
        <v>0.499</v>
      </c>
      <c r="C175">
        <v>2</v>
      </c>
      <c r="D175">
        <v>-2</v>
      </c>
    </row>
    <row r="176" spans="1:4" x14ac:dyDescent="0.2">
      <c r="A176" s="6">
        <v>44704</v>
      </c>
      <c r="B176" s="14">
        <v>1.5720000000000001</v>
      </c>
      <c r="C176">
        <v>2</v>
      </c>
      <c r="D176">
        <v>-2</v>
      </c>
    </row>
    <row r="177" spans="1:4" x14ac:dyDescent="0.2">
      <c r="A177" s="6">
        <v>44712</v>
      </c>
      <c r="B177" s="14">
        <v>1.5069999999999999</v>
      </c>
      <c r="C177">
        <v>2</v>
      </c>
      <c r="D177">
        <v>-2</v>
      </c>
    </row>
    <row r="178" spans="1:4" x14ac:dyDescent="0.2">
      <c r="A178" s="6">
        <v>44719</v>
      </c>
      <c r="B178" s="14">
        <v>2.1760000000000002</v>
      </c>
      <c r="C178">
        <v>2</v>
      </c>
      <c r="D178">
        <v>-2</v>
      </c>
    </row>
    <row r="179" spans="1:4" x14ac:dyDescent="0.2">
      <c r="A179" s="6">
        <v>44726</v>
      </c>
      <c r="B179" s="14">
        <v>1.776</v>
      </c>
      <c r="C179">
        <v>2</v>
      </c>
      <c r="D179">
        <v>-2</v>
      </c>
    </row>
    <row r="180" spans="1:4" x14ac:dyDescent="0.2">
      <c r="A180" s="6">
        <v>44734</v>
      </c>
      <c r="B180" s="14">
        <v>2.0720000000000001</v>
      </c>
      <c r="C180">
        <v>2</v>
      </c>
      <c r="D180">
        <v>-2</v>
      </c>
    </row>
    <row r="181" spans="1:4" x14ac:dyDescent="0.2">
      <c r="A181" s="6">
        <v>44741</v>
      </c>
      <c r="B181" s="14">
        <v>1.768</v>
      </c>
      <c r="C181">
        <v>2</v>
      </c>
      <c r="D181">
        <v>-2</v>
      </c>
    </row>
    <row r="182" spans="1:4" x14ac:dyDescent="0.2">
      <c r="A182" s="6">
        <v>44749</v>
      </c>
      <c r="B182" s="14">
        <v>1.494</v>
      </c>
      <c r="C182">
        <v>2</v>
      </c>
      <c r="D182">
        <v>-2</v>
      </c>
    </row>
    <row r="183" spans="1:4" x14ac:dyDescent="0.2">
      <c r="A183" s="6">
        <v>44756</v>
      </c>
      <c r="B183" s="14">
        <v>1.627</v>
      </c>
      <c r="C183">
        <v>2</v>
      </c>
      <c r="D183">
        <v>-2</v>
      </c>
    </row>
    <row r="184" spans="1:4" x14ac:dyDescent="0.2">
      <c r="A184" s="6">
        <v>44763</v>
      </c>
      <c r="B184" s="14">
        <v>1.1419999999999999</v>
      </c>
      <c r="C184">
        <v>2</v>
      </c>
      <c r="D184">
        <v>-2</v>
      </c>
    </row>
    <row r="185" spans="1:4" x14ac:dyDescent="0.2">
      <c r="A185" s="6">
        <v>44770</v>
      </c>
      <c r="B185" s="14">
        <v>1.3320000000000001</v>
      </c>
      <c r="C185">
        <v>2</v>
      </c>
      <c r="D185">
        <v>-2</v>
      </c>
    </row>
    <row r="186" spans="1:4" x14ac:dyDescent="0.2">
      <c r="A186" s="6">
        <v>44777</v>
      </c>
      <c r="B186" s="14">
        <v>-7.1999999999999995E-2</v>
      </c>
      <c r="C186">
        <v>2</v>
      </c>
      <c r="D186">
        <v>-2</v>
      </c>
    </row>
    <row r="187" spans="1:4" x14ac:dyDescent="0.2">
      <c r="A187" s="6">
        <v>44784</v>
      </c>
      <c r="B187" s="14">
        <v>0.254</v>
      </c>
      <c r="C187">
        <v>2</v>
      </c>
      <c r="D187">
        <v>-2</v>
      </c>
    </row>
    <row r="188" spans="1:4" x14ac:dyDescent="0.2">
      <c r="A188" s="6">
        <v>44791</v>
      </c>
      <c r="B188" s="14">
        <v>0.30599999999999999</v>
      </c>
      <c r="C188">
        <v>2</v>
      </c>
      <c r="D188">
        <v>-2</v>
      </c>
    </row>
    <row r="189" spans="1:4" x14ac:dyDescent="0.2">
      <c r="A189" s="6">
        <v>44798</v>
      </c>
      <c r="B189" s="14">
        <v>0.627</v>
      </c>
      <c r="C189">
        <v>2</v>
      </c>
      <c r="D189">
        <v>-2</v>
      </c>
    </row>
    <row r="190" spans="1:4" x14ac:dyDescent="0.2">
      <c r="A190" s="6">
        <v>44805</v>
      </c>
      <c r="B190" s="14">
        <v>0.64100000000000001</v>
      </c>
      <c r="C190">
        <v>2</v>
      </c>
      <c r="D190">
        <v>-2</v>
      </c>
    </row>
    <row r="191" spans="1:4" x14ac:dyDescent="0.2">
      <c r="A191" s="6">
        <v>44813</v>
      </c>
      <c r="B191" s="14">
        <v>0.46700000000000003</v>
      </c>
      <c r="C191">
        <v>2</v>
      </c>
      <c r="D191">
        <v>-2</v>
      </c>
    </row>
    <row r="192" spans="1:4" x14ac:dyDescent="0.2">
      <c r="A192" s="6">
        <v>44820</v>
      </c>
      <c r="B192" s="14">
        <v>-0.36599999999999999</v>
      </c>
      <c r="C192">
        <v>2</v>
      </c>
      <c r="D192">
        <v>-2</v>
      </c>
    </row>
    <row r="193" spans="1:4" x14ac:dyDescent="0.2">
      <c r="A193" s="6">
        <v>44827</v>
      </c>
      <c r="B193" s="14">
        <v>-0.60699999999999998</v>
      </c>
      <c r="C193">
        <v>2</v>
      </c>
      <c r="D193">
        <v>-2</v>
      </c>
    </row>
    <row r="194" spans="1:4" x14ac:dyDescent="0.2">
      <c r="A194" s="6">
        <v>44834</v>
      </c>
      <c r="B194" s="14">
        <v>0.82699999999999996</v>
      </c>
      <c r="C194">
        <v>2</v>
      </c>
      <c r="D194">
        <v>-2</v>
      </c>
    </row>
    <row r="195" spans="1:4" x14ac:dyDescent="0.2">
      <c r="A195" s="6">
        <v>44841</v>
      </c>
      <c r="B195" s="14">
        <v>2.5609999999999999</v>
      </c>
      <c r="C195">
        <v>2</v>
      </c>
      <c r="D195">
        <v>-2</v>
      </c>
    </row>
    <row r="196" spans="1:4" x14ac:dyDescent="0.2">
      <c r="A196" s="6">
        <v>44848</v>
      </c>
      <c r="B196" s="14">
        <v>1.369</v>
      </c>
      <c r="C196">
        <v>2</v>
      </c>
      <c r="D196">
        <v>-2</v>
      </c>
    </row>
    <row r="197" spans="1:4" x14ac:dyDescent="0.2">
      <c r="A197" s="6">
        <v>44855</v>
      </c>
      <c r="B197" s="14">
        <v>0.67800000000000005</v>
      </c>
      <c r="C197">
        <v>2</v>
      </c>
      <c r="D197">
        <v>-2</v>
      </c>
    </row>
    <row r="198" spans="1:4" x14ac:dyDescent="0.2">
      <c r="A198" s="6">
        <v>44862</v>
      </c>
      <c r="B198" s="14">
        <v>0.86199999999999999</v>
      </c>
      <c r="C198">
        <v>2</v>
      </c>
      <c r="D198">
        <v>-2</v>
      </c>
    </row>
    <row r="199" spans="1:4" x14ac:dyDescent="0.2">
      <c r="A199" s="6">
        <v>44869</v>
      </c>
      <c r="B199" s="14">
        <v>0.52100000000000002</v>
      </c>
      <c r="C199">
        <v>2</v>
      </c>
      <c r="D199">
        <v>-2</v>
      </c>
    </row>
    <row r="200" spans="1:4" x14ac:dyDescent="0.2">
      <c r="A200" s="6">
        <v>44876</v>
      </c>
      <c r="B200" s="14">
        <v>0.29199999999999998</v>
      </c>
      <c r="C200">
        <v>2</v>
      </c>
      <c r="D200">
        <v>-2</v>
      </c>
    </row>
    <row r="201" spans="1:4" x14ac:dyDescent="0.2">
      <c r="A201" s="6">
        <v>44883</v>
      </c>
      <c r="B201" s="14">
        <v>0.34899999999999998</v>
      </c>
      <c r="C201">
        <v>2</v>
      </c>
      <c r="D201">
        <v>-2</v>
      </c>
    </row>
    <row r="202" spans="1:4" x14ac:dyDescent="0.2">
      <c r="A202" s="6">
        <v>44893</v>
      </c>
      <c r="B202" s="14">
        <v>0.55700000000000005</v>
      </c>
      <c r="C202">
        <v>2</v>
      </c>
      <c r="D202">
        <v>-2</v>
      </c>
    </row>
    <row r="203" spans="1:4" x14ac:dyDescent="0.2">
      <c r="A203" s="6">
        <v>44900</v>
      </c>
      <c r="B203" s="14">
        <v>-0.47199999999999998</v>
      </c>
      <c r="C203">
        <v>2</v>
      </c>
      <c r="D203">
        <v>-2</v>
      </c>
    </row>
    <row r="204" spans="1:4" x14ac:dyDescent="0.2">
      <c r="A204" s="6">
        <v>44907</v>
      </c>
      <c r="B204" s="14">
        <v>1.399</v>
      </c>
      <c r="C204">
        <v>2</v>
      </c>
      <c r="D204">
        <v>-2</v>
      </c>
    </row>
    <row r="205" spans="1:4" x14ac:dyDescent="0.2">
      <c r="A205" s="6">
        <v>44914</v>
      </c>
      <c r="B205" s="14">
        <v>0.755</v>
      </c>
      <c r="C205">
        <v>2</v>
      </c>
      <c r="D205">
        <v>-2</v>
      </c>
    </row>
    <row r="206" spans="1:4" x14ac:dyDescent="0.2">
      <c r="A206" s="6">
        <v>44922</v>
      </c>
      <c r="B206" s="14">
        <v>-0.13</v>
      </c>
      <c r="C206">
        <v>2</v>
      </c>
      <c r="D206">
        <v>-2</v>
      </c>
    </row>
    <row r="207" spans="1:4" x14ac:dyDescent="0.2">
      <c r="A207" s="6">
        <v>44930</v>
      </c>
      <c r="B207" s="14">
        <v>1.1659999999999999</v>
      </c>
      <c r="C207">
        <v>2</v>
      </c>
      <c r="D207">
        <v>-2</v>
      </c>
    </row>
    <row r="208" spans="1:4" x14ac:dyDescent="0.2">
      <c r="A208" s="6">
        <v>44937</v>
      </c>
      <c r="B208" s="14">
        <v>3.383</v>
      </c>
      <c r="C208">
        <v>2</v>
      </c>
      <c r="D208">
        <v>-2</v>
      </c>
    </row>
    <row r="209" spans="1:4" x14ac:dyDescent="0.2">
      <c r="A209" s="6">
        <v>44945</v>
      </c>
      <c r="B209" s="14">
        <v>0.86299999999999999</v>
      </c>
      <c r="C209">
        <v>2</v>
      </c>
      <c r="D209">
        <v>-2</v>
      </c>
    </row>
    <row r="210" spans="1:4" x14ac:dyDescent="0.2">
      <c r="A210" s="6">
        <v>44952</v>
      </c>
      <c r="B210" s="14">
        <v>1.2609999999999999</v>
      </c>
      <c r="C210">
        <v>2</v>
      </c>
      <c r="D210">
        <v>-2</v>
      </c>
    </row>
    <row r="211" spans="1:4" x14ac:dyDescent="0.2">
      <c r="A211" s="6">
        <v>44959</v>
      </c>
      <c r="B211" s="14">
        <v>2.5920000000000001</v>
      </c>
      <c r="C211">
        <v>2</v>
      </c>
      <c r="D211">
        <v>-2</v>
      </c>
    </row>
    <row r="212" spans="1:4" x14ac:dyDescent="0.2">
      <c r="A212" s="6">
        <v>44966</v>
      </c>
      <c r="B212" s="14">
        <v>2.8170000000000002</v>
      </c>
      <c r="C212">
        <v>2</v>
      </c>
      <c r="D212">
        <v>-2</v>
      </c>
    </row>
    <row r="213" spans="1:4" x14ac:dyDescent="0.2">
      <c r="A213" s="6">
        <v>44973</v>
      </c>
      <c r="B213" s="14">
        <v>2.4039999999999999</v>
      </c>
      <c r="C213">
        <v>2</v>
      </c>
      <c r="D213">
        <v>-2</v>
      </c>
    </row>
    <row r="214" spans="1:4" x14ac:dyDescent="0.2">
      <c r="A214" s="6">
        <v>44981</v>
      </c>
      <c r="B214" s="14">
        <v>1.518</v>
      </c>
      <c r="C214">
        <v>2</v>
      </c>
      <c r="D214">
        <v>-2</v>
      </c>
    </row>
    <row r="215" spans="1:4" x14ac:dyDescent="0.2">
      <c r="A215" s="6">
        <v>44988</v>
      </c>
      <c r="B215" s="14">
        <v>1.3220000000000001</v>
      </c>
      <c r="C215">
        <v>2</v>
      </c>
      <c r="D215">
        <v>-2</v>
      </c>
    </row>
    <row r="216" spans="1:4" x14ac:dyDescent="0.2">
      <c r="A216" s="6">
        <v>44995</v>
      </c>
      <c r="B216" s="14">
        <v>0.86499999999999999</v>
      </c>
      <c r="C216">
        <v>2</v>
      </c>
      <c r="D216">
        <v>-2</v>
      </c>
    </row>
    <row r="217" spans="1:4" x14ac:dyDescent="0.2">
      <c r="A217" s="6">
        <v>45002</v>
      </c>
      <c r="B217" s="14">
        <v>9.0999999999999998E-2</v>
      </c>
      <c r="C217">
        <v>2</v>
      </c>
      <c r="D217">
        <v>-2</v>
      </c>
    </row>
    <row r="218" spans="1:4" x14ac:dyDescent="0.2">
      <c r="A218" s="6">
        <v>45009</v>
      </c>
      <c r="B218" s="14">
        <v>0.23899999999999999</v>
      </c>
      <c r="C218">
        <v>2</v>
      </c>
      <c r="D218">
        <v>-2</v>
      </c>
    </row>
    <row r="219" spans="1:4" x14ac:dyDescent="0.2">
      <c r="A219" s="6">
        <v>45016</v>
      </c>
      <c r="B219" s="14">
        <v>0.435</v>
      </c>
      <c r="C219">
        <v>2</v>
      </c>
      <c r="D219">
        <v>-2</v>
      </c>
    </row>
    <row r="220" spans="1:4" x14ac:dyDescent="0.2">
      <c r="A220" s="6">
        <v>45026</v>
      </c>
      <c r="B220" s="14">
        <v>0.65700000000000003</v>
      </c>
      <c r="C220">
        <v>2</v>
      </c>
      <c r="D220">
        <v>-2</v>
      </c>
    </row>
    <row r="221" spans="1:4" x14ac:dyDescent="0.2">
      <c r="A221" s="6">
        <v>45033</v>
      </c>
      <c r="B221" s="14">
        <v>1.4E-2</v>
      </c>
      <c r="C221">
        <v>2</v>
      </c>
      <c r="D221">
        <v>-2</v>
      </c>
    </row>
    <row r="222" spans="1:4" x14ac:dyDescent="0.2">
      <c r="A222" s="6">
        <v>45040</v>
      </c>
      <c r="B222" s="14">
        <v>1.2070000000000001</v>
      </c>
      <c r="C222">
        <v>2</v>
      </c>
      <c r="D222">
        <v>-2</v>
      </c>
    </row>
    <row r="223" spans="1:4" x14ac:dyDescent="0.2">
      <c r="A223" s="6">
        <v>45047</v>
      </c>
      <c r="B223" s="14">
        <v>0.64700000000000002</v>
      </c>
      <c r="C223">
        <v>2</v>
      </c>
      <c r="D223">
        <v>-2</v>
      </c>
    </row>
    <row r="224" spans="1:4" x14ac:dyDescent="0.2">
      <c r="A224" s="6">
        <v>45054</v>
      </c>
      <c r="B224" s="14">
        <v>0.36499999999999999</v>
      </c>
      <c r="C224">
        <v>2</v>
      </c>
      <c r="D224">
        <v>-2</v>
      </c>
    </row>
    <row r="225" spans="1:4" x14ac:dyDescent="0.2">
      <c r="A225" s="6">
        <v>45061</v>
      </c>
      <c r="B225" s="14">
        <v>-0.53</v>
      </c>
      <c r="C225">
        <v>2</v>
      </c>
      <c r="D225">
        <v>-2</v>
      </c>
    </row>
    <row r="226" spans="1:4" x14ac:dyDescent="0.2">
      <c r="A226" s="6">
        <v>45068</v>
      </c>
      <c r="B226" s="14">
        <v>0.93200000000000005</v>
      </c>
      <c r="C226">
        <v>2</v>
      </c>
      <c r="D226">
        <v>-2</v>
      </c>
    </row>
    <row r="227" spans="1:4" x14ac:dyDescent="0.2">
      <c r="A227" s="6">
        <v>45076</v>
      </c>
      <c r="B227" s="14">
        <v>-3.0000000000000001E-3</v>
      </c>
      <c r="C227">
        <v>2</v>
      </c>
      <c r="D227">
        <v>-2</v>
      </c>
    </row>
    <row r="228" spans="1:4" x14ac:dyDescent="0.2">
      <c r="A228" s="6">
        <v>45083</v>
      </c>
      <c r="B228" s="14">
        <v>0.21</v>
      </c>
      <c r="C228">
        <v>2</v>
      </c>
      <c r="D228">
        <v>-2</v>
      </c>
    </row>
    <row r="229" spans="1:4" x14ac:dyDescent="0.2">
      <c r="A229" s="6">
        <v>45090</v>
      </c>
      <c r="B229" s="14">
        <v>-1.2010000000000001</v>
      </c>
      <c r="C229">
        <v>2</v>
      </c>
      <c r="D229">
        <v>-2</v>
      </c>
    </row>
    <row r="230" spans="1:4" x14ac:dyDescent="0.2">
      <c r="A230" s="6">
        <v>45098</v>
      </c>
      <c r="B230" s="14">
        <v>-1.363</v>
      </c>
      <c r="C230">
        <v>2</v>
      </c>
      <c r="D230">
        <v>-2</v>
      </c>
    </row>
    <row r="231" spans="1:4" x14ac:dyDescent="0.2">
      <c r="A231" s="6">
        <v>45105</v>
      </c>
      <c r="B231" s="14">
        <v>-9.9000000000000005E-2</v>
      </c>
      <c r="C231">
        <v>2</v>
      </c>
      <c r="D231">
        <v>-2</v>
      </c>
    </row>
    <row r="232" spans="1:4" x14ac:dyDescent="0.2">
      <c r="A232" s="6">
        <v>45113</v>
      </c>
      <c r="B232" s="14">
        <v>-1.0649999999999999</v>
      </c>
      <c r="C232">
        <v>2</v>
      </c>
      <c r="D232">
        <v>-2</v>
      </c>
    </row>
    <row r="233" spans="1:4" x14ac:dyDescent="0.2">
      <c r="A233" s="6">
        <v>45120</v>
      </c>
      <c r="B233" s="14">
        <v>-2.14</v>
      </c>
      <c r="C233">
        <v>2</v>
      </c>
      <c r="D233">
        <v>-2</v>
      </c>
    </row>
    <row r="234" spans="1:4" x14ac:dyDescent="0.2">
      <c r="A234" s="6">
        <v>45127</v>
      </c>
      <c r="B234" s="14">
        <v>-1.7529999999999999</v>
      </c>
      <c r="C234">
        <v>2</v>
      </c>
      <c r="D234">
        <v>-2</v>
      </c>
    </row>
    <row r="235" spans="1:4" x14ac:dyDescent="0.2">
      <c r="A235" s="6">
        <v>45134</v>
      </c>
      <c r="B235" s="14">
        <v>-1.399</v>
      </c>
      <c r="C235">
        <v>2</v>
      </c>
      <c r="D235">
        <v>-2</v>
      </c>
    </row>
    <row r="236" spans="1:4" x14ac:dyDescent="0.2">
      <c r="A236" s="6">
        <v>45141</v>
      </c>
      <c r="B236" s="14">
        <v>-0.13700000000000001</v>
      </c>
      <c r="C236">
        <v>2</v>
      </c>
      <c r="D236">
        <v>-2</v>
      </c>
    </row>
    <row r="237" spans="1:4" x14ac:dyDescent="0.2">
      <c r="A237" s="6">
        <v>45148</v>
      </c>
      <c r="B237" s="14">
        <v>1.1930000000000001</v>
      </c>
      <c r="C237">
        <v>2</v>
      </c>
      <c r="D237">
        <v>-2</v>
      </c>
    </row>
    <row r="238" spans="1:4" x14ac:dyDescent="0.2">
      <c r="A238" s="6">
        <v>45155</v>
      </c>
      <c r="B238" s="14">
        <v>0.55600000000000005</v>
      </c>
      <c r="C238">
        <v>2</v>
      </c>
      <c r="D238">
        <v>-2</v>
      </c>
    </row>
    <row r="239" spans="1:4" x14ac:dyDescent="0.2">
      <c r="A239" s="6">
        <v>45162</v>
      </c>
      <c r="B239" s="14">
        <v>8.8999999999999996E-2</v>
      </c>
      <c r="C239">
        <v>2</v>
      </c>
      <c r="D239">
        <v>-2</v>
      </c>
    </row>
    <row r="240" spans="1:4" x14ac:dyDescent="0.2">
      <c r="A240" s="6">
        <v>45169</v>
      </c>
      <c r="B240" s="14">
        <v>1.6040000000000001</v>
      </c>
      <c r="C240">
        <v>2</v>
      </c>
      <c r="D240">
        <v>-2</v>
      </c>
    </row>
    <row r="241" spans="1:4" x14ac:dyDescent="0.2">
      <c r="A241" s="6">
        <v>45177</v>
      </c>
      <c r="B241" s="14">
        <v>1.5429999999999999</v>
      </c>
      <c r="C241">
        <v>2</v>
      </c>
      <c r="D241">
        <v>-2</v>
      </c>
    </row>
    <row r="242" spans="1:4" x14ac:dyDescent="0.2">
      <c r="A242" s="6">
        <v>45184</v>
      </c>
      <c r="B242" s="14">
        <v>1.7549999999999999</v>
      </c>
      <c r="C242">
        <v>2</v>
      </c>
      <c r="D242">
        <v>-2</v>
      </c>
    </row>
    <row r="243" spans="1:4" x14ac:dyDescent="0.2">
      <c r="A243" s="6">
        <v>45191</v>
      </c>
      <c r="B243" s="14">
        <v>0.878</v>
      </c>
      <c r="C243">
        <v>2</v>
      </c>
      <c r="D243">
        <v>-2</v>
      </c>
    </row>
    <row r="244" spans="1:4" x14ac:dyDescent="0.2">
      <c r="A244" s="6">
        <v>45198</v>
      </c>
      <c r="B244" s="14">
        <v>1.129</v>
      </c>
      <c r="C244">
        <v>2</v>
      </c>
      <c r="D244">
        <v>-2</v>
      </c>
    </row>
    <row r="245" spans="1:4" x14ac:dyDescent="0.2">
      <c r="A245" s="6">
        <v>45205</v>
      </c>
      <c r="B245" s="14">
        <v>-1.2170000000000001</v>
      </c>
      <c r="C245">
        <v>2</v>
      </c>
      <c r="D245">
        <v>-2</v>
      </c>
    </row>
    <row r="246" spans="1:4" x14ac:dyDescent="0.2">
      <c r="A246" s="6">
        <v>45212</v>
      </c>
      <c r="B246" s="14">
        <v>-0.68400000000000005</v>
      </c>
      <c r="C246">
        <v>2</v>
      </c>
      <c r="D246">
        <v>-2</v>
      </c>
    </row>
    <row r="247" spans="1:4" x14ac:dyDescent="0.2">
      <c r="A247" s="6">
        <v>45219</v>
      </c>
      <c r="B247" s="14">
        <v>-1.1020000000000001</v>
      </c>
      <c r="C247">
        <v>2</v>
      </c>
      <c r="D247">
        <v>-2</v>
      </c>
    </row>
    <row r="248" spans="1:4" x14ac:dyDescent="0.2">
      <c r="A248" s="6">
        <v>45226</v>
      </c>
      <c r="B248" s="14">
        <v>3.1739999999999999</v>
      </c>
      <c r="C248">
        <v>2</v>
      </c>
      <c r="D248">
        <v>-2</v>
      </c>
    </row>
    <row r="249" spans="1:4" x14ac:dyDescent="0.2">
      <c r="A249" s="6">
        <v>45233</v>
      </c>
      <c r="B249" s="14">
        <v>2.165</v>
      </c>
      <c r="C249">
        <v>2</v>
      </c>
      <c r="D249">
        <v>-2</v>
      </c>
    </row>
    <row r="250" spans="1:4" x14ac:dyDescent="0.2">
      <c r="A250" s="6">
        <v>45240</v>
      </c>
      <c r="B250" s="14">
        <v>1.587</v>
      </c>
      <c r="C250">
        <v>2</v>
      </c>
      <c r="D250">
        <v>-2</v>
      </c>
    </row>
    <row r="251" spans="1:4" x14ac:dyDescent="0.2">
      <c r="A251" s="6">
        <v>45247</v>
      </c>
      <c r="B251" s="14">
        <v>1.3220000000000001</v>
      </c>
      <c r="C251">
        <v>2</v>
      </c>
      <c r="D251">
        <v>-2</v>
      </c>
    </row>
    <row r="252" spans="1:4" x14ac:dyDescent="0.2">
      <c r="A252" s="6">
        <v>45257</v>
      </c>
      <c r="B252" s="14">
        <v>0.878</v>
      </c>
      <c r="C252">
        <v>2</v>
      </c>
      <c r="D252">
        <v>-2</v>
      </c>
    </row>
    <row r="253" spans="1:4" x14ac:dyDescent="0.2">
      <c r="A253" s="6">
        <v>45264</v>
      </c>
      <c r="B253" s="14">
        <v>0.22900000000000001</v>
      </c>
      <c r="C253">
        <v>2</v>
      </c>
      <c r="D253">
        <v>-2</v>
      </c>
    </row>
    <row r="254" spans="1:4" x14ac:dyDescent="0.2">
      <c r="A254" s="6">
        <v>45271</v>
      </c>
      <c r="B254" s="14">
        <v>-0.48</v>
      </c>
      <c r="C254">
        <v>2</v>
      </c>
      <c r="D254">
        <v>-2</v>
      </c>
    </row>
    <row r="255" spans="1:4" x14ac:dyDescent="0.2">
      <c r="A255" s="6">
        <v>45278</v>
      </c>
      <c r="B255" s="14">
        <v>-0.88</v>
      </c>
      <c r="C255">
        <v>2</v>
      </c>
      <c r="D255">
        <v>-2</v>
      </c>
    </row>
    <row r="256" spans="1:4" x14ac:dyDescent="0.2">
      <c r="A256" s="6">
        <v>45286</v>
      </c>
      <c r="B256" s="14">
        <v>-1.1419999999999999</v>
      </c>
      <c r="C256">
        <v>2</v>
      </c>
      <c r="D256">
        <v>-2</v>
      </c>
    </row>
    <row r="257" spans="1:4" x14ac:dyDescent="0.2">
      <c r="A257" s="6">
        <v>45294</v>
      </c>
      <c r="B257" s="14">
        <v>-0.80100000000000005</v>
      </c>
      <c r="C257">
        <v>2</v>
      </c>
      <c r="D257">
        <v>-2</v>
      </c>
    </row>
    <row r="258" spans="1:4" x14ac:dyDescent="0.2">
      <c r="A258" s="6">
        <v>45301</v>
      </c>
      <c r="B258" s="14">
        <v>-0.67400000000000004</v>
      </c>
      <c r="C258">
        <v>2</v>
      </c>
      <c r="D258">
        <v>-2</v>
      </c>
    </row>
    <row r="259" spans="1:4" x14ac:dyDescent="0.2">
      <c r="A259" s="6">
        <v>45309</v>
      </c>
      <c r="B259" s="14">
        <v>-0.78</v>
      </c>
      <c r="C259">
        <v>2</v>
      </c>
      <c r="D259">
        <v>-2</v>
      </c>
    </row>
    <row r="260" spans="1:4" x14ac:dyDescent="0.2">
      <c r="A260" s="6">
        <v>45316</v>
      </c>
      <c r="B260" s="14">
        <v>-0.499</v>
      </c>
      <c r="C260">
        <v>2</v>
      </c>
      <c r="D260">
        <v>-2</v>
      </c>
    </row>
    <row r="261" spans="1:4" x14ac:dyDescent="0.2">
      <c r="A261" s="6">
        <v>45323</v>
      </c>
      <c r="B261" s="14">
        <v>-0.14899999999999999</v>
      </c>
      <c r="C261">
        <v>2</v>
      </c>
      <c r="D261">
        <v>-2</v>
      </c>
    </row>
    <row r="262" spans="1:4" x14ac:dyDescent="0.2">
      <c r="A262" s="6">
        <v>45330</v>
      </c>
      <c r="B262" s="14">
        <v>-0.878</v>
      </c>
      <c r="C262">
        <v>2</v>
      </c>
      <c r="D262">
        <v>-2</v>
      </c>
    </row>
    <row r="263" spans="1:4" x14ac:dyDescent="0.2">
      <c r="A263" s="6">
        <v>45337</v>
      </c>
      <c r="B263" s="14">
        <v>-1.0489999999999999</v>
      </c>
      <c r="C263">
        <v>2</v>
      </c>
      <c r="D263">
        <v>-2</v>
      </c>
    </row>
    <row r="264" spans="1:4" x14ac:dyDescent="0.2">
      <c r="A264" s="6">
        <v>45345</v>
      </c>
      <c r="B264" s="14">
        <v>-1.012</v>
      </c>
      <c r="C264">
        <v>2</v>
      </c>
      <c r="D264">
        <v>-2</v>
      </c>
    </row>
    <row r="265" spans="1:4" x14ac:dyDescent="0.2">
      <c r="A265" s="6">
        <v>45352</v>
      </c>
      <c r="B265" s="14">
        <v>1.3049999999999999</v>
      </c>
      <c r="C265">
        <v>2</v>
      </c>
      <c r="D265">
        <v>-2</v>
      </c>
    </row>
    <row r="266" spans="1:4" x14ac:dyDescent="0.2">
      <c r="A266" s="6">
        <v>45359</v>
      </c>
      <c r="B266" s="14">
        <v>3.2440000000000002</v>
      </c>
      <c r="C266">
        <v>2</v>
      </c>
      <c r="D266">
        <v>-2</v>
      </c>
    </row>
    <row r="267" spans="1:4" x14ac:dyDescent="0.2">
      <c r="A267" s="6">
        <v>45366</v>
      </c>
      <c r="B267" s="14">
        <v>1.966</v>
      </c>
      <c r="C267">
        <v>2</v>
      </c>
      <c r="D267">
        <v>-2</v>
      </c>
    </row>
    <row r="268" spans="1:4" x14ac:dyDescent="0.2">
      <c r="A268" s="6">
        <v>45373</v>
      </c>
      <c r="B268" s="14">
        <v>2.2909999999999999</v>
      </c>
      <c r="C268">
        <v>2</v>
      </c>
      <c r="D268">
        <v>-2</v>
      </c>
    </row>
    <row r="269" spans="1:4" x14ac:dyDescent="0.2">
      <c r="A269" s="6">
        <v>45383</v>
      </c>
      <c r="B269" s="14">
        <v>1.831</v>
      </c>
      <c r="C269">
        <v>2</v>
      </c>
      <c r="D269">
        <v>-2</v>
      </c>
    </row>
    <row r="270" spans="1:4" x14ac:dyDescent="0.2">
      <c r="A270" s="6">
        <v>45390</v>
      </c>
      <c r="B270" s="14">
        <v>1.8069999999999999</v>
      </c>
      <c r="C270">
        <v>2</v>
      </c>
      <c r="D270">
        <v>-2</v>
      </c>
    </row>
    <row r="271" spans="1:4" x14ac:dyDescent="0.2">
      <c r="A271" s="6">
        <v>45397</v>
      </c>
      <c r="B271" s="14">
        <v>1.8</v>
      </c>
      <c r="C271">
        <v>2</v>
      </c>
      <c r="D271">
        <v>-2</v>
      </c>
    </row>
    <row r="272" spans="1:4" x14ac:dyDescent="0.2">
      <c r="A272" s="6">
        <v>45404</v>
      </c>
      <c r="B272" s="14">
        <v>1.054</v>
      </c>
      <c r="C272">
        <v>2</v>
      </c>
      <c r="D272">
        <v>-2</v>
      </c>
    </row>
    <row r="273" spans="1:4" x14ac:dyDescent="0.2">
      <c r="A273" s="6">
        <v>45411</v>
      </c>
      <c r="B273" s="14">
        <v>0.16200000000000001</v>
      </c>
      <c r="C273">
        <v>2</v>
      </c>
      <c r="D273">
        <v>-2</v>
      </c>
    </row>
    <row r="274" spans="1:4" x14ac:dyDescent="0.2">
      <c r="A274" s="6">
        <v>45418</v>
      </c>
      <c r="B274" s="14">
        <v>1.9E-2</v>
      </c>
      <c r="C274">
        <v>2</v>
      </c>
      <c r="D274">
        <v>-2</v>
      </c>
    </row>
    <row r="275" spans="1:4" x14ac:dyDescent="0.2">
      <c r="A275" s="6">
        <v>45425</v>
      </c>
      <c r="B275" s="14">
        <v>-0.218</v>
      </c>
      <c r="C275">
        <v>2</v>
      </c>
      <c r="D275">
        <v>-2</v>
      </c>
    </row>
    <row r="276" spans="1:4" x14ac:dyDescent="0.2">
      <c r="A276" s="6">
        <v>45432</v>
      </c>
      <c r="B276" s="14">
        <v>0.39</v>
      </c>
      <c r="C276">
        <v>2</v>
      </c>
      <c r="D276">
        <v>-2</v>
      </c>
    </row>
    <row r="277" spans="1:4" x14ac:dyDescent="0.2">
      <c r="A277" s="6">
        <v>45440</v>
      </c>
      <c r="B277" s="14">
        <v>-0.68500000000000005</v>
      </c>
      <c r="C277">
        <v>2</v>
      </c>
      <c r="D277">
        <v>-2</v>
      </c>
    </row>
    <row r="278" spans="1:4" x14ac:dyDescent="0.2">
      <c r="A278" s="6">
        <v>45447</v>
      </c>
      <c r="B278" s="14">
        <v>-0.81799999999999995</v>
      </c>
      <c r="C278">
        <v>2</v>
      </c>
      <c r="D278">
        <v>-2</v>
      </c>
    </row>
    <row r="279" spans="1:4" x14ac:dyDescent="0.2">
      <c r="A279" s="6">
        <v>45454</v>
      </c>
      <c r="B279" s="14">
        <v>-1.282</v>
      </c>
      <c r="C279">
        <v>2</v>
      </c>
      <c r="D279">
        <v>-2</v>
      </c>
    </row>
    <row r="280" spans="1:4" x14ac:dyDescent="0.2">
      <c r="A280" s="6">
        <v>45461</v>
      </c>
      <c r="B280" s="14">
        <v>-1.3520000000000001</v>
      </c>
      <c r="C280">
        <v>2</v>
      </c>
      <c r="D280">
        <v>-2</v>
      </c>
    </row>
    <row r="281" spans="1:4" x14ac:dyDescent="0.2">
      <c r="A281" s="6">
        <v>45469</v>
      </c>
      <c r="B281" s="14">
        <v>0.183</v>
      </c>
      <c r="C281">
        <v>2</v>
      </c>
      <c r="D281">
        <v>-2</v>
      </c>
    </row>
    <row r="282" spans="1:4" x14ac:dyDescent="0.2">
      <c r="A282" s="6">
        <v>45476</v>
      </c>
      <c r="B282" s="14">
        <v>0.188</v>
      </c>
      <c r="C282">
        <v>2</v>
      </c>
      <c r="D282">
        <v>-2</v>
      </c>
    </row>
    <row r="283" spans="1:4" x14ac:dyDescent="0.2">
      <c r="A283" s="6">
        <v>45484</v>
      </c>
      <c r="B283" s="14">
        <v>0.17199999999999999</v>
      </c>
      <c r="C283">
        <v>2</v>
      </c>
      <c r="D283">
        <v>-2</v>
      </c>
    </row>
    <row r="284" spans="1:4" x14ac:dyDescent="0.2">
      <c r="A284" s="6">
        <v>45491</v>
      </c>
      <c r="B284" s="14">
        <v>0.94699999999999995</v>
      </c>
      <c r="C284">
        <v>2</v>
      </c>
      <c r="D284">
        <v>-2</v>
      </c>
    </row>
    <row r="285" spans="1:4" x14ac:dyDescent="0.2">
      <c r="A285" s="6">
        <v>45498</v>
      </c>
      <c r="B285" s="14">
        <v>2.3170000000000002</v>
      </c>
      <c r="C285">
        <v>2</v>
      </c>
      <c r="D285">
        <v>-2</v>
      </c>
    </row>
    <row r="286" spans="1:4" x14ac:dyDescent="0.2">
      <c r="A286" s="6">
        <v>45505</v>
      </c>
      <c r="B286" s="14">
        <v>3.677</v>
      </c>
      <c r="C286">
        <v>2</v>
      </c>
      <c r="D286">
        <v>-2</v>
      </c>
    </row>
    <row r="287" spans="1:4" x14ac:dyDescent="0.2">
      <c r="A287" s="6">
        <v>45512</v>
      </c>
      <c r="B287" s="14">
        <v>3.536</v>
      </c>
      <c r="C287">
        <v>2</v>
      </c>
      <c r="D287">
        <v>-2</v>
      </c>
    </row>
    <row r="288" spans="1:4" x14ac:dyDescent="0.2">
      <c r="A288" s="6">
        <v>45519</v>
      </c>
      <c r="B288" s="14">
        <v>2.2410000000000001</v>
      </c>
      <c r="C288">
        <v>2</v>
      </c>
      <c r="D288">
        <v>-2</v>
      </c>
    </row>
    <row r="289" spans="1:4" x14ac:dyDescent="0.2">
      <c r="A289" s="6">
        <v>45526</v>
      </c>
      <c r="B289" s="14">
        <v>1.079</v>
      </c>
      <c r="C289">
        <v>2</v>
      </c>
      <c r="D289">
        <v>-2</v>
      </c>
    </row>
    <row r="290" spans="1:4" x14ac:dyDescent="0.2">
      <c r="A290" s="6">
        <v>45533</v>
      </c>
      <c r="B290" s="14">
        <v>1.2390000000000001</v>
      </c>
      <c r="C290">
        <v>2</v>
      </c>
      <c r="D290">
        <v>-2</v>
      </c>
    </row>
    <row r="291" spans="1:4" x14ac:dyDescent="0.2">
      <c r="A291" s="6">
        <v>45541</v>
      </c>
      <c r="B291" s="14">
        <v>1.331</v>
      </c>
      <c r="C291">
        <v>2</v>
      </c>
      <c r="D291">
        <v>-2</v>
      </c>
    </row>
    <row r="292" spans="1:4" x14ac:dyDescent="0.2">
      <c r="A292" s="6">
        <v>45548</v>
      </c>
      <c r="B292" s="14">
        <v>0.59399999999999997</v>
      </c>
      <c r="C292">
        <v>2</v>
      </c>
      <c r="D292">
        <v>-2</v>
      </c>
    </row>
    <row r="293" spans="1:4" x14ac:dyDescent="0.2">
      <c r="A293" s="6">
        <v>45555</v>
      </c>
      <c r="B293" s="14">
        <v>0.47799999999999998</v>
      </c>
      <c r="C293">
        <v>2</v>
      </c>
      <c r="D293">
        <v>-2</v>
      </c>
    </row>
    <row r="294" spans="1:4" x14ac:dyDescent="0.2">
      <c r="A294" s="6">
        <v>45562</v>
      </c>
      <c r="B294" s="14">
        <v>0.496</v>
      </c>
      <c r="C294">
        <v>2</v>
      </c>
      <c r="D294">
        <v>-2</v>
      </c>
    </row>
    <row r="295" spans="1:4" x14ac:dyDescent="0.2">
      <c r="A295" s="6">
        <v>45569</v>
      </c>
      <c r="B295" s="14">
        <v>1.373</v>
      </c>
      <c r="C295">
        <v>2</v>
      </c>
      <c r="D295">
        <v>-2</v>
      </c>
    </row>
    <row r="296" spans="1:4" x14ac:dyDescent="0.2">
      <c r="A296" s="6">
        <v>45576</v>
      </c>
      <c r="B296" s="14">
        <v>0.86</v>
      </c>
      <c r="C296">
        <v>2</v>
      </c>
      <c r="D296">
        <v>-2</v>
      </c>
    </row>
    <row r="297" spans="1:4" x14ac:dyDescent="0.2">
      <c r="A297" s="6">
        <v>45583</v>
      </c>
      <c r="B297" s="14">
        <v>-0.17599999999999999</v>
      </c>
      <c r="C297">
        <v>2</v>
      </c>
      <c r="D297">
        <v>-2</v>
      </c>
    </row>
    <row r="298" spans="1:4" x14ac:dyDescent="0.2">
      <c r="A298" s="6">
        <v>45590</v>
      </c>
      <c r="B298" s="14">
        <v>-1</v>
      </c>
      <c r="C298">
        <v>2</v>
      </c>
      <c r="D298">
        <v>-2</v>
      </c>
    </row>
    <row r="299" spans="1:4" x14ac:dyDescent="0.2">
      <c r="A299" s="6">
        <v>45597</v>
      </c>
      <c r="B299" s="14">
        <v>-3.8679999999999999</v>
      </c>
      <c r="C299">
        <v>2</v>
      </c>
      <c r="D299">
        <v>-2</v>
      </c>
    </row>
    <row r="300" spans="1:4" x14ac:dyDescent="0.2">
      <c r="A300" s="6">
        <v>45604</v>
      </c>
      <c r="B300" s="14">
        <v>-1.8029999999999999</v>
      </c>
      <c r="C300">
        <v>2</v>
      </c>
      <c r="D300">
        <v>-2</v>
      </c>
    </row>
    <row r="301" spans="1:4" x14ac:dyDescent="0.2">
      <c r="A301" s="6">
        <v>45611</v>
      </c>
      <c r="B301" s="14">
        <v>-2.8530000000000002</v>
      </c>
      <c r="C301">
        <v>2</v>
      </c>
      <c r="D301">
        <v>-2</v>
      </c>
    </row>
    <row r="302" spans="1:4" x14ac:dyDescent="0.2">
      <c r="A302" s="6">
        <v>45618</v>
      </c>
      <c r="B302" s="14">
        <v>-1.915</v>
      </c>
      <c r="C302">
        <v>2</v>
      </c>
      <c r="D302">
        <v>-2</v>
      </c>
    </row>
    <row r="303" spans="1:4" x14ac:dyDescent="0.2">
      <c r="A303" s="6">
        <v>45628</v>
      </c>
      <c r="B303" s="14">
        <v>-2.1970000000000001</v>
      </c>
      <c r="C303">
        <v>2</v>
      </c>
      <c r="D303">
        <v>-2</v>
      </c>
    </row>
    <row r="304" spans="1:4" x14ac:dyDescent="0.2">
      <c r="A304" s="6">
        <v>45635</v>
      </c>
      <c r="B304" s="14">
        <v>-1.9430000000000001</v>
      </c>
      <c r="C304">
        <v>2</v>
      </c>
      <c r="D304">
        <v>-2</v>
      </c>
    </row>
    <row r="305" spans="1:4" x14ac:dyDescent="0.2">
      <c r="A305" s="6">
        <v>45642</v>
      </c>
      <c r="B305" s="14">
        <v>-1.3420000000000001</v>
      </c>
      <c r="C305">
        <v>2</v>
      </c>
      <c r="D305">
        <v>-2</v>
      </c>
    </row>
    <row r="306" spans="1:4" x14ac:dyDescent="0.2">
      <c r="A306" s="6">
        <v>45649</v>
      </c>
      <c r="B306" s="14">
        <v>-0.68799999999999994</v>
      </c>
      <c r="C306">
        <v>2</v>
      </c>
      <c r="D306">
        <v>-2</v>
      </c>
    </row>
    <row r="307" spans="1:4" x14ac:dyDescent="0.2">
      <c r="A307" s="6">
        <v>45657</v>
      </c>
      <c r="B307" s="14">
        <v>-0.57799999999999996</v>
      </c>
      <c r="C307">
        <v>2</v>
      </c>
      <c r="D307">
        <v>-2</v>
      </c>
    </row>
    <row r="308" spans="1:4" x14ac:dyDescent="0.2">
      <c r="A308" s="6">
        <v>45665</v>
      </c>
      <c r="B308" s="14">
        <v>-1.4790000000000001</v>
      </c>
      <c r="C308">
        <v>2</v>
      </c>
      <c r="D308">
        <v>-2</v>
      </c>
    </row>
    <row r="309" spans="1:4" x14ac:dyDescent="0.2">
      <c r="A309" s="6">
        <v>45673</v>
      </c>
      <c r="B309" s="14">
        <v>-1.7030000000000001</v>
      </c>
      <c r="C309">
        <v>2</v>
      </c>
      <c r="D309">
        <v>-2</v>
      </c>
    </row>
    <row r="310" spans="1:4" x14ac:dyDescent="0.2">
      <c r="A310" s="6">
        <v>45681</v>
      </c>
      <c r="B310" s="14">
        <v>-1.5429999999999999</v>
      </c>
      <c r="C310">
        <v>2</v>
      </c>
      <c r="D310">
        <v>-2</v>
      </c>
    </row>
    <row r="311" spans="1:4" x14ac:dyDescent="0.2">
      <c r="A311" s="6">
        <v>45688</v>
      </c>
      <c r="B311" s="14">
        <v>-0.61199999999999999</v>
      </c>
      <c r="C311">
        <v>2</v>
      </c>
      <c r="D311">
        <v>-2</v>
      </c>
    </row>
    <row r="312" spans="1:4" x14ac:dyDescent="0.2">
      <c r="A312" s="6">
        <v>45695</v>
      </c>
      <c r="B312" s="14">
        <v>-0.61799999999999999</v>
      </c>
      <c r="C312">
        <v>2</v>
      </c>
      <c r="D312">
        <v>-2</v>
      </c>
    </row>
    <row r="313" spans="1:4" x14ac:dyDescent="0.2">
      <c r="A313" s="6">
        <v>45702</v>
      </c>
      <c r="B313" s="14">
        <v>-1.5029999999999999</v>
      </c>
      <c r="C313">
        <v>2</v>
      </c>
      <c r="D313">
        <v>-2</v>
      </c>
    </row>
    <row r="314" spans="1:4" x14ac:dyDescent="0.2">
      <c r="A314" s="6">
        <v>45712</v>
      </c>
      <c r="B314" s="14">
        <v>-0.89</v>
      </c>
      <c r="C314">
        <v>2</v>
      </c>
      <c r="D314">
        <v>-2</v>
      </c>
    </row>
    <row r="315" spans="1:4" x14ac:dyDescent="0.2">
      <c r="A315" s="6">
        <v>45719</v>
      </c>
      <c r="B315" s="14">
        <v>-0.8</v>
      </c>
      <c r="C315">
        <v>2</v>
      </c>
      <c r="D315">
        <v>-2</v>
      </c>
    </row>
    <row r="316" spans="1:4" x14ac:dyDescent="0.2">
      <c r="A316" s="6">
        <v>45726</v>
      </c>
      <c r="B316" s="14">
        <v>-0.31</v>
      </c>
      <c r="C316">
        <v>2</v>
      </c>
      <c r="D316">
        <v>-2</v>
      </c>
    </row>
    <row r="317" spans="1:4" x14ac:dyDescent="0.2">
      <c r="A317" s="6">
        <v>45733</v>
      </c>
      <c r="B317" s="14">
        <v>0.21299999999999999</v>
      </c>
      <c r="C317">
        <v>2</v>
      </c>
      <c r="D317">
        <v>-2</v>
      </c>
    </row>
    <row r="318" spans="1:4" x14ac:dyDescent="0.2">
      <c r="A318" s="6">
        <v>45740</v>
      </c>
      <c r="B318" s="14">
        <v>-0.67300000000000004</v>
      </c>
      <c r="C318">
        <v>2</v>
      </c>
      <c r="D318">
        <v>-2</v>
      </c>
    </row>
    <row r="319" spans="1:4" x14ac:dyDescent="0.2">
      <c r="A319" s="6">
        <v>45747</v>
      </c>
      <c r="B319" s="14">
        <v>0.39100000000000001</v>
      </c>
      <c r="C319">
        <v>2</v>
      </c>
      <c r="D319">
        <v>-2</v>
      </c>
    </row>
    <row r="320" spans="1:4" x14ac:dyDescent="0.2">
      <c r="A320" s="6">
        <v>45754</v>
      </c>
      <c r="B320" s="14">
        <v>3.4750000000000001</v>
      </c>
      <c r="C320">
        <v>2</v>
      </c>
      <c r="D320">
        <v>-2</v>
      </c>
    </row>
    <row r="321" spans="1:4" x14ac:dyDescent="0.2">
      <c r="A321" s="6">
        <v>45761</v>
      </c>
      <c r="B321" s="14">
        <v>3.851</v>
      </c>
      <c r="C321">
        <v>2</v>
      </c>
      <c r="D321">
        <v>-2</v>
      </c>
    </row>
    <row r="322" spans="1:4" x14ac:dyDescent="0.2">
      <c r="A322" s="6">
        <v>45769</v>
      </c>
      <c r="B322" s="14">
        <v>3.0819999999999999</v>
      </c>
      <c r="C322">
        <v>2</v>
      </c>
      <c r="D322">
        <v>-2</v>
      </c>
    </row>
    <row r="323" spans="1:4" x14ac:dyDescent="0.2">
      <c r="A323" s="6">
        <v>45776</v>
      </c>
      <c r="B323" s="14">
        <v>1.913</v>
      </c>
      <c r="C323">
        <v>2</v>
      </c>
      <c r="D323">
        <v>-2</v>
      </c>
    </row>
    <row r="324" spans="1:4" x14ac:dyDescent="0.2">
      <c r="A324" s="6">
        <v>45783</v>
      </c>
      <c r="B324" s="14">
        <v>1.423</v>
      </c>
      <c r="C324">
        <v>2</v>
      </c>
      <c r="D324">
        <v>-2</v>
      </c>
    </row>
    <row r="325" spans="1:4" x14ac:dyDescent="0.2">
      <c r="A325" s="6">
        <v>45790</v>
      </c>
      <c r="B325" s="14">
        <v>1.0980000000000001</v>
      </c>
      <c r="C325">
        <v>2</v>
      </c>
      <c r="D325">
        <v>-2</v>
      </c>
    </row>
    <row r="326" spans="1:4" x14ac:dyDescent="0.2">
      <c r="A326" s="6">
        <v>45797</v>
      </c>
      <c r="B326" s="14">
        <v>0.74299999999999999</v>
      </c>
      <c r="C326">
        <v>2</v>
      </c>
      <c r="D326">
        <v>-2</v>
      </c>
    </row>
    <row r="327" spans="1:4" x14ac:dyDescent="0.2">
      <c r="A327" s="6">
        <v>45805</v>
      </c>
      <c r="B327" s="14">
        <v>0.20599999999999999</v>
      </c>
      <c r="C327">
        <v>2</v>
      </c>
      <c r="D327">
        <v>-2</v>
      </c>
    </row>
    <row r="328" spans="1:4" x14ac:dyDescent="0.2">
      <c r="A328" s="6">
        <v>45812</v>
      </c>
      <c r="B328" s="14">
        <v>-0.104</v>
      </c>
      <c r="C328">
        <v>2</v>
      </c>
      <c r="D328">
        <v>-2</v>
      </c>
    </row>
    <row r="329" spans="1:4" x14ac:dyDescent="0.2">
      <c r="A329" s="6">
        <v>45819</v>
      </c>
      <c r="B329" s="14">
        <v>0.16500000000000001</v>
      </c>
      <c r="C329">
        <v>2</v>
      </c>
      <c r="D329">
        <v>-2</v>
      </c>
    </row>
    <row r="330" spans="1:4" x14ac:dyDescent="0.2">
      <c r="A330" s="6">
        <v>45826</v>
      </c>
      <c r="B330" s="14">
        <v>0.34799999999999998</v>
      </c>
      <c r="C330">
        <v>2</v>
      </c>
      <c r="D330">
        <v>-2</v>
      </c>
    </row>
    <row r="331" spans="1:4" x14ac:dyDescent="0.2">
      <c r="A331" s="6">
        <v>45834</v>
      </c>
      <c r="B331" s="14">
        <v>7.9000000000000001E-2</v>
      </c>
      <c r="C331">
        <v>2</v>
      </c>
      <c r="D331">
        <v>-2</v>
      </c>
    </row>
    <row r="332" spans="1:4" x14ac:dyDescent="0.2">
      <c r="A332" s="6">
        <v>45841</v>
      </c>
      <c r="B332" s="14">
        <v>-0.46700000000000003</v>
      </c>
      <c r="C332">
        <v>2</v>
      </c>
      <c r="D332">
        <v>-2</v>
      </c>
    </row>
    <row r="333" spans="1:4" x14ac:dyDescent="0.2">
      <c r="A333" s="6">
        <v>45849</v>
      </c>
      <c r="B333" s="14">
        <v>-1.462</v>
      </c>
      <c r="C333">
        <v>2</v>
      </c>
      <c r="D333">
        <v>-2</v>
      </c>
    </row>
    <row r="334" spans="1:4" x14ac:dyDescent="0.2">
      <c r="A334" s="6">
        <v>45856</v>
      </c>
      <c r="B334" s="14">
        <v>-3.0409999999999999</v>
      </c>
      <c r="C334">
        <v>2</v>
      </c>
      <c r="D334">
        <v>-2</v>
      </c>
    </row>
    <row r="335" spans="1:4" x14ac:dyDescent="0.2">
      <c r="A335" s="6">
        <v>45863</v>
      </c>
      <c r="B335" s="14">
        <v>-2.5459999999999998</v>
      </c>
      <c r="C335">
        <v>2</v>
      </c>
      <c r="D335">
        <v>-2</v>
      </c>
    </row>
    <row r="336" spans="1:4" x14ac:dyDescent="0.2">
      <c r="A336" s="6">
        <v>45870</v>
      </c>
      <c r="B336" s="14">
        <v>-1.4970000000000001</v>
      </c>
      <c r="C336">
        <v>2</v>
      </c>
      <c r="D336">
        <v>-2</v>
      </c>
    </row>
    <row r="337" spans="1:4" x14ac:dyDescent="0.2">
      <c r="A337" s="6">
        <v>45877</v>
      </c>
      <c r="B337" s="14">
        <v>-2.6429999999999998</v>
      </c>
      <c r="C337">
        <v>2</v>
      </c>
      <c r="D337">
        <v>-2</v>
      </c>
    </row>
    <row r="338" spans="1:4" x14ac:dyDescent="0.2">
      <c r="A338" s="6">
        <v>45884</v>
      </c>
      <c r="B338" s="14">
        <v>-2.0920000000000001</v>
      </c>
      <c r="C338">
        <v>2</v>
      </c>
      <c r="D338">
        <v>-2</v>
      </c>
    </row>
    <row r="339" spans="1:4" x14ac:dyDescent="0.2">
      <c r="A339" s="6">
        <v>45891</v>
      </c>
      <c r="B339" s="14">
        <v>-1.1859999999999999</v>
      </c>
      <c r="C339">
        <v>2</v>
      </c>
      <c r="D339">
        <v>-2</v>
      </c>
    </row>
    <row r="340" spans="1:4" x14ac:dyDescent="0.2">
      <c r="A340" s="6">
        <v>45898</v>
      </c>
      <c r="B340" s="14">
        <v>-0.72</v>
      </c>
      <c r="C340">
        <v>2</v>
      </c>
      <c r="D340">
        <v>-2</v>
      </c>
    </row>
    <row r="341" spans="1:4" x14ac:dyDescent="0.2">
      <c r="A341" s="6">
        <v>45908</v>
      </c>
      <c r="B341" s="14">
        <v>-0.53600000000000003</v>
      </c>
      <c r="C341">
        <v>2</v>
      </c>
      <c r="D341">
        <v>-2</v>
      </c>
    </row>
    <row r="342" spans="1:4" x14ac:dyDescent="0.2">
      <c r="A342" s="6">
        <v>45915</v>
      </c>
      <c r="B342" s="14">
        <v>-0.36899999999999999</v>
      </c>
      <c r="C342">
        <v>2</v>
      </c>
      <c r="D342">
        <v>-2</v>
      </c>
    </row>
    <row r="343" spans="1:4" x14ac:dyDescent="0.2">
      <c r="A343" s="6">
        <v>45922</v>
      </c>
      <c r="B343" s="14">
        <v>-7.0999999999999994E-2</v>
      </c>
      <c r="C343">
        <v>2</v>
      </c>
      <c r="D343">
        <v>-2</v>
      </c>
    </row>
    <row r="344" spans="1:4" x14ac:dyDescent="0.2">
      <c r="A344" s="6">
        <v>45929</v>
      </c>
      <c r="B344" s="14">
        <v>0.86599999999999999</v>
      </c>
      <c r="C344">
        <v>2</v>
      </c>
      <c r="D344">
        <v>-2</v>
      </c>
    </row>
    <row r="345" spans="1:4" x14ac:dyDescent="0.2">
      <c r="A345" s="6">
        <v>45936</v>
      </c>
      <c r="B345" s="14">
        <v>1.6850000000000001</v>
      </c>
      <c r="C345">
        <v>2</v>
      </c>
      <c r="D345">
        <v>-2</v>
      </c>
    </row>
    <row r="346" spans="1:4" x14ac:dyDescent="0.2">
      <c r="A346" s="6">
        <v>45943</v>
      </c>
      <c r="B346" s="14">
        <v>1.57</v>
      </c>
      <c r="C346">
        <v>2</v>
      </c>
      <c r="D346">
        <v>-2</v>
      </c>
    </row>
    <row r="347" spans="1:4" x14ac:dyDescent="0.2">
      <c r="A347" s="6">
        <v>45950</v>
      </c>
      <c r="B347" s="14">
        <v>0.84099999999999997</v>
      </c>
      <c r="C347">
        <v>2</v>
      </c>
      <c r="D347">
        <v>-2</v>
      </c>
    </row>
    <row r="348" spans="1:4" x14ac:dyDescent="0.2">
      <c r="A348" s="6">
        <v>45957</v>
      </c>
      <c r="B348" s="14">
        <v>1.73</v>
      </c>
      <c r="C348">
        <v>2</v>
      </c>
      <c r="D348">
        <v>-2</v>
      </c>
    </row>
    <row r="349" spans="1:4" x14ac:dyDescent="0.2">
      <c r="A349" s="6">
        <v>45964</v>
      </c>
      <c r="B349" s="14">
        <v>1.026</v>
      </c>
      <c r="C349">
        <v>2</v>
      </c>
      <c r="D349">
        <v>-2</v>
      </c>
    </row>
    <row r="350" spans="1:4" x14ac:dyDescent="0.2">
      <c r="A350" s="6">
        <v>45971</v>
      </c>
      <c r="B350" s="14">
        <v>2.0840000000000001</v>
      </c>
      <c r="C350">
        <v>2</v>
      </c>
      <c r="D350">
        <v>-2</v>
      </c>
    </row>
    <row r="351" spans="1:4" x14ac:dyDescent="0.2">
      <c r="A351" s="6">
        <v>45978</v>
      </c>
      <c r="B351" s="14">
        <v>1.9910000000000001</v>
      </c>
      <c r="C351">
        <v>2</v>
      </c>
      <c r="D351">
        <v>-2</v>
      </c>
    </row>
    <row r="352" spans="1:4" x14ac:dyDescent="0.2">
      <c r="A352" s="6">
        <v>45985</v>
      </c>
      <c r="B352" s="14">
        <v>1.7869999999999999</v>
      </c>
      <c r="C352">
        <v>2</v>
      </c>
      <c r="D352">
        <v>-2</v>
      </c>
    </row>
    <row r="353" spans="1:4" x14ac:dyDescent="0.2">
      <c r="A353" s="6">
        <v>45993</v>
      </c>
      <c r="B353" s="14">
        <v>1.256</v>
      </c>
      <c r="C353">
        <v>2</v>
      </c>
      <c r="D353">
        <v>-2</v>
      </c>
    </row>
    <row r="354" spans="1:4" x14ac:dyDescent="0.2">
      <c r="A354" s="6">
        <v>46000</v>
      </c>
      <c r="B354" s="14">
        <v>2.339</v>
      </c>
      <c r="C354">
        <v>2</v>
      </c>
      <c r="D354">
        <v>-2</v>
      </c>
    </row>
    <row r="355" spans="1:4" x14ac:dyDescent="0.2">
      <c r="A355" s="6">
        <v>46007</v>
      </c>
      <c r="B355" s="14">
        <v>1.2929999999999999</v>
      </c>
      <c r="C355">
        <v>2</v>
      </c>
      <c r="D355">
        <v>-2</v>
      </c>
    </row>
    <row r="356" spans="1:4" x14ac:dyDescent="0.2">
      <c r="A356" s="6">
        <v>46014</v>
      </c>
      <c r="B356" s="14">
        <v>1.5920000000000001</v>
      </c>
      <c r="C356">
        <v>2</v>
      </c>
      <c r="D356">
        <v>-2</v>
      </c>
    </row>
    <row r="357" spans="1:4" x14ac:dyDescent="0.2">
      <c r="A357" s="6">
        <v>46022</v>
      </c>
      <c r="B357" s="14">
        <v>1.169</v>
      </c>
      <c r="C357">
        <v>2</v>
      </c>
      <c r="D357">
        <v>-2</v>
      </c>
    </row>
    <row r="358" spans="1:4" x14ac:dyDescent="0.2">
      <c r="A358" s="6">
        <v>46030</v>
      </c>
      <c r="B358" s="14">
        <v>0.23699999999999999</v>
      </c>
      <c r="C358">
        <v>2</v>
      </c>
      <c r="D358">
        <v>-2</v>
      </c>
    </row>
    <row r="359" spans="1:4" x14ac:dyDescent="0.2">
      <c r="A359" s="6">
        <v>46037</v>
      </c>
      <c r="B359" s="14">
        <v>0.39100000000000001</v>
      </c>
      <c r="C359">
        <v>2</v>
      </c>
      <c r="D359">
        <v>-2</v>
      </c>
    </row>
    <row r="360" spans="1:4" x14ac:dyDescent="0.2">
      <c r="A360" s="6">
        <v>46045</v>
      </c>
      <c r="B360" s="14">
        <v>2.0179999999999998</v>
      </c>
      <c r="C360">
        <v>2</v>
      </c>
      <c r="D360">
        <v>-2</v>
      </c>
    </row>
    <row r="361" spans="1:4" x14ac:dyDescent="0.2">
      <c r="A361" s="6">
        <v>46052</v>
      </c>
      <c r="B361" s="14">
        <v>1.169</v>
      </c>
      <c r="C361">
        <v>2</v>
      </c>
      <c r="D361">
        <v>-2</v>
      </c>
    </row>
    <row r="362" spans="1:4" x14ac:dyDescent="0.2">
      <c r="A362" s="6">
        <v>46059</v>
      </c>
      <c r="B362" s="14">
        <v>2.399</v>
      </c>
      <c r="C362">
        <v>2</v>
      </c>
      <c r="D362">
        <v>-2</v>
      </c>
    </row>
    <row r="363" spans="1:4" x14ac:dyDescent="0.2">
      <c r="A363" s="6">
        <v>46066</v>
      </c>
      <c r="B363" s="14">
        <v>1.218</v>
      </c>
      <c r="C363">
        <v>2</v>
      </c>
      <c r="D363">
        <v>-2</v>
      </c>
    </row>
    <row r="364" spans="1:4" x14ac:dyDescent="0.2">
      <c r="A364" s="6">
        <v>46076</v>
      </c>
      <c r="B364" s="14">
        <v>1.026</v>
      </c>
      <c r="C364">
        <v>2</v>
      </c>
      <c r="D364">
        <v>-2</v>
      </c>
    </row>
    <row r="365" spans="1:4" x14ac:dyDescent="0.2">
      <c r="A365" s="6">
        <v>46083</v>
      </c>
      <c r="B365" s="14">
        <v>0.80800000000000005</v>
      </c>
      <c r="C365">
        <v>2</v>
      </c>
      <c r="D365">
        <v>-2</v>
      </c>
    </row>
    <row r="366" spans="1:4" x14ac:dyDescent="0.2">
      <c r="A366" s="6">
        <v>46090</v>
      </c>
      <c r="B366" s="14">
        <v>-0.34899999999999998</v>
      </c>
      <c r="C366">
        <v>2</v>
      </c>
      <c r="D366">
        <v>-2</v>
      </c>
    </row>
    <row r="367" spans="1:4" x14ac:dyDescent="0.2">
      <c r="A367" s="6">
        <v>46097</v>
      </c>
      <c r="B367" s="14">
        <v>-0.08</v>
      </c>
      <c r="C367">
        <v>2</v>
      </c>
      <c r="D367">
        <v>-2</v>
      </c>
    </row>
    <row r="368" spans="1:4" x14ac:dyDescent="0.2">
      <c r="A368" s="6">
        <v>46104</v>
      </c>
      <c r="B368" s="14">
        <v>-0.871</v>
      </c>
      <c r="C368">
        <v>2</v>
      </c>
      <c r="D368">
        <v>-2</v>
      </c>
    </row>
    <row r="369" spans="1:4" x14ac:dyDescent="0.2">
      <c r="A369" s="6">
        <v>46111</v>
      </c>
      <c r="B369" s="14">
        <v>0.745</v>
      </c>
      <c r="C369">
        <v>2</v>
      </c>
      <c r="D369">
        <v>-2</v>
      </c>
    </row>
    <row r="372" spans="1:4" ht="16" x14ac:dyDescent="0.2">
      <c r="A372" s="9" t="s">
        <v>735</v>
      </c>
    </row>
    <row r="373" spans="1:4" x14ac:dyDescent="0.2">
      <c r="A373" t="s">
        <v>736</v>
      </c>
      <c r="B373" s="33">
        <f>'01_Data'!D1826</f>
        <v>130.52000000000001</v>
      </c>
    </row>
    <row r="374" spans="1:4" x14ac:dyDescent="0.2">
      <c r="A374" t="s">
        <v>737</v>
      </c>
      <c r="B374" s="33">
        <f>'01_Data'!E1826</f>
        <v>62.97</v>
      </c>
    </row>
    <row r="375" spans="1:4" x14ac:dyDescent="0.2">
      <c r="A375" t="s">
        <v>725</v>
      </c>
      <c r="B375" s="7">
        <f>LN(B373)-LN(B374)</f>
        <v>0.72886804922446835</v>
      </c>
    </row>
    <row r="376" spans="1:4" x14ac:dyDescent="0.2">
      <c r="A376" t="s">
        <v>726</v>
      </c>
      <c r="B376">
        <v>-1.31</v>
      </c>
    </row>
    <row r="377" spans="1:4" x14ac:dyDescent="0.2">
      <c r="A377" t="s">
        <v>312</v>
      </c>
      <c r="B377">
        <v>116.4</v>
      </c>
    </row>
    <row r="378" spans="1:4" x14ac:dyDescent="0.2">
      <c r="A378" t="s">
        <v>727</v>
      </c>
      <c r="B378" s="36" t="s">
        <v>728</v>
      </c>
    </row>
    <row r="379" spans="1:4" x14ac:dyDescent="0.2">
      <c r="A379" t="s">
        <v>729</v>
      </c>
      <c r="B379">
        <v>0.77100000000000002</v>
      </c>
    </row>
    <row r="380" spans="1:4" x14ac:dyDescent="0.2">
      <c r="A380" t="s">
        <v>730</v>
      </c>
      <c r="B380" s="42" t="s">
        <v>731</v>
      </c>
    </row>
    <row r="382" spans="1:4" x14ac:dyDescent="0.2">
      <c r="A382" s="13" t="s">
        <v>6</v>
      </c>
      <c r="B382" s="13" t="s">
        <v>732</v>
      </c>
      <c r="C382" s="13" t="s">
        <v>733</v>
      </c>
      <c r="D382" s="13" t="s">
        <v>734</v>
      </c>
    </row>
    <row r="383" spans="1:4" x14ac:dyDescent="0.2">
      <c r="A383" s="6">
        <v>43552</v>
      </c>
      <c r="B383" s="14">
        <v>-0.86599999999999999</v>
      </c>
      <c r="C383">
        <v>2</v>
      </c>
      <c r="D383">
        <v>-2</v>
      </c>
    </row>
    <row r="384" spans="1:4" x14ac:dyDescent="0.2">
      <c r="A384" s="6">
        <v>43559</v>
      </c>
      <c r="B384" s="14">
        <v>-2.3639999999999999</v>
      </c>
      <c r="C384">
        <v>2</v>
      </c>
      <c r="D384">
        <v>-2</v>
      </c>
    </row>
    <row r="385" spans="1:4" x14ac:dyDescent="0.2">
      <c r="A385" s="6">
        <v>43566</v>
      </c>
      <c r="B385" s="14">
        <v>-1.54</v>
      </c>
      <c r="C385">
        <v>2</v>
      </c>
      <c r="D385">
        <v>-2</v>
      </c>
    </row>
    <row r="386" spans="1:4" x14ac:dyDescent="0.2">
      <c r="A386" s="6">
        <v>43573</v>
      </c>
      <c r="B386" s="14">
        <v>1.585</v>
      </c>
      <c r="C386">
        <v>2</v>
      </c>
      <c r="D386">
        <v>-2</v>
      </c>
    </row>
    <row r="387" spans="1:4" x14ac:dyDescent="0.2">
      <c r="A387" s="6">
        <v>43581</v>
      </c>
      <c r="B387" s="14">
        <v>-0.23100000000000001</v>
      </c>
      <c r="C387">
        <v>2</v>
      </c>
      <c r="D387">
        <v>-2</v>
      </c>
    </row>
    <row r="388" spans="1:4" x14ac:dyDescent="0.2">
      <c r="A388" s="6">
        <v>43588</v>
      </c>
      <c r="B388" s="14">
        <v>1.3740000000000001</v>
      </c>
      <c r="C388">
        <v>2</v>
      </c>
      <c r="D388">
        <v>-2</v>
      </c>
    </row>
    <row r="389" spans="1:4" x14ac:dyDescent="0.2">
      <c r="A389" s="6">
        <v>43595</v>
      </c>
      <c r="B389" s="14">
        <v>3.052</v>
      </c>
      <c r="C389">
        <v>2</v>
      </c>
      <c r="D389">
        <v>-2</v>
      </c>
    </row>
    <row r="390" spans="1:4" x14ac:dyDescent="0.2">
      <c r="A390" s="6">
        <v>43602</v>
      </c>
      <c r="B390" s="14">
        <v>2.9279999999999999</v>
      </c>
      <c r="C390">
        <v>2</v>
      </c>
      <c r="D390">
        <v>-2</v>
      </c>
    </row>
    <row r="391" spans="1:4" x14ac:dyDescent="0.2">
      <c r="A391" s="6">
        <v>43609</v>
      </c>
      <c r="B391" s="14">
        <v>1.2749999999999999</v>
      </c>
      <c r="C391">
        <v>2</v>
      </c>
      <c r="D391">
        <v>-2</v>
      </c>
    </row>
    <row r="392" spans="1:4" x14ac:dyDescent="0.2">
      <c r="A392" s="6">
        <v>43619</v>
      </c>
      <c r="B392" s="14">
        <v>2.1349999999999998</v>
      </c>
      <c r="C392">
        <v>2</v>
      </c>
      <c r="D392">
        <v>-2</v>
      </c>
    </row>
    <row r="393" spans="1:4" x14ac:dyDescent="0.2">
      <c r="A393" s="6">
        <v>43626</v>
      </c>
      <c r="B393" s="14">
        <v>1.8280000000000001</v>
      </c>
      <c r="C393">
        <v>2</v>
      </c>
      <c r="D393">
        <v>-2</v>
      </c>
    </row>
    <row r="394" spans="1:4" x14ac:dyDescent="0.2">
      <c r="A394" s="6">
        <v>43633</v>
      </c>
      <c r="B394" s="14">
        <v>1.0089999999999999</v>
      </c>
      <c r="C394">
        <v>2</v>
      </c>
      <c r="D394">
        <v>-2</v>
      </c>
    </row>
    <row r="395" spans="1:4" x14ac:dyDescent="0.2">
      <c r="A395" s="6">
        <v>43640</v>
      </c>
      <c r="B395" s="14">
        <v>1.1659999999999999</v>
      </c>
      <c r="C395">
        <v>2</v>
      </c>
      <c r="D395">
        <v>-2</v>
      </c>
    </row>
    <row r="396" spans="1:4" x14ac:dyDescent="0.2">
      <c r="A396" s="6">
        <v>43647</v>
      </c>
      <c r="B396" s="14">
        <v>1.399</v>
      </c>
      <c r="C396">
        <v>2</v>
      </c>
      <c r="D396">
        <v>-2</v>
      </c>
    </row>
    <row r="397" spans="1:4" x14ac:dyDescent="0.2">
      <c r="A397" s="6">
        <v>43655</v>
      </c>
      <c r="B397" s="14">
        <v>0.76500000000000001</v>
      </c>
      <c r="C397">
        <v>2</v>
      </c>
      <c r="D397">
        <v>-2</v>
      </c>
    </row>
    <row r="398" spans="1:4" x14ac:dyDescent="0.2">
      <c r="A398" s="6">
        <v>43662</v>
      </c>
      <c r="B398" s="14">
        <v>7.0000000000000007E-2</v>
      </c>
      <c r="C398">
        <v>2</v>
      </c>
      <c r="D398">
        <v>-2</v>
      </c>
    </row>
    <row r="399" spans="1:4" x14ac:dyDescent="0.2">
      <c r="A399" s="6">
        <v>43669</v>
      </c>
      <c r="B399" s="14">
        <v>-0.09</v>
      </c>
      <c r="C399">
        <v>2</v>
      </c>
      <c r="D399">
        <v>-2</v>
      </c>
    </row>
    <row r="400" spans="1:4" x14ac:dyDescent="0.2">
      <c r="A400" s="6">
        <v>43676</v>
      </c>
      <c r="B400" s="14">
        <v>-0.90300000000000002</v>
      </c>
      <c r="C400">
        <v>2</v>
      </c>
      <c r="D400">
        <v>-2</v>
      </c>
    </row>
    <row r="401" spans="1:4" x14ac:dyDescent="0.2">
      <c r="A401" s="6">
        <v>43683</v>
      </c>
      <c r="B401" s="14">
        <v>-1.1870000000000001</v>
      </c>
      <c r="C401">
        <v>2</v>
      </c>
      <c r="D401">
        <v>-2</v>
      </c>
    </row>
    <row r="402" spans="1:4" x14ac:dyDescent="0.2">
      <c r="A402" s="6">
        <v>43690</v>
      </c>
      <c r="B402" s="14">
        <v>0.69299999999999995</v>
      </c>
      <c r="C402">
        <v>2</v>
      </c>
      <c r="D402">
        <v>-2</v>
      </c>
    </row>
    <row r="403" spans="1:4" x14ac:dyDescent="0.2">
      <c r="A403" s="6">
        <v>43697</v>
      </c>
      <c r="B403" s="14">
        <v>-0.46500000000000002</v>
      </c>
      <c r="C403">
        <v>2</v>
      </c>
      <c r="D403">
        <v>-2</v>
      </c>
    </row>
    <row r="404" spans="1:4" x14ac:dyDescent="0.2">
      <c r="A404" s="6">
        <v>43704</v>
      </c>
      <c r="B404" s="14">
        <v>0.70499999999999996</v>
      </c>
      <c r="C404">
        <v>2</v>
      </c>
      <c r="D404">
        <v>-2</v>
      </c>
    </row>
    <row r="405" spans="1:4" x14ac:dyDescent="0.2">
      <c r="A405" s="6">
        <v>43712</v>
      </c>
      <c r="B405" s="14">
        <v>1.3120000000000001</v>
      </c>
      <c r="C405">
        <v>2</v>
      </c>
      <c r="D405">
        <v>-2</v>
      </c>
    </row>
    <row r="406" spans="1:4" x14ac:dyDescent="0.2">
      <c r="A406" s="6">
        <v>43719</v>
      </c>
      <c r="B406" s="14">
        <v>1.0129999999999999</v>
      </c>
      <c r="C406">
        <v>2</v>
      </c>
      <c r="D406">
        <v>-2</v>
      </c>
    </row>
    <row r="407" spans="1:4" x14ac:dyDescent="0.2">
      <c r="A407" s="6">
        <v>43726</v>
      </c>
      <c r="B407" s="14">
        <v>2.88</v>
      </c>
      <c r="C407">
        <v>2</v>
      </c>
      <c r="D407">
        <v>-2</v>
      </c>
    </row>
    <row r="408" spans="1:4" x14ac:dyDescent="0.2">
      <c r="A408" s="6">
        <v>43733</v>
      </c>
      <c r="B408" s="14">
        <v>1.784</v>
      </c>
      <c r="C408">
        <v>2</v>
      </c>
      <c r="D408">
        <v>-2</v>
      </c>
    </row>
    <row r="409" spans="1:4" x14ac:dyDescent="0.2">
      <c r="A409" s="6">
        <v>43740</v>
      </c>
      <c r="B409" s="14">
        <v>0.33500000000000002</v>
      </c>
      <c r="C409">
        <v>2</v>
      </c>
      <c r="D409">
        <v>-2</v>
      </c>
    </row>
    <row r="410" spans="1:4" x14ac:dyDescent="0.2">
      <c r="A410" s="6">
        <v>43747</v>
      </c>
      <c r="B410" s="14">
        <v>1.978</v>
      </c>
      <c r="C410">
        <v>2</v>
      </c>
      <c r="D410">
        <v>-2</v>
      </c>
    </row>
    <row r="411" spans="1:4" x14ac:dyDescent="0.2">
      <c r="A411" s="6">
        <v>43754</v>
      </c>
      <c r="B411" s="14">
        <v>1.72</v>
      </c>
      <c r="C411">
        <v>2</v>
      </c>
      <c r="D411">
        <v>-2</v>
      </c>
    </row>
    <row r="412" spans="1:4" x14ac:dyDescent="0.2">
      <c r="A412" s="6">
        <v>43761</v>
      </c>
      <c r="B412" s="14">
        <v>0.89300000000000002</v>
      </c>
      <c r="C412">
        <v>2</v>
      </c>
      <c r="D412">
        <v>-2</v>
      </c>
    </row>
    <row r="413" spans="1:4" x14ac:dyDescent="0.2">
      <c r="A413" s="6">
        <v>43768</v>
      </c>
      <c r="B413" s="14">
        <v>1.0249999999999999</v>
      </c>
      <c r="C413">
        <v>2</v>
      </c>
      <c r="D413">
        <v>-2</v>
      </c>
    </row>
    <row r="414" spans="1:4" x14ac:dyDescent="0.2">
      <c r="A414" s="6">
        <v>43775</v>
      </c>
      <c r="B414" s="14">
        <v>2.4239999999999999</v>
      </c>
      <c r="C414">
        <v>2</v>
      </c>
      <c r="D414">
        <v>-2</v>
      </c>
    </row>
    <row r="415" spans="1:4" x14ac:dyDescent="0.2">
      <c r="A415" s="6">
        <v>43782</v>
      </c>
      <c r="B415" s="14">
        <v>2.25</v>
      </c>
      <c r="C415">
        <v>2</v>
      </c>
      <c r="D415">
        <v>-2</v>
      </c>
    </row>
    <row r="416" spans="1:4" x14ac:dyDescent="0.2">
      <c r="A416" s="6">
        <v>43789</v>
      </c>
      <c r="B416" s="14">
        <v>2.117</v>
      </c>
      <c r="C416">
        <v>2</v>
      </c>
      <c r="D416">
        <v>-2</v>
      </c>
    </row>
    <row r="417" spans="1:4" x14ac:dyDescent="0.2">
      <c r="A417" s="6">
        <v>43796</v>
      </c>
      <c r="B417" s="14">
        <v>1.8220000000000001</v>
      </c>
      <c r="C417">
        <v>2</v>
      </c>
      <c r="D417">
        <v>-2</v>
      </c>
    </row>
    <row r="418" spans="1:4" x14ac:dyDescent="0.2">
      <c r="A418" s="6">
        <v>43804</v>
      </c>
      <c r="B418" s="14">
        <v>1.6739999999999999</v>
      </c>
      <c r="C418">
        <v>2</v>
      </c>
      <c r="D418">
        <v>-2</v>
      </c>
    </row>
    <row r="419" spans="1:4" x14ac:dyDescent="0.2">
      <c r="A419" s="6">
        <v>43811</v>
      </c>
      <c r="B419" s="14">
        <v>1.5329999999999999</v>
      </c>
      <c r="C419">
        <v>2</v>
      </c>
      <c r="D419">
        <v>-2</v>
      </c>
    </row>
    <row r="420" spans="1:4" x14ac:dyDescent="0.2">
      <c r="A420" s="6">
        <v>43818</v>
      </c>
      <c r="B420" s="14">
        <v>1.236</v>
      </c>
      <c r="C420">
        <v>2</v>
      </c>
      <c r="D420">
        <v>-2</v>
      </c>
    </row>
    <row r="421" spans="1:4" x14ac:dyDescent="0.2">
      <c r="A421" s="6">
        <v>43826</v>
      </c>
      <c r="B421" s="14">
        <v>0.97399999999999998</v>
      </c>
      <c r="C421">
        <v>2</v>
      </c>
      <c r="D421">
        <v>-2</v>
      </c>
    </row>
    <row r="422" spans="1:4" x14ac:dyDescent="0.2">
      <c r="A422" s="6">
        <v>43836</v>
      </c>
      <c r="B422" s="14">
        <v>-0.34499999999999997</v>
      </c>
      <c r="C422">
        <v>2</v>
      </c>
      <c r="D422">
        <v>-2</v>
      </c>
    </row>
    <row r="423" spans="1:4" x14ac:dyDescent="0.2">
      <c r="A423" s="6">
        <v>43843</v>
      </c>
      <c r="B423" s="14">
        <v>-1.175</v>
      </c>
      <c r="C423">
        <v>2</v>
      </c>
      <c r="D423">
        <v>-2</v>
      </c>
    </row>
    <row r="424" spans="1:4" x14ac:dyDescent="0.2">
      <c r="A424" s="6">
        <v>43851</v>
      </c>
      <c r="B424" s="14">
        <v>-0.76500000000000001</v>
      </c>
      <c r="C424">
        <v>2</v>
      </c>
      <c r="D424">
        <v>-2</v>
      </c>
    </row>
    <row r="425" spans="1:4" x14ac:dyDescent="0.2">
      <c r="A425" s="6">
        <v>43858</v>
      </c>
      <c r="B425" s="14">
        <v>-0.52800000000000002</v>
      </c>
      <c r="C425">
        <v>2</v>
      </c>
      <c r="D425">
        <v>-2</v>
      </c>
    </row>
    <row r="426" spans="1:4" x14ac:dyDescent="0.2">
      <c r="A426" s="6">
        <v>43865</v>
      </c>
      <c r="B426" s="14">
        <v>-1.837</v>
      </c>
      <c r="C426">
        <v>2</v>
      </c>
      <c r="D426">
        <v>-2</v>
      </c>
    </row>
    <row r="427" spans="1:4" x14ac:dyDescent="0.2">
      <c r="A427" s="6">
        <v>43872</v>
      </c>
      <c r="B427" s="14">
        <v>-1.1499999999999999</v>
      </c>
      <c r="C427">
        <v>2</v>
      </c>
      <c r="D427">
        <v>-2</v>
      </c>
    </row>
    <row r="428" spans="1:4" x14ac:dyDescent="0.2">
      <c r="A428" s="6">
        <v>43880</v>
      </c>
      <c r="B428" s="14">
        <v>-1.226</v>
      </c>
      <c r="C428">
        <v>2</v>
      </c>
      <c r="D428">
        <v>-2</v>
      </c>
    </row>
    <row r="429" spans="1:4" x14ac:dyDescent="0.2">
      <c r="A429" s="6">
        <v>43887</v>
      </c>
      <c r="B429" s="14">
        <v>1.2999999999999999E-2</v>
      </c>
      <c r="C429">
        <v>2</v>
      </c>
      <c r="D429">
        <v>-2</v>
      </c>
    </row>
    <row r="430" spans="1:4" x14ac:dyDescent="0.2">
      <c r="A430" s="6">
        <v>43894</v>
      </c>
      <c r="B430" s="14">
        <v>0.16700000000000001</v>
      </c>
      <c r="C430">
        <v>2</v>
      </c>
      <c r="D430">
        <v>-2</v>
      </c>
    </row>
    <row r="431" spans="1:4" x14ac:dyDescent="0.2">
      <c r="A431" s="6">
        <v>43901</v>
      </c>
      <c r="B431" s="14">
        <v>4.2370000000000001</v>
      </c>
      <c r="C431">
        <v>2</v>
      </c>
      <c r="D431">
        <v>-2</v>
      </c>
    </row>
    <row r="432" spans="1:4" x14ac:dyDescent="0.2">
      <c r="A432" s="6">
        <v>43908</v>
      </c>
      <c r="B432" s="14">
        <v>1.7669999999999999</v>
      </c>
      <c r="C432">
        <v>2</v>
      </c>
      <c r="D432">
        <v>-2</v>
      </c>
    </row>
    <row r="433" spans="1:4" x14ac:dyDescent="0.2">
      <c r="A433" s="6">
        <v>43915</v>
      </c>
      <c r="B433" s="14">
        <v>2.04</v>
      </c>
      <c r="C433">
        <v>2</v>
      </c>
      <c r="D433">
        <v>-2</v>
      </c>
    </row>
    <row r="434" spans="1:4" x14ac:dyDescent="0.2">
      <c r="A434" s="6">
        <v>43922</v>
      </c>
      <c r="B434" s="14">
        <v>1.867</v>
      </c>
      <c r="C434">
        <v>2</v>
      </c>
      <c r="D434">
        <v>-2</v>
      </c>
    </row>
    <row r="435" spans="1:4" x14ac:dyDescent="0.2">
      <c r="A435" s="6">
        <v>43929</v>
      </c>
      <c r="B435" s="14">
        <v>0.90500000000000003</v>
      </c>
      <c r="C435">
        <v>2</v>
      </c>
      <c r="D435">
        <v>-2</v>
      </c>
    </row>
    <row r="436" spans="1:4" x14ac:dyDescent="0.2">
      <c r="A436" s="6">
        <v>43937</v>
      </c>
      <c r="B436" s="14">
        <v>1.157</v>
      </c>
      <c r="C436">
        <v>2</v>
      </c>
      <c r="D436">
        <v>-2</v>
      </c>
    </row>
    <row r="437" spans="1:4" x14ac:dyDescent="0.2">
      <c r="A437" s="6">
        <v>43944</v>
      </c>
      <c r="B437" s="14">
        <v>1.0389999999999999</v>
      </c>
      <c r="C437">
        <v>2</v>
      </c>
      <c r="D437">
        <v>-2</v>
      </c>
    </row>
    <row r="438" spans="1:4" x14ac:dyDescent="0.2">
      <c r="A438" s="6">
        <v>43951</v>
      </c>
      <c r="B438" s="14">
        <v>0.78100000000000003</v>
      </c>
      <c r="C438">
        <v>2</v>
      </c>
      <c r="D438">
        <v>-2</v>
      </c>
    </row>
    <row r="439" spans="1:4" x14ac:dyDescent="0.2">
      <c r="A439" s="6">
        <v>43958</v>
      </c>
      <c r="B439" s="14">
        <v>1.35</v>
      </c>
      <c r="C439">
        <v>2</v>
      </c>
      <c r="D439">
        <v>-2</v>
      </c>
    </row>
    <row r="440" spans="1:4" x14ac:dyDescent="0.2">
      <c r="A440" s="6">
        <v>43965</v>
      </c>
      <c r="B440" s="14">
        <v>1.0449999999999999</v>
      </c>
      <c r="C440">
        <v>2</v>
      </c>
      <c r="D440">
        <v>-2</v>
      </c>
    </row>
    <row r="441" spans="1:4" x14ac:dyDescent="0.2">
      <c r="A441" s="6">
        <v>43972</v>
      </c>
      <c r="B441" s="14">
        <v>1.228</v>
      </c>
      <c r="C441">
        <v>2</v>
      </c>
      <c r="D441">
        <v>-2</v>
      </c>
    </row>
    <row r="442" spans="1:4" x14ac:dyDescent="0.2">
      <c r="A442" s="6">
        <v>43980</v>
      </c>
      <c r="B442" s="14">
        <v>1.7130000000000001</v>
      </c>
      <c r="C442">
        <v>2</v>
      </c>
      <c r="D442">
        <v>-2</v>
      </c>
    </row>
    <row r="443" spans="1:4" x14ac:dyDescent="0.2">
      <c r="A443" s="6">
        <v>43987</v>
      </c>
      <c r="B443" s="14">
        <v>-1.117</v>
      </c>
      <c r="C443">
        <v>2</v>
      </c>
      <c r="D443">
        <v>-2</v>
      </c>
    </row>
    <row r="444" spans="1:4" x14ac:dyDescent="0.2">
      <c r="A444" s="6">
        <v>43994</v>
      </c>
      <c r="B444" s="14">
        <v>-1.0169999999999999</v>
      </c>
      <c r="C444">
        <v>2</v>
      </c>
      <c r="D444">
        <v>-2</v>
      </c>
    </row>
    <row r="445" spans="1:4" x14ac:dyDescent="0.2">
      <c r="A445" s="6">
        <v>44001</v>
      </c>
      <c r="B445" s="14">
        <v>-1.411</v>
      </c>
      <c r="C445">
        <v>2</v>
      </c>
      <c r="D445">
        <v>-2</v>
      </c>
    </row>
    <row r="446" spans="1:4" x14ac:dyDescent="0.2">
      <c r="A446" s="6">
        <v>44008</v>
      </c>
      <c r="B446" s="14">
        <v>-1.0049999999999999</v>
      </c>
      <c r="C446">
        <v>2</v>
      </c>
      <c r="D446">
        <v>-2</v>
      </c>
    </row>
    <row r="447" spans="1:4" x14ac:dyDescent="0.2">
      <c r="A447" s="6">
        <v>44018</v>
      </c>
      <c r="B447" s="14">
        <v>-0.92500000000000004</v>
      </c>
      <c r="C447">
        <v>2</v>
      </c>
      <c r="D447">
        <v>-2</v>
      </c>
    </row>
    <row r="448" spans="1:4" x14ac:dyDescent="0.2">
      <c r="A448" s="6">
        <v>44025</v>
      </c>
      <c r="B448" s="14">
        <v>-0.40500000000000003</v>
      </c>
      <c r="C448">
        <v>2</v>
      </c>
      <c r="D448">
        <v>-2</v>
      </c>
    </row>
    <row r="449" spans="1:4" x14ac:dyDescent="0.2">
      <c r="A449" s="6">
        <v>44032</v>
      </c>
      <c r="B449" s="14">
        <v>-0.109</v>
      </c>
      <c r="C449">
        <v>2</v>
      </c>
      <c r="D449">
        <v>-2</v>
      </c>
    </row>
    <row r="450" spans="1:4" x14ac:dyDescent="0.2">
      <c r="A450" s="6">
        <v>44039</v>
      </c>
      <c r="B450" s="14">
        <v>-0.48599999999999999</v>
      </c>
      <c r="C450">
        <v>2</v>
      </c>
      <c r="D450">
        <v>-2</v>
      </c>
    </row>
    <row r="451" spans="1:4" x14ac:dyDescent="0.2">
      <c r="A451" s="6">
        <v>44046</v>
      </c>
      <c r="B451" s="14">
        <v>-0.318</v>
      </c>
      <c r="C451">
        <v>2</v>
      </c>
      <c r="D451">
        <v>-2</v>
      </c>
    </row>
    <row r="452" spans="1:4" x14ac:dyDescent="0.2">
      <c r="A452" s="6">
        <v>44053</v>
      </c>
      <c r="B452" s="14">
        <v>-0.22500000000000001</v>
      </c>
      <c r="C452">
        <v>2</v>
      </c>
      <c r="D452">
        <v>-2</v>
      </c>
    </row>
    <row r="453" spans="1:4" x14ac:dyDescent="0.2">
      <c r="A453" s="6">
        <v>44060</v>
      </c>
      <c r="B453" s="14">
        <v>1.587</v>
      </c>
      <c r="C453">
        <v>2</v>
      </c>
      <c r="D453">
        <v>-2</v>
      </c>
    </row>
    <row r="454" spans="1:4" x14ac:dyDescent="0.2">
      <c r="A454" s="6">
        <v>44067</v>
      </c>
      <c r="B454" s="14">
        <v>1.577</v>
      </c>
      <c r="C454">
        <v>2</v>
      </c>
      <c r="D454">
        <v>-2</v>
      </c>
    </row>
    <row r="455" spans="1:4" x14ac:dyDescent="0.2">
      <c r="A455" s="6">
        <v>44074</v>
      </c>
      <c r="B455" s="14">
        <v>1.9530000000000001</v>
      </c>
      <c r="C455">
        <v>2</v>
      </c>
      <c r="D455">
        <v>-2</v>
      </c>
    </row>
    <row r="456" spans="1:4" x14ac:dyDescent="0.2">
      <c r="A456" s="6">
        <v>44082</v>
      </c>
      <c r="B456" s="14">
        <v>1.95</v>
      </c>
      <c r="C456">
        <v>2</v>
      </c>
      <c r="D456">
        <v>-2</v>
      </c>
    </row>
    <row r="457" spans="1:4" x14ac:dyDescent="0.2">
      <c r="A457" s="6">
        <v>44089</v>
      </c>
      <c r="B457" s="14">
        <v>1.673</v>
      </c>
      <c r="C457">
        <v>2</v>
      </c>
      <c r="D457">
        <v>-2</v>
      </c>
    </row>
    <row r="458" spans="1:4" x14ac:dyDescent="0.2">
      <c r="A458" s="6">
        <v>44096</v>
      </c>
      <c r="B458" s="14">
        <v>1.304</v>
      </c>
      <c r="C458">
        <v>2</v>
      </c>
      <c r="D458">
        <v>-2</v>
      </c>
    </row>
    <row r="459" spans="1:4" x14ac:dyDescent="0.2">
      <c r="A459" s="6">
        <v>44103</v>
      </c>
      <c r="B459" s="14">
        <v>1.45</v>
      </c>
      <c r="C459">
        <v>2</v>
      </c>
      <c r="D459">
        <v>-2</v>
      </c>
    </row>
    <row r="460" spans="1:4" x14ac:dyDescent="0.2">
      <c r="A460" s="6">
        <v>44110</v>
      </c>
      <c r="B460" s="14">
        <v>1.2929999999999999</v>
      </c>
      <c r="C460">
        <v>2</v>
      </c>
      <c r="D460">
        <v>-2</v>
      </c>
    </row>
    <row r="461" spans="1:4" x14ac:dyDescent="0.2">
      <c r="A461" s="6">
        <v>44117</v>
      </c>
      <c r="B461" s="14">
        <v>1.175</v>
      </c>
      <c r="C461">
        <v>2</v>
      </c>
      <c r="D461">
        <v>-2</v>
      </c>
    </row>
    <row r="462" spans="1:4" x14ac:dyDescent="0.2">
      <c r="A462" s="6">
        <v>44124</v>
      </c>
      <c r="B462" s="14">
        <v>0.9</v>
      </c>
      <c r="C462">
        <v>2</v>
      </c>
      <c r="D462">
        <v>-2</v>
      </c>
    </row>
    <row r="463" spans="1:4" x14ac:dyDescent="0.2">
      <c r="A463" s="6">
        <v>44131</v>
      </c>
      <c r="B463" s="14">
        <v>0.91</v>
      </c>
      <c r="C463">
        <v>2</v>
      </c>
      <c r="D463">
        <v>-2</v>
      </c>
    </row>
    <row r="464" spans="1:4" x14ac:dyDescent="0.2">
      <c r="A464" s="6">
        <v>44138</v>
      </c>
      <c r="B464" s="14">
        <v>-0.25</v>
      </c>
      <c r="C464">
        <v>2</v>
      </c>
      <c r="D464">
        <v>-2</v>
      </c>
    </row>
    <row r="465" spans="1:4" x14ac:dyDescent="0.2">
      <c r="A465" s="6">
        <v>44145</v>
      </c>
      <c r="B465" s="14">
        <v>-1.306</v>
      </c>
      <c r="C465">
        <v>2</v>
      </c>
      <c r="D465">
        <v>-2</v>
      </c>
    </row>
    <row r="466" spans="1:4" x14ac:dyDescent="0.2">
      <c r="A466" s="6">
        <v>44152</v>
      </c>
      <c r="B466" s="14">
        <v>-0.69</v>
      </c>
      <c r="C466">
        <v>2</v>
      </c>
      <c r="D466">
        <v>-2</v>
      </c>
    </row>
    <row r="467" spans="1:4" x14ac:dyDescent="0.2">
      <c r="A467" s="6">
        <v>44159</v>
      </c>
      <c r="B467" s="14">
        <v>-2.8730000000000002</v>
      </c>
      <c r="C467">
        <v>2</v>
      </c>
      <c r="D467">
        <v>-2</v>
      </c>
    </row>
    <row r="468" spans="1:4" x14ac:dyDescent="0.2">
      <c r="A468" s="6">
        <v>44167</v>
      </c>
      <c r="B468" s="14">
        <v>-2.6349999999999998</v>
      </c>
      <c r="C468">
        <v>2</v>
      </c>
      <c r="D468">
        <v>-2</v>
      </c>
    </row>
    <row r="469" spans="1:4" x14ac:dyDescent="0.2">
      <c r="A469" s="6">
        <v>44174</v>
      </c>
      <c r="B469" s="14">
        <v>-2.8769999999999998</v>
      </c>
      <c r="C469">
        <v>2</v>
      </c>
      <c r="D469">
        <v>-2</v>
      </c>
    </row>
    <row r="470" spans="1:4" x14ac:dyDescent="0.2">
      <c r="A470" s="6">
        <v>44181</v>
      </c>
      <c r="B470" s="14">
        <v>-2.04</v>
      </c>
      <c r="C470">
        <v>2</v>
      </c>
      <c r="D470">
        <v>-2</v>
      </c>
    </row>
    <row r="471" spans="1:4" x14ac:dyDescent="0.2">
      <c r="A471" s="6">
        <v>44188</v>
      </c>
      <c r="B471" s="14">
        <v>-1.488</v>
      </c>
      <c r="C471">
        <v>2</v>
      </c>
      <c r="D471">
        <v>-2</v>
      </c>
    </row>
    <row r="472" spans="1:4" x14ac:dyDescent="0.2">
      <c r="A472" s="6">
        <v>44196</v>
      </c>
      <c r="B472" s="14">
        <v>-1.0609999999999999</v>
      </c>
      <c r="C472">
        <v>2</v>
      </c>
      <c r="D472">
        <v>-2</v>
      </c>
    </row>
    <row r="473" spans="1:4" x14ac:dyDescent="0.2">
      <c r="A473" s="6">
        <v>44204</v>
      </c>
      <c r="B473" s="14">
        <v>-1.083</v>
      </c>
      <c r="C473">
        <v>2</v>
      </c>
      <c r="D473">
        <v>-2</v>
      </c>
    </row>
    <row r="474" spans="1:4" x14ac:dyDescent="0.2">
      <c r="A474" s="6">
        <v>44211</v>
      </c>
      <c r="B474" s="14">
        <v>-1.4870000000000001</v>
      </c>
      <c r="C474">
        <v>2</v>
      </c>
      <c r="D474">
        <v>-2</v>
      </c>
    </row>
    <row r="475" spans="1:4" x14ac:dyDescent="0.2">
      <c r="A475" s="6">
        <v>44221</v>
      </c>
      <c r="B475" s="14">
        <v>-1.3720000000000001</v>
      </c>
      <c r="C475">
        <v>2</v>
      </c>
      <c r="D475">
        <v>-2</v>
      </c>
    </row>
    <row r="476" spans="1:4" x14ac:dyDescent="0.2">
      <c r="A476" s="6">
        <v>44228</v>
      </c>
      <c r="B476" s="14">
        <v>-1.153</v>
      </c>
      <c r="C476">
        <v>2</v>
      </c>
      <c r="D476">
        <v>-2</v>
      </c>
    </row>
    <row r="477" spans="1:4" x14ac:dyDescent="0.2">
      <c r="A477" s="6">
        <v>44235</v>
      </c>
      <c r="B477" s="14">
        <v>-1.5589999999999999</v>
      </c>
      <c r="C477">
        <v>2</v>
      </c>
      <c r="D477">
        <v>-2</v>
      </c>
    </row>
    <row r="478" spans="1:4" x14ac:dyDescent="0.2">
      <c r="A478" s="6">
        <v>44243</v>
      </c>
      <c r="B478" s="14">
        <v>-1.35</v>
      </c>
      <c r="C478">
        <v>2</v>
      </c>
      <c r="D478">
        <v>-2</v>
      </c>
    </row>
    <row r="479" spans="1:4" x14ac:dyDescent="0.2">
      <c r="A479" s="6">
        <v>44250</v>
      </c>
      <c r="B479" s="14">
        <v>-0.53900000000000003</v>
      </c>
      <c r="C479">
        <v>2</v>
      </c>
      <c r="D479">
        <v>-2</v>
      </c>
    </row>
    <row r="480" spans="1:4" x14ac:dyDescent="0.2">
      <c r="A480" s="6">
        <v>44257</v>
      </c>
      <c r="B480" s="14">
        <v>-1.1779999999999999</v>
      </c>
      <c r="C480">
        <v>2</v>
      </c>
      <c r="D480">
        <v>-2</v>
      </c>
    </row>
    <row r="481" spans="1:4" x14ac:dyDescent="0.2">
      <c r="A481" s="6">
        <v>44264</v>
      </c>
      <c r="B481" s="14">
        <v>-2.1000000000000001E-2</v>
      </c>
      <c r="C481">
        <v>2</v>
      </c>
      <c r="D481">
        <v>-2</v>
      </c>
    </row>
    <row r="482" spans="1:4" x14ac:dyDescent="0.2">
      <c r="A482" s="6">
        <v>44271</v>
      </c>
      <c r="B482" s="14">
        <v>-2.7E-2</v>
      </c>
      <c r="C482">
        <v>2</v>
      </c>
      <c r="D482">
        <v>-2</v>
      </c>
    </row>
    <row r="483" spans="1:4" x14ac:dyDescent="0.2">
      <c r="A483" s="6">
        <v>44278</v>
      </c>
      <c r="B483" s="14">
        <v>-0.374</v>
      </c>
      <c r="C483">
        <v>2</v>
      </c>
      <c r="D483">
        <v>-2</v>
      </c>
    </row>
    <row r="484" spans="1:4" x14ac:dyDescent="0.2">
      <c r="A484" s="6">
        <v>44285</v>
      </c>
      <c r="B484" s="14">
        <v>-0.14299999999999999</v>
      </c>
      <c r="C484">
        <v>2</v>
      </c>
      <c r="D484">
        <v>-2</v>
      </c>
    </row>
    <row r="485" spans="1:4" x14ac:dyDescent="0.2">
      <c r="A485" s="6">
        <v>44293</v>
      </c>
      <c r="B485" s="14">
        <v>1.526</v>
      </c>
      <c r="C485">
        <v>2</v>
      </c>
      <c r="D485">
        <v>-2</v>
      </c>
    </row>
    <row r="486" spans="1:4" x14ac:dyDescent="0.2">
      <c r="A486" s="6">
        <v>44300</v>
      </c>
      <c r="B486" s="14">
        <v>1.4730000000000001</v>
      </c>
      <c r="C486">
        <v>2</v>
      </c>
      <c r="D486">
        <v>-2</v>
      </c>
    </row>
    <row r="487" spans="1:4" x14ac:dyDescent="0.2">
      <c r="A487" s="6">
        <v>44307</v>
      </c>
      <c r="B487" s="14">
        <v>1.018</v>
      </c>
      <c r="C487">
        <v>2</v>
      </c>
      <c r="D487">
        <v>-2</v>
      </c>
    </row>
    <row r="488" spans="1:4" x14ac:dyDescent="0.2">
      <c r="A488" s="6">
        <v>44314</v>
      </c>
      <c r="B488" s="14">
        <v>0.76100000000000001</v>
      </c>
      <c r="C488">
        <v>2</v>
      </c>
      <c r="D488">
        <v>-2</v>
      </c>
    </row>
    <row r="489" spans="1:4" x14ac:dyDescent="0.2">
      <c r="A489" s="6">
        <v>44321</v>
      </c>
      <c r="B489" s="14">
        <v>0.873</v>
      </c>
      <c r="C489">
        <v>2</v>
      </c>
      <c r="D489">
        <v>-2</v>
      </c>
    </row>
    <row r="490" spans="1:4" x14ac:dyDescent="0.2">
      <c r="A490" s="6">
        <v>44328</v>
      </c>
      <c r="B490" s="14">
        <v>2.3809999999999998</v>
      </c>
      <c r="C490">
        <v>2</v>
      </c>
      <c r="D490">
        <v>-2</v>
      </c>
    </row>
    <row r="491" spans="1:4" x14ac:dyDescent="0.2">
      <c r="A491" s="6">
        <v>44335</v>
      </c>
      <c r="B491" s="14">
        <v>1.887</v>
      </c>
      <c r="C491">
        <v>2</v>
      </c>
      <c r="D491">
        <v>-2</v>
      </c>
    </row>
    <row r="492" spans="1:4" x14ac:dyDescent="0.2">
      <c r="A492" s="6">
        <v>44342</v>
      </c>
      <c r="B492" s="14">
        <v>1.3320000000000001</v>
      </c>
      <c r="C492">
        <v>2</v>
      </c>
      <c r="D492">
        <v>-2</v>
      </c>
    </row>
    <row r="493" spans="1:4" x14ac:dyDescent="0.2">
      <c r="A493" s="6">
        <v>44350</v>
      </c>
      <c r="B493" s="14">
        <v>-0.248</v>
      </c>
      <c r="C493">
        <v>2</v>
      </c>
      <c r="D493">
        <v>-2</v>
      </c>
    </row>
    <row r="494" spans="1:4" x14ac:dyDescent="0.2">
      <c r="A494" s="6">
        <v>44357</v>
      </c>
      <c r="B494" s="14">
        <v>0.59</v>
      </c>
      <c r="C494">
        <v>2</v>
      </c>
      <c r="D494">
        <v>-2</v>
      </c>
    </row>
    <row r="495" spans="1:4" x14ac:dyDescent="0.2">
      <c r="A495" s="6">
        <v>44364</v>
      </c>
      <c r="B495" s="14">
        <v>0.12</v>
      </c>
      <c r="C495">
        <v>2</v>
      </c>
      <c r="D495">
        <v>-2</v>
      </c>
    </row>
    <row r="496" spans="1:4" x14ac:dyDescent="0.2">
      <c r="A496" s="6">
        <v>44371</v>
      </c>
      <c r="B496" s="14">
        <v>-1.9079999999999999</v>
      </c>
      <c r="C496">
        <v>2</v>
      </c>
      <c r="D496">
        <v>-2</v>
      </c>
    </row>
    <row r="497" spans="1:4" x14ac:dyDescent="0.2">
      <c r="A497" s="6">
        <v>44378</v>
      </c>
      <c r="B497" s="14">
        <v>-1.7569999999999999</v>
      </c>
      <c r="C497">
        <v>2</v>
      </c>
      <c r="D497">
        <v>-2</v>
      </c>
    </row>
    <row r="498" spans="1:4" x14ac:dyDescent="0.2">
      <c r="A498" s="6">
        <v>44386</v>
      </c>
      <c r="B498" s="14">
        <v>-0.80400000000000005</v>
      </c>
      <c r="C498">
        <v>2</v>
      </c>
      <c r="D498">
        <v>-2</v>
      </c>
    </row>
    <row r="499" spans="1:4" x14ac:dyDescent="0.2">
      <c r="A499" s="6">
        <v>44393</v>
      </c>
      <c r="B499" s="14">
        <v>0.72299999999999998</v>
      </c>
      <c r="C499">
        <v>2</v>
      </c>
      <c r="D499">
        <v>-2</v>
      </c>
    </row>
    <row r="500" spans="1:4" x14ac:dyDescent="0.2">
      <c r="A500" s="6">
        <v>44400</v>
      </c>
      <c r="B500" s="14">
        <v>0.23300000000000001</v>
      </c>
      <c r="C500">
        <v>2</v>
      </c>
      <c r="D500">
        <v>-2</v>
      </c>
    </row>
    <row r="501" spans="1:4" x14ac:dyDescent="0.2">
      <c r="A501" s="6">
        <v>44407</v>
      </c>
      <c r="B501" s="14">
        <v>0.77100000000000002</v>
      </c>
      <c r="C501">
        <v>2</v>
      </c>
      <c r="D501">
        <v>-2</v>
      </c>
    </row>
    <row r="502" spans="1:4" x14ac:dyDescent="0.2">
      <c r="A502" s="6">
        <v>44414</v>
      </c>
      <c r="B502" s="14">
        <v>0.70199999999999996</v>
      </c>
      <c r="C502">
        <v>2</v>
      </c>
      <c r="D502">
        <v>-2</v>
      </c>
    </row>
    <row r="503" spans="1:4" x14ac:dyDescent="0.2">
      <c r="A503" s="6">
        <v>44421</v>
      </c>
      <c r="B503" s="14">
        <v>1.1200000000000001</v>
      </c>
      <c r="C503">
        <v>2</v>
      </c>
      <c r="D503">
        <v>-2</v>
      </c>
    </row>
    <row r="504" spans="1:4" x14ac:dyDescent="0.2">
      <c r="A504" s="6">
        <v>44428</v>
      </c>
      <c r="B504" s="14">
        <v>2.8170000000000002</v>
      </c>
      <c r="C504">
        <v>2</v>
      </c>
      <c r="D504">
        <v>-2</v>
      </c>
    </row>
    <row r="505" spans="1:4" x14ac:dyDescent="0.2">
      <c r="A505" s="6">
        <v>44435</v>
      </c>
      <c r="B505" s="14">
        <v>0.96199999999999997</v>
      </c>
      <c r="C505">
        <v>2</v>
      </c>
      <c r="D505">
        <v>-2</v>
      </c>
    </row>
    <row r="506" spans="1:4" x14ac:dyDescent="0.2">
      <c r="A506" s="6">
        <v>44442</v>
      </c>
      <c r="B506" s="14">
        <v>0.55900000000000005</v>
      </c>
      <c r="C506">
        <v>2</v>
      </c>
      <c r="D506">
        <v>-2</v>
      </c>
    </row>
    <row r="507" spans="1:4" x14ac:dyDescent="0.2">
      <c r="A507" s="6">
        <v>44452</v>
      </c>
      <c r="B507" s="14">
        <v>0.39100000000000001</v>
      </c>
      <c r="C507">
        <v>2</v>
      </c>
      <c r="D507">
        <v>-2</v>
      </c>
    </row>
    <row r="508" spans="1:4" x14ac:dyDescent="0.2">
      <c r="A508" s="6">
        <v>44459</v>
      </c>
      <c r="B508" s="14">
        <v>0.89800000000000002</v>
      </c>
      <c r="C508">
        <v>2</v>
      </c>
      <c r="D508">
        <v>-2</v>
      </c>
    </row>
    <row r="509" spans="1:4" x14ac:dyDescent="0.2">
      <c r="A509" s="6">
        <v>44466</v>
      </c>
      <c r="B509" s="14">
        <v>0.45600000000000002</v>
      </c>
      <c r="C509">
        <v>2</v>
      </c>
      <c r="D509">
        <v>-2</v>
      </c>
    </row>
    <row r="510" spans="1:4" x14ac:dyDescent="0.2">
      <c r="A510" s="6">
        <v>44473</v>
      </c>
      <c r="B510" s="14">
        <v>0.67400000000000004</v>
      </c>
      <c r="C510">
        <v>2</v>
      </c>
      <c r="D510">
        <v>-2</v>
      </c>
    </row>
    <row r="511" spans="1:4" x14ac:dyDescent="0.2">
      <c r="A511" s="6">
        <v>44480</v>
      </c>
      <c r="B511" s="14">
        <v>0.18099999999999999</v>
      </c>
      <c r="C511">
        <v>2</v>
      </c>
      <c r="D511">
        <v>-2</v>
      </c>
    </row>
    <row r="512" spans="1:4" x14ac:dyDescent="0.2">
      <c r="A512" s="6">
        <v>44487</v>
      </c>
      <c r="B512" s="14">
        <v>0.63500000000000001</v>
      </c>
      <c r="C512">
        <v>2</v>
      </c>
      <c r="D512">
        <v>-2</v>
      </c>
    </row>
    <row r="513" spans="1:4" x14ac:dyDescent="0.2">
      <c r="A513" s="6">
        <v>44494</v>
      </c>
      <c r="B513" s="14">
        <v>-0.81599999999999995</v>
      </c>
      <c r="C513">
        <v>2</v>
      </c>
      <c r="D513">
        <v>-2</v>
      </c>
    </row>
    <row r="514" spans="1:4" x14ac:dyDescent="0.2">
      <c r="A514" s="6">
        <v>44501</v>
      </c>
      <c r="B514" s="14">
        <v>-1.238</v>
      </c>
      <c r="C514">
        <v>2</v>
      </c>
      <c r="D514">
        <v>-2</v>
      </c>
    </row>
    <row r="515" spans="1:4" x14ac:dyDescent="0.2">
      <c r="A515" s="6">
        <v>44508</v>
      </c>
      <c r="B515" s="14">
        <v>-0.15</v>
      </c>
      <c r="C515">
        <v>2</v>
      </c>
      <c r="D515">
        <v>-2</v>
      </c>
    </row>
    <row r="516" spans="1:4" x14ac:dyDescent="0.2">
      <c r="A516" s="6">
        <v>44515</v>
      </c>
      <c r="B516" s="14">
        <v>0.96199999999999997</v>
      </c>
      <c r="C516">
        <v>2</v>
      </c>
      <c r="D516">
        <v>-2</v>
      </c>
    </row>
    <row r="517" spans="1:4" x14ac:dyDescent="0.2">
      <c r="A517" s="6">
        <v>44522</v>
      </c>
      <c r="B517" s="14">
        <v>2.4790000000000001</v>
      </c>
      <c r="C517">
        <v>2</v>
      </c>
      <c r="D517">
        <v>-2</v>
      </c>
    </row>
    <row r="518" spans="1:4" x14ac:dyDescent="0.2">
      <c r="A518" s="6">
        <v>44530</v>
      </c>
      <c r="B518" s="14">
        <v>1.639</v>
      </c>
      <c r="C518">
        <v>2</v>
      </c>
      <c r="D518">
        <v>-2</v>
      </c>
    </row>
    <row r="519" spans="1:4" x14ac:dyDescent="0.2">
      <c r="A519" s="6">
        <v>44537</v>
      </c>
      <c r="B519" s="14">
        <v>1.5629999999999999</v>
      </c>
      <c r="C519">
        <v>2</v>
      </c>
      <c r="D519">
        <v>-2</v>
      </c>
    </row>
    <row r="520" spans="1:4" x14ac:dyDescent="0.2">
      <c r="A520" s="6">
        <v>44544</v>
      </c>
      <c r="B520" s="14">
        <v>1.948</v>
      </c>
      <c r="C520">
        <v>2</v>
      </c>
      <c r="D520">
        <v>-2</v>
      </c>
    </row>
    <row r="521" spans="1:4" x14ac:dyDescent="0.2">
      <c r="A521" s="6">
        <v>44551</v>
      </c>
      <c r="B521" s="14">
        <v>1.5880000000000001</v>
      </c>
      <c r="C521">
        <v>2</v>
      </c>
      <c r="D521">
        <v>-2</v>
      </c>
    </row>
    <row r="522" spans="1:4" x14ac:dyDescent="0.2">
      <c r="A522" s="6">
        <v>44559</v>
      </c>
      <c r="B522" s="14">
        <v>1.482</v>
      </c>
      <c r="C522">
        <v>2</v>
      </c>
      <c r="D522">
        <v>-2</v>
      </c>
    </row>
    <row r="523" spans="1:4" x14ac:dyDescent="0.2">
      <c r="A523" s="6">
        <v>44566</v>
      </c>
      <c r="B523" s="14">
        <v>0.42</v>
      </c>
      <c r="C523">
        <v>2</v>
      </c>
      <c r="D523">
        <v>-2</v>
      </c>
    </row>
    <row r="524" spans="1:4" x14ac:dyDescent="0.2">
      <c r="A524" s="6">
        <v>44573</v>
      </c>
      <c r="B524" s="14">
        <v>0.73199999999999998</v>
      </c>
      <c r="C524">
        <v>2</v>
      </c>
      <c r="D524">
        <v>-2</v>
      </c>
    </row>
    <row r="525" spans="1:4" x14ac:dyDescent="0.2">
      <c r="A525" s="6">
        <v>44581</v>
      </c>
      <c r="B525" s="14">
        <v>0.78700000000000003</v>
      </c>
      <c r="C525">
        <v>2</v>
      </c>
      <c r="D525">
        <v>-2</v>
      </c>
    </row>
    <row r="526" spans="1:4" x14ac:dyDescent="0.2">
      <c r="A526" s="6">
        <v>44588</v>
      </c>
      <c r="B526" s="14">
        <v>0.26</v>
      </c>
      <c r="C526">
        <v>2</v>
      </c>
      <c r="D526">
        <v>-2</v>
      </c>
    </row>
    <row r="527" spans="1:4" x14ac:dyDescent="0.2">
      <c r="A527" s="6">
        <v>44595</v>
      </c>
      <c r="B527" s="14">
        <v>-1.776</v>
      </c>
      <c r="C527">
        <v>2</v>
      </c>
      <c r="D527">
        <v>-2</v>
      </c>
    </row>
    <row r="528" spans="1:4" x14ac:dyDescent="0.2">
      <c r="A528" s="6">
        <v>44602</v>
      </c>
      <c r="B528" s="14">
        <v>-2.097</v>
      </c>
      <c r="C528">
        <v>2</v>
      </c>
      <c r="D528">
        <v>-2</v>
      </c>
    </row>
    <row r="529" spans="1:4" x14ac:dyDescent="0.2">
      <c r="A529" s="6">
        <v>44609</v>
      </c>
      <c r="B529" s="14">
        <v>-1.173</v>
      </c>
      <c r="C529">
        <v>2</v>
      </c>
      <c r="D529">
        <v>-2</v>
      </c>
    </row>
    <row r="530" spans="1:4" x14ac:dyDescent="0.2">
      <c r="A530" s="6">
        <v>44617</v>
      </c>
      <c r="B530" s="14">
        <v>-0.19700000000000001</v>
      </c>
      <c r="C530">
        <v>2</v>
      </c>
      <c r="D530">
        <v>-2</v>
      </c>
    </row>
    <row r="531" spans="1:4" x14ac:dyDescent="0.2">
      <c r="A531" s="6">
        <v>44624</v>
      </c>
      <c r="B531" s="14">
        <v>-4.5110000000000001</v>
      </c>
      <c r="C531">
        <v>2</v>
      </c>
      <c r="D531">
        <v>-2</v>
      </c>
    </row>
    <row r="532" spans="1:4" x14ac:dyDescent="0.2">
      <c r="A532" s="6">
        <v>44631</v>
      </c>
      <c r="B532" s="14">
        <v>-2.9180000000000001</v>
      </c>
      <c r="C532">
        <v>2</v>
      </c>
      <c r="D532">
        <v>-2</v>
      </c>
    </row>
    <row r="533" spans="1:4" x14ac:dyDescent="0.2">
      <c r="A533" s="6">
        <v>44638</v>
      </c>
      <c r="B533" s="14">
        <v>-1.843</v>
      </c>
      <c r="C533">
        <v>2</v>
      </c>
      <c r="D533">
        <v>-2</v>
      </c>
    </row>
    <row r="534" spans="1:4" x14ac:dyDescent="0.2">
      <c r="A534" s="6">
        <v>44645</v>
      </c>
      <c r="B534" s="14">
        <v>-1.2210000000000001</v>
      </c>
      <c r="C534">
        <v>2</v>
      </c>
      <c r="D534">
        <v>-2</v>
      </c>
    </row>
    <row r="535" spans="1:4" x14ac:dyDescent="0.2">
      <c r="A535" s="6">
        <v>44652</v>
      </c>
      <c r="B535" s="14">
        <v>-1.373</v>
      </c>
      <c r="C535">
        <v>2</v>
      </c>
      <c r="D535">
        <v>-2</v>
      </c>
    </row>
    <row r="536" spans="1:4" x14ac:dyDescent="0.2">
      <c r="A536" s="6">
        <v>44659</v>
      </c>
      <c r="B536" s="14">
        <v>-1.417</v>
      </c>
      <c r="C536">
        <v>2</v>
      </c>
      <c r="D536">
        <v>-2</v>
      </c>
    </row>
    <row r="537" spans="1:4" x14ac:dyDescent="0.2">
      <c r="A537" s="6">
        <v>44669</v>
      </c>
      <c r="B537" s="14">
        <v>-1.143</v>
      </c>
      <c r="C537">
        <v>2</v>
      </c>
      <c r="D537">
        <v>-2</v>
      </c>
    </row>
    <row r="538" spans="1:4" x14ac:dyDescent="0.2">
      <c r="A538" s="6">
        <v>44676</v>
      </c>
      <c r="B538" s="14">
        <v>-1.05</v>
      </c>
      <c r="C538">
        <v>2</v>
      </c>
      <c r="D538">
        <v>-2</v>
      </c>
    </row>
    <row r="539" spans="1:4" x14ac:dyDescent="0.2">
      <c r="A539" s="6">
        <v>44683</v>
      </c>
      <c r="B539" s="14">
        <v>-1.0269999999999999</v>
      </c>
      <c r="C539">
        <v>2</v>
      </c>
      <c r="D539">
        <v>-2</v>
      </c>
    </row>
    <row r="540" spans="1:4" x14ac:dyDescent="0.2">
      <c r="A540" s="6">
        <v>44690</v>
      </c>
      <c r="B540" s="14">
        <v>-0.71899999999999997</v>
      </c>
      <c r="C540">
        <v>2</v>
      </c>
      <c r="D540">
        <v>-2</v>
      </c>
    </row>
    <row r="541" spans="1:4" x14ac:dyDescent="0.2">
      <c r="A541" s="6">
        <v>44697</v>
      </c>
      <c r="B541" s="14">
        <v>-1.298</v>
      </c>
      <c r="C541">
        <v>2</v>
      </c>
      <c r="D541">
        <v>-2</v>
      </c>
    </row>
    <row r="542" spans="1:4" x14ac:dyDescent="0.2">
      <c r="A542" s="6">
        <v>44704</v>
      </c>
      <c r="B542" s="14">
        <v>-0.504</v>
      </c>
      <c r="C542">
        <v>2</v>
      </c>
      <c r="D542">
        <v>-2</v>
      </c>
    </row>
    <row r="543" spans="1:4" x14ac:dyDescent="0.2">
      <c r="A543" s="6">
        <v>44712</v>
      </c>
      <c r="B543" s="14">
        <v>-1.2390000000000001</v>
      </c>
      <c r="C543">
        <v>2</v>
      </c>
      <c r="D543">
        <v>-2</v>
      </c>
    </row>
    <row r="544" spans="1:4" x14ac:dyDescent="0.2">
      <c r="A544" s="6">
        <v>44719</v>
      </c>
      <c r="B544" s="14">
        <v>0.999</v>
      </c>
      <c r="C544">
        <v>2</v>
      </c>
      <c r="D544">
        <v>-2</v>
      </c>
    </row>
    <row r="545" spans="1:4" x14ac:dyDescent="0.2">
      <c r="A545" s="6">
        <v>44726</v>
      </c>
      <c r="B545" s="14">
        <v>1.571</v>
      </c>
      <c r="C545">
        <v>2</v>
      </c>
      <c r="D545">
        <v>-2</v>
      </c>
    </row>
    <row r="546" spans="1:4" x14ac:dyDescent="0.2">
      <c r="A546" s="6">
        <v>44734</v>
      </c>
      <c r="B546" s="14">
        <v>-0.41599999999999998</v>
      </c>
      <c r="C546">
        <v>2</v>
      </c>
      <c r="D546">
        <v>-2</v>
      </c>
    </row>
    <row r="547" spans="1:4" x14ac:dyDescent="0.2">
      <c r="A547" s="6">
        <v>44741</v>
      </c>
      <c r="B547" s="14">
        <v>-1.83</v>
      </c>
      <c r="C547">
        <v>2</v>
      </c>
      <c r="D547">
        <v>-2</v>
      </c>
    </row>
    <row r="548" spans="1:4" x14ac:dyDescent="0.2">
      <c r="A548" s="6">
        <v>44749</v>
      </c>
      <c r="B548" s="14">
        <v>-2.8730000000000002</v>
      </c>
      <c r="C548">
        <v>2</v>
      </c>
      <c r="D548">
        <v>-2</v>
      </c>
    </row>
    <row r="549" spans="1:4" x14ac:dyDescent="0.2">
      <c r="A549" s="6">
        <v>44756</v>
      </c>
      <c r="B549" s="14">
        <v>-1.9570000000000001</v>
      </c>
      <c r="C549">
        <v>2</v>
      </c>
      <c r="D549">
        <v>-2</v>
      </c>
    </row>
    <row r="550" spans="1:4" x14ac:dyDescent="0.2">
      <c r="A550" s="6">
        <v>44763</v>
      </c>
      <c r="B550" s="14">
        <v>-1.4670000000000001</v>
      </c>
      <c r="C550">
        <v>2</v>
      </c>
      <c r="D550">
        <v>-2</v>
      </c>
    </row>
    <row r="551" spans="1:4" x14ac:dyDescent="0.2">
      <c r="A551" s="6">
        <v>44770</v>
      </c>
      <c r="B551" s="14">
        <v>-0.68600000000000005</v>
      </c>
      <c r="C551">
        <v>2</v>
      </c>
      <c r="D551">
        <v>-2</v>
      </c>
    </row>
    <row r="552" spans="1:4" x14ac:dyDescent="0.2">
      <c r="A552" s="6">
        <v>44777</v>
      </c>
      <c r="B552" s="14">
        <v>-4.5999999999999999E-2</v>
      </c>
      <c r="C552">
        <v>2</v>
      </c>
      <c r="D552">
        <v>-2</v>
      </c>
    </row>
    <row r="553" spans="1:4" x14ac:dyDescent="0.2">
      <c r="A553" s="6">
        <v>44784</v>
      </c>
      <c r="B553" s="14">
        <v>-0.30299999999999999</v>
      </c>
      <c r="C553">
        <v>2</v>
      </c>
      <c r="D553">
        <v>-2</v>
      </c>
    </row>
    <row r="554" spans="1:4" x14ac:dyDescent="0.2">
      <c r="A554" s="6">
        <v>44791</v>
      </c>
      <c r="B554" s="14">
        <v>0.50700000000000001</v>
      </c>
      <c r="C554">
        <v>2</v>
      </c>
      <c r="D554">
        <v>-2</v>
      </c>
    </row>
    <row r="555" spans="1:4" x14ac:dyDescent="0.2">
      <c r="A555" s="6">
        <v>44798</v>
      </c>
      <c r="B555" s="14">
        <v>-0.32800000000000001</v>
      </c>
      <c r="C555">
        <v>2</v>
      </c>
      <c r="D555">
        <v>-2</v>
      </c>
    </row>
    <row r="556" spans="1:4" x14ac:dyDescent="0.2">
      <c r="A556" s="6">
        <v>44805</v>
      </c>
      <c r="B556" s="14">
        <v>0.35</v>
      </c>
      <c r="C556">
        <v>2</v>
      </c>
      <c r="D556">
        <v>-2</v>
      </c>
    </row>
    <row r="557" spans="1:4" x14ac:dyDescent="0.2">
      <c r="A557" s="6">
        <v>44813</v>
      </c>
      <c r="B557" s="14">
        <v>1.881</v>
      </c>
      <c r="C557">
        <v>2</v>
      </c>
      <c r="D557">
        <v>-2</v>
      </c>
    </row>
    <row r="558" spans="1:4" x14ac:dyDescent="0.2">
      <c r="A558" s="6">
        <v>44820</v>
      </c>
      <c r="B558" s="14">
        <v>2.274</v>
      </c>
      <c r="C558">
        <v>2</v>
      </c>
      <c r="D558">
        <v>-2</v>
      </c>
    </row>
    <row r="559" spans="1:4" x14ac:dyDescent="0.2">
      <c r="A559" s="6">
        <v>44827</v>
      </c>
      <c r="B559" s="14">
        <v>1.446</v>
      </c>
      <c r="C559">
        <v>2</v>
      </c>
      <c r="D559">
        <v>-2</v>
      </c>
    </row>
    <row r="560" spans="1:4" x14ac:dyDescent="0.2">
      <c r="A560" s="6">
        <v>44834</v>
      </c>
      <c r="B560" s="14">
        <v>1.0580000000000001</v>
      </c>
      <c r="C560">
        <v>2</v>
      </c>
      <c r="D560">
        <v>-2</v>
      </c>
    </row>
    <row r="561" spans="1:4" x14ac:dyDescent="0.2">
      <c r="A561" s="6">
        <v>44841</v>
      </c>
      <c r="B561" s="14">
        <v>1.1020000000000001</v>
      </c>
      <c r="C561">
        <v>2</v>
      </c>
      <c r="D561">
        <v>-2</v>
      </c>
    </row>
    <row r="562" spans="1:4" x14ac:dyDescent="0.2">
      <c r="A562" s="6">
        <v>44848</v>
      </c>
      <c r="B562" s="14">
        <v>1.38</v>
      </c>
      <c r="C562">
        <v>2</v>
      </c>
      <c r="D562">
        <v>-2</v>
      </c>
    </row>
    <row r="563" spans="1:4" x14ac:dyDescent="0.2">
      <c r="A563" s="6">
        <v>44855</v>
      </c>
      <c r="B563" s="14">
        <v>1.0289999999999999</v>
      </c>
      <c r="C563">
        <v>2</v>
      </c>
      <c r="D563">
        <v>-2</v>
      </c>
    </row>
    <row r="564" spans="1:4" x14ac:dyDescent="0.2">
      <c r="A564" s="6">
        <v>44862</v>
      </c>
      <c r="B564" s="14">
        <v>1.0740000000000001</v>
      </c>
      <c r="C564">
        <v>2</v>
      </c>
      <c r="D564">
        <v>-2</v>
      </c>
    </row>
    <row r="565" spans="1:4" x14ac:dyDescent="0.2">
      <c r="A565" s="6">
        <v>44869</v>
      </c>
      <c r="B565" s="14">
        <v>1.2050000000000001</v>
      </c>
      <c r="C565">
        <v>2</v>
      </c>
      <c r="D565">
        <v>-2</v>
      </c>
    </row>
    <row r="566" spans="1:4" x14ac:dyDescent="0.2">
      <c r="A566" s="6">
        <v>44876</v>
      </c>
      <c r="B566" s="14">
        <v>0.98099999999999998</v>
      </c>
      <c r="C566">
        <v>2</v>
      </c>
      <c r="D566">
        <v>-2</v>
      </c>
    </row>
    <row r="567" spans="1:4" x14ac:dyDescent="0.2">
      <c r="A567" s="6">
        <v>44883</v>
      </c>
      <c r="B567" s="14">
        <v>0.99099999999999999</v>
      </c>
      <c r="C567">
        <v>2</v>
      </c>
      <c r="D567">
        <v>-2</v>
      </c>
    </row>
    <row r="568" spans="1:4" x14ac:dyDescent="0.2">
      <c r="A568" s="6">
        <v>44893</v>
      </c>
      <c r="B568" s="14">
        <v>1.1859999999999999</v>
      </c>
      <c r="C568">
        <v>2</v>
      </c>
      <c r="D568">
        <v>-2</v>
      </c>
    </row>
    <row r="569" spans="1:4" x14ac:dyDescent="0.2">
      <c r="A569" s="6">
        <v>44900</v>
      </c>
      <c r="B569" s="14">
        <v>0.88</v>
      </c>
      <c r="C569">
        <v>2</v>
      </c>
      <c r="D569">
        <v>-2</v>
      </c>
    </row>
    <row r="570" spans="1:4" x14ac:dyDescent="0.2">
      <c r="A570" s="6">
        <v>44907</v>
      </c>
      <c r="B570" s="14">
        <v>-0.35899999999999999</v>
      </c>
      <c r="C570">
        <v>2</v>
      </c>
      <c r="D570">
        <v>-2</v>
      </c>
    </row>
    <row r="571" spans="1:4" x14ac:dyDescent="0.2">
      <c r="A571" s="6">
        <v>44914</v>
      </c>
      <c r="B571" s="14">
        <v>5.1999999999999998E-2</v>
      </c>
      <c r="C571">
        <v>2</v>
      </c>
      <c r="D571">
        <v>-2</v>
      </c>
    </row>
    <row r="572" spans="1:4" x14ac:dyDescent="0.2">
      <c r="A572" s="6">
        <v>44922</v>
      </c>
      <c r="B572" s="14">
        <v>1.839</v>
      </c>
      <c r="C572">
        <v>2</v>
      </c>
      <c r="D572">
        <v>-2</v>
      </c>
    </row>
    <row r="573" spans="1:4" x14ac:dyDescent="0.2">
      <c r="A573" s="6">
        <v>44930</v>
      </c>
      <c r="B573" s="14">
        <v>1.849</v>
      </c>
      <c r="C573">
        <v>2</v>
      </c>
      <c r="D573">
        <v>-2</v>
      </c>
    </row>
    <row r="574" spans="1:4" x14ac:dyDescent="0.2">
      <c r="A574" s="6">
        <v>44937</v>
      </c>
      <c r="B574" s="14">
        <v>1.3</v>
      </c>
      <c r="C574">
        <v>2</v>
      </c>
      <c r="D574">
        <v>-2</v>
      </c>
    </row>
    <row r="575" spans="1:4" x14ac:dyDescent="0.2">
      <c r="A575" s="6">
        <v>44945</v>
      </c>
      <c r="B575" s="14">
        <v>0.56999999999999995</v>
      </c>
      <c r="C575">
        <v>2</v>
      </c>
      <c r="D575">
        <v>-2</v>
      </c>
    </row>
    <row r="576" spans="1:4" x14ac:dyDescent="0.2">
      <c r="A576" s="6">
        <v>44952</v>
      </c>
      <c r="B576" s="14">
        <v>1.288</v>
      </c>
      <c r="C576">
        <v>2</v>
      </c>
      <c r="D576">
        <v>-2</v>
      </c>
    </row>
    <row r="577" spans="1:4" x14ac:dyDescent="0.2">
      <c r="A577" s="6">
        <v>44959</v>
      </c>
      <c r="B577" s="14">
        <v>-0.81499999999999995</v>
      </c>
      <c r="C577">
        <v>2</v>
      </c>
      <c r="D577">
        <v>-2</v>
      </c>
    </row>
    <row r="578" spans="1:4" x14ac:dyDescent="0.2">
      <c r="A578" s="6">
        <v>44966</v>
      </c>
      <c r="B578" s="14">
        <v>-1.6459999999999999</v>
      </c>
      <c r="C578">
        <v>2</v>
      </c>
      <c r="D578">
        <v>-2</v>
      </c>
    </row>
    <row r="579" spans="1:4" x14ac:dyDescent="0.2">
      <c r="A579" s="6">
        <v>44973</v>
      </c>
      <c r="B579" s="14">
        <v>-1.369</v>
      </c>
      <c r="C579">
        <v>2</v>
      </c>
      <c r="D579">
        <v>-2</v>
      </c>
    </row>
    <row r="580" spans="1:4" x14ac:dyDescent="0.2">
      <c r="A580" s="6">
        <v>44981</v>
      </c>
      <c r="B580" s="14">
        <v>-0.20499999999999999</v>
      </c>
      <c r="C580">
        <v>2</v>
      </c>
      <c r="D580">
        <v>-2</v>
      </c>
    </row>
    <row r="581" spans="1:4" x14ac:dyDescent="0.2">
      <c r="A581" s="6">
        <v>44988</v>
      </c>
      <c r="B581" s="14">
        <v>-0.44800000000000001</v>
      </c>
      <c r="C581">
        <v>2</v>
      </c>
      <c r="D581">
        <v>-2</v>
      </c>
    </row>
    <row r="582" spans="1:4" x14ac:dyDescent="0.2">
      <c r="A582" s="6">
        <v>44995</v>
      </c>
      <c r="B582" s="14">
        <v>-1.24</v>
      </c>
      <c r="C582">
        <v>2</v>
      </c>
      <c r="D582">
        <v>-2</v>
      </c>
    </row>
    <row r="583" spans="1:4" x14ac:dyDescent="0.2">
      <c r="A583" s="6">
        <v>45002</v>
      </c>
      <c r="B583" s="14">
        <v>-2.996</v>
      </c>
      <c r="C583">
        <v>2</v>
      </c>
      <c r="D583">
        <v>-2</v>
      </c>
    </row>
    <row r="584" spans="1:4" x14ac:dyDescent="0.2">
      <c r="A584" s="6">
        <v>45009</v>
      </c>
      <c r="B584" s="14">
        <v>-1.9419999999999999</v>
      </c>
      <c r="C584">
        <v>2</v>
      </c>
      <c r="D584">
        <v>-2</v>
      </c>
    </row>
    <row r="585" spans="1:4" x14ac:dyDescent="0.2">
      <c r="A585" s="6">
        <v>45016</v>
      </c>
      <c r="B585" s="14">
        <v>-1.974</v>
      </c>
      <c r="C585">
        <v>2</v>
      </c>
      <c r="D585">
        <v>-2</v>
      </c>
    </row>
    <row r="586" spans="1:4" x14ac:dyDescent="0.2">
      <c r="A586" s="6">
        <v>45026</v>
      </c>
      <c r="B586" s="14">
        <v>-0.98299999999999998</v>
      </c>
      <c r="C586">
        <v>2</v>
      </c>
      <c r="D586">
        <v>-2</v>
      </c>
    </row>
    <row r="587" spans="1:4" x14ac:dyDescent="0.2">
      <c r="A587" s="6">
        <v>45033</v>
      </c>
      <c r="B587" s="14">
        <v>-0.52900000000000003</v>
      </c>
      <c r="C587">
        <v>2</v>
      </c>
      <c r="D587">
        <v>-2</v>
      </c>
    </row>
    <row r="588" spans="1:4" x14ac:dyDescent="0.2">
      <c r="A588" s="6">
        <v>45040</v>
      </c>
      <c r="B588" s="14">
        <v>-0.77900000000000003</v>
      </c>
      <c r="C588">
        <v>2</v>
      </c>
      <c r="D588">
        <v>-2</v>
      </c>
    </row>
    <row r="589" spans="1:4" x14ac:dyDescent="0.2">
      <c r="A589" s="6">
        <v>45047</v>
      </c>
      <c r="B589" s="14">
        <v>-0.26500000000000001</v>
      </c>
      <c r="C589">
        <v>2</v>
      </c>
      <c r="D589">
        <v>-2</v>
      </c>
    </row>
    <row r="590" spans="1:4" x14ac:dyDescent="0.2">
      <c r="A590" s="6">
        <v>45054</v>
      </c>
      <c r="B590" s="14">
        <v>0.46700000000000003</v>
      </c>
      <c r="C590">
        <v>2</v>
      </c>
      <c r="D590">
        <v>-2</v>
      </c>
    </row>
    <row r="591" spans="1:4" x14ac:dyDescent="0.2">
      <c r="A591" s="6">
        <v>45061</v>
      </c>
      <c r="B591" s="14">
        <v>0.67700000000000005</v>
      </c>
      <c r="C591">
        <v>2</v>
      </c>
      <c r="D591">
        <v>-2</v>
      </c>
    </row>
    <row r="592" spans="1:4" x14ac:dyDescent="0.2">
      <c r="A592" s="6">
        <v>45068</v>
      </c>
      <c r="B592" s="14">
        <v>1.54</v>
      </c>
      <c r="C592">
        <v>2</v>
      </c>
      <c r="D592">
        <v>-2</v>
      </c>
    </row>
    <row r="593" spans="1:4" x14ac:dyDescent="0.2">
      <c r="A593" s="6">
        <v>45076</v>
      </c>
      <c r="B593" s="14">
        <v>1.1240000000000001</v>
      </c>
      <c r="C593">
        <v>2</v>
      </c>
      <c r="D593">
        <v>-2</v>
      </c>
    </row>
    <row r="594" spans="1:4" x14ac:dyDescent="0.2">
      <c r="A594" s="6">
        <v>45083</v>
      </c>
      <c r="B594" s="14">
        <v>0.95</v>
      </c>
      <c r="C594">
        <v>2</v>
      </c>
      <c r="D594">
        <v>-2</v>
      </c>
    </row>
    <row r="595" spans="1:4" x14ac:dyDescent="0.2">
      <c r="A595" s="6">
        <v>45090</v>
      </c>
      <c r="B595" s="14">
        <v>1.5049999999999999</v>
      </c>
      <c r="C595">
        <v>2</v>
      </c>
      <c r="D595">
        <v>-2</v>
      </c>
    </row>
    <row r="596" spans="1:4" x14ac:dyDescent="0.2">
      <c r="A596" s="6">
        <v>45098</v>
      </c>
      <c r="B596" s="14">
        <v>1.927</v>
      </c>
      <c r="C596">
        <v>2</v>
      </c>
      <c r="D596">
        <v>-2</v>
      </c>
    </row>
    <row r="597" spans="1:4" x14ac:dyDescent="0.2">
      <c r="A597" s="6">
        <v>45105</v>
      </c>
      <c r="B597" s="14">
        <v>1.6220000000000001</v>
      </c>
      <c r="C597">
        <v>2</v>
      </c>
      <c r="D597">
        <v>-2</v>
      </c>
    </row>
    <row r="598" spans="1:4" x14ac:dyDescent="0.2">
      <c r="A598" s="6">
        <v>45113</v>
      </c>
      <c r="B598" s="14">
        <v>0.623</v>
      </c>
      <c r="C598">
        <v>2</v>
      </c>
      <c r="D598">
        <v>-2</v>
      </c>
    </row>
    <row r="599" spans="1:4" x14ac:dyDescent="0.2">
      <c r="A599" s="6">
        <v>45120</v>
      </c>
      <c r="B599" s="14">
        <v>1.5469999999999999</v>
      </c>
      <c r="C599">
        <v>2</v>
      </c>
      <c r="D599">
        <v>-2</v>
      </c>
    </row>
    <row r="600" spans="1:4" x14ac:dyDescent="0.2">
      <c r="A600" s="6">
        <v>45127</v>
      </c>
      <c r="B600" s="14">
        <v>2.1389999999999998</v>
      </c>
      <c r="C600">
        <v>2</v>
      </c>
      <c r="D600">
        <v>-2</v>
      </c>
    </row>
    <row r="601" spans="1:4" x14ac:dyDescent="0.2">
      <c r="A601" s="6">
        <v>45134</v>
      </c>
      <c r="B601" s="14">
        <v>2.1469999999999998</v>
      </c>
      <c r="C601">
        <v>2</v>
      </c>
      <c r="D601">
        <v>-2</v>
      </c>
    </row>
    <row r="602" spans="1:4" x14ac:dyDescent="0.2">
      <c r="A602" s="6">
        <v>45141</v>
      </c>
      <c r="B602" s="14">
        <v>1.49</v>
      </c>
      <c r="C602">
        <v>2</v>
      </c>
      <c r="D602">
        <v>-2</v>
      </c>
    </row>
    <row r="603" spans="1:4" x14ac:dyDescent="0.2">
      <c r="A603" s="6">
        <v>45148</v>
      </c>
      <c r="B603" s="14">
        <v>0.79900000000000004</v>
      </c>
      <c r="C603">
        <v>2</v>
      </c>
      <c r="D603">
        <v>-2</v>
      </c>
    </row>
    <row r="604" spans="1:4" x14ac:dyDescent="0.2">
      <c r="A604" s="6">
        <v>45155</v>
      </c>
      <c r="B604" s="14">
        <v>1.431</v>
      </c>
      <c r="C604">
        <v>2</v>
      </c>
      <c r="D604">
        <v>-2</v>
      </c>
    </row>
    <row r="605" spans="1:4" x14ac:dyDescent="0.2">
      <c r="A605" s="6">
        <v>45162</v>
      </c>
      <c r="B605" s="14">
        <v>1.6379999999999999</v>
      </c>
      <c r="C605">
        <v>2</v>
      </c>
      <c r="D605">
        <v>-2</v>
      </c>
    </row>
    <row r="606" spans="1:4" x14ac:dyDescent="0.2">
      <c r="A606" s="6">
        <v>45169</v>
      </c>
      <c r="B606" s="14">
        <v>1.82</v>
      </c>
      <c r="C606">
        <v>2</v>
      </c>
      <c r="D606">
        <v>-2</v>
      </c>
    </row>
    <row r="607" spans="1:4" x14ac:dyDescent="0.2">
      <c r="A607" s="6">
        <v>45177</v>
      </c>
      <c r="B607" s="14">
        <v>1.214</v>
      </c>
      <c r="C607">
        <v>2</v>
      </c>
      <c r="D607">
        <v>-2</v>
      </c>
    </row>
    <row r="608" spans="1:4" x14ac:dyDescent="0.2">
      <c r="A608" s="6">
        <v>45184</v>
      </c>
      <c r="B608" s="14">
        <v>0.84399999999999997</v>
      </c>
      <c r="C608">
        <v>2</v>
      </c>
      <c r="D608">
        <v>-2</v>
      </c>
    </row>
    <row r="609" spans="1:4" x14ac:dyDescent="0.2">
      <c r="A609" s="6">
        <v>45191</v>
      </c>
      <c r="B609" s="14">
        <v>1.2250000000000001</v>
      </c>
      <c r="C609">
        <v>2</v>
      </c>
      <c r="D609">
        <v>-2</v>
      </c>
    </row>
    <row r="610" spans="1:4" x14ac:dyDescent="0.2">
      <c r="A610" s="6">
        <v>45198</v>
      </c>
      <c r="B610" s="14">
        <v>0.16700000000000001</v>
      </c>
      <c r="C610">
        <v>2</v>
      </c>
      <c r="D610">
        <v>-2</v>
      </c>
    </row>
    <row r="611" spans="1:4" x14ac:dyDescent="0.2">
      <c r="A611" s="6">
        <v>45205</v>
      </c>
      <c r="B611" s="14">
        <v>0.81100000000000005</v>
      </c>
      <c r="C611">
        <v>2</v>
      </c>
      <c r="D611">
        <v>-2</v>
      </c>
    </row>
    <row r="612" spans="1:4" x14ac:dyDescent="0.2">
      <c r="A612" s="6">
        <v>45212</v>
      </c>
      <c r="B612" s="14">
        <v>2.2810000000000001</v>
      </c>
      <c r="C612">
        <v>2</v>
      </c>
      <c r="D612">
        <v>-2</v>
      </c>
    </row>
    <row r="613" spans="1:4" x14ac:dyDescent="0.2">
      <c r="A613" s="6">
        <v>45219</v>
      </c>
      <c r="B613" s="14">
        <v>1.056</v>
      </c>
      <c r="C613">
        <v>2</v>
      </c>
      <c r="D613">
        <v>-2</v>
      </c>
    </row>
    <row r="614" spans="1:4" x14ac:dyDescent="0.2">
      <c r="A614" s="6">
        <v>45226</v>
      </c>
      <c r="B614" s="14">
        <v>0.64</v>
      </c>
      <c r="C614">
        <v>2</v>
      </c>
      <c r="D614">
        <v>-2</v>
      </c>
    </row>
    <row r="615" spans="1:4" x14ac:dyDescent="0.2">
      <c r="A615" s="6">
        <v>45233</v>
      </c>
      <c r="B615" s="14">
        <v>0.67300000000000004</v>
      </c>
      <c r="C615">
        <v>2</v>
      </c>
      <c r="D615">
        <v>-2</v>
      </c>
    </row>
    <row r="616" spans="1:4" x14ac:dyDescent="0.2">
      <c r="A616" s="6">
        <v>45240</v>
      </c>
      <c r="B616" s="14">
        <v>0.40899999999999997</v>
      </c>
      <c r="C616">
        <v>2</v>
      </c>
      <c r="D616">
        <v>-2</v>
      </c>
    </row>
    <row r="617" spans="1:4" x14ac:dyDescent="0.2">
      <c r="A617" s="6">
        <v>45247</v>
      </c>
      <c r="B617" s="14">
        <v>5.0999999999999997E-2</v>
      </c>
      <c r="C617">
        <v>2</v>
      </c>
      <c r="D617">
        <v>-2</v>
      </c>
    </row>
    <row r="618" spans="1:4" x14ac:dyDescent="0.2">
      <c r="A618" s="6">
        <v>45257</v>
      </c>
      <c r="B618" s="14">
        <v>1.4990000000000001</v>
      </c>
      <c r="C618">
        <v>2</v>
      </c>
      <c r="D618">
        <v>-2</v>
      </c>
    </row>
    <row r="619" spans="1:4" x14ac:dyDescent="0.2">
      <c r="A619" s="6">
        <v>45264</v>
      </c>
      <c r="B619" s="14">
        <v>3.0579999999999998</v>
      </c>
      <c r="C619">
        <v>2</v>
      </c>
      <c r="D619">
        <v>-2</v>
      </c>
    </row>
    <row r="620" spans="1:4" x14ac:dyDescent="0.2">
      <c r="A620" s="6">
        <v>45271</v>
      </c>
      <c r="B620" s="14">
        <v>1.855</v>
      </c>
      <c r="C620">
        <v>2</v>
      </c>
      <c r="D620">
        <v>-2</v>
      </c>
    </row>
    <row r="621" spans="1:4" x14ac:dyDescent="0.2">
      <c r="A621" s="6">
        <v>45278</v>
      </c>
      <c r="B621" s="14">
        <v>1.042</v>
      </c>
      <c r="C621">
        <v>2</v>
      </c>
      <c r="D621">
        <v>-2</v>
      </c>
    </row>
    <row r="622" spans="1:4" x14ac:dyDescent="0.2">
      <c r="A622" s="6">
        <v>45286</v>
      </c>
      <c r="B622" s="14">
        <v>0.62</v>
      </c>
      <c r="C622">
        <v>2</v>
      </c>
      <c r="D622">
        <v>-2</v>
      </c>
    </row>
    <row r="623" spans="1:4" x14ac:dyDescent="0.2">
      <c r="A623" s="6">
        <v>45294</v>
      </c>
      <c r="B623" s="14">
        <v>1.6659999999999999</v>
      </c>
      <c r="C623">
        <v>2</v>
      </c>
      <c r="D623">
        <v>-2</v>
      </c>
    </row>
    <row r="624" spans="1:4" x14ac:dyDescent="0.2">
      <c r="A624" s="6">
        <v>45301</v>
      </c>
      <c r="B624" s="14">
        <v>0.86</v>
      </c>
      <c r="C624">
        <v>2</v>
      </c>
      <c r="D624">
        <v>-2</v>
      </c>
    </row>
    <row r="625" spans="1:4" x14ac:dyDescent="0.2">
      <c r="A625" s="6">
        <v>45309</v>
      </c>
      <c r="B625" s="14">
        <v>-1.0249999999999999</v>
      </c>
      <c r="C625">
        <v>2</v>
      </c>
      <c r="D625">
        <v>-2</v>
      </c>
    </row>
    <row r="626" spans="1:4" x14ac:dyDescent="0.2">
      <c r="A626" s="6">
        <v>45316</v>
      </c>
      <c r="B626" s="14">
        <v>5.8000000000000003E-2</v>
      </c>
      <c r="C626">
        <v>2</v>
      </c>
      <c r="D626">
        <v>-2</v>
      </c>
    </row>
    <row r="627" spans="1:4" x14ac:dyDescent="0.2">
      <c r="A627" s="6">
        <v>45323</v>
      </c>
      <c r="B627" s="14">
        <v>0.35499999999999998</v>
      </c>
      <c r="C627">
        <v>2</v>
      </c>
      <c r="D627">
        <v>-2</v>
      </c>
    </row>
    <row r="628" spans="1:4" x14ac:dyDescent="0.2">
      <c r="A628" s="6">
        <v>45330</v>
      </c>
      <c r="B628" s="14">
        <v>0.86299999999999999</v>
      </c>
      <c r="C628">
        <v>2</v>
      </c>
      <c r="D628">
        <v>-2</v>
      </c>
    </row>
    <row r="629" spans="1:4" x14ac:dyDescent="0.2">
      <c r="A629" s="6">
        <v>45337</v>
      </c>
      <c r="B629" s="14">
        <v>-2.9380000000000002</v>
      </c>
      <c r="C629">
        <v>2</v>
      </c>
      <c r="D629">
        <v>-2</v>
      </c>
    </row>
    <row r="630" spans="1:4" x14ac:dyDescent="0.2">
      <c r="A630" s="6">
        <v>45345</v>
      </c>
      <c r="B630" s="14">
        <v>-1.8640000000000001</v>
      </c>
      <c r="C630">
        <v>2</v>
      </c>
      <c r="D630">
        <v>-2</v>
      </c>
    </row>
    <row r="631" spans="1:4" x14ac:dyDescent="0.2">
      <c r="A631" s="6">
        <v>45352</v>
      </c>
      <c r="B631" s="14">
        <v>-1.423</v>
      </c>
      <c r="C631">
        <v>2</v>
      </c>
      <c r="D631">
        <v>-2</v>
      </c>
    </row>
    <row r="632" spans="1:4" x14ac:dyDescent="0.2">
      <c r="A632" s="6">
        <v>45359</v>
      </c>
      <c r="B632" s="14">
        <v>-1.3320000000000001</v>
      </c>
      <c r="C632">
        <v>2</v>
      </c>
      <c r="D632">
        <v>-2</v>
      </c>
    </row>
    <row r="633" spans="1:4" x14ac:dyDescent="0.2">
      <c r="A633" s="6">
        <v>45366</v>
      </c>
      <c r="B633" s="14">
        <v>0.26800000000000002</v>
      </c>
      <c r="C633">
        <v>2</v>
      </c>
      <c r="D633">
        <v>-2</v>
      </c>
    </row>
    <row r="634" spans="1:4" x14ac:dyDescent="0.2">
      <c r="A634" s="6">
        <v>45373</v>
      </c>
      <c r="B634" s="14">
        <v>0.62</v>
      </c>
      <c r="C634">
        <v>2</v>
      </c>
      <c r="D634">
        <v>-2</v>
      </c>
    </row>
    <row r="635" spans="1:4" x14ac:dyDescent="0.2">
      <c r="A635" s="6">
        <v>45383</v>
      </c>
      <c r="B635" s="14">
        <v>0.81599999999999995</v>
      </c>
      <c r="C635">
        <v>2</v>
      </c>
      <c r="D635">
        <v>-2</v>
      </c>
    </row>
    <row r="636" spans="1:4" x14ac:dyDescent="0.2">
      <c r="A636" s="6">
        <v>45390</v>
      </c>
      <c r="B636" s="14">
        <v>0.59199999999999997</v>
      </c>
      <c r="C636">
        <v>2</v>
      </c>
      <c r="D636">
        <v>-2</v>
      </c>
    </row>
    <row r="637" spans="1:4" x14ac:dyDescent="0.2">
      <c r="A637" s="6">
        <v>45397</v>
      </c>
      <c r="B637" s="14">
        <v>2.5999999999999999E-2</v>
      </c>
      <c r="C637">
        <v>2</v>
      </c>
      <c r="D637">
        <v>-2</v>
      </c>
    </row>
    <row r="638" spans="1:4" x14ac:dyDescent="0.2">
      <c r="A638" s="6">
        <v>45404</v>
      </c>
      <c r="B638" s="14">
        <v>0.59199999999999997</v>
      </c>
      <c r="C638">
        <v>2</v>
      </c>
      <c r="D638">
        <v>-2</v>
      </c>
    </row>
    <row r="639" spans="1:4" x14ac:dyDescent="0.2">
      <c r="A639" s="6">
        <v>45411</v>
      </c>
      <c r="B639" s="14">
        <v>4.1000000000000002E-2</v>
      </c>
      <c r="C639">
        <v>2</v>
      </c>
      <c r="D639">
        <v>-2</v>
      </c>
    </row>
    <row r="640" spans="1:4" x14ac:dyDescent="0.2">
      <c r="A640" s="6">
        <v>45418</v>
      </c>
      <c r="B640" s="14">
        <v>-0.111</v>
      </c>
      <c r="C640">
        <v>2</v>
      </c>
      <c r="D640">
        <v>-2</v>
      </c>
    </row>
    <row r="641" spans="1:4" x14ac:dyDescent="0.2">
      <c r="A641" s="6">
        <v>45425</v>
      </c>
      <c r="B641" s="14">
        <v>1.0429999999999999</v>
      </c>
      <c r="C641">
        <v>2</v>
      </c>
      <c r="D641">
        <v>-2</v>
      </c>
    </row>
    <row r="642" spans="1:4" x14ac:dyDescent="0.2">
      <c r="A642" s="6">
        <v>45432</v>
      </c>
      <c r="B642" s="14">
        <v>5.5E-2</v>
      </c>
      <c r="C642">
        <v>2</v>
      </c>
      <c r="D642">
        <v>-2</v>
      </c>
    </row>
    <row r="643" spans="1:4" x14ac:dyDescent="0.2">
      <c r="A643" s="6">
        <v>45440</v>
      </c>
      <c r="B643" s="14">
        <v>0.28199999999999997</v>
      </c>
      <c r="C643">
        <v>2</v>
      </c>
      <c r="D643">
        <v>-2</v>
      </c>
    </row>
    <row r="644" spans="1:4" x14ac:dyDescent="0.2">
      <c r="A644" s="6">
        <v>45447</v>
      </c>
      <c r="B644" s="14">
        <v>-1.3979999999999999</v>
      </c>
      <c r="C644">
        <v>2</v>
      </c>
      <c r="D644">
        <v>-2</v>
      </c>
    </row>
    <row r="645" spans="1:4" x14ac:dyDescent="0.2">
      <c r="A645" s="6">
        <v>45454</v>
      </c>
      <c r="B645" s="14">
        <v>-1.5980000000000001</v>
      </c>
      <c r="C645">
        <v>2</v>
      </c>
      <c r="D645">
        <v>-2</v>
      </c>
    </row>
    <row r="646" spans="1:4" x14ac:dyDescent="0.2">
      <c r="A646" s="6">
        <v>45461</v>
      </c>
      <c r="B646" s="14">
        <v>-3.58</v>
      </c>
      <c r="C646">
        <v>2</v>
      </c>
      <c r="D646">
        <v>-2</v>
      </c>
    </row>
    <row r="647" spans="1:4" x14ac:dyDescent="0.2">
      <c r="A647" s="6">
        <v>45469</v>
      </c>
      <c r="B647" s="14">
        <v>-2.2280000000000002</v>
      </c>
      <c r="C647">
        <v>2</v>
      </c>
      <c r="D647">
        <v>-2</v>
      </c>
    </row>
    <row r="648" spans="1:4" x14ac:dyDescent="0.2">
      <c r="A648" s="6">
        <v>45476</v>
      </c>
      <c r="B648" s="14">
        <v>-1.0329999999999999</v>
      </c>
      <c r="C648">
        <v>2</v>
      </c>
      <c r="D648">
        <v>-2</v>
      </c>
    </row>
    <row r="649" spans="1:4" x14ac:dyDescent="0.2">
      <c r="A649" s="6">
        <v>45484</v>
      </c>
      <c r="B649" s="14">
        <v>-0.56100000000000005</v>
      </c>
      <c r="C649">
        <v>2</v>
      </c>
      <c r="D649">
        <v>-2</v>
      </c>
    </row>
    <row r="650" spans="1:4" x14ac:dyDescent="0.2">
      <c r="A650" s="6">
        <v>45491</v>
      </c>
      <c r="B650" s="14">
        <v>-1.0129999999999999</v>
      </c>
      <c r="C650">
        <v>2</v>
      </c>
      <c r="D650">
        <v>-2</v>
      </c>
    </row>
    <row r="651" spans="1:4" x14ac:dyDescent="0.2">
      <c r="A651" s="6">
        <v>45498</v>
      </c>
      <c r="B651" s="14">
        <v>-0.75</v>
      </c>
      <c r="C651">
        <v>2</v>
      </c>
      <c r="D651">
        <v>-2</v>
      </c>
    </row>
    <row r="652" spans="1:4" x14ac:dyDescent="0.2">
      <c r="A652" s="6">
        <v>45505</v>
      </c>
      <c r="B652" s="14">
        <v>-0.82499999999999996</v>
      </c>
      <c r="C652">
        <v>2</v>
      </c>
      <c r="D652">
        <v>-2</v>
      </c>
    </row>
    <row r="653" spans="1:4" x14ac:dyDescent="0.2">
      <c r="A653" s="6">
        <v>45512</v>
      </c>
      <c r="B653" s="14">
        <v>-0.109</v>
      </c>
      <c r="C653">
        <v>2</v>
      </c>
      <c r="D653">
        <v>-2</v>
      </c>
    </row>
    <row r="654" spans="1:4" x14ac:dyDescent="0.2">
      <c r="A654" s="6">
        <v>45519</v>
      </c>
      <c r="B654" s="14">
        <v>2.3820000000000001</v>
      </c>
      <c r="C654">
        <v>2</v>
      </c>
      <c r="D654">
        <v>-2</v>
      </c>
    </row>
    <row r="655" spans="1:4" x14ac:dyDescent="0.2">
      <c r="A655" s="6">
        <v>45526</v>
      </c>
      <c r="B655" s="14">
        <v>2.5510000000000002</v>
      </c>
      <c r="C655">
        <v>2</v>
      </c>
      <c r="D655">
        <v>-2</v>
      </c>
    </row>
    <row r="656" spans="1:4" x14ac:dyDescent="0.2">
      <c r="A656" s="6">
        <v>45533</v>
      </c>
      <c r="B656" s="14">
        <v>2.4710000000000001</v>
      </c>
      <c r="C656">
        <v>2</v>
      </c>
      <c r="D656">
        <v>-2</v>
      </c>
    </row>
    <row r="657" spans="1:4" x14ac:dyDescent="0.2">
      <c r="A657" s="6">
        <v>45541</v>
      </c>
      <c r="B657" s="14">
        <v>2.3730000000000002</v>
      </c>
      <c r="C657">
        <v>2</v>
      </c>
      <c r="D657">
        <v>-2</v>
      </c>
    </row>
    <row r="658" spans="1:4" x14ac:dyDescent="0.2">
      <c r="A658" s="6">
        <v>45548</v>
      </c>
      <c r="B658" s="14">
        <v>1.6839999999999999</v>
      </c>
      <c r="C658">
        <v>2</v>
      </c>
      <c r="D658">
        <v>-2</v>
      </c>
    </row>
    <row r="659" spans="1:4" x14ac:dyDescent="0.2">
      <c r="A659" s="6">
        <v>45555</v>
      </c>
      <c r="B659" s="14">
        <v>2.177</v>
      </c>
      <c r="C659">
        <v>2</v>
      </c>
      <c r="D659">
        <v>-2</v>
      </c>
    </row>
    <row r="660" spans="1:4" x14ac:dyDescent="0.2">
      <c r="A660" s="6">
        <v>45562</v>
      </c>
      <c r="B660" s="14">
        <v>1.1739999999999999</v>
      </c>
      <c r="C660">
        <v>2</v>
      </c>
      <c r="D660">
        <v>-2</v>
      </c>
    </row>
    <row r="661" spans="1:4" x14ac:dyDescent="0.2">
      <c r="A661" s="6">
        <v>45569</v>
      </c>
      <c r="B661" s="14">
        <v>1.012</v>
      </c>
      <c r="C661">
        <v>2</v>
      </c>
      <c r="D661">
        <v>-2</v>
      </c>
    </row>
    <row r="662" spans="1:4" x14ac:dyDescent="0.2">
      <c r="A662" s="6">
        <v>45576</v>
      </c>
      <c r="B662" s="14">
        <v>0.50700000000000001</v>
      </c>
      <c r="C662">
        <v>2</v>
      </c>
      <c r="D662">
        <v>-2</v>
      </c>
    </row>
    <row r="663" spans="1:4" x14ac:dyDescent="0.2">
      <c r="A663" s="6">
        <v>45583</v>
      </c>
      <c r="B663" s="14">
        <v>0.65800000000000003</v>
      </c>
      <c r="C663">
        <v>2</v>
      </c>
      <c r="D663">
        <v>-2</v>
      </c>
    </row>
    <row r="664" spans="1:4" x14ac:dyDescent="0.2">
      <c r="A664" s="6">
        <v>45590</v>
      </c>
      <c r="B664" s="14">
        <v>0.314</v>
      </c>
      <c r="C664">
        <v>2</v>
      </c>
      <c r="D664">
        <v>-2</v>
      </c>
    </row>
    <row r="665" spans="1:4" x14ac:dyDescent="0.2">
      <c r="A665" s="6">
        <v>45597</v>
      </c>
      <c r="B665" s="14">
        <v>2.343</v>
      </c>
      <c r="C665">
        <v>2</v>
      </c>
      <c r="D665">
        <v>-2</v>
      </c>
    </row>
    <row r="666" spans="1:4" x14ac:dyDescent="0.2">
      <c r="A666" s="6">
        <v>45604</v>
      </c>
      <c r="B666" s="14">
        <v>2.6709999999999998</v>
      </c>
      <c r="C666">
        <v>2</v>
      </c>
      <c r="D666">
        <v>-2</v>
      </c>
    </row>
    <row r="667" spans="1:4" x14ac:dyDescent="0.2">
      <c r="A667" s="6">
        <v>45611</v>
      </c>
      <c r="B667" s="14">
        <v>2.508</v>
      </c>
      <c r="C667">
        <v>2</v>
      </c>
      <c r="D667">
        <v>-2</v>
      </c>
    </row>
    <row r="668" spans="1:4" x14ac:dyDescent="0.2">
      <c r="A668" s="6">
        <v>45618</v>
      </c>
      <c r="B668" s="14">
        <v>0.94499999999999995</v>
      </c>
      <c r="C668">
        <v>2</v>
      </c>
      <c r="D668">
        <v>-2</v>
      </c>
    </row>
    <row r="669" spans="1:4" x14ac:dyDescent="0.2">
      <c r="A669" s="6">
        <v>45628</v>
      </c>
      <c r="B669" s="14">
        <v>0.23300000000000001</v>
      </c>
      <c r="C669">
        <v>2</v>
      </c>
      <c r="D669">
        <v>-2</v>
      </c>
    </row>
    <row r="670" spans="1:4" x14ac:dyDescent="0.2">
      <c r="A670" s="6">
        <v>45635</v>
      </c>
      <c r="B670" s="14">
        <v>0.26900000000000002</v>
      </c>
      <c r="C670">
        <v>2</v>
      </c>
      <c r="D670">
        <v>-2</v>
      </c>
    </row>
    <row r="671" spans="1:4" x14ac:dyDescent="0.2">
      <c r="A671" s="6">
        <v>45642</v>
      </c>
      <c r="B671" s="14">
        <v>0.372</v>
      </c>
      <c r="C671">
        <v>2</v>
      </c>
      <c r="D671">
        <v>-2</v>
      </c>
    </row>
    <row r="672" spans="1:4" x14ac:dyDescent="0.2">
      <c r="A672" s="6">
        <v>45649</v>
      </c>
      <c r="B672" s="14">
        <v>-1.31</v>
      </c>
      <c r="C672">
        <v>2</v>
      </c>
      <c r="D672">
        <v>-2</v>
      </c>
    </row>
    <row r="673" spans="1:4" x14ac:dyDescent="0.2">
      <c r="A673" s="6">
        <v>45657</v>
      </c>
      <c r="B673" s="14">
        <v>-1.2989999999999999</v>
      </c>
      <c r="C673">
        <v>2</v>
      </c>
      <c r="D673">
        <v>-2</v>
      </c>
    </row>
    <row r="674" spans="1:4" x14ac:dyDescent="0.2">
      <c r="A674" s="6">
        <v>45665</v>
      </c>
      <c r="B674" s="14">
        <v>-1.4419999999999999</v>
      </c>
      <c r="C674">
        <v>2</v>
      </c>
      <c r="D674">
        <v>-2</v>
      </c>
    </row>
    <row r="675" spans="1:4" x14ac:dyDescent="0.2">
      <c r="A675" s="6">
        <v>45673</v>
      </c>
      <c r="B675" s="14">
        <v>-0.92900000000000005</v>
      </c>
      <c r="C675">
        <v>2</v>
      </c>
      <c r="D675">
        <v>-2</v>
      </c>
    </row>
    <row r="676" spans="1:4" x14ac:dyDescent="0.2">
      <c r="A676" s="6">
        <v>45681</v>
      </c>
      <c r="B676" s="14">
        <v>-0.41799999999999998</v>
      </c>
      <c r="C676">
        <v>2</v>
      </c>
      <c r="D676">
        <v>-2</v>
      </c>
    </row>
    <row r="677" spans="1:4" x14ac:dyDescent="0.2">
      <c r="A677" s="6">
        <v>45688</v>
      </c>
      <c r="B677" s="14">
        <v>0.22600000000000001</v>
      </c>
      <c r="C677">
        <v>2</v>
      </c>
      <c r="D677">
        <v>-2</v>
      </c>
    </row>
    <row r="678" spans="1:4" x14ac:dyDescent="0.2">
      <c r="A678" s="6">
        <v>45695</v>
      </c>
      <c r="B678" s="14">
        <v>0.105</v>
      </c>
      <c r="C678">
        <v>2</v>
      </c>
      <c r="D678">
        <v>-2</v>
      </c>
    </row>
    <row r="679" spans="1:4" x14ac:dyDescent="0.2">
      <c r="A679" s="6">
        <v>45702</v>
      </c>
      <c r="B679" s="14">
        <v>-0.90600000000000003</v>
      </c>
      <c r="C679">
        <v>2</v>
      </c>
      <c r="D679">
        <v>-2</v>
      </c>
    </row>
    <row r="680" spans="1:4" x14ac:dyDescent="0.2">
      <c r="A680" s="6">
        <v>45712</v>
      </c>
      <c r="B680" s="14">
        <v>-1.0680000000000001</v>
      </c>
      <c r="C680">
        <v>2</v>
      </c>
      <c r="D680">
        <v>-2</v>
      </c>
    </row>
    <row r="681" spans="1:4" x14ac:dyDescent="0.2">
      <c r="A681" s="6">
        <v>45719</v>
      </c>
      <c r="B681" s="14">
        <v>-0.72699999999999998</v>
      </c>
      <c r="C681">
        <v>2</v>
      </c>
      <c r="D681">
        <v>-2</v>
      </c>
    </row>
    <row r="682" spans="1:4" x14ac:dyDescent="0.2">
      <c r="A682" s="6">
        <v>45726</v>
      </c>
      <c r="B682" s="14">
        <v>-1.272</v>
      </c>
      <c r="C682">
        <v>2</v>
      </c>
      <c r="D682">
        <v>-2</v>
      </c>
    </row>
    <row r="683" spans="1:4" x14ac:dyDescent="0.2">
      <c r="A683" s="6">
        <v>45733</v>
      </c>
      <c r="B683" s="14">
        <v>1.335</v>
      </c>
      <c r="C683">
        <v>2</v>
      </c>
      <c r="D683">
        <v>-2</v>
      </c>
    </row>
    <row r="684" spans="1:4" x14ac:dyDescent="0.2">
      <c r="A684" s="6">
        <v>45740</v>
      </c>
      <c r="B684" s="14">
        <v>1.641</v>
      </c>
      <c r="C684">
        <v>2</v>
      </c>
      <c r="D684">
        <v>-2</v>
      </c>
    </row>
    <row r="685" spans="1:4" x14ac:dyDescent="0.2">
      <c r="A685" s="6">
        <v>45747</v>
      </c>
      <c r="B685" s="14">
        <v>1.399</v>
      </c>
      <c r="C685">
        <v>2</v>
      </c>
      <c r="D685">
        <v>-2</v>
      </c>
    </row>
    <row r="686" spans="1:4" x14ac:dyDescent="0.2">
      <c r="A686" s="6">
        <v>45754</v>
      </c>
      <c r="B686" s="14">
        <v>2.2730000000000001</v>
      </c>
      <c r="C686">
        <v>2</v>
      </c>
      <c r="D686">
        <v>-2</v>
      </c>
    </row>
    <row r="687" spans="1:4" x14ac:dyDescent="0.2">
      <c r="A687" s="6">
        <v>45761</v>
      </c>
      <c r="B687" s="14">
        <v>2.2170000000000001</v>
      </c>
      <c r="C687">
        <v>2</v>
      </c>
      <c r="D687">
        <v>-2</v>
      </c>
    </row>
    <row r="688" spans="1:4" x14ac:dyDescent="0.2">
      <c r="A688" s="6">
        <v>45769</v>
      </c>
      <c r="B688" s="14">
        <v>1.48</v>
      </c>
      <c r="C688">
        <v>2</v>
      </c>
      <c r="D688">
        <v>-2</v>
      </c>
    </row>
    <row r="689" spans="1:4" x14ac:dyDescent="0.2">
      <c r="A689" s="6">
        <v>45776</v>
      </c>
      <c r="B689" s="14">
        <v>1.4570000000000001</v>
      </c>
      <c r="C689">
        <v>2</v>
      </c>
      <c r="D689">
        <v>-2</v>
      </c>
    </row>
    <row r="690" spans="1:4" x14ac:dyDescent="0.2">
      <c r="A690" s="6">
        <v>45783</v>
      </c>
      <c r="B690" s="14">
        <v>0.90700000000000003</v>
      </c>
      <c r="C690">
        <v>2</v>
      </c>
      <c r="D690">
        <v>-2</v>
      </c>
    </row>
    <row r="691" spans="1:4" x14ac:dyDescent="0.2">
      <c r="A691" s="6">
        <v>45790</v>
      </c>
      <c r="B691" s="14">
        <v>-9.1999999999999998E-2</v>
      </c>
      <c r="C691">
        <v>2</v>
      </c>
      <c r="D691">
        <v>-2</v>
      </c>
    </row>
    <row r="692" spans="1:4" x14ac:dyDescent="0.2">
      <c r="A692" s="6">
        <v>45797</v>
      </c>
      <c r="B692" s="14">
        <v>0.11899999999999999</v>
      </c>
      <c r="C692">
        <v>2</v>
      </c>
      <c r="D692">
        <v>-2</v>
      </c>
    </row>
    <row r="693" spans="1:4" x14ac:dyDescent="0.2">
      <c r="A693" s="6">
        <v>45805</v>
      </c>
      <c r="B693" s="14">
        <v>-0.84299999999999997</v>
      </c>
      <c r="C693">
        <v>2</v>
      </c>
      <c r="D693">
        <v>-2</v>
      </c>
    </row>
    <row r="694" spans="1:4" x14ac:dyDescent="0.2">
      <c r="A694" s="6">
        <v>45812</v>
      </c>
      <c r="B694" s="14">
        <v>-1.3260000000000001</v>
      </c>
      <c r="C694">
        <v>2</v>
      </c>
      <c r="D694">
        <v>-2</v>
      </c>
    </row>
    <row r="695" spans="1:4" x14ac:dyDescent="0.2">
      <c r="A695" s="6">
        <v>45819</v>
      </c>
      <c r="B695" s="14">
        <v>-0.97699999999999998</v>
      </c>
      <c r="C695">
        <v>2</v>
      </c>
      <c r="D695">
        <v>-2</v>
      </c>
    </row>
    <row r="696" spans="1:4" x14ac:dyDescent="0.2">
      <c r="A696" s="6">
        <v>45826</v>
      </c>
      <c r="B696" s="14">
        <v>-1.101</v>
      </c>
      <c r="C696">
        <v>2</v>
      </c>
      <c r="D696">
        <v>-2</v>
      </c>
    </row>
    <row r="697" spans="1:4" x14ac:dyDescent="0.2">
      <c r="A697" s="6">
        <v>45834</v>
      </c>
      <c r="B697" s="14">
        <v>-0.628</v>
      </c>
      <c r="C697">
        <v>2</v>
      </c>
      <c r="D697">
        <v>-2</v>
      </c>
    </row>
    <row r="698" spans="1:4" x14ac:dyDescent="0.2">
      <c r="A698" s="6">
        <v>45841</v>
      </c>
      <c r="B698" s="14">
        <v>-0.19</v>
      </c>
      <c r="C698">
        <v>2</v>
      </c>
      <c r="D698">
        <v>-2</v>
      </c>
    </row>
    <row r="699" spans="1:4" x14ac:dyDescent="0.2">
      <c r="A699" s="6">
        <v>45849</v>
      </c>
      <c r="B699" s="14">
        <v>-1.0489999999999999</v>
      </c>
      <c r="C699">
        <v>2</v>
      </c>
      <c r="D699">
        <v>-2</v>
      </c>
    </row>
    <row r="700" spans="1:4" x14ac:dyDescent="0.2">
      <c r="A700" s="6">
        <v>45856</v>
      </c>
      <c r="B700" s="14">
        <v>-0.436</v>
      </c>
      <c r="C700">
        <v>2</v>
      </c>
      <c r="D700">
        <v>-2</v>
      </c>
    </row>
    <row r="701" spans="1:4" x14ac:dyDescent="0.2">
      <c r="A701" s="6">
        <v>45863</v>
      </c>
      <c r="B701" s="14">
        <v>0.115</v>
      </c>
      <c r="C701">
        <v>2</v>
      </c>
      <c r="D701">
        <v>-2</v>
      </c>
    </row>
    <row r="702" spans="1:4" x14ac:dyDescent="0.2">
      <c r="A702" s="6">
        <v>45870</v>
      </c>
      <c r="B702" s="14">
        <v>0.70499999999999996</v>
      </c>
      <c r="C702">
        <v>2</v>
      </c>
      <c r="D702">
        <v>-2</v>
      </c>
    </row>
    <row r="703" spans="1:4" x14ac:dyDescent="0.2">
      <c r="A703" s="6">
        <v>45877</v>
      </c>
      <c r="B703" s="14">
        <v>0.192</v>
      </c>
      <c r="C703">
        <v>2</v>
      </c>
      <c r="D703">
        <v>-2</v>
      </c>
    </row>
    <row r="704" spans="1:4" x14ac:dyDescent="0.2">
      <c r="A704" s="6">
        <v>45884</v>
      </c>
      <c r="B704" s="14">
        <v>0.69699999999999995</v>
      </c>
      <c r="C704">
        <v>2</v>
      </c>
      <c r="D704">
        <v>-2</v>
      </c>
    </row>
    <row r="705" spans="1:4" x14ac:dyDescent="0.2">
      <c r="A705" s="6">
        <v>45891</v>
      </c>
      <c r="B705" s="14">
        <v>0.34599999999999997</v>
      </c>
      <c r="C705">
        <v>2</v>
      </c>
      <c r="D705">
        <v>-2</v>
      </c>
    </row>
    <row r="706" spans="1:4" x14ac:dyDescent="0.2">
      <c r="A706" s="6">
        <v>45898</v>
      </c>
      <c r="B706" s="14">
        <v>-0.69899999999999995</v>
      </c>
      <c r="C706">
        <v>2</v>
      </c>
      <c r="D706">
        <v>-2</v>
      </c>
    </row>
    <row r="707" spans="1:4" x14ac:dyDescent="0.2">
      <c r="A707" s="6">
        <v>45908</v>
      </c>
      <c r="B707" s="14">
        <v>-2.5739999999999998</v>
      </c>
      <c r="C707">
        <v>2</v>
      </c>
      <c r="D707">
        <v>-2</v>
      </c>
    </row>
    <row r="708" spans="1:4" x14ac:dyDescent="0.2">
      <c r="A708" s="6">
        <v>45915</v>
      </c>
      <c r="B708" s="14">
        <v>-1.9850000000000001</v>
      </c>
      <c r="C708">
        <v>2</v>
      </c>
      <c r="D708">
        <v>-2</v>
      </c>
    </row>
    <row r="709" spans="1:4" x14ac:dyDescent="0.2">
      <c r="A709" s="6">
        <v>45922</v>
      </c>
      <c r="B709" s="14">
        <v>-1.74</v>
      </c>
      <c r="C709">
        <v>2</v>
      </c>
      <c r="D709">
        <v>-2</v>
      </c>
    </row>
    <row r="710" spans="1:4" x14ac:dyDescent="0.2">
      <c r="A710" s="6">
        <v>45929</v>
      </c>
      <c r="B710" s="14">
        <v>-1.8540000000000001</v>
      </c>
      <c r="C710">
        <v>2</v>
      </c>
      <c r="D710">
        <v>-2</v>
      </c>
    </row>
    <row r="711" spans="1:4" x14ac:dyDescent="0.2">
      <c r="A711" s="6">
        <v>45936</v>
      </c>
      <c r="B711" s="14">
        <v>8.0000000000000002E-3</v>
      </c>
      <c r="C711">
        <v>2</v>
      </c>
      <c r="D711">
        <v>-2</v>
      </c>
    </row>
    <row r="712" spans="1:4" x14ac:dyDescent="0.2">
      <c r="A712" s="6">
        <v>45943</v>
      </c>
      <c r="B712" s="14">
        <v>0.106</v>
      </c>
      <c r="C712">
        <v>2</v>
      </c>
      <c r="D712">
        <v>-2</v>
      </c>
    </row>
    <row r="713" spans="1:4" x14ac:dyDescent="0.2">
      <c r="A713" s="6">
        <v>45950</v>
      </c>
      <c r="B713" s="14">
        <v>0.65700000000000003</v>
      </c>
      <c r="C713">
        <v>2</v>
      </c>
      <c r="D713">
        <v>-2</v>
      </c>
    </row>
    <row r="714" spans="1:4" x14ac:dyDescent="0.2">
      <c r="A714" s="6">
        <v>45957</v>
      </c>
      <c r="B714" s="14">
        <v>0.3</v>
      </c>
      <c r="C714">
        <v>2</v>
      </c>
      <c r="D714">
        <v>-2</v>
      </c>
    </row>
    <row r="715" spans="1:4" x14ac:dyDescent="0.2">
      <c r="A715" s="6">
        <v>45964</v>
      </c>
      <c r="B715" s="14">
        <v>1.5429999999999999</v>
      </c>
      <c r="C715">
        <v>2</v>
      </c>
      <c r="D715">
        <v>-2</v>
      </c>
    </row>
    <row r="716" spans="1:4" x14ac:dyDescent="0.2">
      <c r="A716" s="6">
        <v>45971</v>
      </c>
      <c r="B716" s="14">
        <v>0.499</v>
      </c>
      <c r="C716">
        <v>2</v>
      </c>
      <c r="D716">
        <v>-2</v>
      </c>
    </row>
    <row r="717" spans="1:4" x14ac:dyDescent="0.2">
      <c r="A717" s="6">
        <v>45978</v>
      </c>
      <c r="B717" s="14">
        <v>1.153</v>
      </c>
      <c r="C717">
        <v>2</v>
      </c>
      <c r="D717">
        <v>-2</v>
      </c>
    </row>
    <row r="718" spans="1:4" x14ac:dyDescent="0.2">
      <c r="A718" s="6">
        <v>45985</v>
      </c>
      <c r="B718" s="14">
        <v>0.82499999999999996</v>
      </c>
      <c r="C718">
        <v>2</v>
      </c>
      <c r="D718">
        <v>-2</v>
      </c>
    </row>
    <row r="719" spans="1:4" x14ac:dyDescent="0.2">
      <c r="A719" s="6">
        <v>45993</v>
      </c>
      <c r="B719" s="14">
        <v>0.93700000000000006</v>
      </c>
      <c r="C719">
        <v>2</v>
      </c>
      <c r="D719">
        <v>-2</v>
      </c>
    </row>
    <row r="720" spans="1:4" x14ac:dyDescent="0.2">
      <c r="A720" s="6">
        <v>46000</v>
      </c>
      <c r="B720" s="14">
        <v>2.3490000000000002</v>
      </c>
      <c r="C720">
        <v>2</v>
      </c>
      <c r="D720">
        <v>-2</v>
      </c>
    </row>
    <row r="721" spans="1:4" x14ac:dyDescent="0.2">
      <c r="A721" s="6">
        <v>46007</v>
      </c>
      <c r="B721" s="14">
        <v>2.387</v>
      </c>
      <c r="C721">
        <v>2</v>
      </c>
      <c r="D721">
        <v>-2</v>
      </c>
    </row>
    <row r="722" spans="1:4" x14ac:dyDescent="0.2">
      <c r="A722" s="6">
        <v>46014</v>
      </c>
      <c r="B722" s="14">
        <v>1.7070000000000001</v>
      </c>
      <c r="C722">
        <v>2</v>
      </c>
      <c r="D722">
        <v>-2</v>
      </c>
    </row>
    <row r="723" spans="1:4" x14ac:dyDescent="0.2">
      <c r="A723" s="6">
        <v>46022</v>
      </c>
      <c r="B723" s="14">
        <v>1.1220000000000001</v>
      </c>
      <c r="C723">
        <v>2</v>
      </c>
      <c r="D723">
        <v>-2</v>
      </c>
    </row>
    <row r="724" spans="1:4" x14ac:dyDescent="0.2">
      <c r="A724" s="6">
        <v>46030</v>
      </c>
      <c r="B724" s="14">
        <v>0.94399999999999995</v>
      </c>
      <c r="C724">
        <v>2</v>
      </c>
      <c r="D724">
        <v>-2</v>
      </c>
    </row>
    <row r="725" spans="1:4" x14ac:dyDescent="0.2">
      <c r="A725" s="6">
        <v>46037</v>
      </c>
      <c r="B725" s="14">
        <v>0.91500000000000004</v>
      </c>
      <c r="C725">
        <v>2</v>
      </c>
      <c r="D725">
        <v>-2</v>
      </c>
    </row>
    <row r="726" spans="1:4" x14ac:dyDescent="0.2">
      <c r="A726" s="6">
        <v>46045</v>
      </c>
      <c r="B726" s="14">
        <v>0.109</v>
      </c>
      <c r="C726">
        <v>2</v>
      </c>
      <c r="D726">
        <v>-2</v>
      </c>
    </row>
    <row r="727" spans="1:4" x14ac:dyDescent="0.2">
      <c r="A727" s="6">
        <v>46052</v>
      </c>
      <c r="B727" s="14">
        <v>0.79100000000000004</v>
      </c>
      <c r="C727">
        <v>2</v>
      </c>
      <c r="D727">
        <v>-2</v>
      </c>
    </row>
    <row r="728" spans="1:4" x14ac:dyDescent="0.2">
      <c r="A728" s="6">
        <v>46059</v>
      </c>
      <c r="B728" s="14">
        <v>0.96599999999999997</v>
      </c>
      <c r="C728">
        <v>2</v>
      </c>
      <c r="D728">
        <v>-2</v>
      </c>
    </row>
    <row r="729" spans="1:4" x14ac:dyDescent="0.2">
      <c r="A729" s="6">
        <v>46066</v>
      </c>
      <c r="B729" s="14">
        <v>1.857</v>
      </c>
      <c r="C729">
        <v>2</v>
      </c>
      <c r="D729">
        <v>-2</v>
      </c>
    </row>
    <row r="730" spans="1:4" x14ac:dyDescent="0.2">
      <c r="A730" s="6">
        <v>46076</v>
      </c>
      <c r="B730" s="14">
        <v>-2.222</v>
      </c>
      <c r="C730">
        <v>2</v>
      </c>
      <c r="D730">
        <v>-2</v>
      </c>
    </row>
    <row r="731" spans="1:4" x14ac:dyDescent="0.2">
      <c r="A731" s="6">
        <v>46083</v>
      </c>
      <c r="B731" s="14">
        <v>-1.1859999999999999</v>
      </c>
      <c r="C731">
        <v>2</v>
      </c>
      <c r="D731">
        <v>-2</v>
      </c>
    </row>
    <row r="732" spans="1:4" x14ac:dyDescent="0.2">
      <c r="A732" s="6">
        <v>46090</v>
      </c>
      <c r="B732" s="14">
        <v>-1.8859999999999999</v>
      </c>
      <c r="C732">
        <v>2</v>
      </c>
      <c r="D732">
        <v>-2</v>
      </c>
    </row>
    <row r="733" spans="1:4" x14ac:dyDescent="0.2">
      <c r="A733" s="6">
        <v>46097</v>
      </c>
      <c r="B733" s="14">
        <v>-1.63</v>
      </c>
      <c r="C733">
        <v>2</v>
      </c>
      <c r="D733">
        <v>-2</v>
      </c>
    </row>
    <row r="734" spans="1:4" x14ac:dyDescent="0.2">
      <c r="A734" s="6">
        <v>46104</v>
      </c>
      <c r="B734" s="14">
        <v>-1.444</v>
      </c>
      <c r="C734">
        <v>2</v>
      </c>
      <c r="D734">
        <v>-2</v>
      </c>
    </row>
    <row r="735" spans="1:4" x14ac:dyDescent="0.2">
      <c r="A735" s="6">
        <v>46111</v>
      </c>
      <c r="B735" s="14">
        <v>-2.2080000000000002</v>
      </c>
      <c r="C735">
        <v>2</v>
      </c>
      <c r="D735">
        <v>-2</v>
      </c>
    </row>
    <row r="738" spans="1:4" ht="16" x14ac:dyDescent="0.2">
      <c r="A738" s="9" t="s">
        <v>738</v>
      </c>
    </row>
    <row r="739" spans="1:4" x14ac:dyDescent="0.2">
      <c r="A739" t="s">
        <v>739</v>
      </c>
      <c r="B739" s="33">
        <f>'01_Data'!F1826</f>
        <v>281.16000000000003</v>
      </c>
    </row>
    <row r="740" spans="1:4" x14ac:dyDescent="0.2">
      <c r="A740" t="s">
        <v>740</v>
      </c>
      <c r="B740" s="33">
        <f>'01_Data'!G1826</f>
        <v>14.64</v>
      </c>
    </row>
    <row r="741" spans="1:4" x14ac:dyDescent="0.2">
      <c r="A741" t="s">
        <v>725</v>
      </c>
      <c r="B741" s="7">
        <f>LN(B739)-LN(B740)</f>
        <v>2.9551663937745394</v>
      </c>
    </row>
    <row r="742" spans="1:4" x14ac:dyDescent="0.2">
      <c r="A742" t="s">
        <v>726</v>
      </c>
      <c r="B742">
        <v>-0.99</v>
      </c>
    </row>
    <row r="743" spans="1:4" x14ac:dyDescent="0.2">
      <c r="A743" t="s">
        <v>312</v>
      </c>
      <c r="B743">
        <v>20.8</v>
      </c>
    </row>
    <row r="744" spans="1:4" x14ac:dyDescent="0.2">
      <c r="A744" t="s">
        <v>727</v>
      </c>
      <c r="B744" s="35" t="s">
        <v>741</v>
      </c>
    </row>
    <row r="745" spans="1:4" x14ac:dyDescent="0.2">
      <c r="A745" t="s">
        <v>729</v>
      </c>
      <c r="B745">
        <v>0.442</v>
      </c>
    </row>
    <row r="746" spans="1:4" x14ac:dyDescent="0.2">
      <c r="A746" t="s">
        <v>730</v>
      </c>
      <c r="B746" s="42" t="s">
        <v>731</v>
      </c>
    </row>
    <row r="748" spans="1:4" x14ac:dyDescent="0.2">
      <c r="A748" s="13" t="s">
        <v>6</v>
      </c>
      <c r="B748" s="13" t="s">
        <v>732</v>
      </c>
      <c r="C748" s="13" t="s">
        <v>733</v>
      </c>
      <c r="D748" s="13" t="s">
        <v>734</v>
      </c>
    </row>
    <row r="749" spans="1:4" x14ac:dyDescent="0.2">
      <c r="A749" s="6">
        <v>45768</v>
      </c>
      <c r="B749" s="14">
        <v>1.222</v>
      </c>
      <c r="C749">
        <v>2</v>
      </c>
      <c r="D749">
        <v>-2</v>
      </c>
    </row>
    <row r="750" spans="1:4" x14ac:dyDescent="0.2">
      <c r="A750" s="6">
        <v>45775</v>
      </c>
      <c r="B750" s="14">
        <v>1.2270000000000001</v>
      </c>
      <c r="C750">
        <v>2</v>
      </c>
      <c r="D750">
        <v>-2</v>
      </c>
    </row>
    <row r="751" spans="1:4" x14ac:dyDescent="0.2">
      <c r="A751" s="6">
        <v>45782</v>
      </c>
      <c r="B751" s="14">
        <v>1.1020000000000001</v>
      </c>
      <c r="C751">
        <v>2</v>
      </c>
      <c r="D751">
        <v>-2</v>
      </c>
    </row>
    <row r="752" spans="1:4" x14ac:dyDescent="0.2">
      <c r="A752" s="6">
        <v>45789</v>
      </c>
      <c r="B752" s="14">
        <v>0.30199999999999999</v>
      </c>
      <c r="C752">
        <v>2</v>
      </c>
      <c r="D752">
        <v>-2</v>
      </c>
    </row>
    <row r="753" spans="1:4" x14ac:dyDescent="0.2">
      <c r="A753" s="6">
        <v>45796</v>
      </c>
      <c r="B753" s="14">
        <v>9.6000000000000002E-2</v>
      </c>
      <c r="C753">
        <v>2</v>
      </c>
      <c r="D753">
        <v>-2</v>
      </c>
    </row>
    <row r="754" spans="1:4" x14ac:dyDescent="0.2">
      <c r="A754" s="6">
        <v>45804</v>
      </c>
      <c r="B754" s="14">
        <v>-1.4870000000000001</v>
      </c>
      <c r="C754">
        <v>2</v>
      </c>
      <c r="D754">
        <v>-2</v>
      </c>
    </row>
    <row r="755" spans="1:4" x14ac:dyDescent="0.2">
      <c r="A755" s="6">
        <v>45811</v>
      </c>
      <c r="B755" s="14">
        <v>-2.41</v>
      </c>
      <c r="C755">
        <v>2</v>
      </c>
      <c r="D755">
        <v>-2</v>
      </c>
    </row>
    <row r="756" spans="1:4" x14ac:dyDescent="0.2">
      <c r="A756" s="6">
        <v>45818</v>
      </c>
      <c r="B756" s="14">
        <v>-2.9870000000000001</v>
      </c>
      <c r="C756">
        <v>2</v>
      </c>
      <c r="D756">
        <v>-2</v>
      </c>
    </row>
    <row r="757" spans="1:4" x14ac:dyDescent="0.2">
      <c r="A757" s="6">
        <v>45825</v>
      </c>
      <c r="B757" s="14">
        <v>-2.2519999999999998</v>
      </c>
      <c r="C757">
        <v>2</v>
      </c>
      <c r="D757">
        <v>-2</v>
      </c>
    </row>
    <row r="758" spans="1:4" x14ac:dyDescent="0.2">
      <c r="A758" s="6">
        <v>45833</v>
      </c>
      <c r="B758" s="14">
        <v>-1.431</v>
      </c>
      <c r="C758">
        <v>2</v>
      </c>
      <c r="D758">
        <v>-2</v>
      </c>
    </row>
    <row r="759" spans="1:4" x14ac:dyDescent="0.2">
      <c r="A759" s="6">
        <v>45840</v>
      </c>
      <c r="B759" s="14">
        <v>-1.01</v>
      </c>
      <c r="C759">
        <v>2</v>
      </c>
      <c r="D759">
        <v>-2</v>
      </c>
    </row>
    <row r="760" spans="1:4" x14ac:dyDescent="0.2">
      <c r="A760" s="6">
        <v>45848</v>
      </c>
      <c r="B760" s="14">
        <v>-1.242</v>
      </c>
      <c r="C760">
        <v>2</v>
      </c>
      <c r="D760">
        <v>-2</v>
      </c>
    </row>
    <row r="761" spans="1:4" x14ac:dyDescent="0.2">
      <c r="A761" s="6">
        <v>45855</v>
      </c>
      <c r="B761" s="14">
        <v>-0.97</v>
      </c>
      <c r="C761">
        <v>2</v>
      </c>
      <c r="D761">
        <v>-2</v>
      </c>
    </row>
    <row r="762" spans="1:4" x14ac:dyDescent="0.2">
      <c r="A762" s="6">
        <v>45862</v>
      </c>
      <c r="B762" s="14">
        <v>-0.48699999999999999</v>
      </c>
      <c r="C762">
        <v>2</v>
      </c>
      <c r="D762">
        <v>-2</v>
      </c>
    </row>
    <row r="763" spans="1:4" x14ac:dyDescent="0.2">
      <c r="A763" s="6">
        <v>45869</v>
      </c>
      <c r="B763" s="14">
        <v>-0.41</v>
      </c>
      <c r="C763">
        <v>2</v>
      </c>
      <c r="D763">
        <v>-2</v>
      </c>
    </row>
    <row r="764" spans="1:4" x14ac:dyDescent="0.2">
      <c r="A764" s="6">
        <v>45876</v>
      </c>
      <c r="B764" s="14">
        <v>0.35199999999999998</v>
      </c>
      <c r="C764">
        <v>2</v>
      </c>
      <c r="D764">
        <v>-2</v>
      </c>
    </row>
    <row r="765" spans="1:4" x14ac:dyDescent="0.2">
      <c r="A765" s="6">
        <v>45883</v>
      </c>
      <c r="B765" s="14">
        <v>0.49099999999999999</v>
      </c>
      <c r="C765">
        <v>2</v>
      </c>
      <c r="D765">
        <v>-2</v>
      </c>
    </row>
    <row r="766" spans="1:4" x14ac:dyDescent="0.2">
      <c r="A766" s="6">
        <v>45890</v>
      </c>
      <c r="B766" s="14">
        <v>1.4690000000000001</v>
      </c>
      <c r="C766">
        <v>2</v>
      </c>
      <c r="D766">
        <v>-2</v>
      </c>
    </row>
    <row r="767" spans="1:4" x14ac:dyDescent="0.2">
      <c r="A767" s="6">
        <v>45897</v>
      </c>
      <c r="B767" s="14">
        <v>1.619</v>
      </c>
      <c r="C767">
        <v>2</v>
      </c>
      <c r="D767">
        <v>-2</v>
      </c>
    </row>
    <row r="768" spans="1:4" x14ac:dyDescent="0.2">
      <c r="A768" s="6">
        <v>45905</v>
      </c>
      <c r="B768" s="14">
        <v>1.179</v>
      </c>
      <c r="C768">
        <v>2</v>
      </c>
      <c r="D768">
        <v>-2</v>
      </c>
    </row>
    <row r="769" spans="1:4" x14ac:dyDescent="0.2">
      <c r="A769" s="6">
        <v>45912</v>
      </c>
      <c r="B769" s="14">
        <v>0.59899999999999998</v>
      </c>
      <c r="C769">
        <v>2</v>
      </c>
      <c r="D769">
        <v>-2</v>
      </c>
    </row>
    <row r="770" spans="1:4" x14ac:dyDescent="0.2">
      <c r="A770" s="6">
        <v>45919</v>
      </c>
      <c r="B770" s="14">
        <v>0.55100000000000005</v>
      </c>
      <c r="C770">
        <v>2</v>
      </c>
      <c r="D770">
        <v>-2</v>
      </c>
    </row>
    <row r="771" spans="1:4" x14ac:dyDescent="0.2">
      <c r="A771" s="6">
        <v>45926</v>
      </c>
      <c r="B771" s="14">
        <v>-0.32200000000000001</v>
      </c>
      <c r="C771">
        <v>2</v>
      </c>
      <c r="D771">
        <v>-2</v>
      </c>
    </row>
    <row r="772" spans="1:4" x14ac:dyDescent="0.2">
      <c r="A772" s="6">
        <v>45933</v>
      </c>
      <c r="B772" s="14">
        <v>-5.7000000000000002E-2</v>
      </c>
      <c r="C772">
        <v>2</v>
      </c>
      <c r="D772">
        <v>-2</v>
      </c>
    </row>
    <row r="773" spans="1:4" x14ac:dyDescent="0.2">
      <c r="A773" s="6">
        <v>45940</v>
      </c>
      <c r="B773" s="14">
        <v>3.8490000000000002</v>
      </c>
      <c r="C773">
        <v>2</v>
      </c>
      <c r="D773">
        <v>-2</v>
      </c>
    </row>
    <row r="774" spans="1:4" x14ac:dyDescent="0.2">
      <c r="A774" s="6">
        <v>45947</v>
      </c>
      <c r="B774" s="14">
        <v>2.544</v>
      </c>
      <c r="C774">
        <v>2</v>
      </c>
      <c r="D774">
        <v>-2</v>
      </c>
    </row>
    <row r="775" spans="1:4" x14ac:dyDescent="0.2">
      <c r="A775" s="6">
        <v>45954</v>
      </c>
      <c r="B775" s="14">
        <v>1.637</v>
      </c>
      <c r="C775">
        <v>2</v>
      </c>
      <c r="D775">
        <v>-2</v>
      </c>
    </row>
    <row r="776" spans="1:4" x14ac:dyDescent="0.2">
      <c r="A776" s="6">
        <v>45961</v>
      </c>
      <c r="B776" s="14">
        <v>1.7450000000000001</v>
      </c>
      <c r="C776">
        <v>2</v>
      </c>
      <c r="D776">
        <v>-2</v>
      </c>
    </row>
    <row r="777" spans="1:4" x14ac:dyDescent="0.2">
      <c r="A777" s="6">
        <v>45968</v>
      </c>
      <c r="B777" s="14">
        <v>1.6579999999999999</v>
      </c>
      <c r="C777">
        <v>2</v>
      </c>
      <c r="D777">
        <v>-2</v>
      </c>
    </row>
    <row r="778" spans="1:4" x14ac:dyDescent="0.2">
      <c r="A778" s="6">
        <v>45975</v>
      </c>
      <c r="B778" s="14">
        <v>1.52</v>
      </c>
      <c r="C778">
        <v>2</v>
      </c>
      <c r="D778">
        <v>-2</v>
      </c>
    </row>
    <row r="779" spans="1:4" x14ac:dyDescent="0.2">
      <c r="A779" s="6">
        <v>45982</v>
      </c>
      <c r="B779" s="14">
        <v>1.4830000000000001</v>
      </c>
      <c r="C779">
        <v>2</v>
      </c>
      <c r="D779">
        <v>-2</v>
      </c>
    </row>
    <row r="780" spans="1:4" x14ac:dyDescent="0.2">
      <c r="A780" s="6">
        <v>45992</v>
      </c>
      <c r="B780" s="14">
        <v>1.554</v>
      </c>
      <c r="C780">
        <v>2</v>
      </c>
      <c r="D780">
        <v>-2</v>
      </c>
    </row>
    <row r="781" spans="1:4" x14ac:dyDescent="0.2">
      <c r="A781" s="6">
        <v>45999</v>
      </c>
      <c r="B781" s="14">
        <v>1.2749999999999999</v>
      </c>
      <c r="C781">
        <v>2</v>
      </c>
      <c r="D781">
        <v>-2</v>
      </c>
    </row>
    <row r="782" spans="1:4" x14ac:dyDescent="0.2">
      <c r="A782" s="6">
        <v>46006</v>
      </c>
      <c r="B782" s="14">
        <v>1.2669999999999999</v>
      </c>
      <c r="C782">
        <v>2</v>
      </c>
      <c r="D782">
        <v>-2</v>
      </c>
    </row>
    <row r="783" spans="1:4" x14ac:dyDescent="0.2">
      <c r="A783" s="6">
        <v>46013</v>
      </c>
      <c r="B783" s="14">
        <v>0.623</v>
      </c>
      <c r="C783">
        <v>2</v>
      </c>
      <c r="D783">
        <v>-2</v>
      </c>
    </row>
    <row r="784" spans="1:4" x14ac:dyDescent="0.2">
      <c r="A784" s="6">
        <v>46021</v>
      </c>
      <c r="B784" s="14">
        <v>0.29299999999999998</v>
      </c>
      <c r="C784">
        <v>2</v>
      </c>
      <c r="D784">
        <v>-2</v>
      </c>
    </row>
    <row r="785" spans="1:4" x14ac:dyDescent="0.2">
      <c r="A785" s="6">
        <v>46029</v>
      </c>
      <c r="B785" s="14">
        <v>0.50600000000000001</v>
      </c>
      <c r="C785">
        <v>2</v>
      </c>
      <c r="D785">
        <v>-2</v>
      </c>
    </row>
    <row r="786" spans="1:4" x14ac:dyDescent="0.2">
      <c r="A786" s="6">
        <v>46036</v>
      </c>
      <c r="B786" s="14">
        <v>-0.89400000000000002</v>
      </c>
      <c r="C786">
        <v>2</v>
      </c>
      <c r="D786">
        <v>-2</v>
      </c>
    </row>
    <row r="787" spans="1:4" x14ac:dyDescent="0.2">
      <c r="A787" s="6">
        <v>46044</v>
      </c>
      <c r="B787" s="14">
        <v>-2.472</v>
      </c>
      <c r="C787">
        <v>2</v>
      </c>
      <c r="D787">
        <v>-2</v>
      </c>
    </row>
    <row r="788" spans="1:4" x14ac:dyDescent="0.2">
      <c r="A788" s="6">
        <v>46051</v>
      </c>
      <c r="B788" s="14">
        <v>-1.978</v>
      </c>
      <c r="C788">
        <v>2</v>
      </c>
      <c r="D788">
        <v>-2</v>
      </c>
    </row>
    <row r="789" spans="1:4" x14ac:dyDescent="0.2">
      <c r="A789" s="6">
        <v>46058</v>
      </c>
      <c r="B789" s="14">
        <v>-1.4470000000000001</v>
      </c>
      <c r="C789">
        <v>2</v>
      </c>
      <c r="D789">
        <v>-2</v>
      </c>
    </row>
    <row r="790" spans="1:4" x14ac:dyDescent="0.2">
      <c r="A790" s="6">
        <v>46065</v>
      </c>
      <c r="B790" s="14">
        <v>-0.89400000000000002</v>
      </c>
      <c r="C790">
        <v>2</v>
      </c>
      <c r="D790">
        <v>-2</v>
      </c>
    </row>
    <row r="791" spans="1:4" x14ac:dyDescent="0.2">
      <c r="A791" s="6">
        <v>46073</v>
      </c>
      <c r="B791" s="14">
        <v>-0.81</v>
      </c>
      <c r="C791">
        <v>2</v>
      </c>
      <c r="D791">
        <v>-2</v>
      </c>
    </row>
    <row r="792" spans="1:4" x14ac:dyDescent="0.2">
      <c r="A792" s="6">
        <v>46080</v>
      </c>
      <c r="B792" s="14">
        <v>-0.40300000000000002</v>
      </c>
      <c r="C792">
        <v>2</v>
      </c>
      <c r="D792">
        <v>-2</v>
      </c>
    </row>
    <row r="793" spans="1:4" x14ac:dyDescent="0.2">
      <c r="A793" s="6">
        <v>46087</v>
      </c>
      <c r="B793" s="14">
        <v>-1.4990000000000001</v>
      </c>
      <c r="C793">
        <v>2</v>
      </c>
      <c r="D793">
        <v>-2</v>
      </c>
    </row>
    <row r="794" spans="1:4" x14ac:dyDescent="0.2">
      <c r="A794" s="6">
        <v>46094</v>
      </c>
      <c r="B794" s="14">
        <v>-1.79</v>
      </c>
      <c r="C794">
        <v>2</v>
      </c>
      <c r="D794">
        <v>-2</v>
      </c>
    </row>
    <row r="795" spans="1:4" x14ac:dyDescent="0.2">
      <c r="A795" s="6">
        <v>46101</v>
      </c>
      <c r="B795" s="14">
        <v>-2.2599999999999998</v>
      </c>
      <c r="C795">
        <v>2</v>
      </c>
      <c r="D795">
        <v>-2</v>
      </c>
    </row>
    <row r="796" spans="1:4" x14ac:dyDescent="0.2">
      <c r="A796" s="6">
        <v>46108</v>
      </c>
      <c r="B796" s="14">
        <v>-2.11</v>
      </c>
      <c r="C796">
        <v>2</v>
      </c>
      <c r="D796">
        <v>-2</v>
      </c>
    </row>
    <row r="799" spans="1:4" ht="16" x14ac:dyDescent="0.2">
      <c r="A799" s="9" t="s">
        <v>742</v>
      </c>
    </row>
    <row r="800" spans="1:4" x14ac:dyDescent="0.2">
      <c r="A800" t="s">
        <v>743</v>
      </c>
      <c r="B800" s="33">
        <f>'01_Data'!H1826</f>
        <v>36.6</v>
      </c>
    </row>
    <row r="801" spans="1:4" x14ac:dyDescent="0.2">
      <c r="A801" t="s">
        <v>744</v>
      </c>
      <c r="B801" s="33">
        <f>'01_Data'!I1826</f>
        <v>76.430000000000007</v>
      </c>
    </row>
    <row r="802" spans="1:4" x14ac:dyDescent="0.2">
      <c r="A802" t="s">
        <v>725</v>
      </c>
      <c r="B802" s="7">
        <f>LN(B800)-LN(B801)</f>
        <v>-0.73632704884747247</v>
      </c>
    </row>
    <row r="803" spans="1:4" x14ac:dyDescent="0.2">
      <c r="A803" t="s">
        <v>726</v>
      </c>
      <c r="B803">
        <v>1.47</v>
      </c>
    </row>
    <row r="804" spans="1:4" x14ac:dyDescent="0.2">
      <c r="A804" t="s">
        <v>312</v>
      </c>
      <c r="B804">
        <v>149.19999999999999</v>
      </c>
    </row>
    <row r="805" spans="1:4" x14ac:dyDescent="0.2">
      <c r="A805" t="s">
        <v>727</v>
      </c>
      <c r="B805" s="36" t="s">
        <v>728</v>
      </c>
    </row>
    <row r="806" spans="1:4" x14ac:dyDescent="0.2">
      <c r="A806" t="s">
        <v>729</v>
      </c>
      <c r="B806">
        <v>0.69299999999999995</v>
      </c>
    </row>
    <row r="807" spans="1:4" x14ac:dyDescent="0.2">
      <c r="A807" t="s">
        <v>730</v>
      </c>
      <c r="B807" s="42" t="s">
        <v>731</v>
      </c>
    </row>
    <row r="809" spans="1:4" x14ac:dyDescent="0.2">
      <c r="A809" s="13" t="s">
        <v>6</v>
      </c>
      <c r="B809" s="13" t="s">
        <v>732</v>
      </c>
      <c r="C809" s="13" t="s">
        <v>733</v>
      </c>
      <c r="D809" s="13" t="s">
        <v>734</v>
      </c>
    </row>
    <row r="810" spans="1:4" x14ac:dyDescent="0.2">
      <c r="A810" s="6">
        <v>43552</v>
      </c>
      <c r="B810" s="14">
        <v>0.158</v>
      </c>
      <c r="C810">
        <v>2</v>
      </c>
      <c r="D810">
        <v>-2</v>
      </c>
    </row>
    <row r="811" spans="1:4" x14ac:dyDescent="0.2">
      <c r="A811" s="6">
        <v>43559</v>
      </c>
      <c r="B811" s="14">
        <v>0.97099999999999997</v>
      </c>
      <c r="C811">
        <v>2</v>
      </c>
      <c r="D811">
        <v>-2</v>
      </c>
    </row>
    <row r="812" spans="1:4" x14ac:dyDescent="0.2">
      <c r="A812" s="6">
        <v>43566</v>
      </c>
      <c r="B812" s="14">
        <v>0.30499999999999999</v>
      </c>
      <c r="C812">
        <v>2</v>
      </c>
      <c r="D812">
        <v>-2</v>
      </c>
    </row>
    <row r="813" spans="1:4" x14ac:dyDescent="0.2">
      <c r="A813" s="6">
        <v>43573</v>
      </c>
      <c r="B813" s="14">
        <v>-5.1999999999999998E-2</v>
      </c>
      <c r="C813">
        <v>2</v>
      </c>
      <c r="D813">
        <v>-2</v>
      </c>
    </row>
    <row r="814" spans="1:4" x14ac:dyDescent="0.2">
      <c r="A814" s="6">
        <v>43581</v>
      </c>
      <c r="B814" s="14">
        <v>-0.64200000000000002</v>
      </c>
      <c r="C814">
        <v>2</v>
      </c>
      <c r="D814">
        <v>-2</v>
      </c>
    </row>
    <row r="815" spans="1:4" x14ac:dyDescent="0.2">
      <c r="A815" s="6">
        <v>43588</v>
      </c>
      <c r="B815" s="14">
        <v>-1.496</v>
      </c>
      <c r="C815">
        <v>2</v>
      </c>
      <c r="D815">
        <v>-2</v>
      </c>
    </row>
    <row r="816" spans="1:4" x14ac:dyDescent="0.2">
      <c r="A816" s="6">
        <v>43595</v>
      </c>
      <c r="B816" s="14">
        <v>-1.7130000000000001</v>
      </c>
      <c r="C816">
        <v>2</v>
      </c>
      <c r="D816">
        <v>-2</v>
      </c>
    </row>
    <row r="817" spans="1:4" x14ac:dyDescent="0.2">
      <c r="A817" s="6">
        <v>43602</v>
      </c>
      <c r="B817" s="14">
        <v>0.26100000000000001</v>
      </c>
      <c r="C817">
        <v>2</v>
      </c>
      <c r="D817">
        <v>-2</v>
      </c>
    </row>
    <row r="818" spans="1:4" x14ac:dyDescent="0.2">
      <c r="A818" s="6">
        <v>43609</v>
      </c>
      <c r="B818" s="14">
        <v>-0.434</v>
      </c>
      <c r="C818">
        <v>2</v>
      </c>
      <c r="D818">
        <v>-2</v>
      </c>
    </row>
    <row r="819" spans="1:4" x14ac:dyDescent="0.2">
      <c r="A819" s="6">
        <v>43619</v>
      </c>
      <c r="B819" s="14">
        <v>-1.55</v>
      </c>
      <c r="C819">
        <v>2</v>
      </c>
      <c r="D819">
        <v>-2</v>
      </c>
    </row>
    <row r="820" spans="1:4" x14ac:dyDescent="0.2">
      <c r="A820" s="6">
        <v>43626</v>
      </c>
      <c r="B820" s="14">
        <v>-1.5369999999999999</v>
      </c>
      <c r="C820">
        <v>2</v>
      </c>
      <c r="D820">
        <v>-2</v>
      </c>
    </row>
    <row r="821" spans="1:4" x14ac:dyDescent="0.2">
      <c r="A821" s="6">
        <v>43633</v>
      </c>
      <c r="B821" s="14">
        <v>-0.92</v>
      </c>
      <c r="C821">
        <v>2</v>
      </c>
      <c r="D821">
        <v>-2</v>
      </c>
    </row>
    <row r="822" spans="1:4" x14ac:dyDescent="0.2">
      <c r="A822" s="6">
        <v>43640</v>
      </c>
      <c r="B822" s="14">
        <v>-0.374</v>
      </c>
      <c r="C822">
        <v>2</v>
      </c>
      <c r="D822">
        <v>-2</v>
      </c>
    </row>
    <row r="823" spans="1:4" x14ac:dyDescent="0.2">
      <c r="A823" s="6">
        <v>43647</v>
      </c>
      <c r="B823" s="14">
        <v>-2.0539999999999998</v>
      </c>
      <c r="C823">
        <v>2</v>
      </c>
      <c r="D823">
        <v>-2</v>
      </c>
    </row>
    <row r="824" spans="1:4" x14ac:dyDescent="0.2">
      <c r="A824" s="6">
        <v>43655</v>
      </c>
      <c r="B824" s="14">
        <v>-1.9490000000000001</v>
      </c>
      <c r="C824">
        <v>2</v>
      </c>
      <c r="D824">
        <v>-2</v>
      </c>
    </row>
    <row r="825" spans="1:4" x14ac:dyDescent="0.2">
      <c r="A825" s="6">
        <v>43662</v>
      </c>
      <c r="B825" s="14">
        <v>-0.86699999999999999</v>
      </c>
      <c r="C825">
        <v>2</v>
      </c>
      <c r="D825">
        <v>-2</v>
      </c>
    </row>
    <row r="826" spans="1:4" x14ac:dyDescent="0.2">
      <c r="A826" s="6">
        <v>43669</v>
      </c>
      <c r="B826" s="14">
        <v>-0.625</v>
      </c>
      <c r="C826">
        <v>2</v>
      </c>
      <c r="D826">
        <v>-2</v>
      </c>
    </row>
    <row r="827" spans="1:4" x14ac:dyDescent="0.2">
      <c r="A827" s="6">
        <v>43676</v>
      </c>
      <c r="B827" s="14">
        <v>-0.69099999999999995</v>
      </c>
      <c r="C827">
        <v>2</v>
      </c>
      <c r="D827">
        <v>-2</v>
      </c>
    </row>
    <row r="828" spans="1:4" x14ac:dyDescent="0.2">
      <c r="A828" s="6">
        <v>43683</v>
      </c>
      <c r="B828" s="14">
        <v>-0.36499999999999999</v>
      </c>
      <c r="C828">
        <v>2</v>
      </c>
      <c r="D828">
        <v>-2</v>
      </c>
    </row>
    <row r="829" spans="1:4" x14ac:dyDescent="0.2">
      <c r="A829" s="6">
        <v>43690</v>
      </c>
      <c r="B829" s="14">
        <v>0.32700000000000001</v>
      </c>
      <c r="C829">
        <v>2</v>
      </c>
      <c r="D829">
        <v>-2</v>
      </c>
    </row>
    <row r="830" spans="1:4" x14ac:dyDescent="0.2">
      <c r="A830" s="6">
        <v>43697</v>
      </c>
      <c r="B830" s="14">
        <v>0.93700000000000006</v>
      </c>
      <c r="C830">
        <v>2</v>
      </c>
      <c r="D830">
        <v>-2</v>
      </c>
    </row>
    <row r="831" spans="1:4" x14ac:dyDescent="0.2">
      <c r="A831" s="6">
        <v>43704</v>
      </c>
      <c r="B831" s="14">
        <v>2.5310000000000001</v>
      </c>
      <c r="C831">
        <v>2</v>
      </c>
      <c r="D831">
        <v>-2</v>
      </c>
    </row>
    <row r="832" spans="1:4" x14ac:dyDescent="0.2">
      <c r="A832" s="6">
        <v>43712</v>
      </c>
      <c r="B832" s="14">
        <v>0.54900000000000004</v>
      </c>
      <c r="C832">
        <v>2</v>
      </c>
      <c r="D832">
        <v>-2</v>
      </c>
    </row>
    <row r="833" spans="1:4" x14ac:dyDescent="0.2">
      <c r="A833" s="6">
        <v>43719</v>
      </c>
      <c r="B833" s="14">
        <v>-0.46899999999999997</v>
      </c>
      <c r="C833">
        <v>2</v>
      </c>
      <c r="D833">
        <v>-2</v>
      </c>
    </row>
    <row r="834" spans="1:4" x14ac:dyDescent="0.2">
      <c r="A834" s="6">
        <v>43726</v>
      </c>
      <c r="B834" s="14">
        <v>0.81299999999999994</v>
      </c>
      <c r="C834">
        <v>2</v>
      </c>
      <c r="D834">
        <v>-2</v>
      </c>
    </row>
    <row r="835" spans="1:4" x14ac:dyDescent="0.2">
      <c r="A835" s="6">
        <v>43733</v>
      </c>
      <c r="B835" s="14">
        <v>1.756</v>
      </c>
      <c r="C835">
        <v>2</v>
      </c>
      <c r="D835">
        <v>-2</v>
      </c>
    </row>
    <row r="836" spans="1:4" x14ac:dyDescent="0.2">
      <c r="A836" s="6">
        <v>43740</v>
      </c>
      <c r="B836" s="14">
        <v>0.76900000000000002</v>
      </c>
      <c r="C836">
        <v>2</v>
      </c>
      <c r="D836">
        <v>-2</v>
      </c>
    </row>
    <row r="837" spans="1:4" x14ac:dyDescent="0.2">
      <c r="A837" s="6">
        <v>43747</v>
      </c>
      <c r="B837" s="14">
        <v>1.286</v>
      </c>
      <c r="C837">
        <v>2</v>
      </c>
      <c r="D837">
        <v>-2</v>
      </c>
    </row>
    <row r="838" spans="1:4" x14ac:dyDescent="0.2">
      <c r="A838" s="6">
        <v>43754</v>
      </c>
      <c r="B838" s="14">
        <v>-0.22600000000000001</v>
      </c>
      <c r="C838">
        <v>2</v>
      </c>
      <c r="D838">
        <v>-2</v>
      </c>
    </row>
    <row r="839" spans="1:4" x14ac:dyDescent="0.2">
      <c r="A839" s="6">
        <v>43761</v>
      </c>
      <c r="B839" s="14">
        <v>0.17899999999999999</v>
      </c>
      <c r="C839">
        <v>2</v>
      </c>
      <c r="D839">
        <v>-2</v>
      </c>
    </row>
    <row r="840" spans="1:4" x14ac:dyDescent="0.2">
      <c r="A840" s="6">
        <v>43768</v>
      </c>
      <c r="B840" s="14">
        <v>0.91</v>
      </c>
      <c r="C840">
        <v>2</v>
      </c>
      <c r="D840">
        <v>-2</v>
      </c>
    </row>
    <row r="841" spans="1:4" x14ac:dyDescent="0.2">
      <c r="A841" s="6">
        <v>43775</v>
      </c>
      <c r="B841" s="14">
        <v>-0.90300000000000002</v>
      </c>
      <c r="C841">
        <v>2</v>
      </c>
      <c r="D841">
        <v>-2</v>
      </c>
    </row>
    <row r="842" spans="1:4" x14ac:dyDescent="0.2">
      <c r="A842" s="6">
        <v>43782</v>
      </c>
      <c r="B842" s="14">
        <v>0.50600000000000001</v>
      </c>
      <c r="C842">
        <v>2</v>
      </c>
      <c r="D842">
        <v>-2</v>
      </c>
    </row>
    <row r="843" spans="1:4" x14ac:dyDescent="0.2">
      <c r="A843" s="6">
        <v>43789</v>
      </c>
      <c r="B843" s="14">
        <v>0.69799999999999995</v>
      </c>
      <c r="C843">
        <v>2</v>
      </c>
      <c r="D843">
        <v>-2</v>
      </c>
    </row>
    <row r="844" spans="1:4" x14ac:dyDescent="0.2">
      <c r="A844" s="6">
        <v>43796</v>
      </c>
      <c r="B844" s="14">
        <v>0.39700000000000002</v>
      </c>
      <c r="C844">
        <v>2</v>
      </c>
      <c r="D844">
        <v>-2</v>
      </c>
    </row>
    <row r="845" spans="1:4" x14ac:dyDescent="0.2">
      <c r="A845" s="6">
        <v>43804</v>
      </c>
      <c r="B845" s="14">
        <v>0.245</v>
      </c>
      <c r="C845">
        <v>2</v>
      </c>
      <c r="D845">
        <v>-2</v>
      </c>
    </row>
    <row r="846" spans="1:4" x14ac:dyDescent="0.2">
      <c r="A846" s="6">
        <v>43811</v>
      </c>
      <c r="B846" s="14">
        <v>-0.126</v>
      </c>
      <c r="C846">
        <v>2</v>
      </c>
      <c r="D846">
        <v>-2</v>
      </c>
    </row>
    <row r="847" spans="1:4" x14ac:dyDescent="0.2">
      <c r="A847" s="6">
        <v>43818</v>
      </c>
      <c r="B847" s="14">
        <v>0.86</v>
      </c>
      <c r="C847">
        <v>2</v>
      </c>
      <c r="D847">
        <v>-2</v>
      </c>
    </row>
    <row r="848" spans="1:4" x14ac:dyDescent="0.2">
      <c r="A848" s="6">
        <v>43826</v>
      </c>
      <c r="B848" s="14">
        <v>1.266</v>
      </c>
      <c r="C848">
        <v>2</v>
      </c>
      <c r="D848">
        <v>-2</v>
      </c>
    </row>
    <row r="849" spans="1:4" x14ac:dyDescent="0.2">
      <c r="A849" s="6">
        <v>43836</v>
      </c>
      <c r="B849" s="14">
        <v>1.796</v>
      </c>
      <c r="C849">
        <v>2</v>
      </c>
      <c r="D849">
        <v>-2</v>
      </c>
    </row>
    <row r="850" spans="1:4" x14ac:dyDescent="0.2">
      <c r="A850" s="6">
        <v>43843</v>
      </c>
      <c r="B850" s="14">
        <v>3.93</v>
      </c>
      <c r="C850">
        <v>2</v>
      </c>
      <c r="D850">
        <v>-2</v>
      </c>
    </row>
    <row r="851" spans="1:4" x14ac:dyDescent="0.2">
      <c r="A851" s="6">
        <v>43851</v>
      </c>
      <c r="B851" s="14">
        <v>2.6269999999999998</v>
      </c>
      <c r="C851">
        <v>2</v>
      </c>
      <c r="D851">
        <v>-2</v>
      </c>
    </row>
    <row r="852" spans="1:4" x14ac:dyDescent="0.2">
      <c r="A852" s="6">
        <v>43858</v>
      </c>
      <c r="B852" s="14">
        <v>2.3420000000000001</v>
      </c>
      <c r="C852">
        <v>2</v>
      </c>
      <c r="D852">
        <v>-2</v>
      </c>
    </row>
    <row r="853" spans="1:4" x14ac:dyDescent="0.2">
      <c r="A853" s="6">
        <v>43865</v>
      </c>
      <c r="B853" s="14">
        <v>0.85399999999999998</v>
      </c>
      <c r="C853">
        <v>2</v>
      </c>
      <c r="D853">
        <v>-2</v>
      </c>
    </row>
    <row r="854" spans="1:4" x14ac:dyDescent="0.2">
      <c r="A854" s="6">
        <v>43872</v>
      </c>
      <c r="B854" s="14">
        <v>0.41799999999999998</v>
      </c>
      <c r="C854">
        <v>2</v>
      </c>
      <c r="D854">
        <v>-2</v>
      </c>
    </row>
    <row r="855" spans="1:4" x14ac:dyDescent="0.2">
      <c r="A855" s="6">
        <v>43880</v>
      </c>
      <c r="B855" s="14">
        <v>0.69799999999999995</v>
      </c>
      <c r="C855">
        <v>2</v>
      </c>
      <c r="D855">
        <v>-2</v>
      </c>
    </row>
    <row r="856" spans="1:4" x14ac:dyDescent="0.2">
      <c r="A856" s="6">
        <v>43887</v>
      </c>
      <c r="B856" s="14">
        <v>2.0680000000000001</v>
      </c>
      <c r="C856">
        <v>2</v>
      </c>
      <c r="D856">
        <v>-2</v>
      </c>
    </row>
    <row r="857" spans="1:4" x14ac:dyDescent="0.2">
      <c r="A857" s="6">
        <v>43894</v>
      </c>
      <c r="B857" s="14">
        <v>1.7170000000000001</v>
      </c>
      <c r="C857">
        <v>2</v>
      </c>
      <c r="D857">
        <v>-2</v>
      </c>
    </row>
    <row r="858" spans="1:4" x14ac:dyDescent="0.2">
      <c r="A858" s="6">
        <v>43901</v>
      </c>
      <c r="B858" s="14">
        <v>3.0390000000000001</v>
      </c>
      <c r="C858">
        <v>2</v>
      </c>
      <c r="D858">
        <v>-2</v>
      </c>
    </row>
    <row r="859" spans="1:4" x14ac:dyDescent="0.2">
      <c r="A859" s="6">
        <v>43908</v>
      </c>
      <c r="B859" s="14">
        <v>2.169</v>
      </c>
      <c r="C859">
        <v>2</v>
      </c>
      <c r="D859">
        <v>-2</v>
      </c>
    </row>
    <row r="860" spans="1:4" x14ac:dyDescent="0.2">
      <c r="A860" s="6">
        <v>43915</v>
      </c>
      <c r="B860" s="14">
        <v>1.615</v>
      </c>
      <c r="C860">
        <v>2</v>
      </c>
      <c r="D860">
        <v>-2</v>
      </c>
    </row>
    <row r="861" spans="1:4" x14ac:dyDescent="0.2">
      <c r="A861" s="6">
        <v>43922</v>
      </c>
      <c r="B861" s="14">
        <v>1.8740000000000001</v>
      </c>
      <c r="C861">
        <v>2</v>
      </c>
      <c r="D861">
        <v>-2</v>
      </c>
    </row>
    <row r="862" spans="1:4" x14ac:dyDescent="0.2">
      <c r="A862" s="6">
        <v>43929</v>
      </c>
      <c r="B862" s="14">
        <v>0.89900000000000002</v>
      </c>
      <c r="C862">
        <v>2</v>
      </c>
      <c r="D862">
        <v>-2</v>
      </c>
    </row>
    <row r="863" spans="1:4" x14ac:dyDescent="0.2">
      <c r="A863" s="6">
        <v>43937</v>
      </c>
      <c r="B863" s="14">
        <v>0.90200000000000002</v>
      </c>
      <c r="C863">
        <v>2</v>
      </c>
      <c r="D863">
        <v>-2</v>
      </c>
    </row>
    <row r="864" spans="1:4" x14ac:dyDescent="0.2">
      <c r="A864" s="6">
        <v>43944</v>
      </c>
      <c r="B864" s="14">
        <v>-7.5999999999999998E-2</v>
      </c>
      <c r="C864">
        <v>2</v>
      </c>
      <c r="D864">
        <v>-2</v>
      </c>
    </row>
    <row r="865" spans="1:4" x14ac:dyDescent="0.2">
      <c r="A865" s="6">
        <v>43951</v>
      </c>
      <c r="B865" s="14">
        <v>-7.6999999999999999E-2</v>
      </c>
      <c r="C865">
        <v>2</v>
      </c>
      <c r="D865">
        <v>-2</v>
      </c>
    </row>
    <row r="866" spans="1:4" x14ac:dyDescent="0.2">
      <c r="A866" s="6">
        <v>43958</v>
      </c>
      <c r="B866" s="14">
        <v>-0.63400000000000001</v>
      </c>
      <c r="C866">
        <v>2</v>
      </c>
      <c r="D866">
        <v>-2</v>
      </c>
    </row>
    <row r="867" spans="1:4" x14ac:dyDescent="0.2">
      <c r="A867" s="6">
        <v>43965</v>
      </c>
      <c r="B867" s="14">
        <v>-0.33</v>
      </c>
      <c r="C867">
        <v>2</v>
      </c>
      <c r="D867">
        <v>-2</v>
      </c>
    </row>
    <row r="868" spans="1:4" x14ac:dyDescent="0.2">
      <c r="A868" s="6">
        <v>43972</v>
      </c>
      <c r="B868" s="14">
        <v>0.46800000000000003</v>
      </c>
      <c r="C868">
        <v>2</v>
      </c>
      <c r="D868">
        <v>-2</v>
      </c>
    </row>
    <row r="869" spans="1:4" x14ac:dyDescent="0.2">
      <c r="A869" s="6">
        <v>43980</v>
      </c>
      <c r="B869" s="14">
        <v>1.2549999999999999</v>
      </c>
      <c r="C869">
        <v>2</v>
      </c>
      <c r="D869">
        <v>-2</v>
      </c>
    </row>
    <row r="870" spans="1:4" x14ac:dyDescent="0.2">
      <c r="A870" s="6">
        <v>43987</v>
      </c>
      <c r="B870" s="14">
        <v>1.054</v>
      </c>
      <c r="C870">
        <v>2</v>
      </c>
      <c r="D870">
        <v>-2</v>
      </c>
    </row>
    <row r="871" spans="1:4" x14ac:dyDescent="0.2">
      <c r="A871" s="6">
        <v>43994</v>
      </c>
      <c r="B871" s="14">
        <v>1.202</v>
      </c>
      <c r="C871">
        <v>2</v>
      </c>
      <c r="D871">
        <v>-2</v>
      </c>
    </row>
    <row r="872" spans="1:4" x14ac:dyDescent="0.2">
      <c r="A872" s="6">
        <v>44001</v>
      </c>
      <c r="B872" s="14">
        <v>1.4490000000000001</v>
      </c>
      <c r="C872">
        <v>2</v>
      </c>
      <c r="D872">
        <v>-2</v>
      </c>
    </row>
    <row r="873" spans="1:4" x14ac:dyDescent="0.2">
      <c r="A873" s="6">
        <v>44008</v>
      </c>
      <c r="B873" s="14">
        <v>1.778</v>
      </c>
      <c r="C873">
        <v>2</v>
      </c>
      <c r="D873">
        <v>-2</v>
      </c>
    </row>
    <row r="874" spans="1:4" x14ac:dyDescent="0.2">
      <c r="A874" s="6">
        <v>44018</v>
      </c>
      <c r="B874" s="14">
        <v>1.552</v>
      </c>
      <c r="C874">
        <v>2</v>
      </c>
      <c r="D874">
        <v>-2</v>
      </c>
    </row>
    <row r="875" spans="1:4" x14ac:dyDescent="0.2">
      <c r="A875" s="6">
        <v>44025</v>
      </c>
      <c r="B875" s="14">
        <v>1.661</v>
      </c>
      <c r="C875">
        <v>2</v>
      </c>
      <c r="D875">
        <v>-2</v>
      </c>
    </row>
    <row r="876" spans="1:4" x14ac:dyDescent="0.2">
      <c r="A876" s="6">
        <v>44032</v>
      </c>
      <c r="B876" s="14">
        <v>1.3380000000000001</v>
      </c>
      <c r="C876">
        <v>2</v>
      </c>
      <c r="D876">
        <v>-2</v>
      </c>
    </row>
    <row r="877" spans="1:4" x14ac:dyDescent="0.2">
      <c r="A877" s="6">
        <v>44039</v>
      </c>
      <c r="B877" s="14">
        <v>1.353</v>
      </c>
      <c r="C877">
        <v>2</v>
      </c>
      <c r="D877">
        <v>-2</v>
      </c>
    </row>
    <row r="878" spans="1:4" x14ac:dyDescent="0.2">
      <c r="A878" s="6">
        <v>44046</v>
      </c>
      <c r="B878" s="14">
        <v>1.4430000000000001</v>
      </c>
      <c r="C878">
        <v>2</v>
      </c>
      <c r="D878">
        <v>-2</v>
      </c>
    </row>
    <row r="879" spans="1:4" x14ac:dyDescent="0.2">
      <c r="A879" s="6">
        <v>44053</v>
      </c>
      <c r="B879" s="14">
        <v>1.976</v>
      </c>
      <c r="C879">
        <v>2</v>
      </c>
      <c r="D879">
        <v>-2</v>
      </c>
    </row>
    <row r="880" spans="1:4" x14ac:dyDescent="0.2">
      <c r="A880" s="6">
        <v>44060</v>
      </c>
      <c r="B880" s="14">
        <v>1.4810000000000001</v>
      </c>
      <c r="C880">
        <v>2</v>
      </c>
      <c r="D880">
        <v>-2</v>
      </c>
    </row>
    <row r="881" spans="1:4" x14ac:dyDescent="0.2">
      <c r="A881" s="6">
        <v>44067</v>
      </c>
      <c r="B881" s="14">
        <v>1.5149999999999999</v>
      </c>
      <c r="C881">
        <v>2</v>
      </c>
      <c r="D881">
        <v>-2</v>
      </c>
    </row>
    <row r="882" spans="1:4" x14ac:dyDescent="0.2">
      <c r="A882" s="6">
        <v>44074</v>
      </c>
      <c r="B882" s="14">
        <v>1.2330000000000001</v>
      </c>
      <c r="C882">
        <v>2</v>
      </c>
      <c r="D882">
        <v>-2</v>
      </c>
    </row>
    <row r="883" spans="1:4" x14ac:dyDescent="0.2">
      <c r="A883" s="6">
        <v>44082</v>
      </c>
      <c r="B883" s="14">
        <v>-7.5999999999999998E-2</v>
      </c>
      <c r="C883">
        <v>2</v>
      </c>
      <c r="D883">
        <v>-2</v>
      </c>
    </row>
    <row r="884" spans="1:4" x14ac:dyDescent="0.2">
      <c r="A884" s="6">
        <v>44089</v>
      </c>
      <c r="B884" s="14">
        <v>-0.48199999999999998</v>
      </c>
      <c r="C884">
        <v>2</v>
      </c>
      <c r="D884">
        <v>-2</v>
      </c>
    </row>
    <row r="885" spans="1:4" x14ac:dyDescent="0.2">
      <c r="A885" s="6">
        <v>44096</v>
      </c>
      <c r="B885" s="14">
        <v>9.1999999999999998E-2</v>
      </c>
      <c r="C885">
        <v>2</v>
      </c>
      <c r="D885">
        <v>-2</v>
      </c>
    </row>
    <row r="886" spans="1:4" x14ac:dyDescent="0.2">
      <c r="A886" s="6">
        <v>44103</v>
      </c>
      <c r="B886" s="14">
        <v>-0.19800000000000001</v>
      </c>
      <c r="C886">
        <v>2</v>
      </c>
      <c r="D886">
        <v>-2</v>
      </c>
    </row>
    <row r="887" spans="1:4" x14ac:dyDescent="0.2">
      <c r="A887" s="6">
        <v>44110</v>
      </c>
      <c r="B887" s="14">
        <v>0.17100000000000001</v>
      </c>
      <c r="C887">
        <v>2</v>
      </c>
      <c r="D887">
        <v>-2</v>
      </c>
    </row>
    <row r="888" spans="1:4" x14ac:dyDescent="0.2">
      <c r="A888" s="6">
        <v>44117</v>
      </c>
      <c r="B888" s="14">
        <v>0.90500000000000003</v>
      </c>
      <c r="C888">
        <v>2</v>
      </c>
      <c r="D888">
        <v>-2</v>
      </c>
    </row>
    <row r="889" spans="1:4" x14ac:dyDescent="0.2">
      <c r="A889" s="6">
        <v>44124</v>
      </c>
      <c r="B889" s="14">
        <v>0.127</v>
      </c>
      <c r="C889">
        <v>2</v>
      </c>
      <c r="D889">
        <v>-2</v>
      </c>
    </row>
    <row r="890" spans="1:4" x14ac:dyDescent="0.2">
      <c r="A890" s="6">
        <v>44131</v>
      </c>
      <c r="B890" s="14">
        <v>0.53900000000000003</v>
      </c>
      <c r="C890">
        <v>2</v>
      </c>
      <c r="D890">
        <v>-2</v>
      </c>
    </row>
    <row r="891" spans="1:4" x14ac:dyDescent="0.2">
      <c r="A891" s="6">
        <v>44138</v>
      </c>
      <c r="B891" s="14">
        <v>0.86599999999999999</v>
      </c>
      <c r="C891">
        <v>2</v>
      </c>
      <c r="D891">
        <v>-2</v>
      </c>
    </row>
    <row r="892" spans="1:4" x14ac:dyDescent="0.2">
      <c r="A892" s="6">
        <v>44145</v>
      </c>
      <c r="B892" s="14">
        <v>-0.316</v>
      </c>
      <c r="C892">
        <v>2</v>
      </c>
      <c r="D892">
        <v>-2</v>
      </c>
    </row>
    <row r="893" spans="1:4" x14ac:dyDescent="0.2">
      <c r="A893" s="6">
        <v>44152</v>
      </c>
      <c r="B893" s="14">
        <v>-0.22800000000000001</v>
      </c>
      <c r="C893">
        <v>2</v>
      </c>
      <c r="D893">
        <v>-2</v>
      </c>
    </row>
    <row r="894" spans="1:4" x14ac:dyDescent="0.2">
      <c r="A894" s="6">
        <v>44159</v>
      </c>
      <c r="B894" s="14">
        <v>-0.152</v>
      </c>
      <c r="C894">
        <v>2</v>
      </c>
      <c r="D894">
        <v>-2</v>
      </c>
    </row>
    <row r="895" spans="1:4" x14ac:dyDescent="0.2">
      <c r="A895" s="6">
        <v>44167</v>
      </c>
      <c r="B895" s="14">
        <v>-2.847</v>
      </c>
      <c r="C895">
        <v>2</v>
      </c>
      <c r="D895">
        <v>-2</v>
      </c>
    </row>
    <row r="896" spans="1:4" x14ac:dyDescent="0.2">
      <c r="A896" s="6">
        <v>44174</v>
      </c>
      <c r="B896" s="14">
        <v>-1.7090000000000001</v>
      </c>
      <c r="C896">
        <v>2</v>
      </c>
      <c r="D896">
        <v>-2</v>
      </c>
    </row>
    <row r="897" spans="1:4" x14ac:dyDescent="0.2">
      <c r="A897" s="6">
        <v>44181</v>
      </c>
      <c r="B897" s="14">
        <v>-1.079</v>
      </c>
      <c r="C897">
        <v>2</v>
      </c>
      <c r="D897">
        <v>-2</v>
      </c>
    </row>
    <row r="898" spans="1:4" x14ac:dyDescent="0.2">
      <c r="A898" s="6">
        <v>44188</v>
      </c>
      <c r="B898" s="14">
        <v>-0.94599999999999995</v>
      </c>
      <c r="C898">
        <v>2</v>
      </c>
      <c r="D898">
        <v>-2</v>
      </c>
    </row>
    <row r="899" spans="1:4" x14ac:dyDescent="0.2">
      <c r="A899" s="6">
        <v>44196</v>
      </c>
      <c r="B899" s="14">
        <v>-0.83399999999999996</v>
      </c>
      <c r="C899">
        <v>2</v>
      </c>
      <c r="D899">
        <v>-2</v>
      </c>
    </row>
    <row r="900" spans="1:4" x14ac:dyDescent="0.2">
      <c r="A900" s="6">
        <v>44204</v>
      </c>
      <c r="B900" s="14">
        <v>-2.7429999999999999</v>
      </c>
      <c r="C900">
        <v>2</v>
      </c>
      <c r="D900">
        <v>-2</v>
      </c>
    </row>
    <row r="901" spans="1:4" x14ac:dyDescent="0.2">
      <c r="A901" s="6">
        <v>44211</v>
      </c>
      <c r="B901" s="14">
        <v>-2.633</v>
      </c>
      <c r="C901">
        <v>2</v>
      </c>
      <c r="D901">
        <v>-2</v>
      </c>
    </row>
    <row r="902" spans="1:4" x14ac:dyDescent="0.2">
      <c r="A902" s="6">
        <v>44221</v>
      </c>
      <c r="B902" s="14">
        <v>-1.2909999999999999</v>
      </c>
      <c r="C902">
        <v>2</v>
      </c>
      <c r="D902">
        <v>-2</v>
      </c>
    </row>
    <row r="903" spans="1:4" x14ac:dyDescent="0.2">
      <c r="A903" s="6">
        <v>44228</v>
      </c>
      <c r="B903" s="14">
        <v>-1.5329999999999999</v>
      </c>
      <c r="C903">
        <v>2</v>
      </c>
      <c r="D903">
        <v>-2</v>
      </c>
    </row>
    <row r="904" spans="1:4" x14ac:dyDescent="0.2">
      <c r="A904" s="6">
        <v>44235</v>
      </c>
      <c r="B904" s="14">
        <v>-1.8129999999999999</v>
      </c>
      <c r="C904">
        <v>2</v>
      </c>
      <c r="D904">
        <v>-2</v>
      </c>
    </row>
    <row r="905" spans="1:4" x14ac:dyDescent="0.2">
      <c r="A905" s="6">
        <v>44243</v>
      </c>
      <c r="B905" s="14">
        <v>-1.1850000000000001</v>
      </c>
      <c r="C905">
        <v>2</v>
      </c>
      <c r="D905">
        <v>-2</v>
      </c>
    </row>
    <row r="906" spans="1:4" x14ac:dyDescent="0.2">
      <c r="A906" s="6">
        <v>44250</v>
      </c>
      <c r="B906" s="14">
        <v>-1.42</v>
      </c>
      <c r="C906">
        <v>2</v>
      </c>
      <c r="D906">
        <v>-2</v>
      </c>
    </row>
    <row r="907" spans="1:4" x14ac:dyDescent="0.2">
      <c r="A907" s="6">
        <v>44257</v>
      </c>
      <c r="B907" s="14">
        <v>-1.19</v>
      </c>
      <c r="C907">
        <v>2</v>
      </c>
      <c r="D907">
        <v>-2</v>
      </c>
    </row>
    <row r="908" spans="1:4" x14ac:dyDescent="0.2">
      <c r="A908" s="6">
        <v>44264</v>
      </c>
      <c r="B908" s="14">
        <v>-1.4790000000000001</v>
      </c>
      <c r="C908">
        <v>2</v>
      </c>
      <c r="D908">
        <v>-2</v>
      </c>
    </row>
    <row r="909" spans="1:4" x14ac:dyDescent="0.2">
      <c r="A909" s="6">
        <v>44271</v>
      </c>
      <c r="B909" s="14">
        <v>-1.3460000000000001</v>
      </c>
      <c r="C909">
        <v>2</v>
      </c>
      <c r="D909">
        <v>-2</v>
      </c>
    </row>
    <row r="910" spans="1:4" x14ac:dyDescent="0.2">
      <c r="A910" s="6">
        <v>44278</v>
      </c>
      <c r="B910" s="14">
        <v>-1.5680000000000001</v>
      </c>
      <c r="C910">
        <v>2</v>
      </c>
      <c r="D910">
        <v>-2</v>
      </c>
    </row>
    <row r="911" spans="1:4" x14ac:dyDescent="0.2">
      <c r="A911" s="6">
        <v>44285</v>
      </c>
      <c r="B911" s="14">
        <v>-1.89</v>
      </c>
      <c r="C911">
        <v>2</v>
      </c>
      <c r="D911">
        <v>-2</v>
      </c>
    </row>
    <row r="912" spans="1:4" x14ac:dyDescent="0.2">
      <c r="A912" s="6">
        <v>44293</v>
      </c>
      <c r="B912" s="14">
        <v>-0.89400000000000002</v>
      </c>
      <c r="C912">
        <v>2</v>
      </c>
      <c r="D912">
        <v>-2</v>
      </c>
    </row>
    <row r="913" spans="1:4" x14ac:dyDescent="0.2">
      <c r="A913" s="6">
        <v>44300</v>
      </c>
      <c r="B913" s="14">
        <v>-1.4139999999999999</v>
      </c>
      <c r="C913">
        <v>2</v>
      </c>
      <c r="D913">
        <v>-2</v>
      </c>
    </row>
    <row r="914" spans="1:4" x14ac:dyDescent="0.2">
      <c r="A914" s="6">
        <v>44307</v>
      </c>
      <c r="B914" s="14">
        <v>-0.88300000000000001</v>
      </c>
      <c r="C914">
        <v>2</v>
      </c>
      <c r="D914">
        <v>-2</v>
      </c>
    </row>
    <row r="915" spans="1:4" x14ac:dyDescent="0.2">
      <c r="A915" s="6">
        <v>44314</v>
      </c>
      <c r="B915" s="14">
        <v>-0.46800000000000003</v>
      </c>
      <c r="C915">
        <v>2</v>
      </c>
      <c r="D915">
        <v>-2</v>
      </c>
    </row>
    <row r="916" spans="1:4" x14ac:dyDescent="0.2">
      <c r="A916" s="6">
        <v>44321</v>
      </c>
      <c r="B916" s="14">
        <v>0.86199999999999999</v>
      </c>
      <c r="C916">
        <v>2</v>
      </c>
      <c r="D916">
        <v>-2</v>
      </c>
    </row>
    <row r="917" spans="1:4" x14ac:dyDescent="0.2">
      <c r="A917" s="6">
        <v>44328</v>
      </c>
      <c r="B917" s="14">
        <v>-0.20499999999999999</v>
      </c>
      <c r="C917">
        <v>2</v>
      </c>
      <c r="D917">
        <v>-2</v>
      </c>
    </row>
    <row r="918" spans="1:4" x14ac:dyDescent="0.2">
      <c r="A918" s="6">
        <v>44335</v>
      </c>
      <c r="B918" s="14">
        <v>-0.996</v>
      </c>
      <c r="C918">
        <v>2</v>
      </c>
      <c r="D918">
        <v>-2</v>
      </c>
    </row>
    <row r="919" spans="1:4" x14ac:dyDescent="0.2">
      <c r="A919" s="6">
        <v>44342</v>
      </c>
      <c r="B919" s="14">
        <v>-1.5620000000000001</v>
      </c>
      <c r="C919">
        <v>2</v>
      </c>
      <c r="D919">
        <v>-2</v>
      </c>
    </row>
    <row r="920" spans="1:4" x14ac:dyDescent="0.2">
      <c r="A920" s="6">
        <v>44350</v>
      </c>
      <c r="B920" s="14">
        <v>-1.3320000000000001</v>
      </c>
      <c r="C920">
        <v>2</v>
      </c>
      <c r="D920">
        <v>-2</v>
      </c>
    </row>
    <row r="921" spans="1:4" x14ac:dyDescent="0.2">
      <c r="A921" s="6">
        <v>44357</v>
      </c>
      <c r="B921" s="14">
        <v>-0.56699999999999995</v>
      </c>
      <c r="C921">
        <v>2</v>
      </c>
      <c r="D921">
        <v>-2</v>
      </c>
    </row>
    <row r="922" spans="1:4" x14ac:dyDescent="0.2">
      <c r="A922" s="6">
        <v>44364</v>
      </c>
      <c r="B922" s="14">
        <v>-0.157</v>
      </c>
      <c r="C922">
        <v>2</v>
      </c>
      <c r="D922">
        <v>-2</v>
      </c>
    </row>
    <row r="923" spans="1:4" x14ac:dyDescent="0.2">
      <c r="A923" s="6">
        <v>44371</v>
      </c>
      <c r="B923" s="14">
        <v>-2.2290000000000001</v>
      </c>
      <c r="C923">
        <v>2</v>
      </c>
      <c r="D923">
        <v>-2</v>
      </c>
    </row>
    <row r="924" spans="1:4" x14ac:dyDescent="0.2">
      <c r="A924" s="6">
        <v>44378</v>
      </c>
      <c r="B924" s="14">
        <v>0.32600000000000001</v>
      </c>
      <c r="C924">
        <v>2</v>
      </c>
      <c r="D924">
        <v>-2</v>
      </c>
    </row>
    <row r="925" spans="1:4" x14ac:dyDescent="0.2">
      <c r="A925" s="6">
        <v>44386</v>
      </c>
      <c r="B925" s="14">
        <v>1.6120000000000001</v>
      </c>
      <c r="C925">
        <v>2</v>
      </c>
      <c r="D925">
        <v>-2</v>
      </c>
    </row>
    <row r="926" spans="1:4" x14ac:dyDescent="0.2">
      <c r="A926" s="6">
        <v>44393</v>
      </c>
      <c r="B926" s="14">
        <v>2.9630000000000001</v>
      </c>
      <c r="C926">
        <v>2</v>
      </c>
      <c r="D926">
        <v>-2</v>
      </c>
    </row>
    <row r="927" spans="1:4" x14ac:dyDescent="0.2">
      <c r="A927" s="6">
        <v>44400</v>
      </c>
      <c r="B927" s="14">
        <v>2.3969999999999998</v>
      </c>
      <c r="C927">
        <v>2</v>
      </c>
      <c r="D927">
        <v>-2</v>
      </c>
    </row>
    <row r="928" spans="1:4" x14ac:dyDescent="0.2">
      <c r="A928" s="6">
        <v>44407</v>
      </c>
      <c r="B928" s="14">
        <v>1.875</v>
      </c>
      <c r="C928">
        <v>2</v>
      </c>
      <c r="D928">
        <v>-2</v>
      </c>
    </row>
    <row r="929" spans="1:4" x14ac:dyDescent="0.2">
      <c r="A929" s="6">
        <v>44414</v>
      </c>
      <c r="B929" s="14">
        <v>1.8480000000000001</v>
      </c>
      <c r="C929">
        <v>2</v>
      </c>
      <c r="D929">
        <v>-2</v>
      </c>
    </row>
    <row r="930" spans="1:4" x14ac:dyDescent="0.2">
      <c r="A930" s="6">
        <v>44421</v>
      </c>
      <c r="B930" s="14">
        <v>1.093</v>
      </c>
      <c r="C930">
        <v>2</v>
      </c>
      <c r="D930">
        <v>-2</v>
      </c>
    </row>
    <row r="931" spans="1:4" x14ac:dyDescent="0.2">
      <c r="A931" s="6">
        <v>44428</v>
      </c>
      <c r="B931" s="14">
        <v>1.1919999999999999</v>
      </c>
      <c r="C931">
        <v>2</v>
      </c>
      <c r="D931">
        <v>-2</v>
      </c>
    </row>
    <row r="932" spans="1:4" x14ac:dyDescent="0.2">
      <c r="A932" s="6">
        <v>44435</v>
      </c>
      <c r="B932" s="14">
        <v>0.46</v>
      </c>
      <c r="C932">
        <v>2</v>
      </c>
      <c r="D932">
        <v>-2</v>
      </c>
    </row>
    <row r="933" spans="1:4" x14ac:dyDescent="0.2">
      <c r="A933" s="6">
        <v>44442</v>
      </c>
      <c r="B933" s="14">
        <v>-0.06</v>
      </c>
      <c r="C933">
        <v>2</v>
      </c>
      <c r="D933">
        <v>-2</v>
      </c>
    </row>
    <row r="934" spans="1:4" x14ac:dyDescent="0.2">
      <c r="A934" s="6">
        <v>44452</v>
      </c>
      <c r="B934" s="14">
        <v>0.311</v>
      </c>
      <c r="C934">
        <v>2</v>
      </c>
      <c r="D934">
        <v>-2</v>
      </c>
    </row>
    <row r="935" spans="1:4" x14ac:dyDescent="0.2">
      <c r="A935" s="6">
        <v>44459</v>
      </c>
      <c r="B935" s="14">
        <v>0.80200000000000005</v>
      </c>
      <c r="C935">
        <v>2</v>
      </c>
      <c r="D935">
        <v>-2</v>
      </c>
    </row>
    <row r="936" spans="1:4" x14ac:dyDescent="0.2">
      <c r="A936" s="6">
        <v>44466</v>
      </c>
      <c r="B936" s="14">
        <v>0.56000000000000005</v>
      </c>
      <c r="C936">
        <v>2</v>
      </c>
      <c r="D936">
        <v>-2</v>
      </c>
    </row>
    <row r="937" spans="1:4" x14ac:dyDescent="0.2">
      <c r="A937" s="6">
        <v>44473</v>
      </c>
      <c r="B937" s="14">
        <v>0.314</v>
      </c>
      <c r="C937">
        <v>2</v>
      </c>
      <c r="D937">
        <v>-2</v>
      </c>
    </row>
    <row r="938" spans="1:4" x14ac:dyDescent="0.2">
      <c r="A938" s="6">
        <v>44480</v>
      </c>
      <c r="B938" s="14">
        <v>0.88</v>
      </c>
      <c r="C938">
        <v>2</v>
      </c>
      <c r="D938">
        <v>-2</v>
      </c>
    </row>
    <row r="939" spans="1:4" x14ac:dyDescent="0.2">
      <c r="A939" s="6">
        <v>44487</v>
      </c>
      <c r="B939" s="14">
        <v>1.657</v>
      </c>
      <c r="C939">
        <v>2</v>
      </c>
      <c r="D939">
        <v>-2</v>
      </c>
    </row>
    <row r="940" spans="1:4" x14ac:dyDescent="0.2">
      <c r="A940" s="6">
        <v>44494</v>
      </c>
      <c r="B940" s="14">
        <v>1.718</v>
      </c>
      <c r="C940">
        <v>2</v>
      </c>
      <c r="D940">
        <v>-2</v>
      </c>
    </row>
    <row r="941" spans="1:4" x14ac:dyDescent="0.2">
      <c r="A941" s="6">
        <v>44501</v>
      </c>
      <c r="B941" s="14">
        <v>1.498</v>
      </c>
      <c r="C941">
        <v>2</v>
      </c>
      <c r="D941">
        <v>-2</v>
      </c>
    </row>
    <row r="942" spans="1:4" x14ac:dyDescent="0.2">
      <c r="A942" s="6">
        <v>44508</v>
      </c>
      <c r="B942" s="14">
        <v>0.75700000000000001</v>
      </c>
      <c r="C942">
        <v>2</v>
      </c>
      <c r="D942">
        <v>-2</v>
      </c>
    </row>
    <row r="943" spans="1:4" x14ac:dyDescent="0.2">
      <c r="A943" s="6">
        <v>44515</v>
      </c>
      <c r="B943" s="14">
        <v>-0.79400000000000004</v>
      </c>
      <c r="C943">
        <v>2</v>
      </c>
      <c r="D943">
        <v>-2</v>
      </c>
    </row>
    <row r="944" spans="1:4" x14ac:dyDescent="0.2">
      <c r="A944" s="6">
        <v>44522</v>
      </c>
      <c r="B944" s="14">
        <v>-0.89800000000000002</v>
      </c>
      <c r="C944">
        <v>2</v>
      </c>
      <c r="D944">
        <v>-2</v>
      </c>
    </row>
    <row r="945" spans="1:4" x14ac:dyDescent="0.2">
      <c r="A945" s="6">
        <v>44530</v>
      </c>
      <c r="B945" s="14">
        <v>-0.36599999999999999</v>
      </c>
      <c r="C945">
        <v>2</v>
      </c>
      <c r="D945">
        <v>-2</v>
      </c>
    </row>
    <row r="946" spans="1:4" x14ac:dyDescent="0.2">
      <c r="A946" s="6">
        <v>44537</v>
      </c>
      <c r="B946" s="14">
        <v>1.361</v>
      </c>
      <c r="C946">
        <v>2</v>
      </c>
      <c r="D946">
        <v>-2</v>
      </c>
    </row>
    <row r="947" spans="1:4" x14ac:dyDescent="0.2">
      <c r="A947" s="6">
        <v>44544</v>
      </c>
      <c r="B947" s="14">
        <v>0.55000000000000004</v>
      </c>
      <c r="C947">
        <v>2</v>
      </c>
      <c r="D947">
        <v>-2</v>
      </c>
    </row>
    <row r="948" spans="1:4" x14ac:dyDescent="0.2">
      <c r="A948" s="6">
        <v>44551</v>
      </c>
      <c r="B948" s="14">
        <v>0.23400000000000001</v>
      </c>
      <c r="C948">
        <v>2</v>
      </c>
      <c r="D948">
        <v>-2</v>
      </c>
    </row>
    <row r="949" spans="1:4" x14ac:dyDescent="0.2">
      <c r="A949" s="6">
        <v>44559</v>
      </c>
      <c r="B949" s="14">
        <v>0.873</v>
      </c>
      <c r="C949">
        <v>2</v>
      </c>
      <c r="D949">
        <v>-2</v>
      </c>
    </row>
    <row r="950" spans="1:4" x14ac:dyDescent="0.2">
      <c r="A950" s="6">
        <v>44566</v>
      </c>
      <c r="B950" s="14">
        <v>1.1200000000000001</v>
      </c>
      <c r="C950">
        <v>2</v>
      </c>
      <c r="D950">
        <v>-2</v>
      </c>
    </row>
    <row r="951" spans="1:4" x14ac:dyDescent="0.2">
      <c r="A951" s="6">
        <v>44573</v>
      </c>
      <c r="B951" s="14">
        <v>1.673</v>
      </c>
      <c r="C951">
        <v>2</v>
      </c>
      <c r="D951">
        <v>-2</v>
      </c>
    </row>
    <row r="952" spans="1:4" x14ac:dyDescent="0.2">
      <c r="A952" s="6">
        <v>44581</v>
      </c>
      <c r="B952" s="14">
        <v>0.219</v>
      </c>
      <c r="C952">
        <v>2</v>
      </c>
      <c r="D952">
        <v>-2</v>
      </c>
    </row>
    <row r="953" spans="1:4" x14ac:dyDescent="0.2">
      <c r="A953" s="6">
        <v>44588</v>
      </c>
      <c r="B953" s="14">
        <v>-1.175</v>
      </c>
      <c r="C953">
        <v>2</v>
      </c>
      <c r="D953">
        <v>-2</v>
      </c>
    </row>
    <row r="954" spans="1:4" x14ac:dyDescent="0.2">
      <c r="A954" s="6">
        <v>44595</v>
      </c>
      <c r="B954" s="14">
        <v>-1.3260000000000001</v>
      </c>
      <c r="C954">
        <v>2</v>
      </c>
      <c r="D954">
        <v>-2</v>
      </c>
    </row>
    <row r="955" spans="1:4" x14ac:dyDescent="0.2">
      <c r="A955" s="6">
        <v>44602</v>
      </c>
      <c r="B955" s="14">
        <v>-1.0269999999999999</v>
      </c>
      <c r="C955">
        <v>2</v>
      </c>
      <c r="D955">
        <v>-2</v>
      </c>
    </row>
    <row r="956" spans="1:4" x14ac:dyDescent="0.2">
      <c r="A956" s="6">
        <v>44609</v>
      </c>
      <c r="B956" s="14">
        <v>-0.55100000000000005</v>
      </c>
      <c r="C956">
        <v>2</v>
      </c>
      <c r="D956">
        <v>-2</v>
      </c>
    </row>
    <row r="957" spans="1:4" x14ac:dyDescent="0.2">
      <c r="A957" s="6">
        <v>44617</v>
      </c>
      <c r="B957" s="14">
        <v>-9.7000000000000003E-2</v>
      </c>
      <c r="C957">
        <v>2</v>
      </c>
      <c r="D957">
        <v>-2</v>
      </c>
    </row>
    <row r="958" spans="1:4" x14ac:dyDescent="0.2">
      <c r="A958" s="6">
        <v>44624</v>
      </c>
      <c r="B958" s="14">
        <v>-1.0509999999999999</v>
      </c>
      <c r="C958">
        <v>2</v>
      </c>
      <c r="D958">
        <v>-2</v>
      </c>
    </row>
    <row r="959" spans="1:4" x14ac:dyDescent="0.2">
      <c r="A959" s="6">
        <v>44631</v>
      </c>
      <c r="B959" s="14">
        <v>-2.0299999999999998</v>
      </c>
      <c r="C959">
        <v>2</v>
      </c>
      <c r="D959">
        <v>-2</v>
      </c>
    </row>
    <row r="960" spans="1:4" x14ac:dyDescent="0.2">
      <c r="A960" s="6">
        <v>44638</v>
      </c>
      <c r="B960" s="14">
        <v>-1.9079999999999999</v>
      </c>
      <c r="C960">
        <v>2</v>
      </c>
      <c r="D960">
        <v>-2</v>
      </c>
    </row>
    <row r="961" spans="1:4" x14ac:dyDescent="0.2">
      <c r="A961" s="6">
        <v>44645</v>
      </c>
      <c r="B961" s="14">
        <v>-2.0190000000000001</v>
      </c>
      <c r="C961">
        <v>2</v>
      </c>
      <c r="D961">
        <v>-2</v>
      </c>
    </row>
    <row r="962" spans="1:4" x14ac:dyDescent="0.2">
      <c r="A962" s="6">
        <v>44652</v>
      </c>
      <c r="B962" s="14">
        <v>-1.5620000000000001</v>
      </c>
      <c r="C962">
        <v>2</v>
      </c>
      <c r="D962">
        <v>-2</v>
      </c>
    </row>
    <row r="963" spans="1:4" x14ac:dyDescent="0.2">
      <c r="A963" s="6">
        <v>44659</v>
      </c>
      <c r="B963" s="14">
        <v>-0.84299999999999997</v>
      </c>
      <c r="C963">
        <v>2</v>
      </c>
      <c r="D963">
        <v>-2</v>
      </c>
    </row>
    <row r="964" spans="1:4" x14ac:dyDescent="0.2">
      <c r="A964" s="6">
        <v>44669</v>
      </c>
      <c r="B964" s="14">
        <v>-1.53</v>
      </c>
      <c r="C964">
        <v>2</v>
      </c>
      <c r="D964">
        <v>-2</v>
      </c>
    </row>
    <row r="965" spans="1:4" x14ac:dyDescent="0.2">
      <c r="A965" s="6">
        <v>44676</v>
      </c>
      <c r="B965" s="14">
        <v>-1.5129999999999999</v>
      </c>
      <c r="C965">
        <v>2</v>
      </c>
      <c r="D965">
        <v>-2</v>
      </c>
    </row>
    <row r="966" spans="1:4" x14ac:dyDescent="0.2">
      <c r="A966" s="6">
        <v>44683</v>
      </c>
      <c r="B966" s="14">
        <v>-2.7869999999999999</v>
      </c>
      <c r="C966">
        <v>2</v>
      </c>
      <c r="D966">
        <v>-2</v>
      </c>
    </row>
    <row r="967" spans="1:4" x14ac:dyDescent="0.2">
      <c r="A967" s="6">
        <v>44690</v>
      </c>
      <c r="B967" s="14">
        <v>-2.09</v>
      </c>
      <c r="C967">
        <v>2</v>
      </c>
      <c r="D967">
        <v>-2</v>
      </c>
    </row>
    <row r="968" spans="1:4" x14ac:dyDescent="0.2">
      <c r="A968" s="6">
        <v>44697</v>
      </c>
      <c r="B968" s="14">
        <v>-2.0089999999999999</v>
      </c>
      <c r="C968">
        <v>2</v>
      </c>
      <c r="D968">
        <v>-2</v>
      </c>
    </row>
    <row r="969" spans="1:4" x14ac:dyDescent="0.2">
      <c r="A969" s="6">
        <v>44704</v>
      </c>
      <c r="B969" s="14">
        <v>-1.6639999999999999</v>
      </c>
      <c r="C969">
        <v>2</v>
      </c>
      <c r="D969">
        <v>-2</v>
      </c>
    </row>
    <row r="970" spans="1:4" x14ac:dyDescent="0.2">
      <c r="A970" s="6">
        <v>44712</v>
      </c>
      <c r="B970" s="14">
        <v>-1.5089999999999999</v>
      </c>
      <c r="C970">
        <v>2</v>
      </c>
      <c r="D970">
        <v>-2</v>
      </c>
    </row>
    <row r="971" spans="1:4" x14ac:dyDescent="0.2">
      <c r="A971" s="6">
        <v>44719</v>
      </c>
      <c r="B971" s="14">
        <v>-1.47</v>
      </c>
      <c r="C971">
        <v>2</v>
      </c>
      <c r="D971">
        <v>-2</v>
      </c>
    </row>
    <row r="972" spans="1:4" x14ac:dyDescent="0.2">
      <c r="A972" s="6">
        <v>44726</v>
      </c>
      <c r="B972" s="14">
        <v>-1.9419999999999999</v>
      </c>
      <c r="C972">
        <v>2</v>
      </c>
      <c r="D972">
        <v>-2</v>
      </c>
    </row>
    <row r="973" spans="1:4" x14ac:dyDescent="0.2">
      <c r="A973" s="6">
        <v>44734</v>
      </c>
      <c r="B973" s="14">
        <v>-1.6160000000000001</v>
      </c>
      <c r="C973">
        <v>2</v>
      </c>
      <c r="D973">
        <v>-2</v>
      </c>
    </row>
    <row r="974" spans="1:4" x14ac:dyDescent="0.2">
      <c r="A974" s="6">
        <v>44741</v>
      </c>
      <c r="B974" s="14">
        <v>-0.94299999999999995</v>
      </c>
      <c r="C974">
        <v>2</v>
      </c>
      <c r="D974">
        <v>-2</v>
      </c>
    </row>
    <row r="975" spans="1:4" x14ac:dyDescent="0.2">
      <c r="A975" s="6">
        <v>44749</v>
      </c>
      <c r="B975" s="14">
        <v>-0.94199999999999995</v>
      </c>
      <c r="C975">
        <v>2</v>
      </c>
      <c r="D975">
        <v>-2</v>
      </c>
    </row>
    <row r="976" spans="1:4" x14ac:dyDescent="0.2">
      <c r="A976" s="6">
        <v>44756</v>
      </c>
      <c r="B976" s="14">
        <v>-1.0680000000000001</v>
      </c>
      <c r="C976">
        <v>2</v>
      </c>
      <c r="D976">
        <v>-2</v>
      </c>
    </row>
    <row r="977" spans="1:4" x14ac:dyDescent="0.2">
      <c r="A977" s="6">
        <v>44763</v>
      </c>
      <c r="B977" s="14">
        <v>-1.131</v>
      </c>
      <c r="C977">
        <v>2</v>
      </c>
      <c r="D977">
        <v>-2</v>
      </c>
    </row>
    <row r="978" spans="1:4" x14ac:dyDescent="0.2">
      <c r="A978" s="6">
        <v>44770</v>
      </c>
      <c r="B978" s="14">
        <v>-1.004</v>
      </c>
      <c r="C978">
        <v>2</v>
      </c>
      <c r="D978">
        <v>-2</v>
      </c>
    </row>
    <row r="979" spans="1:4" x14ac:dyDescent="0.2">
      <c r="A979" s="6">
        <v>44777</v>
      </c>
      <c r="B979" s="14">
        <v>3.1E-2</v>
      </c>
      <c r="C979">
        <v>2</v>
      </c>
      <c r="D979">
        <v>-2</v>
      </c>
    </row>
    <row r="980" spans="1:4" x14ac:dyDescent="0.2">
      <c r="A980" s="6">
        <v>44784</v>
      </c>
      <c r="B980" s="14">
        <v>0.214</v>
      </c>
      <c r="C980">
        <v>2</v>
      </c>
      <c r="D980">
        <v>-2</v>
      </c>
    </row>
    <row r="981" spans="1:4" x14ac:dyDescent="0.2">
      <c r="A981" s="6">
        <v>44791</v>
      </c>
      <c r="B981" s="14">
        <v>1.4750000000000001</v>
      </c>
      <c r="C981">
        <v>2</v>
      </c>
      <c r="D981">
        <v>-2</v>
      </c>
    </row>
    <row r="982" spans="1:4" x14ac:dyDescent="0.2">
      <c r="A982" s="6">
        <v>44798</v>
      </c>
      <c r="B982" s="14">
        <v>1.3009999999999999</v>
      </c>
      <c r="C982">
        <v>2</v>
      </c>
      <c r="D982">
        <v>-2</v>
      </c>
    </row>
    <row r="983" spans="1:4" x14ac:dyDescent="0.2">
      <c r="A983" s="6">
        <v>44805</v>
      </c>
      <c r="B983" s="14">
        <v>1.08</v>
      </c>
      <c r="C983">
        <v>2</v>
      </c>
      <c r="D983">
        <v>-2</v>
      </c>
    </row>
    <row r="984" spans="1:4" x14ac:dyDescent="0.2">
      <c r="A984" s="6">
        <v>44813</v>
      </c>
      <c r="B984" s="14">
        <v>1.1279999999999999</v>
      </c>
      <c r="C984">
        <v>2</v>
      </c>
      <c r="D984">
        <v>-2</v>
      </c>
    </row>
    <row r="985" spans="1:4" x14ac:dyDescent="0.2">
      <c r="A985" s="6">
        <v>44820</v>
      </c>
      <c r="B985" s="14">
        <v>1.45</v>
      </c>
      <c r="C985">
        <v>2</v>
      </c>
      <c r="D985">
        <v>-2</v>
      </c>
    </row>
    <row r="986" spans="1:4" x14ac:dyDescent="0.2">
      <c r="A986" s="6">
        <v>44827</v>
      </c>
      <c r="B986" s="14">
        <v>1.5009999999999999</v>
      </c>
      <c r="C986">
        <v>2</v>
      </c>
      <c r="D986">
        <v>-2</v>
      </c>
    </row>
    <row r="987" spans="1:4" x14ac:dyDescent="0.2">
      <c r="A987" s="6">
        <v>44834</v>
      </c>
      <c r="B987" s="14">
        <v>-0.53500000000000003</v>
      </c>
      <c r="C987">
        <v>2</v>
      </c>
      <c r="D987">
        <v>-2</v>
      </c>
    </row>
    <row r="988" spans="1:4" x14ac:dyDescent="0.2">
      <c r="A988" s="6">
        <v>44841</v>
      </c>
      <c r="B988" s="14">
        <v>-0.66900000000000004</v>
      </c>
      <c r="C988">
        <v>2</v>
      </c>
      <c r="D988">
        <v>-2</v>
      </c>
    </row>
    <row r="989" spans="1:4" x14ac:dyDescent="0.2">
      <c r="A989" s="6">
        <v>44848</v>
      </c>
      <c r="B989" s="14">
        <v>-0.79200000000000004</v>
      </c>
      <c r="C989">
        <v>2</v>
      </c>
      <c r="D989">
        <v>-2</v>
      </c>
    </row>
    <row r="990" spans="1:4" x14ac:dyDescent="0.2">
      <c r="A990" s="6">
        <v>44855</v>
      </c>
      <c r="B990" s="14">
        <v>-0.80300000000000005</v>
      </c>
      <c r="C990">
        <v>2</v>
      </c>
      <c r="D990">
        <v>-2</v>
      </c>
    </row>
    <row r="991" spans="1:4" x14ac:dyDescent="0.2">
      <c r="A991" s="6">
        <v>44862</v>
      </c>
      <c r="B991" s="14">
        <v>-0.59499999999999997</v>
      </c>
      <c r="C991">
        <v>2</v>
      </c>
      <c r="D991">
        <v>-2</v>
      </c>
    </row>
    <row r="992" spans="1:4" x14ac:dyDescent="0.2">
      <c r="A992" s="6">
        <v>44869</v>
      </c>
      <c r="B992" s="14">
        <v>-0.56899999999999995</v>
      </c>
      <c r="C992">
        <v>2</v>
      </c>
      <c r="D992">
        <v>-2</v>
      </c>
    </row>
    <row r="993" spans="1:4" x14ac:dyDescent="0.2">
      <c r="A993" s="6">
        <v>44876</v>
      </c>
      <c r="B993" s="14">
        <v>1.0999999999999999E-2</v>
      </c>
      <c r="C993">
        <v>2</v>
      </c>
      <c r="D993">
        <v>-2</v>
      </c>
    </row>
    <row r="994" spans="1:4" x14ac:dyDescent="0.2">
      <c r="A994" s="6">
        <v>44883</v>
      </c>
      <c r="B994" s="14">
        <v>0.13700000000000001</v>
      </c>
      <c r="C994">
        <v>2</v>
      </c>
      <c r="D994">
        <v>-2</v>
      </c>
    </row>
    <row r="995" spans="1:4" x14ac:dyDescent="0.2">
      <c r="A995" s="6">
        <v>44893</v>
      </c>
      <c r="B995" s="14">
        <v>-0.94599999999999995</v>
      </c>
      <c r="C995">
        <v>2</v>
      </c>
      <c r="D995">
        <v>-2</v>
      </c>
    </row>
    <row r="996" spans="1:4" x14ac:dyDescent="0.2">
      <c r="A996" s="6">
        <v>44900</v>
      </c>
      <c r="B996" s="14">
        <v>-0.57699999999999996</v>
      </c>
      <c r="C996">
        <v>2</v>
      </c>
      <c r="D996">
        <v>-2</v>
      </c>
    </row>
    <row r="997" spans="1:4" x14ac:dyDescent="0.2">
      <c r="A997" s="6">
        <v>44907</v>
      </c>
      <c r="B997" s="14">
        <v>-0.50800000000000001</v>
      </c>
      <c r="C997">
        <v>2</v>
      </c>
      <c r="D997">
        <v>-2</v>
      </c>
    </row>
    <row r="998" spans="1:4" x14ac:dyDescent="0.2">
      <c r="A998" s="6">
        <v>44914</v>
      </c>
      <c r="B998" s="14">
        <v>-2.5670000000000002</v>
      </c>
      <c r="C998">
        <v>2</v>
      </c>
      <c r="D998">
        <v>-2</v>
      </c>
    </row>
    <row r="999" spans="1:4" x14ac:dyDescent="0.2">
      <c r="A999" s="6">
        <v>44922</v>
      </c>
      <c r="B999" s="14">
        <v>-2.23</v>
      </c>
      <c r="C999">
        <v>2</v>
      </c>
      <c r="D999">
        <v>-2</v>
      </c>
    </row>
    <row r="1000" spans="1:4" x14ac:dyDescent="0.2">
      <c r="A1000" s="6">
        <v>44930</v>
      </c>
      <c r="B1000" s="14">
        <v>-1.821</v>
      </c>
      <c r="C1000">
        <v>2</v>
      </c>
      <c r="D1000">
        <v>-2</v>
      </c>
    </row>
    <row r="1001" spans="1:4" x14ac:dyDescent="0.2">
      <c r="A1001" s="6">
        <v>44937</v>
      </c>
      <c r="B1001" s="14">
        <v>0.36799999999999999</v>
      </c>
      <c r="C1001">
        <v>2</v>
      </c>
      <c r="D1001">
        <v>-2</v>
      </c>
    </row>
    <row r="1002" spans="1:4" x14ac:dyDescent="0.2">
      <c r="A1002" s="6">
        <v>44945</v>
      </c>
      <c r="B1002" s="14">
        <v>0.94799999999999995</v>
      </c>
      <c r="C1002">
        <v>2</v>
      </c>
      <c r="D1002">
        <v>-2</v>
      </c>
    </row>
    <row r="1003" spans="1:4" x14ac:dyDescent="0.2">
      <c r="A1003" s="6">
        <v>44952</v>
      </c>
      <c r="B1003" s="14">
        <v>1.5189999999999999</v>
      </c>
      <c r="C1003">
        <v>2</v>
      </c>
      <c r="D1003">
        <v>-2</v>
      </c>
    </row>
    <row r="1004" spans="1:4" x14ac:dyDescent="0.2">
      <c r="A1004" s="6">
        <v>44959</v>
      </c>
      <c r="B1004" s="14">
        <v>1.3879999999999999</v>
      </c>
      <c r="C1004">
        <v>2</v>
      </c>
      <c r="D1004">
        <v>-2</v>
      </c>
    </row>
    <row r="1005" spans="1:4" x14ac:dyDescent="0.2">
      <c r="A1005" s="6">
        <v>44966</v>
      </c>
      <c r="B1005" s="14">
        <v>0.98699999999999999</v>
      </c>
      <c r="C1005">
        <v>2</v>
      </c>
      <c r="D1005">
        <v>-2</v>
      </c>
    </row>
    <row r="1006" spans="1:4" x14ac:dyDescent="0.2">
      <c r="A1006" s="6">
        <v>44973</v>
      </c>
      <c r="B1006" s="14">
        <v>0.51300000000000001</v>
      </c>
      <c r="C1006">
        <v>2</v>
      </c>
      <c r="D1006">
        <v>-2</v>
      </c>
    </row>
    <row r="1007" spans="1:4" x14ac:dyDescent="0.2">
      <c r="A1007" s="6">
        <v>44981</v>
      </c>
      <c r="B1007" s="14">
        <v>1.1459999999999999</v>
      </c>
      <c r="C1007">
        <v>2</v>
      </c>
      <c r="D1007">
        <v>-2</v>
      </c>
    </row>
    <row r="1008" spans="1:4" x14ac:dyDescent="0.2">
      <c r="A1008" s="6">
        <v>44988</v>
      </c>
      <c r="B1008" s="14">
        <v>1.7190000000000001</v>
      </c>
      <c r="C1008">
        <v>2</v>
      </c>
      <c r="D1008">
        <v>-2</v>
      </c>
    </row>
    <row r="1009" spans="1:4" x14ac:dyDescent="0.2">
      <c r="A1009" s="6">
        <v>44995</v>
      </c>
      <c r="B1009" s="14">
        <v>0.95899999999999996</v>
      </c>
      <c r="C1009">
        <v>2</v>
      </c>
      <c r="D1009">
        <v>-2</v>
      </c>
    </row>
    <row r="1010" spans="1:4" x14ac:dyDescent="0.2">
      <c r="A1010" s="6">
        <v>45002</v>
      </c>
      <c r="B1010" s="14">
        <v>1.103</v>
      </c>
      <c r="C1010">
        <v>2</v>
      </c>
      <c r="D1010">
        <v>-2</v>
      </c>
    </row>
    <row r="1011" spans="1:4" x14ac:dyDescent="0.2">
      <c r="A1011" s="6">
        <v>45009</v>
      </c>
      <c r="B1011" s="14">
        <v>1.071</v>
      </c>
      <c r="C1011">
        <v>2</v>
      </c>
      <c r="D1011">
        <v>-2</v>
      </c>
    </row>
    <row r="1012" spans="1:4" x14ac:dyDescent="0.2">
      <c r="A1012" s="6">
        <v>45016</v>
      </c>
      <c r="B1012" s="14">
        <v>0.83699999999999997</v>
      </c>
      <c r="C1012">
        <v>2</v>
      </c>
      <c r="D1012">
        <v>-2</v>
      </c>
    </row>
    <row r="1013" spans="1:4" x14ac:dyDescent="0.2">
      <c r="A1013" s="6">
        <v>45026</v>
      </c>
      <c r="B1013" s="14">
        <v>-0.68300000000000005</v>
      </c>
      <c r="C1013">
        <v>2</v>
      </c>
      <c r="D1013">
        <v>-2</v>
      </c>
    </row>
    <row r="1014" spans="1:4" x14ac:dyDescent="0.2">
      <c r="A1014" s="6">
        <v>45033</v>
      </c>
      <c r="B1014" s="14">
        <v>-0.13800000000000001</v>
      </c>
      <c r="C1014">
        <v>2</v>
      </c>
      <c r="D1014">
        <v>-2</v>
      </c>
    </row>
    <row r="1015" spans="1:4" x14ac:dyDescent="0.2">
      <c r="A1015" s="6">
        <v>45040</v>
      </c>
      <c r="B1015" s="14">
        <v>0.33500000000000002</v>
      </c>
      <c r="C1015">
        <v>2</v>
      </c>
      <c r="D1015">
        <v>-2</v>
      </c>
    </row>
    <row r="1016" spans="1:4" x14ac:dyDescent="0.2">
      <c r="A1016" s="6">
        <v>45047</v>
      </c>
      <c r="B1016" s="14">
        <v>1.6140000000000001</v>
      </c>
      <c r="C1016">
        <v>2</v>
      </c>
      <c r="D1016">
        <v>-2</v>
      </c>
    </row>
    <row r="1017" spans="1:4" x14ac:dyDescent="0.2">
      <c r="A1017" s="6">
        <v>45054</v>
      </c>
      <c r="B1017" s="14">
        <v>1.698</v>
      </c>
      <c r="C1017">
        <v>2</v>
      </c>
      <c r="D1017">
        <v>-2</v>
      </c>
    </row>
    <row r="1018" spans="1:4" x14ac:dyDescent="0.2">
      <c r="A1018" s="6">
        <v>45061</v>
      </c>
      <c r="B1018" s="14">
        <v>1.33</v>
      </c>
      <c r="C1018">
        <v>2</v>
      </c>
      <c r="D1018">
        <v>-2</v>
      </c>
    </row>
    <row r="1019" spans="1:4" x14ac:dyDescent="0.2">
      <c r="A1019" s="6">
        <v>45068</v>
      </c>
      <c r="B1019" s="14">
        <v>0.32700000000000001</v>
      </c>
      <c r="C1019">
        <v>2</v>
      </c>
      <c r="D1019">
        <v>-2</v>
      </c>
    </row>
    <row r="1020" spans="1:4" x14ac:dyDescent="0.2">
      <c r="A1020" s="6">
        <v>45076</v>
      </c>
      <c r="B1020" s="14">
        <v>1.7170000000000001</v>
      </c>
      <c r="C1020">
        <v>2</v>
      </c>
      <c r="D1020">
        <v>-2</v>
      </c>
    </row>
    <row r="1021" spans="1:4" x14ac:dyDescent="0.2">
      <c r="A1021" s="6">
        <v>45083</v>
      </c>
      <c r="B1021" s="14">
        <v>0.42499999999999999</v>
      </c>
      <c r="C1021">
        <v>2</v>
      </c>
      <c r="D1021">
        <v>-2</v>
      </c>
    </row>
    <row r="1022" spans="1:4" x14ac:dyDescent="0.2">
      <c r="A1022" s="6">
        <v>45090</v>
      </c>
      <c r="B1022" s="14">
        <v>2.3050000000000002</v>
      </c>
      <c r="C1022">
        <v>2</v>
      </c>
      <c r="D1022">
        <v>-2</v>
      </c>
    </row>
    <row r="1023" spans="1:4" x14ac:dyDescent="0.2">
      <c r="A1023" s="6">
        <v>45098</v>
      </c>
      <c r="B1023" s="14">
        <v>2.2269999999999999</v>
      </c>
      <c r="C1023">
        <v>2</v>
      </c>
      <c r="D1023">
        <v>-2</v>
      </c>
    </row>
    <row r="1024" spans="1:4" x14ac:dyDescent="0.2">
      <c r="A1024" s="6">
        <v>45105</v>
      </c>
      <c r="B1024" s="14">
        <v>1.0840000000000001</v>
      </c>
      <c r="C1024">
        <v>2</v>
      </c>
      <c r="D1024">
        <v>-2</v>
      </c>
    </row>
    <row r="1025" spans="1:4" x14ac:dyDescent="0.2">
      <c r="A1025" s="6">
        <v>45113</v>
      </c>
      <c r="B1025" s="14">
        <v>1.6160000000000001</v>
      </c>
      <c r="C1025">
        <v>2</v>
      </c>
      <c r="D1025">
        <v>-2</v>
      </c>
    </row>
    <row r="1026" spans="1:4" x14ac:dyDescent="0.2">
      <c r="A1026" s="6">
        <v>45120</v>
      </c>
      <c r="B1026" s="14">
        <v>2.1349999999999998</v>
      </c>
      <c r="C1026">
        <v>2</v>
      </c>
      <c r="D1026">
        <v>-2</v>
      </c>
    </row>
    <row r="1027" spans="1:4" x14ac:dyDescent="0.2">
      <c r="A1027" s="6">
        <v>45127</v>
      </c>
      <c r="B1027" s="14">
        <v>1.6439999999999999</v>
      </c>
      <c r="C1027">
        <v>2</v>
      </c>
      <c r="D1027">
        <v>-2</v>
      </c>
    </row>
    <row r="1028" spans="1:4" x14ac:dyDescent="0.2">
      <c r="A1028" s="6">
        <v>45134</v>
      </c>
      <c r="B1028" s="14">
        <v>1.548</v>
      </c>
      <c r="C1028">
        <v>2</v>
      </c>
      <c r="D1028">
        <v>-2</v>
      </c>
    </row>
    <row r="1029" spans="1:4" x14ac:dyDescent="0.2">
      <c r="A1029" s="6">
        <v>45141</v>
      </c>
      <c r="B1029" s="14">
        <v>0.84499999999999997</v>
      </c>
      <c r="C1029">
        <v>2</v>
      </c>
      <c r="D1029">
        <v>-2</v>
      </c>
    </row>
    <row r="1030" spans="1:4" x14ac:dyDescent="0.2">
      <c r="A1030" s="6">
        <v>45148</v>
      </c>
      <c r="B1030" s="14">
        <v>0.96499999999999997</v>
      </c>
      <c r="C1030">
        <v>2</v>
      </c>
      <c r="D1030">
        <v>-2</v>
      </c>
    </row>
    <row r="1031" spans="1:4" x14ac:dyDescent="0.2">
      <c r="A1031" s="6">
        <v>45155</v>
      </c>
      <c r="B1031" s="14">
        <v>0.68200000000000005</v>
      </c>
      <c r="C1031">
        <v>2</v>
      </c>
      <c r="D1031">
        <v>-2</v>
      </c>
    </row>
    <row r="1032" spans="1:4" x14ac:dyDescent="0.2">
      <c r="A1032" s="6">
        <v>45162</v>
      </c>
      <c r="B1032" s="14">
        <v>0.73599999999999999</v>
      </c>
      <c r="C1032">
        <v>2</v>
      </c>
      <c r="D1032">
        <v>-2</v>
      </c>
    </row>
    <row r="1033" spans="1:4" x14ac:dyDescent="0.2">
      <c r="A1033" s="6">
        <v>45169</v>
      </c>
      <c r="B1033" s="14">
        <v>0.34200000000000003</v>
      </c>
      <c r="C1033">
        <v>2</v>
      </c>
      <c r="D1033">
        <v>-2</v>
      </c>
    </row>
    <row r="1034" spans="1:4" x14ac:dyDescent="0.2">
      <c r="A1034" s="6">
        <v>45177</v>
      </c>
      <c r="B1034" s="14">
        <v>-0.82899999999999996</v>
      </c>
      <c r="C1034">
        <v>2</v>
      </c>
      <c r="D1034">
        <v>-2</v>
      </c>
    </row>
    <row r="1035" spans="1:4" x14ac:dyDescent="0.2">
      <c r="A1035" s="6">
        <v>45184</v>
      </c>
      <c r="B1035" s="14">
        <v>-1.1870000000000001</v>
      </c>
      <c r="C1035">
        <v>2</v>
      </c>
      <c r="D1035">
        <v>-2</v>
      </c>
    </row>
    <row r="1036" spans="1:4" x14ac:dyDescent="0.2">
      <c r="A1036" s="6">
        <v>45191</v>
      </c>
      <c r="B1036" s="14">
        <v>0.995</v>
      </c>
      <c r="C1036">
        <v>2</v>
      </c>
      <c r="D1036">
        <v>-2</v>
      </c>
    </row>
    <row r="1037" spans="1:4" x14ac:dyDescent="0.2">
      <c r="A1037" s="6">
        <v>45198</v>
      </c>
      <c r="B1037" s="14">
        <v>1.284</v>
      </c>
      <c r="C1037">
        <v>2</v>
      </c>
      <c r="D1037">
        <v>-2</v>
      </c>
    </row>
    <row r="1038" spans="1:4" x14ac:dyDescent="0.2">
      <c r="A1038" s="6">
        <v>45205</v>
      </c>
      <c r="B1038" s="14">
        <v>1.655</v>
      </c>
      <c r="C1038">
        <v>2</v>
      </c>
      <c r="D1038">
        <v>-2</v>
      </c>
    </row>
    <row r="1039" spans="1:4" x14ac:dyDescent="0.2">
      <c r="A1039" s="6">
        <v>45212</v>
      </c>
      <c r="B1039" s="14">
        <v>1.8819999999999999</v>
      </c>
      <c r="C1039">
        <v>2</v>
      </c>
      <c r="D1039">
        <v>-2</v>
      </c>
    </row>
    <row r="1040" spans="1:4" x14ac:dyDescent="0.2">
      <c r="A1040" s="6">
        <v>45219</v>
      </c>
      <c r="B1040" s="14">
        <v>2.2250000000000001</v>
      </c>
      <c r="C1040">
        <v>2</v>
      </c>
      <c r="D1040">
        <v>-2</v>
      </c>
    </row>
    <row r="1041" spans="1:4" x14ac:dyDescent="0.2">
      <c r="A1041" s="6">
        <v>45226</v>
      </c>
      <c r="B1041" s="14">
        <v>1.8</v>
      </c>
      <c r="C1041">
        <v>2</v>
      </c>
      <c r="D1041">
        <v>-2</v>
      </c>
    </row>
    <row r="1042" spans="1:4" x14ac:dyDescent="0.2">
      <c r="A1042" s="6">
        <v>45233</v>
      </c>
      <c r="B1042" s="14">
        <v>1.4610000000000001</v>
      </c>
      <c r="C1042">
        <v>2</v>
      </c>
      <c r="D1042">
        <v>-2</v>
      </c>
    </row>
    <row r="1043" spans="1:4" x14ac:dyDescent="0.2">
      <c r="A1043" s="6">
        <v>45240</v>
      </c>
      <c r="B1043" s="14">
        <v>0.51400000000000001</v>
      </c>
      <c r="C1043">
        <v>2</v>
      </c>
      <c r="D1043">
        <v>-2</v>
      </c>
    </row>
    <row r="1044" spans="1:4" x14ac:dyDescent="0.2">
      <c r="A1044" s="6">
        <v>45247</v>
      </c>
      <c r="B1044" s="14">
        <v>1.1339999999999999</v>
      </c>
      <c r="C1044">
        <v>2</v>
      </c>
      <c r="D1044">
        <v>-2</v>
      </c>
    </row>
    <row r="1045" spans="1:4" x14ac:dyDescent="0.2">
      <c r="A1045" s="6">
        <v>45257</v>
      </c>
      <c r="B1045" s="14">
        <v>1.2310000000000001</v>
      </c>
      <c r="C1045">
        <v>2</v>
      </c>
      <c r="D1045">
        <v>-2</v>
      </c>
    </row>
    <row r="1046" spans="1:4" x14ac:dyDescent="0.2">
      <c r="A1046" s="6">
        <v>45264</v>
      </c>
      <c r="B1046" s="14">
        <v>-0.40799999999999997</v>
      </c>
      <c r="C1046">
        <v>2</v>
      </c>
      <c r="D1046">
        <v>-2</v>
      </c>
    </row>
    <row r="1047" spans="1:4" x14ac:dyDescent="0.2">
      <c r="A1047" s="6">
        <v>45271</v>
      </c>
      <c r="B1047" s="14">
        <v>-0.93400000000000005</v>
      </c>
      <c r="C1047">
        <v>2</v>
      </c>
      <c r="D1047">
        <v>-2</v>
      </c>
    </row>
    <row r="1048" spans="1:4" x14ac:dyDescent="0.2">
      <c r="A1048" s="6">
        <v>45278</v>
      </c>
      <c r="B1048" s="14">
        <v>-1.3260000000000001</v>
      </c>
      <c r="C1048">
        <v>2</v>
      </c>
      <c r="D1048">
        <v>-2</v>
      </c>
    </row>
    <row r="1049" spans="1:4" x14ac:dyDescent="0.2">
      <c r="A1049" s="6">
        <v>45286</v>
      </c>
      <c r="B1049" s="14">
        <v>-1.732</v>
      </c>
      <c r="C1049">
        <v>2</v>
      </c>
      <c r="D1049">
        <v>-2</v>
      </c>
    </row>
    <row r="1050" spans="1:4" x14ac:dyDescent="0.2">
      <c r="A1050" s="6">
        <v>45294</v>
      </c>
      <c r="B1050" s="14">
        <v>-1.7390000000000001</v>
      </c>
      <c r="C1050">
        <v>2</v>
      </c>
      <c r="D1050">
        <v>-2</v>
      </c>
    </row>
    <row r="1051" spans="1:4" x14ac:dyDescent="0.2">
      <c r="A1051" s="6">
        <v>45301</v>
      </c>
      <c r="B1051" s="14">
        <v>-0.55200000000000005</v>
      </c>
      <c r="C1051">
        <v>2</v>
      </c>
      <c r="D1051">
        <v>-2</v>
      </c>
    </row>
    <row r="1052" spans="1:4" x14ac:dyDescent="0.2">
      <c r="A1052" s="6">
        <v>45309</v>
      </c>
      <c r="B1052" s="14">
        <v>-0.95599999999999996</v>
      </c>
      <c r="C1052">
        <v>2</v>
      </c>
      <c r="D1052">
        <v>-2</v>
      </c>
    </row>
    <row r="1053" spans="1:4" x14ac:dyDescent="0.2">
      <c r="A1053" s="6">
        <v>45316</v>
      </c>
      <c r="B1053" s="14">
        <v>-1.6140000000000001</v>
      </c>
      <c r="C1053">
        <v>2</v>
      </c>
      <c r="D1053">
        <v>-2</v>
      </c>
    </row>
    <row r="1054" spans="1:4" x14ac:dyDescent="0.2">
      <c r="A1054" s="6">
        <v>45323</v>
      </c>
      <c r="B1054" s="14">
        <v>-1.056</v>
      </c>
      <c r="C1054">
        <v>2</v>
      </c>
      <c r="D1054">
        <v>-2</v>
      </c>
    </row>
    <row r="1055" spans="1:4" x14ac:dyDescent="0.2">
      <c r="A1055" s="6">
        <v>45330</v>
      </c>
      <c r="B1055" s="14">
        <v>-0.45700000000000002</v>
      </c>
      <c r="C1055">
        <v>2</v>
      </c>
      <c r="D1055">
        <v>-2</v>
      </c>
    </row>
    <row r="1056" spans="1:4" x14ac:dyDescent="0.2">
      <c r="A1056" s="6">
        <v>45337</v>
      </c>
      <c r="B1056" s="14">
        <v>-8.2000000000000003E-2</v>
      </c>
      <c r="C1056">
        <v>2</v>
      </c>
      <c r="D1056">
        <v>-2</v>
      </c>
    </row>
    <row r="1057" spans="1:4" x14ac:dyDescent="0.2">
      <c r="A1057" s="6">
        <v>45345</v>
      </c>
      <c r="B1057" s="14">
        <v>0.441</v>
      </c>
      <c r="C1057">
        <v>2</v>
      </c>
      <c r="D1057">
        <v>-2</v>
      </c>
    </row>
    <row r="1058" spans="1:4" x14ac:dyDescent="0.2">
      <c r="A1058" s="6">
        <v>45352</v>
      </c>
      <c r="B1058" s="14">
        <v>7.0999999999999994E-2</v>
      </c>
      <c r="C1058">
        <v>2</v>
      </c>
      <c r="D1058">
        <v>-2</v>
      </c>
    </row>
    <row r="1059" spans="1:4" x14ac:dyDescent="0.2">
      <c r="A1059" s="6">
        <v>45359</v>
      </c>
      <c r="B1059" s="14">
        <v>0.23</v>
      </c>
      <c r="C1059">
        <v>2</v>
      </c>
      <c r="D1059">
        <v>-2</v>
      </c>
    </row>
    <row r="1060" spans="1:4" x14ac:dyDescent="0.2">
      <c r="A1060" s="6">
        <v>45366</v>
      </c>
      <c r="B1060" s="14">
        <v>2.8000000000000001E-2</v>
      </c>
      <c r="C1060">
        <v>2</v>
      </c>
      <c r="D1060">
        <v>-2</v>
      </c>
    </row>
    <row r="1061" spans="1:4" x14ac:dyDescent="0.2">
      <c r="A1061" s="6">
        <v>45373</v>
      </c>
      <c r="B1061" s="14">
        <v>-1.22</v>
      </c>
      <c r="C1061">
        <v>2</v>
      </c>
      <c r="D1061">
        <v>-2</v>
      </c>
    </row>
    <row r="1062" spans="1:4" x14ac:dyDescent="0.2">
      <c r="A1062" s="6">
        <v>45383</v>
      </c>
      <c r="B1062" s="14">
        <v>-0.17499999999999999</v>
      </c>
      <c r="C1062">
        <v>2</v>
      </c>
      <c r="D1062">
        <v>-2</v>
      </c>
    </row>
    <row r="1063" spans="1:4" x14ac:dyDescent="0.2">
      <c r="A1063" s="6">
        <v>45390</v>
      </c>
      <c r="B1063" s="14">
        <v>0.14199999999999999</v>
      </c>
      <c r="C1063">
        <v>2</v>
      </c>
      <c r="D1063">
        <v>-2</v>
      </c>
    </row>
    <row r="1064" spans="1:4" x14ac:dyDescent="0.2">
      <c r="A1064" s="6">
        <v>45397</v>
      </c>
      <c r="B1064" s="14">
        <v>1.238</v>
      </c>
      <c r="C1064">
        <v>2</v>
      </c>
      <c r="D1064">
        <v>-2</v>
      </c>
    </row>
    <row r="1065" spans="1:4" x14ac:dyDescent="0.2">
      <c r="A1065" s="6">
        <v>45404</v>
      </c>
      <c r="B1065" s="14">
        <v>-0.376</v>
      </c>
      <c r="C1065">
        <v>2</v>
      </c>
      <c r="D1065">
        <v>-2</v>
      </c>
    </row>
    <row r="1066" spans="1:4" x14ac:dyDescent="0.2">
      <c r="A1066" s="6">
        <v>45411</v>
      </c>
      <c r="B1066" s="14">
        <v>-0.504</v>
      </c>
      <c r="C1066">
        <v>2</v>
      </c>
      <c r="D1066">
        <v>-2</v>
      </c>
    </row>
    <row r="1067" spans="1:4" x14ac:dyDescent="0.2">
      <c r="A1067" s="6">
        <v>45418</v>
      </c>
      <c r="B1067" s="14">
        <v>1.0780000000000001</v>
      </c>
      <c r="C1067">
        <v>2</v>
      </c>
      <c r="D1067">
        <v>-2</v>
      </c>
    </row>
    <row r="1068" spans="1:4" x14ac:dyDescent="0.2">
      <c r="A1068" s="6">
        <v>45425</v>
      </c>
      <c r="B1068" s="14">
        <v>0.27100000000000002</v>
      </c>
      <c r="C1068">
        <v>2</v>
      </c>
      <c r="D1068">
        <v>-2</v>
      </c>
    </row>
    <row r="1069" spans="1:4" x14ac:dyDescent="0.2">
      <c r="A1069" s="6">
        <v>45432</v>
      </c>
      <c r="B1069" s="14">
        <v>1.1240000000000001</v>
      </c>
      <c r="C1069">
        <v>2</v>
      </c>
      <c r="D1069">
        <v>-2</v>
      </c>
    </row>
    <row r="1070" spans="1:4" x14ac:dyDescent="0.2">
      <c r="A1070" s="6">
        <v>45440</v>
      </c>
      <c r="B1070" s="14">
        <v>2.8140000000000001</v>
      </c>
      <c r="C1070">
        <v>2</v>
      </c>
      <c r="D1070">
        <v>-2</v>
      </c>
    </row>
    <row r="1071" spans="1:4" x14ac:dyDescent="0.2">
      <c r="A1071" s="6">
        <v>45447</v>
      </c>
      <c r="B1071" s="14">
        <v>0.27300000000000002</v>
      </c>
      <c r="C1071">
        <v>2</v>
      </c>
      <c r="D1071">
        <v>-2</v>
      </c>
    </row>
    <row r="1072" spans="1:4" x14ac:dyDescent="0.2">
      <c r="A1072" s="6">
        <v>45454</v>
      </c>
      <c r="B1072" s="14">
        <v>-0.30399999999999999</v>
      </c>
      <c r="C1072">
        <v>2</v>
      </c>
      <c r="D1072">
        <v>-2</v>
      </c>
    </row>
    <row r="1073" spans="1:4" x14ac:dyDescent="0.2">
      <c r="A1073" s="6">
        <v>45461</v>
      </c>
      <c r="B1073" s="14">
        <v>-2.637</v>
      </c>
      <c r="C1073">
        <v>2</v>
      </c>
      <c r="D1073">
        <v>-2</v>
      </c>
    </row>
    <row r="1074" spans="1:4" x14ac:dyDescent="0.2">
      <c r="A1074" s="6">
        <v>45469</v>
      </c>
      <c r="B1074" s="14">
        <v>-1.599</v>
      </c>
      <c r="C1074">
        <v>2</v>
      </c>
      <c r="D1074">
        <v>-2</v>
      </c>
    </row>
    <row r="1075" spans="1:4" x14ac:dyDescent="0.2">
      <c r="A1075" s="6">
        <v>45476</v>
      </c>
      <c r="B1075" s="14">
        <v>-1.774</v>
      </c>
      <c r="C1075">
        <v>2</v>
      </c>
      <c r="D1075">
        <v>-2</v>
      </c>
    </row>
    <row r="1076" spans="1:4" x14ac:dyDescent="0.2">
      <c r="A1076" s="6">
        <v>45484</v>
      </c>
      <c r="B1076" s="14">
        <v>-2.1339999999999999</v>
      </c>
      <c r="C1076">
        <v>2</v>
      </c>
      <c r="D1076">
        <v>-2</v>
      </c>
    </row>
    <row r="1077" spans="1:4" x14ac:dyDescent="0.2">
      <c r="A1077" s="6">
        <v>45491</v>
      </c>
      <c r="B1077" s="14">
        <v>-0.497</v>
      </c>
      <c r="C1077">
        <v>2</v>
      </c>
      <c r="D1077">
        <v>-2</v>
      </c>
    </row>
    <row r="1078" spans="1:4" x14ac:dyDescent="0.2">
      <c r="A1078" s="6">
        <v>45498</v>
      </c>
      <c r="B1078" s="14">
        <v>0.111</v>
      </c>
      <c r="C1078">
        <v>2</v>
      </c>
      <c r="D1078">
        <v>-2</v>
      </c>
    </row>
    <row r="1079" spans="1:4" x14ac:dyDescent="0.2">
      <c r="A1079" s="6">
        <v>45505</v>
      </c>
      <c r="B1079" s="14">
        <v>-0.45900000000000002</v>
      </c>
      <c r="C1079">
        <v>2</v>
      </c>
      <c r="D1079">
        <v>-2</v>
      </c>
    </row>
    <row r="1080" spans="1:4" x14ac:dyDescent="0.2">
      <c r="A1080" s="6">
        <v>45512</v>
      </c>
      <c r="B1080" s="14">
        <v>-0.621</v>
      </c>
      <c r="C1080">
        <v>2</v>
      </c>
      <c r="D1080">
        <v>-2</v>
      </c>
    </row>
    <row r="1081" spans="1:4" x14ac:dyDescent="0.2">
      <c r="A1081" s="6">
        <v>45519</v>
      </c>
      <c r="B1081" s="14">
        <v>0.90900000000000003</v>
      </c>
      <c r="C1081">
        <v>2</v>
      </c>
      <c r="D1081">
        <v>-2</v>
      </c>
    </row>
    <row r="1082" spans="1:4" x14ac:dyDescent="0.2">
      <c r="A1082" s="6">
        <v>45526</v>
      </c>
      <c r="B1082" s="14">
        <v>1.395</v>
      </c>
      <c r="C1082">
        <v>2</v>
      </c>
      <c r="D1082">
        <v>-2</v>
      </c>
    </row>
    <row r="1083" spans="1:4" x14ac:dyDescent="0.2">
      <c r="A1083" s="6">
        <v>45533</v>
      </c>
      <c r="B1083" s="14">
        <v>0.79400000000000004</v>
      </c>
      <c r="C1083">
        <v>2</v>
      </c>
      <c r="D1083">
        <v>-2</v>
      </c>
    </row>
    <row r="1084" spans="1:4" x14ac:dyDescent="0.2">
      <c r="A1084" s="6">
        <v>45541</v>
      </c>
      <c r="B1084" s="14">
        <v>0.59599999999999997</v>
      </c>
      <c r="C1084">
        <v>2</v>
      </c>
      <c r="D1084">
        <v>-2</v>
      </c>
    </row>
    <row r="1085" spans="1:4" x14ac:dyDescent="0.2">
      <c r="A1085" s="6">
        <v>45548</v>
      </c>
      <c r="B1085" s="14">
        <v>1.276</v>
      </c>
      <c r="C1085">
        <v>2</v>
      </c>
      <c r="D1085">
        <v>-2</v>
      </c>
    </row>
    <row r="1086" spans="1:4" x14ac:dyDescent="0.2">
      <c r="A1086" s="6">
        <v>45555</v>
      </c>
      <c r="B1086" s="14">
        <v>0.77700000000000002</v>
      </c>
      <c r="C1086">
        <v>2</v>
      </c>
      <c r="D1086">
        <v>-2</v>
      </c>
    </row>
    <row r="1087" spans="1:4" x14ac:dyDescent="0.2">
      <c r="A1087" s="6">
        <v>45562</v>
      </c>
      <c r="B1087" s="14">
        <v>0.151</v>
      </c>
      <c r="C1087">
        <v>2</v>
      </c>
      <c r="D1087">
        <v>-2</v>
      </c>
    </row>
    <row r="1088" spans="1:4" x14ac:dyDescent="0.2">
      <c r="A1088" s="6">
        <v>45569</v>
      </c>
      <c r="B1088" s="14">
        <v>1.4359999999999999</v>
      </c>
      <c r="C1088">
        <v>2</v>
      </c>
      <c r="D1088">
        <v>-2</v>
      </c>
    </row>
    <row r="1089" spans="1:4" x14ac:dyDescent="0.2">
      <c r="A1089" s="6">
        <v>45576</v>
      </c>
      <c r="B1089" s="14">
        <v>1.587</v>
      </c>
      <c r="C1089">
        <v>2</v>
      </c>
      <c r="D1089">
        <v>-2</v>
      </c>
    </row>
    <row r="1090" spans="1:4" x14ac:dyDescent="0.2">
      <c r="A1090" s="6">
        <v>45583</v>
      </c>
      <c r="B1090" s="14">
        <v>0.49</v>
      </c>
      <c r="C1090">
        <v>2</v>
      </c>
      <c r="D1090">
        <v>-2</v>
      </c>
    </row>
    <row r="1091" spans="1:4" x14ac:dyDescent="0.2">
      <c r="A1091" s="6">
        <v>45590</v>
      </c>
      <c r="B1091" s="14">
        <v>7.4999999999999997E-2</v>
      </c>
      <c r="C1091">
        <v>2</v>
      </c>
      <c r="D1091">
        <v>-2</v>
      </c>
    </row>
    <row r="1092" spans="1:4" x14ac:dyDescent="0.2">
      <c r="A1092" s="6">
        <v>45597</v>
      </c>
      <c r="B1092" s="14">
        <v>0.47599999999999998</v>
      </c>
      <c r="C1092">
        <v>2</v>
      </c>
      <c r="D1092">
        <v>-2</v>
      </c>
    </row>
    <row r="1093" spans="1:4" x14ac:dyDescent="0.2">
      <c r="A1093" s="6">
        <v>45604</v>
      </c>
      <c r="B1093" s="14">
        <v>2.032</v>
      </c>
      <c r="C1093">
        <v>2</v>
      </c>
      <c r="D1093">
        <v>-2</v>
      </c>
    </row>
    <row r="1094" spans="1:4" x14ac:dyDescent="0.2">
      <c r="A1094" s="6">
        <v>45611</v>
      </c>
      <c r="B1094" s="14">
        <v>2.3620000000000001</v>
      </c>
      <c r="C1094">
        <v>2</v>
      </c>
      <c r="D1094">
        <v>-2</v>
      </c>
    </row>
    <row r="1095" spans="1:4" x14ac:dyDescent="0.2">
      <c r="A1095" s="6">
        <v>45618</v>
      </c>
      <c r="B1095" s="14">
        <v>2.1680000000000001</v>
      </c>
      <c r="C1095">
        <v>2</v>
      </c>
      <c r="D1095">
        <v>-2</v>
      </c>
    </row>
    <row r="1096" spans="1:4" x14ac:dyDescent="0.2">
      <c r="A1096" s="6">
        <v>45628</v>
      </c>
      <c r="B1096" s="14">
        <v>-1.7230000000000001</v>
      </c>
      <c r="C1096">
        <v>2</v>
      </c>
      <c r="D1096">
        <v>-2</v>
      </c>
    </row>
    <row r="1097" spans="1:4" x14ac:dyDescent="0.2">
      <c r="A1097" s="6">
        <v>45635</v>
      </c>
      <c r="B1097" s="14">
        <v>-1.722</v>
      </c>
      <c r="C1097">
        <v>2</v>
      </c>
      <c r="D1097">
        <v>-2</v>
      </c>
    </row>
    <row r="1098" spans="1:4" x14ac:dyDescent="0.2">
      <c r="A1098" s="6">
        <v>45642</v>
      </c>
      <c r="B1098" s="14">
        <v>-2.044</v>
      </c>
      <c r="C1098">
        <v>2</v>
      </c>
      <c r="D1098">
        <v>-2</v>
      </c>
    </row>
    <row r="1099" spans="1:4" x14ac:dyDescent="0.2">
      <c r="A1099" s="6">
        <v>45649</v>
      </c>
      <c r="B1099" s="14">
        <v>-1.8560000000000001</v>
      </c>
      <c r="C1099">
        <v>2</v>
      </c>
      <c r="D1099">
        <v>-2</v>
      </c>
    </row>
    <row r="1100" spans="1:4" x14ac:dyDescent="0.2">
      <c r="A1100" s="6">
        <v>45657</v>
      </c>
      <c r="B1100" s="14">
        <v>-1.5369999999999999</v>
      </c>
      <c r="C1100">
        <v>2</v>
      </c>
      <c r="D1100">
        <v>-2</v>
      </c>
    </row>
    <row r="1101" spans="1:4" x14ac:dyDescent="0.2">
      <c r="A1101" s="6">
        <v>45665</v>
      </c>
      <c r="B1101" s="14">
        <v>-0.64300000000000002</v>
      </c>
      <c r="C1101">
        <v>2</v>
      </c>
      <c r="D1101">
        <v>-2</v>
      </c>
    </row>
    <row r="1102" spans="1:4" x14ac:dyDescent="0.2">
      <c r="A1102" s="6">
        <v>45673</v>
      </c>
      <c r="B1102" s="14">
        <v>0.16200000000000001</v>
      </c>
      <c r="C1102">
        <v>2</v>
      </c>
      <c r="D1102">
        <v>-2</v>
      </c>
    </row>
    <row r="1103" spans="1:4" x14ac:dyDescent="0.2">
      <c r="A1103" s="6">
        <v>45681</v>
      </c>
      <c r="B1103" s="14">
        <v>0.94599999999999995</v>
      </c>
      <c r="C1103">
        <v>2</v>
      </c>
      <c r="D1103">
        <v>-2</v>
      </c>
    </row>
    <row r="1104" spans="1:4" x14ac:dyDescent="0.2">
      <c r="A1104" s="6">
        <v>45688</v>
      </c>
      <c r="B1104" s="14">
        <v>1.4370000000000001</v>
      </c>
      <c r="C1104">
        <v>2</v>
      </c>
      <c r="D1104">
        <v>-2</v>
      </c>
    </row>
    <row r="1105" spans="1:4" x14ac:dyDescent="0.2">
      <c r="A1105" s="6">
        <v>45695</v>
      </c>
      <c r="B1105" s="14">
        <v>1.633</v>
      </c>
      <c r="C1105">
        <v>2</v>
      </c>
      <c r="D1105">
        <v>-2</v>
      </c>
    </row>
    <row r="1106" spans="1:4" x14ac:dyDescent="0.2">
      <c r="A1106" s="6">
        <v>45702</v>
      </c>
      <c r="B1106" s="14">
        <v>1.98</v>
      </c>
      <c r="C1106">
        <v>2</v>
      </c>
      <c r="D1106">
        <v>-2</v>
      </c>
    </row>
    <row r="1107" spans="1:4" x14ac:dyDescent="0.2">
      <c r="A1107" s="6">
        <v>45712</v>
      </c>
      <c r="B1107" s="14">
        <v>1.482</v>
      </c>
      <c r="C1107">
        <v>2</v>
      </c>
      <c r="D1107">
        <v>-2</v>
      </c>
    </row>
    <row r="1108" spans="1:4" x14ac:dyDescent="0.2">
      <c r="A1108" s="6">
        <v>45719</v>
      </c>
      <c r="B1108" s="14">
        <v>1.6950000000000001</v>
      </c>
      <c r="C1108">
        <v>2</v>
      </c>
      <c r="D1108">
        <v>-2</v>
      </c>
    </row>
    <row r="1109" spans="1:4" x14ac:dyDescent="0.2">
      <c r="A1109" s="6">
        <v>45726</v>
      </c>
      <c r="B1109" s="14">
        <v>0.98899999999999999</v>
      </c>
      <c r="C1109">
        <v>2</v>
      </c>
      <c r="D1109">
        <v>-2</v>
      </c>
    </row>
    <row r="1110" spans="1:4" x14ac:dyDescent="0.2">
      <c r="A1110" s="6">
        <v>45733</v>
      </c>
      <c r="B1110" s="14">
        <v>0.92800000000000005</v>
      </c>
      <c r="C1110">
        <v>2</v>
      </c>
      <c r="D1110">
        <v>-2</v>
      </c>
    </row>
    <row r="1111" spans="1:4" x14ac:dyDescent="0.2">
      <c r="A1111" s="6">
        <v>45740</v>
      </c>
      <c r="B1111" s="14">
        <v>1.04</v>
      </c>
      <c r="C1111">
        <v>2</v>
      </c>
      <c r="D1111">
        <v>-2</v>
      </c>
    </row>
    <row r="1112" spans="1:4" x14ac:dyDescent="0.2">
      <c r="A1112" s="6">
        <v>45747</v>
      </c>
      <c r="B1112" s="14">
        <v>0.66700000000000004</v>
      </c>
      <c r="C1112">
        <v>2</v>
      </c>
      <c r="D1112">
        <v>-2</v>
      </c>
    </row>
    <row r="1113" spans="1:4" x14ac:dyDescent="0.2">
      <c r="A1113" s="6">
        <v>45754</v>
      </c>
      <c r="B1113" s="14">
        <v>0.83499999999999996</v>
      </c>
      <c r="C1113">
        <v>2</v>
      </c>
      <c r="D1113">
        <v>-2</v>
      </c>
    </row>
    <row r="1114" spans="1:4" x14ac:dyDescent="0.2">
      <c r="A1114" s="6">
        <v>45761</v>
      </c>
      <c r="B1114" s="14">
        <v>1.8819999999999999</v>
      </c>
      <c r="C1114">
        <v>2</v>
      </c>
      <c r="D1114">
        <v>-2</v>
      </c>
    </row>
    <row r="1115" spans="1:4" x14ac:dyDescent="0.2">
      <c r="A1115" s="6">
        <v>45769</v>
      </c>
      <c r="B1115" s="14">
        <v>1.64</v>
      </c>
      <c r="C1115">
        <v>2</v>
      </c>
      <c r="D1115">
        <v>-2</v>
      </c>
    </row>
    <row r="1116" spans="1:4" x14ac:dyDescent="0.2">
      <c r="A1116" s="6">
        <v>45776</v>
      </c>
      <c r="B1116" s="14">
        <v>1.6850000000000001</v>
      </c>
      <c r="C1116">
        <v>2</v>
      </c>
      <c r="D1116">
        <v>-2</v>
      </c>
    </row>
    <row r="1117" spans="1:4" x14ac:dyDescent="0.2">
      <c r="A1117" s="6">
        <v>45783</v>
      </c>
      <c r="B1117" s="14">
        <v>1.0369999999999999</v>
      </c>
      <c r="C1117">
        <v>2</v>
      </c>
      <c r="D1117">
        <v>-2</v>
      </c>
    </row>
    <row r="1118" spans="1:4" x14ac:dyDescent="0.2">
      <c r="A1118" s="6">
        <v>45790</v>
      </c>
      <c r="B1118" s="14">
        <v>0.503</v>
      </c>
      <c r="C1118">
        <v>2</v>
      </c>
      <c r="D1118">
        <v>-2</v>
      </c>
    </row>
    <row r="1119" spans="1:4" x14ac:dyDescent="0.2">
      <c r="A1119" s="6">
        <v>45797</v>
      </c>
      <c r="B1119" s="14">
        <v>0.84699999999999998</v>
      </c>
      <c r="C1119">
        <v>2</v>
      </c>
      <c r="D1119">
        <v>-2</v>
      </c>
    </row>
    <row r="1120" spans="1:4" x14ac:dyDescent="0.2">
      <c r="A1120" s="6">
        <v>45805</v>
      </c>
      <c r="B1120" s="14">
        <v>1.202</v>
      </c>
      <c r="C1120">
        <v>2</v>
      </c>
      <c r="D1120">
        <v>-2</v>
      </c>
    </row>
    <row r="1121" spans="1:4" x14ac:dyDescent="0.2">
      <c r="A1121" s="6">
        <v>45812</v>
      </c>
      <c r="B1121" s="14">
        <v>1.1539999999999999</v>
      </c>
      <c r="C1121">
        <v>2</v>
      </c>
      <c r="D1121">
        <v>-2</v>
      </c>
    </row>
    <row r="1122" spans="1:4" x14ac:dyDescent="0.2">
      <c r="A1122" s="6">
        <v>45819</v>
      </c>
      <c r="B1122" s="14">
        <v>0.216</v>
      </c>
      <c r="C1122">
        <v>2</v>
      </c>
      <c r="D1122">
        <v>-2</v>
      </c>
    </row>
    <row r="1123" spans="1:4" x14ac:dyDescent="0.2">
      <c r="A1123" s="6">
        <v>45826</v>
      </c>
      <c r="B1123" s="14">
        <v>0.55800000000000005</v>
      </c>
      <c r="C1123">
        <v>2</v>
      </c>
      <c r="D1123">
        <v>-2</v>
      </c>
    </row>
    <row r="1124" spans="1:4" x14ac:dyDescent="0.2">
      <c r="A1124" s="6">
        <v>45834</v>
      </c>
      <c r="B1124" s="14">
        <v>-0.624</v>
      </c>
      <c r="C1124">
        <v>2</v>
      </c>
      <c r="D1124">
        <v>-2</v>
      </c>
    </row>
    <row r="1125" spans="1:4" x14ac:dyDescent="0.2">
      <c r="A1125" s="6">
        <v>45841</v>
      </c>
      <c r="B1125" s="14">
        <v>-1.917</v>
      </c>
      <c r="C1125">
        <v>2</v>
      </c>
      <c r="D1125">
        <v>-2</v>
      </c>
    </row>
    <row r="1126" spans="1:4" x14ac:dyDescent="0.2">
      <c r="A1126" s="6">
        <v>45849</v>
      </c>
      <c r="B1126" s="14">
        <v>-1.2190000000000001</v>
      </c>
      <c r="C1126">
        <v>2</v>
      </c>
      <c r="D1126">
        <v>-2</v>
      </c>
    </row>
    <row r="1127" spans="1:4" x14ac:dyDescent="0.2">
      <c r="A1127" s="6">
        <v>45856</v>
      </c>
      <c r="B1127" s="14">
        <v>-0.96199999999999997</v>
      </c>
      <c r="C1127">
        <v>2</v>
      </c>
      <c r="D1127">
        <v>-2</v>
      </c>
    </row>
    <row r="1128" spans="1:4" x14ac:dyDescent="0.2">
      <c r="A1128" s="6">
        <v>45863</v>
      </c>
      <c r="B1128" s="14">
        <v>-0.89200000000000002</v>
      </c>
      <c r="C1128">
        <v>2</v>
      </c>
      <c r="D1128">
        <v>-2</v>
      </c>
    </row>
    <row r="1129" spans="1:4" x14ac:dyDescent="0.2">
      <c r="A1129" s="6">
        <v>45870</v>
      </c>
      <c r="B1129" s="14">
        <v>-2.1789999999999998</v>
      </c>
      <c r="C1129">
        <v>2</v>
      </c>
      <c r="D1129">
        <v>-2</v>
      </c>
    </row>
    <row r="1130" spans="1:4" x14ac:dyDescent="0.2">
      <c r="A1130" s="6">
        <v>45877</v>
      </c>
      <c r="B1130" s="14">
        <v>-0.71299999999999997</v>
      </c>
      <c r="C1130">
        <v>2</v>
      </c>
      <c r="D1130">
        <v>-2</v>
      </c>
    </row>
    <row r="1131" spans="1:4" x14ac:dyDescent="0.2">
      <c r="A1131" s="6">
        <v>45884</v>
      </c>
      <c r="B1131" s="14">
        <v>-0.88900000000000001</v>
      </c>
      <c r="C1131">
        <v>2</v>
      </c>
      <c r="D1131">
        <v>-2</v>
      </c>
    </row>
    <row r="1132" spans="1:4" x14ac:dyDescent="0.2">
      <c r="A1132" s="6">
        <v>45891</v>
      </c>
      <c r="B1132" s="14">
        <v>-0.55800000000000005</v>
      </c>
      <c r="C1132">
        <v>2</v>
      </c>
      <c r="D1132">
        <v>-2</v>
      </c>
    </row>
    <row r="1133" spans="1:4" x14ac:dyDescent="0.2">
      <c r="A1133" s="6">
        <v>45898</v>
      </c>
      <c r="B1133" s="14">
        <v>-0.79200000000000004</v>
      </c>
      <c r="C1133">
        <v>2</v>
      </c>
      <c r="D1133">
        <v>-2</v>
      </c>
    </row>
    <row r="1134" spans="1:4" x14ac:dyDescent="0.2">
      <c r="A1134" s="6">
        <v>45908</v>
      </c>
      <c r="B1134" s="14">
        <v>-2.569</v>
      </c>
      <c r="C1134">
        <v>2</v>
      </c>
      <c r="D1134">
        <v>-2</v>
      </c>
    </row>
    <row r="1135" spans="1:4" x14ac:dyDescent="0.2">
      <c r="A1135" s="6">
        <v>45915</v>
      </c>
      <c r="B1135" s="14">
        <v>-2.0230000000000001</v>
      </c>
      <c r="C1135">
        <v>2</v>
      </c>
      <c r="D1135">
        <v>-2</v>
      </c>
    </row>
    <row r="1136" spans="1:4" x14ac:dyDescent="0.2">
      <c r="A1136" s="6">
        <v>45922</v>
      </c>
      <c r="B1136" s="14">
        <v>-1.2669999999999999</v>
      </c>
      <c r="C1136">
        <v>2</v>
      </c>
      <c r="D1136">
        <v>-2</v>
      </c>
    </row>
    <row r="1137" spans="1:4" x14ac:dyDescent="0.2">
      <c r="A1137" s="6">
        <v>45929</v>
      </c>
      <c r="B1137" s="14">
        <v>-1.1539999999999999</v>
      </c>
      <c r="C1137">
        <v>2</v>
      </c>
      <c r="D1137">
        <v>-2</v>
      </c>
    </row>
    <row r="1138" spans="1:4" x14ac:dyDescent="0.2">
      <c r="A1138" s="6">
        <v>45936</v>
      </c>
      <c r="B1138" s="14">
        <v>-0.26700000000000002</v>
      </c>
      <c r="C1138">
        <v>2</v>
      </c>
      <c r="D1138">
        <v>-2</v>
      </c>
    </row>
    <row r="1139" spans="1:4" x14ac:dyDescent="0.2">
      <c r="A1139" s="6">
        <v>45943</v>
      </c>
      <c r="B1139" s="14">
        <v>0.877</v>
      </c>
      <c r="C1139">
        <v>2</v>
      </c>
      <c r="D1139">
        <v>-2</v>
      </c>
    </row>
    <row r="1140" spans="1:4" x14ac:dyDescent="0.2">
      <c r="A1140" s="6">
        <v>45950</v>
      </c>
      <c r="B1140" s="14">
        <v>-0.38200000000000001</v>
      </c>
      <c r="C1140">
        <v>2</v>
      </c>
      <c r="D1140">
        <v>-2</v>
      </c>
    </row>
    <row r="1141" spans="1:4" x14ac:dyDescent="0.2">
      <c r="A1141" s="6">
        <v>45957</v>
      </c>
      <c r="B1141" s="14">
        <v>-1.2370000000000001</v>
      </c>
      <c r="C1141">
        <v>2</v>
      </c>
      <c r="D1141">
        <v>-2</v>
      </c>
    </row>
    <row r="1142" spans="1:4" x14ac:dyDescent="0.2">
      <c r="A1142" s="6">
        <v>45964</v>
      </c>
      <c r="B1142" s="14">
        <v>-1.391</v>
      </c>
      <c r="C1142">
        <v>2</v>
      </c>
      <c r="D1142">
        <v>-2</v>
      </c>
    </row>
    <row r="1143" spans="1:4" x14ac:dyDescent="0.2">
      <c r="A1143" s="6">
        <v>45971</v>
      </c>
      <c r="B1143" s="14">
        <v>-2.5</v>
      </c>
      <c r="C1143">
        <v>2</v>
      </c>
      <c r="D1143">
        <v>-2</v>
      </c>
    </row>
    <row r="1144" spans="1:4" x14ac:dyDescent="0.2">
      <c r="A1144" s="6">
        <v>45978</v>
      </c>
      <c r="B1144" s="14">
        <v>0.72299999999999998</v>
      </c>
      <c r="C1144">
        <v>2</v>
      </c>
      <c r="D1144">
        <v>-2</v>
      </c>
    </row>
    <row r="1145" spans="1:4" x14ac:dyDescent="0.2">
      <c r="A1145" s="6">
        <v>45985</v>
      </c>
      <c r="B1145" s="14">
        <v>1.0209999999999999</v>
      </c>
      <c r="C1145">
        <v>2</v>
      </c>
      <c r="D1145">
        <v>-2</v>
      </c>
    </row>
    <row r="1146" spans="1:4" x14ac:dyDescent="0.2">
      <c r="A1146" s="6">
        <v>45993</v>
      </c>
      <c r="B1146" s="14">
        <v>1.0049999999999999</v>
      </c>
      <c r="C1146">
        <v>2</v>
      </c>
      <c r="D1146">
        <v>-2</v>
      </c>
    </row>
    <row r="1147" spans="1:4" x14ac:dyDescent="0.2">
      <c r="A1147" s="6">
        <v>46000</v>
      </c>
      <c r="B1147" s="14">
        <v>0.97399999999999998</v>
      </c>
      <c r="C1147">
        <v>2</v>
      </c>
      <c r="D1147">
        <v>-2</v>
      </c>
    </row>
    <row r="1148" spans="1:4" x14ac:dyDescent="0.2">
      <c r="A1148" s="6">
        <v>46007</v>
      </c>
      <c r="B1148" s="14">
        <v>2.0840000000000001</v>
      </c>
      <c r="C1148">
        <v>2</v>
      </c>
      <c r="D1148">
        <v>-2</v>
      </c>
    </row>
    <row r="1149" spans="1:4" x14ac:dyDescent="0.2">
      <c r="A1149" s="6">
        <v>46014</v>
      </c>
      <c r="B1149" s="14">
        <v>0.91600000000000004</v>
      </c>
      <c r="C1149">
        <v>2</v>
      </c>
      <c r="D1149">
        <v>-2</v>
      </c>
    </row>
    <row r="1150" spans="1:4" x14ac:dyDescent="0.2">
      <c r="A1150" s="6">
        <v>46022</v>
      </c>
      <c r="B1150" s="14">
        <v>1.1160000000000001</v>
      </c>
      <c r="C1150">
        <v>2</v>
      </c>
      <c r="D1150">
        <v>-2</v>
      </c>
    </row>
    <row r="1151" spans="1:4" x14ac:dyDescent="0.2">
      <c r="A1151" s="6">
        <v>46030</v>
      </c>
      <c r="B1151" s="14">
        <v>1.3779999999999999</v>
      </c>
      <c r="C1151">
        <v>2</v>
      </c>
      <c r="D1151">
        <v>-2</v>
      </c>
    </row>
    <row r="1152" spans="1:4" x14ac:dyDescent="0.2">
      <c r="A1152" s="6">
        <v>46037</v>
      </c>
      <c r="B1152" s="14">
        <v>1.518</v>
      </c>
      <c r="C1152">
        <v>2</v>
      </c>
      <c r="D1152">
        <v>-2</v>
      </c>
    </row>
    <row r="1153" spans="1:4" x14ac:dyDescent="0.2">
      <c r="A1153" s="6">
        <v>46045</v>
      </c>
      <c r="B1153" s="14">
        <v>1.284</v>
      </c>
      <c r="C1153">
        <v>2</v>
      </c>
      <c r="D1153">
        <v>-2</v>
      </c>
    </row>
    <row r="1154" spans="1:4" x14ac:dyDescent="0.2">
      <c r="A1154" s="6">
        <v>46052</v>
      </c>
      <c r="B1154" s="14">
        <v>1.1990000000000001</v>
      </c>
      <c r="C1154">
        <v>2</v>
      </c>
      <c r="D1154">
        <v>-2</v>
      </c>
    </row>
    <row r="1155" spans="1:4" x14ac:dyDescent="0.2">
      <c r="A1155" s="6">
        <v>46059</v>
      </c>
      <c r="B1155" s="14">
        <v>9.0999999999999998E-2</v>
      </c>
      <c r="C1155">
        <v>2</v>
      </c>
      <c r="D1155">
        <v>-2</v>
      </c>
    </row>
    <row r="1156" spans="1:4" x14ac:dyDescent="0.2">
      <c r="A1156" s="6">
        <v>46066</v>
      </c>
      <c r="B1156" s="14">
        <v>0.57499999999999996</v>
      </c>
      <c r="C1156">
        <v>2</v>
      </c>
      <c r="D1156">
        <v>-2</v>
      </c>
    </row>
    <row r="1157" spans="1:4" x14ac:dyDescent="0.2">
      <c r="A1157" s="6">
        <v>46076</v>
      </c>
      <c r="B1157" s="14">
        <v>2.8889999999999998</v>
      </c>
      <c r="C1157">
        <v>2</v>
      </c>
      <c r="D1157">
        <v>-2</v>
      </c>
    </row>
    <row r="1158" spans="1:4" x14ac:dyDescent="0.2">
      <c r="A1158" s="6">
        <v>46083</v>
      </c>
      <c r="B1158" s="14">
        <v>2.7749999999999999</v>
      </c>
      <c r="C1158">
        <v>2</v>
      </c>
      <c r="D1158">
        <v>-2</v>
      </c>
    </row>
    <row r="1159" spans="1:4" x14ac:dyDescent="0.2">
      <c r="A1159" s="6">
        <v>46090</v>
      </c>
      <c r="B1159" s="14">
        <v>0.83599999999999997</v>
      </c>
      <c r="C1159">
        <v>2</v>
      </c>
      <c r="D1159">
        <v>-2</v>
      </c>
    </row>
    <row r="1160" spans="1:4" x14ac:dyDescent="0.2">
      <c r="A1160" s="6">
        <v>46097</v>
      </c>
      <c r="B1160" s="14">
        <v>1.343</v>
      </c>
      <c r="C1160">
        <v>2</v>
      </c>
      <c r="D1160">
        <v>-2</v>
      </c>
    </row>
    <row r="1161" spans="1:4" x14ac:dyDescent="0.2">
      <c r="A1161" s="6">
        <v>46104</v>
      </c>
      <c r="B1161" s="14">
        <v>1.62</v>
      </c>
      <c r="C1161">
        <v>2</v>
      </c>
      <c r="D1161">
        <v>-2</v>
      </c>
    </row>
    <row r="1162" spans="1:4" x14ac:dyDescent="0.2">
      <c r="A1162" s="6">
        <v>46111</v>
      </c>
      <c r="B1162" s="14">
        <v>0.40600000000000003</v>
      </c>
      <c r="C1162">
        <v>2</v>
      </c>
      <c r="D1162">
        <v>-2</v>
      </c>
    </row>
    <row r="1165" spans="1:4" ht="16" x14ac:dyDescent="0.2">
      <c r="A1165" s="9" t="s">
        <v>745</v>
      </c>
    </row>
    <row r="1166" spans="1:4" x14ac:dyDescent="0.2">
      <c r="A1166" t="s">
        <v>736</v>
      </c>
      <c r="B1166" s="33">
        <f>'01_Data'!D1826</f>
        <v>130.52000000000001</v>
      </c>
    </row>
    <row r="1167" spans="1:4" x14ac:dyDescent="0.2">
      <c r="A1167" t="s">
        <v>746</v>
      </c>
      <c r="B1167" s="33">
        <f>'01_Data'!J1826</f>
        <v>18.93</v>
      </c>
    </row>
    <row r="1168" spans="1:4" x14ac:dyDescent="0.2">
      <c r="A1168" t="s">
        <v>725</v>
      </c>
      <c r="B1168" s="7">
        <f>LN(B1166)-LN(B1167)</f>
        <v>1.9307785065038883</v>
      </c>
    </row>
    <row r="1169" spans="1:4" x14ac:dyDescent="0.2">
      <c r="A1169" t="s">
        <v>726</v>
      </c>
      <c r="B1169">
        <v>1.86</v>
      </c>
    </row>
    <row r="1170" spans="1:4" x14ac:dyDescent="0.2">
      <c r="A1170" t="s">
        <v>312</v>
      </c>
      <c r="B1170">
        <v>193.5</v>
      </c>
    </row>
    <row r="1171" spans="1:4" x14ac:dyDescent="0.2">
      <c r="A1171" t="s">
        <v>727</v>
      </c>
      <c r="B1171" s="36" t="s">
        <v>728</v>
      </c>
    </row>
    <row r="1172" spans="1:4" x14ac:dyDescent="0.2">
      <c r="A1172" t="s">
        <v>729</v>
      </c>
      <c r="B1172">
        <v>0.63500000000000001</v>
      </c>
    </row>
    <row r="1173" spans="1:4" x14ac:dyDescent="0.2">
      <c r="A1173" t="s">
        <v>730</v>
      </c>
      <c r="B1173" s="42" t="s">
        <v>731</v>
      </c>
    </row>
    <row r="1175" spans="1:4" x14ac:dyDescent="0.2">
      <c r="A1175" s="13" t="s">
        <v>6</v>
      </c>
      <c r="B1175" s="13" t="s">
        <v>732</v>
      </c>
      <c r="C1175" s="13" t="s">
        <v>733</v>
      </c>
      <c r="D1175" s="13" t="s">
        <v>734</v>
      </c>
    </row>
    <row r="1176" spans="1:4" x14ac:dyDescent="0.2">
      <c r="A1176" s="6">
        <v>43552</v>
      </c>
      <c r="B1176" s="14">
        <v>-1.0640000000000001</v>
      </c>
      <c r="C1176">
        <v>2</v>
      </c>
      <c r="D1176">
        <v>-2</v>
      </c>
    </row>
    <row r="1177" spans="1:4" x14ac:dyDescent="0.2">
      <c r="A1177" s="6">
        <v>43559</v>
      </c>
      <c r="B1177" s="14">
        <v>-2.444</v>
      </c>
      <c r="C1177">
        <v>2</v>
      </c>
      <c r="D1177">
        <v>-2</v>
      </c>
    </row>
    <row r="1178" spans="1:4" x14ac:dyDescent="0.2">
      <c r="A1178" s="6">
        <v>43566</v>
      </c>
      <c r="B1178" s="14">
        <v>-1.425</v>
      </c>
      <c r="C1178">
        <v>2</v>
      </c>
      <c r="D1178">
        <v>-2</v>
      </c>
    </row>
    <row r="1179" spans="1:4" x14ac:dyDescent="0.2">
      <c r="A1179" s="6">
        <v>43573</v>
      </c>
      <c r="B1179" s="14">
        <v>-1.054</v>
      </c>
      <c r="C1179">
        <v>2</v>
      </c>
      <c r="D1179">
        <v>-2</v>
      </c>
    </row>
    <row r="1180" spans="1:4" x14ac:dyDescent="0.2">
      <c r="A1180" s="6">
        <v>43581</v>
      </c>
      <c r="B1180" s="14">
        <v>-1.966</v>
      </c>
      <c r="C1180">
        <v>2</v>
      </c>
      <c r="D1180">
        <v>-2</v>
      </c>
    </row>
    <row r="1181" spans="1:4" x14ac:dyDescent="0.2">
      <c r="A1181" s="6">
        <v>43588</v>
      </c>
      <c r="B1181" s="14">
        <v>-2.1659999999999999</v>
      </c>
      <c r="C1181">
        <v>2</v>
      </c>
      <c r="D1181">
        <v>-2</v>
      </c>
    </row>
    <row r="1182" spans="1:4" x14ac:dyDescent="0.2">
      <c r="A1182" s="6">
        <v>43595</v>
      </c>
      <c r="B1182" s="14">
        <v>-1.6910000000000001</v>
      </c>
      <c r="C1182">
        <v>2</v>
      </c>
      <c r="D1182">
        <v>-2</v>
      </c>
    </row>
    <row r="1183" spans="1:4" x14ac:dyDescent="0.2">
      <c r="A1183" s="6">
        <v>43602</v>
      </c>
      <c r="B1183" s="14">
        <v>-0.95699999999999996</v>
      </c>
      <c r="C1183">
        <v>2</v>
      </c>
      <c r="D1183">
        <v>-2</v>
      </c>
    </row>
    <row r="1184" spans="1:4" x14ac:dyDescent="0.2">
      <c r="A1184" s="6">
        <v>43609</v>
      </c>
      <c r="B1184" s="14">
        <v>-1.389</v>
      </c>
      <c r="C1184">
        <v>2</v>
      </c>
      <c r="D1184">
        <v>-2</v>
      </c>
    </row>
    <row r="1185" spans="1:4" x14ac:dyDescent="0.2">
      <c r="A1185" s="6">
        <v>43619</v>
      </c>
      <c r="B1185" s="14">
        <v>-0.45700000000000002</v>
      </c>
      <c r="C1185">
        <v>2</v>
      </c>
      <c r="D1185">
        <v>-2</v>
      </c>
    </row>
    <row r="1186" spans="1:4" x14ac:dyDescent="0.2">
      <c r="A1186" s="6">
        <v>43626</v>
      </c>
      <c r="B1186" s="14">
        <v>-0.48799999999999999</v>
      </c>
      <c r="C1186">
        <v>2</v>
      </c>
      <c r="D1186">
        <v>-2</v>
      </c>
    </row>
    <row r="1187" spans="1:4" x14ac:dyDescent="0.2">
      <c r="A1187" s="6">
        <v>43633</v>
      </c>
      <c r="B1187" s="14">
        <v>-0.378</v>
      </c>
      <c r="C1187">
        <v>2</v>
      </c>
      <c r="D1187">
        <v>-2</v>
      </c>
    </row>
    <row r="1188" spans="1:4" x14ac:dyDescent="0.2">
      <c r="A1188" s="6">
        <v>43640</v>
      </c>
      <c r="B1188" s="14">
        <v>0.41199999999999998</v>
      </c>
      <c r="C1188">
        <v>2</v>
      </c>
      <c r="D1188">
        <v>-2</v>
      </c>
    </row>
    <row r="1189" spans="1:4" x14ac:dyDescent="0.2">
      <c r="A1189" s="6">
        <v>43647</v>
      </c>
      <c r="B1189" s="14">
        <v>1.8360000000000001</v>
      </c>
      <c r="C1189">
        <v>2</v>
      </c>
      <c r="D1189">
        <v>-2</v>
      </c>
    </row>
    <row r="1190" spans="1:4" x14ac:dyDescent="0.2">
      <c r="A1190" s="6">
        <v>43655</v>
      </c>
      <c r="B1190" s="14">
        <v>-0.84499999999999997</v>
      </c>
      <c r="C1190">
        <v>2</v>
      </c>
      <c r="D1190">
        <v>-2</v>
      </c>
    </row>
    <row r="1191" spans="1:4" x14ac:dyDescent="0.2">
      <c r="A1191" s="6">
        <v>43662</v>
      </c>
      <c r="B1191" s="14">
        <v>-2.125</v>
      </c>
      <c r="C1191">
        <v>2</v>
      </c>
      <c r="D1191">
        <v>-2</v>
      </c>
    </row>
    <row r="1192" spans="1:4" x14ac:dyDescent="0.2">
      <c r="A1192" s="6">
        <v>43669</v>
      </c>
      <c r="B1192" s="14">
        <v>-1.2350000000000001</v>
      </c>
      <c r="C1192">
        <v>2</v>
      </c>
      <c r="D1192">
        <v>-2</v>
      </c>
    </row>
    <row r="1193" spans="1:4" x14ac:dyDescent="0.2">
      <c r="A1193" s="6">
        <v>43676</v>
      </c>
      <c r="B1193" s="14">
        <v>8.1000000000000003E-2</v>
      </c>
      <c r="C1193">
        <v>2</v>
      </c>
      <c r="D1193">
        <v>-2</v>
      </c>
    </row>
    <row r="1194" spans="1:4" x14ac:dyDescent="0.2">
      <c r="A1194" s="6">
        <v>43683</v>
      </c>
      <c r="B1194" s="14">
        <v>-2.12</v>
      </c>
      <c r="C1194">
        <v>2</v>
      </c>
      <c r="D1194">
        <v>-2</v>
      </c>
    </row>
    <row r="1195" spans="1:4" x14ac:dyDescent="0.2">
      <c r="A1195" s="6">
        <v>43690</v>
      </c>
      <c r="B1195" s="14">
        <v>-1.645</v>
      </c>
      <c r="C1195">
        <v>2</v>
      </c>
      <c r="D1195">
        <v>-2</v>
      </c>
    </row>
    <row r="1196" spans="1:4" x14ac:dyDescent="0.2">
      <c r="A1196" s="6">
        <v>43697</v>
      </c>
      <c r="B1196" s="14">
        <v>-2.302</v>
      </c>
      <c r="C1196">
        <v>2</v>
      </c>
      <c r="D1196">
        <v>-2</v>
      </c>
    </row>
    <row r="1197" spans="1:4" x14ac:dyDescent="0.2">
      <c r="A1197" s="6">
        <v>43704</v>
      </c>
      <c r="B1197" s="14">
        <v>-1.252</v>
      </c>
      <c r="C1197">
        <v>2</v>
      </c>
      <c r="D1197">
        <v>-2</v>
      </c>
    </row>
    <row r="1198" spans="1:4" x14ac:dyDescent="0.2">
      <c r="A1198" s="6">
        <v>43712</v>
      </c>
      <c r="B1198" s="14">
        <v>-1.0129999999999999</v>
      </c>
      <c r="C1198">
        <v>2</v>
      </c>
      <c r="D1198">
        <v>-2</v>
      </c>
    </row>
    <row r="1199" spans="1:4" x14ac:dyDescent="0.2">
      <c r="A1199" s="6">
        <v>43719</v>
      </c>
      <c r="B1199" s="14">
        <v>-4.3999999999999997E-2</v>
      </c>
      <c r="C1199">
        <v>2</v>
      </c>
      <c r="D1199">
        <v>-2</v>
      </c>
    </row>
    <row r="1200" spans="1:4" x14ac:dyDescent="0.2">
      <c r="A1200" s="6">
        <v>43726</v>
      </c>
      <c r="B1200" s="14">
        <v>1.708</v>
      </c>
      <c r="C1200">
        <v>2</v>
      </c>
      <c r="D1200">
        <v>-2</v>
      </c>
    </row>
    <row r="1201" spans="1:4" x14ac:dyDescent="0.2">
      <c r="A1201" s="6">
        <v>43733</v>
      </c>
      <c r="B1201" s="14">
        <v>1.8939999999999999</v>
      </c>
      <c r="C1201">
        <v>2</v>
      </c>
      <c r="D1201">
        <v>-2</v>
      </c>
    </row>
    <row r="1202" spans="1:4" x14ac:dyDescent="0.2">
      <c r="A1202" s="6">
        <v>43740</v>
      </c>
      <c r="B1202" s="14">
        <v>0.436</v>
      </c>
      <c r="C1202">
        <v>2</v>
      </c>
      <c r="D1202">
        <v>-2</v>
      </c>
    </row>
    <row r="1203" spans="1:4" x14ac:dyDescent="0.2">
      <c r="A1203" s="6">
        <v>43747</v>
      </c>
      <c r="B1203" s="14">
        <v>1.55</v>
      </c>
      <c r="C1203">
        <v>2</v>
      </c>
      <c r="D1203">
        <v>-2</v>
      </c>
    </row>
    <row r="1204" spans="1:4" x14ac:dyDescent="0.2">
      <c r="A1204" s="6">
        <v>43754</v>
      </c>
      <c r="B1204" s="14">
        <v>1.0069999999999999</v>
      </c>
      <c r="C1204">
        <v>2</v>
      </c>
      <c r="D1204">
        <v>-2</v>
      </c>
    </row>
    <row r="1205" spans="1:4" x14ac:dyDescent="0.2">
      <c r="A1205" s="6">
        <v>43761</v>
      </c>
      <c r="B1205" s="14">
        <v>1.2949999999999999</v>
      </c>
      <c r="C1205">
        <v>2</v>
      </c>
      <c r="D1205">
        <v>-2</v>
      </c>
    </row>
    <row r="1206" spans="1:4" x14ac:dyDescent="0.2">
      <c r="A1206" s="6">
        <v>43768</v>
      </c>
      <c r="B1206" s="14">
        <v>1.048</v>
      </c>
      <c r="C1206">
        <v>2</v>
      </c>
      <c r="D1206">
        <v>-2</v>
      </c>
    </row>
    <row r="1207" spans="1:4" x14ac:dyDescent="0.2">
      <c r="A1207" s="6">
        <v>43775</v>
      </c>
      <c r="B1207" s="14">
        <v>1.32</v>
      </c>
      <c r="C1207">
        <v>2</v>
      </c>
      <c r="D1207">
        <v>-2</v>
      </c>
    </row>
    <row r="1208" spans="1:4" x14ac:dyDescent="0.2">
      <c r="A1208" s="6">
        <v>43782</v>
      </c>
      <c r="B1208" s="14">
        <v>2.2650000000000001</v>
      </c>
      <c r="C1208">
        <v>2</v>
      </c>
      <c r="D1208">
        <v>-2</v>
      </c>
    </row>
    <row r="1209" spans="1:4" x14ac:dyDescent="0.2">
      <c r="A1209" s="6">
        <v>43789</v>
      </c>
      <c r="B1209" s="14">
        <v>2.1040000000000001</v>
      </c>
      <c r="C1209">
        <v>2</v>
      </c>
      <c r="D1209">
        <v>-2</v>
      </c>
    </row>
    <row r="1210" spans="1:4" x14ac:dyDescent="0.2">
      <c r="A1210" s="6">
        <v>43796</v>
      </c>
      <c r="B1210" s="14">
        <v>1.5620000000000001</v>
      </c>
      <c r="C1210">
        <v>2</v>
      </c>
      <c r="D1210">
        <v>-2</v>
      </c>
    </row>
    <row r="1211" spans="1:4" x14ac:dyDescent="0.2">
      <c r="A1211" s="6">
        <v>43804</v>
      </c>
      <c r="B1211" s="14">
        <v>1.526</v>
      </c>
      <c r="C1211">
        <v>2</v>
      </c>
      <c r="D1211">
        <v>-2</v>
      </c>
    </row>
    <row r="1212" spans="1:4" x14ac:dyDescent="0.2">
      <c r="A1212" s="6">
        <v>43811</v>
      </c>
      <c r="B1212" s="14">
        <v>0.68200000000000005</v>
      </c>
      <c r="C1212">
        <v>2</v>
      </c>
      <c r="D1212">
        <v>-2</v>
      </c>
    </row>
    <row r="1213" spans="1:4" x14ac:dyDescent="0.2">
      <c r="A1213" s="6">
        <v>43818</v>
      </c>
      <c r="B1213" s="14">
        <v>0.39</v>
      </c>
      <c r="C1213">
        <v>2</v>
      </c>
      <c r="D1213">
        <v>-2</v>
      </c>
    </row>
    <row r="1214" spans="1:4" x14ac:dyDescent="0.2">
      <c r="A1214" s="6">
        <v>43826</v>
      </c>
      <c r="B1214" s="14">
        <v>0.629</v>
      </c>
      <c r="C1214">
        <v>2</v>
      </c>
      <c r="D1214">
        <v>-2</v>
      </c>
    </row>
    <row r="1215" spans="1:4" x14ac:dyDescent="0.2">
      <c r="A1215" s="6">
        <v>43836</v>
      </c>
      <c r="B1215" s="14">
        <v>-2.7E-2</v>
      </c>
      <c r="C1215">
        <v>2</v>
      </c>
      <c r="D1215">
        <v>-2</v>
      </c>
    </row>
    <row r="1216" spans="1:4" x14ac:dyDescent="0.2">
      <c r="A1216" s="6">
        <v>43843</v>
      </c>
      <c r="B1216" s="14">
        <v>-0.32</v>
      </c>
      <c r="C1216">
        <v>2</v>
      </c>
      <c r="D1216">
        <v>-2</v>
      </c>
    </row>
    <row r="1217" spans="1:4" x14ac:dyDescent="0.2">
      <c r="A1217" s="6">
        <v>43851</v>
      </c>
      <c r="B1217" s="14">
        <v>-0.159</v>
      </c>
      <c r="C1217">
        <v>2</v>
      </c>
      <c r="D1217">
        <v>-2</v>
      </c>
    </row>
    <row r="1218" spans="1:4" x14ac:dyDescent="0.2">
      <c r="A1218" s="6">
        <v>43858</v>
      </c>
      <c r="B1218" s="14">
        <v>-0.95199999999999996</v>
      </c>
      <c r="C1218">
        <v>2</v>
      </c>
      <c r="D1218">
        <v>-2</v>
      </c>
    </row>
    <row r="1219" spans="1:4" x14ac:dyDescent="0.2">
      <c r="A1219" s="6">
        <v>43865</v>
      </c>
      <c r="B1219" s="14">
        <v>-3.5449999999999999</v>
      </c>
      <c r="C1219">
        <v>2</v>
      </c>
      <c r="D1219">
        <v>-2</v>
      </c>
    </row>
    <row r="1220" spans="1:4" x14ac:dyDescent="0.2">
      <c r="A1220" s="6">
        <v>43872</v>
      </c>
      <c r="B1220" s="14">
        <v>-1.44</v>
      </c>
      <c r="C1220">
        <v>2</v>
      </c>
      <c r="D1220">
        <v>-2</v>
      </c>
    </row>
    <row r="1221" spans="1:4" x14ac:dyDescent="0.2">
      <c r="A1221" s="6">
        <v>43880</v>
      </c>
      <c r="B1221" s="14">
        <v>-1.2929999999999999</v>
      </c>
      <c r="C1221">
        <v>2</v>
      </c>
      <c r="D1221">
        <v>-2</v>
      </c>
    </row>
    <row r="1222" spans="1:4" x14ac:dyDescent="0.2">
      <c r="A1222" s="6">
        <v>43887</v>
      </c>
      <c r="B1222" s="14">
        <v>-0.82599999999999996</v>
      </c>
      <c r="C1222">
        <v>2</v>
      </c>
      <c r="D1222">
        <v>-2</v>
      </c>
    </row>
    <row r="1223" spans="1:4" x14ac:dyDescent="0.2">
      <c r="A1223" s="6">
        <v>43894</v>
      </c>
      <c r="B1223" s="14">
        <v>-2.2160000000000002</v>
      </c>
      <c r="C1223">
        <v>2</v>
      </c>
      <c r="D1223">
        <v>-2</v>
      </c>
    </row>
    <row r="1224" spans="1:4" x14ac:dyDescent="0.2">
      <c r="A1224" s="6">
        <v>43901</v>
      </c>
      <c r="B1224" s="14">
        <v>-0.64300000000000002</v>
      </c>
      <c r="C1224">
        <v>2</v>
      </c>
      <c r="D1224">
        <v>-2</v>
      </c>
    </row>
    <row r="1225" spans="1:4" x14ac:dyDescent="0.2">
      <c r="A1225" s="6">
        <v>43908</v>
      </c>
      <c r="B1225" s="14">
        <v>0.84199999999999997</v>
      </c>
      <c r="C1225">
        <v>2</v>
      </c>
      <c r="D1225">
        <v>-2</v>
      </c>
    </row>
    <row r="1226" spans="1:4" x14ac:dyDescent="0.2">
      <c r="A1226" s="6">
        <v>43915</v>
      </c>
      <c r="B1226" s="14">
        <v>3.6779999999999999</v>
      </c>
      <c r="C1226">
        <v>2</v>
      </c>
      <c r="D1226">
        <v>-2</v>
      </c>
    </row>
    <row r="1227" spans="1:4" x14ac:dyDescent="0.2">
      <c r="A1227" s="6">
        <v>43922</v>
      </c>
      <c r="B1227" s="14">
        <v>1.7629999999999999</v>
      </c>
      <c r="C1227">
        <v>2</v>
      </c>
      <c r="D1227">
        <v>-2</v>
      </c>
    </row>
    <row r="1228" spans="1:4" x14ac:dyDescent="0.2">
      <c r="A1228" s="6">
        <v>43929</v>
      </c>
      <c r="B1228" s="14">
        <v>1.925</v>
      </c>
      <c r="C1228">
        <v>2</v>
      </c>
      <c r="D1228">
        <v>-2</v>
      </c>
    </row>
    <row r="1229" spans="1:4" x14ac:dyDescent="0.2">
      <c r="A1229" s="6">
        <v>43937</v>
      </c>
      <c r="B1229" s="14">
        <v>0.64</v>
      </c>
      <c r="C1229">
        <v>2</v>
      </c>
      <c r="D1229">
        <v>-2</v>
      </c>
    </row>
    <row r="1230" spans="1:4" x14ac:dyDescent="0.2">
      <c r="A1230" s="6">
        <v>43944</v>
      </c>
      <c r="B1230" s="14">
        <v>9.7000000000000003E-2</v>
      </c>
      <c r="C1230">
        <v>2</v>
      </c>
      <c r="D1230">
        <v>-2</v>
      </c>
    </row>
    <row r="1231" spans="1:4" x14ac:dyDescent="0.2">
      <c r="A1231" s="6">
        <v>43951</v>
      </c>
      <c r="B1231" s="14">
        <v>-0.13700000000000001</v>
      </c>
      <c r="C1231">
        <v>2</v>
      </c>
      <c r="D1231">
        <v>-2</v>
      </c>
    </row>
    <row r="1232" spans="1:4" x14ac:dyDescent="0.2">
      <c r="A1232" s="6">
        <v>43958</v>
      </c>
      <c r="B1232" s="14">
        <v>0.45800000000000002</v>
      </c>
      <c r="C1232">
        <v>2</v>
      </c>
      <c r="D1232">
        <v>-2</v>
      </c>
    </row>
    <row r="1233" spans="1:4" x14ac:dyDescent="0.2">
      <c r="A1233" s="6">
        <v>43965</v>
      </c>
      <c r="B1233" s="14">
        <v>0.57399999999999995</v>
      </c>
      <c r="C1233">
        <v>2</v>
      </c>
      <c r="D1233">
        <v>-2</v>
      </c>
    </row>
    <row r="1234" spans="1:4" x14ac:dyDescent="0.2">
      <c r="A1234" s="6">
        <v>43972</v>
      </c>
      <c r="B1234" s="14">
        <v>-0.10299999999999999</v>
      </c>
      <c r="C1234">
        <v>2</v>
      </c>
      <c r="D1234">
        <v>-2</v>
      </c>
    </row>
    <row r="1235" spans="1:4" x14ac:dyDescent="0.2">
      <c r="A1235" s="6">
        <v>43980</v>
      </c>
      <c r="B1235" s="14">
        <v>-0.58099999999999996</v>
      </c>
      <c r="C1235">
        <v>2</v>
      </c>
      <c r="D1235">
        <v>-2</v>
      </c>
    </row>
    <row r="1236" spans="1:4" x14ac:dyDescent="0.2">
      <c r="A1236" s="6">
        <v>43987</v>
      </c>
      <c r="B1236" s="14">
        <v>-0.496</v>
      </c>
      <c r="C1236">
        <v>2</v>
      </c>
      <c r="D1236">
        <v>-2</v>
      </c>
    </row>
    <row r="1237" spans="1:4" x14ac:dyDescent="0.2">
      <c r="A1237" s="6">
        <v>43994</v>
      </c>
      <c r="B1237" s="14">
        <v>5.8000000000000003E-2</v>
      </c>
      <c r="C1237">
        <v>2</v>
      </c>
      <c r="D1237">
        <v>-2</v>
      </c>
    </row>
    <row r="1238" spans="1:4" x14ac:dyDescent="0.2">
      <c r="A1238" s="6">
        <v>44001</v>
      </c>
      <c r="B1238" s="14">
        <v>-0.249</v>
      </c>
      <c r="C1238">
        <v>2</v>
      </c>
      <c r="D1238">
        <v>-2</v>
      </c>
    </row>
    <row r="1239" spans="1:4" x14ac:dyDescent="0.2">
      <c r="A1239" s="6">
        <v>44008</v>
      </c>
      <c r="B1239" s="14">
        <v>0.60899999999999999</v>
      </c>
      <c r="C1239">
        <v>2</v>
      </c>
      <c r="D1239">
        <v>-2</v>
      </c>
    </row>
    <row r="1240" spans="1:4" x14ac:dyDescent="0.2">
      <c r="A1240" s="6">
        <v>44018</v>
      </c>
      <c r="B1240" s="14">
        <v>3.972</v>
      </c>
      <c r="C1240">
        <v>2</v>
      </c>
      <c r="D1240">
        <v>-2</v>
      </c>
    </row>
    <row r="1241" spans="1:4" x14ac:dyDescent="0.2">
      <c r="A1241" s="6">
        <v>44025</v>
      </c>
      <c r="B1241" s="14">
        <v>1.9890000000000001</v>
      </c>
      <c r="C1241">
        <v>2</v>
      </c>
      <c r="D1241">
        <v>-2</v>
      </c>
    </row>
    <row r="1242" spans="1:4" x14ac:dyDescent="0.2">
      <c r="A1242" s="6">
        <v>44032</v>
      </c>
      <c r="B1242" s="14">
        <v>1.3480000000000001</v>
      </c>
      <c r="C1242">
        <v>2</v>
      </c>
      <c r="D1242">
        <v>-2</v>
      </c>
    </row>
    <row r="1243" spans="1:4" x14ac:dyDescent="0.2">
      <c r="A1243" s="6">
        <v>44039</v>
      </c>
      <c r="B1243" s="14">
        <v>1.46</v>
      </c>
      <c r="C1243">
        <v>2</v>
      </c>
      <c r="D1243">
        <v>-2</v>
      </c>
    </row>
    <row r="1244" spans="1:4" x14ac:dyDescent="0.2">
      <c r="A1244" s="6">
        <v>44046</v>
      </c>
      <c r="B1244" s="14">
        <v>-0.53</v>
      </c>
      <c r="C1244">
        <v>2</v>
      </c>
      <c r="D1244">
        <v>-2</v>
      </c>
    </row>
    <row r="1245" spans="1:4" x14ac:dyDescent="0.2">
      <c r="A1245" s="6">
        <v>44053</v>
      </c>
      <c r="B1245" s="14">
        <v>0.43099999999999999</v>
      </c>
      <c r="C1245">
        <v>2</v>
      </c>
      <c r="D1245">
        <v>-2</v>
      </c>
    </row>
    <row r="1246" spans="1:4" x14ac:dyDescent="0.2">
      <c r="A1246" s="6">
        <v>44060</v>
      </c>
      <c r="B1246" s="14">
        <v>0.52500000000000002</v>
      </c>
      <c r="C1246">
        <v>2</v>
      </c>
      <c r="D1246">
        <v>-2</v>
      </c>
    </row>
    <row r="1247" spans="1:4" x14ac:dyDescent="0.2">
      <c r="A1247" s="6">
        <v>44067</v>
      </c>
      <c r="B1247" s="14">
        <v>-0.29899999999999999</v>
      </c>
      <c r="C1247">
        <v>2</v>
      </c>
      <c r="D1247">
        <v>-2</v>
      </c>
    </row>
    <row r="1248" spans="1:4" x14ac:dyDescent="0.2">
      <c r="A1248" s="6">
        <v>44074</v>
      </c>
      <c r="B1248" s="14">
        <v>-0.38</v>
      </c>
      <c r="C1248">
        <v>2</v>
      </c>
      <c r="D1248">
        <v>-2</v>
      </c>
    </row>
    <row r="1249" spans="1:4" x14ac:dyDescent="0.2">
      <c r="A1249" s="6">
        <v>44082</v>
      </c>
      <c r="B1249" s="14">
        <v>-1.296</v>
      </c>
      <c r="C1249">
        <v>2</v>
      </c>
      <c r="D1249">
        <v>-2</v>
      </c>
    </row>
    <row r="1250" spans="1:4" x14ac:dyDescent="0.2">
      <c r="A1250" s="6">
        <v>44089</v>
      </c>
      <c r="B1250" s="14">
        <v>-0.81299999999999994</v>
      </c>
      <c r="C1250">
        <v>2</v>
      </c>
      <c r="D1250">
        <v>-2</v>
      </c>
    </row>
    <row r="1251" spans="1:4" x14ac:dyDescent="0.2">
      <c r="A1251" s="6">
        <v>44096</v>
      </c>
      <c r="B1251" s="14">
        <v>-0.52500000000000002</v>
      </c>
      <c r="C1251">
        <v>2</v>
      </c>
      <c r="D1251">
        <v>-2</v>
      </c>
    </row>
    <row r="1252" spans="1:4" x14ac:dyDescent="0.2">
      <c r="A1252" s="6">
        <v>44103</v>
      </c>
      <c r="B1252" s="14">
        <v>-0.81899999999999995</v>
      </c>
      <c r="C1252">
        <v>2</v>
      </c>
      <c r="D1252">
        <v>-2</v>
      </c>
    </row>
    <row r="1253" spans="1:4" x14ac:dyDescent="0.2">
      <c r="A1253" s="6">
        <v>44110</v>
      </c>
      <c r="B1253" s="14">
        <v>0.56799999999999995</v>
      </c>
      <c r="C1253">
        <v>2</v>
      </c>
      <c r="D1253">
        <v>-2</v>
      </c>
    </row>
    <row r="1254" spans="1:4" x14ac:dyDescent="0.2">
      <c r="A1254" s="6">
        <v>44117</v>
      </c>
      <c r="B1254" s="14">
        <v>-1.1759999999999999</v>
      </c>
      <c r="C1254">
        <v>2</v>
      </c>
      <c r="D1254">
        <v>-2</v>
      </c>
    </row>
    <row r="1255" spans="1:4" x14ac:dyDescent="0.2">
      <c r="A1255" s="6">
        <v>44124</v>
      </c>
      <c r="B1255" s="14">
        <v>-1.5269999999999999</v>
      </c>
      <c r="C1255">
        <v>2</v>
      </c>
      <c r="D1255">
        <v>-2</v>
      </c>
    </row>
    <row r="1256" spans="1:4" x14ac:dyDescent="0.2">
      <c r="A1256" s="6">
        <v>44131</v>
      </c>
      <c r="B1256" s="14">
        <v>-1.484</v>
      </c>
      <c r="C1256">
        <v>2</v>
      </c>
      <c r="D1256">
        <v>-2</v>
      </c>
    </row>
    <row r="1257" spans="1:4" x14ac:dyDescent="0.2">
      <c r="A1257" s="6">
        <v>44138</v>
      </c>
      <c r="B1257" s="14">
        <v>-1.496</v>
      </c>
      <c r="C1257">
        <v>2</v>
      </c>
      <c r="D1257">
        <v>-2</v>
      </c>
    </row>
    <row r="1258" spans="1:4" x14ac:dyDescent="0.2">
      <c r="A1258" s="6">
        <v>44145</v>
      </c>
      <c r="B1258" s="14">
        <v>2.1859999999999999</v>
      </c>
      <c r="C1258">
        <v>2</v>
      </c>
      <c r="D1258">
        <v>-2</v>
      </c>
    </row>
    <row r="1259" spans="1:4" x14ac:dyDescent="0.2">
      <c r="A1259" s="6">
        <v>44152</v>
      </c>
      <c r="B1259" s="14">
        <v>2.5169999999999999</v>
      </c>
      <c r="C1259">
        <v>2</v>
      </c>
      <c r="D1259">
        <v>-2</v>
      </c>
    </row>
    <row r="1260" spans="1:4" x14ac:dyDescent="0.2">
      <c r="A1260" s="6">
        <v>44159</v>
      </c>
      <c r="B1260" s="14">
        <v>1.48</v>
      </c>
      <c r="C1260">
        <v>2</v>
      </c>
      <c r="D1260">
        <v>-2</v>
      </c>
    </row>
    <row r="1261" spans="1:4" x14ac:dyDescent="0.2">
      <c r="A1261" s="6">
        <v>44167</v>
      </c>
      <c r="B1261" s="14">
        <v>0.63</v>
      </c>
      <c r="C1261">
        <v>2</v>
      </c>
      <c r="D1261">
        <v>-2</v>
      </c>
    </row>
    <row r="1262" spans="1:4" x14ac:dyDescent="0.2">
      <c r="A1262" s="6">
        <v>44174</v>
      </c>
      <c r="B1262" s="14">
        <v>1.077</v>
      </c>
      <c r="C1262">
        <v>2</v>
      </c>
      <c r="D1262">
        <v>-2</v>
      </c>
    </row>
    <row r="1263" spans="1:4" x14ac:dyDescent="0.2">
      <c r="A1263" s="6">
        <v>44181</v>
      </c>
      <c r="B1263" s="14">
        <v>0.122</v>
      </c>
      <c r="C1263">
        <v>2</v>
      </c>
      <c r="D1263">
        <v>-2</v>
      </c>
    </row>
    <row r="1264" spans="1:4" x14ac:dyDescent="0.2">
      <c r="A1264" s="6">
        <v>44188</v>
      </c>
      <c r="B1264" s="14">
        <v>9.7000000000000003E-2</v>
      </c>
      <c r="C1264">
        <v>2</v>
      </c>
      <c r="D1264">
        <v>-2</v>
      </c>
    </row>
    <row r="1265" spans="1:4" x14ac:dyDescent="0.2">
      <c r="A1265" s="6">
        <v>44196</v>
      </c>
      <c r="B1265" s="14">
        <v>0.77700000000000002</v>
      </c>
      <c r="C1265">
        <v>2</v>
      </c>
      <c r="D1265">
        <v>-2</v>
      </c>
    </row>
    <row r="1266" spans="1:4" x14ac:dyDescent="0.2">
      <c r="A1266" s="6">
        <v>44204</v>
      </c>
      <c r="B1266" s="14">
        <v>1.0089999999999999</v>
      </c>
      <c r="C1266">
        <v>2</v>
      </c>
      <c r="D1266">
        <v>-2</v>
      </c>
    </row>
    <row r="1267" spans="1:4" x14ac:dyDescent="0.2">
      <c r="A1267" s="6">
        <v>44211</v>
      </c>
      <c r="B1267" s="14">
        <v>0.44</v>
      </c>
      <c r="C1267">
        <v>2</v>
      </c>
      <c r="D1267">
        <v>-2</v>
      </c>
    </row>
    <row r="1268" spans="1:4" x14ac:dyDescent="0.2">
      <c r="A1268" s="6">
        <v>44221</v>
      </c>
      <c r="B1268" s="14">
        <v>0.38300000000000001</v>
      </c>
      <c r="C1268">
        <v>2</v>
      </c>
      <c r="D1268">
        <v>-2</v>
      </c>
    </row>
    <row r="1269" spans="1:4" x14ac:dyDescent="0.2">
      <c r="A1269" s="6">
        <v>44228</v>
      </c>
      <c r="B1269" s="14">
        <v>-8.0000000000000002E-3</v>
      </c>
      <c r="C1269">
        <v>2</v>
      </c>
      <c r="D1269">
        <v>-2</v>
      </c>
    </row>
    <row r="1270" spans="1:4" x14ac:dyDescent="0.2">
      <c r="A1270" s="6">
        <v>44235</v>
      </c>
      <c r="B1270" s="14">
        <v>0.128</v>
      </c>
      <c r="C1270">
        <v>2</v>
      </c>
      <c r="D1270">
        <v>-2</v>
      </c>
    </row>
    <row r="1271" spans="1:4" x14ac:dyDescent="0.2">
      <c r="A1271" s="6">
        <v>44243</v>
      </c>
      <c r="B1271" s="14">
        <v>2.0350000000000001</v>
      </c>
      <c r="C1271">
        <v>2</v>
      </c>
      <c r="D1271">
        <v>-2</v>
      </c>
    </row>
    <row r="1272" spans="1:4" x14ac:dyDescent="0.2">
      <c r="A1272" s="6">
        <v>44250</v>
      </c>
      <c r="B1272" s="14">
        <v>0.753</v>
      </c>
      <c r="C1272">
        <v>2</v>
      </c>
      <c r="D1272">
        <v>-2</v>
      </c>
    </row>
    <row r="1273" spans="1:4" x14ac:dyDescent="0.2">
      <c r="A1273" s="6">
        <v>44257</v>
      </c>
      <c r="B1273" s="14">
        <v>-5.8999999999999997E-2</v>
      </c>
      <c r="C1273">
        <v>2</v>
      </c>
      <c r="D1273">
        <v>-2</v>
      </c>
    </row>
    <row r="1274" spans="1:4" x14ac:dyDescent="0.2">
      <c r="A1274" s="6">
        <v>44264</v>
      </c>
      <c r="B1274" s="14">
        <v>1.9990000000000001</v>
      </c>
      <c r="C1274">
        <v>2</v>
      </c>
      <c r="D1274">
        <v>-2</v>
      </c>
    </row>
    <row r="1275" spans="1:4" x14ac:dyDescent="0.2">
      <c r="A1275" s="6">
        <v>44271</v>
      </c>
      <c r="B1275" s="14">
        <v>1.127</v>
      </c>
      <c r="C1275">
        <v>2</v>
      </c>
      <c r="D1275">
        <v>-2</v>
      </c>
    </row>
    <row r="1276" spans="1:4" x14ac:dyDescent="0.2">
      <c r="A1276" s="6">
        <v>44278</v>
      </c>
      <c r="B1276" s="14">
        <v>-9.2999999999999999E-2</v>
      </c>
      <c r="C1276">
        <v>2</v>
      </c>
      <c r="D1276">
        <v>-2</v>
      </c>
    </row>
    <row r="1277" spans="1:4" x14ac:dyDescent="0.2">
      <c r="A1277" s="6">
        <v>44285</v>
      </c>
      <c r="B1277" s="14">
        <v>0.55700000000000005</v>
      </c>
      <c r="C1277">
        <v>2</v>
      </c>
      <c r="D1277">
        <v>-2</v>
      </c>
    </row>
    <row r="1278" spans="1:4" x14ac:dyDescent="0.2">
      <c r="A1278" s="6">
        <v>44293</v>
      </c>
      <c r="B1278" s="14">
        <v>-0.253</v>
      </c>
      <c r="C1278">
        <v>2</v>
      </c>
      <c r="D1278">
        <v>-2</v>
      </c>
    </row>
    <row r="1279" spans="1:4" x14ac:dyDescent="0.2">
      <c r="A1279" s="6">
        <v>44300</v>
      </c>
      <c r="B1279" s="14">
        <v>-0.755</v>
      </c>
      <c r="C1279">
        <v>2</v>
      </c>
      <c r="D1279">
        <v>-2</v>
      </c>
    </row>
    <row r="1280" spans="1:4" x14ac:dyDescent="0.2">
      <c r="A1280" s="6">
        <v>44307</v>
      </c>
      <c r="B1280" s="14">
        <v>-1.728</v>
      </c>
      <c r="C1280">
        <v>2</v>
      </c>
      <c r="D1280">
        <v>-2</v>
      </c>
    </row>
    <row r="1281" spans="1:4" x14ac:dyDescent="0.2">
      <c r="A1281" s="6">
        <v>44314</v>
      </c>
      <c r="B1281" s="14">
        <v>-1.7529999999999999</v>
      </c>
      <c r="C1281">
        <v>2</v>
      </c>
      <c r="D1281">
        <v>-2</v>
      </c>
    </row>
    <row r="1282" spans="1:4" x14ac:dyDescent="0.2">
      <c r="A1282" s="6">
        <v>44321</v>
      </c>
      <c r="B1282" s="14">
        <v>-1.3</v>
      </c>
      <c r="C1282">
        <v>2</v>
      </c>
      <c r="D1282">
        <v>-2</v>
      </c>
    </row>
    <row r="1283" spans="1:4" x14ac:dyDescent="0.2">
      <c r="A1283" s="6">
        <v>44328</v>
      </c>
      <c r="B1283" s="14">
        <v>-2.052</v>
      </c>
      <c r="C1283">
        <v>2</v>
      </c>
      <c r="D1283">
        <v>-2</v>
      </c>
    </row>
    <row r="1284" spans="1:4" x14ac:dyDescent="0.2">
      <c r="A1284" s="6">
        <v>44335</v>
      </c>
      <c r="B1284" s="14">
        <v>-2.0219999999999998</v>
      </c>
      <c r="C1284">
        <v>2</v>
      </c>
      <c r="D1284">
        <v>-2</v>
      </c>
    </row>
    <row r="1285" spans="1:4" x14ac:dyDescent="0.2">
      <c r="A1285" s="6">
        <v>44342</v>
      </c>
      <c r="B1285" s="14">
        <v>-1.629</v>
      </c>
      <c r="C1285">
        <v>2</v>
      </c>
      <c r="D1285">
        <v>-2</v>
      </c>
    </row>
    <row r="1286" spans="1:4" x14ac:dyDescent="0.2">
      <c r="A1286" s="6">
        <v>44350</v>
      </c>
      <c r="B1286" s="14">
        <v>-1.1020000000000001</v>
      </c>
      <c r="C1286">
        <v>2</v>
      </c>
      <c r="D1286">
        <v>-2</v>
      </c>
    </row>
    <row r="1287" spans="1:4" x14ac:dyDescent="0.2">
      <c r="A1287" s="6">
        <v>44357</v>
      </c>
      <c r="B1287" s="14">
        <v>-1.3540000000000001</v>
      </c>
      <c r="C1287">
        <v>2</v>
      </c>
      <c r="D1287">
        <v>-2</v>
      </c>
    </row>
    <row r="1288" spans="1:4" x14ac:dyDescent="0.2">
      <c r="A1288" s="6">
        <v>44364</v>
      </c>
      <c r="B1288" s="14">
        <v>-0.95899999999999996</v>
      </c>
      <c r="C1288">
        <v>2</v>
      </c>
      <c r="D1288">
        <v>-2</v>
      </c>
    </row>
    <row r="1289" spans="1:4" x14ac:dyDescent="0.2">
      <c r="A1289" s="6">
        <v>44371</v>
      </c>
      <c r="B1289" s="14">
        <v>-0.63600000000000001</v>
      </c>
      <c r="C1289">
        <v>2</v>
      </c>
      <c r="D1289">
        <v>-2</v>
      </c>
    </row>
    <row r="1290" spans="1:4" x14ac:dyDescent="0.2">
      <c r="A1290" s="6">
        <v>44378</v>
      </c>
      <c r="B1290" s="14">
        <v>0.185</v>
      </c>
      <c r="C1290">
        <v>2</v>
      </c>
      <c r="D1290">
        <v>-2</v>
      </c>
    </row>
    <row r="1291" spans="1:4" x14ac:dyDescent="0.2">
      <c r="A1291" s="6">
        <v>44386</v>
      </c>
      <c r="B1291" s="14">
        <v>-0.23899999999999999</v>
      </c>
      <c r="C1291">
        <v>2</v>
      </c>
      <c r="D1291">
        <v>-2</v>
      </c>
    </row>
    <row r="1292" spans="1:4" x14ac:dyDescent="0.2">
      <c r="A1292" s="6">
        <v>44393</v>
      </c>
      <c r="B1292" s="14">
        <v>0.13900000000000001</v>
      </c>
      <c r="C1292">
        <v>2</v>
      </c>
      <c r="D1292">
        <v>-2</v>
      </c>
    </row>
    <row r="1293" spans="1:4" x14ac:dyDescent="0.2">
      <c r="A1293" s="6">
        <v>44400</v>
      </c>
      <c r="B1293" s="14">
        <v>-0.439</v>
      </c>
      <c r="C1293">
        <v>2</v>
      </c>
      <c r="D1293">
        <v>-2</v>
      </c>
    </row>
    <row r="1294" spans="1:4" x14ac:dyDescent="0.2">
      <c r="A1294" s="6">
        <v>44407</v>
      </c>
      <c r="B1294" s="14">
        <v>0.64800000000000002</v>
      </c>
      <c r="C1294">
        <v>2</v>
      </c>
      <c r="D1294">
        <v>-2</v>
      </c>
    </row>
    <row r="1295" spans="1:4" x14ac:dyDescent="0.2">
      <c r="A1295" s="6">
        <v>44414</v>
      </c>
      <c r="B1295" s="14">
        <v>2.452</v>
      </c>
      <c r="C1295">
        <v>2</v>
      </c>
      <c r="D1295">
        <v>-2</v>
      </c>
    </row>
    <row r="1296" spans="1:4" x14ac:dyDescent="0.2">
      <c r="A1296" s="6">
        <v>44421</v>
      </c>
      <c r="B1296" s="14">
        <v>0.94599999999999995</v>
      </c>
      <c r="C1296">
        <v>2</v>
      </c>
      <c r="D1296">
        <v>-2</v>
      </c>
    </row>
    <row r="1297" spans="1:4" x14ac:dyDescent="0.2">
      <c r="A1297" s="6">
        <v>44428</v>
      </c>
      <c r="B1297" s="14">
        <v>0.625</v>
      </c>
      <c r="C1297">
        <v>2</v>
      </c>
      <c r="D1297">
        <v>-2</v>
      </c>
    </row>
    <row r="1298" spans="1:4" x14ac:dyDescent="0.2">
      <c r="A1298" s="6">
        <v>44435</v>
      </c>
      <c r="B1298" s="14">
        <v>1.1890000000000001</v>
      </c>
      <c r="C1298">
        <v>2</v>
      </c>
      <c r="D1298">
        <v>-2</v>
      </c>
    </row>
    <row r="1299" spans="1:4" x14ac:dyDescent="0.2">
      <c r="A1299" s="6">
        <v>44442</v>
      </c>
      <c r="B1299" s="14">
        <v>0.188</v>
      </c>
      <c r="C1299">
        <v>2</v>
      </c>
      <c r="D1299">
        <v>-2</v>
      </c>
    </row>
    <row r="1300" spans="1:4" x14ac:dyDescent="0.2">
      <c r="A1300" s="6">
        <v>44452</v>
      </c>
      <c r="B1300" s="14">
        <v>2.2850000000000001</v>
      </c>
      <c r="C1300">
        <v>2</v>
      </c>
      <c r="D1300">
        <v>-2</v>
      </c>
    </row>
    <row r="1301" spans="1:4" x14ac:dyDescent="0.2">
      <c r="A1301" s="6">
        <v>44459</v>
      </c>
      <c r="B1301" s="14">
        <v>3.149</v>
      </c>
      <c r="C1301">
        <v>2</v>
      </c>
      <c r="D1301">
        <v>-2</v>
      </c>
    </row>
    <row r="1302" spans="1:4" x14ac:dyDescent="0.2">
      <c r="A1302" s="6">
        <v>44466</v>
      </c>
      <c r="B1302" s="14">
        <v>2.8820000000000001</v>
      </c>
      <c r="C1302">
        <v>2</v>
      </c>
      <c r="D1302">
        <v>-2</v>
      </c>
    </row>
    <row r="1303" spans="1:4" x14ac:dyDescent="0.2">
      <c r="A1303" s="6">
        <v>44473</v>
      </c>
      <c r="B1303" s="14">
        <v>2.2280000000000002</v>
      </c>
      <c r="C1303">
        <v>2</v>
      </c>
      <c r="D1303">
        <v>-2</v>
      </c>
    </row>
    <row r="1304" spans="1:4" x14ac:dyDescent="0.2">
      <c r="A1304" s="6">
        <v>44480</v>
      </c>
      <c r="B1304" s="14">
        <v>2.081</v>
      </c>
      <c r="C1304">
        <v>2</v>
      </c>
      <c r="D1304">
        <v>-2</v>
      </c>
    </row>
    <row r="1305" spans="1:4" x14ac:dyDescent="0.2">
      <c r="A1305" s="6">
        <v>44487</v>
      </c>
      <c r="B1305" s="14">
        <v>1.6220000000000001</v>
      </c>
      <c r="C1305">
        <v>2</v>
      </c>
      <c r="D1305">
        <v>-2</v>
      </c>
    </row>
    <row r="1306" spans="1:4" x14ac:dyDescent="0.2">
      <c r="A1306" s="6">
        <v>44494</v>
      </c>
      <c r="B1306" s="14">
        <v>1.6259999999999999</v>
      </c>
      <c r="C1306">
        <v>2</v>
      </c>
      <c r="D1306">
        <v>-2</v>
      </c>
    </row>
    <row r="1307" spans="1:4" x14ac:dyDescent="0.2">
      <c r="A1307" s="6">
        <v>44501</v>
      </c>
      <c r="B1307" s="14">
        <v>1.1839999999999999</v>
      </c>
      <c r="C1307">
        <v>2</v>
      </c>
      <c r="D1307">
        <v>-2</v>
      </c>
    </row>
    <row r="1308" spans="1:4" x14ac:dyDescent="0.2">
      <c r="A1308" s="6">
        <v>44508</v>
      </c>
      <c r="B1308" s="14">
        <v>1.5029999999999999</v>
      </c>
      <c r="C1308">
        <v>2</v>
      </c>
      <c r="D1308">
        <v>-2</v>
      </c>
    </row>
    <row r="1309" spans="1:4" x14ac:dyDescent="0.2">
      <c r="A1309" s="6">
        <v>44515</v>
      </c>
      <c r="B1309" s="14">
        <v>0.98199999999999998</v>
      </c>
      <c r="C1309">
        <v>2</v>
      </c>
      <c r="D1309">
        <v>-2</v>
      </c>
    </row>
    <row r="1310" spans="1:4" x14ac:dyDescent="0.2">
      <c r="A1310" s="6">
        <v>44522</v>
      </c>
      <c r="B1310" s="14">
        <v>1.1870000000000001</v>
      </c>
      <c r="C1310">
        <v>2</v>
      </c>
      <c r="D1310">
        <v>-2</v>
      </c>
    </row>
    <row r="1311" spans="1:4" x14ac:dyDescent="0.2">
      <c r="A1311" s="6">
        <v>44530</v>
      </c>
      <c r="B1311" s="14">
        <v>1.2709999999999999</v>
      </c>
      <c r="C1311">
        <v>2</v>
      </c>
      <c r="D1311">
        <v>-2</v>
      </c>
    </row>
    <row r="1312" spans="1:4" x14ac:dyDescent="0.2">
      <c r="A1312" s="6">
        <v>44537</v>
      </c>
      <c r="B1312" s="14">
        <v>1.958</v>
      </c>
      <c r="C1312">
        <v>2</v>
      </c>
      <c r="D1312">
        <v>-2</v>
      </c>
    </row>
    <row r="1313" spans="1:4" x14ac:dyDescent="0.2">
      <c r="A1313" s="6">
        <v>44544</v>
      </c>
      <c r="B1313" s="14">
        <v>1.3480000000000001</v>
      </c>
      <c r="C1313">
        <v>2</v>
      </c>
      <c r="D1313">
        <v>-2</v>
      </c>
    </row>
    <row r="1314" spans="1:4" x14ac:dyDescent="0.2">
      <c r="A1314" s="6">
        <v>44551</v>
      </c>
      <c r="B1314" s="14">
        <v>1.4239999999999999</v>
      </c>
      <c r="C1314">
        <v>2</v>
      </c>
      <c r="D1314">
        <v>-2</v>
      </c>
    </row>
    <row r="1315" spans="1:4" x14ac:dyDescent="0.2">
      <c r="A1315" s="6">
        <v>44559</v>
      </c>
      <c r="B1315" s="14">
        <v>1.8049999999999999</v>
      </c>
      <c r="C1315">
        <v>2</v>
      </c>
      <c r="D1315">
        <v>-2</v>
      </c>
    </row>
    <row r="1316" spans="1:4" x14ac:dyDescent="0.2">
      <c r="A1316" s="6">
        <v>44566</v>
      </c>
      <c r="B1316" s="14">
        <v>0.93500000000000005</v>
      </c>
      <c r="C1316">
        <v>2</v>
      </c>
      <c r="D1316">
        <v>-2</v>
      </c>
    </row>
    <row r="1317" spans="1:4" x14ac:dyDescent="0.2">
      <c r="A1317" s="6">
        <v>44573</v>
      </c>
      <c r="B1317" s="14">
        <v>1.1259999999999999</v>
      </c>
      <c r="C1317">
        <v>2</v>
      </c>
      <c r="D1317">
        <v>-2</v>
      </c>
    </row>
    <row r="1318" spans="1:4" x14ac:dyDescent="0.2">
      <c r="A1318" s="6">
        <v>44581</v>
      </c>
      <c r="B1318" s="14">
        <v>1.377</v>
      </c>
      <c r="C1318">
        <v>2</v>
      </c>
      <c r="D1318">
        <v>-2</v>
      </c>
    </row>
    <row r="1319" spans="1:4" x14ac:dyDescent="0.2">
      <c r="A1319" s="6">
        <v>44588</v>
      </c>
      <c r="B1319" s="14">
        <v>1.8620000000000001</v>
      </c>
      <c r="C1319">
        <v>2</v>
      </c>
      <c r="D1319">
        <v>-2</v>
      </c>
    </row>
    <row r="1320" spans="1:4" x14ac:dyDescent="0.2">
      <c r="A1320" s="6">
        <v>44595</v>
      </c>
      <c r="B1320" s="14">
        <v>0.61699999999999999</v>
      </c>
      <c r="C1320">
        <v>2</v>
      </c>
      <c r="D1320">
        <v>-2</v>
      </c>
    </row>
    <row r="1321" spans="1:4" x14ac:dyDescent="0.2">
      <c r="A1321" s="6">
        <v>44602</v>
      </c>
      <c r="B1321" s="14">
        <v>0.84</v>
      </c>
      <c r="C1321">
        <v>2</v>
      </c>
      <c r="D1321">
        <v>-2</v>
      </c>
    </row>
    <row r="1322" spans="1:4" x14ac:dyDescent="0.2">
      <c r="A1322" s="6">
        <v>44609</v>
      </c>
      <c r="B1322" s="14">
        <v>0.104</v>
      </c>
      <c r="C1322">
        <v>2</v>
      </c>
      <c r="D1322">
        <v>-2</v>
      </c>
    </row>
    <row r="1323" spans="1:4" x14ac:dyDescent="0.2">
      <c r="A1323" s="6">
        <v>44617</v>
      </c>
      <c r="B1323" s="14">
        <v>1.3280000000000001</v>
      </c>
      <c r="C1323">
        <v>2</v>
      </c>
      <c r="D1323">
        <v>-2</v>
      </c>
    </row>
    <row r="1324" spans="1:4" x14ac:dyDescent="0.2">
      <c r="A1324" s="6">
        <v>44624</v>
      </c>
      <c r="B1324" s="14">
        <v>2.0139999999999998</v>
      </c>
      <c r="C1324">
        <v>2</v>
      </c>
      <c r="D1324">
        <v>-2</v>
      </c>
    </row>
    <row r="1325" spans="1:4" x14ac:dyDescent="0.2">
      <c r="A1325" s="6">
        <v>44631</v>
      </c>
      <c r="B1325" s="14">
        <v>1.9730000000000001</v>
      </c>
      <c r="C1325">
        <v>2</v>
      </c>
      <c r="D1325">
        <v>-2</v>
      </c>
    </row>
    <row r="1326" spans="1:4" x14ac:dyDescent="0.2">
      <c r="A1326" s="6">
        <v>44638</v>
      </c>
      <c r="B1326" s="14">
        <v>2.7490000000000001</v>
      </c>
      <c r="C1326">
        <v>2</v>
      </c>
      <c r="D1326">
        <v>-2</v>
      </c>
    </row>
    <row r="1327" spans="1:4" x14ac:dyDescent="0.2">
      <c r="A1327" s="6">
        <v>44645</v>
      </c>
      <c r="B1327" s="14">
        <v>1.9710000000000001</v>
      </c>
      <c r="C1327">
        <v>2</v>
      </c>
      <c r="D1327">
        <v>-2</v>
      </c>
    </row>
    <row r="1328" spans="1:4" x14ac:dyDescent="0.2">
      <c r="A1328" s="6">
        <v>44652</v>
      </c>
      <c r="B1328" s="14">
        <v>-1.4379999999999999</v>
      </c>
      <c r="C1328">
        <v>2</v>
      </c>
      <c r="D1328">
        <v>-2</v>
      </c>
    </row>
    <row r="1329" spans="1:4" x14ac:dyDescent="0.2">
      <c r="A1329" s="6">
        <v>44659</v>
      </c>
      <c r="B1329" s="14">
        <v>-0.30299999999999999</v>
      </c>
      <c r="C1329">
        <v>2</v>
      </c>
      <c r="D1329">
        <v>-2</v>
      </c>
    </row>
    <row r="1330" spans="1:4" x14ac:dyDescent="0.2">
      <c r="A1330" s="6">
        <v>44669</v>
      </c>
      <c r="B1330" s="14">
        <v>-0.89100000000000001</v>
      </c>
      <c r="C1330">
        <v>2</v>
      </c>
      <c r="D1330">
        <v>-2</v>
      </c>
    </row>
    <row r="1331" spans="1:4" x14ac:dyDescent="0.2">
      <c r="A1331" s="6">
        <v>44676</v>
      </c>
      <c r="B1331" s="14">
        <v>-2.1349999999999998</v>
      </c>
      <c r="C1331">
        <v>2</v>
      </c>
      <c r="D1331">
        <v>-2</v>
      </c>
    </row>
    <row r="1332" spans="1:4" x14ac:dyDescent="0.2">
      <c r="A1332" s="6">
        <v>44683</v>
      </c>
      <c r="B1332" s="14">
        <v>-1.244</v>
      </c>
      <c r="C1332">
        <v>2</v>
      </c>
      <c r="D1332">
        <v>-2</v>
      </c>
    </row>
    <row r="1333" spans="1:4" x14ac:dyDescent="0.2">
      <c r="A1333" s="6">
        <v>44690</v>
      </c>
      <c r="B1333" s="14">
        <v>-0.51100000000000001</v>
      </c>
      <c r="C1333">
        <v>2</v>
      </c>
      <c r="D1333">
        <v>-2</v>
      </c>
    </row>
    <row r="1334" spans="1:4" x14ac:dyDescent="0.2">
      <c r="A1334" s="6">
        <v>44697</v>
      </c>
      <c r="B1334" s="14">
        <v>0.14199999999999999</v>
      </c>
      <c r="C1334">
        <v>2</v>
      </c>
      <c r="D1334">
        <v>-2</v>
      </c>
    </row>
    <row r="1335" spans="1:4" x14ac:dyDescent="0.2">
      <c r="A1335" s="6">
        <v>44704</v>
      </c>
      <c r="B1335" s="14">
        <v>0.76300000000000001</v>
      </c>
      <c r="C1335">
        <v>2</v>
      </c>
      <c r="D1335">
        <v>-2</v>
      </c>
    </row>
    <row r="1336" spans="1:4" x14ac:dyDescent="0.2">
      <c r="A1336" s="6">
        <v>44712</v>
      </c>
      <c r="B1336" s="14">
        <v>0.64400000000000002</v>
      </c>
      <c r="C1336">
        <v>2</v>
      </c>
      <c r="D1336">
        <v>-2</v>
      </c>
    </row>
    <row r="1337" spans="1:4" x14ac:dyDescent="0.2">
      <c r="A1337" s="6">
        <v>44719</v>
      </c>
      <c r="B1337" s="14">
        <v>1.1739999999999999</v>
      </c>
      <c r="C1337">
        <v>2</v>
      </c>
      <c r="D1337">
        <v>-2</v>
      </c>
    </row>
    <row r="1338" spans="1:4" x14ac:dyDescent="0.2">
      <c r="A1338" s="6">
        <v>44726</v>
      </c>
      <c r="B1338" s="14">
        <v>1.6830000000000001</v>
      </c>
      <c r="C1338">
        <v>2</v>
      </c>
      <c r="D1338">
        <v>-2</v>
      </c>
    </row>
    <row r="1339" spans="1:4" x14ac:dyDescent="0.2">
      <c r="A1339" s="6">
        <v>44734</v>
      </c>
      <c r="B1339" s="14">
        <v>0.13100000000000001</v>
      </c>
      <c r="C1339">
        <v>2</v>
      </c>
      <c r="D1339">
        <v>-2</v>
      </c>
    </row>
    <row r="1340" spans="1:4" x14ac:dyDescent="0.2">
      <c r="A1340" s="6">
        <v>44741</v>
      </c>
      <c r="B1340" s="14">
        <v>-0.35699999999999998</v>
      </c>
      <c r="C1340">
        <v>2</v>
      </c>
      <c r="D1340">
        <v>-2</v>
      </c>
    </row>
    <row r="1341" spans="1:4" x14ac:dyDescent="0.2">
      <c r="A1341" s="6">
        <v>44749</v>
      </c>
      <c r="B1341" s="14">
        <v>-0.8</v>
      </c>
      <c r="C1341">
        <v>2</v>
      </c>
      <c r="D1341">
        <v>-2</v>
      </c>
    </row>
    <row r="1342" spans="1:4" x14ac:dyDescent="0.2">
      <c r="A1342" s="6">
        <v>44756</v>
      </c>
      <c r="B1342" s="14">
        <v>-1.325</v>
      </c>
      <c r="C1342">
        <v>2</v>
      </c>
      <c r="D1342">
        <v>-2</v>
      </c>
    </row>
    <row r="1343" spans="1:4" x14ac:dyDescent="0.2">
      <c r="A1343" s="6">
        <v>44763</v>
      </c>
      <c r="B1343" s="14">
        <v>-1.046</v>
      </c>
      <c r="C1343">
        <v>2</v>
      </c>
      <c r="D1343">
        <v>-2</v>
      </c>
    </row>
    <row r="1344" spans="1:4" x14ac:dyDescent="0.2">
      <c r="A1344" s="6">
        <v>44770</v>
      </c>
      <c r="B1344" s="14">
        <v>-1.444</v>
      </c>
      <c r="C1344">
        <v>2</v>
      </c>
      <c r="D1344">
        <v>-2</v>
      </c>
    </row>
    <row r="1345" spans="1:4" x14ac:dyDescent="0.2">
      <c r="A1345" s="6">
        <v>44777</v>
      </c>
      <c r="B1345" s="14">
        <v>-1.897</v>
      </c>
      <c r="C1345">
        <v>2</v>
      </c>
      <c r="D1345">
        <v>-2</v>
      </c>
    </row>
    <row r="1346" spans="1:4" x14ac:dyDescent="0.2">
      <c r="A1346" s="6">
        <v>44784</v>
      </c>
      <c r="B1346" s="14">
        <v>-0.84399999999999997</v>
      </c>
      <c r="C1346">
        <v>2</v>
      </c>
      <c r="D1346">
        <v>-2</v>
      </c>
    </row>
    <row r="1347" spans="1:4" x14ac:dyDescent="0.2">
      <c r="A1347" s="6">
        <v>44791</v>
      </c>
      <c r="B1347" s="14">
        <v>-0.55800000000000005</v>
      </c>
      <c r="C1347">
        <v>2</v>
      </c>
      <c r="D1347">
        <v>-2</v>
      </c>
    </row>
    <row r="1348" spans="1:4" x14ac:dyDescent="0.2">
      <c r="A1348" s="6">
        <v>44798</v>
      </c>
      <c r="B1348" s="14">
        <v>3.2000000000000001E-2</v>
      </c>
      <c r="C1348">
        <v>2</v>
      </c>
      <c r="D1348">
        <v>-2</v>
      </c>
    </row>
    <row r="1349" spans="1:4" x14ac:dyDescent="0.2">
      <c r="A1349" s="6">
        <v>44805</v>
      </c>
      <c r="B1349" s="14">
        <v>0.32800000000000001</v>
      </c>
      <c r="C1349">
        <v>2</v>
      </c>
      <c r="D1349">
        <v>-2</v>
      </c>
    </row>
    <row r="1350" spans="1:4" x14ac:dyDescent="0.2">
      <c r="A1350" s="6">
        <v>44813</v>
      </c>
      <c r="B1350" s="14">
        <v>1.1100000000000001</v>
      </c>
      <c r="C1350">
        <v>2</v>
      </c>
      <c r="D1350">
        <v>-2</v>
      </c>
    </row>
    <row r="1351" spans="1:4" x14ac:dyDescent="0.2">
      <c r="A1351" s="6">
        <v>44820</v>
      </c>
      <c r="B1351" s="14">
        <v>1.7509999999999999</v>
      </c>
      <c r="C1351">
        <v>2</v>
      </c>
      <c r="D1351">
        <v>-2</v>
      </c>
    </row>
    <row r="1352" spans="1:4" x14ac:dyDescent="0.2">
      <c r="A1352" s="6">
        <v>44827</v>
      </c>
      <c r="B1352" s="14">
        <v>1.4730000000000001</v>
      </c>
      <c r="C1352">
        <v>2</v>
      </c>
      <c r="D1352">
        <v>-2</v>
      </c>
    </row>
    <row r="1353" spans="1:4" x14ac:dyDescent="0.2">
      <c r="A1353" s="6">
        <v>44834</v>
      </c>
      <c r="B1353" s="14">
        <v>0.97899999999999998</v>
      </c>
      <c r="C1353">
        <v>2</v>
      </c>
      <c r="D1353">
        <v>-2</v>
      </c>
    </row>
    <row r="1354" spans="1:4" x14ac:dyDescent="0.2">
      <c r="A1354" s="6">
        <v>44841</v>
      </c>
      <c r="B1354" s="14">
        <v>2.4249999999999998</v>
      </c>
      <c r="C1354">
        <v>2</v>
      </c>
      <c r="D1354">
        <v>-2</v>
      </c>
    </row>
    <row r="1355" spans="1:4" x14ac:dyDescent="0.2">
      <c r="A1355" s="6">
        <v>44848</v>
      </c>
      <c r="B1355" s="14">
        <v>1.8839999999999999</v>
      </c>
      <c r="C1355">
        <v>2</v>
      </c>
      <c r="D1355">
        <v>-2</v>
      </c>
    </row>
    <row r="1356" spans="1:4" x14ac:dyDescent="0.2">
      <c r="A1356" s="6">
        <v>44855</v>
      </c>
      <c r="B1356" s="14">
        <v>1.5880000000000001</v>
      </c>
      <c r="C1356">
        <v>2</v>
      </c>
      <c r="D1356">
        <v>-2</v>
      </c>
    </row>
    <row r="1357" spans="1:4" x14ac:dyDescent="0.2">
      <c r="A1357" s="6">
        <v>44862</v>
      </c>
      <c r="B1357" s="14">
        <v>1.1619999999999999</v>
      </c>
      <c r="C1357">
        <v>2</v>
      </c>
      <c r="D1357">
        <v>-2</v>
      </c>
    </row>
    <row r="1358" spans="1:4" x14ac:dyDescent="0.2">
      <c r="A1358" s="6">
        <v>44869</v>
      </c>
      <c r="B1358" s="14">
        <v>1.5580000000000001</v>
      </c>
      <c r="C1358">
        <v>2</v>
      </c>
      <c r="D1358">
        <v>-2</v>
      </c>
    </row>
    <row r="1359" spans="1:4" x14ac:dyDescent="0.2">
      <c r="A1359" s="6">
        <v>44876</v>
      </c>
      <c r="B1359" s="14">
        <v>1.724</v>
      </c>
      <c r="C1359">
        <v>2</v>
      </c>
      <c r="D1359">
        <v>-2</v>
      </c>
    </row>
    <row r="1360" spans="1:4" x14ac:dyDescent="0.2">
      <c r="A1360" s="6">
        <v>44883</v>
      </c>
      <c r="B1360" s="14">
        <v>0.88800000000000001</v>
      </c>
      <c r="C1360">
        <v>2</v>
      </c>
      <c r="D1360">
        <v>-2</v>
      </c>
    </row>
    <row r="1361" spans="1:4" x14ac:dyDescent="0.2">
      <c r="A1361" s="6">
        <v>44893</v>
      </c>
      <c r="B1361" s="14">
        <v>0.10299999999999999</v>
      </c>
      <c r="C1361">
        <v>2</v>
      </c>
      <c r="D1361">
        <v>-2</v>
      </c>
    </row>
    <row r="1362" spans="1:4" x14ac:dyDescent="0.2">
      <c r="A1362" s="6">
        <v>44900</v>
      </c>
      <c r="B1362" s="14">
        <v>-0.82</v>
      </c>
      <c r="C1362">
        <v>2</v>
      </c>
      <c r="D1362">
        <v>-2</v>
      </c>
    </row>
    <row r="1363" spans="1:4" x14ac:dyDescent="0.2">
      <c r="A1363" s="6">
        <v>44907</v>
      </c>
      <c r="B1363" s="14">
        <v>-1.367</v>
      </c>
      <c r="C1363">
        <v>2</v>
      </c>
      <c r="D1363">
        <v>-2</v>
      </c>
    </row>
    <row r="1364" spans="1:4" x14ac:dyDescent="0.2">
      <c r="A1364" s="6">
        <v>44914</v>
      </c>
      <c r="B1364" s="14">
        <v>-1.3819999999999999</v>
      </c>
      <c r="C1364">
        <v>2</v>
      </c>
      <c r="D1364">
        <v>-2</v>
      </c>
    </row>
    <row r="1365" spans="1:4" x14ac:dyDescent="0.2">
      <c r="A1365" s="6">
        <v>44922</v>
      </c>
      <c r="B1365" s="14">
        <v>-0.41199999999999998</v>
      </c>
      <c r="C1365">
        <v>2</v>
      </c>
      <c r="D1365">
        <v>-2</v>
      </c>
    </row>
    <row r="1366" spans="1:4" x14ac:dyDescent="0.2">
      <c r="A1366" s="6">
        <v>44930</v>
      </c>
      <c r="B1366" s="14">
        <v>-0.9</v>
      </c>
      <c r="C1366">
        <v>2</v>
      </c>
      <c r="D1366">
        <v>-2</v>
      </c>
    </row>
    <row r="1367" spans="1:4" x14ac:dyDescent="0.2">
      <c r="A1367" s="6">
        <v>44937</v>
      </c>
      <c r="B1367" s="14">
        <v>-1.381</v>
      </c>
      <c r="C1367">
        <v>2</v>
      </c>
      <c r="D1367">
        <v>-2</v>
      </c>
    </row>
    <row r="1368" spans="1:4" x14ac:dyDescent="0.2">
      <c r="A1368" s="6">
        <v>44945</v>
      </c>
      <c r="B1368" s="14">
        <v>-1.0649999999999999</v>
      </c>
      <c r="C1368">
        <v>2</v>
      </c>
      <c r="D1368">
        <v>-2</v>
      </c>
    </row>
    <row r="1369" spans="1:4" x14ac:dyDescent="0.2">
      <c r="A1369" s="6">
        <v>44952</v>
      </c>
      <c r="B1369" s="14">
        <v>-1.3660000000000001</v>
      </c>
      <c r="C1369">
        <v>2</v>
      </c>
      <c r="D1369">
        <v>-2</v>
      </c>
    </row>
    <row r="1370" spans="1:4" x14ac:dyDescent="0.2">
      <c r="A1370" s="6">
        <v>44959</v>
      </c>
      <c r="B1370" s="14">
        <v>-2.819</v>
      </c>
      <c r="C1370">
        <v>2</v>
      </c>
      <c r="D1370">
        <v>-2</v>
      </c>
    </row>
    <row r="1371" spans="1:4" x14ac:dyDescent="0.2">
      <c r="A1371" s="6">
        <v>44966</v>
      </c>
      <c r="B1371" s="14">
        <v>-2.0129999999999999</v>
      </c>
      <c r="C1371">
        <v>2</v>
      </c>
      <c r="D1371">
        <v>-2</v>
      </c>
    </row>
    <row r="1372" spans="1:4" x14ac:dyDescent="0.2">
      <c r="A1372" s="6">
        <v>44973</v>
      </c>
      <c r="B1372" s="14">
        <v>-2.3010000000000002</v>
      </c>
      <c r="C1372">
        <v>2</v>
      </c>
      <c r="D1372">
        <v>-2</v>
      </c>
    </row>
    <row r="1373" spans="1:4" x14ac:dyDescent="0.2">
      <c r="A1373" s="6">
        <v>44981</v>
      </c>
      <c r="B1373" s="14">
        <v>-1.919</v>
      </c>
      <c r="C1373">
        <v>2</v>
      </c>
      <c r="D1373">
        <v>-2</v>
      </c>
    </row>
    <row r="1374" spans="1:4" x14ac:dyDescent="0.2">
      <c r="A1374" s="6">
        <v>44988</v>
      </c>
      <c r="B1374" s="14">
        <v>-1.3660000000000001</v>
      </c>
      <c r="C1374">
        <v>2</v>
      </c>
      <c r="D1374">
        <v>-2</v>
      </c>
    </row>
    <row r="1375" spans="1:4" x14ac:dyDescent="0.2">
      <c r="A1375" s="6">
        <v>44995</v>
      </c>
      <c r="B1375" s="14">
        <v>-1.196</v>
      </c>
      <c r="C1375">
        <v>2</v>
      </c>
      <c r="D1375">
        <v>-2</v>
      </c>
    </row>
    <row r="1376" spans="1:4" x14ac:dyDescent="0.2">
      <c r="A1376" s="6">
        <v>45002</v>
      </c>
      <c r="B1376" s="14">
        <v>-1.5349999999999999</v>
      </c>
      <c r="C1376">
        <v>2</v>
      </c>
      <c r="D1376">
        <v>-2</v>
      </c>
    </row>
    <row r="1377" spans="1:4" x14ac:dyDescent="0.2">
      <c r="A1377" s="6">
        <v>45009</v>
      </c>
      <c r="B1377" s="14">
        <v>-0.96199999999999997</v>
      </c>
      <c r="C1377">
        <v>2</v>
      </c>
      <c r="D1377">
        <v>-2</v>
      </c>
    </row>
    <row r="1378" spans="1:4" x14ac:dyDescent="0.2">
      <c r="A1378" s="6">
        <v>45016</v>
      </c>
      <c r="B1378" s="14">
        <v>-1.077</v>
      </c>
      <c r="C1378">
        <v>2</v>
      </c>
      <c r="D1378">
        <v>-2</v>
      </c>
    </row>
    <row r="1379" spans="1:4" x14ac:dyDescent="0.2">
      <c r="A1379" s="6">
        <v>45026</v>
      </c>
      <c r="B1379" s="14">
        <v>-7.0999999999999994E-2</v>
      </c>
      <c r="C1379">
        <v>2</v>
      </c>
      <c r="D1379">
        <v>-2</v>
      </c>
    </row>
    <row r="1380" spans="1:4" x14ac:dyDescent="0.2">
      <c r="A1380" s="6">
        <v>45033</v>
      </c>
      <c r="B1380" s="14">
        <v>-0.51100000000000001</v>
      </c>
      <c r="C1380">
        <v>2</v>
      </c>
      <c r="D1380">
        <v>-2</v>
      </c>
    </row>
    <row r="1381" spans="1:4" x14ac:dyDescent="0.2">
      <c r="A1381" s="6">
        <v>45040</v>
      </c>
      <c r="B1381" s="14">
        <v>-0.46800000000000003</v>
      </c>
      <c r="C1381">
        <v>2</v>
      </c>
      <c r="D1381">
        <v>-2</v>
      </c>
    </row>
    <row r="1382" spans="1:4" x14ac:dyDescent="0.2">
      <c r="A1382" s="6">
        <v>45047</v>
      </c>
      <c r="B1382" s="14">
        <v>-1.335</v>
      </c>
      <c r="C1382">
        <v>2</v>
      </c>
      <c r="D1382">
        <v>-2</v>
      </c>
    </row>
    <row r="1383" spans="1:4" x14ac:dyDescent="0.2">
      <c r="A1383" s="6">
        <v>45054</v>
      </c>
      <c r="B1383" s="14">
        <v>-0.81499999999999995</v>
      </c>
      <c r="C1383">
        <v>2</v>
      </c>
      <c r="D1383">
        <v>-2</v>
      </c>
    </row>
    <row r="1384" spans="1:4" x14ac:dyDescent="0.2">
      <c r="A1384" s="6">
        <v>45061</v>
      </c>
      <c r="B1384" s="14">
        <v>-1.234</v>
      </c>
      <c r="C1384">
        <v>2</v>
      </c>
      <c r="D1384">
        <v>-2</v>
      </c>
    </row>
    <row r="1385" spans="1:4" x14ac:dyDescent="0.2">
      <c r="A1385" s="6">
        <v>45068</v>
      </c>
      <c r="B1385" s="14">
        <v>-0.48799999999999999</v>
      </c>
      <c r="C1385">
        <v>2</v>
      </c>
      <c r="D1385">
        <v>-2</v>
      </c>
    </row>
    <row r="1386" spans="1:4" x14ac:dyDescent="0.2">
      <c r="A1386" s="6">
        <v>45076</v>
      </c>
      <c r="B1386" s="14">
        <v>-0.57599999999999996</v>
      </c>
      <c r="C1386">
        <v>2</v>
      </c>
      <c r="D1386">
        <v>-2</v>
      </c>
    </row>
    <row r="1387" spans="1:4" x14ac:dyDescent="0.2">
      <c r="A1387" s="6">
        <v>45083</v>
      </c>
      <c r="B1387" s="14">
        <v>-1.2829999999999999</v>
      </c>
      <c r="C1387">
        <v>2</v>
      </c>
      <c r="D1387">
        <v>-2</v>
      </c>
    </row>
    <row r="1388" spans="1:4" x14ac:dyDescent="0.2">
      <c r="A1388" s="6">
        <v>45090</v>
      </c>
      <c r="B1388" s="14">
        <v>-0.16400000000000001</v>
      </c>
      <c r="C1388">
        <v>2</v>
      </c>
      <c r="D1388">
        <v>-2</v>
      </c>
    </row>
    <row r="1389" spans="1:4" x14ac:dyDescent="0.2">
      <c r="A1389" s="6">
        <v>45098</v>
      </c>
      <c r="B1389" s="14">
        <v>-0.28899999999999998</v>
      </c>
      <c r="C1389">
        <v>2</v>
      </c>
      <c r="D1389">
        <v>-2</v>
      </c>
    </row>
    <row r="1390" spans="1:4" x14ac:dyDescent="0.2">
      <c r="A1390" s="6">
        <v>45105</v>
      </c>
      <c r="B1390" s="14">
        <v>-0.30399999999999999</v>
      </c>
      <c r="C1390">
        <v>2</v>
      </c>
      <c r="D1390">
        <v>-2</v>
      </c>
    </row>
    <row r="1391" spans="1:4" x14ac:dyDescent="0.2">
      <c r="A1391" s="6">
        <v>45113</v>
      </c>
      <c r="B1391" s="14">
        <v>-1.2430000000000001</v>
      </c>
      <c r="C1391">
        <v>2</v>
      </c>
      <c r="D1391">
        <v>-2</v>
      </c>
    </row>
    <row r="1392" spans="1:4" x14ac:dyDescent="0.2">
      <c r="A1392" s="6">
        <v>45120</v>
      </c>
      <c r="B1392" s="14">
        <v>2.8050000000000002</v>
      </c>
      <c r="C1392">
        <v>2</v>
      </c>
      <c r="D1392">
        <v>-2</v>
      </c>
    </row>
    <row r="1393" spans="1:4" x14ac:dyDescent="0.2">
      <c r="A1393" s="6">
        <v>45127</v>
      </c>
      <c r="B1393" s="14">
        <v>2.5550000000000002</v>
      </c>
      <c r="C1393">
        <v>2</v>
      </c>
      <c r="D1393">
        <v>-2</v>
      </c>
    </row>
    <row r="1394" spans="1:4" x14ac:dyDescent="0.2">
      <c r="A1394" s="6">
        <v>45134</v>
      </c>
      <c r="B1394" s="14">
        <v>2.7919999999999998</v>
      </c>
      <c r="C1394">
        <v>2</v>
      </c>
      <c r="D1394">
        <v>-2</v>
      </c>
    </row>
    <row r="1395" spans="1:4" x14ac:dyDescent="0.2">
      <c r="A1395" s="6">
        <v>45141</v>
      </c>
      <c r="B1395" s="14">
        <v>2.448</v>
      </c>
      <c r="C1395">
        <v>2</v>
      </c>
      <c r="D1395">
        <v>-2</v>
      </c>
    </row>
    <row r="1396" spans="1:4" x14ac:dyDescent="0.2">
      <c r="A1396" s="6">
        <v>45148</v>
      </c>
      <c r="B1396" s="14">
        <v>1.6419999999999999</v>
      </c>
      <c r="C1396">
        <v>2</v>
      </c>
      <c r="D1396">
        <v>-2</v>
      </c>
    </row>
    <row r="1397" spans="1:4" x14ac:dyDescent="0.2">
      <c r="A1397" s="6">
        <v>45155</v>
      </c>
      <c r="B1397" s="14">
        <v>1.33</v>
      </c>
      <c r="C1397">
        <v>2</v>
      </c>
      <c r="D1397">
        <v>-2</v>
      </c>
    </row>
    <row r="1398" spans="1:4" x14ac:dyDescent="0.2">
      <c r="A1398" s="6">
        <v>45162</v>
      </c>
      <c r="B1398" s="14">
        <v>0.73699999999999999</v>
      </c>
      <c r="C1398">
        <v>2</v>
      </c>
      <c r="D1398">
        <v>-2</v>
      </c>
    </row>
    <row r="1399" spans="1:4" x14ac:dyDescent="0.2">
      <c r="A1399" s="6">
        <v>45169</v>
      </c>
      <c r="B1399" s="14">
        <v>0.54100000000000004</v>
      </c>
      <c r="C1399">
        <v>2</v>
      </c>
      <c r="D1399">
        <v>-2</v>
      </c>
    </row>
    <row r="1400" spans="1:4" x14ac:dyDescent="0.2">
      <c r="A1400" s="6">
        <v>45177</v>
      </c>
      <c r="B1400" s="14">
        <v>0.61099999999999999</v>
      </c>
      <c r="C1400">
        <v>2</v>
      </c>
      <c r="D1400">
        <v>-2</v>
      </c>
    </row>
    <row r="1401" spans="1:4" x14ac:dyDescent="0.2">
      <c r="A1401" s="6">
        <v>45184</v>
      </c>
      <c r="B1401" s="14">
        <v>0.93200000000000005</v>
      </c>
      <c r="C1401">
        <v>2</v>
      </c>
      <c r="D1401">
        <v>-2</v>
      </c>
    </row>
    <row r="1402" spans="1:4" x14ac:dyDescent="0.2">
      <c r="A1402" s="6">
        <v>45191</v>
      </c>
      <c r="B1402" s="14">
        <v>-0.64100000000000001</v>
      </c>
      <c r="C1402">
        <v>2</v>
      </c>
      <c r="D1402">
        <v>-2</v>
      </c>
    </row>
    <row r="1403" spans="1:4" x14ac:dyDescent="0.2">
      <c r="A1403" s="6">
        <v>45198</v>
      </c>
      <c r="B1403" s="14">
        <v>-1.1619999999999999</v>
      </c>
      <c r="C1403">
        <v>2</v>
      </c>
      <c r="D1403">
        <v>-2</v>
      </c>
    </row>
    <row r="1404" spans="1:4" x14ac:dyDescent="0.2">
      <c r="A1404" s="6">
        <v>45205</v>
      </c>
      <c r="B1404" s="14">
        <v>-1.202</v>
      </c>
      <c r="C1404">
        <v>2</v>
      </c>
      <c r="D1404">
        <v>-2</v>
      </c>
    </row>
    <row r="1405" spans="1:4" x14ac:dyDescent="0.2">
      <c r="A1405" s="6">
        <v>45212</v>
      </c>
      <c r="B1405" s="14">
        <v>0.92400000000000004</v>
      </c>
      <c r="C1405">
        <v>2</v>
      </c>
      <c r="D1405">
        <v>-2</v>
      </c>
    </row>
    <row r="1406" spans="1:4" x14ac:dyDescent="0.2">
      <c r="A1406" s="6">
        <v>45219</v>
      </c>
      <c r="B1406" s="14">
        <v>-4.4999999999999998E-2</v>
      </c>
      <c r="C1406">
        <v>2</v>
      </c>
      <c r="D1406">
        <v>-2</v>
      </c>
    </row>
    <row r="1407" spans="1:4" x14ac:dyDescent="0.2">
      <c r="A1407" s="6">
        <v>45226</v>
      </c>
      <c r="B1407" s="14">
        <v>-0.40699999999999997</v>
      </c>
      <c r="C1407">
        <v>2</v>
      </c>
      <c r="D1407">
        <v>-2</v>
      </c>
    </row>
    <row r="1408" spans="1:4" x14ac:dyDescent="0.2">
      <c r="A1408" s="6">
        <v>45233</v>
      </c>
      <c r="B1408" s="14">
        <v>-1.4850000000000001</v>
      </c>
      <c r="C1408">
        <v>2</v>
      </c>
      <c r="D1408">
        <v>-2</v>
      </c>
    </row>
    <row r="1409" spans="1:4" x14ac:dyDescent="0.2">
      <c r="A1409" s="6">
        <v>45240</v>
      </c>
      <c r="B1409" s="14">
        <v>-1.0760000000000001</v>
      </c>
      <c r="C1409">
        <v>2</v>
      </c>
      <c r="D1409">
        <v>-2</v>
      </c>
    </row>
    <row r="1410" spans="1:4" x14ac:dyDescent="0.2">
      <c r="A1410" s="6">
        <v>45247</v>
      </c>
      <c r="B1410" s="14">
        <v>-2.2189999999999999</v>
      </c>
      <c r="C1410">
        <v>2</v>
      </c>
      <c r="D1410">
        <v>-2</v>
      </c>
    </row>
    <row r="1411" spans="1:4" x14ac:dyDescent="0.2">
      <c r="A1411" s="6">
        <v>45257</v>
      </c>
      <c r="B1411" s="14">
        <v>-1.982</v>
      </c>
      <c r="C1411">
        <v>2</v>
      </c>
      <c r="D1411">
        <v>-2</v>
      </c>
    </row>
    <row r="1412" spans="1:4" x14ac:dyDescent="0.2">
      <c r="A1412" s="6">
        <v>45264</v>
      </c>
      <c r="B1412" s="14">
        <v>-2.0870000000000002</v>
      </c>
      <c r="C1412">
        <v>2</v>
      </c>
      <c r="D1412">
        <v>-2</v>
      </c>
    </row>
    <row r="1413" spans="1:4" x14ac:dyDescent="0.2">
      <c r="A1413" s="6">
        <v>45271</v>
      </c>
      <c r="B1413" s="14">
        <v>-1.0009999999999999</v>
      </c>
      <c r="C1413">
        <v>2</v>
      </c>
      <c r="D1413">
        <v>-2</v>
      </c>
    </row>
    <row r="1414" spans="1:4" x14ac:dyDescent="0.2">
      <c r="A1414" s="6">
        <v>45278</v>
      </c>
      <c r="B1414" s="14">
        <v>-1.349</v>
      </c>
      <c r="C1414">
        <v>2</v>
      </c>
      <c r="D1414">
        <v>-2</v>
      </c>
    </row>
    <row r="1415" spans="1:4" x14ac:dyDescent="0.2">
      <c r="A1415" s="6">
        <v>45286</v>
      </c>
      <c r="B1415" s="14">
        <v>-5.3999999999999999E-2</v>
      </c>
      <c r="C1415">
        <v>2</v>
      </c>
      <c r="D1415">
        <v>-2</v>
      </c>
    </row>
    <row r="1416" spans="1:4" x14ac:dyDescent="0.2">
      <c r="A1416" s="6">
        <v>45294</v>
      </c>
      <c r="B1416" s="14">
        <v>-0.28100000000000003</v>
      </c>
      <c r="C1416">
        <v>2</v>
      </c>
      <c r="D1416">
        <v>-2</v>
      </c>
    </row>
    <row r="1417" spans="1:4" x14ac:dyDescent="0.2">
      <c r="A1417" s="6">
        <v>45301</v>
      </c>
      <c r="B1417" s="14">
        <v>-2.0470000000000002</v>
      </c>
      <c r="C1417">
        <v>2</v>
      </c>
      <c r="D1417">
        <v>-2</v>
      </c>
    </row>
    <row r="1418" spans="1:4" x14ac:dyDescent="0.2">
      <c r="A1418" s="6">
        <v>45309</v>
      </c>
      <c r="B1418" s="14">
        <v>-2.34</v>
      </c>
      <c r="C1418">
        <v>2</v>
      </c>
      <c r="D1418">
        <v>-2</v>
      </c>
    </row>
    <row r="1419" spans="1:4" x14ac:dyDescent="0.2">
      <c r="A1419" s="6">
        <v>45316</v>
      </c>
      <c r="B1419" s="14">
        <v>-1.7</v>
      </c>
      <c r="C1419">
        <v>2</v>
      </c>
      <c r="D1419">
        <v>-2</v>
      </c>
    </row>
    <row r="1420" spans="1:4" x14ac:dyDescent="0.2">
      <c r="A1420" s="6">
        <v>45323</v>
      </c>
      <c r="B1420" s="14">
        <v>-1.71</v>
      </c>
      <c r="C1420">
        <v>2</v>
      </c>
      <c r="D1420">
        <v>-2</v>
      </c>
    </row>
    <row r="1421" spans="1:4" x14ac:dyDescent="0.2">
      <c r="A1421" s="6">
        <v>45330</v>
      </c>
      <c r="B1421" s="14">
        <v>-0.625</v>
      </c>
      <c r="C1421">
        <v>2</v>
      </c>
      <c r="D1421">
        <v>-2</v>
      </c>
    </row>
    <row r="1422" spans="1:4" x14ac:dyDescent="0.2">
      <c r="A1422" s="6">
        <v>45337</v>
      </c>
      <c r="B1422" s="14">
        <v>-1.776</v>
      </c>
      <c r="C1422">
        <v>2</v>
      </c>
      <c r="D1422">
        <v>-2</v>
      </c>
    </row>
    <row r="1423" spans="1:4" x14ac:dyDescent="0.2">
      <c r="A1423" s="6">
        <v>45345</v>
      </c>
      <c r="B1423" s="14">
        <v>-1.95</v>
      </c>
      <c r="C1423">
        <v>2</v>
      </c>
      <c r="D1423">
        <v>-2</v>
      </c>
    </row>
    <row r="1424" spans="1:4" x14ac:dyDescent="0.2">
      <c r="A1424" s="6">
        <v>45352</v>
      </c>
      <c r="B1424" s="14">
        <v>-1.294</v>
      </c>
      <c r="C1424">
        <v>2</v>
      </c>
      <c r="D1424">
        <v>-2</v>
      </c>
    </row>
    <row r="1425" spans="1:4" x14ac:dyDescent="0.2">
      <c r="A1425" s="6">
        <v>45359</v>
      </c>
      <c r="B1425" s="14">
        <v>-1.2829999999999999</v>
      </c>
      <c r="C1425">
        <v>2</v>
      </c>
      <c r="D1425">
        <v>-2</v>
      </c>
    </row>
    <row r="1426" spans="1:4" x14ac:dyDescent="0.2">
      <c r="A1426" s="6">
        <v>45366</v>
      </c>
      <c r="B1426" s="14">
        <v>-0.34899999999999998</v>
      </c>
      <c r="C1426">
        <v>2</v>
      </c>
      <c r="D1426">
        <v>-2</v>
      </c>
    </row>
    <row r="1427" spans="1:4" x14ac:dyDescent="0.2">
      <c r="A1427" s="6">
        <v>45373</v>
      </c>
      <c r="B1427" s="14">
        <v>5.2999999999999999E-2</v>
      </c>
      <c r="C1427">
        <v>2</v>
      </c>
      <c r="D1427">
        <v>-2</v>
      </c>
    </row>
    <row r="1428" spans="1:4" x14ac:dyDescent="0.2">
      <c r="A1428" s="6">
        <v>45383</v>
      </c>
      <c r="B1428" s="14">
        <v>1.387</v>
      </c>
      <c r="C1428">
        <v>2</v>
      </c>
      <c r="D1428">
        <v>-2</v>
      </c>
    </row>
    <row r="1429" spans="1:4" x14ac:dyDescent="0.2">
      <c r="A1429" s="6">
        <v>45390</v>
      </c>
      <c r="B1429" s="14">
        <v>2.052</v>
      </c>
      <c r="C1429">
        <v>2</v>
      </c>
      <c r="D1429">
        <v>-2</v>
      </c>
    </row>
    <row r="1430" spans="1:4" x14ac:dyDescent="0.2">
      <c r="A1430" s="6">
        <v>45397</v>
      </c>
      <c r="B1430" s="14">
        <v>2.149</v>
      </c>
      <c r="C1430">
        <v>2</v>
      </c>
      <c r="D1430">
        <v>-2</v>
      </c>
    </row>
    <row r="1431" spans="1:4" x14ac:dyDescent="0.2">
      <c r="A1431" s="6">
        <v>45404</v>
      </c>
      <c r="B1431" s="14">
        <v>0.754</v>
      </c>
      <c r="C1431">
        <v>2</v>
      </c>
      <c r="D1431">
        <v>-2</v>
      </c>
    </row>
    <row r="1432" spans="1:4" x14ac:dyDescent="0.2">
      <c r="A1432" s="6">
        <v>45411</v>
      </c>
      <c r="B1432" s="14">
        <v>0.61199999999999999</v>
      </c>
      <c r="C1432">
        <v>2</v>
      </c>
      <c r="D1432">
        <v>-2</v>
      </c>
    </row>
    <row r="1433" spans="1:4" x14ac:dyDescent="0.2">
      <c r="A1433" s="6">
        <v>45418</v>
      </c>
      <c r="B1433" s="14">
        <v>-0.746</v>
      </c>
      <c r="C1433">
        <v>2</v>
      </c>
      <c r="D1433">
        <v>-2</v>
      </c>
    </row>
    <row r="1434" spans="1:4" x14ac:dyDescent="0.2">
      <c r="A1434" s="6">
        <v>45425</v>
      </c>
      <c r="B1434" s="14">
        <v>-1</v>
      </c>
      <c r="C1434">
        <v>2</v>
      </c>
      <c r="D1434">
        <v>-2</v>
      </c>
    </row>
    <row r="1435" spans="1:4" x14ac:dyDescent="0.2">
      <c r="A1435" s="6">
        <v>45432</v>
      </c>
      <c r="B1435" s="14">
        <v>-1.532</v>
      </c>
      <c r="C1435">
        <v>2</v>
      </c>
      <c r="D1435">
        <v>-2</v>
      </c>
    </row>
    <row r="1436" spans="1:4" x14ac:dyDescent="0.2">
      <c r="A1436" s="6">
        <v>45440</v>
      </c>
      <c r="B1436" s="14">
        <v>-0.90400000000000003</v>
      </c>
      <c r="C1436">
        <v>2</v>
      </c>
      <c r="D1436">
        <v>-2</v>
      </c>
    </row>
    <row r="1437" spans="1:4" x14ac:dyDescent="0.2">
      <c r="A1437" s="6">
        <v>45447</v>
      </c>
      <c r="B1437" s="14">
        <v>-1.847</v>
      </c>
      <c r="C1437">
        <v>2</v>
      </c>
      <c r="D1437">
        <v>-2</v>
      </c>
    </row>
    <row r="1438" spans="1:4" x14ac:dyDescent="0.2">
      <c r="A1438" s="6">
        <v>45454</v>
      </c>
      <c r="B1438" s="14">
        <v>-1.514</v>
      </c>
      <c r="C1438">
        <v>2</v>
      </c>
      <c r="D1438">
        <v>-2</v>
      </c>
    </row>
    <row r="1439" spans="1:4" x14ac:dyDescent="0.2">
      <c r="A1439" s="6">
        <v>45461</v>
      </c>
      <c r="B1439" s="14">
        <v>-1.7390000000000001</v>
      </c>
      <c r="C1439">
        <v>2</v>
      </c>
      <c r="D1439">
        <v>-2</v>
      </c>
    </row>
    <row r="1440" spans="1:4" x14ac:dyDescent="0.2">
      <c r="A1440" s="6">
        <v>45469</v>
      </c>
      <c r="B1440" s="14">
        <v>-1.3129999999999999</v>
      </c>
      <c r="C1440">
        <v>2</v>
      </c>
      <c r="D1440">
        <v>-2</v>
      </c>
    </row>
    <row r="1441" spans="1:4" x14ac:dyDescent="0.2">
      <c r="A1441" s="6">
        <v>45476</v>
      </c>
      <c r="B1441" s="14">
        <v>-1.304</v>
      </c>
      <c r="C1441">
        <v>2</v>
      </c>
      <c r="D1441">
        <v>-2</v>
      </c>
    </row>
    <row r="1442" spans="1:4" x14ac:dyDescent="0.2">
      <c r="A1442" s="6">
        <v>45484</v>
      </c>
      <c r="B1442" s="14">
        <v>-1.21</v>
      </c>
      <c r="C1442">
        <v>2</v>
      </c>
      <c r="D1442">
        <v>-2</v>
      </c>
    </row>
    <row r="1443" spans="1:4" x14ac:dyDescent="0.2">
      <c r="A1443" s="6">
        <v>45491</v>
      </c>
      <c r="B1443" s="14">
        <v>-0.74399999999999999</v>
      </c>
      <c r="C1443">
        <v>2</v>
      </c>
      <c r="D1443">
        <v>-2</v>
      </c>
    </row>
    <row r="1444" spans="1:4" x14ac:dyDescent="0.2">
      <c r="A1444" s="6">
        <v>45498</v>
      </c>
      <c r="B1444" s="14">
        <v>-1.319</v>
      </c>
      <c r="C1444">
        <v>2</v>
      </c>
      <c r="D1444">
        <v>-2</v>
      </c>
    </row>
    <row r="1445" spans="1:4" x14ac:dyDescent="0.2">
      <c r="A1445" s="6">
        <v>45505</v>
      </c>
      <c r="B1445" s="14">
        <v>-1.81</v>
      </c>
      <c r="C1445">
        <v>2</v>
      </c>
      <c r="D1445">
        <v>-2</v>
      </c>
    </row>
    <row r="1446" spans="1:4" x14ac:dyDescent="0.2">
      <c r="A1446" s="6">
        <v>45512</v>
      </c>
      <c r="B1446" s="14">
        <v>-1.671</v>
      </c>
      <c r="C1446">
        <v>2</v>
      </c>
      <c r="D1446">
        <v>-2</v>
      </c>
    </row>
    <row r="1447" spans="1:4" x14ac:dyDescent="0.2">
      <c r="A1447" s="6">
        <v>45519</v>
      </c>
      <c r="B1447" s="14">
        <v>-0.76900000000000002</v>
      </c>
      <c r="C1447">
        <v>2</v>
      </c>
      <c r="D1447">
        <v>-2</v>
      </c>
    </row>
    <row r="1448" spans="1:4" x14ac:dyDescent="0.2">
      <c r="A1448" s="6">
        <v>45526</v>
      </c>
      <c r="B1448" s="14">
        <v>-0.88700000000000001</v>
      </c>
      <c r="C1448">
        <v>2</v>
      </c>
      <c r="D1448">
        <v>-2</v>
      </c>
    </row>
    <row r="1449" spans="1:4" x14ac:dyDescent="0.2">
      <c r="A1449" s="6">
        <v>45533</v>
      </c>
      <c r="B1449" s="14">
        <v>0.61799999999999999</v>
      </c>
      <c r="C1449">
        <v>2</v>
      </c>
      <c r="D1449">
        <v>-2</v>
      </c>
    </row>
    <row r="1450" spans="1:4" x14ac:dyDescent="0.2">
      <c r="A1450" s="6">
        <v>45541</v>
      </c>
      <c r="B1450" s="14">
        <v>-1.9610000000000001</v>
      </c>
      <c r="C1450">
        <v>2</v>
      </c>
      <c r="D1450">
        <v>-2</v>
      </c>
    </row>
    <row r="1451" spans="1:4" x14ac:dyDescent="0.2">
      <c r="A1451" s="6">
        <v>45548</v>
      </c>
      <c r="B1451" s="14">
        <v>-2.7229999999999999</v>
      </c>
      <c r="C1451">
        <v>2</v>
      </c>
      <c r="D1451">
        <v>-2</v>
      </c>
    </row>
    <row r="1452" spans="1:4" x14ac:dyDescent="0.2">
      <c r="A1452" s="6">
        <v>45555</v>
      </c>
      <c r="B1452" s="14">
        <v>-0.60699999999999998</v>
      </c>
      <c r="C1452">
        <v>2</v>
      </c>
      <c r="D1452">
        <v>-2</v>
      </c>
    </row>
    <row r="1453" spans="1:4" x14ac:dyDescent="0.2">
      <c r="A1453" s="6">
        <v>45562</v>
      </c>
      <c r="B1453" s="14">
        <v>-1.7</v>
      </c>
      <c r="C1453">
        <v>2</v>
      </c>
      <c r="D1453">
        <v>-2</v>
      </c>
    </row>
    <row r="1454" spans="1:4" x14ac:dyDescent="0.2">
      <c r="A1454" s="6">
        <v>45569</v>
      </c>
      <c r="B1454" s="14">
        <v>0.92400000000000004</v>
      </c>
      <c r="C1454">
        <v>2</v>
      </c>
      <c r="D1454">
        <v>-2</v>
      </c>
    </row>
    <row r="1455" spans="1:4" x14ac:dyDescent="0.2">
      <c r="A1455" s="6">
        <v>45576</v>
      </c>
      <c r="B1455" s="14">
        <v>-0.70399999999999996</v>
      </c>
      <c r="C1455">
        <v>2</v>
      </c>
      <c r="D1455">
        <v>-2</v>
      </c>
    </row>
    <row r="1456" spans="1:4" x14ac:dyDescent="0.2">
      <c r="A1456" s="6">
        <v>45583</v>
      </c>
      <c r="B1456" s="14">
        <v>-1.72</v>
      </c>
      <c r="C1456">
        <v>2</v>
      </c>
      <c r="D1456">
        <v>-2</v>
      </c>
    </row>
    <row r="1457" spans="1:4" x14ac:dyDescent="0.2">
      <c r="A1457" s="6">
        <v>45590</v>
      </c>
      <c r="B1457" s="14">
        <v>-1.728</v>
      </c>
      <c r="C1457">
        <v>2</v>
      </c>
      <c r="D1457">
        <v>-2</v>
      </c>
    </row>
    <row r="1458" spans="1:4" x14ac:dyDescent="0.2">
      <c r="A1458" s="6">
        <v>45597</v>
      </c>
      <c r="B1458" s="14">
        <v>-0.55500000000000005</v>
      </c>
      <c r="C1458">
        <v>2</v>
      </c>
      <c r="D1458">
        <v>-2</v>
      </c>
    </row>
    <row r="1459" spans="1:4" x14ac:dyDescent="0.2">
      <c r="A1459" s="6">
        <v>45604</v>
      </c>
      <c r="B1459" s="14">
        <v>-1.2230000000000001</v>
      </c>
      <c r="C1459">
        <v>2</v>
      </c>
      <c r="D1459">
        <v>-2</v>
      </c>
    </row>
    <row r="1460" spans="1:4" x14ac:dyDescent="0.2">
      <c r="A1460" s="6">
        <v>45611</v>
      </c>
      <c r="B1460" s="14">
        <v>-0.88200000000000001</v>
      </c>
      <c r="C1460">
        <v>2</v>
      </c>
      <c r="D1460">
        <v>-2</v>
      </c>
    </row>
    <row r="1461" spans="1:4" x14ac:dyDescent="0.2">
      <c r="A1461" s="6">
        <v>45618</v>
      </c>
      <c r="B1461" s="14">
        <v>-3.1</v>
      </c>
      <c r="C1461">
        <v>2</v>
      </c>
      <c r="D1461">
        <v>-2</v>
      </c>
    </row>
    <row r="1462" spans="1:4" x14ac:dyDescent="0.2">
      <c r="A1462" s="6">
        <v>45628</v>
      </c>
      <c r="B1462" s="14">
        <v>-2.8010000000000002</v>
      </c>
      <c r="C1462">
        <v>2</v>
      </c>
      <c r="D1462">
        <v>-2</v>
      </c>
    </row>
    <row r="1463" spans="1:4" x14ac:dyDescent="0.2">
      <c r="A1463" s="6">
        <v>45635</v>
      </c>
      <c r="B1463" s="14">
        <v>-1.9850000000000001</v>
      </c>
      <c r="C1463">
        <v>2</v>
      </c>
      <c r="D1463">
        <v>-2</v>
      </c>
    </row>
    <row r="1464" spans="1:4" x14ac:dyDescent="0.2">
      <c r="A1464" s="6">
        <v>45642</v>
      </c>
      <c r="B1464" s="14">
        <v>-1.804</v>
      </c>
      <c r="C1464">
        <v>2</v>
      </c>
      <c r="D1464">
        <v>-2</v>
      </c>
    </row>
    <row r="1465" spans="1:4" x14ac:dyDescent="0.2">
      <c r="A1465" s="6">
        <v>45649</v>
      </c>
      <c r="B1465" s="14">
        <v>-1.8740000000000001</v>
      </c>
      <c r="C1465">
        <v>2</v>
      </c>
      <c r="D1465">
        <v>-2</v>
      </c>
    </row>
    <row r="1466" spans="1:4" x14ac:dyDescent="0.2">
      <c r="A1466" s="6">
        <v>45657</v>
      </c>
      <c r="B1466" s="14">
        <v>-1.5049999999999999</v>
      </c>
      <c r="C1466">
        <v>2</v>
      </c>
      <c r="D1466">
        <v>-2</v>
      </c>
    </row>
    <row r="1467" spans="1:4" x14ac:dyDescent="0.2">
      <c r="A1467" s="6">
        <v>45665</v>
      </c>
      <c r="B1467" s="14">
        <v>-1.1499999999999999</v>
      </c>
      <c r="C1467">
        <v>2</v>
      </c>
      <c r="D1467">
        <v>-2</v>
      </c>
    </row>
    <row r="1468" spans="1:4" x14ac:dyDescent="0.2">
      <c r="A1468" s="6">
        <v>45673</v>
      </c>
      <c r="B1468" s="14">
        <v>-0.88900000000000001</v>
      </c>
      <c r="C1468">
        <v>2</v>
      </c>
      <c r="D1468">
        <v>-2</v>
      </c>
    </row>
    <row r="1469" spans="1:4" x14ac:dyDescent="0.2">
      <c r="A1469" s="6">
        <v>45681</v>
      </c>
      <c r="B1469" s="14">
        <v>-1.403</v>
      </c>
      <c r="C1469">
        <v>2</v>
      </c>
      <c r="D1469">
        <v>-2</v>
      </c>
    </row>
    <row r="1470" spans="1:4" x14ac:dyDescent="0.2">
      <c r="A1470" s="6">
        <v>45688</v>
      </c>
      <c r="B1470" s="14">
        <v>-1.27</v>
      </c>
      <c r="C1470">
        <v>2</v>
      </c>
      <c r="D1470">
        <v>-2</v>
      </c>
    </row>
    <row r="1471" spans="1:4" x14ac:dyDescent="0.2">
      <c r="A1471" s="6">
        <v>45695</v>
      </c>
      <c r="B1471" s="14">
        <v>-1.07</v>
      </c>
      <c r="C1471">
        <v>2</v>
      </c>
      <c r="D1471">
        <v>-2</v>
      </c>
    </row>
    <row r="1472" spans="1:4" x14ac:dyDescent="0.2">
      <c r="A1472" s="6">
        <v>45702</v>
      </c>
      <c r="B1472" s="14">
        <v>-1.2929999999999999</v>
      </c>
      <c r="C1472">
        <v>2</v>
      </c>
      <c r="D1472">
        <v>-2</v>
      </c>
    </row>
    <row r="1473" spans="1:4" x14ac:dyDescent="0.2">
      <c r="A1473" s="6">
        <v>45712</v>
      </c>
      <c r="B1473" s="14">
        <v>0.193</v>
      </c>
      <c r="C1473">
        <v>2</v>
      </c>
      <c r="D1473">
        <v>-2</v>
      </c>
    </row>
    <row r="1474" spans="1:4" x14ac:dyDescent="0.2">
      <c r="A1474" s="6">
        <v>45719</v>
      </c>
      <c r="B1474" s="14">
        <v>-1.2749999999999999</v>
      </c>
      <c r="C1474">
        <v>2</v>
      </c>
      <c r="D1474">
        <v>-2</v>
      </c>
    </row>
    <row r="1475" spans="1:4" x14ac:dyDescent="0.2">
      <c r="A1475" s="6">
        <v>45726</v>
      </c>
      <c r="B1475" s="14">
        <v>1.5880000000000001</v>
      </c>
      <c r="C1475">
        <v>2</v>
      </c>
      <c r="D1475">
        <v>-2</v>
      </c>
    </row>
    <row r="1476" spans="1:4" x14ac:dyDescent="0.2">
      <c r="A1476" s="6">
        <v>45733</v>
      </c>
      <c r="B1476" s="14">
        <v>1.0109999999999999</v>
      </c>
      <c r="C1476">
        <v>2</v>
      </c>
      <c r="D1476">
        <v>-2</v>
      </c>
    </row>
    <row r="1477" spans="1:4" x14ac:dyDescent="0.2">
      <c r="A1477" s="6">
        <v>45740</v>
      </c>
      <c r="B1477" s="14">
        <v>1.621</v>
      </c>
      <c r="C1477">
        <v>2</v>
      </c>
      <c r="D1477">
        <v>-2</v>
      </c>
    </row>
    <row r="1478" spans="1:4" x14ac:dyDescent="0.2">
      <c r="A1478" s="6">
        <v>45747</v>
      </c>
      <c r="B1478" s="14">
        <v>2.2669999999999999</v>
      </c>
      <c r="C1478">
        <v>2</v>
      </c>
      <c r="D1478">
        <v>-2</v>
      </c>
    </row>
    <row r="1479" spans="1:4" x14ac:dyDescent="0.2">
      <c r="A1479" s="6">
        <v>45754</v>
      </c>
      <c r="B1479" s="14">
        <v>0.99199999999999999</v>
      </c>
      <c r="C1479">
        <v>2</v>
      </c>
      <c r="D1479">
        <v>-2</v>
      </c>
    </row>
    <row r="1480" spans="1:4" x14ac:dyDescent="0.2">
      <c r="A1480" s="6">
        <v>45761</v>
      </c>
      <c r="B1480" s="14">
        <v>-6.4000000000000001E-2</v>
      </c>
      <c r="C1480">
        <v>2</v>
      </c>
      <c r="D1480">
        <v>-2</v>
      </c>
    </row>
    <row r="1481" spans="1:4" x14ac:dyDescent="0.2">
      <c r="A1481" s="6">
        <v>45769</v>
      </c>
      <c r="B1481" s="14">
        <v>0.502</v>
      </c>
      <c r="C1481">
        <v>2</v>
      </c>
      <c r="D1481">
        <v>-2</v>
      </c>
    </row>
    <row r="1482" spans="1:4" x14ac:dyDescent="0.2">
      <c r="A1482" s="6">
        <v>45776</v>
      </c>
      <c r="B1482" s="14">
        <v>0.85299999999999998</v>
      </c>
      <c r="C1482">
        <v>2</v>
      </c>
      <c r="D1482">
        <v>-2</v>
      </c>
    </row>
    <row r="1483" spans="1:4" x14ac:dyDescent="0.2">
      <c r="A1483" s="6">
        <v>45783</v>
      </c>
      <c r="B1483" s="14">
        <v>1.345</v>
      </c>
      <c r="C1483">
        <v>2</v>
      </c>
      <c r="D1483">
        <v>-2</v>
      </c>
    </row>
    <row r="1484" spans="1:4" x14ac:dyDescent="0.2">
      <c r="A1484" s="6">
        <v>45790</v>
      </c>
      <c r="B1484" s="14">
        <v>-0.66700000000000004</v>
      </c>
      <c r="C1484">
        <v>2</v>
      </c>
      <c r="D1484">
        <v>-2</v>
      </c>
    </row>
    <row r="1485" spans="1:4" x14ac:dyDescent="0.2">
      <c r="A1485" s="6">
        <v>45797</v>
      </c>
      <c r="B1485" s="14">
        <v>-1.9590000000000001</v>
      </c>
      <c r="C1485">
        <v>2</v>
      </c>
      <c r="D1485">
        <v>-2</v>
      </c>
    </row>
    <row r="1486" spans="1:4" x14ac:dyDescent="0.2">
      <c r="A1486" s="6">
        <v>45805</v>
      </c>
      <c r="B1486" s="14">
        <v>-2.3140000000000001</v>
      </c>
      <c r="C1486">
        <v>2</v>
      </c>
      <c r="D1486">
        <v>-2</v>
      </c>
    </row>
    <row r="1487" spans="1:4" x14ac:dyDescent="0.2">
      <c r="A1487" s="6">
        <v>45812</v>
      </c>
      <c r="B1487" s="14">
        <v>-1.488</v>
      </c>
      <c r="C1487">
        <v>2</v>
      </c>
      <c r="D1487">
        <v>-2</v>
      </c>
    </row>
    <row r="1488" spans="1:4" x14ac:dyDescent="0.2">
      <c r="A1488" s="6">
        <v>45819</v>
      </c>
      <c r="B1488" s="14">
        <v>-0.45600000000000002</v>
      </c>
      <c r="C1488">
        <v>2</v>
      </c>
      <c r="D1488">
        <v>-2</v>
      </c>
    </row>
    <row r="1489" spans="1:4" x14ac:dyDescent="0.2">
      <c r="A1489" s="6">
        <v>45826</v>
      </c>
      <c r="B1489" s="14">
        <v>0.112</v>
      </c>
      <c r="C1489">
        <v>2</v>
      </c>
      <c r="D1489">
        <v>-2</v>
      </c>
    </row>
    <row r="1490" spans="1:4" x14ac:dyDescent="0.2">
      <c r="A1490" s="6">
        <v>45834</v>
      </c>
      <c r="B1490" s="14">
        <v>-0.77900000000000003</v>
      </c>
      <c r="C1490">
        <v>2</v>
      </c>
      <c r="D1490">
        <v>-2</v>
      </c>
    </row>
    <row r="1491" spans="1:4" x14ac:dyDescent="0.2">
      <c r="A1491" s="6">
        <v>45841</v>
      </c>
      <c r="B1491" s="14">
        <v>0.29599999999999999</v>
      </c>
      <c r="C1491">
        <v>2</v>
      </c>
      <c r="D1491">
        <v>-2</v>
      </c>
    </row>
    <row r="1492" spans="1:4" x14ac:dyDescent="0.2">
      <c r="A1492" s="6">
        <v>45849</v>
      </c>
      <c r="B1492" s="14">
        <v>1.4390000000000001</v>
      </c>
      <c r="C1492">
        <v>2</v>
      </c>
      <c r="D1492">
        <v>-2</v>
      </c>
    </row>
    <row r="1493" spans="1:4" x14ac:dyDescent="0.2">
      <c r="A1493" s="6">
        <v>45856</v>
      </c>
      <c r="B1493" s="14">
        <v>0.40100000000000002</v>
      </c>
      <c r="C1493">
        <v>2</v>
      </c>
      <c r="D1493">
        <v>-2</v>
      </c>
    </row>
    <row r="1494" spans="1:4" x14ac:dyDescent="0.2">
      <c r="A1494" s="6">
        <v>45863</v>
      </c>
      <c r="B1494" s="14">
        <v>0.89400000000000002</v>
      </c>
      <c r="C1494">
        <v>2</v>
      </c>
      <c r="D1494">
        <v>-2</v>
      </c>
    </row>
    <row r="1495" spans="1:4" x14ac:dyDescent="0.2">
      <c r="A1495" s="6">
        <v>45870</v>
      </c>
      <c r="B1495" s="14">
        <v>0.34699999999999998</v>
      </c>
      <c r="C1495">
        <v>2</v>
      </c>
      <c r="D1495">
        <v>-2</v>
      </c>
    </row>
    <row r="1496" spans="1:4" x14ac:dyDescent="0.2">
      <c r="A1496" s="6">
        <v>45877</v>
      </c>
      <c r="B1496" s="14">
        <v>0.88600000000000001</v>
      </c>
      <c r="C1496">
        <v>2</v>
      </c>
      <c r="D1496">
        <v>-2</v>
      </c>
    </row>
    <row r="1497" spans="1:4" x14ac:dyDescent="0.2">
      <c r="A1497" s="6">
        <v>45884</v>
      </c>
      <c r="B1497" s="14">
        <v>1.159</v>
      </c>
      <c r="C1497">
        <v>2</v>
      </c>
      <c r="D1497">
        <v>-2</v>
      </c>
    </row>
    <row r="1498" spans="1:4" x14ac:dyDescent="0.2">
      <c r="A1498" s="6">
        <v>45891</v>
      </c>
      <c r="B1498" s="14">
        <v>1.2909999999999999</v>
      </c>
      <c r="C1498">
        <v>2</v>
      </c>
      <c r="D1498">
        <v>-2</v>
      </c>
    </row>
    <row r="1499" spans="1:4" x14ac:dyDescent="0.2">
      <c r="A1499" s="6">
        <v>45898</v>
      </c>
      <c r="B1499" s="14">
        <v>1.4410000000000001</v>
      </c>
      <c r="C1499">
        <v>2</v>
      </c>
      <c r="D1499">
        <v>-2</v>
      </c>
    </row>
    <row r="1500" spans="1:4" x14ac:dyDescent="0.2">
      <c r="A1500" s="6">
        <v>45908</v>
      </c>
      <c r="B1500" s="14">
        <v>-0.27700000000000002</v>
      </c>
      <c r="C1500">
        <v>2</v>
      </c>
      <c r="D1500">
        <v>-2</v>
      </c>
    </row>
    <row r="1501" spans="1:4" x14ac:dyDescent="0.2">
      <c r="A1501" s="6">
        <v>45915</v>
      </c>
      <c r="B1501" s="14">
        <v>-0.78600000000000003</v>
      </c>
      <c r="C1501">
        <v>2</v>
      </c>
      <c r="D1501">
        <v>-2</v>
      </c>
    </row>
    <row r="1502" spans="1:4" x14ac:dyDescent="0.2">
      <c r="A1502" s="6">
        <v>45922</v>
      </c>
      <c r="B1502" s="14">
        <v>-0.13</v>
      </c>
      <c r="C1502">
        <v>2</v>
      </c>
      <c r="D1502">
        <v>-2</v>
      </c>
    </row>
    <row r="1503" spans="1:4" x14ac:dyDescent="0.2">
      <c r="A1503" s="6">
        <v>45929</v>
      </c>
      <c r="B1503" s="14">
        <v>1.5529999999999999</v>
      </c>
      <c r="C1503">
        <v>2</v>
      </c>
      <c r="D1503">
        <v>-2</v>
      </c>
    </row>
    <row r="1504" spans="1:4" x14ac:dyDescent="0.2">
      <c r="A1504" s="6">
        <v>45936</v>
      </c>
      <c r="B1504" s="14">
        <v>2.427</v>
      </c>
      <c r="C1504">
        <v>2</v>
      </c>
      <c r="D1504">
        <v>-2</v>
      </c>
    </row>
    <row r="1505" spans="1:4" x14ac:dyDescent="0.2">
      <c r="A1505" s="6">
        <v>45943</v>
      </c>
      <c r="B1505" s="14">
        <v>-0.65100000000000002</v>
      </c>
      <c r="C1505">
        <v>2</v>
      </c>
      <c r="D1505">
        <v>-2</v>
      </c>
    </row>
    <row r="1506" spans="1:4" x14ac:dyDescent="0.2">
      <c r="A1506" s="6">
        <v>45950</v>
      </c>
      <c r="B1506" s="14">
        <v>-1.9330000000000001</v>
      </c>
      <c r="C1506">
        <v>2</v>
      </c>
      <c r="D1506">
        <v>-2</v>
      </c>
    </row>
    <row r="1507" spans="1:4" x14ac:dyDescent="0.2">
      <c r="A1507" s="6">
        <v>45957</v>
      </c>
      <c r="B1507" s="14">
        <v>-1.2729999999999999</v>
      </c>
      <c r="C1507">
        <v>2</v>
      </c>
      <c r="D1507">
        <v>-2</v>
      </c>
    </row>
    <row r="1508" spans="1:4" x14ac:dyDescent="0.2">
      <c r="A1508" s="6">
        <v>45964</v>
      </c>
      <c r="B1508" s="14">
        <v>-1.016</v>
      </c>
      <c r="C1508">
        <v>2</v>
      </c>
      <c r="D1508">
        <v>-2</v>
      </c>
    </row>
    <row r="1509" spans="1:4" x14ac:dyDescent="0.2">
      <c r="A1509" s="6">
        <v>45971</v>
      </c>
      <c r="B1509" s="14">
        <v>-1.3169999999999999</v>
      </c>
      <c r="C1509">
        <v>2</v>
      </c>
      <c r="D1509">
        <v>-2</v>
      </c>
    </row>
    <row r="1510" spans="1:4" x14ac:dyDescent="0.2">
      <c r="A1510" s="6">
        <v>45978</v>
      </c>
      <c r="B1510" s="14">
        <v>-1.2010000000000001</v>
      </c>
      <c r="C1510">
        <v>2</v>
      </c>
      <c r="D1510">
        <v>-2</v>
      </c>
    </row>
    <row r="1511" spans="1:4" x14ac:dyDescent="0.2">
      <c r="A1511" s="6">
        <v>45985</v>
      </c>
      <c r="B1511" s="14">
        <v>-0.57799999999999996</v>
      </c>
      <c r="C1511">
        <v>2</v>
      </c>
      <c r="D1511">
        <v>-2</v>
      </c>
    </row>
    <row r="1512" spans="1:4" x14ac:dyDescent="0.2">
      <c r="A1512" s="6">
        <v>45993</v>
      </c>
      <c r="B1512" s="14">
        <v>-3.6999999999999998E-2</v>
      </c>
      <c r="C1512">
        <v>2</v>
      </c>
      <c r="D1512">
        <v>-2</v>
      </c>
    </row>
    <row r="1513" spans="1:4" x14ac:dyDescent="0.2">
      <c r="A1513" s="6">
        <v>46000</v>
      </c>
      <c r="B1513" s="14">
        <v>1.2629999999999999</v>
      </c>
      <c r="C1513">
        <v>2</v>
      </c>
      <c r="D1513">
        <v>-2</v>
      </c>
    </row>
    <row r="1514" spans="1:4" x14ac:dyDescent="0.2">
      <c r="A1514" s="6">
        <v>46007</v>
      </c>
      <c r="B1514" s="14">
        <v>0.622</v>
      </c>
      <c r="C1514">
        <v>2</v>
      </c>
      <c r="D1514">
        <v>-2</v>
      </c>
    </row>
    <row r="1515" spans="1:4" x14ac:dyDescent="0.2">
      <c r="A1515" s="6">
        <v>46014</v>
      </c>
      <c r="B1515" s="14">
        <v>1.143</v>
      </c>
      <c r="C1515">
        <v>2</v>
      </c>
      <c r="D1515">
        <v>-2</v>
      </c>
    </row>
    <row r="1516" spans="1:4" x14ac:dyDescent="0.2">
      <c r="A1516" s="6">
        <v>46022</v>
      </c>
      <c r="B1516" s="14">
        <v>1.181</v>
      </c>
      <c r="C1516">
        <v>2</v>
      </c>
      <c r="D1516">
        <v>-2</v>
      </c>
    </row>
    <row r="1517" spans="1:4" x14ac:dyDescent="0.2">
      <c r="A1517" s="6">
        <v>46030</v>
      </c>
      <c r="B1517" s="14">
        <v>1.6259999999999999</v>
      </c>
      <c r="C1517">
        <v>2</v>
      </c>
      <c r="D1517">
        <v>-2</v>
      </c>
    </row>
    <row r="1518" spans="1:4" x14ac:dyDescent="0.2">
      <c r="A1518" s="6">
        <v>46037</v>
      </c>
      <c r="B1518" s="14">
        <v>0.755</v>
      </c>
      <c r="C1518">
        <v>2</v>
      </c>
      <c r="D1518">
        <v>-2</v>
      </c>
    </row>
    <row r="1519" spans="1:4" x14ac:dyDescent="0.2">
      <c r="A1519" s="6">
        <v>46045</v>
      </c>
      <c r="B1519" s="14">
        <v>-0.17699999999999999</v>
      </c>
      <c r="C1519">
        <v>2</v>
      </c>
      <c r="D1519">
        <v>-2</v>
      </c>
    </row>
    <row r="1520" spans="1:4" x14ac:dyDescent="0.2">
      <c r="A1520" s="6">
        <v>46052</v>
      </c>
      <c r="B1520" s="14">
        <v>0.55300000000000005</v>
      </c>
      <c r="C1520">
        <v>2</v>
      </c>
      <c r="D1520">
        <v>-2</v>
      </c>
    </row>
    <row r="1521" spans="1:4" x14ac:dyDescent="0.2">
      <c r="A1521" s="6">
        <v>46059</v>
      </c>
      <c r="B1521" s="14">
        <v>1.504</v>
      </c>
      <c r="C1521">
        <v>2</v>
      </c>
      <c r="D1521">
        <v>-2</v>
      </c>
    </row>
    <row r="1522" spans="1:4" x14ac:dyDescent="0.2">
      <c r="A1522" s="6">
        <v>46066</v>
      </c>
      <c r="B1522" s="14">
        <v>1</v>
      </c>
      <c r="C1522">
        <v>2</v>
      </c>
      <c r="D1522">
        <v>-2</v>
      </c>
    </row>
    <row r="1523" spans="1:4" x14ac:dyDescent="0.2">
      <c r="A1523" s="6">
        <v>46076</v>
      </c>
      <c r="B1523" s="14">
        <v>0.60299999999999998</v>
      </c>
      <c r="C1523">
        <v>2</v>
      </c>
      <c r="D1523">
        <v>-2</v>
      </c>
    </row>
    <row r="1524" spans="1:4" x14ac:dyDescent="0.2">
      <c r="A1524" s="6">
        <v>46083</v>
      </c>
      <c r="B1524" s="14">
        <v>2.4390000000000001</v>
      </c>
      <c r="C1524">
        <v>2</v>
      </c>
      <c r="D1524">
        <v>-2</v>
      </c>
    </row>
    <row r="1525" spans="1:4" x14ac:dyDescent="0.2">
      <c r="A1525" s="6">
        <v>46090</v>
      </c>
      <c r="B1525" s="14">
        <v>2.25</v>
      </c>
      <c r="C1525">
        <v>2</v>
      </c>
      <c r="D1525">
        <v>-2</v>
      </c>
    </row>
    <row r="1526" spans="1:4" x14ac:dyDescent="0.2">
      <c r="A1526" s="6">
        <v>46097</v>
      </c>
      <c r="B1526" s="14">
        <v>2.2909999999999999</v>
      </c>
      <c r="C1526">
        <v>2</v>
      </c>
      <c r="D1526">
        <v>-2</v>
      </c>
    </row>
    <row r="1527" spans="1:4" x14ac:dyDescent="0.2">
      <c r="A1527" s="6">
        <v>46104</v>
      </c>
      <c r="B1527" s="14">
        <v>2.1619999999999999</v>
      </c>
      <c r="C1527">
        <v>2</v>
      </c>
      <c r="D1527">
        <v>-2</v>
      </c>
    </row>
    <row r="1528" spans="1:4" x14ac:dyDescent="0.2">
      <c r="A1528" s="6">
        <v>46111</v>
      </c>
      <c r="B1528" s="14">
        <v>1.863</v>
      </c>
      <c r="C1528">
        <v>2</v>
      </c>
      <c r="D1528">
        <v>-2</v>
      </c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J42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25" customWidth="1"/>
    <col min="2" max="2" width="23" customWidth="1"/>
    <col min="3" max="4" width="13" customWidth="1"/>
    <col min="5" max="5" width="20" customWidth="1"/>
    <col min="6" max="9" width="10" customWidth="1"/>
    <col min="10" max="10" width="11" customWidth="1"/>
  </cols>
  <sheetData>
    <row r="1" spans="1:10" ht="19" x14ac:dyDescent="0.25">
      <c r="A1" s="1" t="s">
        <v>747</v>
      </c>
    </row>
    <row r="2" spans="1:10" ht="30" x14ac:dyDescent="0.2">
      <c r="A2" s="2" t="s">
        <v>748</v>
      </c>
    </row>
    <row r="3" spans="1:10" ht="120" x14ac:dyDescent="0.2">
      <c r="A3" s="10" t="s">
        <v>749</v>
      </c>
    </row>
    <row r="4" spans="1:10" ht="60" x14ac:dyDescent="0.2">
      <c r="A4" s="10" t="s">
        <v>750</v>
      </c>
    </row>
    <row r="6" spans="1:10" ht="16" x14ac:dyDescent="0.2">
      <c r="A6" s="9" t="s">
        <v>751</v>
      </c>
    </row>
    <row r="7" spans="1:10" x14ac:dyDescent="0.2">
      <c r="A7" s="5" t="s">
        <v>307</v>
      </c>
      <c r="B7" s="5" t="s">
        <v>752</v>
      </c>
      <c r="C7" s="5" t="s">
        <v>753</v>
      </c>
      <c r="D7" s="5" t="s">
        <v>225</v>
      </c>
      <c r="E7" s="5" t="s">
        <v>754</v>
      </c>
      <c r="F7" s="5" t="s">
        <v>755</v>
      </c>
      <c r="G7" s="5" t="s">
        <v>756</v>
      </c>
      <c r="H7" s="5" t="s">
        <v>757</v>
      </c>
      <c r="I7" s="5" t="s">
        <v>758</v>
      </c>
      <c r="J7" s="5" t="s">
        <v>759</v>
      </c>
    </row>
    <row r="8" spans="1:10" x14ac:dyDescent="0.2">
      <c r="A8" t="s">
        <v>7</v>
      </c>
      <c r="B8" s="11">
        <v>4.6854190764844497E-2</v>
      </c>
      <c r="C8" s="12">
        <v>0.52</v>
      </c>
      <c r="D8" s="7">
        <v>0.41970000000000002</v>
      </c>
      <c r="E8" s="7">
        <v>0.67130000000000001</v>
      </c>
      <c r="F8" s="7">
        <v>0.19570000000000001</v>
      </c>
      <c r="G8" s="7">
        <v>-6.3500000000000001E-2</v>
      </c>
      <c r="H8" s="7">
        <v>0.1045</v>
      </c>
      <c r="I8" s="7">
        <v>2.0000000000000001E-4</v>
      </c>
      <c r="J8" s="7">
        <v>1.5E-3</v>
      </c>
    </row>
    <row r="9" spans="1:10" x14ac:dyDescent="0.2">
      <c r="A9" t="s">
        <v>8</v>
      </c>
      <c r="B9" s="11">
        <v>-7.8821246364738709E-3</v>
      </c>
      <c r="C9" s="12">
        <v>-0.09</v>
      </c>
      <c r="D9" s="7">
        <v>0.44740000000000002</v>
      </c>
      <c r="E9" s="7">
        <v>0.83209999999999995</v>
      </c>
      <c r="F9" s="7">
        <v>0.1638</v>
      </c>
      <c r="G9" s="7">
        <v>-8.6099999999999996E-2</v>
      </c>
      <c r="H9" s="7">
        <v>9.2999999999999999E-2</v>
      </c>
      <c r="I9" s="7">
        <v>1E-4</v>
      </c>
      <c r="J9" s="7">
        <v>1.8E-3</v>
      </c>
    </row>
    <row r="10" spans="1:10" x14ac:dyDescent="0.2">
      <c r="A10" t="s">
        <v>9</v>
      </c>
      <c r="B10" s="11">
        <v>-2.8600178431279991E-2</v>
      </c>
      <c r="C10" s="12">
        <v>-0.25</v>
      </c>
      <c r="D10" s="7">
        <v>0.46710000000000002</v>
      </c>
      <c r="E10" s="7">
        <v>0.90990000000000004</v>
      </c>
      <c r="F10" s="7">
        <v>0.28079999999999999</v>
      </c>
      <c r="G10" s="7">
        <v>-0.1051</v>
      </c>
      <c r="H10" s="7">
        <v>0.13789999999999999</v>
      </c>
      <c r="I10" s="7">
        <v>1E-4</v>
      </c>
      <c r="J10" s="7">
        <v>2.7000000000000001E-3</v>
      </c>
    </row>
    <row r="11" spans="1:10" x14ac:dyDescent="0.2">
      <c r="A11" t="s">
        <v>10</v>
      </c>
      <c r="B11" s="11">
        <v>-0.19390159328035439</v>
      </c>
      <c r="C11" s="12">
        <v>-1.0900000000000001</v>
      </c>
      <c r="D11" s="7">
        <v>0.36909999999999998</v>
      </c>
      <c r="E11" s="7">
        <v>1.1364000000000001</v>
      </c>
      <c r="F11" s="7">
        <v>0.43169999999999997</v>
      </c>
      <c r="G11" s="7">
        <v>-9.11E-2</v>
      </c>
      <c r="H11" s="7">
        <v>7.7399999999999997E-2</v>
      </c>
      <c r="I11" s="7">
        <v>2.0000000000000001E-4</v>
      </c>
      <c r="J11" s="7">
        <v>3.5000000000000001E-3</v>
      </c>
    </row>
    <row r="12" spans="1:10" x14ac:dyDescent="0.2">
      <c r="A12" t="s">
        <v>11</v>
      </c>
      <c r="B12" s="11">
        <v>6.1363224916449639E-2</v>
      </c>
      <c r="C12" s="12">
        <v>0.24</v>
      </c>
      <c r="D12" s="7">
        <v>0.27129999999999999</v>
      </c>
      <c r="E12" s="7">
        <v>0.43280000000000002</v>
      </c>
      <c r="F12" s="7">
        <v>0.2185</v>
      </c>
      <c r="G12" s="7">
        <v>7.2499999999999995E-2</v>
      </c>
      <c r="H12" s="7">
        <v>-7.2400000000000006E-2</v>
      </c>
      <c r="I12" s="7">
        <v>5.9999999999999995E-4</v>
      </c>
      <c r="J12" s="7">
        <v>-5.9999999999999995E-4</v>
      </c>
    </row>
    <row r="13" spans="1:10" x14ac:dyDescent="0.2">
      <c r="A13" t="s">
        <v>12</v>
      </c>
      <c r="B13" s="11">
        <v>-0.57223426598352012</v>
      </c>
      <c r="C13" s="12">
        <v>-0.75</v>
      </c>
      <c r="D13" s="7">
        <v>0.27860000000000001</v>
      </c>
      <c r="E13" s="7">
        <v>1.7307999999999999</v>
      </c>
      <c r="F13" s="7">
        <v>0.81510000000000005</v>
      </c>
      <c r="G13" s="7">
        <v>-2.64E-2</v>
      </c>
      <c r="H13" s="7">
        <v>-0.36969999999999997</v>
      </c>
      <c r="I13" s="7">
        <v>1.8E-3</v>
      </c>
      <c r="J13" s="7">
        <v>7.7000000000000002E-3</v>
      </c>
    </row>
    <row r="14" spans="1:10" x14ac:dyDescent="0.2">
      <c r="A14" t="s">
        <v>13</v>
      </c>
      <c r="B14" s="11">
        <v>0.16234347554011469</v>
      </c>
      <c r="C14" s="12">
        <v>1.01</v>
      </c>
      <c r="D14" s="7">
        <v>0.40039999999999998</v>
      </c>
      <c r="E14" s="7">
        <v>0.78380000000000005</v>
      </c>
      <c r="F14" s="7">
        <v>0.12559999999999999</v>
      </c>
      <c r="G14" s="7">
        <v>0.57599999999999996</v>
      </c>
      <c r="H14" s="7">
        <v>-3.8100000000000002E-2</v>
      </c>
      <c r="I14" s="7">
        <v>2.9999999999999997E-4</v>
      </c>
      <c r="J14" s="7">
        <v>-1E-4</v>
      </c>
    </row>
    <row r="15" spans="1:10" x14ac:dyDescent="0.2">
      <c r="A15" t="s">
        <v>14</v>
      </c>
      <c r="B15" s="11">
        <v>-5.1942001714853211E-3</v>
      </c>
      <c r="C15" s="12">
        <v>-0.03</v>
      </c>
      <c r="D15" s="7">
        <v>0.38540000000000002</v>
      </c>
      <c r="E15" s="7">
        <v>0.7258</v>
      </c>
      <c r="F15" s="7">
        <v>0.14249999999999999</v>
      </c>
      <c r="G15" s="7">
        <v>0.5675</v>
      </c>
      <c r="H15" s="7">
        <v>0.22140000000000001</v>
      </c>
      <c r="I15" s="7">
        <v>2.0000000000000001E-4</v>
      </c>
      <c r="J15" s="7">
        <v>1.8E-3</v>
      </c>
    </row>
    <row r="16" spans="1:10" x14ac:dyDescent="0.2">
      <c r="A16" t="s">
        <v>15</v>
      </c>
      <c r="B16" s="11">
        <v>3.9561703587138769E-5</v>
      </c>
      <c r="C16" s="12">
        <v>0</v>
      </c>
      <c r="D16" s="7">
        <v>0.38669999999999999</v>
      </c>
      <c r="E16" s="7">
        <v>0.75849999999999995</v>
      </c>
      <c r="F16" s="7">
        <v>0.20599999999999999</v>
      </c>
      <c r="G16" s="7">
        <v>-4.1000000000000003E-3</v>
      </c>
      <c r="H16" s="7">
        <v>0.1114</v>
      </c>
      <c r="I16" s="7">
        <v>1E-4</v>
      </c>
      <c r="J16" s="7">
        <v>8.9999999999999998E-4</v>
      </c>
    </row>
    <row r="19" spans="1:7" ht="16" x14ac:dyDescent="0.2">
      <c r="A19" s="9" t="s">
        <v>760</v>
      </c>
    </row>
    <row r="20" spans="1:7" x14ac:dyDescent="0.2">
      <c r="A20" s="5" t="s">
        <v>307</v>
      </c>
      <c r="B20" s="5" t="s">
        <v>761</v>
      </c>
      <c r="C20" s="5" t="s">
        <v>762</v>
      </c>
      <c r="D20" s="5" t="s">
        <v>763</v>
      </c>
      <c r="E20" s="5" t="s">
        <v>764</v>
      </c>
      <c r="F20" s="5" t="s">
        <v>765</v>
      </c>
      <c r="G20" s="5" t="s">
        <v>766</v>
      </c>
    </row>
    <row r="21" spans="1:7" x14ac:dyDescent="0.2">
      <c r="A21" t="s">
        <v>7</v>
      </c>
      <c r="B21" s="14">
        <v>0.67100000000000004</v>
      </c>
      <c r="C21" s="14">
        <v>0.19600000000000001</v>
      </c>
      <c r="D21" s="14">
        <v>-6.4000000000000001E-2</v>
      </c>
      <c r="E21" s="14">
        <v>0.105</v>
      </c>
      <c r="F21" s="14">
        <v>0</v>
      </c>
      <c r="G21" s="14">
        <v>1E-3</v>
      </c>
    </row>
    <row r="22" spans="1:7" x14ac:dyDescent="0.2">
      <c r="A22" t="s">
        <v>8</v>
      </c>
      <c r="B22" s="14">
        <v>0.83199999999999996</v>
      </c>
      <c r="C22" s="14">
        <v>0.16400000000000001</v>
      </c>
      <c r="D22" s="14">
        <v>-8.5999999999999993E-2</v>
      </c>
      <c r="E22" s="14">
        <v>9.2999999999999999E-2</v>
      </c>
      <c r="F22" s="14">
        <v>0</v>
      </c>
      <c r="G22" s="14">
        <v>2E-3</v>
      </c>
    </row>
    <row r="23" spans="1:7" x14ac:dyDescent="0.2">
      <c r="A23" t="s">
        <v>9</v>
      </c>
      <c r="B23" s="14">
        <v>0.91</v>
      </c>
      <c r="C23" s="14">
        <v>0.28100000000000003</v>
      </c>
      <c r="D23" s="14">
        <v>-0.105</v>
      </c>
      <c r="E23" s="14">
        <v>0.13800000000000001</v>
      </c>
      <c r="F23" s="14">
        <v>0</v>
      </c>
      <c r="G23" s="14">
        <v>3.0000000000000001E-3</v>
      </c>
    </row>
    <row r="24" spans="1:7" x14ac:dyDescent="0.2">
      <c r="A24" t="s">
        <v>10</v>
      </c>
      <c r="B24" s="14">
        <v>1.1359999999999999</v>
      </c>
      <c r="C24" s="14">
        <v>0.432</v>
      </c>
      <c r="D24" s="14">
        <v>-9.0999999999999998E-2</v>
      </c>
      <c r="E24" s="14">
        <v>7.6999999999999999E-2</v>
      </c>
      <c r="F24" s="14">
        <v>0</v>
      </c>
      <c r="G24" s="14">
        <v>4.0000000000000001E-3</v>
      </c>
    </row>
    <row r="25" spans="1:7" x14ac:dyDescent="0.2">
      <c r="A25" t="s">
        <v>11</v>
      </c>
      <c r="B25" s="14">
        <v>0.433</v>
      </c>
      <c r="C25" s="14">
        <v>0.218</v>
      </c>
      <c r="D25" s="14">
        <v>7.2999999999999995E-2</v>
      </c>
      <c r="E25" s="14">
        <v>-7.1999999999999995E-2</v>
      </c>
      <c r="F25" s="14">
        <v>1E-3</v>
      </c>
      <c r="G25" s="14">
        <v>-1E-3</v>
      </c>
    </row>
    <row r="26" spans="1:7" x14ac:dyDescent="0.2">
      <c r="A26" t="s">
        <v>12</v>
      </c>
      <c r="B26" s="14">
        <v>1.7310000000000001</v>
      </c>
      <c r="C26" s="14">
        <v>0.81499999999999995</v>
      </c>
      <c r="D26" s="14">
        <v>-2.5999999999999999E-2</v>
      </c>
      <c r="E26" s="14">
        <v>-0.37</v>
      </c>
      <c r="F26" s="14">
        <v>2E-3</v>
      </c>
      <c r="G26" s="14">
        <v>8.0000000000000002E-3</v>
      </c>
    </row>
    <row r="27" spans="1:7" x14ac:dyDescent="0.2">
      <c r="A27" t="s">
        <v>13</v>
      </c>
      <c r="B27" s="14">
        <v>0.78400000000000003</v>
      </c>
      <c r="C27" s="14">
        <v>0.126</v>
      </c>
      <c r="D27" s="14">
        <v>0.57599999999999996</v>
      </c>
      <c r="E27" s="14">
        <v>-3.7999999999999999E-2</v>
      </c>
      <c r="F27" s="14">
        <v>0</v>
      </c>
      <c r="G27" s="14">
        <v>0</v>
      </c>
    </row>
    <row r="28" spans="1:7" x14ac:dyDescent="0.2">
      <c r="A28" t="s">
        <v>14</v>
      </c>
      <c r="B28" s="14">
        <v>0.72599999999999998</v>
      </c>
      <c r="C28" s="14">
        <v>0.14199999999999999</v>
      </c>
      <c r="D28" s="14">
        <v>0.56699999999999995</v>
      </c>
      <c r="E28" s="14">
        <v>0.221</v>
      </c>
      <c r="F28" s="14">
        <v>0</v>
      </c>
      <c r="G28" s="14">
        <v>2E-3</v>
      </c>
    </row>
    <row r="29" spans="1:7" x14ac:dyDescent="0.2">
      <c r="A29" t="s">
        <v>15</v>
      </c>
      <c r="B29" s="14">
        <v>0.75900000000000001</v>
      </c>
      <c r="C29" s="14">
        <v>0.20599999999999999</v>
      </c>
      <c r="D29" s="14">
        <v>-4.0000000000000001E-3</v>
      </c>
      <c r="E29" s="14">
        <v>0.111</v>
      </c>
      <c r="F29" s="14">
        <v>0</v>
      </c>
      <c r="G29" s="14">
        <v>1E-3</v>
      </c>
    </row>
    <row r="32" spans="1:7" ht="16" x14ac:dyDescent="0.2">
      <c r="A32" s="9" t="s">
        <v>767</v>
      </c>
    </row>
    <row r="33" spans="1:5" x14ac:dyDescent="0.2">
      <c r="A33" s="5" t="s">
        <v>307</v>
      </c>
      <c r="B33" s="5" t="s">
        <v>768</v>
      </c>
      <c r="C33" s="5" t="s">
        <v>769</v>
      </c>
      <c r="D33" s="5" t="s">
        <v>770</v>
      </c>
      <c r="E33" s="5" t="s">
        <v>771</v>
      </c>
    </row>
    <row r="34" spans="1:5" x14ac:dyDescent="0.2">
      <c r="A34" t="s">
        <v>7</v>
      </c>
      <c r="B34" s="7">
        <v>0.41970000000000002</v>
      </c>
      <c r="C34" s="7">
        <v>0.1946</v>
      </c>
      <c r="D34" s="7">
        <v>0.22509999999999999</v>
      </c>
      <c r="E34" s="35" t="s">
        <v>772</v>
      </c>
    </row>
    <row r="35" spans="1:5" x14ac:dyDescent="0.2">
      <c r="A35" t="s">
        <v>8</v>
      </c>
      <c r="B35" s="7">
        <v>0.44740000000000002</v>
      </c>
      <c r="C35" s="7">
        <v>0.14760000000000001</v>
      </c>
      <c r="D35" s="7">
        <v>0.29980000000000001</v>
      </c>
      <c r="E35" s="35" t="s">
        <v>772</v>
      </c>
    </row>
    <row r="36" spans="1:5" x14ac:dyDescent="0.2">
      <c r="A36" t="s">
        <v>9</v>
      </c>
      <c r="B36" s="7">
        <v>0.46710000000000002</v>
      </c>
      <c r="C36" s="7">
        <v>0.21820000000000001</v>
      </c>
      <c r="D36" s="7">
        <v>0.24879999999999999</v>
      </c>
      <c r="E36" s="35" t="s">
        <v>772</v>
      </c>
    </row>
    <row r="37" spans="1:5" x14ac:dyDescent="0.2">
      <c r="A37" t="s">
        <v>10</v>
      </c>
      <c r="B37" s="7">
        <v>0.36909999999999998</v>
      </c>
      <c r="C37" s="7">
        <v>0.2041</v>
      </c>
      <c r="D37" s="7">
        <v>0.16500000000000001</v>
      </c>
      <c r="E37" s="35" t="s">
        <v>772</v>
      </c>
    </row>
    <row r="38" spans="1:5" x14ac:dyDescent="0.2">
      <c r="A38" t="s">
        <v>11</v>
      </c>
      <c r="B38" s="7">
        <v>0.27129999999999999</v>
      </c>
      <c r="C38" s="7">
        <v>6.4899999999999999E-2</v>
      </c>
      <c r="D38" s="7">
        <v>0.20630000000000001</v>
      </c>
      <c r="E38" s="35" t="s">
        <v>772</v>
      </c>
    </row>
    <row r="39" spans="1:5" x14ac:dyDescent="0.2">
      <c r="A39" t="s">
        <v>12</v>
      </c>
      <c r="B39" s="7">
        <v>0.27860000000000001</v>
      </c>
      <c r="C39" s="7">
        <v>0.13769999999999999</v>
      </c>
      <c r="D39" s="7">
        <v>0.1409</v>
      </c>
      <c r="E39" s="35" t="s">
        <v>772</v>
      </c>
    </row>
    <row r="40" spans="1:5" x14ac:dyDescent="0.2">
      <c r="A40" t="s">
        <v>13</v>
      </c>
      <c r="B40" s="7">
        <v>0.40039999999999998</v>
      </c>
      <c r="C40" s="7">
        <v>1.32E-2</v>
      </c>
      <c r="D40" s="7">
        <v>0.3871</v>
      </c>
      <c r="E40" s="35" t="s">
        <v>772</v>
      </c>
    </row>
    <row r="41" spans="1:5" x14ac:dyDescent="0.2">
      <c r="A41" t="s">
        <v>14</v>
      </c>
      <c r="B41" s="7">
        <v>0.38540000000000002</v>
      </c>
      <c r="C41" s="7">
        <v>1.9199999999999998E-2</v>
      </c>
      <c r="D41" s="7">
        <v>0.36620000000000003</v>
      </c>
      <c r="E41" s="35" t="s">
        <v>772</v>
      </c>
    </row>
    <row r="42" spans="1:5" x14ac:dyDescent="0.2">
      <c r="A42" t="s">
        <v>15</v>
      </c>
      <c r="B42" s="7">
        <v>0.38669999999999999</v>
      </c>
      <c r="C42" s="7">
        <v>0.16739999999999999</v>
      </c>
      <c r="D42" s="7">
        <v>0.21929999999999999</v>
      </c>
      <c r="E42" s="35" t="s">
        <v>772</v>
      </c>
    </row>
  </sheetData>
  <conditionalFormatting sqref="B21:G29">
    <cfRule type="colorScale" priority="1">
      <colorScale>
        <cfvo type="num" val="-1"/>
        <cfvo type="num" val="0"/>
        <cfvo type="num" val="1"/>
        <color rgb="FFFF0000"/>
        <color rgb="FFFFFFFF"/>
        <color rgb="FF00B050"/>
      </colorScale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30A0"/>
  </sheetPr>
  <dimension ref="A1:H38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25" customWidth="1"/>
    <col min="2" max="2" width="23" customWidth="1"/>
    <col min="3" max="7" width="22" customWidth="1"/>
    <col min="8" max="8" width="25" customWidth="1"/>
  </cols>
  <sheetData>
    <row r="1" spans="1:8" ht="19" x14ac:dyDescent="0.25">
      <c r="A1" s="1" t="s">
        <v>773</v>
      </c>
    </row>
    <row r="2" spans="1:8" x14ac:dyDescent="0.2">
      <c r="A2" s="2" t="s">
        <v>774</v>
      </c>
    </row>
    <row r="3" spans="1:8" ht="105" x14ac:dyDescent="0.2">
      <c r="A3" s="10" t="s">
        <v>775</v>
      </c>
    </row>
    <row r="4" spans="1:8" ht="45" x14ac:dyDescent="0.2">
      <c r="A4" s="10" t="s">
        <v>776</v>
      </c>
    </row>
    <row r="6" spans="1:8" ht="16" x14ac:dyDescent="0.2">
      <c r="A6" s="9" t="s">
        <v>777</v>
      </c>
    </row>
    <row r="7" spans="1:8" x14ac:dyDescent="0.2">
      <c r="A7" t="s">
        <v>778</v>
      </c>
    </row>
    <row r="8" spans="1:8" x14ac:dyDescent="0.2">
      <c r="A8" t="s">
        <v>779</v>
      </c>
    </row>
    <row r="9" spans="1:8" x14ac:dyDescent="0.2">
      <c r="A9" t="s">
        <v>780</v>
      </c>
    </row>
    <row r="11" spans="1:8" ht="16" x14ac:dyDescent="0.2">
      <c r="A11" s="9" t="s">
        <v>781</v>
      </c>
    </row>
    <row r="12" spans="1:8" x14ac:dyDescent="0.2">
      <c r="A12" s="5" t="s">
        <v>307</v>
      </c>
      <c r="B12" s="5" t="s">
        <v>782</v>
      </c>
      <c r="C12" s="5" t="s">
        <v>783</v>
      </c>
      <c r="D12" s="5" t="s">
        <v>784</v>
      </c>
      <c r="E12" s="5" t="s">
        <v>785</v>
      </c>
      <c r="F12" s="5" t="s">
        <v>786</v>
      </c>
      <c r="G12" s="5" t="s">
        <v>787</v>
      </c>
      <c r="H12" s="5" t="s">
        <v>788</v>
      </c>
    </row>
    <row r="13" spans="1:8" x14ac:dyDescent="0.2">
      <c r="A13" t="s">
        <v>7</v>
      </c>
      <c r="B13" s="7">
        <v>1.7684839414582581E-2</v>
      </c>
      <c r="C13" s="7">
        <v>1.7577544270629748E-2</v>
      </c>
      <c r="D13" s="7">
        <v>1.414763148860664E-2</v>
      </c>
      <c r="E13" s="7">
        <v>1.267301052094638E-2</v>
      </c>
      <c r="F13" s="7">
        <v>1.34339679057586E-2</v>
      </c>
      <c r="G13" s="7">
        <v>1.09293889196508E-2</v>
      </c>
      <c r="H13" s="44">
        <v>0.99</v>
      </c>
    </row>
    <row r="14" spans="1:8" x14ac:dyDescent="0.2">
      <c r="A14" t="s">
        <v>8</v>
      </c>
      <c r="B14" s="7">
        <v>1.950982602222464E-2</v>
      </c>
      <c r="C14" s="7">
        <v>1.5970565425941021E-2</v>
      </c>
      <c r="D14" s="7">
        <v>1.3796990685889269E-2</v>
      </c>
      <c r="E14" s="7">
        <v>1.249717724964051E-2</v>
      </c>
      <c r="F14" s="7">
        <v>1.2020305782726779E-2</v>
      </c>
      <c r="G14" s="7">
        <v>1.048459498099031E-2</v>
      </c>
      <c r="H14" s="44">
        <v>0.82</v>
      </c>
    </row>
    <row r="15" spans="1:8" x14ac:dyDescent="0.2">
      <c r="A15" t="s">
        <v>9</v>
      </c>
      <c r="B15" s="7">
        <v>2.337468900926342E-2</v>
      </c>
      <c r="C15" s="7">
        <v>1.9726986985676789E-2</v>
      </c>
      <c r="D15" s="7">
        <v>1.6457748211665901E-2</v>
      </c>
      <c r="E15" s="7">
        <v>1.6291550321807291E-2</v>
      </c>
      <c r="F15" s="7">
        <v>1.470557808242271E-2</v>
      </c>
      <c r="G15" s="7">
        <v>1.249743339155856E-2</v>
      </c>
      <c r="H15" s="44">
        <v>0.84</v>
      </c>
    </row>
    <row r="16" spans="1:8" x14ac:dyDescent="0.2">
      <c r="A16" t="s">
        <v>10</v>
      </c>
      <c r="B16" s="7">
        <v>3.8779567094498167E-2</v>
      </c>
      <c r="C16" s="7">
        <v>2.9105693990951371E-2</v>
      </c>
      <c r="D16" s="7">
        <v>1.9744713082628589E-2</v>
      </c>
      <c r="E16" s="7">
        <v>2.5526849389923102E-2</v>
      </c>
      <c r="F16" s="7">
        <v>2.150937939324379E-2</v>
      </c>
      <c r="G16" s="7">
        <v>1.488849658311049E-2</v>
      </c>
      <c r="H16" s="44">
        <v>0.75</v>
      </c>
    </row>
    <row r="17" spans="1:8" x14ac:dyDescent="0.2">
      <c r="A17" t="s">
        <v>11</v>
      </c>
      <c r="B17" s="7">
        <v>2.0592855221739408E-2</v>
      </c>
      <c r="C17" s="7">
        <v>2.0675734641155592E-2</v>
      </c>
      <c r="D17" s="7">
        <v>1.6395250350987781E-2</v>
      </c>
      <c r="E17" s="7">
        <v>1.421830986298997E-2</v>
      </c>
      <c r="F17" s="7">
        <v>1.5638653326144659E-2</v>
      </c>
      <c r="G17" s="7">
        <v>1.1893766086448199E-2</v>
      </c>
      <c r="H17" s="44">
        <v>1</v>
      </c>
    </row>
    <row r="18" spans="1:8" x14ac:dyDescent="0.2">
      <c r="A18" t="s">
        <v>12</v>
      </c>
    </row>
    <row r="19" spans="1:8" x14ac:dyDescent="0.2">
      <c r="A19" t="s">
        <v>13</v>
      </c>
      <c r="B19" s="7">
        <v>3.4944883321256628E-2</v>
      </c>
      <c r="C19" s="7">
        <v>3.56795794194254E-2</v>
      </c>
      <c r="D19" s="7">
        <v>2.9404615572027951E-2</v>
      </c>
      <c r="E19" s="7">
        <v>2.5428597608886151E-2</v>
      </c>
      <c r="F19" s="7">
        <v>2.58964679948302E-2</v>
      </c>
      <c r="G19" s="7">
        <v>2.244618259286579E-2</v>
      </c>
      <c r="H19" s="44">
        <v>1.02</v>
      </c>
    </row>
    <row r="20" spans="1:8" x14ac:dyDescent="0.2">
      <c r="A20" t="s">
        <v>14</v>
      </c>
      <c r="B20" s="7">
        <v>4.0274359149849788E-2</v>
      </c>
      <c r="C20" s="7">
        <v>3.155662530245841E-2</v>
      </c>
      <c r="D20" s="7">
        <v>2.5949474548051969E-2</v>
      </c>
      <c r="E20" s="7">
        <v>2.9390099514736132E-2</v>
      </c>
      <c r="F20" s="7">
        <v>2.4264979202504661E-2</v>
      </c>
      <c r="G20" s="7">
        <v>1.9020829457111831E-2</v>
      </c>
      <c r="H20" s="44">
        <v>0.78</v>
      </c>
    </row>
    <row r="21" spans="1:8" x14ac:dyDescent="0.2">
      <c r="A21" t="s">
        <v>15</v>
      </c>
      <c r="B21" s="7">
        <v>2.3567288453316348E-2</v>
      </c>
      <c r="C21" s="7">
        <v>1.5422275841698359E-2</v>
      </c>
      <c r="D21" s="7">
        <v>1.274070943180545E-2</v>
      </c>
      <c r="E21" s="7">
        <v>1.610768400616595E-2</v>
      </c>
      <c r="F21" s="7">
        <v>1.1623571363545551E-2</v>
      </c>
      <c r="G21" s="7">
        <v>9.7708135478180198E-3</v>
      </c>
      <c r="H21" s="44">
        <v>0.65</v>
      </c>
    </row>
    <row r="24" spans="1:8" ht="16" x14ac:dyDescent="0.2">
      <c r="A24" s="9" t="s">
        <v>789</v>
      </c>
    </row>
    <row r="25" spans="1:8" x14ac:dyDescent="0.2">
      <c r="A25" s="5" t="s">
        <v>316</v>
      </c>
      <c r="B25" s="5" t="s">
        <v>790</v>
      </c>
      <c r="C25" s="5" t="s">
        <v>166</v>
      </c>
      <c r="D25" s="5" t="s">
        <v>172</v>
      </c>
      <c r="E25" s="5" t="s">
        <v>171</v>
      </c>
    </row>
    <row r="28" spans="1:8" ht="16" x14ac:dyDescent="0.2">
      <c r="A28" s="9" t="s">
        <v>791</v>
      </c>
    </row>
    <row r="29" spans="1:8" x14ac:dyDescent="0.2">
      <c r="A29" s="5" t="s">
        <v>307</v>
      </c>
      <c r="B29" s="5" t="s">
        <v>792</v>
      </c>
      <c r="C29" s="5" t="s">
        <v>793</v>
      </c>
      <c r="D29" s="5" t="s">
        <v>794</v>
      </c>
    </row>
    <row r="30" spans="1:8" x14ac:dyDescent="0.2">
      <c r="A30" t="s">
        <v>7</v>
      </c>
      <c r="B30">
        <v>25.1</v>
      </c>
      <c r="C30">
        <v>15</v>
      </c>
      <c r="D30" s="44">
        <v>0.6</v>
      </c>
    </row>
    <row r="31" spans="1:8" x14ac:dyDescent="0.2">
      <c r="A31" t="s">
        <v>8</v>
      </c>
      <c r="B31">
        <v>25.1</v>
      </c>
      <c r="C31">
        <v>12</v>
      </c>
      <c r="D31" s="44">
        <v>0.48</v>
      </c>
    </row>
    <row r="32" spans="1:8" x14ac:dyDescent="0.2">
      <c r="A32" t="s">
        <v>9</v>
      </c>
      <c r="B32">
        <v>25.1</v>
      </c>
      <c r="C32">
        <v>10</v>
      </c>
      <c r="D32" s="44">
        <v>0.4</v>
      </c>
    </row>
    <row r="33" spans="1:4" x14ac:dyDescent="0.2">
      <c r="A33" t="s">
        <v>10</v>
      </c>
      <c r="B33">
        <v>25.1</v>
      </c>
      <c r="C33">
        <v>2</v>
      </c>
      <c r="D33" s="44">
        <v>0.08</v>
      </c>
    </row>
    <row r="34" spans="1:4" x14ac:dyDescent="0.2">
      <c r="A34" t="s">
        <v>11</v>
      </c>
      <c r="B34">
        <v>25.1</v>
      </c>
      <c r="C34">
        <v>21</v>
      </c>
      <c r="D34" s="44">
        <v>0.84</v>
      </c>
    </row>
    <row r="35" spans="1:4" x14ac:dyDescent="0.2">
      <c r="A35" t="s">
        <v>13</v>
      </c>
      <c r="B35">
        <v>25.1</v>
      </c>
      <c r="C35">
        <v>18</v>
      </c>
      <c r="D35" s="44">
        <v>0.72</v>
      </c>
    </row>
    <row r="36" spans="1:4" x14ac:dyDescent="0.2">
      <c r="A36" t="s">
        <v>14</v>
      </c>
      <c r="B36">
        <v>25.1</v>
      </c>
      <c r="C36">
        <v>5</v>
      </c>
      <c r="D36" s="44">
        <v>0.2</v>
      </c>
    </row>
    <row r="37" spans="1:4" x14ac:dyDescent="0.2">
      <c r="A37" t="s">
        <v>15</v>
      </c>
      <c r="B37">
        <v>25.1</v>
      </c>
      <c r="C37">
        <v>4</v>
      </c>
      <c r="D37" s="44">
        <v>0.16</v>
      </c>
    </row>
    <row r="38" spans="1:4" x14ac:dyDescent="0.2">
      <c r="A38" t="s">
        <v>16</v>
      </c>
      <c r="B38">
        <v>25.1</v>
      </c>
      <c r="C38">
        <v>16</v>
      </c>
      <c r="D38" s="44">
        <v>0.64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030A0"/>
  </sheetPr>
  <dimension ref="A1:Q65"/>
  <sheetViews>
    <sheetView workbookViewId="0">
      <selection activeCell="I38" sqref="I38"/>
    </sheetView>
  </sheetViews>
  <sheetFormatPr baseColWidth="10" defaultColWidth="8.83203125" defaultRowHeight="15" x14ac:dyDescent="0.2"/>
  <cols>
    <col min="1" max="2" width="25" customWidth="1"/>
    <col min="3" max="3" width="21" customWidth="1"/>
    <col min="4" max="5" width="22" customWidth="1"/>
    <col min="6" max="6" width="21" customWidth="1"/>
    <col min="7" max="7" width="24" customWidth="1"/>
    <col min="8" max="8" width="21" customWidth="1"/>
    <col min="9" max="9" width="22" customWidth="1"/>
    <col min="10" max="10" width="23" customWidth="1"/>
    <col min="11" max="11" width="24" customWidth="1"/>
    <col min="12" max="13" width="18" customWidth="1"/>
    <col min="14" max="17" width="19" customWidth="1"/>
  </cols>
  <sheetData>
    <row r="1" spans="1:17" ht="19" x14ac:dyDescent="0.25">
      <c r="A1" s="1" t="s">
        <v>795</v>
      </c>
    </row>
    <row r="2" spans="1:17" x14ac:dyDescent="0.2">
      <c r="A2" t="s">
        <v>796</v>
      </c>
    </row>
    <row r="4" spans="1:17" ht="16" x14ac:dyDescent="0.2">
      <c r="A4" s="9" t="s">
        <v>797</v>
      </c>
    </row>
    <row r="5" spans="1:17" x14ac:dyDescent="0.2">
      <c r="A5" s="5" t="s">
        <v>798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32</v>
      </c>
      <c r="O5" s="5" t="s">
        <v>33</v>
      </c>
      <c r="P5" s="5" t="s">
        <v>45</v>
      </c>
      <c r="Q5" s="5" t="s">
        <v>66</v>
      </c>
    </row>
    <row r="6" spans="1:17" x14ac:dyDescent="0.2">
      <c r="A6" t="s">
        <v>799</v>
      </c>
      <c r="B6" s="33">
        <f>'01_Data'!B1826</f>
        <v>160.69</v>
      </c>
      <c r="C6" s="33">
        <f>'01_Data'!C1826</f>
        <v>198.97</v>
      </c>
      <c r="D6" s="33">
        <f>'01_Data'!D1826</f>
        <v>130.52000000000001</v>
      </c>
      <c r="E6" s="33">
        <f>'01_Data'!E1826</f>
        <v>62.97</v>
      </c>
      <c r="F6" s="33">
        <f>'01_Data'!F1826</f>
        <v>281.16000000000003</v>
      </c>
      <c r="G6" s="33">
        <f>'01_Data'!G1826</f>
        <v>14.64</v>
      </c>
      <c r="H6" s="33">
        <f>'01_Data'!H1826</f>
        <v>36.6</v>
      </c>
      <c r="I6" s="33">
        <f>'01_Data'!I1826</f>
        <v>76.430000000000007</v>
      </c>
      <c r="J6" s="33">
        <f>'01_Data'!J1826</f>
        <v>18.93</v>
      </c>
      <c r="K6" s="33">
        <f>'01_Data'!K1826</f>
        <v>91.42</v>
      </c>
      <c r="L6" s="45">
        <f>'01_Data'!L1826</f>
        <v>0</v>
      </c>
      <c r="M6" s="45">
        <f>'01_Data'!M1826</f>
        <v>0</v>
      </c>
      <c r="N6" s="45">
        <f>'01_Data'!AF1826</f>
        <v>0</v>
      </c>
      <c r="O6" s="45">
        <f>'01_Data'!AG1826</f>
        <v>0</v>
      </c>
      <c r="P6" s="45">
        <f>'01_Data'!AS1826</f>
        <v>4651.5</v>
      </c>
      <c r="Q6" s="45">
        <f>'01_Data'!AP1826</f>
        <v>0.51999999999999957</v>
      </c>
    </row>
    <row r="7" spans="1:17" x14ac:dyDescent="0.2">
      <c r="A7" t="s">
        <v>800</v>
      </c>
      <c r="B7" s="46">
        <f>'01_Data'!P1826</f>
        <v>-5.5992784615292626E-4</v>
      </c>
      <c r="C7" s="47">
        <f>'01_Data'!Q1826</f>
        <v>7.8712753135801346E-3</v>
      </c>
      <c r="D7" s="47">
        <f>'01_Data'!R1826</f>
        <v>1.653185584148794E-2</v>
      </c>
      <c r="E7" s="47">
        <f>'01_Data'!S1826</f>
        <v>1.1821223919524757E-2</v>
      </c>
      <c r="F7" s="47">
        <f>'01_Data'!T1826</f>
        <v>1.9102914832376569E-2</v>
      </c>
      <c r="G7" s="46">
        <f>'01_Data'!U1826</f>
        <v>-2.728514653203951E-3</v>
      </c>
      <c r="H7" s="47">
        <f>'01_Data'!V1826</f>
        <v>4.956915602941081E-2</v>
      </c>
      <c r="I7" s="47">
        <f>'01_Data'!W1826</f>
        <v>3.095975695275158E-2</v>
      </c>
      <c r="J7" s="46">
        <f>'01_Data'!X1826</f>
        <v>-4.7430918960127367E-3</v>
      </c>
      <c r="K7" s="47">
        <f>'01_Data'!Y1826</f>
        <v>2.1879444349389121E-4</v>
      </c>
    </row>
    <row r="8" spans="1:17" x14ac:dyDescent="0.2">
      <c r="A8" t="s">
        <v>801</v>
      </c>
      <c r="B8" s="47">
        <f>LN('01_Data'!B1826/'01_Data'!B1763)</f>
        <v>0.29579923073359599</v>
      </c>
      <c r="C8" s="47">
        <f>LN('01_Data'!C1826/'01_Data'!C1763)</f>
        <v>0.27631471713062</v>
      </c>
      <c r="D8" s="47">
        <f>LN('01_Data'!D1826/'01_Data'!D1763)</f>
        <v>0.34014169453528825</v>
      </c>
      <c r="E8" s="47">
        <f>LN('01_Data'!E1826/'01_Data'!E1763)</f>
        <v>0.43090019493035542</v>
      </c>
      <c r="F8" s="47">
        <f>LN('01_Data'!F1826/'01_Data'!F1763)</f>
        <v>0.37169687019815206</v>
      </c>
      <c r="G8" s="47">
        <f>LN('01_Data'!G1826/'01_Data'!G1763)</f>
        <v>0.76527728652595384</v>
      </c>
      <c r="H8" s="47">
        <f>LN('01_Data'!H1826/'01_Data'!H1763)</f>
        <v>0.54845088901193562</v>
      </c>
      <c r="I8" s="47">
        <f>LN('01_Data'!I1826/'01_Data'!I1763)</f>
        <v>0.41362205914993988</v>
      </c>
      <c r="J8" s="47">
        <f>LN('01_Data'!J1826/'01_Data'!J1763)</f>
        <v>0.15658275978346506</v>
      </c>
      <c r="K8" s="47">
        <f>LN('01_Data'!K1826/'01_Data'!K1763)</f>
        <v>8.9725329649883879E-3</v>
      </c>
    </row>
    <row r="10" spans="1:17" ht="19" x14ac:dyDescent="0.25">
      <c r="A10" s="9" t="s">
        <v>802</v>
      </c>
      <c r="B10" s="1" t="str">
        <f>'02_Regime'!C1826</f>
        <v>Transition</v>
      </c>
    </row>
    <row r="12" spans="1:17" ht="16" x14ac:dyDescent="0.2">
      <c r="A12" s="9" t="s">
        <v>803</v>
      </c>
    </row>
    <row r="13" spans="1:17" x14ac:dyDescent="0.2">
      <c r="A13" s="5" t="s">
        <v>804</v>
      </c>
      <c r="B13" s="5" t="s">
        <v>156</v>
      </c>
      <c r="C13" s="5" t="s">
        <v>805</v>
      </c>
      <c r="D13" s="5" t="s">
        <v>225</v>
      </c>
    </row>
    <row r="14" spans="1:17" x14ac:dyDescent="0.2">
      <c r="A14">
        <v>1</v>
      </c>
      <c r="B14" t="str">
        <f>INDEX('06_Regression'!A192:A200,MATCH(LARGE('06_Regression'!B192:B200,A14),'06_Regression'!B192:B200,0))</f>
        <v>VG</v>
      </c>
      <c r="C14" s="7">
        <f>INDEX('06_Regression'!B192:B200,MATCH(B14,'06_Regression'!A192:A200,0))</f>
        <v>0.74029999999999996</v>
      </c>
      <c r="D14" s="7">
        <f>INDEX('06_Regression'!C192:C200,MATCH(B14,'06_Regression'!A192:A200,0))</f>
        <v>0.21659999999999999</v>
      </c>
    </row>
    <row r="15" spans="1:17" x14ac:dyDescent="0.2">
      <c r="A15">
        <v>2</v>
      </c>
      <c r="B15" t="str">
        <f>INDEX('06_Regression'!A192:A200,MATCH(LARGE('06_Regression'!B192:B200,A15),'06_Regression'!B192:B200,0))</f>
        <v>OXY</v>
      </c>
      <c r="C15" s="7">
        <f>INDEX('06_Regression'!B192:B200,MATCH(B15,'06_Regression'!A192:A200,0))</f>
        <v>0.37930000000000003</v>
      </c>
      <c r="D15" s="7">
        <f>INDEX('06_Regression'!C192:C200,MATCH(B15,'06_Regression'!A192:A200,0))</f>
        <v>0.3427</v>
      </c>
    </row>
    <row r="16" spans="1:17" x14ac:dyDescent="0.2">
      <c r="A16">
        <v>3</v>
      </c>
      <c r="B16" t="str">
        <f>INDEX('06_Regression'!A192:A200,MATCH(LARGE('06_Regression'!B192:B200,A16),'06_Regression'!B192:B200,0))</f>
        <v>COP</v>
      </c>
      <c r="C16" s="7">
        <f>INDEX('06_Regression'!B192:B200,MATCH(B16,'06_Regression'!A192:A200,0))</f>
        <v>0.28470000000000001</v>
      </c>
      <c r="D16" s="7">
        <f>INDEX('06_Regression'!C192:C200,MATCH(B16,'06_Regression'!A192:A200,0))</f>
        <v>0.40610000000000002</v>
      </c>
    </row>
    <row r="17" spans="1:4" x14ac:dyDescent="0.2">
      <c r="A17">
        <v>4</v>
      </c>
      <c r="B17" t="str">
        <f>INDEX('06_Regression'!A192:A200,MATCH(LARGE('06_Regression'!B192:B200,A17),'06_Regression'!B192:B200,0))</f>
        <v>XOM</v>
      </c>
      <c r="C17" s="7">
        <f>INDEX('06_Regression'!B192:B200,MATCH(B17,'06_Regression'!A192:A200,0))</f>
        <v>0.20949999999999999</v>
      </c>
      <c r="D17" s="7">
        <f>INDEX('06_Regression'!C192:C200,MATCH(B17,'06_Regression'!A192:A200,0))</f>
        <v>0.35670000000000002</v>
      </c>
    </row>
    <row r="18" spans="1:4" x14ac:dyDescent="0.2">
      <c r="A18">
        <v>5</v>
      </c>
      <c r="B18" t="str">
        <f>INDEX('06_Regression'!A192:A200,MATCH(LARGE('06_Regression'!B192:B200,A18),'06_Regression'!B192:B200,0))</f>
        <v>ET</v>
      </c>
      <c r="C18" s="7">
        <f>INDEX('06_Regression'!B192:B200,MATCH(B18,'06_Regression'!A192:A200,0))</f>
        <v>0.18029999999999999</v>
      </c>
      <c r="D18" s="7">
        <f>INDEX('06_Regression'!C192:C200,MATCH(B18,'06_Regression'!A192:A200,0))</f>
        <v>0.36349999999999999</v>
      </c>
    </row>
    <row r="19" spans="1:4" x14ac:dyDescent="0.2">
      <c r="A19">
        <v>6</v>
      </c>
      <c r="B19" t="str">
        <f>INDEX('06_Regression'!A192:A200,MATCH(LARGE('06_Regression'!B192:B200,A19),'06_Regression'!B192:B200,0))</f>
        <v>CVX</v>
      </c>
      <c r="C19" s="7">
        <f>INDEX('06_Regression'!B192:B200,MATCH(B19,'06_Regression'!A192:A200,0))</f>
        <v>0.16239999999999999</v>
      </c>
      <c r="D19" s="7">
        <f>INDEX('06_Regression'!C192:C200,MATCH(B19,'06_Regression'!A192:A200,0))</f>
        <v>0.35659999999999997</v>
      </c>
    </row>
    <row r="20" spans="1:4" x14ac:dyDescent="0.2">
      <c r="A20">
        <v>7</v>
      </c>
      <c r="B20" t="str">
        <f>INDEX('06_Regression'!A192:A200,MATCH(LARGE('06_Regression'!B192:B200,A20),'06_Regression'!B192:B200,0))</f>
        <v>LNG</v>
      </c>
      <c r="C20" s="7">
        <f>INDEX('06_Regression'!B192:B200,MATCH(B20,'06_Regression'!A192:A200,0))</f>
        <v>0.1086</v>
      </c>
      <c r="D20" s="7">
        <f>INDEX('06_Regression'!C192:C200,MATCH(B20,'06_Regression'!A192:A200,0))</f>
        <v>0.20119999999999999</v>
      </c>
    </row>
    <row r="21" spans="1:4" x14ac:dyDescent="0.2">
      <c r="A21">
        <v>8</v>
      </c>
      <c r="B21" t="str">
        <f>INDEX('06_Regression'!A192:A200,MATCH(LARGE('06_Regression'!B192:B200,A21),'06_Regression'!B192:B200,0))</f>
        <v>STNG</v>
      </c>
      <c r="C21" s="7">
        <f>INDEX('06_Regression'!B192:B200,MATCH(B21,'06_Regression'!A192:A200,0))</f>
        <v>6.7400000000000002E-2</v>
      </c>
      <c r="D21" s="7">
        <f>INDEX('06_Regression'!C192:C200,MATCH(B21,'06_Regression'!A192:A200,0))</f>
        <v>9.4899999999999998E-2</v>
      </c>
    </row>
    <row r="22" spans="1:4" x14ac:dyDescent="0.2">
      <c r="A22">
        <v>9</v>
      </c>
      <c r="B22" t="str">
        <f>INDEX('06_Regression'!A192:A200,MATCH(LARGE('06_Regression'!B192:B200,A22),'06_Regression'!B192:B200,0))</f>
        <v>FRO</v>
      </c>
      <c r="C22" s="7">
        <f>INDEX('06_Regression'!B192:B200,MATCH(B22,'06_Regression'!A192:A200,0))</f>
        <v>4.9599999999999998E-2</v>
      </c>
      <c r="D22" s="7">
        <f>INDEX('06_Regression'!C192:C200,MATCH(B22,'06_Regression'!A192:A200,0))</f>
        <v>7.5800000000000006E-2</v>
      </c>
    </row>
    <row r="25" spans="1:4" ht="16" x14ac:dyDescent="0.2">
      <c r="A25" s="9" t="s">
        <v>315</v>
      </c>
    </row>
    <row r="26" spans="1:4" x14ac:dyDescent="0.2">
      <c r="A26" s="5" t="s">
        <v>316</v>
      </c>
      <c r="B26" s="5" t="s">
        <v>317</v>
      </c>
      <c r="C26" s="5" t="s">
        <v>166</v>
      </c>
      <c r="D26" s="5" t="s">
        <v>179</v>
      </c>
    </row>
    <row r="27" spans="1:4" x14ac:dyDescent="0.2">
      <c r="A27" t="s">
        <v>318</v>
      </c>
      <c r="B27" s="11">
        <f>'08_Portfolio'!B5</f>
        <v>6.5852858252608282E-3</v>
      </c>
      <c r="C27" s="11">
        <f>'08_Portfolio'!C5</f>
        <v>0.1448776124221734</v>
      </c>
      <c r="D27" s="12">
        <f>'08_Portfolio'!D5</f>
        <v>-0.1747317183898095</v>
      </c>
    </row>
    <row r="28" spans="1:4" x14ac:dyDescent="0.2">
      <c r="A28" t="s">
        <v>319</v>
      </c>
      <c r="B28" s="11">
        <f>'08_Portfolio'!B6</f>
        <v>0.2467487806548633</v>
      </c>
      <c r="C28" s="11">
        <f>'08_Portfolio'!C6</f>
        <v>0.19305326322776689</v>
      </c>
      <c r="D28" s="12">
        <f>'08_Portfolio'!D6</f>
        <v>1.1128989847811159</v>
      </c>
    </row>
    <row r="29" spans="1:4" x14ac:dyDescent="0.2">
      <c r="A29" t="s">
        <v>320</v>
      </c>
      <c r="B29" s="11">
        <f>'08_Portfolio'!B7</f>
        <v>-1.7505235752508241E-2</v>
      </c>
      <c r="C29" s="11">
        <f>'08_Portfolio'!C7</f>
        <v>0.14590763895333489</v>
      </c>
      <c r="D29" s="12">
        <f>'08_Portfolio'!D7</f>
        <v>-0.3386062313592047</v>
      </c>
    </row>
    <row r="30" spans="1:4" x14ac:dyDescent="0.2">
      <c r="A30" t="s">
        <v>321</v>
      </c>
      <c r="B30" s="11">
        <f>'08_Portfolio'!B8</f>
        <v>6.3252888408951352E-2</v>
      </c>
      <c r="C30" s="11">
        <f>'08_Portfolio'!C8</f>
        <v>0.22835285805910979</v>
      </c>
      <c r="D30" s="12">
        <f>'08_Portfolio'!D8</f>
        <v>0.1373001795354607</v>
      </c>
    </row>
    <row r="31" spans="1:4" x14ac:dyDescent="0.2">
      <c r="A31" t="s">
        <v>322</v>
      </c>
      <c r="B31" s="11">
        <f>'08_Portfolio'!B9</f>
        <v>9.0545599914210073E-2</v>
      </c>
      <c r="C31" s="11">
        <f>'08_Portfolio'!C9</f>
        <v>0.24713314590906679</v>
      </c>
      <c r="D31" s="12">
        <f>'08_Portfolio'!D9</f>
        <v>0.2373036595252539</v>
      </c>
    </row>
    <row r="33" spans="1:4" ht="16" x14ac:dyDescent="0.2">
      <c r="A33" s="9" t="s">
        <v>806</v>
      </c>
    </row>
    <row r="34" spans="1:4" x14ac:dyDescent="0.2">
      <c r="A34" s="5" t="s">
        <v>307</v>
      </c>
      <c r="B34" s="5" t="s">
        <v>814</v>
      </c>
      <c r="C34" s="5" t="s">
        <v>586</v>
      </c>
    </row>
    <row r="35" spans="1:4" x14ac:dyDescent="0.2">
      <c r="A35" t="str">
        <f>INDEX('04_Performance'!A7:A15,MATCH(LARGE('04_Performance'!C7:C15,1),'04_Performance'!C7:C15,0))</f>
        <v>FRO</v>
      </c>
      <c r="B35" s="11">
        <f>LARGE('04_Performance'!C7:C15,1)</f>
        <v>0.33175048176114924</v>
      </c>
      <c r="C35" s="35" t="str">
        <f>IF(INDEX('04_Performance'!J7:J15,MATCH(B35,'04_Performance'!C7:C15,0))&gt;0.3,"BUY",IF(INDEX('04_Performance'!J7:J15,MATCH(B35,'04_Performance'!C7:C15,0))&gt;0,"HOLD","SELL"))</f>
        <v>BUY</v>
      </c>
    </row>
    <row r="36" spans="1:4" x14ac:dyDescent="0.2">
      <c r="A36" t="str">
        <f>INDEX('04_Performance'!A7:A15,MATCH(LARGE('04_Performance'!C7:C15,2),'04_Performance'!C7:C15,0))</f>
        <v>LNG</v>
      </c>
      <c r="B36" s="11">
        <f>LARGE('04_Performance'!C7:C15,2)</f>
        <v>0.21944120647915838</v>
      </c>
      <c r="C36" s="35" t="str">
        <f>IF(INDEX('04_Performance'!J7:J15,MATCH(B36,'04_Performance'!C7:C15,0))&gt;0.3,"BUY",IF(INDEX('04_Performance'!J7:J15,MATCH(B36,'04_Performance'!C7:C15,0))&gt;0,"HOLD","SELL"))</f>
        <v>BUY</v>
      </c>
    </row>
    <row r="37" spans="1:4" x14ac:dyDescent="0.2">
      <c r="A37" t="str">
        <f>INDEX('04_Performance'!A7:A15,MATCH(LARGE('04_Performance'!C7:C15,3),'04_Performance'!C7:C15,0))</f>
        <v>STNG</v>
      </c>
      <c r="B37" s="11">
        <f>LARGE('04_Performance'!C7:C15,3)</f>
        <v>0.21713810684962156</v>
      </c>
      <c r="C37" s="35" t="str">
        <f>IF(INDEX('04_Performance'!J7:J15,MATCH(B37,'04_Performance'!C7:C15,0))&gt;0.3,"BUY",IF(INDEX('04_Performance'!J7:J15,MATCH(B37,'04_Performance'!C7:C15,0))&gt;0,"HOLD","SELL"))</f>
        <v>BUY</v>
      </c>
    </row>
    <row r="38" spans="1:4" x14ac:dyDescent="0.2">
      <c r="A38" t="str">
        <f>INDEX('04_Performance'!A7:A15,MATCH(LARGE('04_Performance'!C7:C15,4),'04_Performance'!C7:C15,0))</f>
        <v>XOM</v>
      </c>
      <c r="B38" s="11">
        <f>LARGE('04_Performance'!C7:C15,4)</f>
        <v>0.16146506347141745</v>
      </c>
      <c r="C38" s="35" t="str">
        <f>IF(INDEX('04_Performance'!J7:J15,MATCH(B38,'04_Performance'!C7:C15,0))&gt;0.3,"BUY",IF(INDEX('04_Performance'!J7:J15,MATCH(B38,'04_Performance'!C7:C15,0))&gt;0,"HOLD","SELL"))</f>
        <v>BUY</v>
      </c>
    </row>
    <row r="39" spans="1:4" x14ac:dyDescent="0.2">
      <c r="A39" t="str">
        <f>INDEX('04_Performance'!A7:A15,MATCH(LARGE('04_Performance'!C7:C15,5),'04_Performance'!C7:C15,0))</f>
        <v>ET</v>
      </c>
      <c r="B39" s="11">
        <f>LARGE('04_Performance'!C7:C15,5)</f>
        <v>0.13744943489905601</v>
      </c>
      <c r="C39" s="35" t="str">
        <f>IF(INDEX('04_Performance'!J7:J15,MATCH(B39,'04_Performance'!C7:C15,0))&gt;0.3,"BUY",IF(INDEX('04_Performance'!J7:J15,MATCH(B39,'04_Performance'!C7:C15,0))&gt;0,"HOLD","SELL"))</f>
        <v>HOLD</v>
      </c>
    </row>
    <row r="40" spans="1:4" x14ac:dyDescent="0.2">
      <c r="A40" t="str">
        <f>INDEX('04_Performance'!A7:A15,MATCH(LARGE('04_Performance'!C7:C15,6),'04_Performance'!C7:C15,0))</f>
        <v>COP</v>
      </c>
      <c r="B40" s="11">
        <f>LARGE('04_Performance'!C7:C15,6)</f>
        <v>0.13438776547986708</v>
      </c>
      <c r="C40" s="42" t="str">
        <f>IF(INDEX('04_Performance'!J7:J15,MATCH(B40,'04_Performance'!C7:C15,0))&gt;0.3,"BUY",IF(INDEX('04_Performance'!J7:J15,MATCH(B40,'04_Performance'!C7:C15,0))&gt;0,"HOLD","SELL"))</f>
        <v>HOLD</v>
      </c>
    </row>
    <row r="41" spans="1:4" x14ac:dyDescent="0.2">
      <c r="A41" t="str">
        <f>INDEX('04_Performance'!A7:A15,MATCH(LARGE('04_Performance'!C7:C15,7),'04_Performance'!C7:C15,0))</f>
        <v>CVX</v>
      </c>
      <c r="B41" s="11">
        <f>LARGE('04_Performance'!C7:C15,7)</f>
        <v>0.124976966063818</v>
      </c>
      <c r="C41" s="42" t="str">
        <f>IF(INDEX('04_Performance'!J7:J15,MATCH(B41,'04_Performance'!C7:C15,0))&gt;0.3,"BUY",IF(INDEX('04_Performance'!J7:J15,MATCH(B41,'04_Performance'!C7:C15,0))&gt;0,"HOLD","SELL"))</f>
        <v>HOLD</v>
      </c>
    </row>
    <row r="42" spans="1:4" x14ac:dyDescent="0.2">
      <c r="A42" t="str">
        <f>INDEX('04_Performance'!A7:A15,MATCH(LARGE('04_Performance'!C7:C15,8),'04_Performance'!C7:C15,0))</f>
        <v>OXY</v>
      </c>
      <c r="B42" s="11">
        <f>LARGE('04_Performance'!C7:C15,8)</f>
        <v>2.4559708769656723E-2</v>
      </c>
      <c r="C42" s="42" t="str">
        <f>IF(INDEX('04_Performance'!J7:J15,MATCH(B42,'04_Performance'!C7:C15,0))&gt;0.3,"BUY",IF(INDEX('04_Performance'!J7:J15,MATCH(B42,'04_Performance'!C7:C15,0))&gt;0,"HOLD","SELL"))</f>
        <v>SELL</v>
      </c>
    </row>
    <row r="43" spans="1:4" x14ac:dyDescent="0.2">
      <c r="A43" t="str">
        <f>INDEX('04_Performance'!A7:A15,MATCH(LARGE('04_Performance'!C7:C15,9),'04_Performance'!C7:C15,0))</f>
        <v>VG</v>
      </c>
      <c r="B43" s="11">
        <f>LARGE('04_Performance'!C7:C15,9)</f>
        <v>-0.41097944140109965</v>
      </c>
      <c r="C43" s="42" t="str">
        <f>IF(INDEX('04_Performance'!J7:J15,MATCH(B43,'04_Performance'!C7:C15,0))&gt;0.3,"BUY",IF(INDEX('04_Performance'!J7:J15,MATCH(B43,'04_Performance'!C7:C15,0))&gt;0,"HOLD","SELL"))</f>
        <v>SELL</v>
      </c>
    </row>
    <row r="45" spans="1:4" ht="16" x14ac:dyDescent="0.2">
      <c r="A45" s="9" t="s">
        <v>807</v>
      </c>
    </row>
    <row r="46" spans="1:4" x14ac:dyDescent="0.2">
      <c r="A46" s="5" t="s">
        <v>197</v>
      </c>
      <c r="B46" s="5" t="s">
        <v>732</v>
      </c>
      <c r="C46" s="5" t="s">
        <v>312</v>
      </c>
      <c r="D46" s="5" t="s">
        <v>730</v>
      </c>
    </row>
    <row r="47" spans="1:4" x14ac:dyDescent="0.2">
      <c r="A47" t="s">
        <v>808</v>
      </c>
      <c r="B47" s="12">
        <f>'17_PairTrades'!B10</f>
        <v>0.3</v>
      </c>
      <c r="C47">
        <f>'17_PairTrades'!B11</f>
        <v>363.8</v>
      </c>
      <c r="D47" s="42" t="str">
        <f>'17_PairTrades'!B14</f>
        <v>NEUTRAL</v>
      </c>
    </row>
    <row r="48" spans="1:4" x14ac:dyDescent="0.2">
      <c r="A48" t="s">
        <v>809</v>
      </c>
      <c r="B48" s="12">
        <f>'17_PairTrades'!B376</f>
        <v>-1.31</v>
      </c>
      <c r="C48">
        <f>'17_PairTrades'!B377</f>
        <v>116.4</v>
      </c>
      <c r="D48" s="42" t="str">
        <f>'17_PairTrades'!B380</f>
        <v>NEUTRAL</v>
      </c>
    </row>
    <row r="49" spans="1:11" x14ac:dyDescent="0.2">
      <c r="A49" t="s">
        <v>810</v>
      </c>
      <c r="B49" s="12">
        <f>'17_PairTrades'!B742</f>
        <v>-0.99</v>
      </c>
      <c r="C49">
        <f>'17_PairTrades'!B743</f>
        <v>20.8</v>
      </c>
      <c r="D49" s="42" t="str">
        <f>'17_PairTrades'!B746</f>
        <v>NEUTRAL</v>
      </c>
    </row>
    <row r="50" spans="1:11" x14ac:dyDescent="0.2">
      <c r="A50" t="s">
        <v>811</v>
      </c>
      <c r="B50" s="12">
        <f>'17_PairTrades'!B803</f>
        <v>1.47</v>
      </c>
      <c r="C50">
        <f>'17_PairTrades'!B804</f>
        <v>149.19999999999999</v>
      </c>
      <c r="D50" s="42" t="str">
        <f>'17_PairTrades'!B807</f>
        <v>NEUTRAL</v>
      </c>
    </row>
    <row r="51" spans="1:11" x14ac:dyDescent="0.2">
      <c r="A51" t="s">
        <v>812</v>
      </c>
      <c r="B51" s="12">
        <f>'17_PairTrades'!B1169</f>
        <v>1.86</v>
      </c>
      <c r="C51">
        <f>'17_PairTrades'!B1170</f>
        <v>193.5</v>
      </c>
      <c r="D51" s="42" t="str">
        <f>'17_PairTrades'!B1173</f>
        <v>NEUTRAL</v>
      </c>
    </row>
    <row r="54" spans="1:11" ht="16" x14ac:dyDescent="0.2">
      <c r="A54" s="9" t="s">
        <v>813</v>
      </c>
    </row>
    <row r="55" spans="1:11" x14ac:dyDescent="0.2">
      <c r="B55" s="13" t="s">
        <v>7</v>
      </c>
      <c r="C55" s="13" t="s">
        <v>8</v>
      </c>
      <c r="D55" s="13" t="s">
        <v>9</v>
      </c>
      <c r="E55" s="13" t="s">
        <v>10</v>
      </c>
      <c r="F55" s="13" t="s">
        <v>11</v>
      </c>
      <c r="G55" s="13" t="s">
        <v>12</v>
      </c>
      <c r="H55" s="13" t="s">
        <v>13</v>
      </c>
      <c r="I55" s="13" t="s">
        <v>14</v>
      </c>
      <c r="J55" s="13" t="s">
        <v>15</v>
      </c>
      <c r="K55" s="13" t="s">
        <v>16</v>
      </c>
    </row>
    <row r="56" spans="1:11" x14ac:dyDescent="0.2">
      <c r="A56" s="13" t="s">
        <v>7</v>
      </c>
      <c r="B56" s="12">
        <f>'05_Correlation'!B5</f>
        <v>1</v>
      </c>
      <c r="C56" s="12">
        <f>'05_Correlation'!C5</f>
        <v>0.84790640794607919</v>
      </c>
      <c r="D56" s="12">
        <f>'05_Correlation'!D5</f>
        <v>0.83449866978509357</v>
      </c>
      <c r="E56" s="12">
        <f>'05_Correlation'!E5</f>
        <v>0.72397766981047429</v>
      </c>
      <c r="F56" s="12">
        <f>'05_Correlation'!F5</f>
        <v>0.57684878634792158</v>
      </c>
      <c r="G56" s="12">
        <f>'05_Correlation'!G5</f>
        <v>0.33611969735394304</v>
      </c>
      <c r="H56" s="12">
        <f>'05_Correlation'!H5</f>
        <v>0.31959280916458965</v>
      </c>
      <c r="I56" s="12">
        <f>'05_Correlation'!I5</f>
        <v>0.36632166943193073</v>
      </c>
      <c r="J56" s="12">
        <f>'05_Correlation'!J5</f>
        <v>0.60902195935832093</v>
      </c>
      <c r="K56" s="12">
        <f>'05_Correlation'!K5</f>
        <v>-4.2736182077245215E-3</v>
      </c>
    </row>
    <row r="57" spans="1:11" x14ac:dyDescent="0.2">
      <c r="A57" s="13" t="s">
        <v>8</v>
      </c>
      <c r="B57" s="12">
        <f>'05_Correlation'!B6</f>
        <v>0.84790640794607919</v>
      </c>
      <c r="C57" s="12">
        <f>'05_Correlation'!C6</f>
        <v>1</v>
      </c>
      <c r="D57" s="12">
        <f>'05_Correlation'!D6</f>
        <v>0.83933530549964341</v>
      </c>
      <c r="E57" s="12">
        <f>'05_Correlation'!E6</f>
        <v>0.69291243089797883</v>
      </c>
      <c r="F57" s="12">
        <f>'05_Correlation'!F6</f>
        <v>0.57244495773560966</v>
      </c>
      <c r="G57" s="12">
        <f>'05_Correlation'!G6</f>
        <v>0.31809397052775307</v>
      </c>
      <c r="H57" s="12">
        <f>'05_Correlation'!H6</f>
        <v>0.30644426131297875</v>
      </c>
      <c r="I57" s="12">
        <f>'05_Correlation'!I6</f>
        <v>0.34248853448167893</v>
      </c>
      <c r="J57" s="12">
        <f>'05_Correlation'!J6</f>
        <v>0.59270514230874449</v>
      </c>
      <c r="K57" s="12">
        <f>'05_Correlation'!K6</f>
        <v>1.4949305784107844E-2</v>
      </c>
    </row>
    <row r="58" spans="1:11" x14ac:dyDescent="0.2">
      <c r="A58" s="13" t="s">
        <v>9</v>
      </c>
      <c r="B58" s="12">
        <f>'05_Correlation'!B7</f>
        <v>0.83449866978509357</v>
      </c>
      <c r="C58" s="12">
        <f>'05_Correlation'!C7</f>
        <v>0.83933530549964341</v>
      </c>
      <c r="D58" s="12">
        <f>'05_Correlation'!D7</f>
        <v>1</v>
      </c>
      <c r="E58" s="12">
        <f>'05_Correlation'!E7</f>
        <v>0.77072137349548631</v>
      </c>
      <c r="F58" s="12">
        <f>'05_Correlation'!F7</f>
        <v>0.60812662187770949</v>
      </c>
      <c r="G58" s="12">
        <f>'05_Correlation'!G7</f>
        <v>0.40277094817440473</v>
      </c>
      <c r="H58" s="12">
        <f>'05_Correlation'!H7</f>
        <v>0.29138973802925544</v>
      </c>
      <c r="I58" s="12">
        <f>'05_Correlation'!I7</f>
        <v>0.34384203748507763</v>
      </c>
      <c r="J58" s="12">
        <f>'05_Correlation'!J7</f>
        <v>0.63543307238336777</v>
      </c>
      <c r="K58" s="12">
        <f>'05_Correlation'!K7</f>
        <v>-3.2598090594318445E-2</v>
      </c>
    </row>
    <row r="59" spans="1:11" x14ac:dyDescent="0.2">
      <c r="A59" s="13" t="s">
        <v>10</v>
      </c>
      <c r="B59" s="12">
        <f>'05_Correlation'!B8</f>
        <v>0.72397766981047429</v>
      </c>
      <c r="C59" s="12">
        <f>'05_Correlation'!C8</f>
        <v>0.69291243089797883</v>
      </c>
      <c r="D59" s="12">
        <f>'05_Correlation'!D8</f>
        <v>0.77072137349548631</v>
      </c>
      <c r="E59" s="12">
        <f>'05_Correlation'!E8</f>
        <v>1</v>
      </c>
      <c r="F59" s="12">
        <f>'05_Correlation'!F8</f>
        <v>0.52283826733454297</v>
      </c>
      <c r="G59" s="12">
        <f>'05_Correlation'!G8</f>
        <v>0.39362069550947298</v>
      </c>
      <c r="H59" s="12">
        <f>'05_Correlation'!H8</f>
        <v>0.23471079764831465</v>
      </c>
      <c r="I59" s="12">
        <f>'05_Correlation'!I8</f>
        <v>0.33695109290008735</v>
      </c>
      <c r="J59" s="12">
        <f>'05_Correlation'!J8</f>
        <v>0.63787989852636462</v>
      </c>
      <c r="K59" s="12">
        <f>'05_Correlation'!K8</f>
        <v>-2.9790587680247095E-2</v>
      </c>
    </row>
    <row r="60" spans="1:11" x14ac:dyDescent="0.2">
      <c r="A60" s="13" t="s">
        <v>11</v>
      </c>
      <c r="B60" s="12">
        <f>'05_Correlation'!B9</f>
        <v>0.57684878634792158</v>
      </c>
      <c r="C60" s="12">
        <f>'05_Correlation'!C9</f>
        <v>0.57244495773560966</v>
      </c>
      <c r="D60" s="12">
        <f>'05_Correlation'!D9</f>
        <v>0.60812662187770949</v>
      </c>
      <c r="E60" s="12">
        <f>'05_Correlation'!E9</f>
        <v>0.52283826733454297</v>
      </c>
      <c r="F60" s="12">
        <f>'05_Correlation'!F9</f>
        <v>1</v>
      </c>
      <c r="G60" s="12">
        <f>'05_Correlation'!G9</f>
        <v>0.44164680449762206</v>
      </c>
      <c r="H60" s="12">
        <f>'05_Correlation'!H9</f>
        <v>0.25999690662668667</v>
      </c>
      <c r="I60" s="12">
        <f>'05_Correlation'!I9</f>
        <v>0.26542350748620297</v>
      </c>
      <c r="J60" s="12">
        <f>'05_Correlation'!J9</f>
        <v>0.53848603293411812</v>
      </c>
      <c r="K60" s="12">
        <f>'05_Correlation'!K9</f>
        <v>-1.2371437111491919E-2</v>
      </c>
    </row>
    <row r="61" spans="1:11" x14ac:dyDescent="0.2">
      <c r="A61" s="13" t="s">
        <v>12</v>
      </c>
      <c r="B61" s="12">
        <f>'05_Correlation'!B10</f>
        <v>0.33611969735394304</v>
      </c>
      <c r="C61" s="12">
        <f>'05_Correlation'!C10</f>
        <v>0.31809397052775307</v>
      </c>
      <c r="D61" s="12">
        <f>'05_Correlation'!D10</f>
        <v>0.40277094817440473</v>
      </c>
      <c r="E61" s="12">
        <f>'05_Correlation'!E10</f>
        <v>0.39362069550947298</v>
      </c>
      <c r="F61" s="12">
        <f>'05_Correlation'!F10</f>
        <v>0.44164680449762206</v>
      </c>
      <c r="G61" s="12">
        <f>'05_Correlation'!G10</f>
        <v>1</v>
      </c>
      <c r="H61" s="12">
        <f>'05_Correlation'!H10</f>
        <v>0.13661704208490913</v>
      </c>
      <c r="I61" s="12">
        <f>'05_Correlation'!I10</f>
        <v>0.17215277433633941</v>
      </c>
      <c r="J61" s="12">
        <f>'05_Correlation'!J10</f>
        <v>0.48464969836209537</v>
      </c>
      <c r="K61" s="12">
        <f>'05_Correlation'!K10</f>
        <v>1.8934322461352286E-2</v>
      </c>
    </row>
    <row r="62" spans="1:11" x14ac:dyDescent="0.2">
      <c r="A62" s="13" t="s">
        <v>13</v>
      </c>
      <c r="B62" s="12">
        <f>'05_Correlation'!B11</f>
        <v>0.31959280916458965</v>
      </c>
      <c r="C62" s="12">
        <f>'05_Correlation'!C11</f>
        <v>0.30644426131297875</v>
      </c>
      <c r="D62" s="12">
        <f>'05_Correlation'!D11</f>
        <v>0.29138973802925544</v>
      </c>
      <c r="E62" s="12">
        <f>'05_Correlation'!E11</f>
        <v>0.23471079764831465</v>
      </c>
      <c r="F62" s="12">
        <f>'05_Correlation'!F11</f>
        <v>0.25999690662668667</v>
      </c>
      <c r="G62" s="12">
        <f>'05_Correlation'!G11</f>
        <v>0.13661704208490913</v>
      </c>
      <c r="H62" s="12">
        <f>'05_Correlation'!H11</f>
        <v>1</v>
      </c>
      <c r="I62" s="12">
        <f>'05_Correlation'!I11</f>
        <v>0.69327195568771405</v>
      </c>
      <c r="J62" s="12">
        <f>'05_Correlation'!J11</f>
        <v>0.24225656577009327</v>
      </c>
      <c r="K62" s="12">
        <f>'05_Correlation'!K11</f>
        <v>-2.0304147526297701E-2</v>
      </c>
    </row>
    <row r="63" spans="1:11" x14ac:dyDescent="0.2">
      <c r="A63" s="13" t="s">
        <v>14</v>
      </c>
      <c r="B63" s="12">
        <f>'05_Correlation'!B12</f>
        <v>0.36632166943193073</v>
      </c>
      <c r="C63" s="12">
        <f>'05_Correlation'!C12</f>
        <v>0.34248853448167893</v>
      </c>
      <c r="D63" s="12">
        <f>'05_Correlation'!D12</f>
        <v>0.34384203748507763</v>
      </c>
      <c r="E63" s="12">
        <f>'05_Correlation'!E12</f>
        <v>0.33695109290008735</v>
      </c>
      <c r="F63" s="12">
        <f>'05_Correlation'!F12</f>
        <v>0.26542350748620297</v>
      </c>
      <c r="G63" s="12">
        <f>'05_Correlation'!G12</f>
        <v>0.17215277433633941</v>
      </c>
      <c r="H63" s="12">
        <f>'05_Correlation'!H12</f>
        <v>0.69327195568771405</v>
      </c>
      <c r="I63" s="12">
        <f>'05_Correlation'!I12</f>
        <v>1</v>
      </c>
      <c r="J63" s="12">
        <f>'05_Correlation'!J12</f>
        <v>0.32705226959654704</v>
      </c>
      <c r="K63" s="12">
        <f>'05_Correlation'!K12</f>
        <v>-1.1514745897041923E-2</v>
      </c>
    </row>
    <row r="64" spans="1:11" x14ac:dyDescent="0.2">
      <c r="A64" s="13" t="s">
        <v>15</v>
      </c>
      <c r="B64" s="12">
        <f>'05_Correlation'!B13</f>
        <v>0.60902195935832093</v>
      </c>
      <c r="C64" s="12">
        <f>'05_Correlation'!C13</f>
        <v>0.59270514230874449</v>
      </c>
      <c r="D64" s="12">
        <f>'05_Correlation'!D13</f>
        <v>0.63543307238336777</v>
      </c>
      <c r="E64" s="12">
        <f>'05_Correlation'!E13</f>
        <v>0.63787989852636462</v>
      </c>
      <c r="F64" s="12">
        <f>'05_Correlation'!F13</f>
        <v>0.53848603293411812</v>
      </c>
      <c r="G64" s="12">
        <f>'05_Correlation'!G13</f>
        <v>0.48464969836209537</v>
      </c>
      <c r="H64" s="12">
        <f>'05_Correlation'!H13</f>
        <v>0.24225656577009327</v>
      </c>
      <c r="I64" s="12">
        <f>'05_Correlation'!I13</f>
        <v>0.32705226959654704</v>
      </c>
      <c r="J64" s="12">
        <f>'05_Correlation'!J13</f>
        <v>1</v>
      </c>
      <c r="K64" s="12">
        <f>'05_Correlation'!K13</f>
        <v>-8.4966878314682304E-3</v>
      </c>
    </row>
    <row r="65" spans="1:11" x14ac:dyDescent="0.2">
      <c r="A65" s="13" t="s">
        <v>16</v>
      </c>
      <c r="B65" s="12">
        <f>'05_Correlation'!B14</f>
        <v>-4.2736182077245215E-3</v>
      </c>
      <c r="C65" s="12">
        <f>'05_Correlation'!C14</f>
        <v>1.4949305784107844E-2</v>
      </c>
      <c r="D65" s="12">
        <f>'05_Correlation'!D14</f>
        <v>-3.2598090594318445E-2</v>
      </c>
      <c r="E65" s="12">
        <f>'05_Correlation'!E14</f>
        <v>-2.9790587680247095E-2</v>
      </c>
      <c r="F65" s="12">
        <f>'05_Correlation'!F14</f>
        <v>-1.2371437111491919E-2</v>
      </c>
      <c r="G65" s="12">
        <f>'05_Correlation'!G14</f>
        <v>1.8934322461352286E-2</v>
      </c>
      <c r="H65" s="12">
        <f>'05_Correlation'!H14</f>
        <v>-2.0304147526297701E-2</v>
      </c>
      <c r="I65" s="12">
        <f>'05_Correlation'!I14</f>
        <v>-1.1514745897041923E-2</v>
      </c>
      <c r="J65" s="12">
        <f>'05_Correlation'!J14</f>
        <v>-8.4966878314682304E-3</v>
      </c>
      <c r="K65" s="12">
        <f>'05_Correlation'!K14</f>
        <v>1</v>
      </c>
    </row>
  </sheetData>
  <conditionalFormatting sqref="B56:K65">
    <cfRule type="colorScale" priority="1">
      <colorScale>
        <cfvo type="num" val="-1"/>
        <cfvo type="num" val="0"/>
        <cfvo type="num" val="1"/>
        <color rgb="FFFF0000"/>
        <color rgb="FFFFFFFF"/>
        <color rgb="FF00B050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01_Data</vt:lpstr>
      <vt:lpstr>02_Regime</vt:lpstr>
      <vt:lpstr>03_Profiles</vt:lpstr>
      <vt:lpstr>04_Performance</vt:lpstr>
      <vt:lpstr>05_Correlation</vt:lpstr>
      <vt:lpstr>06_Regression</vt:lpstr>
      <vt:lpstr>07_Volatility</vt:lpstr>
      <vt:lpstr>08_Portfolio</vt:lpstr>
      <vt:lpstr>09_Valuation</vt:lpstr>
      <vt:lpstr>10_VaR</vt:lpstr>
      <vt:lpstr>11_MonteCarlo</vt:lpstr>
      <vt:lpstr>12_FixedIncome</vt:lpstr>
      <vt:lpstr>13_Options</vt:lpstr>
      <vt:lpstr>14_Scenarios</vt:lpstr>
      <vt:lpstr>15_TailRisk</vt:lpstr>
      <vt:lpstr>16_Transmission</vt:lpstr>
      <vt:lpstr>17_PairTrades</vt:lpstr>
      <vt:lpstr>18_Factors</vt:lpstr>
      <vt:lpstr>19_Backtest</vt:lpstr>
      <vt:lpstr>20_Dashboard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Laurent Saint</cp:lastModifiedBy>
  <dcterms:created xsi:type="dcterms:W3CDTF">2026-04-04T19:34:15Z</dcterms:created>
  <dcterms:modified xsi:type="dcterms:W3CDTF">2026-04-04T21:46:56Z</dcterms:modified>
</cp:coreProperties>
</file>